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tables/table8.xml" ContentType="application/vnd.openxmlformats-officedocument.spreadsheetml.table+xml"/>
  <Override PartName="/xl/drawings/drawing7.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9.xml" ContentType="application/vnd.openxmlformats-officedocument.spreadsheetml.table+xml"/>
  <Override PartName="/xl/tables/table10.xml" ContentType="application/vnd.openxmlformats-officedocument.spreadsheetml.table+xml"/>
  <Override PartName="/xl/pivotTables/pivotTable8.xml" ContentType="application/vnd.openxmlformats-officedocument.spreadsheetml.pivot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11.xml" ContentType="application/vnd.openxmlformats-officedocument.drawing+xml"/>
  <Override PartName="/xl/slicers/slicer6.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ables/table15.xml" ContentType="application/vnd.openxmlformats-officedocument.spreadsheetml.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13.xml" ContentType="application/vnd.openxmlformats-officedocument.drawing+xml"/>
  <Override PartName="/xl/slicers/slicer8.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6.xml" ContentType="application/vnd.openxmlformats-officedocument.spreadsheetml.table+xml"/>
  <Override PartName="/xl/pivotTables/pivotTable43.xml" ContentType="application/vnd.openxmlformats-officedocument.spreadsheetml.pivotTable+xml"/>
  <Override PartName="/xl/drawings/drawing14.xml" ContentType="application/vnd.openxmlformats-officedocument.drawing+xml"/>
  <Override PartName="/xl/slicers/slicer9.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44.xml" ContentType="application/vnd.openxmlformats-officedocument.spreadsheetml.pivotTable+xml"/>
  <Override PartName="/xl/drawings/drawing15.xml" ContentType="application/vnd.openxmlformats-officedocument.drawing+xml"/>
  <Override PartName="/xl/slicers/slicer10.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ables/table1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kming\Desktop\"/>
    </mc:Choice>
  </mc:AlternateContent>
  <xr:revisionPtr revIDLastSave="0" documentId="8_{BFF3F36C-4E81-4010-A54D-22AC196D3EFA}" xr6:coauthVersionLast="47" xr6:coauthVersionMax="47" xr10:uidLastSave="{00000000-0000-0000-0000-000000000000}"/>
  <bookViews>
    <workbookView xWindow="28680" yWindow="-120" windowWidth="29040" windowHeight="15840" activeTab="5" xr2:uid="{9E9327C1-9AEC-46E2-BDD9-50C07A41BE1E}"/>
  </bookViews>
  <sheets>
    <sheet name="Data Notes" sheetId="28" r:id="rId1"/>
    <sheet name="Fall Booster Dashboard" sheetId="6" r:id="rId2"/>
    <sheet name="Kids Dashboard" sheetId="9" r:id="rId3"/>
    <sheet name="Adults Dashboard" sheetId="24" r:id="rId4"/>
    <sheet name="Overall Vaccinations" sheetId="33" state="hidden" r:id="rId5"/>
    <sheet name="Overall Vaccine Coverage" sheetId="34" r:id="rId6"/>
    <sheet name="Paxlovid Dashboard" sheetId="30" r:id="rId7"/>
    <sheet name="Paxlovid Pivot" sheetId="31" state="hidden" r:id="rId8"/>
    <sheet name="2022-10-06-All cases" sheetId="32" state="hidden" r:id="rId9"/>
    <sheet name="FSA (%)" sheetId="1" state="hidden" r:id="rId10"/>
    <sheet name="PIVOT - FSA" sheetId="23" state="hidden" r:id="rId11"/>
    <sheet name="Age groups (%)" sheetId="2" state="hidden" r:id="rId12"/>
    <sheet name="PIVOT - Dose 1" sheetId="10" r:id="rId13"/>
    <sheet name="PIVOT - dose 2" sheetId="25" r:id="rId14"/>
    <sheet name="PIVOT- dose 3" sheetId="26" r:id="rId15"/>
    <sheet name="PIVOT - dose 4" sheetId="27" r:id="rId16"/>
    <sheet name="Fallbooster (%)" sheetId="5" state="hidden" r:id="rId17"/>
    <sheet name="PIVOT- Fallbooster" sheetId="11" state="hidden" r:id="rId18"/>
    <sheet name="Timeline (Count)" sheetId="3" state="hidden" r:id="rId19"/>
    <sheet name="PIVOT-timeline" sheetId="19" state="hidden" r:id="rId20"/>
    <sheet name="PIVOT- location" sheetId="20" state="hidden" r:id="rId21"/>
    <sheet name="Location (Count)" sheetId="4" state="hidden" r:id="rId22"/>
  </sheets>
  <definedNames>
    <definedName name="Slicer_BHP_FSA1">#N/A</definedName>
    <definedName name="Slicer_flag">#N/A</definedName>
    <definedName name="Slicer_flag1">#N/A</definedName>
    <definedName name="Slicer_flag11">#N/A</definedName>
    <definedName name="Slicer_flag12">#N/A</definedName>
    <definedName name="Slicer_flag21">#N/A</definedName>
    <definedName name="Slicer_flag3">#N/A</definedName>
    <definedName name="Slicer_flag4">#N/A</definedName>
    <definedName name="Slicer_flag5">#N/A</definedName>
    <definedName name="Slicer_flag6">#N/A</definedName>
    <definedName name="Slicer_Highpri1">#N/A</definedName>
    <definedName name="Slicer_LHIN">#N/A</definedName>
    <definedName name="Slicer_oh_region">#N/A</definedName>
  </definedNames>
  <calcPr calcId="191028"/>
  <pivotCaches>
    <pivotCache cacheId="117" r:id="rId23"/>
    <pivotCache cacheId="118" r:id="rId24"/>
    <pivotCache cacheId="119" r:id="rId25"/>
    <pivotCache cacheId="120" r:id="rId26"/>
    <pivotCache cacheId="121" r:id="rId27"/>
    <pivotCache cacheId="122" r:id="rId28"/>
    <pivotCache cacheId="123" r:id="rId29"/>
    <pivotCache cacheId="124" r:id="rId30"/>
    <pivotCache cacheId="125" r:id="rId31"/>
  </pivotCaches>
  <extLst>
    <ext xmlns:x14="http://schemas.microsoft.com/office/spreadsheetml/2009/9/main" uri="{BBE1A952-AA13-448e-AADC-164F8A28A991}">
      <x14:slicerCaches>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8" i="31" l="1"/>
  <c r="K5" i="30" s="1"/>
  <c r="AE7" i="10"/>
  <c r="AD7" i="10"/>
  <c r="AE6" i="10"/>
  <c r="AD6" i="10"/>
  <c r="X55" i="10"/>
  <c r="W55" i="10"/>
  <c r="X53" i="10"/>
  <c r="W53" i="10"/>
  <c r="X46" i="10"/>
  <c r="W46" i="10"/>
  <c r="X44" i="10"/>
  <c r="W44" i="10"/>
  <c r="X36" i="10"/>
  <c r="W36" i="10"/>
  <c r="X34" i="10"/>
  <c r="W34" i="10"/>
  <c r="X25" i="10"/>
  <c r="W25" i="10"/>
  <c r="X23" i="10"/>
  <c r="W23" i="10"/>
  <c r="X14" i="10"/>
  <c r="X16" i="10"/>
  <c r="W16" i="10"/>
  <c r="W14" i="10"/>
  <c r="X7" i="10"/>
  <c r="W7" i="10"/>
  <c r="X5" i="10"/>
  <c r="W5" i="10"/>
  <c r="K11" i="6"/>
  <c r="AA15" i="26"/>
  <c r="AB15" i="26"/>
  <c r="J11" i="6"/>
  <c r="AK6" i="11"/>
  <c r="AJ6" i="11"/>
  <c r="H5" i="30"/>
  <c r="AB16" i="26"/>
  <c r="L5" i="30"/>
  <c r="AA16" i="26"/>
  <c r="M5" i="30"/>
  <c r="N5" i="30"/>
  <c r="W11" i="24"/>
  <c r="W10" i="24"/>
  <c r="W9" i="24"/>
  <c r="W8" i="24"/>
  <c r="H11" i="24"/>
  <c r="H10" i="24"/>
  <c r="H9" i="24"/>
  <c r="H8" i="24"/>
  <c r="V8" i="24"/>
  <c r="G8" i="24"/>
  <c r="P10" i="24"/>
  <c r="P9" i="24"/>
  <c r="P8" i="24"/>
  <c r="P11" i="24"/>
  <c r="W19" i="9"/>
  <c r="W18" i="9"/>
  <c r="P19" i="9"/>
  <c r="P18" i="9"/>
  <c r="P17" i="9"/>
  <c r="H19" i="9"/>
  <c r="H18" i="9"/>
  <c r="H17" i="9"/>
  <c r="G19" i="9"/>
  <c r="G18" i="9"/>
  <c r="G17" i="9"/>
  <c r="V18" i="9"/>
  <c r="AC16" i="26" l="1"/>
  <c r="U18" i="9" s="1"/>
  <c r="AL6" i="11"/>
  <c r="N11" i="6" s="1"/>
  <c r="AC15" i="26"/>
  <c r="T18" i="9" s="1"/>
  <c r="AA53" i="26"/>
  <c r="AG14" i="25"/>
  <c r="AA24" i="26"/>
  <c r="Z24" i="25"/>
  <c r="AB5" i="26"/>
  <c r="AA5" i="25"/>
  <c r="M27" i="27"/>
  <c r="M45" i="27"/>
  <c r="H6" i="23"/>
  <c r="J8" i="6"/>
  <c r="M29" i="27"/>
  <c r="AA34" i="26"/>
  <c r="Z33" i="25"/>
  <c r="Z5" i="25"/>
  <c r="L6" i="23"/>
  <c r="AG16" i="25"/>
  <c r="AA24" i="25"/>
  <c r="N27" i="27"/>
  <c r="AH14" i="25"/>
  <c r="N47" i="27"/>
  <c r="D27" i="19"/>
  <c r="AB36" i="26"/>
  <c r="AH25" i="25"/>
  <c r="AH7" i="25"/>
  <c r="AA35" i="25"/>
  <c r="AA46" i="26"/>
  <c r="N45" i="27"/>
  <c r="AK4" i="11"/>
  <c r="H4" i="23"/>
  <c r="L4" i="23"/>
  <c r="AB46" i="26"/>
  <c r="K4" i="23"/>
  <c r="AH23" i="25"/>
  <c r="AH5" i="25"/>
  <c r="AA33" i="25"/>
  <c r="AB44" i="26"/>
  <c r="K5" i="6"/>
  <c r="AG5" i="25"/>
  <c r="AA44" i="26"/>
  <c r="AB55" i="26"/>
  <c r="AA26" i="25"/>
  <c r="AB6" i="26"/>
  <c r="AA26" i="26"/>
  <c r="AA6" i="25"/>
  <c r="K6" i="23"/>
  <c r="Z26" i="25"/>
  <c r="AA5" i="26"/>
  <c r="M38" i="27"/>
  <c r="J5" i="6"/>
  <c r="AA36" i="26"/>
  <c r="AG25" i="25"/>
  <c r="AG7" i="25"/>
  <c r="Z35" i="25"/>
  <c r="N38" i="27"/>
  <c r="AJ4" i="11"/>
  <c r="G6" i="23"/>
  <c r="AB34" i="26"/>
  <c r="G4" i="23"/>
  <c r="AG23" i="25"/>
  <c r="M47" i="27"/>
  <c r="AH16" i="25"/>
  <c r="N36" i="27"/>
  <c r="AA6" i="26"/>
  <c r="AB53" i="26"/>
  <c r="AB24" i="26"/>
  <c r="Z6" i="25"/>
  <c r="K8" i="6"/>
  <c r="AB26" i="26"/>
  <c r="M36" i="27"/>
  <c r="AA55" i="26"/>
  <c r="N29" i="27"/>
  <c r="E27" i="19"/>
  <c r="G9" i="24"/>
  <c r="V11" i="24"/>
  <c r="V10" i="24"/>
  <c r="G10" i="24"/>
  <c r="V9" i="24"/>
  <c r="M11" i="24"/>
  <c r="M10" i="24"/>
  <c r="M8" i="24"/>
  <c r="M9" i="24"/>
  <c r="G11" i="24"/>
  <c r="O18" i="9"/>
  <c r="O19" i="9"/>
  <c r="V19" i="9"/>
  <c r="M5" i="9"/>
  <c r="N17" i="9"/>
  <c r="M11" i="9"/>
  <c r="K5" i="9"/>
  <c r="M8" i="9"/>
  <c r="O17" i="9"/>
  <c r="M17" i="9"/>
  <c r="K11" i="9"/>
  <c r="K8" i="9"/>
  <c r="Y25" i="10" l="1"/>
  <c r="F19" i="9" s="1"/>
  <c r="AC55" i="26"/>
  <c r="U10" i="24" s="1"/>
  <c r="Y34" i="10"/>
  <c r="N8" i="24" s="1"/>
  <c r="Y14" i="10"/>
  <c r="E18" i="9" s="1"/>
  <c r="AI23" i="25"/>
  <c r="N9" i="24" s="1"/>
  <c r="Y36" i="10"/>
  <c r="O8" i="24" s="1"/>
  <c r="AL4" i="11"/>
  <c r="L11" i="6" s="1"/>
  <c r="Y16" i="10"/>
  <c r="F18" i="9" s="1"/>
  <c r="AF7" i="10"/>
  <c r="F17" i="9" s="1"/>
  <c r="AI25" i="25"/>
  <c r="O9" i="24" s="1"/>
  <c r="AC36" i="26"/>
  <c r="O10" i="24" s="1"/>
  <c r="Y55" i="10"/>
  <c r="U8" i="24" s="1"/>
  <c r="AF6" i="10"/>
  <c r="E17" i="9" s="1"/>
  <c r="AC34" i="26"/>
  <c r="N10" i="24" s="1"/>
  <c r="Y23" i="10"/>
  <c r="E19" i="9" s="1"/>
  <c r="Y53" i="10"/>
  <c r="T8" i="24" s="1"/>
  <c r="AC53" i="26"/>
  <c r="T10" i="24" s="1"/>
  <c r="M4" i="23"/>
  <c r="L8" i="6" s="1"/>
  <c r="I4" i="23"/>
  <c r="L5" i="6" s="1"/>
  <c r="P5" i="6"/>
  <c r="P8" i="6"/>
  <c r="O45" i="27"/>
  <c r="O36" i="27"/>
  <c r="O47" i="27"/>
  <c r="U11" i="24" s="1"/>
  <c r="O38" i="27"/>
  <c r="Y44" i="10"/>
  <c r="E8" i="24" s="1"/>
  <c r="Y46" i="10"/>
  <c r="F8" i="24" s="1"/>
  <c r="AB33" i="25"/>
  <c r="M19" i="9" s="1"/>
  <c r="AB35" i="25"/>
  <c r="N19" i="9" s="1"/>
  <c r="AB24" i="25"/>
  <c r="M18" i="9" s="1"/>
  <c r="AB26" i="25"/>
  <c r="N18" i="9" s="1"/>
  <c r="AC24" i="26"/>
  <c r="T19" i="9" s="1"/>
  <c r="AC26" i="26"/>
  <c r="U19" i="9" s="1"/>
  <c r="AI14" i="25"/>
  <c r="T9" i="24" s="1"/>
  <c r="AI16" i="25"/>
  <c r="U9" i="24" s="1"/>
  <c r="AI5" i="25"/>
  <c r="E9" i="24" s="1"/>
  <c r="AI7" i="25"/>
  <c r="F9" i="24" s="1"/>
  <c r="O27" i="27"/>
  <c r="N11" i="24" s="1"/>
  <c r="O29" i="27"/>
  <c r="O11" i="24" s="1"/>
  <c r="AC44" i="26"/>
  <c r="E10" i="24" s="1"/>
  <c r="AC46" i="26"/>
  <c r="F10" i="24" s="1"/>
  <c r="Y5" i="10"/>
  <c r="Y7" i="10"/>
  <c r="AC5" i="26"/>
  <c r="O11" i="9" s="1"/>
  <c r="AC6" i="26"/>
  <c r="Q11" i="9" s="1"/>
  <c r="AB5" i="25"/>
  <c r="O8" i="9" s="1"/>
  <c r="AB6" i="25"/>
  <c r="Q8" i="9" s="1"/>
  <c r="M6" i="23"/>
  <c r="N8" i="6" s="1"/>
  <c r="I6" i="23"/>
  <c r="N5" i="6" s="1"/>
  <c r="T11" i="24" l="1"/>
  <c r="E11" i="24"/>
  <c r="F11" i="24"/>
  <c r="Q5" i="9"/>
  <c r="O5" i="9"/>
</calcChain>
</file>

<file path=xl/sharedStrings.xml><?xml version="1.0" encoding="utf-8"?>
<sst xmlns="http://schemas.openxmlformats.org/spreadsheetml/2006/main" count="125072" uniqueCount="735">
  <si>
    <t>Tracking Third, Fourth, and Fall Boosters</t>
  </si>
  <si>
    <t>People w/ third dose</t>
  </si>
  <si>
    <t>Vaccinated w/ third dose (Ontario)</t>
  </si>
  <si>
    <t>FSAs w/ ≥ 10% of population identifying as Black</t>
  </si>
  <si>
    <t xml:space="preserve">High priority communities </t>
  </si>
  <si>
    <t xml:space="preserve">Percent change from last month </t>
  </si>
  <si>
    <t>People w/ fourth dose</t>
  </si>
  <si>
    <t>Vaccinated w/ fourth dose (Ontario)</t>
  </si>
  <si>
    <t xml:space="preserve">Percentage change from last month </t>
  </si>
  <si>
    <t>People w/ fall booster</t>
  </si>
  <si>
    <t>Vaccinated w/ fall booster (Ontario)</t>
  </si>
  <si>
    <r>
      <rPr>
        <b/>
        <sz val="12"/>
        <color theme="7" tint="-0.249977111117893"/>
        <rFont val="Calibri"/>
        <family val="2"/>
        <scheme val="minor"/>
      </rPr>
      <t>Vaccinated with Fall Booster dose</t>
    </r>
    <r>
      <rPr>
        <sz val="11"/>
        <color theme="1"/>
        <rFont val="Calibri"/>
        <family val="2"/>
        <scheme val="minor"/>
      </rPr>
      <t xml:space="preserve"> - Individuals who have completed their primary series and received a booster dose on September 1, 2022 or after.</t>
    </r>
  </si>
  <si>
    <t>Tracking Children's First, Second, and Third Doses</t>
  </si>
  <si>
    <t>Children w/ first dose</t>
  </si>
  <si>
    <t>Vaccinated w/ first dose (Ontario)</t>
  </si>
  <si>
    <t>High priority communities</t>
  </si>
  <si>
    <t>Children w/ second dose</t>
  </si>
  <si>
    <t>Vaccinated w/ second dose (Ontario)</t>
  </si>
  <si>
    <t>Children w/ third dose</t>
  </si>
  <si>
    <t>Dose 1</t>
  </si>
  <si>
    <t xml:space="preserve"> FSAs ≥ 10% of population identifying as Black</t>
  </si>
  <si>
    <t>HP communities</t>
  </si>
  <si>
    <t>Other communities</t>
  </si>
  <si>
    <t>Dose 2</t>
  </si>
  <si>
    <t>Dose 3</t>
  </si>
  <si>
    <t>FSAs ≥ 10% of population identifying as Black</t>
  </si>
  <si>
    <t>0-4 years</t>
  </si>
  <si>
    <t>5-11 years</t>
  </si>
  <si>
    <t>12-17 years</t>
  </si>
  <si>
    <t xml:space="preserve">                                                                                                                                                                                                                             </t>
  </si>
  <si>
    <t>18 - 59 years</t>
  </si>
  <si>
    <t>Overall</t>
  </si>
  <si>
    <t>60+ years</t>
  </si>
  <si>
    <t>Doses</t>
  </si>
  <si>
    <t xml:space="preserve">Doses </t>
  </si>
  <si>
    <t xml:space="preserve">Ontario </t>
  </si>
  <si>
    <t>Dose 4</t>
  </si>
  <si>
    <t>FSA</t>
  </si>
  <si>
    <t>Flag</t>
  </si>
  <si>
    <t>OH Region</t>
  </si>
  <si>
    <t>K0A</t>
  </si>
  <si>
    <t>Other</t>
  </si>
  <si>
    <t>East</t>
  </si>
  <si>
    <t>K0B</t>
  </si>
  <si>
    <t>K0C</t>
  </si>
  <si>
    <t>K0E</t>
  </si>
  <si>
    <t>K0G</t>
  </si>
  <si>
    <t>K0H</t>
  </si>
  <si>
    <t>K0J</t>
  </si>
  <si>
    <t>K0K</t>
  </si>
  <si>
    <t>K0L</t>
  </si>
  <si>
    <t>K0M</t>
  </si>
  <si>
    <t>K1A</t>
  </si>
  <si>
    <t>K1B</t>
  </si>
  <si>
    <t>K1C</t>
  </si>
  <si>
    <t>K1E</t>
  </si>
  <si>
    <t>K1G</t>
  </si>
  <si>
    <t>BHP</t>
  </si>
  <si>
    <t>K1H</t>
  </si>
  <si>
    <t>K1J</t>
  </si>
  <si>
    <t>K1K</t>
  </si>
  <si>
    <t>K1L</t>
  </si>
  <si>
    <t>K1M</t>
  </si>
  <si>
    <t>K1N</t>
  </si>
  <si>
    <t>K1P</t>
  </si>
  <si>
    <t>K1R</t>
  </si>
  <si>
    <t>K1S</t>
  </si>
  <si>
    <t>K1T</t>
  </si>
  <si>
    <t>HighPri</t>
  </si>
  <si>
    <t>K1V</t>
  </si>
  <si>
    <t>BHP/HighPri</t>
  </si>
  <si>
    <t>K1W</t>
  </si>
  <si>
    <t>K1X</t>
  </si>
  <si>
    <t>K1Y</t>
  </si>
  <si>
    <t>K1Z</t>
  </si>
  <si>
    <t>K2A</t>
  </si>
  <si>
    <t>K2B</t>
  </si>
  <si>
    <t>K2C</t>
  </si>
  <si>
    <t>K2E</t>
  </si>
  <si>
    <t>K2G</t>
  </si>
  <si>
    <t>K2H</t>
  </si>
  <si>
    <t>K2J</t>
  </si>
  <si>
    <t>K2K</t>
  </si>
  <si>
    <t>K2L</t>
  </si>
  <si>
    <t>K2M</t>
  </si>
  <si>
    <t>K2P</t>
  </si>
  <si>
    <t>K2R</t>
  </si>
  <si>
    <t>K2S</t>
  </si>
  <si>
    <t>K2T</t>
  </si>
  <si>
    <t>K2V</t>
  </si>
  <si>
    <t>K2W</t>
  </si>
  <si>
    <t>K4A</t>
  </si>
  <si>
    <t>K4B</t>
  </si>
  <si>
    <t>K4C</t>
  </si>
  <si>
    <t>K4K</t>
  </si>
  <si>
    <t>K4M</t>
  </si>
  <si>
    <t>K4P</t>
  </si>
  <si>
    <t>K4R</t>
  </si>
  <si>
    <t>K6A</t>
  </si>
  <si>
    <t>K6H</t>
  </si>
  <si>
    <t>K6J</t>
  </si>
  <si>
    <t>K6K</t>
  </si>
  <si>
    <t>K6T</t>
  </si>
  <si>
    <t>K6V</t>
  </si>
  <si>
    <t>K7A</t>
  </si>
  <si>
    <t>K7C</t>
  </si>
  <si>
    <t>K7G</t>
  </si>
  <si>
    <t>K7H</t>
  </si>
  <si>
    <t>K7K</t>
  </si>
  <si>
    <t>K7L</t>
  </si>
  <si>
    <t>K7M</t>
  </si>
  <si>
    <t>K7N</t>
  </si>
  <si>
    <t>K7P</t>
  </si>
  <si>
    <t>K7R</t>
  </si>
  <si>
    <t>K7S</t>
  </si>
  <si>
    <t>K7V</t>
  </si>
  <si>
    <t>K8A</t>
  </si>
  <si>
    <t>K8B</t>
  </si>
  <si>
    <t>K8H</t>
  </si>
  <si>
    <t>K8N</t>
  </si>
  <si>
    <t>K8P</t>
  </si>
  <si>
    <t>K8R</t>
  </si>
  <si>
    <t>K8V</t>
  </si>
  <si>
    <t>K9A</t>
  </si>
  <si>
    <t>K9H</t>
  </si>
  <si>
    <t>K9J</t>
  </si>
  <si>
    <t>K9K</t>
  </si>
  <si>
    <t>K9L</t>
  </si>
  <si>
    <t>K9V</t>
  </si>
  <si>
    <t>L0A</t>
  </si>
  <si>
    <t>L0B</t>
  </si>
  <si>
    <t>L0C</t>
  </si>
  <si>
    <t>Central</t>
  </si>
  <si>
    <t>L0E</t>
  </si>
  <si>
    <t>L0G</t>
  </si>
  <si>
    <t>L0H</t>
  </si>
  <si>
    <t>L0J</t>
  </si>
  <si>
    <t>L0K</t>
  </si>
  <si>
    <t>L0L</t>
  </si>
  <si>
    <t>L0M</t>
  </si>
  <si>
    <t>L0N</t>
  </si>
  <si>
    <t>L0P</t>
  </si>
  <si>
    <t>L0R</t>
  </si>
  <si>
    <t>West</t>
  </si>
  <si>
    <t>L0S</t>
  </si>
  <si>
    <t>L1A</t>
  </si>
  <si>
    <t>L1B</t>
  </si>
  <si>
    <t>L1C</t>
  </si>
  <si>
    <t>L1E</t>
  </si>
  <si>
    <t>L1G</t>
  </si>
  <si>
    <t>L1H</t>
  </si>
  <si>
    <t>L1J</t>
  </si>
  <si>
    <t>L1K</t>
  </si>
  <si>
    <t>L1L</t>
  </si>
  <si>
    <t>L1M</t>
  </si>
  <si>
    <t>L1N</t>
  </si>
  <si>
    <t>L1P</t>
  </si>
  <si>
    <t>L1R</t>
  </si>
  <si>
    <t>L1S</t>
  </si>
  <si>
    <t>L1T</t>
  </si>
  <si>
    <t>L1V</t>
  </si>
  <si>
    <t>L1W</t>
  </si>
  <si>
    <t>L1X</t>
  </si>
  <si>
    <t>L1Y</t>
  </si>
  <si>
    <t>L1Z</t>
  </si>
  <si>
    <t>L2A</t>
  </si>
  <si>
    <t>L2E</t>
  </si>
  <si>
    <t>L2G</t>
  </si>
  <si>
    <t>L2H</t>
  </si>
  <si>
    <t>L2J</t>
  </si>
  <si>
    <t>L2M</t>
  </si>
  <si>
    <t>L2N</t>
  </si>
  <si>
    <t>L2P</t>
  </si>
  <si>
    <t>L2R</t>
  </si>
  <si>
    <t>L2S</t>
  </si>
  <si>
    <t>L2T</t>
  </si>
  <si>
    <t>L2V</t>
  </si>
  <si>
    <t>L2W</t>
  </si>
  <si>
    <t>L3B</t>
  </si>
  <si>
    <t>L3C</t>
  </si>
  <si>
    <t>L3K</t>
  </si>
  <si>
    <t>L3M</t>
  </si>
  <si>
    <t>L3P</t>
  </si>
  <si>
    <t>L3R</t>
  </si>
  <si>
    <t>L3S</t>
  </si>
  <si>
    <t>L3T</t>
  </si>
  <si>
    <t>L3V</t>
  </si>
  <si>
    <t>L3X</t>
  </si>
  <si>
    <t>L3Y</t>
  </si>
  <si>
    <t>L3Z</t>
  </si>
  <si>
    <t>L4A</t>
  </si>
  <si>
    <t>L4B</t>
  </si>
  <si>
    <t>L4C</t>
  </si>
  <si>
    <t>L4E</t>
  </si>
  <si>
    <t>L4G</t>
  </si>
  <si>
    <t>L4H</t>
  </si>
  <si>
    <t>L4J</t>
  </si>
  <si>
    <t>L4K</t>
  </si>
  <si>
    <t>L4L</t>
  </si>
  <si>
    <t>L4M</t>
  </si>
  <si>
    <t>L4N</t>
  </si>
  <si>
    <t>L4P</t>
  </si>
  <si>
    <t>L4R</t>
  </si>
  <si>
    <t>L4S</t>
  </si>
  <si>
    <t>L4T</t>
  </si>
  <si>
    <t>L4V</t>
  </si>
  <si>
    <t>L4W</t>
  </si>
  <si>
    <t>L4X</t>
  </si>
  <si>
    <t>L4Y</t>
  </si>
  <si>
    <t>L4Z</t>
  </si>
  <si>
    <t>L5A</t>
  </si>
  <si>
    <t>L5B</t>
  </si>
  <si>
    <t>L5C</t>
  </si>
  <si>
    <t>L5E</t>
  </si>
  <si>
    <t>L5G</t>
  </si>
  <si>
    <t>L5H</t>
  </si>
  <si>
    <t>L5J</t>
  </si>
  <si>
    <t>L5K</t>
  </si>
  <si>
    <t>L5L</t>
  </si>
  <si>
    <t>L5M</t>
  </si>
  <si>
    <t>L5N</t>
  </si>
  <si>
    <t>L5R</t>
  </si>
  <si>
    <t>L5S</t>
  </si>
  <si>
    <t>L5T</t>
  </si>
  <si>
    <t>L5V</t>
  </si>
  <si>
    <t>L5W</t>
  </si>
  <si>
    <t>L6A</t>
  </si>
  <si>
    <t>L6B</t>
  </si>
  <si>
    <t>L6C</t>
  </si>
  <si>
    <t>L6E</t>
  </si>
  <si>
    <t>L6G</t>
  </si>
  <si>
    <t>L6H</t>
  </si>
  <si>
    <t>L6J</t>
  </si>
  <si>
    <t>L6K</t>
  </si>
  <si>
    <t>L6L</t>
  </si>
  <si>
    <t>L6M</t>
  </si>
  <si>
    <t>L6P</t>
  </si>
  <si>
    <t>L6R</t>
  </si>
  <si>
    <t>L6S</t>
  </si>
  <si>
    <t>L6T</t>
  </si>
  <si>
    <t>L6V</t>
  </si>
  <si>
    <t>L6W</t>
  </si>
  <si>
    <t>L6X</t>
  </si>
  <si>
    <t>L6Y</t>
  </si>
  <si>
    <t>L6Z</t>
  </si>
  <si>
    <t>L7A</t>
  </si>
  <si>
    <t>L7B</t>
  </si>
  <si>
    <t>L7C</t>
  </si>
  <si>
    <t>L7E</t>
  </si>
  <si>
    <t>L7G</t>
  </si>
  <si>
    <t>L7J</t>
  </si>
  <si>
    <t>L7K</t>
  </si>
  <si>
    <t>L7L</t>
  </si>
  <si>
    <t>L7M</t>
  </si>
  <si>
    <t>L7N</t>
  </si>
  <si>
    <t>L7P</t>
  </si>
  <si>
    <t>L7R</t>
  </si>
  <si>
    <t>L7S</t>
  </si>
  <si>
    <t>L7T</t>
  </si>
  <si>
    <t>L8E</t>
  </si>
  <si>
    <t>L8G</t>
  </si>
  <si>
    <t>L8H</t>
  </si>
  <si>
    <t>L8J</t>
  </si>
  <si>
    <t>L8K</t>
  </si>
  <si>
    <t>L8L</t>
  </si>
  <si>
    <t>L8M</t>
  </si>
  <si>
    <t>L8N</t>
  </si>
  <si>
    <t>L8P</t>
  </si>
  <si>
    <t>L8R</t>
  </si>
  <si>
    <t>L8S</t>
  </si>
  <si>
    <t>L8T</t>
  </si>
  <si>
    <t>L8V</t>
  </si>
  <si>
    <t>L8W</t>
  </si>
  <si>
    <t>L9A</t>
  </si>
  <si>
    <t>L9B</t>
  </si>
  <si>
    <t>L9C</t>
  </si>
  <si>
    <t>L9E</t>
  </si>
  <si>
    <t>L9G</t>
  </si>
  <si>
    <t>L9H</t>
  </si>
  <si>
    <t>L9J</t>
  </si>
  <si>
    <t>L9K</t>
  </si>
  <si>
    <t>L9L</t>
  </si>
  <si>
    <t>L9M</t>
  </si>
  <si>
    <t>L9N</t>
  </si>
  <si>
    <t>L9P</t>
  </si>
  <si>
    <t>L9R</t>
  </si>
  <si>
    <t>L9S</t>
  </si>
  <si>
    <t>L9T</t>
  </si>
  <si>
    <t>L9V</t>
  </si>
  <si>
    <t>L9W</t>
  </si>
  <si>
    <t>L9Y</t>
  </si>
  <si>
    <t>L9Z</t>
  </si>
  <si>
    <t>M1B</t>
  </si>
  <si>
    <t>M1C</t>
  </si>
  <si>
    <t>M1E</t>
  </si>
  <si>
    <t>M1G</t>
  </si>
  <si>
    <t>M1H</t>
  </si>
  <si>
    <t>M1J</t>
  </si>
  <si>
    <t>M1K</t>
  </si>
  <si>
    <t>M1L</t>
  </si>
  <si>
    <t>M1M</t>
  </si>
  <si>
    <t>M1N</t>
  </si>
  <si>
    <t>M1P</t>
  </si>
  <si>
    <t>M1R</t>
  </si>
  <si>
    <t>M1S</t>
  </si>
  <si>
    <t>M1T</t>
  </si>
  <si>
    <t>M1V</t>
  </si>
  <si>
    <t>M1W</t>
  </si>
  <si>
    <t>M1X</t>
  </si>
  <si>
    <t>M2H</t>
  </si>
  <si>
    <t>M2J</t>
  </si>
  <si>
    <t>M2K</t>
  </si>
  <si>
    <t>M2L</t>
  </si>
  <si>
    <t>M2M</t>
  </si>
  <si>
    <t>M2N</t>
  </si>
  <si>
    <t>M2P</t>
  </si>
  <si>
    <t>M2R</t>
  </si>
  <si>
    <t>M3A</t>
  </si>
  <si>
    <t>M3B</t>
  </si>
  <si>
    <t>M3C</t>
  </si>
  <si>
    <t>M3H</t>
  </si>
  <si>
    <t>M3J</t>
  </si>
  <si>
    <t>M3K</t>
  </si>
  <si>
    <t>M3L</t>
  </si>
  <si>
    <t>M3M</t>
  </si>
  <si>
    <t>M3N</t>
  </si>
  <si>
    <t>M4A</t>
  </si>
  <si>
    <t>M4B</t>
  </si>
  <si>
    <t>Toronto</t>
  </si>
  <si>
    <t>M4C</t>
  </si>
  <si>
    <t>M4E</t>
  </si>
  <si>
    <t>M4G</t>
  </si>
  <si>
    <t>M4H</t>
  </si>
  <si>
    <t>M4J</t>
  </si>
  <si>
    <t>M4K</t>
  </si>
  <si>
    <t>M4L</t>
  </si>
  <si>
    <t>M4M</t>
  </si>
  <si>
    <t>M4N</t>
  </si>
  <si>
    <t>M4P</t>
  </si>
  <si>
    <t>M4R</t>
  </si>
  <si>
    <t>M4S</t>
  </si>
  <si>
    <t>M4T</t>
  </si>
  <si>
    <t>M4V</t>
  </si>
  <si>
    <t>M4W</t>
  </si>
  <si>
    <t>M4X</t>
  </si>
  <si>
    <t>M4Y</t>
  </si>
  <si>
    <t>M5A</t>
  </si>
  <si>
    <t>M5B</t>
  </si>
  <si>
    <t>M5C</t>
  </si>
  <si>
    <t>M5E</t>
  </si>
  <si>
    <t>M5G</t>
  </si>
  <si>
    <t>M5H</t>
  </si>
  <si>
    <t>M5J</t>
  </si>
  <si>
    <t>M5K</t>
  </si>
  <si>
    <t>M5L</t>
  </si>
  <si>
    <t>M5M</t>
  </si>
  <si>
    <t>M5N</t>
  </si>
  <si>
    <t>M5P</t>
  </si>
  <si>
    <t>M5R</t>
  </si>
  <si>
    <t>M5S</t>
  </si>
  <si>
    <t>M5T</t>
  </si>
  <si>
    <t>M5V</t>
  </si>
  <si>
    <t>M5W</t>
  </si>
  <si>
    <t>M5X</t>
  </si>
  <si>
    <t>M6A</t>
  </si>
  <si>
    <t>M6B</t>
  </si>
  <si>
    <t>M6C</t>
  </si>
  <si>
    <t>M6E</t>
  </si>
  <si>
    <t>M6G</t>
  </si>
  <si>
    <t>M6H</t>
  </si>
  <si>
    <t>M6J</t>
  </si>
  <si>
    <t>M6K</t>
  </si>
  <si>
    <t>M6L</t>
  </si>
  <si>
    <t>M6M</t>
  </si>
  <si>
    <t>M6N</t>
  </si>
  <si>
    <t>M6P</t>
  </si>
  <si>
    <t>M6R</t>
  </si>
  <si>
    <t>M6S</t>
  </si>
  <si>
    <t>M7A</t>
  </si>
  <si>
    <t>M7Y</t>
  </si>
  <si>
    <t>M8V</t>
  </si>
  <si>
    <t>M8W</t>
  </si>
  <si>
    <t>M8X</t>
  </si>
  <si>
    <t>M8Y</t>
  </si>
  <si>
    <t>M8Z</t>
  </si>
  <si>
    <t>M9A</t>
  </si>
  <si>
    <t>M9B</t>
  </si>
  <si>
    <t>M9C</t>
  </si>
  <si>
    <t>M9L</t>
  </si>
  <si>
    <t>M9M</t>
  </si>
  <si>
    <t>M9N</t>
  </si>
  <si>
    <t>M9P</t>
  </si>
  <si>
    <t>M9R</t>
  </si>
  <si>
    <t>M9V</t>
  </si>
  <si>
    <t>M9W</t>
  </si>
  <si>
    <t>N0A</t>
  </si>
  <si>
    <t>N0B</t>
  </si>
  <si>
    <t>N0C</t>
  </si>
  <si>
    <t>N0E</t>
  </si>
  <si>
    <t>N0G</t>
  </si>
  <si>
    <t>N0H</t>
  </si>
  <si>
    <t>N0J</t>
  </si>
  <si>
    <t>N0K</t>
  </si>
  <si>
    <t>N0L</t>
  </si>
  <si>
    <t>N0M</t>
  </si>
  <si>
    <t>N0N</t>
  </si>
  <si>
    <t>N0P</t>
  </si>
  <si>
    <t>N0R</t>
  </si>
  <si>
    <t>N1A</t>
  </si>
  <si>
    <t>N1C</t>
  </si>
  <si>
    <t>N1E</t>
  </si>
  <si>
    <t>N1G</t>
  </si>
  <si>
    <t>N1H</t>
  </si>
  <si>
    <t>N1K</t>
  </si>
  <si>
    <t>N1L</t>
  </si>
  <si>
    <t>N1M</t>
  </si>
  <si>
    <t>N1P</t>
  </si>
  <si>
    <t>N1R</t>
  </si>
  <si>
    <t>N1S</t>
  </si>
  <si>
    <t>N1T</t>
  </si>
  <si>
    <t>N2A</t>
  </si>
  <si>
    <t>N2B</t>
  </si>
  <si>
    <t>N2C</t>
  </si>
  <si>
    <t>N2E</t>
  </si>
  <si>
    <t>N2G</t>
  </si>
  <si>
    <t>N2H</t>
  </si>
  <si>
    <t>N2J</t>
  </si>
  <si>
    <t>N2K</t>
  </si>
  <si>
    <t>N2L</t>
  </si>
  <si>
    <t>N2M</t>
  </si>
  <si>
    <t>N2N</t>
  </si>
  <si>
    <t>N2P</t>
  </si>
  <si>
    <t>N2R</t>
  </si>
  <si>
    <t>N2T</t>
  </si>
  <si>
    <t>N2V</t>
  </si>
  <si>
    <t>N2Z</t>
  </si>
  <si>
    <t>N3A</t>
  </si>
  <si>
    <t>N3B</t>
  </si>
  <si>
    <t>N3C</t>
  </si>
  <si>
    <t>N3E</t>
  </si>
  <si>
    <t>N3H</t>
  </si>
  <si>
    <t>N3L</t>
  </si>
  <si>
    <t>N3P</t>
  </si>
  <si>
    <t>N3R</t>
  </si>
  <si>
    <t>N3S</t>
  </si>
  <si>
    <t>N3T</t>
  </si>
  <si>
    <t>N3V</t>
  </si>
  <si>
    <t>N3W</t>
  </si>
  <si>
    <t>N3Y</t>
  </si>
  <si>
    <t>N4B</t>
  </si>
  <si>
    <t>N4G</t>
  </si>
  <si>
    <t>N4K</t>
  </si>
  <si>
    <t>N4L</t>
  </si>
  <si>
    <t>N4N</t>
  </si>
  <si>
    <t>N4S</t>
  </si>
  <si>
    <t>N4T</t>
  </si>
  <si>
    <t>N4V</t>
  </si>
  <si>
    <t>N4W</t>
  </si>
  <si>
    <t>N4X</t>
  </si>
  <si>
    <t>N4Z</t>
  </si>
  <si>
    <t>N5A</t>
  </si>
  <si>
    <t>N5C</t>
  </si>
  <si>
    <t>N5H</t>
  </si>
  <si>
    <t>N5L</t>
  </si>
  <si>
    <t>N5P</t>
  </si>
  <si>
    <t>N5R</t>
  </si>
  <si>
    <t>N5V</t>
  </si>
  <si>
    <t>N5W</t>
  </si>
  <si>
    <t>N5X</t>
  </si>
  <si>
    <t>N5Y</t>
  </si>
  <si>
    <t>N5Z</t>
  </si>
  <si>
    <t>N6A</t>
  </si>
  <si>
    <t>N6B</t>
  </si>
  <si>
    <t>N6C</t>
  </si>
  <si>
    <t>N6E</t>
  </si>
  <si>
    <t>N6G</t>
  </si>
  <si>
    <t>N6H</t>
  </si>
  <si>
    <t>N6J</t>
  </si>
  <si>
    <t>N6K</t>
  </si>
  <si>
    <t>N6L</t>
  </si>
  <si>
    <t>N6M</t>
  </si>
  <si>
    <t>N6N</t>
  </si>
  <si>
    <t>N6P</t>
  </si>
  <si>
    <t>N7A</t>
  </si>
  <si>
    <t>N7G</t>
  </si>
  <si>
    <t>N7L</t>
  </si>
  <si>
    <t>N7M</t>
  </si>
  <si>
    <t>N7S</t>
  </si>
  <si>
    <t>N7T</t>
  </si>
  <si>
    <t>N7V</t>
  </si>
  <si>
    <t>N7W</t>
  </si>
  <si>
    <t>N7X</t>
  </si>
  <si>
    <t>N8A</t>
  </si>
  <si>
    <t>N8H</t>
  </si>
  <si>
    <t>N8M</t>
  </si>
  <si>
    <t>N8N</t>
  </si>
  <si>
    <t>N8P</t>
  </si>
  <si>
    <t>N8R</t>
  </si>
  <si>
    <t>N8S</t>
  </si>
  <si>
    <t>N8T</t>
  </si>
  <si>
    <t>N8W</t>
  </si>
  <si>
    <t>N8X</t>
  </si>
  <si>
    <t>N8Y</t>
  </si>
  <si>
    <t>N9A</t>
  </si>
  <si>
    <t>N9B</t>
  </si>
  <si>
    <t>N9C</t>
  </si>
  <si>
    <t>N9E</t>
  </si>
  <si>
    <t>N9G</t>
  </si>
  <si>
    <t>N9H</t>
  </si>
  <si>
    <t>N9J</t>
  </si>
  <si>
    <t>N9K</t>
  </si>
  <si>
    <t>N9V</t>
  </si>
  <si>
    <t>N9Y</t>
  </si>
  <si>
    <t>P0A</t>
  </si>
  <si>
    <t>P0B</t>
  </si>
  <si>
    <t>P0C</t>
  </si>
  <si>
    <t>P0E</t>
  </si>
  <si>
    <t>P0G</t>
  </si>
  <si>
    <t>P0H</t>
  </si>
  <si>
    <t>North East</t>
  </si>
  <si>
    <t>P0J</t>
  </si>
  <si>
    <t>P0K</t>
  </si>
  <si>
    <t>P0L</t>
  </si>
  <si>
    <t>P0M</t>
  </si>
  <si>
    <t>P0N</t>
  </si>
  <si>
    <t>P0P</t>
  </si>
  <si>
    <t>P0R</t>
  </si>
  <si>
    <t>P0S</t>
  </si>
  <si>
    <t>P0T</t>
  </si>
  <si>
    <t>P0V</t>
  </si>
  <si>
    <t>North West</t>
  </si>
  <si>
    <t>P0W</t>
  </si>
  <si>
    <t>P0X</t>
  </si>
  <si>
    <t>P0Y</t>
  </si>
  <si>
    <t>P1A</t>
  </si>
  <si>
    <t>P1B</t>
  </si>
  <si>
    <t>P1C</t>
  </si>
  <si>
    <t>P1H</t>
  </si>
  <si>
    <t>P1L</t>
  </si>
  <si>
    <t>P1P</t>
  </si>
  <si>
    <t>P2A</t>
  </si>
  <si>
    <t>P2B</t>
  </si>
  <si>
    <t>P2N</t>
  </si>
  <si>
    <t>P3A</t>
  </si>
  <si>
    <t>P3B</t>
  </si>
  <si>
    <t>P3C</t>
  </si>
  <si>
    <t>P3E</t>
  </si>
  <si>
    <t>P3G</t>
  </si>
  <si>
    <t>P3L</t>
  </si>
  <si>
    <t>P3N</t>
  </si>
  <si>
    <t>P3P</t>
  </si>
  <si>
    <t>P3Y</t>
  </si>
  <si>
    <t>P4N</t>
  </si>
  <si>
    <t>P4P</t>
  </si>
  <si>
    <t>P4R</t>
  </si>
  <si>
    <t>P5A</t>
  </si>
  <si>
    <t>P5E</t>
  </si>
  <si>
    <t>P5N</t>
  </si>
  <si>
    <t>P6A</t>
  </si>
  <si>
    <t>P6B</t>
  </si>
  <si>
    <t>P6C</t>
  </si>
  <si>
    <t>P7A</t>
  </si>
  <si>
    <t>P7B</t>
  </si>
  <si>
    <t>P7C</t>
  </si>
  <si>
    <t>P7E</t>
  </si>
  <si>
    <t>P7G</t>
  </si>
  <si>
    <t>P7J</t>
  </si>
  <si>
    <t>P7K</t>
  </si>
  <si>
    <t>P7L</t>
  </si>
  <si>
    <t>P8N</t>
  </si>
  <si>
    <t>P8T</t>
  </si>
  <si>
    <t>P9A</t>
  </si>
  <si>
    <t>P9N</t>
  </si>
  <si>
    <t>Tracking Paxlovid Dispensing</t>
  </si>
  <si>
    <t>Total number of Paxlovid dispenses</t>
  </si>
  <si>
    <t>Provincial rate per 1000 new cases</t>
  </si>
  <si>
    <t>High % black FSAs rate per 1000 new cases</t>
  </si>
  <si>
    <t>High priority communities per 1000 new cases</t>
  </si>
  <si>
    <t>Sum of Rate per 1000</t>
  </si>
  <si>
    <t>Column Labels</t>
  </si>
  <si>
    <t>Row Labels</t>
  </si>
  <si>
    <t>No</t>
  </si>
  <si>
    <t>Yes</t>
  </si>
  <si>
    <t>Grand Total</t>
  </si>
  <si>
    <t>Sum of pax_cnt</t>
  </si>
  <si>
    <t>Sum of cnt_allcase</t>
  </si>
  <si>
    <t>Column1</t>
  </si>
  <si>
    <t>week_nb</t>
  </si>
  <si>
    <t>cnt_allcase</t>
  </si>
  <si>
    <t>pax_cnt</t>
  </si>
  <si>
    <t>BHP FSA</t>
  </si>
  <si>
    <t>Highpri</t>
  </si>
  <si>
    <t>Region</t>
  </si>
  <si>
    <t>LHIN</t>
  </si>
  <si>
    <t>Subregion</t>
  </si>
  <si>
    <t>Champlain</t>
  </si>
  <si>
    <t>Western Champlain</t>
  </si>
  <si>
    <t>Eastern Champlain</t>
  </si>
  <si>
    <t>South East</t>
  </si>
  <si>
    <t>Lanark, Leeds &amp; Grenville</t>
  </si>
  <si>
    <t>Rural Frontenac, Lennox &amp; Addington</t>
  </si>
  <si>
    <t>Central East</t>
  </si>
  <si>
    <t>Northumberland County</t>
  </si>
  <si>
    <t>Haliburton County and City of Kawartha Lakes</t>
  </si>
  <si>
    <t>Central Ottawa</t>
  </si>
  <si>
    <t>Eastern Ottawa</t>
  </si>
  <si>
    <t>N/A</t>
  </si>
  <si>
    <t>Western Ottawa</t>
  </si>
  <si>
    <t>Kingston</t>
  </si>
  <si>
    <t>Quinte</t>
  </si>
  <si>
    <t>Peterborough City and County</t>
  </si>
  <si>
    <t>Durham North East</t>
  </si>
  <si>
    <t>South Simcoe</t>
  </si>
  <si>
    <t>Durham West</t>
  </si>
  <si>
    <t>Western York Region</t>
  </si>
  <si>
    <t>North Simcoe Muskoka</t>
  </si>
  <si>
    <t>Couchiching</t>
  </si>
  <si>
    <t>Barrie and Area</t>
  </si>
  <si>
    <t>Mississauga Halton</t>
  </si>
  <si>
    <t>Halton Hills</t>
  </si>
  <si>
    <t>HNHB</t>
  </si>
  <si>
    <t>Hamilton</t>
  </si>
  <si>
    <t>Niagara</t>
  </si>
  <si>
    <t>Niagara North West</t>
  </si>
  <si>
    <t>Eastern York Region</t>
  </si>
  <si>
    <t>Northern York Region</t>
  </si>
  <si>
    <t>Central West</t>
  </si>
  <si>
    <t>North Etobicoke Malton West Woodbridge</t>
  </si>
  <si>
    <t>East Mississauga</t>
  </si>
  <si>
    <t>South West Mississauga</t>
  </si>
  <si>
    <t>North West Mississauga</t>
  </si>
  <si>
    <t>Oakville</t>
  </si>
  <si>
    <t>Bramalea</t>
  </si>
  <si>
    <t>Brampton</t>
  </si>
  <si>
    <t>Bolton-Caledon</t>
  </si>
  <si>
    <t>Dufferin</t>
  </si>
  <si>
    <t>Burlington</t>
  </si>
  <si>
    <t>Milton</t>
  </si>
  <si>
    <t>South Georgian Bay</t>
  </si>
  <si>
    <t>North Simcoe</t>
  </si>
  <si>
    <t>Scarborough South</t>
  </si>
  <si>
    <t>East Toronto</t>
  </si>
  <si>
    <t>Scarborough North</t>
  </si>
  <si>
    <t>North York Central</t>
  </si>
  <si>
    <t>Toronto Central</t>
  </si>
  <si>
    <t>North Toronto</t>
  </si>
  <si>
    <t>North York West</t>
  </si>
  <si>
    <t>Mid-East Toronto</t>
  </si>
  <si>
    <t>Mid-West Toronto</t>
  </si>
  <si>
    <t>West Toronto</t>
  </si>
  <si>
    <t>South Etobicoke</t>
  </si>
  <si>
    <t>Haldimand Norfolk</t>
  </si>
  <si>
    <t>Waterloo Wellington</t>
  </si>
  <si>
    <t>Kitchener-Waterloo-Wellesley-Wilmot-Woolwich</t>
  </si>
  <si>
    <t>South West</t>
  </si>
  <si>
    <t>Grey Bruce</t>
  </si>
  <si>
    <t>Brant</t>
  </si>
  <si>
    <t>Elgin</t>
  </si>
  <si>
    <t>Huron Perth</t>
  </si>
  <si>
    <t>Erie St. Clair</t>
  </si>
  <si>
    <t>Lambton</t>
  </si>
  <si>
    <t>Tecumseh Lakeshore Amherstburg LaSalle</t>
  </si>
  <si>
    <t>Essex South Shore</t>
  </si>
  <si>
    <t>Guelph-Puslinch</t>
  </si>
  <si>
    <t>Wellington</t>
  </si>
  <si>
    <t>Cambridge-North Dumfries</t>
  </si>
  <si>
    <t>Oxford</t>
  </si>
  <si>
    <t>London Middlesex</t>
  </si>
  <si>
    <t>Chatham City Centre</t>
  </si>
  <si>
    <t>Rural Kent</t>
  </si>
  <si>
    <t>Windsor</t>
  </si>
  <si>
    <t>North</t>
  </si>
  <si>
    <t>Nipissing-Temiskaming</t>
  </si>
  <si>
    <t>Muskoka</t>
  </si>
  <si>
    <t>Sudbury-Manitoulin-Parry Sound</t>
  </si>
  <si>
    <t>Cochrane</t>
  </si>
  <si>
    <t>Algoma</t>
  </si>
  <si>
    <t>City of Thunder Bay</t>
  </si>
  <si>
    <t>Northern</t>
  </si>
  <si>
    <t>District of Rainy River</t>
  </si>
  <si>
    <t>District of Kenora</t>
  </si>
  <si>
    <t>fsa</t>
  </si>
  <si>
    <t>flag</t>
  </si>
  <si>
    <t>dose1</t>
  </si>
  <si>
    <t>dose2</t>
  </si>
  <si>
    <t>dose3</t>
  </si>
  <si>
    <t>dose4</t>
  </si>
  <si>
    <t>pop</t>
  </si>
  <si>
    <t>oh_region</t>
  </si>
  <si>
    <t>percentage1</t>
  </si>
  <si>
    <t>percentage2</t>
  </si>
  <si>
    <t>percentage3</t>
  </si>
  <si>
    <t>percentage4</t>
  </si>
  <si>
    <t>Sum of dose3</t>
  </si>
  <si>
    <t>Sum of dose4</t>
  </si>
  <si>
    <t>Sum of pop</t>
  </si>
  <si>
    <t>Sum of % of Dose 3</t>
  </si>
  <si>
    <t>Sum of % of Dose 4</t>
  </si>
  <si>
    <t>fsa1</t>
  </si>
  <si>
    <t>flag1</t>
  </si>
  <si>
    <t>age_group</t>
  </si>
  <si>
    <t>fsa2</t>
  </si>
  <si>
    <t>flag2</t>
  </si>
  <si>
    <t>18-59 years</t>
  </si>
  <si>
    <t>(Multiple Items)</t>
  </si>
  <si>
    <t>Sum of percentage1</t>
  </si>
  <si>
    <t>Sum of dose1</t>
  </si>
  <si>
    <t>Sum of % of dose 1</t>
  </si>
  <si>
    <t>Sum of percentage2</t>
  </si>
  <si>
    <t>Sum of dose2</t>
  </si>
  <si>
    <t>Sum of % dose 2 children</t>
  </si>
  <si>
    <t>Sum of % dose 2 adult</t>
  </si>
  <si>
    <t>Sum of percentage3</t>
  </si>
  <si>
    <t>Sum of % dose 3 child</t>
  </si>
  <si>
    <t>Sum of % dose 3 adult</t>
  </si>
  <si>
    <t>Sum of percentage4</t>
  </si>
  <si>
    <t xml:space="preserve">Sum of % dose 4 </t>
  </si>
  <si>
    <t>fallbooster</t>
  </si>
  <si>
    <t>percentagefall</t>
  </si>
  <si>
    <t>Sum of percentagefall</t>
  </si>
  <si>
    <t>Sum of fallbooster</t>
  </si>
  <si>
    <t>Sum of % fall</t>
  </si>
  <si>
    <t>md</t>
  </si>
  <si>
    <t>2020</t>
  </si>
  <si>
    <t>2021</t>
  </si>
  <si>
    <t>2022</t>
  </si>
  <si>
    <t>PHU delivered clinic</t>
  </si>
  <si>
    <t>Pharmacy</t>
  </si>
  <si>
    <t>Physician's office</t>
  </si>
  <si>
    <t>Hospital</t>
  </si>
  <si>
    <t>Congregate living/care</t>
  </si>
  <si>
    <t>Not reported</t>
  </si>
  <si>
    <t>v_event_location_dose3_p</t>
  </si>
  <si>
    <t>Graph legend:</t>
  </si>
  <si>
    <t>Ontario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</si>
</sst>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0.0%"/>
    <numFmt numFmtId="165" formatCode="0.0"/>
  </numFmts>
  <fonts count="29" x14ac:knownFonts="1">
    <font>
      <sz val="11"/>
      <color theme="1"/>
      <name val="Calibri"/>
      <family val="2"/>
      <scheme val="minor"/>
    </font>
    <font>
      <sz val="11"/>
      <color theme="1"/>
      <name val="Calibri"/>
      <family val="2"/>
      <scheme val="minor"/>
    </font>
    <font>
      <sz val="8"/>
      <name val="Calibri"/>
      <family val="2"/>
      <scheme val="minor"/>
    </font>
    <font>
      <b/>
      <sz val="11"/>
      <color theme="1"/>
      <name val="Calibri"/>
      <family val="2"/>
      <scheme val="minor"/>
    </font>
    <font>
      <b/>
      <sz val="14"/>
      <color theme="1"/>
      <name val="Calibri"/>
      <family val="2"/>
      <scheme val="minor"/>
    </font>
    <font>
      <b/>
      <sz val="24"/>
      <color theme="7" tint="-0.249977111117893"/>
      <name val="Calibri"/>
      <family val="2"/>
      <scheme val="minor"/>
    </font>
    <font>
      <b/>
      <sz val="24"/>
      <color theme="8" tint="-0.249977111117893"/>
      <name val="Calibri"/>
      <family val="2"/>
      <scheme val="minor"/>
    </font>
    <font>
      <b/>
      <sz val="24"/>
      <color theme="6" tint="-0.249977111117893"/>
      <name val="Calibri"/>
      <family val="2"/>
      <scheme val="minor"/>
    </font>
    <font>
      <b/>
      <sz val="11"/>
      <color theme="6" tint="-0.249977111117893"/>
      <name val="Calibri"/>
      <family val="2"/>
      <scheme val="minor"/>
    </font>
    <font>
      <b/>
      <sz val="26"/>
      <color theme="4" tint="-0.249977111117893"/>
      <name val="Calibri"/>
      <family val="2"/>
      <scheme val="minor"/>
    </font>
    <font>
      <b/>
      <sz val="24"/>
      <color theme="4" tint="-0.249977111117893"/>
      <name val="Calibri"/>
      <family val="2"/>
      <scheme val="minor"/>
    </font>
    <font>
      <b/>
      <sz val="11"/>
      <name val="Calibri"/>
      <family val="2"/>
      <scheme val="minor"/>
    </font>
    <font>
      <b/>
      <sz val="24"/>
      <color theme="9" tint="-0.249977111117893"/>
      <name val="Calibri"/>
      <family val="2"/>
      <scheme val="minor"/>
    </font>
    <font>
      <b/>
      <sz val="11"/>
      <color theme="9" tint="-0.249977111117893"/>
      <name val="Calibri"/>
      <family val="2"/>
      <scheme val="minor"/>
    </font>
    <font>
      <b/>
      <sz val="24"/>
      <color rgb="FF0070C0"/>
      <name val="Calibri"/>
      <family val="2"/>
      <scheme val="minor"/>
    </font>
    <font>
      <sz val="24"/>
      <color theme="1"/>
      <name val="Calibri"/>
      <family val="2"/>
      <scheme val="minor"/>
    </font>
    <font>
      <b/>
      <sz val="24"/>
      <color theme="1"/>
      <name val="Calibri"/>
      <family val="2"/>
      <scheme val="minor"/>
    </font>
    <font>
      <b/>
      <sz val="24"/>
      <color theme="5" tint="-0.249977111117893"/>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b/>
      <sz val="14"/>
      <color theme="7" tint="-0.249977111117893"/>
      <name val="Calibri"/>
      <family val="2"/>
      <scheme val="minor"/>
    </font>
    <font>
      <b/>
      <sz val="14"/>
      <color theme="4" tint="-0.249977111117893"/>
      <name val="Calibri"/>
      <family val="2"/>
      <scheme val="minor"/>
    </font>
    <font>
      <b/>
      <sz val="14"/>
      <color theme="8" tint="-0.249977111117893"/>
      <name val="Calibri"/>
      <family val="2"/>
      <scheme val="minor"/>
    </font>
    <font>
      <b/>
      <sz val="14"/>
      <color theme="5" tint="-0.249977111117893"/>
      <name val="Calibri"/>
      <family val="2"/>
      <scheme val="minor"/>
    </font>
    <font>
      <b/>
      <sz val="26"/>
      <color theme="6"/>
      <name val="Calibri"/>
      <family val="2"/>
      <scheme val="minor"/>
    </font>
    <font>
      <b/>
      <sz val="26"/>
      <color theme="7" tint="-0.249977111117893"/>
      <name val="Calibri"/>
      <family val="2"/>
      <scheme val="minor"/>
    </font>
    <font>
      <b/>
      <sz val="12"/>
      <color theme="7" tint="-0.249977111117893"/>
      <name val="Calibri"/>
      <family val="2"/>
      <scheme val="minor"/>
    </font>
    <font>
      <b/>
      <sz val="36"/>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74">
    <xf numFmtId="0" fontId="0" fillId="0" borderId="0" xfId="0"/>
    <xf numFmtId="9" fontId="0" fillId="0" borderId="0" xfId="1" applyFont="1"/>
    <xf numFmtId="17" fontId="0" fillId="0" borderId="0" xfId="0" applyNumberFormat="1"/>
    <xf numFmtId="0" fontId="0" fillId="2" borderId="0" xfId="0" applyFill="1"/>
    <xf numFmtId="0" fontId="0" fillId="0" borderId="0" xfId="0" pivotButton="1"/>
    <xf numFmtId="0" fontId="0" fillId="0" borderId="0" xfId="0" applyAlignment="1">
      <alignment horizontal="left"/>
    </xf>
    <xf numFmtId="9" fontId="0" fillId="0" borderId="0" xfId="0" applyNumberFormat="1"/>
    <xf numFmtId="17" fontId="0" fillId="0" borderId="0" xfId="0" applyNumberFormat="1" applyAlignment="1">
      <alignment horizontal="left" indent="1"/>
    </xf>
    <xf numFmtId="9" fontId="0" fillId="0" borderId="0" xfId="0" applyNumberFormat="1" applyAlignment="1">
      <alignment horizontal="left"/>
    </xf>
    <xf numFmtId="164" fontId="0" fillId="0" borderId="0" xfId="1" applyNumberFormat="1" applyFont="1"/>
    <xf numFmtId="0" fontId="18" fillId="0" borderId="0" xfId="0" applyFont="1"/>
    <xf numFmtId="9" fontId="18" fillId="0" borderId="0" xfId="1" applyFont="1" applyAlignment="1">
      <alignment horizontal="center"/>
    </xf>
    <xf numFmtId="0" fontId="18" fillId="0" borderId="0" xfId="0" applyFont="1" applyAlignment="1">
      <alignment horizontal="center"/>
    </xf>
    <xf numFmtId="164" fontId="0" fillId="0" borderId="0" xfId="0" applyNumberFormat="1"/>
    <xf numFmtId="44" fontId="0" fillId="2" borderId="0" xfId="2" applyFont="1" applyFill="1"/>
    <xf numFmtId="164" fontId="21" fillId="0" borderId="0" xfId="1" applyNumberFormat="1" applyFont="1" applyFill="1" applyAlignment="1">
      <alignment horizontal="center"/>
    </xf>
    <xf numFmtId="164" fontId="22" fillId="0" borderId="0" xfId="0" applyNumberFormat="1" applyFont="1" applyAlignment="1">
      <alignment horizontal="center"/>
    </xf>
    <xf numFmtId="164" fontId="23" fillId="0" borderId="0" xfId="0" applyNumberFormat="1" applyFont="1" applyAlignment="1">
      <alignment horizontal="center"/>
    </xf>
    <xf numFmtId="164" fontId="24" fillId="0" borderId="0" xfId="1" applyNumberFormat="1" applyFont="1" applyFill="1" applyAlignment="1">
      <alignment horizontal="center"/>
    </xf>
    <xf numFmtId="164" fontId="22" fillId="0" borderId="0" xfId="1" applyNumberFormat="1" applyFont="1" applyFill="1" applyAlignment="1">
      <alignment horizontal="center"/>
    </xf>
    <xf numFmtId="164" fontId="23" fillId="0" borderId="0" xfId="1" applyNumberFormat="1" applyFont="1" applyFill="1" applyAlignment="1">
      <alignment horizontal="center"/>
    </xf>
    <xf numFmtId="44" fontId="0" fillId="2" borderId="0" xfId="2" applyFont="1" applyFill="1" applyAlignment="1">
      <alignment horizontal="center"/>
    </xf>
    <xf numFmtId="44" fontId="20" fillId="2" borderId="0" xfId="2" applyFont="1" applyFill="1" applyAlignment="1">
      <alignment horizontal="center"/>
    </xf>
    <xf numFmtId="9" fontId="0" fillId="0" borderId="0" xfId="1" applyFont="1" applyFill="1"/>
    <xf numFmtId="0" fontId="4" fillId="0" borderId="0" xfId="0" applyFont="1"/>
    <xf numFmtId="0" fontId="4" fillId="0" borderId="0" xfId="0" applyFont="1" applyAlignment="1">
      <alignment horizontal="center"/>
    </xf>
    <xf numFmtId="44" fontId="0" fillId="0" borderId="0" xfId="2" applyFont="1" applyFill="1"/>
    <xf numFmtId="0" fontId="3" fillId="0" borderId="0" xfId="0" applyFont="1"/>
    <xf numFmtId="164" fontId="16" fillId="0" borderId="0" xfId="0" applyNumberFormat="1" applyFont="1"/>
    <xf numFmtId="0" fontId="3" fillId="0" borderId="0" xfId="0" applyFont="1" applyAlignment="1">
      <alignment horizontal="center"/>
    </xf>
    <xf numFmtId="0" fontId="0" fillId="0" borderId="0" xfId="0" applyAlignment="1">
      <alignment horizontal="center"/>
    </xf>
    <xf numFmtId="164" fontId="3" fillId="0" borderId="0" xfId="0" applyNumberFormat="1" applyFont="1" applyAlignment="1">
      <alignment horizontal="center"/>
    </xf>
    <xf numFmtId="164" fontId="16" fillId="0" borderId="0" xfId="1" applyNumberFormat="1" applyFont="1" applyFill="1"/>
    <xf numFmtId="164" fontId="3" fillId="0" borderId="0" xfId="1" applyNumberFormat="1" applyFont="1" applyFill="1" applyAlignment="1">
      <alignment horizontal="center"/>
    </xf>
    <xf numFmtId="3" fontId="6" fillId="0" borderId="0" xfId="0" applyNumberFormat="1" applyFont="1" applyAlignment="1">
      <alignment horizontal="center"/>
    </xf>
    <xf numFmtId="164" fontId="9" fillId="0" borderId="0" xfId="1" applyNumberFormat="1" applyFont="1" applyFill="1" applyAlignment="1">
      <alignment horizontal="center"/>
    </xf>
    <xf numFmtId="164" fontId="7" fillId="0" borderId="0" xfId="1" applyNumberFormat="1" applyFont="1" applyFill="1" applyAlignment="1">
      <alignment horizontal="center"/>
    </xf>
    <xf numFmtId="164" fontId="5" fillId="0" borderId="0" xfId="1" applyNumberFormat="1" applyFont="1" applyFill="1" applyAlignment="1">
      <alignment horizontal="center"/>
    </xf>
    <xf numFmtId="164" fontId="14" fillId="0" borderId="0" xfId="1" applyNumberFormat="1" applyFont="1" applyFill="1" applyAlignment="1">
      <alignment horizontal="center"/>
    </xf>
    <xf numFmtId="164" fontId="12" fillId="0" borderId="0" xfId="1" applyNumberFormat="1" applyFont="1" applyFill="1" applyAlignment="1">
      <alignment horizontal="center"/>
    </xf>
    <xf numFmtId="164" fontId="11" fillId="0" borderId="0" xfId="0" applyNumberFormat="1" applyFont="1" applyAlignment="1">
      <alignment horizontal="left"/>
    </xf>
    <xf numFmtId="3" fontId="8" fillId="0" borderId="0" xfId="0" applyNumberFormat="1" applyFont="1" applyAlignment="1">
      <alignment horizontal="center"/>
    </xf>
    <xf numFmtId="164" fontId="13" fillId="0" borderId="0" xfId="0" applyNumberFormat="1" applyFont="1"/>
    <xf numFmtId="164" fontId="10" fillId="0" borderId="0" xfId="1" applyNumberFormat="1" applyFont="1" applyFill="1" applyAlignment="1">
      <alignment horizontal="center"/>
    </xf>
    <xf numFmtId="164" fontId="14" fillId="0" borderId="0" xfId="1" applyNumberFormat="1" applyFont="1" applyFill="1" applyAlignment="1">
      <alignment horizontal="center" vertical="center"/>
    </xf>
    <xf numFmtId="0" fontId="11" fillId="0" borderId="0" xfId="0" applyFont="1" applyAlignment="1">
      <alignment horizontal="center"/>
    </xf>
    <xf numFmtId="0" fontId="3" fillId="0" borderId="0" xfId="0" applyFont="1" applyAlignment="1">
      <alignment horizontal="center" vertical="center"/>
    </xf>
    <xf numFmtId="164" fontId="16" fillId="0" borderId="0" xfId="1" applyNumberFormat="1" applyFont="1" applyFill="1" applyAlignment="1">
      <alignment horizontal="center"/>
    </xf>
    <xf numFmtId="164" fontId="17" fillId="0" borderId="0" xfId="0" applyNumberFormat="1" applyFont="1" applyAlignment="1">
      <alignment horizontal="center"/>
    </xf>
    <xf numFmtId="164" fontId="10" fillId="0" borderId="0" xfId="0" applyNumberFormat="1" applyFont="1" applyAlignment="1">
      <alignment horizontal="center"/>
    </xf>
    <xf numFmtId="164" fontId="17" fillId="0" borderId="0" xfId="1" applyNumberFormat="1" applyFont="1" applyFill="1" applyAlignment="1">
      <alignment horizontal="center"/>
    </xf>
    <xf numFmtId="3" fontId="6" fillId="0" borderId="0" xfId="1" applyNumberFormat="1" applyFont="1" applyFill="1" applyAlignment="1">
      <alignment horizontal="center"/>
    </xf>
    <xf numFmtId="164" fontId="15" fillId="0" borderId="0" xfId="1" applyNumberFormat="1" applyFont="1" applyFill="1"/>
    <xf numFmtId="4" fontId="0" fillId="0" borderId="0" xfId="0" applyNumberFormat="1"/>
    <xf numFmtId="3" fontId="0" fillId="0" borderId="0" xfId="0" applyNumberFormat="1"/>
    <xf numFmtId="165" fontId="9" fillId="0" borderId="0" xfId="1" applyNumberFormat="1" applyFont="1" applyFill="1" applyAlignment="1">
      <alignment horizontal="center"/>
    </xf>
    <xf numFmtId="165" fontId="25" fillId="0" borderId="0" xfId="1" applyNumberFormat="1" applyFont="1" applyFill="1" applyAlignment="1">
      <alignment horizontal="center"/>
    </xf>
    <xf numFmtId="0" fontId="20" fillId="2" borderId="0" xfId="0" applyFont="1" applyFill="1" applyAlignment="1">
      <alignment vertical="center"/>
    </xf>
    <xf numFmtId="165" fontId="26" fillId="0" borderId="0" xfId="1" applyNumberFormat="1" applyFont="1" applyFill="1" applyAlignment="1">
      <alignment horizontal="center"/>
    </xf>
    <xf numFmtId="0" fontId="18" fillId="2" borderId="0" xfId="0" applyFont="1" applyFill="1"/>
    <xf numFmtId="0" fontId="3" fillId="2" borderId="0" xfId="0" applyFont="1" applyFill="1"/>
    <xf numFmtId="0" fontId="4" fillId="2" borderId="0" xfId="0" applyFont="1" applyFill="1" applyAlignment="1">
      <alignment horizontal="left" vertical="center"/>
    </xf>
    <xf numFmtId="0" fontId="4" fillId="0" borderId="0" xfId="0" applyFont="1" applyAlignment="1">
      <alignment horizontal="center"/>
    </xf>
    <xf numFmtId="0" fontId="0" fillId="0" borderId="0" xfId="0" applyAlignment="1">
      <alignment horizontal="center"/>
    </xf>
    <xf numFmtId="0" fontId="19" fillId="2" borderId="0" xfId="0" applyFont="1" applyFill="1" applyAlignment="1">
      <alignment horizontal="center"/>
    </xf>
    <xf numFmtId="0" fontId="0" fillId="2" borderId="0" xfId="0" applyFill="1" applyAlignment="1">
      <alignment horizontal="center"/>
    </xf>
    <xf numFmtId="0" fontId="20" fillId="2" borderId="0" xfId="0" applyFont="1" applyFill="1" applyAlignment="1">
      <alignment horizontal="left" vertical="center"/>
    </xf>
    <xf numFmtId="44" fontId="20" fillId="2" borderId="0" xfId="2" applyFont="1" applyFill="1" applyAlignment="1">
      <alignment horizontal="center"/>
    </xf>
    <xf numFmtId="0" fontId="20" fillId="2" borderId="0" xfId="0" applyFont="1" applyFill="1" applyAlignment="1">
      <alignment horizontal="center"/>
    </xf>
    <xf numFmtId="0" fontId="28" fillId="0" borderId="0" xfId="0" applyFont="1" applyAlignment="1">
      <alignment horizontal="center"/>
    </xf>
    <xf numFmtId="0" fontId="3" fillId="0" borderId="0" xfId="0" applyFont="1" applyAlignment="1">
      <alignment horizontal="center" vertical="center"/>
    </xf>
    <xf numFmtId="0" fontId="3" fillId="0" borderId="0" xfId="0" applyFont="1" applyAlignment="1">
      <alignment horizontal="center" wrapText="1"/>
    </xf>
    <xf numFmtId="3" fontId="6" fillId="0" borderId="0" xfId="0" applyNumberFormat="1" applyFont="1" applyAlignment="1">
      <alignment horizontal="center" vertical="center"/>
    </xf>
    <xf numFmtId="0" fontId="3" fillId="0" borderId="0" xfId="0" applyFont="1" applyAlignment="1">
      <alignment horizontal="center" vertical="center" wrapText="1"/>
    </xf>
  </cellXfs>
  <cellStyles count="3">
    <cellStyle name="Currency" xfId="2" builtinId="4"/>
    <cellStyle name="Normal" xfId="0" builtinId="0"/>
    <cellStyle name="Percent" xfId="1" builtinId="5"/>
  </cellStyles>
  <dxfs count="111">
    <dxf>
      <font>
        <b val="0"/>
        <i val="0"/>
        <strike val="0"/>
        <condense val="0"/>
        <extend val="0"/>
        <outline val="0"/>
        <shadow val="0"/>
        <u val="none"/>
        <vertAlign val="baseline"/>
        <sz val="11"/>
        <color theme="1"/>
        <name val="Calibri"/>
        <family val="2"/>
        <scheme val="minor"/>
      </font>
    </dxf>
    <dxf>
      <numFmt numFmtId="3" formatCode="#,##0"/>
    </dxf>
    <dxf>
      <numFmt numFmtId="4" formatCode="#,##0.00"/>
    </dxf>
    <dxf>
      <numFmt numFmtId="4" formatCode="#,##0.00"/>
    </dxf>
    <dxf>
      <numFmt numFmtId="4" formatCode="#,##0.00"/>
    </dxf>
    <dxf>
      <numFmt numFmtId="4" formatCode="#,##0.00"/>
    </dxf>
    <dxf>
      <numFmt numFmtId="22" formatCode="mmm/yy"/>
    </dxf>
    <dxf>
      <numFmt numFmtId="13" formatCode="0%"/>
    </dxf>
    <dxf>
      <numFmt numFmtId="0" formatCode="General"/>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fill>
        <patternFill patternType="none">
          <fgColor indexed="64"/>
          <bgColor auto="1"/>
        </patternFill>
      </fill>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font>
      <fill>
        <patternFill patternType="none">
          <fgColor indexed="64"/>
          <bgColor auto="1"/>
        </patternFill>
      </fill>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alignment horizontal="center" vertical="bottom" textRotation="0" wrapText="0" indent="0" justifyLastLine="0" shrinkToFit="0" readingOrder="0"/>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microsoft.com/office/2007/relationships/slicerCache" Target="slicerCaches/slicerCache8.xml"/><Relationship Id="rId21" Type="http://schemas.openxmlformats.org/officeDocument/2006/relationships/worksheet" Target="worksheets/sheet21.xml"/><Relationship Id="rId34" Type="http://schemas.microsoft.com/office/2007/relationships/slicerCache" Target="slicerCaches/slicerCache3.xml"/><Relationship Id="rId42" Type="http://schemas.microsoft.com/office/2007/relationships/slicerCache" Target="slicerCaches/slicerCache11.xml"/><Relationship Id="rId47" Type="http://schemas.openxmlformats.org/officeDocument/2006/relationships/sharedStrings" Target="sharedStrings.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7.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microsoft.com/office/2007/relationships/slicerCache" Target="slicerCaches/slicerCache1.xml"/><Relationship Id="rId37" Type="http://schemas.microsoft.com/office/2007/relationships/slicerCache" Target="slicerCaches/slicerCache6.xml"/><Relationship Id="rId40" Type="http://schemas.microsoft.com/office/2007/relationships/slicerCache" Target="slicerCaches/slicerCache9.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pivotCacheDefinition" Target="pivotCache/pivotCacheDefinition6.xml"/><Relationship Id="rId36" Type="http://schemas.microsoft.com/office/2007/relationships/slicerCache" Target="slicerCaches/slicerCache5.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9.xml"/><Relationship Id="rId44" Type="http://schemas.microsoft.com/office/2007/relationships/slicerCache" Target="slicerCaches/slicerCache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5.xml"/><Relationship Id="rId30" Type="http://schemas.openxmlformats.org/officeDocument/2006/relationships/pivotCacheDefinition" Target="pivotCache/pivotCacheDefinition8.xml"/><Relationship Id="rId35" Type="http://schemas.microsoft.com/office/2007/relationships/slicerCache" Target="slicerCaches/slicerCache4.xml"/><Relationship Id="rId43" Type="http://schemas.microsoft.com/office/2007/relationships/slicerCache" Target="slicerCaches/slicerCache12.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microsoft.com/office/2007/relationships/slicerCache" Target="slicerCaches/slicerCache2.xml"/><Relationship Id="rId38" Type="http://schemas.microsoft.com/office/2007/relationships/slicerCache" Target="slicerCaches/slicerCache7.xml"/><Relationship Id="rId46" Type="http://schemas.openxmlformats.org/officeDocument/2006/relationships/styles" Target="styles.xml"/><Relationship Id="rId20" Type="http://schemas.openxmlformats.org/officeDocument/2006/relationships/worksheet" Target="worksheets/sheet20.xml"/><Relationship Id="rId41"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[OH Vaccination and Therapeutics Tracker(10-12-2022).xlsx]PIVOT- Fallbooster!Fall-18-59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a:solidFill>
                  <a:schemeClr val="tx1"/>
                </a:solidFill>
              </a:rPr>
              <a:t>Percentage</a:t>
            </a:r>
            <a:r>
              <a:rPr lang="en-US" sz="1050" b="1" i="0" baseline="0">
                <a:solidFill>
                  <a:schemeClr val="tx1"/>
                </a:solidFill>
              </a:rPr>
              <a:t> of FSA population that received Fall booster (primary series + booster received since Sept 1, 2022): Age 18-59 years</a:t>
            </a:r>
            <a:endParaRPr lang="en-US">
              <a:solidFill>
                <a:schemeClr val="tx1"/>
              </a:solidFill>
            </a:endParaRPr>
          </a:p>
        </c:rich>
      </c:tx>
      <c:layout>
        <c:manualLayout>
          <c:xMode val="edge"/>
          <c:yMode val="edge"/>
          <c:x val="1.8367459097452306E-2"/>
          <c:y val="1.45679433722821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Fallbooster'!$B$3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Fallbooster'!$A$4:$A$55</c:f>
              <c:strCache>
                <c:ptCount val="51"/>
                <c:pt idx="0">
                  <c:v>M5A</c:v>
                </c:pt>
                <c:pt idx="1">
                  <c:v>K1N</c:v>
                </c:pt>
                <c:pt idx="2">
                  <c:v>K4A</c:v>
                </c:pt>
                <c:pt idx="3">
                  <c:v>M4X</c:v>
                </c:pt>
                <c:pt idx="4">
                  <c:v>K1J</c:v>
                </c:pt>
                <c:pt idx="5">
                  <c:v>K1G</c:v>
                </c:pt>
                <c:pt idx="6">
                  <c:v>K1K</c:v>
                </c:pt>
                <c:pt idx="7">
                  <c:v>K1V</c:v>
                </c:pt>
                <c:pt idx="8">
                  <c:v>K2B</c:v>
                </c:pt>
                <c:pt idx="9">
                  <c:v>M4B</c:v>
                </c:pt>
                <c:pt idx="10">
                  <c:v>M1L</c:v>
                </c:pt>
                <c:pt idx="11">
                  <c:v>M4A</c:v>
                </c:pt>
                <c:pt idx="12">
                  <c:v>L1V</c:v>
                </c:pt>
                <c:pt idx="13">
                  <c:v>M3A</c:v>
                </c:pt>
                <c:pt idx="14">
                  <c:v>L1S</c:v>
                </c:pt>
                <c:pt idx="15">
                  <c:v>M6A</c:v>
                </c:pt>
                <c:pt idx="16">
                  <c:v>M1E</c:v>
                </c:pt>
                <c:pt idx="17">
                  <c:v>M6N</c:v>
                </c:pt>
                <c:pt idx="18">
                  <c:v>L1R</c:v>
                </c:pt>
                <c:pt idx="19">
                  <c:v>M3J</c:v>
                </c:pt>
                <c:pt idx="20">
                  <c:v>L1T</c:v>
                </c:pt>
                <c:pt idx="21">
                  <c:v>M1K</c:v>
                </c:pt>
                <c:pt idx="22">
                  <c:v>M9P</c:v>
                </c:pt>
                <c:pt idx="23">
                  <c:v>L1P</c:v>
                </c:pt>
                <c:pt idx="24">
                  <c:v>L1Z</c:v>
                </c:pt>
                <c:pt idx="25">
                  <c:v>M1J</c:v>
                </c:pt>
                <c:pt idx="26">
                  <c:v>L1X</c:v>
                </c:pt>
                <c:pt idx="27">
                  <c:v>L6W</c:v>
                </c:pt>
                <c:pt idx="28">
                  <c:v>M1B</c:v>
                </c:pt>
                <c:pt idx="29">
                  <c:v>M9N</c:v>
                </c:pt>
                <c:pt idx="30">
                  <c:v>M1G</c:v>
                </c:pt>
                <c:pt idx="31">
                  <c:v>L6Z</c:v>
                </c:pt>
                <c:pt idx="32">
                  <c:v>L6S</c:v>
                </c:pt>
                <c:pt idx="33">
                  <c:v>M3M</c:v>
                </c:pt>
                <c:pt idx="34">
                  <c:v>M9R</c:v>
                </c:pt>
                <c:pt idx="35">
                  <c:v>M6M</c:v>
                </c:pt>
                <c:pt idx="36">
                  <c:v>M9M</c:v>
                </c:pt>
                <c:pt idx="37">
                  <c:v>M9W</c:v>
                </c:pt>
                <c:pt idx="38">
                  <c:v>L6V</c:v>
                </c:pt>
                <c:pt idx="39">
                  <c:v>M6L</c:v>
                </c:pt>
                <c:pt idx="40">
                  <c:v>M3L</c:v>
                </c:pt>
                <c:pt idx="41">
                  <c:v>L6T</c:v>
                </c:pt>
                <c:pt idx="42">
                  <c:v>L1L</c:v>
                </c:pt>
                <c:pt idx="43">
                  <c:v>M3N</c:v>
                </c:pt>
                <c:pt idx="44">
                  <c:v>L6X</c:v>
                </c:pt>
                <c:pt idx="45">
                  <c:v>L7A</c:v>
                </c:pt>
                <c:pt idx="46">
                  <c:v>M9V</c:v>
                </c:pt>
                <c:pt idx="47">
                  <c:v>M9L</c:v>
                </c:pt>
                <c:pt idx="48">
                  <c:v>L4T</c:v>
                </c:pt>
                <c:pt idx="49">
                  <c:v>L6R</c:v>
                </c:pt>
                <c:pt idx="50">
                  <c:v>L6P</c:v>
                </c:pt>
              </c:strCache>
            </c:strRef>
          </c:cat>
          <c:val>
            <c:numRef>
              <c:f>'PIVOT- Fallbooster'!$B$4:$B$55</c:f>
              <c:numCache>
                <c:formatCode>0%</c:formatCode>
                <c:ptCount val="51"/>
                <c:pt idx="0">
                  <c:v>0.1044153</c:v>
                </c:pt>
                <c:pt idx="1">
                  <c:v>0.103575</c:v>
                </c:pt>
                <c:pt idx="2">
                  <c:v>9.5098799999999997E-2</c:v>
                </c:pt>
                <c:pt idx="3">
                  <c:v>9.1614699999999993E-2</c:v>
                </c:pt>
                <c:pt idx="4">
                  <c:v>9.01251E-2</c:v>
                </c:pt>
                <c:pt idx="5">
                  <c:v>8.5693699999999998E-2</c:v>
                </c:pt>
                <c:pt idx="6">
                  <c:v>8.3785799999999994E-2</c:v>
                </c:pt>
                <c:pt idx="7">
                  <c:v>8.2022899999999996E-2</c:v>
                </c:pt>
                <c:pt idx="8">
                  <c:v>7.7787200000000001E-2</c:v>
                </c:pt>
                <c:pt idx="9">
                  <c:v>7.3419100000000001E-2</c:v>
                </c:pt>
                <c:pt idx="10">
                  <c:v>6.8238699999999999E-2</c:v>
                </c:pt>
                <c:pt idx="11">
                  <c:v>6.8173300000000006E-2</c:v>
                </c:pt>
                <c:pt idx="12">
                  <c:v>6.5516599999999994E-2</c:v>
                </c:pt>
                <c:pt idx="13">
                  <c:v>6.24877E-2</c:v>
                </c:pt>
                <c:pt idx="14">
                  <c:v>5.8634100000000001E-2</c:v>
                </c:pt>
                <c:pt idx="15">
                  <c:v>5.8516699999999998E-2</c:v>
                </c:pt>
                <c:pt idx="16">
                  <c:v>5.7843100000000001E-2</c:v>
                </c:pt>
                <c:pt idx="17">
                  <c:v>5.6999099999999997E-2</c:v>
                </c:pt>
                <c:pt idx="18">
                  <c:v>5.4538099999999999E-2</c:v>
                </c:pt>
                <c:pt idx="19">
                  <c:v>5.3809299999999997E-2</c:v>
                </c:pt>
                <c:pt idx="20">
                  <c:v>5.29122E-2</c:v>
                </c:pt>
                <c:pt idx="21">
                  <c:v>5.2690300000000002E-2</c:v>
                </c:pt>
                <c:pt idx="22">
                  <c:v>4.8574300000000001E-2</c:v>
                </c:pt>
                <c:pt idx="23">
                  <c:v>4.8226400000000003E-2</c:v>
                </c:pt>
                <c:pt idx="24">
                  <c:v>4.8070599999999998E-2</c:v>
                </c:pt>
                <c:pt idx="25">
                  <c:v>4.7701899999999998E-2</c:v>
                </c:pt>
                <c:pt idx="26">
                  <c:v>4.7106500000000003E-2</c:v>
                </c:pt>
                <c:pt idx="27">
                  <c:v>4.5139400000000003E-2</c:v>
                </c:pt>
                <c:pt idx="28">
                  <c:v>4.3138999999999997E-2</c:v>
                </c:pt>
                <c:pt idx="29">
                  <c:v>4.2999500000000003E-2</c:v>
                </c:pt>
                <c:pt idx="30">
                  <c:v>4.2184800000000001E-2</c:v>
                </c:pt>
                <c:pt idx="31">
                  <c:v>4.2110500000000002E-2</c:v>
                </c:pt>
                <c:pt idx="32">
                  <c:v>4.14331E-2</c:v>
                </c:pt>
                <c:pt idx="33">
                  <c:v>4.0622600000000002E-2</c:v>
                </c:pt>
                <c:pt idx="34">
                  <c:v>4.0283300000000001E-2</c:v>
                </c:pt>
                <c:pt idx="35">
                  <c:v>3.9442199999999997E-2</c:v>
                </c:pt>
                <c:pt idx="36">
                  <c:v>3.7923199999999997E-2</c:v>
                </c:pt>
                <c:pt idx="37">
                  <c:v>3.6848400000000003E-2</c:v>
                </c:pt>
                <c:pt idx="38">
                  <c:v>3.6329399999999998E-2</c:v>
                </c:pt>
                <c:pt idx="39">
                  <c:v>3.5621199999999999E-2</c:v>
                </c:pt>
                <c:pt idx="40">
                  <c:v>3.5412100000000002E-2</c:v>
                </c:pt>
                <c:pt idx="41">
                  <c:v>3.5034500000000003E-2</c:v>
                </c:pt>
                <c:pt idx="42">
                  <c:v>3.4830399999999997E-2</c:v>
                </c:pt>
                <c:pt idx="43">
                  <c:v>3.48136E-2</c:v>
                </c:pt>
                <c:pt idx="44">
                  <c:v>3.3463699999999999E-2</c:v>
                </c:pt>
                <c:pt idx="45">
                  <c:v>3.19633E-2</c:v>
                </c:pt>
                <c:pt idx="46">
                  <c:v>3.11325E-2</c:v>
                </c:pt>
                <c:pt idx="47">
                  <c:v>2.8424600000000001E-2</c:v>
                </c:pt>
                <c:pt idx="48">
                  <c:v>2.6925000000000001E-2</c:v>
                </c:pt>
                <c:pt idx="49">
                  <c:v>2.58899E-2</c:v>
                </c:pt>
                <c:pt idx="50">
                  <c:v>2.0427899999999999E-2</c:v>
                </c:pt>
              </c:numCache>
            </c:numRef>
          </c:val>
          <c:extLst>
            <c:ext xmlns:c16="http://schemas.microsoft.com/office/drawing/2014/chart" uri="{C3380CC4-5D6E-409C-BE32-E72D297353CC}">
              <c16:uniqueId val="{00000000-25AC-4886-8814-E64C502E3774}"/>
            </c:ext>
          </c:extLst>
        </c:ser>
        <c:dLbls>
          <c:showLegendKey val="0"/>
          <c:showVal val="0"/>
          <c:showCatName val="0"/>
          <c:showSerName val="0"/>
          <c:showPercent val="0"/>
          <c:showBubbleSize val="0"/>
        </c:dLbls>
        <c:gapWidth val="60"/>
        <c:axId val="1604222640"/>
        <c:axId val="1604229296"/>
      </c:barChart>
      <c:catAx>
        <c:axId val="160422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04229296"/>
        <c:crosses val="autoZero"/>
        <c:auto val="1"/>
        <c:lblAlgn val="ctr"/>
        <c:lblOffset val="100"/>
        <c:noMultiLvlLbl val="0"/>
      </c:catAx>
      <c:valAx>
        <c:axId val="1604229296"/>
        <c:scaling>
          <c:orientation val="minMax"/>
          <c:max val="0.14000000000000001"/>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0422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[OH Vaccination and Therapeutics Tracker(10-12-2022).xlsx]PIVOT- Fallbooster!Fall-60+years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kern="1200" spc="0" baseline="0">
                <a:solidFill>
                  <a:srgbClr val="000000"/>
                </a:solidFill>
                <a:effectLst/>
              </a:rPr>
              <a:t>Percentage of FSA population that received Fall booster (primary series + booster received since Sept 1, 2022): Age ≥60 years</a:t>
            </a:r>
            <a:endParaRPr lang="en-CA" sz="1100">
              <a:effectLst/>
            </a:endParaRPr>
          </a:p>
        </c:rich>
      </c:tx>
      <c:layout>
        <c:manualLayout>
          <c:xMode val="edge"/>
          <c:yMode val="edge"/>
          <c:x val="4.5019289109743572E-2"/>
          <c:y val="1.0878147312424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564864016674284E-2"/>
          <c:y val="5.9206643225543379E-2"/>
          <c:w val="0.89579167135534432"/>
          <c:h val="0.90318965474696089"/>
        </c:manualLayout>
      </c:layout>
      <c:barChart>
        <c:barDir val="bar"/>
        <c:grouping val="clustered"/>
        <c:varyColors val="0"/>
        <c:ser>
          <c:idx val="0"/>
          <c:order val="0"/>
          <c:tx>
            <c:strRef>
              <c:f>'PIVOT- Fallbooster'!$S$4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Fallbooster'!$R$5:$R$56</c:f>
              <c:strCache>
                <c:ptCount val="51"/>
                <c:pt idx="0">
                  <c:v>K1J</c:v>
                </c:pt>
                <c:pt idx="1">
                  <c:v>K2B</c:v>
                </c:pt>
                <c:pt idx="2">
                  <c:v>K1K</c:v>
                </c:pt>
                <c:pt idx="3">
                  <c:v>K4A</c:v>
                </c:pt>
                <c:pt idx="4">
                  <c:v>K1G</c:v>
                </c:pt>
                <c:pt idx="5">
                  <c:v>K1N</c:v>
                </c:pt>
                <c:pt idx="6">
                  <c:v>M6A</c:v>
                </c:pt>
                <c:pt idx="7">
                  <c:v>M1L</c:v>
                </c:pt>
                <c:pt idx="8">
                  <c:v>L1S</c:v>
                </c:pt>
                <c:pt idx="9">
                  <c:v>L1P</c:v>
                </c:pt>
                <c:pt idx="10">
                  <c:v>M1E</c:v>
                </c:pt>
                <c:pt idx="11">
                  <c:v>L1V</c:v>
                </c:pt>
                <c:pt idx="12">
                  <c:v>M1K</c:v>
                </c:pt>
                <c:pt idx="13">
                  <c:v>L1R</c:v>
                </c:pt>
                <c:pt idx="14">
                  <c:v>M4X</c:v>
                </c:pt>
                <c:pt idx="15">
                  <c:v>L6Z</c:v>
                </c:pt>
                <c:pt idx="16">
                  <c:v>K1V</c:v>
                </c:pt>
                <c:pt idx="17">
                  <c:v>L6T</c:v>
                </c:pt>
                <c:pt idx="18">
                  <c:v>L6W</c:v>
                </c:pt>
                <c:pt idx="19">
                  <c:v>M3A</c:v>
                </c:pt>
                <c:pt idx="20">
                  <c:v>M6L</c:v>
                </c:pt>
                <c:pt idx="21">
                  <c:v>L6S</c:v>
                </c:pt>
                <c:pt idx="22">
                  <c:v>M1B</c:v>
                </c:pt>
                <c:pt idx="23">
                  <c:v>M3M</c:v>
                </c:pt>
                <c:pt idx="24">
                  <c:v>M1G</c:v>
                </c:pt>
                <c:pt idx="25">
                  <c:v>L1X</c:v>
                </c:pt>
                <c:pt idx="26">
                  <c:v>L1T</c:v>
                </c:pt>
                <c:pt idx="27">
                  <c:v>M1J</c:v>
                </c:pt>
                <c:pt idx="28">
                  <c:v>M9R</c:v>
                </c:pt>
                <c:pt idx="29">
                  <c:v>M4A</c:v>
                </c:pt>
                <c:pt idx="30">
                  <c:v>M5A</c:v>
                </c:pt>
                <c:pt idx="31">
                  <c:v>M9M</c:v>
                </c:pt>
                <c:pt idx="32">
                  <c:v>M3N</c:v>
                </c:pt>
                <c:pt idx="33">
                  <c:v>M4B</c:v>
                </c:pt>
                <c:pt idx="34">
                  <c:v>L1Z</c:v>
                </c:pt>
                <c:pt idx="35">
                  <c:v>L6V</c:v>
                </c:pt>
                <c:pt idx="36">
                  <c:v>M3J</c:v>
                </c:pt>
                <c:pt idx="37">
                  <c:v>M6M</c:v>
                </c:pt>
                <c:pt idx="38">
                  <c:v>M6N</c:v>
                </c:pt>
                <c:pt idx="39">
                  <c:v>L6X</c:v>
                </c:pt>
                <c:pt idx="40">
                  <c:v>M9P</c:v>
                </c:pt>
                <c:pt idx="41">
                  <c:v>L1L</c:v>
                </c:pt>
                <c:pt idx="42">
                  <c:v>M9W</c:v>
                </c:pt>
                <c:pt idx="43">
                  <c:v>M9N</c:v>
                </c:pt>
                <c:pt idx="44">
                  <c:v>M9L</c:v>
                </c:pt>
                <c:pt idx="45">
                  <c:v>M3L</c:v>
                </c:pt>
                <c:pt idx="46">
                  <c:v>M9V</c:v>
                </c:pt>
                <c:pt idx="47">
                  <c:v>L7A</c:v>
                </c:pt>
                <c:pt idx="48">
                  <c:v>L6R</c:v>
                </c:pt>
                <c:pt idx="49">
                  <c:v>L4T</c:v>
                </c:pt>
                <c:pt idx="50">
                  <c:v>L6P</c:v>
                </c:pt>
              </c:strCache>
            </c:strRef>
          </c:cat>
          <c:val>
            <c:numRef>
              <c:f>'PIVOT- Fallbooster'!$S$5:$S$56</c:f>
              <c:numCache>
                <c:formatCode>0%</c:formatCode>
                <c:ptCount val="51"/>
                <c:pt idx="0">
                  <c:v>0.12685270000000001</c:v>
                </c:pt>
                <c:pt idx="1">
                  <c:v>0.11881659999999999</c:v>
                </c:pt>
                <c:pt idx="2">
                  <c:v>0.1187088</c:v>
                </c:pt>
                <c:pt idx="3">
                  <c:v>0.11076999999999999</c:v>
                </c:pt>
                <c:pt idx="4">
                  <c:v>0.109324</c:v>
                </c:pt>
                <c:pt idx="5">
                  <c:v>0.1048569</c:v>
                </c:pt>
                <c:pt idx="6">
                  <c:v>0.10270269999999999</c:v>
                </c:pt>
                <c:pt idx="7">
                  <c:v>0.1011287</c:v>
                </c:pt>
                <c:pt idx="8">
                  <c:v>0.1000924</c:v>
                </c:pt>
                <c:pt idx="9">
                  <c:v>9.9682699999999999E-2</c:v>
                </c:pt>
                <c:pt idx="10">
                  <c:v>9.9058999999999994E-2</c:v>
                </c:pt>
                <c:pt idx="11">
                  <c:v>9.7460199999999997E-2</c:v>
                </c:pt>
                <c:pt idx="12">
                  <c:v>9.5932600000000007E-2</c:v>
                </c:pt>
                <c:pt idx="13">
                  <c:v>9.4583299999999995E-2</c:v>
                </c:pt>
                <c:pt idx="14">
                  <c:v>9.3918399999999999E-2</c:v>
                </c:pt>
                <c:pt idx="15">
                  <c:v>9.3848000000000001E-2</c:v>
                </c:pt>
                <c:pt idx="16">
                  <c:v>9.3779199999999993E-2</c:v>
                </c:pt>
                <c:pt idx="17">
                  <c:v>9.2205899999999993E-2</c:v>
                </c:pt>
                <c:pt idx="18">
                  <c:v>9.2164999999999997E-2</c:v>
                </c:pt>
                <c:pt idx="19">
                  <c:v>9.1867799999999999E-2</c:v>
                </c:pt>
                <c:pt idx="20">
                  <c:v>9.0429800000000005E-2</c:v>
                </c:pt>
                <c:pt idx="21">
                  <c:v>8.9791300000000004E-2</c:v>
                </c:pt>
                <c:pt idx="22">
                  <c:v>8.9784799999999998E-2</c:v>
                </c:pt>
                <c:pt idx="23">
                  <c:v>8.9091199999999995E-2</c:v>
                </c:pt>
                <c:pt idx="24">
                  <c:v>8.7234699999999998E-2</c:v>
                </c:pt>
                <c:pt idx="25">
                  <c:v>8.7123400000000004E-2</c:v>
                </c:pt>
                <c:pt idx="26">
                  <c:v>8.6714799999999995E-2</c:v>
                </c:pt>
                <c:pt idx="27">
                  <c:v>8.6607900000000002E-2</c:v>
                </c:pt>
                <c:pt idx="28">
                  <c:v>8.6501099999999997E-2</c:v>
                </c:pt>
                <c:pt idx="29">
                  <c:v>8.5706900000000003E-2</c:v>
                </c:pt>
                <c:pt idx="30">
                  <c:v>8.5154900000000006E-2</c:v>
                </c:pt>
                <c:pt idx="31">
                  <c:v>8.5008E-2</c:v>
                </c:pt>
                <c:pt idx="32">
                  <c:v>8.3242300000000005E-2</c:v>
                </c:pt>
                <c:pt idx="33">
                  <c:v>8.3075599999999999E-2</c:v>
                </c:pt>
                <c:pt idx="34">
                  <c:v>8.1606499999999998E-2</c:v>
                </c:pt>
                <c:pt idx="35">
                  <c:v>8.0723000000000003E-2</c:v>
                </c:pt>
                <c:pt idx="36">
                  <c:v>7.9339800000000002E-2</c:v>
                </c:pt>
                <c:pt idx="37">
                  <c:v>7.8656599999999993E-2</c:v>
                </c:pt>
                <c:pt idx="38">
                  <c:v>7.7346300000000007E-2</c:v>
                </c:pt>
                <c:pt idx="39">
                  <c:v>7.6821E-2</c:v>
                </c:pt>
                <c:pt idx="40">
                  <c:v>7.61217E-2</c:v>
                </c:pt>
                <c:pt idx="41">
                  <c:v>7.5532600000000005E-2</c:v>
                </c:pt>
                <c:pt idx="42">
                  <c:v>7.4529600000000001E-2</c:v>
                </c:pt>
                <c:pt idx="43">
                  <c:v>7.4046600000000004E-2</c:v>
                </c:pt>
                <c:pt idx="44">
                  <c:v>7.3908600000000005E-2</c:v>
                </c:pt>
                <c:pt idx="45">
                  <c:v>7.14447E-2</c:v>
                </c:pt>
                <c:pt idx="46">
                  <c:v>7.1101899999999996E-2</c:v>
                </c:pt>
                <c:pt idx="47">
                  <c:v>7.05736E-2</c:v>
                </c:pt>
                <c:pt idx="48">
                  <c:v>6.5248100000000003E-2</c:v>
                </c:pt>
                <c:pt idx="49">
                  <c:v>6.1473800000000002E-2</c:v>
                </c:pt>
                <c:pt idx="50">
                  <c:v>5.2980100000000002E-2</c:v>
                </c:pt>
              </c:numCache>
            </c:numRef>
          </c:val>
          <c:extLst>
            <c:ext xmlns:c16="http://schemas.microsoft.com/office/drawing/2014/chart" uri="{C3380CC4-5D6E-409C-BE32-E72D297353CC}">
              <c16:uniqueId val="{00000000-F7C1-4E71-A485-990E284F046E}"/>
            </c:ext>
          </c:extLst>
        </c:ser>
        <c:dLbls>
          <c:showLegendKey val="0"/>
          <c:showVal val="0"/>
          <c:showCatName val="0"/>
          <c:showSerName val="0"/>
          <c:showPercent val="0"/>
          <c:showBubbleSize val="0"/>
        </c:dLbls>
        <c:gapWidth val="60"/>
        <c:axId val="1531233504"/>
        <c:axId val="1531234336"/>
      </c:barChart>
      <c:catAx>
        <c:axId val="15312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31234336"/>
        <c:crosses val="autoZero"/>
        <c:auto val="1"/>
        <c:lblAlgn val="ctr"/>
        <c:lblOffset val="100"/>
        <c:noMultiLvlLbl val="0"/>
      </c:catAx>
      <c:valAx>
        <c:axId val="15312343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53123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Tracker(10-12-2022).xlsx]PIVOT-timeline!PivotTable4</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solidFill>
                  <a:schemeClr val="tx1"/>
                </a:solidFill>
              </a:rPr>
              <a:t>Volume of Third and Fourth Doses Administered by</a:t>
            </a:r>
            <a:r>
              <a:rPr lang="en-US" sz="1100" b="1" baseline="0">
                <a:solidFill>
                  <a:schemeClr val="tx1"/>
                </a:solidFill>
              </a:rPr>
              <a:t> Month</a:t>
            </a:r>
            <a:endParaRPr lang="en-US" sz="1100" b="1">
              <a:solidFill>
                <a:schemeClr val="tx1"/>
              </a:solidFill>
            </a:endParaRPr>
          </a:p>
        </c:rich>
      </c:tx>
      <c:layout>
        <c:manualLayout>
          <c:xMode val="edge"/>
          <c:yMode val="edge"/>
          <c:x val="1.1518197754794696E-2"/>
          <c:y val="1.875286728778611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'PIVOT-timeline'!$B$3</c:f>
              <c:strCache>
                <c:ptCount val="1"/>
                <c:pt idx="0">
                  <c:v>Sum of dose3</c:v>
                </c:pt>
              </c:strCache>
            </c:strRef>
          </c:tx>
          <c:spPr>
            <a:ln w="28575" cap="rnd">
              <a:solidFill>
                <a:schemeClr val="accent1"/>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'PIVOT-timeline'!$B$4:$B$28</c:f>
              <c:numCache>
                <c:formatCode>General</c:formatCode>
                <c:ptCount val="21"/>
                <c:pt idx="1">
                  <c:v>1</c:v>
                </c:pt>
                <c:pt idx="3">
                  <c:v>1</c:v>
                </c:pt>
                <c:pt idx="5">
                  <c:v>3</c:v>
                </c:pt>
                <c:pt idx="6">
                  <c:v>8</c:v>
                </c:pt>
                <c:pt idx="7">
                  <c:v>20</c:v>
                </c:pt>
                <c:pt idx="8">
                  <c:v>173</c:v>
                </c:pt>
                <c:pt idx="9">
                  <c:v>3471</c:v>
                </c:pt>
                <c:pt idx="10">
                  <c:v>4283</c:v>
                </c:pt>
                <c:pt idx="11">
                  <c:v>46641</c:v>
                </c:pt>
                <c:pt idx="12">
                  <c:v>302094</c:v>
                </c:pt>
                <c:pt idx="13">
                  <c:v>330415</c:v>
                </c:pt>
                <c:pt idx="14">
                  <c:v>87957</c:v>
                </c:pt>
                <c:pt idx="15">
                  <c:v>30700</c:v>
                </c:pt>
                <c:pt idx="16">
                  <c:v>19591</c:v>
                </c:pt>
                <c:pt idx="17">
                  <c:v>9787</c:v>
                </c:pt>
                <c:pt idx="18">
                  <c:v>6842</c:v>
                </c:pt>
                <c:pt idx="19">
                  <c:v>8894</c:v>
                </c:pt>
                <c:pt idx="20">
                  <c:v>6617</c:v>
                </c:pt>
              </c:numCache>
            </c:numRef>
          </c:val>
          <c:smooth val="0"/>
          <c:extLst>
            <c:ext xmlns:c16="http://schemas.microsoft.com/office/drawing/2014/chart" uri="{C3380CC4-5D6E-409C-BE32-E72D297353CC}">
              <c16:uniqueId val="{00000000-C753-49A6-B272-18D0F5EFF18F}"/>
            </c:ext>
          </c:extLst>
        </c:ser>
        <c:ser>
          <c:idx val="1"/>
          <c:order val="1"/>
          <c:tx>
            <c:strRef>
              <c:f>'PIVOT-timeline'!$C$3</c:f>
              <c:strCache>
                <c:ptCount val="1"/>
                <c:pt idx="0">
                  <c:v>Sum of dose4</c:v>
                </c:pt>
              </c:strCache>
            </c:strRef>
          </c:tx>
          <c:spPr>
            <a:ln w="28575" cap="rnd">
              <a:solidFill>
                <a:schemeClr val="accent2"/>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'PIVOT-timeline'!$C$4:$C$28</c:f>
              <c:numCache>
                <c:formatCode>General</c:formatCode>
                <c:ptCount val="21"/>
                <c:pt idx="6">
                  <c:v>2</c:v>
                </c:pt>
                <c:pt idx="7">
                  <c:v>1</c:v>
                </c:pt>
                <c:pt idx="8">
                  <c:v>2</c:v>
                </c:pt>
                <c:pt idx="9">
                  <c:v>10</c:v>
                </c:pt>
                <c:pt idx="10">
                  <c:v>15</c:v>
                </c:pt>
                <c:pt idx="11">
                  <c:v>16</c:v>
                </c:pt>
                <c:pt idx="12">
                  <c:v>40</c:v>
                </c:pt>
                <c:pt idx="13">
                  <c:v>2104</c:v>
                </c:pt>
                <c:pt idx="14">
                  <c:v>2673</c:v>
                </c:pt>
                <c:pt idx="15">
                  <c:v>2171</c:v>
                </c:pt>
                <c:pt idx="16">
                  <c:v>38236</c:v>
                </c:pt>
                <c:pt idx="17">
                  <c:v>37491</c:v>
                </c:pt>
                <c:pt idx="18">
                  <c:v>20301</c:v>
                </c:pt>
                <c:pt idx="19">
                  <c:v>52324</c:v>
                </c:pt>
                <c:pt idx="20">
                  <c:v>26781</c:v>
                </c:pt>
              </c:numCache>
            </c:numRef>
          </c:val>
          <c:smooth val="0"/>
          <c:extLst>
            <c:ext xmlns:c16="http://schemas.microsoft.com/office/drawing/2014/chart" uri="{C3380CC4-5D6E-409C-BE32-E72D297353CC}">
              <c16:uniqueId val="{00000001-C753-49A6-B272-18D0F5EFF18F}"/>
            </c:ext>
          </c:extLst>
        </c:ser>
        <c:dLbls>
          <c:showLegendKey val="0"/>
          <c:showVal val="0"/>
          <c:showCatName val="0"/>
          <c:showSerName val="0"/>
          <c:showPercent val="0"/>
          <c:showBubbleSize val="0"/>
        </c:dLbls>
        <c:smooth val="0"/>
        <c:axId val="1861839984"/>
        <c:axId val="1861830000"/>
      </c:lineChart>
      <c:catAx>
        <c:axId val="186183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61830000"/>
        <c:crosses val="autoZero"/>
        <c:auto val="1"/>
        <c:lblAlgn val="ctr"/>
        <c:lblOffset val="100"/>
        <c:noMultiLvlLbl val="0"/>
      </c:catAx>
      <c:valAx>
        <c:axId val="186183000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6183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location!PivotTable5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Volume of Third and Fourth Doses Administered by Delivery Channel</a:t>
            </a:r>
          </a:p>
        </c:rich>
      </c:tx>
      <c:layout>
        <c:manualLayout>
          <c:xMode val="edge"/>
          <c:yMode val="edge"/>
          <c:x val="2.5252348874269158E-2"/>
          <c:y val="2.09330651863378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location'!$B$3</c:f>
              <c:strCache>
                <c:ptCount val="1"/>
                <c:pt idx="0">
                  <c:v>Dose 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location'!$B$4:$B$11</c:f>
              <c:numCache>
                <c:formatCode>#,##0</c:formatCode>
                <c:ptCount val="7"/>
                <c:pt idx="0">
                  <c:v>3589924</c:v>
                </c:pt>
                <c:pt idx="1">
                  <c:v>2734432</c:v>
                </c:pt>
                <c:pt idx="2">
                  <c:v>403723</c:v>
                </c:pt>
                <c:pt idx="3">
                  <c:v>401965</c:v>
                </c:pt>
                <c:pt idx="4">
                  <c:v>96782</c:v>
                </c:pt>
                <c:pt idx="5">
                  <c:v>89099</c:v>
                </c:pt>
                <c:pt idx="6">
                  <c:v>12070</c:v>
                </c:pt>
              </c:numCache>
            </c:numRef>
          </c:val>
          <c:extLst>
            <c:ext xmlns:c16="http://schemas.microsoft.com/office/drawing/2014/chart" uri="{C3380CC4-5D6E-409C-BE32-E72D297353CC}">
              <c16:uniqueId val="{00000000-5B36-4D5B-B9F3-826DC4001700}"/>
            </c:ext>
          </c:extLst>
        </c:ser>
        <c:ser>
          <c:idx val="1"/>
          <c:order val="1"/>
          <c:tx>
            <c:strRef>
              <c:f>'PIVOT- location'!$C$3</c:f>
              <c:strCache>
                <c:ptCount val="1"/>
                <c:pt idx="0">
                  <c:v>Dose 4</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location'!$C$4:$C$11</c:f>
              <c:numCache>
                <c:formatCode>#,##0</c:formatCode>
                <c:ptCount val="7"/>
                <c:pt idx="0">
                  <c:v>836075</c:v>
                </c:pt>
                <c:pt idx="1">
                  <c:v>1025873</c:v>
                </c:pt>
                <c:pt idx="2">
                  <c:v>60570</c:v>
                </c:pt>
                <c:pt idx="3">
                  <c:v>42083</c:v>
                </c:pt>
                <c:pt idx="4">
                  <c:v>48933</c:v>
                </c:pt>
                <c:pt idx="5">
                  <c:v>9756</c:v>
                </c:pt>
                <c:pt idx="6">
                  <c:v>2013</c:v>
                </c:pt>
              </c:numCache>
            </c:numRef>
          </c:val>
          <c:extLst>
            <c:ext xmlns:c16="http://schemas.microsoft.com/office/drawing/2014/chart" uri="{C3380CC4-5D6E-409C-BE32-E72D297353CC}">
              <c16:uniqueId val="{00000001-5B36-4D5B-B9F3-826DC4001700}"/>
            </c:ext>
          </c:extLst>
        </c:ser>
        <c:dLbls>
          <c:showLegendKey val="0"/>
          <c:showVal val="0"/>
          <c:showCatName val="0"/>
          <c:showSerName val="0"/>
          <c:showPercent val="0"/>
          <c:showBubbleSize val="0"/>
        </c:dLbls>
        <c:gapWidth val="60"/>
        <c:overlap val="-27"/>
        <c:axId val="478162160"/>
        <c:axId val="478147600"/>
      </c:barChart>
      <c:catAx>
        <c:axId val="4781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78147600"/>
        <c:crosses val="autoZero"/>
        <c:auto val="1"/>
        <c:lblAlgn val="ctr"/>
        <c:lblOffset val="100"/>
        <c:noMultiLvlLbl val="0"/>
      </c:catAx>
      <c:valAx>
        <c:axId val="4781476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7816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2!Dose 2-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FSA kids' population that received 2nd doses, by age group</a:t>
            </a:r>
          </a:p>
        </c:rich>
      </c:tx>
      <c:layout>
        <c:manualLayout>
          <c:xMode val="edge"/>
          <c:yMode val="edge"/>
          <c:x val="2.0817364655765641E-2"/>
          <c:y val="1.15700441473211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13775945322267E-2"/>
          <c:y val="4.355248968504518E-2"/>
          <c:w val="0.91395483490409568"/>
          <c:h val="0.92394998317587462"/>
        </c:manualLayout>
      </c:layout>
      <c:barChart>
        <c:barDir val="bar"/>
        <c:grouping val="clustered"/>
        <c:varyColors val="0"/>
        <c:ser>
          <c:idx val="0"/>
          <c:order val="0"/>
          <c:tx>
            <c:strRef>
              <c:f>'PIVOT - dose 2'!$B$3:$B$4</c:f>
              <c:strCache>
                <c:ptCount val="1"/>
                <c:pt idx="0">
                  <c:v>0-4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2'!$B$5:$B$56</c:f>
              <c:numCache>
                <c:formatCode>0%</c:formatCode>
                <c:ptCount val="51"/>
                <c:pt idx="0">
                  <c:v>2.0259999999999999E-4</c:v>
                </c:pt>
                <c:pt idx="3">
                  <c:v>2.7613E-3</c:v>
                </c:pt>
                <c:pt idx="5">
                  <c:v>1.8215E-3</c:v>
                </c:pt>
                <c:pt idx="6">
                  <c:v>3.5419999999999999E-4</c:v>
                </c:pt>
                <c:pt idx="7">
                  <c:v>9.234E-4</c:v>
                </c:pt>
                <c:pt idx="8">
                  <c:v>9.0660000000000003E-4</c:v>
                </c:pt>
                <c:pt idx="9">
                  <c:v>1.2879999999999999E-4</c:v>
                </c:pt>
                <c:pt idx="11">
                  <c:v>1.1608E-3</c:v>
                </c:pt>
                <c:pt idx="12">
                  <c:v>4.3970000000000001E-4</c:v>
                </c:pt>
                <c:pt idx="14">
                  <c:v>5.2579999999999999E-4</c:v>
                </c:pt>
                <c:pt idx="18">
                  <c:v>5.0000000000000001E-4</c:v>
                </c:pt>
                <c:pt idx="22">
                  <c:v>5.2519999999999997E-4</c:v>
                </c:pt>
                <c:pt idx="24">
                  <c:v>5.3517E-3</c:v>
                </c:pt>
                <c:pt idx="25">
                  <c:v>1.6639000000000001E-3</c:v>
                </c:pt>
                <c:pt idx="26">
                  <c:v>3.5672E-3</c:v>
                </c:pt>
                <c:pt idx="27">
                  <c:v>8.8650000000000003E-4</c:v>
                </c:pt>
                <c:pt idx="28">
                  <c:v>1.0059999999999999E-3</c:v>
                </c:pt>
                <c:pt idx="29">
                  <c:v>3.725E-3</c:v>
                </c:pt>
                <c:pt idx="30">
                  <c:v>2.0950000000000001E-3</c:v>
                </c:pt>
                <c:pt idx="31">
                  <c:v>1.0246000000000001E-3</c:v>
                </c:pt>
                <c:pt idx="32">
                  <c:v>3.5799999999999998E-3</c:v>
                </c:pt>
                <c:pt idx="34">
                  <c:v>8.8868000000000003E-3</c:v>
                </c:pt>
                <c:pt idx="35">
                  <c:v>7.2423000000000001E-3</c:v>
                </c:pt>
                <c:pt idx="36">
                  <c:v>6.1633E-3</c:v>
                </c:pt>
                <c:pt idx="40">
                  <c:v>3.7266999999999999E-3</c:v>
                </c:pt>
                <c:pt idx="42">
                  <c:v>3.6248000000000001E-3</c:v>
                </c:pt>
                <c:pt idx="43">
                  <c:v>1.1689000000000001E-3</c:v>
                </c:pt>
                <c:pt idx="44">
                  <c:v>6.0901000000000002E-3</c:v>
                </c:pt>
                <c:pt idx="46">
                  <c:v>4.7169999999999997E-4</c:v>
                </c:pt>
                <c:pt idx="47">
                  <c:v>2.9412000000000002E-3</c:v>
                </c:pt>
                <c:pt idx="49">
                  <c:v>4.3997000000000003E-3</c:v>
                </c:pt>
                <c:pt idx="50">
                  <c:v>2.4193999999999999E-3</c:v>
                </c:pt>
              </c:numCache>
            </c:numRef>
          </c:val>
          <c:extLst>
            <c:ext xmlns:c16="http://schemas.microsoft.com/office/drawing/2014/chart" uri="{C3380CC4-5D6E-409C-BE32-E72D297353CC}">
              <c16:uniqueId val="{00000000-F9FD-447B-80C4-6B638C42791E}"/>
            </c:ext>
          </c:extLst>
        </c:ser>
        <c:ser>
          <c:idx val="1"/>
          <c:order val="1"/>
          <c:tx>
            <c:strRef>
              <c:f>'PIVOT - dose 2'!$C$3:$C$4</c:f>
              <c:strCache>
                <c:ptCount val="1"/>
                <c:pt idx="0">
                  <c:v>5-11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2'!$C$5:$C$56</c:f>
              <c:numCache>
                <c:formatCode>0%</c:formatCode>
                <c:ptCount val="51"/>
                <c:pt idx="0">
                  <c:v>0.3313141</c:v>
                </c:pt>
                <c:pt idx="1">
                  <c:v>0.41554469999999999</c:v>
                </c:pt>
                <c:pt idx="2">
                  <c:v>0.59017609999999998</c:v>
                </c:pt>
                <c:pt idx="3">
                  <c:v>0.50047390000000003</c:v>
                </c:pt>
                <c:pt idx="4">
                  <c:v>0.32214690000000001</c:v>
                </c:pt>
                <c:pt idx="5">
                  <c:v>0.60447280000000003</c:v>
                </c:pt>
                <c:pt idx="6">
                  <c:v>0.45224599999999998</c:v>
                </c:pt>
                <c:pt idx="7">
                  <c:v>0.48131269999999998</c:v>
                </c:pt>
                <c:pt idx="8">
                  <c:v>0.50091600000000003</c:v>
                </c:pt>
                <c:pt idx="9">
                  <c:v>0.3668264</c:v>
                </c:pt>
                <c:pt idx="10">
                  <c:v>0.54400309999999996</c:v>
                </c:pt>
                <c:pt idx="11">
                  <c:v>0.46236559999999999</c:v>
                </c:pt>
                <c:pt idx="12">
                  <c:v>0.36245519999999998</c:v>
                </c:pt>
                <c:pt idx="13">
                  <c:v>0.28048780000000001</c:v>
                </c:pt>
                <c:pt idx="14">
                  <c:v>0.43903140000000002</c:v>
                </c:pt>
                <c:pt idx="15">
                  <c:v>0.31156640000000002</c:v>
                </c:pt>
                <c:pt idx="16">
                  <c:v>0.29400569999999998</c:v>
                </c:pt>
                <c:pt idx="17">
                  <c:v>0.3620157</c:v>
                </c:pt>
                <c:pt idx="18">
                  <c:v>0.27141959999999998</c:v>
                </c:pt>
                <c:pt idx="19">
                  <c:v>0.34756520000000002</c:v>
                </c:pt>
                <c:pt idx="20">
                  <c:v>0.32915529999999998</c:v>
                </c:pt>
                <c:pt idx="21">
                  <c:v>0.31231809999999999</c:v>
                </c:pt>
                <c:pt idx="22">
                  <c:v>0.37422889999999998</c:v>
                </c:pt>
                <c:pt idx="23">
                  <c:v>0.3048882</c:v>
                </c:pt>
                <c:pt idx="24">
                  <c:v>0.45</c:v>
                </c:pt>
                <c:pt idx="25">
                  <c:v>0.33005459999999998</c:v>
                </c:pt>
                <c:pt idx="26">
                  <c:v>0.36910199999999999</c:v>
                </c:pt>
                <c:pt idx="27">
                  <c:v>0.35082869999999999</c:v>
                </c:pt>
                <c:pt idx="28">
                  <c:v>0.30755710000000003</c:v>
                </c:pt>
                <c:pt idx="29">
                  <c:v>0.4167573</c:v>
                </c:pt>
                <c:pt idx="30">
                  <c:v>0.38525179999999998</c:v>
                </c:pt>
                <c:pt idx="31">
                  <c:v>0.26303029999999999</c:v>
                </c:pt>
                <c:pt idx="32">
                  <c:v>0.40279720000000002</c:v>
                </c:pt>
                <c:pt idx="33">
                  <c:v>0.24233579999999999</c:v>
                </c:pt>
                <c:pt idx="34">
                  <c:v>0.35029939999999998</c:v>
                </c:pt>
                <c:pt idx="35">
                  <c:v>0.35569889999999998</c:v>
                </c:pt>
                <c:pt idx="36">
                  <c:v>0.36347360000000001</c:v>
                </c:pt>
                <c:pt idx="37">
                  <c:v>0.22626869999999999</c:v>
                </c:pt>
                <c:pt idx="38">
                  <c:v>0.30868440000000003</c:v>
                </c:pt>
                <c:pt idx="39">
                  <c:v>0.24344650000000001</c:v>
                </c:pt>
                <c:pt idx="40">
                  <c:v>0.43195670000000003</c:v>
                </c:pt>
                <c:pt idx="41">
                  <c:v>0.2856746</c:v>
                </c:pt>
                <c:pt idx="42">
                  <c:v>0.24644550000000001</c:v>
                </c:pt>
                <c:pt idx="43">
                  <c:v>0.24578469999999999</c:v>
                </c:pt>
                <c:pt idx="44">
                  <c:v>0.31992209999999999</c:v>
                </c:pt>
                <c:pt idx="45">
                  <c:v>0.24533460000000001</c:v>
                </c:pt>
                <c:pt idx="46">
                  <c:v>0.24273500000000001</c:v>
                </c:pt>
                <c:pt idx="47">
                  <c:v>0.37709500000000001</c:v>
                </c:pt>
                <c:pt idx="48">
                  <c:v>0.30532039999999999</c:v>
                </c:pt>
                <c:pt idx="49">
                  <c:v>0.35464069999999998</c:v>
                </c:pt>
                <c:pt idx="50">
                  <c:v>0.30732979999999999</c:v>
                </c:pt>
              </c:numCache>
            </c:numRef>
          </c:val>
          <c:extLst>
            <c:ext xmlns:c16="http://schemas.microsoft.com/office/drawing/2014/chart" uri="{C3380CC4-5D6E-409C-BE32-E72D297353CC}">
              <c16:uniqueId val="{00000001-F9FD-447B-80C4-6B638C42791E}"/>
            </c:ext>
          </c:extLst>
        </c:ser>
        <c:ser>
          <c:idx val="2"/>
          <c:order val="2"/>
          <c:tx>
            <c:strRef>
              <c:f>'PIVOT - dose 2'!$D$3:$D$4</c:f>
              <c:strCache>
                <c:ptCount val="1"/>
                <c:pt idx="0">
                  <c:v>12-17 years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2'!$D$5:$D$56</c:f>
              <c:numCache>
                <c:formatCode>0%</c:formatCode>
                <c:ptCount val="51"/>
                <c:pt idx="0">
                  <c:v>0.9403087</c:v>
                </c:pt>
                <c:pt idx="1">
                  <c:v>0.92975209999999997</c:v>
                </c:pt>
                <c:pt idx="2">
                  <c:v>0.91747449999999997</c:v>
                </c:pt>
                <c:pt idx="3">
                  <c:v>0.9010186</c:v>
                </c:pt>
                <c:pt idx="4">
                  <c:v>0.89572189999999996</c:v>
                </c:pt>
                <c:pt idx="5">
                  <c:v>0.89251190000000002</c:v>
                </c:pt>
                <c:pt idx="6">
                  <c:v>0.87742070000000005</c:v>
                </c:pt>
                <c:pt idx="7">
                  <c:v>0.87624469999999999</c:v>
                </c:pt>
                <c:pt idx="8">
                  <c:v>0.87349399999999999</c:v>
                </c:pt>
                <c:pt idx="9">
                  <c:v>0.87234259999999997</c:v>
                </c:pt>
                <c:pt idx="10">
                  <c:v>0.8715292</c:v>
                </c:pt>
                <c:pt idx="11">
                  <c:v>0.86732299999999996</c:v>
                </c:pt>
                <c:pt idx="12">
                  <c:v>0.85589130000000002</c:v>
                </c:pt>
                <c:pt idx="13">
                  <c:v>0.85356299999999996</c:v>
                </c:pt>
                <c:pt idx="14">
                  <c:v>0.83581079999999996</c:v>
                </c:pt>
                <c:pt idx="15">
                  <c:v>0.8326749</c:v>
                </c:pt>
                <c:pt idx="16">
                  <c:v>0.81855040000000001</c:v>
                </c:pt>
                <c:pt idx="17">
                  <c:v>0.81755140000000004</c:v>
                </c:pt>
                <c:pt idx="18">
                  <c:v>0.8169689</c:v>
                </c:pt>
                <c:pt idx="19">
                  <c:v>0.81447210000000003</c:v>
                </c:pt>
                <c:pt idx="20">
                  <c:v>0.81159420000000004</c:v>
                </c:pt>
                <c:pt idx="21">
                  <c:v>0.8082992</c:v>
                </c:pt>
                <c:pt idx="22">
                  <c:v>0.80777860000000001</c:v>
                </c:pt>
                <c:pt idx="23">
                  <c:v>0.80737959999999998</c:v>
                </c:pt>
                <c:pt idx="24">
                  <c:v>0.80178269999999996</c:v>
                </c:pt>
                <c:pt idx="25">
                  <c:v>0.79553070000000004</c:v>
                </c:pt>
                <c:pt idx="26">
                  <c:v>0.79533209999999999</c:v>
                </c:pt>
                <c:pt idx="27">
                  <c:v>0.7908965</c:v>
                </c:pt>
                <c:pt idx="28">
                  <c:v>0.78689569999999998</c:v>
                </c:pt>
                <c:pt idx="29">
                  <c:v>0.78206430000000005</c:v>
                </c:pt>
                <c:pt idx="30">
                  <c:v>0.7820513</c:v>
                </c:pt>
                <c:pt idx="31">
                  <c:v>0.77836070000000002</c:v>
                </c:pt>
                <c:pt idx="32">
                  <c:v>0.76923079999999999</c:v>
                </c:pt>
                <c:pt idx="33">
                  <c:v>0.76892430000000001</c:v>
                </c:pt>
                <c:pt idx="34">
                  <c:v>0.75576710000000002</c:v>
                </c:pt>
                <c:pt idx="35">
                  <c:v>0.75489130000000004</c:v>
                </c:pt>
                <c:pt idx="36">
                  <c:v>0.75262050000000003</c:v>
                </c:pt>
                <c:pt idx="37">
                  <c:v>0.75184830000000002</c:v>
                </c:pt>
                <c:pt idx="38">
                  <c:v>0.74955329999999998</c:v>
                </c:pt>
                <c:pt idx="39">
                  <c:v>0.74771969999999999</c:v>
                </c:pt>
                <c:pt idx="40">
                  <c:v>0.73857399999999995</c:v>
                </c:pt>
                <c:pt idx="41">
                  <c:v>0.7302632</c:v>
                </c:pt>
                <c:pt idx="42">
                  <c:v>0.72987809999999997</c:v>
                </c:pt>
                <c:pt idx="43">
                  <c:v>0.72464790000000001</c:v>
                </c:pt>
                <c:pt idx="44">
                  <c:v>0.72419109999999998</c:v>
                </c:pt>
                <c:pt idx="45">
                  <c:v>0.72025879999999998</c:v>
                </c:pt>
                <c:pt idx="46">
                  <c:v>0.71424840000000001</c:v>
                </c:pt>
                <c:pt idx="47">
                  <c:v>0.71353540000000004</c:v>
                </c:pt>
                <c:pt idx="48">
                  <c:v>0.70068490000000005</c:v>
                </c:pt>
                <c:pt idx="49">
                  <c:v>0.69280209999999998</c:v>
                </c:pt>
                <c:pt idx="50">
                  <c:v>0.65670859999999998</c:v>
                </c:pt>
              </c:numCache>
            </c:numRef>
          </c:val>
          <c:extLst>
            <c:ext xmlns:c16="http://schemas.microsoft.com/office/drawing/2014/chart" uri="{C3380CC4-5D6E-409C-BE32-E72D297353CC}">
              <c16:uniqueId val="{00000002-F9FD-447B-80C4-6B638C42791E}"/>
            </c:ext>
          </c:extLst>
        </c:ser>
        <c:dLbls>
          <c:showLegendKey val="0"/>
          <c:showVal val="0"/>
          <c:showCatName val="0"/>
          <c:showSerName val="0"/>
          <c:showPercent val="0"/>
          <c:showBubbleSize val="0"/>
        </c:dLbls>
        <c:gapWidth val="50"/>
        <c:axId val="2031930415"/>
        <c:axId val="2031942063"/>
      </c:barChart>
      <c:catAx>
        <c:axId val="203193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31942063"/>
        <c:crosses val="autoZero"/>
        <c:auto val="1"/>
        <c:lblAlgn val="ctr"/>
        <c:lblOffset val="100"/>
        <c:noMultiLvlLbl val="0"/>
      </c:catAx>
      <c:valAx>
        <c:axId val="2031942063"/>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3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1!Dose 1-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solidFill>
                  <a:sysClr val="windowText" lastClr="000000"/>
                </a:solidFill>
              </a:rPr>
              <a:t>Percentage</a:t>
            </a:r>
            <a:r>
              <a:rPr lang="en-CA" sz="1100" b="1" baseline="0">
                <a:solidFill>
                  <a:sysClr val="windowText" lastClr="000000"/>
                </a:solidFill>
              </a:rPr>
              <a:t> of FSA kids' population that received 1st doses, by age group</a:t>
            </a:r>
            <a:endParaRPr lang="en-CA" sz="1100" b="1">
              <a:solidFill>
                <a:sysClr val="windowText" lastClr="000000"/>
              </a:solidFill>
            </a:endParaRPr>
          </a:p>
        </c:rich>
      </c:tx>
      <c:layout>
        <c:manualLayout>
          <c:xMode val="edge"/>
          <c:yMode val="edge"/>
          <c:x val="2.5243856805444064E-2"/>
          <c:y val="7.442426351820404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909240136963906E-2"/>
          <c:y val="5.3306563348307349E-2"/>
          <c:w val="0.86208223972003495"/>
          <c:h val="0.81892129395052682"/>
        </c:manualLayout>
      </c:layout>
      <c:barChart>
        <c:barDir val="bar"/>
        <c:grouping val="clustered"/>
        <c:varyColors val="0"/>
        <c:ser>
          <c:idx val="0"/>
          <c:order val="0"/>
          <c:tx>
            <c:strRef>
              <c:f>'PIVOT - Dose 1'!$B$4:$B$5</c:f>
              <c:strCache>
                <c:ptCount val="1"/>
                <c:pt idx="0">
                  <c:v>0-4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1'!$A$6:$A$57</c:f>
              <c:strCache>
                <c:ptCount val="51"/>
                <c:pt idx="0">
                  <c:v>L1L</c:v>
                </c:pt>
                <c:pt idx="1">
                  <c:v>L6P</c:v>
                </c:pt>
                <c:pt idx="2">
                  <c:v>L1R</c:v>
                </c:pt>
                <c:pt idx="3">
                  <c:v>L1V</c:v>
                </c:pt>
                <c:pt idx="4">
                  <c:v>L6R</c:v>
                </c:pt>
                <c:pt idx="5">
                  <c:v>L1S</c:v>
                </c:pt>
                <c:pt idx="6">
                  <c:v>L1T</c:v>
                </c:pt>
                <c:pt idx="7">
                  <c:v>M1G</c:v>
                </c:pt>
                <c:pt idx="8">
                  <c:v>L7A</c:v>
                </c:pt>
                <c:pt idx="9">
                  <c:v>K4A</c:v>
                </c:pt>
                <c:pt idx="10">
                  <c:v>L1Z</c:v>
                </c:pt>
                <c:pt idx="11">
                  <c:v>L1P</c:v>
                </c:pt>
                <c:pt idx="12">
                  <c:v>L1X</c:v>
                </c:pt>
                <c:pt idx="13">
                  <c:v>M9W</c:v>
                </c:pt>
                <c:pt idx="14">
                  <c:v>L6X</c:v>
                </c:pt>
                <c:pt idx="15">
                  <c:v>M1L</c:v>
                </c:pt>
                <c:pt idx="16">
                  <c:v>M1B</c:v>
                </c:pt>
                <c:pt idx="17">
                  <c:v>L6W</c:v>
                </c:pt>
                <c:pt idx="18">
                  <c:v>K1K</c:v>
                </c:pt>
                <c:pt idx="19">
                  <c:v>M1K</c:v>
                </c:pt>
                <c:pt idx="20">
                  <c:v>M9M</c:v>
                </c:pt>
                <c:pt idx="21">
                  <c:v>M3L</c:v>
                </c:pt>
                <c:pt idx="22">
                  <c:v>L6V</c:v>
                </c:pt>
                <c:pt idx="23">
                  <c:v>L6S</c:v>
                </c:pt>
                <c:pt idx="24">
                  <c:v>K1J</c:v>
                </c:pt>
                <c:pt idx="25">
                  <c:v>M3M</c:v>
                </c:pt>
                <c:pt idx="26">
                  <c:v>L6Z</c:v>
                </c:pt>
                <c:pt idx="27">
                  <c:v>M1E</c:v>
                </c:pt>
                <c:pt idx="28">
                  <c:v>M9L</c:v>
                </c:pt>
                <c:pt idx="29">
                  <c:v>K1V</c:v>
                </c:pt>
                <c:pt idx="30">
                  <c:v>K1N</c:v>
                </c:pt>
                <c:pt idx="31">
                  <c:v>M6L</c:v>
                </c:pt>
                <c:pt idx="32">
                  <c:v>M3J</c:v>
                </c:pt>
                <c:pt idx="33">
                  <c:v>M3A</c:v>
                </c:pt>
                <c:pt idx="34">
                  <c:v>M6N</c:v>
                </c:pt>
                <c:pt idx="35">
                  <c:v>M9V</c:v>
                </c:pt>
                <c:pt idx="36">
                  <c:v>M1J</c:v>
                </c:pt>
                <c:pt idx="37">
                  <c:v>M5A</c:v>
                </c:pt>
                <c:pt idx="38">
                  <c:v>L4T</c:v>
                </c:pt>
                <c:pt idx="39">
                  <c:v>M4B</c:v>
                </c:pt>
                <c:pt idx="40">
                  <c:v>M4A</c:v>
                </c:pt>
                <c:pt idx="41">
                  <c:v>M6M</c:v>
                </c:pt>
                <c:pt idx="42">
                  <c:v>M4X</c:v>
                </c:pt>
                <c:pt idx="43">
                  <c:v>K1G</c:v>
                </c:pt>
                <c:pt idx="44">
                  <c:v>M3N</c:v>
                </c:pt>
                <c:pt idx="45">
                  <c:v>L6T</c:v>
                </c:pt>
                <c:pt idx="46">
                  <c:v>M9R</c:v>
                </c:pt>
                <c:pt idx="47">
                  <c:v>M9N</c:v>
                </c:pt>
                <c:pt idx="48">
                  <c:v>M9P</c:v>
                </c:pt>
                <c:pt idx="49">
                  <c:v>K2B</c:v>
                </c:pt>
                <c:pt idx="50">
                  <c:v>M6A</c:v>
                </c:pt>
              </c:strCache>
            </c:strRef>
          </c:cat>
          <c:val>
            <c:numRef>
              <c:f>'PIVOT - Dose 1'!$B$6:$B$57</c:f>
              <c:numCache>
                <c:formatCode>0%</c:formatCode>
                <c:ptCount val="51"/>
                <c:pt idx="0">
                  <c:v>2.1097000000000001E-2</c:v>
                </c:pt>
                <c:pt idx="1">
                  <c:v>1.01317E-2</c:v>
                </c:pt>
                <c:pt idx="2">
                  <c:v>5.79509E-2</c:v>
                </c:pt>
                <c:pt idx="3">
                  <c:v>5.48323E-2</c:v>
                </c:pt>
                <c:pt idx="4">
                  <c:v>4.7891000000000001E-3</c:v>
                </c:pt>
                <c:pt idx="5">
                  <c:v>4.7553100000000001E-2</c:v>
                </c:pt>
                <c:pt idx="6">
                  <c:v>2.6213199999999999E-2</c:v>
                </c:pt>
                <c:pt idx="7">
                  <c:v>1.29534E-2</c:v>
                </c:pt>
                <c:pt idx="8">
                  <c:v>1.0306600000000001E-2</c:v>
                </c:pt>
                <c:pt idx="9">
                  <c:v>0.129326</c:v>
                </c:pt>
                <c:pt idx="10">
                  <c:v>2.9011800000000001E-2</c:v>
                </c:pt>
                <c:pt idx="11">
                  <c:v>4.44178E-2</c:v>
                </c:pt>
                <c:pt idx="12">
                  <c:v>3.4823E-2</c:v>
                </c:pt>
                <c:pt idx="13">
                  <c:v>1.55E-2</c:v>
                </c:pt>
                <c:pt idx="14">
                  <c:v>1.2969899999999999E-2</c:v>
                </c:pt>
                <c:pt idx="15">
                  <c:v>6.1514199999999998E-2</c:v>
                </c:pt>
                <c:pt idx="16">
                  <c:v>1.7325900000000002E-2</c:v>
                </c:pt>
                <c:pt idx="17">
                  <c:v>1.85185E-2</c:v>
                </c:pt>
                <c:pt idx="18">
                  <c:v>0.1010702</c:v>
                </c:pt>
                <c:pt idx="19">
                  <c:v>2.77045E-2</c:v>
                </c:pt>
                <c:pt idx="20">
                  <c:v>8.0586000000000008E-3</c:v>
                </c:pt>
                <c:pt idx="21">
                  <c:v>2.41449E-2</c:v>
                </c:pt>
                <c:pt idx="22">
                  <c:v>9.0983999999999995E-3</c:v>
                </c:pt>
                <c:pt idx="23">
                  <c:v>1.6755800000000001E-2</c:v>
                </c:pt>
                <c:pt idx="24">
                  <c:v>0.1185015</c:v>
                </c:pt>
                <c:pt idx="25">
                  <c:v>1.6260199999999999E-2</c:v>
                </c:pt>
                <c:pt idx="26">
                  <c:v>1.3130299999999999E-2</c:v>
                </c:pt>
                <c:pt idx="27">
                  <c:v>3.59043E-2</c:v>
                </c:pt>
                <c:pt idx="28">
                  <c:v>6.6556000000000002E-3</c:v>
                </c:pt>
                <c:pt idx="29">
                  <c:v>0.1039621</c:v>
                </c:pt>
                <c:pt idx="30">
                  <c:v>9.257E-2</c:v>
                </c:pt>
                <c:pt idx="31">
                  <c:v>1.22951E-2</c:v>
                </c:pt>
                <c:pt idx="32">
                  <c:v>1.25647E-2</c:v>
                </c:pt>
                <c:pt idx="33">
                  <c:v>3.98045E-2</c:v>
                </c:pt>
                <c:pt idx="34">
                  <c:v>9.0739E-2</c:v>
                </c:pt>
                <c:pt idx="35">
                  <c:v>4.8488999999999997E-3</c:v>
                </c:pt>
                <c:pt idx="36">
                  <c:v>1.24352E-2</c:v>
                </c:pt>
                <c:pt idx="37">
                  <c:v>8.4679699999999997E-2</c:v>
                </c:pt>
                <c:pt idx="38">
                  <c:v>5.7591999999999999E-3</c:v>
                </c:pt>
                <c:pt idx="39">
                  <c:v>9.4272099999999998E-2</c:v>
                </c:pt>
                <c:pt idx="40">
                  <c:v>4.4684099999999997E-2</c:v>
                </c:pt>
                <c:pt idx="41">
                  <c:v>2.7639299999999999E-2</c:v>
                </c:pt>
                <c:pt idx="42">
                  <c:v>4.4720500000000003E-2</c:v>
                </c:pt>
                <c:pt idx="43">
                  <c:v>0.1152941</c:v>
                </c:pt>
                <c:pt idx="44">
                  <c:v>3.3019E-3</c:v>
                </c:pt>
                <c:pt idx="45">
                  <c:v>1.14123E-2</c:v>
                </c:pt>
                <c:pt idx="46">
                  <c:v>2.2209199999999998E-2</c:v>
                </c:pt>
                <c:pt idx="47">
                  <c:v>2.0134200000000001E-2</c:v>
                </c:pt>
                <c:pt idx="48">
                  <c:v>3.3719699999999998E-2</c:v>
                </c:pt>
                <c:pt idx="49">
                  <c:v>8.9880600000000005E-2</c:v>
                </c:pt>
                <c:pt idx="50">
                  <c:v>4.59677E-2</c:v>
                </c:pt>
              </c:numCache>
            </c:numRef>
          </c:val>
          <c:extLst>
            <c:ext xmlns:c16="http://schemas.microsoft.com/office/drawing/2014/chart" uri="{C3380CC4-5D6E-409C-BE32-E72D297353CC}">
              <c16:uniqueId val="{00000000-B133-4539-9311-1C57D54D4980}"/>
            </c:ext>
          </c:extLst>
        </c:ser>
        <c:ser>
          <c:idx val="1"/>
          <c:order val="1"/>
          <c:tx>
            <c:strRef>
              <c:f>'PIVOT - Dose 1'!$C$4:$C$5</c:f>
              <c:strCache>
                <c:ptCount val="1"/>
                <c:pt idx="0">
                  <c:v>5-11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1'!$A$6:$A$57</c:f>
              <c:strCache>
                <c:ptCount val="51"/>
                <c:pt idx="0">
                  <c:v>L1L</c:v>
                </c:pt>
                <c:pt idx="1">
                  <c:v>L6P</c:v>
                </c:pt>
                <c:pt idx="2">
                  <c:v>L1R</c:v>
                </c:pt>
                <c:pt idx="3">
                  <c:v>L1V</c:v>
                </c:pt>
                <c:pt idx="4">
                  <c:v>L6R</c:v>
                </c:pt>
                <c:pt idx="5">
                  <c:v>L1S</c:v>
                </c:pt>
                <c:pt idx="6">
                  <c:v>L1T</c:v>
                </c:pt>
                <c:pt idx="7">
                  <c:v>M1G</c:v>
                </c:pt>
                <c:pt idx="8">
                  <c:v>L7A</c:v>
                </c:pt>
                <c:pt idx="9">
                  <c:v>K4A</c:v>
                </c:pt>
                <c:pt idx="10">
                  <c:v>L1Z</c:v>
                </c:pt>
                <c:pt idx="11">
                  <c:v>L1P</c:v>
                </c:pt>
                <c:pt idx="12">
                  <c:v>L1X</c:v>
                </c:pt>
                <c:pt idx="13">
                  <c:v>M9W</c:v>
                </c:pt>
                <c:pt idx="14">
                  <c:v>L6X</c:v>
                </c:pt>
                <c:pt idx="15">
                  <c:v>M1L</c:v>
                </c:pt>
                <c:pt idx="16">
                  <c:v>M1B</c:v>
                </c:pt>
                <c:pt idx="17">
                  <c:v>L6W</c:v>
                </c:pt>
                <c:pt idx="18">
                  <c:v>K1K</c:v>
                </c:pt>
                <c:pt idx="19">
                  <c:v>M1K</c:v>
                </c:pt>
                <c:pt idx="20">
                  <c:v>M9M</c:v>
                </c:pt>
                <c:pt idx="21">
                  <c:v>M3L</c:v>
                </c:pt>
                <c:pt idx="22">
                  <c:v>L6V</c:v>
                </c:pt>
                <c:pt idx="23">
                  <c:v>L6S</c:v>
                </c:pt>
                <c:pt idx="24">
                  <c:v>K1J</c:v>
                </c:pt>
                <c:pt idx="25">
                  <c:v>M3M</c:v>
                </c:pt>
                <c:pt idx="26">
                  <c:v>L6Z</c:v>
                </c:pt>
                <c:pt idx="27">
                  <c:v>M1E</c:v>
                </c:pt>
                <c:pt idx="28">
                  <c:v>M9L</c:v>
                </c:pt>
                <c:pt idx="29">
                  <c:v>K1V</c:v>
                </c:pt>
                <c:pt idx="30">
                  <c:v>K1N</c:v>
                </c:pt>
                <c:pt idx="31">
                  <c:v>M6L</c:v>
                </c:pt>
                <c:pt idx="32">
                  <c:v>M3J</c:v>
                </c:pt>
                <c:pt idx="33">
                  <c:v>M3A</c:v>
                </c:pt>
                <c:pt idx="34">
                  <c:v>M6N</c:v>
                </c:pt>
                <c:pt idx="35">
                  <c:v>M9V</c:v>
                </c:pt>
                <c:pt idx="36">
                  <c:v>M1J</c:v>
                </c:pt>
                <c:pt idx="37">
                  <c:v>M5A</c:v>
                </c:pt>
                <c:pt idx="38">
                  <c:v>L4T</c:v>
                </c:pt>
                <c:pt idx="39">
                  <c:v>M4B</c:v>
                </c:pt>
                <c:pt idx="40">
                  <c:v>M4A</c:v>
                </c:pt>
                <c:pt idx="41">
                  <c:v>M6M</c:v>
                </c:pt>
                <c:pt idx="42">
                  <c:v>M4X</c:v>
                </c:pt>
                <c:pt idx="43">
                  <c:v>K1G</c:v>
                </c:pt>
                <c:pt idx="44">
                  <c:v>M3N</c:v>
                </c:pt>
                <c:pt idx="45">
                  <c:v>L6T</c:v>
                </c:pt>
                <c:pt idx="46">
                  <c:v>M9R</c:v>
                </c:pt>
                <c:pt idx="47">
                  <c:v>M9N</c:v>
                </c:pt>
                <c:pt idx="48">
                  <c:v>M9P</c:v>
                </c:pt>
                <c:pt idx="49">
                  <c:v>K2B</c:v>
                </c:pt>
                <c:pt idx="50">
                  <c:v>M6A</c:v>
                </c:pt>
              </c:strCache>
            </c:strRef>
          </c:cat>
          <c:val>
            <c:numRef>
              <c:f>'PIVOT - Dose 1'!$C$6:$C$57</c:f>
              <c:numCache>
                <c:formatCode>0%</c:formatCode>
                <c:ptCount val="51"/>
                <c:pt idx="0">
                  <c:v>0.5275398</c:v>
                </c:pt>
                <c:pt idx="1">
                  <c:v>0.52155169999999995</c:v>
                </c:pt>
                <c:pt idx="2">
                  <c:v>0.70652440000000005</c:v>
                </c:pt>
                <c:pt idx="3">
                  <c:v>0.61563979999999996</c:v>
                </c:pt>
                <c:pt idx="4">
                  <c:v>0.53805979999999998</c:v>
                </c:pt>
                <c:pt idx="5">
                  <c:v>0.59617140000000002</c:v>
                </c:pt>
                <c:pt idx="6">
                  <c:v>0.57729660000000005</c:v>
                </c:pt>
                <c:pt idx="7">
                  <c:v>0.45911049999999998</c:v>
                </c:pt>
                <c:pt idx="8">
                  <c:v>0.54878470000000001</c:v>
                </c:pt>
                <c:pt idx="9">
                  <c:v>0.75798719999999997</c:v>
                </c:pt>
                <c:pt idx="10">
                  <c:v>0.62339699999999998</c:v>
                </c:pt>
                <c:pt idx="11">
                  <c:v>0.67912779999999995</c:v>
                </c:pt>
                <c:pt idx="12">
                  <c:v>0.58900839999999999</c:v>
                </c:pt>
                <c:pt idx="13">
                  <c:v>0.43777359999999998</c:v>
                </c:pt>
                <c:pt idx="14">
                  <c:v>0.54779270000000002</c:v>
                </c:pt>
                <c:pt idx="15">
                  <c:v>0.59959640000000003</c:v>
                </c:pt>
                <c:pt idx="16">
                  <c:v>0.49061660000000001</c:v>
                </c:pt>
                <c:pt idx="17">
                  <c:v>0.48065390000000002</c:v>
                </c:pt>
                <c:pt idx="18">
                  <c:v>0.51255709999999999</c:v>
                </c:pt>
                <c:pt idx="19">
                  <c:v>0.51842160000000004</c:v>
                </c:pt>
                <c:pt idx="20">
                  <c:v>0.4676498</c:v>
                </c:pt>
                <c:pt idx="21">
                  <c:v>0.48623309999999997</c:v>
                </c:pt>
                <c:pt idx="22">
                  <c:v>0.46727419999999997</c:v>
                </c:pt>
                <c:pt idx="23">
                  <c:v>0.51627049999999997</c:v>
                </c:pt>
                <c:pt idx="24">
                  <c:v>0.57950820000000003</c:v>
                </c:pt>
                <c:pt idx="25">
                  <c:v>0.47090199999999999</c:v>
                </c:pt>
                <c:pt idx="26">
                  <c:v>0.53152849999999996</c:v>
                </c:pt>
                <c:pt idx="27">
                  <c:v>0.50502259999999999</c:v>
                </c:pt>
                <c:pt idx="28">
                  <c:v>0.54863390000000001</c:v>
                </c:pt>
                <c:pt idx="29">
                  <c:v>0.56111719999999998</c:v>
                </c:pt>
                <c:pt idx="30">
                  <c:v>0.4795587</c:v>
                </c:pt>
                <c:pt idx="31">
                  <c:v>0.40121210000000002</c:v>
                </c:pt>
                <c:pt idx="32">
                  <c:v>0.40291969999999999</c:v>
                </c:pt>
                <c:pt idx="33">
                  <c:v>0.51510789999999995</c:v>
                </c:pt>
                <c:pt idx="34">
                  <c:v>0.49201600000000001</c:v>
                </c:pt>
                <c:pt idx="35">
                  <c:v>0.4043833</c:v>
                </c:pt>
                <c:pt idx="36">
                  <c:v>0.46517629999999999</c:v>
                </c:pt>
                <c:pt idx="37">
                  <c:v>0.47311829999999999</c:v>
                </c:pt>
                <c:pt idx="38">
                  <c:v>0.40477610000000003</c:v>
                </c:pt>
                <c:pt idx="39">
                  <c:v>0.53006989999999998</c:v>
                </c:pt>
                <c:pt idx="40">
                  <c:v>0.4852283</c:v>
                </c:pt>
                <c:pt idx="41">
                  <c:v>0.3763591</c:v>
                </c:pt>
                <c:pt idx="42">
                  <c:v>0.57549079999999997</c:v>
                </c:pt>
                <c:pt idx="43">
                  <c:v>0.4947626</c:v>
                </c:pt>
                <c:pt idx="44">
                  <c:v>0.40952379999999999</c:v>
                </c:pt>
                <c:pt idx="45">
                  <c:v>0.44475290000000001</c:v>
                </c:pt>
                <c:pt idx="46">
                  <c:v>0.38035020000000003</c:v>
                </c:pt>
                <c:pt idx="47">
                  <c:v>0.37323620000000002</c:v>
                </c:pt>
                <c:pt idx="48">
                  <c:v>0.43168079999999998</c:v>
                </c:pt>
                <c:pt idx="49">
                  <c:v>0.48717949999999999</c:v>
                </c:pt>
                <c:pt idx="50">
                  <c:v>0.42408380000000001</c:v>
                </c:pt>
              </c:numCache>
            </c:numRef>
          </c:val>
          <c:extLst>
            <c:ext xmlns:c16="http://schemas.microsoft.com/office/drawing/2014/chart" uri="{C3380CC4-5D6E-409C-BE32-E72D297353CC}">
              <c16:uniqueId val="{00000001-B133-4539-9311-1C57D54D4980}"/>
            </c:ext>
          </c:extLst>
        </c:ser>
        <c:ser>
          <c:idx val="2"/>
          <c:order val="2"/>
          <c:tx>
            <c:strRef>
              <c:f>'PIVOT - Dose 1'!$D$4:$D$5</c:f>
              <c:strCache>
                <c:ptCount val="1"/>
                <c:pt idx="0">
                  <c:v>12-17 years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1'!$A$6:$A$57</c:f>
              <c:strCache>
                <c:ptCount val="51"/>
                <c:pt idx="0">
                  <c:v>L1L</c:v>
                </c:pt>
                <c:pt idx="1">
                  <c:v>L6P</c:v>
                </c:pt>
                <c:pt idx="2">
                  <c:v>L1R</c:v>
                </c:pt>
                <c:pt idx="3">
                  <c:v>L1V</c:v>
                </c:pt>
                <c:pt idx="4">
                  <c:v>L6R</c:v>
                </c:pt>
                <c:pt idx="5">
                  <c:v>L1S</c:v>
                </c:pt>
                <c:pt idx="6">
                  <c:v>L1T</c:v>
                </c:pt>
                <c:pt idx="7">
                  <c:v>M1G</c:v>
                </c:pt>
                <c:pt idx="8">
                  <c:v>L7A</c:v>
                </c:pt>
                <c:pt idx="9">
                  <c:v>K4A</c:v>
                </c:pt>
                <c:pt idx="10">
                  <c:v>L1Z</c:v>
                </c:pt>
                <c:pt idx="11">
                  <c:v>L1P</c:v>
                </c:pt>
                <c:pt idx="12">
                  <c:v>L1X</c:v>
                </c:pt>
                <c:pt idx="13">
                  <c:v>M9W</c:v>
                </c:pt>
                <c:pt idx="14">
                  <c:v>L6X</c:v>
                </c:pt>
                <c:pt idx="15">
                  <c:v>M1L</c:v>
                </c:pt>
                <c:pt idx="16">
                  <c:v>M1B</c:v>
                </c:pt>
                <c:pt idx="17">
                  <c:v>L6W</c:v>
                </c:pt>
                <c:pt idx="18">
                  <c:v>K1K</c:v>
                </c:pt>
                <c:pt idx="19">
                  <c:v>M1K</c:v>
                </c:pt>
                <c:pt idx="20">
                  <c:v>M9M</c:v>
                </c:pt>
                <c:pt idx="21">
                  <c:v>M3L</c:v>
                </c:pt>
                <c:pt idx="22">
                  <c:v>L6V</c:v>
                </c:pt>
                <c:pt idx="23">
                  <c:v>L6S</c:v>
                </c:pt>
                <c:pt idx="24">
                  <c:v>K1J</c:v>
                </c:pt>
                <c:pt idx="25">
                  <c:v>M3M</c:v>
                </c:pt>
                <c:pt idx="26">
                  <c:v>L6Z</c:v>
                </c:pt>
                <c:pt idx="27">
                  <c:v>M1E</c:v>
                </c:pt>
                <c:pt idx="28">
                  <c:v>M9L</c:v>
                </c:pt>
                <c:pt idx="29">
                  <c:v>K1V</c:v>
                </c:pt>
                <c:pt idx="30">
                  <c:v>K1N</c:v>
                </c:pt>
                <c:pt idx="31">
                  <c:v>M6L</c:v>
                </c:pt>
                <c:pt idx="32">
                  <c:v>M3J</c:v>
                </c:pt>
                <c:pt idx="33">
                  <c:v>M3A</c:v>
                </c:pt>
                <c:pt idx="34">
                  <c:v>M6N</c:v>
                </c:pt>
                <c:pt idx="35">
                  <c:v>M9V</c:v>
                </c:pt>
                <c:pt idx="36">
                  <c:v>M1J</c:v>
                </c:pt>
                <c:pt idx="37">
                  <c:v>M5A</c:v>
                </c:pt>
                <c:pt idx="38">
                  <c:v>L4T</c:v>
                </c:pt>
                <c:pt idx="39">
                  <c:v>M4B</c:v>
                </c:pt>
                <c:pt idx="40">
                  <c:v>M4A</c:v>
                </c:pt>
                <c:pt idx="41">
                  <c:v>M6M</c:v>
                </c:pt>
                <c:pt idx="42">
                  <c:v>M4X</c:v>
                </c:pt>
                <c:pt idx="43">
                  <c:v>K1G</c:v>
                </c:pt>
                <c:pt idx="44">
                  <c:v>M3N</c:v>
                </c:pt>
                <c:pt idx="45">
                  <c:v>L6T</c:v>
                </c:pt>
                <c:pt idx="46">
                  <c:v>M9R</c:v>
                </c:pt>
                <c:pt idx="47">
                  <c:v>M9N</c:v>
                </c:pt>
                <c:pt idx="48">
                  <c:v>M9P</c:v>
                </c:pt>
                <c:pt idx="49">
                  <c:v>K2B</c:v>
                </c:pt>
                <c:pt idx="50">
                  <c:v>M6A</c:v>
                </c:pt>
              </c:strCache>
            </c:strRef>
          </c:cat>
          <c:val>
            <c:numRef>
              <c:f>'PIVOT - Dose 1'!$D$6:$D$57</c:f>
              <c:numCache>
                <c:formatCode>0%</c:formatCode>
                <c:ptCount val="51"/>
                <c:pt idx="0">
                  <c:v>0.97520660000000003</c:v>
                </c:pt>
                <c:pt idx="1">
                  <c:v>0.97128919999999996</c:v>
                </c:pt>
                <c:pt idx="2">
                  <c:v>0.9306487</c:v>
                </c:pt>
                <c:pt idx="3">
                  <c:v>0.92713509999999999</c:v>
                </c:pt>
                <c:pt idx="4">
                  <c:v>0.91873990000000005</c:v>
                </c:pt>
                <c:pt idx="5">
                  <c:v>0.90504980000000002</c:v>
                </c:pt>
                <c:pt idx="6">
                  <c:v>0.90296659999999995</c:v>
                </c:pt>
                <c:pt idx="7">
                  <c:v>0.89859040000000001</c:v>
                </c:pt>
                <c:pt idx="8">
                  <c:v>0.8973835</c:v>
                </c:pt>
                <c:pt idx="9">
                  <c:v>0.89496969999999998</c:v>
                </c:pt>
                <c:pt idx="10">
                  <c:v>0.89156630000000003</c:v>
                </c:pt>
                <c:pt idx="11">
                  <c:v>0.88644840000000003</c:v>
                </c:pt>
                <c:pt idx="12">
                  <c:v>0.88326300000000002</c:v>
                </c:pt>
                <c:pt idx="13">
                  <c:v>0.87718099999999999</c:v>
                </c:pt>
                <c:pt idx="14">
                  <c:v>0.87355819999999995</c:v>
                </c:pt>
                <c:pt idx="15">
                  <c:v>0.85979729999999999</c:v>
                </c:pt>
                <c:pt idx="16">
                  <c:v>0.85796130000000004</c:v>
                </c:pt>
                <c:pt idx="17">
                  <c:v>0.85696280000000002</c:v>
                </c:pt>
                <c:pt idx="18">
                  <c:v>0.85278279999999995</c:v>
                </c:pt>
                <c:pt idx="19">
                  <c:v>0.84555880000000005</c:v>
                </c:pt>
                <c:pt idx="20">
                  <c:v>0.84085149999999997</c:v>
                </c:pt>
                <c:pt idx="21">
                  <c:v>0.83969470000000002</c:v>
                </c:pt>
                <c:pt idx="22">
                  <c:v>0.83771110000000004</c:v>
                </c:pt>
                <c:pt idx="23">
                  <c:v>0.83724790000000004</c:v>
                </c:pt>
                <c:pt idx="24">
                  <c:v>0.83658739999999998</c:v>
                </c:pt>
                <c:pt idx="25">
                  <c:v>0.83518409999999998</c:v>
                </c:pt>
                <c:pt idx="26">
                  <c:v>0.83208669999999996</c:v>
                </c:pt>
                <c:pt idx="27">
                  <c:v>0.82924140000000002</c:v>
                </c:pt>
                <c:pt idx="28">
                  <c:v>0.82346370000000002</c:v>
                </c:pt>
                <c:pt idx="29">
                  <c:v>0.82306610000000002</c:v>
                </c:pt>
                <c:pt idx="30">
                  <c:v>0.82280430000000004</c:v>
                </c:pt>
                <c:pt idx="31">
                  <c:v>0.81573770000000001</c:v>
                </c:pt>
                <c:pt idx="32">
                  <c:v>0.81331810000000004</c:v>
                </c:pt>
                <c:pt idx="33">
                  <c:v>0.80402929999999995</c:v>
                </c:pt>
                <c:pt idx="34">
                  <c:v>0.79238370000000002</c:v>
                </c:pt>
                <c:pt idx="35">
                  <c:v>0.79104479999999999</c:v>
                </c:pt>
                <c:pt idx="36">
                  <c:v>0.79094699999999996</c:v>
                </c:pt>
                <c:pt idx="37">
                  <c:v>0.79076089999999999</c:v>
                </c:pt>
                <c:pt idx="38">
                  <c:v>0.79074250000000001</c:v>
                </c:pt>
                <c:pt idx="39">
                  <c:v>0.78790139999999997</c:v>
                </c:pt>
                <c:pt idx="40">
                  <c:v>0.78616350000000002</c:v>
                </c:pt>
                <c:pt idx="41">
                  <c:v>0.77378049999999998</c:v>
                </c:pt>
                <c:pt idx="42">
                  <c:v>0.76965269999999997</c:v>
                </c:pt>
                <c:pt idx="43">
                  <c:v>0.76606059999999998</c:v>
                </c:pt>
                <c:pt idx="44">
                  <c:v>0.76304799999999995</c:v>
                </c:pt>
                <c:pt idx="45">
                  <c:v>0.76221810000000001</c:v>
                </c:pt>
                <c:pt idx="46">
                  <c:v>0.76197179999999998</c:v>
                </c:pt>
                <c:pt idx="47">
                  <c:v>0.75958190000000003</c:v>
                </c:pt>
                <c:pt idx="48">
                  <c:v>0.73493149999999996</c:v>
                </c:pt>
                <c:pt idx="49">
                  <c:v>0.73393319999999995</c:v>
                </c:pt>
                <c:pt idx="50">
                  <c:v>0.69496860000000005</c:v>
                </c:pt>
              </c:numCache>
            </c:numRef>
          </c:val>
          <c:extLst>
            <c:ext xmlns:c16="http://schemas.microsoft.com/office/drawing/2014/chart" uri="{C3380CC4-5D6E-409C-BE32-E72D297353CC}">
              <c16:uniqueId val="{00000002-B133-4539-9311-1C57D54D4980}"/>
            </c:ext>
          </c:extLst>
        </c:ser>
        <c:dLbls>
          <c:showLegendKey val="0"/>
          <c:showVal val="0"/>
          <c:showCatName val="0"/>
          <c:showSerName val="0"/>
          <c:showPercent val="0"/>
          <c:showBubbleSize val="0"/>
        </c:dLbls>
        <c:gapWidth val="50"/>
        <c:axId val="800666303"/>
        <c:axId val="800676287"/>
      </c:barChart>
      <c:catAx>
        <c:axId val="80066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800676287"/>
        <c:crosses val="autoZero"/>
        <c:auto val="1"/>
        <c:lblAlgn val="ctr"/>
        <c:lblOffset val="100"/>
        <c:noMultiLvlLbl val="0"/>
      </c:catAx>
      <c:valAx>
        <c:axId val="80067628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66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dose 3!Dose 3- Child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FSA kids' population that received 3rd doses, by age group</a:t>
            </a:r>
          </a:p>
        </c:rich>
      </c:tx>
      <c:layout>
        <c:manualLayout>
          <c:xMode val="edge"/>
          <c:yMode val="edge"/>
          <c:x val="1.0537359606957555E-2"/>
          <c:y val="1.01399524914894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3'!$B$3:$B$4</c:f>
              <c:strCache>
                <c:ptCount val="1"/>
                <c:pt idx="0">
                  <c:v>0-4 years</c:v>
                </c:pt>
              </c:strCache>
            </c:strRef>
          </c:tx>
          <c:spPr>
            <a:solidFill>
              <a:schemeClr val="accent1"/>
            </a:solidFill>
            <a:ln>
              <a:noFill/>
            </a:ln>
            <a:effectLst/>
          </c:spPr>
          <c:invertIfNegative val="0"/>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3'!$B$5:$B$56</c:f>
              <c:numCache>
                <c:formatCode>0%</c:formatCode>
                <c:ptCount val="51"/>
                <c:pt idx="2">
                  <c:v>3.9449999999999999E-4</c:v>
                </c:pt>
                <c:pt idx="3">
                  <c:v>3.3859999999999999E-4</c:v>
                </c:pt>
                <c:pt idx="11">
                  <c:v>4.617E-4</c:v>
                </c:pt>
              </c:numCache>
            </c:numRef>
          </c:val>
          <c:extLst>
            <c:ext xmlns:c16="http://schemas.microsoft.com/office/drawing/2014/chart" uri="{C3380CC4-5D6E-409C-BE32-E72D297353CC}">
              <c16:uniqueId val="{00000000-A92C-4E1F-861A-10A9298CAD40}"/>
            </c:ext>
          </c:extLst>
        </c:ser>
        <c:ser>
          <c:idx val="1"/>
          <c:order val="1"/>
          <c:tx>
            <c:strRef>
              <c:f>'PIVOT- dose 3'!$C$3:$C$4</c:f>
              <c:strCache>
                <c:ptCount val="1"/>
                <c:pt idx="0">
                  <c:v>12-17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3'!$C$5:$C$56</c:f>
              <c:numCache>
                <c:formatCode>0%</c:formatCode>
                <c:ptCount val="51"/>
                <c:pt idx="0">
                  <c:v>0.31476320000000002</c:v>
                </c:pt>
                <c:pt idx="1">
                  <c:v>0.25080789999999997</c:v>
                </c:pt>
                <c:pt idx="2">
                  <c:v>0.2447114</c:v>
                </c:pt>
                <c:pt idx="3">
                  <c:v>0.24015349999999999</c:v>
                </c:pt>
                <c:pt idx="4">
                  <c:v>0.2397311</c:v>
                </c:pt>
                <c:pt idx="5">
                  <c:v>0.23716219999999999</c:v>
                </c:pt>
                <c:pt idx="6">
                  <c:v>0.227932</c:v>
                </c:pt>
                <c:pt idx="7">
                  <c:v>0.226691</c:v>
                </c:pt>
                <c:pt idx="8">
                  <c:v>0.2266553</c:v>
                </c:pt>
                <c:pt idx="9">
                  <c:v>0.21414140000000001</c:v>
                </c:pt>
                <c:pt idx="10">
                  <c:v>0.20879120000000001</c:v>
                </c:pt>
                <c:pt idx="11">
                  <c:v>0.20839260000000001</c:v>
                </c:pt>
                <c:pt idx="12">
                  <c:v>0.1933744</c:v>
                </c:pt>
                <c:pt idx="13">
                  <c:v>0.19256200000000001</c:v>
                </c:pt>
                <c:pt idx="14">
                  <c:v>0.1905645</c:v>
                </c:pt>
                <c:pt idx="15">
                  <c:v>0.186413</c:v>
                </c:pt>
                <c:pt idx="16">
                  <c:v>0.18344830000000001</c:v>
                </c:pt>
                <c:pt idx="17">
                  <c:v>0.1833099</c:v>
                </c:pt>
                <c:pt idx="18">
                  <c:v>0.18058150000000001</c:v>
                </c:pt>
                <c:pt idx="19">
                  <c:v>0.17952009999999999</c:v>
                </c:pt>
                <c:pt idx="20">
                  <c:v>0.1792453</c:v>
                </c:pt>
                <c:pt idx="21">
                  <c:v>0.17756739999999999</c:v>
                </c:pt>
                <c:pt idx="22">
                  <c:v>0.1745961</c:v>
                </c:pt>
                <c:pt idx="23">
                  <c:v>0.1634256</c:v>
                </c:pt>
                <c:pt idx="24">
                  <c:v>0.1534237</c:v>
                </c:pt>
                <c:pt idx="25">
                  <c:v>0.1533079</c:v>
                </c:pt>
                <c:pt idx="26">
                  <c:v>0.15311910000000001</c:v>
                </c:pt>
                <c:pt idx="27">
                  <c:v>0.1516014</c:v>
                </c:pt>
                <c:pt idx="28">
                  <c:v>0.15147179999999999</c:v>
                </c:pt>
                <c:pt idx="29">
                  <c:v>0.14989520000000001</c:v>
                </c:pt>
                <c:pt idx="30">
                  <c:v>0.14903559999999999</c:v>
                </c:pt>
                <c:pt idx="31">
                  <c:v>0.14460690000000001</c:v>
                </c:pt>
                <c:pt idx="32">
                  <c:v>0.14342630000000001</c:v>
                </c:pt>
                <c:pt idx="33">
                  <c:v>0.14060449999999999</c:v>
                </c:pt>
                <c:pt idx="34">
                  <c:v>0.1323414</c:v>
                </c:pt>
                <c:pt idx="35">
                  <c:v>0.13049179999999999</c:v>
                </c:pt>
                <c:pt idx="36">
                  <c:v>0.12873799999999999</c:v>
                </c:pt>
                <c:pt idx="37">
                  <c:v>0.1204242</c:v>
                </c:pt>
                <c:pt idx="38">
                  <c:v>0.1203877</c:v>
                </c:pt>
                <c:pt idx="39">
                  <c:v>0.12007039999999999</c:v>
                </c:pt>
                <c:pt idx="40">
                  <c:v>0.1195531</c:v>
                </c:pt>
                <c:pt idx="41">
                  <c:v>0.1150704</c:v>
                </c:pt>
                <c:pt idx="42">
                  <c:v>0.1137582</c:v>
                </c:pt>
                <c:pt idx="43">
                  <c:v>0.1137218</c:v>
                </c:pt>
                <c:pt idx="44">
                  <c:v>0.11301369999999999</c:v>
                </c:pt>
                <c:pt idx="45">
                  <c:v>0.111952</c:v>
                </c:pt>
                <c:pt idx="46">
                  <c:v>0.11149829999999999</c:v>
                </c:pt>
                <c:pt idx="47">
                  <c:v>0.10640239999999999</c:v>
                </c:pt>
                <c:pt idx="48">
                  <c:v>0.1043943</c:v>
                </c:pt>
                <c:pt idx="49">
                  <c:v>8.9137599999999997E-2</c:v>
                </c:pt>
                <c:pt idx="50">
                  <c:v>7.4252700000000005E-2</c:v>
                </c:pt>
              </c:numCache>
            </c:numRef>
          </c:val>
          <c:extLst>
            <c:ext xmlns:c16="http://schemas.microsoft.com/office/drawing/2014/chart" uri="{C3380CC4-5D6E-409C-BE32-E72D297353CC}">
              <c16:uniqueId val="{00000001-A92C-4E1F-861A-10A9298CAD40}"/>
            </c:ext>
          </c:extLst>
        </c:ser>
        <c:ser>
          <c:idx val="2"/>
          <c:order val="2"/>
          <c:tx>
            <c:strRef>
              <c:f>'PIVOT- dose 3'!$D$3:$D$4</c:f>
              <c:strCache>
                <c:ptCount val="1"/>
                <c:pt idx="0">
                  <c:v>5-11 years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3'!$D$5:$D$56</c:f>
              <c:numCache>
                <c:formatCode>0%</c:formatCode>
                <c:ptCount val="51"/>
                <c:pt idx="0">
                  <c:v>7.9869999999999995E-4</c:v>
                </c:pt>
                <c:pt idx="1">
                  <c:v>1.2404E-3</c:v>
                </c:pt>
                <c:pt idx="2">
                  <c:v>1.4218E-3</c:v>
                </c:pt>
                <c:pt idx="3">
                  <c:v>1.0881E-3</c:v>
                </c:pt>
                <c:pt idx="8">
                  <c:v>2.0492000000000002E-3</c:v>
                </c:pt>
                <c:pt idx="9">
                  <c:v>6.9830000000000001E-4</c:v>
                </c:pt>
                <c:pt idx="10">
                  <c:v>1.0790999999999999E-3</c:v>
                </c:pt>
                <c:pt idx="11">
                  <c:v>3.0390000000000001E-4</c:v>
                </c:pt>
                <c:pt idx="12">
                  <c:v>1.2979000000000001E-3</c:v>
                </c:pt>
                <c:pt idx="14">
                  <c:v>4.0470000000000002E-4</c:v>
                </c:pt>
                <c:pt idx="16">
                  <c:v>2.5109999999999998E-4</c:v>
                </c:pt>
                <c:pt idx="17">
                  <c:v>1.593E-3</c:v>
                </c:pt>
                <c:pt idx="18">
                  <c:v>2.377E-4</c:v>
                </c:pt>
                <c:pt idx="20">
                  <c:v>8.9530000000000002E-4</c:v>
                </c:pt>
                <c:pt idx="21">
                  <c:v>5.2340000000000004E-4</c:v>
                </c:pt>
                <c:pt idx="23">
                  <c:v>6.8539999999999996E-4</c:v>
                </c:pt>
                <c:pt idx="24">
                  <c:v>1.3307E-3</c:v>
                </c:pt>
                <c:pt idx="27">
                  <c:v>4.616E-4</c:v>
                </c:pt>
                <c:pt idx="28">
                  <c:v>5.1349999999999996E-4</c:v>
                </c:pt>
                <c:pt idx="29">
                  <c:v>5.2360000000000004E-4</c:v>
                </c:pt>
                <c:pt idx="33">
                  <c:v>2.6509999999999999E-4</c:v>
                </c:pt>
                <c:pt idx="39">
                  <c:v>6.4849999999999999E-4</c:v>
                </c:pt>
                <c:pt idx="40">
                  <c:v>1.0928999999999999E-3</c:v>
                </c:pt>
                <c:pt idx="41">
                  <c:v>1.165E-4</c:v>
                </c:pt>
                <c:pt idx="44">
                  <c:v>6.0459999999999995E-4</c:v>
                </c:pt>
                <c:pt idx="45">
                  <c:v>4.8840000000000005E-4</c:v>
                </c:pt>
                <c:pt idx="47">
                  <c:v>8.3639999999999995E-4</c:v>
                </c:pt>
              </c:numCache>
            </c:numRef>
          </c:val>
          <c:extLst>
            <c:ext xmlns:c16="http://schemas.microsoft.com/office/drawing/2014/chart" uri="{C3380CC4-5D6E-409C-BE32-E72D297353CC}">
              <c16:uniqueId val="{00000004-A92C-4E1F-861A-10A9298CAD40}"/>
            </c:ext>
          </c:extLst>
        </c:ser>
        <c:dLbls>
          <c:showLegendKey val="0"/>
          <c:showVal val="0"/>
          <c:showCatName val="0"/>
          <c:showSerName val="0"/>
          <c:showPercent val="0"/>
          <c:showBubbleSize val="0"/>
        </c:dLbls>
        <c:gapWidth val="50"/>
        <c:axId val="838036143"/>
        <c:axId val="838024911"/>
      </c:barChart>
      <c:catAx>
        <c:axId val="83803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838024911"/>
        <c:crosses val="autoZero"/>
        <c:auto val="1"/>
        <c:lblAlgn val="ctr"/>
        <c:lblOffset val="100"/>
        <c:noMultiLvlLbl val="0"/>
      </c:catAx>
      <c:valAx>
        <c:axId val="838024911"/>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3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1!Dose 1- Adults</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FSA  population that received 1st doses, by age group</a:t>
            </a:r>
          </a:p>
        </c:rich>
      </c:tx>
      <c:layout>
        <c:manualLayout>
          <c:xMode val="edge"/>
          <c:yMode val="edge"/>
          <c:x val="2.1480263545497546E-2"/>
          <c:y val="1.00610610039665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1'!$J$4:$J$5</c:f>
              <c:strCache>
                <c:ptCount val="1"/>
                <c:pt idx="0">
                  <c:v>18-59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1'!$I$6:$I$36</c:f>
              <c:strCache>
                <c:ptCount val="30"/>
                <c:pt idx="0">
                  <c:v>M1G</c:v>
                </c:pt>
                <c:pt idx="1">
                  <c:v>L6R</c:v>
                </c:pt>
                <c:pt idx="2">
                  <c:v>L6V</c:v>
                </c:pt>
                <c:pt idx="3">
                  <c:v>L6T</c:v>
                </c:pt>
                <c:pt idx="4">
                  <c:v>L6W</c:v>
                </c:pt>
                <c:pt idx="5">
                  <c:v>M1E</c:v>
                </c:pt>
                <c:pt idx="6">
                  <c:v>M9R</c:v>
                </c:pt>
                <c:pt idx="7">
                  <c:v>M1J</c:v>
                </c:pt>
                <c:pt idx="8">
                  <c:v>M3M</c:v>
                </c:pt>
                <c:pt idx="9">
                  <c:v>M3J</c:v>
                </c:pt>
                <c:pt idx="10">
                  <c:v>L1S</c:v>
                </c:pt>
                <c:pt idx="11">
                  <c:v>L1V</c:v>
                </c:pt>
                <c:pt idx="12">
                  <c:v>M3N</c:v>
                </c:pt>
                <c:pt idx="13">
                  <c:v>M3L</c:v>
                </c:pt>
                <c:pt idx="14">
                  <c:v>M9L</c:v>
                </c:pt>
                <c:pt idx="15">
                  <c:v>M1L</c:v>
                </c:pt>
                <c:pt idx="16">
                  <c:v>M9W</c:v>
                </c:pt>
                <c:pt idx="17">
                  <c:v>M9M</c:v>
                </c:pt>
                <c:pt idx="18">
                  <c:v>M1K</c:v>
                </c:pt>
                <c:pt idx="19">
                  <c:v>L6S</c:v>
                </c:pt>
                <c:pt idx="20">
                  <c:v>K1V</c:v>
                </c:pt>
                <c:pt idx="21">
                  <c:v>L6Z</c:v>
                </c:pt>
                <c:pt idx="22">
                  <c:v>M9V</c:v>
                </c:pt>
                <c:pt idx="23">
                  <c:v>L6P</c:v>
                </c:pt>
                <c:pt idx="24">
                  <c:v>L4T</c:v>
                </c:pt>
                <c:pt idx="25">
                  <c:v>L7A</c:v>
                </c:pt>
                <c:pt idx="26">
                  <c:v>L6X</c:v>
                </c:pt>
                <c:pt idx="27">
                  <c:v>L1Z</c:v>
                </c:pt>
                <c:pt idx="28">
                  <c:v>L1T</c:v>
                </c:pt>
                <c:pt idx="29">
                  <c:v>L1X</c:v>
                </c:pt>
              </c:strCache>
            </c:strRef>
          </c:cat>
          <c:val>
            <c:numRef>
              <c:f>'PIVOT - Dose 1'!$J$6:$J$36</c:f>
              <c:numCache>
                <c:formatCode>0%</c:formatCode>
                <c:ptCount val="30"/>
                <c:pt idx="0">
                  <c:v>1</c:v>
                </c:pt>
                <c:pt idx="1">
                  <c:v>1</c:v>
                </c:pt>
                <c:pt idx="2">
                  <c:v>1</c:v>
                </c:pt>
                <c:pt idx="3">
                  <c:v>1</c:v>
                </c:pt>
                <c:pt idx="4">
                  <c:v>1</c:v>
                </c:pt>
                <c:pt idx="5">
                  <c:v>0.9490864</c:v>
                </c:pt>
                <c:pt idx="6">
                  <c:v>0.87729170000000001</c:v>
                </c:pt>
                <c:pt idx="7">
                  <c:v>1.00047</c:v>
                </c:pt>
                <c:pt idx="8">
                  <c:v>0.98227129999999996</c:v>
                </c:pt>
                <c:pt idx="9">
                  <c:v>1</c:v>
                </c:pt>
                <c:pt idx="10">
                  <c:v>0.89143740000000005</c:v>
                </c:pt>
                <c:pt idx="11">
                  <c:v>0.90985240000000001</c:v>
                </c:pt>
                <c:pt idx="12">
                  <c:v>1.002084</c:v>
                </c:pt>
                <c:pt idx="13">
                  <c:v>1</c:v>
                </c:pt>
                <c:pt idx="14">
                  <c:v>1</c:v>
                </c:pt>
                <c:pt idx="15">
                  <c:v>0.99657180000000001</c:v>
                </c:pt>
                <c:pt idx="16">
                  <c:v>1</c:v>
                </c:pt>
                <c:pt idx="17">
                  <c:v>0.99035850000000003</c:v>
                </c:pt>
                <c:pt idx="18">
                  <c:v>0.98401839999999996</c:v>
                </c:pt>
                <c:pt idx="19">
                  <c:v>0.98460510000000001</c:v>
                </c:pt>
                <c:pt idx="20">
                  <c:v>0.93979069999999998</c:v>
                </c:pt>
                <c:pt idx="21">
                  <c:v>0.98444609999999999</c:v>
                </c:pt>
                <c:pt idx="22">
                  <c:v>1</c:v>
                </c:pt>
                <c:pt idx="23">
                  <c:v>1</c:v>
                </c:pt>
                <c:pt idx="24">
                  <c:v>1</c:v>
                </c:pt>
                <c:pt idx="25">
                  <c:v>1</c:v>
                </c:pt>
                <c:pt idx="26">
                  <c:v>1</c:v>
                </c:pt>
                <c:pt idx="27">
                  <c:v>0.91338810000000004</c:v>
                </c:pt>
                <c:pt idx="28">
                  <c:v>0.91101659999999995</c:v>
                </c:pt>
                <c:pt idx="29">
                  <c:v>0.87706360000000005</c:v>
                </c:pt>
              </c:numCache>
            </c:numRef>
          </c:val>
          <c:extLst>
            <c:ext xmlns:c16="http://schemas.microsoft.com/office/drawing/2014/chart" uri="{C3380CC4-5D6E-409C-BE32-E72D297353CC}">
              <c16:uniqueId val="{00000000-DFB5-4C14-B22F-B70928FEDACA}"/>
            </c:ext>
          </c:extLst>
        </c:ser>
        <c:ser>
          <c:idx val="1"/>
          <c:order val="1"/>
          <c:tx>
            <c:strRef>
              <c:f>'PIVOT - Dose 1'!$K$4:$K$5</c:f>
              <c:strCache>
                <c:ptCount val="1"/>
                <c:pt idx="0">
                  <c:v>60+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1'!$I$6:$I$36</c:f>
              <c:strCache>
                <c:ptCount val="30"/>
                <c:pt idx="0">
                  <c:v>M1G</c:v>
                </c:pt>
                <c:pt idx="1">
                  <c:v>L6R</c:v>
                </c:pt>
                <c:pt idx="2">
                  <c:v>L6V</c:v>
                </c:pt>
                <c:pt idx="3">
                  <c:v>L6T</c:v>
                </c:pt>
                <c:pt idx="4">
                  <c:v>L6W</c:v>
                </c:pt>
                <c:pt idx="5">
                  <c:v>M1E</c:v>
                </c:pt>
                <c:pt idx="6">
                  <c:v>M9R</c:v>
                </c:pt>
                <c:pt idx="7">
                  <c:v>M1J</c:v>
                </c:pt>
                <c:pt idx="8">
                  <c:v>M3M</c:v>
                </c:pt>
                <c:pt idx="9">
                  <c:v>M3J</c:v>
                </c:pt>
                <c:pt idx="10">
                  <c:v>L1S</c:v>
                </c:pt>
                <c:pt idx="11">
                  <c:v>L1V</c:v>
                </c:pt>
                <c:pt idx="12">
                  <c:v>M3N</c:v>
                </c:pt>
                <c:pt idx="13">
                  <c:v>M3L</c:v>
                </c:pt>
                <c:pt idx="14">
                  <c:v>M9L</c:v>
                </c:pt>
                <c:pt idx="15">
                  <c:v>M1L</c:v>
                </c:pt>
                <c:pt idx="16">
                  <c:v>M9W</c:v>
                </c:pt>
                <c:pt idx="17">
                  <c:v>M9M</c:v>
                </c:pt>
                <c:pt idx="18">
                  <c:v>M1K</c:v>
                </c:pt>
                <c:pt idx="19">
                  <c:v>L6S</c:v>
                </c:pt>
                <c:pt idx="20">
                  <c:v>K1V</c:v>
                </c:pt>
                <c:pt idx="21">
                  <c:v>L6Z</c:v>
                </c:pt>
                <c:pt idx="22">
                  <c:v>M9V</c:v>
                </c:pt>
                <c:pt idx="23">
                  <c:v>L6P</c:v>
                </c:pt>
                <c:pt idx="24">
                  <c:v>L4T</c:v>
                </c:pt>
                <c:pt idx="25">
                  <c:v>L7A</c:v>
                </c:pt>
                <c:pt idx="26">
                  <c:v>L6X</c:v>
                </c:pt>
                <c:pt idx="27">
                  <c:v>L1Z</c:v>
                </c:pt>
                <c:pt idx="28">
                  <c:v>L1T</c:v>
                </c:pt>
                <c:pt idx="29">
                  <c:v>L1X</c:v>
                </c:pt>
              </c:strCache>
            </c:strRef>
          </c:cat>
          <c:val>
            <c:numRef>
              <c:f>'PIVOT - Dose 1'!$K$6:$K$36</c:f>
              <c:numCache>
                <c:formatCode>0%</c:formatCode>
                <c:ptCount val="30"/>
                <c:pt idx="0">
                  <c:v>0.98111740000000003</c:v>
                </c:pt>
                <c:pt idx="1">
                  <c:v>0.97795589999999999</c:v>
                </c:pt>
                <c:pt idx="2">
                  <c:v>0.95790520000000001</c:v>
                </c:pt>
                <c:pt idx="3">
                  <c:v>0.95422119999999999</c:v>
                </c:pt>
                <c:pt idx="4">
                  <c:v>0.94871309999999998</c:v>
                </c:pt>
                <c:pt idx="5">
                  <c:v>0.94585109999999994</c:v>
                </c:pt>
                <c:pt idx="6">
                  <c:v>0.94503950000000003</c:v>
                </c:pt>
                <c:pt idx="7">
                  <c:v>0.9437316</c:v>
                </c:pt>
                <c:pt idx="8">
                  <c:v>0.94340290000000004</c:v>
                </c:pt>
                <c:pt idx="9">
                  <c:v>0.94074369999999996</c:v>
                </c:pt>
                <c:pt idx="10">
                  <c:v>0.93761550000000005</c:v>
                </c:pt>
                <c:pt idx="11">
                  <c:v>0.93710550000000004</c:v>
                </c:pt>
                <c:pt idx="12">
                  <c:v>0.93653679999999995</c:v>
                </c:pt>
                <c:pt idx="13">
                  <c:v>0.93261210000000005</c:v>
                </c:pt>
                <c:pt idx="14">
                  <c:v>0.93124779999999996</c:v>
                </c:pt>
                <c:pt idx="15">
                  <c:v>0.93047400000000002</c:v>
                </c:pt>
                <c:pt idx="16">
                  <c:v>0.92536529999999995</c:v>
                </c:pt>
                <c:pt idx="17">
                  <c:v>0.92423639999999996</c:v>
                </c:pt>
                <c:pt idx="18">
                  <c:v>0.92327199999999998</c:v>
                </c:pt>
                <c:pt idx="19">
                  <c:v>0.91951139999999998</c:v>
                </c:pt>
                <c:pt idx="20">
                  <c:v>0.91835149999999999</c:v>
                </c:pt>
                <c:pt idx="21">
                  <c:v>0.91515480000000005</c:v>
                </c:pt>
                <c:pt idx="22">
                  <c:v>0.91329689999999997</c:v>
                </c:pt>
                <c:pt idx="23">
                  <c:v>0.89927760000000001</c:v>
                </c:pt>
                <c:pt idx="24">
                  <c:v>0.89872589999999997</c:v>
                </c:pt>
                <c:pt idx="25">
                  <c:v>0.89468689999999995</c:v>
                </c:pt>
                <c:pt idx="26">
                  <c:v>0.89218520000000001</c:v>
                </c:pt>
                <c:pt idx="27">
                  <c:v>0.87267680000000003</c:v>
                </c:pt>
                <c:pt idx="28">
                  <c:v>0.86612929999999999</c:v>
                </c:pt>
                <c:pt idx="29">
                  <c:v>0.82863180000000003</c:v>
                </c:pt>
              </c:numCache>
            </c:numRef>
          </c:val>
          <c:extLst>
            <c:ext xmlns:c16="http://schemas.microsoft.com/office/drawing/2014/chart" uri="{C3380CC4-5D6E-409C-BE32-E72D297353CC}">
              <c16:uniqueId val="{00000001-DFB5-4C14-B22F-B70928FEDACA}"/>
            </c:ext>
          </c:extLst>
        </c:ser>
        <c:dLbls>
          <c:showLegendKey val="0"/>
          <c:showVal val="0"/>
          <c:showCatName val="0"/>
          <c:showSerName val="0"/>
          <c:showPercent val="0"/>
          <c:showBubbleSize val="0"/>
        </c:dLbls>
        <c:gapWidth val="100"/>
        <c:axId val="362346624"/>
        <c:axId val="362354944"/>
      </c:barChart>
      <c:catAx>
        <c:axId val="36234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54944"/>
        <c:crosses val="autoZero"/>
        <c:auto val="1"/>
        <c:lblAlgn val="ctr"/>
        <c:lblOffset val="100"/>
        <c:noMultiLvlLbl val="0"/>
      </c:catAx>
      <c:valAx>
        <c:axId val="3623549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4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2!Dose 2- adult</c:name>
    <c:fmtId val="7"/>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Percentage of FSA  population that received 2nd doses, by age group</a:t>
            </a:r>
          </a:p>
        </c:rich>
      </c:tx>
      <c:layout>
        <c:manualLayout>
          <c:xMode val="edge"/>
          <c:yMode val="edge"/>
          <c:x val="6.4975876331755944E-3"/>
          <c:y val="5.944451014953599E-3"/>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46290864892001"/>
          <c:y val="7.9481436112180934E-2"/>
          <c:w val="0.8453139349674772"/>
          <c:h val="0.87721180226920081"/>
        </c:manualLayout>
      </c:layout>
      <c:barChart>
        <c:barDir val="bar"/>
        <c:grouping val="clustered"/>
        <c:varyColors val="0"/>
        <c:ser>
          <c:idx val="0"/>
          <c:order val="0"/>
          <c:tx>
            <c:strRef>
              <c:f>'PIVOT - dose 2'!$I$30:$I$31</c:f>
              <c:strCache>
                <c:ptCount val="1"/>
                <c:pt idx="0">
                  <c:v>18-59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2'!$H$32:$H$83</c:f>
              <c:strCache>
                <c:ptCount val="51"/>
                <c:pt idx="0">
                  <c:v>M6A</c:v>
                </c:pt>
                <c:pt idx="1">
                  <c:v>K1J</c:v>
                </c:pt>
                <c:pt idx="2">
                  <c:v>K1K</c:v>
                </c:pt>
                <c:pt idx="3">
                  <c:v>L6R</c:v>
                </c:pt>
                <c:pt idx="4">
                  <c:v>M6L</c:v>
                </c:pt>
                <c:pt idx="5">
                  <c:v>K2B</c:v>
                </c:pt>
                <c:pt idx="6">
                  <c:v>K1N</c:v>
                </c:pt>
                <c:pt idx="7">
                  <c:v>M1G</c:v>
                </c:pt>
                <c:pt idx="8">
                  <c:v>L6V</c:v>
                </c:pt>
                <c:pt idx="9">
                  <c:v>L6T</c:v>
                </c:pt>
                <c:pt idx="10">
                  <c:v>L6W</c:v>
                </c:pt>
                <c:pt idx="11">
                  <c:v>M1E</c:v>
                </c:pt>
                <c:pt idx="12">
                  <c:v>M9R</c:v>
                </c:pt>
                <c:pt idx="13">
                  <c:v>L1S</c:v>
                </c:pt>
                <c:pt idx="14">
                  <c:v>M1J</c:v>
                </c:pt>
                <c:pt idx="15">
                  <c:v>L1V</c:v>
                </c:pt>
                <c:pt idx="16">
                  <c:v>M9P</c:v>
                </c:pt>
                <c:pt idx="17">
                  <c:v>M3M</c:v>
                </c:pt>
                <c:pt idx="18">
                  <c:v>M3J</c:v>
                </c:pt>
                <c:pt idx="19">
                  <c:v>K1G</c:v>
                </c:pt>
                <c:pt idx="20">
                  <c:v>M4A</c:v>
                </c:pt>
                <c:pt idx="21">
                  <c:v>L1R</c:v>
                </c:pt>
                <c:pt idx="22">
                  <c:v>M3N</c:v>
                </c:pt>
                <c:pt idx="23">
                  <c:v>M9L</c:v>
                </c:pt>
                <c:pt idx="24">
                  <c:v>M3L</c:v>
                </c:pt>
                <c:pt idx="25">
                  <c:v>L6S</c:v>
                </c:pt>
                <c:pt idx="26">
                  <c:v>M9M</c:v>
                </c:pt>
                <c:pt idx="27">
                  <c:v>M1K</c:v>
                </c:pt>
                <c:pt idx="28">
                  <c:v>M9W</c:v>
                </c:pt>
                <c:pt idx="29">
                  <c:v>M1L</c:v>
                </c:pt>
                <c:pt idx="30">
                  <c:v>L6Z</c:v>
                </c:pt>
                <c:pt idx="31">
                  <c:v>M1B</c:v>
                </c:pt>
                <c:pt idx="32">
                  <c:v>M4X</c:v>
                </c:pt>
                <c:pt idx="33">
                  <c:v>M3A</c:v>
                </c:pt>
                <c:pt idx="34">
                  <c:v>K1V</c:v>
                </c:pt>
                <c:pt idx="35">
                  <c:v>M9N</c:v>
                </c:pt>
                <c:pt idx="36">
                  <c:v>M9V</c:v>
                </c:pt>
                <c:pt idx="37">
                  <c:v>L6P</c:v>
                </c:pt>
                <c:pt idx="38">
                  <c:v>L7A</c:v>
                </c:pt>
                <c:pt idx="39">
                  <c:v>M4B</c:v>
                </c:pt>
                <c:pt idx="40">
                  <c:v>L4T</c:v>
                </c:pt>
                <c:pt idx="41">
                  <c:v>L6X</c:v>
                </c:pt>
                <c:pt idx="42">
                  <c:v>M6M</c:v>
                </c:pt>
                <c:pt idx="43">
                  <c:v>M5A</c:v>
                </c:pt>
                <c:pt idx="44">
                  <c:v>M6N</c:v>
                </c:pt>
                <c:pt idx="45">
                  <c:v>K4A</c:v>
                </c:pt>
                <c:pt idx="46">
                  <c:v>L1L</c:v>
                </c:pt>
                <c:pt idx="47">
                  <c:v>L1Z</c:v>
                </c:pt>
                <c:pt idx="48">
                  <c:v>L1T</c:v>
                </c:pt>
                <c:pt idx="49">
                  <c:v>L1P</c:v>
                </c:pt>
                <c:pt idx="50">
                  <c:v>L1X</c:v>
                </c:pt>
              </c:strCache>
            </c:strRef>
          </c:cat>
          <c:val>
            <c:numRef>
              <c:f>'PIVOT - dose 2'!$I$32:$I$83</c:f>
              <c:numCache>
                <c:formatCode>0%</c:formatCode>
                <c:ptCount val="51"/>
                <c:pt idx="0">
                  <c:v>0.86810520000000002</c:v>
                </c:pt>
                <c:pt idx="1">
                  <c:v>0.87679419999999997</c:v>
                </c:pt>
                <c:pt idx="2">
                  <c:v>0.89439340000000001</c:v>
                </c:pt>
                <c:pt idx="3">
                  <c:v>1</c:v>
                </c:pt>
                <c:pt idx="4">
                  <c:v>0.89296260000000005</c:v>
                </c:pt>
                <c:pt idx="5">
                  <c:v>0.90395060000000005</c:v>
                </c:pt>
                <c:pt idx="6">
                  <c:v>1</c:v>
                </c:pt>
                <c:pt idx="7">
                  <c:v>1</c:v>
                </c:pt>
                <c:pt idx="8">
                  <c:v>1</c:v>
                </c:pt>
                <c:pt idx="9">
                  <c:v>0.97802100000000003</c:v>
                </c:pt>
                <c:pt idx="10">
                  <c:v>0.99511579999999999</c:v>
                </c:pt>
                <c:pt idx="11">
                  <c:v>0.91998250000000004</c:v>
                </c:pt>
                <c:pt idx="12">
                  <c:v>0.84604950000000001</c:v>
                </c:pt>
                <c:pt idx="13">
                  <c:v>0.87112420000000002</c:v>
                </c:pt>
                <c:pt idx="14">
                  <c:v>0.97109690000000004</c:v>
                </c:pt>
                <c:pt idx="15">
                  <c:v>0.89141809999999999</c:v>
                </c:pt>
                <c:pt idx="16">
                  <c:v>0.86120359999999996</c:v>
                </c:pt>
                <c:pt idx="17">
                  <c:v>0.94618550000000001</c:v>
                </c:pt>
                <c:pt idx="18">
                  <c:v>1</c:v>
                </c:pt>
                <c:pt idx="19">
                  <c:v>0.88103690000000001</c:v>
                </c:pt>
                <c:pt idx="20">
                  <c:v>0.90298409999999996</c:v>
                </c:pt>
                <c:pt idx="21">
                  <c:v>0.854406</c:v>
                </c:pt>
                <c:pt idx="22">
                  <c:v>0.96210439999999997</c:v>
                </c:pt>
                <c:pt idx="23">
                  <c:v>0.97263379999999999</c:v>
                </c:pt>
                <c:pt idx="24">
                  <c:v>0.97884479999999996</c:v>
                </c:pt>
                <c:pt idx="25">
                  <c:v>0.9599607</c:v>
                </c:pt>
                <c:pt idx="26">
                  <c:v>0.95557780000000003</c:v>
                </c:pt>
                <c:pt idx="27">
                  <c:v>0.95557959999999997</c:v>
                </c:pt>
                <c:pt idx="28">
                  <c:v>1</c:v>
                </c:pt>
                <c:pt idx="29">
                  <c:v>0.96567219999999998</c:v>
                </c:pt>
                <c:pt idx="30">
                  <c:v>0.9632908</c:v>
                </c:pt>
                <c:pt idx="31">
                  <c:v>0.96193930000000005</c:v>
                </c:pt>
                <c:pt idx="32">
                  <c:v>0.96195410000000003</c:v>
                </c:pt>
                <c:pt idx="33">
                  <c:v>0.87684079999999998</c:v>
                </c:pt>
                <c:pt idx="34">
                  <c:v>0.90571060000000003</c:v>
                </c:pt>
                <c:pt idx="35">
                  <c:v>0.89060039999999996</c:v>
                </c:pt>
                <c:pt idx="36">
                  <c:v>0.97353420000000002</c:v>
                </c:pt>
                <c:pt idx="37">
                  <c:v>1</c:v>
                </c:pt>
                <c:pt idx="38">
                  <c:v>1.0000150000000001</c:v>
                </c:pt>
                <c:pt idx="39">
                  <c:v>0.85834650000000001</c:v>
                </c:pt>
                <c:pt idx="40">
                  <c:v>1</c:v>
                </c:pt>
                <c:pt idx="41">
                  <c:v>1</c:v>
                </c:pt>
                <c:pt idx="42">
                  <c:v>0.89205069999999997</c:v>
                </c:pt>
                <c:pt idx="43">
                  <c:v>0.93899330000000003</c:v>
                </c:pt>
                <c:pt idx="44">
                  <c:v>0.91808179999999995</c:v>
                </c:pt>
                <c:pt idx="45">
                  <c:v>0.88460240000000001</c:v>
                </c:pt>
                <c:pt idx="46">
                  <c:v>0.92896429999999997</c:v>
                </c:pt>
                <c:pt idx="47">
                  <c:v>0.89838669999999998</c:v>
                </c:pt>
                <c:pt idx="48">
                  <c:v>0.89166979999999996</c:v>
                </c:pt>
                <c:pt idx="49">
                  <c:v>0.76955779999999996</c:v>
                </c:pt>
                <c:pt idx="50">
                  <c:v>0.8601318</c:v>
                </c:pt>
              </c:numCache>
            </c:numRef>
          </c:val>
          <c:extLst>
            <c:ext xmlns:c16="http://schemas.microsoft.com/office/drawing/2014/chart" uri="{C3380CC4-5D6E-409C-BE32-E72D297353CC}">
              <c16:uniqueId val="{00000000-C7EC-4035-8212-6306033542BC}"/>
            </c:ext>
          </c:extLst>
        </c:ser>
        <c:ser>
          <c:idx val="1"/>
          <c:order val="1"/>
          <c:tx>
            <c:strRef>
              <c:f>'PIVOT - dose 2'!$J$30:$J$31</c:f>
              <c:strCache>
                <c:ptCount val="1"/>
                <c:pt idx="0">
                  <c:v>60+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2'!$H$32:$H$83</c:f>
              <c:strCache>
                <c:ptCount val="51"/>
                <c:pt idx="0">
                  <c:v>M6A</c:v>
                </c:pt>
                <c:pt idx="1">
                  <c:v>K1J</c:v>
                </c:pt>
                <c:pt idx="2">
                  <c:v>K1K</c:v>
                </c:pt>
                <c:pt idx="3">
                  <c:v>L6R</c:v>
                </c:pt>
                <c:pt idx="4">
                  <c:v>M6L</c:v>
                </c:pt>
                <c:pt idx="5">
                  <c:v>K2B</c:v>
                </c:pt>
                <c:pt idx="6">
                  <c:v>K1N</c:v>
                </c:pt>
                <c:pt idx="7">
                  <c:v>M1G</c:v>
                </c:pt>
                <c:pt idx="8">
                  <c:v>L6V</c:v>
                </c:pt>
                <c:pt idx="9">
                  <c:v>L6T</c:v>
                </c:pt>
                <c:pt idx="10">
                  <c:v>L6W</c:v>
                </c:pt>
                <c:pt idx="11">
                  <c:v>M1E</c:v>
                </c:pt>
                <c:pt idx="12">
                  <c:v>M9R</c:v>
                </c:pt>
                <c:pt idx="13">
                  <c:v>L1S</c:v>
                </c:pt>
                <c:pt idx="14">
                  <c:v>M1J</c:v>
                </c:pt>
                <c:pt idx="15">
                  <c:v>L1V</c:v>
                </c:pt>
                <c:pt idx="16">
                  <c:v>M9P</c:v>
                </c:pt>
                <c:pt idx="17">
                  <c:v>M3M</c:v>
                </c:pt>
                <c:pt idx="18">
                  <c:v>M3J</c:v>
                </c:pt>
                <c:pt idx="19">
                  <c:v>K1G</c:v>
                </c:pt>
                <c:pt idx="20">
                  <c:v>M4A</c:v>
                </c:pt>
                <c:pt idx="21">
                  <c:v>L1R</c:v>
                </c:pt>
                <c:pt idx="22">
                  <c:v>M3N</c:v>
                </c:pt>
                <c:pt idx="23">
                  <c:v>M9L</c:v>
                </c:pt>
                <c:pt idx="24">
                  <c:v>M3L</c:v>
                </c:pt>
                <c:pt idx="25">
                  <c:v>L6S</c:v>
                </c:pt>
                <c:pt idx="26">
                  <c:v>M9M</c:v>
                </c:pt>
                <c:pt idx="27">
                  <c:v>M1K</c:v>
                </c:pt>
                <c:pt idx="28">
                  <c:v>M9W</c:v>
                </c:pt>
                <c:pt idx="29">
                  <c:v>M1L</c:v>
                </c:pt>
                <c:pt idx="30">
                  <c:v>L6Z</c:v>
                </c:pt>
                <c:pt idx="31">
                  <c:v>M1B</c:v>
                </c:pt>
                <c:pt idx="32">
                  <c:v>M4X</c:v>
                </c:pt>
                <c:pt idx="33">
                  <c:v>M3A</c:v>
                </c:pt>
                <c:pt idx="34">
                  <c:v>K1V</c:v>
                </c:pt>
                <c:pt idx="35">
                  <c:v>M9N</c:v>
                </c:pt>
                <c:pt idx="36">
                  <c:v>M9V</c:v>
                </c:pt>
                <c:pt idx="37">
                  <c:v>L6P</c:v>
                </c:pt>
                <c:pt idx="38">
                  <c:v>L7A</c:v>
                </c:pt>
                <c:pt idx="39">
                  <c:v>M4B</c:v>
                </c:pt>
                <c:pt idx="40">
                  <c:v>L4T</c:v>
                </c:pt>
                <c:pt idx="41">
                  <c:v>L6X</c:v>
                </c:pt>
                <c:pt idx="42">
                  <c:v>M6M</c:v>
                </c:pt>
                <c:pt idx="43">
                  <c:v>M5A</c:v>
                </c:pt>
                <c:pt idx="44">
                  <c:v>M6N</c:v>
                </c:pt>
                <c:pt idx="45">
                  <c:v>K4A</c:v>
                </c:pt>
                <c:pt idx="46">
                  <c:v>L1L</c:v>
                </c:pt>
                <c:pt idx="47">
                  <c:v>L1Z</c:v>
                </c:pt>
                <c:pt idx="48">
                  <c:v>L1T</c:v>
                </c:pt>
                <c:pt idx="49">
                  <c:v>L1P</c:v>
                </c:pt>
                <c:pt idx="50">
                  <c:v>L1X</c:v>
                </c:pt>
              </c:strCache>
            </c:strRef>
          </c:cat>
          <c:val>
            <c:numRef>
              <c:f>'PIVOT - dose 2'!$J$32:$J$83</c:f>
              <c:numCache>
                <c:formatCode>0%</c:formatCode>
                <c:ptCount val="51"/>
                <c:pt idx="0">
                  <c:v>1</c:v>
                </c:pt>
                <c:pt idx="1">
                  <c:v>1</c:v>
                </c:pt>
                <c:pt idx="2">
                  <c:v>0.97188479999999999</c:v>
                </c:pt>
                <c:pt idx="3">
                  <c:v>0.97100089999999994</c:v>
                </c:pt>
                <c:pt idx="4">
                  <c:v>0.96755880000000005</c:v>
                </c:pt>
                <c:pt idx="5">
                  <c:v>0.96730150000000004</c:v>
                </c:pt>
                <c:pt idx="6">
                  <c:v>0.96573790000000004</c:v>
                </c:pt>
                <c:pt idx="7">
                  <c:v>0.96504369999999995</c:v>
                </c:pt>
                <c:pt idx="8">
                  <c:v>0.94985759999999997</c:v>
                </c:pt>
                <c:pt idx="9">
                  <c:v>0.94423550000000001</c:v>
                </c:pt>
                <c:pt idx="10">
                  <c:v>0.94360330000000003</c:v>
                </c:pt>
                <c:pt idx="11">
                  <c:v>0.94097520000000001</c:v>
                </c:pt>
                <c:pt idx="12">
                  <c:v>0.9368012</c:v>
                </c:pt>
                <c:pt idx="13">
                  <c:v>0.93613679999999999</c:v>
                </c:pt>
                <c:pt idx="14">
                  <c:v>0.93557869999999999</c:v>
                </c:pt>
                <c:pt idx="15">
                  <c:v>0.93409980000000004</c:v>
                </c:pt>
                <c:pt idx="16">
                  <c:v>0.93278439999999996</c:v>
                </c:pt>
                <c:pt idx="17">
                  <c:v>0.93161930000000004</c:v>
                </c:pt>
                <c:pt idx="18">
                  <c:v>0.92702329999999999</c:v>
                </c:pt>
                <c:pt idx="19">
                  <c:v>0.92587410000000003</c:v>
                </c:pt>
                <c:pt idx="20">
                  <c:v>0.92516830000000005</c:v>
                </c:pt>
                <c:pt idx="21">
                  <c:v>0.92466820000000005</c:v>
                </c:pt>
                <c:pt idx="22">
                  <c:v>0.92391699999999999</c:v>
                </c:pt>
                <c:pt idx="23">
                  <c:v>0.92265390000000003</c:v>
                </c:pt>
                <c:pt idx="24">
                  <c:v>0.92156859999999996</c:v>
                </c:pt>
                <c:pt idx="25">
                  <c:v>0.92121019999999998</c:v>
                </c:pt>
                <c:pt idx="26">
                  <c:v>0.91619779999999995</c:v>
                </c:pt>
                <c:pt idx="27">
                  <c:v>0.91493800000000003</c:v>
                </c:pt>
                <c:pt idx="28">
                  <c:v>0.91443289999999999</c:v>
                </c:pt>
                <c:pt idx="29">
                  <c:v>0.91346879999999997</c:v>
                </c:pt>
                <c:pt idx="30">
                  <c:v>0.91256309999999996</c:v>
                </c:pt>
                <c:pt idx="31">
                  <c:v>0.90977350000000001</c:v>
                </c:pt>
                <c:pt idx="32">
                  <c:v>0.9089043</c:v>
                </c:pt>
                <c:pt idx="33">
                  <c:v>0.9081321</c:v>
                </c:pt>
                <c:pt idx="34">
                  <c:v>0.90738730000000001</c:v>
                </c:pt>
                <c:pt idx="35">
                  <c:v>0.90429470000000001</c:v>
                </c:pt>
                <c:pt idx="36">
                  <c:v>0.8997579</c:v>
                </c:pt>
                <c:pt idx="37">
                  <c:v>0.89385910000000002</c:v>
                </c:pt>
                <c:pt idx="38">
                  <c:v>0.89337330000000004</c:v>
                </c:pt>
                <c:pt idx="39">
                  <c:v>0.89217849999999999</c:v>
                </c:pt>
                <c:pt idx="40">
                  <c:v>0.89137</c:v>
                </c:pt>
                <c:pt idx="41">
                  <c:v>0.88820359999999998</c:v>
                </c:pt>
                <c:pt idx="42">
                  <c:v>0.88163219999999998</c:v>
                </c:pt>
                <c:pt idx="43">
                  <c:v>0.88001439999999997</c:v>
                </c:pt>
                <c:pt idx="44">
                  <c:v>0.87461639999999996</c:v>
                </c:pt>
                <c:pt idx="45">
                  <c:v>0.87436369999999997</c:v>
                </c:pt>
                <c:pt idx="46">
                  <c:v>0.86959330000000001</c:v>
                </c:pt>
                <c:pt idx="47">
                  <c:v>0.86498609999999998</c:v>
                </c:pt>
                <c:pt idx="48">
                  <c:v>0.86390579999999995</c:v>
                </c:pt>
                <c:pt idx="49">
                  <c:v>0.86224219999999996</c:v>
                </c:pt>
                <c:pt idx="50">
                  <c:v>0.82632890000000003</c:v>
                </c:pt>
              </c:numCache>
            </c:numRef>
          </c:val>
          <c:extLst>
            <c:ext xmlns:c16="http://schemas.microsoft.com/office/drawing/2014/chart" uri="{C3380CC4-5D6E-409C-BE32-E72D297353CC}">
              <c16:uniqueId val="{00000001-C7EC-4035-8212-6306033542BC}"/>
            </c:ext>
          </c:extLst>
        </c:ser>
        <c:dLbls>
          <c:showLegendKey val="0"/>
          <c:showVal val="0"/>
          <c:showCatName val="0"/>
          <c:showSerName val="0"/>
          <c:showPercent val="0"/>
          <c:showBubbleSize val="0"/>
        </c:dLbls>
        <c:gapWidth val="70"/>
        <c:axId val="379460559"/>
        <c:axId val="379475535"/>
      </c:barChart>
      <c:catAx>
        <c:axId val="3794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75535"/>
        <c:crosses val="autoZero"/>
        <c:auto val="1"/>
        <c:lblAlgn val="ctr"/>
        <c:lblOffset val="100"/>
        <c:noMultiLvlLbl val="0"/>
      </c:catAx>
      <c:valAx>
        <c:axId val="3794755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6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dose 3!Dose 3 - adult'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solidFill>
                  <a:sysClr val="windowText" lastClr="000000"/>
                </a:solidFill>
              </a:rPr>
              <a:t>Percentage of FSA  population that received 3rd doses, by age group</a:t>
            </a:r>
          </a:p>
        </c:rich>
      </c:tx>
      <c:layout>
        <c:manualLayout>
          <c:xMode val="edge"/>
          <c:yMode val="edge"/>
          <c:x val="2.6395556617094758E-2"/>
          <c:y val="9.809393324371643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621733338506259E-2"/>
          <c:y val="6.7637635382258698E-2"/>
          <c:w val="0.87589909251743125"/>
          <c:h val="0.89601225472482848"/>
        </c:manualLayout>
      </c:layout>
      <c:barChart>
        <c:barDir val="bar"/>
        <c:grouping val="clustered"/>
        <c:varyColors val="0"/>
        <c:ser>
          <c:idx val="0"/>
          <c:order val="0"/>
          <c:tx>
            <c:strRef>
              <c:f>'PIVOT- dose 3'!$S$3:$S$4</c:f>
              <c:strCache>
                <c:ptCount val="1"/>
                <c:pt idx="0">
                  <c:v>18-59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dose 3'!$R$5:$R$56</c:f>
              <c:strCache>
                <c:ptCount val="51"/>
                <c:pt idx="0">
                  <c:v>M6A</c:v>
                </c:pt>
                <c:pt idx="1">
                  <c:v>K1J</c:v>
                </c:pt>
                <c:pt idx="2">
                  <c:v>K2B</c:v>
                </c:pt>
                <c:pt idx="3">
                  <c:v>K1N</c:v>
                </c:pt>
                <c:pt idx="4">
                  <c:v>K1K</c:v>
                </c:pt>
                <c:pt idx="5">
                  <c:v>L1V</c:v>
                </c:pt>
                <c:pt idx="6">
                  <c:v>L1S</c:v>
                </c:pt>
                <c:pt idx="7">
                  <c:v>K1G</c:v>
                </c:pt>
                <c:pt idx="8">
                  <c:v>L1R</c:v>
                </c:pt>
                <c:pt idx="9">
                  <c:v>M4A</c:v>
                </c:pt>
                <c:pt idx="10">
                  <c:v>K1V</c:v>
                </c:pt>
                <c:pt idx="11">
                  <c:v>K4A</c:v>
                </c:pt>
                <c:pt idx="12">
                  <c:v>M1E</c:v>
                </c:pt>
                <c:pt idx="13">
                  <c:v>M1L</c:v>
                </c:pt>
                <c:pt idx="14">
                  <c:v>M9P</c:v>
                </c:pt>
                <c:pt idx="15">
                  <c:v>M4B</c:v>
                </c:pt>
                <c:pt idx="16">
                  <c:v>M4X</c:v>
                </c:pt>
                <c:pt idx="17">
                  <c:v>M3A</c:v>
                </c:pt>
                <c:pt idx="18">
                  <c:v>M5A</c:v>
                </c:pt>
                <c:pt idx="19">
                  <c:v>M1G</c:v>
                </c:pt>
                <c:pt idx="20">
                  <c:v>M6L</c:v>
                </c:pt>
                <c:pt idx="21">
                  <c:v>M9R</c:v>
                </c:pt>
                <c:pt idx="22">
                  <c:v>L6S</c:v>
                </c:pt>
                <c:pt idx="23">
                  <c:v>L6W</c:v>
                </c:pt>
                <c:pt idx="24">
                  <c:v>L6T</c:v>
                </c:pt>
                <c:pt idx="25">
                  <c:v>M1J</c:v>
                </c:pt>
                <c:pt idx="26">
                  <c:v>L6Z</c:v>
                </c:pt>
                <c:pt idx="27">
                  <c:v>M1K</c:v>
                </c:pt>
                <c:pt idx="28">
                  <c:v>M1B</c:v>
                </c:pt>
                <c:pt idx="29">
                  <c:v>M3J</c:v>
                </c:pt>
                <c:pt idx="30">
                  <c:v>L1P</c:v>
                </c:pt>
                <c:pt idx="31">
                  <c:v>L6V</c:v>
                </c:pt>
                <c:pt idx="32">
                  <c:v>M3M</c:v>
                </c:pt>
                <c:pt idx="33">
                  <c:v>L1T</c:v>
                </c:pt>
                <c:pt idx="34">
                  <c:v>L1X</c:v>
                </c:pt>
                <c:pt idx="35">
                  <c:v>M3L</c:v>
                </c:pt>
                <c:pt idx="36">
                  <c:v>M9N</c:v>
                </c:pt>
                <c:pt idx="37">
                  <c:v>M9L</c:v>
                </c:pt>
                <c:pt idx="38">
                  <c:v>M9W</c:v>
                </c:pt>
                <c:pt idx="39">
                  <c:v>M9M</c:v>
                </c:pt>
                <c:pt idx="40">
                  <c:v>L1L</c:v>
                </c:pt>
                <c:pt idx="41">
                  <c:v>M3N</c:v>
                </c:pt>
                <c:pt idx="42">
                  <c:v>M6N</c:v>
                </c:pt>
                <c:pt idx="43">
                  <c:v>L1Z</c:v>
                </c:pt>
                <c:pt idx="44">
                  <c:v>M6M</c:v>
                </c:pt>
                <c:pt idx="45">
                  <c:v>L6R</c:v>
                </c:pt>
                <c:pt idx="46">
                  <c:v>L6X</c:v>
                </c:pt>
                <c:pt idx="47">
                  <c:v>M9V</c:v>
                </c:pt>
                <c:pt idx="48">
                  <c:v>L7A</c:v>
                </c:pt>
                <c:pt idx="49">
                  <c:v>L4T</c:v>
                </c:pt>
                <c:pt idx="50">
                  <c:v>L6P</c:v>
                </c:pt>
              </c:strCache>
            </c:strRef>
          </c:cat>
          <c:val>
            <c:numRef>
              <c:f>'PIVOT- dose 3'!$S$5:$S$56</c:f>
              <c:numCache>
                <c:formatCode>0%</c:formatCode>
                <c:ptCount val="51"/>
                <c:pt idx="0">
                  <c:v>0.48713919999999999</c:v>
                </c:pt>
                <c:pt idx="1">
                  <c:v>0.52886100000000003</c:v>
                </c:pt>
                <c:pt idx="2">
                  <c:v>0.51703759999999999</c:v>
                </c:pt>
                <c:pt idx="3">
                  <c:v>0.60162599999999999</c:v>
                </c:pt>
                <c:pt idx="4">
                  <c:v>0.50386299999999995</c:v>
                </c:pt>
                <c:pt idx="5">
                  <c:v>0.54016940000000002</c:v>
                </c:pt>
                <c:pt idx="6">
                  <c:v>0.50353800000000004</c:v>
                </c:pt>
                <c:pt idx="7">
                  <c:v>0.5201152</c:v>
                </c:pt>
                <c:pt idx="8">
                  <c:v>0.53253569999999995</c:v>
                </c:pt>
                <c:pt idx="9">
                  <c:v>0.52590840000000005</c:v>
                </c:pt>
                <c:pt idx="10">
                  <c:v>0.54144009999999998</c:v>
                </c:pt>
                <c:pt idx="11">
                  <c:v>0.58944149999999995</c:v>
                </c:pt>
                <c:pt idx="12">
                  <c:v>0.50428530000000005</c:v>
                </c:pt>
                <c:pt idx="13">
                  <c:v>0.57805989999999996</c:v>
                </c:pt>
                <c:pt idx="14">
                  <c:v>0.43572909999999998</c:v>
                </c:pt>
                <c:pt idx="15">
                  <c:v>0.51939639999999998</c:v>
                </c:pt>
                <c:pt idx="16">
                  <c:v>0.60546339999999998</c:v>
                </c:pt>
                <c:pt idx="17">
                  <c:v>0.5003436</c:v>
                </c:pt>
                <c:pt idx="18">
                  <c:v>0.61993880000000001</c:v>
                </c:pt>
                <c:pt idx="19">
                  <c:v>0.54596169999999999</c:v>
                </c:pt>
                <c:pt idx="20">
                  <c:v>0.42945270000000002</c:v>
                </c:pt>
                <c:pt idx="21">
                  <c:v>0.3928374</c:v>
                </c:pt>
                <c:pt idx="22">
                  <c:v>0.43631409999999998</c:v>
                </c:pt>
                <c:pt idx="23">
                  <c:v>0.45714510000000003</c:v>
                </c:pt>
                <c:pt idx="24">
                  <c:v>0.41997449999999997</c:v>
                </c:pt>
                <c:pt idx="25">
                  <c:v>0.47720649999999998</c:v>
                </c:pt>
                <c:pt idx="26">
                  <c:v>0.46211550000000001</c:v>
                </c:pt>
                <c:pt idx="27">
                  <c:v>0.52282079999999997</c:v>
                </c:pt>
                <c:pt idx="28">
                  <c:v>0.4951333</c:v>
                </c:pt>
                <c:pt idx="29">
                  <c:v>0.59918309999999997</c:v>
                </c:pt>
                <c:pt idx="30">
                  <c:v>0.47473280000000001</c:v>
                </c:pt>
                <c:pt idx="31">
                  <c:v>0.44675369999999998</c:v>
                </c:pt>
                <c:pt idx="32">
                  <c:v>0.47078940000000002</c:v>
                </c:pt>
                <c:pt idx="33">
                  <c:v>0.4967512</c:v>
                </c:pt>
                <c:pt idx="34">
                  <c:v>0.48545690000000002</c:v>
                </c:pt>
                <c:pt idx="35">
                  <c:v>0.47406179999999998</c:v>
                </c:pt>
                <c:pt idx="36">
                  <c:v>0.40665970000000001</c:v>
                </c:pt>
                <c:pt idx="37">
                  <c:v>0.430753</c:v>
                </c:pt>
                <c:pt idx="38">
                  <c:v>0.47944360000000003</c:v>
                </c:pt>
                <c:pt idx="39">
                  <c:v>0.45150689999999999</c:v>
                </c:pt>
                <c:pt idx="40">
                  <c:v>0.48143910000000001</c:v>
                </c:pt>
                <c:pt idx="41">
                  <c:v>0.41949910000000001</c:v>
                </c:pt>
                <c:pt idx="42">
                  <c:v>0.48308030000000002</c:v>
                </c:pt>
                <c:pt idx="43">
                  <c:v>0.50217000000000001</c:v>
                </c:pt>
                <c:pt idx="44">
                  <c:v>0.40852889999999997</c:v>
                </c:pt>
                <c:pt idx="45">
                  <c:v>0.43002249999999997</c:v>
                </c:pt>
                <c:pt idx="46">
                  <c:v>0.44550980000000001</c:v>
                </c:pt>
                <c:pt idx="47">
                  <c:v>0.3925708</c:v>
                </c:pt>
                <c:pt idx="48">
                  <c:v>0.43775399999999998</c:v>
                </c:pt>
                <c:pt idx="49">
                  <c:v>0.3753127</c:v>
                </c:pt>
                <c:pt idx="50">
                  <c:v>0.42952200000000001</c:v>
                </c:pt>
              </c:numCache>
            </c:numRef>
          </c:val>
          <c:extLst>
            <c:ext xmlns:c16="http://schemas.microsoft.com/office/drawing/2014/chart" uri="{C3380CC4-5D6E-409C-BE32-E72D297353CC}">
              <c16:uniqueId val="{00000000-CEE9-4876-B34E-5C6757096F9B}"/>
            </c:ext>
          </c:extLst>
        </c:ser>
        <c:ser>
          <c:idx val="1"/>
          <c:order val="1"/>
          <c:tx>
            <c:strRef>
              <c:f>'PIVOT- dose 3'!$T$3:$T$4</c:f>
              <c:strCache>
                <c:ptCount val="1"/>
                <c:pt idx="0">
                  <c:v>60+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dose 3'!$R$5:$R$56</c:f>
              <c:strCache>
                <c:ptCount val="51"/>
                <c:pt idx="0">
                  <c:v>M6A</c:v>
                </c:pt>
                <c:pt idx="1">
                  <c:v>K1J</c:v>
                </c:pt>
                <c:pt idx="2">
                  <c:v>K2B</c:v>
                </c:pt>
                <c:pt idx="3">
                  <c:v>K1N</c:v>
                </c:pt>
                <c:pt idx="4">
                  <c:v>K1K</c:v>
                </c:pt>
                <c:pt idx="5">
                  <c:v>L1V</c:v>
                </c:pt>
                <c:pt idx="6">
                  <c:v>L1S</c:v>
                </c:pt>
                <c:pt idx="7">
                  <c:v>K1G</c:v>
                </c:pt>
                <c:pt idx="8">
                  <c:v>L1R</c:v>
                </c:pt>
                <c:pt idx="9">
                  <c:v>M4A</c:v>
                </c:pt>
                <c:pt idx="10">
                  <c:v>K1V</c:v>
                </c:pt>
                <c:pt idx="11">
                  <c:v>K4A</c:v>
                </c:pt>
                <c:pt idx="12">
                  <c:v>M1E</c:v>
                </c:pt>
                <c:pt idx="13">
                  <c:v>M1L</c:v>
                </c:pt>
                <c:pt idx="14">
                  <c:v>M9P</c:v>
                </c:pt>
                <c:pt idx="15">
                  <c:v>M4B</c:v>
                </c:pt>
                <c:pt idx="16">
                  <c:v>M4X</c:v>
                </c:pt>
                <c:pt idx="17">
                  <c:v>M3A</c:v>
                </c:pt>
                <c:pt idx="18">
                  <c:v>M5A</c:v>
                </c:pt>
                <c:pt idx="19">
                  <c:v>M1G</c:v>
                </c:pt>
                <c:pt idx="20">
                  <c:v>M6L</c:v>
                </c:pt>
                <c:pt idx="21">
                  <c:v>M9R</c:v>
                </c:pt>
                <c:pt idx="22">
                  <c:v>L6S</c:v>
                </c:pt>
                <c:pt idx="23">
                  <c:v>L6W</c:v>
                </c:pt>
                <c:pt idx="24">
                  <c:v>L6T</c:v>
                </c:pt>
                <c:pt idx="25">
                  <c:v>M1J</c:v>
                </c:pt>
                <c:pt idx="26">
                  <c:v>L6Z</c:v>
                </c:pt>
                <c:pt idx="27">
                  <c:v>M1K</c:v>
                </c:pt>
                <c:pt idx="28">
                  <c:v>M1B</c:v>
                </c:pt>
                <c:pt idx="29">
                  <c:v>M3J</c:v>
                </c:pt>
                <c:pt idx="30">
                  <c:v>L1P</c:v>
                </c:pt>
                <c:pt idx="31">
                  <c:v>L6V</c:v>
                </c:pt>
                <c:pt idx="32">
                  <c:v>M3M</c:v>
                </c:pt>
                <c:pt idx="33">
                  <c:v>L1T</c:v>
                </c:pt>
                <c:pt idx="34">
                  <c:v>L1X</c:v>
                </c:pt>
                <c:pt idx="35">
                  <c:v>M3L</c:v>
                </c:pt>
                <c:pt idx="36">
                  <c:v>M9N</c:v>
                </c:pt>
                <c:pt idx="37">
                  <c:v>M9L</c:v>
                </c:pt>
                <c:pt idx="38">
                  <c:v>M9W</c:v>
                </c:pt>
                <c:pt idx="39">
                  <c:v>M9M</c:v>
                </c:pt>
                <c:pt idx="40">
                  <c:v>L1L</c:v>
                </c:pt>
                <c:pt idx="41">
                  <c:v>M3N</c:v>
                </c:pt>
                <c:pt idx="42">
                  <c:v>M6N</c:v>
                </c:pt>
                <c:pt idx="43">
                  <c:v>L1Z</c:v>
                </c:pt>
                <c:pt idx="44">
                  <c:v>M6M</c:v>
                </c:pt>
                <c:pt idx="45">
                  <c:v>L6R</c:v>
                </c:pt>
                <c:pt idx="46">
                  <c:v>L6X</c:v>
                </c:pt>
                <c:pt idx="47">
                  <c:v>M9V</c:v>
                </c:pt>
                <c:pt idx="48">
                  <c:v>L7A</c:v>
                </c:pt>
                <c:pt idx="49">
                  <c:v>L4T</c:v>
                </c:pt>
                <c:pt idx="50">
                  <c:v>L6P</c:v>
                </c:pt>
              </c:strCache>
            </c:strRef>
          </c:cat>
          <c:val>
            <c:numRef>
              <c:f>'PIVOT- dose 3'!$T$5:$T$56</c:f>
              <c:numCache>
                <c:formatCode>0%</c:formatCode>
                <c:ptCount val="51"/>
                <c:pt idx="0">
                  <c:v>0.97783790000000004</c:v>
                </c:pt>
                <c:pt idx="1">
                  <c:v>0.91165359999999995</c:v>
                </c:pt>
                <c:pt idx="2">
                  <c:v>0.8678884</c:v>
                </c:pt>
                <c:pt idx="3">
                  <c:v>0.85673949999999999</c:v>
                </c:pt>
                <c:pt idx="4">
                  <c:v>0.85178759999999998</c:v>
                </c:pt>
                <c:pt idx="5">
                  <c:v>0.83025249999999995</c:v>
                </c:pt>
                <c:pt idx="6">
                  <c:v>0.82791130000000002</c:v>
                </c:pt>
                <c:pt idx="7">
                  <c:v>0.82342649999999995</c:v>
                </c:pt>
                <c:pt idx="8">
                  <c:v>0.81848620000000005</c:v>
                </c:pt>
                <c:pt idx="9">
                  <c:v>0.80735369999999995</c:v>
                </c:pt>
                <c:pt idx="10">
                  <c:v>0.80645409999999995</c:v>
                </c:pt>
                <c:pt idx="11">
                  <c:v>0.80633429999999995</c:v>
                </c:pt>
                <c:pt idx="12">
                  <c:v>0.80136870000000004</c:v>
                </c:pt>
                <c:pt idx="13">
                  <c:v>0.78480059999999996</c:v>
                </c:pt>
                <c:pt idx="14">
                  <c:v>0.7847421</c:v>
                </c:pt>
                <c:pt idx="15">
                  <c:v>0.78214760000000005</c:v>
                </c:pt>
                <c:pt idx="16">
                  <c:v>0.77444190000000002</c:v>
                </c:pt>
                <c:pt idx="17">
                  <c:v>0.77382459999999997</c:v>
                </c:pt>
                <c:pt idx="18">
                  <c:v>0.77083829999999998</c:v>
                </c:pt>
                <c:pt idx="19">
                  <c:v>0.76981900000000003</c:v>
                </c:pt>
                <c:pt idx="20">
                  <c:v>0.76662609999999998</c:v>
                </c:pt>
                <c:pt idx="21">
                  <c:v>0.7640344</c:v>
                </c:pt>
                <c:pt idx="22">
                  <c:v>0.76363049999999999</c:v>
                </c:pt>
                <c:pt idx="23">
                  <c:v>0.75813779999999997</c:v>
                </c:pt>
                <c:pt idx="24">
                  <c:v>0.75165349999999997</c:v>
                </c:pt>
                <c:pt idx="25">
                  <c:v>0.74645819999999996</c:v>
                </c:pt>
                <c:pt idx="26">
                  <c:v>0.74587369999999997</c:v>
                </c:pt>
                <c:pt idx="27">
                  <c:v>0.74526680000000001</c:v>
                </c:pt>
                <c:pt idx="28">
                  <c:v>0.74029900000000004</c:v>
                </c:pt>
                <c:pt idx="29">
                  <c:v>0.73772119999999997</c:v>
                </c:pt>
                <c:pt idx="30">
                  <c:v>0.73506079999999996</c:v>
                </c:pt>
                <c:pt idx="31">
                  <c:v>0.72910730000000001</c:v>
                </c:pt>
                <c:pt idx="32">
                  <c:v>0.72290659999999995</c:v>
                </c:pt>
                <c:pt idx="33">
                  <c:v>0.71984429999999999</c:v>
                </c:pt>
                <c:pt idx="34">
                  <c:v>0.71310689999999999</c:v>
                </c:pt>
                <c:pt idx="35">
                  <c:v>0.71264369999999999</c:v>
                </c:pt>
                <c:pt idx="36">
                  <c:v>0.71121809999999996</c:v>
                </c:pt>
                <c:pt idx="37">
                  <c:v>0.70745959999999997</c:v>
                </c:pt>
                <c:pt idx="38">
                  <c:v>0.70535060000000005</c:v>
                </c:pt>
                <c:pt idx="39">
                  <c:v>0.69553860000000001</c:v>
                </c:pt>
                <c:pt idx="40">
                  <c:v>0.69335060000000004</c:v>
                </c:pt>
                <c:pt idx="41">
                  <c:v>0.68523239999999996</c:v>
                </c:pt>
                <c:pt idx="42">
                  <c:v>0.68289069999999996</c:v>
                </c:pt>
                <c:pt idx="43">
                  <c:v>0.679342</c:v>
                </c:pt>
                <c:pt idx="44">
                  <c:v>0.67355869999999995</c:v>
                </c:pt>
                <c:pt idx="45">
                  <c:v>0.67287520000000001</c:v>
                </c:pt>
                <c:pt idx="46">
                  <c:v>0.66039499999999995</c:v>
                </c:pt>
                <c:pt idx="47">
                  <c:v>0.64619389999999999</c:v>
                </c:pt>
                <c:pt idx="48">
                  <c:v>0.63647640000000005</c:v>
                </c:pt>
                <c:pt idx="49">
                  <c:v>0.63378429999999997</c:v>
                </c:pt>
                <c:pt idx="50">
                  <c:v>0.63028289999999998</c:v>
                </c:pt>
              </c:numCache>
            </c:numRef>
          </c:val>
          <c:extLst>
            <c:ext xmlns:c16="http://schemas.microsoft.com/office/drawing/2014/chart" uri="{C3380CC4-5D6E-409C-BE32-E72D297353CC}">
              <c16:uniqueId val="{00000001-CEE9-4876-B34E-5C6757096F9B}"/>
            </c:ext>
          </c:extLst>
        </c:ser>
        <c:dLbls>
          <c:showLegendKey val="0"/>
          <c:showVal val="0"/>
          <c:showCatName val="0"/>
          <c:showSerName val="0"/>
          <c:showPercent val="0"/>
          <c:showBubbleSize val="0"/>
        </c:dLbls>
        <c:gapWidth val="70"/>
        <c:axId val="299723231"/>
        <c:axId val="299716575"/>
      </c:barChart>
      <c:catAx>
        <c:axId val="29972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16575"/>
        <c:crosses val="autoZero"/>
        <c:auto val="1"/>
        <c:lblAlgn val="ctr"/>
        <c:lblOffset val="100"/>
        <c:noMultiLvlLbl val="0"/>
      </c:catAx>
      <c:valAx>
        <c:axId val="2997165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23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4!Table - adults</c:name>
    <c:fmtId val="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 of FSA  population that received 4th doses, by age group</a:t>
            </a:r>
          </a:p>
        </c:rich>
      </c:tx>
      <c:layout>
        <c:manualLayout>
          <c:xMode val="edge"/>
          <c:yMode val="edge"/>
          <c:x val="1.7935757841412558E-2"/>
          <c:y val="9.7210784732546709E-3"/>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563910734301298E-2"/>
          <c:y val="7.4400462745528431E-2"/>
          <c:w val="0.87215236881359293"/>
          <c:h val="0.87750447764800388"/>
        </c:manualLayout>
      </c:layout>
      <c:barChart>
        <c:barDir val="bar"/>
        <c:grouping val="clustered"/>
        <c:varyColors val="0"/>
        <c:ser>
          <c:idx val="0"/>
          <c:order val="0"/>
          <c:tx>
            <c:strRef>
              <c:f>'PIVOT - dose 4'!$B$3:$B$4</c:f>
              <c:strCache>
                <c:ptCount val="1"/>
                <c:pt idx="0">
                  <c:v>18-59 years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4'!$A$5:$A$56</c:f>
              <c:strCache>
                <c:ptCount val="51"/>
                <c:pt idx="0">
                  <c:v>K1J</c:v>
                </c:pt>
                <c:pt idx="1">
                  <c:v>K1N</c:v>
                </c:pt>
                <c:pt idx="2">
                  <c:v>K2B</c:v>
                </c:pt>
                <c:pt idx="3">
                  <c:v>K4A</c:v>
                </c:pt>
                <c:pt idx="4">
                  <c:v>K1K</c:v>
                </c:pt>
                <c:pt idx="5">
                  <c:v>K1V</c:v>
                </c:pt>
                <c:pt idx="6">
                  <c:v>K1G</c:v>
                </c:pt>
                <c:pt idx="7">
                  <c:v>M5A</c:v>
                </c:pt>
                <c:pt idx="8">
                  <c:v>M6A</c:v>
                </c:pt>
                <c:pt idx="9">
                  <c:v>L1V</c:v>
                </c:pt>
                <c:pt idx="10">
                  <c:v>L1S</c:v>
                </c:pt>
                <c:pt idx="11">
                  <c:v>L1R</c:v>
                </c:pt>
                <c:pt idx="12">
                  <c:v>M4A</c:v>
                </c:pt>
                <c:pt idx="13">
                  <c:v>M4X</c:v>
                </c:pt>
                <c:pt idx="14">
                  <c:v>M4B</c:v>
                </c:pt>
                <c:pt idx="15">
                  <c:v>M3A</c:v>
                </c:pt>
                <c:pt idx="16">
                  <c:v>M1E</c:v>
                </c:pt>
                <c:pt idx="17">
                  <c:v>M9P</c:v>
                </c:pt>
                <c:pt idx="18">
                  <c:v>L1P</c:v>
                </c:pt>
                <c:pt idx="19">
                  <c:v>M1L</c:v>
                </c:pt>
                <c:pt idx="20">
                  <c:v>M9R</c:v>
                </c:pt>
                <c:pt idx="21">
                  <c:v>L6W</c:v>
                </c:pt>
                <c:pt idx="22">
                  <c:v>L6S</c:v>
                </c:pt>
                <c:pt idx="23">
                  <c:v>L1X</c:v>
                </c:pt>
                <c:pt idx="24">
                  <c:v>M1G</c:v>
                </c:pt>
                <c:pt idx="25">
                  <c:v>L6Z</c:v>
                </c:pt>
                <c:pt idx="26">
                  <c:v>L6T</c:v>
                </c:pt>
                <c:pt idx="27">
                  <c:v>M1J</c:v>
                </c:pt>
                <c:pt idx="28">
                  <c:v>M1K</c:v>
                </c:pt>
                <c:pt idx="29">
                  <c:v>L1T</c:v>
                </c:pt>
                <c:pt idx="30">
                  <c:v>M1B</c:v>
                </c:pt>
                <c:pt idx="31">
                  <c:v>L6V</c:v>
                </c:pt>
                <c:pt idx="32">
                  <c:v>M9N</c:v>
                </c:pt>
                <c:pt idx="33">
                  <c:v>L1L</c:v>
                </c:pt>
                <c:pt idx="34">
                  <c:v>M6L</c:v>
                </c:pt>
                <c:pt idx="35">
                  <c:v>M6N</c:v>
                </c:pt>
                <c:pt idx="36">
                  <c:v>M9W</c:v>
                </c:pt>
                <c:pt idx="37">
                  <c:v>M3J</c:v>
                </c:pt>
                <c:pt idx="38">
                  <c:v>L1Z</c:v>
                </c:pt>
                <c:pt idx="39">
                  <c:v>M6M</c:v>
                </c:pt>
                <c:pt idx="40">
                  <c:v>M3M</c:v>
                </c:pt>
                <c:pt idx="41">
                  <c:v>M9M</c:v>
                </c:pt>
                <c:pt idx="42">
                  <c:v>L6X</c:v>
                </c:pt>
                <c:pt idx="43">
                  <c:v>M3L</c:v>
                </c:pt>
                <c:pt idx="44">
                  <c:v>M9V</c:v>
                </c:pt>
                <c:pt idx="45">
                  <c:v>M9L</c:v>
                </c:pt>
                <c:pt idx="46">
                  <c:v>M3N</c:v>
                </c:pt>
                <c:pt idx="47">
                  <c:v>L6R</c:v>
                </c:pt>
                <c:pt idx="48">
                  <c:v>L4T</c:v>
                </c:pt>
                <c:pt idx="49">
                  <c:v>L7A</c:v>
                </c:pt>
                <c:pt idx="50">
                  <c:v>L6P</c:v>
                </c:pt>
              </c:strCache>
            </c:strRef>
          </c:cat>
          <c:val>
            <c:numRef>
              <c:f>'PIVOT - dose 4'!$B$5:$B$56</c:f>
              <c:numCache>
                <c:formatCode>0%</c:formatCode>
                <c:ptCount val="51"/>
                <c:pt idx="0">
                  <c:v>8.69833E-2</c:v>
                </c:pt>
                <c:pt idx="1">
                  <c:v>9.9677000000000002E-2</c:v>
                </c:pt>
                <c:pt idx="2">
                  <c:v>7.5551099999999996E-2</c:v>
                </c:pt>
                <c:pt idx="3">
                  <c:v>9.4166700000000006E-2</c:v>
                </c:pt>
                <c:pt idx="4">
                  <c:v>8.6395899999999998E-2</c:v>
                </c:pt>
                <c:pt idx="5">
                  <c:v>8.0426800000000007E-2</c:v>
                </c:pt>
                <c:pt idx="6">
                  <c:v>8.4541500000000006E-2</c:v>
                </c:pt>
                <c:pt idx="7">
                  <c:v>0.10378569999999999</c:v>
                </c:pt>
                <c:pt idx="8">
                  <c:v>5.0728799999999998E-2</c:v>
                </c:pt>
                <c:pt idx="9">
                  <c:v>6.3772800000000004E-2</c:v>
                </c:pt>
                <c:pt idx="10">
                  <c:v>5.5454000000000003E-2</c:v>
                </c:pt>
                <c:pt idx="11">
                  <c:v>5.3547200000000003E-2</c:v>
                </c:pt>
                <c:pt idx="12">
                  <c:v>6.5925800000000007E-2</c:v>
                </c:pt>
                <c:pt idx="13">
                  <c:v>9.0701599999999993E-2</c:v>
                </c:pt>
                <c:pt idx="14">
                  <c:v>6.9623199999999996E-2</c:v>
                </c:pt>
                <c:pt idx="15">
                  <c:v>5.8609899999999999E-2</c:v>
                </c:pt>
                <c:pt idx="16">
                  <c:v>5.2044199999999999E-2</c:v>
                </c:pt>
                <c:pt idx="17">
                  <c:v>4.4526400000000001E-2</c:v>
                </c:pt>
                <c:pt idx="18">
                  <c:v>4.5675399999999998E-2</c:v>
                </c:pt>
                <c:pt idx="19">
                  <c:v>6.1475000000000002E-2</c:v>
                </c:pt>
                <c:pt idx="20">
                  <c:v>3.50595E-2</c:v>
                </c:pt>
                <c:pt idx="21">
                  <c:v>4.0176499999999997E-2</c:v>
                </c:pt>
                <c:pt idx="22">
                  <c:v>3.5351100000000003E-2</c:v>
                </c:pt>
                <c:pt idx="23">
                  <c:v>4.3841100000000001E-2</c:v>
                </c:pt>
                <c:pt idx="24">
                  <c:v>3.4631000000000002E-2</c:v>
                </c:pt>
                <c:pt idx="25">
                  <c:v>3.5508900000000003E-2</c:v>
                </c:pt>
                <c:pt idx="26">
                  <c:v>2.8045199999999999E-2</c:v>
                </c:pt>
                <c:pt idx="27">
                  <c:v>3.9665400000000003E-2</c:v>
                </c:pt>
                <c:pt idx="28">
                  <c:v>4.6130200000000003E-2</c:v>
                </c:pt>
                <c:pt idx="29">
                  <c:v>4.83086E-2</c:v>
                </c:pt>
                <c:pt idx="30">
                  <c:v>3.6076999999999998E-2</c:v>
                </c:pt>
                <c:pt idx="31">
                  <c:v>3.007E-2</c:v>
                </c:pt>
                <c:pt idx="32">
                  <c:v>3.8017799999999997E-2</c:v>
                </c:pt>
                <c:pt idx="33">
                  <c:v>3.0591199999999999E-2</c:v>
                </c:pt>
                <c:pt idx="34">
                  <c:v>2.7367499999999999E-2</c:v>
                </c:pt>
                <c:pt idx="35">
                  <c:v>5.2334400000000003E-2</c:v>
                </c:pt>
                <c:pt idx="36">
                  <c:v>2.8650700000000001E-2</c:v>
                </c:pt>
                <c:pt idx="37">
                  <c:v>4.1200500000000001E-2</c:v>
                </c:pt>
                <c:pt idx="38">
                  <c:v>4.3117299999999997E-2</c:v>
                </c:pt>
                <c:pt idx="39">
                  <c:v>3.37265E-2</c:v>
                </c:pt>
                <c:pt idx="40">
                  <c:v>3.3433400000000002E-2</c:v>
                </c:pt>
                <c:pt idx="41">
                  <c:v>3.0495600000000001E-2</c:v>
                </c:pt>
                <c:pt idx="42">
                  <c:v>2.6873000000000001E-2</c:v>
                </c:pt>
                <c:pt idx="43">
                  <c:v>2.95254E-2</c:v>
                </c:pt>
                <c:pt idx="44">
                  <c:v>2.1987E-2</c:v>
                </c:pt>
                <c:pt idx="45">
                  <c:v>2.3888699999999999E-2</c:v>
                </c:pt>
                <c:pt idx="46">
                  <c:v>2.7043500000000002E-2</c:v>
                </c:pt>
                <c:pt idx="47">
                  <c:v>1.9652599999999999E-2</c:v>
                </c:pt>
                <c:pt idx="48">
                  <c:v>1.7510299999999999E-2</c:v>
                </c:pt>
                <c:pt idx="49">
                  <c:v>2.47976E-2</c:v>
                </c:pt>
                <c:pt idx="50">
                  <c:v>1.5295E-2</c:v>
                </c:pt>
              </c:numCache>
            </c:numRef>
          </c:val>
          <c:extLst>
            <c:ext xmlns:c16="http://schemas.microsoft.com/office/drawing/2014/chart" uri="{C3380CC4-5D6E-409C-BE32-E72D297353CC}">
              <c16:uniqueId val="{00000000-3471-4574-8B42-23F7726FEEA6}"/>
            </c:ext>
          </c:extLst>
        </c:ser>
        <c:ser>
          <c:idx val="1"/>
          <c:order val="1"/>
          <c:tx>
            <c:strRef>
              <c:f>'PIVOT - dose 4'!$C$3:$C$4</c:f>
              <c:strCache>
                <c:ptCount val="1"/>
                <c:pt idx="0">
                  <c:v>60+ years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dose 4'!$A$5:$A$56</c:f>
              <c:strCache>
                <c:ptCount val="51"/>
                <c:pt idx="0">
                  <c:v>K1J</c:v>
                </c:pt>
                <c:pt idx="1">
                  <c:v>K1N</c:v>
                </c:pt>
                <c:pt idx="2">
                  <c:v>K2B</c:v>
                </c:pt>
                <c:pt idx="3">
                  <c:v>K4A</c:v>
                </c:pt>
                <c:pt idx="4">
                  <c:v>K1K</c:v>
                </c:pt>
                <c:pt idx="5">
                  <c:v>K1V</c:v>
                </c:pt>
                <c:pt idx="6">
                  <c:v>K1G</c:v>
                </c:pt>
                <c:pt idx="7">
                  <c:v>M5A</c:v>
                </c:pt>
                <c:pt idx="8">
                  <c:v>M6A</c:v>
                </c:pt>
                <c:pt idx="9">
                  <c:v>L1V</c:v>
                </c:pt>
                <c:pt idx="10">
                  <c:v>L1S</c:v>
                </c:pt>
                <c:pt idx="11">
                  <c:v>L1R</c:v>
                </c:pt>
                <c:pt idx="12">
                  <c:v>M4A</c:v>
                </c:pt>
                <c:pt idx="13">
                  <c:v>M4X</c:v>
                </c:pt>
                <c:pt idx="14">
                  <c:v>M4B</c:v>
                </c:pt>
                <c:pt idx="15">
                  <c:v>M3A</c:v>
                </c:pt>
                <c:pt idx="16">
                  <c:v>M1E</c:v>
                </c:pt>
                <c:pt idx="17">
                  <c:v>M9P</c:v>
                </c:pt>
                <c:pt idx="18">
                  <c:v>L1P</c:v>
                </c:pt>
                <c:pt idx="19">
                  <c:v>M1L</c:v>
                </c:pt>
                <c:pt idx="20">
                  <c:v>M9R</c:v>
                </c:pt>
                <c:pt idx="21">
                  <c:v>L6W</c:v>
                </c:pt>
                <c:pt idx="22">
                  <c:v>L6S</c:v>
                </c:pt>
                <c:pt idx="23">
                  <c:v>L1X</c:v>
                </c:pt>
                <c:pt idx="24">
                  <c:v>M1G</c:v>
                </c:pt>
                <c:pt idx="25">
                  <c:v>L6Z</c:v>
                </c:pt>
                <c:pt idx="26">
                  <c:v>L6T</c:v>
                </c:pt>
                <c:pt idx="27">
                  <c:v>M1J</c:v>
                </c:pt>
                <c:pt idx="28">
                  <c:v>M1K</c:v>
                </c:pt>
                <c:pt idx="29">
                  <c:v>L1T</c:v>
                </c:pt>
                <c:pt idx="30">
                  <c:v>M1B</c:v>
                </c:pt>
                <c:pt idx="31">
                  <c:v>L6V</c:v>
                </c:pt>
                <c:pt idx="32">
                  <c:v>M9N</c:v>
                </c:pt>
                <c:pt idx="33">
                  <c:v>L1L</c:v>
                </c:pt>
                <c:pt idx="34">
                  <c:v>M6L</c:v>
                </c:pt>
                <c:pt idx="35">
                  <c:v>M6N</c:v>
                </c:pt>
                <c:pt idx="36">
                  <c:v>M9W</c:v>
                </c:pt>
                <c:pt idx="37">
                  <c:v>M3J</c:v>
                </c:pt>
                <c:pt idx="38">
                  <c:v>L1Z</c:v>
                </c:pt>
                <c:pt idx="39">
                  <c:v>M6M</c:v>
                </c:pt>
                <c:pt idx="40">
                  <c:v>M3M</c:v>
                </c:pt>
                <c:pt idx="41">
                  <c:v>M9M</c:v>
                </c:pt>
                <c:pt idx="42">
                  <c:v>L6X</c:v>
                </c:pt>
                <c:pt idx="43">
                  <c:v>M3L</c:v>
                </c:pt>
                <c:pt idx="44">
                  <c:v>M9V</c:v>
                </c:pt>
                <c:pt idx="45">
                  <c:v>M9L</c:v>
                </c:pt>
                <c:pt idx="46">
                  <c:v>M3N</c:v>
                </c:pt>
                <c:pt idx="47">
                  <c:v>L6R</c:v>
                </c:pt>
                <c:pt idx="48">
                  <c:v>L4T</c:v>
                </c:pt>
                <c:pt idx="49">
                  <c:v>L7A</c:v>
                </c:pt>
                <c:pt idx="50">
                  <c:v>L6P</c:v>
                </c:pt>
              </c:strCache>
            </c:strRef>
          </c:cat>
          <c:val>
            <c:numRef>
              <c:f>'PIVOT - dose 4'!$C$5:$C$56</c:f>
              <c:numCache>
                <c:formatCode>0%</c:formatCode>
                <c:ptCount val="51"/>
                <c:pt idx="0">
                  <c:v>0.59938970000000003</c:v>
                </c:pt>
                <c:pt idx="1">
                  <c:v>0.59506780000000004</c:v>
                </c:pt>
                <c:pt idx="2">
                  <c:v>0.5555156</c:v>
                </c:pt>
                <c:pt idx="3">
                  <c:v>0.53300479999999995</c:v>
                </c:pt>
                <c:pt idx="4">
                  <c:v>0.53094989999999997</c:v>
                </c:pt>
                <c:pt idx="5">
                  <c:v>0.51842920000000003</c:v>
                </c:pt>
                <c:pt idx="6">
                  <c:v>0.50139860000000003</c:v>
                </c:pt>
                <c:pt idx="7">
                  <c:v>0.4590439</c:v>
                </c:pt>
                <c:pt idx="8">
                  <c:v>0.45567570000000002</c:v>
                </c:pt>
                <c:pt idx="9">
                  <c:v>0.45311089999999998</c:v>
                </c:pt>
                <c:pt idx="10">
                  <c:v>0.4524029</c:v>
                </c:pt>
                <c:pt idx="11">
                  <c:v>0.4407509</c:v>
                </c:pt>
                <c:pt idx="12">
                  <c:v>0.43656139999999999</c:v>
                </c:pt>
                <c:pt idx="13">
                  <c:v>0.43469340000000001</c:v>
                </c:pt>
                <c:pt idx="14">
                  <c:v>0.42465750000000002</c:v>
                </c:pt>
                <c:pt idx="15">
                  <c:v>0.42426940000000002</c:v>
                </c:pt>
                <c:pt idx="16">
                  <c:v>0.4143713</c:v>
                </c:pt>
                <c:pt idx="17">
                  <c:v>0.41303980000000001</c:v>
                </c:pt>
                <c:pt idx="18">
                  <c:v>0.38313059999999999</c:v>
                </c:pt>
                <c:pt idx="19">
                  <c:v>0.37847999999999998</c:v>
                </c:pt>
                <c:pt idx="20">
                  <c:v>0.35965639999999999</c:v>
                </c:pt>
                <c:pt idx="21">
                  <c:v>0.35692659999999998</c:v>
                </c:pt>
                <c:pt idx="22">
                  <c:v>0.35075230000000002</c:v>
                </c:pt>
                <c:pt idx="23">
                  <c:v>0.33621190000000001</c:v>
                </c:pt>
                <c:pt idx="24">
                  <c:v>0.33177279999999998</c:v>
                </c:pt>
                <c:pt idx="25">
                  <c:v>0.3299686</c:v>
                </c:pt>
                <c:pt idx="26">
                  <c:v>0.32719490000000001</c:v>
                </c:pt>
                <c:pt idx="27">
                  <c:v>0.3134189</c:v>
                </c:pt>
                <c:pt idx="28">
                  <c:v>0.31035420000000002</c:v>
                </c:pt>
                <c:pt idx="29">
                  <c:v>0.30618859999999998</c:v>
                </c:pt>
                <c:pt idx="30">
                  <c:v>0.29629630000000001</c:v>
                </c:pt>
                <c:pt idx="31">
                  <c:v>0.291321</c:v>
                </c:pt>
                <c:pt idx="32">
                  <c:v>0.2811922</c:v>
                </c:pt>
                <c:pt idx="33">
                  <c:v>0.26985150000000002</c:v>
                </c:pt>
                <c:pt idx="34">
                  <c:v>0.262571</c:v>
                </c:pt>
                <c:pt idx="35">
                  <c:v>0.25806790000000002</c:v>
                </c:pt>
                <c:pt idx="36">
                  <c:v>0.2472406</c:v>
                </c:pt>
                <c:pt idx="37">
                  <c:v>0.2445814</c:v>
                </c:pt>
                <c:pt idx="38">
                  <c:v>0.24118780000000001</c:v>
                </c:pt>
                <c:pt idx="39">
                  <c:v>0.2310469</c:v>
                </c:pt>
                <c:pt idx="40">
                  <c:v>0.2287092</c:v>
                </c:pt>
                <c:pt idx="41">
                  <c:v>0.22307070000000001</c:v>
                </c:pt>
                <c:pt idx="42">
                  <c:v>0.21539539999999999</c:v>
                </c:pt>
                <c:pt idx="43">
                  <c:v>0.20734730000000001</c:v>
                </c:pt>
                <c:pt idx="44">
                  <c:v>0.2029947</c:v>
                </c:pt>
                <c:pt idx="45">
                  <c:v>0.19835</c:v>
                </c:pt>
                <c:pt idx="46">
                  <c:v>0.1970635</c:v>
                </c:pt>
                <c:pt idx="47">
                  <c:v>0.19020390000000001</c:v>
                </c:pt>
                <c:pt idx="48">
                  <c:v>0.1744385</c:v>
                </c:pt>
                <c:pt idx="49">
                  <c:v>0.16742080000000001</c:v>
                </c:pt>
                <c:pt idx="50">
                  <c:v>0.1246237</c:v>
                </c:pt>
              </c:numCache>
            </c:numRef>
          </c:val>
          <c:extLst>
            <c:ext xmlns:c16="http://schemas.microsoft.com/office/drawing/2014/chart" uri="{C3380CC4-5D6E-409C-BE32-E72D297353CC}">
              <c16:uniqueId val="{00000001-3471-4574-8B42-23F7726FEEA6}"/>
            </c:ext>
          </c:extLst>
        </c:ser>
        <c:dLbls>
          <c:showLegendKey val="0"/>
          <c:showVal val="0"/>
          <c:showCatName val="0"/>
          <c:showSerName val="0"/>
          <c:showPercent val="0"/>
          <c:showBubbleSize val="0"/>
        </c:dLbls>
        <c:gapWidth val="70"/>
        <c:axId val="1539725455"/>
        <c:axId val="1539731695"/>
      </c:barChart>
      <c:catAx>
        <c:axId val="153972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31695"/>
        <c:crosses val="autoZero"/>
        <c:auto val="1"/>
        <c:lblAlgn val="ctr"/>
        <c:lblOffset val="100"/>
        <c:noMultiLvlLbl val="0"/>
      </c:catAx>
      <c:valAx>
        <c:axId val="1539731695"/>
        <c:scaling>
          <c:orientation val="minMax"/>
          <c:max val="1.2"/>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2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Tracker(10-12-2022).xlsx]Paxlovid Pivot!PivotTable4</c:name>
    <c:fmtId val="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CA" sz="1600" b="1"/>
              <a:t>Paxlovid</a:t>
            </a:r>
            <a:r>
              <a:rPr lang="en-CA" sz="1600" b="1" baseline="0"/>
              <a:t> Dispensing rate per 1000 new cases</a:t>
            </a:r>
            <a:endParaRPr lang="en-CA"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74547371060849"/>
          <c:y val="5.1920455104364362E-2"/>
          <c:w val="0.86616693812221601"/>
          <c:h val="0.87637785274702129"/>
        </c:manualLayout>
      </c:layout>
      <c:barChart>
        <c:barDir val="bar"/>
        <c:grouping val="clustered"/>
        <c:varyColors val="0"/>
        <c:ser>
          <c:idx val="0"/>
          <c:order val="0"/>
          <c:tx>
            <c:strRef>
              <c:f>'Paxlovid Pivot'!$B$67</c:f>
              <c:strCache>
                <c:ptCount val="1"/>
                <c:pt idx="0">
                  <c:v>Total</c:v>
                </c:pt>
              </c:strCache>
            </c:strRef>
          </c:tx>
          <c:spPr>
            <a:solidFill>
              <a:schemeClr val="accent1"/>
            </a:solidFill>
            <a:ln>
              <a:noFill/>
            </a:ln>
            <a:effectLst/>
          </c:spPr>
          <c:invertIfNegative val="0"/>
          <c:cat>
            <c:strRef>
              <c:f>'Paxlovid Pivot'!$A$68:$A$73</c:f>
              <c:strCache>
                <c:ptCount val="5"/>
                <c:pt idx="0">
                  <c:v>M3A</c:v>
                </c:pt>
                <c:pt idx="1">
                  <c:v>M6L</c:v>
                </c:pt>
                <c:pt idx="2">
                  <c:v>M6M</c:v>
                </c:pt>
                <c:pt idx="3">
                  <c:v>M9N</c:v>
                </c:pt>
                <c:pt idx="4">
                  <c:v>M9P</c:v>
                </c:pt>
              </c:strCache>
            </c:strRef>
          </c:cat>
          <c:val>
            <c:numRef>
              <c:f>'Paxlovid Pivot'!$B$68:$B$73</c:f>
              <c:numCache>
                <c:formatCode>General</c:formatCode>
                <c:ptCount val="5"/>
                <c:pt idx="0">
                  <c:v>21.008403361344538</c:v>
                </c:pt>
                <c:pt idx="1">
                  <c:v>44.776119402985074</c:v>
                </c:pt>
                <c:pt idx="2">
                  <c:v>79.032258064516128</c:v>
                </c:pt>
                <c:pt idx="3">
                  <c:v>221.64948453608247</c:v>
                </c:pt>
                <c:pt idx="4">
                  <c:v>96.418732782369148</c:v>
                </c:pt>
              </c:numCache>
            </c:numRef>
          </c:val>
          <c:extLst>
            <c:ext xmlns:c16="http://schemas.microsoft.com/office/drawing/2014/chart" uri="{C3380CC4-5D6E-409C-BE32-E72D297353CC}">
              <c16:uniqueId val="{00000000-A779-45CD-A390-58E6CCD4AF97}"/>
            </c:ext>
          </c:extLst>
        </c:ser>
        <c:dLbls>
          <c:showLegendKey val="0"/>
          <c:showVal val="0"/>
          <c:showCatName val="0"/>
          <c:showSerName val="0"/>
          <c:showPercent val="0"/>
          <c:showBubbleSize val="0"/>
        </c:dLbls>
        <c:gapWidth val="182"/>
        <c:axId val="966603696"/>
        <c:axId val="966600744"/>
      </c:barChart>
      <c:catAx>
        <c:axId val="966603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600" b="1"/>
                  <a:t>FSA</a:t>
                </a:r>
              </a:p>
              <a:p>
                <a:pPr>
                  <a:defRPr/>
                </a:pP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mn-lt"/>
                <a:ea typeface="+mn-ea"/>
                <a:cs typeface="+mn-cs"/>
              </a:defRPr>
            </a:pPr>
            <a:endParaRPr lang="en-US"/>
          </a:p>
        </c:txPr>
        <c:crossAx val="966600744"/>
        <c:crosses val="autoZero"/>
        <c:auto val="1"/>
        <c:lblAlgn val="ctr"/>
        <c:lblOffset val="100"/>
        <c:noMultiLvlLbl val="0"/>
      </c:catAx>
      <c:valAx>
        <c:axId val="9666007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CA" sz="1200" b="1">
                    <a:solidFill>
                      <a:schemeClr val="tx1">
                        <a:lumMod val="95000"/>
                        <a:lumOff val="5000"/>
                      </a:schemeClr>
                    </a:solidFill>
                  </a:rPr>
                  <a:t>Rate per 1,000 new cases</a:t>
                </a:r>
              </a:p>
            </c:rich>
          </c:tx>
          <c:layout>
            <c:manualLayout>
              <c:xMode val="edge"/>
              <c:yMode val="edge"/>
              <c:x val="0.47319992785026649"/>
              <c:y val="0.9735452451566286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96660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Tracker(10-12-2022).xlsx]Paxlovid Pivot!PivotTable2</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CA" sz="1600" b="1">
                <a:solidFill>
                  <a:schemeClr val="tx1">
                    <a:lumMod val="95000"/>
                    <a:lumOff val="5000"/>
                  </a:schemeClr>
                </a:solidFill>
              </a:rPr>
              <a:t>Paxlovid dispensing</a:t>
            </a:r>
            <a:r>
              <a:rPr lang="en-CA" sz="1600" b="1" baseline="0">
                <a:solidFill>
                  <a:schemeClr val="tx1">
                    <a:lumMod val="95000"/>
                    <a:lumOff val="5000"/>
                  </a:schemeClr>
                </a:solidFill>
              </a:rPr>
              <a:t> rate per 1000 new cases by ≥10 % black FSAs</a:t>
            </a:r>
            <a:endParaRPr lang="en-CA" sz="16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'Paxlovid Pivot'!$B$3:$B$4</c:f>
              <c:strCache>
                <c:ptCount val="1"/>
                <c:pt idx="0">
                  <c:v>No</c:v>
                </c:pt>
              </c:strCache>
            </c:strRef>
          </c:tx>
          <c:spPr>
            <a:ln w="28575" cap="rnd">
              <a:solidFill>
                <a:schemeClr val="accent1"/>
              </a:solidFill>
              <a:round/>
            </a:ln>
            <a:effectLst/>
          </c:spPr>
          <c:marker>
            <c:symbol val="none"/>
          </c:marker>
          <c:cat>
            <c:strRef>
              <c:f>'Paxlovid Pivot'!$A$5:$A$29</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Pivot'!$B$5:$B$29</c:f>
              <c:numCache>
                <c:formatCode>General</c:formatCode>
                <c:ptCount val="24"/>
                <c:pt idx="0">
                  <c:v>105.20722635494155</c:v>
                </c:pt>
                <c:pt idx="1">
                  <c:v>163.2373835710151</c:v>
                </c:pt>
                <c:pt idx="2">
                  <c:v>161.56520553548299</c:v>
                </c:pt>
                <c:pt idx="3">
                  <c:v>156.01488218272013</c:v>
                </c:pt>
                <c:pt idx="4">
                  <c:v>150.68632435180479</c:v>
                </c:pt>
                <c:pt idx="5">
                  <c:v>151.46831530139104</c:v>
                </c:pt>
                <c:pt idx="6">
                  <c:v>139.39751919669226</c:v>
                </c:pt>
                <c:pt idx="7">
                  <c:v>151.42164425832047</c:v>
                </c:pt>
                <c:pt idx="8">
                  <c:v>147.64008370146479</c:v>
                </c:pt>
                <c:pt idx="9">
                  <c:v>211.42552055525894</c:v>
                </c:pt>
                <c:pt idx="10">
                  <c:v>247.57386241104163</c:v>
                </c:pt>
                <c:pt idx="11">
                  <c:v>221.73693935830673</c:v>
                </c:pt>
                <c:pt idx="12">
                  <c:v>257.86330457863306</c:v>
                </c:pt>
                <c:pt idx="13">
                  <c:v>244.16953964713039</c:v>
                </c:pt>
                <c:pt idx="14">
                  <c:v>254.81840193704602</c:v>
                </c:pt>
                <c:pt idx="15">
                  <c:v>303.47407803313735</c:v>
                </c:pt>
                <c:pt idx="16">
                  <c:v>222.58610954263128</c:v>
                </c:pt>
                <c:pt idx="17">
                  <c:v>219.42487585171497</c:v>
                </c:pt>
                <c:pt idx="18">
                  <c:v>233.13253012048193</c:v>
                </c:pt>
                <c:pt idx="19">
                  <c:v>218.87927792403158</c:v>
                </c:pt>
                <c:pt idx="20">
                  <c:v>240.60785141409877</c:v>
                </c:pt>
                <c:pt idx="21">
                  <c:v>234.01513931389917</c:v>
                </c:pt>
                <c:pt idx="22">
                  <c:v>242.14017882895874</c:v>
                </c:pt>
                <c:pt idx="23">
                  <c:v>286.26960988477026</c:v>
                </c:pt>
              </c:numCache>
            </c:numRef>
          </c:val>
          <c:smooth val="0"/>
          <c:extLst>
            <c:ext xmlns:c16="http://schemas.microsoft.com/office/drawing/2014/chart" uri="{C3380CC4-5D6E-409C-BE32-E72D297353CC}">
              <c16:uniqueId val="{00000000-2C59-4E20-AD9E-24D7658AEF1C}"/>
            </c:ext>
          </c:extLst>
        </c:ser>
        <c:ser>
          <c:idx val="1"/>
          <c:order val="1"/>
          <c:tx>
            <c:strRef>
              <c:f>'Paxlovid Pivot'!$C$3:$C$4</c:f>
              <c:strCache>
                <c:ptCount val="1"/>
                <c:pt idx="0">
                  <c:v>Yes</c:v>
                </c:pt>
              </c:strCache>
            </c:strRef>
          </c:tx>
          <c:spPr>
            <a:ln w="28575" cap="rnd">
              <a:solidFill>
                <a:schemeClr val="accent2"/>
              </a:solidFill>
              <a:round/>
            </a:ln>
            <a:effectLst/>
          </c:spPr>
          <c:marker>
            <c:symbol val="none"/>
          </c:marker>
          <c:cat>
            <c:strRef>
              <c:f>'Paxlovid Pivot'!$A$5:$A$29</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Pivot'!$C$5:$C$29</c:f>
              <c:numCache>
                <c:formatCode>General</c:formatCode>
                <c:ptCount val="24"/>
                <c:pt idx="0">
                  <c:v>62.605042016806721</c:v>
                </c:pt>
                <c:pt idx="1">
                  <c:v>119.56062526404732</c:v>
                </c:pt>
                <c:pt idx="2">
                  <c:v>121.31630648330059</c:v>
                </c:pt>
                <c:pt idx="3">
                  <c:v>137.59213759213759</c:v>
                </c:pt>
                <c:pt idx="4">
                  <c:v>99.859353023909989</c:v>
                </c:pt>
                <c:pt idx="5">
                  <c:v>122.87334593572778</c:v>
                </c:pt>
                <c:pt idx="6">
                  <c:v>137.97634691195796</c:v>
                </c:pt>
                <c:pt idx="7">
                  <c:v>113.33333333333333</c:v>
                </c:pt>
                <c:pt idx="8">
                  <c:v>129.42989214175654</c:v>
                </c:pt>
                <c:pt idx="9">
                  <c:v>156.77321156773212</c:v>
                </c:pt>
                <c:pt idx="10">
                  <c:v>130.38130381303813</c:v>
                </c:pt>
                <c:pt idx="11">
                  <c:v>182.77310924369746</c:v>
                </c:pt>
                <c:pt idx="12">
                  <c:v>189.82536066818528</c:v>
                </c:pt>
                <c:pt idx="13">
                  <c:v>154.33526011560696</c:v>
                </c:pt>
                <c:pt idx="14">
                  <c:v>192.37057220708448</c:v>
                </c:pt>
                <c:pt idx="15">
                  <c:v>219.46902654867256</c:v>
                </c:pt>
                <c:pt idx="16">
                  <c:v>214.12471825694968</c:v>
                </c:pt>
                <c:pt idx="17">
                  <c:v>206.59163987138263</c:v>
                </c:pt>
                <c:pt idx="18">
                  <c:v>186.83996750609262</c:v>
                </c:pt>
                <c:pt idx="19">
                  <c:v>211.8561710398445</c:v>
                </c:pt>
                <c:pt idx="20">
                  <c:v>207.9646017699115</c:v>
                </c:pt>
                <c:pt idx="21">
                  <c:v>152.27817745803358</c:v>
                </c:pt>
                <c:pt idx="22">
                  <c:v>226.01010101010101</c:v>
                </c:pt>
                <c:pt idx="23">
                  <c:v>297.04301075268819</c:v>
                </c:pt>
              </c:numCache>
            </c:numRef>
          </c:val>
          <c:smooth val="0"/>
          <c:extLst>
            <c:ext xmlns:c16="http://schemas.microsoft.com/office/drawing/2014/chart" uri="{C3380CC4-5D6E-409C-BE32-E72D297353CC}">
              <c16:uniqueId val="{0000000A-2C59-4E20-AD9E-24D7658AEF1C}"/>
            </c:ext>
          </c:extLst>
        </c:ser>
        <c:dLbls>
          <c:showLegendKey val="0"/>
          <c:showVal val="0"/>
          <c:showCatName val="0"/>
          <c:showSerName val="0"/>
          <c:showPercent val="0"/>
          <c:showBubbleSize val="0"/>
        </c:dLbls>
        <c:smooth val="0"/>
        <c:axId val="976075880"/>
        <c:axId val="976076536"/>
      </c:lineChart>
      <c:catAx>
        <c:axId val="976075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sz="1200" b="1">
                    <a:solidFill>
                      <a:schemeClr val="tx1">
                        <a:lumMod val="95000"/>
                        <a:lumOff val="5000"/>
                      </a:schemeClr>
                    </a:solidFill>
                  </a:rPr>
                  <a:t>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976076536"/>
        <c:crosses val="autoZero"/>
        <c:auto val="1"/>
        <c:lblAlgn val="ctr"/>
        <c:lblOffset val="100"/>
        <c:noMultiLvlLbl val="0"/>
      </c:catAx>
      <c:valAx>
        <c:axId val="976076536"/>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r>
                  <a:rPr lang="en-CA" sz="1200" b="1">
                    <a:solidFill>
                      <a:schemeClr val="tx1">
                        <a:lumMod val="95000"/>
                        <a:lumOff val="5000"/>
                      </a:schemeClr>
                    </a:solidFill>
                  </a:rPr>
                  <a:t>Rate per</a:t>
                </a:r>
                <a:r>
                  <a:rPr lang="en-CA" sz="1200" b="1" baseline="0">
                    <a:solidFill>
                      <a:schemeClr val="tx1">
                        <a:lumMod val="95000"/>
                        <a:lumOff val="5000"/>
                      </a:schemeClr>
                    </a:solidFill>
                  </a:rPr>
                  <a:t> 1000</a:t>
                </a:r>
              </a:p>
            </c:rich>
          </c:tx>
          <c:layout>
            <c:manualLayout>
              <c:xMode val="edge"/>
              <c:yMode val="edge"/>
              <c:x val="1.2645337997438473E-3"/>
              <c:y val="0.35635144356955378"/>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76075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Tracker(10-12-2022).xlsx]Paxlovid Pivot!PivotTable3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i="0" baseline="0">
                <a:solidFill>
                  <a:schemeClr val="tx1">
                    <a:lumMod val="95000"/>
                    <a:lumOff val="5000"/>
                  </a:schemeClr>
                </a:solidFill>
                <a:effectLst/>
              </a:rPr>
              <a:t>Paxlovid dispensing rate per 1000 new cases by high priority communities</a:t>
            </a:r>
            <a:endParaRPr lang="en-CA" sz="1200" b="1">
              <a:solidFill>
                <a:schemeClr val="tx1">
                  <a:lumMod val="95000"/>
                  <a:lumOff val="5000"/>
                </a:schemeClr>
              </a:solidFill>
              <a:effectLst/>
            </a:endParaRPr>
          </a:p>
        </c:rich>
      </c:tx>
      <c:layout>
        <c:manualLayout>
          <c:xMode val="edge"/>
          <c:yMode val="edge"/>
          <c:x val="0.19217777585361817"/>
          <c:y val="2.16299650684579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06207891127851E-2"/>
          <c:y val="9.5108586560857453E-2"/>
          <c:w val="0.82355902812405746"/>
          <c:h val="0.7422717886618595"/>
        </c:manualLayout>
      </c:layout>
      <c:lineChart>
        <c:grouping val="standard"/>
        <c:varyColors val="0"/>
        <c:ser>
          <c:idx val="0"/>
          <c:order val="0"/>
          <c:tx>
            <c:strRef>
              <c:f>'Paxlovid Pivot'!$B$31:$B$32</c:f>
              <c:strCache>
                <c:ptCount val="1"/>
                <c:pt idx="0">
                  <c:v>No</c:v>
                </c:pt>
              </c:strCache>
            </c:strRef>
          </c:tx>
          <c:spPr>
            <a:ln w="28575" cap="rnd">
              <a:solidFill>
                <a:schemeClr val="accent1"/>
              </a:solidFill>
              <a:round/>
            </a:ln>
            <a:effectLst/>
          </c:spPr>
          <c:marker>
            <c:symbol val="none"/>
          </c:marker>
          <c:cat>
            <c:strRef>
              <c:f>'Paxlovid Pivot'!$A$33:$A$57</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Pivot'!$B$33:$B$57</c:f>
              <c:numCache>
                <c:formatCode>General</c:formatCode>
                <c:ptCount val="24"/>
                <c:pt idx="0">
                  <c:v>105.11436648676433</c:v>
                </c:pt>
                <c:pt idx="1">
                  <c:v>160.75274912141481</c:v>
                </c:pt>
                <c:pt idx="2">
                  <c:v>158.08339429407462</c:v>
                </c:pt>
                <c:pt idx="3">
                  <c:v>154.4598834603317</c:v>
                </c:pt>
                <c:pt idx="4">
                  <c:v>147.11751662971176</c:v>
                </c:pt>
                <c:pt idx="5">
                  <c:v>143.96887159533074</c:v>
                </c:pt>
                <c:pt idx="6">
                  <c:v>138.28621520929212</c:v>
                </c:pt>
                <c:pt idx="7">
                  <c:v>145.63106796116503</c:v>
                </c:pt>
                <c:pt idx="8">
                  <c:v>151.54612829031433</c:v>
                </c:pt>
                <c:pt idx="9">
                  <c:v>199.00787861103007</c:v>
                </c:pt>
                <c:pt idx="10">
                  <c:v>235.43123543123542</c:v>
                </c:pt>
                <c:pt idx="11">
                  <c:v>215.6284555842241</c:v>
                </c:pt>
                <c:pt idx="12">
                  <c:v>252.03975671265388</c:v>
                </c:pt>
                <c:pt idx="13">
                  <c:v>227.97356828193833</c:v>
                </c:pt>
                <c:pt idx="14">
                  <c:v>241.52010050251258</c:v>
                </c:pt>
                <c:pt idx="15">
                  <c:v>299.91773416382654</c:v>
                </c:pt>
                <c:pt idx="16">
                  <c:v>218.18405814956265</c:v>
                </c:pt>
                <c:pt idx="17">
                  <c:v>219.23318667504716</c:v>
                </c:pt>
                <c:pt idx="18">
                  <c:v>234.35263500325308</c:v>
                </c:pt>
                <c:pt idx="19">
                  <c:v>212.91638341264445</c:v>
                </c:pt>
                <c:pt idx="20">
                  <c:v>238.12423873325213</c:v>
                </c:pt>
                <c:pt idx="21">
                  <c:v>231.5807983119395</c:v>
                </c:pt>
                <c:pt idx="22">
                  <c:v>239.83739837398375</c:v>
                </c:pt>
                <c:pt idx="23">
                  <c:v>285.17340602756326</c:v>
                </c:pt>
              </c:numCache>
            </c:numRef>
          </c:val>
          <c:smooth val="0"/>
          <c:extLst>
            <c:ext xmlns:c16="http://schemas.microsoft.com/office/drawing/2014/chart" uri="{C3380CC4-5D6E-409C-BE32-E72D297353CC}">
              <c16:uniqueId val="{00000000-B460-4A19-B27B-2064350269DC}"/>
            </c:ext>
          </c:extLst>
        </c:ser>
        <c:ser>
          <c:idx val="1"/>
          <c:order val="1"/>
          <c:tx>
            <c:strRef>
              <c:f>'Paxlovid Pivot'!$C$31:$C$32</c:f>
              <c:strCache>
                <c:ptCount val="1"/>
                <c:pt idx="0">
                  <c:v>Yes</c:v>
                </c:pt>
              </c:strCache>
            </c:strRef>
          </c:tx>
          <c:spPr>
            <a:ln w="28575" cap="rnd">
              <a:solidFill>
                <a:schemeClr val="accent2"/>
              </a:solidFill>
              <a:round/>
            </a:ln>
            <a:effectLst/>
          </c:spPr>
          <c:marker>
            <c:symbol val="none"/>
          </c:marker>
          <c:cat>
            <c:strRef>
              <c:f>'Paxlovid Pivot'!$A$33:$A$57</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Pivot'!$C$33:$C$57</c:f>
              <c:numCache>
                <c:formatCode>General</c:formatCode>
                <c:ptCount val="24"/>
                <c:pt idx="0">
                  <c:v>77.750206782464844</c:v>
                </c:pt>
                <c:pt idx="1">
                  <c:v>147.26394849785407</c:v>
                </c:pt>
                <c:pt idx="2">
                  <c:v>150.24711696869852</c:v>
                </c:pt>
                <c:pt idx="3">
                  <c:v>151.0903426791277</c:v>
                </c:pt>
                <c:pt idx="4">
                  <c:v>132.76709879302638</c:v>
                </c:pt>
                <c:pt idx="5">
                  <c:v>161.71428571428572</c:v>
                </c:pt>
                <c:pt idx="6">
                  <c:v>142.52153484729834</c:v>
                </c:pt>
                <c:pt idx="7">
                  <c:v>147.38646101113966</c:v>
                </c:pt>
                <c:pt idx="8">
                  <c:v>121.50433944069432</c:v>
                </c:pt>
                <c:pt idx="9">
                  <c:v>218.23770491803279</c:v>
                </c:pt>
                <c:pt idx="10">
                  <c:v>210.34482758620689</c:v>
                </c:pt>
                <c:pt idx="11">
                  <c:v>219.06693711967546</c:v>
                </c:pt>
                <c:pt idx="12">
                  <c:v>234.01231643770726</c:v>
                </c:pt>
                <c:pt idx="13">
                  <c:v>240.84394904458597</c:v>
                </c:pt>
                <c:pt idx="14">
                  <c:v>259.58588957055213</c:v>
                </c:pt>
                <c:pt idx="15">
                  <c:v>259.34671389216845</c:v>
                </c:pt>
                <c:pt idx="16">
                  <c:v>234.41275978733688</c:v>
                </c:pt>
                <c:pt idx="17">
                  <c:v>212.01232032854207</c:v>
                </c:pt>
                <c:pt idx="18">
                  <c:v>197.18309859154928</c:v>
                </c:pt>
                <c:pt idx="19">
                  <c:v>241.06602059357965</c:v>
                </c:pt>
                <c:pt idx="20">
                  <c:v>231.46223146223147</c:v>
                </c:pt>
                <c:pt idx="21">
                  <c:v>193.95280235988199</c:v>
                </c:pt>
                <c:pt idx="22">
                  <c:v>243.60902255639098</c:v>
                </c:pt>
                <c:pt idx="23">
                  <c:v>297.61904761904759</c:v>
                </c:pt>
              </c:numCache>
            </c:numRef>
          </c:val>
          <c:smooth val="0"/>
          <c:extLst>
            <c:ext xmlns:c16="http://schemas.microsoft.com/office/drawing/2014/chart" uri="{C3380CC4-5D6E-409C-BE32-E72D297353CC}">
              <c16:uniqueId val="{00000001-B460-4A19-B27B-2064350269DC}"/>
            </c:ext>
          </c:extLst>
        </c:ser>
        <c:dLbls>
          <c:showLegendKey val="0"/>
          <c:showVal val="0"/>
          <c:showCatName val="0"/>
          <c:showSerName val="0"/>
          <c:showPercent val="0"/>
          <c:showBubbleSize val="0"/>
        </c:dLbls>
        <c:smooth val="0"/>
        <c:axId val="977327000"/>
        <c:axId val="977324704"/>
      </c:lineChart>
      <c:catAx>
        <c:axId val="977327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CA" sz="1200" b="1">
                    <a:solidFill>
                      <a:schemeClr val="tx1">
                        <a:lumMod val="95000"/>
                        <a:lumOff val="5000"/>
                      </a:schemeClr>
                    </a:solidFill>
                  </a:rPr>
                  <a:t>Week Number</a:t>
                </a:r>
              </a:p>
            </c:rich>
          </c:tx>
          <c:layout>
            <c:manualLayout>
              <c:xMode val="edge"/>
              <c:yMode val="edge"/>
              <c:x val="0.44936758399669013"/>
              <c:y val="0.899792921673006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977324704"/>
        <c:crosses val="autoZero"/>
        <c:auto val="1"/>
        <c:lblAlgn val="ctr"/>
        <c:lblOffset val="100"/>
        <c:noMultiLvlLbl val="0"/>
      </c:catAx>
      <c:valAx>
        <c:axId val="977324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CA" sz="1200" b="1">
                    <a:solidFill>
                      <a:schemeClr val="tx1">
                        <a:lumMod val="95000"/>
                        <a:lumOff val="5000"/>
                      </a:schemeClr>
                    </a:solidFill>
                  </a:rPr>
                  <a:t>Rate per 1000</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77327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Tracker(10-12-2022).xlsx]Paxlovid Pivot!PivotTable2</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'Paxlovid Pivot'!$B$3:$B$4</c:f>
              <c:strCache>
                <c:ptCount val="1"/>
                <c:pt idx="0">
                  <c:v>No</c:v>
                </c:pt>
              </c:strCache>
            </c:strRef>
          </c:tx>
          <c:spPr>
            <a:ln w="28575" cap="rnd">
              <a:solidFill>
                <a:schemeClr val="accent1"/>
              </a:solidFill>
              <a:round/>
            </a:ln>
            <a:effectLst/>
          </c:spPr>
          <c:marker>
            <c:symbol val="none"/>
          </c:marker>
          <c:cat>
            <c:strRef>
              <c:f>'Paxlovid Pivot'!$A$5:$A$29</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Pivot'!$B$5:$B$29</c:f>
              <c:numCache>
                <c:formatCode>General</c:formatCode>
                <c:ptCount val="24"/>
                <c:pt idx="0">
                  <c:v>105.20722635494155</c:v>
                </c:pt>
                <c:pt idx="1">
                  <c:v>163.2373835710151</c:v>
                </c:pt>
                <c:pt idx="2">
                  <c:v>161.56520553548299</c:v>
                </c:pt>
                <c:pt idx="3">
                  <c:v>156.01488218272013</c:v>
                </c:pt>
                <c:pt idx="4">
                  <c:v>150.68632435180479</c:v>
                </c:pt>
                <c:pt idx="5">
                  <c:v>151.46831530139104</c:v>
                </c:pt>
                <c:pt idx="6">
                  <c:v>139.39751919669226</c:v>
                </c:pt>
                <c:pt idx="7">
                  <c:v>151.42164425832047</c:v>
                </c:pt>
                <c:pt idx="8">
                  <c:v>147.64008370146479</c:v>
                </c:pt>
                <c:pt idx="9">
                  <c:v>211.42552055525894</c:v>
                </c:pt>
                <c:pt idx="10">
                  <c:v>247.57386241104163</c:v>
                </c:pt>
                <c:pt idx="11">
                  <c:v>221.73693935830673</c:v>
                </c:pt>
                <c:pt idx="12">
                  <c:v>257.86330457863306</c:v>
                </c:pt>
                <c:pt idx="13">
                  <c:v>244.16953964713039</c:v>
                </c:pt>
                <c:pt idx="14">
                  <c:v>254.81840193704602</c:v>
                </c:pt>
                <c:pt idx="15">
                  <c:v>303.47407803313735</c:v>
                </c:pt>
                <c:pt idx="16">
                  <c:v>222.58610954263128</c:v>
                </c:pt>
                <c:pt idx="17">
                  <c:v>219.42487585171497</c:v>
                </c:pt>
                <c:pt idx="18">
                  <c:v>233.13253012048193</c:v>
                </c:pt>
                <c:pt idx="19">
                  <c:v>218.87927792403158</c:v>
                </c:pt>
                <c:pt idx="20">
                  <c:v>240.60785141409877</c:v>
                </c:pt>
                <c:pt idx="21">
                  <c:v>234.01513931389917</c:v>
                </c:pt>
                <c:pt idx="22">
                  <c:v>242.14017882895874</c:v>
                </c:pt>
                <c:pt idx="23">
                  <c:v>286.26960988477026</c:v>
                </c:pt>
              </c:numCache>
            </c:numRef>
          </c:val>
          <c:smooth val="0"/>
          <c:extLst>
            <c:ext xmlns:c16="http://schemas.microsoft.com/office/drawing/2014/chart" uri="{C3380CC4-5D6E-409C-BE32-E72D297353CC}">
              <c16:uniqueId val="{00000003-8BCC-45F7-AC86-414BD70078AC}"/>
            </c:ext>
          </c:extLst>
        </c:ser>
        <c:ser>
          <c:idx val="1"/>
          <c:order val="1"/>
          <c:tx>
            <c:strRef>
              <c:f>'Paxlovid Pivot'!$C$3:$C$4</c:f>
              <c:strCache>
                <c:ptCount val="1"/>
                <c:pt idx="0">
                  <c:v>Yes</c:v>
                </c:pt>
              </c:strCache>
            </c:strRef>
          </c:tx>
          <c:spPr>
            <a:ln w="28575" cap="rnd">
              <a:solidFill>
                <a:schemeClr val="accent2"/>
              </a:solidFill>
              <a:round/>
            </a:ln>
            <a:effectLst/>
          </c:spPr>
          <c:marker>
            <c:symbol val="none"/>
          </c:marker>
          <c:cat>
            <c:strRef>
              <c:f>'Paxlovid Pivot'!$A$5:$A$29</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Pivot'!$C$5:$C$29</c:f>
              <c:numCache>
                <c:formatCode>General</c:formatCode>
                <c:ptCount val="24"/>
                <c:pt idx="0">
                  <c:v>62.605042016806721</c:v>
                </c:pt>
                <c:pt idx="1">
                  <c:v>119.56062526404732</c:v>
                </c:pt>
                <c:pt idx="2">
                  <c:v>121.31630648330059</c:v>
                </c:pt>
                <c:pt idx="3">
                  <c:v>137.59213759213759</c:v>
                </c:pt>
                <c:pt idx="4">
                  <c:v>99.859353023909989</c:v>
                </c:pt>
                <c:pt idx="5">
                  <c:v>122.87334593572778</c:v>
                </c:pt>
                <c:pt idx="6">
                  <c:v>137.97634691195796</c:v>
                </c:pt>
                <c:pt idx="7">
                  <c:v>113.33333333333333</c:v>
                </c:pt>
                <c:pt idx="8">
                  <c:v>129.42989214175654</c:v>
                </c:pt>
                <c:pt idx="9">
                  <c:v>156.77321156773212</c:v>
                </c:pt>
                <c:pt idx="10">
                  <c:v>130.38130381303813</c:v>
                </c:pt>
                <c:pt idx="11">
                  <c:v>182.77310924369746</c:v>
                </c:pt>
                <c:pt idx="12">
                  <c:v>189.82536066818528</c:v>
                </c:pt>
                <c:pt idx="13">
                  <c:v>154.33526011560696</c:v>
                </c:pt>
                <c:pt idx="14">
                  <c:v>192.37057220708448</c:v>
                </c:pt>
                <c:pt idx="15">
                  <c:v>219.46902654867256</c:v>
                </c:pt>
                <c:pt idx="16">
                  <c:v>214.12471825694968</c:v>
                </c:pt>
                <c:pt idx="17">
                  <c:v>206.59163987138263</c:v>
                </c:pt>
                <c:pt idx="18">
                  <c:v>186.83996750609262</c:v>
                </c:pt>
                <c:pt idx="19">
                  <c:v>211.8561710398445</c:v>
                </c:pt>
                <c:pt idx="20">
                  <c:v>207.9646017699115</c:v>
                </c:pt>
                <c:pt idx="21">
                  <c:v>152.27817745803358</c:v>
                </c:pt>
                <c:pt idx="22">
                  <c:v>226.01010101010101</c:v>
                </c:pt>
                <c:pt idx="23">
                  <c:v>297.04301075268819</c:v>
                </c:pt>
              </c:numCache>
            </c:numRef>
          </c:val>
          <c:smooth val="0"/>
          <c:extLst>
            <c:ext xmlns:c16="http://schemas.microsoft.com/office/drawing/2014/chart" uri="{C3380CC4-5D6E-409C-BE32-E72D297353CC}">
              <c16:uniqueId val="{0000000C-8BCC-45F7-AC86-414BD70078AC}"/>
            </c:ext>
          </c:extLst>
        </c:ser>
        <c:dLbls>
          <c:showLegendKey val="0"/>
          <c:showVal val="0"/>
          <c:showCatName val="0"/>
          <c:showSerName val="0"/>
          <c:showPercent val="0"/>
          <c:showBubbleSize val="0"/>
        </c:dLbls>
        <c:smooth val="0"/>
        <c:axId val="976075880"/>
        <c:axId val="976076536"/>
      </c:lineChart>
      <c:catAx>
        <c:axId val="97607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76536"/>
        <c:crosses val="autoZero"/>
        <c:auto val="1"/>
        <c:lblAlgn val="ctr"/>
        <c:lblOffset val="100"/>
        <c:noMultiLvlLbl val="0"/>
      </c:catAx>
      <c:valAx>
        <c:axId val="976076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75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Tracker(10-12-2022).xlsx]Paxlovid Pivot!PivotTable3</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'Paxlovid Pivot'!$B$31:$B$32</c:f>
              <c:strCache>
                <c:ptCount val="1"/>
                <c:pt idx="0">
                  <c:v>No</c:v>
                </c:pt>
              </c:strCache>
            </c:strRef>
          </c:tx>
          <c:spPr>
            <a:ln w="28575" cap="rnd">
              <a:solidFill>
                <a:schemeClr val="accent1"/>
              </a:solidFill>
              <a:round/>
            </a:ln>
            <a:effectLst/>
          </c:spPr>
          <c:marker>
            <c:symbol val="none"/>
          </c:marker>
          <c:cat>
            <c:strRef>
              <c:f>'Paxlovid Pivot'!$A$33:$A$57</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Pivot'!$B$33:$B$57</c:f>
              <c:numCache>
                <c:formatCode>General</c:formatCode>
                <c:ptCount val="24"/>
                <c:pt idx="0">
                  <c:v>105.11436648676433</c:v>
                </c:pt>
                <c:pt idx="1">
                  <c:v>160.75274912141481</c:v>
                </c:pt>
                <c:pt idx="2">
                  <c:v>158.08339429407462</c:v>
                </c:pt>
                <c:pt idx="3">
                  <c:v>154.4598834603317</c:v>
                </c:pt>
                <c:pt idx="4">
                  <c:v>147.11751662971176</c:v>
                </c:pt>
                <c:pt idx="5">
                  <c:v>143.96887159533074</c:v>
                </c:pt>
                <c:pt idx="6">
                  <c:v>138.28621520929212</c:v>
                </c:pt>
                <c:pt idx="7">
                  <c:v>145.63106796116503</c:v>
                </c:pt>
                <c:pt idx="8">
                  <c:v>151.54612829031433</c:v>
                </c:pt>
                <c:pt idx="9">
                  <c:v>199.00787861103007</c:v>
                </c:pt>
                <c:pt idx="10">
                  <c:v>235.43123543123542</c:v>
                </c:pt>
                <c:pt idx="11">
                  <c:v>215.6284555842241</c:v>
                </c:pt>
                <c:pt idx="12">
                  <c:v>252.03975671265388</c:v>
                </c:pt>
                <c:pt idx="13">
                  <c:v>227.97356828193833</c:v>
                </c:pt>
                <c:pt idx="14">
                  <c:v>241.52010050251258</c:v>
                </c:pt>
                <c:pt idx="15">
                  <c:v>299.91773416382654</c:v>
                </c:pt>
                <c:pt idx="16">
                  <c:v>218.18405814956265</c:v>
                </c:pt>
                <c:pt idx="17">
                  <c:v>219.23318667504716</c:v>
                </c:pt>
                <c:pt idx="18">
                  <c:v>234.35263500325308</c:v>
                </c:pt>
                <c:pt idx="19">
                  <c:v>212.91638341264445</c:v>
                </c:pt>
                <c:pt idx="20">
                  <c:v>238.12423873325213</c:v>
                </c:pt>
                <c:pt idx="21">
                  <c:v>231.5807983119395</c:v>
                </c:pt>
                <c:pt idx="22">
                  <c:v>239.83739837398375</c:v>
                </c:pt>
                <c:pt idx="23">
                  <c:v>285.17340602756326</c:v>
                </c:pt>
              </c:numCache>
            </c:numRef>
          </c:val>
          <c:smooth val="0"/>
          <c:extLst>
            <c:ext xmlns:c16="http://schemas.microsoft.com/office/drawing/2014/chart" uri="{C3380CC4-5D6E-409C-BE32-E72D297353CC}">
              <c16:uniqueId val="{00000000-63FA-4D63-800A-A4DF89BC4B96}"/>
            </c:ext>
          </c:extLst>
        </c:ser>
        <c:ser>
          <c:idx val="1"/>
          <c:order val="1"/>
          <c:tx>
            <c:strRef>
              <c:f>'Paxlovid Pivot'!$C$31:$C$32</c:f>
              <c:strCache>
                <c:ptCount val="1"/>
                <c:pt idx="0">
                  <c:v>Yes</c:v>
                </c:pt>
              </c:strCache>
            </c:strRef>
          </c:tx>
          <c:spPr>
            <a:ln w="28575" cap="rnd">
              <a:solidFill>
                <a:schemeClr val="accent2"/>
              </a:solidFill>
              <a:round/>
            </a:ln>
            <a:effectLst/>
          </c:spPr>
          <c:marker>
            <c:symbol val="none"/>
          </c:marker>
          <c:cat>
            <c:strRef>
              <c:f>'Paxlovid Pivot'!$A$33:$A$57</c:f>
              <c:strCache>
                <c:ptCount val="24"/>
                <c:pt idx="0">
                  <c:v>15</c:v>
                </c:pt>
                <c:pt idx="1">
                  <c:v>16</c:v>
                </c:pt>
                <c:pt idx="2">
                  <c:v>17</c:v>
                </c:pt>
                <c:pt idx="3">
                  <c:v>18</c:v>
                </c:pt>
                <c:pt idx="4">
                  <c:v>19</c:v>
                </c:pt>
                <c:pt idx="5">
                  <c:v>20</c:v>
                </c:pt>
                <c:pt idx="6">
                  <c:v>21</c:v>
                </c:pt>
                <c:pt idx="7">
                  <c:v>22</c:v>
                </c:pt>
                <c:pt idx="8">
                  <c:v>23</c:v>
                </c:pt>
                <c:pt idx="9">
                  <c:v>24</c:v>
                </c:pt>
                <c:pt idx="10">
                  <c:v>25</c:v>
                </c:pt>
                <c:pt idx="11">
                  <c:v>26</c:v>
                </c:pt>
                <c:pt idx="12">
                  <c:v>27</c:v>
                </c:pt>
                <c:pt idx="13">
                  <c:v>28</c:v>
                </c:pt>
                <c:pt idx="14">
                  <c:v>29</c:v>
                </c:pt>
                <c:pt idx="15">
                  <c:v>30</c:v>
                </c:pt>
                <c:pt idx="16">
                  <c:v>31</c:v>
                </c:pt>
                <c:pt idx="17">
                  <c:v>32</c:v>
                </c:pt>
                <c:pt idx="18">
                  <c:v>33</c:v>
                </c:pt>
                <c:pt idx="19">
                  <c:v>34</c:v>
                </c:pt>
                <c:pt idx="20">
                  <c:v>35</c:v>
                </c:pt>
                <c:pt idx="21">
                  <c:v>36</c:v>
                </c:pt>
                <c:pt idx="22">
                  <c:v>37</c:v>
                </c:pt>
                <c:pt idx="23">
                  <c:v>38</c:v>
                </c:pt>
              </c:strCache>
            </c:strRef>
          </c:cat>
          <c:val>
            <c:numRef>
              <c:f>'Paxlovid Pivot'!$C$33:$C$57</c:f>
              <c:numCache>
                <c:formatCode>General</c:formatCode>
                <c:ptCount val="24"/>
                <c:pt idx="0">
                  <c:v>77.750206782464844</c:v>
                </c:pt>
                <c:pt idx="1">
                  <c:v>147.26394849785407</c:v>
                </c:pt>
                <c:pt idx="2">
                  <c:v>150.24711696869852</c:v>
                </c:pt>
                <c:pt idx="3">
                  <c:v>151.0903426791277</c:v>
                </c:pt>
                <c:pt idx="4">
                  <c:v>132.76709879302638</c:v>
                </c:pt>
                <c:pt idx="5">
                  <c:v>161.71428571428572</c:v>
                </c:pt>
                <c:pt idx="6">
                  <c:v>142.52153484729834</c:v>
                </c:pt>
                <c:pt idx="7">
                  <c:v>147.38646101113966</c:v>
                </c:pt>
                <c:pt idx="8">
                  <c:v>121.50433944069432</c:v>
                </c:pt>
                <c:pt idx="9">
                  <c:v>218.23770491803279</c:v>
                </c:pt>
                <c:pt idx="10">
                  <c:v>210.34482758620689</c:v>
                </c:pt>
                <c:pt idx="11">
                  <c:v>219.06693711967546</c:v>
                </c:pt>
                <c:pt idx="12">
                  <c:v>234.01231643770726</c:v>
                </c:pt>
                <c:pt idx="13">
                  <c:v>240.84394904458597</c:v>
                </c:pt>
                <c:pt idx="14">
                  <c:v>259.58588957055213</c:v>
                </c:pt>
                <c:pt idx="15">
                  <c:v>259.34671389216845</c:v>
                </c:pt>
                <c:pt idx="16">
                  <c:v>234.41275978733688</c:v>
                </c:pt>
                <c:pt idx="17">
                  <c:v>212.01232032854207</c:v>
                </c:pt>
                <c:pt idx="18">
                  <c:v>197.18309859154928</c:v>
                </c:pt>
                <c:pt idx="19">
                  <c:v>241.06602059357965</c:v>
                </c:pt>
                <c:pt idx="20">
                  <c:v>231.46223146223147</c:v>
                </c:pt>
                <c:pt idx="21">
                  <c:v>193.95280235988199</c:v>
                </c:pt>
                <c:pt idx="22">
                  <c:v>243.60902255639098</c:v>
                </c:pt>
                <c:pt idx="23">
                  <c:v>297.61904761904759</c:v>
                </c:pt>
              </c:numCache>
            </c:numRef>
          </c:val>
          <c:smooth val="0"/>
          <c:extLst>
            <c:ext xmlns:c16="http://schemas.microsoft.com/office/drawing/2014/chart" uri="{C3380CC4-5D6E-409C-BE32-E72D297353CC}">
              <c16:uniqueId val="{00000003-63FA-4D63-800A-A4DF89BC4B96}"/>
            </c:ext>
          </c:extLst>
        </c:ser>
        <c:dLbls>
          <c:showLegendKey val="0"/>
          <c:showVal val="0"/>
          <c:showCatName val="0"/>
          <c:showSerName val="0"/>
          <c:showPercent val="0"/>
          <c:showBubbleSize val="0"/>
        </c:dLbls>
        <c:smooth val="0"/>
        <c:axId val="977327000"/>
        <c:axId val="977324704"/>
      </c:lineChart>
      <c:catAx>
        <c:axId val="977327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324704"/>
        <c:crosses val="autoZero"/>
        <c:auto val="1"/>
        <c:lblAlgn val="ctr"/>
        <c:lblOffset val="100"/>
        <c:noMultiLvlLbl val="0"/>
      </c:catAx>
      <c:valAx>
        <c:axId val="977324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327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Tracker(10-12-2022).xlsx]Paxlovid Pivot!PivotTable4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'Paxlovid Pivot'!$B$67</c:f>
              <c:strCache>
                <c:ptCount val="1"/>
                <c:pt idx="0">
                  <c:v>Total</c:v>
                </c:pt>
              </c:strCache>
            </c:strRef>
          </c:tx>
          <c:spPr>
            <a:solidFill>
              <a:schemeClr val="accent1"/>
            </a:solidFill>
            <a:ln>
              <a:noFill/>
            </a:ln>
            <a:effectLst/>
          </c:spPr>
          <c:invertIfNegative val="0"/>
          <c:cat>
            <c:strRef>
              <c:f>'Paxlovid Pivot'!$A$68:$A$73</c:f>
              <c:strCache>
                <c:ptCount val="5"/>
                <c:pt idx="0">
                  <c:v>M3A</c:v>
                </c:pt>
                <c:pt idx="1">
                  <c:v>M6L</c:v>
                </c:pt>
                <c:pt idx="2">
                  <c:v>M6M</c:v>
                </c:pt>
                <c:pt idx="3">
                  <c:v>M9N</c:v>
                </c:pt>
                <c:pt idx="4">
                  <c:v>M9P</c:v>
                </c:pt>
              </c:strCache>
            </c:strRef>
          </c:cat>
          <c:val>
            <c:numRef>
              <c:f>'Paxlovid Pivot'!$B$68:$B$73</c:f>
              <c:numCache>
                <c:formatCode>General</c:formatCode>
                <c:ptCount val="5"/>
                <c:pt idx="0">
                  <c:v>21.008403361344538</c:v>
                </c:pt>
                <c:pt idx="1">
                  <c:v>44.776119402985074</c:v>
                </c:pt>
                <c:pt idx="2">
                  <c:v>79.032258064516128</c:v>
                </c:pt>
                <c:pt idx="3">
                  <c:v>221.64948453608247</c:v>
                </c:pt>
                <c:pt idx="4">
                  <c:v>96.418732782369148</c:v>
                </c:pt>
              </c:numCache>
            </c:numRef>
          </c:val>
          <c:extLst>
            <c:ext xmlns:c16="http://schemas.microsoft.com/office/drawing/2014/chart" uri="{C3380CC4-5D6E-409C-BE32-E72D297353CC}">
              <c16:uniqueId val="{00000000-EFA2-433E-8177-D9EE70B07D7A}"/>
            </c:ext>
          </c:extLst>
        </c:ser>
        <c:dLbls>
          <c:showLegendKey val="0"/>
          <c:showVal val="0"/>
          <c:showCatName val="0"/>
          <c:showSerName val="0"/>
          <c:showPercent val="0"/>
          <c:showBubbleSize val="0"/>
        </c:dLbls>
        <c:gapWidth val="182"/>
        <c:axId val="966603696"/>
        <c:axId val="966600744"/>
      </c:barChart>
      <c:catAx>
        <c:axId val="96660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600744"/>
        <c:crosses val="autoZero"/>
        <c:auto val="1"/>
        <c:lblAlgn val="ctr"/>
        <c:lblOffset val="100"/>
        <c:noMultiLvlLbl val="0"/>
      </c:catAx>
      <c:valAx>
        <c:axId val="966600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60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1!Dose 1- Adults</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1'!$J$4:$J$5</c:f>
              <c:strCache>
                <c:ptCount val="1"/>
                <c:pt idx="0">
                  <c:v>18-59 years</c:v>
                </c:pt>
              </c:strCache>
            </c:strRef>
          </c:tx>
          <c:spPr>
            <a:solidFill>
              <a:schemeClr val="accent1"/>
            </a:solidFill>
            <a:ln>
              <a:noFill/>
            </a:ln>
            <a:effectLst/>
          </c:spPr>
          <c:invertIfNegative val="0"/>
          <c:cat>
            <c:strRef>
              <c:f>'PIVOT - Dose 1'!$I$6:$I$36</c:f>
              <c:strCache>
                <c:ptCount val="30"/>
                <c:pt idx="0">
                  <c:v>M1G</c:v>
                </c:pt>
                <c:pt idx="1">
                  <c:v>L6R</c:v>
                </c:pt>
                <c:pt idx="2">
                  <c:v>L6V</c:v>
                </c:pt>
                <c:pt idx="3">
                  <c:v>L6T</c:v>
                </c:pt>
                <c:pt idx="4">
                  <c:v>L6W</c:v>
                </c:pt>
                <c:pt idx="5">
                  <c:v>M1E</c:v>
                </c:pt>
                <c:pt idx="6">
                  <c:v>M9R</c:v>
                </c:pt>
                <c:pt idx="7">
                  <c:v>M1J</c:v>
                </c:pt>
                <c:pt idx="8">
                  <c:v>M3M</c:v>
                </c:pt>
                <c:pt idx="9">
                  <c:v>M3J</c:v>
                </c:pt>
                <c:pt idx="10">
                  <c:v>L1S</c:v>
                </c:pt>
                <c:pt idx="11">
                  <c:v>L1V</c:v>
                </c:pt>
                <c:pt idx="12">
                  <c:v>M3N</c:v>
                </c:pt>
                <c:pt idx="13">
                  <c:v>M3L</c:v>
                </c:pt>
                <c:pt idx="14">
                  <c:v>M9L</c:v>
                </c:pt>
                <c:pt idx="15">
                  <c:v>M1L</c:v>
                </c:pt>
                <c:pt idx="16">
                  <c:v>M9W</c:v>
                </c:pt>
                <c:pt idx="17">
                  <c:v>M9M</c:v>
                </c:pt>
                <c:pt idx="18">
                  <c:v>M1K</c:v>
                </c:pt>
                <c:pt idx="19">
                  <c:v>L6S</c:v>
                </c:pt>
                <c:pt idx="20">
                  <c:v>K1V</c:v>
                </c:pt>
                <c:pt idx="21">
                  <c:v>L6Z</c:v>
                </c:pt>
                <c:pt idx="22">
                  <c:v>M9V</c:v>
                </c:pt>
                <c:pt idx="23">
                  <c:v>L6P</c:v>
                </c:pt>
                <c:pt idx="24">
                  <c:v>L4T</c:v>
                </c:pt>
                <c:pt idx="25">
                  <c:v>L7A</c:v>
                </c:pt>
                <c:pt idx="26">
                  <c:v>L6X</c:v>
                </c:pt>
                <c:pt idx="27">
                  <c:v>L1Z</c:v>
                </c:pt>
                <c:pt idx="28">
                  <c:v>L1T</c:v>
                </c:pt>
                <c:pt idx="29">
                  <c:v>L1X</c:v>
                </c:pt>
              </c:strCache>
            </c:strRef>
          </c:cat>
          <c:val>
            <c:numRef>
              <c:f>'PIVOT - Dose 1'!$J$6:$J$36</c:f>
              <c:numCache>
                <c:formatCode>0%</c:formatCode>
                <c:ptCount val="30"/>
                <c:pt idx="0">
                  <c:v>1</c:v>
                </c:pt>
                <c:pt idx="1">
                  <c:v>1</c:v>
                </c:pt>
                <c:pt idx="2">
                  <c:v>1</c:v>
                </c:pt>
                <c:pt idx="3">
                  <c:v>1</c:v>
                </c:pt>
                <c:pt idx="4">
                  <c:v>1</c:v>
                </c:pt>
                <c:pt idx="5">
                  <c:v>0.9490864</c:v>
                </c:pt>
                <c:pt idx="6">
                  <c:v>0.87729170000000001</c:v>
                </c:pt>
                <c:pt idx="7">
                  <c:v>1.00047</c:v>
                </c:pt>
                <c:pt idx="8">
                  <c:v>0.98227129999999996</c:v>
                </c:pt>
                <c:pt idx="9">
                  <c:v>1</c:v>
                </c:pt>
                <c:pt idx="10">
                  <c:v>0.89143740000000005</c:v>
                </c:pt>
                <c:pt idx="11">
                  <c:v>0.90985240000000001</c:v>
                </c:pt>
                <c:pt idx="12">
                  <c:v>1.002084</c:v>
                </c:pt>
                <c:pt idx="13">
                  <c:v>1</c:v>
                </c:pt>
                <c:pt idx="14">
                  <c:v>1</c:v>
                </c:pt>
                <c:pt idx="15">
                  <c:v>0.99657180000000001</c:v>
                </c:pt>
                <c:pt idx="16">
                  <c:v>1</c:v>
                </c:pt>
                <c:pt idx="17">
                  <c:v>0.99035850000000003</c:v>
                </c:pt>
                <c:pt idx="18">
                  <c:v>0.98401839999999996</c:v>
                </c:pt>
                <c:pt idx="19">
                  <c:v>0.98460510000000001</c:v>
                </c:pt>
                <c:pt idx="20">
                  <c:v>0.93979069999999998</c:v>
                </c:pt>
                <c:pt idx="21">
                  <c:v>0.98444609999999999</c:v>
                </c:pt>
                <c:pt idx="22">
                  <c:v>1</c:v>
                </c:pt>
                <c:pt idx="23">
                  <c:v>1</c:v>
                </c:pt>
                <c:pt idx="24">
                  <c:v>1</c:v>
                </c:pt>
                <c:pt idx="25">
                  <c:v>1</c:v>
                </c:pt>
                <c:pt idx="26">
                  <c:v>1</c:v>
                </c:pt>
                <c:pt idx="27">
                  <c:v>0.91338810000000004</c:v>
                </c:pt>
                <c:pt idx="28">
                  <c:v>0.91101659999999995</c:v>
                </c:pt>
                <c:pt idx="29">
                  <c:v>0.87706360000000005</c:v>
                </c:pt>
              </c:numCache>
            </c:numRef>
          </c:val>
          <c:extLst>
            <c:ext xmlns:c16="http://schemas.microsoft.com/office/drawing/2014/chart" uri="{C3380CC4-5D6E-409C-BE32-E72D297353CC}">
              <c16:uniqueId val="{00000000-0786-47D7-AC9B-FF99A91D1E4F}"/>
            </c:ext>
          </c:extLst>
        </c:ser>
        <c:ser>
          <c:idx val="1"/>
          <c:order val="1"/>
          <c:tx>
            <c:strRef>
              <c:f>'PIVOT - Dose 1'!$K$4:$K$5</c:f>
              <c:strCache>
                <c:ptCount val="1"/>
                <c:pt idx="0">
                  <c:v>60+ years</c:v>
                </c:pt>
              </c:strCache>
            </c:strRef>
          </c:tx>
          <c:spPr>
            <a:solidFill>
              <a:schemeClr val="accent2"/>
            </a:solidFill>
            <a:ln>
              <a:noFill/>
            </a:ln>
            <a:effectLst/>
          </c:spPr>
          <c:invertIfNegative val="0"/>
          <c:cat>
            <c:strRef>
              <c:f>'PIVOT - Dose 1'!$I$6:$I$36</c:f>
              <c:strCache>
                <c:ptCount val="30"/>
                <c:pt idx="0">
                  <c:v>M1G</c:v>
                </c:pt>
                <c:pt idx="1">
                  <c:v>L6R</c:v>
                </c:pt>
                <c:pt idx="2">
                  <c:v>L6V</c:v>
                </c:pt>
                <c:pt idx="3">
                  <c:v>L6T</c:v>
                </c:pt>
                <c:pt idx="4">
                  <c:v>L6W</c:v>
                </c:pt>
                <c:pt idx="5">
                  <c:v>M1E</c:v>
                </c:pt>
                <c:pt idx="6">
                  <c:v>M9R</c:v>
                </c:pt>
                <c:pt idx="7">
                  <c:v>M1J</c:v>
                </c:pt>
                <c:pt idx="8">
                  <c:v>M3M</c:v>
                </c:pt>
                <c:pt idx="9">
                  <c:v>M3J</c:v>
                </c:pt>
                <c:pt idx="10">
                  <c:v>L1S</c:v>
                </c:pt>
                <c:pt idx="11">
                  <c:v>L1V</c:v>
                </c:pt>
                <c:pt idx="12">
                  <c:v>M3N</c:v>
                </c:pt>
                <c:pt idx="13">
                  <c:v>M3L</c:v>
                </c:pt>
                <c:pt idx="14">
                  <c:v>M9L</c:v>
                </c:pt>
                <c:pt idx="15">
                  <c:v>M1L</c:v>
                </c:pt>
                <c:pt idx="16">
                  <c:v>M9W</c:v>
                </c:pt>
                <c:pt idx="17">
                  <c:v>M9M</c:v>
                </c:pt>
                <c:pt idx="18">
                  <c:v>M1K</c:v>
                </c:pt>
                <c:pt idx="19">
                  <c:v>L6S</c:v>
                </c:pt>
                <c:pt idx="20">
                  <c:v>K1V</c:v>
                </c:pt>
                <c:pt idx="21">
                  <c:v>L6Z</c:v>
                </c:pt>
                <c:pt idx="22">
                  <c:v>M9V</c:v>
                </c:pt>
                <c:pt idx="23">
                  <c:v>L6P</c:v>
                </c:pt>
                <c:pt idx="24">
                  <c:v>L4T</c:v>
                </c:pt>
                <c:pt idx="25">
                  <c:v>L7A</c:v>
                </c:pt>
                <c:pt idx="26">
                  <c:v>L6X</c:v>
                </c:pt>
                <c:pt idx="27">
                  <c:v>L1Z</c:v>
                </c:pt>
                <c:pt idx="28">
                  <c:v>L1T</c:v>
                </c:pt>
                <c:pt idx="29">
                  <c:v>L1X</c:v>
                </c:pt>
              </c:strCache>
            </c:strRef>
          </c:cat>
          <c:val>
            <c:numRef>
              <c:f>'PIVOT - Dose 1'!$K$6:$K$36</c:f>
              <c:numCache>
                <c:formatCode>0%</c:formatCode>
                <c:ptCount val="30"/>
                <c:pt idx="0">
                  <c:v>0.98111740000000003</c:v>
                </c:pt>
                <c:pt idx="1">
                  <c:v>0.97795589999999999</c:v>
                </c:pt>
                <c:pt idx="2">
                  <c:v>0.95790520000000001</c:v>
                </c:pt>
                <c:pt idx="3">
                  <c:v>0.95422119999999999</c:v>
                </c:pt>
                <c:pt idx="4">
                  <c:v>0.94871309999999998</c:v>
                </c:pt>
                <c:pt idx="5">
                  <c:v>0.94585109999999994</c:v>
                </c:pt>
                <c:pt idx="6">
                  <c:v>0.94503950000000003</c:v>
                </c:pt>
                <c:pt idx="7">
                  <c:v>0.9437316</c:v>
                </c:pt>
                <c:pt idx="8">
                  <c:v>0.94340290000000004</c:v>
                </c:pt>
                <c:pt idx="9">
                  <c:v>0.94074369999999996</c:v>
                </c:pt>
                <c:pt idx="10">
                  <c:v>0.93761550000000005</c:v>
                </c:pt>
                <c:pt idx="11">
                  <c:v>0.93710550000000004</c:v>
                </c:pt>
                <c:pt idx="12">
                  <c:v>0.93653679999999995</c:v>
                </c:pt>
                <c:pt idx="13">
                  <c:v>0.93261210000000005</c:v>
                </c:pt>
                <c:pt idx="14">
                  <c:v>0.93124779999999996</c:v>
                </c:pt>
                <c:pt idx="15">
                  <c:v>0.93047400000000002</c:v>
                </c:pt>
                <c:pt idx="16">
                  <c:v>0.92536529999999995</c:v>
                </c:pt>
                <c:pt idx="17">
                  <c:v>0.92423639999999996</c:v>
                </c:pt>
                <c:pt idx="18">
                  <c:v>0.92327199999999998</c:v>
                </c:pt>
                <c:pt idx="19">
                  <c:v>0.91951139999999998</c:v>
                </c:pt>
                <c:pt idx="20">
                  <c:v>0.91835149999999999</c:v>
                </c:pt>
                <c:pt idx="21">
                  <c:v>0.91515480000000005</c:v>
                </c:pt>
                <c:pt idx="22">
                  <c:v>0.91329689999999997</c:v>
                </c:pt>
                <c:pt idx="23">
                  <c:v>0.89927760000000001</c:v>
                </c:pt>
                <c:pt idx="24">
                  <c:v>0.89872589999999997</c:v>
                </c:pt>
                <c:pt idx="25">
                  <c:v>0.89468689999999995</c:v>
                </c:pt>
                <c:pt idx="26">
                  <c:v>0.89218520000000001</c:v>
                </c:pt>
                <c:pt idx="27">
                  <c:v>0.87267680000000003</c:v>
                </c:pt>
                <c:pt idx="28">
                  <c:v>0.86612929999999999</c:v>
                </c:pt>
                <c:pt idx="29">
                  <c:v>0.82863180000000003</c:v>
                </c:pt>
              </c:numCache>
            </c:numRef>
          </c:val>
          <c:extLst>
            <c:ext xmlns:c16="http://schemas.microsoft.com/office/drawing/2014/chart" uri="{C3380CC4-5D6E-409C-BE32-E72D297353CC}">
              <c16:uniqueId val="{00000001-0786-47D7-AC9B-FF99A91D1E4F}"/>
            </c:ext>
          </c:extLst>
        </c:ser>
        <c:dLbls>
          <c:showLegendKey val="0"/>
          <c:showVal val="0"/>
          <c:showCatName val="0"/>
          <c:showSerName val="0"/>
          <c:showPercent val="0"/>
          <c:showBubbleSize val="0"/>
        </c:dLbls>
        <c:gapWidth val="182"/>
        <c:axId val="362346624"/>
        <c:axId val="362354944"/>
      </c:barChart>
      <c:catAx>
        <c:axId val="36234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54944"/>
        <c:crosses val="autoZero"/>
        <c:auto val="1"/>
        <c:lblAlgn val="ctr"/>
        <c:lblOffset val="100"/>
        <c:noMultiLvlLbl val="0"/>
      </c:catAx>
      <c:valAx>
        <c:axId val="36235494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4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2!Dose 2- Child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Percentage of Second Doses </a:t>
            </a:r>
          </a:p>
        </c:rich>
      </c:tx>
      <c:layout>
        <c:manualLayout>
          <c:xMode val="edge"/>
          <c:yMode val="edge"/>
          <c:x val="2.0817364332361553E-2"/>
          <c:y val="1.64327232019915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2'!$B$3:$B$4</c:f>
              <c:strCache>
                <c:ptCount val="1"/>
                <c:pt idx="0">
                  <c:v>0-4 years</c:v>
                </c:pt>
              </c:strCache>
            </c:strRef>
          </c:tx>
          <c:spPr>
            <a:solidFill>
              <a:schemeClr val="accent1"/>
            </a:solidFill>
            <a:ln>
              <a:noFill/>
            </a:ln>
            <a:effectLst/>
          </c:spPr>
          <c:invertIfNegative val="0"/>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2'!$B$5:$B$56</c:f>
              <c:numCache>
                <c:formatCode>0%</c:formatCode>
                <c:ptCount val="51"/>
                <c:pt idx="0">
                  <c:v>2.0259999999999999E-4</c:v>
                </c:pt>
                <c:pt idx="3">
                  <c:v>2.7613E-3</c:v>
                </c:pt>
                <c:pt idx="5">
                  <c:v>1.8215E-3</c:v>
                </c:pt>
                <c:pt idx="6">
                  <c:v>3.5419999999999999E-4</c:v>
                </c:pt>
                <c:pt idx="7">
                  <c:v>9.234E-4</c:v>
                </c:pt>
                <c:pt idx="8">
                  <c:v>9.0660000000000003E-4</c:v>
                </c:pt>
                <c:pt idx="9">
                  <c:v>1.2879999999999999E-4</c:v>
                </c:pt>
                <c:pt idx="11">
                  <c:v>1.1608E-3</c:v>
                </c:pt>
                <c:pt idx="12">
                  <c:v>4.3970000000000001E-4</c:v>
                </c:pt>
                <c:pt idx="14">
                  <c:v>5.2579999999999999E-4</c:v>
                </c:pt>
                <c:pt idx="18">
                  <c:v>5.0000000000000001E-4</c:v>
                </c:pt>
                <c:pt idx="22">
                  <c:v>5.2519999999999997E-4</c:v>
                </c:pt>
                <c:pt idx="24">
                  <c:v>5.3517E-3</c:v>
                </c:pt>
                <c:pt idx="25">
                  <c:v>1.6639000000000001E-3</c:v>
                </c:pt>
                <c:pt idx="26">
                  <c:v>3.5672E-3</c:v>
                </c:pt>
                <c:pt idx="27">
                  <c:v>8.8650000000000003E-4</c:v>
                </c:pt>
                <c:pt idx="28">
                  <c:v>1.0059999999999999E-3</c:v>
                </c:pt>
                <c:pt idx="29">
                  <c:v>3.725E-3</c:v>
                </c:pt>
                <c:pt idx="30">
                  <c:v>2.0950000000000001E-3</c:v>
                </c:pt>
                <c:pt idx="31">
                  <c:v>1.0246000000000001E-3</c:v>
                </c:pt>
                <c:pt idx="32">
                  <c:v>3.5799999999999998E-3</c:v>
                </c:pt>
                <c:pt idx="34">
                  <c:v>8.8868000000000003E-3</c:v>
                </c:pt>
                <c:pt idx="35">
                  <c:v>7.2423000000000001E-3</c:v>
                </c:pt>
                <c:pt idx="36">
                  <c:v>6.1633E-3</c:v>
                </c:pt>
                <c:pt idx="40">
                  <c:v>3.7266999999999999E-3</c:v>
                </c:pt>
                <c:pt idx="42">
                  <c:v>3.6248000000000001E-3</c:v>
                </c:pt>
                <c:pt idx="43">
                  <c:v>1.1689000000000001E-3</c:v>
                </c:pt>
                <c:pt idx="44">
                  <c:v>6.0901000000000002E-3</c:v>
                </c:pt>
                <c:pt idx="46">
                  <c:v>4.7169999999999997E-4</c:v>
                </c:pt>
                <c:pt idx="47">
                  <c:v>2.9412000000000002E-3</c:v>
                </c:pt>
                <c:pt idx="49">
                  <c:v>4.3997000000000003E-3</c:v>
                </c:pt>
                <c:pt idx="50">
                  <c:v>2.4193999999999999E-3</c:v>
                </c:pt>
              </c:numCache>
            </c:numRef>
          </c:val>
          <c:extLst>
            <c:ext xmlns:c16="http://schemas.microsoft.com/office/drawing/2014/chart" uri="{C3380CC4-5D6E-409C-BE32-E72D297353CC}">
              <c16:uniqueId val="{00000000-4E9D-446F-A396-6E2742987052}"/>
            </c:ext>
          </c:extLst>
        </c:ser>
        <c:ser>
          <c:idx val="1"/>
          <c:order val="1"/>
          <c:tx>
            <c:strRef>
              <c:f>'PIVOT - dose 2'!$C$3:$C$4</c:f>
              <c:strCache>
                <c:ptCount val="1"/>
                <c:pt idx="0">
                  <c:v>5-11 years</c:v>
                </c:pt>
              </c:strCache>
            </c:strRef>
          </c:tx>
          <c:spPr>
            <a:solidFill>
              <a:schemeClr val="accent2"/>
            </a:solidFill>
            <a:ln>
              <a:noFill/>
            </a:ln>
            <a:effectLst/>
          </c:spPr>
          <c:invertIfNegative val="0"/>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2'!$C$5:$C$56</c:f>
              <c:numCache>
                <c:formatCode>0%</c:formatCode>
                <c:ptCount val="51"/>
                <c:pt idx="0">
                  <c:v>0.3313141</c:v>
                </c:pt>
                <c:pt idx="1">
                  <c:v>0.41554469999999999</c:v>
                </c:pt>
                <c:pt idx="2">
                  <c:v>0.59017609999999998</c:v>
                </c:pt>
                <c:pt idx="3">
                  <c:v>0.50047390000000003</c:v>
                </c:pt>
                <c:pt idx="4">
                  <c:v>0.32214690000000001</c:v>
                </c:pt>
                <c:pt idx="5">
                  <c:v>0.60447280000000003</c:v>
                </c:pt>
                <c:pt idx="6">
                  <c:v>0.45224599999999998</c:v>
                </c:pt>
                <c:pt idx="7">
                  <c:v>0.48131269999999998</c:v>
                </c:pt>
                <c:pt idx="8">
                  <c:v>0.50091600000000003</c:v>
                </c:pt>
                <c:pt idx="9">
                  <c:v>0.3668264</c:v>
                </c:pt>
                <c:pt idx="10">
                  <c:v>0.54400309999999996</c:v>
                </c:pt>
                <c:pt idx="11">
                  <c:v>0.46236559999999999</c:v>
                </c:pt>
                <c:pt idx="12">
                  <c:v>0.36245519999999998</c:v>
                </c:pt>
                <c:pt idx="13">
                  <c:v>0.28048780000000001</c:v>
                </c:pt>
                <c:pt idx="14">
                  <c:v>0.43903140000000002</c:v>
                </c:pt>
                <c:pt idx="15">
                  <c:v>0.31156640000000002</c:v>
                </c:pt>
                <c:pt idx="16">
                  <c:v>0.29400569999999998</c:v>
                </c:pt>
                <c:pt idx="17">
                  <c:v>0.3620157</c:v>
                </c:pt>
                <c:pt idx="18">
                  <c:v>0.27141959999999998</c:v>
                </c:pt>
                <c:pt idx="19">
                  <c:v>0.34756520000000002</c:v>
                </c:pt>
                <c:pt idx="20">
                  <c:v>0.32915529999999998</c:v>
                </c:pt>
                <c:pt idx="21">
                  <c:v>0.31231809999999999</c:v>
                </c:pt>
                <c:pt idx="22">
                  <c:v>0.37422889999999998</c:v>
                </c:pt>
                <c:pt idx="23">
                  <c:v>0.3048882</c:v>
                </c:pt>
                <c:pt idx="24">
                  <c:v>0.45</c:v>
                </c:pt>
                <c:pt idx="25">
                  <c:v>0.33005459999999998</c:v>
                </c:pt>
                <c:pt idx="26">
                  <c:v>0.36910199999999999</c:v>
                </c:pt>
                <c:pt idx="27">
                  <c:v>0.35082869999999999</c:v>
                </c:pt>
                <c:pt idx="28">
                  <c:v>0.30755710000000003</c:v>
                </c:pt>
                <c:pt idx="29">
                  <c:v>0.4167573</c:v>
                </c:pt>
                <c:pt idx="30">
                  <c:v>0.38525179999999998</c:v>
                </c:pt>
                <c:pt idx="31">
                  <c:v>0.26303029999999999</c:v>
                </c:pt>
                <c:pt idx="32">
                  <c:v>0.40279720000000002</c:v>
                </c:pt>
                <c:pt idx="33">
                  <c:v>0.24233579999999999</c:v>
                </c:pt>
                <c:pt idx="34">
                  <c:v>0.35029939999999998</c:v>
                </c:pt>
                <c:pt idx="35">
                  <c:v>0.35569889999999998</c:v>
                </c:pt>
                <c:pt idx="36">
                  <c:v>0.36347360000000001</c:v>
                </c:pt>
                <c:pt idx="37">
                  <c:v>0.22626869999999999</c:v>
                </c:pt>
                <c:pt idx="38">
                  <c:v>0.30868440000000003</c:v>
                </c:pt>
                <c:pt idx="39">
                  <c:v>0.24344650000000001</c:v>
                </c:pt>
                <c:pt idx="40">
                  <c:v>0.43195670000000003</c:v>
                </c:pt>
                <c:pt idx="41">
                  <c:v>0.2856746</c:v>
                </c:pt>
                <c:pt idx="42">
                  <c:v>0.24644550000000001</c:v>
                </c:pt>
                <c:pt idx="43">
                  <c:v>0.24578469999999999</c:v>
                </c:pt>
                <c:pt idx="44">
                  <c:v>0.31992209999999999</c:v>
                </c:pt>
                <c:pt idx="45">
                  <c:v>0.24533460000000001</c:v>
                </c:pt>
                <c:pt idx="46">
                  <c:v>0.24273500000000001</c:v>
                </c:pt>
                <c:pt idx="47">
                  <c:v>0.37709500000000001</c:v>
                </c:pt>
                <c:pt idx="48">
                  <c:v>0.30532039999999999</c:v>
                </c:pt>
                <c:pt idx="49">
                  <c:v>0.35464069999999998</c:v>
                </c:pt>
                <c:pt idx="50">
                  <c:v>0.30732979999999999</c:v>
                </c:pt>
              </c:numCache>
            </c:numRef>
          </c:val>
          <c:extLst>
            <c:ext xmlns:c16="http://schemas.microsoft.com/office/drawing/2014/chart" uri="{C3380CC4-5D6E-409C-BE32-E72D297353CC}">
              <c16:uniqueId val="{00000001-4E9D-446F-A396-6E2742987052}"/>
            </c:ext>
          </c:extLst>
        </c:ser>
        <c:ser>
          <c:idx val="2"/>
          <c:order val="2"/>
          <c:tx>
            <c:strRef>
              <c:f>'PIVOT - dose 2'!$D$3:$D$4</c:f>
              <c:strCache>
                <c:ptCount val="1"/>
                <c:pt idx="0">
                  <c:v>12-17 years</c:v>
                </c:pt>
              </c:strCache>
            </c:strRef>
          </c:tx>
          <c:spPr>
            <a:solidFill>
              <a:schemeClr val="accent3"/>
            </a:solidFill>
            <a:ln>
              <a:noFill/>
            </a:ln>
            <a:effectLst/>
          </c:spPr>
          <c:invertIfNegative val="0"/>
          <c:cat>
            <c:strRef>
              <c:f>'PIVOT - dose 2'!$A$5:$A$56</c:f>
              <c:strCache>
                <c:ptCount val="51"/>
                <c:pt idx="0">
                  <c:v>L6P</c:v>
                </c:pt>
                <c:pt idx="1">
                  <c:v>L1L</c:v>
                </c:pt>
                <c:pt idx="2">
                  <c:v>L1R</c:v>
                </c:pt>
                <c:pt idx="3">
                  <c:v>L1V</c:v>
                </c:pt>
                <c:pt idx="4">
                  <c:v>L6R</c:v>
                </c:pt>
                <c:pt idx="5">
                  <c:v>K4A</c:v>
                </c:pt>
                <c:pt idx="6">
                  <c:v>L1T</c:v>
                </c:pt>
                <c:pt idx="7">
                  <c:v>L1S</c:v>
                </c:pt>
                <c:pt idx="8">
                  <c:v>L1Z</c:v>
                </c:pt>
                <c:pt idx="9">
                  <c:v>L7A</c:v>
                </c:pt>
                <c:pt idx="10">
                  <c:v>L1P</c:v>
                </c:pt>
                <c:pt idx="11">
                  <c:v>L1X</c:v>
                </c:pt>
                <c:pt idx="12">
                  <c:v>L6X</c:v>
                </c:pt>
                <c:pt idx="13">
                  <c:v>M1G</c:v>
                </c:pt>
                <c:pt idx="14">
                  <c:v>M1L</c:v>
                </c:pt>
                <c:pt idx="15">
                  <c:v>M1B</c:v>
                </c:pt>
                <c:pt idx="16">
                  <c:v>M9M</c:v>
                </c:pt>
                <c:pt idx="17">
                  <c:v>M1K</c:v>
                </c:pt>
                <c:pt idx="18">
                  <c:v>M9W</c:v>
                </c:pt>
                <c:pt idx="19">
                  <c:v>L6S</c:v>
                </c:pt>
                <c:pt idx="20">
                  <c:v>L6W</c:v>
                </c:pt>
                <c:pt idx="21">
                  <c:v>M3M</c:v>
                </c:pt>
                <c:pt idx="22">
                  <c:v>L6Z</c:v>
                </c:pt>
                <c:pt idx="23">
                  <c:v>L6V</c:v>
                </c:pt>
                <c:pt idx="24">
                  <c:v>K1J</c:v>
                </c:pt>
                <c:pt idx="25">
                  <c:v>M9L</c:v>
                </c:pt>
                <c:pt idx="26">
                  <c:v>K1K</c:v>
                </c:pt>
                <c:pt idx="27">
                  <c:v>M1E</c:v>
                </c:pt>
                <c:pt idx="28">
                  <c:v>M3L</c:v>
                </c:pt>
                <c:pt idx="29">
                  <c:v>K1V</c:v>
                </c:pt>
                <c:pt idx="30">
                  <c:v>M3A</c:v>
                </c:pt>
                <c:pt idx="31">
                  <c:v>M6L</c:v>
                </c:pt>
                <c:pt idx="32">
                  <c:v>M4B</c:v>
                </c:pt>
                <c:pt idx="33">
                  <c:v>M3J</c:v>
                </c:pt>
                <c:pt idx="34">
                  <c:v>M6N</c:v>
                </c:pt>
                <c:pt idx="35">
                  <c:v>M5A</c:v>
                </c:pt>
                <c:pt idx="36">
                  <c:v>M4A</c:v>
                </c:pt>
                <c:pt idx="37">
                  <c:v>L4T</c:v>
                </c:pt>
                <c:pt idx="38">
                  <c:v>M1J</c:v>
                </c:pt>
                <c:pt idx="39">
                  <c:v>M9V</c:v>
                </c:pt>
                <c:pt idx="40">
                  <c:v>M4X</c:v>
                </c:pt>
                <c:pt idx="41">
                  <c:v>L6T</c:v>
                </c:pt>
                <c:pt idx="42">
                  <c:v>M6M</c:v>
                </c:pt>
                <c:pt idx="43">
                  <c:v>M9R</c:v>
                </c:pt>
                <c:pt idx="44">
                  <c:v>K1N</c:v>
                </c:pt>
                <c:pt idx="45">
                  <c:v>M9N</c:v>
                </c:pt>
                <c:pt idx="46">
                  <c:v>M3N</c:v>
                </c:pt>
                <c:pt idx="47">
                  <c:v>K1G</c:v>
                </c:pt>
                <c:pt idx="48">
                  <c:v>M9P</c:v>
                </c:pt>
                <c:pt idx="49">
                  <c:v>K2B</c:v>
                </c:pt>
                <c:pt idx="50">
                  <c:v>M6A</c:v>
                </c:pt>
              </c:strCache>
            </c:strRef>
          </c:cat>
          <c:val>
            <c:numRef>
              <c:f>'PIVOT - dose 2'!$D$5:$D$56</c:f>
              <c:numCache>
                <c:formatCode>0%</c:formatCode>
                <c:ptCount val="51"/>
                <c:pt idx="0">
                  <c:v>0.9403087</c:v>
                </c:pt>
                <c:pt idx="1">
                  <c:v>0.92975209999999997</c:v>
                </c:pt>
                <c:pt idx="2">
                  <c:v>0.91747449999999997</c:v>
                </c:pt>
                <c:pt idx="3">
                  <c:v>0.9010186</c:v>
                </c:pt>
                <c:pt idx="4">
                  <c:v>0.89572189999999996</c:v>
                </c:pt>
                <c:pt idx="5">
                  <c:v>0.89251190000000002</c:v>
                </c:pt>
                <c:pt idx="6">
                  <c:v>0.87742070000000005</c:v>
                </c:pt>
                <c:pt idx="7">
                  <c:v>0.87624469999999999</c:v>
                </c:pt>
                <c:pt idx="8">
                  <c:v>0.87349399999999999</c:v>
                </c:pt>
                <c:pt idx="9">
                  <c:v>0.87234259999999997</c:v>
                </c:pt>
                <c:pt idx="10">
                  <c:v>0.8715292</c:v>
                </c:pt>
                <c:pt idx="11">
                  <c:v>0.86732299999999996</c:v>
                </c:pt>
                <c:pt idx="12">
                  <c:v>0.85589130000000002</c:v>
                </c:pt>
                <c:pt idx="13">
                  <c:v>0.85356299999999996</c:v>
                </c:pt>
                <c:pt idx="14">
                  <c:v>0.83581079999999996</c:v>
                </c:pt>
                <c:pt idx="15">
                  <c:v>0.8326749</c:v>
                </c:pt>
                <c:pt idx="16">
                  <c:v>0.81855040000000001</c:v>
                </c:pt>
                <c:pt idx="17">
                  <c:v>0.81755140000000004</c:v>
                </c:pt>
                <c:pt idx="18">
                  <c:v>0.8169689</c:v>
                </c:pt>
                <c:pt idx="19">
                  <c:v>0.81447210000000003</c:v>
                </c:pt>
                <c:pt idx="20">
                  <c:v>0.81159420000000004</c:v>
                </c:pt>
                <c:pt idx="21">
                  <c:v>0.8082992</c:v>
                </c:pt>
                <c:pt idx="22">
                  <c:v>0.80777860000000001</c:v>
                </c:pt>
                <c:pt idx="23">
                  <c:v>0.80737959999999998</c:v>
                </c:pt>
                <c:pt idx="24">
                  <c:v>0.80178269999999996</c:v>
                </c:pt>
                <c:pt idx="25">
                  <c:v>0.79553070000000004</c:v>
                </c:pt>
                <c:pt idx="26">
                  <c:v>0.79533209999999999</c:v>
                </c:pt>
                <c:pt idx="27">
                  <c:v>0.7908965</c:v>
                </c:pt>
                <c:pt idx="28">
                  <c:v>0.78689569999999998</c:v>
                </c:pt>
                <c:pt idx="29">
                  <c:v>0.78206430000000005</c:v>
                </c:pt>
                <c:pt idx="30">
                  <c:v>0.7820513</c:v>
                </c:pt>
                <c:pt idx="31">
                  <c:v>0.77836070000000002</c:v>
                </c:pt>
                <c:pt idx="32">
                  <c:v>0.76923079999999999</c:v>
                </c:pt>
                <c:pt idx="33">
                  <c:v>0.76892430000000001</c:v>
                </c:pt>
                <c:pt idx="34">
                  <c:v>0.75576710000000002</c:v>
                </c:pt>
                <c:pt idx="35">
                  <c:v>0.75489130000000004</c:v>
                </c:pt>
                <c:pt idx="36">
                  <c:v>0.75262050000000003</c:v>
                </c:pt>
                <c:pt idx="37">
                  <c:v>0.75184830000000002</c:v>
                </c:pt>
                <c:pt idx="38">
                  <c:v>0.74955329999999998</c:v>
                </c:pt>
                <c:pt idx="39">
                  <c:v>0.74771969999999999</c:v>
                </c:pt>
                <c:pt idx="40">
                  <c:v>0.73857399999999995</c:v>
                </c:pt>
                <c:pt idx="41">
                  <c:v>0.7302632</c:v>
                </c:pt>
                <c:pt idx="42">
                  <c:v>0.72987809999999997</c:v>
                </c:pt>
                <c:pt idx="43">
                  <c:v>0.72464790000000001</c:v>
                </c:pt>
                <c:pt idx="44">
                  <c:v>0.72419109999999998</c:v>
                </c:pt>
                <c:pt idx="45">
                  <c:v>0.72025879999999998</c:v>
                </c:pt>
                <c:pt idx="46">
                  <c:v>0.71424840000000001</c:v>
                </c:pt>
                <c:pt idx="47">
                  <c:v>0.71353540000000004</c:v>
                </c:pt>
                <c:pt idx="48">
                  <c:v>0.70068490000000005</c:v>
                </c:pt>
                <c:pt idx="49">
                  <c:v>0.69280209999999998</c:v>
                </c:pt>
                <c:pt idx="50">
                  <c:v>0.65670859999999998</c:v>
                </c:pt>
              </c:numCache>
            </c:numRef>
          </c:val>
          <c:extLst>
            <c:ext xmlns:c16="http://schemas.microsoft.com/office/drawing/2014/chart" uri="{C3380CC4-5D6E-409C-BE32-E72D297353CC}">
              <c16:uniqueId val="{00000002-4E9D-446F-A396-6E2742987052}"/>
            </c:ext>
          </c:extLst>
        </c:ser>
        <c:dLbls>
          <c:showLegendKey val="0"/>
          <c:showVal val="0"/>
          <c:showCatName val="0"/>
          <c:showSerName val="0"/>
          <c:showPercent val="0"/>
          <c:showBubbleSize val="0"/>
        </c:dLbls>
        <c:gapWidth val="182"/>
        <c:axId val="2031930415"/>
        <c:axId val="2031942063"/>
      </c:barChart>
      <c:catAx>
        <c:axId val="203193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42063"/>
        <c:crosses val="autoZero"/>
        <c:auto val="1"/>
        <c:lblAlgn val="ctr"/>
        <c:lblOffset val="100"/>
        <c:noMultiLvlLbl val="0"/>
      </c:catAx>
      <c:valAx>
        <c:axId val="203194206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304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2!Dose 2- adult</c:name>
    <c:fmtId val="3"/>
  </c:pivotSource>
  <c:chart>
    <c:title>
      <c:tx>
        <c:rich>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r>
              <a:rPr lang="en-US" sz="1100" b="1">
                <a:solidFill>
                  <a:sysClr val="windowText" lastClr="000000"/>
                </a:solidFill>
              </a:rPr>
              <a:t>Percentages of second doses</a:t>
            </a:r>
          </a:p>
        </c:rich>
      </c:tx>
      <c:layout>
        <c:manualLayout>
          <c:xMode val="edge"/>
          <c:yMode val="edge"/>
          <c:x val="8.7938299704724537E-3"/>
          <c:y val="2.930402554757250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2'!$I$30:$I$31</c:f>
              <c:strCache>
                <c:ptCount val="1"/>
                <c:pt idx="0">
                  <c:v>18-59 years</c:v>
                </c:pt>
              </c:strCache>
            </c:strRef>
          </c:tx>
          <c:spPr>
            <a:solidFill>
              <a:schemeClr val="accent1"/>
            </a:solidFill>
            <a:ln>
              <a:noFill/>
            </a:ln>
            <a:effectLst/>
          </c:spPr>
          <c:invertIfNegative val="0"/>
          <c:cat>
            <c:strRef>
              <c:f>'PIVOT - dose 2'!$H$32:$H$83</c:f>
              <c:strCache>
                <c:ptCount val="51"/>
                <c:pt idx="0">
                  <c:v>M6A</c:v>
                </c:pt>
                <c:pt idx="1">
                  <c:v>K1J</c:v>
                </c:pt>
                <c:pt idx="2">
                  <c:v>K1K</c:v>
                </c:pt>
                <c:pt idx="3">
                  <c:v>L6R</c:v>
                </c:pt>
                <c:pt idx="4">
                  <c:v>M6L</c:v>
                </c:pt>
                <c:pt idx="5">
                  <c:v>K2B</c:v>
                </c:pt>
                <c:pt idx="6">
                  <c:v>K1N</c:v>
                </c:pt>
                <c:pt idx="7">
                  <c:v>M1G</c:v>
                </c:pt>
                <c:pt idx="8">
                  <c:v>L6V</c:v>
                </c:pt>
                <c:pt idx="9">
                  <c:v>L6T</c:v>
                </c:pt>
                <c:pt idx="10">
                  <c:v>L6W</c:v>
                </c:pt>
                <c:pt idx="11">
                  <c:v>M1E</c:v>
                </c:pt>
                <c:pt idx="12">
                  <c:v>M9R</c:v>
                </c:pt>
                <c:pt idx="13">
                  <c:v>L1S</c:v>
                </c:pt>
                <c:pt idx="14">
                  <c:v>M1J</c:v>
                </c:pt>
                <c:pt idx="15">
                  <c:v>L1V</c:v>
                </c:pt>
                <c:pt idx="16">
                  <c:v>M9P</c:v>
                </c:pt>
                <c:pt idx="17">
                  <c:v>M3M</c:v>
                </c:pt>
                <c:pt idx="18">
                  <c:v>M3J</c:v>
                </c:pt>
                <c:pt idx="19">
                  <c:v>K1G</c:v>
                </c:pt>
                <c:pt idx="20">
                  <c:v>M4A</c:v>
                </c:pt>
                <c:pt idx="21">
                  <c:v>L1R</c:v>
                </c:pt>
                <c:pt idx="22">
                  <c:v>M3N</c:v>
                </c:pt>
                <c:pt idx="23">
                  <c:v>M9L</c:v>
                </c:pt>
                <c:pt idx="24">
                  <c:v>M3L</c:v>
                </c:pt>
                <c:pt idx="25">
                  <c:v>L6S</c:v>
                </c:pt>
                <c:pt idx="26">
                  <c:v>M9M</c:v>
                </c:pt>
                <c:pt idx="27">
                  <c:v>M1K</c:v>
                </c:pt>
                <c:pt idx="28">
                  <c:v>M9W</c:v>
                </c:pt>
                <c:pt idx="29">
                  <c:v>M1L</c:v>
                </c:pt>
                <c:pt idx="30">
                  <c:v>L6Z</c:v>
                </c:pt>
                <c:pt idx="31">
                  <c:v>M1B</c:v>
                </c:pt>
                <c:pt idx="32">
                  <c:v>M4X</c:v>
                </c:pt>
                <c:pt idx="33">
                  <c:v>M3A</c:v>
                </c:pt>
                <c:pt idx="34">
                  <c:v>K1V</c:v>
                </c:pt>
                <c:pt idx="35">
                  <c:v>M9N</c:v>
                </c:pt>
                <c:pt idx="36">
                  <c:v>M9V</c:v>
                </c:pt>
                <c:pt idx="37">
                  <c:v>L6P</c:v>
                </c:pt>
                <c:pt idx="38">
                  <c:v>L7A</c:v>
                </c:pt>
                <c:pt idx="39">
                  <c:v>M4B</c:v>
                </c:pt>
                <c:pt idx="40">
                  <c:v>L4T</c:v>
                </c:pt>
                <c:pt idx="41">
                  <c:v>L6X</c:v>
                </c:pt>
                <c:pt idx="42">
                  <c:v>M6M</c:v>
                </c:pt>
                <c:pt idx="43">
                  <c:v>M5A</c:v>
                </c:pt>
                <c:pt idx="44">
                  <c:v>M6N</c:v>
                </c:pt>
                <c:pt idx="45">
                  <c:v>K4A</c:v>
                </c:pt>
                <c:pt idx="46">
                  <c:v>L1L</c:v>
                </c:pt>
                <c:pt idx="47">
                  <c:v>L1Z</c:v>
                </c:pt>
                <c:pt idx="48">
                  <c:v>L1T</c:v>
                </c:pt>
                <c:pt idx="49">
                  <c:v>L1P</c:v>
                </c:pt>
                <c:pt idx="50">
                  <c:v>L1X</c:v>
                </c:pt>
              </c:strCache>
            </c:strRef>
          </c:cat>
          <c:val>
            <c:numRef>
              <c:f>'PIVOT - dose 2'!$I$32:$I$83</c:f>
              <c:numCache>
                <c:formatCode>0%</c:formatCode>
                <c:ptCount val="51"/>
                <c:pt idx="0">
                  <c:v>0.86810520000000002</c:v>
                </c:pt>
                <c:pt idx="1">
                  <c:v>0.87679419999999997</c:v>
                </c:pt>
                <c:pt idx="2">
                  <c:v>0.89439340000000001</c:v>
                </c:pt>
                <c:pt idx="3">
                  <c:v>1</c:v>
                </c:pt>
                <c:pt idx="4">
                  <c:v>0.89296260000000005</c:v>
                </c:pt>
                <c:pt idx="5">
                  <c:v>0.90395060000000005</c:v>
                </c:pt>
                <c:pt idx="6">
                  <c:v>1</c:v>
                </c:pt>
                <c:pt idx="7">
                  <c:v>1</c:v>
                </c:pt>
                <c:pt idx="8">
                  <c:v>1</c:v>
                </c:pt>
                <c:pt idx="9">
                  <c:v>0.97802100000000003</c:v>
                </c:pt>
                <c:pt idx="10">
                  <c:v>0.99511579999999999</c:v>
                </c:pt>
                <c:pt idx="11">
                  <c:v>0.91998250000000004</c:v>
                </c:pt>
                <c:pt idx="12">
                  <c:v>0.84604950000000001</c:v>
                </c:pt>
                <c:pt idx="13">
                  <c:v>0.87112420000000002</c:v>
                </c:pt>
                <c:pt idx="14">
                  <c:v>0.97109690000000004</c:v>
                </c:pt>
                <c:pt idx="15">
                  <c:v>0.89141809999999999</c:v>
                </c:pt>
                <c:pt idx="16">
                  <c:v>0.86120359999999996</c:v>
                </c:pt>
                <c:pt idx="17">
                  <c:v>0.94618550000000001</c:v>
                </c:pt>
                <c:pt idx="18">
                  <c:v>1</c:v>
                </c:pt>
                <c:pt idx="19">
                  <c:v>0.88103690000000001</c:v>
                </c:pt>
                <c:pt idx="20">
                  <c:v>0.90298409999999996</c:v>
                </c:pt>
                <c:pt idx="21">
                  <c:v>0.854406</c:v>
                </c:pt>
                <c:pt idx="22">
                  <c:v>0.96210439999999997</c:v>
                </c:pt>
                <c:pt idx="23">
                  <c:v>0.97263379999999999</c:v>
                </c:pt>
                <c:pt idx="24">
                  <c:v>0.97884479999999996</c:v>
                </c:pt>
                <c:pt idx="25">
                  <c:v>0.9599607</c:v>
                </c:pt>
                <c:pt idx="26">
                  <c:v>0.95557780000000003</c:v>
                </c:pt>
                <c:pt idx="27">
                  <c:v>0.95557959999999997</c:v>
                </c:pt>
                <c:pt idx="28">
                  <c:v>1</c:v>
                </c:pt>
                <c:pt idx="29">
                  <c:v>0.96567219999999998</c:v>
                </c:pt>
                <c:pt idx="30">
                  <c:v>0.9632908</c:v>
                </c:pt>
                <c:pt idx="31">
                  <c:v>0.96193930000000005</c:v>
                </c:pt>
                <c:pt idx="32">
                  <c:v>0.96195410000000003</c:v>
                </c:pt>
                <c:pt idx="33">
                  <c:v>0.87684079999999998</c:v>
                </c:pt>
                <c:pt idx="34">
                  <c:v>0.90571060000000003</c:v>
                </c:pt>
                <c:pt idx="35">
                  <c:v>0.89060039999999996</c:v>
                </c:pt>
                <c:pt idx="36">
                  <c:v>0.97353420000000002</c:v>
                </c:pt>
                <c:pt idx="37">
                  <c:v>1</c:v>
                </c:pt>
                <c:pt idx="38">
                  <c:v>1.0000150000000001</c:v>
                </c:pt>
                <c:pt idx="39">
                  <c:v>0.85834650000000001</c:v>
                </c:pt>
                <c:pt idx="40">
                  <c:v>1</c:v>
                </c:pt>
                <c:pt idx="41">
                  <c:v>1</c:v>
                </c:pt>
                <c:pt idx="42">
                  <c:v>0.89205069999999997</c:v>
                </c:pt>
                <c:pt idx="43">
                  <c:v>0.93899330000000003</c:v>
                </c:pt>
                <c:pt idx="44">
                  <c:v>0.91808179999999995</c:v>
                </c:pt>
                <c:pt idx="45">
                  <c:v>0.88460240000000001</c:v>
                </c:pt>
                <c:pt idx="46">
                  <c:v>0.92896429999999997</c:v>
                </c:pt>
                <c:pt idx="47">
                  <c:v>0.89838669999999998</c:v>
                </c:pt>
                <c:pt idx="48">
                  <c:v>0.89166979999999996</c:v>
                </c:pt>
                <c:pt idx="49">
                  <c:v>0.76955779999999996</c:v>
                </c:pt>
                <c:pt idx="50">
                  <c:v>0.8601318</c:v>
                </c:pt>
              </c:numCache>
            </c:numRef>
          </c:val>
          <c:extLst>
            <c:ext xmlns:c16="http://schemas.microsoft.com/office/drawing/2014/chart" uri="{C3380CC4-5D6E-409C-BE32-E72D297353CC}">
              <c16:uniqueId val="{00000000-CA68-4490-BFBE-A9BEF280C606}"/>
            </c:ext>
          </c:extLst>
        </c:ser>
        <c:ser>
          <c:idx val="1"/>
          <c:order val="1"/>
          <c:tx>
            <c:strRef>
              <c:f>'PIVOT - dose 2'!$J$30:$J$31</c:f>
              <c:strCache>
                <c:ptCount val="1"/>
                <c:pt idx="0">
                  <c:v>60+ years</c:v>
                </c:pt>
              </c:strCache>
            </c:strRef>
          </c:tx>
          <c:spPr>
            <a:solidFill>
              <a:schemeClr val="accent2"/>
            </a:solidFill>
            <a:ln>
              <a:noFill/>
            </a:ln>
            <a:effectLst/>
          </c:spPr>
          <c:invertIfNegative val="0"/>
          <c:cat>
            <c:strRef>
              <c:f>'PIVOT - dose 2'!$H$32:$H$83</c:f>
              <c:strCache>
                <c:ptCount val="51"/>
                <c:pt idx="0">
                  <c:v>M6A</c:v>
                </c:pt>
                <c:pt idx="1">
                  <c:v>K1J</c:v>
                </c:pt>
                <c:pt idx="2">
                  <c:v>K1K</c:v>
                </c:pt>
                <c:pt idx="3">
                  <c:v>L6R</c:v>
                </c:pt>
                <c:pt idx="4">
                  <c:v>M6L</c:v>
                </c:pt>
                <c:pt idx="5">
                  <c:v>K2B</c:v>
                </c:pt>
                <c:pt idx="6">
                  <c:v>K1N</c:v>
                </c:pt>
                <c:pt idx="7">
                  <c:v>M1G</c:v>
                </c:pt>
                <c:pt idx="8">
                  <c:v>L6V</c:v>
                </c:pt>
                <c:pt idx="9">
                  <c:v>L6T</c:v>
                </c:pt>
                <c:pt idx="10">
                  <c:v>L6W</c:v>
                </c:pt>
                <c:pt idx="11">
                  <c:v>M1E</c:v>
                </c:pt>
                <c:pt idx="12">
                  <c:v>M9R</c:v>
                </c:pt>
                <c:pt idx="13">
                  <c:v>L1S</c:v>
                </c:pt>
                <c:pt idx="14">
                  <c:v>M1J</c:v>
                </c:pt>
                <c:pt idx="15">
                  <c:v>L1V</c:v>
                </c:pt>
                <c:pt idx="16">
                  <c:v>M9P</c:v>
                </c:pt>
                <c:pt idx="17">
                  <c:v>M3M</c:v>
                </c:pt>
                <c:pt idx="18">
                  <c:v>M3J</c:v>
                </c:pt>
                <c:pt idx="19">
                  <c:v>K1G</c:v>
                </c:pt>
                <c:pt idx="20">
                  <c:v>M4A</c:v>
                </c:pt>
                <c:pt idx="21">
                  <c:v>L1R</c:v>
                </c:pt>
                <c:pt idx="22">
                  <c:v>M3N</c:v>
                </c:pt>
                <c:pt idx="23">
                  <c:v>M9L</c:v>
                </c:pt>
                <c:pt idx="24">
                  <c:v>M3L</c:v>
                </c:pt>
                <c:pt idx="25">
                  <c:v>L6S</c:v>
                </c:pt>
                <c:pt idx="26">
                  <c:v>M9M</c:v>
                </c:pt>
                <c:pt idx="27">
                  <c:v>M1K</c:v>
                </c:pt>
                <c:pt idx="28">
                  <c:v>M9W</c:v>
                </c:pt>
                <c:pt idx="29">
                  <c:v>M1L</c:v>
                </c:pt>
                <c:pt idx="30">
                  <c:v>L6Z</c:v>
                </c:pt>
                <c:pt idx="31">
                  <c:v>M1B</c:v>
                </c:pt>
                <c:pt idx="32">
                  <c:v>M4X</c:v>
                </c:pt>
                <c:pt idx="33">
                  <c:v>M3A</c:v>
                </c:pt>
                <c:pt idx="34">
                  <c:v>K1V</c:v>
                </c:pt>
                <c:pt idx="35">
                  <c:v>M9N</c:v>
                </c:pt>
                <c:pt idx="36">
                  <c:v>M9V</c:v>
                </c:pt>
                <c:pt idx="37">
                  <c:v>L6P</c:v>
                </c:pt>
                <c:pt idx="38">
                  <c:v>L7A</c:v>
                </c:pt>
                <c:pt idx="39">
                  <c:v>M4B</c:v>
                </c:pt>
                <c:pt idx="40">
                  <c:v>L4T</c:v>
                </c:pt>
                <c:pt idx="41">
                  <c:v>L6X</c:v>
                </c:pt>
                <c:pt idx="42">
                  <c:v>M6M</c:v>
                </c:pt>
                <c:pt idx="43">
                  <c:v>M5A</c:v>
                </c:pt>
                <c:pt idx="44">
                  <c:v>M6N</c:v>
                </c:pt>
                <c:pt idx="45">
                  <c:v>K4A</c:v>
                </c:pt>
                <c:pt idx="46">
                  <c:v>L1L</c:v>
                </c:pt>
                <c:pt idx="47">
                  <c:v>L1Z</c:v>
                </c:pt>
                <c:pt idx="48">
                  <c:v>L1T</c:v>
                </c:pt>
                <c:pt idx="49">
                  <c:v>L1P</c:v>
                </c:pt>
                <c:pt idx="50">
                  <c:v>L1X</c:v>
                </c:pt>
              </c:strCache>
            </c:strRef>
          </c:cat>
          <c:val>
            <c:numRef>
              <c:f>'PIVOT - dose 2'!$J$32:$J$83</c:f>
              <c:numCache>
                <c:formatCode>0%</c:formatCode>
                <c:ptCount val="51"/>
                <c:pt idx="0">
                  <c:v>1</c:v>
                </c:pt>
                <c:pt idx="1">
                  <c:v>1</c:v>
                </c:pt>
                <c:pt idx="2">
                  <c:v>0.97188479999999999</c:v>
                </c:pt>
                <c:pt idx="3">
                  <c:v>0.97100089999999994</c:v>
                </c:pt>
                <c:pt idx="4">
                  <c:v>0.96755880000000005</c:v>
                </c:pt>
                <c:pt idx="5">
                  <c:v>0.96730150000000004</c:v>
                </c:pt>
                <c:pt idx="6">
                  <c:v>0.96573790000000004</c:v>
                </c:pt>
                <c:pt idx="7">
                  <c:v>0.96504369999999995</c:v>
                </c:pt>
                <c:pt idx="8">
                  <c:v>0.94985759999999997</c:v>
                </c:pt>
                <c:pt idx="9">
                  <c:v>0.94423550000000001</c:v>
                </c:pt>
                <c:pt idx="10">
                  <c:v>0.94360330000000003</c:v>
                </c:pt>
                <c:pt idx="11">
                  <c:v>0.94097520000000001</c:v>
                </c:pt>
                <c:pt idx="12">
                  <c:v>0.9368012</c:v>
                </c:pt>
                <c:pt idx="13">
                  <c:v>0.93613679999999999</c:v>
                </c:pt>
                <c:pt idx="14">
                  <c:v>0.93557869999999999</c:v>
                </c:pt>
                <c:pt idx="15">
                  <c:v>0.93409980000000004</c:v>
                </c:pt>
                <c:pt idx="16">
                  <c:v>0.93278439999999996</c:v>
                </c:pt>
                <c:pt idx="17">
                  <c:v>0.93161930000000004</c:v>
                </c:pt>
                <c:pt idx="18">
                  <c:v>0.92702329999999999</c:v>
                </c:pt>
                <c:pt idx="19">
                  <c:v>0.92587410000000003</c:v>
                </c:pt>
                <c:pt idx="20">
                  <c:v>0.92516830000000005</c:v>
                </c:pt>
                <c:pt idx="21">
                  <c:v>0.92466820000000005</c:v>
                </c:pt>
                <c:pt idx="22">
                  <c:v>0.92391699999999999</c:v>
                </c:pt>
                <c:pt idx="23">
                  <c:v>0.92265390000000003</c:v>
                </c:pt>
                <c:pt idx="24">
                  <c:v>0.92156859999999996</c:v>
                </c:pt>
                <c:pt idx="25">
                  <c:v>0.92121019999999998</c:v>
                </c:pt>
                <c:pt idx="26">
                  <c:v>0.91619779999999995</c:v>
                </c:pt>
                <c:pt idx="27">
                  <c:v>0.91493800000000003</c:v>
                </c:pt>
                <c:pt idx="28">
                  <c:v>0.91443289999999999</c:v>
                </c:pt>
                <c:pt idx="29">
                  <c:v>0.91346879999999997</c:v>
                </c:pt>
                <c:pt idx="30">
                  <c:v>0.91256309999999996</c:v>
                </c:pt>
                <c:pt idx="31">
                  <c:v>0.90977350000000001</c:v>
                </c:pt>
                <c:pt idx="32">
                  <c:v>0.9089043</c:v>
                </c:pt>
                <c:pt idx="33">
                  <c:v>0.9081321</c:v>
                </c:pt>
                <c:pt idx="34">
                  <c:v>0.90738730000000001</c:v>
                </c:pt>
                <c:pt idx="35">
                  <c:v>0.90429470000000001</c:v>
                </c:pt>
                <c:pt idx="36">
                  <c:v>0.8997579</c:v>
                </c:pt>
                <c:pt idx="37">
                  <c:v>0.89385910000000002</c:v>
                </c:pt>
                <c:pt idx="38">
                  <c:v>0.89337330000000004</c:v>
                </c:pt>
                <c:pt idx="39">
                  <c:v>0.89217849999999999</c:v>
                </c:pt>
                <c:pt idx="40">
                  <c:v>0.89137</c:v>
                </c:pt>
                <c:pt idx="41">
                  <c:v>0.88820359999999998</c:v>
                </c:pt>
                <c:pt idx="42">
                  <c:v>0.88163219999999998</c:v>
                </c:pt>
                <c:pt idx="43">
                  <c:v>0.88001439999999997</c:v>
                </c:pt>
                <c:pt idx="44">
                  <c:v>0.87461639999999996</c:v>
                </c:pt>
                <c:pt idx="45">
                  <c:v>0.87436369999999997</c:v>
                </c:pt>
                <c:pt idx="46">
                  <c:v>0.86959330000000001</c:v>
                </c:pt>
                <c:pt idx="47">
                  <c:v>0.86498609999999998</c:v>
                </c:pt>
                <c:pt idx="48">
                  <c:v>0.86390579999999995</c:v>
                </c:pt>
                <c:pt idx="49">
                  <c:v>0.86224219999999996</c:v>
                </c:pt>
                <c:pt idx="50">
                  <c:v>0.82632890000000003</c:v>
                </c:pt>
              </c:numCache>
            </c:numRef>
          </c:val>
          <c:extLst>
            <c:ext xmlns:c16="http://schemas.microsoft.com/office/drawing/2014/chart" uri="{C3380CC4-5D6E-409C-BE32-E72D297353CC}">
              <c16:uniqueId val="{00000001-CA68-4490-BFBE-A9BEF280C606}"/>
            </c:ext>
          </c:extLst>
        </c:ser>
        <c:dLbls>
          <c:showLegendKey val="0"/>
          <c:showVal val="0"/>
          <c:showCatName val="0"/>
          <c:showSerName val="0"/>
          <c:showPercent val="0"/>
          <c:showBubbleSize val="0"/>
        </c:dLbls>
        <c:gapWidth val="182"/>
        <c:axId val="379460559"/>
        <c:axId val="379475535"/>
      </c:barChart>
      <c:catAx>
        <c:axId val="379460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75535"/>
        <c:crosses val="autoZero"/>
        <c:auto val="1"/>
        <c:lblAlgn val="ctr"/>
        <c:lblOffset val="100"/>
        <c:noMultiLvlLbl val="0"/>
      </c:catAx>
      <c:valAx>
        <c:axId val="3794755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605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dose 3!Dose 3- Child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Percentages of third doses</a:t>
            </a:r>
          </a:p>
        </c:rich>
      </c:tx>
      <c:layout>
        <c:manualLayout>
          <c:xMode val="edge"/>
          <c:yMode val="edge"/>
          <c:x val="2.3122410903456351E-2"/>
          <c:y val="4.2421558391020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3'!$B$3:$B$4</c:f>
              <c:strCache>
                <c:ptCount val="1"/>
                <c:pt idx="0">
                  <c:v>0-4 years</c:v>
                </c:pt>
              </c:strCache>
            </c:strRef>
          </c:tx>
          <c:spPr>
            <a:solidFill>
              <a:schemeClr val="accent1"/>
            </a:solidFill>
            <a:ln>
              <a:noFill/>
            </a:ln>
            <a:effectLst/>
          </c:spPr>
          <c:invertIfNegative val="0"/>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3'!$B$5:$B$56</c:f>
              <c:numCache>
                <c:formatCode>0%</c:formatCode>
                <c:ptCount val="51"/>
                <c:pt idx="2">
                  <c:v>3.9449999999999999E-4</c:v>
                </c:pt>
                <c:pt idx="3">
                  <c:v>3.3859999999999999E-4</c:v>
                </c:pt>
                <c:pt idx="11">
                  <c:v>4.617E-4</c:v>
                </c:pt>
              </c:numCache>
            </c:numRef>
          </c:val>
          <c:extLst>
            <c:ext xmlns:c16="http://schemas.microsoft.com/office/drawing/2014/chart" uri="{C3380CC4-5D6E-409C-BE32-E72D297353CC}">
              <c16:uniqueId val="{00000000-930E-49A6-8C26-FA5A71173889}"/>
            </c:ext>
          </c:extLst>
        </c:ser>
        <c:ser>
          <c:idx val="1"/>
          <c:order val="1"/>
          <c:tx>
            <c:strRef>
              <c:f>'PIVOT- dose 3'!$C$3:$C$4</c:f>
              <c:strCache>
                <c:ptCount val="1"/>
                <c:pt idx="0">
                  <c:v>12-17 years</c:v>
                </c:pt>
              </c:strCache>
            </c:strRef>
          </c:tx>
          <c:spPr>
            <a:solidFill>
              <a:schemeClr val="accent2"/>
            </a:solidFill>
            <a:ln>
              <a:noFill/>
            </a:ln>
            <a:effectLst/>
          </c:spPr>
          <c:invertIfNegative val="0"/>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3'!$C$5:$C$56</c:f>
              <c:numCache>
                <c:formatCode>0%</c:formatCode>
                <c:ptCount val="51"/>
                <c:pt idx="0">
                  <c:v>0.31476320000000002</c:v>
                </c:pt>
                <c:pt idx="1">
                  <c:v>0.25080789999999997</c:v>
                </c:pt>
                <c:pt idx="2">
                  <c:v>0.2447114</c:v>
                </c:pt>
                <c:pt idx="3">
                  <c:v>0.24015349999999999</c:v>
                </c:pt>
                <c:pt idx="4">
                  <c:v>0.2397311</c:v>
                </c:pt>
                <c:pt idx="5">
                  <c:v>0.23716219999999999</c:v>
                </c:pt>
                <c:pt idx="6">
                  <c:v>0.227932</c:v>
                </c:pt>
                <c:pt idx="7">
                  <c:v>0.226691</c:v>
                </c:pt>
                <c:pt idx="8">
                  <c:v>0.2266553</c:v>
                </c:pt>
                <c:pt idx="9">
                  <c:v>0.21414140000000001</c:v>
                </c:pt>
                <c:pt idx="10">
                  <c:v>0.20879120000000001</c:v>
                </c:pt>
                <c:pt idx="11">
                  <c:v>0.20839260000000001</c:v>
                </c:pt>
                <c:pt idx="12">
                  <c:v>0.1933744</c:v>
                </c:pt>
                <c:pt idx="13">
                  <c:v>0.19256200000000001</c:v>
                </c:pt>
                <c:pt idx="14">
                  <c:v>0.1905645</c:v>
                </c:pt>
                <c:pt idx="15">
                  <c:v>0.186413</c:v>
                </c:pt>
                <c:pt idx="16">
                  <c:v>0.18344830000000001</c:v>
                </c:pt>
                <c:pt idx="17">
                  <c:v>0.1833099</c:v>
                </c:pt>
                <c:pt idx="18">
                  <c:v>0.18058150000000001</c:v>
                </c:pt>
                <c:pt idx="19">
                  <c:v>0.17952009999999999</c:v>
                </c:pt>
                <c:pt idx="20">
                  <c:v>0.1792453</c:v>
                </c:pt>
                <c:pt idx="21">
                  <c:v>0.17756739999999999</c:v>
                </c:pt>
                <c:pt idx="22">
                  <c:v>0.1745961</c:v>
                </c:pt>
                <c:pt idx="23">
                  <c:v>0.1634256</c:v>
                </c:pt>
                <c:pt idx="24">
                  <c:v>0.1534237</c:v>
                </c:pt>
                <c:pt idx="25">
                  <c:v>0.1533079</c:v>
                </c:pt>
                <c:pt idx="26">
                  <c:v>0.15311910000000001</c:v>
                </c:pt>
                <c:pt idx="27">
                  <c:v>0.1516014</c:v>
                </c:pt>
                <c:pt idx="28">
                  <c:v>0.15147179999999999</c:v>
                </c:pt>
                <c:pt idx="29">
                  <c:v>0.14989520000000001</c:v>
                </c:pt>
                <c:pt idx="30">
                  <c:v>0.14903559999999999</c:v>
                </c:pt>
                <c:pt idx="31">
                  <c:v>0.14460690000000001</c:v>
                </c:pt>
                <c:pt idx="32">
                  <c:v>0.14342630000000001</c:v>
                </c:pt>
                <c:pt idx="33">
                  <c:v>0.14060449999999999</c:v>
                </c:pt>
                <c:pt idx="34">
                  <c:v>0.1323414</c:v>
                </c:pt>
                <c:pt idx="35">
                  <c:v>0.13049179999999999</c:v>
                </c:pt>
                <c:pt idx="36">
                  <c:v>0.12873799999999999</c:v>
                </c:pt>
                <c:pt idx="37">
                  <c:v>0.1204242</c:v>
                </c:pt>
                <c:pt idx="38">
                  <c:v>0.1203877</c:v>
                </c:pt>
                <c:pt idx="39">
                  <c:v>0.12007039999999999</c:v>
                </c:pt>
                <c:pt idx="40">
                  <c:v>0.1195531</c:v>
                </c:pt>
                <c:pt idx="41">
                  <c:v>0.1150704</c:v>
                </c:pt>
                <c:pt idx="42">
                  <c:v>0.1137582</c:v>
                </c:pt>
                <c:pt idx="43">
                  <c:v>0.1137218</c:v>
                </c:pt>
                <c:pt idx="44">
                  <c:v>0.11301369999999999</c:v>
                </c:pt>
                <c:pt idx="45">
                  <c:v>0.111952</c:v>
                </c:pt>
                <c:pt idx="46">
                  <c:v>0.11149829999999999</c:v>
                </c:pt>
                <c:pt idx="47">
                  <c:v>0.10640239999999999</c:v>
                </c:pt>
                <c:pt idx="48">
                  <c:v>0.1043943</c:v>
                </c:pt>
                <c:pt idx="49">
                  <c:v>8.9137599999999997E-2</c:v>
                </c:pt>
                <c:pt idx="50">
                  <c:v>7.4252700000000005E-2</c:v>
                </c:pt>
              </c:numCache>
            </c:numRef>
          </c:val>
          <c:extLst>
            <c:ext xmlns:c16="http://schemas.microsoft.com/office/drawing/2014/chart" uri="{C3380CC4-5D6E-409C-BE32-E72D297353CC}">
              <c16:uniqueId val="{00000001-930E-49A6-8C26-FA5A71173889}"/>
            </c:ext>
          </c:extLst>
        </c:ser>
        <c:ser>
          <c:idx val="2"/>
          <c:order val="2"/>
          <c:tx>
            <c:strRef>
              <c:f>'PIVOT- dose 3'!$D$3:$D$4</c:f>
              <c:strCache>
                <c:ptCount val="1"/>
                <c:pt idx="0">
                  <c:v>5-11 years</c:v>
                </c:pt>
              </c:strCache>
            </c:strRef>
          </c:tx>
          <c:spPr>
            <a:solidFill>
              <a:schemeClr val="accent3"/>
            </a:solidFill>
            <a:ln>
              <a:noFill/>
            </a:ln>
            <a:effectLst/>
          </c:spPr>
          <c:invertIfNegative val="0"/>
          <c:cat>
            <c:strRef>
              <c:f>'PIVOT- dose 3'!$A$5:$A$56</c:f>
              <c:strCache>
                <c:ptCount val="51"/>
                <c:pt idx="0">
                  <c:v>K4A</c:v>
                </c:pt>
                <c:pt idx="1">
                  <c:v>L1R</c:v>
                </c:pt>
                <c:pt idx="2">
                  <c:v>L1V</c:v>
                </c:pt>
                <c:pt idx="3">
                  <c:v>K1V</c:v>
                </c:pt>
                <c:pt idx="4">
                  <c:v>M4B</c:v>
                </c:pt>
                <c:pt idx="5">
                  <c:v>M1L</c:v>
                </c:pt>
                <c:pt idx="6">
                  <c:v>L1P</c:v>
                </c:pt>
                <c:pt idx="7">
                  <c:v>M4X</c:v>
                </c:pt>
                <c:pt idx="8">
                  <c:v>K1J</c:v>
                </c:pt>
                <c:pt idx="9">
                  <c:v>K1G</c:v>
                </c:pt>
                <c:pt idx="10">
                  <c:v>M3A</c:v>
                </c:pt>
                <c:pt idx="11">
                  <c:v>L1S</c:v>
                </c:pt>
                <c:pt idx="12">
                  <c:v>K1N</c:v>
                </c:pt>
                <c:pt idx="13">
                  <c:v>L1L</c:v>
                </c:pt>
                <c:pt idx="14">
                  <c:v>L1T</c:v>
                </c:pt>
                <c:pt idx="15">
                  <c:v>M5A</c:v>
                </c:pt>
                <c:pt idx="16">
                  <c:v>M1E</c:v>
                </c:pt>
                <c:pt idx="17">
                  <c:v>L1X</c:v>
                </c:pt>
                <c:pt idx="18">
                  <c:v>M1K</c:v>
                </c:pt>
                <c:pt idx="19">
                  <c:v>K2B</c:v>
                </c:pt>
                <c:pt idx="20">
                  <c:v>M4A</c:v>
                </c:pt>
                <c:pt idx="21">
                  <c:v>L1Z</c:v>
                </c:pt>
                <c:pt idx="22">
                  <c:v>K1K</c:v>
                </c:pt>
                <c:pt idx="23">
                  <c:v>L6Z</c:v>
                </c:pt>
                <c:pt idx="24">
                  <c:v>M6N</c:v>
                </c:pt>
                <c:pt idx="25">
                  <c:v>M3L</c:v>
                </c:pt>
                <c:pt idx="26">
                  <c:v>L6W</c:v>
                </c:pt>
                <c:pt idx="27">
                  <c:v>L6S</c:v>
                </c:pt>
                <c:pt idx="28">
                  <c:v>L7A</c:v>
                </c:pt>
                <c:pt idx="29">
                  <c:v>M6A</c:v>
                </c:pt>
                <c:pt idx="30">
                  <c:v>M3M</c:v>
                </c:pt>
                <c:pt idx="31">
                  <c:v>M1B</c:v>
                </c:pt>
                <c:pt idx="32">
                  <c:v>M3J</c:v>
                </c:pt>
                <c:pt idx="33">
                  <c:v>L6X</c:v>
                </c:pt>
                <c:pt idx="34">
                  <c:v>M1G</c:v>
                </c:pt>
                <c:pt idx="35">
                  <c:v>M6L</c:v>
                </c:pt>
                <c:pt idx="36">
                  <c:v>M9M</c:v>
                </c:pt>
                <c:pt idx="37">
                  <c:v>M9W</c:v>
                </c:pt>
                <c:pt idx="38">
                  <c:v>L6V</c:v>
                </c:pt>
                <c:pt idx="39">
                  <c:v>M9R</c:v>
                </c:pt>
                <c:pt idx="40">
                  <c:v>M9L</c:v>
                </c:pt>
                <c:pt idx="41">
                  <c:v>L6P</c:v>
                </c:pt>
                <c:pt idx="42">
                  <c:v>M1J</c:v>
                </c:pt>
                <c:pt idx="43">
                  <c:v>L6T</c:v>
                </c:pt>
                <c:pt idx="44">
                  <c:v>M9P</c:v>
                </c:pt>
                <c:pt idx="45">
                  <c:v>M3N</c:v>
                </c:pt>
                <c:pt idx="46">
                  <c:v>M9N</c:v>
                </c:pt>
                <c:pt idx="47">
                  <c:v>M6M</c:v>
                </c:pt>
                <c:pt idx="48">
                  <c:v>L6R</c:v>
                </c:pt>
                <c:pt idx="49">
                  <c:v>M9V</c:v>
                </c:pt>
                <c:pt idx="50">
                  <c:v>L4T</c:v>
                </c:pt>
              </c:strCache>
            </c:strRef>
          </c:cat>
          <c:val>
            <c:numRef>
              <c:f>'PIVOT- dose 3'!$D$5:$D$56</c:f>
              <c:numCache>
                <c:formatCode>0%</c:formatCode>
                <c:ptCount val="51"/>
                <c:pt idx="0">
                  <c:v>7.9869999999999995E-4</c:v>
                </c:pt>
                <c:pt idx="1">
                  <c:v>1.2404E-3</c:v>
                </c:pt>
                <c:pt idx="2">
                  <c:v>1.4218E-3</c:v>
                </c:pt>
                <c:pt idx="3">
                  <c:v>1.0881E-3</c:v>
                </c:pt>
                <c:pt idx="8">
                  <c:v>2.0492000000000002E-3</c:v>
                </c:pt>
                <c:pt idx="9">
                  <c:v>6.9830000000000001E-4</c:v>
                </c:pt>
                <c:pt idx="10">
                  <c:v>1.0790999999999999E-3</c:v>
                </c:pt>
                <c:pt idx="11">
                  <c:v>3.0390000000000001E-4</c:v>
                </c:pt>
                <c:pt idx="12">
                  <c:v>1.2979000000000001E-3</c:v>
                </c:pt>
                <c:pt idx="14">
                  <c:v>4.0470000000000002E-4</c:v>
                </c:pt>
                <c:pt idx="16">
                  <c:v>2.5109999999999998E-4</c:v>
                </c:pt>
                <c:pt idx="17">
                  <c:v>1.593E-3</c:v>
                </c:pt>
                <c:pt idx="18">
                  <c:v>2.377E-4</c:v>
                </c:pt>
                <c:pt idx="20">
                  <c:v>8.9530000000000002E-4</c:v>
                </c:pt>
                <c:pt idx="21">
                  <c:v>5.2340000000000004E-4</c:v>
                </c:pt>
                <c:pt idx="23">
                  <c:v>6.8539999999999996E-4</c:v>
                </c:pt>
                <c:pt idx="24">
                  <c:v>1.3307E-3</c:v>
                </c:pt>
                <c:pt idx="27">
                  <c:v>4.616E-4</c:v>
                </c:pt>
                <c:pt idx="28">
                  <c:v>5.1349999999999996E-4</c:v>
                </c:pt>
                <c:pt idx="29">
                  <c:v>5.2360000000000004E-4</c:v>
                </c:pt>
                <c:pt idx="33">
                  <c:v>2.6509999999999999E-4</c:v>
                </c:pt>
                <c:pt idx="39">
                  <c:v>6.4849999999999999E-4</c:v>
                </c:pt>
                <c:pt idx="40">
                  <c:v>1.0928999999999999E-3</c:v>
                </c:pt>
                <c:pt idx="41">
                  <c:v>1.165E-4</c:v>
                </c:pt>
                <c:pt idx="44">
                  <c:v>6.0459999999999995E-4</c:v>
                </c:pt>
                <c:pt idx="45">
                  <c:v>4.8840000000000005E-4</c:v>
                </c:pt>
                <c:pt idx="47">
                  <c:v>8.3639999999999995E-4</c:v>
                </c:pt>
              </c:numCache>
            </c:numRef>
          </c:val>
          <c:extLst>
            <c:ext xmlns:c16="http://schemas.microsoft.com/office/drawing/2014/chart" uri="{C3380CC4-5D6E-409C-BE32-E72D297353CC}">
              <c16:uniqueId val="{00000000-43DE-43B4-8B58-B4D50595F7A6}"/>
            </c:ext>
          </c:extLst>
        </c:ser>
        <c:dLbls>
          <c:showLegendKey val="0"/>
          <c:showVal val="0"/>
          <c:showCatName val="0"/>
          <c:showSerName val="0"/>
          <c:showPercent val="0"/>
          <c:showBubbleSize val="0"/>
        </c:dLbls>
        <c:gapWidth val="182"/>
        <c:axId val="838036143"/>
        <c:axId val="838024911"/>
      </c:barChart>
      <c:catAx>
        <c:axId val="83803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24911"/>
        <c:crosses val="autoZero"/>
        <c:auto val="1"/>
        <c:lblAlgn val="ctr"/>
        <c:lblOffset val="100"/>
        <c:noMultiLvlLbl val="0"/>
      </c:catAx>
      <c:valAx>
        <c:axId val="83802491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036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dose 3!Dose 3 - adult'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100" b="1"/>
              <a:t>Percentages of third doses</a:t>
            </a:r>
          </a:p>
        </c:rich>
      </c:tx>
      <c:layout>
        <c:manualLayout>
          <c:xMode val="edge"/>
          <c:yMode val="edge"/>
          <c:x val="6.3171753441053233E-2"/>
          <c:y val="3.06954390082231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dose 3'!$S$3:$S$4</c:f>
              <c:strCache>
                <c:ptCount val="1"/>
                <c:pt idx="0">
                  <c:v>18-59 years</c:v>
                </c:pt>
              </c:strCache>
            </c:strRef>
          </c:tx>
          <c:spPr>
            <a:solidFill>
              <a:schemeClr val="accent1"/>
            </a:solidFill>
            <a:ln>
              <a:noFill/>
            </a:ln>
            <a:effectLst/>
          </c:spPr>
          <c:invertIfNegative val="0"/>
          <c:cat>
            <c:strRef>
              <c:f>'PIVOT- dose 3'!$R$5:$R$56</c:f>
              <c:strCache>
                <c:ptCount val="51"/>
                <c:pt idx="0">
                  <c:v>M6A</c:v>
                </c:pt>
                <c:pt idx="1">
                  <c:v>K1J</c:v>
                </c:pt>
                <c:pt idx="2">
                  <c:v>K2B</c:v>
                </c:pt>
                <c:pt idx="3">
                  <c:v>K1N</c:v>
                </c:pt>
                <c:pt idx="4">
                  <c:v>K1K</c:v>
                </c:pt>
                <c:pt idx="5">
                  <c:v>L1V</c:v>
                </c:pt>
                <c:pt idx="6">
                  <c:v>L1S</c:v>
                </c:pt>
                <c:pt idx="7">
                  <c:v>K1G</c:v>
                </c:pt>
                <c:pt idx="8">
                  <c:v>L1R</c:v>
                </c:pt>
                <c:pt idx="9">
                  <c:v>M4A</c:v>
                </c:pt>
                <c:pt idx="10">
                  <c:v>K1V</c:v>
                </c:pt>
                <c:pt idx="11">
                  <c:v>K4A</c:v>
                </c:pt>
                <c:pt idx="12">
                  <c:v>M1E</c:v>
                </c:pt>
                <c:pt idx="13">
                  <c:v>M1L</c:v>
                </c:pt>
                <c:pt idx="14">
                  <c:v>M9P</c:v>
                </c:pt>
                <c:pt idx="15">
                  <c:v>M4B</c:v>
                </c:pt>
                <c:pt idx="16">
                  <c:v>M4X</c:v>
                </c:pt>
                <c:pt idx="17">
                  <c:v>M3A</c:v>
                </c:pt>
                <c:pt idx="18">
                  <c:v>M5A</c:v>
                </c:pt>
                <c:pt idx="19">
                  <c:v>M1G</c:v>
                </c:pt>
                <c:pt idx="20">
                  <c:v>M6L</c:v>
                </c:pt>
                <c:pt idx="21">
                  <c:v>M9R</c:v>
                </c:pt>
                <c:pt idx="22">
                  <c:v>L6S</c:v>
                </c:pt>
                <c:pt idx="23">
                  <c:v>L6W</c:v>
                </c:pt>
                <c:pt idx="24">
                  <c:v>L6T</c:v>
                </c:pt>
                <c:pt idx="25">
                  <c:v>M1J</c:v>
                </c:pt>
                <c:pt idx="26">
                  <c:v>L6Z</c:v>
                </c:pt>
                <c:pt idx="27">
                  <c:v>M1K</c:v>
                </c:pt>
                <c:pt idx="28">
                  <c:v>M1B</c:v>
                </c:pt>
                <c:pt idx="29">
                  <c:v>M3J</c:v>
                </c:pt>
                <c:pt idx="30">
                  <c:v>L1P</c:v>
                </c:pt>
                <c:pt idx="31">
                  <c:v>L6V</c:v>
                </c:pt>
                <c:pt idx="32">
                  <c:v>M3M</c:v>
                </c:pt>
                <c:pt idx="33">
                  <c:v>L1T</c:v>
                </c:pt>
                <c:pt idx="34">
                  <c:v>L1X</c:v>
                </c:pt>
                <c:pt idx="35">
                  <c:v>M3L</c:v>
                </c:pt>
                <c:pt idx="36">
                  <c:v>M9N</c:v>
                </c:pt>
                <c:pt idx="37">
                  <c:v>M9L</c:v>
                </c:pt>
                <c:pt idx="38">
                  <c:v>M9W</c:v>
                </c:pt>
                <c:pt idx="39">
                  <c:v>M9M</c:v>
                </c:pt>
                <c:pt idx="40">
                  <c:v>L1L</c:v>
                </c:pt>
                <c:pt idx="41">
                  <c:v>M3N</c:v>
                </c:pt>
                <c:pt idx="42">
                  <c:v>M6N</c:v>
                </c:pt>
                <c:pt idx="43">
                  <c:v>L1Z</c:v>
                </c:pt>
                <c:pt idx="44">
                  <c:v>M6M</c:v>
                </c:pt>
                <c:pt idx="45">
                  <c:v>L6R</c:v>
                </c:pt>
                <c:pt idx="46">
                  <c:v>L6X</c:v>
                </c:pt>
                <c:pt idx="47">
                  <c:v>M9V</c:v>
                </c:pt>
                <c:pt idx="48">
                  <c:v>L7A</c:v>
                </c:pt>
                <c:pt idx="49">
                  <c:v>L4T</c:v>
                </c:pt>
                <c:pt idx="50">
                  <c:v>L6P</c:v>
                </c:pt>
              </c:strCache>
            </c:strRef>
          </c:cat>
          <c:val>
            <c:numRef>
              <c:f>'PIVOT- dose 3'!$S$5:$S$56</c:f>
              <c:numCache>
                <c:formatCode>0%</c:formatCode>
                <c:ptCount val="51"/>
                <c:pt idx="0">
                  <c:v>0.48713919999999999</c:v>
                </c:pt>
                <c:pt idx="1">
                  <c:v>0.52886100000000003</c:v>
                </c:pt>
                <c:pt idx="2">
                  <c:v>0.51703759999999999</c:v>
                </c:pt>
                <c:pt idx="3">
                  <c:v>0.60162599999999999</c:v>
                </c:pt>
                <c:pt idx="4">
                  <c:v>0.50386299999999995</c:v>
                </c:pt>
                <c:pt idx="5">
                  <c:v>0.54016940000000002</c:v>
                </c:pt>
                <c:pt idx="6">
                  <c:v>0.50353800000000004</c:v>
                </c:pt>
                <c:pt idx="7">
                  <c:v>0.5201152</c:v>
                </c:pt>
                <c:pt idx="8">
                  <c:v>0.53253569999999995</c:v>
                </c:pt>
                <c:pt idx="9">
                  <c:v>0.52590840000000005</c:v>
                </c:pt>
                <c:pt idx="10">
                  <c:v>0.54144009999999998</c:v>
                </c:pt>
                <c:pt idx="11">
                  <c:v>0.58944149999999995</c:v>
                </c:pt>
                <c:pt idx="12">
                  <c:v>0.50428530000000005</c:v>
                </c:pt>
                <c:pt idx="13">
                  <c:v>0.57805989999999996</c:v>
                </c:pt>
                <c:pt idx="14">
                  <c:v>0.43572909999999998</c:v>
                </c:pt>
                <c:pt idx="15">
                  <c:v>0.51939639999999998</c:v>
                </c:pt>
                <c:pt idx="16">
                  <c:v>0.60546339999999998</c:v>
                </c:pt>
                <c:pt idx="17">
                  <c:v>0.5003436</c:v>
                </c:pt>
                <c:pt idx="18">
                  <c:v>0.61993880000000001</c:v>
                </c:pt>
                <c:pt idx="19">
                  <c:v>0.54596169999999999</c:v>
                </c:pt>
                <c:pt idx="20">
                  <c:v>0.42945270000000002</c:v>
                </c:pt>
                <c:pt idx="21">
                  <c:v>0.3928374</c:v>
                </c:pt>
                <c:pt idx="22">
                  <c:v>0.43631409999999998</c:v>
                </c:pt>
                <c:pt idx="23">
                  <c:v>0.45714510000000003</c:v>
                </c:pt>
                <c:pt idx="24">
                  <c:v>0.41997449999999997</c:v>
                </c:pt>
                <c:pt idx="25">
                  <c:v>0.47720649999999998</c:v>
                </c:pt>
                <c:pt idx="26">
                  <c:v>0.46211550000000001</c:v>
                </c:pt>
                <c:pt idx="27">
                  <c:v>0.52282079999999997</c:v>
                </c:pt>
                <c:pt idx="28">
                  <c:v>0.4951333</c:v>
                </c:pt>
                <c:pt idx="29">
                  <c:v>0.59918309999999997</c:v>
                </c:pt>
                <c:pt idx="30">
                  <c:v>0.47473280000000001</c:v>
                </c:pt>
                <c:pt idx="31">
                  <c:v>0.44675369999999998</c:v>
                </c:pt>
                <c:pt idx="32">
                  <c:v>0.47078940000000002</c:v>
                </c:pt>
                <c:pt idx="33">
                  <c:v>0.4967512</c:v>
                </c:pt>
                <c:pt idx="34">
                  <c:v>0.48545690000000002</c:v>
                </c:pt>
                <c:pt idx="35">
                  <c:v>0.47406179999999998</c:v>
                </c:pt>
                <c:pt idx="36">
                  <c:v>0.40665970000000001</c:v>
                </c:pt>
                <c:pt idx="37">
                  <c:v>0.430753</c:v>
                </c:pt>
                <c:pt idx="38">
                  <c:v>0.47944360000000003</c:v>
                </c:pt>
                <c:pt idx="39">
                  <c:v>0.45150689999999999</c:v>
                </c:pt>
                <c:pt idx="40">
                  <c:v>0.48143910000000001</c:v>
                </c:pt>
                <c:pt idx="41">
                  <c:v>0.41949910000000001</c:v>
                </c:pt>
                <c:pt idx="42">
                  <c:v>0.48308030000000002</c:v>
                </c:pt>
                <c:pt idx="43">
                  <c:v>0.50217000000000001</c:v>
                </c:pt>
                <c:pt idx="44">
                  <c:v>0.40852889999999997</c:v>
                </c:pt>
                <c:pt idx="45">
                  <c:v>0.43002249999999997</c:v>
                </c:pt>
                <c:pt idx="46">
                  <c:v>0.44550980000000001</c:v>
                </c:pt>
                <c:pt idx="47">
                  <c:v>0.3925708</c:v>
                </c:pt>
                <c:pt idx="48">
                  <c:v>0.43775399999999998</c:v>
                </c:pt>
                <c:pt idx="49">
                  <c:v>0.3753127</c:v>
                </c:pt>
                <c:pt idx="50">
                  <c:v>0.42952200000000001</c:v>
                </c:pt>
              </c:numCache>
            </c:numRef>
          </c:val>
          <c:extLst>
            <c:ext xmlns:c16="http://schemas.microsoft.com/office/drawing/2014/chart" uri="{C3380CC4-5D6E-409C-BE32-E72D297353CC}">
              <c16:uniqueId val="{00000000-94D9-4672-9615-3CA6CBAEFE6E}"/>
            </c:ext>
          </c:extLst>
        </c:ser>
        <c:ser>
          <c:idx val="1"/>
          <c:order val="1"/>
          <c:tx>
            <c:strRef>
              <c:f>'PIVOT- dose 3'!$T$3:$T$4</c:f>
              <c:strCache>
                <c:ptCount val="1"/>
                <c:pt idx="0">
                  <c:v>60+ years</c:v>
                </c:pt>
              </c:strCache>
            </c:strRef>
          </c:tx>
          <c:spPr>
            <a:solidFill>
              <a:schemeClr val="accent2"/>
            </a:solidFill>
            <a:ln>
              <a:noFill/>
            </a:ln>
            <a:effectLst/>
          </c:spPr>
          <c:invertIfNegative val="0"/>
          <c:cat>
            <c:strRef>
              <c:f>'PIVOT- dose 3'!$R$5:$R$56</c:f>
              <c:strCache>
                <c:ptCount val="51"/>
                <c:pt idx="0">
                  <c:v>M6A</c:v>
                </c:pt>
                <c:pt idx="1">
                  <c:v>K1J</c:v>
                </c:pt>
                <c:pt idx="2">
                  <c:v>K2B</c:v>
                </c:pt>
                <c:pt idx="3">
                  <c:v>K1N</c:v>
                </c:pt>
                <c:pt idx="4">
                  <c:v>K1K</c:v>
                </c:pt>
                <c:pt idx="5">
                  <c:v>L1V</c:v>
                </c:pt>
                <c:pt idx="6">
                  <c:v>L1S</c:v>
                </c:pt>
                <c:pt idx="7">
                  <c:v>K1G</c:v>
                </c:pt>
                <c:pt idx="8">
                  <c:v>L1R</c:v>
                </c:pt>
                <c:pt idx="9">
                  <c:v>M4A</c:v>
                </c:pt>
                <c:pt idx="10">
                  <c:v>K1V</c:v>
                </c:pt>
                <c:pt idx="11">
                  <c:v>K4A</c:v>
                </c:pt>
                <c:pt idx="12">
                  <c:v>M1E</c:v>
                </c:pt>
                <c:pt idx="13">
                  <c:v>M1L</c:v>
                </c:pt>
                <c:pt idx="14">
                  <c:v>M9P</c:v>
                </c:pt>
                <c:pt idx="15">
                  <c:v>M4B</c:v>
                </c:pt>
                <c:pt idx="16">
                  <c:v>M4X</c:v>
                </c:pt>
                <c:pt idx="17">
                  <c:v>M3A</c:v>
                </c:pt>
                <c:pt idx="18">
                  <c:v>M5A</c:v>
                </c:pt>
                <c:pt idx="19">
                  <c:v>M1G</c:v>
                </c:pt>
                <c:pt idx="20">
                  <c:v>M6L</c:v>
                </c:pt>
                <c:pt idx="21">
                  <c:v>M9R</c:v>
                </c:pt>
                <c:pt idx="22">
                  <c:v>L6S</c:v>
                </c:pt>
                <c:pt idx="23">
                  <c:v>L6W</c:v>
                </c:pt>
                <c:pt idx="24">
                  <c:v>L6T</c:v>
                </c:pt>
                <c:pt idx="25">
                  <c:v>M1J</c:v>
                </c:pt>
                <c:pt idx="26">
                  <c:v>L6Z</c:v>
                </c:pt>
                <c:pt idx="27">
                  <c:v>M1K</c:v>
                </c:pt>
                <c:pt idx="28">
                  <c:v>M1B</c:v>
                </c:pt>
                <c:pt idx="29">
                  <c:v>M3J</c:v>
                </c:pt>
                <c:pt idx="30">
                  <c:v>L1P</c:v>
                </c:pt>
                <c:pt idx="31">
                  <c:v>L6V</c:v>
                </c:pt>
                <c:pt idx="32">
                  <c:v>M3M</c:v>
                </c:pt>
                <c:pt idx="33">
                  <c:v>L1T</c:v>
                </c:pt>
                <c:pt idx="34">
                  <c:v>L1X</c:v>
                </c:pt>
                <c:pt idx="35">
                  <c:v>M3L</c:v>
                </c:pt>
                <c:pt idx="36">
                  <c:v>M9N</c:v>
                </c:pt>
                <c:pt idx="37">
                  <c:v>M9L</c:v>
                </c:pt>
                <c:pt idx="38">
                  <c:v>M9W</c:v>
                </c:pt>
                <c:pt idx="39">
                  <c:v>M9M</c:v>
                </c:pt>
                <c:pt idx="40">
                  <c:v>L1L</c:v>
                </c:pt>
                <c:pt idx="41">
                  <c:v>M3N</c:v>
                </c:pt>
                <c:pt idx="42">
                  <c:v>M6N</c:v>
                </c:pt>
                <c:pt idx="43">
                  <c:v>L1Z</c:v>
                </c:pt>
                <c:pt idx="44">
                  <c:v>M6M</c:v>
                </c:pt>
                <c:pt idx="45">
                  <c:v>L6R</c:v>
                </c:pt>
                <c:pt idx="46">
                  <c:v>L6X</c:v>
                </c:pt>
                <c:pt idx="47">
                  <c:v>M9V</c:v>
                </c:pt>
                <c:pt idx="48">
                  <c:v>L7A</c:v>
                </c:pt>
                <c:pt idx="49">
                  <c:v>L4T</c:v>
                </c:pt>
                <c:pt idx="50">
                  <c:v>L6P</c:v>
                </c:pt>
              </c:strCache>
            </c:strRef>
          </c:cat>
          <c:val>
            <c:numRef>
              <c:f>'PIVOT- dose 3'!$T$5:$T$56</c:f>
              <c:numCache>
                <c:formatCode>0%</c:formatCode>
                <c:ptCount val="51"/>
                <c:pt idx="0">
                  <c:v>0.97783790000000004</c:v>
                </c:pt>
                <c:pt idx="1">
                  <c:v>0.91165359999999995</c:v>
                </c:pt>
                <c:pt idx="2">
                  <c:v>0.8678884</c:v>
                </c:pt>
                <c:pt idx="3">
                  <c:v>0.85673949999999999</c:v>
                </c:pt>
                <c:pt idx="4">
                  <c:v>0.85178759999999998</c:v>
                </c:pt>
                <c:pt idx="5">
                  <c:v>0.83025249999999995</c:v>
                </c:pt>
                <c:pt idx="6">
                  <c:v>0.82791130000000002</c:v>
                </c:pt>
                <c:pt idx="7">
                  <c:v>0.82342649999999995</c:v>
                </c:pt>
                <c:pt idx="8">
                  <c:v>0.81848620000000005</c:v>
                </c:pt>
                <c:pt idx="9">
                  <c:v>0.80735369999999995</c:v>
                </c:pt>
                <c:pt idx="10">
                  <c:v>0.80645409999999995</c:v>
                </c:pt>
                <c:pt idx="11">
                  <c:v>0.80633429999999995</c:v>
                </c:pt>
                <c:pt idx="12">
                  <c:v>0.80136870000000004</c:v>
                </c:pt>
                <c:pt idx="13">
                  <c:v>0.78480059999999996</c:v>
                </c:pt>
                <c:pt idx="14">
                  <c:v>0.7847421</c:v>
                </c:pt>
                <c:pt idx="15">
                  <c:v>0.78214760000000005</c:v>
                </c:pt>
                <c:pt idx="16">
                  <c:v>0.77444190000000002</c:v>
                </c:pt>
                <c:pt idx="17">
                  <c:v>0.77382459999999997</c:v>
                </c:pt>
                <c:pt idx="18">
                  <c:v>0.77083829999999998</c:v>
                </c:pt>
                <c:pt idx="19">
                  <c:v>0.76981900000000003</c:v>
                </c:pt>
                <c:pt idx="20">
                  <c:v>0.76662609999999998</c:v>
                </c:pt>
                <c:pt idx="21">
                  <c:v>0.7640344</c:v>
                </c:pt>
                <c:pt idx="22">
                  <c:v>0.76363049999999999</c:v>
                </c:pt>
                <c:pt idx="23">
                  <c:v>0.75813779999999997</c:v>
                </c:pt>
                <c:pt idx="24">
                  <c:v>0.75165349999999997</c:v>
                </c:pt>
                <c:pt idx="25">
                  <c:v>0.74645819999999996</c:v>
                </c:pt>
                <c:pt idx="26">
                  <c:v>0.74587369999999997</c:v>
                </c:pt>
                <c:pt idx="27">
                  <c:v>0.74526680000000001</c:v>
                </c:pt>
                <c:pt idx="28">
                  <c:v>0.74029900000000004</c:v>
                </c:pt>
                <c:pt idx="29">
                  <c:v>0.73772119999999997</c:v>
                </c:pt>
                <c:pt idx="30">
                  <c:v>0.73506079999999996</c:v>
                </c:pt>
                <c:pt idx="31">
                  <c:v>0.72910730000000001</c:v>
                </c:pt>
                <c:pt idx="32">
                  <c:v>0.72290659999999995</c:v>
                </c:pt>
                <c:pt idx="33">
                  <c:v>0.71984429999999999</c:v>
                </c:pt>
                <c:pt idx="34">
                  <c:v>0.71310689999999999</c:v>
                </c:pt>
                <c:pt idx="35">
                  <c:v>0.71264369999999999</c:v>
                </c:pt>
                <c:pt idx="36">
                  <c:v>0.71121809999999996</c:v>
                </c:pt>
                <c:pt idx="37">
                  <c:v>0.70745959999999997</c:v>
                </c:pt>
                <c:pt idx="38">
                  <c:v>0.70535060000000005</c:v>
                </c:pt>
                <c:pt idx="39">
                  <c:v>0.69553860000000001</c:v>
                </c:pt>
                <c:pt idx="40">
                  <c:v>0.69335060000000004</c:v>
                </c:pt>
                <c:pt idx="41">
                  <c:v>0.68523239999999996</c:v>
                </c:pt>
                <c:pt idx="42">
                  <c:v>0.68289069999999996</c:v>
                </c:pt>
                <c:pt idx="43">
                  <c:v>0.679342</c:v>
                </c:pt>
                <c:pt idx="44">
                  <c:v>0.67355869999999995</c:v>
                </c:pt>
                <c:pt idx="45">
                  <c:v>0.67287520000000001</c:v>
                </c:pt>
                <c:pt idx="46">
                  <c:v>0.66039499999999995</c:v>
                </c:pt>
                <c:pt idx="47">
                  <c:v>0.64619389999999999</c:v>
                </c:pt>
                <c:pt idx="48">
                  <c:v>0.63647640000000005</c:v>
                </c:pt>
                <c:pt idx="49">
                  <c:v>0.63378429999999997</c:v>
                </c:pt>
                <c:pt idx="50">
                  <c:v>0.63028289999999998</c:v>
                </c:pt>
              </c:numCache>
            </c:numRef>
          </c:val>
          <c:extLst>
            <c:ext xmlns:c16="http://schemas.microsoft.com/office/drawing/2014/chart" uri="{C3380CC4-5D6E-409C-BE32-E72D297353CC}">
              <c16:uniqueId val="{00000001-94D9-4672-9615-3CA6CBAEFE6E}"/>
            </c:ext>
          </c:extLst>
        </c:ser>
        <c:dLbls>
          <c:showLegendKey val="0"/>
          <c:showVal val="0"/>
          <c:showCatName val="0"/>
          <c:showSerName val="0"/>
          <c:showPercent val="0"/>
          <c:showBubbleSize val="0"/>
        </c:dLbls>
        <c:gapWidth val="182"/>
        <c:axId val="299723231"/>
        <c:axId val="299716575"/>
      </c:barChart>
      <c:catAx>
        <c:axId val="299723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16575"/>
        <c:crosses val="autoZero"/>
        <c:auto val="1"/>
        <c:lblAlgn val="ctr"/>
        <c:lblOffset val="100"/>
        <c:noMultiLvlLbl val="0"/>
      </c:catAx>
      <c:valAx>
        <c:axId val="29971657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23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 dose 4!Table - adults</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Percentages of fourth doses</a:t>
            </a:r>
          </a:p>
        </c:rich>
      </c:tx>
      <c:layout>
        <c:manualLayout>
          <c:xMode val="edge"/>
          <c:yMode val="edge"/>
          <c:x val="3.9354111986001743E-2"/>
          <c:y val="5.574912891986062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 dose 4'!$B$3:$B$4</c:f>
              <c:strCache>
                <c:ptCount val="1"/>
                <c:pt idx="0">
                  <c:v>18-59 years</c:v>
                </c:pt>
              </c:strCache>
            </c:strRef>
          </c:tx>
          <c:spPr>
            <a:solidFill>
              <a:schemeClr val="accent1"/>
            </a:solidFill>
            <a:ln>
              <a:noFill/>
            </a:ln>
            <a:effectLst/>
          </c:spPr>
          <c:invertIfNegative val="0"/>
          <c:cat>
            <c:strRef>
              <c:f>'PIVOT - dose 4'!$A$5:$A$56</c:f>
              <c:strCache>
                <c:ptCount val="51"/>
                <c:pt idx="0">
                  <c:v>K1J</c:v>
                </c:pt>
                <c:pt idx="1">
                  <c:v>K1N</c:v>
                </c:pt>
                <c:pt idx="2">
                  <c:v>K2B</c:v>
                </c:pt>
                <c:pt idx="3">
                  <c:v>K4A</c:v>
                </c:pt>
                <c:pt idx="4">
                  <c:v>K1K</c:v>
                </c:pt>
                <c:pt idx="5">
                  <c:v>K1V</c:v>
                </c:pt>
                <c:pt idx="6">
                  <c:v>K1G</c:v>
                </c:pt>
                <c:pt idx="7">
                  <c:v>M5A</c:v>
                </c:pt>
                <c:pt idx="8">
                  <c:v>M6A</c:v>
                </c:pt>
                <c:pt idx="9">
                  <c:v>L1V</c:v>
                </c:pt>
                <c:pt idx="10">
                  <c:v>L1S</c:v>
                </c:pt>
                <c:pt idx="11">
                  <c:v>L1R</c:v>
                </c:pt>
                <c:pt idx="12">
                  <c:v>M4A</c:v>
                </c:pt>
                <c:pt idx="13">
                  <c:v>M4X</c:v>
                </c:pt>
                <c:pt idx="14">
                  <c:v>M4B</c:v>
                </c:pt>
                <c:pt idx="15">
                  <c:v>M3A</c:v>
                </c:pt>
                <c:pt idx="16">
                  <c:v>M1E</c:v>
                </c:pt>
                <c:pt idx="17">
                  <c:v>M9P</c:v>
                </c:pt>
                <c:pt idx="18">
                  <c:v>L1P</c:v>
                </c:pt>
                <c:pt idx="19">
                  <c:v>M1L</c:v>
                </c:pt>
                <c:pt idx="20">
                  <c:v>M9R</c:v>
                </c:pt>
                <c:pt idx="21">
                  <c:v>L6W</c:v>
                </c:pt>
                <c:pt idx="22">
                  <c:v>L6S</c:v>
                </c:pt>
                <c:pt idx="23">
                  <c:v>L1X</c:v>
                </c:pt>
                <c:pt idx="24">
                  <c:v>M1G</c:v>
                </c:pt>
                <c:pt idx="25">
                  <c:v>L6Z</c:v>
                </c:pt>
                <c:pt idx="26">
                  <c:v>L6T</c:v>
                </c:pt>
                <c:pt idx="27">
                  <c:v>M1J</c:v>
                </c:pt>
                <c:pt idx="28">
                  <c:v>M1K</c:v>
                </c:pt>
                <c:pt idx="29">
                  <c:v>L1T</c:v>
                </c:pt>
                <c:pt idx="30">
                  <c:v>M1B</c:v>
                </c:pt>
                <c:pt idx="31">
                  <c:v>L6V</c:v>
                </c:pt>
                <c:pt idx="32">
                  <c:v>M9N</c:v>
                </c:pt>
                <c:pt idx="33">
                  <c:v>L1L</c:v>
                </c:pt>
                <c:pt idx="34">
                  <c:v>M6L</c:v>
                </c:pt>
                <c:pt idx="35">
                  <c:v>M6N</c:v>
                </c:pt>
                <c:pt idx="36">
                  <c:v>M9W</c:v>
                </c:pt>
                <c:pt idx="37">
                  <c:v>M3J</c:v>
                </c:pt>
                <c:pt idx="38">
                  <c:v>L1Z</c:v>
                </c:pt>
                <c:pt idx="39">
                  <c:v>M6M</c:v>
                </c:pt>
                <c:pt idx="40">
                  <c:v>M3M</c:v>
                </c:pt>
                <c:pt idx="41">
                  <c:v>M9M</c:v>
                </c:pt>
                <c:pt idx="42">
                  <c:v>L6X</c:v>
                </c:pt>
                <c:pt idx="43">
                  <c:v>M3L</c:v>
                </c:pt>
                <c:pt idx="44">
                  <c:v>M9V</c:v>
                </c:pt>
                <c:pt idx="45">
                  <c:v>M9L</c:v>
                </c:pt>
                <c:pt idx="46">
                  <c:v>M3N</c:v>
                </c:pt>
                <c:pt idx="47">
                  <c:v>L6R</c:v>
                </c:pt>
                <c:pt idx="48">
                  <c:v>L4T</c:v>
                </c:pt>
                <c:pt idx="49">
                  <c:v>L7A</c:v>
                </c:pt>
                <c:pt idx="50">
                  <c:v>L6P</c:v>
                </c:pt>
              </c:strCache>
            </c:strRef>
          </c:cat>
          <c:val>
            <c:numRef>
              <c:f>'PIVOT - dose 4'!$B$5:$B$56</c:f>
              <c:numCache>
                <c:formatCode>0%</c:formatCode>
                <c:ptCount val="51"/>
                <c:pt idx="0">
                  <c:v>8.69833E-2</c:v>
                </c:pt>
                <c:pt idx="1">
                  <c:v>9.9677000000000002E-2</c:v>
                </c:pt>
                <c:pt idx="2">
                  <c:v>7.5551099999999996E-2</c:v>
                </c:pt>
                <c:pt idx="3">
                  <c:v>9.4166700000000006E-2</c:v>
                </c:pt>
                <c:pt idx="4">
                  <c:v>8.6395899999999998E-2</c:v>
                </c:pt>
                <c:pt idx="5">
                  <c:v>8.0426800000000007E-2</c:v>
                </c:pt>
                <c:pt idx="6">
                  <c:v>8.4541500000000006E-2</c:v>
                </c:pt>
                <c:pt idx="7">
                  <c:v>0.10378569999999999</c:v>
                </c:pt>
                <c:pt idx="8">
                  <c:v>5.0728799999999998E-2</c:v>
                </c:pt>
                <c:pt idx="9">
                  <c:v>6.3772800000000004E-2</c:v>
                </c:pt>
                <c:pt idx="10">
                  <c:v>5.5454000000000003E-2</c:v>
                </c:pt>
                <c:pt idx="11">
                  <c:v>5.3547200000000003E-2</c:v>
                </c:pt>
                <c:pt idx="12">
                  <c:v>6.5925800000000007E-2</c:v>
                </c:pt>
                <c:pt idx="13">
                  <c:v>9.0701599999999993E-2</c:v>
                </c:pt>
                <c:pt idx="14">
                  <c:v>6.9623199999999996E-2</c:v>
                </c:pt>
                <c:pt idx="15">
                  <c:v>5.8609899999999999E-2</c:v>
                </c:pt>
                <c:pt idx="16">
                  <c:v>5.2044199999999999E-2</c:v>
                </c:pt>
                <c:pt idx="17">
                  <c:v>4.4526400000000001E-2</c:v>
                </c:pt>
                <c:pt idx="18">
                  <c:v>4.5675399999999998E-2</c:v>
                </c:pt>
                <c:pt idx="19">
                  <c:v>6.1475000000000002E-2</c:v>
                </c:pt>
                <c:pt idx="20">
                  <c:v>3.50595E-2</c:v>
                </c:pt>
                <c:pt idx="21">
                  <c:v>4.0176499999999997E-2</c:v>
                </c:pt>
                <c:pt idx="22">
                  <c:v>3.5351100000000003E-2</c:v>
                </c:pt>
                <c:pt idx="23">
                  <c:v>4.3841100000000001E-2</c:v>
                </c:pt>
                <c:pt idx="24">
                  <c:v>3.4631000000000002E-2</c:v>
                </c:pt>
                <c:pt idx="25">
                  <c:v>3.5508900000000003E-2</c:v>
                </c:pt>
                <c:pt idx="26">
                  <c:v>2.8045199999999999E-2</c:v>
                </c:pt>
                <c:pt idx="27">
                  <c:v>3.9665400000000003E-2</c:v>
                </c:pt>
                <c:pt idx="28">
                  <c:v>4.6130200000000003E-2</c:v>
                </c:pt>
                <c:pt idx="29">
                  <c:v>4.83086E-2</c:v>
                </c:pt>
                <c:pt idx="30">
                  <c:v>3.6076999999999998E-2</c:v>
                </c:pt>
                <c:pt idx="31">
                  <c:v>3.007E-2</c:v>
                </c:pt>
                <c:pt idx="32">
                  <c:v>3.8017799999999997E-2</c:v>
                </c:pt>
                <c:pt idx="33">
                  <c:v>3.0591199999999999E-2</c:v>
                </c:pt>
                <c:pt idx="34">
                  <c:v>2.7367499999999999E-2</c:v>
                </c:pt>
                <c:pt idx="35">
                  <c:v>5.2334400000000003E-2</c:v>
                </c:pt>
                <c:pt idx="36">
                  <c:v>2.8650700000000001E-2</c:v>
                </c:pt>
                <c:pt idx="37">
                  <c:v>4.1200500000000001E-2</c:v>
                </c:pt>
                <c:pt idx="38">
                  <c:v>4.3117299999999997E-2</c:v>
                </c:pt>
                <c:pt idx="39">
                  <c:v>3.37265E-2</c:v>
                </c:pt>
                <c:pt idx="40">
                  <c:v>3.3433400000000002E-2</c:v>
                </c:pt>
                <c:pt idx="41">
                  <c:v>3.0495600000000001E-2</c:v>
                </c:pt>
                <c:pt idx="42">
                  <c:v>2.6873000000000001E-2</c:v>
                </c:pt>
                <c:pt idx="43">
                  <c:v>2.95254E-2</c:v>
                </c:pt>
                <c:pt idx="44">
                  <c:v>2.1987E-2</c:v>
                </c:pt>
                <c:pt idx="45">
                  <c:v>2.3888699999999999E-2</c:v>
                </c:pt>
                <c:pt idx="46">
                  <c:v>2.7043500000000002E-2</c:v>
                </c:pt>
                <c:pt idx="47">
                  <c:v>1.9652599999999999E-2</c:v>
                </c:pt>
                <c:pt idx="48">
                  <c:v>1.7510299999999999E-2</c:v>
                </c:pt>
                <c:pt idx="49">
                  <c:v>2.47976E-2</c:v>
                </c:pt>
                <c:pt idx="50">
                  <c:v>1.5295E-2</c:v>
                </c:pt>
              </c:numCache>
            </c:numRef>
          </c:val>
          <c:extLst>
            <c:ext xmlns:c16="http://schemas.microsoft.com/office/drawing/2014/chart" uri="{C3380CC4-5D6E-409C-BE32-E72D297353CC}">
              <c16:uniqueId val="{00000000-C90F-4B2D-B3F9-ED2C40E51E4E}"/>
            </c:ext>
          </c:extLst>
        </c:ser>
        <c:ser>
          <c:idx val="1"/>
          <c:order val="1"/>
          <c:tx>
            <c:strRef>
              <c:f>'PIVOT - dose 4'!$C$3:$C$4</c:f>
              <c:strCache>
                <c:ptCount val="1"/>
                <c:pt idx="0">
                  <c:v>60+ years</c:v>
                </c:pt>
              </c:strCache>
            </c:strRef>
          </c:tx>
          <c:spPr>
            <a:solidFill>
              <a:schemeClr val="accent2"/>
            </a:solidFill>
            <a:ln>
              <a:noFill/>
            </a:ln>
            <a:effectLst/>
          </c:spPr>
          <c:invertIfNegative val="0"/>
          <c:cat>
            <c:strRef>
              <c:f>'PIVOT - dose 4'!$A$5:$A$56</c:f>
              <c:strCache>
                <c:ptCount val="51"/>
                <c:pt idx="0">
                  <c:v>K1J</c:v>
                </c:pt>
                <c:pt idx="1">
                  <c:v>K1N</c:v>
                </c:pt>
                <c:pt idx="2">
                  <c:v>K2B</c:v>
                </c:pt>
                <c:pt idx="3">
                  <c:v>K4A</c:v>
                </c:pt>
                <c:pt idx="4">
                  <c:v>K1K</c:v>
                </c:pt>
                <c:pt idx="5">
                  <c:v>K1V</c:v>
                </c:pt>
                <c:pt idx="6">
                  <c:v>K1G</c:v>
                </c:pt>
                <c:pt idx="7">
                  <c:v>M5A</c:v>
                </c:pt>
                <c:pt idx="8">
                  <c:v>M6A</c:v>
                </c:pt>
                <c:pt idx="9">
                  <c:v>L1V</c:v>
                </c:pt>
                <c:pt idx="10">
                  <c:v>L1S</c:v>
                </c:pt>
                <c:pt idx="11">
                  <c:v>L1R</c:v>
                </c:pt>
                <c:pt idx="12">
                  <c:v>M4A</c:v>
                </c:pt>
                <c:pt idx="13">
                  <c:v>M4X</c:v>
                </c:pt>
                <c:pt idx="14">
                  <c:v>M4B</c:v>
                </c:pt>
                <c:pt idx="15">
                  <c:v>M3A</c:v>
                </c:pt>
                <c:pt idx="16">
                  <c:v>M1E</c:v>
                </c:pt>
                <c:pt idx="17">
                  <c:v>M9P</c:v>
                </c:pt>
                <c:pt idx="18">
                  <c:v>L1P</c:v>
                </c:pt>
                <c:pt idx="19">
                  <c:v>M1L</c:v>
                </c:pt>
                <c:pt idx="20">
                  <c:v>M9R</c:v>
                </c:pt>
                <c:pt idx="21">
                  <c:v>L6W</c:v>
                </c:pt>
                <c:pt idx="22">
                  <c:v>L6S</c:v>
                </c:pt>
                <c:pt idx="23">
                  <c:v>L1X</c:v>
                </c:pt>
                <c:pt idx="24">
                  <c:v>M1G</c:v>
                </c:pt>
                <c:pt idx="25">
                  <c:v>L6Z</c:v>
                </c:pt>
                <c:pt idx="26">
                  <c:v>L6T</c:v>
                </c:pt>
                <c:pt idx="27">
                  <c:v>M1J</c:v>
                </c:pt>
                <c:pt idx="28">
                  <c:v>M1K</c:v>
                </c:pt>
                <c:pt idx="29">
                  <c:v>L1T</c:v>
                </c:pt>
                <c:pt idx="30">
                  <c:v>M1B</c:v>
                </c:pt>
                <c:pt idx="31">
                  <c:v>L6V</c:v>
                </c:pt>
                <c:pt idx="32">
                  <c:v>M9N</c:v>
                </c:pt>
                <c:pt idx="33">
                  <c:v>L1L</c:v>
                </c:pt>
                <c:pt idx="34">
                  <c:v>M6L</c:v>
                </c:pt>
                <c:pt idx="35">
                  <c:v>M6N</c:v>
                </c:pt>
                <c:pt idx="36">
                  <c:v>M9W</c:v>
                </c:pt>
                <c:pt idx="37">
                  <c:v>M3J</c:v>
                </c:pt>
                <c:pt idx="38">
                  <c:v>L1Z</c:v>
                </c:pt>
                <c:pt idx="39">
                  <c:v>M6M</c:v>
                </c:pt>
                <c:pt idx="40">
                  <c:v>M3M</c:v>
                </c:pt>
                <c:pt idx="41">
                  <c:v>M9M</c:v>
                </c:pt>
                <c:pt idx="42">
                  <c:v>L6X</c:v>
                </c:pt>
                <c:pt idx="43">
                  <c:v>M3L</c:v>
                </c:pt>
                <c:pt idx="44">
                  <c:v>M9V</c:v>
                </c:pt>
                <c:pt idx="45">
                  <c:v>M9L</c:v>
                </c:pt>
                <c:pt idx="46">
                  <c:v>M3N</c:v>
                </c:pt>
                <c:pt idx="47">
                  <c:v>L6R</c:v>
                </c:pt>
                <c:pt idx="48">
                  <c:v>L4T</c:v>
                </c:pt>
                <c:pt idx="49">
                  <c:v>L7A</c:v>
                </c:pt>
                <c:pt idx="50">
                  <c:v>L6P</c:v>
                </c:pt>
              </c:strCache>
            </c:strRef>
          </c:cat>
          <c:val>
            <c:numRef>
              <c:f>'PIVOT - dose 4'!$C$5:$C$56</c:f>
              <c:numCache>
                <c:formatCode>0%</c:formatCode>
                <c:ptCount val="51"/>
                <c:pt idx="0">
                  <c:v>0.59938970000000003</c:v>
                </c:pt>
                <c:pt idx="1">
                  <c:v>0.59506780000000004</c:v>
                </c:pt>
                <c:pt idx="2">
                  <c:v>0.5555156</c:v>
                </c:pt>
                <c:pt idx="3">
                  <c:v>0.53300479999999995</c:v>
                </c:pt>
                <c:pt idx="4">
                  <c:v>0.53094989999999997</c:v>
                </c:pt>
                <c:pt idx="5">
                  <c:v>0.51842920000000003</c:v>
                </c:pt>
                <c:pt idx="6">
                  <c:v>0.50139860000000003</c:v>
                </c:pt>
                <c:pt idx="7">
                  <c:v>0.4590439</c:v>
                </c:pt>
                <c:pt idx="8">
                  <c:v>0.45567570000000002</c:v>
                </c:pt>
                <c:pt idx="9">
                  <c:v>0.45311089999999998</c:v>
                </c:pt>
                <c:pt idx="10">
                  <c:v>0.4524029</c:v>
                </c:pt>
                <c:pt idx="11">
                  <c:v>0.4407509</c:v>
                </c:pt>
                <c:pt idx="12">
                  <c:v>0.43656139999999999</c:v>
                </c:pt>
                <c:pt idx="13">
                  <c:v>0.43469340000000001</c:v>
                </c:pt>
                <c:pt idx="14">
                  <c:v>0.42465750000000002</c:v>
                </c:pt>
                <c:pt idx="15">
                  <c:v>0.42426940000000002</c:v>
                </c:pt>
                <c:pt idx="16">
                  <c:v>0.4143713</c:v>
                </c:pt>
                <c:pt idx="17">
                  <c:v>0.41303980000000001</c:v>
                </c:pt>
                <c:pt idx="18">
                  <c:v>0.38313059999999999</c:v>
                </c:pt>
                <c:pt idx="19">
                  <c:v>0.37847999999999998</c:v>
                </c:pt>
                <c:pt idx="20">
                  <c:v>0.35965639999999999</c:v>
                </c:pt>
                <c:pt idx="21">
                  <c:v>0.35692659999999998</c:v>
                </c:pt>
                <c:pt idx="22">
                  <c:v>0.35075230000000002</c:v>
                </c:pt>
                <c:pt idx="23">
                  <c:v>0.33621190000000001</c:v>
                </c:pt>
                <c:pt idx="24">
                  <c:v>0.33177279999999998</c:v>
                </c:pt>
                <c:pt idx="25">
                  <c:v>0.3299686</c:v>
                </c:pt>
                <c:pt idx="26">
                  <c:v>0.32719490000000001</c:v>
                </c:pt>
                <c:pt idx="27">
                  <c:v>0.3134189</c:v>
                </c:pt>
                <c:pt idx="28">
                  <c:v>0.31035420000000002</c:v>
                </c:pt>
                <c:pt idx="29">
                  <c:v>0.30618859999999998</c:v>
                </c:pt>
                <c:pt idx="30">
                  <c:v>0.29629630000000001</c:v>
                </c:pt>
                <c:pt idx="31">
                  <c:v>0.291321</c:v>
                </c:pt>
                <c:pt idx="32">
                  <c:v>0.2811922</c:v>
                </c:pt>
                <c:pt idx="33">
                  <c:v>0.26985150000000002</c:v>
                </c:pt>
                <c:pt idx="34">
                  <c:v>0.262571</c:v>
                </c:pt>
                <c:pt idx="35">
                  <c:v>0.25806790000000002</c:v>
                </c:pt>
                <c:pt idx="36">
                  <c:v>0.2472406</c:v>
                </c:pt>
                <c:pt idx="37">
                  <c:v>0.2445814</c:v>
                </c:pt>
                <c:pt idx="38">
                  <c:v>0.24118780000000001</c:v>
                </c:pt>
                <c:pt idx="39">
                  <c:v>0.2310469</c:v>
                </c:pt>
                <c:pt idx="40">
                  <c:v>0.2287092</c:v>
                </c:pt>
                <c:pt idx="41">
                  <c:v>0.22307070000000001</c:v>
                </c:pt>
                <c:pt idx="42">
                  <c:v>0.21539539999999999</c:v>
                </c:pt>
                <c:pt idx="43">
                  <c:v>0.20734730000000001</c:v>
                </c:pt>
                <c:pt idx="44">
                  <c:v>0.2029947</c:v>
                </c:pt>
                <c:pt idx="45">
                  <c:v>0.19835</c:v>
                </c:pt>
                <c:pt idx="46">
                  <c:v>0.1970635</c:v>
                </c:pt>
                <c:pt idx="47">
                  <c:v>0.19020390000000001</c:v>
                </c:pt>
                <c:pt idx="48">
                  <c:v>0.1744385</c:v>
                </c:pt>
                <c:pt idx="49">
                  <c:v>0.16742080000000001</c:v>
                </c:pt>
                <c:pt idx="50">
                  <c:v>0.1246237</c:v>
                </c:pt>
              </c:numCache>
            </c:numRef>
          </c:val>
          <c:extLst>
            <c:ext xmlns:c16="http://schemas.microsoft.com/office/drawing/2014/chart" uri="{C3380CC4-5D6E-409C-BE32-E72D297353CC}">
              <c16:uniqueId val="{00000001-C90F-4B2D-B3F9-ED2C40E51E4E}"/>
            </c:ext>
          </c:extLst>
        </c:ser>
        <c:dLbls>
          <c:showLegendKey val="0"/>
          <c:showVal val="0"/>
          <c:showCatName val="0"/>
          <c:showSerName val="0"/>
          <c:showPercent val="0"/>
          <c:showBubbleSize val="0"/>
        </c:dLbls>
        <c:gapWidth val="182"/>
        <c:axId val="1539725455"/>
        <c:axId val="1539731695"/>
      </c:barChart>
      <c:catAx>
        <c:axId val="153972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31695"/>
        <c:crosses val="autoZero"/>
        <c:auto val="1"/>
        <c:lblAlgn val="ctr"/>
        <c:lblOffset val="100"/>
        <c:noMultiLvlLbl val="0"/>
      </c:catAx>
      <c:valAx>
        <c:axId val="153973169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25455"/>
        <c:crosses val="autoZero"/>
        <c:crossBetween val="between"/>
      </c:valAx>
      <c:spPr>
        <a:noFill/>
        <a:ln>
          <a:noFill/>
        </a:ln>
        <a:effectLst/>
      </c:spPr>
    </c:plotArea>
    <c:legend>
      <c:legendPos val="t"/>
      <c:layout>
        <c:manualLayout>
          <c:xMode val="edge"/>
          <c:yMode val="edge"/>
          <c:x val="0.33751946631671043"/>
          <c:y val="0.15066202090592334"/>
          <c:w val="0.34458293228810316"/>
          <c:h val="6.73321315086879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[OH Vaccination and Therapeutics Tracker(10-12-2022).xlsx]PIVOT- Fallbooster!Fall-18-59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i="0"/>
              <a:t>Percentage</a:t>
            </a:r>
            <a:r>
              <a:rPr lang="en-US" sz="1050" b="1" i="0" baseline="0"/>
              <a:t> of Fallboosters by FSA (18-59 years</a:t>
            </a:r>
            <a:r>
              <a:rPr lang="en-US" baseline="0"/>
              <a:t>)</a:t>
            </a:r>
            <a:endParaRPr lang="en-US"/>
          </a:p>
        </c:rich>
      </c:tx>
      <c:layout>
        <c:manualLayout>
          <c:xMode val="edge"/>
          <c:yMode val="edge"/>
          <c:x val="2.5430753740052155E-2"/>
          <c:y val="1.61127878231306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Fallbooster'!$B$3</c:f>
              <c:strCache>
                <c:ptCount val="1"/>
                <c:pt idx="0">
                  <c:v>Total</c:v>
                </c:pt>
              </c:strCache>
            </c:strRef>
          </c:tx>
          <c:spPr>
            <a:solidFill>
              <a:schemeClr val="accent4"/>
            </a:solidFill>
            <a:ln>
              <a:noFill/>
            </a:ln>
            <a:effectLst/>
          </c:spPr>
          <c:invertIfNegative val="0"/>
          <c:cat>
            <c:strRef>
              <c:f>'PIVOT- Fallbooster'!$A$4:$A$55</c:f>
              <c:strCache>
                <c:ptCount val="51"/>
                <c:pt idx="0">
                  <c:v>M5A</c:v>
                </c:pt>
                <c:pt idx="1">
                  <c:v>K1N</c:v>
                </c:pt>
                <c:pt idx="2">
                  <c:v>K4A</c:v>
                </c:pt>
                <c:pt idx="3">
                  <c:v>M4X</c:v>
                </c:pt>
                <c:pt idx="4">
                  <c:v>K1J</c:v>
                </c:pt>
                <c:pt idx="5">
                  <c:v>K1G</c:v>
                </c:pt>
                <c:pt idx="6">
                  <c:v>K1K</c:v>
                </c:pt>
                <c:pt idx="7">
                  <c:v>K1V</c:v>
                </c:pt>
                <c:pt idx="8">
                  <c:v>K2B</c:v>
                </c:pt>
                <c:pt idx="9">
                  <c:v>M4B</c:v>
                </c:pt>
                <c:pt idx="10">
                  <c:v>M1L</c:v>
                </c:pt>
                <c:pt idx="11">
                  <c:v>M4A</c:v>
                </c:pt>
                <c:pt idx="12">
                  <c:v>L1V</c:v>
                </c:pt>
                <c:pt idx="13">
                  <c:v>M3A</c:v>
                </c:pt>
                <c:pt idx="14">
                  <c:v>L1S</c:v>
                </c:pt>
                <c:pt idx="15">
                  <c:v>M6A</c:v>
                </c:pt>
                <c:pt idx="16">
                  <c:v>M1E</c:v>
                </c:pt>
                <c:pt idx="17">
                  <c:v>M6N</c:v>
                </c:pt>
                <c:pt idx="18">
                  <c:v>L1R</c:v>
                </c:pt>
                <c:pt idx="19">
                  <c:v>M3J</c:v>
                </c:pt>
                <c:pt idx="20">
                  <c:v>L1T</c:v>
                </c:pt>
                <c:pt idx="21">
                  <c:v>M1K</c:v>
                </c:pt>
                <c:pt idx="22">
                  <c:v>M9P</c:v>
                </c:pt>
                <c:pt idx="23">
                  <c:v>L1P</c:v>
                </c:pt>
                <c:pt idx="24">
                  <c:v>L1Z</c:v>
                </c:pt>
                <c:pt idx="25">
                  <c:v>M1J</c:v>
                </c:pt>
                <c:pt idx="26">
                  <c:v>L1X</c:v>
                </c:pt>
                <c:pt idx="27">
                  <c:v>L6W</c:v>
                </c:pt>
                <c:pt idx="28">
                  <c:v>M1B</c:v>
                </c:pt>
                <c:pt idx="29">
                  <c:v>M9N</c:v>
                </c:pt>
                <c:pt idx="30">
                  <c:v>M1G</c:v>
                </c:pt>
                <c:pt idx="31">
                  <c:v>L6Z</c:v>
                </c:pt>
                <c:pt idx="32">
                  <c:v>L6S</c:v>
                </c:pt>
                <c:pt idx="33">
                  <c:v>M3M</c:v>
                </c:pt>
                <c:pt idx="34">
                  <c:v>M9R</c:v>
                </c:pt>
                <c:pt idx="35">
                  <c:v>M6M</c:v>
                </c:pt>
                <c:pt idx="36">
                  <c:v>M9M</c:v>
                </c:pt>
                <c:pt idx="37">
                  <c:v>M9W</c:v>
                </c:pt>
                <c:pt idx="38">
                  <c:v>L6V</c:v>
                </c:pt>
                <c:pt idx="39">
                  <c:v>M6L</c:v>
                </c:pt>
                <c:pt idx="40">
                  <c:v>M3L</c:v>
                </c:pt>
                <c:pt idx="41">
                  <c:v>L6T</c:v>
                </c:pt>
                <c:pt idx="42">
                  <c:v>L1L</c:v>
                </c:pt>
                <c:pt idx="43">
                  <c:v>M3N</c:v>
                </c:pt>
                <c:pt idx="44">
                  <c:v>L6X</c:v>
                </c:pt>
                <c:pt idx="45">
                  <c:v>L7A</c:v>
                </c:pt>
                <c:pt idx="46">
                  <c:v>M9V</c:v>
                </c:pt>
                <c:pt idx="47">
                  <c:v>M9L</c:v>
                </c:pt>
                <c:pt idx="48">
                  <c:v>L4T</c:v>
                </c:pt>
                <c:pt idx="49">
                  <c:v>L6R</c:v>
                </c:pt>
                <c:pt idx="50">
                  <c:v>L6P</c:v>
                </c:pt>
              </c:strCache>
            </c:strRef>
          </c:cat>
          <c:val>
            <c:numRef>
              <c:f>'PIVOT- Fallbooster'!$B$4:$B$55</c:f>
              <c:numCache>
                <c:formatCode>0%</c:formatCode>
                <c:ptCount val="51"/>
                <c:pt idx="0">
                  <c:v>0.1044153</c:v>
                </c:pt>
                <c:pt idx="1">
                  <c:v>0.103575</c:v>
                </c:pt>
                <c:pt idx="2">
                  <c:v>9.5098799999999997E-2</c:v>
                </c:pt>
                <c:pt idx="3">
                  <c:v>9.1614699999999993E-2</c:v>
                </c:pt>
                <c:pt idx="4">
                  <c:v>9.01251E-2</c:v>
                </c:pt>
                <c:pt idx="5">
                  <c:v>8.5693699999999998E-2</c:v>
                </c:pt>
                <c:pt idx="6">
                  <c:v>8.3785799999999994E-2</c:v>
                </c:pt>
                <c:pt idx="7">
                  <c:v>8.2022899999999996E-2</c:v>
                </c:pt>
                <c:pt idx="8">
                  <c:v>7.7787200000000001E-2</c:v>
                </c:pt>
                <c:pt idx="9">
                  <c:v>7.3419100000000001E-2</c:v>
                </c:pt>
                <c:pt idx="10">
                  <c:v>6.8238699999999999E-2</c:v>
                </c:pt>
                <c:pt idx="11">
                  <c:v>6.8173300000000006E-2</c:v>
                </c:pt>
                <c:pt idx="12">
                  <c:v>6.5516599999999994E-2</c:v>
                </c:pt>
                <c:pt idx="13">
                  <c:v>6.24877E-2</c:v>
                </c:pt>
                <c:pt idx="14">
                  <c:v>5.8634100000000001E-2</c:v>
                </c:pt>
                <c:pt idx="15">
                  <c:v>5.8516699999999998E-2</c:v>
                </c:pt>
                <c:pt idx="16">
                  <c:v>5.7843100000000001E-2</c:v>
                </c:pt>
                <c:pt idx="17">
                  <c:v>5.6999099999999997E-2</c:v>
                </c:pt>
                <c:pt idx="18">
                  <c:v>5.4538099999999999E-2</c:v>
                </c:pt>
                <c:pt idx="19">
                  <c:v>5.3809299999999997E-2</c:v>
                </c:pt>
                <c:pt idx="20">
                  <c:v>5.29122E-2</c:v>
                </c:pt>
                <c:pt idx="21">
                  <c:v>5.2690300000000002E-2</c:v>
                </c:pt>
                <c:pt idx="22">
                  <c:v>4.8574300000000001E-2</c:v>
                </c:pt>
                <c:pt idx="23">
                  <c:v>4.8226400000000003E-2</c:v>
                </c:pt>
                <c:pt idx="24">
                  <c:v>4.8070599999999998E-2</c:v>
                </c:pt>
                <c:pt idx="25">
                  <c:v>4.7701899999999998E-2</c:v>
                </c:pt>
                <c:pt idx="26">
                  <c:v>4.7106500000000003E-2</c:v>
                </c:pt>
                <c:pt idx="27">
                  <c:v>4.5139400000000003E-2</c:v>
                </c:pt>
                <c:pt idx="28">
                  <c:v>4.3138999999999997E-2</c:v>
                </c:pt>
                <c:pt idx="29">
                  <c:v>4.2999500000000003E-2</c:v>
                </c:pt>
                <c:pt idx="30">
                  <c:v>4.2184800000000001E-2</c:v>
                </c:pt>
                <c:pt idx="31">
                  <c:v>4.2110500000000002E-2</c:v>
                </c:pt>
                <c:pt idx="32">
                  <c:v>4.14331E-2</c:v>
                </c:pt>
                <c:pt idx="33">
                  <c:v>4.0622600000000002E-2</c:v>
                </c:pt>
                <c:pt idx="34">
                  <c:v>4.0283300000000001E-2</c:v>
                </c:pt>
                <c:pt idx="35">
                  <c:v>3.9442199999999997E-2</c:v>
                </c:pt>
                <c:pt idx="36">
                  <c:v>3.7923199999999997E-2</c:v>
                </c:pt>
                <c:pt idx="37">
                  <c:v>3.6848400000000003E-2</c:v>
                </c:pt>
                <c:pt idx="38">
                  <c:v>3.6329399999999998E-2</c:v>
                </c:pt>
                <c:pt idx="39">
                  <c:v>3.5621199999999999E-2</c:v>
                </c:pt>
                <c:pt idx="40">
                  <c:v>3.5412100000000002E-2</c:v>
                </c:pt>
                <c:pt idx="41">
                  <c:v>3.5034500000000003E-2</c:v>
                </c:pt>
                <c:pt idx="42">
                  <c:v>3.4830399999999997E-2</c:v>
                </c:pt>
                <c:pt idx="43">
                  <c:v>3.48136E-2</c:v>
                </c:pt>
                <c:pt idx="44">
                  <c:v>3.3463699999999999E-2</c:v>
                </c:pt>
                <c:pt idx="45">
                  <c:v>3.19633E-2</c:v>
                </c:pt>
                <c:pt idx="46">
                  <c:v>3.11325E-2</c:v>
                </c:pt>
                <c:pt idx="47">
                  <c:v>2.8424600000000001E-2</c:v>
                </c:pt>
                <c:pt idx="48">
                  <c:v>2.6925000000000001E-2</c:v>
                </c:pt>
                <c:pt idx="49">
                  <c:v>2.58899E-2</c:v>
                </c:pt>
                <c:pt idx="50">
                  <c:v>2.0427899999999999E-2</c:v>
                </c:pt>
              </c:numCache>
            </c:numRef>
          </c:val>
          <c:extLst>
            <c:ext xmlns:c16="http://schemas.microsoft.com/office/drawing/2014/chart" uri="{C3380CC4-5D6E-409C-BE32-E72D297353CC}">
              <c16:uniqueId val="{00000000-C848-4068-9560-BEDB4B52D2F3}"/>
            </c:ext>
          </c:extLst>
        </c:ser>
        <c:dLbls>
          <c:showLegendKey val="0"/>
          <c:showVal val="0"/>
          <c:showCatName val="0"/>
          <c:showSerName val="0"/>
          <c:showPercent val="0"/>
          <c:showBubbleSize val="0"/>
        </c:dLbls>
        <c:gapWidth val="182"/>
        <c:axId val="1604222640"/>
        <c:axId val="1604229296"/>
      </c:barChart>
      <c:catAx>
        <c:axId val="1604222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29296"/>
        <c:crosses val="autoZero"/>
        <c:auto val="1"/>
        <c:lblAlgn val="ctr"/>
        <c:lblOffset val="100"/>
        <c:noMultiLvlLbl val="0"/>
      </c:catAx>
      <c:valAx>
        <c:axId val="160422929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22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[OH Vaccination and Therapeutics Tracker(10-12-2022).xlsx]PIVOT- Fallbooster!Fall-60+years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Percentage</a:t>
            </a:r>
            <a:r>
              <a:rPr lang="en-US" sz="1100" b="1" baseline="0"/>
              <a:t> of Fallboosters by FSA (60+ years)</a:t>
            </a:r>
            <a:endParaRPr lang="en-US" sz="1100" b="1"/>
          </a:p>
        </c:rich>
      </c:tx>
      <c:layout>
        <c:manualLayout>
          <c:xMode val="edge"/>
          <c:yMode val="edge"/>
          <c:x val="2.0735600277585007E-2"/>
          <c:y val="2.7842227378190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Fallbooster'!$S$4</c:f>
              <c:strCache>
                <c:ptCount val="1"/>
                <c:pt idx="0">
                  <c:v>Total</c:v>
                </c:pt>
              </c:strCache>
            </c:strRef>
          </c:tx>
          <c:spPr>
            <a:solidFill>
              <a:schemeClr val="accent4"/>
            </a:solidFill>
            <a:ln>
              <a:noFill/>
            </a:ln>
            <a:effectLst/>
          </c:spPr>
          <c:invertIfNegative val="0"/>
          <c:cat>
            <c:strRef>
              <c:f>'PIVOT- Fallbooster'!$R$5:$R$56</c:f>
              <c:strCache>
                <c:ptCount val="51"/>
                <c:pt idx="0">
                  <c:v>K1J</c:v>
                </c:pt>
                <c:pt idx="1">
                  <c:v>K2B</c:v>
                </c:pt>
                <c:pt idx="2">
                  <c:v>K1K</c:v>
                </c:pt>
                <c:pt idx="3">
                  <c:v>K4A</c:v>
                </c:pt>
                <c:pt idx="4">
                  <c:v>K1G</c:v>
                </c:pt>
                <c:pt idx="5">
                  <c:v>K1N</c:v>
                </c:pt>
                <c:pt idx="6">
                  <c:v>M6A</c:v>
                </c:pt>
                <c:pt idx="7">
                  <c:v>M1L</c:v>
                </c:pt>
                <c:pt idx="8">
                  <c:v>L1S</c:v>
                </c:pt>
                <c:pt idx="9">
                  <c:v>L1P</c:v>
                </c:pt>
                <c:pt idx="10">
                  <c:v>M1E</c:v>
                </c:pt>
                <c:pt idx="11">
                  <c:v>L1V</c:v>
                </c:pt>
                <c:pt idx="12">
                  <c:v>M1K</c:v>
                </c:pt>
                <c:pt idx="13">
                  <c:v>L1R</c:v>
                </c:pt>
                <c:pt idx="14">
                  <c:v>M4X</c:v>
                </c:pt>
                <c:pt idx="15">
                  <c:v>L6Z</c:v>
                </c:pt>
                <c:pt idx="16">
                  <c:v>K1V</c:v>
                </c:pt>
                <c:pt idx="17">
                  <c:v>L6T</c:v>
                </c:pt>
                <c:pt idx="18">
                  <c:v>L6W</c:v>
                </c:pt>
                <c:pt idx="19">
                  <c:v>M3A</c:v>
                </c:pt>
                <c:pt idx="20">
                  <c:v>M6L</c:v>
                </c:pt>
                <c:pt idx="21">
                  <c:v>L6S</c:v>
                </c:pt>
                <c:pt idx="22">
                  <c:v>M1B</c:v>
                </c:pt>
                <c:pt idx="23">
                  <c:v>M3M</c:v>
                </c:pt>
                <c:pt idx="24">
                  <c:v>M1G</c:v>
                </c:pt>
                <c:pt idx="25">
                  <c:v>L1X</c:v>
                </c:pt>
                <c:pt idx="26">
                  <c:v>L1T</c:v>
                </c:pt>
                <c:pt idx="27">
                  <c:v>M1J</c:v>
                </c:pt>
                <c:pt idx="28">
                  <c:v>M9R</c:v>
                </c:pt>
                <c:pt idx="29">
                  <c:v>M4A</c:v>
                </c:pt>
                <c:pt idx="30">
                  <c:v>M5A</c:v>
                </c:pt>
                <c:pt idx="31">
                  <c:v>M9M</c:v>
                </c:pt>
                <c:pt idx="32">
                  <c:v>M3N</c:v>
                </c:pt>
                <c:pt idx="33">
                  <c:v>M4B</c:v>
                </c:pt>
                <c:pt idx="34">
                  <c:v>L1Z</c:v>
                </c:pt>
                <c:pt idx="35">
                  <c:v>L6V</c:v>
                </c:pt>
                <c:pt idx="36">
                  <c:v>M3J</c:v>
                </c:pt>
                <c:pt idx="37">
                  <c:v>M6M</c:v>
                </c:pt>
                <c:pt idx="38">
                  <c:v>M6N</c:v>
                </c:pt>
                <c:pt idx="39">
                  <c:v>L6X</c:v>
                </c:pt>
                <c:pt idx="40">
                  <c:v>M9P</c:v>
                </c:pt>
                <c:pt idx="41">
                  <c:v>L1L</c:v>
                </c:pt>
                <c:pt idx="42">
                  <c:v>M9W</c:v>
                </c:pt>
                <c:pt idx="43">
                  <c:v>M9N</c:v>
                </c:pt>
                <c:pt idx="44">
                  <c:v>M9L</c:v>
                </c:pt>
                <c:pt idx="45">
                  <c:v>M3L</c:v>
                </c:pt>
                <c:pt idx="46">
                  <c:v>M9V</c:v>
                </c:pt>
                <c:pt idx="47">
                  <c:v>L7A</c:v>
                </c:pt>
                <c:pt idx="48">
                  <c:v>L6R</c:v>
                </c:pt>
                <c:pt idx="49">
                  <c:v>L4T</c:v>
                </c:pt>
                <c:pt idx="50">
                  <c:v>L6P</c:v>
                </c:pt>
              </c:strCache>
            </c:strRef>
          </c:cat>
          <c:val>
            <c:numRef>
              <c:f>'PIVOT- Fallbooster'!$S$5:$S$56</c:f>
              <c:numCache>
                <c:formatCode>0%</c:formatCode>
                <c:ptCount val="51"/>
                <c:pt idx="0">
                  <c:v>0.12685270000000001</c:v>
                </c:pt>
                <c:pt idx="1">
                  <c:v>0.11881659999999999</c:v>
                </c:pt>
                <c:pt idx="2">
                  <c:v>0.1187088</c:v>
                </c:pt>
                <c:pt idx="3">
                  <c:v>0.11076999999999999</c:v>
                </c:pt>
                <c:pt idx="4">
                  <c:v>0.109324</c:v>
                </c:pt>
                <c:pt idx="5">
                  <c:v>0.1048569</c:v>
                </c:pt>
                <c:pt idx="6">
                  <c:v>0.10270269999999999</c:v>
                </c:pt>
                <c:pt idx="7">
                  <c:v>0.1011287</c:v>
                </c:pt>
                <c:pt idx="8">
                  <c:v>0.1000924</c:v>
                </c:pt>
                <c:pt idx="9">
                  <c:v>9.9682699999999999E-2</c:v>
                </c:pt>
                <c:pt idx="10">
                  <c:v>9.9058999999999994E-2</c:v>
                </c:pt>
                <c:pt idx="11">
                  <c:v>9.7460199999999997E-2</c:v>
                </c:pt>
                <c:pt idx="12">
                  <c:v>9.5932600000000007E-2</c:v>
                </c:pt>
                <c:pt idx="13">
                  <c:v>9.4583299999999995E-2</c:v>
                </c:pt>
                <c:pt idx="14">
                  <c:v>9.3918399999999999E-2</c:v>
                </c:pt>
                <c:pt idx="15">
                  <c:v>9.3848000000000001E-2</c:v>
                </c:pt>
                <c:pt idx="16">
                  <c:v>9.3779199999999993E-2</c:v>
                </c:pt>
                <c:pt idx="17">
                  <c:v>9.2205899999999993E-2</c:v>
                </c:pt>
                <c:pt idx="18">
                  <c:v>9.2164999999999997E-2</c:v>
                </c:pt>
                <c:pt idx="19">
                  <c:v>9.1867799999999999E-2</c:v>
                </c:pt>
                <c:pt idx="20">
                  <c:v>9.0429800000000005E-2</c:v>
                </c:pt>
                <c:pt idx="21">
                  <c:v>8.9791300000000004E-2</c:v>
                </c:pt>
                <c:pt idx="22">
                  <c:v>8.9784799999999998E-2</c:v>
                </c:pt>
                <c:pt idx="23">
                  <c:v>8.9091199999999995E-2</c:v>
                </c:pt>
                <c:pt idx="24">
                  <c:v>8.7234699999999998E-2</c:v>
                </c:pt>
                <c:pt idx="25">
                  <c:v>8.7123400000000004E-2</c:v>
                </c:pt>
                <c:pt idx="26">
                  <c:v>8.6714799999999995E-2</c:v>
                </c:pt>
                <c:pt idx="27">
                  <c:v>8.6607900000000002E-2</c:v>
                </c:pt>
                <c:pt idx="28">
                  <c:v>8.6501099999999997E-2</c:v>
                </c:pt>
                <c:pt idx="29">
                  <c:v>8.5706900000000003E-2</c:v>
                </c:pt>
                <c:pt idx="30">
                  <c:v>8.5154900000000006E-2</c:v>
                </c:pt>
                <c:pt idx="31">
                  <c:v>8.5008E-2</c:v>
                </c:pt>
                <c:pt idx="32">
                  <c:v>8.3242300000000005E-2</c:v>
                </c:pt>
                <c:pt idx="33">
                  <c:v>8.3075599999999999E-2</c:v>
                </c:pt>
                <c:pt idx="34">
                  <c:v>8.1606499999999998E-2</c:v>
                </c:pt>
                <c:pt idx="35">
                  <c:v>8.0723000000000003E-2</c:v>
                </c:pt>
                <c:pt idx="36">
                  <c:v>7.9339800000000002E-2</c:v>
                </c:pt>
                <c:pt idx="37">
                  <c:v>7.8656599999999993E-2</c:v>
                </c:pt>
                <c:pt idx="38">
                  <c:v>7.7346300000000007E-2</c:v>
                </c:pt>
                <c:pt idx="39">
                  <c:v>7.6821E-2</c:v>
                </c:pt>
                <c:pt idx="40">
                  <c:v>7.61217E-2</c:v>
                </c:pt>
                <c:pt idx="41">
                  <c:v>7.5532600000000005E-2</c:v>
                </c:pt>
                <c:pt idx="42">
                  <c:v>7.4529600000000001E-2</c:v>
                </c:pt>
                <c:pt idx="43">
                  <c:v>7.4046600000000004E-2</c:v>
                </c:pt>
                <c:pt idx="44">
                  <c:v>7.3908600000000005E-2</c:v>
                </c:pt>
                <c:pt idx="45">
                  <c:v>7.14447E-2</c:v>
                </c:pt>
                <c:pt idx="46">
                  <c:v>7.1101899999999996E-2</c:v>
                </c:pt>
                <c:pt idx="47">
                  <c:v>7.05736E-2</c:v>
                </c:pt>
                <c:pt idx="48">
                  <c:v>6.5248100000000003E-2</c:v>
                </c:pt>
                <c:pt idx="49">
                  <c:v>6.1473800000000002E-2</c:v>
                </c:pt>
                <c:pt idx="50">
                  <c:v>5.2980100000000002E-2</c:v>
                </c:pt>
              </c:numCache>
            </c:numRef>
          </c:val>
          <c:extLst>
            <c:ext xmlns:c16="http://schemas.microsoft.com/office/drawing/2014/chart" uri="{C3380CC4-5D6E-409C-BE32-E72D297353CC}">
              <c16:uniqueId val="{00000000-E85D-4632-A264-D952DCEE894B}"/>
            </c:ext>
          </c:extLst>
        </c:ser>
        <c:dLbls>
          <c:showLegendKey val="0"/>
          <c:showVal val="0"/>
          <c:showCatName val="0"/>
          <c:showSerName val="0"/>
          <c:showPercent val="0"/>
          <c:showBubbleSize val="0"/>
        </c:dLbls>
        <c:gapWidth val="182"/>
        <c:axId val="1531233504"/>
        <c:axId val="1531234336"/>
      </c:barChart>
      <c:catAx>
        <c:axId val="153123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34336"/>
        <c:crosses val="autoZero"/>
        <c:auto val="1"/>
        <c:lblAlgn val="ctr"/>
        <c:lblOffset val="100"/>
        <c:noMultiLvlLbl val="0"/>
      </c:catAx>
      <c:valAx>
        <c:axId val="15312343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23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Tracker(10-12-2022).xlsx]PIVOT-timeline!PivotTable4</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Trending: Third and Fourth Doses</a:t>
            </a:r>
          </a:p>
        </c:rich>
      </c:tx>
      <c:layout>
        <c:manualLayout>
          <c:xMode val="edge"/>
          <c:yMode val="edge"/>
          <c:x val="2.7395669291338604E-2"/>
          <c:y val="2.7842227378190254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'PIVOT-timeline'!$B$3</c:f>
              <c:strCache>
                <c:ptCount val="1"/>
                <c:pt idx="0">
                  <c:v>Sum of dose3</c:v>
                </c:pt>
              </c:strCache>
            </c:strRef>
          </c:tx>
          <c:spPr>
            <a:ln w="28575" cap="rnd">
              <a:solidFill>
                <a:schemeClr val="accent1"/>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'PIVOT-timeline'!$B$4:$B$28</c:f>
              <c:numCache>
                <c:formatCode>General</c:formatCode>
                <c:ptCount val="21"/>
                <c:pt idx="1">
                  <c:v>1</c:v>
                </c:pt>
                <c:pt idx="3">
                  <c:v>1</c:v>
                </c:pt>
                <c:pt idx="5">
                  <c:v>3</c:v>
                </c:pt>
                <c:pt idx="6">
                  <c:v>8</c:v>
                </c:pt>
                <c:pt idx="7">
                  <c:v>20</c:v>
                </c:pt>
                <c:pt idx="8">
                  <c:v>173</c:v>
                </c:pt>
                <c:pt idx="9">
                  <c:v>3471</c:v>
                </c:pt>
                <c:pt idx="10">
                  <c:v>4283</c:v>
                </c:pt>
                <c:pt idx="11">
                  <c:v>46641</c:v>
                </c:pt>
                <c:pt idx="12">
                  <c:v>302094</c:v>
                </c:pt>
                <c:pt idx="13">
                  <c:v>330415</c:v>
                </c:pt>
                <c:pt idx="14">
                  <c:v>87957</c:v>
                </c:pt>
                <c:pt idx="15">
                  <c:v>30700</c:v>
                </c:pt>
                <c:pt idx="16">
                  <c:v>19591</c:v>
                </c:pt>
                <c:pt idx="17">
                  <c:v>9787</c:v>
                </c:pt>
                <c:pt idx="18">
                  <c:v>6842</c:v>
                </c:pt>
                <c:pt idx="19">
                  <c:v>8894</c:v>
                </c:pt>
                <c:pt idx="20">
                  <c:v>6617</c:v>
                </c:pt>
              </c:numCache>
            </c:numRef>
          </c:val>
          <c:smooth val="0"/>
          <c:extLst>
            <c:ext xmlns:c16="http://schemas.microsoft.com/office/drawing/2014/chart" uri="{C3380CC4-5D6E-409C-BE32-E72D297353CC}">
              <c16:uniqueId val="{00000000-257F-4DE8-ACD4-44E40B696671}"/>
            </c:ext>
          </c:extLst>
        </c:ser>
        <c:ser>
          <c:idx val="1"/>
          <c:order val="1"/>
          <c:tx>
            <c:strRef>
              <c:f>'PIVOT-timeline'!$C$3</c:f>
              <c:strCache>
                <c:ptCount val="1"/>
                <c:pt idx="0">
                  <c:v>Sum of dose4</c:v>
                </c:pt>
              </c:strCache>
            </c:strRef>
          </c:tx>
          <c:spPr>
            <a:ln w="28575" cap="rnd">
              <a:solidFill>
                <a:schemeClr val="accent2"/>
              </a:solidFill>
              <a:round/>
            </a:ln>
            <a:effectLst/>
          </c:spPr>
          <c:marker>
            <c:symbol val="none"/>
          </c:marker>
          <c:cat>
            <c:multiLvlStrRef>
              <c:f>'PIVOT-timeline'!$A$4:$A$28</c:f>
              <c:multiLvlStrCache>
                <c:ptCount val="21"/>
                <c:lvl>
                  <c:pt idx="0">
                    <c:v>Dec-20</c:v>
                  </c:pt>
                  <c:pt idx="1">
                    <c:v>Jan-21</c:v>
                  </c:pt>
                  <c:pt idx="2">
                    <c:v>Feb-21</c:v>
                  </c:pt>
                  <c:pt idx="3">
                    <c:v>Mar-21</c:v>
                  </c:pt>
                  <c:pt idx="4">
                    <c:v>Apr-21</c:v>
                  </c:pt>
                  <c:pt idx="5">
                    <c:v>May-21</c:v>
                  </c:pt>
                  <c:pt idx="6">
                    <c:v>Jun-21</c:v>
                  </c:pt>
                  <c:pt idx="7">
                    <c:v>Jul-21</c:v>
                  </c:pt>
                  <c:pt idx="8">
                    <c:v>Aug-21</c:v>
                  </c:pt>
                  <c:pt idx="9">
                    <c:v>Sep-21</c:v>
                  </c:pt>
                  <c:pt idx="10">
                    <c:v>Oct-21</c:v>
                  </c:pt>
                  <c:pt idx="11">
                    <c:v>Nov-21</c:v>
                  </c:pt>
                  <c:pt idx="12">
                    <c:v>Dec-21</c:v>
                  </c:pt>
                  <c:pt idx="13">
                    <c:v>Jan-22</c:v>
                  </c:pt>
                  <c:pt idx="14">
                    <c:v>Feb-22</c:v>
                  </c:pt>
                  <c:pt idx="15">
                    <c:v>Mar-22</c:v>
                  </c:pt>
                  <c:pt idx="16">
                    <c:v>Apr-22</c:v>
                  </c:pt>
                  <c:pt idx="17">
                    <c:v>May-22</c:v>
                  </c:pt>
                  <c:pt idx="18">
                    <c:v>Jun-22</c:v>
                  </c:pt>
                  <c:pt idx="19">
                    <c:v>Jul-22</c:v>
                  </c:pt>
                  <c:pt idx="20">
                    <c:v>Aug-22</c:v>
                  </c:pt>
                </c:lvl>
                <c:lvl>
                  <c:pt idx="0">
                    <c:v>2020</c:v>
                  </c:pt>
                  <c:pt idx="1">
                    <c:v>2021</c:v>
                  </c:pt>
                  <c:pt idx="13">
                    <c:v>2022</c:v>
                  </c:pt>
                </c:lvl>
              </c:multiLvlStrCache>
            </c:multiLvlStrRef>
          </c:cat>
          <c:val>
            <c:numRef>
              <c:f>'PIVOT-timeline'!$C$4:$C$28</c:f>
              <c:numCache>
                <c:formatCode>General</c:formatCode>
                <c:ptCount val="21"/>
                <c:pt idx="6">
                  <c:v>2</c:v>
                </c:pt>
                <c:pt idx="7">
                  <c:v>1</c:v>
                </c:pt>
                <c:pt idx="8">
                  <c:v>2</c:v>
                </c:pt>
                <c:pt idx="9">
                  <c:v>10</c:v>
                </c:pt>
                <c:pt idx="10">
                  <c:v>15</c:v>
                </c:pt>
                <c:pt idx="11">
                  <c:v>16</c:v>
                </c:pt>
                <c:pt idx="12">
                  <c:v>40</c:v>
                </c:pt>
                <c:pt idx="13">
                  <c:v>2104</c:v>
                </c:pt>
                <c:pt idx="14">
                  <c:v>2673</c:v>
                </c:pt>
                <c:pt idx="15">
                  <c:v>2171</c:v>
                </c:pt>
                <c:pt idx="16">
                  <c:v>38236</c:v>
                </c:pt>
                <c:pt idx="17">
                  <c:v>37491</c:v>
                </c:pt>
                <c:pt idx="18">
                  <c:v>20301</c:v>
                </c:pt>
                <c:pt idx="19">
                  <c:v>52324</c:v>
                </c:pt>
                <c:pt idx="20">
                  <c:v>26781</c:v>
                </c:pt>
              </c:numCache>
            </c:numRef>
          </c:val>
          <c:smooth val="0"/>
          <c:extLst>
            <c:ext xmlns:c16="http://schemas.microsoft.com/office/drawing/2014/chart" uri="{C3380CC4-5D6E-409C-BE32-E72D297353CC}">
              <c16:uniqueId val="{00000001-257F-4DE8-ACD4-44E40B696671}"/>
            </c:ext>
          </c:extLst>
        </c:ser>
        <c:dLbls>
          <c:showLegendKey val="0"/>
          <c:showVal val="0"/>
          <c:showCatName val="0"/>
          <c:showSerName val="0"/>
          <c:showPercent val="0"/>
          <c:showBubbleSize val="0"/>
        </c:dLbls>
        <c:smooth val="0"/>
        <c:axId val="1861839984"/>
        <c:axId val="1861830000"/>
      </c:lineChart>
      <c:catAx>
        <c:axId val="186183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30000"/>
        <c:crosses val="autoZero"/>
        <c:auto val="1"/>
        <c:lblAlgn val="ctr"/>
        <c:lblOffset val="100"/>
        <c:noMultiLvlLbl val="0"/>
      </c:catAx>
      <c:valAx>
        <c:axId val="1861830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3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[OH Vaccination and Therapeutics Tracker(10-12-2022).xlsx]PIVOT- location!PivotTable5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Third and Fourth Doses by Delivery Channel</a:t>
            </a:r>
          </a:p>
        </c:rich>
      </c:tx>
      <c:layout>
        <c:manualLayout>
          <c:xMode val="edge"/>
          <c:yMode val="edge"/>
          <c:x val="1.4243000874890655E-2"/>
          <c:y val="2.7874564459930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location'!$B$3</c:f>
              <c:strCache>
                <c:ptCount val="1"/>
                <c:pt idx="0">
                  <c:v>Dose 3</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location'!$B$4:$B$11</c:f>
              <c:numCache>
                <c:formatCode>#,##0</c:formatCode>
                <c:ptCount val="7"/>
                <c:pt idx="0">
                  <c:v>3589924</c:v>
                </c:pt>
                <c:pt idx="1">
                  <c:v>2734432</c:v>
                </c:pt>
                <c:pt idx="2">
                  <c:v>403723</c:v>
                </c:pt>
                <c:pt idx="3">
                  <c:v>401965</c:v>
                </c:pt>
                <c:pt idx="4">
                  <c:v>96782</c:v>
                </c:pt>
                <c:pt idx="5">
                  <c:v>89099</c:v>
                </c:pt>
                <c:pt idx="6">
                  <c:v>12070</c:v>
                </c:pt>
              </c:numCache>
            </c:numRef>
          </c:val>
          <c:extLst>
            <c:ext xmlns:c16="http://schemas.microsoft.com/office/drawing/2014/chart" uri="{C3380CC4-5D6E-409C-BE32-E72D297353CC}">
              <c16:uniqueId val="{00000000-984B-471B-BC7E-307F148A526F}"/>
            </c:ext>
          </c:extLst>
        </c:ser>
        <c:ser>
          <c:idx val="1"/>
          <c:order val="1"/>
          <c:tx>
            <c:strRef>
              <c:f>'PIVOT- location'!$C$3</c:f>
              <c:strCache>
                <c:ptCount val="1"/>
                <c:pt idx="0">
                  <c:v>Dose 4</c:v>
                </c:pt>
              </c:strCache>
            </c:strRef>
          </c:tx>
          <c:spPr>
            <a:solidFill>
              <a:schemeClr val="accent2"/>
            </a:solidFill>
            <a:ln>
              <a:noFill/>
            </a:ln>
            <a:effectLst/>
          </c:spPr>
          <c:invertIfNegative val="0"/>
          <c:cat>
            <c:strRef>
              <c:f>'PIVOT- location'!$A$4:$A$11</c:f>
              <c:strCache>
                <c:ptCount val="7"/>
                <c:pt idx="0">
                  <c:v>PHU delivered clinic</c:v>
                </c:pt>
                <c:pt idx="1">
                  <c:v>Pharmacy</c:v>
                </c:pt>
                <c:pt idx="2">
                  <c:v>Physician's office</c:v>
                </c:pt>
                <c:pt idx="3">
                  <c:v>Hospital</c:v>
                </c:pt>
                <c:pt idx="4">
                  <c:v>Congregate living/care</c:v>
                </c:pt>
                <c:pt idx="5">
                  <c:v>Other</c:v>
                </c:pt>
                <c:pt idx="6">
                  <c:v>Not reported</c:v>
                </c:pt>
              </c:strCache>
            </c:strRef>
          </c:cat>
          <c:val>
            <c:numRef>
              <c:f>'PIVOT- location'!$C$4:$C$11</c:f>
              <c:numCache>
                <c:formatCode>#,##0</c:formatCode>
                <c:ptCount val="7"/>
                <c:pt idx="0">
                  <c:v>836075</c:v>
                </c:pt>
                <c:pt idx="1">
                  <c:v>1025873</c:v>
                </c:pt>
                <c:pt idx="2">
                  <c:v>60570</c:v>
                </c:pt>
                <c:pt idx="3">
                  <c:v>42083</c:v>
                </c:pt>
                <c:pt idx="4">
                  <c:v>48933</c:v>
                </c:pt>
                <c:pt idx="5">
                  <c:v>9756</c:v>
                </c:pt>
                <c:pt idx="6">
                  <c:v>2013</c:v>
                </c:pt>
              </c:numCache>
            </c:numRef>
          </c:val>
          <c:extLst>
            <c:ext xmlns:c16="http://schemas.microsoft.com/office/drawing/2014/chart" uri="{C3380CC4-5D6E-409C-BE32-E72D297353CC}">
              <c16:uniqueId val="{00000001-984B-471B-BC7E-307F148A526F}"/>
            </c:ext>
          </c:extLst>
        </c:ser>
        <c:dLbls>
          <c:showLegendKey val="0"/>
          <c:showVal val="0"/>
          <c:showCatName val="0"/>
          <c:showSerName val="0"/>
          <c:showPercent val="0"/>
          <c:showBubbleSize val="0"/>
        </c:dLbls>
        <c:gapWidth val="60"/>
        <c:overlap val="-27"/>
        <c:axId val="478162160"/>
        <c:axId val="478147600"/>
      </c:barChart>
      <c:catAx>
        <c:axId val="4781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47600"/>
        <c:crosses val="autoZero"/>
        <c:auto val="1"/>
        <c:lblAlgn val="ctr"/>
        <c:lblOffset val="100"/>
        <c:noMultiLvlLbl val="0"/>
      </c:catAx>
      <c:valAx>
        <c:axId val="4781476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16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7">
  <a:schemeClr val="accent4"/>
</cs:colorStyle>
</file>

<file path=xl/charts/colors25.xml><?xml version="1.0" encoding="utf-8"?>
<cs:colorStyle xmlns:cs="http://schemas.microsoft.com/office/drawing/2012/chartStyle" xmlns:a="http://schemas.openxmlformats.org/drawingml/2006/main" meth="withinLinear" id="17">
  <a:schemeClr val="accent4"/>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234950</xdr:colOff>
      <xdr:row>0</xdr:row>
      <xdr:rowOff>95248</xdr:rowOff>
    </xdr:from>
    <xdr:to>
      <xdr:col>17</xdr:col>
      <xdr:colOff>158750</xdr:colOff>
      <xdr:row>44</xdr:row>
      <xdr:rowOff>85725</xdr:rowOff>
    </xdr:to>
    <xdr:sp macro="" textlink="">
      <xdr:nvSpPr>
        <xdr:cNvPr id="2" name="TextBox 1">
          <a:extLst>
            <a:ext uri="{FF2B5EF4-FFF2-40B4-BE49-F238E27FC236}">
              <a16:creationId xmlns:a16="http://schemas.microsoft.com/office/drawing/2014/main" id="{0A28533E-7772-92BE-AC3E-5EA491006CBA}"/>
            </a:ext>
          </a:extLst>
        </xdr:cNvPr>
        <xdr:cNvSpPr txBox="1"/>
      </xdr:nvSpPr>
      <xdr:spPr>
        <a:xfrm>
          <a:off x="234950" y="95248"/>
          <a:ext cx="10287000" cy="79533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solidFill>
                <a:schemeClr val="dk1"/>
              </a:solidFill>
              <a:effectLst/>
              <a:latin typeface="+mn-lt"/>
              <a:ea typeface="+mn-ea"/>
              <a:cs typeface="+mn-cs"/>
            </a:rPr>
            <a:t>Data sources:</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Ontario COVID-19 Vaccine Data (COVaxON)</a:t>
          </a:r>
        </a:p>
        <a:p>
          <a:r>
            <a:rPr lang="en-CA" sz="1100">
              <a:solidFill>
                <a:schemeClr val="dk1"/>
              </a:solidFill>
              <a:effectLst/>
              <a:latin typeface="+mn-lt"/>
              <a:ea typeface="+mn-ea"/>
              <a:cs typeface="+mn-cs"/>
            </a:rPr>
            <a:t>Canadian Institute for Health Information Discharge Abstract Database (DAD)</a:t>
          </a:r>
        </a:p>
        <a:p>
          <a:r>
            <a:rPr lang="en-CA" sz="1100">
              <a:solidFill>
                <a:schemeClr val="dk1"/>
              </a:solidFill>
              <a:effectLst/>
              <a:latin typeface="+mn-lt"/>
              <a:ea typeface="+mn-ea"/>
              <a:cs typeface="+mn-cs"/>
            </a:rPr>
            <a:t>Ontario Health Insurance Plan Registered Persons Database (OHIP RPDB)</a:t>
          </a:r>
        </a:p>
        <a:p>
          <a:r>
            <a:rPr lang="en-CA" sz="1100">
              <a:solidFill>
                <a:schemeClr val="dk1"/>
              </a:solidFill>
              <a:effectLst/>
              <a:latin typeface="+mn-lt"/>
              <a:ea typeface="+mn-ea"/>
              <a:cs typeface="+mn-cs"/>
            </a:rPr>
            <a:t>National Ambulatory Care Reporting System (NACRS)</a:t>
          </a:r>
        </a:p>
        <a:p>
          <a:r>
            <a:rPr lang="en-CA" sz="1100">
              <a:solidFill>
                <a:schemeClr val="dk1"/>
              </a:solidFill>
              <a:effectLst/>
              <a:latin typeface="+mn-lt"/>
              <a:ea typeface="+mn-ea"/>
              <a:cs typeface="+mn-cs"/>
            </a:rPr>
            <a:t>Continuing Care Reporting System (CCRS)</a:t>
          </a:r>
        </a:p>
        <a:p>
          <a:r>
            <a:rPr lang="en-CA" sz="1100">
              <a:solidFill>
                <a:schemeClr val="dk1"/>
              </a:solidFill>
              <a:effectLst/>
              <a:latin typeface="+mn-lt"/>
              <a:ea typeface="+mn-ea"/>
              <a:cs typeface="+mn-cs"/>
            </a:rPr>
            <a:t>Home Care Database (HCD)</a:t>
          </a:r>
        </a:p>
        <a:p>
          <a:r>
            <a:rPr lang="en-CA" sz="1100">
              <a:solidFill>
                <a:schemeClr val="dk1"/>
              </a:solidFill>
              <a:effectLst/>
              <a:latin typeface="+mn-lt"/>
              <a:ea typeface="+mn-ea"/>
              <a:cs typeface="+mn-cs"/>
            </a:rPr>
            <a:t>Ontario Mental Health Reporting System (OMHRS)</a:t>
          </a:r>
        </a:p>
        <a:p>
          <a:r>
            <a:rPr lang="en-CA" sz="1100">
              <a:solidFill>
                <a:schemeClr val="dk1"/>
              </a:solidFill>
              <a:effectLst/>
              <a:latin typeface="+mn-lt"/>
              <a:ea typeface="+mn-ea"/>
              <a:cs typeface="+mn-cs"/>
            </a:rPr>
            <a:t>Ontario Laboratories Information System (OLIS)</a:t>
          </a:r>
        </a:p>
        <a:p>
          <a:r>
            <a:rPr lang="en-CA" sz="1100">
              <a:solidFill>
                <a:schemeClr val="dk1"/>
              </a:solidFill>
              <a:effectLst/>
              <a:latin typeface="+mn-lt"/>
              <a:ea typeface="+mn-ea"/>
              <a:cs typeface="+mn-cs"/>
            </a:rPr>
            <a:t>Postal Code Conversion File (PCCF)</a:t>
          </a:r>
        </a:p>
        <a:p>
          <a:endParaRPr lang="en-CA" sz="1100">
            <a:solidFill>
              <a:schemeClr val="dk1"/>
            </a:solidFill>
            <a:effectLst/>
            <a:latin typeface="+mn-lt"/>
            <a:ea typeface="+mn-ea"/>
            <a:cs typeface="+mn-cs"/>
          </a:endParaRPr>
        </a:p>
        <a:p>
          <a:r>
            <a:rPr lang="en-CA" sz="1100" b="1">
              <a:solidFill>
                <a:schemeClr val="dk1"/>
              </a:solidFill>
              <a:effectLst/>
              <a:latin typeface="+mn-lt"/>
              <a:ea typeface="+mn-ea"/>
              <a:cs typeface="+mn-cs"/>
            </a:rPr>
            <a:t>Methods:</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This analysis includes individuals with a COVID-19 vaccination event reported in COVaxON, irrespective of a valid OHIP Health Card Number.</a:t>
          </a:r>
        </a:p>
        <a:p>
          <a:r>
            <a:rPr lang="en-CA" sz="1100">
              <a:solidFill>
                <a:schemeClr val="dk1"/>
              </a:solidFill>
              <a:effectLst/>
              <a:latin typeface="+mn-lt"/>
              <a:ea typeface="+mn-ea"/>
              <a:cs typeface="+mn-cs"/>
            </a:rPr>
            <a:t>A hierarchy was utilized to assign a postal code to each individual who received a COVID-19 vaccination:</a:t>
          </a:r>
        </a:p>
        <a:p>
          <a:r>
            <a:rPr lang="en-CA" sz="1100">
              <a:solidFill>
                <a:schemeClr val="dk1"/>
              </a:solidFill>
              <a:effectLst/>
              <a:latin typeface="+mn-lt"/>
              <a:ea typeface="+mn-ea"/>
              <a:cs typeface="+mn-cs"/>
            </a:rPr>
            <a:t>1) We used the postal code of residence recorded in COVaxON.</a:t>
          </a:r>
        </a:p>
        <a:p>
          <a:r>
            <a:rPr lang="en-CA" sz="1100">
              <a:solidFill>
                <a:schemeClr val="dk1"/>
              </a:solidFill>
              <a:effectLst/>
              <a:latin typeface="+mn-lt"/>
              <a:ea typeface="+mn-ea"/>
              <a:cs typeface="+mn-cs"/>
            </a:rPr>
            <a:t>2) For individuals with a missing postal code of residence, we used the postal code of the vaccination event.</a:t>
          </a:r>
        </a:p>
        <a:p>
          <a:r>
            <a:rPr lang="en-CA" sz="1100">
              <a:solidFill>
                <a:schemeClr val="dk1"/>
              </a:solidFill>
              <a:effectLst/>
              <a:latin typeface="+mn-lt"/>
              <a:ea typeface="+mn-ea"/>
              <a:cs typeface="+mn-cs"/>
            </a:rPr>
            <a:t>Individuals' postal codes were used to determine their forward sortation area (FSA; the first three digits of the postal code).</a:t>
          </a:r>
        </a:p>
        <a:p>
          <a:endParaRPr lang="en-CA" sz="1100">
            <a:solidFill>
              <a:schemeClr val="dk1"/>
            </a:solidFill>
            <a:effectLst/>
            <a:latin typeface="+mn-lt"/>
            <a:ea typeface="+mn-ea"/>
            <a:cs typeface="+mn-cs"/>
          </a:endParaRPr>
        </a:p>
        <a:p>
          <a:r>
            <a:rPr lang="en-CA" sz="1100" b="1">
              <a:solidFill>
                <a:schemeClr val="dk1"/>
              </a:solidFill>
              <a:effectLst/>
              <a:latin typeface="+mn-lt"/>
              <a:ea typeface="+mn-ea"/>
              <a:cs typeface="+mn-cs"/>
            </a:rPr>
            <a:t>Inclusion and exclusion criteria:</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We used OHIP RPDB to estimate the number of individuals alive and eligible for OHIP as of January 1, 2022, for Ontario and each FSA.</a:t>
          </a:r>
        </a:p>
        <a:p>
          <a:r>
            <a:rPr lang="en-CA" sz="1100">
              <a:solidFill>
                <a:schemeClr val="dk1"/>
              </a:solidFill>
              <a:effectLst/>
              <a:latin typeface="+mn-lt"/>
              <a:ea typeface="+mn-ea"/>
              <a:cs typeface="+mn-cs"/>
            </a:rPr>
            <a:t>Individuals were excluded from the analysis if they resided in long-term care facilities, individuals aged &lt;65 years who did not have any contact with the Ontario health care system within the last nine years, or individuals ≥65 years who did not have any contact with the health care system within the last three years. As such, these denominators may differ from other Ontario population estimates. </a:t>
          </a:r>
        </a:p>
        <a:p>
          <a:r>
            <a:rPr lang="en-CA" sz="1100">
              <a:solidFill>
                <a:schemeClr val="dk1"/>
              </a:solidFill>
              <a:effectLst/>
              <a:latin typeface="+mn-lt"/>
              <a:ea typeface="+mn-ea"/>
              <a:cs typeface="+mn-cs"/>
            </a:rPr>
            <a:t>The fall booster dose was defined as any individual who received their primary series and any additional booster dose on/after September 1, 2022 (*for this demonstration, August's data were used)</a:t>
          </a:r>
        </a:p>
        <a:p>
          <a:endParaRPr lang="en-CA" sz="1100">
            <a:solidFill>
              <a:schemeClr val="dk1"/>
            </a:solidFill>
            <a:effectLst/>
            <a:latin typeface="+mn-lt"/>
            <a:ea typeface="+mn-ea"/>
            <a:cs typeface="+mn-cs"/>
          </a:endParaRPr>
        </a:p>
        <a:p>
          <a:r>
            <a:rPr lang="en-CA" sz="1100" b="1">
              <a:solidFill>
                <a:schemeClr val="dk1"/>
              </a:solidFill>
              <a:effectLst/>
              <a:latin typeface="+mn-lt"/>
              <a:ea typeface="+mn-ea"/>
              <a:cs typeface="+mn-cs"/>
            </a:rPr>
            <a:t>Notes:</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Our vaccine coverage estimates may differ from other reported statistics potentially as a result of one or more methodological differences: </a:t>
          </a:r>
        </a:p>
        <a:p>
          <a:r>
            <a:rPr lang="en-CA" sz="1100">
              <a:solidFill>
                <a:schemeClr val="dk1"/>
              </a:solidFill>
              <a:effectLst/>
              <a:latin typeface="+mn-lt"/>
              <a:ea typeface="+mn-ea"/>
              <a:cs typeface="+mn-cs"/>
            </a:rPr>
            <a:t>1) Data extraction dates may difference</a:t>
          </a:r>
        </a:p>
        <a:p>
          <a:r>
            <a:rPr lang="en-CA" sz="1100">
              <a:solidFill>
                <a:schemeClr val="dk1"/>
              </a:solidFill>
              <a:effectLst/>
              <a:latin typeface="+mn-lt"/>
              <a:ea typeface="+mn-ea"/>
              <a:cs typeface="+mn-cs"/>
            </a:rPr>
            <a:t>2) Individuals were assigned to an FSA based on their postal code of residence or vaccination event; thus, the source of the postal code may differ.</a:t>
          </a:r>
        </a:p>
        <a:p>
          <a:r>
            <a:rPr lang="en-CA" sz="1100">
              <a:solidFill>
                <a:schemeClr val="dk1"/>
              </a:solidFill>
              <a:effectLst/>
              <a:latin typeface="+mn-lt"/>
              <a:ea typeface="+mn-ea"/>
              <a:cs typeface="+mn-cs"/>
            </a:rPr>
            <a:t>3) The population denominators used may differ. We used the OHIP RPDB, which tends to be larger than the Ontario Census population estimates, thus, a lower percentage of vaccine coverage. OHIP RPDB includes all individuals with a valid Ontario health insurance number. </a:t>
          </a:r>
        </a:p>
        <a:p>
          <a:r>
            <a:rPr lang="en-CA" sz="1100">
              <a:solidFill>
                <a:schemeClr val="dk1"/>
              </a:solidFill>
              <a:effectLst/>
              <a:latin typeface="+mn-lt"/>
              <a:ea typeface="+mn-ea"/>
              <a:cs typeface="+mn-cs"/>
            </a:rPr>
            <a:t>The COVaxON dataset for these estimates includes vaccination events up to August 28, 2022. Vaccination events in recent days may be missing due to reporting delays. The maximum percentage of coverage was set to 100%.</a:t>
          </a:r>
        </a:p>
        <a:p>
          <a:endParaRPr lang="en-CA" sz="1100" b="1">
            <a:solidFill>
              <a:schemeClr val="dk1"/>
            </a:solidFill>
            <a:effectLst/>
            <a:latin typeface="+mn-lt"/>
            <a:ea typeface="+mn-ea"/>
            <a:cs typeface="+mn-cs"/>
          </a:endParaRPr>
        </a:p>
        <a:p>
          <a:r>
            <a:rPr lang="en-CA" sz="1100" b="1">
              <a:solidFill>
                <a:schemeClr val="dk1"/>
              </a:solidFill>
              <a:effectLst/>
              <a:latin typeface="+mn-lt"/>
              <a:ea typeface="+mn-ea"/>
              <a:cs typeface="+mn-cs"/>
            </a:rPr>
            <a:t>Definitions:</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High</a:t>
          </a:r>
          <a:r>
            <a:rPr lang="en-CA" sz="1100" baseline="0">
              <a:solidFill>
                <a:schemeClr val="dk1"/>
              </a:solidFill>
              <a:effectLst/>
              <a:latin typeface="+mn-lt"/>
              <a:ea typeface="+mn-ea"/>
              <a:cs typeface="+mn-cs"/>
            </a:rPr>
            <a:t> % Black FSAs </a:t>
          </a:r>
          <a:r>
            <a:rPr lang="en-CA" sz="1100">
              <a:solidFill>
                <a:schemeClr val="dk1"/>
              </a:solidFill>
              <a:effectLst/>
              <a:latin typeface="+mn-lt"/>
              <a:ea typeface="+mn-ea"/>
              <a:cs typeface="+mn-cs"/>
            </a:rPr>
            <a:t>- includes the top 51 FSAs, with ≥ 10% of the population identifying as Black.</a:t>
          </a:r>
        </a:p>
        <a:p>
          <a:r>
            <a:rPr lang="en-CA" sz="1100">
              <a:solidFill>
                <a:schemeClr val="dk1"/>
              </a:solidFill>
              <a:effectLst/>
              <a:latin typeface="+mn-lt"/>
              <a:ea typeface="+mn-ea"/>
              <a:cs typeface="+mn-cs"/>
            </a:rPr>
            <a:t>High Priority communities (HP) - includes 74 FSAs listed as a high priority by the Ministry of Health.</a:t>
          </a:r>
        </a:p>
        <a:p>
          <a:r>
            <a:rPr lang="en-CA" sz="1100">
              <a:solidFill>
                <a:schemeClr val="dk1"/>
              </a:solidFill>
              <a:effectLst/>
              <a:latin typeface="+mn-lt"/>
              <a:ea typeface="+mn-ea"/>
              <a:cs typeface="+mn-cs"/>
            </a:rPr>
            <a:t>Other communities - includes the rest of the FSAs not included in the subgroups.</a:t>
          </a:r>
        </a:p>
        <a:p>
          <a:endParaRPr lang="en-CA" sz="1100" b="1">
            <a:solidFill>
              <a:schemeClr val="dk1"/>
            </a:solidFill>
            <a:effectLst/>
            <a:latin typeface="+mn-lt"/>
            <a:ea typeface="+mn-ea"/>
            <a:cs typeface="+mn-cs"/>
          </a:endParaRPr>
        </a:p>
        <a:p>
          <a:r>
            <a:rPr lang="en-CA" sz="1100" b="1">
              <a:solidFill>
                <a:schemeClr val="dk1"/>
              </a:solidFill>
              <a:effectLst/>
              <a:latin typeface="+mn-lt"/>
              <a:ea typeface="+mn-ea"/>
              <a:cs typeface="+mn-cs"/>
            </a:rPr>
            <a:t>Important: </a:t>
          </a:r>
          <a:r>
            <a:rPr lang="en-CA" sz="1100">
              <a:solidFill>
                <a:schemeClr val="dk1"/>
              </a:solidFill>
              <a:effectLst/>
              <a:latin typeface="+mn-lt"/>
              <a:ea typeface="+mn-ea"/>
              <a:cs typeface="+mn-cs"/>
            </a:rPr>
            <a:t>Since 30 FSAs overlap between High</a:t>
          </a:r>
          <a:r>
            <a:rPr lang="en-CA" sz="1100" baseline="0">
              <a:solidFill>
                <a:schemeClr val="dk1"/>
              </a:solidFill>
              <a:effectLst/>
              <a:latin typeface="+mn-lt"/>
              <a:ea typeface="+mn-ea"/>
              <a:cs typeface="+mn-cs"/>
            </a:rPr>
            <a:t> % Black FSAs </a:t>
          </a:r>
          <a:r>
            <a:rPr lang="en-CA" sz="1100">
              <a:solidFill>
                <a:schemeClr val="dk1"/>
              </a:solidFill>
              <a:effectLst/>
              <a:latin typeface="+mn-lt"/>
              <a:ea typeface="+mn-ea"/>
              <a:cs typeface="+mn-cs"/>
            </a:rPr>
            <a:t>and the HP communities, they have been listed as "BHP/HighPri." The "BHP" and "BHP/HighPri" flags need to be selected to view all of the BHP communities. Similarly, the "HighPri" and "BHP/HighPri" flags need to be selected to view all of the HP communities.</a:t>
          </a:r>
        </a:p>
      </xdr:txBody>
    </xdr:sp>
    <xdr:clientData/>
  </xdr:twoCellAnchor>
  <xdr:twoCellAnchor>
    <xdr:from>
      <xdr:col>10</xdr:col>
      <xdr:colOff>606425</xdr:colOff>
      <xdr:row>2</xdr:row>
      <xdr:rowOff>9523</xdr:rowOff>
    </xdr:from>
    <xdr:to>
      <xdr:col>16</xdr:col>
      <xdr:colOff>283194</xdr:colOff>
      <xdr:row>7</xdr:row>
      <xdr:rowOff>123825</xdr:rowOff>
    </xdr:to>
    <xdr:sp macro="" textlink="">
      <xdr:nvSpPr>
        <xdr:cNvPr id="3" name="TextBox 2">
          <a:extLst>
            <a:ext uri="{FF2B5EF4-FFF2-40B4-BE49-F238E27FC236}">
              <a16:creationId xmlns:a16="http://schemas.microsoft.com/office/drawing/2014/main" id="{3646A8E7-2F83-4001-AA2D-EF6C78DC71D6}"/>
            </a:ext>
          </a:extLst>
        </xdr:cNvPr>
        <xdr:cNvSpPr txBox="1"/>
      </xdr:nvSpPr>
      <xdr:spPr>
        <a:xfrm>
          <a:off x="6702425" y="371473"/>
          <a:ext cx="3334369" cy="1019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400" b="1">
              <a:solidFill>
                <a:srgbClr val="FF0000"/>
              </a:solidFill>
            </a:rPr>
            <a:t>DRAFT</a:t>
          </a:r>
          <a:r>
            <a:rPr lang="en-CA" sz="2400" b="1" baseline="0">
              <a:solidFill>
                <a:srgbClr val="FF0000"/>
              </a:solidFill>
            </a:rPr>
            <a:t> FOR DISCUSSION - Not for circulation</a:t>
          </a:r>
          <a:endParaRPr lang="en-CA" sz="24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141099</xdr:colOff>
      <xdr:row>16</xdr:row>
      <xdr:rowOff>55306</xdr:rowOff>
    </xdr:from>
    <xdr:to>
      <xdr:col>13</xdr:col>
      <xdr:colOff>478103</xdr:colOff>
      <xdr:row>64</xdr:row>
      <xdr:rowOff>38732</xdr:rowOff>
    </xdr:to>
    <xdr:sp macro="" textlink="">
      <xdr:nvSpPr>
        <xdr:cNvPr id="3" name="Rectangle: Rounded Corners 2">
          <a:extLst>
            <a:ext uri="{FF2B5EF4-FFF2-40B4-BE49-F238E27FC236}">
              <a16:creationId xmlns:a16="http://schemas.microsoft.com/office/drawing/2014/main" id="{E8B9B46E-117A-41FA-AA05-88BC2029A5E7}"/>
            </a:ext>
          </a:extLst>
        </xdr:cNvPr>
        <xdr:cNvSpPr/>
      </xdr:nvSpPr>
      <xdr:spPr>
        <a:xfrm>
          <a:off x="141099" y="3822973"/>
          <a:ext cx="16148504" cy="9127426"/>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13</xdr:col>
      <xdr:colOff>1075652</xdr:colOff>
      <xdr:row>16</xdr:row>
      <xdr:rowOff>47428</xdr:rowOff>
    </xdr:from>
    <xdr:to>
      <xdr:col>26</xdr:col>
      <xdr:colOff>468318</xdr:colOff>
      <xdr:row>64</xdr:row>
      <xdr:rowOff>23811</xdr:rowOff>
    </xdr:to>
    <xdr:sp macro="" textlink="">
      <xdr:nvSpPr>
        <xdr:cNvPr id="4" name="Rectangle: Rounded Corners 3">
          <a:extLst>
            <a:ext uri="{FF2B5EF4-FFF2-40B4-BE49-F238E27FC236}">
              <a16:creationId xmlns:a16="http://schemas.microsoft.com/office/drawing/2014/main" id="{0191CC58-F496-4D1C-A57B-7117EAE51B54}"/>
            </a:ext>
          </a:extLst>
        </xdr:cNvPr>
        <xdr:cNvSpPr/>
      </xdr:nvSpPr>
      <xdr:spPr>
        <a:xfrm rot="16200000">
          <a:off x="17381106" y="2982474"/>
          <a:ext cx="9120383" cy="10679791"/>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11</xdr:col>
      <xdr:colOff>1054680</xdr:colOff>
      <xdr:row>29</xdr:row>
      <xdr:rowOff>76020</xdr:rowOff>
    </xdr:from>
    <xdr:to>
      <xdr:col>11</xdr:col>
      <xdr:colOff>2578351</xdr:colOff>
      <xdr:row>36</xdr:row>
      <xdr:rowOff>133350</xdr:rowOff>
    </xdr:to>
    <mc:AlternateContent xmlns:mc="http://schemas.openxmlformats.org/markup-compatibility/2006" xmlns:a14="http://schemas.microsoft.com/office/drawing/2010/main">
      <mc:Choice Requires="a14">
        <xdr:graphicFrame macro="">
          <xdr:nvGraphicFramePr>
            <xdr:cNvPr id="2" name="flag 1">
              <a:extLst>
                <a:ext uri="{FF2B5EF4-FFF2-40B4-BE49-F238E27FC236}">
                  <a16:creationId xmlns:a16="http://schemas.microsoft.com/office/drawing/2014/main" id="{B23FA21F-EE65-41C5-8649-9F2306A173CC}"/>
                </a:ext>
                <a:ext uri="{147F2762-F138-4A5C-976F-8EAC2B608ADB}">
                  <a16:predDERef xmlns:a16="http://schemas.microsoft.com/office/drawing/2014/main" pred="{0191CC58-F496-4D1C-A57B-7117EAE51B54}"/>
                </a:ext>
              </a:extLst>
            </xdr:cNvPr>
            <xdr:cNvGraphicFramePr/>
          </xdr:nvGraphicFramePr>
          <xdr:xfrm>
            <a:off x="0" y="0"/>
            <a:ext cx="0" cy="0"/>
          </xdr:xfrm>
          <a:graphic>
            <a:graphicData uri="http://schemas.microsoft.com/office/drawing/2010/slicer">
              <sle:slicer xmlns:sle="http://schemas.microsoft.com/office/drawing/2010/slicer" name="flag 1"/>
            </a:graphicData>
          </a:graphic>
        </xdr:graphicFrame>
      </mc:Choice>
      <mc:Fallback xmlns="">
        <xdr:sp macro="" textlink="">
          <xdr:nvSpPr>
            <xdr:cNvPr id="0" name=""/>
            <xdr:cNvSpPr>
              <a:spLocks noTextEdit="1"/>
            </xdr:cNvSpPr>
          </xdr:nvSpPr>
          <xdr:spPr>
            <a:xfrm>
              <a:off x="14074448" y="5841820"/>
              <a:ext cx="1512218" cy="12883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164343</xdr:colOff>
      <xdr:row>18</xdr:row>
      <xdr:rowOff>139700</xdr:rowOff>
    </xdr:from>
    <xdr:to>
      <xdr:col>6</xdr:col>
      <xdr:colOff>767555</xdr:colOff>
      <xdr:row>61</xdr:row>
      <xdr:rowOff>169333</xdr:rowOff>
    </xdr:to>
    <xdr:graphicFrame macro="">
      <xdr:nvGraphicFramePr>
        <xdr:cNvPr id="5" name="Fall-18-59">
          <a:extLst>
            <a:ext uri="{FF2B5EF4-FFF2-40B4-BE49-F238E27FC236}">
              <a16:creationId xmlns:a16="http://schemas.microsoft.com/office/drawing/2014/main" id="{0B580DBE-CDAC-4B7A-A430-986506465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931430</xdr:colOff>
      <xdr:row>18</xdr:row>
      <xdr:rowOff>127001</xdr:rowOff>
    </xdr:from>
    <xdr:to>
      <xdr:col>11</xdr:col>
      <xdr:colOff>899584</xdr:colOff>
      <xdr:row>61</xdr:row>
      <xdr:rowOff>170543</xdr:rowOff>
    </xdr:to>
    <xdr:graphicFrame macro="">
      <xdr:nvGraphicFramePr>
        <xdr:cNvPr id="6" name="Fall-60+">
          <a:extLst>
            <a:ext uri="{FF2B5EF4-FFF2-40B4-BE49-F238E27FC236}">
              <a16:creationId xmlns:a16="http://schemas.microsoft.com/office/drawing/2014/main" id="{4A87EC6F-D49A-49FC-95C9-E91CA9450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224125</xdr:colOff>
      <xdr:row>26</xdr:row>
      <xdr:rowOff>161018</xdr:rowOff>
    </xdr:from>
    <xdr:to>
      <xdr:col>26</xdr:col>
      <xdr:colOff>274185</xdr:colOff>
      <xdr:row>35</xdr:row>
      <xdr:rowOff>28120</xdr:rowOff>
    </xdr:to>
    <mc:AlternateContent xmlns:mc="http://schemas.openxmlformats.org/markup-compatibility/2006" xmlns:a14="http://schemas.microsoft.com/office/drawing/2010/main">
      <mc:Choice Requires="a14">
        <xdr:graphicFrame macro="">
          <xdr:nvGraphicFramePr>
            <xdr:cNvPr id="13" name="flag 3">
              <a:extLst>
                <a:ext uri="{FF2B5EF4-FFF2-40B4-BE49-F238E27FC236}">
                  <a16:creationId xmlns:a16="http://schemas.microsoft.com/office/drawing/2014/main" id="{EAB14E22-6B86-4D67-9A7C-D8AC44B57132}"/>
                </a:ext>
              </a:extLst>
            </xdr:cNvPr>
            <xdr:cNvGraphicFramePr/>
          </xdr:nvGraphicFramePr>
          <xdr:xfrm>
            <a:off x="0" y="0"/>
            <a:ext cx="0" cy="0"/>
          </xdr:xfrm>
          <a:graphic>
            <a:graphicData uri="http://schemas.microsoft.com/office/drawing/2010/slicer">
              <sle:slicer xmlns:sle="http://schemas.microsoft.com/office/drawing/2010/slicer" name="flag 3"/>
            </a:graphicData>
          </a:graphic>
        </xdr:graphicFrame>
      </mc:Choice>
      <mc:Fallback xmlns="">
        <xdr:sp macro="" textlink="">
          <xdr:nvSpPr>
            <xdr:cNvPr id="0" name=""/>
            <xdr:cNvSpPr>
              <a:spLocks noTextEdit="1"/>
            </xdr:cNvSpPr>
          </xdr:nvSpPr>
          <xdr:spPr>
            <a:xfrm>
              <a:off x="25693521" y="5525407"/>
              <a:ext cx="1277877" cy="14559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1896836</xdr:colOff>
      <xdr:row>20</xdr:row>
      <xdr:rowOff>111125</xdr:rowOff>
    </xdr:from>
    <xdr:to>
      <xdr:col>24</xdr:col>
      <xdr:colOff>152856</xdr:colOff>
      <xdr:row>42</xdr:row>
      <xdr:rowOff>111804</xdr:rowOff>
    </xdr:to>
    <xdr:graphicFrame macro="">
      <xdr:nvGraphicFramePr>
        <xdr:cNvPr id="52" name="Chart 13">
          <a:extLst>
            <a:ext uri="{FF2B5EF4-FFF2-40B4-BE49-F238E27FC236}">
              <a16:creationId xmlns:a16="http://schemas.microsoft.com/office/drawing/2014/main" id="{DDD05CAD-B2A7-473F-81E1-36A37BB29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396481</xdr:colOff>
      <xdr:row>46</xdr:row>
      <xdr:rowOff>58284</xdr:rowOff>
    </xdr:from>
    <xdr:to>
      <xdr:col>26</xdr:col>
      <xdr:colOff>370795</xdr:colOff>
      <xdr:row>54</xdr:row>
      <xdr:rowOff>46264</xdr:rowOff>
    </xdr:to>
    <mc:AlternateContent xmlns:mc="http://schemas.openxmlformats.org/markup-compatibility/2006" xmlns:a14="http://schemas.microsoft.com/office/drawing/2010/main">
      <mc:Choice Requires="a14">
        <xdr:graphicFrame macro="">
          <xdr:nvGraphicFramePr>
            <xdr:cNvPr id="15" name="flag 6">
              <a:extLst>
                <a:ext uri="{FF2B5EF4-FFF2-40B4-BE49-F238E27FC236}">
                  <a16:creationId xmlns:a16="http://schemas.microsoft.com/office/drawing/2014/main" id="{363B8DFA-12E5-41A5-AD3F-02D9E4C21D88}"/>
                </a:ext>
              </a:extLst>
            </xdr:cNvPr>
            <xdr:cNvGraphicFramePr/>
          </xdr:nvGraphicFramePr>
          <xdr:xfrm>
            <a:off x="0" y="0"/>
            <a:ext cx="0" cy="0"/>
          </xdr:xfrm>
          <a:graphic>
            <a:graphicData uri="http://schemas.microsoft.com/office/drawing/2010/slicer">
              <sle:slicer xmlns:sle="http://schemas.microsoft.com/office/drawing/2010/slicer" name="flag 6"/>
            </a:graphicData>
          </a:graphic>
        </xdr:graphicFrame>
      </mc:Choice>
      <mc:Fallback xmlns="">
        <xdr:sp macro="" textlink="">
          <xdr:nvSpPr>
            <xdr:cNvPr id="0" name=""/>
            <xdr:cNvSpPr>
              <a:spLocks noTextEdit="1"/>
            </xdr:cNvSpPr>
          </xdr:nvSpPr>
          <xdr:spPr>
            <a:xfrm>
              <a:off x="25865877" y="8957355"/>
              <a:ext cx="1202131" cy="14031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1868713</xdr:colOff>
      <xdr:row>43</xdr:row>
      <xdr:rowOff>177120</xdr:rowOff>
    </xdr:from>
    <xdr:to>
      <xdr:col>24</xdr:col>
      <xdr:colOff>200931</xdr:colOff>
      <xdr:row>63</xdr:row>
      <xdr:rowOff>26307</xdr:rowOff>
    </xdr:to>
    <xdr:graphicFrame macro="">
      <xdr:nvGraphicFramePr>
        <xdr:cNvPr id="16" name="Chart 15">
          <a:extLst>
            <a:ext uri="{FF2B5EF4-FFF2-40B4-BE49-F238E27FC236}">
              <a16:creationId xmlns:a16="http://schemas.microsoft.com/office/drawing/2014/main" id="{4750BFAD-9261-475E-A296-ED858743A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1064307</xdr:colOff>
      <xdr:row>39</xdr:row>
      <xdr:rowOff>155198</xdr:rowOff>
    </xdr:from>
    <xdr:to>
      <xdr:col>11</xdr:col>
      <xdr:colOff>2563837</xdr:colOff>
      <xdr:row>49</xdr:row>
      <xdr:rowOff>142875</xdr:rowOff>
    </xdr:to>
    <mc:AlternateContent xmlns:mc="http://schemas.openxmlformats.org/markup-compatibility/2006" xmlns:a14="http://schemas.microsoft.com/office/drawing/2010/main">
      <mc:Choice Requires="a14">
        <xdr:graphicFrame macro="">
          <xdr:nvGraphicFramePr>
            <xdr:cNvPr id="17" name="oh_region 1">
              <a:extLst>
                <a:ext uri="{FF2B5EF4-FFF2-40B4-BE49-F238E27FC236}">
                  <a16:creationId xmlns:a16="http://schemas.microsoft.com/office/drawing/2014/main" id="{563FA5D5-4258-478D-A8A6-499E4419FABC}"/>
                </a:ext>
              </a:extLst>
            </xdr:cNvPr>
            <xdr:cNvGraphicFramePr/>
          </xdr:nvGraphicFramePr>
          <xdr:xfrm>
            <a:off x="0" y="0"/>
            <a:ext cx="0" cy="0"/>
          </xdr:xfrm>
          <a:graphic>
            <a:graphicData uri="http://schemas.microsoft.com/office/drawing/2010/slicer">
              <sle:slicer xmlns:sle="http://schemas.microsoft.com/office/drawing/2010/slicer" name="oh_region 1"/>
            </a:graphicData>
          </a:graphic>
        </xdr:graphicFrame>
      </mc:Choice>
      <mc:Fallback xmlns="">
        <xdr:sp macro="" textlink="">
          <xdr:nvSpPr>
            <xdr:cNvPr id="0" name=""/>
            <xdr:cNvSpPr>
              <a:spLocks noTextEdit="1"/>
            </xdr:cNvSpPr>
          </xdr:nvSpPr>
          <xdr:spPr>
            <a:xfrm>
              <a:off x="14099950" y="7816019"/>
              <a:ext cx="1494427" cy="175660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778386</xdr:colOff>
      <xdr:row>18</xdr:row>
      <xdr:rowOff>67071</xdr:rowOff>
    </xdr:from>
    <xdr:to>
      <xdr:col>16</xdr:col>
      <xdr:colOff>258763</xdr:colOff>
      <xdr:row>19</xdr:row>
      <xdr:rowOff>76199</xdr:rowOff>
    </xdr:to>
    <xdr:sp macro="" textlink="">
      <xdr:nvSpPr>
        <xdr:cNvPr id="7" name="Rectangle: Rounded Corners 6">
          <a:extLst>
            <a:ext uri="{FF2B5EF4-FFF2-40B4-BE49-F238E27FC236}">
              <a16:creationId xmlns:a16="http://schemas.microsoft.com/office/drawing/2014/main" id="{B42CC12D-DAF9-7317-B7E6-D0AFF073EBF1}"/>
            </a:ext>
          </a:extLst>
        </xdr:cNvPr>
        <xdr:cNvSpPr/>
      </xdr:nvSpPr>
      <xdr:spPr>
        <a:xfrm>
          <a:off x="19756949" y="4162821"/>
          <a:ext cx="813877" cy="1996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18</xdr:col>
      <xdr:colOff>322038</xdr:colOff>
      <xdr:row>18</xdr:row>
      <xdr:rowOff>95249</xdr:rowOff>
    </xdr:from>
    <xdr:to>
      <xdr:col>19</xdr:col>
      <xdr:colOff>530681</xdr:colOff>
      <xdr:row>19</xdr:row>
      <xdr:rowOff>94342</xdr:rowOff>
    </xdr:to>
    <xdr:sp macro="" textlink="">
      <xdr:nvSpPr>
        <xdr:cNvPr id="8" name="Rectangle: Rounded Corners 7">
          <a:extLst>
            <a:ext uri="{FF2B5EF4-FFF2-40B4-BE49-F238E27FC236}">
              <a16:creationId xmlns:a16="http://schemas.microsoft.com/office/drawing/2014/main" id="{471F9136-E84E-4842-9BB7-9E8ABCD36792}"/>
            </a:ext>
          </a:extLst>
        </xdr:cNvPr>
        <xdr:cNvSpPr/>
      </xdr:nvSpPr>
      <xdr:spPr>
        <a:xfrm>
          <a:off x="22181913" y="4190999"/>
          <a:ext cx="827768" cy="189593"/>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16</xdr:col>
      <xdr:colOff>352426</xdr:colOff>
      <xdr:row>18</xdr:row>
      <xdr:rowOff>2947</xdr:rowOff>
    </xdr:from>
    <xdr:to>
      <xdr:col>17</xdr:col>
      <xdr:colOff>535669</xdr:colOff>
      <xdr:row>19</xdr:row>
      <xdr:rowOff>134937</xdr:rowOff>
    </xdr:to>
    <xdr:sp macro="" textlink="">
      <xdr:nvSpPr>
        <xdr:cNvPr id="9" name="TextBox 8">
          <a:extLst>
            <a:ext uri="{FF2B5EF4-FFF2-40B4-BE49-F238E27FC236}">
              <a16:creationId xmlns:a16="http://schemas.microsoft.com/office/drawing/2014/main" id="{838ECE7A-3DE6-5AFE-E712-88C3B5F748C5}"/>
            </a:ext>
          </a:extLst>
        </xdr:cNvPr>
        <xdr:cNvSpPr txBox="1"/>
      </xdr:nvSpPr>
      <xdr:spPr>
        <a:xfrm>
          <a:off x="20664489" y="4098697"/>
          <a:ext cx="1111930" cy="32249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Dose 3</a:t>
          </a:r>
        </a:p>
      </xdr:txBody>
    </xdr:sp>
    <xdr:clientData/>
  </xdr:twoCellAnchor>
  <xdr:twoCellAnchor>
    <xdr:from>
      <xdr:col>20</xdr:col>
      <xdr:colOff>44906</xdr:colOff>
      <xdr:row>17</xdr:row>
      <xdr:rowOff>183922</xdr:rowOff>
    </xdr:from>
    <xdr:to>
      <xdr:col>21</xdr:col>
      <xdr:colOff>561524</xdr:colOff>
      <xdr:row>19</xdr:row>
      <xdr:rowOff>106362</xdr:rowOff>
    </xdr:to>
    <xdr:sp macro="" textlink="">
      <xdr:nvSpPr>
        <xdr:cNvPr id="10" name="TextBox 9">
          <a:extLst>
            <a:ext uri="{FF2B5EF4-FFF2-40B4-BE49-F238E27FC236}">
              <a16:creationId xmlns:a16="http://schemas.microsoft.com/office/drawing/2014/main" id="{02B0E56D-D2D1-43BA-BC40-B06D55927BE8}"/>
            </a:ext>
          </a:extLst>
        </xdr:cNvPr>
        <xdr:cNvSpPr txBox="1"/>
      </xdr:nvSpPr>
      <xdr:spPr>
        <a:xfrm>
          <a:off x="23143031" y="4089172"/>
          <a:ext cx="1135743" cy="303440"/>
        </a:xfrm>
        <a:prstGeom prst="rect">
          <a:avLst/>
        </a:pr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Dose 4</a:t>
          </a:r>
        </a:p>
      </xdr:txBody>
    </xdr:sp>
    <xdr:clientData/>
  </xdr:twoCellAnchor>
  <xdr:twoCellAnchor>
    <xdr:from>
      <xdr:col>0</xdr:col>
      <xdr:colOff>429921</xdr:colOff>
      <xdr:row>2</xdr:row>
      <xdr:rowOff>19594</xdr:rowOff>
    </xdr:from>
    <xdr:to>
      <xdr:col>6</xdr:col>
      <xdr:colOff>756945</xdr:colOff>
      <xdr:row>7</xdr:row>
      <xdr:rowOff>20410</xdr:rowOff>
    </xdr:to>
    <xdr:sp macro="" textlink="">
      <xdr:nvSpPr>
        <xdr:cNvPr id="11" name="TextBox 10">
          <a:extLst>
            <a:ext uri="{FF2B5EF4-FFF2-40B4-BE49-F238E27FC236}">
              <a16:creationId xmlns:a16="http://schemas.microsoft.com/office/drawing/2014/main" id="{2A969D0D-FF80-3647-31B9-2C2A0C3280AB}"/>
            </a:ext>
          </a:extLst>
        </xdr:cNvPr>
        <xdr:cNvSpPr txBox="1"/>
      </xdr:nvSpPr>
      <xdr:spPr>
        <a:xfrm>
          <a:off x="429921" y="604701"/>
          <a:ext cx="6559095" cy="12526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communities with ≥ 10% of population identifying as Black</a:t>
          </a:r>
          <a:r>
            <a:rPr lang="en-CA" sz="1200" b="0" baseline="0">
              <a:solidFill>
                <a:schemeClr val="accent2">
                  <a:lumMod val="75000"/>
                </a:schemeClr>
              </a:solidFill>
            </a:rPr>
            <a:t>, </a:t>
          </a:r>
          <a:r>
            <a:rPr lang="en-CA" sz="1200" b="0" baseline="0">
              <a:solidFill>
                <a:sysClr val="windowText" lastClr="000000"/>
              </a:solidFill>
            </a:rPr>
            <a:t>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a:t>
          </a:r>
          <a:r>
            <a:rPr lang="en-CA" sz="1200" b="0" baseline="0">
              <a:solidFill>
                <a:schemeClr val="accent2">
                  <a:lumMod val="75000"/>
                </a:schemeClr>
              </a:solidFill>
              <a:effectLst/>
              <a:latin typeface="+mn-lt"/>
              <a:ea typeface="+mn-ea"/>
              <a:cs typeface="+mn-cs"/>
            </a:rPr>
            <a:t>BHP</a:t>
          </a:r>
          <a:r>
            <a:rPr lang="en-CA" sz="1200" b="0" baseline="0">
              <a:solidFill>
                <a:schemeClr val="accent2">
                  <a:lumMod val="75000"/>
                </a:schemeClr>
              </a:solidFill>
            </a:rPr>
            <a:t>/HighPri"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twoCellAnchor>
    <xdr:from>
      <xdr:col>19</xdr:col>
      <xdr:colOff>294821</xdr:colOff>
      <xdr:row>2</xdr:row>
      <xdr:rowOff>111881</xdr:rowOff>
    </xdr:from>
    <xdr:to>
      <xdr:col>25</xdr:col>
      <xdr:colOff>444499</xdr:colOff>
      <xdr:row>5</xdr:row>
      <xdr:rowOff>164798</xdr:rowOff>
    </xdr:to>
    <xdr:sp macro="" textlink="">
      <xdr:nvSpPr>
        <xdr:cNvPr id="12" name="TextBox 11">
          <a:extLst>
            <a:ext uri="{FF2B5EF4-FFF2-40B4-BE49-F238E27FC236}">
              <a16:creationId xmlns:a16="http://schemas.microsoft.com/office/drawing/2014/main" id="{CEEFF3C9-EC50-4C3B-A349-9E7A44BD4125}"/>
            </a:ext>
          </a:extLst>
        </xdr:cNvPr>
        <xdr:cNvSpPr txBox="1"/>
      </xdr:nvSpPr>
      <xdr:spPr>
        <a:xfrm>
          <a:off x="22787428" y="696988"/>
          <a:ext cx="3823607" cy="9237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400" b="1">
              <a:solidFill>
                <a:srgbClr val="FF0000"/>
              </a:solidFill>
            </a:rPr>
            <a:t>DRAFT</a:t>
          </a:r>
          <a:r>
            <a:rPr lang="en-CA" sz="2400" b="1" baseline="0">
              <a:solidFill>
                <a:srgbClr val="FF0000"/>
              </a:solidFill>
            </a:rPr>
            <a:t> FOR DISCUSSION</a:t>
          </a:r>
        </a:p>
        <a:p>
          <a:pPr algn="l"/>
          <a:r>
            <a:rPr lang="en-CA" sz="2400" b="1" baseline="0">
              <a:solidFill>
                <a:srgbClr val="FF0000"/>
              </a:solidFill>
              <a:effectLst/>
              <a:latin typeface="+mn-lt"/>
              <a:ea typeface="+mn-ea"/>
              <a:cs typeface="+mn-cs"/>
            </a:rPr>
            <a:t>Not for circulation</a:t>
          </a:r>
          <a:endParaRPr lang="en-CA" sz="2400" b="1">
            <a:solidFill>
              <a:srgbClr val="FF0000"/>
            </a:solidFill>
          </a:endParaRPr>
        </a:p>
      </xdr:txBody>
    </xdr:sp>
    <xdr:clientData/>
  </xdr:twoCellAnchor>
  <xdr:twoCellAnchor>
    <xdr:from>
      <xdr:col>30</xdr:col>
      <xdr:colOff>58226</xdr:colOff>
      <xdr:row>54</xdr:row>
      <xdr:rowOff>87842</xdr:rowOff>
    </xdr:from>
    <xdr:to>
      <xdr:col>36</xdr:col>
      <xdr:colOff>235695</xdr:colOff>
      <xdr:row>67</xdr:row>
      <xdr:rowOff>74083</xdr:rowOff>
    </xdr:to>
    <xdr:sp macro="" textlink="">
      <xdr:nvSpPr>
        <xdr:cNvPr id="14" name="TextBox 13">
          <a:extLst>
            <a:ext uri="{FF2B5EF4-FFF2-40B4-BE49-F238E27FC236}">
              <a16:creationId xmlns:a16="http://schemas.microsoft.com/office/drawing/2014/main" id="{B32E1D14-9770-4B8C-9E15-2C3F57C1CC73}"/>
            </a:ext>
          </a:extLst>
        </xdr:cNvPr>
        <xdr:cNvSpPr txBox="1"/>
      </xdr:nvSpPr>
      <xdr:spPr>
        <a:xfrm>
          <a:off x="30178393" y="10544175"/>
          <a:ext cx="3860469" cy="2325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200" baseline="0">
              <a:solidFill>
                <a:schemeClr val="dk1"/>
              </a:solidFill>
              <a:effectLst/>
              <a:latin typeface="+mn-lt"/>
              <a:ea typeface="+mn-ea"/>
              <a:cs typeface="+mn-cs"/>
            </a:rPr>
            <a:t>- 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200" baseline="0">
              <a:solidFill>
                <a:schemeClr val="dk1"/>
              </a:solidFill>
              <a:effectLst/>
              <a:latin typeface="+mn-lt"/>
              <a:ea typeface="+mn-ea"/>
              <a:cs typeface="+mn-cs"/>
            </a:rPr>
            <a:t>- Individuals with missing ages were excluded from the Fall Booster analysis</a:t>
          </a:r>
        </a:p>
        <a:p>
          <a:pPr marL="0" marR="0" lvl="0" indent="0" algn="l" defTabSz="914400" eaLnBrk="1" fontAlgn="auto" latinLnBrk="0" hangingPunct="1">
            <a:lnSpc>
              <a:spcPct val="100000"/>
            </a:lnSpc>
            <a:spcBef>
              <a:spcPts val="0"/>
            </a:spcBef>
            <a:spcAft>
              <a:spcPts val="0"/>
            </a:spcAft>
            <a:buClrTx/>
            <a:buSzTx/>
            <a:buFontTx/>
            <a:buNone/>
            <a:tabLst/>
            <a:defRPr/>
          </a:pPr>
          <a:r>
            <a:rPr lang="en-CA" sz="1200"/>
            <a:t>- Percentage</a:t>
          </a:r>
          <a:r>
            <a:rPr lang="en-CA" sz="12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200" baseline="0"/>
            <a:t>- Since this is a draft version, methodological and data visualizations may differ in the next version </a:t>
          </a:r>
        </a:p>
        <a:p>
          <a:pPr marL="0" marR="0" lvl="0" indent="0" algn="l" defTabSz="914400" eaLnBrk="1" fontAlgn="auto" latinLnBrk="0" hangingPunct="1">
            <a:lnSpc>
              <a:spcPct val="100000"/>
            </a:lnSpc>
            <a:spcBef>
              <a:spcPts val="0"/>
            </a:spcBef>
            <a:spcAft>
              <a:spcPts val="0"/>
            </a:spcAft>
            <a:buClrTx/>
            <a:buSzTx/>
            <a:buFontTx/>
            <a:buNone/>
            <a:tabLst/>
            <a:defRPr/>
          </a:pPr>
          <a:r>
            <a:rPr lang="en-CA" sz="1200" baseline="0"/>
            <a:t>- Includes vaccination events up to August 28th, 2022</a:t>
          </a:r>
        </a:p>
        <a:p>
          <a:pPr marL="0" marR="0" lvl="0" indent="0" algn="l" defTabSz="914400" eaLnBrk="1" fontAlgn="auto" latinLnBrk="0" hangingPunct="1">
            <a:lnSpc>
              <a:spcPct val="100000"/>
            </a:lnSpc>
            <a:spcBef>
              <a:spcPts val="0"/>
            </a:spcBef>
            <a:spcAft>
              <a:spcPts val="0"/>
            </a:spcAft>
            <a:buClrTx/>
            <a:buSzTx/>
            <a:buFontTx/>
            <a:buNone/>
            <a:tabLst/>
            <a:defRPr/>
          </a:pPr>
          <a:endParaRPr lang="en-CA" sz="1200" baseline="0"/>
        </a:p>
        <a:p>
          <a:pPr algn="l"/>
          <a:endParaRPr lang="en-CA"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106274</xdr:colOff>
      <xdr:row>21</xdr:row>
      <xdr:rowOff>47063</xdr:rowOff>
    </xdr:from>
    <xdr:to>
      <xdr:col>15</xdr:col>
      <xdr:colOff>1466855</xdr:colOff>
      <xdr:row>96</xdr:row>
      <xdr:rowOff>0</xdr:rowOff>
    </xdr:to>
    <xdr:sp macro="" textlink="">
      <xdr:nvSpPr>
        <xdr:cNvPr id="4" name="Rectangle: Rounded Corners 3">
          <a:extLst>
            <a:ext uri="{FF2B5EF4-FFF2-40B4-BE49-F238E27FC236}">
              <a16:creationId xmlns:a16="http://schemas.microsoft.com/office/drawing/2014/main" id="{4CAE6C74-3595-45E1-842F-4B1A010ED77D}"/>
            </a:ext>
          </a:extLst>
        </xdr:cNvPr>
        <xdr:cNvSpPr/>
      </xdr:nvSpPr>
      <xdr:spPr>
        <a:xfrm rot="16200000">
          <a:off x="9153996" y="6620341"/>
          <a:ext cx="14240437" cy="10961781"/>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10</xdr:col>
      <xdr:colOff>806571</xdr:colOff>
      <xdr:row>24</xdr:row>
      <xdr:rowOff>106361</xdr:rowOff>
    </xdr:from>
    <xdr:to>
      <xdr:col>15</xdr:col>
      <xdr:colOff>277811</xdr:colOff>
      <xdr:row>92</xdr:row>
      <xdr:rowOff>55790</xdr:rowOff>
    </xdr:to>
    <xdr:graphicFrame macro="">
      <xdr:nvGraphicFramePr>
        <xdr:cNvPr id="7" name="Chart 6">
          <a:extLst>
            <a:ext uri="{FF2B5EF4-FFF2-40B4-BE49-F238E27FC236}">
              <a16:creationId xmlns:a16="http://schemas.microsoft.com/office/drawing/2014/main" id="{B548AE64-1968-4DD2-875D-CCC084402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50797</xdr:rowOff>
    </xdr:from>
    <xdr:to>
      <xdr:col>9</xdr:col>
      <xdr:colOff>104266</xdr:colOff>
      <xdr:row>97</xdr:row>
      <xdr:rowOff>38099</xdr:rowOff>
    </xdr:to>
    <xdr:sp macro="" textlink="">
      <xdr:nvSpPr>
        <xdr:cNvPr id="8" name="Rectangle: Rounded Corners 7">
          <a:extLst>
            <a:ext uri="{FF2B5EF4-FFF2-40B4-BE49-F238E27FC236}">
              <a16:creationId xmlns:a16="http://schemas.microsoft.com/office/drawing/2014/main" id="{C6BF5F2F-8769-4212-B267-808219591774}"/>
            </a:ext>
          </a:extLst>
        </xdr:cNvPr>
        <xdr:cNvSpPr/>
      </xdr:nvSpPr>
      <xdr:spPr>
        <a:xfrm rot="16200000">
          <a:off x="-2313243" y="7107490"/>
          <a:ext cx="14655802" cy="10029316"/>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530679</xdr:colOff>
      <xdr:row>23</xdr:row>
      <xdr:rowOff>119288</xdr:rowOff>
    </xdr:from>
    <xdr:to>
      <xdr:col>7</xdr:col>
      <xdr:colOff>282574</xdr:colOff>
      <xdr:row>91</xdr:row>
      <xdr:rowOff>170089</xdr:rowOff>
    </xdr:to>
    <xdr:graphicFrame macro="">
      <xdr:nvGraphicFramePr>
        <xdr:cNvPr id="2" name="Chart 1">
          <a:extLst>
            <a:ext uri="{FF2B5EF4-FFF2-40B4-BE49-F238E27FC236}">
              <a16:creationId xmlns:a16="http://schemas.microsoft.com/office/drawing/2014/main" id="{5A4AB131-E6D5-4AD8-8DF4-3072F7F87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256396</xdr:colOff>
      <xdr:row>21</xdr:row>
      <xdr:rowOff>68035</xdr:rowOff>
    </xdr:from>
    <xdr:to>
      <xdr:col>22</xdr:col>
      <xdr:colOff>552450</xdr:colOff>
      <xdr:row>96</xdr:row>
      <xdr:rowOff>38100</xdr:rowOff>
    </xdr:to>
    <xdr:sp macro="" textlink="">
      <xdr:nvSpPr>
        <xdr:cNvPr id="5" name="Rectangle: Rounded Corners 4">
          <a:extLst>
            <a:ext uri="{FF2B5EF4-FFF2-40B4-BE49-F238E27FC236}">
              <a16:creationId xmlns:a16="http://schemas.microsoft.com/office/drawing/2014/main" id="{BD65A661-F4C2-4BA0-8714-EF06E5CF56FB}"/>
            </a:ext>
          </a:extLst>
        </xdr:cNvPr>
        <xdr:cNvSpPr/>
      </xdr:nvSpPr>
      <xdr:spPr>
        <a:xfrm rot="16200000">
          <a:off x="20640965" y="6543966"/>
          <a:ext cx="14257565" cy="11173604"/>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14</xdr:col>
      <xdr:colOff>760032</xdr:colOff>
      <xdr:row>24</xdr:row>
      <xdr:rowOff>161138</xdr:rowOff>
    </xdr:from>
    <xdr:to>
      <xdr:col>15</xdr:col>
      <xdr:colOff>88899</xdr:colOff>
      <xdr:row>32</xdr:row>
      <xdr:rowOff>154814</xdr:rowOff>
    </xdr:to>
    <mc:AlternateContent xmlns:mc="http://schemas.openxmlformats.org/markup-compatibility/2006">
      <mc:Choice xmlns:a14="http://schemas.microsoft.com/office/drawing/2010/main" Requires="a14">
        <xdr:graphicFrame macro="">
          <xdr:nvGraphicFramePr>
            <xdr:cNvPr id="6" name="flag2 2">
              <a:extLst>
                <a:ext uri="{FF2B5EF4-FFF2-40B4-BE49-F238E27FC236}">
                  <a16:creationId xmlns:a16="http://schemas.microsoft.com/office/drawing/2014/main" id="{4327A844-A461-4F70-925B-CCEE8C9F9D60}"/>
                </a:ext>
              </a:extLst>
            </xdr:cNvPr>
            <xdr:cNvGraphicFramePr/>
          </xdr:nvGraphicFramePr>
          <xdr:xfrm>
            <a:off x="0" y="0"/>
            <a:ext cx="0" cy="0"/>
          </xdr:xfrm>
          <a:graphic>
            <a:graphicData uri="http://schemas.microsoft.com/office/drawing/2010/slicer">
              <sle:slicer xmlns:sle="http://schemas.microsoft.com/office/drawing/2010/slicer" name="flag2 2"/>
            </a:graphicData>
          </a:graphic>
        </xdr:graphicFrame>
      </mc:Choice>
      <mc:Fallback>
        <xdr:sp macro="" textlink="">
          <xdr:nvSpPr>
            <xdr:cNvPr id="0" name=""/>
            <xdr:cNvSpPr>
              <a:spLocks noTextEdit="1"/>
            </xdr:cNvSpPr>
          </xdr:nvSpPr>
          <xdr:spPr>
            <a:xfrm>
              <a:off x="19467132" y="5669763"/>
              <a:ext cx="1306892" cy="15145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46718</xdr:colOff>
      <xdr:row>24</xdr:row>
      <xdr:rowOff>77787</xdr:rowOff>
    </xdr:from>
    <xdr:to>
      <xdr:col>22</xdr:col>
      <xdr:colOff>209096</xdr:colOff>
      <xdr:row>91</xdr:row>
      <xdr:rowOff>10886</xdr:rowOff>
    </xdr:to>
    <xdr:graphicFrame macro="">
      <xdr:nvGraphicFramePr>
        <xdr:cNvPr id="10" name="Chart 9">
          <a:extLst>
            <a:ext uri="{FF2B5EF4-FFF2-40B4-BE49-F238E27FC236}">
              <a16:creationId xmlns:a16="http://schemas.microsoft.com/office/drawing/2014/main" id="{25322A30-6870-45A5-B81D-80D515D79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237509</xdr:colOff>
      <xdr:row>24</xdr:row>
      <xdr:rowOff>182725</xdr:rowOff>
    </xdr:from>
    <xdr:to>
      <xdr:col>22</xdr:col>
      <xdr:colOff>9952</xdr:colOff>
      <xdr:row>32</xdr:row>
      <xdr:rowOff>180841</xdr:rowOff>
    </xdr:to>
    <mc:AlternateContent xmlns:mc="http://schemas.openxmlformats.org/markup-compatibility/2006">
      <mc:Choice xmlns:a14="http://schemas.microsoft.com/office/drawing/2010/main" Requires="a14">
        <xdr:graphicFrame macro="">
          <xdr:nvGraphicFramePr>
            <xdr:cNvPr id="11" name="flag 12">
              <a:extLst>
                <a:ext uri="{FF2B5EF4-FFF2-40B4-BE49-F238E27FC236}">
                  <a16:creationId xmlns:a16="http://schemas.microsoft.com/office/drawing/2014/main" id="{AAA7ADFD-1786-42C4-9DB9-C88DA3FB2CF8}"/>
                </a:ext>
              </a:extLst>
            </xdr:cNvPr>
            <xdr:cNvGraphicFramePr/>
          </xdr:nvGraphicFramePr>
          <xdr:xfrm>
            <a:off x="0" y="0"/>
            <a:ext cx="0" cy="0"/>
          </xdr:xfrm>
          <a:graphic>
            <a:graphicData uri="http://schemas.microsoft.com/office/drawing/2010/slicer">
              <sle:slicer xmlns:sle="http://schemas.microsoft.com/office/drawing/2010/slicer" name="flag 12"/>
            </a:graphicData>
          </a:graphic>
        </xdr:graphicFrame>
      </mc:Choice>
      <mc:Fallback>
        <xdr:sp macro="" textlink="">
          <xdr:nvSpPr>
            <xdr:cNvPr id="0" name=""/>
            <xdr:cNvSpPr>
              <a:spLocks noTextEdit="1"/>
            </xdr:cNvSpPr>
          </xdr:nvSpPr>
          <xdr:spPr>
            <a:xfrm>
              <a:off x="31730334" y="5685000"/>
              <a:ext cx="1480593" cy="15284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133613</xdr:colOff>
      <xdr:row>7</xdr:row>
      <xdr:rowOff>342789</xdr:rowOff>
    </xdr:from>
    <xdr:to>
      <xdr:col>5</xdr:col>
      <xdr:colOff>304535</xdr:colOff>
      <xdr:row>10</xdr:row>
      <xdr:rowOff>16593</xdr:rowOff>
    </xdr:to>
    <xdr:sp macro="" textlink="">
      <xdr:nvSpPr>
        <xdr:cNvPr id="17" name="TextBox 16">
          <a:extLst>
            <a:ext uri="{FF2B5EF4-FFF2-40B4-BE49-F238E27FC236}">
              <a16:creationId xmlns:a16="http://schemas.microsoft.com/office/drawing/2014/main" id="{C5B03198-3D1C-4053-AC4D-B86C669C9E9B}"/>
            </a:ext>
          </a:extLst>
        </xdr:cNvPr>
        <xdr:cNvSpPr txBox="1"/>
      </xdr:nvSpPr>
      <xdr:spPr>
        <a:xfrm>
          <a:off x="1358256" y="1941628"/>
          <a:ext cx="4672618" cy="467554"/>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12 -</a:t>
          </a:r>
          <a:r>
            <a:rPr lang="en-CA" sz="1800" b="1" baseline="0"/>
            <a:t> 17 years </a:t>
          </a:r>
          <a:endParaRPr lang="en-CA" sz="1800" b="1"/>
        </a:p>
      </xdr:txBody>
    </xdr:sp>
    <xdr:clientData/>
  </xdr:twoCellAnchor>
  <xdr:twoCellAnchor>
    <xdr:from>
      <xdr:col>1</xdr:col>
      <xdr:colOff>37010</xdr:colOff>
      <xdr:row>10</xdr:row>
      <xdr:rowOff>251554</xdr:rowOff>
    </xdr:from>
    <xdr:to>
      <xdr:col>2</xdr:col>
      <xdr:colOff>135035</xdr:colOff>
      <xdr:row>11</xdr:row>
      <xdr:rowOff>75448</xdr:rowOff>
    </xdr:to>
    <xdr:sp macro="" textlink="">
      <xdr:nvSpPr>
        <xdr:cNvPr id="22" name="Rectangle: Rounded Corners 21">
          <a:extLst>
            <a:ext uri="{FF2B5EF4-FFF2-40B4-BE49-F238E27FC236}">
              <a16:creationId xmlns:a16="http://schemas.microsoft.com/office/drawing/2014/main" id="{40262A2A-9D1E-4AED-8FE3-C380E123729A}"/>
            </a:ext>
          </a:extLst>
        </xdr:cNvPr>
        <xdr:cNvSpPr/>
      </xdr:nvSpPr>
      <xdr:spPr>
        <a:xfrm>
          <a:off x="649331" y="2644143"/>
          <a:ext cx="710347" cy="22076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31940</xdr:colOff>
      <xdr:row>8</xdr:row>
      <xdr:rowOff>4414</xdr:rowOff>
    </xdr:from>
    <xdr:to>
      <xdr:col>2</xdr:col>
      <xdr:colOff>122725</xdr:colOff>
      <xdr:row>9</xdr:row>
      <xdr:rowOff>40255</xdr:rowOff>
    </xdr:to>
    <xdr:sp macro="" textlink="">
      <xdr:nvSpPr>
        <xdr:cNvPr id="23" name="Rectangle: Rounded Corners 22">
          <a:extLst>
            <a:ext uri="{FF2B5EF4-FFF2-40B4-BE49-F238E27FC236}">
              <a16:creationId xmlns:a16="http://schemas.microsoft.com/office/drawing/2014/main" id="{7C588205-86A4-4C32-B072-585499EE7134}"/>
            </a:ext>
          </a:extLst>
        </xdr:cNvPr>
        <xdr:cNvSpPr/>
      </xdr:nvSpPr>
      <xdr:spPr>
        <a:xfrm>
          <a:off x="644261" y="2000128"/>
          <a:ext cx="703107" cy="228609"/>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30845</xdr:colOff>
      <xdr:row>9</xdr:row>
      <xdr:rowOff>132480</xdr:rowOff>
    </xdr:from>
    <xdr:to>
      <xdr:col>2</xdr:col>
      <xdr:colOff>123373</xdr:colOff>
      <xdr:row>10</xdr:row>
      <xdr:rowOff>157615</xdr:rowOff>
    </xdr:to>
    <xdr:sp macro="" textlink="">
      <xdr:nvSpPr>
        <xdr:cNvPr id="24" name="Rectangle: Rounded Corners 23">
          <a:extLst>
            <a:ext uri="{FF2B5EF4-FFF2-40B4-BE49-F238E27FC236}">
              <a16:creationId xmlns:a16="http://schemas.microsoft.com/office/drawing/2014/main" id="{D3DAA729-12FC-4C45-9AEF-006162160193}"/>
            </a:ext>
          </a:extLst>
        </xdr:cNvPr>
        <xdr:cNvSpPr/>
      </xdr:nvSpPr>
      <xdr:spPr>
        <a:xfrm>
          <a:off x="643166" y="2320962"/>
          <a:ext cx="704850" cy="229242"/>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165737</xdr:colOff>
      <xdr:row>10</xdr:row>
      <xdr:rowOff>202293</xdr:rowOff>
    </xdr:from>
    <xdr:to>
      <xdr:col>5</xdr:col>
      <xdr:colOff>418188</xdr:colOff>
      <xdr:row>11</xdr:row>
      <xdr:rowOff>126357</xdr:rowOff>
    </xdr:to>
    <xdr:sp macro="" textlink="">
      <xdr:nvSpPr>
        <xdr:cNvPr id="25" name="TextBox 24">
          <a:extLst>
            <a:ext uri="{FF2B5EF4-FFF2-40B4-BE49-F238E27FC236}">
              <a16:creationId xmlns:a16="http://schemas.microsoft.com/office/drawing/2014/main" id="{D02855BD-BE2E-4BE7-9412-4647694CCF7F}"/>
            </a:ext>
          </a:extLst>
        </xdr:cNvPr>
        <xdr:cNvSpPr txBox="1"/>
      </xdr:nvSpPr>
      <xdr:spPr>
        <a:xfrm>
          <a:off x="1390380" y="2594882"/>
          <a:ext cx="4754147" cy="320939"/>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0 -</a:t>
          </a:r>
          <a:r>
            <a:rPr lang="en-CA" sz="1800" b="1" baseline="0"/>
            <a:t> 4 years </a:t>
          </a:r>
          <a:endParaRPr lang="en-CA" sz="1800" b="1"/>
        </a:p>
      </xdr:txBody>
    </xdr:sp>
    <xdr:clientData/>
  </xdr:twoCellAnchor>
  <xdr:twoCellAnchor>
    <xdr:from>
      <xdr:col>2</xdr:col>
      <xdr:colOff>164302</xdr:colOff>
      <xdr:row>9</xdr:row>
      <xdr:rowOff>94515</xdr:rowOff>
    </xdr:from>
    <xdr:to>
      <xdr:col>5</xdr:col>
      <xdr:colOff>610957</xdr:colOff>
      <xdr:row>10</xdr:row>
      <xdr:rowOff>179926</xdr:rowOff>
    </xdr:to>
    <xdr:sp macro="" textlink="">
      <xdr:nvSpPr>
        <xdr:cNvPr id="26" name="TextBox 25">
          <a:extLst>
            <a:ext uri="{FF2B5EF4-FFF2-40B4-BE49-F238E27FC236}">
              <a16:creationId xmlns:a16="http://schemas.microsoft.com/office/drawing/2014/main" id="{52C8C93A-CCE5-475D-A249-B0FF023C1E06}"/>
            </a:ext>
          </a:extLst>
        </xdr:cNvPr>
        <xdr:cNvSpPr txBox="1"/>
      </xdr:nvSpPr>
      <xdr:spPr>
        <a:xfrm>
          <a:off x="1388945" y="2282997"/>
          <a:ext cx="4948351" cy="289518"/>
        </a:xfrm>
        <a:prstGeom prst="rect">
          <a:avLst/>
        </a:prstGeom>
        <a:solidFill>
          <a:schemeClr val="bg1">
            <a:lumMod val="95000"/>
          </a:schemeClr>
        </a:solidFill>
        <a:ln w="9525" cmpd="sng">
          <a:solidFill>
            <a:schemeClr val="bg1">
              <a:lumMod val="9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5 -</a:t>
          </a:r>
          <a:r>
            <a:rPr lang="en-CA" sz="1800" b="1" baseline="0"/>
            <a:t> 11 years </a:t>
          </a:r>
          <a:endParaRPr lang="en-CA" sz="1800" b="1"/>
        </a:p>
      </xdr:txBody>
    </xdr:sp>
    <xdr:clientData/>
  </xdr:twoCellAnchor>
  <xdr:twoCellAnchor>
    <xdr:from>
      <xdr:col>18</xdr:col>
      <xdr:colOff>530678</xdr:colOff>
      <xdr:row>1</xdr:row>
      <xdr:rowOff>63839</xdr:rowOff>
    </xdr:from>
    <xdr:to>
      <xdr:col>21</xdr:col>
      <xdr:colOff>215900</xdr:colOff>
      <xdr:row>6</xdr:row>
      <xdr:rowOff>79375</xdr:rowOff>
    </xdr:to>
    <xdr:sp macro="" textlink="">
      <xdr:nvSpPr>
        <xdr:cNvPr id="9" name="TextBox 8">
          <a:extLst>
            <a:ext uri="{FF2B5EF4-FFF2-40B4-BE49-F238E27FC236}">
              <a16:creationId xmlns:a16="http://schemas.microsoft.com/office/drawing/2014/main" id="{0A181C3A-17F8-4D55-B5F0-627ADEDDF25D}"/>
            </a:ext>
          </a:extLst>
        </xdr:cNvPr>
        <xdr:cNvSpPr txBox="1"/>
      </xdr:nvSpPr>
      <xdr:spPr>
        <a:xfrm>
          <a:off x="24898803" y="238464"/>
          <a:ext cx="6479722" cy="1174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800" b="1">
              <a:solidFill>
                <a:srgbClr val="FF0000"/>
              </a:solidFill>
            </a:rPr>
            <a:t>DRAFT</a:t>
          </a:r>
          <a:r>
            <a:rPr lang="en-CA" sz="2800" b="1" baseline="0">
              <a:solidFill>
                <a:srgbClr val="FF0000"/>
              </a:solidFill>
            </a:rPr>
            <a:t> FOR DISCUSSION </a:t>
          </a:r>
          <a:r>
            <a:rPr lang="en-CA" sz="3200" b="1" baseline="0">
              <a:solidFill>
                <a:srgbClr val="FF0000"/>
              </a:solidFill>
            </a:rPr>
            <a:t>- </a:t>
          </a:r>
          <a:r>
            <a:rPr lang="en-CA" sz="2400" b="1" baseline="0">
              <a:solidFill>
                <a:srgbClr val="FF0000"/>
              </a:solidFill>
              <a:effectLst/>
              <a:latin typeface="+mn-lt"/>
              <a:ea typeface="+mn-ea"/>
              <a:cs typeface="+mn-cs"/>
            </a:rPr>
            <a:t>Not for circulation</a:t>
          </a:r>
          <a:endParaRPr lang="en-CA" sz="2400" b="1">
            <a:solidFill>
              <a:srgbClr val="FF0000"/>
            </a:solidFill>
          </a:endParaRPr>
        </a:p>
      </xdr:txBody>
    </xdr:sp>
    <xdr:clientData/>
  </xdr:twoCellAnchor>
  <xdr:twoCellAnchor>
    <xdr:from>
      <xdr:col>23</xdr:col>
      <xdr:colOff>66675</xdr:colOff>
      <xdr:row>63</xdr:row>
      <xdr:rowOff>111126</xdr:rowOff>
    </xdr:from>
    <xdr:to>
      <xdr:col>29</xdr:col>
      <xdr:colOff>292792</xdr:colOff>
      <xdr:row>75</xdr:row>
      <xdr:rowOff>79376</xdr:rowOff>
    </xdr:to>
    <xdr:sp macro="" textlink="">
      <xdr:nvSpPr>
        <xdr:cNvPr id="12" name="TextBox 11">
          <a:extLst>
            <a:ext uri="{FF2B5EF4-FFF2-40B4-BE49-F238E27FC236}">
              <a16:creationId xmlns:a16="http://schemas.microsoft.com/office/drawing/2014/main" id="{6C1A2311-9B2E-4AB2-80B2-0EEEED133189}"/>
            </a:ext>
          </a:extLst>
        </xdr:cNvPr>
        <xdr:cNvSpPr txBox="1"/>
      </xdr:nvSpPr>
      <xdr:spPr>
        <a:xfrm>
          <a:off x="34642425" y="12128501"/>
          <a:ext cx="3845617" cy="2063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This dashboard includes children (0-17 years) old who have received at least 1 dose of any COVID-19 vaccine.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Individuals with missing ages were excluded from the analysis</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a:t>- Percentage</a:t>
          </a:r>
          <a:r>
            <a:rPr lang="en-CA" sz="11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t> </a:t>
          </a:r>
          <a:r>
            <a:rPr lang="en-CA" sz="1100" baseline="0">
              <a:solidFill>
                <a:schemeClr val="dk1"/>
              </a:solidFill>
              <a:effectLst/>
              <a:latin typeface="+mn-lt"/>
              <a:ea typeface="+mn-ea"/>
              <a:cs typeface="+mn-cs"/>
            </a:rPr>
            <a:t>- Since this is a draft version, methodological and data visualizations may differ in the next version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Includes vaccination events up to August 28th, 2022</a:t>
          </a:r>
          <a:endParaRPr lang="en-CA">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CA" sz="1100">
            <a:effectLst/>
          </a:endParaRPr>
        </a:p>
        <a:p>
          <a:pPr algn="l"/>
          <a:endParaRPr lang="en-CA" sz="1200" baseline="0"/>
        </a:p>
      </xdr:txBody>
    </xdr:sp>
    <xdr:clientData/>
  </xdr:twoCellAnchor>
  <xdr:twoCellAnchor editAs="oneCell">
    <xdr:from>
      <xdr:col>6</xdr:col>
      <xdr:colOff>247651</xdr:colOff>
      <xdr:row>24</xdr:row>
      <xdr:rowOff>57151</xdr:rowOff>
    </xdr:from>
    <xdr:to>
      <xdr:col>7</xdr:col>
      <xdr:colOff>152401</xdr:colOff>
      <xdr:row>32</xdr:row>
      <xdr:rowOff>95250</xdr:rowOff>
    </xdr:to>
    <mc:AlternateContent xmlns:mc="http://schemas.openxmlformats.org/markup-compatibility/2006">
      <mc:Choice xmlns:a14="http://schemas.microsoft.com/office/drawing/2010/main" Requires="a14">
        <xdr:graphicFrame macro="">
          <xdr:nvGraphicFramePr>
            <xdr:cNvPr id="15" name="flag-1stdose">
              <a:extLst>
                <a:ext uri="{FF2B5EF4-FFF2-40B4-BE49-F238E27FC236}">
                  <a16:creationId xmlns:a16="http://schemas.microsoft.com/office/drawing/2014/main" id="{BABD2229-B70E-FE03-BF33-3599EB112699}"/>
                </a:ext>
              </a:extLst>
            </xdr:cNvPr>
            <xdr:cNvGraphicFramePr/>
          </xdr:nvGraphicFramePr>
          <xdr:xfrm>
            <a:off x="0" y="0"/>
            <a:ext cx="0" cy="0"/>
          </xdr:xfrm>
          <a:graphic>
            <a:graphicData uri="http://schemas.microsoft.com/office/drawing/2010/slicer">
              <sle:slicer xmlns:sle="http://schemas.microsoft.com/office/drawing/2010/slicer" name="flag-1stdose"/>
            </a:graphicData>
          </a:graphic>
        </xdr:graphicFrame>
      </mc:Choice>
      <mc:Fallback>
        <xdr:sp macro="" textlink="">
          <xdr:nvSpPr>
            <xdr:cNvPr id="0" name=""/>
            <xdr:cNvSpPr>
              <a:spLocks noTextEdit="1"/>
            </xdr:cNvSpPr>
          </xdr:nvSpPr>
          <xdr:spPr>
            <a:xfrm>
              <a:off x="7734301" y="5562601"/>
              <a:ext cx="1600200" cy="15620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294821</xdr:colOff>
      <xdr:row>2</xdr:row>
      <xdr:rowOff>45358</xdr:rowOff>
    </xdr:from>
    <xdr:to>
      <xdr:col>6</xdr:col>
      <xdr:colOff>1169003</xdr:colOff>
      <xdr:row>7</xdr:row>
      <xdr:rowOff>84727</xdr:rowOff>
    </xdr:to>
    <xdr:sp macro="" textlink="">
      <xdr:nvSpPr>
        <xdr:cNvPr id="3" name="TextBox 2">
          <a:extLst>
            <a:ext uri="{FF2B5EF4-FFF2-40B4-BE49-F238E27FC236}">
              <a16:creationId xmlns:a16="http://schemas.microsoft.com/office/drawing/2014/main" id="{2145B987-EA06-419D-8486-509522E9420D}"/>
            </a:ext>
          </a:extLst>
        </xdr:cNvPr>
        <xdr:cNvSpPr txBox="1"/>
      </xdr:nvSpPr>
      <xdr:spPr>
        <a:xfrm>
          <a:off x="1995714" y="408215"/>
          <a:ext cx="6747932" cy="12073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communities with ≥ 10% of population identifying as Black</a:t>
          </a:r>
          <a:r>
            <a:rPr lang="en-CA" sz="1200" b="0" baseline="0">
              <a:solidFill>
                <a:schemeClr val="accent2">
                  <a:lumMod val="75000"/>
                </a:schemeClr>
              </a:solidFill>
            </a:rPr>
            <a:t>, </a:t>
          </a:r>
          <a:r>
            <a:rPr lang="en-CA" sz="1200" b="0" baseline="0">
              <a:solidFill>
                <a:sysClr val="windowText" lastClr="000000"/>
              </a:solidFill>
            </a:rPr>
            <a:t>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a:t>
          </a:r>
          <a:r>
            <a:rPr lang="en-CA" sz="1200" b="0" baseline="0">
              <a:solidFill>
                <a:schemeClr val="accent2">
                  <a:lumMod val="75000"/>
                </a:schemeClr>
              </a:solidFill>
              <a:effectLst/>
              <a:latin typeface="+mn-lt"/>
              <a:ea typeface="+mn-ea"/>
              <a:cs typeface="+mn-cs"/>
            </a:rPr>
            <a:t>BHP</a:t>
          </a:r>
          <a:r>
            <a:rPr lang="en-CA" sz="1200" b="0" baseline="0">
              <a:solidFill>
                <a:schemeClr val="accent2">
                  <a:lumMod val="75000"/>
                </a:schemeClr>
              </a:solidFill>
            </a:rPr>
            <a:t>/HighPri"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1340757</xdr:colOff>
      <xdr:row>16</xdr:row>
      <xdr:rowOff>12693</xdr:rowOff>
    </xdr:from>
    <xdr:to>
      <xdr:col>11</xdr:col>
      <xdr:colOff>761999</xdr:colOff>
      <xdr:row>79</xdr:row>
      <xdr:rowOff>78012</xdr:rowOff>
    </xdr:to>
    <xdr:sp macro="" textlink="">
      <xdr:nvSpPr>
        <xdr:cNvPr id="10" name="Rectangle: Rounded Corners 9">
          <a:extLst>
            <a:ext uri="{FF2B5EF4-FFF2-40B4-BE49-F238E27FC236}">
              <a16:creationId xmlns:a16="http://schemas.microsoft.com/office/drawing/2014/main" id="{7AD19B28-28BD-4834-A2D8-1F568F76D9AA}"/>
            </a:ext>
          </a:extLst>
        </xdr:cNvPr>
        <xdr:cNvSpPr/>
      </xdr:nvSpPr>
      <xdr:spPr>
        <a:xfrm rot="16200000">
          <a:off x="7817187" y="6061638"/>
          <a:ext cx="12066819" cy="8160430"/>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600075</xdr:colOff>
      <xdr:row>15</xdr:row>
      <xdr:rowOff>106359</xdr:rowOff>
    </xdr:from>
    <xdr:to>
      <xdr:col>4</xdr:col>
      <xdr:colOff>3156857</xdr:colOff>
      <xdr:row>78</xdr:row>
      <xdr:rowOff>149679</xdr:rowOff>
    </xdr:to>
    <xdr:sp macro="" textlink="">
      <xdr:nvSpPr>
        <xdr:cNvPr id="5" name="Rectangle: Rounded Corners 4">
          <a:extLst>
            <a:ext uri="{FF2B5EF4-FFF2-40B4-BE49-F238E27FC236}">
              <a16:creationId xmlns:a16="http://schemas.microsoft.com/office/drawing/2014/main" id="{59515737-8A05-4B5F-92A8-19F5CD7CE192}"/>
            </a:ext>
          </a:extLst>
        </xdr:cNvPr>
        <xdr:cNvSpPr/>
      </xdr:nvSpPr>
      <xdr:spPr>
        <a:xfrm rot="16200000">
          <a:off x="-1123158" y="5653199"/>
          <a:ext cx="11187570" cy="7741103"/>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352013</xdr:colOff>
      <xdr:row>18</xdr:row>
      <xdr:rowOff>179486</xdr:rowOff>
    </xdr:from>
    <xdr:to>
      <xdr:col>4</xdr:col>
      <xdr:colOff>1439606</xdr:colOff>
      <xdr:row>76</xdr:row>
      <xdr:rowOff>123263</xdr:rowOff>
    </xdr:to>
    <xdr:graphicFrame macro="">
      <xdr:nvGraphicFramePr>
        <xdr:cNvPr id="2" name="Chart 1">
          <a:extLst>
            <a:ext uri="{FF2B5EF4-FFF2-40B4-BE49-F238E27FC236}">
              <a16:creationId xmlns:a16="http://schemas.microsoft.com/office/drawing/2014/main" id="{886FF896-AC71-4ED7-A377-37E9DE5A4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245387</xdr:colOff>
      <xdr:row>16</xdr:row>
      <xdr:rowOff>10428</xdr:rowOff>
    </xdr:from>
    <xdr:to>
      <xdr:col>15</xdr:col>
      <xdr:colOff>445861</xdr:colOff>
      <xdr:row>78</xdr:row>
      <xdr:rowOff>95250</xdr:rowOff>
    </xdr:to>
    <xdr:sp macro="" textlink="">
      <xdr:nvSpPr>
        <xdr:cNvPr id="4" name="Rectangle: Rounded Corners 3">
          <a:extLst>
            <a:ext uri="{FF2B5EF4-FFF2-40B4-BE49-F238E27FC236}">
              <a16:creationId xmlns:a16="http://schemas.microsoft.com/office/drawing/2014/main" id="{F236CF35-F2C2-4154-BE64-3DF88C43B4D2}"/>
            </a:ext>
          </a:extLst>
        </xdr:cNvPr>
        <xdr:cNvSpPr/>
      </xdr:nvSpPr>
      <xdr:spPr>
        <a:xfrm rot="16200000">
          <a:off x="17472026" y="5596164"/>
          <a:ext cx="11895822" cy="8915849"/>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6</xdr:col>
      <xdr:colOff>68102</xdr:colOff>
      <xdr:row>19</xdr:row>
      <xdr:rowOff>161117</xdr:rowOff>
    </xdr:from>
    <xdr:to>
      <xdr:col>10</xdr:col>
      <xdr:colOff>380999</xdr:colOff>
      <xdr:row>78</xdr:row>
      <xdr:rowOff>71437</xdr:rowOff>
    </xdr:to>
    <xdr:graphicFrame macro="">
      <xdr:nvGraphicFramePr>
        <xdr:cNvPr id="8" name="Chart 7">
          <a:extLst>
            <a:ext uri="{FF2B5EF4-FFF2-40B4-BE49-F238E27FC236}">
              <a16:creationId xmlns:a16="http://schemas.microsoft.com/office/drawing/2014/main" id="{47F05CB8-6EBD-48D4-89B1-68196D189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487998</xdr:colOff>
      <xdr:row>32</xdr:row>
      <xdr:rowOff>73233</xdr:rowOff>
    </xdr:from>
    <xdr:to>
      <xdr:col>11</xdr:col>
      <xdr:colOff>401836</xdr:colOff>
      <xdr:row>39</xdr:row>
      <xdr:rowOff>147042</xdr:rowOff>
    </xdr:to>
    <mc:AlternateContent xmlns:mc="http://schemas.openxmlformats.org/markup-compatibility/2006">
      <mc:Choice xmlns:a14="http://schemas.microsoft.com/office/drawing/2010/main" Requires="a14">
        <xdr:graphicFrame macro="">
          <xdr:nvGraphicFramePr>
            <xdr:cNvPr id="9" name="flag2 3">
              <a:extLst>
                <a:ext uri="{FF2B5EF4-FFF2-40B4-BE49-F238E27FC236}">
                  <a16:creationId xmlns:a16="http://schemas.microsoft.com/office/drawing/2014/main" id="{04456DCB-D136-4EAF-A1E4-16B4497CAB2A}"/>
                </a:ext>
              </a:extLst>
            </xdr:cNvPr>
            <xdr:cNvGraphicFramePr/>
          </xdr:nvGraphicFramePr>
          <xdr:xfrm>
            <a:off x="0" y="0"/>
            <a:ext cx="0" cy="0"/>
          </xdr:xfrm>
          <a:graphic>
            <a:graphicData uri="http://schemas.microsoft.com/office/drawing/2010/slicer">
              <sle:slicer xmlns:sle="http://schemas.microsoft.com/office/drawing/2010/slicer" name="flag2 3"/>
            </a:graphicData>
          </a:graphic>
        </xdr:graphicFrame>
      </mc:Choice>
      <mc:Fallback>
        <xdr:sp macro="" textlink="">
          <xdr:nvSpPr>
            <xdr:cNvPr id="0" name=""/>
            <xdr:cNvSpPr>
              <a:spLocks noTextEdit="1"/>
            </xdr:cNvSpPr>
          </xdr:nvSpPr>
          <xdr:spPr>
            <a:xfrm>
              <a:off x="16111776" y="6949092"/>
              <a:ext cx="1435060" cy="132079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114830</xdr:colOff>
      <xdr:row>16</xdr:row>
      <xdr:rowOff>153986</xdr:rowOff>
    </xdr:from>
    <xdr:to>
      <xdr:col>21</xdr:col>
      <xdr:colOff>1292680</xdr:colOff>
      <xdr:row>79</xdr:row>
      <xdr:rowOff>153303</xdr:rowOff>
    </xdr:to>
    <xdr:sp macro="" textlink="">
      <xdr:nvSpPr>
        <xdr:cNvPr id="11" name="Rectangle: Rounded Corners 10">
          <a:extLst>
            <a:ext uri="{FF2B5EF4-FFF2-40B4-BE49-F238E27FC236}">
              <a16:creationId xmlns:a16="http://schemas.microsoft.com/office/drawing/2014/main" id="{957EC5C1-6AA6-4292-AA67-07AACD88E011}"/>
            </a:ext>
          </a:extLst>
        </xdr:cNvPr>
        <xdr:cNvSpPr/>
      </xdr:nvSpPr>
      <xdr:spPr>
        <a:xfrm rot="16200000">
          <a:off x="28529003" y="6006001"/>
          <a:ext cx="12000817" cy="8488287"/>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704135</xdr:colOff>
      <xdr:row>19</xdr:row>
      <xdr:rowOff>77926</xdr:rowOff>
    </xdr:from>
    <xdr:to>
      <xdr:col>14</xdr:col>
      <xdr:colOff>955278</xdr:colOff>
      <xdr:row>77</xdr:row>
      <xdr:rowOff>19412</xdr:rowOff>
    </xdr:to>
    <xdr:graphicFrame macro="">
      <xdr:nvGraphicFramePr>
        <xdr:cNvPr id="12" name="Chart 11">
          <a:extLst>
            <a:ext uri="{FF2B5EF4-FFF2-40B4-BE49-F238E27FC236}">
              <a16:creationId xmlns:a16="http://schemas.microsoft.com/office/drawing/2014/main" id="{21D66135-A95A-4921-980E-4F8B8142B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839326</xdr:colOff>
      <xdr:row>34</xdr:row>
      <xdr:rowOff>115605</xdr:rowOff>
    </xdr:from>
    <xdr:to>
      <xdr:col>15</xdr:col>
      <xdr:colOff>486682</xdr:colOff>
      <xdr:row>42</xdr:row>
      <xdr:rowOff>136071</xdr:rowOff>
    </xdr:to>
    <mc:AlternateContent xmlns:mc="http://schemas.openxmlformats.org/markup-compatibility/2006" xmlns:a14="http://schemas.microsoft.com/office/drawing/2010/main">
      <mc:Choice Requires="a14">
        <xdr:graphicFrame macro="">
          <xdr:nvGraphicFramePr>
            <xdr:cNvPr id="13" name="flag 13">
              <a:extLst>
                <a:ext uri="{FF2B5EF4-FFF2-40B4-BE49-F238E27FC236}">
                  <a16:creationId xmlns:a16="http://schemas.microsoft.com/office/drawing/2014/main" id="{69ECEAFB-1B3C-4DE6-A3C6-366761A86E9A}"/>
                </a:ext>
              </a:extLst>
            </xdr:cNvPr>
            <xdr:cNvGraphicFramePr/>
          </xdr:nvGraphicFramePr>
          <xdr:xfrm>
            <a:off x="0" y="0"/>
            <a:ext cx="0" cy="0"/>
          </xdr:xfrm>
          <a:graphic>
            <a:graphicData uri="http://schemas.microsoft.com/office/drawing/2010/slicer">
              <sle:slicer xmlns:sle="http://schemas.microsoft.com/office/drawing/2010/slicer" name="flag 13"/>
            </a:graphicData>
          </a:graphic>
        </xdr:graphicFrame>
      </mc:Choice>
      <mc:Fallback xmlns="">
        <xdr:sp macro="" textlink="">
          <xdr:nvSpPr>
            <xdr:cNvPr id="0" name=""/>
            <xdr:cNvSpPr>
              <a:spLocks noTextEdit="1"/>
            </xdr:cNvSpPr>
          </xdr:nvSpPr>
          <xdr:spPr>
            <a:xfrm>
              <a:off x="26366326" y="7640355"/>
              <a:ext cx="1549181" cy="15444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1760765</xdr:colOff>
      <xdr:row>38</xdr:row>
      <xdr:rowOff>168482</xdr:rowOff>
    </xdr:from>
    <xdr:to>
      <xdr:col>21</xdr:col>
      <xdr:colOff>1155245</xdr:colOff>
      <xdr:row>46</xdr:row>
      <xdr:rowOff>67128</xdr:rowOff>
    </xdr:to>
    <mc:AlternateContent xmlns:mc="http://schemas.openxmlformats.org/markup-compatibility/2006" xmlns:a14="http://schemas.microsoft.com/office/drawing/2010/main">
      <mc:Choice Requires="a14">
        <xdr:graphicFrame macro="">
          <xdr:nvGraphicFramePr>
            <xdr:cNvPr id="14" name="flag 14">
              <a:extLst>
                <a:ext uri="{FF2B5EF4-FFF2-40B4-BE49-F238E27FC236}">
                  <a16:creationId xmlns:a16="http://schemas.microsoft.com/office/drawing/2014/main" id="{B530C8E5-0104-4605-A0D6-DAAFC87637D1}"/>
                </a:ext>
              </a:extLst>
            </xdr:cNvPr>
            <xdr:cNvGraphicFramePr/>
          </xdr:nvGraphicFramePr>
          <xdr:xfrm>
            <a:off x="0" y="0"/>
            <a:ext cx="0" cy="0"/>
          </xdr:xfrm>
          <a:graphic>
            <a:graphicData uri="http://schemas.microsoft.com/office/drawing/2010/slicer">
              <sle:slicer xmlns:sle="http://schemas.microsoft.com/office/drawing/2010/slicer" name="flag 14"/>
            </a:graphicData>
          </a:graphic>
        </xdr:graphicFrame>
      </mc:Choice>
      <mc:Fallback xmlns="">
        <xdr:sp macro="" textlink="">
          <xdr:nvSpPr>
            <xdr:cNvPr id="0" name=""/>
            <xdr:cNvSpPr>
              <a:spLocks noTextEdit="1"/>
            </xdr:cNvSpPr>
          </xdr:nvSpPr>
          <xdr:spPr>
            <a:xfrm>
              <a:off x="37339815" y="8455232"/>
              <a:ext cx="1293130" cy="141947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758825</xdr:colOff>
      <xdr:row>19</xdr:row>
      <xdr:rowOff>80963</xdr:rowOff>
    </xdr:from>
    <xdr:to>
      <xdr:col>20</xdr:col>
      <xdr:colOff>1693862</xdr:colOff>
      <xdr:row>76</xdr:row>
      <xdr:rowOff>115888</xdr:rowOff>
    </xdr:to>
    <xdr:graphicFrame macro="">
      <xdr:nvGraphicFramePr>
        <xdr:cNvPr id="15" name="Chart 14">
          <a:extLst>
            <a:ext uri="{FF2B5EF4-FFF2-40B4-BE49-F238E27FC236}">
              <a16:creationId xmlns:a16="http://schemas.microsoft.com/office/drawing/2014/main" id="{B7747125-6045-4D55-92FA-2CF264AC6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681690</xdr:colOff>
      <xdr:row>13</xdr:row>
      <xdr:rowOff>56030</xdr:rowOff>
    </xdr:from>
    <xdr:to>
      <xdr:col>1</xdr:col>
      <xdr:colOff>840440</xdr:colOff>
      <xdr:row>14</xdr:row>
      <xdr:rowOff>58430</xdr:rowOff>
    </xdr:to>
    <xdr:sp macro="" textlink="">
      <xdr:nvSpPr>
        <xdr:cNvPr id="6" name="Rectangle: Rounded Corners 5">
          <a:extLst>
            <a:ext uri="{FF2B5EF4-FFF2-40B4-BE49-F238E27FC236}">
              <a16:creationId xmlns:a16="http://schemas.microsoft.com/office/drawing/2014/main" id="{F0A1725E-96C6-4D6E-AFF5-E25AF7202053}"/>
            </a:ext>
          </a:extLst>
        </xdr:cNvPr>
        <xdr:cNvSpPr/>
      </xdr:nvSpPr>
      <xdr:spPr>
        <a:xfrm>
          <a:off x="681690" y="3529854"/>
          <a:ext cx="853515" cy="19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880035</xdr:colOff>
      <xdr:row>12</xdr:row>
      <xdr:rowOff>160992</xdr:rowOff>
    </xdr:from>
    <xdr:to>
      <xdr:col>2</xdr:col>
      <xdr:colOff>388098</xdr:colOff>
      <xdr:row>15</xdr:row>
      <xdr:rowOff>11767</xdr:rowOff>
    </xdr:to>
    <xdr:sp macro="" textlink="">
      <xdr:nvSpPr>
        <xdr:cNvPr id="17" name="TextBox 16">
          <a:extLst>
            <a:ext uri="{FF2B5EF4-FFF2-40B4-BE49-F238E27FC236}">
              <a16:creationId xmlns:a16="http://schemas.microsoft.com/office/drawing/2014/main" id="{975B9E5D-199D-01AE-E3F1-B693F5FE893E}"/>
            </a:ext>
          </a:extLst>
        </xdr:cNvPr>
        <xdr:cNvSpPr txBox="1"/>
      </xdr:nvSpPr>
      <xdr:spPr>
        <a:xfrm>
          <a:off x="1574800" y="3444316"/>
          <a:ext cx="1345827" cy="42227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 18-59</a:t>
          </a:r>
          <a:r>
            <a:rPr lang="en-CA" sz="1800" b="1" baseline="0"/>
            <a:t> years</a:t>
          </a:r>
          <a:endParaRPr lang="en-CA" sz="1800" b="1"/>
        </a:p>
      </xdr:txBody>
    </xdr:sp>
    <xdr:clientData/>
  </xdr:twoCellAnchor>
  <xdr:twoCellAnchor>
    <xdr:from>
      <xdr:col>0</xdr:col>
      <xdr:colOff>675410</xdr:colOff>
      <xdr:row>11</xdr:row>
      <xdr:rowOff>190500</xdr:rowOff>
    </xdr:from>
    <xdr:to>
      <xdr:col>1</xdr:col>
      <xdr:colOff>835454</xdr:colOff>
      <xdr:row>12</xdr:row>
      <xdr:rowOff>106796</xdr:rowOff>
    </xdr:to>
    <xdr:sp macro="" textlink="">
      <xdr:nvSpPr>
        <xdr:cNvPr id="18" name="Rectangle: Rounded Corners 17">
          <a:extLst>
            <a:ext uri="{FF2B5EF4-FFF2-40B4-BE49-F238E27FC236}">
              <a16:creationId xmlns:a16="http://schemas.microsoft.com/office/drawing/2014/main" id="{B6369C52-7FC6-40FB-9469-FDB2A549BD09}"/>
            </a:ext>
          </a:extLst>
        </xdr:cNvPr>
        <xdr:cNvSpPr/>
      </xdr:nvSpPr>
      <xdr:spPr>
        <a:xfrm>
          <a:off x="675410" y="3227294"/>
          <a:ext cx="854809" cy="16282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CA" sz="1100"/>
        </a:p>
      </xdr:txBody>
    </xdr:sp>
    <xdr:clientData/>
  </xdr:twoCellAnchor>
  <xdr:twoCellAnchor>
    <xdr:from>
      <xdr:col>1</xdr:col>
      <xdr:colOff>994014</xdr:colOff>
      <xdr:row>11</xdr:row>
      <xdr:rowOff>92448</xdr:rowOff>
    </xdr:from>
    <xdr:to>
      <xdr:col>2</xdr:col>
      <xdr:colOff>1194038</xdr:colOff>
      <xdr:row>13</xdr:row>
      <xdr:rowOff>75419</xdr:rowOff>
    </xdr:to>
    <xdr:sp macro="" textlink="">
      <xdr:nvSpPr>
        <xdr:cNvPr id="19" name="TextBox 18">
          <a:extLst>
            <a:ext uri="{FF2B5EF4-FFF2-40B4-BE49-F238E27FC236}">
              <a16:creationId xmlns:a16="http://schemas.microsoft.com/office/drawing/2014/main" id="{940879A0-3AB7-4CC8-B439-8062555C38D9}"/>
            </a:ext>
          </a:extLst>
        </xdr:cNvPr>
        <xdr:cNvSpPr txBox="1"/>
      </xdr:nvSpPr>
      <xdr:spPr>
        <a:xfrm>
          <a:off x="1686741" y="3123130"/>
          <a:ext cx="2035752" cy="415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baseline="0"/>
            <a:t>60+ years</a:t>
          </a:r>
          <a:endParaRPr lang="en-CA" sz="1800" b="1"/>
        </a:p>
      </xdr:txBody>
    </xdr:sp>
    <xdr:clientData/>
  </xdr:twoCellAnchor>
  <xdr:twoCellAnchor>
    <xdr:from>
      <xdr:col>21</xdr:col>
      <xdr:colOff>498928</xdr:colOff>
      <xdr:row>1</xdr:row>
      <xdr:rowOff>57150</xdr:rowOff>
    </xdr:from>
    <xdr:to>
      <xdr:col>28</xdr:col>
      <xdr:colOff>68035</xdr:colOff>
      <xdr:row>5</xdr:row>
      <xdr:rowOff>119743</xdr:rowOff>
    </xdr:to>
    <xdr:sp macro="" textlink="">
      <xdr:nvSpPr>
        <xdr:cNvPr id="16" name="TextBox 15">
          <a:extLst>
            <a:ext uri="{FF2B5EF4-FFF2-40B4-BE49-F238E27FC236}">
              <a16:creationId xmlns:a16="http://schemas.microsoft.com/office/drawing/2014/main" id="{D8D75F04-7CFD-4662-8C16-F3FA80C0D4E5}"/>
            </a:ext>
          </a:extLst>
        </xdr:cNvPr>
        <xdr:cNvSpPr txBox="1"/>
      </xdr:nvSpPr>
      <xdr:spPr>
        <a:xfrm>
          <a:off x="35836678" y="234043"/>
          <a:ext cx="3855357" cy="9878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800" b="1">
              <a:solidFill>
                <a:srgbClr val="FF0000"/>
              </a:solidFill>
            </a:rPr>
            <a:t>DRAFT</a:t>
          </a:r>
          <a:r>
            <a:rPr lang="en-CA" sz="2800" b="1" baseline="0">
              <a:solidFill>
                <a:srgbClr val="FF0000"/>
              </a:solidFill>
            </a:rPr>
            <a:t> FOR DISCUSSION </a:t>
          </a:r>
          <a:r>
            <a:rPr lang="en-CA" sz="2400" b="1" baseline="0">
              <a:solidFill>
                <a:srgbClr val="FF0000"/>
              </a:solidFill>
            </a:rPr>
            <a:t>- </a:t>
          </a:r>
          <a:r>
            <a:rPr lang="en-CA" sz="2400" b="1" baseline="0">
              <a:solidFill>
                <a:srgbClr val="FF0000"/>
              </a:solidFill>
              <a:effectLst/>
              <a:latin typeface="+mn-lt"/>
              <a:ea typeface="+mn-ea"/>
              <a:cs typeface="+mn-cs"/>
            </a:rPr>
            <a:t>Not for circulation</a:t>
          </a:r>
          <a:endParaRPr lang="en-CA" sz="2400" b="1">
            <a:solidFill>
              <a:srgbClr val="FF0000"/>
            </a:solidFill>
          </a:endParaRPr>
        </a:p>
      </xdr:txBody>
    </xdr:sp>
    <xdr:clientData/>
  </xdr:twoCellAnchor>
  <xdr:twoCellAnchor>
    <xdr:from>
      <xdr:col>10</xdr:col>
      <xdr:colOff>1371600</xdr:colOff>
      <xdr:row>0</xdr:row>
      <xdr:rowOff>95250</xdr:rowOff>
    </xdr:from>
    <xdr:to>
      <xdr:col>14</xdr:col>
      <xdr:colOff>742950</xdr:colOff>
      <xdr:row>3</xdr:row>
      <xdr:rowOff>95250</xdr:rowOff>
    </xdr:to>
    <xdr:sp macro="" textlink="">
      <xdr:nvSpPr>
        <xdr:cNvPr id="20" name="TextBox 19">
          <a:extLst>
            <a:ext uri="{FF2B5EF4-FFF2-40B4-BE49-F238E27FC236}">
              <a16:creationId xmlns:a16="http://schemas.microsoft.com/office/drawing/2014/main" id="{07888B00-56A7-E857-6DD0-B357BC5DC5A5}"/>
            </a:ext>
          </a:extLst>
        </xdr:cNvPr>
        <xdr:cNvSpPr txBox="1"/>
      </xdr:nvSpPr>
      <xdr:spPr>
        <a:xfrm>
          <a:off x="17068800" y="95250"/>
          <a:ext cx="8915400" cy="571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800" b="1"/>
            <a:t>                    Tracking Adult's First, Second, Third, and Fourth Doses</a:t>
          </a:r>
        </a:p>
      </xdr:txBody>
    </xdr:sp>
    <xdr:clientData/>
  </xdr:twoCellAnchor>
  <xdr:twoCellAnchor>
    <xdr:from>
      <xdr:col>22</xdr:col>
      <xdr:colOff>350206</xdr:colOff>
      <xdr:row>52</xdr:row>
      <xdr:rowOff>114300</xdr:rowOff>
    </xdr:from>
    <xdr:to>
      <xdr:col>28</xdr:col>
      <xdr:colOff>523017</xdr:colOff>
      <xdr:row>65</xdr:row>
      <xdr:rowOff>57150</xdr:rowOff>
    </xdr:to>
    <xdr:sp macro="" textlink="">
      <xdr:nvSpPr>
        <xdr:cNvPr id="35" name="TextBox 21">
          <a:extLst>
            <a:ext uri="{FF2B5EF4-FFF2-40B4-BE49-F238E27FC236}">
              <a16:creationId xmlns:a16="http://schemas.microsoft.com/office/drawing/2014/main" id="{9E483BD4-BF29-4795-92C4-A282E62F4461}"/>
            </a:ext>
          </a:extLst>
        </xdr:cNvPr>
        <xdr:cNvSpPr txBox="1"/>
      </xdr:nvSpPr>
      <xdr:spPr>
        <a:xfrm>
          <a:off x="38050156" y="11125200"/>
          <a:ext cx="3830411" cy="2419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b="1"/>
            <a:t>Notes:</a:t>
          </a:r>
          <a:endParaRPr lang="en-CA" sz="11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This dashboard includes adults (18+) old who have recieved at least 1 dose of any COVID-19 vaccine.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Individuals with missing ages were excluded from the analysis</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a:t>- Percentage</a:t>
          </a:r>
          <a:r>
            <a:rPr lang="en-CA" sz="11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t> </a:t>
          </a:r>
          <a:r>
            <a:rPr lang="en-CA" sz="1100" baseline="0">
              <a:solidFill>
                <a:schemeClr val="dk1"/>
              </a:solidFill>
              <a:effectLst/>
              <a:latin typeface="+mn-lt"/>
              <a:ea typeface="+mn-ea"/>
              <a:cs typeface="+mn-cs"/>
            </a:rPr>
            <a:t> - Since this is a draft version, methodological and data visualizations may differ in the next version </a:t>
          </a:r>
          <a:endParaRPr lang="en-CA" sz="11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Includes vaccination events up to August 28th, 2022</a:t>
          </a:r>
          <a:endParaRPr lang="en-CA" sz="1200">
            <a:effectLst/>
          </a:endParaRPr>
        </a:p>
        <a:p>
          <a:pPr algn="l"/>
          <a:endParaRPr lang="en-CA" sz="1200" baseline="0"/>
        </a:p>
        <a:p>
          <a:pPr algn="l"/>
          <a:endParaRPr lang="en-CA" sz="1200"/>
        </a:p>
      </xdr:txBody>
    </xdr:sp>
    <xdr:clientData/>
  </xdr:twoCellAnchor>
  <xdr:twoCellAnchor editAs="oneCell">
    <xdr:from>
      <xdr:col>4</xdr:col>
      <xdr:colOff>1428750</xdr:colOff>
      <xdr:row>33</xdr:row>
      <xdr:rowOff>25400</xdr:rowOff>
    </xdr:from>
    <xdr:to>
      <xdr:col>4</xdr:col>
      <xdr:colOff>3086100</xdr:colOff>
      <xdr:row>41</xdr:row>
      <xdr:rowOff>38100</xdr:rowOff>
    </xdr:to>
    <mc:AlternateContent xmlns:mc="http://schemas.openxmlformats.org/markup-compatibility/2006" xmlns:a14="http://schemas.microsoft.com/office/drawing/2010/main">
      <mc:Choice Requires="a14">
        <xdr:graphicFrame macro="">
          <xdr:nvGraphicFramePr>
            <xdr:cNvPr id="7" name="flag1">
              <a:extLst>
                <a:ext uri="{FF2B5EF4-FFF2-40B4-BE49-F238E27FC236}">
                  <a16:creationId xmlns:a16="http://schemas.microsoft.com/office/drawing/2014/main" id="{9D1E3552-F147-3C34-B8A5-138C82CDF0BB}"/>
                </a:ext>
              </a:extLst>
            </xdr:cNvPr>
            <xdr:cNvGraphicFramePr/>
          </xdr:nvGraphicFramePr>
          <xdr:xfrm>
            <a:off x="0" y="0"/>
            <a:ext cx="0" cy="0"/>
          </xdr:xfrm>
          <a:graphic>
            <a:graphicData uri="http://schemas.microsoft.com/office/drawing/2010/slicer">
              <sle:slicer xmlns:sle="http://schemas.microsoft.com/office/drawing/2010/slicer" name="flag1"/>
            </a:graphicData>
          </a:graphic>
        </xdr:graphicFrame>
      </mc:Choice>
      <mc:Fallback xmlns="">
        <xdr:sp macro="" textlink="">
          <xdr:nvSpPr>
            <xdr:cNvPr id="0" name=""/>
            <xdr:cNvSpPr>
              <a:spLocks noTextEdit="1"/>
            </xdr:cNvSpPr>
          </xdr:nvSpPr>
          <xdr:spPr>
            <a:xfrm>
              <a:off x="6629400" y="7419975"/>
              <a:ext cx="1657350" cy="15335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171451</xdr:colOff>
      <xdr:row>1</xdr:row>
      <xdr:rowOff>76200</xdr:rowOff>
    </xdr:from>
    <xdr:to>
      <xdr:col>2</xdr:col>
      <xdr:colOff>1123950</xdr:colOff>
      <xdr:row>8</xdr:row>
      <xdr:rowOff>152400</xdr:rowOff>
    </xdr:to>
    <xdr:sp macro="" textlink="">
      <xdr:nvSpPr>
        <xdr:cNvPr id="3" name="TextBox 2">
          <a:extLst>
            <a:ext uri="{FF2B5EF4-FFF2-40B4-BE49-F238E27FC236}">
              <a16:creationId xmlns:a16="http://schemas.microsoft.com/office/drawing/2014/main" id="{9A46676F-5FCD-4C0F-8790-98119BC17EAF}"/>
            </a:ext>
          </a:extLst>
        </xdr:cNvPr>
        <xdr:cNvSpPr txBox="1"/>
      </xdr:nvSpPr>
      <xdr:spPr>
        <a:xfrm>
          <a:off x="171451" y="266700"/>
          <a:ext cx="3619499"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b="0" baseline="0">
            <a:solidFill>
              <a:sysClr val="windowText" lastClr="000000"/>
            </a:solidFill>
          </a:endParaRPr>
        </a:p>
        <a:p>
          <a:pPr algn="l"/>
          <a:r>
            <a:rPr lang="en-CA" sz="1200" b="0" baseline="0">
              <a:solidFill>
                <a:sysClr val="windowText" lastClr="000000"/>
              </a:solidFill>
            </a:rPr>
            <a:t>To view all </a:t>
          </a:r>
          <a:r>
            <a:rPr lang="en-CA" sz="1200" b="1" baseline="0">
              <a:solidFill>
                <a:schemeClr val="accent2">
                  <a:lumMod val="75000"/>
                </a:schemeClr>
              </a:solidFill>
            </a:rPr>
            <a:t>communities with ≥ 10% of population identifying as Black</a:t>
          </a:r>
          <a:r>
            <a:rPr lang="en-CA" sz="1200" b="0" baseline="0">
              <a:solidFill>
                <a:schemeClr val="accent2">
                  <a:lumMod val="75000"/>
                </a:schemeClr>
              </a:solidFill>
            </a:rPr>
            <a:t>, </a:t>
          </a:r>
          <a:r>
            <a:rPr lang="en-CA" sz="1200" b="0" baseline="0">
              <a:solidFill>
                <a:sysClr val="windowText" lastClr="000000"/>
              </a:solidFill>
            </a:rPr>
            <a:t>both </a:t>
          </a:r>
          <a:r>
            <a:rPr lang="en-CA" sz="1200" b="0" baseline="0">
              <a:solidFill>
                <a:schemeClr val="accent2">
                  <a:lumMod val="75000"/>
                </a:schemeClr>
              </a:solidFill>
            </a:rPr>
            <a:t>"BHP" </a:t>
          </a:r>
          <a:r>
            <a:rPr lang="en-CA" sz="1200" b="0" baseline="0">
              <a:solidFill>
                <a:sysClr val="windowText" lastClr="000000"/>
              </a:solidFill>
            </a:rPr>
            <a:t>and </a:t>
          </a:r>
          <a:r>
            <a:rPr lang="en-CA" sz="1200" b="0" baseline="0">
              <a:solidFill>
                <a:schemeClr val="accent2">
                  <a:lumMod val="75000"/>
                </a:schemeClr>
              </a:solidFill>
            </a:rPr>
            <a:t>"</a:t>
          </a:r>
          <a:r>
            <a:rPr lang="en-CA" sz="1200" b="0" baseline="0">
              <a:solidFill>
                <a:schemeClr val="accent2">
                  <a:lumMod val="75000"/>
                </a:schemeClr>
              </a:solidFill>
              <a:effectLst/>
              <a:latin typeface="+mn-lt"/>
              <a:ea typeface="+mn-ea"/>
              <a:cs typeface="+mn-cs"/>
            </a:rPr>
            <a:t>BHP</a:t>
          </a:r>
          <a:r>
            <a:rPr lang="en-CA" sz="1200" b="0" baseline="0">
              <a:solidFill>
                <a:schemeClr val="accent2">
                  <a:lumMod val="75000"/>
                </a:schemeClr>
              </a:solidFill>
            </a:rPr>
            <a:t>/HighPri" </a:t>
          </a:r>
          <a:r>
            <a:rPr lang="en-CA" sz="1200" b="0" baseline="0">
              <a:solidFill>
                <a:sysClr val="windowText" lastClr="000000"/>
              </a:solidFill>
            </a:rPr>
            <a:t>flags need to be selected.</a:t>
          </a:r>
        </a:p>
        <a:p>
          <a:pPr algn="l"/>
          <a:endParaRPr lang="en-CA" sz="1200"/>
        </a:p>
        <a:p>
          <a:pPr algn="l"/>
          <a:r>
            <a:rPr lang="en-CA" sz="1200"/>
            <a:t>To view all </a:t>
          </a:r>
          <a:r>
            <a:rPr lang="en-CA" sz="1200" b="1">
              <a:solidFill>
                <a:schemeClr val="accent5">
                  <a:lumMod val="75000"/>
                </a:schemeClr>
              </a:solidFill>
            </a:rPr>
            <a:t>High</a:t>
          </a:r>
          <a:r>
            <a:rPr lang="en-CA" sz="1200" b="1" baseline="0">
              <a:solidFill>
                <a:schemeClr val="accent5">
                  <a:lumMod val="75000"/>
                </a:schemeClr>
              </a:solidFill>
            </a:rPr>
            <a:t> Priority communities</a:t>
          </a:r>
          <a:r>
            <a:rPr lang="en-CA" sz="1200" baseline="0"/>
            <a:t>, both </a:t>
          </a:r>
          <a:r>
            <a:rPr lang="en-CA" sz="1200" baseline="0">
              <a:solidFill>
                <a:schemeClr val="accent5">
                  <a:lumMod val="75000"/>
                </a:schemeClr>
              </a:solidFill>
            </a:rPr>
            <a:t>"HighPri" </a:t>
          </a:r>
          <a:r>
            <a:rPr lang="en-CA" sz="1200" baseline="0"/>
            <a:t>and </a:t>
          </a:r>
          <a:r>
            <a:rPr lang="en-CA" sz="1200" baseline="0">
              <a:solidFill>
                <a:schemeClr val="accent5">
                  <a:lumMod val="75000"/>
                </a:schemeClr>
              </a:solidFill>
            </a:rPr>
            <a:t>"BHP/HighPri" </a:t>
          </a:r>
          <a:r>
            <a:rPr lang="en-CA" sz="1200" baseline="0"/>
            <a:t>flags need to be selected.</a:t>
          </a:r>
          <a:endParaRPr lang="en-CA" sz="12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238124</xdr:colOff>
      <xdr:row>0</xdr:row>
      <xdr:rowOff>0</xdr:rowOff>
    </xdr:from>
    <xdr:to>
      <xdr:col>17</xdr:col>
      <xdr:colOff>507999</xdr:colOff>
      <xdr:row>9</xdr:row>
      <xdr:rowOff>180974</xdr:rowOff>
    </xdr:to>
    <xdr:sp macro="" textlink="">
      <xdr:nvSpPr>
        <xdr:cNvPr id="5" name="TextBox 1">
          <a:extLst>
            <a:ext uri="{FF2B5EF4-FFF2-40B4-BE49-F238E27FC236}">
              <a16:creationId xmlns:a16="http://schemas.microsoft.com/office/drawing/2014/main" id="{A4AF307B-644E-437D-8409-419882F4FA1D}"/>
            </a:ext>
          </a:extLst>
        </xdr:cNvPr>
        <xdr:cNvSpPr txBox="1"/>
      </xdr:nvSpPr>
      <xdr:spPr>
        <a:xfrm>
          <a:off x="5238749" y="0"/>
          <a:ext cx="5756275" cy="1809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Includes vaccination events up to August 28th, 2022</a:t>
          </a:r>
          <a:endParaRPr lang="en-CA" sz="12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a:t>
          </a:r>
          <a:r>
            <a:rPr lang="en-CA" sz="1200" baseline="0">
              <a:solidFill>
                <a:schemeClr val="dk1"/>
              </a:solidFill>
              <a:effectLst/>
              <a:latin typeface="+mn-lt"/>
              <a:ea typeface="+mn-ea"/>
              <a:cs typeface="+mn-cs"/>
            </a:rPr>
            <a:t>This table includes individuals </a:t>
          </a:r>
          <a:r>
            <a:rPr lang="en-CA" sz="1200" baseline="0"/>
            <a:t>who recieved at least 1 dose of any COVID-19 vaccine by FSA </a:t>
          </a:r>
        </a:p>
        <a:p>
          <a:pPr algn="l"/>
          <a:r>
            <a:rPr lang="en-CA" sz="1200"/>
            <a:t>- Percentage</a:t>
          </a:r>
          <a:r>
            <a:rPr lang="en-CA" sz="12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 Since this is a draft version, methodological and data visualizations may differ in the next version </a:t>
          </a:r>
          <a:endParaRPr lang="en-CA" sz="1200">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CA" sz="1200">
            <a:effectLst/>
          </a:endParaRPr>
        </a:p>
        <a:p>
          <a:pPr algn="l"/>
          <a:endParaRPr lang="en-CA" sz="1200" baseline="0"/>
        </a:p>
        <a:p>
          <a:pPr algn="l"/>
          <a:r>
            <a:rPr lang="en-CA" sz="1200" baseline="0"/>
            <a:t> </a:t>
          </a:r>
        </a:p>
        <a:p>
          <a:pPr algn="l"/>
          <a:endParaRPr lang="en-CA" sz="1200"/>
        </a:p>
      </xdr:txBody>
    </xdr:sp>
    <xdr:clientData/>
  </xdr:twoCellAnchor>
  <xdr:twoCellAnchor>
    <xdr:from>
      <xdr:col>9</xdr:col>
      <xdr:colOff>0</xdr:colOff>
      <xdr:row>10</xdr:row>
      <xdr:rowOff>1</xdr:rowOff>
    </xdr:from>
    <xdr:to>
      <xdr:col>18</xdr:col>
      <xdr:colOff>428626</xdr:colOff>
      <xdr:row>12</xdr:row>
      <xdr:rowOff>133351</xdr:rowOff>
    </xdr:to>
    <xdr:sp macro="" textlink="">
      <xdr:nvSpPr>
        <xdr:cNvPr id="2" name="TextBox 1">
          <a:extLst>
            <a:ext uri="{FF2B5EF4-FFF2-40B4-BE49-F238E27FC236}">
              <a16:creationId xmlns:a16="http://schemas.microsoft.com/office/drawing/2014/main" id="{79863353-5B16-4AF5-8D69-51BA1289D601}"/>
            </a:ext>
          </a:extLst>
        </xdr:cNvPr>
        <xdr:cNvSpPr txBox="1"/>
      </xdr:nvSpPr>
      <xdr:spPr>
        <a:xfrm>
          <a:off x="5610225" y="1809751"/>
          <a:ext cx="5915026"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400" b="1">
              <a:solidFill>
                <a:srgbClr val="FF0000"/>
              </a:solidFill>
            </a:rPr>
            <a:t>DRAFT</a:t>
          </a:r>
          <a:r>
            <a:rPr lang="en-CA" sz="2400" b="1" baseline="0">
              <a:solidFill>
                <a:srgbClr val="FF0000"/>
              </a:solidFill>
            </a:rPr>
            <a:t> FOR DISCUSSION - Not for circulation</a:t>
          </a:r>
          <a:endParaRPr lang="en-CA" sz="24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400050</xdr:colOff>
      <xdr:row>0</xdr:row>
      <xdr:rowOff>38100</xdr:rowOff>
    </xdr:from>
    <xdr:to>
      <xdr:col>15</xdr:col>
      <xdr:colOff>572861</xdr:colOff>
      <xdr:row>7</xdr:row>
      <xdr:rowOff>171450</xdr:rowOff>
    </xdr:to>
    <xdr:sp macro="" textlink="">
      <xdr:nvSpPr>
        <xdr:cNvPr id="2" name="TextBox 21">
          <a:extLst>
            <a:ext uri="{FF2B5EF4-FFF2-40B4-BE49-F238E27FC236}">
              <a16:creationId xmlns:a16="http://schemas.microsoft.com/office/drawing/2014/main" id="{2136B5F7-61CB-43B9-9B68-85D17C8F0B09}"/>
            </a:ext>
          </a:extLst>
        </xdr:cNvPr>
        <xdr:cNvSpPr txBox="1"/>
      </xdr:nvSpPr>
      <xdr:spPr>
        <a:xfrm>
          <a:off x="5886450" y="38100"/>
          <a:ext cx="3830411" cy="140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100" b="1"/>
            <a:t>Notes:</a:t>
          </a:r>
          <a:endParaRPr lang="en-CA" sz="11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solidFill>
                <a:schemeClr val="dk1"/>
              </a:solidFill>
              <a:effectLst/>
              <a:latin typeface="+mn-lt"/>
              <a:ea typeface="+mn-ea"/>
              <a:cs typeface="+mn-cs"/>
            </a:rPr>
            <a:t>- This dashboard includes all individuals who have had at least one vaccine -Individuals were included in the report if they had a valid postal code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a:t>- Percentage</a:t>
          </a:r>
          <a:r>
            <a:rPr lang="en-CA" sz="1100" baseline="0"/>
            <a:t> of vaccine coverage is for community-dwelling individuals. Long-term residents were excluded from the report </a:t>
          </a:r>
        </a:p>
        <a:p>
          <a:pPr marL="0" marR="0" lvl="0" indent="0" algn="l" defTabSz="914400" eaLnBrk="1" fontAlgn="auto" latinLnBrk="0" hangingPunct="1">
            <a:lnSpc>
              <a:spcPct val="100000"/>
            </a:lnSpc>
            <a:spcBef>
              <a:spcPts val="0"/>
            </a:spcBef>
            <a:spcAft>
              <a:spcPts val="0"/>
            </a:spcAft>
            <a:buClrTx/>
            <a:buSzTx/>
            <a:buFontTx/>
            <a:buNone/>
            <a:tabLst/>
            <a:defRPr/>
          </a:pPr>
          <a:r>
            <a:rPr lang="en-CA" sz="1100" baseline="0"/>
            <a:t> </a:t>
          </a:r>
          <a:r>
            <a:rPr lang="en-CA" sz="1100" baseline="0">
              <a:solidFill>
                <a:schemeClr val="dk1"/>
              </a:solidFill>
              <a:effectLst/>
              <a:latin typeface="+mn-lt"/>
              <a:ea typeface="+mn-ea"/>
              <a:cs typeface="+mn-cs"/>
            </a:rPr>
            <a:t> - Includes vaccination events up to August 28th, 2022</a:t>
          </a:r>
          <a:endParaRPr lang="en-CA" sz="1200">
            <a:effectLst/>
          </a:endParaRPr>
        </a:p>
        <a:p>
          <a:pPr algn="l"/>
          <a:endParaRPr lang="en-CA" sz="1200" baseline="0"/>
        </a:p>
        <a:p>
          <a:pPr algn="l"/>
          <a:endParaRPr lang="en-CA" sz="1200"/>
        </a:p>
      </xdr:txBody>
    </xdr:sp>
    <xdr:clientData/>
  </xdr:twoCellAnchor>
  <xdr:twoCellAnchor>
    <xdr:from>
      <xdr:col>9</xdr:col>
      <xdr:colOff>238125</xdr:colOff>
      <xdr:row>8</xdr:row>
      <xdr:rowOff>168275</xdr:rowOff>
    </xdr:from>
    <xdr:to>
      <xdr:col>20</xdr:col>
      <xdr:colOff>25854</xdr:colOff>
      <xdr:row>15</xdr:row>
      <xdr:rowOff>75407</xdr:rowOff>
    </xdr:to>
    <xdr:sp macro="" textlink="">
      <xdr:nvSpPr>
        <xdr:cNvPr id="3" name="TextBox 2">
          <a:extLst>
            <a:ext uri="{FF2B5EF4-FFF2-40B4-BE49-F238E27FC236}">
              <a16:creationId xmlns:a16="http://schemas.microsoft.com/office/drawing/2014/main" id="{BA7F417F-79FD-42AF-A282-A9D01B1AEBD8}"/>
            </a:ext>
          </a:extLst>
        </xdr:cNvPr>
        <xdr:cNvSpPr txBox="1"/>
      </xdr:nvSpPr>
      <xdr:spPr>
        <a:xfrm>
          <a:off x="5724525" y="1616075"/>
          <a:ext cx="6493329" cy="11739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800" b="1">
              <a:solidFill>
                <a:srgbClr val="FF0000"/>
              </a:solidFill>
            </a:rPr>
            <a:t>DRAFT</a:t>
          </a:r>
          <a:r>
            <a:rPr lang="en-CA" sz="2800" b="1" baseline="0">
              <a:solidFill>
                <a:srgbClr val="FF0000"/>
              </a:solidFill>
            </a:rPr>
            <a:t> FOR DISCUSSION </a:t>
          </a:r>
          <a:r>
            <a:rPr lang="en-CA" sz="3200" b="1" baseline="0">
              <a:solidFill>
                <a:srgbClr val="FF0000"/>
              </a:solidFill>
            </a:rPr>
            <a:t>- </a:t>
          </a:r>
          <a:r>
            <a:rPr lang="en-CA" sz="2400" b="1" baseline="0">
              <a:solidFill>
                <a:srgbClr val="FF0000"/>
              </a:solidFill>
              <a:effectLst/>
              <a:latin typeface="+mn-lt"/>
              <a:ea typeface="+mn-ea"/>
              <a:cs typeface="+mn-cs"/>
            </a:rPr>
            <a:t>Not for circulation</a:t>
          </a:r>
          <a:endParaRPr lang="en-CA" sz="24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33618</xdr:colOff>
      <xdr:row>10</xdr:row>
      <xdr:rowOff>166565</xdr:rowOff>
    </xdr:from>
    <xdr:to>
      <xdr:col>10</xdr:col>
      <xdr:colOff>453435</xdr:colOff>
      <xdr:row>58</xdr:row>
      <xdr:rowOff>149991</xdr:rowOff>
    </xdr:to>
    <xdr:sp macro="" textlink="">
      <xdr:nvSpPr>
        <xdr:cNvPr id="2" name="Rectangle: Rounded Corners 1">
          <a:extLst>
            <a:ext uri="{FF2B5EF4-FFF2-40B4-BE49-F238E27FC236}">
              <a16:creationId xmlns:a16="http://schemas.microsoft.com/office/drawing/2014/main" id="{D828860B-D3E5-4B7D-A6E4-FB572C10135F}"/>
            </a:ext>
          </a:extLst>
        </xdr:cNvPr>
        <xdr:cNvSpPr/>
      </xdr:nvSpPr>
      <xdr:spPr>
        <a:xfrm>
          <a:off x="33618" y="2923212"/>
          <a:ext cx="10762846" cy="9127426"/>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10</xdr:col>
      <xdr:colOff>869145</xdr:colOff>
      <xdr:row>10</xdr:row>
      <xdr:rowOff>121306</xdr:rowOff>
    </xdr:from>
    <xdr:to>
      <xdr:col>19</xdr:col>
      <xdr:colOff>364994</xdr:colOff>
      <xdr:row>58</xdr:row>
      <xdr:rowOff>97689</xdr:rowOff>
    </xdr:to>
    <xdr:sp macro="" textlink="">
      <xdr:nvSpPr>
        <xdr:cNvPr id="28" name="Rectangle: Rounded Corners 2">
          <a:extLst>
            <a:ext uri="{FF2B5EF4-FFF2-40B4-BE49-F238E27FC236}">
              <a16:creationId xmlns:a16="http://schemas.microsoft.com/office/drawing/2014/main" id="{BBCCE662-1633-467A-931C-19D176E7B7D6}"/>
            </a:ext>
            <a:ext uri="{147F2762-F138-4A5C-976F-8EAC2B608ADB}">
              <a16:predDERef xmlns:a16="http://schemas.microsoft.com/office/drawing/2014/main" pred="{D828860B-D3E5-4B7D-A6E4-FB572C10135F}"/>
            </a:ext>
          </a:extLst>
        </xdr:cNvPr>
        <xdr:cNvSpPr/>
      </xdr:nvSpPr>
      <xdr:spPr>
        <a:xfrm rot="16200000">
          <a:off x="12871304" y="1218823"/>
          <a:ext cx="9120383" cy="12438644"/>
        </a:xfrm>
        <a:prstGeom prst="round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157779</xdr:colOff>
      <xdr:row>4</xdr:row>
      <xdr:rowOff>343896</xdr:rowOff>
    </xdr:from>
    <xdr:to>
      <xdr:col>6</xdr:col>
      <xdr:colOff>911680</xdr:colOff>
      <xdr:row>9</xdr:row>
      <xdr:rowOff>136071</xdr:rowOff>
    </xdr:to>
    <xdr:sp macro="" textlink="">
      <xdr:nvSpPr>
        <xdr:cNvPr id="16" name="TextBox 15">
          <a:extLst>
            <a:ext uri="{FF2B5EF4-FFF2-40B4-BE49-F238E27FC236}">
              <a16:creationId xmlns:a16="http://schemas.microsoft.com/office/drawing/2014/main" id="{6EC5AB69-3286-468F-ACEA-AB6CAE5C0ACE}"/>
            </a:ext>
          </a:extLst>
        </xdr:cNvPr>
        <xdr:cNvSpPr txBox="1"/>
      </xdr:nvSpPr>
      <xdr:spPr>
        <a:xfrm>
          <a:off x="157779" y="1282789"/>
          <a:ext cx="6985972" cy="11937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200" b="1"/>
            <a:t>Notes:</a:t>
          </a:r>
          <a:endParaRPr lang="en-CA" sz="1200"/>
        </a:p>
        <a:p>
          <a:pPr algn="l"/>
          <a:r>
            <a:rPr lang="en-CA" sz="1200" b="0" baseline="0">
              <a:solidFill>
                <a:sysClr val="windowText" lastClr="000000"/>
              </a:solidFill>
            </a:rPr>
            <a:t>Paxlovid dispensing data includes data from April 11th to September 25th.</a:t>
          </a:r>
        </a:p>
        <a:p>
          <a:r>
            <a:rPr lang="en-CA" sz="1100">
              <a:solidFill>
                <a:schemeClr val="dk1"/>
              </a:solidFill>
              <a:effectLst/>
              <a:latin typeface="+mn-lt"/>
              <a:ea typeface="+mn-ea"/>
              <a:cs typeface="+mn-cs"/>
            </a:rPr>
            <a:t>High</a:t>
          </a:r>
          <a:r>
            <a:rPr lang="en-CA" sz="1100" baseline="0">
              <a:solidFill>
                <a:schemeClr val="dk1"/>
              </a:solidFill>
              <a:effectLst/>
              <a:latin typeface="+mn-lt"/>
              <a:ea typeface="+mn-ea"/>
              <a:cs typeface="+mn-cs"/>
            </a:rPr>
            <a:t> % Black FSAs </a:t>
          </a:r>
          <a:r>
            <a:rPr lang="en-CA" sz="1100">
              <a:solidFill>
                <a:schemeClr val="dk1"/>
              </a:solidFill>
              <a:effectLst/>
              <a:latin typeface="+mn-lt"/>
              <a:ea typeface="+mn-ea"/>
              <a:cs typeface="+mn-cs"/>
            </a:rPr>
            <a:t>- includes the top 51 FSAs, with ≥ 10% of the population identifying as Black.</a:t>
          </a:r>
          <a:endParaRPr lang="en-CA" sz="1200">
            <a:effectLst/>
          </a:endParaRPr>
        </a:p>
        <a:p>
          <a:r>
            <a:rPr lang="en-CA" sz="1100">
              <a:solidFill>
                <a:schemeClr val="dk1"/>
              </a:solidFill>
              <a:effectLst/>
              <a:latin typeface="+mn-lt"/>
              <a:ea typeface="+mn-ea"/>
              <a:cs typeface="+mn-cs"/>
            </a:rPr>
            <a:t>High Priority communities (HP) - includes 74 FSAs listed as a high priority by the Ministry of Health.</a:t>
          </a:r>
        </a:p>
        <a:p>
          <a:endParaRPr lang="en-CA" sz="1100">
            <a:solidFill>
              <a:schemeClr val="dk1"/>
            </a:solidFill>
            <a:effectLst/>
            <a:latin typeface="+mn-lt"/>
            <a:ea typeface="+mn-ea"/>
            <a:cs typeface="+mn-cs"/>
          </a:endParaRPr>
        </a:p>
        <a:p>
          <a:r>
            <a:rPr lang="en-CA" sz="1200">
              <a:effectLst/>
            </a:rPr>
            <a:t>Slicers</a:t>
          </a:r>
          <a:r>
            <a:rPr lang="en-CA" sz="1200" baseline="0">
              <a:effectLst/>
            </a:rPr>
            <a:t> can be used to visualize rates by </a:t>
          </a:r>
          <a:r>
            <a:rPr lang="en-CA" sz="1200" b="1" baseline="0">
              <a:effectLst/>
            </a:rPr>
            <a:t>LHIN</a:t>
          </a:r>
          <a:r>
            <a:rPr lang="en-CA" sz="1200" baseline="0">
              <a:effectLst/>
            </a:rPr>
            <a:t>, </a:t>
          </a:r>
          <a:r>
            <a:rPr lang="en-CA" sz="1200" b="1" baseline="0">
              <a:effectLst/>
            </a:rPr>
            <a:t>high % black FSAs</a:t>
          </a:r>
          <a:r>
            <a:rPr lang="en-CA" sz="1200" baseline="0">
              <a:effectLst/>
            </a:rPr>
            <a:t>, and </a:t>
          </a:r>
          <a:r>
            <a:rPr lang="en-CA" sz="1200" b="1" baseline="0">
              <a:effectLst/>
            </a:rPr>
            <a:t>high priority communities</a:t>
          </a:r>
          <a:r>
            <a:rPr lang="en-CA" sz="1200" baseline="0">
              <a:effectLst/>
            </a:rPr>
            <a:t>.</a:t>
          </a:r>
          <a:endParaRPr lang="en-CA" sz="1200">
            <a:effectLst/>
          </a:endParaRPr>
        </a:p>
        <a:p>
          <a:pPr algn="l"/>
          <a:endParaRPr lang="en-CA" sz="1200" b="0" baseline="0">
            <a:solidFill>
              <a:sysClr val="windowText" lastClr="000000"/>
            </a:solidFill>
          </a:endParaRPr>
        </a:p>
      </xdr:txBody>
    </xdr:sp>
    <xdr:clientData/>
  </xdr:twoCellAnchor>
  <xdr:twoCellAnchor>
    <xdr:from>
      <xdr:col>3</xdr:col>
      <xdr:colOff>337140</xdr:colOff>
      <xdr:row>2</xdr:row>
      <xdr:rowOff>30568</xdr:rowOff>
    </xdr:from>
    <xdr:to>
      <xdr:col>5</xdr:col>
      <xdr:colOff>1720920</xdr:colOff>
      <xdr:row>4</xdr:row>
      <xdr:rowOff>313660</xdr:rowOff>
    </xdr:to>
    <xdr:sp macro="" textlink="">
      <xdr:nvSpPr>
        <xdr:cNvPr id="17" name="TextBox 16">
          <a:extLst>
            <a:ext uri="{FF2B5EF4-FFF2-40B4-BE49-F238E27FC236}">
              <a16:creationId xmlns:a16="http://schemas.microsoft.com/office/drawing/2014/main" id="{C979BFBE-316E-4044-A67C-5FB475896732}"/>
            </a:ext>
          </a:extLst>
        </xdr:cNvPr>
        <xdr:cNvSpPr txBox="1"/>
      </xdr:nvSpPr>
      <xdr:spPr>
        <a:xfrm>
          <a:off x="2165940" y="411568"/>
          <a:ext cx="3298305" cy="711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2400" b="1">
              <a:solidFill>
                <a:srgbClr val="FF0000"/>
              </a:solidFill>
            </a:rPr>
            <a:t>DRAFT</a:t>
          </a:r>
          <a:r>
            <a:rPr lang="en-CA" sz="2400" b="1" baseline="0">
              <a:solidFill>
                <a:srgbClr val="FF0000"/>
              </a:solidFill>
            </a:rPr>
            <a:t> FOR DISCUSSION</a:t>
          </a:r>
          <a:endParaRPr lang="en-CA" sz="2400" b="1">
            <a:solidFill>
              <a:srgbClr val="FF0000"/>
            </a:solidFill>
          </a:endParaRPr>
        </a:p>
      </xdr:txBody>
    </xdr:sp>
    <xdr:clientData/>
  </xdr:twoCellAnchor>
  <xdr:twoCellAnchor>
    <xdr:from>
      <xdr:col>1</xdr:col>
      <xdr:colOff>108858</xdr:colOff>
      <xdr:row>12</xdr:row>
      <xdr:rowOff>-1</xdr:rowOff>
    </xdr:from>
    <xdr:to>
      <xdr:col>7</xdr:col>
      <xdr:colOff>966108</xdr:colOff>
      <xdr:row>58</xdr:row>
      <xdr:rowOff>0</xdr:rowOff>
    </xdr:to>
    <xdr:graphicFrame macro="">
      <xdr:nvGraphicFramePr>
        <xdr:cNvPr id="18" name="Chart 17">
          <a:extLst>
            <a:ext uri="{FF2B5EF4-FFF2-40B4-BE49-F238E27FC236}">
              <a16:creationId xmlns:a16="http://schemas.microsoft.com/office/drawing/2014/main" id="{F06FFCDB-1034-4869-94A5-EBC1315A8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1045026</xdr:colOff>
      <xdr:row>12</xdr:row>
      <xdr:rowOff>176894</xdr:rowOff>
    </xdr:from>
    <xdr:to>
      <xdr:col>9</xdr:col>
      <xdr:colOff>1279069</xdr:colOff>
      <xdr:row>35</xdr:row>
      <xdr:rowOff>0</xdr:rowOff>
    </xdr:to>
    <mc:AlternateContent xmlns:mc="http://schemas.openxmlformats.org/markup-compatibility/2006" xmlns:a14="http://schemas.microsoft.com/office/drawing/2010/main">
      <mc:Choice Requires="a14">
        <xdr:graphicFrame macro="">
          <xdr:nvGraphicFramePr>
            <xdr:cNvPr id="19" name="LHIN">
              <a:extLst>
                <a:ext uri="{FF2B5EF4-FFF2-40B4-BE49-F238E27FC236}">
                  <a16:creationId xmlns:a16="http://schemas.microsoft.com/office/drawing/2014/main" id="{E3F27647-E74B-ACFF-48EF-82062517F751}"/>
                </a:ext>
              </a:extLst>
            </xdr:cNvPr>
            <xdr:cNvGraphicFramePr/>
          </xdr:nvGraphicFramePr>
          <xdr:xfrm>
            <a:off x="0" y="0"/>
            <a:ext cx="0" cy="0"/>
          </xdr:xfrm>
          <a:graphic>
            <a:graphicData uri="http://schemas.microsoft.com/office/drawing/2010/slicer">
              <sle:slicer xmlns:sle="http://schemas.microsoft.com/office/drawing/2010/slicer" name="LHIN"/>
            </a:graphicData>
          </a:graphic>
        </xdr:graphicFrame>
      </mc:Choice>
      <mc:Fallback xmlns="">
        <xdr:sp macro="" textlink="">
          <xdr:nvSpPr>
            <xdr:cNvPr id="0" name=""/>
            <xdr:cNvSpPr>
              <a:spLocks noTextEdit="1"/>
            </xdr:cNvSpPr>
          </xdr:nvSpPr>
          <xdr:spPr>
            <a:xfrm>
              <a:off x="8256812" y="3088823"/>
              <a:ext cx="1948543" cy="420460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2117719</xdr:colOff>
      <xdr:row>15</xdr:row>
      <xdr:rowOff>111661</xdr:rowOff>
    </xdr:from>
    <xdr:to>
      <xdr:col>17</xdr:col>
      <xdr:colOff>428387</xdr:colOff>
      <xdr:row>35</xdr:row>
      <xdr:rowOff>111661</xdr:rowOff>
    </xdr:to>
    <xdr:graphicFrame macro="">
      <xdr:nvGraphicFramePr>
        <xdr:cNvPr id="21" name="Chart 20">
          <a:extLst>
            <a:ext uri="{FF2B5EF4-FFF2-40B4-BE49-F238E27FC236}">
              <a16:creationId xmlns:a16="http://schemas.microsoft.com/office/drawing/2014/main" id="{3A7E42C2-FF5B-47C4-95F2-193867D4B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2054007</xdr:colOff>
      <xdr:row>35</xdr:row>
      <xdr:rowOff>9327</xdr:rowOff>
    </xdr:from>
    <xdr:to>
      <xdr:col>17</xdr:col>
      <xdr:colOff>351066</xdr:colOff>
      <xdr:row>56</xdr:row>
      <xdr:rowOff>118866</xdr:rowOff>
    </xdr:to>
    <xdr:graphicFrame macro="">
      <xdr:nvGraphicFramePr>
        <xdr:cNvPr id="24" name="Chart 23">
          <a:extLst>
            <a:ext uri="{FF2B5EF4-FFF2-40B4-BE49-F238E27FC236}">
              <a16:creationId xmlns:a16="http://schemas.microsoft.com/office/drawing/2014/main" id="{3CF9AB28-D635-47A4-8B23-6DEA31063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734785</xdr:colOff>
      <xdr:row>12</xdr:row>
      <xdr:rowOff>81644</xdr:rowOff>
    </xdr:from>
    <xdr:to>
      <xdr:col>16</xdr:col>
      <xdr:colOff>326572</xdr:colOff>
      <xdr:row>15</xdr:row>
      <xdr:rowOff>27215</xdr:rowOff>
    </xdr:to>
    <xdr:sp macro="" textlink="">
      <xdr:nvSpPr>
        <xdr:cNvPr id="25" name="TextBox 24">
          <a:extLst>
            <a:ext uri="{FF2B5EF4-FFF2-40B4-BE49-F238E27FC236}">
              <a16:creationId xmlns:a16="http://schemas.microsoft.com/office/drawing/2014/main" id="{06E6DFBB-C0AD-D625-20AD-68AB10B25046}"/>
            </a:ext>
          </a:extLst>
        </xdr:cNvPr>
        <xdr:cNvSpPr txBox="1"/>
      </xdr:nvSpPr>
      <xdr:spPr>
        <a:xfrm>
          <a:off x="13525499" y="2871108"/>
          <a:ext cx="7674430" cy="5170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3200" b="1"/>
            <a:t>Paxlovid</a:t>
          </a:r>
          <a:r>
            <a:rPr lang="en-CA" sz="3200" b="1" baseline="0"/>
            <a:t> dispensing rate over time</a:t>
          </a:r>
          <a:endParaRPr lang="en-CA" sz="3200" b="1"/>
        </a:p>
      </xdr:txBody>
    </xdr:sp>
    <xdr:clientData/>
  </xdr:twoCellAnchor>
  <xdr:twoCellAnchor editAs="oneCell">
    <xdr:from>
      <xdr:col>7</xdr:col>
      <xdr:colOff>1038223</xdr:colOff>
      <xdr:row>35</xdr:row>
      <xdr:rowOff>171451</xdr:rowOff>
    </xdr:from>
    <xdr:to>
      <xdr:col>9</xdr:col>
      <xdr:colOff>1279071</xdr:colOff>
      <xdr:row>41</xdr:row>
      <xdr:rowOff>54428</xdr:rowOff>
    </xdr:to>
    <mc:AlternateContent xmlns:mc="http://schemas.openxmlformats.org/markup-compatibility/2006" xmlns:a14="http://schemas.microsoft.com/office/drawing/2010/main">
      <mc:Choice Requires="a14">
        <xdr:graphicFrame macro="">
          <xdr:nvGraphicFramePr>
            <xdr:cNvPr id="29" name="BHP FSA 1">
              <a:extLst>
                <a:ext uri="{FF2B5EF4-FFF2-40B4-BE49-F238E27FC236}">
                  <a16:creationId xmlns:a16="http://schemas.microsoft.com/office/drawing/2014/main" id="{344F84EF-C38B-6346-19EC-C88DE2B020E5}"/>
                </a:ext>
              </a:extLst>
            </xdr:cNvPr>
            <xdr:cNvGraphicFramePr/>
          </xdr:nvGraphicFramePr>
          <xdr:xfrm>
            <a:off x="0" y="0"/>
            <a:ext cx="0" cy="0"/>
          </xdr:xfrm>
          <a:graphic>
            <a:graphicData uri="http://schemas.microsoft.com/office/drawing/2010/slicer">
              <sle:slicer xmlns:sle="http://schemas.microsoft.com/office/drawing/2010/slicer" name="BHP FSA 1"/>
            </a:graphicData>
          </a:graphic>
        </xdr:graphicFrame>
      </mc:Choice>
      <mc:Fallback xmlns="">
        <xdr:sp macro="" textlink="">
          <xdr:nvSpPr>
            <xdr:cNvPr id="0" name=""/>
            <xdr:cNvSpPr>
              <a:spLocks noTextEdit="1"/>
            </xdr:cNvSpPr>
          </xdr:nvSpPr>
          <xdr:spPr>
            <a:xfrm>
              <a:off x="8250009" y="7464880"/>
              <a:ext cx="1955348" cy="102597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1038224</xdr:colOff>
      <xdr:row>42</xdr:row>
      <xdr:rowOff>8165</xdr:rowOff>
    </xdr:from>
    <xdr:to>
      <xdr:col>9</xdr:col>
      <xdr:colOff>1265463</xdr:colOff>
      <xdr:row>47</xdr:row>
      <xdr:rowOff>68035</xdr:rowOff>
    </xdr:to>
    <mc:AlternateContent xmlns:mc="http://schemas.openxmlformats.org/markup-compatibility/2006" xmlns:a14="http://schemas.microsoft.com/office/drawing/2010/main">
      <mc:Choice Requires="a14">
        <xdr:graphicFrame macro="">
          <xdr:nvGraphicFramePr>
            <xdr:cNvPr id="30" name="Highpri 1">
              <a:extLst>
                <a:ext uri="{FF2B5EF4-FFF2-40B4-BE49-F238E27FC236}">
                  <a16:creationId xmlns:a16="http://schemas.microsoft.com/office/drawing/2014/main" id="{BB3C6B72-97AE-1E4C-70BE-22B500AC32E5}"/>
                </a:ext>
              </a:extLst>
            </xdr:cNvPr>
            <xdr:cNvGraphicFramePr/>
          </xdr:nvGraphicFramePr>
          <xdr:xfrm>
            <a:off x="0" y="0"/>
            <a:ext cx="0" cy="0"/>
          </xdr:xfrm>
          <a:graphic>
            <a:graphicData uri="http://schemas.microsoft.com/office/drawing/2010/slicer">
              <sle:slicer xmlns:sle="http://schemas.microsoft.com/office/drawing/2010/slicer" name="Highpri 1"/>
            </a:graphicData>
          </a:graphic>
        </xdr:graphicFrame>
      </mc:Choice>
      <mc:Fallback xmlns="">
        <xdr:sp macro="" textlink="">
          <xdr:nvSpPr>
            <xdr:cNvPr id="0" name=""/>
            <xdr:cNvSpPr>
              <a:spLocks noTextEdit="1"/>
            </xdr:cNvSpPr>
          </xdr:nvSpPr>
          <xdr:spPr>
            <a:xfrm>
              <a:off x="8250010" y="8635094"/>
              <a:ext cx="1941739" cy="10123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190499</xdr:colOff>
      <xdr:row>6</xdr:row>
      <xdr:rowOff>23812</xdr:rowOff>
    </xdr:from>
    <xdr:to>
      <xdr:col>19</xdr:col>
      <xdr:colOff>123824</xdr:colOff>
      <xdr:row>24</xdr:row>
      <xdr:rowOff>133350</xdr:rowOff>
    </xdr:to>
    <xdr:graphicFrame macro="">
      <xdr:nvGraphicFramePr>
        <xdr:cNvPr id="2" name="Chart 1">
          <a:extLst>
            <a:ext uri="{FF2B5EF4-FFF2-40B4-BE49-F238E27FC236}">
              <a16:creationId xmlns:a16="http://schemas.microsoft.com/office/drawing/2014/main" id="{C2056380-F696-4FA0-83E4-CDAD52B69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161924</xdr:colOff>
      <xdr:row>32</xdr:row>
      <xdr:rowOff>128586</xdr:rowOff>
    </xdr:from>
    <xdr:to>
      <xdr:col>19</xdr:col>
      <xdr:colOff>123825</xdr:colOff>
      <xdr:row>54</xdr:row>
      <xdr:rowOff>47625</xdr:rowOff>
    </xdr:to>
    <xdr:graphicFrame macro="">
      <xdr:nvGraphicFramePr>
        <xdr:cNvPr id="3" name="Chart 2">
          <a:extLst>
            <a:ext uri="{FF2B5EF4-FFF2-40B4-BE49-F238E27FC236}">
              <a16:creationId xmlns:a16="http://schemas.microsoft.com/office/drawing/2014/main" id="{6B88EED6-064D-4246-B7EC-DCCAB08B2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123824</xdr:colOff>
      <xdr:row>64</xdr:row>
      <xdr:rowOff>147636</xdr:rowOff>
    </xdr:from>
    <xdr:to>
      <xdr:col>16</xdr:col>
      <xdr:colOff>552449</xdr:colOff>
      <xdr:row>93</xdr:row>
      <xdr:rowOff>95250</xdr:rowOff>
    </xdr:to>
    <xdr:graphicFrame macro="">
      <xdr:nvGraphicFramePr>
        <xdr:cNvPr id="4" name="Chart 3">
          <a:extLst>
            <a:ext uri="{FF2B5EF4-FFF2-40B4-BE49-F238E27FC236}">
              <a16:creationId xmlns:a16="http://schemas.microsoft.com/office/drawing/2014/main" id="{530B382F-F3A7-D5D6-ECE6-BFD1889A9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600074</xdr:colOff>
      <xdr:row>10</xdr:row>
      <xdr:rowOff>39686</xdr:rowOff>
    </xdr:from>
    <xdr:to>
      <xdr:col>12</xdr:col>
      <xdr:colOff>393699</xdr:colOff>
      <xdr:row>31</xdr:row>
      <xdr:rowOff>98424</xdr:rowOff>
    </xdr:to>
    <xdr:graphicFrame macro="">
      <xdr:nvGraphicFramePr>
        <xdr:cNvPr id="5" name="Dose 1 - All adults">
          <a:extLst>
            <a:ext uri="{FF2B5EF4-FFF2-40B4-BE49-F238E27FC236}">
              <a16:creationId xmlns:a16="http://schemas.microsoft.com/office/drawing/2014/main" id="{8D9E6874-0067-F67A-ED1E-5C26AEC1C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17</xdr:col>
      <xdr:colOff>28575</xdr:colOff>
      <xdr:row>7</xdr:row>
      <xdr:rowOff>73025</xdr:rowOff>
    </xdr:from>
    <xdr:to>
      <xdr:col>20</xdr:col>
      <xdr:colOff>28574</xdr:colOff>
      <xdr:row>21</xdr:row>
      <xdr:rowOff>66675</xdr:rowOff>
    </xdr:to>
    <mc:AlternateContent xmlns:mc="http://schemas.openxmlformats.org/markup-compatibility/2006" xmlns:a14="http://schemas.microsoft.com/office/drawing/2010/main">
      <mc:Choice Requires="a14">
        <xdr:graphicFrame macro="">
          <xdr:nvGraphicFramePr>
            <xdr:cNvPr id="2" name="flag2">
              <a:extLst>
                <a:ext uri="{FF2B5EF4-FFF2-40B4-BE49-F238E27FC236}">
                  <a16:creationId xmlns:a16="http://schemas.microsoft.com/office/drawing/2014/main" id="{5F793BF7-4C1E-45E5-CE4D-531E056DFEFA}"/>
                </a:ext>
              </a:extLst>
            </xdr:cNvPr>
            <xdr:cNvGraphicFramePr/>
          </xdr:nvGraphicFramePr>
          <xdr:xfrm>
            <a:off x="0" y="0"/>
            <a:ext cx="0" cy="0"/>
          </xdr:xfrm>
          <a:graphic>
            <a:graphicData uri="http://schemas.microsoft.com/office/drawing/2010/slicer">
              <sle:slicer xmlns:sle="http://schemas.microsoft.com/office/drawing/2010/slicer" name="flag2"/>
            </a:graphicData>
          </a:graphic>
        </xdr:graphicFrame>
      </mc:Choice>
      <mc:Fallback xmlns="">
        <xdr:sp macro="" textlink="">
          <xdr:nvSpPr>
            <xdr:cNvPr id="0" name=""/>
            <xdr:cNvSpPr>
              <a:spLocks noTextEdit="1"/>
            </xdr:cNvSpPr>
          </xdr:nvSpPr>
          <xdr:spPr>
            <a:xfrm>
              <a:off x="13808075" y="1339850"/>
              <a:ext cx="1831975" cy="2527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333375</xdr:colOff>
      <xdr:row>2</xdr:row>
      <xdr:rowOff>74611</xdr:rowOff>
    </xdr:from>
    <xdr:to>
      <xdr:col>16</xdr:col>
      <xdr:colOff>292100</xdr:colOff>
      <xdr:row>28</xdr:row>
      <xdr:rowOff>9525</xdr:rowOff>
    </xdr:to>
    <xdr:graphicFrame macro="">
      <xdr:nvGraphicFramePr>
        <xdr:cNvPr id="3" name="Chart 2">
          <a:extLst>
            <a:ext uri="{FF2B5EF4-FFF2-40B4-BE49-F238E27FC236}">
              <a16:creationId xmlns:a16="http://schemas.microsoft.com/office/drawing/2014/main" id="{2D469CF4-3870-3D6E-8E8A-C1E5542B2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787400</xdr:colOff>
      <xdr:row>54</xdr:row>
      <xdr:rowOff>122237</xdr:rowOff>
    </xdr:from>
    <xdr:to>
      <xdr:col>13</xdr:col>
      <xdr:colOff>561975</xdr:colOff>
      <xdr:row>76</xdr:row>
      <xdr:rowOff>47625</xdr:rowOff>
    </xdr:to>
    <xdr:graphicFrame macro="">
      <xdr:nvGraphicFramePr>
        <xdr:cNvPr id="4" name="Chart 3">
          <a:extLst>
            <a:ext uri="{FF2B5EF4-FFF2-40B4-BE49-F238E27FC236}">
              <a16:creationId xmlns:a16="http://schemas.microsoft.com/office/drawing/2014/main" id="{98C92DD4-ECC7-875E-8833-1668B34F5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314325</xdr:colOff>
      <xdr:row>57</xdr:row>
      <xdr:rowOff>111125</xdr:rowOff>
    </xdr:from>
    <xdr:to>
      <xdr:col>17</xdr:col>
      <xdr:colOff>311151</xdr:colOff>
      <xdr:row>71</xdr:row>
      <xdr:rowOff>101600</xdr:rowOff>
    </xdr:to>
    <mc:AlternateContent xmlns:mc="http://schemas.openxmlformats.org/markup-compatibility/2006" xmlns:a14="http://schemas.microsoft.com/office/drawing/2010/main">
      <mc:Choice Requires="a14">
        <xdr:graphicFrame macro="">
          <xdr:nvGraphicFramePr>
            <xdr:cNvPr id="5" name="flag2 1">
              <a:extLst>
                <a:ext uri="{FF2B5EF4-FFF2-40B4-BE49-F238E27FC236}">
                  <a16:creationId xmlns:a16="http://schemas.microsoft.com/office/drawing/2014/main" id="{879B7ECA-237D-D61B-52FF-BC9B53D95A01}"/>
                </a:ext>
              </a:extLst>
            </xdr:cNvPr>
            <xdr:cNvGraphicFramePr/>
          </xdr:nvGraphicFramePr>
          <xdr:xfrm>
            <a:off x="0" y="0"/>
            <a:ext cx="0" cy="0"/>
          </xdr:xfrm>
          <a:graphic>
            <a:graphicData uri="http://schemas.microsoft.com/office/drawing/2010/slicer">
              <sle:slicer xmlns:sle="http://schemas.microsoft.com/office/drawing/2010/slicer" name="flag2 1"/>
            </a:graphicData>
          </a:graphic>
        </xdr:graphicFrame>
      </mc:Choice>
      <mc:Fallback xmlns="">
        <xdr:sp macro="" textlink="">
          <xdr:nvSpPr>
            <xdr:cNvPr id="0" name=""/>
            <xdr:cNvSpPr>
              <a:spLocks noTextEdit="1"/>
            </xdr:cNvSpPr>
          </xdr:nvSpPr>
          <xdr:spPr>
            <a:xfrm>
              <a:off x="12265025" y="104267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171450</xdr:colOff>
      <xdr:row>3</xdr:row>
      <xdr:rowOff>17461</xdr:rowOff>
    </xdr:from>
    <xdr:to>
      <xdr:col>14</xdr:col>
      <xdr:colOff>571500</xdr:colOff>
      <xdr:row>22</xdr:row>
      <xdr:rowOff>171449</xdr:rowOff>
    </xdr:to>
    <xdr:graphicFrame macro="">
      <xdr:nvGraphicFramePr>
        <xdr:cNvPr id="2" name="Chart 1">
          <a:extLst>
            <a:ext uri="{FF2B5EF4-FFF2-40B4-BE49-F238E27FC236}">
              <a16:creationId xmlns:a16="http://schemas.microsoft.com/office/drawing/2014/main" id="{C1117E19-387B-9F6E-E71A-4A1C8B421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447092</xdr:colOff>
      <xdr:row>26</xdr:row>
      <xdr:rowOff>17460</xdr:rowOff>
    </xdr:from>
    <xdr:to>
      <xdr:col>14</xdr:col>
      <xdr:colOff>19439</xdr:colOff>
      <xdr:row>52</xdr:row>
      <xdr:rowOff>178123</xdr:rowOff>
    </xdr:to>
    <xdr:graphicFrame macro="">
      <xdr:nvGraphicFramePr>
        <xdr:cNvPr id="3" name="Chart 2">
          <a:extLst>
            <a:ext uri="{FF2B5EF4-FFF2-40B4-BE49-F238E27FC236}">
              <a16:creationId xmlns:a16="http://schemas.microsoft.com/office/drawing/2014/main" id="{0A105773-6B88-739B-D29C-E941C5D635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359423</xdr:colOff>
      <xdr:row>27</xdr:row>
      <xdr:rowOff>154151</xdr:rowOff>
    </xdr:from>
    <xdr:to>
      <xdr:col>15</xdr:col>
      <xdr:colOff>349900</xdr:colOff>
      <xdr:row>41</xdr:row>
      <xdr:rowOff>141451</xdr:rowOff>
    </xdr:to>
    <mc:AlternateContent xmlns:mc="http://schemas.openxmlformats.org/markup-compatibility/2006" xmlns:a14="http://schemas.microsoft.com/office/drawing/2010/main">
      <mc:Choice Requires="a14">
        <xdr:graphicFrame macro="">
          <xdr:nvGraphicFramePr>
            <xdr:cNvPr id="4" name="flag 9">
              <a:extLst>
                <a:ext uri="{FF2B5EF4-FFF2-40B4-BE49-F238E27FC236}">
                  <a16:creationId xmlns:a16="http://schemas.microsoft.com/office/drawing/2014/main" id="{BB0319DC-9643-7BD4-02EB-49D39C835C06}"/>
                </a:ext>
              </a:extLst>
            </xdr:cNvPr>
            <xdr:cNvGraphicFramePr/>
          </xdr:nvGraphicFramePr>
          <xdr:xfrm>
            <a:off x="0" y="0"/>
            <a:ext cx="0" cy="0"/>
          </xdr:xfrm>
          <a:graphic>
            <a:graphicData uri="http://schemas.microsoft.com/office/drawing/2010/slicer">
              <sle:slicer xmlns:sle="http://schemas.microsoft.com/office/drawing/2010/slicer" name="flag 9"/>
            </a:graphicData>
          </a:graphic>
        </xdr:graphicFrame>
      </mc:Choice>
      <mc:Fallback xmlns="">
        <xdr:sp macro="" textlink="">
          <xdr:nvSpPr>
            <xdr:cNvPr id="0" name=""/>
            <xdr:cNvSpPr>
              <a:spLocks noTextEdit="1"/>
            </xdr:cNvSpPr>
          </xdr:nvSpPr>
          <xdr:spPr>
            <a:xfrm>
              <a:off x="9534525" y="5140197"/>
              <a:ext cx="1830614" cy="25758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607202</xdr:colOff>
      <xdr:row>3</xdr:row>
      <xdr:rowOff>118642</xdr:rowOff>
    </xdr:from>
    <xdr:to>
      <xdr:col>14</xdr:col>
      <xdr:colOff>607203</xdr:colOff>
      <xdr:row>11</xdr:row>
      <xdr:rowOff>106914</xdr:rowOff>
    </xdr:to>
    <mc:AlternateContent xmlns:mc="http://schemas.openxmlformats.org/markup-compatibility/2006" xmlns:a14="http://schemas.microsoft.com/office/drawing/2010/main">
      <mc:Choice Requires="a14">
        <xdr:graphicFrame macro="">
          <xdr:nvGraphicFramePr>
            <xdr:cNvPr id="5" name="flag 10">
              <a:extLst>
                <a:ext uri="{FF2B5EF4-FFF2-40B4-BE49-F238E27FC236}">
                  <a16:creationId xmlns:a16="http://schemas.microsoft.com/office/drawing/2014/main" id="{97228C14-0264-AA87-D23F-153A217DE755}"/>
                </a:ext>
              </a:extLst>
            </xdr:cNvPr>
            <xdr:cNvGraphicFramePr/>
          </xdr:nvGraphicFramePr>
          <xdr:xfrm>
            <a:off x="0" y="0"/>
            <a:ext cx="0" cy="0"/>
          </xdr:xfrm>
          <a:graphic>
            <a:graphicData uri="http://schemas.microsoft.com/office/drawing/2010/slicer">
              <sle:slicer xmlns:sle="http://schemas.microsoft.com/office/drawing/2010/slicer" name="flag 10"/>
            </a:graphicData>
          </a:graphic>
        </xdr:graphicFrame>
      </mc:Choice>
      <mc:Fallback xmlns="">
        <xdr:sp macro="" textlink="">
          <xdr:nvSpPr>
            <xdr:cNvPr id="0" name=""/>
            <xdr:cNvSpPr>
              <a:spLocks noTextEdit="1"/>
            </xdr:cNvSpPr>
          </xdr:nvSpPr>
          <xdr:spPr>
            <a:xfrm>
              <a:off x="9169983" y="675822"/>
              <a:ext cx="1836965" cy="14592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495300</xdr:colOff>
      <xdr:row>3</xdr:row>
      <xdr:rowOff>152400</xdr:rowOff>
    </xdr:from>
    <xdr:to>
      <xdr:col>14</xdr:col>
      <xdr:colOff>400050</xdr:colOff>
      <xdr:row>17</xdr:row>
      <xdr:rowOff>139700</xdr:rowOff>
    </xdr:to>
    <mc:AlternateContent xmlns:mc="http://schemas.openxmlformats.org/markup-compatibility/2006" xmlns:a14="http://schemas.microsoft.com/office/drawing/2010/main">
      <mc:Choice Requires="a14">
        <xdr:graphicFrame macro="">
          <xdr:nvGraphicFramePr>
            <xdr:cNvPr id="2" name="flag 11">
              <a:extLst>
                <a:ext uri="{FF2B5EF4-FFF2-40B4-BE49-F238E27FC236}">
                  <a16:creationId xmlns:a16="http://schemas.microsoft.com/office/drawing/2014/main" id="{7276AD44-6BC6-6F46-CD36-8F77FDC84A48}"/>
                </a:ext>
              </a:extLst>
            </xdr:cNvPr>
            <xdr:cNvGraphicFramePr/>
          </xdr:nvGraphicFramePr>
          <xdr:xfrm>
            <a:off x="0" y="0"/>
            <a:ext cx="0" cy="0"/>
          </xdr:xfrm>
          <a:graphic>
            <a:graphicData uri="http://schemas.microsoft.com/office/drawing/2010/slicer">
              <sle:slicer xmlns:sle="http://schemas.microsoft.com/office/drawing/2010/slicer" name="flag 11"/>
            </a:graphicData>
          </a:graphic>
        </xdr:graphicFrame>
      </mc:Choice>
      <mc:Fallback xmlns="">
        <xdr:sp macro="" textlink="">
          <xdr:nvSpPr>
            <xdr:cNvPr id="0" name=""/>
            <xdr:cNvSpPr>
              <a:spLocks noTextEdit="1"/>
            </xdr:cNvSpPr>
          </xdr:nvSpPr>
          <xdr:spPr>
            <a:xfrm>
              <a:off x="10363200" y="695325"/>
              <a:ext cx="1828800" cy="25209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285749</xdr:colOff>
      <xdr:row>2</xdr:row>
      <xdr:rowOff>133350</xdr:rowOff>
    </xdr:from>
    <xdr:to>
      <xdr:col>11</xdr:col>
      <xdr:colOff>428624</xdr:colOff>
      <xdr:row>23</xdr:row>
      <xdr:rowOff>0</xdr:rowOff>
    </xdr:to>
    <xdr:graphicFrame macro="">
      <xdr:nvGraphicFramePr>
        <xdr:cNvPr id="3" name="Chart 2">
          <a:extLst>
            <a:ext uri="{FF2B5EF4-FFF2-40B4-BE49-F238E27FC236}">
              <a16:creationId xmlns:a16="http://schemas.microsoft.com/office/drawing/2014/main" id="{A1A5145F-8B20-1ABD-6F9C-E20BC86C26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95250</xdr:colOff>
      <xdr:row>4</xdr:row>
      <xdr:rowOff>114300</xdr:rowOff>
    </xdr:from>
    <xdr:to>
      <xdr:col>15</xdr:col>
      <xdr:colOff>95250</xdr:colOff>
      <xdr:row>18</xdr:row>
      <xdr:rowOff>101600</xdr:rowOff>
    </xdr:to>
    <mc:AlternateContent xmlns:mc="http://schemas.openxmlformats.org/markup-compatibility/2006" xmlns:a14="http://schemas.microsoft.com/office/drawing/2010/main">
      <mc:Choice Requires="a14">
        <xdr:graphicFrame macro="">
          <xdr:nvGraphicFramePr>
            <xdr:cNvPr id="2" name="flag">
              <a:extLst>
                <a:ext uri="{FF2B5EF4-FFF2-40B4-BE49-F238E27FC236}">
                  <a16:creationId xmlns:a16="http://schemas.microsoft.com/office/drawing/2014/main" id="{6F72BCDA-2133-2066-17C1-D53BF3FA2F48}"/>
                </a:ext>
              </a:extLst>
            </xdr:cNvPr>
            <xdr:cNvGraphicFramePr/>
          </xdr:nvGraphicFramePr>
          <xdr:xfrm>
            <a:off x="0" y="0"/>
            <a:ext cx="0" cy="0"/>
          </xdr:xfrm>
          <a:graphic>
            <a:graphicData uri="http://schemas.microsoft.com/office/drawing/2010/slicer">
              <sle:slicer xmlns:sle="http://schemas.microsoft.com/office/drawing/2010/slicer" name="flag"/>
            </a:graphicData>
          </a:graphic>
        </xdr:graphicFrame>
      </mc:Choice>
      <mc:Fallback xmlns="">
        <xdr:sp macro="" textlink="">
          <xdr:nvSpPr>
            <xdr:cNvPr id="0" name=""/>
            <xdr:cNvSpPr>
              <a:spLocks noTextEdit="1"/>
            </xdr:cNvSpPr>
          </xdr:nvSpPr>
          <xdr:spPr>
            <a:xfrm>
              <a:off x="8458200" y="8382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492125</xdr:colOff>
      <xdr:row>1</xdr:row>
      <xdr:rowOff>84136</xdr:rowOff>
    </xdr:from>
    <xdr:to>
      <xdr:col>11</xdr:col>
      <xdr:colOff>552450</xdr:colOff>
      <xdr:row>32</xdr:row>
      <xdr:rowOff>66675</xdr:rowOff>
    </xdr:to>
    <xdr:graphicFrame macro="">
      <xdr:nvGraphicFramePr>
        <xdr:cNvPr id="4" name="Fall-18-59">
          <a:extLst>
            <a:ext uri="{FF2B5EF4-FFF2-40B4-BE49-F238E27FC236}">
              <a16:creationId xmlns:a16="http://schemas.microsoft.com/office/drawing/2014/main" id="{E397888A-DF3A-C161-BDEF-5494788AC7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47625</xdr:colOff>
      <xdr:row>1</xdr:row>
      <xdr:rowOff>49212</xdr:rowOff>
    </xdr:from>
    <xdr:to>
      <xdr:col>29</xdr:col>
      <xdr:colOff>95250</xdr:colOff>
      <xdr:row>21</xdr:row>
      <xdr:rowOff>28575</xdr:rowOff>
    </xdr:to>
    <xdr:graphicFrame macro="">
      <xdr:nvGraphicFramePr>
        <xdr:cNvPr id="5" name="Fall-60+">
          <a:extLst>
            <a:ext uri="{FF2B5EF4-FFF2-40B4-BE49-F238E27FC236}">
              <a16:creationId xmlns:a16="http://schemas.microsoft.com/office/drawing/2014/main" id="{2F044E3A-6DBB-3B42-316A-520A51C25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295275</xdr:colOff>
      <xdr:row>19</xdr:row>
      <xdr:rowOff>120651</xdr:rowOff>
    </xdr:from>
    <xdr:to>
      <xdr:col>14</xdr:col>
      <xdr:colOff>514350</xdr:colOff>
      <xdr:row>30</xdr:row>
      <xdr:rowOff>114301</xdr:rowOff>
    </xdr:to>
    <mc:AlternateContent xmlns:mc="http://schemas.openxmlformats.org/markup-compatibility/2006" xmlns:a14="http://schemas.microsoft.com/office/drawing/2010/main">
      <mc:Choice Requires="a14">
        <xdr:graphicFrame macro="">
          <xdr:nvGraphicFramePr>
            <xdr:cNvPr id="3" name="oh_region">
              <a:extLst>
                <a:ext uri="{FF2B5EF4-FFF2-40B4-BE49-F238E27FC236}">
                  <a16:creationId xmlns:a16="http://schemas.microsoft.com/office/drawing/2014/main" id="{589F8925-91E5-1C16-9CAF-EF9D71529F30}"/>
                </a:ext>
              </a:extLst>
            </xdr:cNvPr>
            <xdr:cNvGraphicFramePr/>
          </xdr:nvGraphicFramePr>
          <xdr:xfrm>
            <a:off x="0" y="0"/>
            <a:ext cx="0" cy="0"/>
          </xdr:xfrm>
          <a:graphic>
            <a:graphicData uri="http://schemas.microsoft.com/office/drawing/2010/slicer">
              <sle:slicer xmlns:sle="http://schemas.microsoft.com/office/drawing/2010/slicer" name="oh_region"/>
            </a:graphicData>
          </a:graphic>
        </xdr:graphicFrame>
      </mc:Choice>
      <mc:Fallback xmlns="">
        <xdr:sp macro="" textlink="">
          <xdr:nvSpPr>
            <xdr:cNvPr id="0" name=""/>
            <xdr:cNvSpPr>
              <a:spLocks noTextEdit="1"/>
            </xdr:cNvSpPr>
          </xdr:nvSpPr>
          <xdr:spPr>
            <a:xfrm>
              <a:off x="8655050" y="3562351"/>
              <a:ext cx="1441450" cy="19812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9525</xdr:colOff>
      <xdr:row>5</xdr:row>
      <xdr:rowOff>73025</xdr:rowOff>
    </xdr:from>
    <xdr:to>
      <xdr:col>14</xdr:col>
      <xdr:colOff>9525</xdr:colOff>
      <xdr:row>19</xdr:row>
      <xdr:rowOff>66675</xdr:rowOff>
    </xdr:to>
    <mc:AlternateContent xmlns:mc="http://schemas.openxmlformats.org/markup-compatibility/2006" xmlns:a14="http://schemas.microsoft.com/office/drawing/2010/main">
      <mc:Choice Requires="a14">
        <xdr:graphicFrame macro="">
          <xdr:nvGraphicFramePr>
            <xdr:cNvPr id="2" name="flag 2">
              <a:extLst>
                <a:ext uri="{FF2B5EF4-FFF2-40B4-BE49-F238E27FC236}">
                  <a16:creationId xmlns:a16="http://schemas.microsoft.com/office/drawing/2014/main" id="{844B4E91-84CC-C228-B0A5-67CE3ABD7543}"/>
                </a:ext>
              </a:extLst>
            </xdr:cNvPr>
            <xdr:cNvGraphicFramePr/>
          </xdr:nvGraphicFramePr>
          <xdr:xfrm>
            <a:off x="0" y="0"/>
            <a:ext cx="0" cy="0"/>
          </xdr:xfrm>
          <a:graphic>
            <a:graphicData uri="http://schemas.microsoft.com/office/drawing/2010/slicer">
              <sle:slicer xmlns:sle="http://schemas.microsoft.com/office/drawing/2010/slicer" name="flag 2"/>
            </a:graphicData>
          </a:graphic>
        </xdr:graphicFrame>
      </mc:Choice>
      <mc:Fallback xmlns="">
        <xdr:sp macro="" textlink="">
          <xdr:nvSpPr>
            <xdr:cNvPr id="0" name=""/>
            <xdr:cNvSpPr>
              <a:spLocks noTextEdit="1"/>
            </xdr:cNvSpPr>
          </xdr:nvSpPr>
          <xdr:spPr>
            <a:xfrm>
              <a:off x="7483475" y="977900"/>
              <a:ext cx="1831975" cy="25273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257175</xdr:colOff>
      <xdr:row>20</xdr:row>
      <xdr:rowOff>55562</xdr:rowOff>
    </xdr:from>
    <xdr:to>
      <xdr:col>12</xdr:col>
      <xdr:colOff>561975</xdr:colOff>
      <xdr:row>35</xdr:row>
      <xdr:rowOff>77787</xdr:rowOff>
    </xdr:to>
    <xdr:graphicFrame macro="">
      <xdr:nvGraphicFramePr>
        <xdr:cNvPr id="3" name="Chart 2">
          <a:extLst>
            <a:ext uri="{FF2B5EF4-FFF2-40B4-BE49-F238E27FC236}">
              <a16:creationId xmlns:a16="http://schemas.microsoft.com/office/drawing/2014/main" id="{69943C5B-53C3-20DD-CCAC-62029D0BD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16</xdr:col>
      <xdr:colOff>314325</xdr:colOff>
      <xdr:row>7</xdr:row>
      <xdr:rowOff>168275</xdr:rowOff>
    </xdr:from>
    <xdr:to>
      <xdr:col>19</xdr:col>
      <xdr:colOff>311150</xdr:colOff>
      <xdr:row>21</xdr:row>
      <xdr:rowOff>158750</xdr:rowOff>
    </xdr:to>
    <mc:AlternateContent xmlns:mc="http://schemas.openxmlformats.org/markup-compatibility/2006" xmlns:a14="http://schemas.microsoft.com/office/drawing/2010/main">
      <mc:Choice Requires="a14">
        <xdr:graphicFrame macro="">
          <xdr:nvGraphicFramePr>
            <xdr:cNvPr id="2" name="flag 5">
              <a:extLst>
                <a:ext uri="{FF2B5EF4-FFF2-40B4-BE49-F238E27FC236}">
                  <a16:creationId xmlns:a16="http://schemas.microsoft.com/office/drawing/2014/main" id="{BC53A51A-E9E7-0F6B-E202-6C8F6504E95E}"/>
                </a:ext>
              </a:extLst>
            </xdr:cNvPr>
            <xdr:cNvGraphicFramePr/>
          </xdr:nvGraphicFramePr>
          <xdr:xfrm>
            <a:off x="0" y="0"/>
            <a:ext cx="0" cy="0"/>
          </xdr:xfrm>
          <a:graphic>
            <a:graphicData uri="http://schemas.microsoft.com/office/drawing/2010/slicer">
              <sle:slicer xmlns:sle="http://schemas.microsoft.com/office/drawing/2010/slicer" name="flag 5"/>
            </a:graphicData>
          </a:graphic>
        </xdr:graphicFrame>
      </mc:Choice>
      <mc:Fallback xmlns="">
        <xdr:sp macro="" textlink="">
          <xdr:nvSpPr>
            <xdr:cNvPr id="0" name=""/>
            <xdr:cNvSpPr>
              <a:spLocks noTextEdit="1"/>
            </xdr:cNvSpPr>
          </xdr:nvSpPr>
          <xdr:spPr>
            <a:xfrm>
              <a:off x="10750550" y="1435100"/>
              <a:ext cx="1828800" cy="25241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352425</xdr:colOff>
      <xdr:row>4</xdr:row>
      <xdr:rowOff>163512</xdr:rowOff>
    </xdr:from>
    <xdr:to>
      <xdr:col>13</xdr:col>
      <xdr:colOff>542925</xdr:colOff>
      <xdr:row>23</xdr:row>
      <xdr:rowOff>38100</xdr:rowOff>
    </xdr:to>
    <xdr:graphicFrame macro="">
      <xdr:nvGraphicFramePr>
        <xdr:cNvPr id="3" name="Chart 2">
          <a:extLst>
            <a:ext uri="{FF2B5EF4-FFF2-40B4-BE49-F238E27FC236}">
              <a16:creationId xmlns:a16="http://schemas.microsoft.com/office/drawing/2014/main" id="{8ECB80A9-6058-C09A-C711-9F2D50F08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79745372" createdVersion="8" refreshedVersion="8" minRefreshableVersion="3" recordCount="2615" xr:uid="{C21617B8-63DA-4D29-8794-E0F2659E4973}">
  <cacheSource type="worksheet">
    <worksheetSource name="Dose1"/>
  </cacheSource>
  <cacheFields count="8">
    <cacheField name="fsa1" numFmtId="0">
      <sharedItems count="523">
        <s v="K0A"/>
        <s v="K0B"/>
        <s v="K0C"/>
        <s v="K0E"/>
        <s v="K0G"/>
        <s v="K0H"/>
        <s v="K0J"/>
        <s v="K0K"/>
        <s v="K0L"/>
        <s v="K0M"/>
        <s v="K1A"/>
        <s v="K1B"/>
        <s v="K1C"/>
        <s v="K1E"/>
        <s v="K1G"/>
        <s v="K1H"/>
        <s v="K1J"/>
        <s v="K1K"/>
        <s v="K1L"/>
        <s v="K1M"/>
        <s v="K1N"/>
        <s v="K1P"/>
        <s v="K1R"/>
        <s v="K1S"/>
        <s v="K1T"/>
        <s v="K1V"/>
        <s v="K1W"/>
        <s v="K1X"/>
        <s v="K1Y"/>
        <s v="K1Z"/>
        <s v="K2A"/>
        <s v="K2B"/>
        <s v="K2C"/>
        <s v="K2E"/>
        <s v="K2G"/>
        <s v="K2H"/>
        <s v="K2J"/>
        <s v="K2K"/>
        <s v="K2L"/>
        <s v="K2M"/>
        <s v="K2P"/>
        <s v="K2R"/>
        <s v="K2S"/>
        <s v="K2T"/>
        <s v="K2V"/>
        <s v="K2W"/>
        <s v="K4A"/>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J"/>
        <s v="L0K"/>
        <s v="L0L"/>
        <s v="L0M"/>
        <s v="L0N"/>
        <s v="L0P"/>
        <s v="L0R"/>
        <s v="L0S"/>
        <s v="L1A"/>
        <s v="L1B"/>
        <s v="L1C"/>
        <s v="L1E"/>
        <s v="L1G"/>
        <s v="L1H"/>
        <s v="L1J"/>
        <s v="L1K"/>
        <s v="L1L"/>
        <s v="L1M"/>
        <s v="L1N"/>
        <s v="L1P"/>
        <s v="L1R"/>
        <s v="L1S"/>
        <s v="L1T"/>
        <s v="L1V"/>
        <s v="L1W"/>
        <s v="L1X"/>
        <s v="L1Y"/>
        <s v="L1Z"/>
        <s v="L2A"/>
        <s v="L2E"/>
        <s v="L2G"/>
        <s v="L2H"/>
        <s v="L2J"/>
        <s v="L2M"/>
        <s v="L2N"/>
        <s v="L2P"/>
        <s v="L2R"/>
        <s v="L2S"/>
        <s v="L2T"/>
        <s v="L2V"/>
        <s v="L2W"/>
        <s v="L3B"/>
        <s v="L3C"/>
        <s v="L3K"/>
        <s v="L3M"/>
        <s v="L3P"/>
        <s v="L3R"/>
        <s v="L3S"/>
        <s v="L3T"/>
        <s v="L3V"/>
        <s v="L3X"/>
        <s v="L3Y"/>
        <s v="L3Z"/>
        <s v="L4A"/>
        <s v="L4B"/>
        <s v="L4C"/>
        <s v="L4E"/>
        <s v="L4G"/>
        <s v="L4H"/>
        <s v="L4J"/>
        <s v="L4K"/>
        <s v="L4L"/>
        <s v="L4M"/>
        <s v="L4N"/>
        <s v="L4P"/>
        <s v="L4R"/>
        <s v="L4S"/>
        <s v="L4T"/>
        <s v="L4V"/>
        <s v="L4W"/>
        <s v="L4X"/>
        <s v="L4Y"/>
        <s v="L4Z"/>
        <s v="L5A"/>
        <s v="L5B"/>
        <s v="L5C"/>
        <s v="L5E"/>
        <s v="L5G"/>
        <s v="L5H"/>
        <s v="L5J"/>
        <s v="L5K"/>
        <s v="L5L"/>
        <s v="L5M"/>
        <s v="L5N"/>
        <s v="L5R"/>
        <s v="L5S"/>
        <s v="L5T"/>
        <s v="L5V"/>
        <s v="L5W"/>
        <s v="L6A"/>
        <s v="L6B"/>
        <s v="L6C"/>
        <s v="L6E"/>
        <s v="L6G"/>
        <s v="L6H"/>
        <s v="L6J"/>
        <s v="L6K"/>
        <s v="L6L"/>
        <s v="L6M"/>
        <s v="L6P"/>
        <s v="L6R"/>
        <s v="L6S"/>
        <s v="L6T"/>
        <s v="L6V"/>
        <s v="L6W"/>
        <s v="L6X"/>
        <s v="L6Y"/>
        <s v="L6Z"/>
        <s v="L7A"/>
        <s v="L7B"/>
        <s v="L7C"/>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K"/>
        <s v="M5L"/>
        <s v="M5M"/>
        <s v="M5N"/>
        <s v="M5P"/>
        <s v="M5R"/>
        <s v="M5S"/>
        <s v="M5T"/>
        <s v="M5V"/>
        <s v="M5W"/>
        <s v="M5X"/>
        <s v="M6A"/>
        <s v="M6B"/>
        <s v="M6C"/>
        <s v="M6E"/>
        <s v="M6G"/>
        <s v="M6H"/>
        <s v="M6J"/>
        <s v="M6K"/>
        <s v="M6L"/>
        <s v="M6M"/>
        <s v="M6N"/>
        <s v="M6P"/>
        <s v="M6R"/>
        <s v="M6S"/>
        <s v="M7A"/>
        <s v="M7Y"/>
        <s v="M8V"/>
        <s v="M8W"/>
        <s v="M8X"/>
        <s v="M8Y"/>
        <s v="M8Z"/>
        <s v="M9A"/>
        <s v="M9B"/>
        <s v="M9C"/>
        <s v="M9L"/>
        <s v="M9M"/>
        <s v="M9N"/>
        <s v="M9P"/>
        <s v="M9R"/>
        <s v="M9V"/>
        <s v="M9W"/>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8X"/>
        <s v="N8Y"/>
        <s v="N9A"/>
        <s v="N9B"/>
        <s v="N9C"/>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1" numFmtId="0">
      <sharedItems count="4">
        <s v="Other"/>
        <s v="BHP"/>
        <s v="HighPri"/>
        <s v="BHP/HighPri"/>
      </sharedItems>
    </cacheField>
    <cacheField name="age_group" numFmtId="0">
      <sharedItems count="5">
        <s v="0-4 years"/>
        <s v="12-17 years"/>
        <s v="18-59 years"/>
        <s v="5-11 years"/>
        <s v="60+ years"/>
      </sharedItems>
    </cacheField>
    <cacheField name="dose1" numFmtId="0">
      <sharedItems containsString="0" containsBlank="1" containsNumber="1" containsInteger="1" minValue="1" maxValue="66992"/>
    </cacheField>
    <cacheField name="pop" numFmtId="0">
      <sharedItems containsSemiMixedTypes="0" containsString="0" containsNumber="1" containsInteger="1" minValue="0" maxValue="70587"/>
    </cacheField>
    <cacheField name="oh_region" numFmtId="0">
      <sharedItems/>
    </cacheField>
    <cacheField name="percentage1" numFmtId="9">
      <sharedItems containsString="0" containsBlank="1" containsNumber="1" minValue="2.9762E-3" maxValue="1.002084"/>
    </cacheField>
    <cacheField name="% of dose 1" numFmtId="0" formula="dose1/pop" databaseField="0"/>
  </cacheFields>
  <extLst>
    <ext xmlns:x14="http://schemas.microsoft.com/office/spreadsheetml/2009/9/main" uri="{725AE2AE-9491-48be-B2B4-4EB974FC3084}">
      <x14:pivotCacheDefinition pivotCacheId="18288112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2291667" createdVersion="8" refreshedVersion="8" minRefreshableVersion="3" recordCount="1041" xr:uid="{C5EF92ED-2C31-4E0C-9CCB-1E08B2416202}">
  <cacheSource type="worksheet">
    <worksheetSource name="Table10"/>
  </cacheSource>
  <cacheFields count="10">
    <cacheField name="fsa" numFmtId="0">
      <sharedItems count="522">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4H"/>
        <s v="N8X"/>
        <s v="N8Y"/>
        <s v="N9B"/>
        <s v="N9C"/>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3C"/>
        <s v="M3H"/>
        <s v="M3K"/>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2">
        <s v="18-59 years"/>
        <s v="60+ years"/>
      </sharedItems>
    </cacheField>
    <cacheField name="fallbooster" numFmtId="0">
      <sharedItems containsSemiMixedTypes="0" containsString="0" containsNumber="1" containsInteger="1" minValue="0" maxValue="4406"/>
    </cacheField>
    <cacheField name="dose3" numFmtId="0">
      <sharedItems containsSemiMixedTypes="0" containsString="0" containsNumber="1" containsInteger="1" minValue="4" maxValue="36816"/>
    </cacheField>
    <cacheField name="dose4" numFmtId="0">
      <sharedItems containsSemiMixedTypes="0" containsString="0" containsNumber="1" containsInteger="1" minValue="0" maxValue="18634"/>
    </cacheField>
    <cacheField name="pop" numFmtId="0">
      <sharedItems containsSemiMixedTypes="0" containsString="0" containsNumber="1" containsInteger="1" minValue="3" maxValue="70587"/>
    </cacheField>
    <cacheField name="oh_region" numFmtId="0">
      <sharedItems count="6">
        <s v="East"/>
        <s v="Central"/>
        <s v="Toronto"/>
        <s v="West"/>
        <s v="North East"/>
        <s v="North West"/>
      </sharedItems>
    </cacheField>
    <cacheField name="percentagefall" numFmtId="9">
      <sharedItems containsSemiMixedTypes="0" containsString="0" containsNumber="1" minValue="0" maxValue="0.66666669999999995"/>
    </cacheField>
    <cacheField name="% fall" numFmtId="0" formula="fallbooster/pop" databaseField="0"/>
  </cacheFields>
  <extLst>
    <ext xmlns:x14="http://schemas.microsoft.com/office/spreadsheetml/2009/9/main" uri="{725AE2AE-9491-48be-B2B4-4EB974FC3084}">
      <x14:pivotCacheDefinition pivotCacheId="60428751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3449075" createdVersion="8" refreshedVersion="8" minRefreshableVersion="3" recordCount="84" xr:uid="{3AE41777-09E0-401D-9334-1C039E92852C}">
  <cacheSource type="worksheet">
    <worksheetSource name="Table9"/>
  </cacheSource>
  <cacheFields count="9">
    <cacheField name="flag" numFmtId="0">
      <sharedItems count="4">
        <s v="BHP"/>
        <s v="BHP/HighPri"/>
        <s v="HighPri"/>
        <s v="Other"/>
      </sharedItems>
    </cacheField>
    <cacheField name="md" numFmtId="17">
      <sharedItems containsSemiMixedTypes="0" containsNonDate="0" containsDate="1" containsString="0" minDate="2020-12-01T00:00:00" maxDate="2022-08-02T00:00:00" count="21">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sharedItems>
      <fieldGroup par="8"/>
    </cacheField>
    <cacheField name="dose1" numFmtId="0">
      <sharedItems containsSemiMixedTypes="0" containsString="0" containsNumber="1" containsInteger="1" minValue="912" maxValue="2444130"/>
    </cacheField>
    <cacheField name="dose2" numFmtId="0">
      <sharedItems containsString="0" containsBlank="1" containsNumber="1" containsInteger="1" minValue="1059" maxValue="3053166"/>
    </cacheField>
    <cacheField name="dose3" numFmtId="0">
      <sharedItems containsString="0" containsBlank="1" containsNumber="1" containsInteger="1" minValue="1" maxValue="2284452"/>
    </cacheField>
    <cacheField name="dose4" numFmtId="0">
      <sharedItems containsString="0" containsBlank="1" containsNumber="1" containsInteger="1" minValue="1" maxValue="399401"/>
    </cacheField>
    <cacheField name="Months (md)" numFmtId="0" databaseField="0">
      <fieldGroup base="1">
        <rangePr groupBy="months" startDate="2020-12-01T00:00:00" endDate="2022-08-02T00:00:00"/>
        <groupItems count="14">
          <s v="&lt;2020-12-01"/>
          <s v="Jan"/>
          <s v="Feb"/>
          <s v="Mar"/>
          <s v="Apr"/>
          <s v="May"/>
          <s v="Jun"/>
          <s v="Jul"/>
          <s v="Aug"/>
          <s v="Sep"/>
          <s v="Oct"/>
          <s v="Nov"/>
          <s v="Dec"/>
          <s v="&gt;2022-08-02"/>
        </groupItems>
      </fieldGroup>
    </cacheField>
    <cacheField name="Quarters (md)" numFmtId="0" databaseField="0">
      <fieldGroup base="1">
        <rangePr groupBy="quarters" startDate="2020-12-01T00:00:00" endDate="2022-08-02T00:00:00"/>
        <groupItems count="6">
          <s v="&lt;2020-12-01"/>
          <s v="Qtr1"/>
          <s v="Qtr2"/>
          <s v="Qtr3"/>
          <s v="Qtr4"/>
          <s v="&gt;2022-08-02"/>
        </groupItems>
      </fieldGroup>
    </cacheField>
    <cacheField name="Years (md)" numFmtId="0" databaseField="0">
      <fieldGroup base="1">
        <rangePr groupBy="years" startDate="2020-12-01T00:00:00" endDate="2022-08-02T00:00:00"/>
        <groupItems count="5">
          <s v="&lt;2020-12-01"/>
          <s v="2020"/>
          <s v="2021"/>
          <s v="2022"/>
          <s v="&gt;2022-08-02"/>
        </groupItems>
      </fieldGroup>
    </cacheField>
  </cacheFields>
  <extLst>
    <ext xmlns:x14="http://schemas.microsoft.com/office/spreadsheetml/2009/9/main" uri="{725AE2AE-9491-48be-B2B4-4EB974FC3084}">
      <x14:pivotCacheDefinition pivotCacheId="80021944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3912037" createdVersion="8" refreshedVersion="8" minRefreshableVersion="3" recordCount="28" xr:uid="{9C9457E9-5CB8-4AF3-AD64-4A46B8A891A1}">
  <cacheSource type="worksheet">
    <worksheetSource name="Table7"/>
  </cacheSource>
  <cacheFields count="4">
    <cacheField name="v_event_location_dose3_p" numFmtId="0">
      <sharedItems count="7">
        <s v="Congregate living/care"/>
        <s v="Hospital"/>
        <s v="Not reported"/>
        <s v="Other"/>
        <s v="PHU delivered clinic"/>
        <s v="Pharmacy"/>
        <s v="Physician's office"/>
      </sharedItems>
    </cacheField>
    <cacheField name="flag" numFmtId="0">
      <sharedItems count="4">
        <s v="Other"/>
        <s v="HighPri"/>
        <s v="BHP/HighPri"/>
        <s v="BHP"/>
      </sharedItems>
    </cacheField>
    <cacheField name="dose3" numFmtId="0">
      <sharedItems containsSemiMixedTypes="0" containsString="0" containsNumber="1" containsInteger="1" minValue="420" maxValue="2734478"/>
    </cacheField>
    <cacheField name="dose4" numFmtId="0">
      <sharedItems containsSemiMixedTypes="0" containsString="0" containsNumber="1" containsInteger="1" minValue="59" maxValue="818429"/>
    </cacheField>
  </cacheFields>
  <extLst>
    <ext xmlns:x14="http://schemas.microsoft.com/office/spreadsheetml/2009/9/main" uri="{725AE2AE-9491-48be-B2B4-4EB974FC3084}">
      <x14:pivotCacheDefinition pivotCacheId="1180145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4490737" createdVersion="8" refreshedVersion="8" minRefreshableVersion="3" recordCount="2615" xr:uid="{0AA9225A-9A9C-461A-83AC-0408C267B7A6}">
  <cacheSource type="worksheet">
    <worksheetSource name="Dose2"/>
  </cacheSource>
  <cacheFields count="8">
    <cacheField name="fsa2" numFmtId="0">
      <sharedItems count="523">
        <s v="K0A"/>
        <s v="K0B"/>
        <s v="K0C"/>
        <s v="K0E"/>
        <s v="K0G"/>
        <s v="K0H"/>
        <s v="K0J"/>
        <s v="K0K"/>
        <s v="K0L"/>
        <s v="K0M"/>
        <s v="K1A"/>
        <s v="K1B"/>
        <s v="K1C"/>
        <s v="K1E"/>
        <s v="K1G"/>
        <s v="K1H"/>
        <s v="K1J"/>
        <s v="K1K"/>
        <s v="K1L"/>
        <s v="K1M"/>
        <s v="K1N"/>
        <s v="K1P"/>
        <s v="K1R"/>
        <s v="K1S"/>
        <s v="K1T"/>
        <s v="K1V"/>
        <s v="K1W"/>
        <s v="K1X"/>
        <s v="K1Y"/>
        <s v="K1Z"/>
        <s v="K2A"/>
        <s v="K2B"/>
        <s v="K2C"/>
        <s v="K2E"/>
        <s v="K2G"/>
        <s v="K2H"/>
        <s v="K2J"/>
        <s v="K2K"/>
        <s v="K2L"/>
        <s v="K2M"/>
        <s v="K2P"/>
        <s v="K2R"/>
        <s v="K2S"/>
        <s v="K2T"/>
        <s v="K2V"/>
        <s v="K2W"/>
        <s v="K4A"/>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J"/>
        <s v="L0K"/>
        <s v="L0L"/>
        <s v="L0M"/>
        <s v="L0N"/>
        <s v="L0P"/>
        <s v="L0R"/>
        <s v="L0S"/>
        <s v="L1A"/>
        <s v="L1B"/>
        <s v="L1C"/>
        <s v="L1E"/>
        <s v="L1G"/>
        <s v="L1H"/>
        <s v="L1J"/>
        <s v="L1K"/>
        <s v="L1L"/>
        <s v="L1M"/>
        <s v="L1N"/>
        <s v="L1P"/>
        <s v="L1R"/>
        <s v="L1S"/>
        <s v="L1T"/>
        <s v="L1V"/>
        <s v="L1W"/>
        <s v="L1X"/>
        <s v="L1Y"/>
        <s v="L1Z"/>
        <s v="L2A"/>
        <s v="L2E"/>
        <s v="L2G"/>
        <s v="L2H"/>
        <s v="L2J"/>
        <s v="L2M"/>
        <s v="L2N"/>
        <s v="L2P"/>
        <s v="L2R"/>
        <s v="L2S"/>
        <s v="L2T"/>
        <s v="L2V"/>
        <s v="L2W"/>
        <s v="L3B"/>
        <s v="L3C"/>
        <s v="L3K"/>
        <s v="L3M"/>
        <s v="L3P"/>
        <s v="L3R"/>
        <s v="L3S"/>
        <s v="L3T"/>
        <s v="L3V"/>
        <s v="L3X"/>
        <s v="L3Y"/>
        <s v="L3Z"/>
        <s v="L4A"/>
        <s v="L4B"/>
        <s v="L4C"/>
        <s v="L4E"/>
        <s v="L4G"/>
        <s v="L4H"/>
        <s v="L4J"/>
        <s v="L4K"/>
        <s v="L4L"/>
        <s v="L4M"/>
        <s v="L4N"/>
        <s v="L4P"/>
        <s v="L4R"/>
        <s v="L4S"/>
        <s v="L4T"/>
        <s v="L4V"/>
        <s v="L4W"/>
        <s v="L4X"/>
        <s v="L4Y"/>
        <s v="L4Z"/>
        <s v="L5A"/>
        <s v="L5B"/>
        <s v="L5C"/>
        <s v="L5E"/>
        <s v="L5G"/>
        <s v="L5H"/>
        <s v="L5J"/>
        <s v="L5K"/>
        <s v="L5L"/>
        <s v="L5M"/>
        <s v="L5N"/>
        <s v="L5R"/>
        <s v="L5S"/>
        <s v="L5T"/>
        <s v="L5V"/>
        <s v="L5W"/>
        <s v="L6A"/>
        <s v="L6B"/>
        <s v="L6C"/>
        <s v="L6E"/>
        <s v="L6G"/>
        <s v="L6H"/>
        <s v="L6J"/>
        <s v="L6K"/>
        <s v="L6L"/>
        <s v="L6M"/>
        <s v="L6P"/>
        <s v="L6R"/>
        <s v="L6S"/>
        <s v="L6T"/>
        <s v="L6V"/>
        <s v="L6W"/>
        <s v="L6X"/>
        <s v="L6Y"/>
        <s v="L6Z"/>
        <s v="L7A"/>
        <s v="L7B"/>
        <s v="L7C"/>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K"/>
        <s v="M5L"/>
        <s v="M5M"/>
        <s v="M5N"/>
        <s v="M5P"/>
        <s v="M5R"/>
        <s v="M5S"/>
        <s v="M5T"/>
        <s v="M5V"/>
        <s v="M5W"/>
        <s v="M5X"/>
        <s v="M6A"/>
        <s v="M6B"/>
        <s v="M6C"/>
        <s v="M6E"/>
        <s v="M6G"/>
        <s v="M6H"/>
        <s v="M6J"/>
        <s v="M6K"/>
        <s v="M6L"/>
        <s v="M6M"/>
        <s v="M6N"/>
        <s v="M6P"/>
        <s v="M6R"/>
        <s v="M6S"/>
        <s v="M7A"/>
        <s v="M7Y"/>
        <s v="M8V"/>
        <s v="M8W"/>
        <s v="M8X"/>
        <s v="M8Y"/>
        <s v="M8Z"/>
        <s v="M9A"/>
        <s v="M9B"/>
        <s v="M9C"/>
        <s v="M9L"/>
        <s v="M9M"/>
        <s v="M9N"/>
        <s v="M9P"/>
        <s v="M9R"/>
        <s v="M9V"/>
        <s v="M9W"/>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8X"/>
        <s v="N8Y"/>
        <s v="N9A"/>
        <s v="N9B"/>
        <s v="N9C"/>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2" numFmtId="0">
      <sharedItems count="4">
        <s v="Other"/>
        <s v="BHP"/>
        <s v="HighPri"/>
        <s v="BHP/HighPri"/>
      </sharedItems>
    </cacheField>
    <cacheField name="age_group" numFmtId="0">
      <sharedItems count="5">
        <s v="60+ years"/>
        <s v="12-17 years"/>
        <s v="18-59 years"/>
        <s v="5-11 years"/>
        <s v="0-4 years"/>
      </sharedItems>
    </cacheField>
    <cacheField name="dose2" numFmtId="0">
      <sharedItems containsString="0" containsBlank="1" containsNumber="1" containsInteger="1" minValue="1" maxValue="65451"/>
    </cacheField>
    <cacheField name="pop" numFmtId="0">
      <sharedItems containsSemiMixedTypes="0" containsString="0" containsNumber="1" containsInteger="1" minValue="0" maxValue="70587"/>
    </cacheField>
    <cacheField name="oh_region" numFmtId="0">
      <sharedItems/>
    </cacheField>
    <cacheField name="percentage2" numFmtId="9">
      <sharedItems containsString="0" containsBlank="1" containsNumber="1" minValue="1.2879999999999999E-4" maxValue="1.002237"/>
    </cacheField>
    <cacheField name="% dose 2 children" numFmtId="0" formula="dose2/pop" databaseField="0"/>
  </cacheFields>
  <extLst>
    <ext xmlns:x14="http://schemas.microsoft.com/office/spreadsheetml/2009/9/main" uri="{725AE2AE-9491-48be-B2B4-4EB974FC3084}">
      <x14:pivotCacheDefinition pivotCacheId="1452250942"/>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6805554" createdVersion="8" refreshedVersion="8" minRefreshableVersion="3" recordCount="2615" xr:uid="{F7C16238-E692-4027-A882-261EA78AACB7}">
  <cacheSource type="worksheet">
    <worksheetSource name="Dose3"/>
  </cacheSource>
  <cacheFields count="8">
    <cacheField name="fsa" numFmtId="0">
      <sharedItems count="523">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3C"/>
        <s v="M4H"/>
        <s v="N8X"/>
        <s v="N8Y"/>
        <s v="N9B"/>
        <s v="N9C"/>
        <s v="M3H"/>
        <s v="M3K"/>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7Y"/>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5">
        <s v="60+ years"/>
        <s v="18-59 years"/>
        <s v="12-17 years"/>
        <s v="5-11 years"/>
        <s v="0-4 years"/>
      </sharedItems>
    </cacheField>
    <cacheField name="dose3" numFmtId="0">
      <sharedItems containsString="0" containsBlank="1" containsNumber="1" containsInteger="1" minValue="1" maxValue="36934"/>
    </cacheField>
    <cacheField name="pop" numFmtId="0">
      <sharedItems containsSemiMixedTypes="0" containsString="0" containsNumber="1" containsInteger="1" minValue="0" maxValue="70587"/>
    </cacheField>
    <cacheField name="oh_region" numFmtId="0">
      <sharedItems/>
    </cacheField>
    <cacheField name="percentage3" numFmtId="9">
      <sharedItems containsString="0" containsBlank="1" containsNumber="1" minValue="1.165E-4" maxValue="1"/>
    </cacheField>
    <cacheField name="% dose 3 child" numFmtId="0" formula="dose3/pop" databaseField="0"/>
  </cacheFields>
  <extLst>
    <ext xmlns:x14="http://schemas.microsoft.com/office/spreadsheetml/2009/9/main" uri="{725AE2AE-9491-48be-B2B4-4EB974FC3084}">
      <x14:pivotCacheDefinition pivotCacheId="518937520"/>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88657409" createdVersion="8" refreshedVersion="8" minRefreshableVersion="3" recordCount="2615" xr:uid="{3E724072-DD39-47BE-B378-A796570CB113}">
  <cacheSource type="worksheet">
    <worksheetSource name="Dose4"/>
  </cacheSource>
  <cacheFields count="8">
    <cacheField name="fsa" numFmtId="0">
      <sharedItems count="523">
        <s v="K1G"/>
        <s v="K1J"/>
        <s v="K1K"/>
        <s v="K1N"/>
        <s v="K2B"/>
        <s v="K4A"/>
        <s v="L1L"/>
        <s v="L1P"/>
        <s v="L1R"/>
        <s v="M1B"/>
        <s v="M3A"/>
        <s v="M4A"/>
        <s v="M4B"/>
        <s v="M4X"/>
        <s v="M5A"/>
        <s v="M6A"/>
        <s v="M6L"/>
        <s v="M6M"/>
        <s v="M6N"/>
        <s v="M9N"/>
        <s v="M9P"/>
        <s v="K1V"/>
        <s v="L1S"/>
        <s v="L1T"/>
        <s v="L1V"/>
        <s v="L1X"/>
        <s v="L1Z"/>
        <s v="L4T"/>
        <s v="L6P"/>
        <s v="L6R"/>
        <s v="L6S"/>
        <s v="L6T"/>
        <s v="L6V"/>
        <s v="L6W"/>
        <s v="L6X"/>
        <s v="L6Z"/>
        <s v="L7A"/>
        <s v="M1E"/>
        <s v="M1G"/>
        <s v="M1J"/>
        <s v="M1K"/>
        <s v="M1L"/>
        <s v="M3J"/>
        <s v="M3L"/>
        <s v="M3M"/>
        <s v="M3N"/>
        <s v="M9L"/>
        <s v="M9M"/>
        <s v="M9R"/>
        <s v="M9V"/>
        <s v="M9W"/>
        <s v="K1T"/>
        <s v="L0J"/>
        <s v="L3P"/>
        <s v="L3R"/>
        <s v="L3S"/>
        <s v="L3T"/>
        <s v="L4B"/>
        <s v="L4H"/>
        <s v="L4J"/>
        <s v="L4K"/>
        <s v="L4L"/>
        <s v="L4X"/>
        <s v="L4Z"/>
        <s v="L5B"/>
        <s v="L5C"/>
        <s v="L5K"/>
        <s v="L5L"/>
        <s v="L5M"/>
        <s v="L5N"/>
        <s v="L5R"/>
        <s v="L5V"/>
        <s v="L5W"/>
        <s v="L6A"/>
        <s v="L6B"/>
        <s v="L6G"/>
        <s v="L6Y"/>
        <s v="L7C"/>
        <s v="M1C"/>
        <s v="M1H"/>
        <s v="M1M"/>
        <s v="M1N"/>
        <s v="M1P"/>
        <s v="M1R"/>
        <s v="M1S"/>
        <s v="M1T"/>
        <s v="M1V"/>
        <s v="M1W"/>
        <s v="M3C"/>
        <s v="M4H"/>
        <s v="N8X"/>
        <s v="N8Y"/>
        <s v="N9B"/>
        <s v="N9C"/>
        <s v="M3H"/>
        <s v="M3K"/>
        <s v="K0A"/>
        <s v="K0B"/>
        <s v="K0C"/>
        <s v="K0E"/>
        <s v="K0G"/>
        <s v="K0H"/>
        <s v="K0J"/>
        <s v="K0K"/>
        <s v="K0L"/>
        <s v="K0M"/>
        <s v="K1A"/>
        <s v="K1B"/>
        <s v="K1C"/>
        <s v="K1E"/>
        <s v="K1H"/>
        <s v="K1L"/>
        <s v="K1M"/>
        <s v="K1P"/>
        <s v="K1R"/>
        <s v="K1S"/>
        <s v="K1W"/>
        <s v="K1X"/>
        <s v="K1Y"/>
        <s v="K1Z"/>
        <s v="K2A"/>
        <s v="K2C"/>
        <s v="K2E"/>
        <s v="K2G"/>
        <s v="K2H"/>
        <s v="K2J"/>
        <s v="K2K"/>
        <s v="K2L"/>
        <s v="K2M"/>
        <s v="K2P"/>
        <s v="K2R"/>
        <s v="K2S"/>
        <s v="K2T"/>
        <s v="K2V"/>
        <s v="K2W"/>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K"/>
        <s v="L0L"/>
        <s v="L0M"/>
        <s v="L0N"/>
        <s v="L0P"/>
        <s v="L0R"/>
        <s v="L0S"/>
        <s v="L1A"/>
        <s v="L1B"/>
        <s v="L1C"/>
        <s v="L1E"/>
        <s v="L1G"/>
        <s v="L1H"/>
        <s v="L1J"/>
        <s v="L1K"/>
        <s v="L1M"/>
        <s v="L1N"/>
        <s v="L1W"/>
        <s v="L1Y"/>
        <s v="L2A"/>
        <s v="L2E"/>
        <s v="L2G"/>
        <s v="L2H"/>
        <s v="L2J"/>
        <s v="L2M"/>
        <s v="L2N"/>
        <s v="L2P"/>
        <s v="L2R"/>
        <s v="L2S"/>
        <s v="L2T"/>
        <s v="L2V"/>
        <s v="L2W"/>
        <s v="L3B"/>
        <s v="L3C"/>
        <s v="L3K"/>
        <s v="L3M"/>
        <s v="L3V"/>
        <s v="L3X"/>
        <s v="L3Y"/>
        <s v="L3Z"/>
        <s v="L4A"/>
        <s v="L4C"/>
        <s v="L4E"/>
        <s v="L4G"/>
        <s v="L4M"/>
        <s v="L4N"/>
        <s v="L4P"/>
        <s v="L4R"/>
        <s v="L4S"/>
        <s v="L4V"/>
        <s v="L4W"/>
        <s v="L4Y"/>
        <s v="L5A"/>
        <s v="L5E"/>
        <s v="L5G"/>
        <s v="L5H"/>
        <s v="L5J"/>
        <s v="L5S"/>
        <s v="L5T"/>
        <s v="L6C"/>
        <s v="L6E"/>
        <s v="L6H"/>
        <s v="L6J"/>
        <s v="L6K"/>
        <s v="L6L"/>
        <s v="L6M"/>
        <s v="L7B"/>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X"/>
        <s v="M2H"/>
        <s v="M2J"/>
        <s v="M2K"/>
        <s v="M2L"/>
        <s v="M2M"/>
        <s v="M2N"/>
        <s v="M2P"/>
        <s v="M2R"/>
        <s v="M3B"/>
        <s v="M4C"/>
        <s v="M4E"/>
        <s v="M4G"/>
        <s v="M4J"/>
        <s v="M4K"/>
        <s v="M4L"/>
        <s v="M4M"/>
        <s v="M4N"/>
        <s v="M4P"/>
        <s v="M4R"/>
        <s v="M4S"/>
        <s v="M4T"/>
        <s v="M4V"/>
        <s v="M4W"/>
        <s v="M4Y"/>
        <s v="M5B"/>
        <s v="M5C"/>
        <s v="M5E"/>
        <s v="M5G"/>
        <s v="M5H"/>
        <s v="M5J"/>
        <s v="M5K"/>
        <s v="M5L"/>
        <s v="M5M"/>
        <s v="M5N"/>
        <s v="M5P"/>
        <s v="M5R"/>
        <s v="M5S"/>
        <s v="M5T"/>
        <s v="M5V"/>
        <s v="M5W"/>
        <s v="M5X"/>
        <s v="M6B"/>
        <s v="M6C"/>
        <s v="M6E"/>
        <s v="M6G"/>
        <s v="M6H"/>
        <s v="M6J"/>
        <s v="M6K"/>
        <s v="M6P"/>
        <s v="M6R"/>
        <s v="M6S"/>
        <s v="M7A"/>
        <s v="M7Y"/>
        <s v="M8V"/>
        <s v="M8W"/>
        <s v="M8X"/>
        <s v="M8Y"/>
        <s v="M8Z"/>
        <s v="M9A"/>
        <s v="M9B"/>
        <s v="M9C"/>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9A"/>
        <s v="N9E"/>
        <s v="N9G"/>
        <s v="N9H"/>
        <s v="N9J"/>
        <s v="N9K"/>
        <s v="N9V"/>
        <s v="N9Y"/>
        <s v="P0A"/>
        <s v="P0B"/>
        <s v="P0C"/>
        <s v="P0E"/>
        <s v="P0G"/>
        <s v="P0H"/>
        <s v="P0J"/>
        <s v="P0K"/>
        <s v="P0L"/>
        <s v="P0M"/>
        <s v="P0N"/>
        <s v="P0P"/>
        <s v="P0R"/>
        <s v="P0S"/>
        <s v="P0T"/>
        <s v="P0V"/>
        <s v="P0W"/>
        <s v="P0X"/>
        <s v="P0Y"/>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flag" numFmtId="0">
      <sharedItems count="4">
        <s v="BHP"/>
        <s v="BHP/HighPri"/>
        <s v="HighPri"/>
        <s v="Other"/>
      </sharedItems>
    </cacheField>
    <cacheField name="age_group" numFmtId="0">
      <sharedItems count="5">
        <s v="60+ years"/>
        <s v="18-59 years"/>
        <s v="12-17 years"/>
        <s v="0-4 years"/>
        <s v="5-11 years"/>
      </sharedItems>
    </cacheField>
    <cacheField name="dose4" numFmtId="0">
      <sharedItems containsString="0" containsBlank="1" containsNumber="1" containsInteger="1" minValue="1" maxValue="18851"/>
    </cacheField>
    <cacheField name="pop" numFmtId="0">
      <sharedItems containsSemiMixedTypes="0" containsString="0" containsNumber="1" containsInteger="1" minValue="0" maxValue="70587"/>
    </cacheField>
    <cacheField name="oh_region" numFmtId="0">
      <sharedItems/>
    </cacheField>
    <cacheField name="percentage4" numFmtId="9">
      <sharedItems containsString="0" containsBlank="1" containsNumber="1" minValue="1.46E-4" maxValue="1"/>
    </cacheField>
    <cacheField name="% dose 4 " numFmtId="0" formula="dose4/pop" databaseField="0"/>
  </cacheFields>
  <extLst>
    <ext xmlns:x14="http://schemas.microsoft.com/office/spreadsheetml/2009/9/main" uri="{725AE2AE-9491-48be-B2B4-4EB974FC3084}">
      <x14:pivotCacheDefinition pivotCacheId="1175977095"/>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9027778" createdVersion="8" refreshedVersion="8" minRefreshableVersion="3" recordCount="12030" xr:uid="{16A5C4E9-7407-4F18-93B9-83DA70102DD1}">
  <cacheSource type="worksheet">
    <worksheetSource name="Table19"/>
  </cacheSource>
  <cacheFields count="11">
    <cacheField name="Column1" numFmtId="0">
      <sharedItems containsSemiMixedTypes="0" containsString="0" containsNumber="1" containsInteger="1" minValue="1" maxValue="12332"/>
    </cacheField>
    <cacheField name="FSA" numFmtId="0">
      <sharedItems count="512">
        <s v="K0A"/>
        <s v="K0B"/>
        <s v="K0C"/>
        <s v="K0E"/>
        <s v="K0G"/>
        <s v="K0H"/>
        <s v="K0J"/>
        <s v="K0K"/>
        <s v="K0L"/>
        <s v="K0M"/>
        <s v="K1B"/>
        <s v="K1C"/>
        <s v="K1E"/>
        <s v="K1G"/>
        <s v="K1H"/>
        <s v="K1J"/>
        <s v="K1K"/>
        <s v="K1L"/>
        <s v="K1M"/>
        <s v="K1N"/>
        <s v="K1P"/>
        <s v="K1R"/>
        <s v="K1S"/>
        <s v="K1T"/>
        <s v="K1V"/>
        <s v="K1W"/>
        <s v="K1X"/>
        <s v="K1Y"/>
        <s v="K1Z"/>
        <s v="K2A"/>
        <s v="K2B"/>
        <s v="K2C"/>
        <s v="K2E"/>
        <s v="K2G"/>
        <s v="K2H"/>
        <s v="K2J"/>
        <s v="K2K"/>
        <s v="K2L"/>
        <s v="K2M"/>
        <s v="K2P"/>
        <s v="K2R"/>
        <s v="K2S"/>
        <s v="K2T"/>
        <s v="K2V"/>
        <s v="K2W"/>
        <s v="K4A"/>
        <s v="K4B"/>
        <s v="K4C"/>
        <s v="K4K"/>
        <s v="K4M"/>
        <s v="K4P"/>
        <s v="K4R"/>
        <s v="K6A"/>
        <s v="K6H"/>
        <s v="K6J"/>
        <s v="K6K"/>
        <s v="K6T"/>
        <s v="K6V"/>
        <s v="K7A"/>
        <s v="K7C"/>
        <s v="K7G"/>
        <s v="K7H"/>
        <s v="K7K"/>
        <s v="K7L"/>
        <s v="K7M"/>
        <s v="K7N"/>
        <s v="K7P"/>
        <s v="K7R"/>
        <s v="K7S"/>
        <s v="K7V"/>
        <s v="K8A"/>
        <s v="K8B"/>
        <s v="K8H"/>
        <s v="K8N"/>
        <s v="K8P"/>
        <s v="K8R"/>
        <s v="K8V"/>
        <s v="K9A"/>
        <s v="K9H"/>
        <s v="K9J"/>
        <s v="K9K"/>
        <s v="K9L"/>
        <s v="K9V"/>
        <s v="L0A"/>
        <s v="L0B"/>
        <s v="L0C"/>
        <s v="L0E"/>
        <s v="L0G"/>
        <s v="L0H"/>
        <s v="L0J"/>
        <s v="L0K"/>
        <s v="L0L"/>
        <s v="L0M"/>
        <s v="L0N"/>
        <s v="L0P"/>
        <s v="L0R"/>
        <s v="L0S"/>
        <s v="L1A"/>
        <s v="L1B"/>
        <s v="L1C"/>
        <s v="L1E"/>
        <s v="L1G"/>
        <s v="L1H"/>
        <s v="L1J"/>
        <s v="L1K"/>
        <s v="L1L"/>
        <s v="L1M"/>
        <s v="L1N"/>
        <s v="L1P"/>
        <s v="L1R"/>
        <s v="L1S"/>
        <s v="L1T"/>
        <s v="L1V"/>
        <s v="L1W"/>
        <s v="L1X"/>
        <s v="L1Y"/>
        <s v="L1Z"/>
        <s v="L2A"/>
        <s v="L2E"/>
        <s v="L2G"/>
        <s v="L2H"/>
        <s v="L2J"/>
        <s v="L2M"/>
        <s v="L2N"/>
        <s v="L2P"/>
        <s v="L2R"/>
        <s v="L2S"/>
        <s v="L2T"/>
        <s v="L2V"/>
        <s v="L2W"/>
        <s v="L3B"/>
        <s v="L3C"/>
        <s v="L3K"/>
        <s v="L3M"/>
        <s v="L3P"/>
        <s v="L3R"/>
        <s v="L3S"/>
        <s v="L3T"/>
        <s v="L3V"/>
        <s v="L3X"/>
        <s v="L3Y"/>
        <s v="L3Z"/>
        <s v="L4A"/>
        <s v="L4B"/>
        <s v="L4C"/>
        <s v="L4E"/>
        <s v="L4G"/>
        <s v="L4H"/>
        <s v="L4J"/>
        <s v="L4K"/>
        <s v="L4L"/>
        <s v="L4M"/>
        <s v="L4N"/>
        <s v="L4P"/>
        <s v="L4R"/>
        <s v="L4S"/>
        <s v="L4T"/>
        <s v="L4W"/>
        <s v="L4X"/>
        <s v="L4Y"/>
        <s v="L4Z"/>
        <s v="L5A"/>
        <s v="L5B"/>
        <s v="L5C"/>
        <s v="L5E"/>
        <s v="L5G"/>
        <s v="L5H"/>
        <s v="L5J"/>
        <s v="L5K"/>
        <s v="L5L"/>
        <s v="L5M"/>
        <s v="L5N"/>
        <s v="L5R"/>
        <s v="L5V"/>
        <s v="L5W"/>
        <s v="L6A"/>
        <s v="L6B"/>
        <s v="L6C"/>
        <s v="L6E"/>
        <s v="L6G"/>
        <s v="L6H"/>
        <s v="L6J"/>
        <s v="L6K"/>
        <s v="L6L"/>
        <s v="L6M"/>
        <s v="L6P"/>
        <s v="L6R"/>
        <s v="L6S"/>
        <s v="L6T"/>
        <s v="L6V"/>
        <s v="L6W"/>
        <s v="L6X"/>
        <s v="L6Y"/>
        <s v="L6Z"/>
        <s v="L7A"/>
        <s v="L7B"/>
        <s v="L7C"/>
        <s v="L7E"/>
        <s v="L7G"/>
        <s v="L7J"/>
        <s v="L7K"/>
        <s v="L7L"/>
        <s v="L7M"/>
        <s v="L7N"/>
        <s v="L7P"/>
        <s v="L7R"/>
        <s v="L7S"/>
        <s v="L7T"/>
        <s v="L8E"/>
        <s v="L8G"/>
        <s v="L8H"/>
        <s v="L8J"/>
        <s v="L8K"/>
        <s v="L8L"/>
        <s v="L8M"/>
        <s v="L8N"/>
        <s v="L8P"/>
        <s v="L8R"/>
        <s v="L8S"/>
        <s v="L8T"/>
        <s v="L8V"/>
        <s v="L8W"/>
        <s v="L9A"/>
        <s v="L9B"/>
        <s v="L9C"/>
        <s v="L9E"/>
        <s v="L9G"/>
        <s v="L9H"/>
        <s v="L9J"/>
        <s v="L9K"/>
        <s v="L9L"/>
        <s v="L9M"/>
        <s v="L9N"/>
        <s v="L9P"/>
        <s v="L9R"/>
        <s v="L9S"/>
        <s v="L9T"/>
        <s v="L9V"/>
        <s v="L9W"/>
        <s v="L9Y"/>
        <s v="L9Z"/>
        <s v="M1B"/>
        <s v="M1C"/>
        <s v="M1E"/>
        <s v="M1G"/>
        <s v="M1H"/>
        <s v="M1J"/>
        <s v="M1K"/>
        <s v="M1L"/>
        <s v="M1M"/>
        <s v="M1N"/>
        <s v="M1P"/>
        <s v="M1R"/>
        <s v="M1S"/>
        <s v="M1T"/>
        <s v="M1V"/>
        <s v="M1W"/>
        <s v="M1X"/>
        <s v="M2H"/>
        <s v="M2J"/>
        <s v="M2K"/>
        <s v="M2L"/>
        <s v="M2M"/>
        <s v="M2N"/>
        <s v="M2P"/>
        <s v="M2R"/>
        <s v="M3A"/>
        <s v="M3B"/>
        <s v="M3C"/>
        <s v="M3H"/>
        <s v="M3J"/>
        <s v="M3K"/>
        <s v="M3L"/>
        <s v="M3M"/>
        <s v="M3N"/>
        <s v="M4A"/>
        <s v="M4B"/>
        <s v="M4C"/>
        <s v="M4E"/>
        <s v="M4G"/>
        <s v="M4H"/>
        <s v="M4J"/>
        <s v="M4K"/>
        <s v="M4L"/>
        <s v="M4M"/>
        <s v="M4N"/>
        <s v="M4P"/>
        <s v="M4R"/>
        <s v="M4S"/>
        <s v="M4T"/>
        <s v="M4V"/>
        <s v="M4W"/>
        <s v="M4X"/>
        <s v="M4Y"/>
        <s v="M5A"/>
        <s v="M5B"/>
        <s v="M5C"/>
        <s v="M5E"/>
        <s v="M5G"/>
        <s v="M5H"/>
        <s v="M5J"/>
        <s v="M5M"/>
        <s v="M5N"/>
        <s v="M5P"/>
        <s v="M5R"/>
        <s v="M5S"/>
        <s v="M5T"/>
        <s v="M5V"/>
        <s v="M6A"/>
        <s v="M6B"/>
        <s v="M6C"/>
        <s v="M6E"/>
        <s v="M6G"/>
        <s v="M6H"/>
        <s v="M6J"/>
        <s v="M6K"/>
        <s v="M6L"/>
        <s v="M6M"/>
        <s v="M6N"/>
        <s v="M6P"/>
        <s v="M6R"/>
        <s v="M6S"/>
        <s v="M8V"/>
        <s v="M8W"/>
        <s v="M8X"/>
        <s v="M8Y"/>
        <s v="M8Z"/>
        <s v="M9A"/>
        <s v="M9B"/>
        <s v="M9C"/>
        <s v="M9L"/>
        <s v="M9M"/>
        <s v="M9N"/>
        <s v="M9P"/>
        <s v="M9R"/>
        <s v="M9V"/>
        <s v="M9W"/>
        <s v="N0A"/>
        <s v="N0B"/>
        <s v="N0C"/>
        <s v="N0E"/>
        <s v="N0G"/>
        <s v="N0H"/>
        <s v="N0J"/>
        <s v="N0K"/>
        <s v="N0L"/>
        <s v="N0M"/>
        <s v="N0N"/>
        <s v="N0P"/>
        <s v="N0R"/>
        <s v="N1A"/>
        <s v="N1C"/>
        <s v="N1E"/>
        <s v="N1G"/>
        <s v="N1H"/>
        <s v="N1K"/>
        <s v="N1L"/>
        <s v="N1M"/>
        <s v="N1P"/>
        <s v="N1R"/>
        <s v="N1S"/>
        <s v="N1T"/>
        <s v="N2A"/>
        <s v="N2B"/>
        <s v="N2C"/>
        <s v="N2E"/>
        <s v="N2G"/>
        <s v="N2H"/>
        <s v="N2J"/>
        <s v="N2K"/>
        <s v="N2L"/>
        <s v="N2M"/>
        <s v="N2N"/>
        <s v="N2P"/>
        <s v="N2R"/>
        <s v="N2T"/>
        <s v="N2V"/>
        <s v="N2Z"/>
        <s v="N3A"/>
        <s v="N3B"/>
        <s v="N3C"/>
        <s v="N3E"/>
        <s v="N3H"/>
        <s v="N3L"/>
        <s v="N3P"/>
        <s v="N3R"/>
        <s v="N3S"/>
        <s v="N3T"/>
        <s v="N3V"/>
        <s v="N3W"/>
        <s v="N3Y"/>
        <s v="N4B"/>
        <s v="N4G"/>
        <s v="N4K"/>
        <s v="N4L"/>
        <s v="N4N"/>
        <s v="N4S"/>
        <s v="N4T"/>
        <s v="N4V"/>
        <s v="N4W"/>
        <s v="N4X"/>
        <s v="N4Z"/>
        <s v="N5A"/>
        <s v="N5C"/>
        <s v="N5H"/>
        <s v="N5L"/>
        <s v="N5P"/>
        <s v="N5R"/>
        <s v="N5V"/>
        <s v="N5W"/>
        <s v="N5X"/>
        <s v="N5Y"/>
        <s v="N5Z"/>
        <s v="N6A"/>
        <s v="N6B"/>
        <s v="N6C"/>
        <s v="N6E"/>
        <s v="N6G"/>
        <s v="N6H"/>
        <s v="N6J"/>
        <s v="N6K"/>
        <s v="N6L"/>
        <s v="N6M"/>
        <s v="N6N"/>
        <s v="N6P"/>
        <s v="N7A"/>
        <s v="N7G"/>
        <s v="N7L"/>
        <s v="N7M"/>
        <s v="N7S"/>
        <s v="N7T"/>
        <s v="N7V"/>
        <s v="N7W"/>
        <s v="N7X"/>
        <s v="N8A"/>
        <s v="N8H"/>
        <s v="N8M"/>
        <s v="N8N"/>
        <s v="N8P"/>
        <s v="N8R"/>
        <s v="N8S"/>
        <s v="N8T"/>
        <s v="N8W"/>
        <s v="N8X"/>
        <s v="N8Y"/>
        <s v="N9A"/>
        <s v="N9B"/>
        <s v="N9C"/>
        <s v="N9E"/>
        <s v="N9G"/>
        <s v="N9H"/>
        <s v="N9J"/>
        <s v="N9K"/>
        <s v="N9V"/>
        <s v="N9Y"/>
        <s v="P0A"/>
        <s v="P0B"/>
        <s v="P0C"/>
        <s v="P0E"/>
        <s v="P0G"/>
        <s v="P0H"/>
        <s v="P0J"/>
        <s v="P0K"/>
        <s v="P0L"/>
        <s v="P0M"/>
        <s v="P0N"/>
        <s v="P0P"/>
        <s v="P0R"/>
        <s v="P0S"/>
        <s v="P0T"/>
        <s v="P0V"/>
        <s v="P0W"/>
        <s v="P0X"/>
        <s v="P1A"/>
        <s v="P1B"/>
        <s v="P1C"/>
        <s v="P1H"/>
        <s v="P1L"/>
        <s v="P1P"/>
        <s v="P2A"/>
        <s v="P2B"/>
        <s v="P2N"/>
        <s v="P3A"/>
        <s v="P3B"/>
        <s v="P3C"/>
        <s v="P3E"/>
        <s v="P3G"/>
        <s v="P3L"/>
        <s v="P3N"/>
        <s v="P3P"/>
        <s v="P3Y"/>
        <s v="P4N"/>
        <s v="P4P"/>
        <s v="P4R"/>
        <s v="P5A"/>
        <s v="P5E"/>
        <s v="P5N"/>
        <s v="P6A"/>
        <s v="P6B"/>
        <s v="P6C"/>
        <s v="P7A"/>
        <s v="P7B"/>
        <s v="P7C"/>
        <s v="P7E"/>
        <s v="P7G"/>
        <s v="P7J"/>
        <s v="P7K"/>
        <s v="P7L"/>
        <s v="P8N"/>
        <s v="P8T"/>
        <s v="P9A"/>
        <s v="P9N"/>
      </sharedItems>
    </cacheField>
    <cacheField name="week_nb" numFmtId="0">
      <sharedItems containsSemiMixedTypes="0" containsString="0" containsNumber="1" containsInteger="1" minValue="15" maxValue="38" count="24">
        <n v="15"/>
        <n v="16"/>
        <n v="17"/>
        <n v="18"/>
        <n v="19"/>
        <n v="20"/>
        <n v="21"/>
        <n v="22"/>
        <n v="23"/>
        <n v="24"/>
        <n v="25"/>
        <n v="26"/>
        <n v="27"/>
        <n v="28"/>
        <n v="29"/>
        <n v="30"/>
        <n v="31"/>
        <n v="32"/>
        <n v="33"/>
        <n v="34"/>
        <n v="35"/>
        <n v="36"/>
        <n v="37"/>
        <n v="38"/>
      </sharedItems>
    </cacheField>
    <cacheField name="cnt_allcase" numFmtId="0">
      <sharedItems containsSemiMixedTypes="0" containsString="0" containsNumber="1" containsInteger="1" minValue="1" maxValue="395"/>
    </cacheField>
    <cacheField name="pax_cnt" numFmtId="0">
      <sharedItems containsSemiMixedTypes="0" containsString="0" containsNumber="1" containsInteger="1" minValue="0" maxValue="89"/>
    </cacheField>
    <cacheField name="BHP FSA" numFmtId="0">
      <sharedItems count="2">
        <s v="No"/>
        <s v="Yes"/>
      </sharedItems>
    </cacheField>
    <cacheField name="Highpri" numFmtId="0">
      <sharedItems count="2">
        <s v="No"/>
        <s v="Yes"/>
      </sharedItems>
    </cacheField>
    <cacheField name="Region" numFmtId="0">
      <sharedItems/>
    </cacheField>
    <cacheField name="LHIN" numFmtId="0">
      <sharedItems count="14">
        <s v="Champlain"/>
        <s v="South East"/>
        <s v="Central East"/>
        <s v="Central"/>
        <s v="North Simcoe Muskoka"/>
        <s v="Mississauga Halton"/>
        <s v="HNHB"/>
        <s v="Central West"/>
        <s v="Toronto Central"/>
        <s v="Waterloo Wellington"/>
        <s v="South West"/>
        <s v="Erie St. Clair"/>
        <s v="North East"/>
        <s v="North West"/>
      </sharedItems>
    </cacheField>
    <cacheField name="Subregion" numFmtId="0">
      <sharedItems/>
    </cacheField>
    <cacheField name="Rate per 1000" numFmtId="0" formula=" (pax_cnt/cnt_allcase)*1000" databaseField="0"/>
  </cacheFields>
  <extLst>
    <ext xmlns:x14="http://schemas.microsoft.com/office/spreadsheetml/2009/9/main" uri="{725AE2AE-9491-48be-B2B4-4EB974FC3084}">
      <x14:pivotCacheDefinition pivotCacheId="4635435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g, Kirsten" refreshedDate="44845.67649189815" createdVersion="8" refreshedVersion="8" minRefreshableVersion="3" recordCount="523" xr:uid="{A70E7DF8-709A-4B7F-BE4A-B94A016E27BF}">
  <cacheSource type="worksheet">
    <worksheetSource name="Table1"/>
  </cacheSource>
  <cacheFields count="14">
    <cacheField name="fsa" numFmtId="0">
      <sharedItems/>
    </cacheField>
    <cacheField name="flag" numFmtId="0">
      <sharedItems containsBlank="1" count="7">
        <s v="Other"/>
        <s v="BHP"/>
        <s v="HighPri"/>
        <s v="BHP/HighPri"/>
        <m u="1"/>
        <s v="High%BlackFSAs/HighPri" u="1"/>
        <s v="High%BlackFSAs" u="1"/>
      </sharedItems>
    </cacheField>
    <cacheField name="dose1" numFmtId="0">
      <sharedItems containsSemiMixedTypes="0" containsString="0" containsNumber="1" containsInteger="1" minValue="2" maxValue="101188"/>
    </cacheField>
    <cacheField name="dose2" numFmtId="0">
      <sharedItems containsSemiMixedTypes="0" containsString="0" containsNumber="1" containsInteger="1" minValue="2" maxValue="97085"/>
    </cacheField>
    <cacheField name="dose3" numFmtId="0">
      <sharedItems containsSemiMixedTypes="0" containsString="0" containsNumber="1" containsInteger="1" minValue="1" maxValue="62810"/>
    </cacheField>
    <cacheField name="dose4" numFmtId="0">
      <sharedItems containsSemiMixedTypes="0" containsString="0" containsNumber="1" containsInteger="1" minValue="0" maxValue="21600"/>
    </cacheField>
    <cacheField name="pop" numFmtId="0">
      <sharedItems containsSemiMixedTypes="0" containsString="0" containsNumber="1" containsInteger="1" minValue="0" maxValue="123006"/>
    </cacheField>
    <cacheField name="oh_region" numFmtId="0">
      <sharedItems/>
    </cacheField>
    <cacheField name="percentage1" numFmtId="9">
      <sharedItems containsString="0" containsBlank="1" containsNumber="1" minValue="0.57394990000000001" maxValue="1.0018929999999999"/>
    </cacheField>
    <cacheField name="percentage2" numFmtId="9">
      <sharedItems containsString="0" containsBlank="1" containsNumber="1" minValue="0.55559480000000006" maxValue="1"/>
    </cacheField>
    <cacheField name="percentage3" numFmtId="9">
      <sharedItems containsString="0" containsBlank="1" containsNumber="1" minValue="0.32008310000000001" maxValue="1"/>
    </cacheField>
    <cacheField name="percentage4" numFmtId="9">
      <sharedItems containsString="0" containsBlank="1" containsNumber="1" minValue="3.09346E-2" maxValue="0.79166669999999995"/>
    </cacheField>
    <cacheField name="% of Dose 3" numFmtId="0" formula="dose3/pop" databaseField="0"/>
    <cacheField name="% of Dose 4" numFmtId="0" formula="dose4/pop" databaseField="0"/>
  </cacheFields>
  <extLst>
    <ext xmlns:x14="http://schemas.microsoft.com/office/spreadsheetml/2009/9/main" uri="{725AE2AE-9491-48be-B2B4-4EB974FC3084}">
      <x14:pivotCacheDefinition pivotCacheId="18552040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477"/>
    <n v="5824"/>
    <s v="East"/>
    <n v="8.1902500000000003E-2"/>
  </r>
  <r>
    <x v="1"/>
    <x v="0"/>
    <x v="0"/>
    <n v="30"/>
    <n v="941"/>
    <s v="East"/>
    <n v="3.1881E-2"/>
  </r>
  <r>
    <x v="2"/>
    <x v="0"/>
    <x v="0"/>
    <n v="109"/>
    <n v="2445"/>
    <s v="East"/>
    <n v="4.4580799999999997E-2"/>
  </r>
  <r>
    <x v="3"/>
    <x v="0"/>
    <x v="0"/>
    <n v="54"/>
    <n v="1636"/>
    <s v="East"/>
    <n v="3.3007300000000003E-2"/>
  </r>
  <r>
    <x v="4"/>
    <x v="0"/>
    <x v="0"/>
    <n v="86"/>
    <n v="1727"/>
    <s v="East"/>
    <n v="4.9797300000000003E-2"/>
  </r>
  <r>
    <x v="5"/>
    <x v="0"/>
    <x v="0"/>
    <n v="150"/>
    <n v="1824"/>
    <s v="East"/>
    <n v="8.2236799999999999E-2"/>
  </r>
  <r>
    <x v="6"/>
    <x v="0"/>
    <x v="0"/>
    <n v="30"/>
    <n v="1365"/>
    <s v="East"/>
    <n v="2.1978000000000001E-2"/>
  </r>
  <r>
    <x v="7"/>
    <x v="0"/>
    <x v="0"/>
    <n v="217"/>
    <n v="4867"/>
    <s v="East"/>
    <n v="4.4586000000000001E-2"/>
  </r>
  <r>
    <x v="8"/>
    <x v="0"/>
    <x v="0"/>
    <n v="91"/>
    <n v="3038"/>
    <s v="East"/>
    <n v="2.9953899999999999E-2"/>
  </r>
  <r>
    <x v="9"/>
    <x v="0"/>
    <x v="0"/>
    <n v="38"/>
    <n v="1856"/>
    <s v="East"/>
    <n v="2.0474099999999999E-2"/>
  </r>
  <r>
    <x v="10"/>
    <x v="0"/>
    <x v="0"/>
    <m/>
    <n v="4"/>
    <s v="East"/>
    <m/>
  </r>
  <r>
    <x v="11"/>
    <x v="0"/>
    <x v="0"/>
    <n v="120"/>
    <n v="979"/>
    <s v="East"/>
    <n v="0.12257410000000001"/>
  </r>
  <r>
    <x v="12"/>
    <x v="0"/>
    <x v="0"/>
    <n v="284"/>
    <n v="1567"/>
    <s v="East"/>
    <n v="0.18123800000000001"/>
  </r>
  <r>
    <x v="13"/>
    <x v="0"/>
    <x v="0"/>
    <n v="96"/>
    <n v="623"/>
    <s v="East"/>
    <n v="0.15409310000000001"/>
  </r>
  <r>
    <x v="14"/>
    <x v="1"/>
    <x v="0"/>
    <n v="196"/>
    <n v="1700"/>
    <s v="East"/>
    <n v="0.1152941"/>
  </r>
  <r>
    <x v="15"/>
    <x v="0"/>
    <x v="0"/>
    <n v="174"/>
    <n v="692"/>
    <s v="East"/>
    <n v="0.25144509999999998"/>
  </r>
  <r>
    <x v="16"/>
    <x v="1"/>
    <x v="0"/>
    <n v="155"/>
    <n v="1308"/>
    <s v="East"/>
    <n v="0.1185015"/>
  </r>
  <r>
    <x v="17"/>
    <x v="1"/>
    <x v="0"/>
    <n v="170"/>
    <n v="1682"/>
    <s v="East"/>
    <n v="0.1010702"/>
  </r>
  <r>
    <x v="18"/>
    <x v="0"/>
    <x v="0"/>
    <n v="82"/>
    <n v="811"/>
    <s v="East"/>
    <n v="0.1011097"/>
  </r>
  <r>
    <x v="19"/>
    <x v="0"/>
    <x v="0"/>
    <n v="52"/>
    <n v="169"/>
    <s v="East"/>
    <n v="0.30769229999999997"/>
  </r>
  <r>
    <x v="20"/>
    <x v="1"/>
    <x v="0"/>
    <n v="76"/>
    <n v="821"/>
    <s v="East"/>
    <n v="9.257E-2"/>
  </r>
  <r>
    <x v="21"/>
    <x v="0"/>
    <x v="0"/>
    <n v="1"/>
    <n v="46"/>
    <s v="East"/>
    <n v="2.1739100000000001E-2"/>
  </r>
  <r>
    <x v="22"/>
    <x v="0"/>
    <x v="0"/>
    <n v="129"/>
    <n v="635"/>
    <s v="East"/>
    <n v="0.20314960000000001"/>
  </r>
  <r>
    <x v="23"/>
    <x v="0"/>
    <x v="0"/>
    <n v="353"/>
    <n v="993"/>
    <s v="East"/>
    <n v="0.35548839999999998"/>
  </r>
  <r>
    <x v="24"/>
    <x v="2"/>
    <x v="0"/>
    <n v="196"/>
    <n v="2494"/>
    <s v="East"/>
    <n v="7.8588599999999995E-2"/>
  </r>
  <r>
    <x v="25"/>
    <x v="3"/>
    <x v="0"/>
    <n v="307"/>
    <n v="2953"/>
    <s v="East"/>
    <n v="0.1039621"/>
  </r>
  <r>
    <x v="26"/>
    <x v="0"/>
    <x v="0"/>
    <n v="132"/>
    <n v="959"/>
    <s v="East"/>
    <n v="0.1376434"/>
  </r>
  <r>
    <x v="27"/>
    <x v="0"/>
    <x v="0"/>
    <n v="40"/>
    <n v="469"/>
    <s v="East"/>
    <n v="8.5287799999999997E-2"/>
  </r>
  <r>
    <x v="28"/>
    <x v="0"/>
    <x v="0"/>
    <n v="289"/>
    <n v="844"/>
    <s v="East"/>
    <n v="0.34241709999999997"/>
  </r>
  <r>
    <x v="29"/>
    <x v="0"/>
    <x v="0"/>
    <n v="214"/>
    <n v="1246"/>
    <s v="East"/>
    <n v="0.1717496"/>
  </r>
  <r>
    <x v="30"/>
    <x v="0"/>
    <x v="0"/>
    <n v="197"/>
    <n v="624"/>
    <s v="East"/>
    <n v="0.31570510000000002"/>
  </r>
  <r>
    <x v="31"/>
    <x v="1"/>
    <x v="0"/>
    <n v="143"/>
    <n v="1591"/>
    <s v="East"/>
    <n v="8.9880600000000005E-2"/>
  </r>
  <r>
    <x v="32"/>
    <x v="0"/>
    <x v="0"/>
    <n v="220"/>
    <n v="1219"/>
    <s v="East"/>
    <n v="0.18047579999999999"/>
  </r>
  <r>
    <x v="33"/>
    <x v="0"/>
    <x v="0"/>
    <n v="127"/>
    <n v="1019"/>
    <s v="East"/>
    <n v="0.12463200000000001"/>
  </r>
  <r>
    <x v="34"/>
    <x v="0"/>
    <x v="0"/>
    <n v="295"/>
    <n v="1971"/>
    <s v="East"/>
    <n v="0.1496702"/>
  </r>
  <r>
    <x v="35"/>
    <x v="0"/>
    <x v="0"/>
    <n v="211"/>
    <n v="1060"/>
    <s v="East"/>
    <n v="0.1990566"/>
  </r>
  <r>
    <x v="36"/>
    <x v="0"/>
    <x v="0"/>
    <n v="515"/>
    <n v="4494"/>
    <s v="East"/>
    <n v="0.1145972"/>
  </r>
  <r>
    <x v="37"/>
    <x v="0"/>
    <x v="0"/>
    <n v="110"/>
    <n v="839"/>
    <s v="East"/>
    <n v="0.13110849999999999"/>
  </r>
  <r>
    <x v="38"/>
    <x v="0"/>
    <x v="0"/>
    <n v="120"/>
    <n v="800"/>
    <s v="East"/>
    <n v="0.15"/>
  </r>
  <r>
    <x v="39"/>
    <x v="0"/>
    <x v="0"/>
    <n v="263"/>
    <n v="1589"/>
    <s v="East"/>
    <n v="0.16551289999999999"/>
  </r>
  <r>
    <x v="40"/>
    <x v="0"/>
    <x v="0"/>
    <n v="58"/>
    <n v="393"/>
    <s v="East"/>
    <n v="0.14758270000000001"/>
  </r>
  <r>
    <x v="41"/>
    <x v="0"/>
    <x v="0"/>
    <n v="5"/>
    <n v="35"/>
    <s v="East"/>
    <n v="0.14285709999999999"/>
  </r>
  <r>
    <x v="42"/>
    <x v="0"/>
    <x v="0"/>
    <n v="317"/>
    <n v="2154"/>
    <s v="East"/>
    <n v="0.1471681"/>
  </r>
  <r>
    <x v="43"/>
    <x v="0"/>
    <x v="0"/>
    <n v="48"/>
    <n v="552"/>
    <s v="East"/>
    <n v="8.6956500000000006E-2"/>
  </r>
  <r>
    <x v="44"/>
    <x v="0"/>
    <x v="0"/>
    <n v="103"/>
    <n v="1037"/>
    <s v="East"/>
    <n v="9.9324999999999997E-2"/>
  </r>
  <r>
    <x v="45"/>
    <x v="0"/>
    <x v="0"/>
    <n v="40"/>
    <n v="303"/>
    <s v="East"/>
    <n v="0.1320132"/>
  </r>
  <r>
    <x v="46"/>
    <x v="1"/>
    <x v="0"/>
    <n v="426"/>
    <n v="3294"/>
    <s v="East"/>
    <n v="0.129326"/>
  </r>
  <r>
    <x v="47"/>
    <x v="0"/>
    <x v="0"/>
    <n v="26"/>
    <n v="178"/>
    <s v="East"/>
    <n v="0.14606739999999999"/>
  </r>
  <r>
    <x v="48"/>
    <x v="0"/>
    <x v="0"/>
    <n v="25"/>
    <n v="136"/>
    <s v="East"/>
    <n v="0.1838235"/>
  </r>
  <r>
    <x v="49"/>
    <x v="0"/>
    <x v="0"/>
    <n v="53"/>
    <n v="796"/>
    <s v="East"/>
    <n v="6.65829E-2"/>
  </r>
  <r>
    <x v="50"/>
    <x v="0"/>
    <x v="0"/>
    <n v="139"/>
    <n v="915"/>
    <s v="East"/>
    <n v="0.15191260000000001"/>
  </r>
  <r>
    <x v="51"/>
    <x v="0"/>
    <x v="0"/>
    <n v="67"/>
    <n v="497"/>
    <s v="East"/>
    <n v="0.13480890000000001"/>
  </r>
  <r>
    <x v="52"/>
    <x v="0"/>
    <x v="0"/>
    <n v="81"/>
    <n v="522"/>
    <s v="East"/>
    <n v="0.15517239999999999"/>
  </r>
  <r>
    <x v="53"/>
    <x v="0"/>
    <x v="0"/>
    <n v="3"/>
    <n v="433"/>
    <s v="East"/>
    <n v="6.9284000000000004E-3"/>
  </r>
  <r>
    <x v="54"/>
    <x v="0"/>
    <x v="0"/>
    <n v="16"/>
    <n v="1646"/>
    <s v="East"/>
    <n v="9.7205E-3"/>
  </r>
  <r>
    <x v="55"/>
    <x v="0"/>
    <x v="0"/>
    <n v="11"/>
    <n v="739"/>
    <s v="East"/>
    <n v="1.4885000000000001E-2"/>
  </r>
  <r>
    <x v="56"/>
    <x v="0"/>
    <x v="0"/>
    <n v="3"/>
    <n v="140"/>
    <s v="East"/>
    <n v="2.1428599999999999E-2"/>
  </r>
  <r>
    <x v="57"/>
    <x v="0"/>
    <x v="0"/>
    <m/>
    <n v="26"/>
    <s v="East"/>
    <m/>
  </r>
  <r>
    <x v="58"/>
    <x v="0"/>
    <x v="0"/>
    <n v="44"/>
    <n v="959"/>
    <s v="East"/>
    <n v="4.5881100000000001E-2"/>
  </r>
  <r>
    <x v="59"/>
    <x v="0"/>
    <x v="0"/>
    <n v="32"/>
    <n v="834"/>
    <s v="East"/>
    <n v="3.8369300000000002E-2"/>
  </r>
  <r>
    <x v="60"/>
    <x v="0"/>
    <x v="0"/>
    <n v="94"/>
    <n v="1102"/>
    <s v="East"/>
    <n v="8.52995E-2"/>
  </r>
  <r>
    <x v="61"/>
    <x v="0"/>
    <x v="0"/>
    <n v="21"/>
    <n v="264"/>
    <s v="East"/>
    <n v="7.9545500000000005E-2"/>
  </r>
  <r>
    <x v="62"/>
    <x v="0"/>
    <x v="0"/>
    <n v="34"/>
    <n v="589"/>
    <s v="East"/>
    <n v="5.7724999999999999E-2"/>
  </r>
  <r>
    <x v="63"/>
    <x v="0"/>
    <x v="0"/>
    <n v="158"/>
    <n v="1657"/>
    <s v="East"/>
    <n v="9.5352999999999993E-2"/>
  </r>
  <r>
    <x v="64"/>
    <x v="0"/>
    <x v="0"/>
    <n v="85"/>
    <n v="516"/>
    <s v="East"/>
    <n v="0.16472870000000001"/>
  </r>
  <r>
    <x v="65"/>
    <x v="0"/>
    <x v="0"/>
    <n v="231"/>
    <n v="1921"/>
    <s v="East"/>
    <n v="0.12024990000000001"/>
  </r>
  <r>
    <x v="66"/>
    <x v="0"/>
    <x v="0"/>
    <n v="42"/>
    <n v="447"/>
    <s v="East"/>
    <n v="9.3959699999999993E-2"/>
  </r>
  <r>
    <x v="67"/>
    <x v="0"/>
    <x v="0"/>
    <n v="141"/>
    <n v="1196"/>
    <s v="East"/>
    <n v="0.117893"/>
  </r>
  <r>
    <x v="68"/>
    <x v="0"/>
    <x v="0"/>
    <n v="34"/>
    <n v="571"/>
    <s v="East"/>
    <n v="5.9544699999999999E-2"/>
  </r>
  <r>
    <x v="69"/>
    <x v="0"/>
    <x v="0"/>
    <n v="40"/>
    <n v="675"/>
    <s v="East"/>
    <n v="5.9259300000000001E-2"/>
  </r>
  <r>
    <x v="70"/>
    <x v="0"/>
    <x v="0"/>
    <n v="10"/>
    <n v="587"/>
    <s v="East"/>
    <n v="1.70358E-2"/>
  </r>
  <r>
    <x v="71"/>
    <x v="0"/>
    <x v="0"/>
    <n v="41"/>
    <n v="1325"/>
    <s v="East"/>
    <n v="3.0943399999999999E-2"/>
  </r>
  <r>
    <x v="72"/>
    <x v="0"/>
    <x v="0"/>
    <m/>
    <n v="31"/>
    <s v="East"/>
    <m/>
  </r>
  <r>
    <x v="73"/>
    <x v="0"/>
    <x v="0"/>
    <n v="42"/>
    <n v="1161"/>
    <s v="East"/>
    <n v="3.6175699999999998E-2"/>
  </r>
  <r>
    <x v="74"/>
    <x v="0"/>
    <x v="0"/>
    <n v="86"/>
    <n v="1342"/>
    <s v="East"/>
    <n v="6.4083500000000002E-2"/>
  </r>
  <r>
    <x v="75"/>
    <x v="0"/>
    <x v="0"/>
    <n v="27"/>
    <n v="988"/>
    <s v="East"/>
    <n v="2.7327899999999999E-2"/>
  </r>
  <r>
    <x v="76"/>
    <x v="0"/>
    <x v="0"/>
    <m/>
    <n v="123"/>
    <s v="East"/>
    <m/>
  </r>
  <r>
    <x v="77"/>
    <x v="0"/>
    <x v="0"/>
    <n v="63"/>
    <n v="1546"/>
    <s v="East"/>
    <n v="4.0750300000000003E-2"/>
  </r>
  <r>
    <x v="78"/>
    <x v="0"/>
    <x v="0"/>
    <n v="31"/>
    <n v="950"/>
    <s v="East"/>
    <n v="3.2631599999999997E-2"/>
  </r>
  <r>
    <x v="79"/>
    <x v="0"/>
    <x v="0"/>
    <n v="119"/>
    <n v="1234"/>
    <s v="East"/>
    <n v="9.6434400000000003E-2"/>
  </r>
  <r>
    <x v="80"/>
    <x v="0"/>
    <x v="0"/>
    <n v="129"/>
    <n v="1955"/>
    <s v="East"/>
    <n v="6.5984699999999993E-2"/>
  </r>
  <r>
    <x v="81"/>
    <x v="0"/>
    <x v="0"/>
    <n v="48"/>
    <n v="479"/>
    <s v="East"/>
    <n v="0.1002088"/>
  </r>
  <r>
    <x v="82"/>
    <x v="0"/>
    <x v="0"/>
    <n v="25"/>
    <n v="327"/>
    <s v="East"/>
    <n v="7.6452599999999996E-2"/>
  </r>
  <r>
    <x v="83"/>
    <x v="0"/>
    <x v="0"/>
    <n v="48"/>
    <n v="1223"/>
    <s v="East"/>
    <n v="3.9247799999999999E-2"/>
  </r>
  <r>
    <x v="84"/>
    <x v="0"/>
    <x v="0"/>
    <n v="28"/>
    <n v="782"/>
    <s v="East"/>
    <n v="3.58056E-2"/>
  </r>
  <r>
    <x v="85"/>
    <x v="0"/>
    <x v="0"/>
    <n v="13"/>
    <n v="698"/>
    <s v="East"/>
    <n v="1.8624600000000002E-2"/>
  </r>
  <r>
    <x v="86"/>
    <x v="0"/>
    <x v="0"/>
    <n v="17"/>
    <n v="477"/>
    <s v="Central"/>
    <n v="3.5639400000000002E-2"/>
  </r>
  <r>
    <x v="87"/>
    <x v="0"/>
    <x v="0"/>
    <n v="37"/>
    <n v="1050"/>
    <s v="Central"/>
    <n v="3.5238100000000001E-2"/>
  </r>
  <r>
    <x v="88"/>
    <x v="0"/>
    <x v="0"/>
    <n v="54"/>
    <n v="2595"/>
    <s v="Central"/>
    <n v="2.08092E-2"/>
  </r>
  <r>
    <x v="89"/>
    <x v="0"/>
    <x v="0"/>
    <n v="2"/>
    <n v="31"/>
    <s v="Central"/>
    <n v="6.4516100000000007E-2"/>
  </r>
  <r>
    <x v="90"/>
    <x v="2"/>
    <x v="0"/>
    <n v="3"/>
    <n v="134"/>
    <s v="Central"/>
    <n v="2.2388100000000001E-2"/>
  </r>
  <r>
    <x v="91"/>
    <x v="0"/>
    <x v="0"/>
    <n v="55"/>
    <n v="1696"/>
    <s v="East"/>
    <n v="3.2429199999999998E-2"/>
  </r>
  <r>
    <x v="92"/>
    <x v="0"/>
    <x v="0"/>
    <n v="102"/>
    <n v="1866"/>
    <s v="Central"/>
    <n v="5.46624E-2"/>
  </r>
  <r>
    <x v="93"/>
    <x v="0"/>
    <x v="0"/>
    <n v="51"/>
    <n v="2186"/>
    <s v="Central"/>
    <n v="2.3330300000000002E-2"/>
  </r>
  <r>
    <x v="94"/>
    <x v="0"/>
    <x v="0"/>
    <n v="3"/>
    <n v="98"/>
    <s v="Central"/>
    <n v="3.0612199999999999E-2"/>
  </r>
  <r>
    <x v="95"/>
    <x v="0"/>
    <x v="0"/>
    <n v="18"/>
    <n v="269"/>
    <s v="Central"/>
    <n v="6.6914500000000002E-2"/>
  </r>
  <r>
    <x v="96"/>
    <x v="0"/>
    <x v="0"/>
    <n v="165"/>
    <n v="4584"/>
    <s v="West"/>
    <n v="3.59948E-2"/>
  </r>
  <r>
    <x v="97"/>
    <x v="0"/>
    <x v="0"/>
    <n v="100"/>
    <n v="2216"/>
    <s v="West"/>
    <n v="4.5126399999999997E-2"/>
  </r>
  <r>
    <x v="98"/>
    <x v="0"/>
    <x v="0"/>
    <n v="31"/>
    <n v="654"/>
    <s v="East"/>
    <n v="4.7400600000000001E-2"/>
  </r>
  <r>
    <x v="99"/>
    <x v="0"/>
    <x v="0"/>
    <n v="28"/>
    <n v="705"/>
    <s v="East"/>
    <n v="3.9716300000000003E-2"/>
  </r>
  <r>
    <x v="100"/>
    <x v="0"/>
    <x v="0"/>
    <n v="118"/>
    <n v="3235"/>
    <s v="East"/>
    <n v="3.6476000000000001E-2"/>
  </r>
  <r>
    <x v="101"/>
    <x v="0"/>
    <x v="0"/>
    <n v="63"/>
    <n v="1675"/>
    <s v="East"/>
    <n v="3.7611899999999997E-2"/>
  </r>
  <r>
    <x v="102"/>
    <x v="0"/>
    <x v="0"/>
    <n v="50"/>
    <n v="2024"/>
    <s v="East"/>
    <n v="2.4703599999999999E-2"/>
  </r>
  <r>
    <x v="103"/>
    <x v="0"/>
    <x v="0"/>
    <n v="55"/>
    <n v="1716"/>
    <s v="East"/>
    <n v="3.2051299999999998E-2"/>
  </r>
  <r>
    <x v="104"/>
    <x v="0"/>
    <x v="0"/>
    <n v="65"/>
    <n v="2473"/>
    <s v="East"/>
    <n v="2.6283899999999999E-2"/>
  </r>
  <r>
    <x v="105"/>
    <x v="0"/>
    <x v="0"/>
    <n v="90"/>
    <n v="2353"/>
    <s v="East"/>
    <n v="3.8248999999999998E-2"/>
  </r>
  <r>
    <x v="106"/>
    <x v="1"/>
    <x v="0"/>
    <n v="25"/>
    <n v="1185"/>
    <s v="East"/>
    <n v="2.1097000000000001E-2"/>
  </r>
  <r>
    <x v="107"/>
    <x v="0"/>
    <x v="0"/>
    <n v="71"/>
    <n v="1058"/>
    <s v="East"/>
    <n v="6.7107799999999995E-2"/>
  </r>
  <r>
    <x v="108"/>
    <x v="0"/>
    <x v="0"/>
    <n v="135"/>
    <n v="2461"/>
    <s v="East"/>
    <n v="5.48557E-2"/>
  </r>
  <r>
    <x v="109"/>
    <x v="1"/>
    <x v="0"/>
    <n v="74"/>
    <n v="1666"/>
    <s v="East"/>
    <n v="4.44178E-2"/>
  </r>
  <r>
    <x v="110"/>
    <x v="1"/>
    <x v="0"/>
    <n v="125"/>
    <n v="2157"/>
    <s v="East"/>
    <n v="5.79509E-2"/>
  </r>
  <r>
    <x v="111"/>
    <x v="3"/>
    <x v="0"/>
    <n v="103"/>
    <n v="2166"/>
    <s v="East"/>
    <n v="4.7553100000000001E-2"/>
  </r>
  <r>
    <x v="112"/>
    <x v="3"/>
    <x v="0"/>
    <n v="74"/>
    <n v="2823"/>
    <s v="East"/>
    <n v="2.6213199999999999E-2"/>
  </r>
  <r>
    <x v="113"/>
    <x v="3"/>
    <x v="0"/>
    <n v="139"/>
    <n v="2535"/>
    <s v="East"/>
    <n v="5.48323E-2"/>
  </r>
  <r>
    <x v="114"/>
    <x v="0"/>
    <x v="0"/>
    <n v="69"/>
    <n v="888"/>
    <s v="East"/>
    <n v="7.77027E-2"/>
  </r>
  <r>
    <x v="115"/>
    <x v="3"/>
    <x v="0"/>
    <n v="60"/>
    <n v="1723"/>
    <s v="East"/>
    <n v="3.4823E-2"/>
  </r>
  <r>
    <x v="116"/>
    <x v="0"/>
    <x v="0"/>
    <n v="2"/>
    <n v="73"/>
    <s v="East"/>
    <n v="2.7397299999999999E-2"/>
  </r>
  <r>
    <x v="117"/>
    <x v="3"/>
    <x v="0"/>
    <n v="64"/>
    <n v="2206"/>
    <s v="East"/>
    <n v="2.9011800000000001E-2"/>
  </r>
  <r>
    <x v="118"/>
    <x v="0"/>
    <x v="0"/>
    <n v="13"/>
    <n v="744"/>
    <s v="West"/>
    <n v="1.7473099999999998E-2"/>
  </r>
  <r>
    <x v="119"/>
    <x v="0"/>
    <x v="0"/>
    <n v="19"/>
    <n v="796"/>
    <s v="West"/>
    <n v="2.38693E-2"/>
  </r>
  <r>
    <x v="120"/>
    <x v="0"/>
    <x v="0"/>
    <n v="23"/>
    <n v="1312"/>
    <s v="West"/>
    <n v="1.7530500000000001E-2"/>
  </r>
  <r>
    <x v="121"/>
    <x v="0"/>
    <x v="0"/>
    <n v="64"/>
    <n v="1313"/>
    <s v="West"/>
    <n v="4.8743300000000003E-2"/>
  </r>
  <r>
    <x v="122"/>
    <x v="0"/>
    <x v="0"/>
    <n v="38"/>
    <n v="550"/>
    <s v="West"/>
    <n v="6.9090899999999997E-2"/>
  </r>
  <r>
    <x v="123"/>
    <x v="0"/>
    <x v="0"/>
    <n v="66"/>
    <n v="1503"/>
    <s v="West"/>
    <n v="4.3912199999999998E-2"/>
  </r>
  <r>
    <x v="124"/>
    <x v="0"/>
    <x v="0"/>
    <n v="63"/>
    <n v="1025"/>
    <s v="West"/>
    <n v="6.1463400000000001E-2"/>
  </r>
  <r>
    <x v="125"/>
    <x v="0"/>
    <x v="0"/>
    <n v="16"/>
    <n v="802"/>
    <s v="West"/>
    <n v="1.9950099999999998E-2"/>
  </r>
  <r>
    <x v="126"/>
    <x v="0"/>
    <x v="0"/>
    <n v="55"/>
    <n v="1291"/>
    <s v="West"/>
    <n v="4.2602599999999997E-2"/>
  </r>
  <r>
    <x v="127"/>
    <x v="0"/>
    <x v="0"/>
    <n v="40"/>
    <n v="798"/>
    <s v="West"/>
    <n v="5.0125299999999998E-2"/>
  </r>
  <r>
    <x v="128"/>
    <x v="0"/>
    <x v="0"/>
    <n v="14"/>
    <n v="416"/>
    <s v="West"/>
    <n v="3.3653799999999998E-2"/>
  </r>
  <r>
    <x v="129"/>
    <x v="0"/>
    <x v="0"/>
    <n v="32"/>
    <n v="1152"/>
    <s v="West"/>
    <n v="2.7777799999999998E-2"/>
  </r>
  <r>
    <x v="130"/>
    <x v="0"/>
    <x v="0"/>
    <n v="1"/>
    <n v="76"/>
    <s v="West"/>
    <n v="1.31579E-2"/>
  </r>
  <r>
    <x v="131"/>
    <x v="0"/>
    <x v="0"/>
    <n v="24"/>
    <n v="1354"/>
    <s v="West"/>
    <n v="1.7725299999999999E-2"/>
  </r>
  <r>
    <x v="132"/>
    <x v="0"/>
    <x v="0"/>
    <n v="44"/>
    <n v="1412"/>
    <s v="West"/>
    <n v="3.1161500000000002E-2"/>
  </r>
  <r>
    <x v="133"/>
    <x v="0"/>
    <x v="0"/>
    <n v="26"/>
    <n v="772"/>
    <s v="West"/>
    <n v="3.3678800000000002E-2"/>
  </r>
  <r>
    <x v="134"/>
    <x v="0"/>
    <x v="0"/>
    <n v="54"/>
    <n v="1218"/>
    <s v="West"/>
    <n v="4.4334999999999999E-2"/>
  </r>
  <r>
    <x v="135"/>
    <x v="2"/>
    <x v="0"/>
    <n v="105"/>
    <n v="1318"/>
    <s v="Central"/>
    <n v="7.9666200000000006E-2"/>
  </r>
  <r>
    <x v="136"/>
    <x v="2"/>
    <x v="0"/>
    <n v="125"/>
    <n v="1957"/>
    <s v="Central"/>
    <n v="6.3873299999999994E-2"/>
  </r>
  <r>
    <x v="137"/>
    <x v="2"/>
    <x v="0"/>
    <n v="41"/>
    <n v="2377"/>
    <s v="Central"/>
    <n v="1.7248599999999999E-2"/>
  </r>
  <r>
    <x v="138"/>
    <x v="2"/>
    <x v="0"/>
    <n v="128"/>
    <n v="1655"/>
    <s v="Central"/>
    <n v="7.7341400000000005E-2"/>
  </r>
  <r>
    <x v="139"/>
    <x v="0"/>
    <x v="0"/>
    <n v="117"/>
    <n v="2230"/>
    <s v="East"/>
    <n v="5.2466400000000003E-2"/>
  </r>
  <r>
    <x v="140"/>
    <x v="0"/>
    <x v="0"/>
    <n v="111"/>
    <n v="2160"/>
    <s v="Central"/>
    <n v="5.1388900000000001E-2"/>
  </r>
  <r>
    <x v="141"/>
    <x v="0"/>
    <x v="0"/>
    <n v="97"/>
    <n v="1731"/>
    <s v="Central"/>
    <n v="5.6036999999999997E-2"/>
  </r>
  <r>
    <x v="142"/>
    <x v="0"/>
    <x v="0"/>
    <n v="48"/>
    <n v="2903"/>
    <s v="Central"/>
    <n v="1.65346E-2"/>
  </r>
  <r>
    <x v="143"/>
    <x v="0"/>
    <x v="0"/>
    <n v="167"/>
    <n v="2583"/>
    <s v="Central"/>
    <n v="6.4653500000000003E-2"/>
  </r>
  <r>
    <x v="144"/>
    <x v="2"/>
    <x v="0"/>
    <n v="65"/>
    <n v="1115"/>
    <s v="Central"/>
    <n v="5.8296000000000001E-2"/>
  </r>
  <r>
    <x v="145"/>
    <x v="0"/>
    <x v="0"/>
    <n v="112"/>
    <n v="2578"/>
    <s v="Central"/>
    <n v="4.3444499999999997E-2"/>
  </r>
  <r>
    <x v="146"/>
    <x v="0"/>
    <x v="0"/>
    <n v="124"/>
    <n v="2284"/>
    <s v="Central"/>
    <n v="5.4290699999999997E-2"/>
  </r>
  <r>
    <x v="147"/>
    <x v="0"/>
    <x v="0"/>
    <n v="151"/>
    <n v="2684"/>
    <s v="Central"/>
    <n v="5.6259299999999998E-2"/>
  </r>
  <r>
    <x v="148"/>
    <x v="2"/>
    <x v="0"/>
    <n v="131"/>
    <n v="4073"/>
    <s v="Central"/>
    <n v="3.2162999999999997E-2"/>
  </r>
  <r>
    <x v="149"/>
    <x v="2"/>
    <x v="0"/>
    <n v="144"/>
    <n v="2955"/>
    <s v="Central"/>
    <n v="4.8730999999999997E-2"/>
  </r>
  <r>
    <x v="150"/>
    <x v="2"/>
    <x v="0"/>
    <n v="34"/>
    <n v="912"/>
    <s v="Central"/>
    <n v="3.72807E-2"/>
  </r>
  <r>
    <x v="151"/>
    <x v="2"/>
    <x v="0"/>
    <n v="41"/>
    <n v="2011"/>
    <s v="Central"/>
    <n v="2.03879E-2"/>
  </r>
  <r>
    <x v="152"/>
    <x v="0"/>
    <x v="0"/>
    <n v="102"/>
    <n v="2429"/>
    <s v="Central"/>
    <n v="4.1992599999999998E-2"/>
  </r>
  <r>
    <x v="153"/>
    <x v="0"/>
    <x v="0"/>
    <n v="182"/>
    <n v="5010"/>
    <s v="Central"/>
    <n v="3.63273E-2"/>
  </r>
  <r>
    <x v="154"/>
    <x v="0"/>
    <x v="0"/>
    <n v="47"/>
    <n v="1707"/>
    <s v="Central"/>
    <n v="2.7533700000000001E-2"/>
  </r>
  <r>
    <x v="155"/>
    <x v="0"/>
    <x v="0"/>
    <n v="41"/>
    <n v="772"/>
    <s v="Central"/>
    <n v="5.3108799999999998E-2"/>
  </r>
  <r>
    <x v="156"/>
    <x v="0"/>
    <x v="0"/>
    <n v="75"/>
    <n v="1272"/>
    <s v="Central"/>
    <n v="5.8962300000000002E-2"/>
  </r>
  <r>
    <x v="157"/>
    <x v="3"/>
    <x v="0"/>
    <n v="11"/>
    <n v="1910"/>
    <s v="Central"/>
    <n v="5.7591999999999999E-3"/>
  </r>
  <r>
    <x v="158"/>
    <x v="0"/>
    <x v="0"/>
    <n v="1"/>
    <n v="8"/>
    <s v="Central"/>
    <n v="0.125"/>
  </r>
  <r>
    <x v="159"/>
    <x v="0"/>
    <x v="0"/>
    <n v="35"/>
    <n v="715"/>
    <s v="Central"/>
    <n v="4.8951000000000001E-2"/>
  </r>
  <r>
    <x v="160"/>
    <x v="2"/>
    <x v="0"/>
    <n v="24"/>
    <n v="872"/>
    <s v="Central"/>
    <n v="2.7522899999999999E-2"/>
  </r>
  <r>
    <x v="161"/>
    <x v="0"/>
    <x v="0"/>
    <n v="30"/>
    <n v="1028"/>
    <s v="Central"/>
    <n v="2.9182900000000001E-2"/>
  </r>
  <r>
    <x v="162"/>
    <x v="2"/>
    <x v="0"/>
    <n v="39"/>
    <n v="1776"/>
    <s v="Central"/>
    <n v="2.19595E-2"/>
  </r>
  <r>
    <x v="163"/>
    <x v="0"/>
    <x v="0"/>
    <n v="32"/>
    <n v="2398"/>
    <s v="Central"/>
    <n v="1.33445E-2"/>
  </r>
  <r>
    <x v="164"/>
    <x v="2"/>
    <x v="0"/>
    <n v="81"/>
    <n v="3741"/>
    <s v="Central"/>
    <n v="2.1652000000000001E-2"/>
  </r>
  <r>
    <x v="165"/>
    <x v="2"/>
    <x v="0"/>
    <n v="47"/>
    <n v="1166"/>
    <s v="Central"/>
    <n v="4.0308700000000003E-2"/>
  </r>
  <r>
    <x v="166"/>
    <x v="0"/>
    <x v="0"/>
    <n v="40"/>
    <n v="558"/>
    <s v="Central"/>
    <n v="7.1684600000000001E-2"/>
  </r>
  <r>
    <x v="167"/>
    <x v="0"/>
    <x v="0"/>
    <n v="56"/>
    <n v="888"/>
    <s v="Central"/>
    <n v="6.3063099999999997E-2"/>
  </r>
  <r>
    <x v="168"/>
    <x v="0"/>
    <x v="0"/>
    <n v="50"/>
    <n v="675"/>
    <s v="Central"/>
    <n v="7.4074100000000004E-2"/>
  </r>
  <r>
    <x v="169"/>
    <x v="0"/>
    <x v="0"/>
    <n v="90"/>
    <n v="1310"/>
    <s v="Central"/>
    <n v="6.8702299999999994E-2"/>
  </r>
  <r>
    <x v="170"/>
    <x v="2"/>
    <x v="0"/>
    <n v="30"/>
    <n v="607"/>
    <s v="Central"/>
    <n v="4.9423399999999999E-2"/>
  </r>
  <r>
    <x v="171"/>
    <x v="2"/>
    <x v="0"/>
    <n v="98"/>
    <n v="1793"/>
    <s v="Central"/>
    <n v="5.4656999999999997E-2"/>
  </r>
  <r>
    <x v="172"/>
    <x v="2"/>
    <x v="0"/>
    <n v="133"/>
    <n v="4599"/>
    <s v="Central"/>
    <n v="2.8919299999999998E-2"/>
  </r>
  <r>
    <x v="173"/>
    <x v="2"/>
    <x v="0"/>
    <n v="148"/>
    <n v="3807"/>
    <s v="Central"/>
    <n v="3.8875800000000002E-2"/>
  </r>
  <r>
    <x v="174"/>
    <x v="2"/>
    <x v="0"/>
    <n v="35"/>
    <n v="1593"/>
    <s v="Central"/>
    <n v="2.19711E-2"/>
  </r>
  <r>
    <x v="175"/>
    <x v="0"/>
    <x v="0"/>
    <m/>
    <n v="2"/>
    <s v="Central"/>
    <m/>
  </r>
  <r>
    <x v="176"/>
    <x v="0"/>
    <x v="0"/>
    <m/>
    <n v="3"/>
    <s v="Central"/>
    <m/>
  </r>
  <r>
    <x v="177"/>
    <x v="2"/>
    <x v="0"/>
    <n v="41"/>
    <n v="2023"/>
    <s v="Central"/>
    <n v="2.0266900000000001E-2"/>
  </r>
  <r>
    <x v="178"/>
    <x v="2"/>
    <x v="0"/>
    <n v="23"/>
    <n v="1067"/>
    <s v="Central"/>
    <n v="2.15558E-2"/>
  </r>
  <r>
    <x v="179"/>
    <x v="2"/>
    <x v="0"/>
    <n v="189"/>
    <n v="3923"/>
    <s v="Central"/>
    <n v="4.8177400000000002E-2"/>
  </r>
  <r>
    <x v="180"/>
    <x v="2"/>
    <x v="0"/>
    <n v="197"/>
    <n v="2032"/>
    <s v="Central"/>
    <n v="9.6948800000000002E-2"/>
  </r>
  <r>
    <x v="181"/>
    <x v="0"/>
    <x v="0"/>
    <n v="183"/>
    <n v="1981"/>
    <s v="Central"/>
    <n v="9.2377600000000004E-2"/>
  </r>
  <r>
    <x v="182"/>
    <x v="0"/>
    <x v="0"/>
    <n v="113"/>
    <n v="1668"/>
    <s v="Central"/>
    <n v="6.7745799999999995E-2"/>
  </r>
  <r>
    <x v="183"/>
    <x v="2"/>
    <x v="0"/>
    <n v="11"/>
    <n v="361"/>
    <s v="Central"/>
    <n v="3.0470899999999999E-2"/>
  </r>
  <r>
    <x v="184"/>
    <x v="0"/>
    <x v="0"/>
    <n v="267"/>
    <n v="3483"/>
    <s v="Central"/>
    <n v="7.6658100000000007E-2"/>
  </r>
  <r>
    <x v="185"/>
    <x v="0"/>
    <x v="0"/>
    <n v="90"/>
    <n v="701"/>
    <s v="Central"/>
    <n v="0.128388"/>
  </r>
  <r>
    <x v="186"/>
    <x v="0"/>
    <x v="0"/>
    <n v="41"/>
    <n v="534"/>
    <s v="Central"/>
    <n v="7.6779E-2"/>
  </r>
  <r>
    <x v="187"/>
    <x v="0"/>
    <x v="0"/>
    <n v="106"/>
    <n v="1033"/>
    <s v="Central"/>
    <n v="0.1026137"/>
  </r>
  <r>
    <x v="188"/>
    <x v="0"/>
    <x v="0"/>
    <n v="288"/>
    <n v="3131"/>
    <s v="Central"/>
    <n v="9.1983400000000007E-2"/>
  </r>
  <r>
    <x v="189"/>
    <x v="3"/>
    <x v="0"/>
    <n v="50"/>
    <n v="4935"/>
    <s v="Central"/>
    <n v="1.01317E-2"/>
  </r>
  <r>
    <x v="190"/>
    <x v="3"/>
    <x v="0"/>
    <n v="26"/>
    <n v="5429"/>
    <s v="Central"/>
    <n v="4.7891000000000001E-3"/>
  </r>
  <r>
    <x v="191"/>
    <x v="3"/>
    <x v="0"/>
    <n v="47"/>
    <n v="2805"/>
    <s v="Central"/>
    <n v="1.6755800000000001E-2"/>
  </r>
  <r>
    <x v="192"/>
    <x v="3"/>
    <x v="0"/>
    <n v="24"/>
    <n v="2103"/>
    <s v="Central"/>
    <n v="1.14123E-2"/>
  </r>
  <r>
    <x v="193"/>
    <x v="3"/>
    <x v="0"/>
    <n v="22"/>
    <n v="2418"/>
    <s v="Central"/>
    <n v="9.0983999999999995E-3"/>
  </r>
  <r>
    <x v="194"/>
    <x v="3"/>
    <x v="0"/>
    <n v="21"/>
    <n v="1134"/>
    <s v="Central"/>
    <n v="1.85185E-2"/>
  </r>
  <r>
    <x v="195"/>
    <x v="3"/>
    <x v="0"/>
    <n v="59"/>
    <n v="4549"/>
    <s v="Central"/>
    <n v="1.2969899999999999E-2"/>
  </r>
  <r>
    <x v="196"/>
    <x v="2"/>
    <x v="0"/>
    <n v="65"/>
    <n v="5169"/>
    <s v="Central"/>
    <n v="1.2574999999999999E-2"/>
  </r>
  <r>
    <x v="197"/>
    <x v="3"/>
    <x v="0"/>
    <n v="25"/>
    <n v="1904"/>
    <s v="Central"/>
    <n v="1.3130299999999999E-2"/>
  </r>
  <r>
    <x v="198"/>
    <x v="3"/>
    <x v="0"/>
    <n v="80"/>
    <n v="7762"/>
    <s v="Central"/>
    <n v="1.0306600000000001E-2"/>
  </r>
  <r>
    <x v="199"/>
    <x v="0"/>
    <x v="0"/>
    <n v="25"/>
    <n v="802"/>
    <s v="Central"/>
    <n v="3.1172100000000001E-2"/>
  </r>
  <r>
    <x v="200"/>
    <x v="2"/>
    <x v="0"/>
    <n v="47"/>
    <n v="1973"/>
    <s v="Central"/>
    <n v="2.3821599999999998E-2"/>
  </r>
  <r>
    <x v="201"/>
    <x v="0"/>
    <x v="0"/>
    <n v="23"/>
    <n v="1507"/>
    <s v="Central"/>
    <n v="1.5262100000000001E-2"/>
  </r>
  <r>
    <x v="202"/>
    <x v="0"/>
    <x v="0"/>
    <n v="124"/>
    <n v="2105"/>
    <s v="Central"/>
    <n v="5.8907399999999999E-2"/>
  </r>
  <r>
    <x v="203"/>
    <x v="0"/>
    <x v="0"/>
    <n v="48"/>
    <n v="630"/>
    <s v="Central"/>
    <n v="7.6190499999999994E-2"/>
  </r>
  <r>
    <x v="204"/>
    <x v="0"/>
    <x v="0"/>
    <n v="15"/>
    <n v="270"/>
    <s v="Central"/>
    <n v="5.5555599999999997E-2"/>
  </r>
  <r>
    <x v="205"/>
    <x v="0"/>
    <x v="0"/>
    <n v="223"/>
    <n v="2200"/>
    <s v="West"/>
    <n v="0.1013636"/>
  </r>
  <r>
    <x v="206"/>
    <x v="0"/>
    <x v="0"/>
    <n v="213"/>
    <n v="2047"/>
    <s v="West"/>
    <n v="0.1040547"/>
  </r>
  <r>
    <x v="207"/>
    <x v="0"/>
    <x v="0"/>
    <n v="62"/>
    <n v="553"/>
    <s v="West"/>
    <n v="0.1121157"/>
  </r>
  <r>
    <x v="208"/>
    <x v="0"/>
    <x v="0"/>
    <n v="146"/>
    <n v="1389"/>
    <s v="West"/>
    <n v="0.1051116"/>
  </r>
  <r>
    <x v="209"/>
    <x v="0"/>
    <x v="0"/>
    <n v="75"/>
    <n v="691"/>
    <s v="Central"/>
    <n v="0.10853839999999999"/>
  </r>
  <r>
    <x v="210"/>
    <x v="0"/>
    <x v="0"/>
    <n v="25"/>
    <n v="362"/>
    <s v="West"/>
    <n v="6.9060800000000006E-2"/>
  </r>
  <r>
    <x v="211"/>
    <x v="0"/>
    <x v="0"/>
    <n v="53"/>
    <n v="782"/>
    <s v="West"/>
    <n v="6.7774899999999999E-2"/>
  </r>
  <r>
    <x v="212"/>
    <x v="0"/>
    <x v="0"/>
    <n v="65"/>
    <n v="2248"/>
    <s v="West"/>
    <n v="2.8914599999999999E-2"/>
  </r>
  <r>
    <x v="213"/>
    <x v="0"/>
    <x v="0"/>
    <n v="23"/>
    <n v="805"/>
    <s v="West"/>
    <n v="2.85714E-2"/>
  </r>
  <r>
    <x v="214"/>
    <x v="0"/>
    <x v="0"/>
    <n v="42"/>
    <n v="1374"/>
    <s v="West"/>
    <n v="3.05677E-2"/>
  </r>
  <r>
    <x v="215"/>
    <x v="0"/>
    <x v="0"/>
    <n v="74"/>
    <n v="1758"/>
    <s v="West"/>
    <n v="4.20933E-2"/>
  </r>
  <r>
    <x v="216"/>
    <x v="0"/>
    <x v="0"/>
    <n v="104"/>
    <n v="1721"/>
    <s v="West"/>
    <n v="6.0429999999999998E-2"/>
  </r>
  <r>
    <x v="217"/>
    <x v="0"/>
    <x v="0"/>
    <n v="112"/>
    <n v="1816"/>
    <s v="West"/>
    <n v="6.1674E-2"/>
  </r>
  <r>
    <x v="218"/>
    <x v="0"/>
    <x v="0"/>
    <n v="110"/>
    <n v="794"/>
    <s v="West"/>
    <n v="0.138539"/>
  </r>
  <r>
    <x v="219"/>
    <x v="0"/>
    <x v="0"/>
    <n v="33"/>
    <n v="744"/>
    <s v="West"/>
    <n v="4.43548E-2"/>
  </r>
  <r>
    <x v="220"/>
    <x v="0"/>
    <x v="0"/>
    <n v="130"/>
    <n v="933"/>
    <s v="West"/>
    <n v="0.1393355"/>
  </r>
  <r>
    <x v="221"/>
    <x v="0"/>
    <x v="0"/>
    <n v="39"/>
    <n v="632"/>
    <s v="West"/>
    <n v="6.1708899999999997E-2"/>
  </r>
  <r>
    <x v="222"/>
    <x v="0"/>
    <x v="0"/>
    <n v="47"/>
    <n v="574"/>
    <s v="West"/>
    <n v="8.1881499999999996E-2"/>
  </r>
  <r>
    <x v="223"/>
    <x v="0"/>
    <x v="0"/>
    <n v="49"/>
    <n v="957"/>
    <s v="West"/>
    <n v="5.1201700000000003E-2"/>
  </r>
  <r>
    <x v="224"/>
    <x v="0"/>
    <x v="0"/>
    <n v="52"/>
    <n v="1022"/>
    <s v="West"/>
    <n v="5.0880599999999998E-2"/>
  </r>
  <r>
    <x v="225"/>
    <x v="0"/>
    <x v="0"/>
    <n v="40"/>
    <n v="1248"/>
    <s v="West"/>
    <n v="3.2051299999999998E-2"/>
  </r>
  <r>
    <x v="226"/>
    <x v="0"/>
    <x v="0"/>
    <n v="50"/>
    <n v="1255"/>
    <s v="West"/>
    <n v="3.9840599999999997E-2"/>
  </r>
  <r>
    <x v="227"/>
    <x v="0"/>
    <x v="0"/>
    <n v="51"/>
    <n v="1027"/>
    <s v="West"/>
    <n v="4.9659200000000001E-2"/>
  </r>
  <r>
    <x v="228"/>
    <x v="0"/>
    <x v="0"/>
    <n v="117"/>
    <n v="1964"/>
    <s v="West"/>
    <n v="5.9572300000000002E-2"/>
  </r>
  <r>
    <x v="229"/>
    <x v="0"/>
    <x v="0"/>
    <n v="65"/>
    <n v="1794"/>
    <s v="Central"/>
    <n v="3.6231899999999997E-2"/>
  </r>
  <r>
    <x v="230"/>
    <x v="0"/>
    <x v="0"/>
    <n v="125"/>
    <n v="1062"/>
    <s v="West"/>
    <n v="0.1177024"/>
  </r>
  <r>
    <x v="231"/>
    <x v="0"/>
    <x v="0"/>
    <n v="146"/>
    <n v="1135"/>
    <s v="West"/>
    <n v="0.12863440000000001"/>
  </r>
  <r>
    <x v="232"/>
    <x v="0"/>
    <x v="0"/>
    <n v="6"/>
    <n v="185"/>
    <s v="West"/>
    <n v="3.24324E-2"/>
  </r>
  <r>
    <x v="233"/>
    <x v="0"/>
    <x v="0"/>
    <n v="46"/>
    <n v="793"/>
    <s v="West"/>
    <n v="5.8007599999999999E-2"/>
  </r>
  <r>
    <x v="234"/>
    <x v="0"/>
    <x v="0"/>
    <n v="24"/>
    <n v="593"/>
    <s v="East"/>
    <n v="4.04722E-2"/>
  </r>
  <r>
    <x v="235"/>
    <x v="0"/>
    <x v="0"/>
    <n v="20"/>
    <n v="563"/>
    <s v="Central"/>
    <n v="3.5524E-2"/>
  </r>
  <r>
    <x v="236"/>
    <x v="0"/>
    <x v="0"/>
    <n v="54"/>
    <n v="1495"/>
    <s v="Central"/>
    <n v="3.6120399999999997E-2"/>
  </r>
  <r>
    <x v="237"/>
    <x v="0"/>
    <x v="0"/>
    <n v="61"/>
    <n v="730"/>
    <s v="East"/>
    <n v="8.35616E-2"/>
  </r>
  <r>
    <x v="238"/>
    <x v="0"/>
    <x v="0"/>
    <n v="28"/>
    <n v="1551"/>
    <s v="Central"/>
    <n v="1.80529E-2"/>
  </r>
  <r>
    <x v="239"/>
    <x v="0"/>
    <x v="0"/>
    <n v="29"/>
    <n v="1765"/>
    <s v="Central"/>
    <n v="1.64306E-2"/>
  </r>
  <r>
    <x v="240"/>
    <x v="0"/>
    <x v="0"/>
    <n v="359"/>
    <n v="6574"/>
    <s v="West"/>
    <n v="5.4609100000000001E-2"/>
  </r>
  <r>
    <x v="241"/>
    <x v="0"/>
    <x v="0"/>
    <n v="7"/>
    <n v="1081"/>
    <s v="Central"/>
    <n v="6.4755000000000004E-3"/>
  </r>
  <r>
    <x v="242"/>
    <x v="0"/>
    <x v="0"/>
    <n v="84"/>
    <n v="2715"/>
    <s v="Central"/>
    <n v="3.09392E-2"/>
  </r>
  <r>
    <x v="243"/>
    <x v="0"/>
    <x v="0"/>
    <n v="54"/>
    <n v="1002"/>
    <s v="Central"/>
    <n v="5.3892200000000001E-2"/>
  </r>
  <r>
    <x v="244"/>
    <x v="0"/>
    <x v="0"/>
    <n v="21"/>
    <n v="778"/>
    <s v="Central"/>
    <n v="2.69923E-2"/>
  </r>
  <r>
    <x v="245"/>
    <x v="1"/>
    <x v="0"/>
    <n v="53"/>
    <n v="3059"/>
    <s v="East"/>
    <n v="1.7325900000000002E-2"/>
  </r>
  <r>
    <x v="246"/>
    <x v="2"/>
    <x v="0"/>
    <n v="100"/>
    <n v="1437"/>
    <s v="Central"/>
    <n v="6.9589399999999996E-2"/>
  </r>
  <r>
    <x v="247"/>
    <x v="3"/>
    <x v="0"/>
    <n v="81"/>
    <n v="2256"/>
    <s v="Central"/>
    <n v="3.59043E-2"/>
  </r>
  <r>
    <x v="248"/>
    <x v="3"/>
    <x v="0"/>
    <n v="20"/>
    <n v="1544"/>
    <s v="East"/>
    <n v="1.29534E-2"/>
  </r>
  <r>
    <x v="249"/>
    <x v="2"/>
    <x v="0"/>
    <n v="24"/>
    <n v="1163"/>
    <s v="East"/>
    <n v="2.06363E-2"/>
  </r>
  <r>
    <x v="250"/>
    <x v="3"/>
    <x v="0"/>
    <n v="24"/>
    <n v="1930"/>
    <s v="East"/>
    <n v="1.24352E-2"/>
  </r>
  <r>
    <x v="251"/>
    <x v="3"/>
    <x v="0"/>
    <n v="63"/>
    <n v="2274"/>
    <s v="East"/>
    <n v="2.77045E-2"/>
  </r>
  <r>
    <x v="252"/>
    <x v="3"/>
    <x v="0"/>
    <n v="117"/>
    <n v="1902"/>
    <s v="Central"/>
    <n v="6.1514199999999998E-2"/>
  </r>
  <r>
    <x v="253"/>
    <x v="2"/>
    <x v="0"/>
    <n v="48"/>
    <n v="1014"/>
    <s v="East"/>
    <n v="4.7337299999999999E-2"/>
  </r>
  <r>
    <x v="254"/>
    <x v="2"/>
    <x v="0"/>
    <n v="126"/>
    <n v="983"/>
    <s v="East"/>
    <n v="0.12817899999999999"/>
  </r>
  <r>
    <x v="255"/>
    <x v="2"/>
    <x v="0"/>
    <n v="44"/>
    <n v="2151"/>
    <s v="Central"/>
    <n v="2.0455600000000001E-2"/>
  </r>
  <r>
    <x v="256"/>
    <x v="2"/>
    <x v="0"/>
    <n v="37"/>
    <n v="1408"/>
    <s v="Central"/>
    <n v="2.62784E-2"/>
  </r>
  <r>
    <x v="257"/>
    <x v="2"/>
    <x v="0"/>
    <n v="52"/>
    <n v="1410"/>
    <s v="Central"/>
    <n v="3.68794E-2"/>
  </r>
  <r>
    <x v="258"/>
    <x v="2"/>
    <x v="0"/>
    <n v="37"/>
    <n v="1339"/>
    <s v="Central"/>
    <n v="2.76326E-2"/>
  </r>
  <r>
    <x v="259"/>
    <x v="2"/>
    <x v="0"/>
    <n v="41"/>
    <n v="1787"/>
    <s v="East"/>
    <n v="2.2943499999999999E-2"/>
  </r>
  <r>
    <x v="260"/>
    <x v="2"/>
    <x v="0"/>
    <n v="73"/>
    <n v="1510"/>
    <s v="East"/>
    <n v="4.8344400000000003E-2"/>
  </r>
  <r>
    <x v="261"/>
    <x v="0"/>
    <x v="0"/>
    <n v="5"/>
    <n v="708"/>
    <s v="East"/>
    <n v="7.0621E-3"/>
  </r>
  <r>
    <x v="262"/>
    <x v="0"/>
    <x v="0"/>
    <n v="38"/>
    <n v="619"/>
    <s v="Central"/>
    <n v="6.1389300000000001E-2"/>
  </r>
  <r>
    <x v="263"/>
    <x v="0"/>
    <x v="0"/>
    <n v="106"/>
    <n v="2772"/>
    <s v="Central"/>
    <n v="3.8239500000000003E-2"/>
  </r>
  <r>
    <x v="264"/>
    <x v="0"/>
    <x v="0"/>
    <n v="55"/>
    <n v="936"/>
    <s v="Central"/>
    <n v="5.8760699999999999E-2"/>
  </r>
  <r>
    <x v="265"/>
    <x v="0"/>
    <x v="0"/>
    <n v="18"/>
    <n v="340"/>
    <s v="Central"/>
    <n v="5.2941200000000001E-2"/>
  </r>
  <r>
    <x v="266"/>
    <x v="0"/>
    <x v="0"/>
    <n v="57"/>
    <n v="1143"/>
    <s v="Central"/>
    <n v="4.9868799999999998E-2"/>
  </r>
  <r>
    <x v="267"/>
    <x v="0"/>
    <x v="0"/>
    <n v="243"/>
    <n v="2974"/>
    <s v="Central"/>
    <n v="8.1708100000000006E-2"/>
  </r>
  <r>
    <x v="268"/>
    <x v="0"/>
    <x v="0"/>
    <n v="15"/>
    <n v="233"/>
    <s v="Central"/>
    <n v="6.4377699999999996E-2"/>
  </r>
  <r>
    <x v="269"/>
    <x v="0"/>
    <x v="0"/>
    <n v="57"/>
    <n v="1757"/>
    <s v="Central"/>
    <n v="3.2441699999999997E-2"/>
  </r>
  <r>
    <x v="270"/>
    <x v="1"/>
    <x v="0"/>
    <n v="57"/>
    <n v="1432"/>
    <s v="Central"/>
    <n v="3.98045E-2"/>
  </r>
  <r>
    <x v="271"/>
    <x v="0"/>
    <x v="0"/>
    <n v="45"/>
    <n v="386"/>
    <s v="Central"/>
    <n v="0.1165803"/>
  </r>
  <r>
    <x v="272"/>
    <x v="2"/>
    <x v="0"/>
    <n v="52"/>
    <n v="2083"/>
    <s v="Central"/>
    <n v="2.4964E-2"/>
  </r>
  <r>
    <x v="273"/>
    <x v="0"/>
    <x v="0"/>
    <n v="120"/>
    <n v="1794"/>
    <s v="Central"/>
    <n v="6.6889599999999994E-2"/>
  </r>
  <r>
    <x v="274"/>
    <x v="3"/>
    <x v="0"/>
    <n v="17"/>
    <n v="1353"/>
    <s v="Central"/>
    <n v="1.25647E-2"/>
  </r>
  <r>
    <x v="275"/>
    <x v="0"/>
    <x v="0"/>
    <n v="14"/>
    <n v="452"/>
    <s v="Central"/>
    <n v="3.0973500000000001E-2"/>
  </r>
  <r>
    <x v="276"/>
    <x v="3"/>
    <x v="0"/>
    <n v="24"/>
    <n v="994"/>
    <s v="Central"/>
    <n v="2.41449E-2"/>
  </r>
  <r>
    <x v="277"/>
    <x v="3"/>
    <x v="0"/>
    <n v="20"/>
    <n v="1230"/>
    <s v="Central"/>
    <n v="1.6260199999999999E-2"/>
  </r>
  <r>
    <x v="278"/>
    <x v="3"/>
    <x v="0"/>
    <n v="7"/>
    <n v="2120"/>
    <s v="Central"/>
    <n v="3.3019E-3"/>
  </r>
  <r>
    <x v="279"/>
    <x v="1"/>
    <x v="0"/>
    <n v="29"/>
    <n v="649"/>
    <s v="Central"/>
    <n v="4.4684099999999997E-2"/>
  </r>
  <r>
    <x v="280"/>
    <x v="1"/>
    <x v="0"/>
    <n v="79"/>
    <n v="838"/>
    <s v="Toronto"/>
    <n v="9.4272099999999998E-2"/>
  </r>
  <r>
    <x v="281"/>
    <x v="0"/>
    <x v="0"/>
    <n v="498"/>
    <n v="2569"/>
    <s v="Toronto"/>
    <n v="0.19384970000000001"/>
  </r>
  <r>
    <x v="282"/>
    <x v="0"/>
    <x v="0"/>
    <n v="293"/>
    <n v="1287"/>
    <s v="East"/>
    <n v="0.22766120000000001"/>
  </r>
  <r>
    <x v="283"/>
    <x v="0"/>
    <x v="0"/>
    <n v="158"/>
    <n v="741"/>
    <s v="Central"/>
    <n v="0.21322540000000001"/>
  </r>
  <r>
    <x v="284"/>
    <x v="2"/>
    <x v="0"/>
    <n v="22"/>
    <n v="1537"/>
    <s v="Toronto"/>
    <n v="1.4313599999999999E-2"/>
  </r>
  <r>
    <x v="285"/>
    <x v="0"/>
    <x v="0"/>
    <n v="421"/>
    <n v="1708"/>
    <s v="Toronto"/>
    <n v="0.24648709999999999"/>
  </r>
  <r>
    <x v="286"/>
    <x v="0"/>
    <x v="0"/>
    <n v="279"/>
    <n v="1217"/>
    <s v="Toronto"/>
    <n v="0.22925229999999999"/>
  </r>
  <r>
    <x v="287"/>
    <x v="0"/>
    <x v="0"/>
    <n v="382"/>
    <n v="1801"/>
    <s v="Toronto"/>
    <n v="0.2121044"/>
  </r>
  <r>
    <x v="288"/>
    <x v="0"/>
    <x v="0"/>
    <n v="223"/>
    <n v="1169"/>
    <s v="Toronto"/>
    <n v="0.19076129999999999"/>
  </r>
  <r>
    <x v="289"/>
    <x v="0"/>
    <x v="0"/>
    <n v="89"/>
    <n v="455"/>
    <s v="Toronto"/>
    <n v="0.19560440000000001"/>
  </r>
  <r>
    <x v="290"/>
    <x v="0"/>
    <x v="0"/>
    <n v="110"/>
    <n v="911"/>
    <s v="Central"/>
    <n v="0.1207464"/>
  </r>
  <r>
    <x v="291"/>
    <x v="0"/>
    <x v="0"/>
    <n v="91"/>
    <n v="429"/>
    <s v="Central"/>
    <n v="0.21212120000000001"/>
  </r>
  <r>
    <x v="292"/>
    <x v="0"/>
    <x v="0"/>
    <n v="203"/>
    <n v="1354"/>
    <s v="Toronto"/>
    <n v="0.14992610000000001"/>
  </r>
  <r>
    <x v="293"/>
    <x v="0"/>
    <x v="0"/>
    <n v="65"/>
    <n v="371"/>
    <s v="Central"/>
    <n v="0.1752022"/>
  </r>
  <r>
    <x v="294"/>
    <x v="0"/>
    <x v="0"/>
    <n v="90"/>
    <n v="614"/>
    <s v="East"/>
    <n v="0.14657980000000001"/>
  </r>
  <r>
    <x v="295"/>
    <x v="0"/>
    <x v="0"/>
    <n v="53"/>
    <n v="436"/>
    <s v="East"/>
    <n v="0.1215596"/>
  </r>
  <r>
    <x v="296"/>
    <x v="1"/>
    <x v="0"/>
    <n v="36"/>
    <n v="805"/>
    <s v="Toronto"/>
    <n v="4.4720500000000003E-2"/>
  </r>
  <r>
    <x v="297"/>
    <x v="0"/>
    <x v="0"/>
    <n v="56"/>
    <n v="1158"/>
    <s v="Toronto"/>
    <n v="4.8359199999999998E-2"/>
  </r>
  <r>
    <x v="298"/>
    <x v="1"/>
    <x v="0"/>
    <n v="152"/>
    <n v="1795"/>
    <s v="Central"/>
    <n v="8.4679699999999997E-2"/>
  </r>
  <r>
    <x v="299"/>
    <x v="0"/>
    <x v="0"/>
    <n v="19"/>
    <n v="449"/>
    <s v="Central"/>
    <n v="4.2316300000000001E-2"/>
  </r>
  <r>
    <x v="300"/>
    <x v="0"/>
    <x v="0"/>
    <n v="5"/>
    <n v="100"/>
    <s v="Central"/>
    <n v="0.05"/>
  </r>
  <r>
    <x v="301"/>
    <x v="0"/>
    <x v="0"/>
    <n v="29"/>
    <n v="401"/>
    <s v="Toronto"/>
    <n v="7.23192E-2"/>
  </r>
  <r>
    <x v="302"/>
    <x v="0"/>
    <x v="0"/>
    <n v="26"/>
    <n v="616"/>
    <s v="East"/>
    <n v="4.2207799999999997E-2"/>
  </r>
  <r>
    <x v="303"/>
    <x v="0"/>
    <x v="0"/>
    <n v="5"/>
    <n v="107"/>
    <s v="Central"/>
    <n v="4.6729E-2"/>
  </r>
  <r>
    <x v="304"/>
    <x v="0"/>
    <x v="0"/>
    <n v="33"/>
    <n v="560"/>
    <s v="Central"/>
    <n v="5.8928599999999998E-2"/>
  </r>
  <r>
    <x v="305"/>
    <x v="0"/>
    <x v="0"/>
    <m/>
    <n v="1"/>
    <s v="Toronto"/>
    <m/>
  </r>
  <r>
    <x v="306"/>
    <x v="0"/>
    <x v="0"/>
    <m/>
    <n v="1"/>
    <s v="Toronto"/>
    <m/>
  </r>
  <r>
    <x v="307"/>
    <x v="0"/>
    <x v="0"/>
    <n v="251"/>
    <n v="1109"/>
    <s v="East"/>
    <n v="0.22633"/>
  </r>
  <r>
    <x v="308"/>
    <x v="0"/>
    <x v="0"/>
    <n v="103"/>
    <n v="742"/>
    <s v="Central"/>
    <n v="0.13881399999999999"/>
  </r>
  <r>
    <x v="309"/>
    <x v="0"/>
    <x v="0"/>
    <n v="109"/>
    <n v="642"/>
    <s v="Toronto"/>
    <n v="0.16978190000000001"/>
  </r>
  <r>
    <x v="310"/>
    <x v="0"/>
    <x v="0"/>
    <n v="105"/>
    <n v="705"/>
    <s v="Central"/>
    <n v="0.14893619999999999"/>
  </r>
  <r>
    <x v="311"/>
    <x v="0"/>
    <x v="0"/>
    <n v="49"/>
    <n v="490"/>
    <s v="Central"/>
    <n v="0.1"/>
  </r>
  <r>
    <x v="312"/>
    <x v="0"/>
    <x v="0"/>
    <n v="58"/>
    <n v="468"/>
    <s v="Toronto"/>
    <n v="0.1239316"/>
  </r>
  <r>
    <x v="313"/>
    <x v="0"/>
    <x v="0"/>
    <n v="128"/>
    <n v="2070"/>
    <s v="Central"/>
    <n v="6.18357E-2"/>
  </r>
  <r>
    <x v="314"/>
    <x v="0"/>
    <x v="0"/>
    <m/>
    <n v="2"/>
    <s v="Toronto"/>
    <m/>
  </r>
  <r>
    <x v="315"/>
    <x v="0"/>
    <x v="0"/>
    <m/>
    <n v="0"/>
    <s v="Toronto"/>
    <m/>
  </r>
  <r>
    <x v="316"/>
    <x v="1"/>
    <x v="0"/>
    <n v="57"/>
    <n v="1240"/>
    <s v="Central"/>
    <n v="4.59677E-2"/>
  </r>
  <r>
    <x v="317"/>
    <x v="0"/>
    <x v="0"/>
    <n v="105"/>
    <n v="1551"/>
    <s v="Central"/>
    <n v="6.7698300000000003E-2"/>
  </r>
  <r>
    <x v="318"/>
    <x v="0"/>
    <x v="0"/>
    <n v="244"/>
    <n v="1169"/>
    <s v="Central"/>
    <n v="0.20872540000000001"/>
  </r>
  <r>
    <x v="319"/>
    <x v="0"/>
    <x v="0"/>
    <n v="241"/>
    <n v="1922"/>
    <s v="Central"/>
    <n v="0.12539020000000001"/>
  </r>
  <r>
    <x v="320"/>
    <x v="0"/>
    <x v="0"/>
    <n v="268"/>
    <n v="1178"/>
    <s v="East"/>
    <n v="0.22750419999999999"/>
  </r>
  <r>
    <x v="321"/>
    <x v="0"/>
    <x v="0"/>
    <n v="306"/>
    <n v="1709"/>
    <s v="Central"/>
    <n v="0.17905209999999999"/>
  </r>
  <r>
    <x v="322"/>
    <x v="0"/>
    <x v="0"/>
    <n v="164"/>
    <n v="1138"/>
    <s v="Toronto"/>
    <n v="0.1441125"/>
  </r>
  <r>
    <x v="323"/>
    <x v="0"/>
    <x v="0"/>
    <n v="116"/>
    <n v="1458"/>
    <s v="Central"/>
    <n v="7.9561000000000007E-2"/>
  </r>
  <r>
    <x v="324"/>
    <x v="1"/>
    <x v="0"/>
    <n v="12"/>
    <n v="976"/>
    <s v="Central"/>
    <n v="1.22951E-2"/>
  </r>
  <r>
    <x v="325"/>
    <x v="1"/>
    <x v="0"/>
    <n v="61"/>
    <n v="2207"/>
    <s v="Central"/>
    <n v="2.7639299999999999E-2"/>
  </r>
  <r>
    <x v="326"/>
    <x v="1"/>
    <x v="0"/>
    <n v="194"/>
    <n v="2138"/>
    <s v="Central"/>
    <n v="9.0739E-2"/>
  </r>
  <r>
    <x v="327"/>
    <x v="0"/>
    <x v="0"/>
    <n v="358"/>
    <n v="1846"/>
    <s v="Toronto"/>
    <n v="0.19393279999999999"/>
  </r>
  <r>
    <x v="328"/>
    <x v="0"/>
    <x v="0"/>
    <n v="178"/>
    <n v="867"/>
    <s v="Toronto"/>
    <n v="0.20530570000000001"/>
  </r>
  <r>
    <x v="329"/>
    <x v="0"/>
    <x v="0"/>
    <n v="323"/>
    <n v="1635"/>
    <s v="East"/>
    <n v="0.19755349999999999"/>
  </r>
  <r>
    <x v="330"/>
    <x v="0"/>
    <x v="0"/>
    <m/>
    <n v="1"/>
    <s v="Central"/>
    <m/>
  </r>
  <r>
    <x v="331"/>
    <x v="0"/>
    <x v="0"/>
    <m/>
    <n v="0"/>
    <s v="East"/>
    <m/>
  </r>
  <r>
    <x v="332"/>
    <x v="0"/>
    <x v="0"/>
    <n v="150"/>
    <n v="2073"/>
    <s v="Central"/>
    <n v="7.2358900000000004E-2"/>
  </r>
  <r>
    <x v="333"/>
    <x v="0"/>
    <x v="0"/>
    <n v="108"/>
    <n v="1219"/>
    <s v="Central"/>
    <n v="8.8597200000000001E-2"/>
  </r>
  <r>
    <x v="334"/>
    <x v="0"/>
    <x v="0"/>
    <n v="51"/>
    <n v="345"/>
    <s v="Central"/>
    <n v="0.14782609999999999"/>
  </r>
  <r>
    <x v="335"/>
    <x v="0"/>
    <x v="0"/>
    <n v="109"/>
    <n v="1077"/>
    <s v="Central"/>
    <n v="0.10120709999999999"/>
  </r>
  <r>
    <x v="336"/>
    <x v="0"/>
    <x v="0"/>
    <n v="101"/>
    <n v="926"/>
    <s v="Central"/>
    <n v="0.1090713"/>
  </r>
  <r>
    <x v="337"/>
    <x v="0"/>
    <x v="0"/>
    <n v="92"/>
    <n v="1443"/>
    <s v="Central"/>
    <n v="6.3756099999999996E-2"/>
  </r>
  <r>
    <x v="338"/>
    <x v="0"/>
    <x v="0"/>
    <n v="109"/>
    <n v="1576"/>
    <s v="Central"/>
    <n v="6.9162399999999999E-2"/>
  </r>
  <r>
    <x v="339"/>
    <x v="0"/>
    <x v="0"/>
    <n v="83"/>
    <n v="1597"/>
    <s v="Central"/>
    <n v="5.1972400000000002E-2"/>
  </r>
  <r>
    <x v="340"/>
    <x v="3"/>
    <x v="0"/>
    <n v="4"/>
    <n v="601"/>
    <s v="Central"/>
    <n v="6.6556000000000002E-3"/>
  </r>
  <r>
    <x v="341"/>
    <x v="3"/>
    <x v="0"/>
    <n v="11"/>
    <n v="1365"/>
    <s v="Central"/>
    <n v="8.0586000000000008E-3"/>
  </r>
  <r>
    <x v="342"/>
    <x v="1"/>
    <x v="0"/>
    <n v="30"/>
    <n v="1490"/>
    <s v="Central"/>
    <n v="2.0134200000000001E-2"/>
  </r>
  <r>
    <x v="343"/>
    <x v="1"/>
    <x v="0"/>
    <n v="32"/>
    <n v="949"/>
    <s v="Central"/>
    <n v="3.3719699999999998E-2"/>
  </r>
  <r>
    <x v="344"/>
    <x v="3"/>
    <x v="0"/>
    <n v="38"/>
    <n v="1711"/>
    <s v="East"/>
    <n v="2.2209199999999998E-2"/>
  </r>
  <r>
    <x v="345"/>
    <x v="3"/>
    <x v="0"/>
    <n v="13"/>
    <n v="2681"/>
    <s v="Central"/>
    <n v="4.8488999999999997E-3"/>
  </r>
  <r>
    <x v="346"/>
    <x v="3"/>
    <x v="0"/>
    <n v="31"/>
    <n v="2000"/>
    <s v="Central"/>
    <n v="1.55E-2"/>
  </r>
  <r>
    <x v="347"/>
    <x v="0"/>
    <x v="0"/>
    <n v="32"/>
    <n v="2050"/>
    <s v="West"/>
    <n v="1.56098E-2"/>
  </r>
  <r>
    <x v="348"/>
    <x v="0"/>
    <x v="0"/>
    <n v="264"/>
    <n v="4270"/>
    <s v="West"/>
    <n v="6.1826699999999998E-2"/>
  </r>
  <r>
    <x v="349"/>
    <x v="0"/>
    <x v="0"/>
    <n v="20"/>
    <n v="1208"/>
    <s v="Central"/>
    <n v="1.6556299999999999E-2"/>
  </r>
  <r>
    <x v="350"/>
    <x v="0"/>
    <x v="0"/>
    <n v="48"/>
    <n v="1831"/>
    <s v="West"/>
    <n v="2.6215200000000001E-2"/>
  </r>
  <r>
    <x v="351"/>
    <x v="0"/>
    <x v="0"/>
    <n v="90"/>
    <n v="5197"/>
    <s v="West"/>
    <n v="1.7317699999999998E-2"/>
  </r>
  <r>
    <x v="352"/>
    <x v="0"/>
    <x v="0"/>
    <n v="58"/>
    <n v="2273"/>
    <s v="Central"/>
    <n v="2.5516899999999999E-2"/>
  </r>
  <r>
    <x v="353"/>
    <x v="0"/>
    <x v="0"/>
    <n v="30"/>
    <n v="2299"/>
    <s v="West"/>
    <n v="1.30492E-2"/>
  </r>
  <r>
    <x v="354"/>
    <x v="0"/>
    <x v="0"/>
    <n v="48"/>
    <n v="1763"/>
    <s v="West"/>
    <n v="2.7226299999999998E-2"/>
  </r>
  <r>
    <x v="355"/>
    <x v="0"/>
    <x v="0"/>
    <n v="103"/>
    <n v="2827"/>
    <s v="West"/>
    <n v="3.6434399999999999E-2"/>
  </r>
  <r>
    <x v="356"/>
    <x v="0"/>
    <x v="0"/>
    <n v="145"/>
    <n v="3573"/>
    <s v="West"/>
    <n v="4.0582100000000003E-2"/>
  </r>
  <r>
    <x v="357"/>
    <x v="0"/>
    <x v="0"/>
    <n v="85"/>
    <n v="2211"/>
    <s v="West"/>
    <n v="3.8444100000000002E-2"/>
  </r>
  <r>
    <x v="358"/>
    <x v="0"/>
    <x v="0"/>
    <n v="36"/>
    <n v="2699"/>
    <s v="West"/>
    <n v="1.3338300000000001E-2"/>
  </r>
  <r>
    <x v="359"/>
    <x v="0"/>
    <x v="0"/>
    <n v="47"/>
    <n v="2263"/>
    <s v="West"/>
    <n v="2.07689E-2"/>
  </r>
  <r>
    <x v="360"/>
    <x v="0"/>
    <x v="0"/>
    <n v="2"/>
    <n v="672"/>
    <s v="West"/>
    <n v="2.9762E-3"/>
  </r>
  <r>
    <x v="361"/>
    <x v="0"/>
    <x v="0"/>
    <n v="21"/>
    <n v="147"/>
    <s v="West"/>
    <n v="0.14285709999999999"/>
  </r>
  <r>
    <x v="362"/>
    <x v="0"/>
    <x v="0"/>
    <n v="212"/>
    <n v="2406"/>
    <s v="West"/>
    <n v="8.8112999999999997E-2"/>
  </r>
  <r>
    <x v="363"/>
    <x v="0"/>
    <x v="0"/>
    <n v="103"/>
    <n v="1364"/>
    <s v="West"/>
    <n v="7.5513200000000003E-2"/>
  </r>
  <r>
    <x v="364"/>
    <x v="0"/>
    <x v="0"/>
    <n v="183"/>
    <n v="2191"/>
    <s v="West"/>
    <n v="8.3523500000000001E-2"/>
  </r>
  <r>
    <x v="365"/>
    <x v="0"/>
    <x v="0"/>
    <n v="27"/>
    <n v="505"/>
    <s v="West"/>
    <n v="5.34653E-2"/>
  </r>
  <r>
    <x v="366"/>
    <x v="0"/>
    <x v="0"/>
    <n v="60"/>
    <n v="802"/>
    <s v="West"/>
    <n v="7.4813000000000004E-2"/>
  </r>
  <r>
    <x v="367"/>
    <x v="0"/>
    <x v="0"/>
    <n v="89"/>
    <n v="1000"/>
    <s v="West"/>
    <n v="8.8999999999999996E-2"/>
  </r>
  <r>
    <x v="368"/>
    <x v="0"/>
    <x v="0"/>
    <n v="11"/>
    <n v="400"/>
    <s v="West"/>
    <n v="2.75E-2"/>
  </r>
  <r>
    <x v="369"/>
    <x v="0"/>
    <x v="0"/>
    <n v="52"/>
    <n v="2115"/>
    <s v="West"/>
    <n v="2.4586299999999998E-2"/>
  </r>
  <r>
    <x v="370"/>
    <x v="0"/>
    <x v="0"/>
    <n v="64"/>
    <n v="914"/>
    <s v="West"/>
    <n v="7.0021899999999998E-2"/>
  </r>
  <r>
    <x v="371"/>
    <x v="0"/>
    <x v="0"/>
    <n v="49"/>
    <n v="1005"/>
    <s v="West"/>
    <n v="4.87562E-2"/>
  </r>
  <r>
    <x v="372"/>
    <x v="0"/>
    <x v="0"/>
    <n v="97"/>
    <n v="1721"/>
    <s v="West"/>
    <n v="5.6362599999999999E-2"/>
  </r>
  <r>
    <x v="373"/>
    <x v="0"/>
    <x v="0"/>
    <n v="56"/>
    <n v="905"/>
    <s v="West"/>
    <n v="6.1878500000000003E-2"/>
  </r>
  <r>
    <x v="374"/>
    <x v="0"/>
    <x v="0"/>
    <n v="30"/>
    <n v="1075"/>
    <s v="West"/>
    <n v="2.7907000000000001E-2"/>
  </r>
  <r>
    <x v="375"/>
    <x v="0"/>
    <x v="0"/>
    <n v="74"/>
    <n v="2391"/>
    <s v="West"/>
    <n v="3.0949399999999998E-2"/>
  </r>
  <r>
    <x v="376"/>
    <x v="0"/>
    <x v="0"/>
    <n v="59"/>
    <n v="670"/>
    <s v="West"/>
    <n v="8.8059700000000005E-2"/>
  </r>
  <r>
    <x v="377"/>
    <x v="0"/>
    <x v="0"/>
    <n v="131"/>
    <n v="1080"/>
    <s v="West"/>
    <n v="0.1212963"/>
  </r>
  <r>
    <x v="378"/>
    <x v="0"/>
    <x v="0"/>
    <n v="72"/>
    <n v="807"/>
    <s v="West"/>
    <n v="8.9219300000000001E-2"/>
  </r>
  <r>
    <x v="379"/>
    <x v="0"/>
    <x v="0"/>
    <n v="149"/>
    <n v="1371"/>
    <s v="West"/>
    <n v="0.10867979999999999"/>
  </r>
  <r>
    <x v="380"/>
    <x v="0"/>
    <x v="0"/>
    <n v="107"/>
    <n v="1328"/>
    <s v="West"/>
    <n v="8.0572299999999999E-2"/>
  </r>
  <r>
    <x v="381"/>
    <x v="0"/>
    <x v="0"/>
    <n v="88"/>
    <n v="2362"/>
    <s v="West"/>
    <n v="3.7256600000000001E-2"/>
  </r>
  <r>
    <x v="382"/>
    <x v="0"/>
    <x v="0"/>
    <n v="85"/>
    <n v="1288"/>
    <s v="West"/>
    <n v="6.5993800000000005E-2"/>
  </r>
  <r>
    <x v="383"/>
    <x v="0"/>
    <x v="0"/>
    <n v="67"/>
    <n v="1423"/>
    <s v="West"/>
    <n v="4.7083600000000003E-2"/>
  </r>
  <r>
    <x v="384"/>
    <x v="0"/>
    <x v="0"/>
    <n v="66"/>
    <n v="1543"/>
    <s v="West"/>
    <n v="4.2773800000000001E-2"/>
  </r>
  <r>
    <x v="385"/>
    <x v="0"/>
    <x v="0"/>
    <n v="112"/>
    <n v="837"/>
    <s v="West"/>
    <n v="0.13381119999999999"/>
  </r>
  <r>
    <x v="386"/>
    <x v="0"/>
    <x v="0"/>
    <n v="86"/>
    <n v="913"/>
    <s v="West"/>
    <n v="9.4195000000000001E-2"/>
  </r>
  <r>
    <x v="387"/>
    <x v="0"/>
    <x v="0"/>
    <n v="22"/>
    <n v="570"/>
    <s v="West"/>
    <n v="3.8596499999999999E-2"/>
  </r>
  <r>
    <x v="388"/>
    <x v="0"/>
    <x v="0"/>
    <n v="58"/>
    <n v="846"/>
    <s v="West"/>
    <n v="6.8557900000000005E-2"/>
  </r>
  <r>
    <x v="389"/>
    <x v="0"/>
    <x v="0"/>
    <n v="43"/>
    <n v="801"/>
    <s v="West"/>
    <n v="5.3682899999999999E-2"/>
  </r>
  <r>
    <x v="390"/>
    <x v="0"/>
    <x v="0"/>
    <n v="92"/>
    <n v="1492"/>
    <s v="West"/>
    <n v="6.16622E-2"/>
  </r>
  <r>
    <x v="391"/>
    <x v="0"/>
    <x v="0"/>
    <n v="6"/>
    <n v="299"/>
    <s v="West"/>
    <n v="2.0066899999999999E-2"/>
  </r>
  <r>
    <x v="392"/>
    <x v="0"/>
    <x v="0"/>
    <n v="39"/>
    <n v="1224"/>
    <s v="West"/>
    <n v="3.1862700000000001E-2"/>
  </r>
  <r>
    <x v="393"/>
    <x v="0"/>
    <x v="0"/>
    <n v="51"/>
    <n v="992"/>
    <s v="West"/>
    <n v="5.14113E-2"/>
  </r>
  <r>
    <x v="394"/>
    <x v="0"/>
    <x v="0"/>
    <n v="17"/>
    <n v="502"/>
    <s v="West"/>
    <n v="3.3864499999999999E-2"/>
  </r>
  <r>
    <x v="395"/>
    <x v="0"/>
    <x v="0"/>
    <n v="55"/>
    <n v="1575"/>
    <s v="West"/>
    <n v="3.4920600000000003E-2"/>
  </r>
  <r>
    <x v="396"/>
    <x v="0"/>
    <x v="0"/>
    <n v="30"/>
    <n v="1558"/>
    <s v="West"/>
    <n v="1.9255499999999998E-2"/>
  </r>
  <r>
    <x v="397"/>
    <x v="0"/>
    <x v="0"/>
    <n v="74"/>
    <n v="2086"/>
    <s v="West"/>
    <n v="3.5474600000000002E-2"/>
  </r>
  <r>
    <x v="398"/>
    <x v="0"/>
    <x v="0"/>
    <n v="2"/>
    <n v="60"/>
    <s v="West"/>
    <n v="3.3333300000000003E-2"/>
  </r>
  <r>
    <x v="399"/>
    <x v="0"/>
    <x v="0"/>
    <n v="19"/>
    <n v="965"/>
    <s v="West"/>
    <n v="1.9689100000000001E-2"/>
  </r>
  <r>
    <x v="400"/>
    <x v="0"/>
    <x v="0"/>
    <n v="26"/>
    <n v="1034"/>
    <s v="West"/>
    <n v="2.51451E-2"/>
  </r>
  <r>
    <x v="401"/>
    <x v="0"/>
    <x v="0"/>
    <n v="7"/>
    <n v="374"/>
    <s v="West"/>
    <n v="1.87166E-2"/>
  </r>
  <r>
    <x v="402"/>
    <x v="0"/>
    <x v="0"/>
    <n v="27"/>
    <n v="1098"/>
    <s v="West"/>
    <n v="2.45902E-2"/>
  </r>
  <r>
    <x v="403"/>
    <x v="0"/>
    <x v="0"/>
    <n v="42"/>
    <n v="1272"/>
    <s v="West"/>
    <n v="3.3018899999999997E-2"/>
  </r>
  <r>
    <x v="404"/>
    <x v="0"/>
    <x v="0"/>
    <n v="10"/>
    <n v="326"/>
    <s v="West"/>
    <n v="3.0674799999999999E-2"/>
  </r>
  <r>
    <x v="405"/>
    <x v="0"/>
    <x v="0"/>
    <n v="3"/>
    <n v="441"/>
    <s v="West"/>
    <n v="6.8027000000000001E-3"/>
  </r>
  <r>
    <x v="406"/>
    <x v="0"/>
    <x v="0"/>
    <n v="34"/>
    <n v="1720"/>
    <s v="West"/>
    <n v="1.9767400000000001E-2"/>
  </r>
  <r>
    <x v="407"/>
    <x v="0"/>
    <x v="0"/>
    <n v="21"/>
    <n v="1008"/>
    <s v="West"/>
    <n v="2.0833299999999999E-2"/>
  </r>
  <r>
    <x v="408"/>
    <x v="0"/>
    <x v="0"/>
    <n v="1"/>
    <n v="190"/>
    <s v="West"/>
    <n v="5.2632E-3"/>
  </r>
  <r>
    <x v="409"/>
    <x v="0"/>
    <x v="0"/>
    <n v="28"/>
    <n v="890"/>
    <s v="West"/>
    <n v="3.1460700000000001E-2"/>
  </r>
  <r>
    <x v="410"/>
    <x v="0"/>
    <x v="0"/>
    <n v="32"/>
    <n v="436"/>
    <s v="West"/>
    <n v="7.3394500000000001E-2"/>
  </r>
  <r>
    <x v="411"/>
    <x v="0"/>
    <x v="0"/>
    <n v="6"/>
    <n v="112"/>
    <s v="West"/>
    <n v="5.3571399999999998E-2"/>
  </r>
  <r>
    <x v="412"/>
    <x v="0"/>
    <x v="0"/>
    <n v="96"/>
    <n v="1497"/>
    <s v="West"/>
    <n v="6.4128299999999999E-2"/>
  </r>
  <r>
    <x v="413"/>
    <x v="0"/>
    <x v="0"/>
    <n v="35"/>
    <n v="926"/>
    <s v="West"/>
    <n v="3.7796999999999997E-2"/>
  </r>
  <r>
    <x v="414"/>
    <x v="0"/>
    <x v="0"/>
    <n v="10"/>
    <n v="1048"/>
    <s v="West"/>
    <n v="9.5420000000000001E-3"/>
  </r>
  <r>
    <x v="415"/>
    <x v="0"/>
    <x v="0"/>
    <n v="6"/>
    <n v="92"/>
    <s v="West"/>
    <n v="6.5217399999999995E-2"/>
  </r>
  <r>
    <x v="416"/>
    <x v="0"/>
    <x v="0"/>
    <n v="39"/>
    <n v="1012"/>
    <s v="West"/>
    <n v="3.8537599999999998E-2"/>
  </r>
  <r>
    <x v="417"/>
    <x v="0"/>
    <x v="0"/>
    <n v="54"/>
    <n v="1417"/>
    <s v="West"/>
    <n v="3.8108700000000002E-2"/>
  </r>
  <r>
    <x v="418"/>
    <x v="0"/>
    <x v="0"/>
    <n v="60"/>
    <n v="1571"/>
    <s v="West"/>
    <n v="3.8192200000000003E-2"/>
  </r>
  <r>
    <x v="419"/>
    <x v="0"/>
    <x v="0"/>
    <n v="45"/>
    <n v="1074"/>
    <s v="West"/>
    <n v="4.1899400000000003E-2"/>
  </r>
  <r>
    <x v="420"/>
    <x v="0"/>
    <x v="0"/>
    <n v="168"/>
    <n v="1640"/>
    <s v="West"/>
    <n v="0.102439"/>
  </r>
  <r>
    <x v="421"/>
    <x v="0"/>
    <x v="0"/>
    <n v="110"/>
    <n v="2018"/>
    <s v="West"/>
    <n v="5.45094E-2"/>
  </r>
  <r>
    <x v="422"/>
    <x v="0"/>
    <x v="0"/>
    <n v="47"/>
    <n v="1279"/>
    <s v="West"/>
    <n v="3.6747500000000002E-2"/>
  </r>
  <r>
    <x v="423"/>
    <x v="0"/>
    <x v="0"/>
    <n v="52"/>
    <n v="327"/>
    <s v="West"/>
    <n v="0.15902140000000001"/>
  </r>
  <r>
    <x v="424"/>
    <x v="0"/>
    <x v="0"/>
    <n v="16"/>
    <n v="375"/>
    <s v="West"/>
    <n v="4.2666700000000002E-2"/>
  </r>
  <r>
    <x v="425"/>
    <x v="0"/>
    <x v="0"/>
    <n v="138"/>
    <n v="1349"/>
    <s v="West"/>
    <n v="0.102298"/>
  </r>
  <r>
    <x v="426"/>
    <x v="0"/>
    <x v="0"/>
    <n v="50"/>
    <n v="1559"/>
    <s v="West"/>
    <n v="3.2071799999999998E-2"/>
  </r>
  <r>
    <x v="427"/>
    <x v="0"/>
    <x v="0"/>
    <n v="210"/>
    <n v="2674"/>
    <s v="West"/>
    <n v="7.8534000000000007E-2"/>
  </r>
  <r>
    <x v="428"/>
    <x v="0"/>
    <x v="0"/>
    <n v="142"/>
    <n v="1929"/>
    <s v="West"/>
    <n v="7.3613300000000007E-2"/>
  </r>
  <r>
    <x v="429"/>
    <x v="0"/>
    <x v="0"/>
    <n v="87"/>
    <n v="1212"/>
    <s v="West"/>
    <n v="7.1782200000000004E-2"/>
  </r>
  <r>
    <x v="430"/>
    <x v="0"/>
    <x v="0"/>
    <n v="165"/>
    <n v="1631"/>
    <s v="West"/>
    <n v="0.1011649"/>
  </r>
  <r>
    <x v="431"/>
    <x v="0"/>
    <x v="0"/>
    <n v="16"/>
    <n v="441"/>
    <s v="West"/>
    <n v="3.62812E-2"/>
  </r>
  <r>
    <x v="432"/>
    <x v="0"/>
    <x v="0"/>
    <n v="25"/>
    <n v="627"/>
    <s v="West"/>
    <n v="3.9872400000000002E-2"/>
  </r>
  <r>
    <x v="433"/>
    <x v="0"/>
    <x v="0"/>
    <n v="1"/>
    <n v="20"/>
    <s v="West"/>
    <n v="0.05"/>
  </r>
  <r>
    <x v="434"/>
    <x v="0"/>
    <x v="0"/>
    <n v="61"/>
    <n v="650"/>
    <s v="West"/>
    <n v="9.3846200000000005E-2"/>
  </r>
  <r>
    <x v="435"/>
    <x v="0"/>
    <x v="0"/>
    <n v="27"/>
    <n v="451"/>
    <s v="West"/>
    <n v="5.9866999999999997E-2"/>
  </r>
  <r>
    <x v="436"/>
    <x v="0"/>
    <x v="0"/>
    <n v="40"/>
    <n v="989"/>
    <s v="West"/>
    <n v="4.0444899999999999E-2"/>
  </r>
  <r>
    <x v="437"/>
    <x v="0"/>
    <x v="0"/>
    <n v="45"/>
    <n v="1123"/>
    <s v="West"/>
    <n v="4.0071200000000001E-2"/>
  </r>
  <r>
    <x v="438"/>
    <x v="0"/>
    <x v="0"/>
    <n v="50"/>
    <n v="1179"/>
    <s v="West"/>
    <n v="4.2408800000000003E-2"/>
  </r>
  <r>
    <x v="439"/>
    <x v="0"/>
    <x v="0"/>
    <n v="60"/>
    <n v="1368"/>
    <s v="West"/>
    <n v="4.3859599999999999E-2"/>
  </r>
  <r>
    <x v="440"/>
    <x v="0"/>
    <x v="0"/>
    <n v="28"/>
    <n v="1168"/>
    <s v="West"/>
    <n v="2.39726E-2"/>
  </r>
  <r>
    <x v="441"/>
    <x v="0"/>
    <x v="0"/>
    <n v="27"/>
    <n v="441"/>
    <s v="West"/>
    <n v="6.1224500000000001E-2"/>
  </r>
  <r>
    <x v="442"/>
    <x v="0"/>
    <x v="0"/>
    <n v="2"/>
    <n v="54"/>
    <s v="West"/>
    <n v="3.7037E-2"/>
  </r>
  <r>
    <x v="443"/>
    <x v="0"/>
    <x v="0"/>
    <n v="2"/>
    <n v="41"/>
    <s v="West"/>
    <n v="4.8780499999999997E-2"/>
  </r>
  <r>
    <x v="444"/>
    <x v="0"/>
    <x v="0"/>
    <n v="8"/>
    <n v="682"/>
    <s v="West"/>
    <n v="1.17302E-2"/>
  </r>
  <r>
    <x v="445"/>
    <x v="0"/>
    <x v="0"/>
    <n v="25"/>
    <n v="1482"/>
    <s v="West"/>
    <n v="1.6869100000000001E-2"/>
  </r>
  <r>
    <x v="446"/>
    <x v="0"/>
    <x v="0"/>
    <n v="3"/>
    <n v="526"/>
    <s v="West"/>
    <n v="5.7034E-3"/>
  </r>
  <r>
    <x v="447"/>
    <x v="0"/>
    <x v="0"/>
    <n v="30"/>
    <n v="927"/>
    <s v="West"/>
    <n v="3.2362500000000002E-2"/>
  </r>
  <r>
    <x v="448"/>
    <x v="0"/>
    <x v="0"/>
    <n v="12"/>
    <n v="654"/>
    <s v="West"/>
    <n v="1.83486E-2"/>
  </r>
  <r>
    <x v="449"/>
    <x v="0"/>
    <x v="0"/>
    <n v="4"/>
    <n v="647"/>
    <s v="West"/>
    <n v="6.1824000000000002E-3"/>
  </r>
  <r>
    <x v="450"/>
    <x v="0"/>
    <x v="0"/>
    <n v="18"/>
    <n v="907"/>
    <s v="West"/>
    <n v="1.9845600000000001E-2"/>
  </r>
  <r>
    <x v="451"/>
    <x v="0"/>
    <x v="0"/>
    <n v="9"/>
    <n v="937"/>
    <s v="West"/>
    <n v="9.6051000000000001E-3"/>
  </r>
  <r>
    <x v="452"/>
    <x v="0"/>
    <x v="0"/>
    <n v="17"/>
    <n v="1179"/>
    <s v="West"/>
    <n v="1.4419E-2"/>
  </r>
  <r>
    <x v="453"/>
    <x v="2"/>
    <x v="0"/>
    <n v="14"/>
    <n v="829"/>
    <s v="West"/>
    <n v="1.6887800000000001E-2"/>
  </r>
  <r>
    <x v="454"/>
    <x v="2"/>
    <x v="0"/>
    <n v="12"/>
    <n v="946"/>
    <s v="West"/>
    <n v="1.2685E-2"/>
  </r>
  <r>
    <x v="455"/>
    <x v="0"/>
    <x v="0"/>
    <n v="12"/>
    <n v="1234"/>
    <s v="West"/>
    <n v="9.7245000000000005E-3"/>
  </r>
  <r>
    <x v="456"/>
    <x v="2"/>
    <x v="0"/>
    <n v="3"/>
    <n v="967"/>
    <s v="West"/>
    <n v="3.1023999999999999E-3"/>
  </r>
  <r>
    <x v="457"/>
    <x v="2"/>
    <x v="0"/>
    <n v="3"/>
    <n v="653"/>
    <s v="West"/>
    <n v="4.5941999999999997E-3"/>
  </r>
  <r>
    <x v="458"/>
    <x v="0"/>
    <x v="0"/>
    <n v="21"/>
    <n v="937"/>
    <s v="West"/>
    <n v="2.2412000000000001E-2"/>
  </r>
  <r>
    <x v="459"/>
    <x v="0"/>
    <x v="0"/>
    <n v="12"/>
    <n v="895"/>
    <s v="West"/>
    <n v="1.3407799999999999E-2"/>
  </r>
  <r>
    <x v="460"/>
    <x v="0"/>
    <x v="0"/>
    <n v="25"/>
    <n v="574"/>
    <s v="West"/>
    <n v="4.3554000000000002E-2"/>
  </r>
  <r>
    <x v="461"/>
    <x v="0"/>
    <x v="0"/>
    <n v="39"/>
    <n v="825"/>
    <s v="West"/>
    <n v="4.7272700000000001E-2"/>
  </r>
  <r>
    <x v="462"/>
    <x v="0"/>
    <x v="0"/>
    <n v="1"/>
    <n v="92"/>
    <s v="West"/>
    <n v="1.08696E-2"/>
  </r>
  <r>
    <x v="463"/>
    <x v="0"/>
    <x v="0"/>
    <n v="31"/>
    <n v="960"/>
    <s v="West"/>
    <n v="3.22917E-2"/>
  </r>
  <r>
    <x v="464"/>
    <x v="0"/>
    <x v="0"/>
    <n v="16"/>
    <n v="666"/>
    <s v="West"/>
    <n v="2.4024E-2"/>
  </r>
  <r>
    <x v="465"/>
    <x v="0"/>
    <x v="0"/>
    <n v="12"/>
    <n v="631"/>
    <s v="East"/>
    <n v="1.90174E-2"/>
  </r>
  <r>
    <x v="466"/>
    <x v="0"/>
    <x v="0"/>
    <n v="9"/>
    <n v="384"/>
    <s v="Central"/>
    <n v="2.34375E-2"/>
  </r>
  <r>
    <x v="467"/>
    <x v="0"/>
    <x v="0"/>
    <n v="4"/>
    <n v="159"/>
    <s v="Central"/>
    <n v="2.5157200000000001E-2"/>
  </r>
  <r>
    <x v="468"/>
    <x v="0"/>
    <x v="0"/>
    <n v="1"/>
    <n v="131"/>
    <s v="Central"/>
    <n v="7.6335999999999999E-3"/>
  </r>
  <r>
    <x v="469"/>
    <x v="0"/>
    <x v="0"/>
    <n v="2"/>
    <n v="110"/>
    <s v="Central"/>
    <n v="1.8181800000000001E-2"/>
  </r>
  <r>
    <x v="470"/>
    <x v="0"/>
    <x v="0"/>
    <n v="42"/>
    <n v="1224"/>
    <s v="North East"/>
    <n v="3.4313700000000003E-2"/>
  </r>
  <r>
    <x v="471"/>
    <x v="0"/>
    <x v="0"/>
    <n v="55"/>
    <n v="1027"/>
    <s v="North East"/>
    <n v="5.3553999999999997E-2"/>
  </r>
  <r>
    <x v="472"/>
    <x v="0"/>
    <x v="0"/>
    <n v="6"/>
    <n v="461"/>
    <s v="North East"/>
    <n v="1.3015199999999999E-2"/>
  </r>
  <r>
    <x v="473"/>
    <x v="0"/>
    <x v="0"/>
    <n v="35"/>
    <n v="1447"/>
    <s v="North East"/>
    <n v="2.4188000000000001E-2"/>
  </r>
  <r>
    <x v="474"/>
    <x v="0"/>
    <x v="0"/>
    <n v="56"/>
    <n v="2092"/>
    <s v="North East"/>
    <n v="2.67686E-2"/>
  </r>
  <r>
    <x v="475"/>
    <x v="0"/>
    <x v="0"/>
    <n v="22"/>
    <n v="443"/>
    <s v="North East"/>
    <n v="4.9661400000000001E-2"/>
  </r>
  <r>
    <x v="476"/>
    <x v="0"/>
    <x v="0"/>
    <n v="18"/>
    <n v="884"/>
    <s v="North East"/>
    <n v="2.0362000000000002E-2"/>
  </r>
  <r>
    <x v="477"/>
    <x v="0"/>
    <x v="0"/>
    <n v="20"/>
    <n v="440"/>
    <s v="North East"/>
    <n v="4.5454500000000002E-2"/>
  </r>
  <r>
    <x v="478"/>
    <x v="0"/>
    <x v="0"/>
    <n v="2"/>
    <n v="419"/>
    <s v="North East"/>
    <n v="4.7733000000000003E-3"/>
  </r>
  <r>
    <x v="479"/>
    <x v="0"/>
    <x v="0"/>
    <n v="21"/>
    <n v="1630"/>
    <s v="North East"/>
    <n v="1.28834E-2"/>
  </r>
  <r>
    <x v="480"/>
    <x v="0"/>
    <x v="0"/>
    <n v="26"/>
    <n v="1955"/>
    <s v="North West"/>
    <n v="1.3299200000000001E-2"/>
  </r>
  <r>
    <x v="481"/>
    <x v="0"/>
    <x v="0"/>
    <n v="3"/>
    <n v="346"/>
    <s v="North West"/>
    <n v="8.6704999999999994E-3"/>
  </r>
  <r>
    <x v="482"/>
    <x v="0"/>
    <x v="0"/>
    <n v="8"/>
    <n v="427"/>
    <s v="North West"/>
    <n v="1.8735399999999999E-2"/>
  </r>
  <r>
    <x v="483"/>
    <x v="0"/>
    <x v="0"/>
    <m/>
    <n v="0"/>
    <s v="North West"/>
    <m/>
  </r>
  <r>
    <x v="484"/>
    <x v="0"/>
    <x v="0"/>
    <n v="31"/>
    <n v="689"/>
    <s v="North East"/>
    <n v="4.4992699999999997E-2"/>
  </r>
  <r>
    <x v="485"/>
    <x v="0"/>
    <x v="0"/>
    <n v="61"/>
    <n v="1250"/>
    <s v="North East"/>
    <n v="4.8800000000000003E-2"/>
  </r>
  <r>
    <x v="486"/>
    <x v="0"/>
    <x v="0"/>
    <n v="19"/>
    <n v="139"/>
    <s v="North East"/>
    <n v="0.1366906"/>
  </r>
  <r>
    <x v="487"/>
    <x v="0"/>
    <x v="0"/>
    <n v="23"/>
    <n v="677"/>
    <s v="Central"/>
    <n v="3.3973400000000001E-2"/>
  </r>
  <r>
    <x v="488"/>
    <x v="0"/>
    <x v="0"/>
    <n v="26"/>
    <n v="670"/>
    <s v="Central"/>
    <n v="3.8806E-2"/>
  </r>
  <r>
    <x v="489"/>
    <x v="0"/>
    <x v="0"/>
    <n v="12"/>
    <n v="402"/>
    <s v="Central"/>
    <n v="2.9850700000000001E-2"/>
  </r>
  <r>
    <x v="490"/>
    <x v="0"/>
    <x v="0"/>
    <n v="27"/>
    <n v="537"/>
    <s v="North East"/>
    <n v="5.0279299999999999E-2"/>
  </r>
  <r>
    <x v="491"/>
    <x v="0"/>
    <x v="0"/>
    <n v="11"/>
    <n v="353"/>
    <s v="North East"/>
    <n v="3.1161500000000002E-2"/>
  </r>
  <r>
    <x v="492"/>
    <x v="0"/>
    <x v="0"/>
    <n v="5"/>
    <n v="331"/>
    <s v="North East"/>
    <n v="1.51057E-2"/>
  </r>
  <r>
    <x v="493"/>
    <x v="0"/>
    <x v="0"/>
    <n v="49"/>
    <n v="1008"/>
    <s v="North East"/>
    <n v="4.8611099999999997E-2"/>
  </r>
  <r>
    <x v="494"/>
    <x v="0"/>
    <x v="0"/>
    <n v="27"/>
    <n v="733"/>
    <s v="North East"/>
    <n v="3.6834899999999997E-2"/>
  </r>
  <r>
    <x v="495"/>
    <x v="0"/>
    <x v="0"/>
    <n v="13"/>
    <n v="672"/>
    <s v="North East"/>
    <n v="1.93452E-2"/>
  </r>
  <r>
    <x v="496"/>
    <x v="0"/>
    <x v="0"/>
    <n v="99"/>
    <n v="987"/>
    <s v="North East"/>
    <n v="0.1003039"/>
  </r>
  <r>
    <x v="497"/>
    <x v="0"/>
    <x v="0"/>
    <n v="21"/>
    <n v="158"/>
    <s v="North East"/>
    <n v="0.13291140000000001"/>
  </r>
  <r>
    <x v="498"/>
    <x v="0"/>
    <x v="0"/>
    <n v="16"/>
    <n v="379"/>
    <s v="Central"/>
    <n v="4.2216400000000001E-2"/>
  </r>
  <r>
    <x v="499"/>
    <x v="0"/>
    <x v="0"/>
    <n v="25"/>
    <n v="331"/>
    <s v="North East"/>
    <n v="7.5528700000000004E-2"/>
  </r>
  <r>
    <x v="500"/>
    <x v="0"/>
    <x v="0"/>
    <n v="17"/>
    <n v="636"/>
    <s v="North East"/>
    <n v="2.6729599999999999E-2"/>
  </r>
  <r>
    <x v="501"/>
    <x v="0"/>
    <x v="0"/>
    <n v="26"/>
    <n v="341"/>
    <s v="North East"/>
    <n v="7.6246300000000003E-2"/>
  </r>
  <r>
    <x v="502"/>
    <x v="0"/>
    <x v="0"/>
    <n v="33"/>
    <n v="1014"/>
    <s v="North East"/>
    <n v="3.2544400000000001E-2"/>
  </r>
  <r>
    <x v="503"/>
    <x v="0"/>
    <x v="0"/>
    <n v="5"/>
    <n v="153"/>
    <s v="North East"/>
    <n v="3.2679699999999999E-2"/>
  </r>
  <r>
    <x v="504"/>
    <x v="0"/>
    <x v="0"/>
    <n v="9"/>
    <n v="200"/>
    <s v="North East"/>
    <n v="4.4999999999999998E-2"/>
  </r>
  <r>
    <x v="505"/>
    <x v="0"/>
    <x v="0"/>
    <n v="16"/>
    <n v="306"/>
    <s v="North East"/>
    <n v="5.2287599999999997E-2"/>
  </r>
  <r>
    <x v="506"/>
    <x v="0"/>
    <x v="0"/>
    <n v="2"/>
    <n v="202"/>
    <s v="North East"/>
    <n v="9.9010000000000001E-3"/>
  </r>
  <r>
    <x v="507"/>
    <x v="0"/>
    <x v="0"/>
    <n v="9"/>
    <n v="330"/>
    <s v="North East"/>
    <n v="2.72727E-2"/>
  </r>
  <r>
    <x v="508"/>
    <x v="0"/>
    <x v="0"/>
    <n v="55"/>
    <n v="1448"/>
    <s v="North East"/>
    <n v="3.79834E-2"/>
  </r>
  <r>
    <x v="509"/>
    <x v="0"/>
    <x v="0"/>
    <n v="31"/>
    <n v="848"/>
    <s v="North East"/>
    <n v="3.6556600000000002E-2"/>
  </r>
  <r>
    <x v="510"/>
    <x v="0"/>
    <x v="0"/>
    <n v="21"/>
    <n v="726"/>
    <s v="North East"/>
    <n v="2.8925599999999999E-2"/>
  </r>
  <r>
    <x v="511"/>
    <x v="0"/>
    <x v="0"/>
    <n v="74"/>
    <n v="1086"/>
    <s v="North West"/>
    <n v="6.8140000000000006E-2"/>
  </r>
  <r>
    <x v="512"/>
    <x v="0"/>
    <x v="0"/>
    <n v="77"/>
    <n v="958"/>
    <s v="North West"/>
    <n v="8.0375799999999997E-2"/>
  </r>
  <r>
    <x v="513"/>
    <x v="0"/>
    <x v="0"/>
    <n v="45"/>
    <n v="904"/>
    <s v="North West"/>
    <n v="4.9778799999999998E-2"/>
  </r>
  <r>
    <x v="514"/>
    <x v="0"/>
    <x v="0"/>
    <n v="41"/>
    <n v="941"/>
    <s v="North West"/>
    <n v="4.3570699999999997E-2"/>
  </r>
  <r>
    <x v="515"/>
    <x v="0"/>
    <x v="0"/>
    <n v="69"/>
    <n v="583"/>
    <s v="North West"/>
    <n v="0.11835329999999999"/>
  </r>
  <r>
    <x v="516"/>
    <x v="0"/>
    <x v="0"/>
    <n v="16"/>
    <n v="279"/>
    <s v="North West"/>
    <n v="5.7347700000000001E-2"/>
  </r>
  <r>
    <x v="517"/>
    <x v="0"/>
    <x v="0"/>
    <n v="10"/>
    <n v="242"/>
    <s v="North West"/>
    <n v="4.1322299999999999E-2"/>
  </r>
  <r>
    <x v="518"/>
    <x v="0"/>
    <x v="0"/>
    <n v="6"/>
    <n v="102"/>
    <s v="North West"/>
    <n v="5.8823500000000001E-2"/>
  </r>
  <r>
    <x v="519"/>
    <x v="0"/>
    <x v="0"/>
    <n v="15"/>
    <n v="405"/>
    <s v="North West"/>
    <n v="3.7037E-2"/>
  </r>
  <r>
    <x v="520"/>
    <x v="0"/>
    <x v="0"/>
    <n v="12"/>
    <n v="381"/>
    <s v="North West"/>
    <n v="3.1496099999999999E-2"/>
  </r>
  <r>
    <x v="521"/>
    <x v="0"/>
    <x v="0"/>
    <n v="12"/>
    <n v="548"/>
    <s v="North West"/>
    <n v="2.1897799999999999E-2"/>
  </r>
  <r>
    <x v="522"/>
    <x v="0"/>
    <x v="0"/>
    <n v="21"/>
    <n v="711"/>
    <s v="North West"/>
    <n v="2.95359E-2"/>
  </r>
  <r>
    <x v="0"/>
    <x v="0"/>
    <x v="1"/>
    <n v="7489"/>
    <n v="8397"/>
    <s v="East"/>
    <n v="0.89186609999999999"/>
  </r>
  <r>
    <x v="1"/>
    <x v="0"/>
    <x v="1"/>
    <n v="1071"/>
    <n v="1346"/>
    <s v="East"/>
    <n v="0.79569100000000004"/>
  </r>
  <r>
    <x v="2"/>
    <x v="0"/>
    <x v="1"/>
    <n v="2994"/>
    <n v="3628"/>
    <s v="East"/>
    <n v="0.82524810000000004"/>
  </r>
  <r>
    <x v="3"/>
    <x v="0"/>
    <x v="1"/>
    <n v="2095"/>
    <n v="2548"/>
    <s v="East"/>
    <n v="0.82221350000000004"/>
  </r>
  <r>
    <x v="4"/>
    <x v="0"/>
    <x v="1"/>
    <n v="2215"/>
    <n v="2556"/>
    <s v="East"/>
    <n v="0.86658840000000004"/>
  </r>
  <r>
    <x v="5"/>
    <x v="0"/>
    <x v="1"/>
    <n v="2578"/>
    <n v="2906"/>
    <s v="East"/>
    <n v="0.88713010000000003"/>
  </r>
  <r>
    <x v="6"/>
    <x v="0"/>
    <x v="1"/>
    <n v="1612"/>
    <n v="2158"/>
    <s v="East"/>
    <n v="0.74698790000000004"/>
  </r>
  <r>
    <x v="7"/>
    <x v="0"/>
    <x v="1"/>
    <n v="5907"/>
    <n v="7576"/>
    <s v="East"/>
    <n v="0.77969900000000003"/>
  </r>
  <r>
    <x v="8"/>
    <x v="0"/>
    <x v="1"/>
    <n v="3548"/>
    <n v="4396"/>
    <s v="East"/>
    <n v="0.80709739999999996"/>
  </r>
  <r>
    <x v="9"/>
    <x v="0"/>
    <x v="1"/>
    <n v="1989"/>
    <n v="2638"/>
    <s v="East"/>
    <n v="0.75398030000000005"/>
  </r>
  <r>
    <x v="10"/>
    <x v="0"/>
    <x v="1"/>
    <n v="8"/>
    <n v="3"/>
    <s v="East"/>
    <n v="1"/>
  </r>
  <r>
    <x v="11"/>
    <x v="0"/>
    <x v="1"/>
    <n v="1126"/>
    <n v="1796"/>
    <s v="East"/>
    <n v="0.62694879999999997"/>
  </r>
  <r>
    <x v="12"/>
    <x v="0"/>
    <x v="1"/>
    <n v="2494"/>
    <n v="2798"/>
    <s v="East"/>
    <n v="0.891351"/>
  </r>
  <r>
    <x v="13"/>
    <x v="0"/>
    <x v="1"/>
    <n v="877"/>
    <n v="967"/>
    <s v="East"/>
    <n v="0.90692870000000003"/>
  </r>
  <r>
    <x v="14"/>
    <x v="1"/>
    <x v="1"/>
    <n v="1896"/>
    <n v="2475"/>
    <s v="East"/>
    <n v="0.76606059999999998"/>
  </r>
  <r>
    <x v="15"/>
    <x v="0"/>
    <x v="1"/>
    <n v="1139"/>
    <n v="1191"/>
    <s v="East"/>
    <n v="0.95633919999999994"/>
  </r>
  <r>
    <x v="16"/>
    <x v="1"/>
    <x v="1"/>
    <n v="1971"/>
    <n v="2356"/>
    <s v="East"/>
    <n v="0.83658739999999998"/>
  </r>
  <r>
    <x v="17"/>
    <x v="1"/>
    <x v="1"/>
    <n v="1900"/>
    <n v="2228"/>
    <s v="East"/>
    <n v="0.85278279999999995"/>
  </r>
  <r>
    <x v="18"/>
    <x v="0"/>
    <x v="1"/>
    <n v="724"/>
    <n v="852"/>
    <s v="East"/>
    <n v="0.8497652"/>
  </r>
  <r>
    <x v="19"/>
    <x v="0"/>
    <x v="1"/>
    <n v="569"/>
    <n v="547"/>
    <s v="East"/>
    <n v="1"/>
  </r>
  <r>
    <x v="20"/>
    <x v="1"/>
    <x v="1"/>
    <n v="1068"/>
    <n v="1298"/>
    <s v="East"/>
    <n v="0.82280430000000004"/>
  </r>
  <r>
    <x v="21"/>
    <x v="0"/>
    <x v="1"/>
    <n v="51"/>
    <n v="68"/>
    <s v="East"/>
    <n v="0.75"/>
  </r>
  <r>
    <x v="22"/>
    <x v="0"/>
    <x v="1"/>
    <n v="520"/>
    <n v="697"/>
    <s v="East"/>
    <n v="0.74605449999999995"/>
  </r>
  <r>
    <x v="23"/>
    <x v="0"/>
    <x v="1"/>
    <n v="1854"/>
    <n v="2084"/>
    <s v="East"/>
    <n v="0.88963530000000002"/>
  </r>
  <r>
    <x v="24"/>
    <x v="2"/>
    <x v="1"/>
    <n v="3214"/>
    <n v="3867"/>
    <s v="East"/>
    <n v="0.83113530000000002"/>
  </r>
  <r>
    <x v="25"/>
    <x v="3"/>
    <x v="1"/>
    <n v="4075"/>
    <n v="4951"/>
    <s v="East"/>
    <n v="0.82306610000000002"/>
  </r>
  <r>
    <x v="26"/>
    <x v="0"/>
    <x v="1"/>
    <n v="1042"/>
    <n v="1212"/>
    <s v="East"/>
    <n v="0.85973599999999994"/>
  </r>
  <r>
    <x v="27"/>
    <x v="0"/>
    <x v="1"/>
    <n v="282"/>
    <n v="335"/>
    <s v="East"/>
    <n v="0.84179099999999996"/>
  </r>
  <r>
    <x v="28"/>
    <x v="0"/>
    <x v="1"/>
    <n v="1070"/>
    <n v="1324"/>
    <s v="East"/>
    <n v="0.80815709999999996"/>
  </r>
  <r>
    <x v="29"/>
    <x v="0"/>
    <x v="1"/>
    <n v="1173"/>
    <n v="1521"/>
    <s v="East"/>
    <n v="0.77120319999999998"/>
  </r>
  <r>
    <x v="30"/>
    <x v="0"/>
    <x v="1"/>
    <n v="1185"/>
    <n v="1357"/>
    <s v="East"/>
    <n v="0.87324979999999996"/>
  </r>
  <r>
    <x v="31"/>
    <x v="1"/>
    <x v="1"/>
    <n v="1713"/>
    <n v="2334"/>
    <s v="East"/>
    <n v="0.73393319999999995"/>
  </r>
  <r>
    <x v="32"/>
    <x v="0"/>
    <x v="1"/>
    <n v="1382"/>
    <n v="1741"/>
    <s v="East"/>
    <n v="0.79379670000000002"/>
  </r>
  <r>
    <x v="33"/>
    <x v="0"/>
    <x v="1"/>
    <n v="1115"/>
    <n v="1384"/>
    <s v="East"/>
    <n v="0.80563580000000001"/>
  </r>
  <r>
    <x v="34"/>
    <x v="0"/>
    <x v="1"/>
    <n v="3899"/>
    <n v="4331"/>
    <s v="East"/>
    <n v="0.900254"/>
  </r>
  <r>
    <x v="35"/>
    <x v="0"/>
    <x v="1"/>
    <n v="1485"/>
    <n v="1660"/>
    <s v="East"/>
    <n v="0.89457830000000005"/>
  </r>
  <r>
    <x v="36"/>
    <x v="0"/>
    <x v="1"/>
    <n v="7489"/>
    <n v="8445"/>
    <s v="East"/>
    <n v="0.8867969"/>
  </r>
  <r>
    <x v="37"/>
    <x v="0"/>
    <x v="1"/>
    <n v="2136"/>
    <n v="2394"/>
    <s v="East"/>
    <n v="0.89223059999999998"/>
  </r>
  <r>
    <x v="38"/>
    <x v="0"/>
    <x v="1"/>
    <n v="1188"/>
    <n v="1359"/>
    <s v="East"/>
    <n v="0.87417219999999995"/>
  </r>
  <r>
    <x v="39"/>
    <x v="0"/>
    <x v="1"/>
    <n v="2421"/>
    <n v="2657"/>
    <s v="East"/>
    <n v="0.91117800000000004"/>
  </r>
  <r>
    <x v="40"/>
    <x v="0"/>
    <x v="1"/>
    <n v="343"/>
    <n v="440"/>
    <s v="East"/>
    <n v="0.77954540000000005"/>
  </r>
  <r>
    <x v="41"/>
    <x v="0"/>
    <x v="1"/>
    <n v="101"/>
    <n v="96"/>
    <s v="East"/>
    <n v="1"/>
  </r>
  <r>
    <x v="42"/>
    <x v="0"/>
    <x v="1"/>
    <n v="3520"/>
    <n v="3787"/>
    <s v="East"/>
    <n v="0.92949559999999998"/>
  </r>
  <r>
    <x v="43"/>
    <x v="0"/>
    <x v="1"/>
    <n v="1292"/>
    <n v="1472"/>
    <s v="East"/>
    <n v="0.87771739999999998"/>
  </r>
  <r>
    <x v="44"/>
    <x v="0"/>
    <x v="1"/>
    <n v="683"/>
    <n v="777"/>
    <s v="East"/>
    <n v="0.87902190000000002"/>
  </r>
  <r>
    <x v="45"/>
    <x v="0"/>
    <x v="1"/>
    <n v="1040"/>
    <n v="1226"/>
    <s v="East"/>
    <n v="0.84828709999999996"/>
  </r>
  <r>
    <x v="46"/>
    <x v="1"/>
    <x v="1"/>
    <n v="5462"/>
    <n v="6103"/>
    <s v="East"/>
    <n v="0.89496969999999998"/>
  </r>
  <r>
    <x v="47"/>
    <x v="0"/>
    <x v="1"/>
    <n v="351"/>
    <n v="343"/>
    <s v="East"/>
    <n v="1"/>
  </r>
  <r>
    <x v="48"/>
    <x v="0"/>
    <x v="1"/>
    <n v="336"/>
    <n v="339"/>
    <s v="East"/>
    <n v="0.99115039999999999"/>
  </r>
  <r>
    <x v="49"/>
    <x v="0"/>
    <x v="1"/>
    <n v="1137"/>
    <n v="1280"/>
    <s v="East"/>
    <n v="0.88828119999999999"/>
  </r>
  <r>
    <x v="50"/>
    <x v="0"/>
    <x v="1"/>
    <n v="1024"/>
    <n v="1195"/>
    <s v="East"/>
    <n v="0.85690379999999999"/>
  </r>
  <r>
    <x v="51"/>
    <x v="0"/>
    <x v="1"/>
    <n v="839"/>
    <n v="928"/>
    <s v="East"/>
    <n v="0.90409479999999998"/>
  </r>
  <r>
    <x v="52"/>
    <x v="0"/>
    <x v="1"/>
    <n v="636"/>
    <n v="730"/>
    <s v="East"/>
    <n v="0.87123289999999998"/>
  </r>
  <r>
    <x v="53"/>
    <x v="0"/>
    <x v="1"/>
    <n v="567"/>
    <n v="792"/>
    <s v="East"/>
    <n v="0.71590909999999996"/>
  </r>
  <r>
    <x v="54"/>
    <x v="0"/>
    <x v="1"/>
    <n v="1734"/>
    <n v="2593"/>
    <s v="East"/>
    <n v="0.66872350000000003"/>
  </r>
  <r>
    <x v="55"/>
    <x v="0"/>
    <x v="1"/>
    <n v="870"/>
    <n v="1184"/>
    <s v="East"/>
    <n v="0.73479729999999999"/>
  </r>
  <r>
    <x v="56"/>
    <x v="0"/>
    <x v="1"/>
    <n v="201"/>
    <n v="258"/>
    <s v="East"/>
    <n v="0.77906980000000003"/>
  </r>
  <r>
    <x v="57"/>
    <x v="0"/>
    <x v="1"/>
    <n v="42"/>
    <n v="39"/>
    <s v="East"/>
    <n v="1"/>
  </r>
  <r>
    <x v="58"/>
    <x v="0"/>
    <x v="1"/>
    <n v="1455"/>
    <n v="1708"/>
    <s v="East"/>
    <n v="0.85187349999999995"/>
  </r>
  <r>
    <x v="59"/>
    <x v="0"/>
    <x v="1"/>
    <n v="925"/>
    <n v="1136"/>
    <s v="East"/>
    <n v="0.81426050000000005"/>
  </r>
  <r>
    <x v="60"/>
    <x v="0"/>
    <x v="1"/>
    <n v="1287"/>
    <n v="1385"/>
    <s v="East"/>
    <n v="0.92924189999999995"/>
  </r>
  <r>
    <x v="61"/>
    <x v="0"/>
    <x v="1"/>
    <n v="410"/>
    <n v="467"/>
    <s v="East"/>
    <n v="0.87794439999999996"/>
  </r>
  <r>
    <x v="62"/>
    <x v="0"/>
    <x v="1"/>
    <n v="776"/>
    <n v="938"/>
    <s v="East"/>
    <n v="0.82729209999999997"/>
  </r>
  <r>
    <x v="63"/>
    <x v="0"/>
    <x v="1"/>
    <n v="1804"/>
    <n v="2465"/>
    <s v="East"/>
    <n v="0.73184590000000005"/>
  </r>
  <r>
    <x v="64"/>
    <x v="0"/>
    <x v="1"/>
    <n v="827"/>
    <n v="935"/>
    <s v="East"/>
    <n v="0.88449199999999994"/>
  </r>
  <r>
    <x v="65"/>
    <x v="0"/>
    <x v="1"/>
    <n v="2762"/>
    <n v="3135"/>
    <s v="East"/>
    <n v="0.88102069999999999"/>
  </r>
  <r>
    <x v="66"/>
    <x v="0"/>
    <x v="1"/>
    <n v="617"/>
    <n v="688"/>
    <s v="East"/>
    <n v="0.89680230000000005"/>
  </r>
  <r>
    <x v="67"/>
    <x v="0"/>
    <x v="1"/>
    <n v="1878"/>
    <n v="2022"/>
    <s v="East"/>
    <n v="0.92878340000000004"/>
  </r>
  <r>
    <x v="68"/>
    <x v="0"/>
    <x v="1"/>
    <n v="834"/>
    <n v="974"/>
    <s v="East"/>
    <n v="0.85626290000000005"/>
  </r>
  <r>
    <x v="69"/>
    <x v="0"/>
    <x v="1"/>
    <n v="738"/>
    <n v="886"/>
    <s v="East"/>
    <n v="0.83295710000000001"/>
  </r>
  <r>
    <x v="70"/>
    <x v="0"/>
    <x v="1"/>
    <n v="727"/>
    <n v="847"/>
    <s v="East"/>
    <n v="0.85832350000000002"/>
  </r>
  <r>
    <x v="71"/>
    <x v="0"/>
    <x v="1"/>
    <n v="1300"/>
    <n v="1838"/>
    <s v="East"/>
    <n v="0.70729050000000004"/>
  </r>
  <r>
    <x v="72"/>
    <x v="0"/>
    <x v="1"/>
    <n v="36"/>
    <n v="37"/>
    <s v="East"/>
    <n v="0.97297299999999998"/>
  </r>
  <r>
    <x v="73"/>
    <x v="0"/>
    <x v="1"/>
    <n v="959"/>
    <n v="1502"/>
    <s v="East"/>
    <n v="0.63848199999999999"/>
  </r>
  <r>
    <x v="74"/>
    <x v="0"/>
    <x v="1"/>
    <n v="1730"/>
    <n v="2028"/>
    <s v="East"/>
    <n v="0.85305719999999996"/>
  </r>
  <r>
    <x v="75"/>
    <x v="0"/>
    <x v="1"/>
    <n v="1209"/>
    <n v="1573"/>
    <s v="East"/>
    <n v="0.76859500000000003"/>
  </r>
  <r>
    <x v="76"/>
    <x v="0"/>
    <x v="1"/>
    <n v="118"/>
    <n v="141"/>
    <s v="East"/>
    <n v="0.83687940000000005"/>
  </r>
  <r>
    <x v="77"/>
    <x v="0"/>
    <x v="1"/>
    <n v="1589"/>
    <n v="2194"/>
    <s v="East"/>
    <n v="0.72424789999999994"/>
  </r>
  <r>
    <x v="78"/>
    <x v="0"/>
    <x v="1"/>
    <n v="1362"/>
    <n v="1615"/>
    <s v="East"/>
    <n v="0.84334370000000003"/>
  </r>
  <r>
    <x v="79"/>
    <x v="0"/>
    <x v="1"/>
    <n v="1376"/>
    <n v="1849"/>
    <s v="East"/>
    <n v="0.74418600000000001"/>
  </r>
  <r>
    <x v="80"/>
    <x v="0"/>
    <x v="1"/>
    <n v="2215"/>
    <n v="2731"/>
    <s v="East"/>
    <n v="0.81105819999999995"/>
  </r>
  <r>
    <x v="81"/>
    <x v="0"/>
    <x v="1"/>
    <n v="887"/>
    <n v="972"/>
    <s v="East"/>
    <n v="0.91255149999999996"/>
  </r>
  <r>
    <x v="82"/>
    <x v="0"/>
    <x v="1"/>
    <n v="545"/>
    <n v="614"/>
    <s v="East"/>
    <n v="0.88762220000000003"/>
  </r>
  <r>
    <x v="83"/>
    <x v="0"/>
    <x v="1"/>
    <n v="1261"/>
    <n v="1681"/>
    <s v="East"/>
    <n v="0.7501487"/>
  </r>
  <r>
    <x v="84"/>
    <x v="0"/>
    <x v="1"/>
    <n v="892"/>
    <n v="1129"/>
    <s v="East"/>
    <n v="0.79007970000000005"/>
  </r>
  <r>
    <x v="85"/>
    <x v="0"/>
    <x v="1"/>
    <n v="835"/>
    <n v="991"/>
    <s v="East"/>
    <n v="0.84258319999999998"/>
  </r>
  <r>
    <x v="86"/>
    <x v="0"/>
    <x v="1"/>
    <n v="551"/>
    <n v="610"/>
    <s v="Central"/>
    <n v="0.90327869999999999"/>
  </r>
  <r>
    <x v="87"/>
    <x v="0"/>
    <x v="1"/>
    <n v="1019"/>
    <n v="1364"/>
    <s v="Central"/>
    <n v="0.7470675"/>
  </r>
  <r>
    <x v="88"/>
    <x v="0"/>
    <x v="1"/>
    <n v="2710"/>
    <n v="3226"/>
    <s v="Central"/>
    <n v="0.84004959999999995"/>
  </r>
  <r>
    <x v="89"/>
    <x v="0"/>
    <x v="1"/>
    <n v="104"/>
    <n v="97"/>
    <s v="Central"/>
    <n v="1"/>
  </r>
  <r>
    <x v="90"/>
    <x v="2"/>
    <x v="1"/>
    <n v="430"/>
    <n v="463"/>
    <s v="Central"/>
    <n v="0.92872569999999999"/>
  </r>
  <r>
    <x v="91"/>
    <x v="0"/>
    <x v="1"/>
    <n v="1719"/>
    <n v="2112"/>
    <s v="East"/>
    <n v="0.81392039999999999"/>
  </r>
  <r>
    <x v="92"/>
    <x v="0"/>
    <x v="1"/>
    <n v="2759"/>
    <n v="3237"/>
    <s v="Central"/>
    <n v="0.85233239999999999"/>
  </r>
  <r>
    <x v="93"/>
    <x v="0"/>
    <x v="1"/>
    <n v="2271"/>
    <n v="3097"/>
    <s v="Central"/>
    <n v="0.73329029999999995"/>
  </r>
  <r>
    <x v="94"/>
    <x v="0"/>
    <x v="1"/>
    <n v="244"/>
    <n v="277"/>
    <s v="Central"/>
    <n v="0.88086640000000005"/>
  </r>
  <r>
    <x v="95"/>
    <x v="0"/>
    <x v="1"/>
    <n v="573"/>
    <n v="594"/>
    <s v="Central"/>
    <n v="0.96464649999999996"/>
  </r>
  <r>
    <x v="96"/>
    <x v="0"/>
    <x v="1"/>
    <n v="6048"/>
    <n v="7105"/>
    <s v="West"/>
    <n v="0.85123150000000003"/>
  </r>
  <r>
    <x v="97"/>
    <x v="0"/>
    <x v="1"/>
    <n v="2885"/>
    <n v="3607"/>
    <s v="West"/>
    <n v="0.79983369999999998"/>
  </r>
  <r>
    <x v="98"/>
    <x v="0"/>
    <x v="1"/>
    <n v="799"/>
    <n v="912"/>
    <s v="East"/>
    <n v="0.87609649999999994"/>
  </r>
  <r>
    <x v="99"/>
    <x v="0"/>
    <x v="1"/>
    <n v="785"/>
    <n v="883"/>
    <s v="East"/>
    <n v="0.88901470000000005"/>
  </r>
  <r>
    <x v="100"/>
    <x v="0"/>
    <x v="1"/>
    <n v="3630"/>
    <n v="4126"/>
    <s v="East"/>
    <n v="0.87978670000000003"/>
  </r>
  <r>
    <x v="101"/>
    <x v="0"/>
    <x v="1"/>
    <n v="2056"/>
    <n v="2212"/>
    <s v="East"/>
    <n v="0.92947559999999996"/>
  </r>
  <r>
    <x v="102"/>
    <x v="0"/>
    <x v="1"/>
    <n v="2031"/>
    <n v="2404"/>
    <s v="East"/>
    <n v="0.84484199999999998"/>
  </r>
  <r>
    <x v="103"/>
    <x v="0"/>
    <x v="1"/>
    <n v="1488"/>
    <n v="2003"/>
    <s v="East"/>
    <n v="0.74288560000000003"/>
  </r>
  <r>
    <x v="104"/>
    <x v="0"/>
    <x v="1"/>
    <n v="2248"/>
    <n v="2943"/>
    <s v="East"/>
    <n v="0.76384640000000004"/>
  </r>
  <r>
    <x v="105"/>
    <x v="0"/>
    <x v="1"/>
    <n v="3867"/>
    <n v="4434"/>
    <s v="East"/>
    <n v="0.87212449999999997"/>
  </r>
  <r>
    <x v="106"/>
    <x v="1"/>
    <x v="1"/>
    <n v="1180"/>
    <n v="1210"/>
    <s v="East"/>
    <n v="0.97520660000000003"/>
  </r>
  <r>
    <x v="107"/>
    <x v="0"/>
    <x v="1"/>
    <n v="2743"/>
    <n v="2872"/>
    <s v="East"/>
    <n v="0.95508349999999997"/>
  </r>
  <r>
    <x v="108"/>
    <x v="0"/>
    <x v="1"/>
    <n v="3087"/>
    <n v="3447"/>
    <s v="East"/>
    <n v="0.8955613"/>
  </r>
  <r>
    <x v="109"/>
    <x v="1"/>
    <x v="1"/>
    <n v="2139"/>
    <n v="2413"/>
    <s v="East"/>
    <n v="0.88644840000000003"/>
  </r>
  <r>
    <x v="110"/>
    <x v="1"/>
    <x v="1"/>
    <n v="3744"/>
    <n v="4023"/>
    <s v="East"/>
    <n v="0.9306487"/>
  </r>
  <r>
    <x v="111"/>
    <x v="3"/>
    <x v="1"/>
    <n v="2545"/>
    <n v="2812"/>
    <s v="East"/>
    <n v="0.90504980000000002"/>
  </r>
  <r>
    <x v="112"/>
    <x v="3"/>
    <x v="1"/>
    <n v="4383"/>
    <n v="4854"/>
    <s v="East"/>
    <n v="0.90296659999999995"/>
  </r>
  <r>
    <x v="113"/>
    <x v="3"/>
    <x v="1"/>
    <n v="3550"/>
    <n v="3829"/>
    <s v="East"/>
    <n v="0.92713509999999999"/>
  </r>
  <r>
    <x v="114"/>
    <x v="0"/>
    <x v="1"/>
    <n v="954"/>
    <n v="1068"/>
    <s v="East"/>
    <n v="0.89325849999999996"/>
  </r>
  <r>
    <x v="115"/>
    <x v="3"/>
    <x v="1"/>
    <n v="1884"/>
    <n v="2133"/>
    <s v="East"/>
    <n v="0.88326300000000002"/>
  </r>
  <r>
    <x v="116"/>
    <x v="0"/>
    <x v="1"/>
    <n v="125"/>
    <n v="137"/>
    <s v="East"/>
    <n v="0.91240880000000002"/>
  </r>
  <r>
    <x v="117"/>
    <x v="3"/>
    <x v="1"/>
    <n v="3108"/>
    <n v="3486"/>
    <s v="East"/>
    <n v="0.89156630000000003"/>
  </r>
  <r>
    <x v="118"/>
    <x v="0"/>
    <x v="1"/>
    <n v="932"/>
    <n v="1159"/>
    <s v="West"/>
    <n v="0.80414149999999995"/>
  </r>
  <r>
    <x v="119"/>
    <x v="0"/>
    <x v="1"/>
    <n v="807"/>
    <n v="1112"/>
    <s v="West"/>
    <n v="0.72571949999999996"/>
  </r>
  <r>
    <x v="120"/>
    <x v="0"/>
    <x v="1"/>
    <n v="1465"/>
    <n v="1837"/>
    <s v="West"/>
    <n v="0.79749590000000004"/>
  </r>
  <r>
    <x v="121"/>
    <x v="0"/>
    <x v="1"/>
    <n v="2235"/>
    <n v="2564"/>
    <s v="West"/>
    <n v="0.87168480000000004"/>
  </r>
  <r>
    <x v="122"/>
    <x v="0"/>
    <x v="1"/>
    <n v="806"/>
    <n v="909"/>
    <s v="West"/>
    <n v="0.88668860000000005"/>
  </r>
  <r>
    <x v="123"/>
    <x v="0"/>
    <x v="1"/>
    <n v="1723"/>
    <n v="2151"/>
    <s v="West"/>
    <n v="0.80102280000000003"/>
  </r>
  <r>
    <x v="124"/>
    <x v="0"/>
    <x v="1"/>
    <n v="1605"/>
    <n v="1806"/>
    <s v="West"/>
    <n v="0.8887043"/>
  </r>
  <r>
    <x v="125"/>
    <x v="0"/>
    <x v="1"/>
    <n v="817"/>
    <n v="1001"/>
    <s v="West"/>
    <n v="0.81618380000000001"/>
  </r>
  <r>
    <x v="126"/>
    <x v="0"/>
    <x v="1"/>
    <n v="1088"/>
    <n v="1721"/>
    <s v="West"/>
    <n v="0.63219060000000005"/>
  </r>
  <r>
    <x v="127"/>
    <x v="0"/>
    <x v="1"/>
    <n v="1600"/>
    <n v="1556"/>
    <s v="West"/>
    <n v="1"/>
  </r>
  <r>
    <x v="128"/>
    <x v="0"/>
    <x v="1"/>
    <n v="580"/>
    <n v="652"/>
    <s v="West"/>
    <n v="0.88957050000000004"/>
  </r>
  <r>
    <x v="129"/>
    <x v="0"/>
    <x v="1"/>
    <n v="1159"/>
    <n v="1281"/>
    <s v="West"/>
    <n v="0.90476190000000001"/>
  </r>
  <r>
    <x v="130"/>
    <x v="0"/>
    <x v="1"/>
    <n v="176"/>
    <n v="198"/>
    <s v="West"/>
    <n v="0.88888889999999998"/>
  </r>
  <r>
    <x v="131"/>
    <x v="0"/>
    <x v="1"/>
    <n v="1203"/>
    <n v="1601"/>
    <s v="West"/>
    <n v="0.7514054"/>
  </r>
  <r>
    <x v="132"/>
    <x v="0"/>
    <x v="1"/>
    <n v="1931"/>
    <n v="2230"/>
    <s v="West"/>
    <n v="0.86591929999999995"/>
  </r>
  <r>
    <x v="133"/>
    <x v="0"/>
    <x v="1"/>
    <n v="881"/>
    <n v="1097"/>
    <s v="West"/>
    <n v="0.80309929999999996"/>
  </r>
  <r>
    <x v="134"/>
    <x v="0"/>
    <x v="1"/>
    <n v="1925"/>
    <n v="2173"/>
    <s v="West"/>
    <n v="0.88587210000000005"/>
  </r>
  <r>
    <x v="135"/>
    <x v="2"/>
    <x v="1"/>
    <n v="2723"/>
    <n v="2949"/>
    <s v="Central"/>
    <n v="0.92336390000000002"/>
  </r>
  <r>
    <x v="136"/>
    <x v="2"/>
    <x v="1"/>
    <n v="4256"/>
    <n v="4574"/>
    <s v="Central"/>
    <n v="0.93047659999999999"/>
  </r>
  <r>
    <x v="137"/>
    <x v="2"/>
    <x v="1"/>
    <n v="4319"/>
    <n v="4513"/>
    <s v="Central"/>
    <n v="0.95701309999999995"/>
  </r>
  <r>
    <x v="138"/>
    <x v="2"/>
    <x v="1"/>
    <n v="3091"/>
    <n v="3356"/>
    <s v="Central"/>
    <n v="0.92103699999999999"/>
  </r>
  <r>
    <x v="139"/>
    <x v="0"/>
    <x v="1"/>
    <n v="2592"/>
    <n v="3064"/>
    <s v="East"/>
    <n v="0.84595299999999995"/>
  </r>
  <r>
    <x v="140"/>
    <x v="0"/>
    <x v="1"/>
    <n v="4015"/>
    <n v="4400"/>
    <s v="Central"/>
    <n v="0.91249999999999998"/>
  </r>
  <r>
    <x v="141"/>
    <x v="0"/>
    <x v="1"/>
    <n v="2709"/>
    <n v="2880"/>
    <s v="Central"/>
    <n v="0.94062500000000004"/>
  </r>
  <r>
    <x v="142"/>
    <x v="0"/>
    <x v="1"/>
    <n v="2970"/>
    <n v="3620"/>
    <s v="Central"/>
    <n v="0.820442"/>
  </r>
  <r>
    <x v="143"/>
    <x v="0"/>
    <x v="1"/>
    <n v="3652"/>
    <n v="4104"/>
    <s v="Central"/>
    <n v="0.88986359999999998"/>
  </r>
  <r>
    <x v="144"/>
    <x v="2"/>
    <x v="1"/>
    <n v="2491"/>
    <n v="2790"/>
    <s v="Central"/>
    <n v="0.89283159999999995"/>
  </r>
  <r>
    <x v="145"/>
    <x v="0"/>
    <x v="1"/>
    <n v="4645"/>
    <n v="5161"/>
    <s v="Central"/>
    <n v="0.90001929999999997"/>
  </r>
  <r>
    <x v="146"/>
    <x v="0"/>
    <x v="1"/>
    <n v="5312"/>
    <n v="5760"/>
    <s v="Central"/>
    <n v="0.92222219999999999"/>
  </r>
  <r>
    <x v="147"/>
    <x v="0"/>
    <x v="1"/>
    <n v="4829"/>
    <n v="5181"/>
    <s v="Central"/>
    <n v="0.93205950000000004"/>
  </r>
  <r>
    <x v="148"/>
    <x v="2"/>
    <x v="1"/>
    <n v="6983"/>
    <n v="7916"/>
    <s v="Central"/>
    <n v="0.88213739999999996"/>
  </r>
  <r>
    <x v="149"/>
    <x v="2"/>
    <x v="1"/>
    <n v="5632"/>
    <n v="6624"/>
    <s v="Central"/>
    <n v="0.85024149999999998"/>
  </r>
  <r>
    <x v="150"/>
    <x v="2"/>
    <x v="1"/>
    <n v="1055"/>
    <n v="1150"/>
    <s v="Central"/>
    <n v="0.91739130000000002"/>
  </r>
  <r>
    <x v="151"/>
    <x v="2"/>
    <x v="1"/>
    <n v="3184"/>
    <n v="3468"/>
    <s v="Central"/>
    <n v="0.91810840000000005"/>
  </r>
  <r>
    <x v="152"/>
    <x v="0"/>
    <x v="1"/>
    <n v="2811"/>
    <n v="3507"/>
    <s v="Central"/>
    <n v="0.80153980000000002"/>
  </r>
  <r>
    <x v="153"/>
    <x v="0"/>
    <x v="1"/>
    <n v="7034"/>
    <n v="8255"/>
    <s v="Central"/>
    <n v="0.8520896"/>
  </r>
  <r>
    <x v="154"/>
    <x v="0"/>
    <x v="1"/>
    <n v="1836"/>
    <n v="2248"/>
    <s v="Central"/>
    <n v="0.81672599999999995"/>
  </r>
  <r>
    <x v="155"/>
    <x v="0"/>
    <x v="1"/>
    <n v="950"/>
    <n v="1138"/>
    <s v="Central"/>
    <n v="0.83479789999999998"/>
  </r>
  <r>
    <x v="156"/>
    <x v="0"/>
    <x v="1"/>
    <n v="3458"/>
    <n v="3517"/>
    <s v="Central"/>
    <n v="0.98322430000000005"/>
  </r>
  <r>
    <x v="157"/>
    <x v="3"/>
    <x v="1"/>
    <n v="2460"/>
    <n v="3111"/>
    <s v="Central"/>
    <n v="0.79074250000000001"/>
  </r>
  <r>
    <x v="158"/>
    <x v="0"/>
    <x v="1"/>
    <n v="24"/>
    <n v="4"/>
    <s v="Central"/>
    <n v="1"/>
  </r>
  <r>
    <x v="159"/>
    <x v="0"/>
    <x v="1"/>
    <n v="1021"/>
    <n v="1319"/>
    <s v="Central"/>
    <n v="0.77407130000000002"/>
  </r>
  <r>
    <x v="160"/>
    <x v="2"/>
    <x v="1"/>
    <n v="1254"/>
    <n v="1784"/>
    <s v="Central"/>
    <n v="0.70291479999999995"/>
  </r>
  <r>
    <x v="161"/>
    <x v="0"/>
    <x v="1"/>
    <n v="1329"/>
    <n v="1746"/>
    <s v="Central"/>
    <n v="0.76116839999999997"/>
  </r>
  <r>
    <x v="162"/>
    <x v="2"/>
    <x v="1"/>
    <n v="2331"/>
    <n v="2956"/>
    <s v="Central"/>
    <n v="0.78856559999999998"/>
  </r>
  <r>
    <x v="163"/>
    <x v="0"/>
    <x v="1"/>
    <n v="2711"/>
    <n v="3784"/>
    <s v="Central"/>
    <n v="0.71643760000000001"/>
  </r>
  <r>
    <x v="164"/>
    <x v="2"/>
    <x v="1"/>
    <n v="3460"/>
    <n v="4979"/>
    <s v="Central"/>
    <n v="0.69491860000000005"/>
  </r>
  <r>
    <x v="165"/>
    <x v="2"/>
    <x v="1"/>
    <n v="1869"/>
    <n v="2256"/>
    <s v="Central"/>
    <n v="0.82845749999999996"/>
  </r>
  <r>
    <x v="166"/>
    <x v="0"/>
    <x v="1"/>
    <n v="668"/>
    <n v="832"/>
    <s v="Central"/>
    <n v="0.80288459999999995"/>
  </r>
  <r>
    <x v="167"/>
    <x v="0"/>
    <x v="1"/>
    <n v="1296"/>
    <n v="1535"/>
    <s v="Central"/>
    <n v="0.84429969999999999"/>
  </r>
  <r>
    <x v="168"/>
    <x v="0"/>
    <x v="1"/>
    <n v="1318"/>
    <n v="1470"/>
    <s v="Central"/>
    <n v="0.89659860000000002"/>
  </r>
  <r>
    <x v="169"/>
    <x v="0"/>
    <x v="1"/>
    <n v="1659"/>
    <n v="1948"/>
    <s v="Central"/>
    <n v="0.85164269999999997"/>
  </r>
  <r>
    <x v="170"/>
    <x v="2"/>
    <x v="1"/>
    <n v="981"/>
    <n v="1176"/>
    <s v="Central"/>
    <n v="0.83418369999999997"/>
  </r>
  <r>
    <x v="171"/>
    <x v="2"/>
    <x v="1"/>
    <n v="2707"/>
    <n v="3226"/>
    <s v="Central"/>
    <n v="0.83911970000000002"/>
  </r>
  <r>
    <x v="172"/>
    <x v="2"/>
    <x v="1"/>
    <n v="9803"/>
    <n v="11334"/>
    <s v="Central"/>
    <n v="0.86491969999999996"/>
  </r>
  <r>
    <x v="173"/>
    <x v="2"/>
    <x v="1"/>
    <n v="6550"/>
    <n v="7437"/>
    <s v="Central"/>
    <n v="0.8807315"/>
  </r>
  <r>
    <x v="174"/>
    <x v="2"/>
    <x v="1"/>
    <n v="2251"/>
    <n v="2710"/>
    <s v="Central"/>
    <n v="0.83062729999999996"/>
  </r>
  <r>
    <x v="175"/>
    <x v="0"/>
    <x v="1"/>
    <n v="6"/>
    <n v="3"/>
    <s v="Central"/>
    <n v="1"/>
  </r>
  <r>
    <x v="176"/>
    <x v="0"/>
    <x v="1"/>
    <n v="8"/>
    <n v="11"/>
    <s v="Central"/>
    <n v="0.72727269999999999"/>
  </r>
  <r>
    <x v="177"/>
    <x v="2"/>
    <x v="1"/>
    <n v="3970"/>
    <n v="4379"/>
    <s v="Central"/>
    <n v="0.90659970000000001"/>
  </r>
  <r>
    <x v="178"/>
    <x v="2"/>
    <x v="1"/>
    <n v="2497"/>
    <n v="2591"/>
    <s v="Central"/>
    <n v="0.96372060000000004"/>
  </r>
  <r>
    <x v="179"/>
    <x v="2"/>
    <x v="1"/>
    <n v="7700"/>
    <n v="8544"/>
    <s v="Central"/>
    <n v="0.90121720000000005"/>
  </r>
  <r>
    <x v="180"/>
    <x v="2"/>
    <x v="1"/>
    <n v="3087"/>
    <n v="3348"/>
    <s v="Central"/>
    <n v="0.92204299999999995"/>
  </r>
  <r>
    <x v="181"/>
    <x v="0"/>
    <x v="1"/>
    <n v="4665"/>
    <n v="4923"/>
    <s v="Central"/>
    <n v="0.94759289999999996"/>
  </r>
  <r>
    <x v="182"/>
    <x v="0"/>
    <x v="1"/>
    <n v="3608"/>
    <n v="3894"/>
    <s v="Central"/>
    <n v="0.92655370000000004"/>
  </r>
  <r>
    <x v="183"/>
    <x v="2"/>
    <x v="1"/>
    <n v="270"/>
    <n v="306"/>
    <s v="Central"/>
    <n v="0.8823529"/>
  </r>
  <r>
    <x v="184"/>
    <x v="0"/>
    <x v="1"/>
    <n v="6454"/>
    <n v="7185"/>
    <s v="Central"/>
    <n v="0.89826019999999995"/>
  </r>
  <r>
    <x v="185"/>
    <x v="0"/>
    <x v="1"/>
    <n v="2463"/>
    <n v="2776"/>
    <s v="Central"/>
    <n v="0.88724789999999998"/>
  </r>
  <r>
    <x v="186"/>
    <x v="0"/>
    <x v="1"/>
    <n v="855"/>
    <n v="916"/>
    <s v="Central"/>
    <n v="0.93340610000000002"/>
  </r>
  <r>
    <x v="187"/>
    <x v="0"/>
    <x v="1"/>
    <n v="2435"/>
    <n v="2766"/>
    <s v="Central"/>
    <n v="0.88033260000000002"/>
  </r>
  <r>
    <x v="188"/>
    <x v="0"/>
    <x v="1"/>
    <n v="8250"/>
    <n v="9199"/>
    <s v="Central"/>
    <n v="0.89683659999999998"/>
  </r>
  <r>
    <x v="189"/>
    <x v="3"/>
    <x v="1"/>
    <n v="8559"/>
    <n v="8812"/>
    <s v="Central"/>
    <n v="0.97128919999999996"/>
  </r>
  <r>
    <x v="190"/>
    <x v="3"/>
    <x v="1"/>
    <n v="7903"/>
    <n v="8602"/>
    <s v="Central"/>
    <n v="0.91873990000000005"/>
  </r>
  <r>
    <x v="191"/>
    <x v="3"/>
    <x v="1"/>
    <n v="3529"/>
    <n v="4215"/>
    <s v="Central"/>
    <n v="0.83724790000000004"/>
  </r>
  <r>
    <x v="192"/>
    <x v="3"/>
    <x v="1"/>
    <n v="2433"/>
    <n v="3192"/>
    <s v="Central"/>
    <n v="0.76221810000000001"/>
  </r>
  <r>
    <x v="193"/>
    <x v="3"/>
    <x v="1"/>
    <n v="2679"/>
    <n v="3198"/>
    <s v="Central"/>
    <n v="0.83771110000000004"/>
  </r>
  <r>
    <x v="194"/>
    <x v="3"/>
    <x v="1"/>
    <n v="1360"/>
    <n v="1587"/>
    <s v="Central"/>
    <n v="0.85696280000000002"/>
  </r>
  <r>
    <x v="195"/>
    <x v="3"/>
    <x v="1"/>
    <n v="5983"/>
    <n v="6849"/>
    <s v="Central"/>
    <n v="0.87355819999999995"/>
  </r>
  <r>
    <x v="196"/>
    <x v="2"/>
    <x v="1"/>
    <n v="6507"/>
    <n v="7395"/>
    <s v="Central"/>
    <n v="0.87991889999999995"/>
  </r>
  <r>
    <x v="197"/>
    <x v="3"/>
    <x v="1"/>
    <n v="2225"/>
    <n v="2674"/>
    <s v="Central"/>
    <n v="0.83208669999999996"/>
  </r>
  <r>
    <x v="198"/>
    <x v="3"/>
    <x v="1"/>
    <n v="8780"/>
    <n v="9784"/>
    <s v="Central"/>
    <n v="0.8973835"/>
  </r>
  <r>
    <x v="199"/>
    <x v="0"/>
    <x v="1"/>
    <n v="1385"/>
    <n v="1624"/>
    <s v="Central"/>
    <n v="0.85283249999999999"/>
  </r>
  <r>
    <x v="200"/>
    <x v="2"/>
    <x v="1"/>
    <n v="2811"/>
    <n v="3153"/>
    <s v="Central"/>
    <n v="0.89153190000000004"/>
  </r>
  <r>
    <x v="201"/>
    <x v="0"/>
    <x v="1"/>
    <n v="2675"/>
    <n v="2897"/>
    <s v="Central"/>
    <n v="0.923369"/>
  </r>
  <r>
    <x v="202"/>
    <x v="0"/>
    <x v="1"/>
    <n v="3847"/>
    <n v="4148"/>
    <s v="Central"/>
    <n v="0.92743489999999995"/>
  </r>
  <r>
    <x v="203"/>
    <x v="0"/>
    <x v="1"/>
    <n v="1018"/>
    <n v="1123"/>
    <s v="Central"/>
    <n v="0.90650050000000004"/>
  </r>
  <r>
    <x v="204"/>
    <x v="0"/>
    <x v="1"/>
    <n v="505"/>
    <n v="562"/>
    <s v="Central"/>
    <n v="0.8985765"/>
  </r>
  <r>
    <x v="205"/>
    <x v="0"/>
    <x v="1"/>
    <n v="3826"/>
    <n v="4079"/>
    <s v="West"/>
    <n v="0.937975"/>
  </r>
  <r>
    <x v="206"/>
    <x v="0"/>
    <x v="1"/>
    <n v="4105"/>
    <n v="4436"/>
    <s v="West"/>
    <n v="0.92538319999999996"/>
  </r>
  <r>
    <x v="207"/>
    <x v="0"/>
    <x v="1"/>
    <n v="823"/>
    <n v="914"/>
    <s v="West"/>
    <n v="0.90043770000000001"/>
  </r>
  <r>
    <x v="208"/>
    <x v="0"/>
    <x v="1"/>
    <n v="1959"/>
    <n v="2083"/>
    <s v="West"/>
    <n v="0.94047049999999999"/>
  </r>
  <r>
    <x v="209"/>
    <x v="0"/>
    <x v="1"/>
    <n v="795"/>
    <n v="935"/>
    <s v="Central"/>
    <n v="0.85026740000000001"/>
  </r>
  <r>
    <x v="210"/>
    <x v="0"/>
    <x v="1"/>
    <n v="482"/>
    <n v="553"/>
    <s v="West"/>
    <n v="0.87160939999999998"/>
  </r>
  <r>
    <x v="211"/>
    <x v="0"/>
    <x v="1"/>
    <n v="965"/>
    <n v="1024"/>
    <s v="West"/>
    <n v="0.94238279999999996"/>
  </r>
  <r>
    <x v="212"/>
    <x v="0"/>
    <x v="1"/>
    <n v="2709"/>
    <n v="3400"/>
    <s v="West"/>
    <n v="0.79676469999999999"/>
  </r>
  <r>
    <x v="213"/>
    <x v="0"/>
    <x v="1"/>
    <n v="1066"/>
    <n v="1205"/>
    <s v="West"/>
    <n v="0.88464730000000003"/>
  </r>
  <r>
    <x v="214"/>
    <x v="0"/>
    <x v="1"/>
    <n v="1245"/>
    <n v="1647"/>
    <s v="West"/>
    <n v="0.75591989999999998"/>
  </r>
  <r>
    <x v="215"/>
    <x v="0"/>
    <x v="1"/>
    <n v="2104"/>
    <n v="2450"/>
    <s v="West"/>
    <n v="0.85877550000000002"/>
  </r>
  <r>
    <x v="216"/>
    <x v="0"/>
    <x v="1"/>
    <n v="1533"/>
    <n v="2010"/>
    <s v="West"/>
    <n v="0.76268659999999999"/>
  </r>
  <r>
    <x v="217"/>
    <x v="0"/>
    <x v="1"/>
    <n v="1706"/>
    <n v="2392"/>
    <s v="West"/>
    <n v="0.71321069999999998"/>
  </r>
  <r>
    <x v="218"/>
    <x v="0"/>
    <x v="1"/>
    <n v="554"/>
    <n v="965"/>
    <s v="West"/>
    <n v="0.57409330000000003"/>
  </r>
  <r>
    <x v="219"/>
    <x v="0"/>
    <x v="1"/>
    <n v="533"/>
    <n v="895"/>
    <s v="West"/>
    <n v="0.59553069999999997"/>
  </r>
  <r>
    <x v="220"/>
    <x v="0"/>
    <x v="1"/>
    <n v="845"/>
    <n v="1069"/>
    <s v="West"/>
    <n v="0.79045840000000001"/>
  </r>
  <r>
    <x v="221"/>
    <x v="0"/>
    <x v="1"/>
    <n v="541"/>
    <n v="852"/>
    <s v="West"/>
    <n v="0.63497650000000005"/>
  </r>
  <r>
    <x v="222"/>
    <x v="0"/>
    <x v="1"/>
    <n v="676"/>
    <n v="832"/>
    <s v="West"/>
    <n v="0.8125"/>
  </r>
  <r>
    <x v="223"/>
    <x v="0"/>
    <x v="1"/>
    <n v="1003"/>
    <n v="1198"/>
    <s v="West"/>
    <n v="0.83722870000000005"/>
  </r>
  <r>
    <x v="224"/>
    <x v="0"/>
    <x v="1"/>
    <n v="947"/>
    <n v="1192"/>
    <s v="West"/>
    <n v="0.79446309999999998"/>
  </r>
  <r>
    <x v="225"/>
    <x v="0"/>
    <x v="1"/>
    <n v="1902"/>
    <n v="2246"/>
    <s v="West"/>
    <n v="0.8468388"/>
  </r>
  <r>
    <x v="226"/>
    <x v="0"/>
    <x v="1"/>
    <n v="1507"/>
    <n v="1764"/>
    <s v="West"/>
    <n v="0.85430839999999997"/>
  </r>
  <r>
    <x v="227"/>
    <x v="0"/>
    <x v="1"/>
    <n v="1928"/>
    <n v="2112"/>
    <s v="West"/>
    <n v="0.91287879999999999"/>
  </r>
  <r>
    <x v="228"/>
    <x v="0"/>
    <x v="1"/>
    <n v="3124"/>
    <n v="2959"/>
    <s v="West"/>
    <n v="1"/>
  </r>
  <r>
    <x v="229"/>
    <x v="0"/>
    <x v="1"/>
    <n v="1445"/>
    <n v="1656"/>
    <s v="Central"/>
    <n v="0.87258449999999999"/>
  </r>
  <r>
    <x v="230"/>
    <x v="0"/>
    <x v="1"/>
    <n v="1852"/>
    <n v="1976"/>
    <s v="West"/>
    <n v="0.93724700000000005"/>
  </r>
  <r>
    <x v="231"/>
    <x v="0"/>
    <x v="1"/>
    <n v="1841"/>
    <n v="2023"/>
    <s v="West"/>
    <n v="0.91003460000000003"/>
  </r>
  <r>
    <x v="232"/>
    <x v="0"/>
    <x v="1"/>
    <n v="62"/>
    <n v="107"/>
    <s v="West"/>
    <n v="0.57943920000000004"/>
  </r>
  <r>
    <x v="233"/>
    <x v="0"/>
    <x v="1"/>
    <n v="1420"/>
    <n v="1679"/>
    <s v="West"/>
    <n v="0.84574150000000003"/>
  </r>
  <r>
    <x v="234"/>
    <x v="0"/>
    <x v="1"/>
    <n v="908"/>
    <n v="947"/>
    <s v="East"/>
    <n v="0.95881729999999998"/>
  </r>
  <r>
    <x v="235"/>
    <x v="0"/>
    <x v="1"/>
    <n v="743"/>
    <n v="813"/>
    <s v="Central"/>
    <n v="0.91389909999999996"/>
  </r>
  <r>
    <x v="236"/>
    <x v="0"/>
    <x v="1"/>
    <n v="1254"/>
    <n v="1509"/>
    <s v="Central"/>
    <n v="0.83101389999999997"/>
  </r>
  <r>
    <x v="237"/>
    <x v="0"/>
    <x v="1"/>
    <n v="1219"/>
    <n v="1265"/>
    <s v="East"/>
    <n v="0.9636363"/>
  </r>
  <r>
    <x v="238"/>
    <x v="0"/>
    <x v="1"/>
    <n v="1571"/>
    <n v="2006"/>
    <s v="Central"/>
    <n v="0.78315060000000003"/>
  </r>
  <r>
    <x v="239"/>
    <x v="0"/>
    <x v="1"/>
    <n v="2069"/>
    <n v="2580"/>
    <s v="Central"/>
    <n v="0.80193800000000004"/>
  </r>
  <r>
    <x v="240"/>
    <x v="0"/>
    <x v="1"/>
    <n v="11610"/>
    <n v="13060"/>
    <s v="West"/>
    <n v="0.88897400000000004"/>
  </r>
  <r>
    <x v="241"/>
    <x v="0"/>
    <x v="1"/>
    <n v="1175"/>
    <n v="1483"/>
    <s v="Central"/>
    <n v="0.79231289999999999"/>
  </r>
  <r>
    <x v="242"/>
    <x v="0"/>
    <x v="1"/>
    <n v="3291"/>
    <n v="3764"/>
    <s v="Central"/>
    <n v="0.8743358"/>
  </r>
  <r>
    <x v="243"/>
    <x v="0"/>
    <x v="1"/>
    <n v="1428"/>
    <n v="1673"/>
    <s v="Central"/>
    <n v="0.85355650000000005"/>
  </r>
  <r>
    <x v="244"/>
    <x v="0"/>
    <x v="1"/>
    <n v="1000"/>
    <n v="1269"/>
    <s v="Central"/>
    <n v="0.788022"/>
  </r>
  <r>
    <x v="245"/>
    <x v="1"/>
    <x v="1"/>
    <n v="4343"/>
    <n v="5062"/>
    <s v="East"/>
    <n v="0.85796130000000004"/>
  </r>
  <r>
    <x v="246"/>
    <x v="2"/>
    <x v="1"/>
    <n v="2333"/>
    <n v="2480"/>
    <s v="Central"/>
    <n v="0.94072579999999995"/>
  </r>
  <r>
    <x v="247"/>
    <x v="3"/>
    <x v="1"/>
    <n v="3006"/>
    <n v="3625"/>
    <s v="Central"/>
    <n v="0.82924140000000002"/>
  </r>
  <r>
    <x v="248"/>
    <x v="3"/>
    <x v="1"/>
    <n v="2295"/>
    <n v="2554"/>
    <s v="East"/>
    <n v="0.89859040000000001"/>
  </r>
  <r>
    <x v="249"/>
    <x v="2"/>
    <x v="1"/>
    <n v="1389"/>
    <n v="1734"/>
    <s v="East"/>
    <n v="0.80103809999999998"/>
  </r>
  <r>
    <x v="250"/>
    <x v="3"/>
    <x v="1"/>
    <n v="2656"/>
    <n v="3358"/>
    <s v="East"/>
    <n v="0.79094699999999996"/>
  </r>
  <r>
    <x v="251"/>
    <x v="3"/>
    <x v="1"/>
    <n v="3170"/>
    <n v="3749"/>
    <s v="East"/>
    <n v="0.84555880000000005"/>
  </r>
  <r>
    <x v="252"/>
    <x v="3"/>
    <x v="1"/>
    <n v="2545"/>
    <n v="2960"/>
    <s v="Central"/>
    <n v="0.85979729999999999"/>
  </r>
  <r>
    <x v="253"/>
    <x v="2"/>
    <x v="1"/>
    <n v="1637"/>
    <n v="1734"/>
    <s v="East"/>
    <n v="0.94406000000000001"/>
  </r>
  <r>
    <x v="254"/>
    <x v="2"/>
    <x v="1"/>
    <n v="1364"/>
    <n v="1518"/>
    <s v="East"/>
    <n v="0.89855070000000004"/>
  </r>
  <r>
    <x v="255"/>
    <x v="2"/>
    <x v="1"/>
    <n v="2709"/>
    <n v="3299"/>
    <s v="Central"/>
    <n v="0.8211579"/>
  </r>
  <r>
    <x v="256"/>
    <x v="2"/>
    <x v="1"/>
    <n v="1925"/>
    <n v="2265"/>
    <s v="Central"/>
    <n v="0.84988960000000002"/>
  </r>
  <r>
    <x v="257"/>
    <x v="2"/>
    <x v="1"/>
    <n v="2015"/>
    <n v="2195"/>
    <s v="Central"/>
    <n v="0.91799549999999996"/>
  </r>
  <r>
    <x v="258"/>
    <x v="2"/>
    <x v="1"/>
    <n v="1891"/>
    <n v="2324"/>
    <s v="Central"/>
    <n v="0.8136833"/>
  </r>
  <r>
    <x v="259"/>
    <x v="2"/>
    <x v="1"/>
    <n v="2938"/>
    <n v="3263"/>
    <s v="East"/>
    <n v="0.90039840000000004"/>
  </r>
  <r>
    <x v="260"/>
    <x v="2"/>
    <x v="1"/>
    <n v="2782"/>
    <n v="3073"/>
    <s v="East"/>
    <n v="0.90530429999999995"/>
  </r>
  <r>
    <x v="261"/>
    <x v="0"/>
    <x v="1"/>
    <n v="1251"/>
    <n v="1342"/>
    <s v="East"/>
    <n v="0.93219079999999999"/>
  </r>
  <r>
    <x v="262"/>
    <x v="0"/>
    <x v="1"/>
    <n v="1399"/>
    <n v="1687"/>
    <s v="Central"/>
    <n v="0.82928279999999999"/>
  </r>
  <r>
    <x v="263"/>
    <x v="0"/>
    <x v="1"/>
    <n v="3283"/>
    <n v="4350"/>
    <s v="Central"/>
    <n v="0.75471259999999996"/>
  </r>
  <r>
    <x v="264"/>
    <x v="0"/>
    <x v="1"/>
    <n v="1090"/>
    <n v="1279"/>
    <s v="Central"/>
    <n v="0.85222830000000005"/>
  </r>
  <r>
    <x v="265"/>
    <x v="0"/>
    <x v="1"/>
    <n v="882"/>
    <n v="1012"/>
    <s v="Central"/>
    <n v="0.87154149999999997"/>
  </r>
  <r>
    <x v="266"/>
    <x v="0"/>
    <x v="1"/>
    <n v="1527"/>
    <n v="1807"/>
    <s v="Central"/>
    <n v="0.84504710000000005"/>
  </r>
  <r>
    <x v="267"/>
    <x v="0"/>
    <x v="1"/>
    <n v="3449"/>
    <n v="4580"/>
    <s v="Central"/>
    <n v="0.75305679999999997"/>
  </r>
  <r>
    <x v="268"/>
    <x v="0"/>
    <x v="1"/>
    <n v="547"/>
    <n v="726"/>
    <s v="Central"/>
    <n v="0.75344350000000004"/>
  </r>
  <r>
    <x v="269"/>
    <x v="0"/>
    <x v="1"/>
    <n v="2165"/>
    <n v="2768"/>
    <s v="Central"/>
    <n v="0.78215319999999999"/>
  </r>
  <r>
    <x v="270"/>
    <x v="1"/>
    <x v="1"/>
    <n v="2195"/>
    <n v="2730"/>
    <s v="Central"/>
    <n v="0.80402929999999995"/>
  </r>
  <r>
    <x v="271"/>
    <x v="0"/>
    <x v="1"/>
    <n v="1017"/>
    <n v="1119"/>
    <s v="Central"/>
    <n v="0.90884719999999997"/>
  </r>
  <r>
    <x v="272"/>
    <x v="2"/>
    <x v="1"/>
    <n v="2341"/>
    <n v="2965"/>
    <s v="Central"/>
    <n v="0.78954469999999999"/>
  </r>
  <r>
    <x v="273"/>
    <x v="0"/>
    <x v="1"/>
    <n v="2512"/>
    <n v="3005"/>
    <s v="Central"/>
    <n v="0.83594009999999996"/>
  </r>
  <r>
    <x v="274"/>
    <x v="3"/>
    <x v="1"/>
    <n v="1429"/>
    <n v="1757"/>
    <s v="Central"/>
    <n v="0.81331810000000004"/>
  </r>
  <r>
    <x v="275"/>
    <x v="0"/>
    <x v="1"/>
    <n v="477"/>
    <n v="551"/>
    <s v="Central"/>
    <n v="0.86569879999999999"/>
  </r>
  <r>
    <x v="276"/>
    <x v="3"/>
    <x v="1"/>
    <n v="1320"/>
    <n v="1572"/>
    <s v="Central"/>
    <n v="0.83969470000000002"/>
  </r>
  <r>
    <x v="277"/>
    <x v="3"/>
    <x v="1"/>
    <n v="1429"/>
    <n v="1711"/>
    <s v="Central"/>
    <n v="0.83518409999999998"/>
  </r>
  <r>
    <x v="278"/>
    <x v="3"/>
    <x v="1"/>
    <n v="2924"/>
    <n v="3832"/>
    <s v="Central"/>
    <n v="0.76304799999999995"/>
  </r>
  <r>
    <x v="279"/>
    <x v="1"/>
    <x v="1"/>
    <n v="750"/>
    <n v="954"/>
    <s v="Central"/>
    <n v="0.78616350000000002"/>
  </r>
  <r>
    <x v="280"/>
    <x v="1"/>
    <x v="1"/>
    <n v="1055"/>
    <n v="1339"/>
    <s v="Toronto"/>
    <n v="0.78790139999999997"/>
  </r>
  <r>
    <x v="281"/>
    <x v="0"/>
    <x v="1"/>
    <n v="2563"/>
    <n v="3227"/>
    <s v="Toronto"/>
    <n v="0.7942361"/>
  </r>
  <r>
    <x v="282"/>
    <x v="0"/>
    <x v="1"/>
    <n v="1697"/>
    <n v="2021"/>
    <s v="East"/>
    <n v="0.83968339999999997"/>
  </r>
  <r>
    <x v="283"/>
    <x v="0"/>
    <x v="1"/>
    <n v="1627"/>
    <n v="1773"/>
    <s v="Central"/>
    <n v="0.91765370000000002"/>
  </r>
  <r>
    <x v="284"/>
    <x v="2"/>
    <x v="1"/>
    <n v="1758"/>
    <n v="2375"/>
    <s v="Toronto"/>
    <n v="0.74021049999999999"/>
  </r>
  <r>
    <x v="285"/>
    <x v="0"/>
    <x v="1"/>
    <n v="2063"/>
    <n v="2443"/>
    <s v="Toronto"/>
    <n v="0.84445349999999997"/>
  </r>
  <r>
    <x v="286"/>
    <x v="0"/>
    <x v="1"/>
    <n v="1631"/>
    <n v="2029"/>
    <s v="Toronto"/>
    <n v="0.80384429999999996"/>
  </r>
  <r>
    <x v="287"/>
    <x v="0"/>
    <x v="1"/>
    <n v="1995"/>
    <n v="2504"/>
    <s v="Toronto"/>
    <n v="0.79672520000000002"/>
  </r>
  <r>
    <x v="288"/>
    <x v="0"/>
    <x v="1"/>
    <n v="1036"/>
    <n v="1326"/>
    <s v="Toronto"/>
    <n v="0.78129709999999997"/>
  </r>
  <r>
    <x v="289"/>
    <x v="0"/>
    <x v="1"/>
    <n v="1337"/>
    <n v="1491"/>
    <s v="Toronto"/>
    <n v="0.8967136"/>
  </r>
  <r>
    <x v="290"/>
    <x v="0"/>
    <x v="1"/>
    <n v="891"/>
    <n v="1102"/>
    <s v="Central"/>
    <n v="0.80852999999999997"/>
  </r>
  <r>
    <x v="291"/>
    <x v="0"/>
    <x v="1"/>
    <n v="981"/>
    <n v="1072"/>
    <s v="Central"/>
    <n v="0.91511200000000004"/>
  </r>
  <r>
    <x v="292"/>
    <x v="0"/>
    <x v="1"/>
    <n v="1295"/>
    <n v="1725"/>
    <s v="Toronto"/>
    <n v="0.75072459999999996"/>
  </r>
  <r>
    <x v="293"/>
    <x v="0"/>
    <x v="1"/>
    <n v="547"/>
    <n v="664"/>
    <s v="Central"/>
    <n v="0.82379519999999995"/>
  </r>
  <r>
    <x v="294"/>
    <x v="0"/>
    <x v="1"/>
    <n v="812"/>
    <n v="1000"/>
    <s v="East"/>
    <n v="0.81200000000000006"/>
  </r>
  <r>
    <x v="295"/>
    <x v="0"/>
    <x v="1"/>
    <n v="707"/>
    <n v="837"/>
    <s v="East"/>
    <n v="0.84468339999999997"/>
  </r>
  <r>
    <x v="296"/>
    <x v="1"/>
    <x v="1"/>
    <n v="842"/>
    <n v="1094"/>
    <s v="Toronto"/>
    <n v="0.76965269999999997"/>
  </r>
  <r>
    <x v="297"/>
    <x v="0"/>
    <x v="1"/>
    <n v="508"/>
    <n v="1695"/>
    <s v="Toronto"/>
    <n v="0.299705"/>
  </r>
  <r>
    <x v="298"/>
    <x v="1"/>
    <x v="1"/>
    <n v="1455"/>
    <n v="1840"/>
    <s v="Central"/>
    <n v="0.79076089999999999"/>
  </r>
  <r>
    <x v="299"/>
    <x v="0"/>
    <x v="1"/>
    <n v="364"/>
    <n v="412"/>
    <s v="Central"/>
    <n v="0.88349520000000004"/>
  </r>
  <r>
    <x v="300"/>
    <x v="0"/>
    <x v="1"/>
    <n v="76"/>
    <n v="80"/>
    <s v="Central"/>
    <n v="0.95"/>
  </r>
  <r>
    <x v="301"/>
    <x v="0"/>
    <x v="1"/>
    <n v="138"/>
    <n v="242"/>
    <s v="Toronto"/>
    <n v="0.57024790000000003"/>
  </r>
  <r>
    <x v="302"/>
    <x v="0"/>
    <x v="1"/>
    <n v="267"/>
    <n v="890"/>
    <s v="East"/>
    <n v="0.3"/>
  </r>
  <r>
    <x v="303"/>
    <x v="0"/>
    <x v="1"/>
    <n v="29"/>
    <n v="67"/>
    <s v="Central"/>
    <n v="0.43283579999999999"/>
  </r>
  <r>
    <x v="304"/>
    <x v="0"/>
    <x v="1"/>
    <n v="183"/>
    <n v="375"/>
    <s v="Central"/>
    <n v="0.48799999999999999"/>
  </r>
  <r>
    <x v="305"/>
    <x v="0"/>
    <x v="1"/>
    <n v="1"/>
    <n v="1"/>
    <s v="Toronto"/>
    <n v="1"/>
  </r>
  <r>
    <x v="306"/>
    <x v="0"/>
    <x v="1"/>
    <m/>
    <n v="1"/>
    <s v="Toronto"/>
    <m/>
  </r>
  <r>
    <x v="307"/>
    <x v="0"/>
    <x v="1"/>
    <n v="2298"/>
    <n v="2628"/>
    <s v="East"/>
    <n v="0.87442920000000002"/>
  </r>
  <r>
    <x v="308"/>
    <x v="0"/>
    <x v="1"/>
    <n v="1230"/>
    <n v="1758"/>
    <s v="Central"/>
    <n v="0.69965869999999997"/>
  </r>
  <r>
    <x v="309"/>
    <x v="0"/>
    <x v="1"/>
    <n v="1157"/>
    <n v="1390"/>
    <s v="Toronto"/>
    <n v="0.83237410000000001"/>
  </r>
  <r>
    <x v="310"/>
    <x v="0"/>
    <x v="1"/>
    <n v="687"/>
    <n v="994"/>
    <s v="Central"/>
    <n v="0.69114690000000001"/>
  </r>
  <r>
    <x v="311"/>
    <x v="0"/>
    <x v="1"/>
    <n v="535"/>
    <n v="739"/>
    <s v="Central"/>
    <n v="0.72395129999999996"/>
  </r>
  <r>
    <x v="312"/>
    <x v="0"/>
    <x v="1"/>
    <n v="506"/>
    <n v="814"/>
    <s v="Toronto"/>
    <n v="0.6216216"/>
  </r>
  <r>
    <x v="313"/>
    <x v="0"/>
    <x v="1"/>
    <n v="656"/>
    <n v="1053"/>
    <s v="Central"/>
    <n v="0.62298200000000004"/>
  </r>
  <r>
    <x v="314"/>
    <x v="0"/>
    <x v="1"/>
    <n v="1"/>
    <n v="0"/>
    <s v="Toronto"/>
    <m/>
  </r>
  <r>
    <x v="315"/>
    <x v="0"/>
    <x v="1"/>
    <n v="1"/>
    <n v="1"/>
    <s v="Toronto"/>
    <n v="1"/>
  </r>
  <r>
    <x v="316"/>
    <x v="1"/>
    <x v="1"/>
    <n v="1326"/>
    <n v="1908"/>
    <s v="Central"/>
    <n v="0.69496860000000005"/>
  </r>
  <r>
    <x v="317"/>
    <x v="0"/>
    <x v="1"/>
    <n v="1686"/>
    <n v="2232"/>
    <s v="Central"/>
    <n v="0.7553763"/>
  </r>
  <r>
    <x v="318"/>
    <x v="0"/>
    <x v="1"/>
    <n v="1410"/>
    <n v="1684"/>
    <s v="Central"/>
    <n v="0.83729209999999998"/>
  </r>
  <r>
    <x v="319"/>
    <x v="0"/>
    <x v="1"/>
    <n v="1930"/>
    <n v="2293"/>
    <s v="Central"/>
    <n v="0.84169210000000005"/>
  </r>
  <r>
    <x v="320"/>
    <x v="0"/>
    <x v="1"/>
    <n v="1405"/>
    <n v="1761"/>
    <s v="East"/>
    <n v="0.7978421"/>
  </r>
  <r>
    <x v="321"/>
    <x v="0"/>
    <x v="1"/>
    <n v="1845"/>
    <n v="2269"/>
    <s v="Central"/>
    <n v="0.81313349999999995"/>
  </r>
  <r>
    <x v="322"/>
    <x v="0"/>
    <x v="1"/>
    <n v="1039"/>
    <n v="1251"/>
    <s v="Toronto"/>
    <n v="0.83053560000000004"/>
  </r>
  <r>
    <x v="323"/>
    <x v="0"/>
    <x v="1"/>
    <n v="1123"/>
    <n v="1465"/>
    <s v="Central"/>
    <n v="0.76655289999999998"/>
  </r>
  <r>
    <x v="324"/>
    <x v="1"/>
    <x v="1"/>
    <n v="1244"/>
    <n v="1525"/>
    <s v="Central"/>
    <n v="0.81573770000000001"/>
  </r>
  <r>
    <x v="325"/>
    <x v="1"/>
    <x v="1"/>
    <n v="2538"/>
    <n v="3280"/>
    <s v="Central"/>
    <n v="0.77378049999999998"/>
  </r>
  <r>
    <x v="326"/>
    <x v="1"/>
    <x v="1"/>
    <n v="2164"/>
    <n v="2731"/>
    <s v="Central"/>
    <n v="0.79238370000000002"/>
  </r>
  <r>
    <x v="327"/>
    <x v="0"/>
    <x v="1"/>
    <n v="1798"/>
    <n v="2278"/>
    <s v="Toronto"/>
    <n v="0.78928889999999996"/>
  </r>
  <r>
    <x v="328"/>
    <x v="0"/>
    <x v="1"/>
    <n v="1101"/>
    <n v="1387"/>
    <s v="Toronto"/>
    <n v="0.79379960000000005"/>
  </r>
  <r>
    <x v="329"/>
    <x v="0"/>
    <x v="1"/>
    <n v="2220"/>
    <n v="2783"/>
    <s v="East"/>
    <n v="0.79770030000000003"/>
  </r>
  <r>
    <x v="330"/>
    <x v="0"/>
    <x v="1"/>
    <n v="3"/>
    <n v="3"/>
    <s v="Central"/>
    <n v="1"/>
  </r>
  <r>
    <x v="331"/>
    <x v="0"/>
    <x v="1"/>
    <m/>
    <n v="0"/>
    <s v="East"/>
    <m/>
  </r>
  <r>
    <x v="332"/>
    <x v="0"/>
    <x v="1"/>
    <n v="1403"/>
    <n v="1907"/>
    <s v="Central"/>
    <n v="0.73571059999999999"/>
  </r>
  <r>
    <x v="333"/>
    <x v="0"/>
    <x v="1"/>
    <n v="944"/>
    <n v="1242"/>
    <s v="Central"/>
    <n v="0.76006439999999997"/>
  </r>
  <r>
    <x v="334"/>
    <x v="0"/>
    <x v="1"/>
    <n v="693"/>
    <n v="823"/>
    <s v="Central"/>
    <n v="0.84204129999999999"/>
  </r>
  <r>
    <x v="335"/>
    <x v="0"/>
    <x v="1"/>
    <n v="992"/>
    <n v="1410"/>
    <s v="Central"/>
    <n v="0.70354609999999995"/>
  </r>
  <r>
    <x v="336"/>
    <x v="0"/>
    <x v="1"/>
    <n v="941"/>
    <n v="1126"/>
    <s v="Central"/>
    <n v="0.83570160000000004"/>
  </r>
  <r>
    <x v="337"/>
    <x v="0"/>
    <x v="1"/>
    <n v="1908"/>
    <n v="2432"/>
    <s v="Central"/>
    <n v="0.78453949999999995"/>
  </r>
  <r>
    <x v="338"/>
    <x v="0"/>
    <x v="1"/>
    <n v="2027"/>
    <n v="2448"/>
    <s v="Central"/>
    <n v="0.82802290000000001"/>
  </r>
  <r>
    <x v="339"/>
    <x v="0"/>
    <x v="1"/>
    <n v="1937"/>
    <n v="2504"/>
    <s v="Central"/>
    <n v="0.77356230000000004"/>
  </r>
  <r>
    <x v="340"/>
    <x v="3"/>
    <x v="1"/>
    <n v="737"/>
    <n v="895"/>
    <s v="Central"/>
    <n v="0.82346370000000002"/>
  </r>
  <r>
    <x v="341"/>
    <x v="3"/>
    <x v="1"/>
    <n v="1659"/>
    <n v="1973"/>
    <s v="Central"/>
    <n v="0.84085149999999997"/>
  </r>
  <r>
    <x v="342"/>
    <x v="1"/>
    <x v="1"/>
    <n v="1526"/>
    <n v="2009"/>
    <s v="Central"/>
    <n v="0.75958190000000003"/>
  </r>
  <r>
    <x v="343"/>
    <x v="1"/>
    <x v="1"/>
    <n v="1073"/>
    <n v="1460"/>
    <s v="Central"/>
    <n v="0.73493149999999996"/>
  </r>
  <r>
    <x v="344"/>
    <x v="3"/>
    <x v="1"/>
    <n v="2164"/>
    <n v="2840"/>
    <s v="East"/>
    <n v="0.76197179999999998"/>
  </r>
  <r>
    <x v="345"/>
    <x v="3"/>
    <x v="1"/>
    <n v="3816"/>
    <n v="4824"/>
    <s v="Central"/>
    <n v="0.79104479999999999"/>
  </r>
  <r>
    <x v="346"/>
    <x v="3"/>
    <x v="1"/>
    <n v="2564"/>
    <n v="2923"/>
    <s v="Central"/>
    <n v="0.87718099999999999"/>
  </r>
  <r>
    <x v="347"/>
    <x v="0"/>
    <x v="1"/>
    <n v="2009"/>
    <n v="2800"/>
    <s v="West"/>
    <n v="0.71750000000000003"/>
  </r>
  <r>
    <x v="348"/>
    <x v="0"/>
    <x v="1"/>
    <n v="5917"/>
    <n v="7064"/>
    <s v="West"/>
    <n v="0.83762740000000002"/>
  </r>
  <r>
    <x v="349"/>
    <x v="0"/>
    <x v="1"/>
    <n v="878"/>
    <n v="1281"/>
    <s v="Central"/>
    <n v="0.68540199999999996"/>
  </r>
  <r>
    <x v="350"/>
    <x v="0"/>
    <x v="1"/>
    <n v="1695"/>
    <n v="2816"/>
    <s v="West"/>
    <n v="0.60191760000000005"/>
  </r>
  <r>
    <x v="351"/>
    <x v="0"/>
    <x v="1"/>
    <n v="4223"/>
    <n v="6320"/>
    <s v="West"/>
    <n v="0.66819620000000002"/>
  </r>
  <r>
    <x v="352"/>
    <x v="0"/>
    <x v="1"/>
    <n v="2462"/>
    <n v="3106"/>
    <s v="Central"/>
    <n v="0.79265929999999996"/>
  </r>
  <r>
    <x v="353"/>
    <x v="0"/>
    <x v="1"/>
    <n v="1645"/>
    <n v="3013"/>
    <s v="West"/>
    <n v="0.54596750000000005"/>
  </r>
  <r>
    <x v="354"/>
    <x v="0"/>
    <x v="1"/>
    <n v="1424"/>
    <n v="2078"/>
    <s v="West"/>
    <n v="0.6852743"/>
  </r>
  <r>
    <x v="355"/>
    <x v="0"/>
    <x v="1"/>
    <n v="3397"/>
    <n v="4134"/>
    <s v="West"/>
    <n v="0.82172230000000002"/>
  </r>
  <r>
    <x v="356"/>
    <x v="0"/>
    <x v="1"/>
    <n v="4138"/>
    <n v="4855"/>
    <s v="West"/>
    <n v="0.8523172"/>
  </r>
  <r>
    <x v="357"/>
    <x v="0"/>
    <x v="1"/>
    <n v="2522"/>
    <n v="3087"/>
    <s v="West"/>
    <n v="0.81697439999999999"/>
  </r>
  <r>
    <x v="358"/>
    <x v="0"/>
    <x v="1"/>
    <n v="2453"/>
    <n v="4105"/>
    <s v="West"/>
    <n v="0.59756390000000004"/>
  </r>
  <r>
    <x v="359"/>
    <x v="0"/>
    <x v="1"/>
    <n v="3445"/>
    <n v="4018"/>
    <s v="West"/>
    <n v="0.85739169999999998"/>
  </r>
  <r>
    <x v="360"/>
    <x v="0"/>
    <x v="1"/>
    <n v="496"/>
    <n v="863"/>
    <s v="West"/>
    <n v="0.57473929999999995"/>
  </r>
  <r>
    <x v="361"/>
    <x v="0"/>
    <x v="1"/>
    <n v="346"/>
    <n v="334"/>
    <s v="West"/>
    <n v="1"/>
  </r>
  <r>
    <x v="362"/>
    <x v="0"/>
    <x v="1"/>
    <n v="2861"/>
    <n v="3334"/>
    <s v="West"/>
    <n v="0.85812840000000001"/>
  </r>
  <r>
    <x v="363"/>
    <x v="0"/>
    <x v="1"/>
    <n v="1859"/>
    <n v="2081"/>
    <s v="West"/>
    <n v="0.89332049999999996"/>
  </r>
  <r>
    <x v="364"/>
    <x v="0"/>
    <x v="1"/>
    <n v="2267"/>
    <n v="2649"/>
    <s v="West"/>
    <n v="0.85579470000000002"/>
  </r>
  <r>
    <x v="365"/>
    <x v="0"/>
    <x v="1"/>
    <n v="844"/>
    <n v="857"/>
    <s v="West"/>
    <n v="0.98483080000000001"/>
  </r>
  <r>
    <x v="366"/>
    <x v="0"/>
    <x v="1"/>
    <n v="1485"/>
    <n v="1558"/>
    <s v="West"/>
    <n v="0.95314509999999997"/>
  </r>
  <r>
    <x v="367"/>
    <x v="0"/>
    <x v="1"/>
    <n v="1143"/>
    <n v="1327"/>
    <s v="West"/>
    <n v="0.86134140000000003"/>
  </r>
  <r>
    <x v="368"/>
    <x v="0"/>
    <x v="1"/>
    <n v="790"/>
    <n v="915"/>
    <s v="West"/>
    <n v="0.86338800000000004"/>
  </r>
  <r>
    <x v="369"/>
    <x v="0"/>
    <x v="1"/>
    <n v="2241"/>
    <n v="2950"/>
    <s v="West"/>
    <n v="0.75966100000000003"/>
  </r>
  <r>
    <x v="370"/>
    <x v="0"/>
    <x v="1"/>
    <n v="1239"/>
    <n v="1498"/>
    <s v="West"/>
    <n v="0.82710280000000003"/>
  </r>
  <r>
    <x v="371"/>
    <x v="0"/>
    <x v="1"/>
    <n v="1674"/>
    <n v="1807"/>
    <s v="West"/>
    <n v="0.92639729999999998"/>
  </r>
  <r>
    <x v="372"/>
    <x v="0"/>
    <x v="1"/>
    <n v="2208"/>
    <n v="2716"/>
    <s v="West"/>
    <n v="0.81296020000000002"/>
  </r>
  <r>
    <x v="373"/>
    <x v="0"/>
    <x v="1"/>
    <n v="842"/>
    <n v="1053"/>
    <s v="West"/>
    <n v="0.7996202"/>
  </r>
  <r>
    <x v="374"/>
    <x v="0"/>
    <x v="1"/>
    <n v="791"/>
    <n v="1456"/>
    <s v="West"/>
    <n v="0.54326920000000001"/>
  </r>
  <r>
    <x v="375"/>
    <x v="0"/>
    <x v="1"/>
    <n v="2858"/>
    <n v="3465"/>
    <s v="West"/>
    <n v="0.82481959999999999"/>
  </r>
  <r>
    <x v="376"/>
    <x v="0"/>
    <x v="1"/>
    <n v="536"/>
    <n v="821"/>
    <s v="West"/>
    <n v="0.65286239999999995"/>
  </r>
  <r>
    <x v="377"/>
    <x v="0"/>
    <x v="1"/>
    <n v="958"/>
    <n v="1193"/>
    <s v="West"/>
    <n v="0.8030176"/>
  </r>
  <r>
    <x v="378"/>
    <x v="0"/>
    <x v="1"/>
    <n v="895"/>
    <n v="1049"/>
    <s v="West"/>
    <n v="0.85319350000000005"/>
  </r>
  <r>
    <x v="379"/>
    <x v="0"/>
    <x v="1"/>
    <n v="2367"/>
    <n v="2508"/>
    <s v="West"/>
    <n v="0.9437799"/>
  </r>
  <r>
    <x v="380"/>
    <x v="0"/>
    <x v="1"/>
    <n v="1765"/>
    <n v="1925"/>
    <s v="West"/>
    <n v="0.91688309999999995"/>
  </r>
  <r>
    <x v="381"/>
    <x v="0"/>
    <x v="1"/>
    <n v="1873"/>
    <n v="2522"/>
    <s v="West"/>
    <n v="0.74266460000000001"/>
  </r>
  <r>
    <x v="382"/>
    <x v="0"/>
    <x v="1"/>
    <n v="1927"/>
    <n v="2261"/>
    <s v="West"/>
    <n v="0.85227779999999997"/>
  </r>
  <r>
    <x v="383"/>
    <x v="0"/>
    <x v="1"/>
    <n v="1981"/>
    <n v="2245"/>
    <s v="West"/>
    <n v="0.88240529999999995"/>
  </r>
  <r>
    <x v="384"/>
    <x v="0"/>
    <x v="1"/>
    <n v="1573"/>
    <n v="1876"/>
    <s v="West"/>
    <n v="0.83848610000000001"/>
  </r>
  <r>
    <x v="385"/>
    <x v="0"/>
    <x v="1"/>
    <n v="1956"/>
    <n v="2124"/>
    <s v="West"/>
    <n v="0.92090399999999994"/>
  </r>
  <r>
    <x v="386"/>
    <x v="0"/>
    <x v="1"/>
    <n v="1809"/>
    <n v="2093"/>
    <s v="West"/>
    <n v="0.86430960000000001"/>
  </r>
  <r>
    <x v="387"/>
    <x v="0"/>
    <x v="1"/>
    <n v="661"/>
    <n v="813"/>
    <s v="West"/>
    <n v="0.81303809999999999"/>
  </r>
  <r>
    <x v="388"/>
    <x v="0"/>
    <x v="1"/>
    <n v="1225"/>
    <n v="1391"/>
    <s v="West"/>
    <n v="0.88066140000000004"/>
  </r>
  <r>
    <x v="389"/>
    <x v="0"/>
    <x v="1"/>
    <n v="850"/>
    <n v="1034"/>
    <s v="West"/>
    <n v="0.82205030000000001"/>
  </r>
  <r>
    <x v="390"/>
    <x v="0"/>
    <x v="1"/>
    <n v="2104"/>
    <n v="2382"/>
    <s v="West"/>
    <n v="0.88329139999999995"/>
  </r>
  <r>
    <x v="391"/>
    <x v="0"/>
    <x v="1"/>
    <n v="212"/>
    <n v="230"/>
    <s v="West"/>
    <n v="0.92173910000000003"/>
  </r>
  <r>
    <x v="392"/>
    <x v="0"/>
    <x v="1"/>
    <n v="1384"/>
    <n v="1572"/>
    <s v="West"/>
    <n v="0.8804071"/>
  </r>
  <r>
    <x v="393"/>
    <x v="0"/>
    <x v="1"/>
    <n v="1117"/>
    <n v="1356"/>
    <s v="West"/>
    <n v="0.82374630000000004"/>
  </r>
  <r>
    <x v="394"/>
    <x v="0"/>
    <x v="1"/>
    <n v="482"/>
    <n v="615"/>
    <s v="West"/>
    <n v="0.78373990000000004"/>
  </r>
  <r>
    <x v="395"/>
    <x v="0"/>
    <x v="1"/>
    <n v="2044"/>
    <n v="2384"/>
    <s v="West"/>
    <n v="0.85738250000000005"/>
  </r>
  <r>
    <x v="396"/>
    <x v="0"/>
    <x v="1"/>
    <n v="1354"/>
    <n v="1886"/>
    <s v="West"/>
    <n v="0.71792160000000005"/>
  </r>
  <r>
    <x v="397"/>
    <x v="0"/>
    <x v="1"/>
    <n v="2749"/>
    <n v="3390"/>
    <s v="West"/>
    <n v="0.81091449999999998"/>
  </r>
  <r>
    <x v="398"/>
    <x v="0"/>
    <x v="1"/>
    <n v="106"/>
    <n v="138"/>
    <s v="West"/>
    <n v="0.76811589999999996"/>
  </r>
  <r>
    <x v="399"/>
    <x v="0"/>
    <x v="1"/>
    <n v="1119"/>
    <n v="1322"/>
    <s v="West"/>
    <n v="0.8464448"/>
  </r>
  <r>
    <x v="400"/>
    <x v="0"/>
    <x v="1"/>
    <n v="1039"/>
    <n v="1378"/>
    <s v="West"/>
    <n v="0.75399130000000003"/>
  </r>
  <r>
    <x v="401"/>
    <x v="0"/>
    <x v="1"/>
    <n v="405"/>
    <n v="560"/>
    <s v="West"/>
    <n v="0.72321429999999998"/>
  </r>
  <r>
    <x v="402"/>
    <x v="0"/>
    <x v="1"/>
    <n v="1061"/>
    <n v="1509"/>
    <s v="West"/>
    <n v="0.70311460000000003"/>
  </r>
  <r>
    <x v="403"/>
    <x v="0"/>
    <x v="1"/>
    <n v="1462"/>
    <n v="1838"/>
    <s v="West"/>
    <n v="0.79542979999999996"/>
  </r>
  <r>
    <x v="404"/>
    <x v="0"/>
    <x v="1"/>
    <n v="356"/>
    <n v="459"/>
    <s v="West"/>
    <n v="0.77559909999999999"/>
  </r>
  <r>
    <x v="405"/>
    <x v="0"/>
    <x v="1"/>
    <n v="496"/>
    <n v="643"/>
    <s v="West"/>
    <n v="0.77138410000000002"/>
  </r>
  <r>
    <x v="406"/>
    <x v="0"/>
    <x v="1"/>
    <n v="1742"/>
    <n v="2168"/>
    <s v="West"/>
    <n v="0.80350549999999998"/>
  </r>
  <r>
    <x v="407"/>
    <x v="0"/>
    <x v="1"/>
    <n v="1081"/>
    <n v="1341"/>
    <s v="West"/>
    <n v="0.80611489999999997"/>
  </r>
  <r>
    <x v="408"/>
    <x v="0"/>
    <x v="1"/>
    <n v="220"/>
    <n v="269"/>
    <s v="West"/>
    <n v="0.81784389999999996"/>
  </r>
  <r>
    <x v="409"/>
    <x v="0"/>
    <x v="1"/>
    <n v="680"/>
    <n v="978"/>
    <s v="West"/>
    <n v="0.69529649999999998"/>
  </r>
  <r>
    <x v="410"/>
    <x v="0"/>
    <x v="1"/>
    <n v="648"/>
    <n v="690"/>
    <s v="West"/>
    <n v="0.93913040000000003"/>
  </r>
  <r>
    <x v="411"/>
    <x v="0"/>
    <x v="1"/>
    <n v="170"/>
    <n v="199"/>
    <s v="West"/>
    <n v="0.85427140000000001"/>
  </r>
  <r>
    <x v="412"/>
    <x v="0"/>
    <x v="1"/>
    <n v="1876"/>
    <n v="2089"/>
    <s v="West"/>
    <n v="0.89803730000000004"/>
  </r>
  <r>
    <x v="413"/>
    <x v="0"/>
    <x v="1"/>
    <n v="1057"/>
    <n v="1272"/>
    <s v="West"/>
    <n v="0.83097480000000001"/>
  </r>
  <r>
    <x v="414"/>
    <x v="0"/>
    <x v="1"/>
    <n v="670"/>
    <n v="1619"/>
    <s v="West"/>
    <n v="0.41383569999999997"/>
  </r>
  <r>
    <x v="415"/>
    <x v="0"/>
    <x v="1"/>
    <n v="136"/>
    <n v="128"/>
    <s v="West"/>
    <n v="1"/>
  </r>
  <r>
    <x v="416"/>
    <x v="0"/>
    <x v="1"/>
    <n v="1396"/>
    <n v="1636"/>
    <s v="West"/>
    <n v="0.85330079999999997"/>
  </r>
  <r>
    <x v="417"/>
    <x v="0"/>
    <x v="1"/>
    <n v="2023"/>
    <n v="2345"/>
    <s v="West"/>
    <n v="0.86268659999999997"/>
  </r>
  <r>
    <x v="418"/>
    <x v="0"/>
    <x v="1"/>
    <n v="2171"/>
    <n v="2473"/>
    <s v="West"/>
    <n v="0.87788109999999997"/>
  </r>
  <r>
    <x v="419"/>
    <x v="0"/>
    <x v="1"/>
    <n v="1167"/>
    <n v="1424"/>
    <s v="West"/>
    <n v="0.81952250000000004"/>
  </r>
  <r>
    <x v="420"/>
    <x v="0"/>
    <x v="1"/>
    <n v="3221"/>
    <n v="3492"/>
    <s v="West"/>
    <n v="0.92239400000000005"/>
  </r>
  <r>
    <x v="421"/>
    <x v="0"/>
    <x v="1"/>
    <n v="2036"/>
    <n v="2809"/>
    <s v="West"/>
    <n v="0.72481309999999999"/>
  </r>
  <r>
    <x v="422"/>
    <x v="0"/>
    <x v="1"/>
    <n v="1350"/>
    <n v="1715"/>
    <s v="West"/>
    <n v="0.78717199999999998"/>
  </r>
  <r>
    <x v="423"/>
    <x v="0"/>
    <x v="1"/>
    <n v="432"/>
    <n v="425"/>
    <s v="West"/>
    <n v="1"/>
  </r>
  <r>
    <x v="424"/>
    <x v="0"/>
    <x v="1"/>
    <n v="372"/>
    <n v="559"/>
    <s v="West"/>
    <n v="0.66547409999999996"/>
  </r>
  <r>
    <x v="425"/>
    <x v="0"/>
    <x v="1"/>
    <n v="1815"/>
    <n v="2006"/>
    <s v="West"/>
    <n v="0.90478559999999997"/>
  </r>
  <r>
    <x v="426"/>
    <x v="0"/>
    <x v="1"/>
    <n v="2138"/>
    <n v="2549"/>
    <s v="West"/>
    <n v="0.83876030000000001"/>
  </r>
  <r>
    <x v="427"/>
    <x v="0"/>
    <x v="1"/>
    <n v="4067"/>
    <n v="4683"/>
    <s v="West"/>
    <n v="0.86846040000000002"/>
  </r>
  <r>
    <x v="428"/>
    <x v="0"/>
    <x v="1"/>
    <n v="2496"/>
    <n v="2927"/>
    <s v="West"/>
    <n v="0.85275020000000001"/>
  </r>
  <r>
    <x v="429"/>
    <x v="0"/>
    <x v="1"/>
    <n v="1484"/>
    <n v="1783"/>
    <s v="West"/>
    <n v="0.83230510000000002"/>
  </r>
  <r>
    <x v="430"/>
    <x v="0"/>
    <x v="1"/>
    <n v="2743"/>
    <n v="3113"/>
    <s v="West"/>
    <n v="0.88114360000000003"/>
  </r>
  <r>
    <x v="431"/>
    <x v="0"/>
    <x v="1"/>
    <n v="450"/>
    <n v="547"/>
    <s v="West"/>
    <n v="0.82266910000000004"/>
  </r>
  <r>
    <x v="432"/>
    <x v="0"/>
    <x v="1"/>
    <n v="701"/>
    <n v="820"/>
    <s v="West"/>
    <n v="0.85487809999999997"/>
  </r>
  <r>
    <x v="433"/>
    <x v="0"/>
    <x v="1"/>
    <n v="46"/>
    <n v="50"/>
    <s v="West"/>
    <n v="0.92"/>
  </r>
  <r>
    <x v="434"/>
    <x v="0"/>
    <x v="1"/>
    <n v="815"/>
    <n v="934"/>
    <s v="West"/>
    <n v="0.87259100000000001"/>
  </r>
  <r>
    <x v="435"/>
    <x v="0"/>
    <x v="1"/>
    <n v="587"/>
    <n v="709"/>
    <s v="West"/>
    <n v="0.82792659999999996"/>
  </r>
  <r>
    <x v="436"/>
    <x v="0"/>
    <x v="1"/>
    <n v="1149"/>
    <n v="1390"/>
    <s v="West"/>
    <n v="0.82661870000000004"/>
  </r>
  <r>
    <x v="437"/>
    <x v="0"/>
    <x v="1"/>
    <n v="1431"/>
    <n v="1887"/>
    <s v="West"/>
    <n v="0.75834659999999998"/>
  </r>
  <r>
    <x v="438"/>
    <x v="0"/>
    <x v="1"/>
    <n v="1505"/>
    <n v="1898"/>
    <s v="West"/>
    <n v="0.79293999999999998"/>
  </r>
  <r>
    <x v="439"/>
    <x v="0"/>
    <x v="1"/>
    <n v="1775"/>
    <n v="2223"/>
    <s v="West"/>
    <n v="0.79847060000000003"/>
  </r>
  <r>
    <x v="440"/>
    <x v="0"/>
    <x v="1"/>
    <n v="992"/>
    <n v="1537"/>
    <s v="West"/>
    <n v="0.64541320000000002"/>
  </r>
  <r>
    <x v="441"/>
    <x v="0"/>
    <x v="1"/>
    <n v="580"/>
    <n v="758"/>
    <s v="West"/>
    <n v="0.7651715"/>
  </r>
  <r>
    <x v="442"/>
    <x v="0"/>
    <x v="1"/>
    <n v="81"/>
    <n v="103"/>
    <s v="West"/>
    <n v="0.78640779999999999"/>
  </r>
  <r>
    <x v="443"/>
    <x v="0"/>
    <x v="1"/>
    <n v="56"/>
    <n v="75"/>
    <s v="West"/>
    <n v="0.74666670000000002"/>
  </r>
  <r>
    <x v="444"/>
    <x v="0"/>
    <x v="1"/>
    <n v="757"/>
    <n v="977"/>
    <s v="West"/>
    <n v="0.77482090000000003"/>
  </r>
  <r>
    <x v="445"/>
    <x v="0"/>
    <x v="1"/>
    <n v="1282"/>
    <n v="2338"/>
    <s v="West"/>
    <n v="0.54833189999999998"/>
  </r>
  <r>
    <x v="446"/>
    <x v="0"/>
    <x v="1"/>
    <n v="732"/>
    <n v="845"/>
    <s v="West"/>
    <n v="0.86627220000000005"/>
  </r>
  <r>
    <x v="447"/>
    <x v="0"/>
    <x v="1"/>
    <n v="1627"/>
    <n v="1768"/>
    <s v="West"/>
    <n v="0.92024890000000004"/>
  </r>
  <r>
    <x v="448"/>
    <x v="0"/>
    <x v="1"/>
    <n v="987"/>
    <n v="1184"/>
    <s v="West"/>
    <n v="0.83361490000000005"/>
  </r>
  <r>
    <x v="449"/>
    <x v="0"/>
    <x v="1"/>
    <n v="969"/>
    <n v="1135"/>
    <s v="West"/>
    <n v="0.85374450000000002"/>
  </r>
  <r>
    <x v="450"/>
    <x v="0"/>
    <x v="1"/>
    <n v="1141"/>
    <n v="1336"/>
    <s v="West"/>
    <n v="0.85404190000000002"/>
  </r>
  <r>
    <x v="451"/>
    <x v="0"/>
    <x v="1"/>
    <n v="1011"/>
    <n v="1454"/>
    <s v="West"/>
    <n v="0.69532320000000003"/>
  </r>
  <r>
    <x v="452"/>
    <x v="0"/>
    <x v="1"/>
    <n v="1482"/>
    <n v="1830"/>
    <s v="West"/>
    <n v="0.80983609999999995"/>
  </r>
  <r>
    <x v="453"/>
    <x v="2"/>
    <x v="1"/>
    <n v="858"/>
    <n v="1206"/>
    <s v="West"/>
    <n v="0.71144280000000004"/>
  </r>
  <r>
    <x v="454"/>
    <x v="2"/>
    <x v="1"/>
    <n v="964"/>
    <n v="1585"/>
    <s v="West"/>
    <n v="0.60820189999999996"/>
  </r>
  <r>
    <x v="455"/>
    <x v="0"/>
    <x v="1"/>
    <n v="1240"/>
    <n v="1961"/>
    <s v="West"/>
    <n v="0.63233039999999996"/>
  </r>
  <r>
    <x v="456"/>
    <x v="2"/>
    <x v="1"/>
    <n v="1337"/>
    <n v="1725"/>
    <s v="West"/>
    <n v="0.77507250000000005"/>
  </r>
  <r>
    <x v="457"/>
    <x v="2"/>
    <x v="1"/>
    <n v="635"/>
    <n v="932"/>
    <s v="West"/>
    <n v="0.6813304"/>
  </r>
  <r>
    <x v="458"/>
    <x v="0"/>
    <x v="1"/>
    <n v="1789"/>
    <n v="2063"/>
    <s v="West"/>
    <n v="0.8671837"/>
  </r>
  <r>
    <x v="459"/>
    <x v="0"/>
    <x v="1"/>
    <n v="1861"/>
    <n v="2115"/>
    <s v="West"/>
    <n v="0.87990550000000001"/>
  </r>
  <r>
    <x v="460"/>
    <x v="0"/>
    <x v="1"/>
    <n v="997"/>
    <n v="1081"/>
    <s v="West"/>
    <n v="0.92229419999999995"/>
  </r>
  <r>
    <x v="461"/>
    <x v="0"/>
    <x v="1"/>
    <n v="1637"/>
    <n v="1727"/>
    <s v="West"/>
    <n v="0.94788649999999997"/>
  </r>
  <r>
    <x v="462"/>
    <x v="0"/>
    <x v="1"/>
    <n v="291"/>
    <n v="320"/>
    <s v="West"/>
    <n v="0.90937500000000004"/>
  </r>
  <r>
    <x v="463"/>
    <x v="0"/>
    <x v="1"/>
    <n v="1417"/>
    <n v="1580"/>
    <s v="West"/>
    <n v="0.89683539999999995"/>
  </r>
  <r>
    <x v="464"/>
    <x v="0"/>
    <x v="1"/>
    <n v="816"/>
    <n v="1113"/>
    <s v="West"/>
    <n v="0.73315359999999996"/>
  </r>
  <r>
    <x v="465"/>
    <x v="0"/>
    <x v="1"/>
    <n v="649"/>
    <n v="966"/>
    <s v="East"/>
    <n v="0.67184259999999996"/>
  </r>
  <r>
    <x v="466"/>
    <x v="0"/>
    <x v="1"/>
    <n v="388"/>
    <n v="543"/>
    <s v="Central"/>
    <n v="0.71454879999999998"/>
  </r>
  <r>
    <x v="467"/>
    <x v="0"/>
    <x v="1"/>
    <n v="183"/>
    <n v="212"/>
    <s v="Central"/>
    <n v="0.86320750000000002"/>
  </r>
  <r>
    <x v="468"/>
    <x v="0"/>
    <x v="1"/>
    <n v="150"/>
    <n v="149"/>
    <s v="Central"/>
    <n v="1"/>
  </r>
  <r>
    <x v="469"/>
    <x v="0"/>
    <x v="1"/>
    <n v="117"/>
    <n v="160"/>
    <s v="Central"/>
    <n v="0.73124999999999996"/>
  </r>
  <r>
    <x v="470"/>
    <x v="0"/>
    <x v="1"/>
    <n v="1639"/>
    <n v="2233"/>
    <s v="North East"/>
    <n v="0.73399009999999998"/>
  </r>
  <r>
    <x v="471"/>
    <x v="0"/>
    <x v="1"/>
    <n v="1101"/>
    <n v="1480"/>
    <s v="North East"/>
    <n v="0.74391890000000005"/>
  </r>
  <r>
    <x v="472"/>
    <x v="0"/>
    <x v="1"/>
    <n v="458"/>
    <n v="675"/>
    <s v="North East"/>
    <n v="0.67851850000000002"/>
  </r>
  <r>
    <x v="473"/>
    <x v="0"/>
    <x v="1"/>
    <n v="1938"/>
    <n v="2332"/>
    <s v="North East"/>
    <n v="0.83104630000000002"/>
  </r>
  <r>
    <x v="474"/>
    <x v="0"/>
    <x v="1"/>
    <n v="2642"/>
    <n v="3229"/>
    <s v="North East"/>
    <n v="0.81820990000000005"/>
  </r>
  <r>
    <x v="475"/>
    <x v="0"/>
    <x v="1"/>
    <n v="602"/>
    <n v="727"/>
    <s v="North East"/>
    <n v="0.82806049999999998"/>
  </r>
  <r>
    <x v="476"/>
    <x v="0"/>
    <x v="1"/>
    <n v="1130"/>
    <n v="1457"/>
    <s v="North East"/>
    <n v="0.77556619999999998"/>
  </r>
  <r>
    <x v="477"/>
    <x v="0"/>
    <x v="1"/>
    <n v="522"/>
    <n v="768"/>
    <s v="North East"/>
    <n v="0.6796875"/>
  </r>
  <r>
    <x v="478"/>
    <x v="0"/>
    <x v="1"/>
    <n v="506"/>
    <n v="671"/>
    <s v="North East"/>
    <n v="0.75409839999999995"/>
  </r>
  <r>
    <x v="479"/>
    <x v="0"/>
    <x v="1"/>
    <n v="1945"/>
    <n v="2501"/>
    <s v="North East"/>
    <n v="0.77768890000000002"/>
  </r>
  <r>
    <x v="480"/>
    <x v="0"/>
    <x v="1"/>
    <n v="2327"/>
    <n v="2913"/>
    <s v="North West"/>
    <n v="0.79883280000000001"/>
  </r>
  <r>
    <x v="481"/>
    <x v="0"/>
    <x v="1"/>
    <n v="420"/>
    <n v="581"/>
    <s v="North West"/>
    <n v="0.72289159999999997"/>
  </r>
  <r>
    <x v="482"/>
    <x v="0"/>
    <x v="1"/>
    <n v="591"/>
    <n v="752"/>
    <s v="North West"/>
    <n v="0.78590420000000005"/>
  </r>
  <r>
    <x v="483"/>
    <x v="0"/>
    <x v="1"/>
    <m/>
    <n v="0"/>
    <s v="North West"/>
    <m/>
  </r>
  <r>
    <x v="484"/>
    <x v="0"/>
    <x v="1"/>
    <n v="1030"/>
    <n v="1177"/>
    <s v="North East"/>
    <n v="0.87510619999999995"/>
  </r>
  <r>
    <x v="485"/>
    <x v="0"/>
    <x v="1"/>
    <n v="1570"/>
    <n v="1982"/>
    <s v="North East"/>
    <n v="0.79212919999999998"/>
  </r>
  <r>
    <x v="486"/>
    <x v="0"/>
    <x v="1"/>
    <n v="285"/>
    <n v="312"/>
    <s v="North East"/>
    <n v="0.91346159999999998"/>
  </r>
  <r>
    <x v="487"/>
    <x v="0"/>
    <x v="1"/>
    <n v="871"/>
    <n v="1099"/>
    <s v="Central"/>
    <n v="0.79253859999999998"/>
  </r>
  <r>
    <x v="488"/>
    <x v="0"/>
    <x v="1"/>
    <n v="888"/>
    <n v="1095"/>
    <s v="Central"/>
    <n v="0.81095890000000004"/>
  </r>
  <r>
    <x v="489"/>
    <x v="0"/>
    <x v="1"/>
    <n v="407"/>
    <n v="532"/>
    <s v="Central"/>
    <n v="0.76503759999999998"/>
  </r>
  <r>
    <x v="490"/>
    <x v="0"/>
    <x v="1"/>
    <n v="635"/>
    <n v="839"/>
    <s v="North East"/>
    <n v="0.75685340000000001"/>
  </r>
  <r>
    <x v="491"/>
    <x v="0"/>
    <x v="1"/>
    <n v="490"/>
    <n v="608"/>
    <s v="North East"/>
    <n v="0.80592109999999995"/>
  </r>
  <r>
    <x v="492"/>
    <x v="0"/>
    <x v="1"/>
    <n v="341"/>
    <n v="449"/>
    <s v="North East"/>
    <n v="0.75946550000000002"/>
  </r>
  <r>
    <x v="493"/>
    <x v="0"/>
    <x v="1"/>
    <n v="1310"/>
    <n v="1681"/>
    <s v="North East"/>
    <n v="0.77929800000000005"/>
  </r>
  <r>
    <x v="494"/>
    <x v="0"/>
    <x v="1"/>
    <n v="798"/>
    <n v="974"/>
    <s v="North East"/>
    <n v="0.81930179999999997"/>
  </r>
  <r>
    <x v="495"/>
    <x v="0"/>
    <x v="1"/>
    <n v="708"/>
    <n v="958"/>
    <s v="North East"/>
    <n v="0.73903969999999997"/>
  </r>
  <r>
    <x v="496"/>
    <x v="0"/>
    <x v="1"/>
    <n v="1606"/>
    <n v="1818"/>
    <s v="North East"/>
    <n v="0.88338830000000002"/>
  </r>
  <r>
    <x v="497"/>
    <x v="0"/>
    <x v="1"/>
    <n v="251"/>
    <n v="258"/>
    <s v="North East"/>
    <n v="0.97286819999999996"/>
  </r>
  <r>
    <x v="498"/>
    <x v="0"/>
    <x v="1"/>
    <n v="569"/>
    <n v="624"/>
    <s v="Central"/>
    <n v="0.91185899999999998"/>
  </r>
  <r>
    <x v="499"/>
    <x v="0"/>
    <x v="1"/>
    <n v="526"/>
    <n v="638"/>
    <s v="North East"/>
    <n v="0.82445139999999995"/>
  </r>
  <r>
    <x v="500"/>
    <x v="0"/>
    <x v="1"/>
    <n v="1062"/>
    <n v="1201"/>
    <s v="North East"/>
    <n v="0.88426309999999997"/>
  </r>
  <r>
    <x v="501"/>
    <x v="0"/>
    <x v="1"/>
    <n v="555"/>
    <n v="605"/>
    <s v="North East"/>
    <n v="0.91735540000000004"/>
  </r>
  <r>
    <x v="502"/>
    <x v="0"/>
    <x v="1"/>
    <n v="1389"/>
    <n v="1741"/>
    <s v="North East"/>
    <n v="0.79781729999999995"/>
  </r>
  <r>
    <x v="503"/>
    <x v="0"/>
    <x v="1"/>
    <n v="278"/>
    <n v="291"/>
    <s v="North East"/>
    <n v="0.95532640000000002"/>
  </r>
  <r>
    <x v="504"/>
    <x v="0"/>
    <x v="1"/>
    <n v="338"/>
    <n v="393"/>
    <s v="North East"/>
    <n v="0.86005089999999995"/>
  </r>
  <r>
    <x v="505"/>
    <x v="0"/>
    <x v="1"/>
    <n v="408"/>
    <n v="569"/>
    <s v="North East"/>
    <n v="0.71704749999999995"/>
  </r>
  <r>
    <x v="506"/>
    <x v="0"/>
    <x v="1"/>
    <n v="311"/>
    <n v="337"/>
    <s v="North East"/>
    <n v="0.92284860000000002"/>
  </r>
  <r>
    <x v="507"/>
    <x v="0"/>
    <x v="1"/>
    <n v="422"/>
    <n v="553"/>
    <s v="North East"/>
    <n v="0.76311030000000002"/>
  </r>
  <r>
    <x v="508"/>
    <x v="0"/>
    <x v="1"/>
    <n v="2156"/>
    <n v="2329"/>
    <s v="North East"/>
    <n v="0.92571919999999996"/>
  </r>
  <r>
    <x v="509"/>
    <x v="0"/>
    <x v="1"/>
    <n v="1081"/>
    <n v="1415"/>
    <s v="North East"/>
    <n v="0.76395760000000001"/>
  </r>
  <r>
    <x v="510"/>
    <x v="0"/>
    <x v="1"/>
    <n v="970"/>
    <n v="1186"/>
    <s v="North East"/>
    <n v="0.81787520000000002"/>
  </r>
  <r>
    <x v="511"/>
    <x v="0"/>
    <x v="1"/>
    <n v="1334"/>
    <n v="1572"/>
    <s v="North West"/>
    <n v="0.84860049999999998"/>
  </r>
  <r>
    <x v="512"/>
    <x v="0"/>
    <x v="1"/>
    <n v="1282"/>
    <n v="1529"/>
    <s v="North West"/>
    <n v="0.83845650000000005"/>
  </r>
  <r>
    <x v="513"/>
    <x v="0"/>
    <x v="1"/>
    <n v="1142"/>
    <n v="1451"/>
    <s v="North West"/>
    <n v="0.78704339999999995"/>
  </r>
  <r>
    <x v="514"/>
    <x v="0"/>
    <x v="1"/>
    <n v="971"/>
    <n v="1125"/>
    <s v="North West"/>
    <n v="0.86311110000000002"/>
  </r>
  <r>
    <x v="515"/>
    <x v="0"/>
    <x v="1"/>
    <n v="1082"/>
    <n v="1009"/>
    <s v="North West"/>
    <n v="1"/>
  </r>
  <r>
    <x v="516"/>
    <x v="0"/>
    <x v="1"/>
    <n v="405"/>
    <n v="589"/>
    <s v="North West"/>
    <n v="0.6876061"/>
  </r>
  <r>
    <x v="517"/>
    <x v="0"/>
    <x v="1"/>
    <n v="423"/>
    <n v="438"/>
    <s v="North West"/>
    <n v="0.96575339999999998"/>
  </r>
  <r>
    <x v="518"/>
    <x v="0"/>
    <x v="1"/>
    <n v="95"/>
    <n v="117"/>
    <s v="North West"/>
    <n v="0.81196579999999996"/>
  </r>
  <r>
    <x v="519"/>
    <x v="0"/>
    <x v="1"/>
    <n v="589"/>
    <n v="756"/>
    <s v="North West"/>
    <n v="0.77910049999999997"/>
  </r>
  <r>
    <x v="520"/>
    <x v="0"/>
    <x v="1"/>
    <n v="477"/>
    <n v="798"/>
    <s v="North West"/>
    <n v="0.59774430000000001"/>
  </r>
  <r>
    <x v="521"/>
    <x v="0"/>
    <x v="1"/>
    <n v="728"/>
    <n v="876"/>
    <s v="North West"/>
    <n v="0.83105019999999996"/>
  </r>
  <r>
    <x v="522"/>
    <x v="0"/>
    <x v="1"/>
    <n v="987"/>
    <n v="1181"/>
    <s v="North West"/>
    <n v="0.83573240000000004"/>
  </r>
  <r>
    <x v="0"/>
    <x v="0"/>
    <x v="2"/>
    <n v="55887"/>
    <n v="64130"/>
    <s v="East"/>
    <n v="0.87146420000000002"/>
  </r>
  <r>
    <x v="1"/>
    <x v="0"/>
    <x v="2"/>
    <n v="9053"/>
    <n v="11381"/>
    <s v="East"/>
    <n v="0.7954485"/>
  </r>
  <r>
    <x v="2"/>
    <x v="0"/>
    <x v="2"/>
    <n v="22891"/>
    <n v="28005"/>
    <s v="East"/>
    <n v="0.8173897"/>
  </r>
  <r>
    <x v="3"/>
    <x v="0"/>
    <x v="2"/>
    <n v="17316"/>
    <n v="21046"/>
    <s v="East"/>
    <n v="0.82276919999999998"/>
  </r>
  <r>
    <x v="4"/>
    <x v="0"/>
    <x v="2"/>
    <n v="17453"/>
    <n v="20916"/>
    <s v="East"/>
    <n v="0.83443299999999998"/>
  </r>
  <r>
    <x v="5"/>
    <x v="0"/>
    <x v="2"/>
    <n v="20343"/>
    <n v="23770"/>
    <s v="East"/>
    <n v="0.85582670000000005"/>
  </r>
  <r>
    <x v="6"/>
    <x v="0"/>
    <x v="2"/>
    <n v="12948"/>
    <n v="17184"/>
    <s v="East"/>
    <n v="0.75349160000000004"/>
  </r>
  <r>
    <x v="7"/>
    <x v="0"/>
    <x v="2"/>
    <n v="47712"/>
    <n v="61303"/>
    <s v="East"/>
    <n v="0.77829800000000005"/>
  </r>
  <r>
    <x v="8"/>
    <x v="0"/>
    <x v="2"/>
    <n v="29717"/>
    <n v="38666"/>
    <s v="East"/>
    <n v="0.76855640000000003"/>
  </r>
  <r>
    <x v="9"/>
    <x v="0"/>
    <x v="2"/>
    <n v="19042"/>
    <n v="25655"/>
    <s v="East"/>
    <n v="0.74223349999999999"/>
  </r>
  <r>
    <x v="10"/>
    <x v="0"/>
    <x v="2"/>
    <n v="73"/>
    <n v="46"/>
    <s v="East"/>
    <n v="1"/>
  </r>
  <r>
    <x v="11"/>
    <x v="0"/>
    <x v="2"/>
    <n v="9236"/>
    <n v="10263"/>
    <s v="East"/>
    <n v="0.89993179999999995"/>
  </r>
  <r>
    <x v="12"/>
    <x v="0"/>
    <x v="2"/>
    <n v="18310"/>
    <n v="20516"/>
    <s v="East"/>
    <n v="0.8924742"/>
  </r>
  <r>
    <x v="13"/>
    <x v="0"/>
    <x v="2"/>
    <n v="7300"/>
    <n v="8106"/>
    <s v="East"/>
    <n v="0.90056749999999997"/>
  </r>
  <r>
    <x v="14"/>
    <x v="1"/>
    <x v="2"/>
    <n v="18996"/>
    <n v="20830"/>
    <s v="East"/>
    <n v="0.91195389999999998"/>
  </r>
  <r>
    <x v="15"/>
    <x v="0"/>
    <x v="2"/>
    <n v="8959"/>
    <n v="8769"/>
    <s v="East"/>
    <n v="1"/>
  </r>
  <r>
    <x v="16"/>
    <x v="1"/>
    <x v="2"/>
    <n v="14760"/>
    <n v="16233"/>
    <s v="East"/>
    <n v="0.90925889999999998"/>
  </r>
  <r>
    <x v="17"/>
    <x v="1"/>
    <x v="2"/>
    <n v="18171"/>
    <n v="19156"/>
    <s v="East"/>
    <n v="0.94858010000000004"/>
  </r>
  <r>
    <x v="18"/>
    <x v="0"/>
    <x v="2"/>
    <n v="10589"/>
    <n v="10886"/>
    <s v="East"/>
    <n v="0.97271719999999995"/>
  </r>
  <r>
    <x v="19"/>
    <x v="0"/>
    <x v="2"/>
    <n v="3379"/>
    <n v="3868"/>
    <s v="East"/>
    <n v="0.87357810000000002"/>
  </r>
  <r>
    <x v="20"/>
    <x v="1"/>
    <x v="2"/>
    <n v="20178"/>
    <n v="17958"/>
    <s v="East"/>
    <n v="1"/>
  </r>
  <r>
    <x v="21"/>
    <x v="0"/>
    <x v="2"/>
    <n v="1341"/>
    <n v="502"/>
    <s v="East"/>
    <n v="1"/>
  </r>
  <r>
    <x v="22"/>
    <x v="0"/>
    <x v="2"/>
    <n v="12830"/>
    <n v="14029"/>
    <s v="East"/>
    <n v="0.91453419999999996"/>
  </r>
  <r>
    <x v="23"/>
    <x v="0"/>
    <x v="2"/>
    <n v="18776"/>
    <n v="19132"/>
    <s v="East"/>
    <n v="0.98139240000000005"/>
  </r>
  <r>
    <x v="24"/>
    <x v="2"/>
    <x v="2"/>
    <n v="22919"/>
    <n v="25662"/>
    <s v="East"/>
    <n v="0.89311050000000003"/>
  </r>
  <r>
    <x v="25"/>
    <x v="3"/>
    <x v="2"/>
    <n v="31795"/>
    <n v="33832"/>
    <s v="East"/>
    <n v="0.93979069999999998"/>
  </r>
  <r>
    <x v="26"/>
    <x v="0"/>
    <x v="2"/>
    <n v="7899"/>
    <n v="9268"/>
    <s v="East"/>
    <n v="0.85228740000000003"/>
  </r>
  <r>
    <x v="27"/>
    <x v="0"/>
    <x v="2"/>
    <n v="2560"/>
    <n v="3150"/>
    <s v="East"/>
    <n v="0.81269840000000004"/>
  </r>
  <r>
    <x v="28"/>
    <x v="0"/>
    <x v="2"/>
    <n v="16203"/>
    <n v="13150"/>
    <s v="East"/>
    <n v="1"/>
  </r>
  <r>
    <x v="29"/>
    <x v="0"/>
    <x v="2"/>
    <n v="12908"/>
    <n v="14333"/>
    <s v="East"/>
    <n v="0.90057909999999997"/>
  </r>
  <r>
    <x v="30"/>
    <x v="0"/>
    <x v="2"/>
    <n v="8466"/>
    <n v="9364"/>
    <s v="East"/>
    <n v="0.90410080000000004"/>
  </r>
  <r>
    <x v="31"/>
    <x v="1"/>
    <x v="2"/>
    <n v="17547"/>
    <n v="18782"/>
    <s v="East"/>
    <n v="0.93424549999999995"/>
  </r>
  <r>
    <x v="32"/>
    <x v="0"/>
    <x v="2"/>
    <n v="16717"/>
    <n v="17076"/>
    <s v="East"/>
    <n v="0.97897639999999997"/>
  </r>
  <r>
    <x v="33"/>
    <x v="0"/>
    <x v="2"/>
    <n v="10542"/>
    <n v="10765"/>
    <s v="East"/>
    <n v="0.97928470000000001"/>
  </r>
  <r>
    <x v="34"/>
    <x v="0"/>
    <x v="2"/>
    <n v="28694"/>
    <n v="29720"/>
    <s v="East"/>
    <n v="0.96547780000000005"/>
  </r>
  <r>
    <x v="35"/>
    <x v="0"/>
    <x v="2"/>
    <n v="13540"/>
    <n v="14581"/>
    <s v="East"/>
    <n v="0.92860569999999998"/>
  </r>
  <r>
    <x v="36"/>
    <x v="0"/>
    <x v="2"/>
    <n v="46163"/>
    <n v="51309"/>
    <s v="East"/>
    <n v="0.89970570000000005"/>
  </r>
  <r>
    <x v="37"/>
    <x v="0"/>
    <x v="2"/>
    <n v="12562"/>
    <n v="13922"/>
    <s v="East"/>
    <n v="0.90231289999999997"/>
  </r>
  <r>
    <x v="38"/>
    <x v="0"/>
    <x v="2"/>
    <n v="9408"/>
    <n v="10567"/>
    <s v="East"/>
    <n v="0.89031890000000002"/>
  </r>
  <r>
    <x v="39"/>
    <x v="0"/>
    <x v="2"/>
    <n v="16340"/>
    <n v="17596"/>
    <s v="East"/>
    <n v="0.92862020000000001"/>
  </r>
  <r>
    <x v="40"/>
    <x v="0"/>
    <x v="2"/>
    <n v="12129"/>
    <n v="13178"/>
    <s v="East"/>
    <n v="0.92039760000000004"/>
  </r>
  <r>
    <x v="41"/>
    <x v="0"/>
    <x v="2"/>
    <n v="571"/>
    <n v="663"/>
    <s v="East"/>
    <n v="0.86123680000000002"/>
  </r>
  <r>
    <x v="42"/>
    <x v="0"/>
    <x v="2"/>
    <n v="21682"/>
    <n v="23624"/>
    <s v="East"/>
    <n v="0.91779549999999999"/>
  </r>
  <r>
    <x v="43"/>
    <x v="0"/>
    <x v="2"/>
    <n v="6887"/>
    <n v="7670"/>
    <s v="East"/>
    <n v="0.89791390000000004"/>
  </r>
  <r>
    <x v="44"/>
    <x v="0"/>
    <x v="2"/>
    <n v="6124"/>
    <n v="6937"/>
    <s v="East"/>
    <n v="0.88280239999999999"/>
  </r>
  <r>
    <x v="45"/>
    <x v="0"/>
    <x v="2"/>
    <n v="4733"/>
    <n v="5366"/>
    <s v="East"/>
    <n v="0.88203500000000001"/>
  </r>
  <r>
    <x v="46"/>
    <x v="1"/>
    <x v="2"/>
    <n v="34870"/>
    <n v="38623"/>
    <s v="East"/>
    <n v="0.90282989999999996"/>
  </r>
  <r>
    <x v="47"/>
    <x v="0"/>
    <x v="2"/>
    <n v="2598"/>
    <n v="2728"/>
    <s v="East"/>
    <n v="0.95234600000000003"/>
  </r>
  <r>
    <x v="48"/>
    <x v="0"/>
    <x v="2"/>
    <n v="2238"/>
    <n v="2545"/>
    <s v="East"/>
    <n v="0.87937129999999997"/>
  </r>
  <r>
    <x v="49"/>
    <x v="0"/>
    <x v="2"/>
    <n v="8449"/>
    <n v="9679"/>
    <s v="East"/>
    <n v="0.87292080000000005"/>
  </r>
  <r>
    <x v="50"/>
    <x v="0"/>
    <x v="2"/>
    <n v="7726"/>
    <n v="9239"/>
    <s v="East"/>
    <n v="0.83623769999999997"/>
  </r>
  <r>
    <x v="51"/>
    <x v="0"/>
    <x v="2"/>
    <n v="5401"/>
    <n v="6151"/>
    <s v="East"/>
    <n v="0.87806859999999998"/>
  </r>
  <r>
    <x v="52"/>
    <x v="0"/>
    <x v="2"/>
    <n v="4545"/>
    <n v="5202"/>
    <s v="East"/>
    <n v="0.87370239999999999"/>
  </r>
  <r>
    <x v="53"/>
    <x v="0"/>
    <x v="2"/>
    <n v="5159"/>
    <n v="6336"/>
    <s v="East"/>
    <n v="0.81423610000000002"/>
  </r>
  <r>
    <x v="54"/>
    <x v="0"/>
    <x v="2"/>
    <n v="13004"/>
    <n v="17333"/>
    <s v="East"/>
    <n v="0.75024519999999995"/>
  </r>
  <r>
    <x v="55"/>
    <x v="0"/>
    <x v="2"/>
    <n v="7311"/>
    <n v="9091"/>
    <s v="East"/>
    <n v="0.80420199999999997"/>
  </r>
  <r>
    <x v="56"/>
    <x v="0"/>
    <x v="2"/>
    <n v="1404"/>
    <n v="1739"/>
    <s v="East"/>
    <n v="0.80736050000000004"/>
  </r>
  <r>
    <x v="57"/>
    <x v="0"/>
    <x v="2"/>
    <n v="273"/>
    <n v="328"/>
    <s v="East"/>
    <n v="0.83231710000000003"/>
  </r>
  <r>
    <x v="58"/>
    <x v="0"/>
    <x v="2"/>
    <n v="11989"/>
    <n v="14209"/>
    <s v="East"/>
    <n v="0.84376099999999998"/>
  </r>
  <r>
    <x v="59"/>
    <x v="0"/>
    <x v="2"/>
    <n v="7697"/>
    <n v="9531"/>
    <s v="East"/>
    <n v="0.8075753"/>
  </r>
  <r>
    <x v="60"/>
    <x v="0"/>
    <x v="2"/>
    <n v="9989"/>
    <n v="11707"/>
    <s v="East"/>
    <n v="0.85325019999999996"/>
  </r>
  <r>
    <x v="61"/>
    <x v="0"/>
    <x v="2"/>
    <n v="3659"/>
    <n v="4216"/>
    <s v="East"/>
    <n v="0.86788430000000005"/>
  </r>
  <r>
    <x v="62"/>
    <x v="0"/>
    <x v="2"/>
    <n v="6380"/>
    <n v="7709"/>
    <s v="East"/>
    <n v="0.82760409999999995"/>
  </r>
  <r>
    <x v="63"/>
    <x v="0"/>
    <x v="2"/>
    <n v="18069"/>
    <n v="19969"/>
    <s v="East"/>
    <n v="0.90485249999999995"/>
  </r>
  <r>
    <x v="64"/>
    <x v="0"/>
    <x v="2"/>
    <n v="11824"/>
    <n v="10418"/>
    <s v="East"/>
    <n v="1"/>
  </r>
  <r>
    <x v="65"/>
    <x v="0"/>
    <x v="2"/>
    <n v="24961"/>
    <n v="26321"/>
    <s v="East"/>
    <n v="0.94833020000000001"/>
  </r>
  <r>
    <x v="66"/>
    <x v="0"/>
    <x v="2"/>
    <n v="4167"/>
    <n v="4830"/>
    <s v="East"/>
    <n v="0.86273290000000002"/>
  </r>
  <r>
    <x v="67"/>
    <x v="0"/>
    <x v="2"/>
    <n v="12931"/>
    <n v="14089"/>
    <s v="East"/>
    <n v="0.91780819999999996"/>
  </r>
  <r>
    <x v="68"/>
    <x v="0"/>
    <x v="2"/>
    <n v="6648"/>
    <n v="7718"/>
    <s v="East"/>
    <n v="0.86136310000000005"/>
  </r>
  <r>
    <x v="69"/>
    <x v="0"/>
    <x v="2"/>
    <n v="6336"/>
    <n v="7571"/>
    <s v="East"/>
    <n v="0.8368776"/>
  </r>
  <r>
    <x v="70"/>
    <x v="0"/>
    <x v="2"/>
    <n v="5639"/>
    <n v="6948"/>
    <s v="East"/>
    <n v="0.8116004"/>
  </r>
  <r>
    <x v="71"/>
    <x v="0"/>
    <x v="2"/>
    <n v="10989"/>
    <n v="13924"/>
    <s v="East"/>
    <n v="0.78921289999999999"/>
  </r>
  <r>
    <x v="72"/>
    <x v="0"/>
    <x v="2"/>
    <n v="251"/>
    <n v="292"/>
    <s v="East"/>
    <n v="0.85958900000000005"/>
  </r>
  <r>
    <x v="73"/>
    <x v="0"/>
    <x v="2"/>
    <n v="5591"/>
    <n v="7506"/>
    <s v="East"/>
    <n v="0.74487080000000006"/>
  </r>
  <r>
    <x v="74"/>
    <x v="0"/>
    <x v="2"/>
    <n v="13599"/>
    <n v="16322"/>
    <s v="East"/>
    <n v="0.83316990000000002"/>
  </r>
  <r>
    <x v="75"/>
    <x v="0"/>
    <x v="2"/>
    <n v="10431"/>
    <n v="12477"/>
    <s v="East"/>
    <n v="0.83601829999999999"/>
  </r>
  <r>
    <x v="76"/>
    <x v="0"/>
    <x v="2"/>
    <n v="824"/>
    <n v="1052"/>
    <s v="East"/>
    <n v="0.78326989999999996"/>
  </r>
  <r>
    <x v="77"/>
    <x v="0"/>
    <x v="2"/>
    <n v="11804"/>
    <n v="15424"/>
    <s v="East"/>
    <n v="0.7653008"/>
  </r>
  <r>
    <x v="78"/>
    <x v="0"/>
    <x v="2"/>
    <n v="11072"/>
    <n v="13302"/>
    <s v="East"/>
    <n v="0.83235599999999998"/>
  </r>
  <r>
    <x v="79"/>
    <x v="0"/>
    <x v="2"/>
    <n v="13626"/>
    <n v="16319"/>
    <s v="East"/>
    <n v="0.83497759999999999"/>
  </r>
  <r>
    <x v="80"/>
    <x v="0"/>
    <x v="2"/>
    <n v="21087"/>
    <n v="24739"/>
    <s v="East"/>
    <n v="0.85237879999999999"/>
  </r>
  <r>
    <x v="81"/>
    <x v="0"/>
    <x v="2"/>
    <n v="6395"/>
    <n v="7152"/>
    <s v="East"/>
    <n v="0.89415549999999999"/>
  </r>
  <r>
    <x v="82"/>
    <x v="0"/>
    <x v="2"/>
    <n v="3706"/>
    <n v="4111"/>
    <s v="East"/>
    <n v="0.90148379999999995"/>
  </r>
  <r>
    <x v="83"/>
    <x v="0"/>
    <x v="2"/>
    <n v="11811"/>
    <n v="14739"/>
    <s v="East"/>
    <n v="0.80134340000000004"/>
  </r>
  <r>
    <x v="84"/>
    <x v="0"/>
    <x v="2"/>
    <n v="7140"/>
    <n v="8995"/>
    <s v="East"/>
    <n v="0.79377430000000004"/>
  </r>
  <r>
    <x v="85"/>
    <x v="0"/>
    <x v="2"/>
    <n v="7544"/>
    <n v="9135"/>
    <s v="East"/>
    <n v="0.82583470000000003"/>
  </r>
  <r>
    <x v="86"/>
    <x v="0"/>
    <x v="2"/>
    <n v="4769"/>
    <n v="5664"/>
    <s v="Central"/>
    <n v="0.84198450000000002"/>
  </r>
  <r>
    <x v="87"/>
    <x v="0"/>
    <x v="2"/>
    <n v="9682"/>
    <n v="12352"/>
    <s v="Central"/>
    <n v="0.78384069999999995"/>
  </r>
  <r>
    <x v="88"/>
    <x v="0"/>
    <x v="2"/>
    <n v="22580"/>
    <n v="27384"/>
    <s v="Central"/>
    <n v="0.82456910000000005"/>
  </r>
  <r>
    <x v="89"/>
    <x v="0"/>
    <x v="2"/>
    <n v="767"/>
    <n v="723"/>
    <s v="Central"/>
    <n v="1"/>
  </r>
  <r>
    <x v="90"/>
    <x v="2"/>
    <x v="2"/>
    <n v="2860"/>
    <n v="3060"/>
    <s v="Central"/>
    <n v="0.93464049999999999"/>
  </r>
  <r>
    <x v="91"/>
    <x v="0"/>
    <x v="2"/>
    <n v="16723"/>
    <n v="21111"/>
    <s v="East"/>
    <n v="0.79214629999999997"/>
  </r>
  <r>
    <x v="92"/>
    <x v="0"/>
    <x v="2"/>
    <n v="20521"/>
    <n v="25064"/>
    <s v="Central"/>
    <n v="0.81874400000000003"/>
  </r>
  <r>
    <x v="93"/>
    <x v="0"/>
    <x v="2"/>
    <n v="17790"/>
    <n v="22925"/>
    <s v="Central"/>
    <n v="0.7760087"/>
  </r>
  <r>
    <x v="94"/>
    <x v="0"/>
    <x v="2"/>
    <n v="1646"/>
    <n v="1919"/>
    <s v="Central"/>
    <n v="0.85773840000000001"/>
  </r>
  <r>
    <x v="95"/>
    <x v="0"/>
    <x v="2"/>
    <n v="4028"/>
    <n v="4733"/>
    <s v="Central"/>
    <n v="0.85104579999999996"/>
  </r>
  <r>
    <x v="96"/>
    <x v="0"/>
    <x v="2"/>
    <n v="42048"/>
    <n v="48043"/>
    <s v="West"/>
    <n v="0.87521590000000005"/>
  </r>
  <r>
    <x v="97"/>
    <x v="0"/>
    <x v="2"/>
    <n v="24860"/>
    <n v="30754"/>
    <s v="West"/>
    <n v="0.80835009999999996"/>
  </r>
  <r>
    <x v="98"/>
    <x v="0"/>
    <x v="2"/>
    <n v="6791"/>
    <n v="8420"/>
    <s v="East"/>
    <n v="0.80653209999999997"/>
  </r>
  <r>
    <x v="99"/>
    <x v="0"/>
    <x v="2"/>
    <n v="6054"/>
    <n v="7028"/>
    <s v="East"/>
    <n v="0.8614115"/>
  </r>
  <r>
    <x v="100"/>
    <x v="0"/>
    <x v="2"/>
    <n v="26692"/>
    <n v="31654"/>
    <s v="East"/>
    <n v="0.84324259999999995"/>
  </r>
  <r>
    <x v="101"/>
    <x v="0"/>
    <x v="2"/>
    <n v="15745"/>
    <n v="17991"/>
    <s v="East"/>
    <n v="0.87515980000000004"/>
  </r>
  <r>
    <x v="102"/>
    <x v="0"/>
    <x v="2"/>
    <n v="22338"/>
    <n v="24459"/>
    <s v="East"/>
    <n v="0.91328350000000003"/>
  </r>
  <r>
    <x v="103"/>
    <x v="0"/>
    <x v="2"/>
    <n v="16578"/>
    <n v="19700"/>
    <s v="East"/>
    <n v="0.84152280000000002"/>
  </r>
  <r>
    <x v="104"/>
    <x v="0"/>
    <x v="2"/>
    <n v="21626"/>
    <n v="26382"/>
    <s v="East"/>
    <n v="0.81972560000000005"/>
  </r>
  <r>
    <x v="105"/>
    <x v="0"/>
    <x v="2"/>
    <n v="23137"/>
    <n v="27529"/>
    <s v="East"/>
    <n v="0.84045919999999996"/>
  </r>
  <r>
    <x v="106"/>
    <x v="1"/>
    <x v="2"/>
    <n v="8269"/>
    <n v="8728"/>
    <s v="East"/>
    <n v="0.94741059999999999"/>
  </r>
  <r>
    <x v="107"/>
    <x v="0"/>
    <x v="2"/>
    <n v="12373"/>
    <n v="13963"/>
    <s v="East"/>
    <n v="0.88612769999999996"/>
  </r>
  <r>
    <x v="108"/>
    <x v="0"/>
    <x v="2"/>
    <n v="25179"/>
    <n v="28662"/>
    <s v="East"/>
    <n v="0.87848020000000004"/>
  </r>
  <r>
    <x v="109"/>
    <x v="1"/>
    <x v="2"/>
    <n v="12901"/>
    <n v="16464"/>
    <s v="East"/>
    <n v="0.78358839999999996"/>
  </r>
  <r>
    <x v="110"/>
    <x v="1"/>
    <x v="2"/>
    <n v="23693"/>
    <n v="27247"/>
    <s v="East"/>
    <n v="0.86956359999999999"/>
  </r>
  <r>
    <x v="111"/>
    <x v="3"/>
    <x v="2"/>
    <n v="22425"/>
    <n v="25156"/>
    <s v="East"/>
    <n v="0.89143740000000005"/>
  </r>
  <r>
    <x v="112"/>
    <x v="3"/>
    <x v="2"/>
    <n v="31267"/>
    <n v="34321"/>
    <s v="East"/>
    <n v="0.91101659999999995"/>
  </r>
  <r>
    <x v="113"/>
    <x v="3"/>
    <x v="2"/>
    <n v="29219"/>
    <n v="32114"/>
    <s v="East"/>
    <n v="0.90985240000000001"/>
  </r>
  <r>
    <x v="114"/>
    <x v="0"/>
    <x v="2"/>
    <n v="9537"/>
    <n v="10755"/>
    <s v="East"/>
    <n v="0.88675029999999999"/>
  </r>
  <r>
    <x v="115"/>
    <x v="3"/>
    <x v="2"/>
    <n v="14504"/>
    <n v="16537"/>
    <s v="East"/>
    <n v="0.87706360000000005"/>
  </r>
  <r>
    <x v="116"/>
    <x v="0"/>
    <x v="2"/>
    <n v="991"/>
    <n v="1225"/>
    <s v="East"/>
    <n v="0.80897960000000002"/>
  </r>
  <r>
    <x v="117"/>
    <x v="3"/>
    <x v="2"/>
    <n v="19362"/>
    <n v="21198"/>
    <s v="East"/>
    <n v="0.91338810000000004"/>
  </r>
  <r>
    <x v="118"/>
    <x v="0"/>
    <x v="2"/>
    <n v="7206"/>
    <n v="9505"/>
    <s v="West"/>
    <n v="0.75812729999999995"/>
  </r>
  <r>
    <x v="119"/>
    <x v="0"/>
    <x v="2"/>
    <n v="9181"/>
    <n v="11017"/>
    <s v="West"/>
    <n v="0.83334850000000005"/>
  </r>
  <r>
    <x v="120"/>
    <x v="0"/>
    <x v="2"/>
    <n v="14561"/>
    <n v="16959"/>
    <s v="West"/>
    <n v="0.85860009999999998"/>
  </r>
  <r>
    <x v="121"/>
    <x v="0"/>
    <x v="2"/>
    <n v="15520"/>
    <n v="17564"/>
    <s v="West"/>
    <n v="0.88362560000000001"/>
  </r>
  <r>
    <x v="122"/>
    <x v="0"/>
    <x v="2"/>
    <n v="6589"/>
    <n v="7776"/>
    <s v="West"/>
    <n v="0.84735079999999996"/>
  </r>
  <r>
    <x v="123"/>
    <x v="0"/>
    <x v="2"/>
    <n v="15251"/>
    <n v="18074"/>
    <s v="West"/>
    <n v="0.84380880000000003"/>
  </r>
  <r>
    <x v="124"/>
    <x v="0"/>
    <x v="2"/>
    <n v="12877"/>
    <n v="15106"/>
    <s v="West"/>
    <n v="0.8524427"/>
  </r>
  <r>
    <x v="125"/>
    <x v="0"/>
    <x v="2"/>
    <n v="7499"/>
    <n v="8998"/>
    <s v="West"/>
    <n v="0.83340740000000002"/>
  </r>
  <r>
    <x v="126"/>
    <x v="0"/>
    <x v="2"/>
    <n v="13542"/>
    <n v="16118"/>
    <s v="West"/>
    <n v="0.84017869999999995"/>
  </r>
  <r>
    <x v="127"/>
    <x v="0"/>
    <x v="2"/>
    <n v="9859"/>
    <n v="11317"/>
    <s v="West"/>
    <n v="0.87116720000000003"/>
  </r>
  <r>
    <x v="128"/>
    <x v="0"/>
    <x v="2"/>
    <n v="6303"/>
    <n v="6505"/>
    <s v="West"/>
    <n v="0.968947"/>
  </r>
  <r>
    <x v="129"/>
    <x v="0"/>
    <x v="2"/>
    <n v="10524"/>
    <n v="12361"/>
    <s v="West"/>
    <n v="0.85138740000000002"/>
  </r>
  <r>
    <x v="130"/>
    <x v="0"/>
    <x v="2"/>
    <n v="976"/>
    <n v="1184"/>
    <s v="West"/>
    <n v="0.82432430000000001"/>
  </r>
  <r>
    <x v="131"/>
    <x v="0"/>
    <x v="2"/>
    <n v="11404"/>
    <n v="14604"/>
    <s v="West"/>
    <n v="0.78088190000000002"/>
  </r>
  <r>
    <x v="132"/>
    <x v="0"/>
    <x v="2"/>
    <n v="15271"/>
    <n v="18182"/>
    <s v="West"/>
    <n v="0.83989659999999999"/>
  </r>
  <r>
    <x v="133"/>
    <x v="0"/>
    <x v="2"/>
    <n v="7786"/>
    <n v="9923"/>
    <s v="West"/>
    <n v="0.7846417"/>
  </r>
  <r>
    <x v="134"/>
    <x v="0"/>
    <x v="2"/>
    <n v="13332"/>
    <n v="15926"/>
    <s v="West"/>
    <n v="0.83712169999999997"/>
  </r>
  <r>
    <x v="135"/>
    <x v="2"/>
    <x v="2"/>
    <n v="18496"/>
    <n v="20479"/>
    <s v="Central"/>
    <n v="0.90316909999999995"/>
  </r>
  <r>
    <x v="136"/>
    <x v="2"/>
    <x v="2"/>
    <n v="32621"/>
    <n v="34349"/>
    <s v="Central"/>
    <n v="0.9496928"/>
  </r>
  <r>
    <x v="137"/>
    <x v="2"/>
    <x v="2"/>
    <n v="33886"/>
    <n v="32869"/>
    <s v="Central"/>
    <n v="1"/>
  </r>
  <r>
    <x v="138"/>
    <x v="2"/>
    <x v="2"/>
    <n v="26132"/>
    <n v="28269"/>
    <s v="Central"/>
    <n v="0.92440480000000003"/>
  </r>
  <r>
    <x v="139"/>
    <x v="0"/>
    <x v="2"/>
    <n v="22468"/>
    <n v="26841"/>
    <s v="East"/>
    <n v="0.83707759999999998"/>
  </r>
  <r>
    <x v="140"/>
    <x v="0"/>
    <x v="2"/>
    <n v="25971"/>
    <n v="29995"/>
    <s v="Central"/>
    <n v="0.86584430000000001"/>
  </r>
  <r>
    <x v="141"/>
    <x v="0"/>
    <x v="2"/>
    <n v="23037"/>
    <n v="25428"/>
    <s v="Central"/>
    <n v="0.90596980000000005"/>
  </r>
  <r>
    <x v="142"/>
    <x v="0"/>
    <x v="2"/>
    <n v="22439"/>
    <n v="26973"/>
    <s v="Central"/>
    <n v="0.83190600000000003"/>
  </r>
  <r>
    <x v="143"/>
    <x v="0"/>
    <x v="2"/>
    <n v="24772"/>
    <n v="28805"/>
    <s v="Central"/>
    <n v="0.85998960000000002"/>
  </r>
  <r>
    <x v="144"/>
    <x v="2"/>
    <x v="2"/>
    <n v="20275"/>
    <n v="21803"/>
    <s v="Central"/>
    <n v="0.92991789999999996"/>
  </r>
  <r>
    <x v="145"/>
    <x v="0"/>
    <x v="2"/>
    <n v="40489"/>
    <n v="43892"/>
    <s v="Central"/>
    <n v="0.92246879999999998"/>
  </r>
  <r>
    <x v="146"/>
    <x v="0"/>
    <x v="2"/>
    <n v="31815"/>
    <n v="35062"/>
    <s v="Central"/>
    <n v="0.90739259999999999"/>
  </r>
  <r>
    <x v="147"/>
    <x v="0"/>
    <x v="2"/>
    <n v="33453"/>
    <n v="38094"/>
    <s v="Central"/>
    <n v="0.8781698"/>
  </r>
  <r>
    <x v="148"/>
    <x v="2"/>
    <x v="2"/>
    <n v="43373"/>
    <n v="49591"/>
    <s v="Central"/>
    <n v="0.87461440000000001"/>
  </r>
  <r>
    <x v="149"/>
    <x v="2"/>
    <x v="2"/>
    <n v="39700"/>
    <n v="43727"/>
    <s v="Central"/>
    <n v="0.90790590000000004"/>
  </r>
  <r>
    <x v="150"/>
    <x v="2"/>
    <x v="2"/>
    <n v="11996"/>
    <n v="12445"/>
    <s v="Central"/>
    <n v="0.96392120000000003"/>
  </r>
  <r>
    <x v="151"/>
    <x v="2"/>
    <x v="2"/>
    <n v="28249"/>
    <n v="30696"/>
    <s v="Central"/>
    <n v="0.92028279999999996"/>
  </r>
  <r>
    <x v="152"/>
    <x v="0"/>
    <x v="2"/>
    <n v="27542"/>
    <n v="29655"/>
    <s v="Central"/>
    <n v="0.92874719999999999"/>
  </r>
  <r>
    <x v="153"/>
    <x v="0"/>
    <x v="2"/>
    <n v="53196"/>
    <n v="63622"/>
    <s v="Central"/>
    <n v="0.83612589999999998"/>
  </r>
  <r>
    <x v="154"/>
    <x v="0"/>
    <x v="2"/>
    <n v="15799"/>
    <n v="19161"/>
    <s v="Central"/>
    <n v="0.82453940000000003"/>
  </r>
  <r>
    <x v="155"/>
    <x v="0"/>
    <x v="2"/>
    <n v="8275"/>
    <n v="9995"/>
    <s v="Central"/>
    <n v="0.82791389999999998"/>
  </r>
  <r>
    <x v="156"/>
    <x v="0"/>
    <x v="2"/>
    <n v="21149"/>
    <n v="23291"/>
    <s v="Central"/>
    <n v="0.90803310000000004"/>
  </r>
  <r>
    <x v="157"/>
    <x v="3"/>
    <x v="2"/>
    <n v="25176"/>
    <n v="21987"/>
    <s v="Central"/>
    <n v="1"/>
  </r>
  <r>
    <x v="158"/>
    <x v="0"/>
    <x v="2"/>
    <n v="686"/>
    <n v="41"/>
    <s v="Central"/>
    <n v="1"/>
  </r>
  <r>
    <x v="159"/>
    <x v="0"/>
    <x v="2"/>
    <n v="9213"/>
    <n v="10676"/>
    <s v="Central"/>
    <n v="0.8629637"/>
  </r>
  <r>
    <x v="160"/>
    <x v="2"/>
    <x v="2"/>
    <n v="9407"/>
    <n v="11208"/>
    <s v="Central"/>
    <n v="0.83931120000000004"/>
  </r>
  <r>
    <x v="161"/>
    <x v="0"/>
    <x v="2"/>
    <n v="11124"/>
    <n v="12887"/>
    <s v="Central"/>
    <n v="0.8631955"/>
  </r>
  <r>
    <x v="162"/>
    <x v="2"/>
    <x v="2"/>
    <n v="22394"/>
    <n v="23339"/>
    <s v="Central"/>
    <n v="0.95950979999999997"/>
  </r>
  <r>
    <x v="163"/>
    <x v="0"/>
    <x v="2"/>
    <n v="23796"/>
    <n v="27720"/>
    <s v="Central"/>
    <n v="0.85844149999999997"/>
  </r>
  <r>
    <x v="164"/>
    <x v="2"/>
    <x v="2"/>
    <n v="39737"/>
    <n v="41137"/>
    <s v="Central"/>
    <n v="0.96596740000000003"/>
  </r>
  <r>
    <x v="165"/>
    <x v="2"/>
    <x v="2"/>
    <n v="15735"/>
    <n v="17397"/>
    <s v="Central"/>
    <n v="0.90446629999999995"/>
  </r>
  <r>
    <x v="166"/>
    <x v="0"/>
    <x v="2"/>
    <n v="6234"/>
    <n v="7253"/>
    <s v="Central"/>
    <n v="0.8595064"/>
  </r>
  <r>
    <x v="167"/>
    <x v="0"/>
    <x v="2"/>
    <n v="10369"/>
    <n v="12039"/>
    <s v="Central"/>
    <n v="0.8612841"/>
  </r>
  <r>
    <x v="168"/>
    <x v="0"/>
    <x v="2"/>
    <n v="8812"/>
    <n v="10282"/>
    <s v="Central"/>
    <n v="0.85703169999999995"/>
  </r>
  <r>
    <x v="169"/>
    <x v="0"/>
    <x v="2"/>
    <n v="14411"/>
    <n v="16657"/>
    <s v="Central"/>
    <n v="0.86516179999999998"/>
  </r>
  <r>
    <x v="170"/>
    <x v="2"/>
    <x v="2"/>
    <n v="6984"/>
    <n v="7781"/>
    <s v="Central"/>
    <n v="0.89757100000000001"/>
  </r>
  <r>
    <x v="171"/>
    <x v="2"/>
    <x v="2"/>
    <n v="24159"/>
    <n v="25447"/>
    <s v="Central"/>
    <n v="0.94938500000000003"/>
  </r>
  <r>
    <x v="172"/>
    <x v="2"/>
    <x v="2"/>
    <n v="62106"/>
    <n v="68167"/>
    <s v="Central"/>
    <n v="0.91108599999999995"/>
  </r>
  <r>
    <x v="173"/>
    <x v="2"/>
    <x v="2"/>
    <n v="48485"/>
    <n v="53188"/>
    <s v="Central"/>
    <n v="0.91157779999999999"/>
  </r>
  <r>
    <x v="174"/>
    <x v="2"/>
    <x v="2"/>
    <n v="21392"/>
    <n v="22746"/>
    <s v="Central"/>
    <n v="0.94047309999999995"/>
  </r>
  <r>
    <x v="175"/>
    <x v="0"/>
    <x v="2"/>
    <n v="264"/>
    <n v="71"/>
    <s v="Central"/>
    <n v="1"/>
  </r>
  <r>
    <x v="176"/>
    <x v="0"/>
    <x v="2"/>
    <n v="116"/>
    <n v="91"/>
    <s v="Central"/>
    <n v="1"/>
  </r>
  <r>
    <x v="177"/>
    <x v="2"/>
    <x v="2"/>
    <n v="30615"/>
    <n v="32104"/>
    <s v="Central"/>
    <n v="0.95361949999999995"/>
  </r>
  <r>
    <x v="178"/>
    <x v="2"/>
    <x v="2"/>
    <n v="16698"/>
    <n v="16580"/>
    <s v="Central"/>
    <n v="1"/>
  </r>
  <r>
    <x v="179"/>
    <x v="2"/>
    <x v="2"/>
    <n v="52345"/>
    <n v="55985"/>
    <s v="Central"/>
    <n v="0.9349826"/>
  </r>
  <r>
    <x v="180"/>
    <x v="2"/>
    <x v="2"/>
    <n v="19802"/>
    <n v="21056"/>
    <s v="Central"/>
    <n v="0.94044450000000002"/>
  </r>
  <r>
    <x v="181"/>
    <x v="0"/>
    <x v="2"/>
    <n v="29331"/>
    <n v="30913"/>
    <s v="Central"/>
    <n v="0.94882409999999995"/>
  </r>
  <r>
    <x v="182"/>
    <x v="0"/>
    <x v="2"/>
    <n v="21651"/>
    <n v="22954"/>
    <s v="Central"/>
    <n v="0.94323429999999997"/>
  </r>
  <r>
    <x v="183"/>
    <x v="2"/>
    <x v="2"/>
    <n v="4597"/>
    <n v="4604"/>
    <s v="Central"/>
    <n v="0.99847960000000002"/>
  </r>
  <r>
    <x v="184"/>
    <x v="0"/>
    <x v="2"/>
    <n v="41646"/>
    <n v="46651"/>
    <s v="Central"/>
    <n v="0.89271400000000001"/>
  </r>
  <r>
    <x v="185"/>
    <x v="0"/>
    <x v="2"/>
    <n v="12642"/>
    <n v="14693"/>
    <s v="Central"/>
    <n v="0.86040970000000006"/>
  </r>
  <r>
    <x v="186"/>
    <x v="0"/>
    <x v="2"/>
    <n v="7418"/>
    <n v="8272"/>
    <s v="Central"/>
    <n v="0.89676020000000001"/>
  </r>
  <r>
    <x v="187"/>
    <x v="0"/>
    <x v="2"/>
    <n v="15084"/>
    <n v="17155"/>
    <s v="Central"/>
    <n v="0.87927719999999998"/>
  </r>
  <r>
    <x v="188"/>
    <x v="0"/>
    <x v="2"/>
    <n v="41564"/>
    <n v="46778"/>
    <s v="Central"/>
    <n v="0.88853729999999997"/>
  </r>
  <r>
    <x v="189"/>
    <x v="3"/>
    <x v="2"/>
    <n v="60971"/>
    <n v="57862"/>
    <s v="Central"/>
    <n v="1"/>
  </r>
  <r>
    <x v="190"/>
    <x v="3"/>
    <x v="2"/>
    <n v="65997"/>
    <n v="57397"/>
    <s v="Central"/>
    <n v="1"/>
  </r>
  <r>
    <x v="191"/>
    <x v="3"/>
    <x v="2"/>
    <n v="31083"/>
    <n v="31569"/>
    <s v="Central"/>
    <n v="0.98460510000000001"/>
  </r>
  <r>
    <x v="192"/>
    <x v="3"/>
    <x v="2"/>
    <n v="22952"/>
    <n v="22749"/>
    <s v="Central"/>
    <n v="1"/>
  </r>
  <r>
    <x v="193"/>
    <x v="3"/>
    <x v="2"/>
    <n v="29495"/>
    <n v="24443"/>
    <s v="Central"/>
    <n v="1"/>
  </r>
  <r>
    <x v="194"/>
    <x v="3"/>
    <x v="2"/>
    <n v="13070"/>
    <n v="12694"/>
    <s v="Central"/>
    <n v="1"/>
  </r>
  <r>
    <x v="195"/>
    <x v="3"/>
    <x v="2"/>
    <n v="48759"/>
    <n v="47036"/>
    <s v="Central"/>
    <n v="1"/>
  </r>
  <r>
    <x v="196"/>
    <x v="2"/>
    <x v="2"/>
    <n v="65493"/>
    <n v="56095"/>
    <s v="Central"/>
    <n v="1"/>
  </r>
  <r>
    <x v="197"/>
    <x v="3"/>
    <x v="2"/>
    <n v="19684"/>
    <n v="19995"/>
    <s v="Central"/>
    <n v="0.98444609999999999"/>
  </r>
  <r>
    <x v="198"/>
    <x v="3"/>
    <x v="2"/>
    <n v="66992"/>
    <n v="65450"/>
    <s v="Central"/>
    <n v="1"/>
  </r>
  <r>
    <x v="199"/>
    <x v="0"/>
    <x v="2"/>
    <n v="8789"/>
    <n v="10477"/>
    <s v="Central"/>
    <n v="0.8388852"/>
  </r>
  <r>
    <x v="200"/>
    <x v="2"/>
    <x v="2"/>
    <n v="20927"/>
    <n v="22845"/>
    <s v="Central"/>
    <n v="0.91604289999999999"/>
  </r>
  <r>
    <x v="201"/>
    <x v="0"/>
    <x v="2"/>
    <n v="19389"/>
    <n v="21747"/>
    <s v="Central"/>
    <n v="0.89157120000000001"/>
  </r>
  <r>
    <x v="202"/>
    <x v="0"/>
    <x v="2"/>
    <n v="26536"/>
    <n v="30491"/>
    <s v="Central"/>
    <n v="0.8702896"/>
  </r>
  <r>
    <x v="203"/>
    <x v="0"/>
    <x v="2"/>
    <n v="7294"/>
    <n v="8429"/>
    <s v="Central"/>
    <n v="0.86534580000000005"/>
  </r>
  <r>
    <x v="204"/>
    <x v="0"/>
    <x v="2"/>
    <n v="4252"/>
    <n v="5048"/>
    <s v="Central"/>
    <n v="0.8423138"/>
  </r>
  <r>
    <x v="205"/>
    <x v="0"/>
    <x v="2"/>
    <n v="25459"/>
    <n v="28476"/>
    <s v="West"/>
    <n v="0.89405109999999999"/>
  </r>
  <r>
    <x v="206"/>
    <x v="0"/>
    <x v="2"/>
    <n v="26272"/>
    <n v="28980"/>
    <s v="West"/>
    <n v="0.90655620000000003"/>
  </r>
  <r>
    <x v="207"/>
    <x v="0"/>
    <x v="2"/>
    <n v="6297"/>
    <n v="6955"/>
    <s v="West"/>
    <n v="0.90539179999999997"/>
  </r>
  <r>
    <x v="208"/>
    <x v="0"/>
    <x v="2"/>
    <n v="15033"/>
    <n v="16559"/>
    <s v="West"/>
    <n v="0.90784469999999995"/>
  </r>
  <r>
    <x v="209"/>
    <x v="0"/>
    <x v="2"/>
    <n v="9009"/>
    <n v="9815"/>
    <s v="Central"/>
    <n v="0.91788080000000005"/>
  </r>
  <r>
    <x v="210"/>
    <x v="0"/>
    <x v="2"/>
    <n v="5416"/>
    <n v="6002"/>
    <s v="West"/>
    <n v="0.90236590000000005"/>
  </r>
  <r>
    <x v="211"/>
    <x v="0"/>
    <x v="2"/>
    <n v="8776"/>
    <n v="9801"/>
    <s v="West"/>
    <n v="0.89541879999999996"/>
  </r>
  <r>
    <x v="212"/>
    <x v="0"/>
    <x v="2"/>
    <n v="20970"/>
    <n v="24418"/>
    <s v="West"/>
    <n v="0.85879269999999996"/>
  </r>
  <r>
    <x v="213"/>
    <x v="0"/>
    <x v="2"/>
    <n v="9409"/>
    <n v="11153"/>
    <s v="West"/>
    <n v="0.84362950000000003"/>
  </r>
  <r>
    <x v="214"/>
    <x v="0"/>
    <x v="2"/>
    <n v="13443"/>
    <n v="16559"/>
    <s v="West"/>
    <n v="0.8118244"/>
  </r>
  <r>
    <x v="215"/>
    <x v="0"/>
    <x v="2"/>
    <n v="15442"/>
    <n v="17901"/>
    <s v="West"/>
    <n v="0.86263330000000005"/>
  </r>
  <r>
    <x v="216"/>
    <x v="0"/>
    <x v="2"/>
    <n v="15435"/>
    <n v="18368"/>
    <s v="West"/>
    <n v="0.84032010000000001"/>
  </r>
  <r>
    <x v="217"/>
    <x v="0"/>
    <x v="2"/>
    <n v="17468"/>
    <n v="20374"/>
    <s v="West"/>
    <n v="0.8573672"/>
  </r>
  <r>
    <x v="218"/>
    <x v="0"/>
    <x v="2"/>
    <n v="7181"/>
    <n v="8450"/>
    <s v="West"/>
    <n v="0.84982250000000004"/>
  </r>
  <r>
    <x v="219"/>
    <x v="0"/>
    <x v="2"/>
    <n v="9305"/>
    <n v="9529"/>
    <s v="West"/>
    <n v="0.97649280000000005"/>
  </r>
  <r>
    <x v="220"/>
    <x v="0"/>
    <x v="2"/>
    <n v="14492"/>
    <n v="14340"/>
    <s v="West"/>
    <n v="1"/>
  </r>
  <r>
    <x v="221"/>
    <x v="0"/>
    <x v="2"/>
    <n v="6883"/>
    <n v="7507"/>
    <s v="West"/>
    <n v="0.91687759999999996"/>
  </r>
  <r>
    <x v="222"/>
    <x v="0"/>
    <x v="2"/>
    <n v="9886"/>
    <n v="8788"/>
    <s v="West"/>
    <n v="1"/>
  </r>
  <r>
    <x v="223"/>
    <x v="0"/>
    <x v="2"/>
    <n v="9559"/>
    <n v="10900"/>
    <s v="West"/>
    <n v="0.87697250000000004"/>
  </r>
  <r>
    <x v="224"/>
    <x v="0"/>
    <x v="2"/>
    <n v="9969"/>
    <n v="11545"/>
    <s v="West"/>
    <n v="0.86349070000000006"/>
  </r>
  <r>
    <x v="225"/>
    <x v="0"/>
    <x v="2"/>
    <n v="13866"/>
    <n v="15802"/>
    <s v="West"/>
    <n v="0.87748380000000004"/>
  </r>
  <r>
    <x v="226"/>
    <x v="0"/>
    <x v="2"/>
    <n v="13540"/>
    <n v="15222"/>
    <s v="West"/>
    <n v="0.88950200000000001"/>
  </r>
  <r>
    <x v="227"/>
    <x v="0"/>
    <x v="2"/>
    <n v="12399"/>
    <n v="14043"/>
    <s v="West"/>
    <n v="0.88293100000000002"/>
  </r>
  <r>
    <x v="228"/>
    <x v="0"/>
    <x v="2"/>
    <n v="22102"/>
    <n v="23435"/>
    <s v="West"/>
    <n v="0.94311929999999999"/>
  </r>
  <r>
    <x v="229"/>
    <x v="0"/>
    <x v="2"/>
    <n v="10066"/>
    <n v="11733"/>
    <s v="Central"/>
    <n v="0.85792210000000002"/>
  </r>
  <r>
    <x v="230"/>
    <x v="0"/>
    <x v="2"/>
    <n v="12286"/>
    <n v="13751"/>
    <s v="West"/>
    <n v="0.89346230000000004"/>
  </r>
  <r>
    <x v="231"/>
    <x v="0"/>
    <x v="2"/>
    <n v="14506"/>
    <n v="16434"/>
    <s v="West"/>
    <n v="0.88268230000000003"/>
  </r>
  <r>
    <x v="232"/>
    <x v="0"/>
    <x v="2"/>
    <n v="1066"/>
    <n v="1844"/>
    <s v="West"/>
    <n v="0.57809109999999997"/>
  </r>
  <r>
    <x v="233"/>
    <x v="0"/>
    <x v="2"/>
    <n v="8642"/>
    <n v="9840"/>
    <s v="West"/>
    <n v="0.87825200000000003"/>
  </r>
  <r>
    <x v="234"/>
    <x v="0"/>
    <x v="2"/>
    <n v="6839"/>
    <n v="7879"/>
    <s v="East"/>
    <n v="0.86800350000000004"/>
  </r>
  <r>
    <x v="235"/>
    <x v="0"/>
    <x v="2"/>
    <n v="6520"/>
    <n v="8012"/>
    <s v="Central"/>
    <n v="0.81377940000000004"/>
  </r>
  <r>
    <x v="236"/>
    <x v="0"/>
    <x v="2"/>
    <n v="11797"/>
    <n v="14256"/>
    <s v="Central"/>
    <n v="0.82751129999999995"/>
  </r>
  <r>
    <x v="237"/>
    <x v="0"/>
    <x v="2"/>
    <n v="8319"/>
    <n v="9718"/>
    <s v="East"/>
    <n v="0.85604040000000003"/>
  </r>
  <r>
    <x v="238"/>
    <x v="0"/>
    <x v="2"/>
    <n v="11734"/>
    <n v="15117"/>
    <s v="Central"/>
    <n v="0.77621220000000002"/>
  </r>
  <r>
    <x v="239"/>
    <x v="0"/>
    <x v="2"/>
    <n v="15575"/>
    <n v="19754"/>
    <s v="Central"/>
    <n v="0.78844789999999998"/>
  </r>
  <r>
    <x v="240"/>
    <x v="0"/>
    <x v="2"/>
    <n v="64014"/>
    <n v="70587"/>
    <s v="West"/>
    <n v="0.90688089999999999"/>
  </r>
  <r>
    <x v="241"/>
    <x v="0"/>
    <x v="2"/>
    <n v="8258"/>
    <n v="11166"/>
    <s v="Central"/>
    <n v="0.73956659999999996"/>
  </r>
  <r>
    <x v="242"/>
    <x v="0"/>
    <x v="2"/>
    <n v="25090"/>
    <n v="30319"/>
    <s v="Central"/>
    <n v="0.82753390000000004"/>
  </r>
  <r>
    <x v="243"/>
    <x v="0"/>
    <x v="2"/>
    <n v="11998"/>
    <n v="14475"/>
    <s v="Central"/>
    <n v="0.82887739999999999"/>
  </r>
  <r>
    <x v="244"/>
    <x v="0"/>
    <x v="2"/>
    <n v="8941"/>
    <n v="11450"/>
    <s v="Central"/>
    <n v="0.78087340000000005"/>
  </r>
  <r>
    <x v="245"/>
    <x v="1"/>
    <x v="2"/>
    <n v="37322"/>
    <n v="37808"/>
    <s v="East"/>
    <n v="0.98714559999999996"/>
  </r>
  <r>
    <x v="246"/>
    <x v="2"/>
    <x v="2"/>
    <n v="20200"/>
    <n v="19999"/>
    <s v="Central"/>
    <n v="1"/>
  </r>
  <r>
    <x v="247"/>
    <x v="3"/>
    <x v="2"/>
    <n v="26023"/>
    <n v="27419"/>
    <s v="Central"/>
    <n v="0.9490864"/>
  </r>
  <r>
    <x v="248"/>
    <x v="3"/>
    <x v="2"/>
    <n v="21130"/>
    <n v="17210"/>
    <s v="East"/>
    <n v="1"/>
  </r>
  <r>
    <x v="249"/>
    <x v="2"/>
    <x v="2"/>
    <n v="14703"/>
    <n v="13775"/>
    <s v="East"/>
    <n v="1"/>
  </r>
  <r>
    <x v="250"/>
    <x v="3"/>
    <x v="2"/>
    <n v="21288"/>
    <n v="21278"/>
    <s v="East"/>
    <n v="1.00047"/>
  </r>
  <r>
    <x v="251"/>
    <x v="3"/>
    <x v="2"/>
    <n v="28200"/>
    <n v="28658"/>
    <s v="East"/>
    <n v="0.98401839999999996"/>
  </r>
  <r>
    <x v="252"/>
    <x v="3"/>
    <x v="2"/>
    <n v="21512"/>
    <n v="21586"/>
    <s v="Central"/>
    <n v="0.99657180000000001"/>
  </r>
  <r>
    <x v="253"/>
    <x v="2"/>
    <x v="2"/>
    <n v="12872"/>
    <n v="13630"/>
    <s v="East"/>
    <n v="0.94438739999999999"/>
  </r>
  <r>
    <x v="254"/>
    <x v="2"/>
    <x v="2"/>
    <n v="12153"/>
    <n v="13005"/>
    <s v="East"/>
    <n v="0.9344867"/>
  </r>
  <r>
    <x v="255"/>
    <x v="2"/>
    <x v="2"/>
    <n v="26380"/>
    <n v="25106"/>
    <s v="Central"/>
    <n v="1"/>
  </r>
  <r>
    <x v="256"/>
    <x v="2"/>
    <x v="2"/>
    <n v="17259"/>
    <n v="17751"/>
    <s v="Central"/>
    <n v="0.97228320000000001"/>
  </r>
  <r>
    <x v="257"/>
    <x v="2"/>
    <x v="2"/>
    <n v="22289"/>
    <n v="20307"/>
    <s v="Central"/>
    <n v="1"/>
  </r>
  <r>
    <x v="258"/>
    <x v="2"/>
    <x v="2"/>
    <n v="18124"/>
    <n v="18499"/>
    <s v="Central"/>
    <n v="0.97972859999999995"/>
  </r>
  <r>
    <x v="259"/>
    <x v="2"/>
    <x v="2"/>
    <n v="28530"/>
    <n v="26264"/>
    <s v="East"/>
    <n v="1"/>
  </r>
  <r>
    <x v="260"/>
    <x v="2"/>
    <x v="2"/>
    <n v="24888"/>
    <n v="24895"/>
    <s v="East"/>
    <n v="0.99971880000000002"/>
  </r>
  <r>
    <x v="261"/>
    <x v="0"/>
    <x v="2"/>
    <n v="9114"/>
    <n v="8718"/>
    <s v="East"/>
    <n v="1"/>
  </r>
  <r>
    <x v="262"/>
    <x v="0"/>
    <x v="2"/>
    <n v="11968"/>
    <n v="12806"/>
    <s v="Central"/>
    <n v="0.93456189999999995"/>
  </r>
  <r>
    <x v="263"/>
    <x v="0"/>
    <x v="2"/>
    <n v="37213"/>
    <n v="36998"/>
    <s v="Central"/>
    <n v="1"/>
  </r>
  <r>
    <x v="264"/>
    <x v="0"/>
    <x v="2"/>
    <n v="15205"/>
    <n v="15068"/>
    <s v="Central"/>
    <n v="1"/>
  </r>
  <r>
    <x v="265"/>
    <x v="0"/>
    <x v="2"/>
    <n v="5665"/>
    <n v="6669"/>
    <s v="Central"/>
    <n v="0.84945269999999995"/>
  </r>
  <r>
    <x v="266"/>
    <x v="0"/>
    <x v="2"/>
    <n v="19817"/>
    <n v="19043"/>
    <s v="Central"/>
    <n v="1"/>
  </r>
  <r>
    <x v="267"/>
    <x v="0"/>
    <x v="2"/>
    <n v="46223"/>
    <n v="48111"/>
    <s v="Central"/>
    <n v="0.96075739999999998"/>
  </r>
  <r>
    <x v="268"/>
    <x v="0"/>
    <x v="2"/>
    <n v="3814"/>
    <n v="4437"/>
    <s v="Central"/>
    <n v="0.85958979999999996"/>
  </r>
  <r>
    <x v="269"/>
    <x v="0"/>
    <x v="2"/>
    <n v="22201"/>
    <n v="23775"/>
    <s v="Central"/>
    <n v="0.93379599999999996"/>
  </r>
  <r>
    <x v="270"/>
    <x v="1"/>
    <x v="2"/>
    <n v="18427"/>
    <n v="20372"/>
    <s v="Central"/>
    <n v="0.90452580000000005"/>
  </r>
  <r>
    <x v="271"/>
    <x v="0"/>
    <x v="2"/>
    <n v="6169"/>
    <n v="7257"/>
    <s v="Central"/>
    <n v="0.85007580000000005"/>
  </r>
  <r>
    <x v="272"/>
    <x v="2"/>
    <x v="2"/>
    <n v="21369"/>
    <n v="22497"/>
    <s v="Central"/>
    <n v="0.94986000000000004"/>
  </r>
  <r>
    <x v="273"/>
    <x v="0"/>
    <x v="2"/>
    <n v="21830"/>
    <n v="23144"/>
    <s v="Central"/>
    <n v="0.94322499999999998"/>
  </r>
  <r>
    <x v="274"/>
    <x v="3"/>
    <x v="2"/>
    <n v="21093"/>
    <n v="16893"/>
    <s v="Central"/>
    <n v="1"/>
  </r>
  <r>
    <x v="275"/>
    <x v="0"/>
    <x v="2"/>
    <n v="5105"/>
    <n v="5176"/>
    <s v="Central"/>
    <n v="0.98628280000000002"/>
  </r>
  <r>
    <x v="276"/>
    <x v="3"/>
    <x v="2"/>
    <n v="11035"/>
    <n v="10872"/>
    <s v="Central"/>
    <n v="1"/>
  </r>
  <r>
    <x v="277"/>
    <x v="3"/>
    <x v="2"/>
    <n v="14073"/>
    <n v="14327"/>
    <s v="Central"/>
    <n v="0.98227129999999996"/>
  </r>
  <r>
    <x v="278"/>
    <x v="3"/>
    <x v="2"/>
    <n v="23085"/>
    <n v="23037"/>
    <s v="Central"/>
    <n v="1.002084"/>
  </r>
  <r>
    <x v="279"/>
    <x v="1"/>
    <x v="2"/>
    <n v="7435"/>
    <n v="8009"/>
    <s v="Central"/>
    <n v="0.92833060000000001"/>
  </r>
  <r>
    <x v="280"/>
    <x v="1"/>
    <x v="2"/>
    <n v="9579"/>
    <n v="10801"/>
    <s v="Toronto"/>
    <n v="0.88686229999999999"/>
  </r>
  <r>
    <x v="281"/>
    <x v="0"/>
    <x v="2"/>
    <n v="28186"/>
    <n v="31969"/>
    <s v="Toronto"/>
    <n v="0.88166659999999997"/>
  </r>
  <r>
    <x v="282"/>
    <x v="0"/>
    <x v="2"/>
    <n v="13766"/>
    <n v="15478"/>
    <s v="East"/>
    <n v="0.88939140000000005"/>
  </r>
  <r>
    <x v="283"/>
    <x v="0"/>
    <x v="2"/>
    <n v="10052"/>
    <n v="11344"/>
    <s v="Central"/>
    <n v="0.88610719999999998"/>
  </r>
  <r>
    <x v="284"/>
    <x v="2"/>
    <x v="2"/>
    <n v="10814"/>
    <n v="10818"/>
    <s v="Toronto"/>
    <n v="0.99963029999999997"/>
  </r>
  <r>
    <x v="285"/>
    <x v="0"/>
    <x v="2"/>
    <n v="19058"/>
    <n v="21274"/>
    <s v="Toronto"/>
    <n v="0.8958353"/>
  </r>
  <r>
    <x v="286"/>
    <x v="0"/>
    <x v="2"/>
    <n v="16742"/>
    <n v="18641"/>
    <s v="Toronto"/>
    <n v="0.89812780000000003"/>
  </r>
  <r>
    <x v="287"/>
    <x v="0"/>
    <x v="2"/>
    <n v="17898"/>
    <n v="20448"/>
    <s v="Toronto"/>
    <n v="0.8752934"/>
  </r>
  <r>
    <x v="288"/>
    <x v="0"/>
    <x v="2"/>
    <n v="15496"/>
    <n v="16703"/>
    <s v="Toronto"/>
    <n v="0.92773749999999999"/>
  </r>
  <r>
    <x v="289"/>
    <x v="0"/>
    <x v="2"/>
    <n v="8144"/>
    <n v="8865"/>
    <s v="Toronto"/>
    <n v="0.91866890000000001"/>
  </r>
  <r>
    <x v="290"/>
    <x v="0"/>
    <x v="2"/>
    <n v="15192"/>
    <n v="16114"/>
    <s v="Central"/>
    <n v="0.94278269999999997"/>
  </r>
  <r>
    <x v="291"/>
    <x v="0"/>
    <x v="2"/>
    <n v="6801"/>
    <n v="7514"/>
    <s v="Central"/>
    <n v="0.90511050000000004"/>
  </r>
  <r>
    <x v="292"/>
    <x v="0"/>
    <x v="2"/>
    <n v="18350"/>
    <n v="20050"/>
    <s v="Toronto"/>
    <n v="0.91521200000000003"/>
  </r>
  <r>
    <x v="293"/>
    <x v="0"/>
    <x v="2"/>
    <n v="5256"/>
    <n v="5870"/>
    <s v="Central"/>
    <n v="0.89540030000000004"/>
  </r>
  <r>
    <x v="294"/>
    <x v="0"/>
    <x v="2"/>
    <n v="9622"/>
    <n v="11057"/>
    <s v="East"/>
    <n v="0.87021800000000005"/>
  </r>
  <r>
    <x v="295"/>
    <x v="0"/>
    <x v="2"/>
    <n v="8745"/>
    <n v="9211"/>
    <s v="East"/>
    <n v="0.94940829999999998"/>
  </r>
  <r>
    <x v="296"/>
    <x v="1"/>
    <x v="2"/>
    <n v="13039"/>
    <n v="13142"/>
    <s v="Toronto"/>
    <n v="0.99216249999999995"/>
  </r>
  <r>
    <x v="297"/>
    <x v="0"/>
    <x v="2"/>
    <n v="28549"/>
    <n v="24963"/>
    <s v="Toronto"/>
    <n v="1"/>
  </r>
  <r>
    <x v="298"/>
    <x v="1"/>
    <x v="2"/>
    <n v="33840"/>
    <n v="34947"/>
    <s v="Central"/>
    <n v="0.9683235"/>
  </r>
  <r>
    <x v="299"/>
    <x v="0"/>
    <x v="2"/>
    <n v="15783"/>
    <n v="11935"/>
    <s v="Central"/>
    <n v="1"/>
  </r>
  <r>
    <x v="300"/>
    <x v="0"/>
    <x v="2"/>
    <n v="2896"/>
    <n v="2553"/>
    <s v="Central"/>
    <n v="1"/>
  </r>
  <r>
    <x v="301"/>
    <x v="0"/>
    <x v="2"/>
    <n v="8033"/>
    <n v="8474"/>
    <s v="Toronto"/>
    <n v="0.94795850000000004"/>
  </r>
  <r>
    <x v="302"/>
    <x v="0"/>
    <x v="2"/>
    <n v="8383"/>
    <n v="8308"/>
    <s v="East"/>
    <n v="1"/>
  </r>
  <r>
    <x v="303"/>
    <x v="0"/>
    <x v="2"/>
    <n v="2425"/>
    <n v="2485"/>
    <s v="Central"/>
    <n v="0.97585509999999998"/>
  </r>
  <r>
    <x v="304"/>
    <x v="0"/>
    <x v="2"/>
    <n v="11107"/>
    <n v="11797"/>
    <s v="Central"/>
    <n v="0.94151059999999998"/>
  </r>
  <r>
    <x v="305"/>
    <x v="0"/>
    <x v="2"/>
    <n v="24"/>
    <n v="15"/>
    <s v="Toronto"/>
    <n v="1"/>
  </r>
  <r>
    <x v="306"/>
    <x v="0"/>
    <x v="2"/>
    <n v="11"/>
    <n v="3"/>
    <s v="Toronto"/>
    <n v="1"/>
  </r>
  <r>
    <x v="307"/>
    <x v="0"/>
    <x v="2"/>
    <n v="13292"/>
    <n v="15103"/>
    <s v="East"/>
    <n v="0.88009009999999999"/>
  </r>
  <r>
    <x v="308"/>
    <x v="0"/>
    <x v="2"/>
    <n v="8608"/>
    <n v="10063"/>
    <s v="Central"/>
    <n v="0.85541089999999997"/>
  </r>
  <r>
    <x v="309"/>
    <x v="0"/>
    <x v="2"/>
    <n v="9922"/>
    <n v="11498"/>
    <s v="Toronto"/>
    <n v="0.8629327"/>
  </r>
  <r>
    <x v="310"/>
    <x v="0"/>
    <x v="2"/>
    <n v="14002"/>
    <n v="16117"/>
    <s v="Central"/>
    <n v="0.86877210000000005"/>
  </r>
  <r>
    <x v="311"/>
    <x v="0"/>
    <x v="2"/>
    <n v="13307"/>
    <n v="11250"/>
    <s v="Central"/>
    <n v="1"/>
  </r>
  <r>
    <x v="312"/>
    <x v="0"/>
    <x v="2"/>
    <n v="13222"/>
    <n v="12152"/>
    <s v="Toronto"/>
    <n v="1"/>
  </r>
  <r>
    <x v="313"/>
    <x v="0"/>
    <x v="2"/>
    <n v="48672"/>
    <n v="48089"/>
    <s v="Central"/>
    <n v="1"/>
  </r>
  <r>
    <x v="314"/>
    <x v="0"/>
    <x v="2"/>
    <n v="30"/>
    <n v="11"/>
    <s v="Toronto"/>
    <n v="1"/>
  </r>
  <r>
    <x v="315"/>
    <x v="0"/>
    <x v="2"/>
    <n v="33"/>
    <n v="18"/>
    <s v="Toronto"/>
    <n v="1"/>
  </r>
  <r>
    <x v="316"/>
    <x v="1"/>
    <x v="2"/>
    <n v="12539"/>
    <n v="13996"/>
    <s v="Central"/>
    <n v="0.8958988"/>
  </r>
  <r>
    <x v="317"/>
    <x v="0"/>
    <x v="2"/>
    <n v="14910"/>
    <n v="16551"/>
    <s v="Central"/>
    <n v="0.90085190000000004"/>
  </r>
  <r>
    <x v="318"/>
    <x v="0"/>
    <x v="2"/>
    <n v="12969"/>
    <n v="14444"/>
    <s v="Central"/>
    <n v="0.89788140000000005"/>
  </r>
  <r>
    <x v="319"/>
    <x v="0"/>
    <x v="2"/>
    <n v="22263"/>
    <n v="23020"/>
    <s v="Central"/>
    <n v="0.96711559999999996"/>
  </r>
  <r>
    <x v="320"/>
    <x v="0"/>
    <x v="2"/>
    <n v="17694"/>
    <n v="19916"/>
    <s v="East"/>
    <n v="0.88843139999999998"/>
  </r>
  <r>
    <x v="321"/>
    <x v="0"/>
    <x v="2"/>
    <n v="28906"/>
    <n v="29974"/>
    <s v="Central"/>
    <n v="0.96436909999999998"/>
  </r>
  <r>
    <x v="322"/>
    <x v="0"/>
    <x v="2"/>
    <n v="21064"/>
    <n v="22859"/>
    <s v="Toronto"/>
    <n v="0.92147509999999999"/>
  </r>
  <r>
    <x v="323"/>
    <x v="0"/>
    <x v="2"/>
    <n v="28126"/>
    <n v="30963"/>
    <s v="Central"/>
    <n v="0.90837449999999997"/>
  </r>
  <r>
    <x v="324"/>
    <x v="1"/>
    <x v="2"/>
    <n v="10605"/>
    <n v="11510"/>
    <s v="Central"/>
    <n v="0.92137270000000004"/>
  </r>
  <r>
    <x v="325"/>
    <x v="1"/>
    <x v="2"/>
    <n v="22799"/>
    <n v="24669"/>
    <s v="Central"/>
    <n v="0.92419640000000003"/>
  </r>
  <r>
    <x v="326"/>
    <x v="1"/>
    <x v="2"/>
    <n v="23240"/>
    <n v="24439"/>
    <s v="Central"/>
    <n v="0.95093910000000004"/>
  </r>
  <r>
    <x v="327"/>
    <x v="0"/>
    <x v="2"/>
    <n v="23099"/>
    <n v="26488"/>
    <s v="Toronto"/>
    <n v="0.87205529999999998"/>
  </r>
  <r>
    <x v="328"/>
    <x v="0"/>
    <x v="2"/>
    <n v="11755"/>
    <n v="13021"/>
    <s v="Toronto"/>
    <n v="0.90277240000000003"/>
  </r>
  <r>
    <x v="329"/>
    <x v="0"/>
    <x v="2"/>
    <n v="17936"/>
    <n v="20450"/>
    <s v="East"/>
    <n v="0.87706600000000001"/>
  </r>
  <r>
    <x v="330"/>
    <x v="0"/>
    <x v="2"/>
    <n v="31"/>
    <n v="13"/>
    <s v="Central"/>
    <n v="1"/>
  </r>
  <r>
    <x v="331"/>
    <x v="0"/>
    <x v="2"/>
    <n v="2"/>
    <n v="0"/>
    <s v="East"/>
    <m/>
  </r>
  <r>
    <x v="332"/>
    <x v="0"/>
    <x v="2"/>
    <n v="24233"/>
    <n v="26839"/>
    <s v="Central"/>
    <n v="0.90290250000000005"/>
  </r>
  <r>
    <x v="333"/>
    <x v="0"/>
    <x v="2"/>
    <n v="11669"/>
    <n v="13255"/>
    <s v="Central"/>
    <n v="0.88034699999999999"/>
  </r>
  <r>
    <x v="334"/>
    <x v="0"/>
    <x v="2"/>
    <n v="4864"/>
    <n v="5875"/>
    <s v="Central"/>
    <n v="0.82791490000000001"/>
  </r>
  <r>
    <x v="335"/>
    <x v="0"/>
    <x v="2"/>
    <n v="11704"/>
    <n v="13313"/>
    <s v="Central"/>
    <n v="0.8791407"/>
  </r>
  <r>
    <x v="336"/>
    <x v="0"/>
    <x v="2"/>
    <n v="10179"/>
    <n v="11154"/>
    <s v="Central"/>
    <n v="0.91258740000000005"/>
  </r>
  <r>
    <x v="337"/>
    <x v="0"/>
    <x v="2"/>
    <n v="18813"/>
    <n v="20945"/>
    <s v="Central"/>
    <n v="0.89820960000000005"/>
  </r>
  <r>
    <x v="338"/>
    <x v="0"/>
    <x v="2"/>
    <n v="18653"/>
    <n v="20433"/>
    <s v="Central"/>
    <n v="0.91288599999999998"/>
  </r>
  <r>
    <x v="339"/>
    <x v="0"/>
    <x v="2"/>
    <n v="18992"/>
    <n v="21510"/>
    <s v="Central"/>
    <n v="0.88293809999999995"/>
  </r>
  <r>
    <x v="340"/>
    <x v="3"/>
    <x v="2"/>
    <n v="6677"/>
    <n v="6614"/>
    <s v="Central"/>
    <n v="1"/>
  </r>
  <r>
    <x v="341"/>
    <x v="3"/>
    <x v="2"/>
    <n v="13867"/>
    <n v="14002"/>
    <s v="Central"/>
    <n v="0.99035850000000003"/>
  </r>
  <r>
    <x v="342"/>
    <x v="1"/>
    <x v="2"/>
    <n v="14090"/>
    <n v="15256"/>
    <s v="Central"/>
    <n v="0.92357109999999998"/>
  </r>
  <r>
    <x v="343"/>
    <x v="1"/>
    <x v="2"/>
    <n v="9879"/>
    <n v="11117"/>
    <s v="Central"/>
    <n v="0.88863899999999996"/>
  </r>
  <r>
    <x v="344"/>
    <x v="3"/>
    <x v="2"/>
    <n v="17466"/>
    <n v="19909"/>
    <s v="East"/>
    <n v="0.87729170000000001"/>
  </r>
  <r>
    <x v="345"/>
    <x v="3"/>
    <x v="2"/>
    <n v="32219"/>
    <n v="31928"/>
    <s v="Central"/>
    <n v="1"/>
  </r>
  <r>
    <x v="346"/>
    <x v="3"/>
    <x v="2"/>
    <n v="30540"/>
    <n v="24153"/>
    <s v="Central"/>
    <n v="1"/>
  </r>
  <r>
    <x v="347"/>
    <x v="0"/>
    <x v="2"/>
    <n v="16240"/>
    <n v="21439"/>
    <s v="West"/>
    <n v="0.757498"/>
  </r>
  <r>
    <x v="348"/>
    <x v="0"/>
    <x v="2"/>
    <n v="39173"/>
    <n v="47510"/>
    <s v="West"/>
    <n v="0.82452110000000001"/>
  </r>
  <r>
    <x v="349"/>
    <x v="0"/>
    <x v="2"/>
    <n v="7198"/>
    <n v="9904"/>
    <s v="Central"/>
    <n v="0.72677709999999995"/>
  </r>
  <r>
    <x v="350"/>
    <x v="0"/>
    <x v="2"/>
    <n v="17255"/>
    <n v="22704"/>
    <s v="West"/>
    <n v="0.75999830000000002"/>
  </r>
  <r>
    <x v="351"/>
    <x v="0"/>
    <x v="2"/>
    <n v="32270"/>
    <n v="43872"/>
    <s v="West"/>
    <n v="0.73554889999999995"/>
  </r>
  <r>
    <x v="352"/>
    <x v="0"/>
    <x v="2"/>
    <n v="21256"/>
    <n v="26291"/>
    <s v="Central"/>
    <n v="0.80848960000000003"/>
  </r>
  <r>
    <x v="353"/>
    <x v="0"/>
    <x v="2"/>
    <n v="13307"/>
    <n v="19352"/>
    <s v="West"/>
    <n v="0.68762920000000005"/>
  </r>
  <r>
    <x v="354"/>
    <x v="0"/>
    <x v="2"/>
    <n v="9764"/>
    <n v="13385"/>
    <s v="West"/>
    <n v="0.72947329999999999"/>
  </r>
  <r>
    <x v="355"/>
    <x v="0"/>
    <x v="2"/>
    <n v="24366"/>
    <n v="29920"/>
    <s v="West"/>
    <n v="0.81437159999999997"/>
  </r>
  <r>
    <x v="356"/>
    <x v="0"/>
    <x v="2"/>
    <n v="29485"/>
    <n v="35853"/>
    <s v="West"/>
    <n v="0.82238579999999994"/>
  </r>
  <r>
    <x v="357"/>
    <x v="0"/>
    <x v="2"/>
    <n v="17902"/>
    <n v="22310"/>
    <s v="West"/>
    <n v="0.80242040000000003"/>
  </r>
  <r>
    <x v="358"/>
    <x v="0"/>
    <x v="2"/>
    <n v="22605"/>
    <n v="30650"/>
    <s v="West"/>
    <n v="0.73752039999999996"/>
  </r>
  <r>
    <x v="359"/>
    <x v="0"/>
    <x v="2"/>
    <n v="23575"/>
    <n v="28700"/>
    <s v="West"/>
    <n v="0.82142859999999995"/>
  </r>
  <r>
    <x v="360"/>
    <x v="0"/>
    <x v="2"/>
    <n v="4798"/>
    <n v="6733"/>
    <s v="West"/>
    <n v="0.71260950000000001"/>
  </r>
  <r>
    <x v="361"/>
    <x v="0"/>
    <x v="2"/>
    <n v="2118"/>
    <n v="2313"/>
    <s v="West"/>
    <n v="0.91569389999999995"/>
  </r>
  <r>
    <x v="362"/>
    <x v="0"/>
    <x v="2"/>
    <n v="24093"/>
    <n v="27397"/>
    <s v="West"/>
    <n v="0.87940289999999999"/>
  </r>
  <r>
    <x v="363"/>
    <x v="0"/>
    <x v="2"/>
    <n v="16497"/>
    <n v="17443"/>
    <s v="West"/>
    <n v="0.9457662"/>
  </r>
  <r>
    <x v="364"/>
    <x v="0"/>
    <x v="2"/>
    <n v="22199"/>
    <n v="25101"/>
    <s v="West"/>
    <n v="0.88438709999999998"/>
  </r>
  <r>
    <x v="365"/>
    <x v="0"/>
    <x v="2"/>
    <n v="6643"/>
    <n v="7104"/>
    <s v="West"/>
    <n v="0.93510700000000002"/>
  </r>
  <r>
    <x v="366"/>
    <x v="0"/>
    <x v="2"/>
    <n v="10430"/>
    <n v="11355"/>
    <s v="West"/>
    <n v="0.91853810000000002"/>
  </r>
  <r>
    <x v="367"/>
    <x v="0"/>
    <x v="2"/>
    <n v="8787"/>
    <n v="10347"/>
    <s v="West"/>
    <n v="0.84923170000000003"/>
  </r>
  <r>
    <x v="368"/>
    <x v="0"/>
    <x v="2"/>
    <n v="4278"/>
    <n v="5211"/>
    <s v="West"/>
    <n v="0.82095569999999995"/>
  </r>
  <r>
    <x v="369"/>
    <x v="0"/>
    <x v="2"/>
    <n v="21170"/>
    <n v="25728"/>
    <s v="West"/>
    <n v="0.82283890000000004"/>
  </r>
  <r>
    <x v="370"/>
    <x v="0"/>
    <x v="2"/>
    <n v="9709"/>
    <n v="11682"/>
    <s v="West"/>
    <n v="0.8311077"/>
  </r>
  <r>
    <x v="371"/>
    <x v="0"/>
    <x v="2"/>
    <n v="10576"/>
    <n v="11847"/>
    <s v="West"/>
    <n v="0.8927155"/>
  </r>
  <r>
    <x v="372"/>
    <x v="0"/>
    <x v="2"/>
    <n v="16865"/>
    <n v="19054"/>
    <s v="West"/>
    <n v="0.88511600000000001"/>
  </r>
  <r>
    <x v="373"/>
    <x v="0"/>
    <x v="2"/>
    <n v="8720"/>
    <n v="10172"/>
    <s v="West"/>
    <n v="0.85725519999999999"/>
  </r>
  <r>
    <x v="374"/>
    <x v="0"/>
    <x v="2"/>
    <n v="10542"/>
    <n v="10736"/>
    <s v="West"/>
    <n v="0.98192999999999997"/>
  </r>
  <r>
    <x v="375"/>
    <x v="0"/>
    <x v="2"/>
    <n v="22673"/>
    <n v="25566"/>
    <s v="West"/>
    <n v="0.88684189999999996"/>
  </r>
  <r>
    <x v="376"/>
    <x v="0"/>
    <x v="2"/>
    <n v="9258"/>
    <n v="10383"/>
    <s v="West"/>
    <n v="0.89164980000000005"/>
  </r>
  <r>
    <x v="377"/>
    <x v="0"/>
    <x v="2"/>
    <n v="12737"/>
    <n v="14104"/>
    <s v="West"/>
    <n v="0.90307709999999997"/>
  </r>
  <r>
    <x v="378"/>
    <x v="0"/>
    <x v="2"/>
    <n v="12711"/>
    <n v="11483"/>
    <s v="West"/>
    <n v="1"/>
  </r>
  <r>
    <x v="379"/>
    <x v="0"/>
    <x v="2"/>
    <n v="16057"/>
    <n v="18556"/>
    <s v="West"/>
    <n v="0.86532659999999995"/>
  </r>
  <r>
    <x v="380"/>
    <x v="0"/>
    <x v="2"/>
    <n v="28973"/>
    <n v="19377"/>
    <s v="West"/>
    <n v="1"/>
  </r>
  <r>
    <x v="381"/>
    <x v="0"/>
    <x v="2"/>
    <n v="19505"/>
    <n v="21985"/>
    <s v="West"/>
    <n v="0.88719579999999998"/>
  </r>
  <r>
    <x v="382"/>
    <x v="0"/>
    <x v="2"/>
    <n v="14683"/>
    <n v="16316"/>
    <s v="West"/>
    <n v="0.8999142"/>
  </r>
  <r>
    <x v="383"/>
    <x v="0"/>
    <x v="2"/>
    <n v="15129"/>
    <n v="15485"/>
    <s v="West"/>
    <n v="0.97701000000000005"/>
  </r>
  <r>
    <x v="384"/>
    <x v="0"/>
    <x v="2"/>
    <n v="11278"/>
    <n v="13052"/>
    <s v="West"/>
    <n v="0.86408220000000002"/>
  </r>
  <r>
    <x v="385"/>
    <x v="0"/>
    <x v="2"/>
    <n v="12022"/>
    <n v="12788"/>
    <s v="West"/>
    <n v="0.94010009999999999"/>
  </r>
  <r>
    <x v="386"/>
    <x v="0"/>
    <x v="2"/>
    <n v="11137"/>
    <n v="12423"/>
    <s v="West"/>
    <n v="0.89648229999999995"/>
  </r>
  <r>
    <x v="387"/>
    <x v="0"/>
    <x v="2"/>
    <n v="5084"/>
    <n v="5881"/>
    <s v="West"/>
    <n v="0.86447879999999999"/>
  </r>
  <r>
    <x v="388"/>
    <x v="0"/>
    <x v="2"/>
    <n v="7635"/>
    <n v="9036"/>
    <s v="West"/>
    <n v="0.84495350000000002"/>
  </r>
  <r>
    <x v="389"/>
    <x v="0"/>
    <x v="2"/>
    <n v="5655"/>
    <n v="6938"/>
    <s v="West"/>
    <n v="0.81507640000000003"/>
  </r>
  <r>
    <x v="390"/>
    <x v="0"/>
    <x v="2"/>
    <n v="15067"/>
    <n v="17453"/>
    <s v="West"/>
    <n v="0.86329"/>
  </r>
  <r>
    <x v="391"/>
    <x v="0"/>
    <x v="2"/>
    <n v="1542"/>
    <n v="1851"/>
    <s v="West"/>
    <n v="0.8330632"/>
  </r>
  <r>
    <x v="392"/>
    <x v="0"/>
    <x v="2"/>
    <n v="13166"/>
    <n v="14244"/>
    <s v="West"/>
    <n v="0.924319"/>
  </r>
  <r>
    <x v="393"/>
    <x v="0"/>
    <x v="2"/>
    <n v="8584"/>
    <n v="10749"/>
    <s v="West"/>
    <n v="0.79858589999999996"/>
  </r>
  <r>
    <x v="394"/>
    <x v="0"/>
    <x v="2"/>
    <n v="4069"/>
    <n v="4915"/>
    <s v="West"/>
    <n v="0.82787379999999999"/>
  </r>
  <r>
    <x v="395"/>
    <x v="0"/>
    <x v="2"/>
    <n v="15900"/>
    <n v="19236"/>
    <s v="West"/>
    <n v="0.82657519999999995"/>
  </r>
  <r>
    <x v="396"/>
    <x v="0"/>
    <x v="2"/>
    <n v="12887"/>
    <n v="16707"/>
    <s v="West"/>
    <n v="0.77135330000000002"/>
  </r>
  <r>
    <x v="397"/>
    <x v="0"/>
    <x v="2"/>
    <n v="19266"/>
    <n v="22871"/>
    <s v="West"/>
    <n v="0.84237680000000004"/>
  </r>
  <r>
    <x v="398"/>
    <x v="0"/>
    <x v="2"/>
    <n v="785"/>
    <n v="987"/>
    <s v="West"/>
    <n v="0.79533940000000003"/>
  </r>
  <r>
    <x v="399"/>
    <x v="0"/>
    <x v="2"/>
    <n v="7817"/>
    <n v="9655"/>
    <s v="West"/>
    <n v="0.80963229999999997"/>
  </r>
  <r>
    <x v="400"/>
    <x v="0"/>
    <x v="2"/>
    <n v="9860"/>
    <n v="12820"/>
    <s v="West"/>
    <n v="0.76911070000000004"/>
  </r>
  <r>
    <x v="401"/>
    <x v="0"/>
    <x v="2"/>
    <n v="3466"/>
    <n v="4686"/>
    <s v="West"/>
    <n v="0.73965000000000003"/>
  </r>
  <r>
    <x v="402"/>
    <x v="0"/>
    <x v="2"/>
    <n v="8266"/>
    <n v="11514"/>
    <s v="West"/>
    <n v="0.71790860000000001"/>
  </r>
  <r>
    <x v="403"/>
    <x v="0"/>
    <x v="2"/>
    <n v="12104"/>
    <n v="15000"/>
    <s v="West"/>
    <n v="0.80693329999999996"/>
  </r>
  <r>
    <x v="404"/>
    <x v="0"/>
    <x v="2"/>
    <n v="3037"/>
    <n v="3887"/>
    <s v="West"/>
    <n v="0.78132239999999997"/>
  </r>
  <r>
    <x v="405"/>
    <x v="0"/>
    <x v="2"/>
    <n v="3987"/>
    <n v="5047"/>
    <s v="West"/>
    <n v="0.78997419999999996"/>
  </r>
  <r>
    <x v="406"/>
    <x v="0"/>
    <x v="2"/>
    <n v="16137"/>
    <n v="19489"/>
    <s v="West"/>
    <n v="0.82800560000000001"/>
  </r>
  <r>
    <x v="407"/>
    <x v="0"/>
    <x v="2"/>
    <n v="7169"/>
    <n v="8958"/>
    <s v="West"/>
    <n v="0.80029019999999995"/>
  </r>
  <r>
    <x v="408"/>
    <x v="0"/>
    <x v="2"/>
    <n v="1633"/>
    <n v="1947"/>
    <s v="West"/>
    <n v="0.83872619999999998"/>
  </r>
  <r>
    <x v="409"/>
    <x v="0"/>
    <x v="2"/>
    <n v="5189"/>
    <n v="6809"/>
    <s v="West"/>
    <n v="0.76207959999999997"/>
  </r>
  <r>
    <x v="410"/>
    <x v="0"/>
    <x v="2"/>
    <n v="4548"/>
    <n v="5267"/>
    <s v="West"/>
    <n v="0.86348959999999997"/>
  </r>
  <r>
    <x v="411"/>
    <x v="0"/>
    <x v="2"/>
    <n v="1157"/>
    <n v="1284"/>
    <s v="West"/>
    <n v="0.90109030000000001"/>
  </r>
  <r>
    <x v="412"/>
    <x v="0"/>
    <x v="2"/>
    <n v="15633"/>
    <n v="18077"/>
    <s v="West"/>
    <n v="0.86480060000000003"/>
  </r>
  <r>
    <x v="413"/>
    <x v="0"/>
    <x v="2"/>
    <n v="7630"/>
    <n v="9250"/>
    <s v="West"/>
    <n v="0.82486490000000001"/>
  </r>
  <r>
    <x v="414"/>
    <x v="0"/>
    <x v="2"/>
    <n v="5568"/>
    <n v="8823"/>
    <s v="West"/>
    <n v="0.63107789999999997"/>
  </r>
  <r>
    <x v="415"/>
    <x v="0"/>
    <x v="2"/>
    <n v="1444"/>
    <n v="1673"/>
    <s v="West"/>
    <n v="0.86312009999999995"/>
  </r>
  <r>
    <x v="416"/>
    <x v="0"/>
    <x v="2"/>
    <n v="10018"/>
    <n v="12192"/>
    <s v="West"/>
    <n v="0.82168629999999998"/>
  </r>
  <r>
    <x v="417"/>
    <x v="0"/>
    <x v="2"/>
    <n v="14093"/>
    <n v="17031"/>
    <s v="West"/>
    <n v="0.82749099999999998"/>
  </r>
  <r>
    <x v="418"/>
    <x v="0"/>
    <x v="2"/>
    <n v="21719"/>
    <n v="19508"/>
    <s v="West"/>
    <n v="1"/>
  </r>
  <r>
    <x v="419"/>
    <x v="0"/>
    <x v="2"/>
    <n v="13752"/>
    <n v="15465"/>
    <s v="West"/>
    <n v="0.88923379999999996"/>
  </r>
  <r>
    <x v="420"/>
    <x v="0"/>
    <x v="2"/>
    <n v="19280"/>
    <n v="20391"/>
    <s v="West"/>
    <n v="0.9455152"/>
  </r>
  <r>
    <x v="421"/>
    <x v="0"/>
    <x v="2"/>
    <n v="21364"/>
    <n v="21463"/>
    <s v="West"/>
    <n v="0.99538740000000003"/>
  </r>
  <r>
    <x v="422"/>
    <x v="0"/>
    <x v="2"/>
    <n v="12150"/>
    <n v="14464"/>
    <s v="West"/>
    <n v="0.8400166"/>
  </r>
  <r>
    <x v="423"/>
    <x v="0"/>
    <x v="2"/>
    <n v="10844"/>
    <n v="7892"/>
    <s v="West"/>
    <n v="1"/>
  </r>
  <r>
    <x v="424"/>
    <x v="0"/>
    <x v="2"/>
    <n v="6927"/>
    <n v="7333"/>
    <s v="West"/>
    <n v="0.94463379999999997"/>
  </r>
  <r>
    <x v="425"/>
    <x v="0"/>
    <x v="2"/>
    <n v="16174"/>
    <n v="17686"/>
    <s v="West"/>
    <n v="0.9145086"/>
  </r>
  <r>
    <x v="426"/>
    <x v="0"/>
    <x v="2"/>
    <n v="14036"/>
    <n v="15932"/>
    <s v="West"/>
    <n v="0.88099419999999995"/>
  </r>
  <r>
    <x v="427"/>
    <x v="0"/>
    <x v="2"/>
    <n v="28969"/>
    <n v="29743"/>
    <s v="West"/>
    <n v="0.97397710000000004"/>
  </r>
  <r>
    <x v="428"/>
    <x v="0"/>
    <x v="2"/>
    <n v="23961"/>
    <n v="23317"/>
    <s v="West"/>
    <n v="1"/>
  </r>
  <r>
    <x v="429"/>
    <x v="0"/>
    <x v="2"/>
    <n v="12943"/>
    <n v="14683"/>
    <s v="West"/>
    <n v="0.88149560000000005"/>
  </r>
  <r>
    <x v="430"/>
    <x v="0"/>
    <x v="2"/>
    <n v="17259"/>
    <n v="19751"/>
    <s v="West"/>
    <n v="0.87382919999999997"/>
  </r>
  <r>
    <x v="431"/>
    <x v="0"/>
    <x v="2"/>
    <n v="2841"/>
    <n v="3521"/>
    <s v="West"/>
    <n v="0.80687299999999995"/>
  </r>
  <r>
    <x v="432"/>
    <x v="0"/>
    <x v="2"/>
    <n v="4911"/>
    <n v="5633"/>
    <s v="West"/>
    <n v="0.87182669999999995"/>
  </r>
  <r>
    <x v="433"/>
    <x v="0"/>
    <x v="2"/>
    <n v="313"/>
    <n v="363"/>
    <s v="West"/>
    <n v="0.862259"/>
  </r>
  <r>
    <x v="434"/>
    <x v="0"/>
    <x v="2"/>
    <n v="5453"/>
    <n v="6398"/>
    <s v="West"/>
    <n v="0.85229759999999999"/>
  </r>
  <r>
    <x v="435"/>
    <x v="0"/>
    <x v="2"/>
    <n v="4766"/>
    <n v="5655"/>
    <s v="West"/>
    <n v="0.84279400000000004"/>
  </r>
  <r>
    <x v="436"/>
    <x v="0"/>
    <x v="2"/>
    <n v="8666"/>
    <n v="10727"/>
    <s v="West"/>
    <n v="0.80786800000000003"/>
  </r>
  <r>
    <x v="437"/>
    <x v="0"/>
    <x v="2"/>
    <n v="10601"/>
    <n v="13189"/>
    <s v="West"/>
    <n v="0.80377580000000004"/>
  </r>
  <r>
    <x v="438"/>
    <x v="0"/>
    <x v="2"/>
    <n v="11379"/>
    <n v="14059"/>
    <s v="West"/>
    <n v="0.8093747"/>
  </r>
  <r>
    <x v="439"/>
    <x v="0"/>
    <x v="2"/>
    <n v="13228"/>
    <n v="15556"/>
    <s v="West"/>
    <n v="0.85034719999999997"/>
  </r>
  <r>
    <x v="440"/>
    <x v="0"/>
    <x v="2"/>
    <n v="11462"/>
    <n v="14335"/>
    <s v="West"/>
    <n v="0.79958149999999995"/>
  </r>
  <r>
    <x v="441"/>
    <x v="0"/>
    <x v="2"/>
    <n v="5056"/>
    <n v="5638"/>
    <s v="West"/>
    <n v="0.89677189999999996"/>
  </r>
  <r>
    <x v="442"/>
    <x v="0"/>
    <x v="2"/>
    <n v="741"/>
    <n v="857"/>
    <s v="West"/>
    <n v="0.86464410000000003"/>
  </r>
  <r>
    <x v="443"/>
    <x v="0"/>
    <x v="2"/>
    <n v="452"/>
    <n v="524"/>
    <s v="West"/>
    <n v="0.86259540000000001"/>
  </r>
  <r>
    <x v="444"/>
    <x v="0"/>
    <x v="2"/>
    <n v="5562"/>
    <n v="7313"/>
    <s v="West"/>
    <n v="0.7605634"/>
  </r>
  <r>
    <x v="445"/>
    <x v="0"/>
    <x v="2"/>
    <n v="14492"/>
    <n v="19199"/>
    <s v="West"/>
    <n v="0.75483100000000003"/>
  </r>
  <r>
    <x v="446"/>
    <x v="0"/>
    <x v="2"/>
    <n v="5279"/>
    <n v="6545"/>
    <s v="West"/>
    <n v="0.80656989999999995"/>
  </r>
  <r>
    <x v="447"/>
    <x v="0"/>
    <x v="2"/>
    <n v="11385"/>
    <n v="13387"/>
    <s v="West"/>
    <n v="0.85045190000000004"/>
  </r>
  <r>
    <x v="448"/>
    <x v="0"/>
    <x v="2"/>
    <n v="6605"/>
    <n v="7993"/>
    <s v="West"/>
    <n v="0.82634810000000003"/>
  </r>
  <r>
    <x v="449"/>
    <x v="0"/>
    <x v="2"/>
    <n v="6037"/>
    <n v="7402"/>
    <s v="West"/>
    <n v="0.81559040000000005"/>
  </r>
  <r>
    <x v="450"/>
    <x v="0"/>
    <x v="2"/>
    <n v="10178"/>
    <n v="12100"/>
    <s v="West"/>
    <n v="0.84115700000000004"/>
  </r>
  <r>
    <x v="451"/>
    <x v="0"/>
    <x v="2"/>
    <n v="7729"/>
    <n v="9771"/>
    <s v="West"/>
    <n v="0.79101429999999995"/>
  </r>
  <r>
    <x v="452"/>
    <x v="0"/>
    <x v="2"/>
    <n v="12316"/>
    <n v="14713"/>
    <s v="West"/>
    <n v="0.83708289999999996"/>
  </r>
  <r>
    <x v="453"/>
    <x v="2"/>
    <x v="2"/>
    <n v="8586"/>
    <n v="9951"/>
    <s v="West"/>
    <n v="0.86282780000000003"/>
  </r>
  <r>
    <x v="454"/>
    <x v="2"/>
    <x v="2"/>
    <n v="9162"/>
    <n v="11096"/>
    <s v="West"/>
    <n v="0.82570299999999996"/>
  </r>
  <r>
    <x v="455"/>
    <x v="0"/>
    <x v="2"/>
    <n v="13929"/>
    <n v="15543"/>
    <s v="West"/>
    <n v="0.89615909999999999"/>
  </r>
  <r>
    <x v="456"/>
    <x v="2"/>
    <x v="2"/>
    <n v="13809"/>
    <n v="11449"/>
    <s v="West"/>
    <n v="1"/>
  </r>
  <r>
    <x v="457"/>
    <x v="2"/>
    <x v="2"/>
    <n v="7558"/>
    <n v="7153"/>
    <s v="West"/>
    <n v="1"/>
  </r>
  <r>
    <x v="458"/>
    <x v="0"/>
    <x v="2"/>
    <n v="10764"/>
    <n v="12586"/>
    <s v="West"/>
    <n v="0.855236"/>
  </r>
  <r>
    <x v="459"/>
    <x v="0"/>
    <x v="2"/>
    <n v="10745"/>
    <n v="12551"/>
    <s v="West"/>
    <n v="0.85610710000000001"/>
  </r>
  <r>
    <x v="460"/>
    <x v="0"/>
    <x v="2"/>
    <n v="6061"/>
    <n v="7010"/>
    <s v="West"/>
    <n v="0.864622"/>
  </r>
  <r>
    <x v="461"/>
    <x v="0"/>
    <x v="2"/>
    <n v="10310"/>
    <n v="11909"/>
    <s v="West"/>
    <n v="0.86573180000000005"/>
  </r>
  <r>
    <x v="462"/>
    <x v="0"/>
    <x v="2"/>
    <n v="1407"/>
    <n v="1717"/>
    <s v="West"/>
    <n v="0.81945250000000003"/>
  </r>
  <r>
    <x v="463"/>
    <x v="0"/>
    <x v="2"/>
    <n v="10051"/>
    <n v="11941"/>
    <s v="West"/>
    <n v="0.84172179999999996"/>
  </r>
  <r>
    <x v="464"/>
    <x v="0"/>
    <x v="2"/>
    <n v="9074"/>
    <n v="10960"/>
    <s v="West"/>
    <n v="0.82791970000000004"/>
  </r>
  <r>
    <x v="465"/>
    <x v="0"/>
    <x v="2"/>
    <n v="6200"/>
    <n v="8765"/>
    <s v="East"/>
    <n v="0.70735879999999995"/>
  </r>
  <r>
    <x v="466"/>
    <x v="0"/>
    <x v="2"/>
    <n v="3919"/>
    <n v="5169"/>
    <s v="Central"/>
    <n v="0.75817369999999995"/>
  </r>
  <r>
    <x v="467"/>
    <x v="0"/>
    <x v="2"/>
    <n v="1665"/>
    <n v="2147"/>
    <s v="Central"/>
    <n v="0.77550070000000004"/>
  </r>
  <r>
    <x v="468"/>
    <x v="0"/>
    <x v="2"/>
    <n v="1464"/>
    <n v="1929"/>
    <s v="Central"/>
    <n v="0.75894249999999996"/>
  </r>
  <r>
    <x v="469"/>
    <x v="0"/>
    <x v="2"/>
    <n v="1338"/>
    <n v="1684"/>
    <s v="Central"/>
    <n v="0.79453680000000004"/>
  </r>
  <r>
    <x v="470"/>
    <x v="0"/>
    <x v="2"/>
    <n v="12934"/>
    <n v="17384"/>
    <s v="North East"/>
    <n v="0.7440175"/>
  </r>
  <r>
    <x v="471"/>
    <x v="0"/>
    <x v="2"/>
    <n v="8986"/>
    <n v="11257"/>
    <s v="North East"/>
    <n v="0.79825880000000005"/>
  </r>
  <r>
    <x v="472"/>
    <x v="0"/>
    <x v="2"/>
    <n v="4340"/>
    <n v="5885"/>
    <s v="North East"/>
    <n v="0.73746809999999996"/>
  </r>
  <r>
    <x v="473"/>
    <x v="0"/>
    <x v="2"/>
    <n v="11669"/>
    <n v="13743"/>
    <s v="North East"/>
    <n v="0.84908680000000003"/>
  </r>
  <r>
    <x v="474"/>
    <x v="0"/>
    <x v="2"/>
    <n v="22787"/>
    <n v="27917"/>
    <s v="North East"/>
    <n v="0.81624099999999999"/>
  </r>
  <r>
    <x v="475"/>
    <x v="0"/>
    <x v="2"/>
    <n v="4505"/>
    <n v="5476"/>
    <s v="North East"/>
    <n v="0.82268079999999999"/>
  </r>
  <r>
    <x v="476"/>
    <x v="0"/>
    <x v="2"/>
    <n v="8508"/>
    <n v="10537"/>
    <s v="North East"/>
    <n v="0.80744050000000001"/>
  </r>
  <r>
    <x v="477"/>
    <x v="0"/>
    <x v="2"/>
    <n v="4429"/>
    <n v="6024"/>
    <s v="North East"/>
    <n v="0.73522569999999998"/>
  </r>
  <r>
    <x v="478"/>
    <x v="0"/>
    <x v="2"/>
    <n v="4327"/>
    <n v="5572"/>
    <s v="North East"/>
    <n v="0.77656139999999996"/>
  </r>
  <r>
    <x v="479"/>
    <x v="0"/>
    <x v="2"/>
    <n v="14030"/>
    <n v="17556"/>
    <s v="North East"/>
    <n v="0.79915700000000001"/>
  </r>
  <r>
    <x v="480"/>
    <x v="0"/>
    <x v="2"/>
    <n v="11897"/>
    <n v="13928"/>
    <s v="North West"/>
    <n v="0.85417860000000001"/>
  </r>
  <r>
    <x v="481"/>
    <x v="0"/>
    <x v="2"/>
    <n v="2669"/>
    <n v="3467"/>
    <s v="North West"/>
    <n v="0.76982980000000001"/>
  </r>
  <r>
    <x v="482"/>
    <x v="0"/>
    <x v="2"/>
    <n v="4074"/>
    <n v="4582"/>
    <s v="North West"/>
    <n v="0.88913140000000002"/>
  </r>
  <r>
    <x v="483"/>
    <x v="0"/>
    <x v="2"/>
    <n v="13"/>
    <n v="8"/>
    <s v="North West"/>
    <n v="1"/>
  </r>
  <r>
    <x v="484"/>
    <x v="0"/>
    <x v="2"/>
    <n v="7538"/>
    <n v="9258"/>
    <s v="North East"/>
    <n v="0.81421469999999996"/>
  </r>
  <r>
    <x v="485"/>
    <x v="0"/>
    <x v="2"/>
    <n v="16062"/>
    <n v="19273"/>
    <s v="North East"/>
    <n v="0.83339390000000002"/>
  </r>
  <r>
    <x v="486"/>
    <x v="0"/>
    <x v="2"/>
    <n v="1737"/>
    <n v="1985"/>
    <s v="North East"/>
    <n v="0.87506289999999998"/>
  </r>
  <r>
    <x v="487"/>
    <x v="0"/>
    <x v="2"/>
    <n v="7616"/>
    <n v="9369"/>
    <s v="Central"/>
    <n v="0.81289359999999999"/>
  </r>
  <r>
    <x v="488"/>
    <x v="0"/>
    <x v="2"/>
    <n v="7611"/>
    <n v="9356"/>
    <s v="Central"/>
    <n v="0.81348869999999995"/>
  </r>
  <r>
    <x v="489"/>
    <x v="0"/>
    <x v="2"/>
    <n v="3966"/>
    <n v="4992"/>
    <s v="Central"/>
    <n v="0.79447109999999999"/>
  </r>
  <r>
    <x v="490"/>
    <x v="0"/>
    <x v="2"/>
    <n v="5645"/>
    <n v="7327"/>
    <s v="North East"/>
    <n v="0.77043810000000001"/>
  </r>
  <r>
    <x v="491"/>
    <x v="0"/>
    <x v="2"/>
    <n v="4087"/>
    <n v="5060"/>
    <s v="North East"/>
    <n v="0.80770750000000002"/>
  </r>
  <r>
    <x v="492"/>
    <x v="0"/>
    <x v="2"/>
    <n v="3021"/>
    <n v="3869"/>
    <s v="North East"/>
    <n v="0.78082189999999996"/>
  </r>
  <r>
    <x v="493"/>
    <x v="0"/>
    <x v="2"/>
    <n v="11940"/>
    <n v="12922"/>
    <s v="North East"/>
    <n v="0.92400559999999998"/>
  </r>
  <r>
    <x v="494"/>
    <x v="0"/>
    <x v="2"/>
    <n v="8262"/>
    <n v="9584"/>
    <s v="North East"/>
    <n v="0.86206179999999999"/>
  </r>
  <r>
    <x v="495"/>
    <x v="0"/>
    <x v="2"/>
    <n v="8884"/>
    <n v="10230"/>
    <s v="North East"/>
    <n v="0.86842620000000004"/>
  </r>
  <r>
    <x v="496"/>
    <x v="0"/>
    <x v="2"/>
    <n v="14142"/>
    <n v="15231"/>
    <s v="North East"/>
    <n v="0.92850109999999997"/>
  </r>
  <r>
    <x v="497"/>
    <x v="0"/>
    <x v="2"/>
    <n v="2015"/>
    <n v="2304"/>
    <s v="North East"/>
    <n v="0.87456599999999995"/>
  </r>
  <r>
    <x v="498"/>
    <x v="0"/>
    <x v="2"/>
    <n v="4166"/>
    <n v="4870"/>
    <s v="Central"/>
    <n v="0.85544149999999997"/>
  </r>
  <r>
    <x v="499"/>
    <x v="0"/>
    <x v="2"/>
    <n v="3720"/>
    <n v="4562"/>
    <s v="North East"/>
    <n v="0.81543180000000004"/>
  </r>
  <r>
    <x v="500"/>
    <x v="0"/>
    <x v="2"/>
    <n v="7622"/>
    <n v="9022"/>
    <s v="North East"/>
    <n v="0.84482380000000001"/>
  </r>
  <r>
    <x v="501"/>
    <x v="0"/>
    <x v="2"/>
    <n v="3790"/>
    <n v="4255"/>
    <s v="North East"/>
    <n v="0.89071679999999998"/>
  </r>
  <r>
    <x v="502"/>
    <x v="0"/>
    <x v="2"/>
    <n v="12323"/>
    <n v="14081"/>
    <s v="North East"/>
    <n v="0.87515089999999995"/>
  </r>
  <r>
    <x v="503"/>
    <x v="0"/>
    <x v="2"/>
    <n v="1688"/>
    <n v="1915"/>
    <s v="North East"/>
    <n v="0.88146219999999997"/>
  </r>
  <r>
    <x v="504"/>
    <x v="0"/>
    <x v="2"/>
    <n v="2356"/>
    <n v="2691"/>
    <s v="North East"/>
    <n v="0.87551100000000004"/>
  </r>
  <r>
    <x v="505"/>
    <x v="0"/>
    <x v="2"/>
    <n v="3502"/>
    <n v="4584"/>
    <s v="North East"/>
    <n v="0.76396160000000002"/>
  </r>
  <r>
    <x v="506"/>
    <x v="0"/>
    <x v="2"/>
    <n v="2300"/>
    <n v="2717"/>
    <s v="North East"/>
    <n v="0.84652190000000005"/>
  </r>
  <r>
    <x v="507"/>
    <x v="0"/>
    <x v="2"/>
    <n v="3419"/>
    <n v="4175"/>
    <s v="North East"/>
    <n v="0.81892220000000004"/>
  </r>
  <r>
    <x v="508"/>
    <x v="0"/>
    <x v="2"/>
    <n v="18087"/>
    <n v="18598"/>
    <s v="North East"/>
    <n v="0.9725239"/>
  </r>
  <r>
    <x v="509"/>
    <x v="0"/>
    <x v="2"/>
    <n v="9924"/>
    <n v="11179"/>
    <s v="North East"/>
    <n v="0.88773599999999997"/>
  </r>
  <r>
    <x v="510"/>
    <x v="0"/>
    <x v="2"/>
    <n v="8081"/>
    <n v="10331"/>
    <s v="North East"/>
    <n v="0.78220889999999998"/>
  </r>
  <r>
    <x v="511"/>
    <x v="0"/>
    <x v="2"/>
    <n v="12968"/>
    <n v="15287"/>
    <s v="North West"/>
    <n v="0.84830249999999996"/>
  </r>
  <r>
    <x v="512"/>
    <x v="0"/>
    <x v="2"/>
    <n v="13653"/>
    <n v="12618"/>
    <s v="North West"/>
    <n v="1"/>
  </r>
  <r>
    <x v="513"/>
    <x v="0"/>
    <x v="2"/>
    <n v="10511"/>
    <n v="12071"/>
    <s v="North West"/>
    <n v="0.8707646"/>
  </r>
  <r>
    <x v="514"/>
    <x v="0"/>
    <x v="2"/>
    <n v="10104"/>
    <n v="11790"/>
    <s v="North West"/>
    <n v="0.85699740000000002"/>
  </r>
  <r>
    <x v="515"/>
    <x v="0"/>
    <x v="2"/>
    <n v="6838"/>
    <n v="7176"/>
    <s v="North West"/>
    <n v="0.95289860000000004"/>
  </r>
  <r>
    <x v="516"/>
    <x v="0"/>
    <x v="2"/>
    <n v="2403"/>
    <n v="2876"/>
    <s v="North West"/>
    <n v="0.83553549999999999"/>
  </r>
  <r>
    <x v="517"/>
    <x v="0"/>
    <x v="2"/>
    <n v="3024"/>
    <n v="3483"/>
    <s v="North West"/>
    <n v="0.86821709999999996"/>
  </r>
  <r>
    <x v="518"/>
    <x v="0"/>
    <x v="2"/>
    <n v="843"/>
    <n v="1079"/>
    <s v="North West"/>
    <n v="0.78127899999999995"/>
  </r>
  <r>
    <x v="519"/>
    <x v="0"/>
    <x v="2"/>
    <n v="4890"/>
    <n v="5945"/>
    <s v="North West"/>
    <n v="0.82253989999999999"/>
  </r>
  <r>
    <x v="520"/>
    <x v="0"/>
    <x v="2"/>
    <n v="3077"/>
    <n v="3394"/>
    <s v="North West"/>
    <n v="0.90659990000000001"/>
  </r>
  <r>
    <x v="521"/>
    <x v="0"/>
    <x v="2"/>
    <n v="5265"/>
    <n v="5935"/>
    <s v="North West"/>
    <n v="0.88711039999999997"/>
  </r>
  <r>
    <x v="522"/>
    <x v="0"/>
    <x v="2"/>
    <n v="7940"/>
    <n v="8473"/>
    <s v="North West"/>
    <n v="0.93709430000000005"/>
  </r>
  <r>
    <x v="0"/>
    <x v="0"/>
    <x v="3"/>
    <n v="6957"/>
    <n v="9610"/>
    <s v="East"/>
    <n v="0.72393339999999995"/>
  </r>
  <r>
    <x v="1"/>
    <x v="0"/>
    <x v="3"/>
    <n v="728"/>
    <n v="1511"/>
    <s v="East"/>
    <n v="0.48180010000000001"/>
  </r>
  <r>
    <x v="2"/>
    <x v="0"/>
    <x v="3"/>
    <n v="2172"/>
    <n v="3999"/>
    <s v="East"/>
    <n v="0.54313579999999995"/>
  </r>
  <r>
    <x v="3"/>
    <x v="0"/>
    <x v="3"/>
    <n v="1662"/>
    <n v="2909"/>
    <s v="East"/>
    <n v="0.57133040000000002"/>
  </r>
  <r>
    <x v="4"/>
    <x v="0"/>
    <x v="3"/>
    <n v="1878"/>
    <n v="2871"/>
    <s v="East"/>
    <n v="0.65412749999999997"/>
  </r>
  <r>
    <x v="5"/>
    <x v="0"/>
    <x v="3"/>
    <n v="2112"/>
    <n v="3136"/>
    <s v="East"/>
    <n v="0.6734694"/>
  </r>
  <r>
    <x v="6"/>
    <x v="0"/>
    <x v="3"/>
    <n v="1131"/>
    <n v="2475"/>
    <s v="East"/>
    <n v="0.45696969999999998"/>
  </r>
  <r>
    <x v="7"/>
    <x v="0"/>
    <x v="3"/>
    <n v="4498"/>
    <n v="8405"/>
    <s v="East"/>
    <n v="0.53515760000000001"/>
  </r>
  <r>
    <x v="8"/>
    <x v="0"/>
    <x v="3"/>
    <n v="2567"/>
    <n v="5095"/>
    <s v="East"/>
    <n v="0.50382729999999998"/>
  </r>
  <r>
    <x v="9"/>
    <x v="0"/>
    <x v="3"/>
    <n v="1331"/>
    <n v="3068"/>
    <s v="East"/>
    <n v="0.43383310000000003"/>
  </r>
  <r>
    <x v="10"/>
    <x v="0"/>
    <x v="3"/>
    <n v="6"/>
    <n v="4"/>
    <s v="East"/>
    <n v="1"/>
  </r>
  <r>
    <x v="11"/>
    <x v="0"/>
    <x v="3"/>
    <n v="920"/>
    <n v="1946"/>
    <s v="East"/>
    <n v="0.47276459999999998"/>
  </r>
  <r>
    <x v="12"/>
    <x v="0"/>
    <x v="3"/>
    <n v="2160"/>
    <n v="2909"/>
    <s v="East"/>
    <n v="0.74252320000000005"/>
  </r>
  <r>
    <x v="13"/>
    <x v="0"/>
    <x v="3"/>
    <n v="855"/>
    <n v="1050"/>
    <s v="East"/>
    <n v="0.8142857"/>
  </r>
  <r>
    <x v="14"/>
    <x v="1"/>
    <x v="3"/>
    <n v="1417"/>
    <n v="2864"/>
    <s v="East"/>
    <n v="0.4947626"/>
  </r>
  <r>
    <x v="15"/>
    <x v="0"/>
    <x v="3"/>
    <n v="1144"/>
    <n v="1403"/>
    <s v="East"/>
    <n v="0.8153956"/>
  </r>
  <r>
    <x v="16"/>
    <x v="1"/>
    <x v="3"/>
    <n v="1414"/>
    <n v="2440"/>
    <s v="East"/>
    <n v="0.57950820000000003"/>
  </r>
  <r>
    <x v="17"/>
    <x v="1"/>
    <x v="3"/>
    <n v="1347"/>
    <n v="2628"/>
    <s v="East"/>
    <n v="0.51255709999999999"/>
  </r>
  <r>
    <x v="18"/>
    <x v="0"/>
    <x v="3"/>
    <n v="630"/>
    <n v="1245"/>
    <s v="East"/>
    <n v="0.50602409999999998"/>
  </r>
  <r>
    <x v="19"/>
    <x v="0"/>
    <x v="3"/>
    <n v="448"/>
    <n v="493"/>
    <s v="East"/>
    <n v="0.90872209999999998"/>
  </r>
  <r>
    <x v="20"/>
    <x v="1"/>
    <x v="3"/>
    <n v="739"/>
    <n v="1541"/>
    <s v="East"/>
    <n v="0.4795587"/>
  </r>
  <r>
    <x v="21"/>
    <x v="0"/>
    <x v="3"/>
    <n v="47"/>
    <n v="69"/>
    <s v="East"/>
    <n v="0.68115939999999997"/>
  </r>
  <r>
    <x v="22"/>
    <x v="0"/>
    <x v="3"/>
    <n v="547"/>
    <n v="935"/>
    <s v="East"/>
    <n v="0.58502670000000001"/>
  </r>
  <r>
    <x v="23"/>
    <x v="0"/>
    <x v="3"/>
    <n v="1824"/>
    <n v="2064"/>
    <s v="East"/>
    <n v="0.88372090000000003"/>
  </r>
  <r>
    <x v="24"/>
    <x v="2"/>
    <x v="3"/>
    <n v="2275"/>
    <n v="4301"/>
    <s v="East"/>
    <n v="0.52894680000000005"/>
  </r>
  <r>
    <x v="25"/>
    <x v="3"/>
    <x v="3"/>
    <n v="3094"/>
    <n v="5514"/>
    <s v="East"/>
    <n v="0.56111719999999998"/>
  </r>
  <r>
    <x v="26"/>
    <x v="0"/>
    <x v="3"/>
    <n v="996"/>
    <n v="1494"/>
    <s v="East"/>
    <n v="0.66666669999999995"/>
  </r>
  <r>
    <x v="27"/>
    <x v="0"/>
    <x v="3"/>
    <n v="341"/>
    <n v="494"/>
    <s v="East"/>
    <n v="0.69028339999999999"/>
  </r>
  <r>
    <x v="28"/>
    <x v="0"/>
    <x v="3"/>
    <n v="1372"/>
    <n v="1601"/>
    <s v="East"/>
    <n v="0.85696439999999996"/>
  </r>
  <r>
    <x v="29"/>
    <x v="0"/>
    <x v="3"/>
    <n v="1181"/>
    <n v="1948"/>
    <s v="East"/>
    <n v="0.60626290000000005"/>
  </r>
  <r>
    <x v="30"/>
    <x v="0"/>
    <x v="3"/>
    <n v="1103"/>
    <n v="1304"/>
    <s v="East"/>
    <n v="0.84585889999999997"/>
  </r>
  <r>
    <x v="31"/>
    <x v="1"/>
    <x v="3"/>
    <n v="1349"/>
    <n v="2769"/>
    <s v="East"/>
    <n v="0.48717949999999999"/>
  </r>
  <r>
    <x v="32"/>
    <x v="0"/>
    <x v="3"/>
    <n v="1352"/>
    <n v="2048"/>
    <s v="East"/>
    <n v="0.66015630000000003"/>
  </r>
  <r>
    <x v="33"/>
    <x v="0"/>
    <x v="3"/>
    <n v="1018"/>
    <n v="1743"/>
    <s v="East"/>
    <n v="0.58405050000000003"/>
  </r>
  <r>
    <x v="34"/>
    <x v="0"/>
    <x v="3"/>
    <n v="2889"/>
    <n v="4079"/>
    <s v="East"/>
    <n v="0.70826180000000005"/>
  </r>
  <r>
    <x v="35"/>
    <x v="0"/>
    <x v="3"/>
    <n v="1436"/>
    <n v="1975"/>
    <s v="East"/>
    <n v="0.72708859999999997"/>
  </r>
  <r>
    <x v="36"/>
    <x v="0"/>
    <x v="3"/>
    <n v="6699"/>
    <n v="9102"/>
    <s v="East"/>
    <n v="0.73599210000000004"/>
  </r>
  <r>
    <x v="37"/>
    <x v="0"/>
    <x v="3"/>
    <n v="1561"/>
    <n v="2146"/>
    <s v="East"/>
    <n v="0.72739980000000004"/>
  </r>
  <r>
    <x v="38"/>
    <x v="0"/>
    <x v="3"/>
    <n v="1149"/>
    <n v="1535"/>
    <s v="East"/>
    <n v="0.74853420000000004"/>
  </r>
  <r>
    <x v="39"/>
    <x v="0"/>
    <x v="3"/>
    <n v="2284"/>
    <n v="3044"/>
    <s v="East"/>
    <n v="0.75032849999999995"/>
  </r>
  <r>
    <x v="40"/>
    <x v="0"/>
    <x v="3"/>
    <n v="250"/>
    <n v="493"/>
    <s v="East"/>
    <n v="0.50709939999999998"/>
  </r>
  <r>
    <x v="41"/>
    <x v="0"/>
    <x v="3"/>
    <n v="83"/>
    <n v="114"/>
    <s v="East"/>
    <n v="0.7280702"/>
  </r>
  <r>
    <x v="42"/>
    <x v="0"/>
    <x v="3"/>
    <n v="3267"/>
    <n v="3913"/>
    <s v="East"/>
    <n v="0.83490929999999997"/>
  </r>
  <r>
    <x v="43"/>
    <x v="0"/>
    <x v="3"/>
    <n v="1145"/>
    <n v="1493"/>
    <s v="East"/>
    <n v="0.76691229999999999"/>
  </r>
  <r>
    <x v="44"/>
    <x v="0"/>
    <x v="3"/>
    <n v="906"/>
    <n v="1325"/>
    <s v="East"/>
    <n v="0.68377359999999998"/>
  </r>
  <r>
    <x v="45"/>
    <x v="0"/>
    <x v="3"/>
    <n v="759"/>
    <n v="952"/>
    <s v="East"/>
    <n v="0.79726889999999995"/>
  </r>
  <r>
    <x v="46"/>
    <x v="1"/>
    <x v="3"/>
    <n v="4745"/>
    <n v="6260"/>
    <s v="East"/>
    <n v="0.75798719999999997"/>
  </r>
  <r>
    <x v="47"/>
    <x v="0"/>
    <x v="3"/>
    <n v="279"/>
    <n v="334"/>
    <s v="East"/>
    <n v="0.8353294"/>
  </r>
  <r>
    <x v="48"/>
    <x v="0"/>
    <x v="3"/>
    <n v="268"/>
    <n v="321"/>
    <s v="East"/>
    <n v="0.83489100000000005"/>
  </r>
  <r>
    <x v="49"/>
    <x v="0"/>
    <x v="3"/>
    <n v="1068"/>
    <n v="1537"/>
    <s v="East"/>
    <n v="0.69486009999999998"/>
  </r>
  <r>
    <x v="50"/>
    <x v="0"/>
    <x v="3"/>
    <n v="1076"/>
    <n v="1370"/>
    <s v="East"/>
    <n v="0.78540149999999997"/>
  </r>
  <r>
    <x v="51"/>
    <x v="0"/>
    <x v="3"/>
    <n v="787"/>
    <n v="995"/>
    <s v="East"/>
    <n v="0.79095479999999996"/>
  </r>
  <r>
    <x v="52"/>
    <x v="0"/>
    <x v="3"/>
    <n v="684"/>
    <n v="920"/>
    <s v="East"/>
    <n v="0.74347819999999998"/>
  </r>
  <r>
    <x v="53"/>
    <x v="0"/>
    <x v="3"/>
    <n v="329"/>
    <n v="776"/>
    <s v="East"/>
    <n v="0.42396909999999999"/>
  </r>
  <r>
    <x v="54"/>
    <x v="0"/>
    <x v="3"/>
    <n v="1011"/>
    <n v="2909"/>
    <s v="East"/>
    <n v="0.34754210000000002"/>
  </r>
  <r>
    <x v="55"/>
    <x v="0"/>
    <x v="3"/>
    <n v="601"/>
    <n v="1405"/>
    <s v="East"/>
    <n v="0.42775800000000003"/>
  </r>
  <r>
    <x v="56"/>
    <x v="0"/>
    <x v="3"/>
    <n v="162"/>
    <n v="282"/>
    <s v="East"/>
    <n v="0.57446810000000004"/>
  </r>
  <r>
    <x v="57"/>
    <x v="0"/>
    <x v="3"/>
    <n v="32"/>
    <n v="39"/>
    <s v="East"/>
    <n v="0.82051280000000004"/>
  </r>
  <r>
    <x v="58"/>
    <x v="0"/>
    <x v="3"/>
    <n v="1033"/>
    <n v="1642"/>
    <s v="East"/>
    <n v="0.62911079999999997"/>
  </r>
  <r>
    <x v="59"/>
    <x v="0"/>
    <x v="3"/>
    <n v="748"/>
    <n v="1426"/>
    <s v="East"/>
    <n v="0.52454420000000002"/>
  </r>
  <r>
    <x v="60"/>
    <x v="0"/>
    <x v="3"/>
    <n v="1173"/>
    <n v="1716"/>
    <s v="East"/>
    <n v="0.68356649999999997"/>
  </r>
  <r>
    <x v="61"/>
    <x v="0"/>
    <x v="3"/>
    <n v="301"/>
    <n v="459"/>
    <s v="East"/>
    <n v="0.65577339999999995"/>
  </r>
  <r>
    <x v="62"/>
    <x v="0"/>
    <x v="3"/>
    <n v="577"/>
    <n v="978"/>
    <s v="East"/>
    <n v="0.58997949999999999"/>
  </r>
  <r>
    <x v="63"/>
    <x v="0"/>
    <x v="3"/>
    <n v="1714"/>
    <n v="2964"/>
    <s v="East"/>
    <n v="0.57827260000000003"/>
  </r>
  <r>
    <x v="64"/>
    <x v="0"/>
    <x v="3"/>
    <n v="709"/>
    <n v="937"/>
    <s v="East"/>
    <n v="0.75667019999999996"/>
  </r>
  <r>
    <x v="65"/>
    <x v="0"/>
    <x v="3"/>
    <n v="2467"/>
    <n v="3402"/>
    <s v="East"/>
    <n v="0.72516170000000002"/>
  </r>
  <r>
    <x v="66"/>
    <x v="0"/>
    <x v="3"/>
    <n v="547"/>
    <n v="751"/>
    <s v="East"/>
    <n v="0.72836219999999996"/>
  </r>
  <r>
    <x v="67"/>
    <x v="0"/>
    <x v="3"/>
    <n v="1729"/>
    <n v="2234"/>
    <s v="East"/>
    <n v="0.77394810000000003"/>
  </r>
  <r>
    <x v="68"/>
    <x v="0"/>
    <x v="3"/>
    <n v="675"/>
    <n v="1032"/>
    <s v="East"/>
    <n v="0.65406980000000003"/>
  </r>
  <r>
    <x v="69"/>
    <x v="0"/>
    <x v="3"/>
    <n v="628"/>
    <n v="1051"/>
    <s v="East"/>
    <n v="0.59752620000000001"/>
  </r>
  <r>
    <x v="70"/>
    <x v="0"/>
    <x v="3"/>
    <n v="461"/>
    <n v="912"/>
    <s v="East"/>
    <n v="0.5054824"/>
  </r>
  <r>
    <x v="71"/>
    <x v="0"/>
    <x v="3"/>
    <n v="906"/>
    <n v="2113"/>
    <s v="East"/>
    <n v="0.4287743"/>
  </r>
  <r>
    <x v="72"/>
    <x v="0"/>
    <x v="3"/>
    <n v="45"/>
    <n v="52"/>
    <s v="East"/>
    <n v="0.86538459999999995"/>
  </r>
  <r>
    <x v="73"/>
    <x v="0"/>
    <x v="3"/>
    <n v="1084"/>
    <n v="2187"/>
    <s v="East"/>
    <n v="0.49565619999999999"/>
  </r>
  <r>
    <x v="74"/>
    <x v="0"/>
    <x v="3"/>
    <n v="1433"/>
    <n v="2261"/>
    <s v="East"/>
    <n v="0.63379039999999998"/>
  </r>
  <r>
    <x v="75"/>
    <x v="0"/>
    <x v="3"/>
    <n v="918"/>
    <n v="1685"/>
    <s v="East"/>
    <n v="0.54480709999999999"/>
  </r>
  <r>
    <x v="76"/>
    <x v="0"/>
    <x v="3"/>
    <n v="88"/>
    <n v="136"/>
    <s v="East"/>
    <n v="0.64705880000000005"/>
  </r>
  <r>
    <x v="77"/>
    <x v="0"/>
    <x v="3"/>
    <n v="1227"/>
    <n v="2493"/>
    <s v="East"/>
    <n v="0.49217810000000001"/>
  </r>
  <r>
    <x v="78"/>
    <x v="0"/>
    <x v="3"/>
    <n v="1013"/>
    <n v="1721"/>
    <s v="East"/>
    <n v="0.5886112"/>
  </r>
  <r>
    <x v="79"/>
    <x v="0"/>
    <x v="3"/>
    <n v="1203"/>
    <n v="2227"/>
    <s v="East"/>
    <n v="0.54018860000000002"/>
  </r>
  <r>
    <x v="80"/>
    <x v="0"/>
    <x v="3"/>
    <n v="1977"/>
    <n v="3330"/>
    <s v="East"/>
    <n v="0.59369369999999999"/>
  </r>
  <r>
    <x v="81"/>
    <x v="0"/>
    <x v="3"/>
    <n v="726"/>
    <n v="951"/>
    <s v="East"/>
    <n v="0.7634069"/>
  </r>
  <r>
    <x v="82"/>
    <x v="0"/>
    <x v="3"/>
    <n v="397"/>
    <n v="604"/>
    <s v="East"/>
    <n v="0.6572848"/>
  </r>
  <r>
    <x v="83"/>
    <x v="0"/>
    <x v="3"/>
    <n v="943"/>
    <n v="2003"/>
    <s v="East"/>
    <n v="0.47079379999999998"/>
  </r>
  <r>
    <x v="84"/>
    <x v="0"/>
    <x v="3"/>
    <n v="728"/>
    <n v="1300"/>
    <s v="East"/>
    <n v="0.56000000000000005"/>
  </r>
  <r>
    <x v="85"/>
    <x v="0"/>
    <x v="3"/>
    <n v="665"/>
    <n v="1120"/>
    <s v="East"/>
    <n v="0.59375"/>
  </r>
  <r>
    <x v="86"/>
    <x v="0"/>
    <x v="3"/>
    <n v="468"/>
    <n v="778"/>
    <s v="Central"/>
    <n v="0.60154240000000003"/>
  </r>
  <r>
    <x v="87"/>
    <x v="0"/>
    <x v="3"/>
    <n v="722"/>
    <n v="1668"/>
    <s v="Central"/>
    <n v="0.43285370000000001"/>
  </r>
  <r>
    <x v="88"/>
    <x v="0"/>
    <x v="3"/>
    <n v="1790"/>
    <n v="3757"/>
    <s v="Central"/>
    <n v="0.47644399999999998"/>
  </r>
  <r>
    <x v="89"/>
    <x v="0"/>
    <x v="3"/>
    <n v="67"/>
    <n v="109"/>
    <s v="Central"/>
    <n v="0.61467890000000003"/>
  </r>
  <r>
    <x v="90"/>
    <x v="2"/>
    <x v="3"/>
    <n v="220"/>
    <n v="303"/>
    <s v="Central"/>
    <n v="0.72607259999999996"/>
  </r>
  <r>
    <x v="91"/>
    <x v="0"/>
    <x v="3"/>
    <n v="1334"/>
    <n v="2594"/>
    <s v="East"/>
    <n v="0.51426369999999999"/>
  </r>
  <r>
    <x v="92"/>
    <x v="0"/>
    <x v="3"/>
    <n v="1976"/>
    <n v="3374"/>
    <s v="Central"/>
    <n v="0.58565500000000004"/>
  </r>
  <r>
    <x v="93"/>
    <x v="0"/>
    <x v="3"/>
    <n v="1837"/>
    <n v="3824"/>
    <s v="Central"/>
    <n v="0.48038700000000001"/>
  </r>
  <r>
    <x v="94"/>
    <x v="0"/>
    <x v="3"/>
    <n v="114"/>
    <n v="184"/>
    <s v="Central"/>
    <n v="0.61956520000000004"/>
  </r>
  <r>
    <x v="95"/>
    <x v="0"/>
    <x v="3"/>
    <n v="387"/>
    <n v="558"/>
    <s v="Central"/>
    <n v="0.69354839999999995"/>
  </r>
  <r>
    <x v="96"/>
    <x v="0"/>
    <x v="3"/>
    <n v="4930"/>
    <n v="8642"/>
    <s v="West"/>
    <n v="0.57046980000000003"/>
  </r>
  <r>
    <x v="97"/>
    <x v="0"/>
    <x v="3"/>
    <n v="2142"/>
    <n v="3842"/>
    <s v="West"/>
    <n v="0.55752210000000002"/>
  </r>
  <r>
    <x v="98"/>
    <x v="0"/>
    <x v="3"/>
    <n v="588"/>
    <n v="1007"/>
    <s v="East"/>
    <n v="0.5839126"/>
  </r>
  <r>
    <x v="99"/>
    <x v="0"/>
    <x v="3"/>
    <n v="703"/>
    <n v="1154"/>
    <s v="East"/>
    <n v="0.60918550000000005"/>
  </r>
  <r>
    <x v="100"/>
    <x v="0"/>
    <x v="3"/>
    <n v="3218"/>
    <n v="5077"/>
    <s v="East"/>
    <n v="0.63383889999999998"/>
  </r>
  <r>
    <x v="101"/>
    <x v="0"/>
    <x v="3"/>
    <n v="1692"/>
    <n v="2673"/>
    <s v="East"/>
    <n v="0.63299660000000002"/>
  </r>
  <r>
    <x v="102"/>
    <x v="0"/>
    <x v="3"/>
    <n v="1609"/>
    <n v="3090"/>
    <s v="East"/>
    <n v="0.52071199999999995"/>
  </r>
  <r>
    <x v="103"/>
    <x v="0"/>
    <x v="3"/>
    <n v="1180"/>
    <n v="2614"/>
    <s v="East"/>
    <n v="0.45141540000000002"/>
  </r>
  <r>
    <x v="104"/>
    <x v="0"/>
    <x v="3"/>
    <n v="1631"/>
    <n v="3484"/>
    <s v="East"/>
    <n v="0.4681401"/>
  </r>
  <r>
    <x v="105"/>
    <x v="0"/>
    <x v="3"/>
    <n v="3071"/>
    <n v="4763"/>
    <s v="East"/>
    <n v="0.64476169999999999"/>
  </r>
  <r>
    <x v="106"/>
    <x v="1"/>
    <x v="3"/>
    <n v="862"/>
    <n v="1634"/>
    <s v="East"/>
    <n v="0.5275398"/>
  </r>
  <r>
    <x v="107"/>
    <x v="0"/>
    <x v="3"/>
    <n v="2110"/>
    <n v="2505"/>
    <s v="East"/>
    <n v="0.84231540000000005"/>
  </r>
  <r>
    <x v="108"/>
    <x v="0"/>
    <x v="3"/>
    <n v="2553"/>
    <n v="3910"/>
    <s v="East"/>
    <n v="0.6529412"/>
  </r>
  <r>
    <x v="109"/>
    <x v="1"/>
    <x v="3"/>
    <n v="1744"/>
    <n v="2568"/>
    <s v="East"/>
    <n v="0.67912779999999995"/>
  </r>
  <r>
    <x v="110"/>
    <x v="1"/>
    <x v="3"/>
    <n v="2848"/>
    <n v="4031"/>
    <s v="East"/>
    <n v="0.70652440000000005"/>
  </r>
  <r>
    <x v="111"/>
    <x v="3"/>
    <x v="3"/>
    <n v="1962"/>
    <n v="3291"/>
    <s v="East"/>
    <n v="0.59617140000000002"/>
  </r>
  <r>
    <x v="112"/>
    <x v="3"/>
    <x v="3"/>
    <n v="2853"/>
    <n v="4942"/>
    <s v="East"/>
    <n v="0.57729660000000005"/>
  </r>
  <r>
    <x v="113"/>
    <x v="3"/>
    <x v="3"/>
    <n v="2598"/>
    <n v="4220"/>
    <s v="East"/>
    <n v="0.61563979999999996"/>
  </r>
  <r>
    <x v="114"/>
    <x v="0"/>
    <x v="3"/>
    <n v="858"/>
    <n v="1330"/>
    <s v="East"/>
    <n v="0.64511280000000004"/>
  </r>
  <r>
    <x v="115"/>
    <x v="3"/>
    <x v="3"/>
    <n v="1479"/>
    <n v="2511"/>
    <s v="East"/>
    <n v="0.58900839999999999"/>
  </r>
  <r>
    <x v="116"/>
    <x v="0"/>
    <x v="3"/>
    <n v="117"/>
    <n v="158"/>
    <s v="East"/>
    <n v="0.74050640000000001"/>
  </r>
  <r>
    <x v="117"/>
    <x v="3"/>
    <x v="3"/>
    <n v="2382"/>
    <n v="3821"/>
    <s v="East"/>
    <n v="0.62339699999999998"/>
  </r>
  <r>
    <x v="118"/>
    <x v="0"/>
    <x v="3"/>
    <n v="568"/>
    <n v="1187"/>
    <s v="West"/>
    <n v="0.47851729999999998"/>
  </r>
  <r>
    <x v="119"/>
    <x v="0"/>
    <x v="3"/>
    <n v="499"/>
    <n v="1215"/>
    <s v="West"/>
    <n v="0.4106996"/>
  </r>
  <r>
    <x v="120"/>
    <x v="0"/>
    <x v="3"/>
    <n v="1002"/>
    <n v="2140"/>
    <s v="West"/>
    <n v="0.46822429999999998"/>
  </r>
  <r>
    <x v="121"/>
    <x v="0"/>
    <x v="3"/>
    <n v="1624"/>
    <n v="2576"/>
    <s v="West"/>
    <n v="0.63043479999999996"/>
  </r>
  <r>
    <x v="122"/>
    <x v="0"/>
    <x v="3"/>
    <n v="604"/>
    <n v="958"/>
    <s v="West"/>
    <n v="0.63048020000000005"/>
  </r>
  <r>
    <x v="123"/>
    <x v="0"/>
    <x v="3"/>
    <n v="1319"/>
    <n v="2497"/>
    <s v="West"/>
    <n v="0.52823390000000003"/>
  </r>
  <r>
    <x v="124"/>
    <x v="0"/>
    <x v="3"/>
    <n v="1187"/>
    <n v="1901"/>
    <s v="West"/>
    <n v="0.62440819999999997"/>
  </r>
  <r>
    <x v="125"/>
    <x v="0"/>
    <x v="3"/>
    <n v="512"/>
    <n v="1264"/>
    <s v="West"/>
    <n v="0.40506330000000002"/>
  </r>
  <r>
    <x v="126"/>
    <x v="0"/>
    <x v="3"/>
    <n v="864"/>
    <n v="1993"/>
    <s v="West"/>
    <n v="0.43351729999999999"/>
  </r>
  <r>
    <x v="127"/>
    <x v="0"/>
    <x v="3"/>
    <n v="827"/>
    <n v="1484"/>
    <s v="West"/>
    <n v="0.55727760000000004"/>
  </r>
  <r>
    <x v="128"/>
    <x v="0"/>
    <x v="3"/>
    <n v="371"/>
    <n v="690"/>
    <s v="West"/>
    <n v="0.53768119999999997"/>
  </r>
  <r>
    <x v="129"/>
    <x v="0"/>
    <x v="3"/>
    <n v="792"/>
    <n v="1574"/>
    <s v="West"/>
    <n v="0.50317659999999997"/>
  </r>
  <r>
    <x v="130"/>
    <x v="0"/>
    <x v="3"/>
    <n v="102"/>
    <n v="202"/>
    <s v="West"/>
    <n v="0.50495049999999997"/>
  </r>
  <r>
    <x v="131"/>
    <x v="0"/>
    <x v="3"/>
    <n v="807"/>
    <n v="1949"/>
    <s v="West"/>
    <n v="0.4140585"/>
  </r>
  <r>
    <x v="132"/>
    <x v="0"/>
    <x v="3"/>
    <n v="1299"/>
    <n v="2427"/>
    <s v="West"/>
    <n v="0.5352287"/>
  </r>
  <r>
    <x v="133"/>
    <x v="0"/>
    <x v="3"/>
    <n v="506"/>
    <n v="1137"/>
    <s v="West"/>
    <n v="0.4450308"/>
  </r>
  <r>
    <x v="134"/>
    <x v="0"/>
    <x v="3"/>
    <n v="1336"/>
    <n v="2192"/>
    <s v="West"/>
    <n v="0.60948899999999995"/>
  </r>
  <r>
    <x v="135"/>
    <x v="2"/>
    <x v="3"/>
    <n v="2096"/>
    <n v="2841"/>
    <s v="Central"/>
    <n v="0.73776839999999999"/>
  </r>
  <r>
    <x v="136"/>
    <x v="2"/>
    <x v="3"/>
    <n v="3463"/>
    <n v="4691"/>
    <s v="Central"/>
    <n v="0.73822209999999999"/>
  </r>
  <r>
    <x v="137"/>
    <x v="2"/>
    <x v="3"/>
    <n v="3190"/>
    <n v="4819"/>
    <s v="Central"/>
    <n v="0.66196299999999997"/>
  </r>
  <r>
    <x v="138"/>
    <x v="2"/>
    <x v="3"/>
    <n v="2364"/>
    <n v="3377"/>
    <s v="Central"/>
    <n v="0.70002960000000003"/>
  </r>
  <r>
    <x v="139"/>
    <x v="0"/>
    <x v="3"/>
    <n v="1868"/>
    <n v="3399"/>
    <s v="East"/>
    <n v="0.54957339999999999"/>
  </r>
  <r>
    <x v="140"/>
    <x v="0"/>
    <x v="3"/>
    <n v="3000"/>
    <n v="4399"/>
    <s v="Central"/>
    <n v="0.68197319999999995"/>
  </r>
  <r>
    <x v="141"/>
    <x v="0"/>
    <x v="3"/>
    <n v="1931"/>
    <n v="3058"/>
    <s v="Central"/>
    <n v="0.63145850000000003"/>
  </r>
  <r>
    <x v="142"/>
    <x v="0"/>
    <x v="3"/>
    <n v="2244"/>
    <n v="4802"/>
    <s v="Central"/>
    <n v="0.46730529999999998"/>
  </r>
  <r>
    <x v="143"/>
    <x v="0"/>
    <x v="3"/>
    <n v="3508"/>
    <n v="5066"/>
    <s v="Central"/>
    <n v="0.69245950000000001"/>
  </r>
  <r>
    <x v="144"/>
    <x v="2"/>
    <x v="3"/>
    <n v="1749"/>
    <n v="2458"/>
    <s v="Central"/>
    <n v="0.71155409999999997"/>
  </r>
  <r>
    <x v="145"/>
    <x v="0"/>
    <x v="3"/>
    <n v="3113"/>
    <n v="5011"/>
    <s v="Central"/>
    <n v="0.62123329999999999"/>
  </r>
  <r>
    <x v="146"/>
    <x v="0"/>
    <x v="3"/>
    <n v="3419"/>
    <n v="5115"/>
    <s v="Central"/>
    <n v="0.66842619999999997"/>
  </r>
  <r>
    <x v="147"/>
    <x v="0"/>
    <x v="3"/>
    <n v="3689"/>
    <n v="5281"/>
    <s v="Central"/>
    <n v="0.69854190000000005"/>
  </r>
  <r>
    <x v="148"/>
    <x v="2"/>
    <x v="3"/>
    <n v="4049"/>
    <n v="7687"/>
    <s v="Central"/>
    <n v="0.52673349999999997"/>
  </r>
  <r>
    <x v="149"/>
    <x v="2"/>
    <x v="3"/>
    <n v="3446"/>
    <n v="6040"/>
    <s v="Central"/>
    <n v="0.57052979999999998"/>
  </r>
  <r>
    <x v="150"/>
    <x v="2"/>
    <x v="3"/>
    <n v="608"/>
    <n v="1239"/>
    <s v="Central"/>
    <n v="0.4907183"/>
  </r>
  <r>
    <x v="151"/>
    <x v="2"/>
    <x v="3"/>
    <n v="1526"/>
    <n v="3190"/>
    <s v="Central"/>
    <n v="0.47836990000000001"/>
  </r>
  <r>
    <x v="152"/>
    <x v="0"/>
    <x v="3"/>
    <n v="2051"/>
    <n v="3783"/>
    <s v="Central"/>
    <n v="0.54216229999999999"/>
  </r>
  <r>
    <x v="153"/>
    <x v="0"/>
    <x v="3"/>
    <n v="4938"/>
    <n v="8705"/>
    <s v="Central"/>
    <n v="0.56726019999999999"/>
  </r>
  <r>
    <x v="154"/>
    <x v="0"/>
    <x v="3"/>
    <n v="1342"/>
    <n v="2522"/>
    <s v="Central"/>
    <n v="0.53211739999999996"/>
  </r>
  <r>
    <x v="155"/>
    <x v="0"/>
    <x v="3"/>
    <n v="730"/>
    <n v="1214"/>
    <s v="Central"/>
    <n v="0.60131789999999996"/>
  </r>
  <r>
    <x v="156"/>
    <x v="0"/>
    <x v="3"/>
    <n v="2107"/>
    <n v="2807"/>
    <s v="Central"/>
    <n v="0.7506235"/>
  </r>
  <r>
    <x v="157"/>
    <x v="3"/>
    <x v="3"/>
    <n v="1356"/>
    <n v="3350"/>
    <s v="Central"/>
    <n v="0.40477610000000003"/>
  </r>
  <r>
    <x v="158"/>
    <x v="0"/>
    <x v="3"/>
    <n v="5"/>
    <n v="6"/>
    <s v="Central"/>
    <n v="0.83333330000000005"/>
  </r>
  <r>
    <x v="159"/>
    <x v="0"/>
    <x v="3"/>
    <n v="635"/>
    <n v="1364"/>
    <s v="Central"/>
    <n v="0.46554250000000003"/>
  </r>
  <r>
    <x v="160"/>
    <x v="2"/>
    <x v="3"/>
    <n v="694"/>
    <n v="1755"/>
    <s v="Central"/>
    <n v="0.3954416"/>
  </r>
  <r>
    <x v="161"/>
    <x v="0"/>
    <x v="3"/>
    <n v="839"/>
    <n v="1964"/>
    <s v="Central"/>
    <n v="0.4271894"/>
  </r>
  <r>
    <x v="162"/>
    <x v="2"/>
    <x v="3"/>
    <n v="1360"/>
    <n v="3014"/>
    <s v="Central"/>
    <n v="0.45122760000000001"/>
  </r>
  <r>
    <x v="163"/>
    <x v="0"/>
    <x v="3"/>
    <n v="1699"/>
    <n v="4196"/>
    <s v="Central"/>
    <n v="0.40490939999999997"/>
  </r>
  <r>
    <x v="164"/>
    <x v="2"/>
    <x v="3"/>
    <n v="2678"/>
    <n v="6105"/>
    <s v="Central"/>
    <n v="0.43865680000000001"/>
  </r>
  <r>
    <x v="165"/>
    <x v="2"/>
    <x v="3"/>
    <n v="1108"/>
    <n v="2203"/>
    <s v="Central"/>
    <n v="0.50295049999999997"/>
  </r>
  <r>
    <x v="166"/>
    <x v="0"/>
    <x v="3"/>
    <n v="512"/>
    <n v="965"/>
    <s v="Central"/>
    <n v="0.53056999999999999"/>
  </r>
  <r>
    <x v="167"/>
    <x v="0"/>
    <x v="3"/>
    <n v="938"/>
    <n v="1520"/>
    <s v="Central"/>
    <n v="0.61710520000000002"/>
  </r>
  <r>
    <x v="168"/>
    <x v="0"/>
    <x v="3"/>
    <n v="877"/>
    <n v="1288"/>
    <s v="Central"/>
    <n v="0.68090059999999997"/>
  </r>
  <r>
    <x v="169"/>
    <x v="0"/>
    <x v="3"/>
    <n v="1330"/>
    <n v="2222"/>
    <s v="Central"/>
    <n v="0.59855990000000003"/>
  </r>
  <r>
    <x v="170"/>
    <x v="2"/>
    <x v="3"/>
    <n v="632"/>
    <n v="1226"/>
    <s v="Central"/>
    <n v="0.5154976"/>
  </r>
  <r>
    <x v="171"/>
    <x v="2"/>
    <x v="3"/>
    <n v="1753"/>
    <n v="3228"/>
    <s v="Central"/>
    <n v="0.54306069999999995"/>
  </r>
  <r>
    <x v="172"/>
    <x v="2"/>
    <x v="3"/>
    <n v="5534"/>
    <n v="9680"/>
    <s v="Central"/>
    <n v="0.57169420000000004"/>
  </r>
  <r>
    <x v="173"/>
    <x v="2"/>
    <x v="3"/>
    <n v="4375"/>
    <n v="7515"/>
    <s v="Central"/>
    <n v="0.58216900000000005"/>
  </r>
  <r>
    <x v="174"/>
    <x v="2"/>
    <x v="3"/>
    <n v="1439"/>
    <n v="2886"/>
    <s v="Central"/>
    <n v="0.498614"/>
  </r>
  <r>
    <x v="175"/>
    <x v="0"/>
    <x v="3"/>
    <n v="4"/>
    <n v="2"/>
    <s v="Central"/>
    <n v="1"/>
  </r>
  <r>
    <x v="176"/>
    <x v="0"/>
    <x v="3"/>
    <n v="2"/>
    <n v="3"/>
    <s v="Central"/>
    <n v="0.66666669999999995"/>
  </r>
  <r>
    <x v="177"/>
    <x v="2"/>
    <x v="3"/>
    <n v="2112"/>
    <n v="3989"/>
    <s v="Central"/>
    <n v="0.52945600000000004"/>
  </r>
  <r>
    <x v="178"/>
    <x v="2"/>
    <x v="3"/>
    <n v="1401"/>
    <n v="2253"/>
    <s v="Central"/>
    <n v="0.62183759999999999"/>
  </r>
  <r>
    <x v="179"/>
    <x v="2"/>
    <x v="3"/>
    <n v="5242"/>
    <n v="8444"/>
    <s v="Central"/>
    <n v="0.62079580000000001"/>
  </r>
  <r>
    <x v="180"/>
    <x v="2"/>
    <x v="3"/>
    <n v="2848"/>
    <n v="3829"/>
    <s v="Central"/>
    <n v="0.74379740000000005"/>
  </r>
  <r>
    <x v="181"/>
    <x v="0"/>
    <x v="3"/>
    <n v="3984"/>
    <n v="5031"/>
    <s v="Central"/>
    <n v="0.79189030000000005"/>
  </r>
  <r>
    <x v="182"/>
    <x v="0"/>
    <x v="3"/>
    <n v="3083"/>
    <n v="3856"/>
    <s v="Central"/>
    <n v="0.79953320000000005"/>
  </r>
  <r>
    <x v="183"/>
    <x v="2"/>
    <x v="3"/>
    <n v="239"/>
    <n v="477"/>
    <s v="Central"/>
    <n v="0.50104820000000005"/>
  </r>
  <r>
    <x v="184"/>
    <x v="0"/>
    <x v="3"/>
    <n v="4713"/>
    <n v="6824"/>
    <s v="Central"/>
    <n v="0.6906506"/>
  </r>
  <r>
    <x v="185"/>
    <x v="0"/>
    <x v="3"/>
    <n v="1692"/>
    <n v="2072"/>
    <s v="Central"/>
    <n v="0.8166023"/>
  </r>
  <r>
    <x v="186"/>
    <x v="0"/>
    <x v="3"/>
    <n v="604"/>
    <n v="956"/>
    <s v="Central"/>
    <n v="0.63179920000000001"/>
  </r>
  <r>
    <x v="187"/>
    <x v="0"/>
    <x v="3"/>
    <n v="1643"/>
    <n v="2278"/>
    <s v="Central"/>
    <n v="0.72124670000000002"/>
  </r>
  <r>
    <x v="188"/>
    <x v="0"/>
    <x v="3"/>
    <n v="5890"/>
    <n v="7870"/>
    <s v="Central"/>
    <n v="0.74841170000000001"/>
  </r>
  <r>
    <x v="189"/>
    <x v="3"/>
    <x v="3"/>
    <n v="4477"/>
    <n v="8584"/>
    <s v="Central"/>
    <n v="0.52155169999999995"/>
  </r>
  <r>
    <x v="190"/>
    <x v="3"/>
    <x v="3"/>
    <n v="4842"/>
    <n v="8999"/>
    <s v="Central"/>
    <n v="0.53805979999999998"/>
  </r>
  <r>
    <x v="191"/>
    <x v="3"/>
    <x v="3"/>
    <n v="2237"/>
    <n v="4333"/>
    <s v="Central"/>
    <n v="0.51627049999999997"/>
  </r>
  <r>
    <x v="192"/>
    <x v="3"/>
    <x v="3"/>
    <n v="1602"/>
    <n v="3602"/>
    <s v="Central"/>
    <n v="0.44475290000000001"/>
  </r>
  <r>
    <x v="193"/>
    <x v="3"/>
    <x v="3"/>
    <n v="1692"/>
    <n v="3621"/>
    <s v="Central"/>
    <n v="0.46727419999999997"/>
  </r>
  <r>
    <x v="194"/>
    <x v="3"/>
    <x v="3"/>
    <n v="882"/>
    <n v="1835"/>
    <s v="Central"/>
    <n v="0.48065390000000002"/>
  </r>
  <r>
    <x v="195"/>
    <x v="3"/>
    <x v="3"/>
    <n v="4132"/>
    <n v="7543"/>
    <s v="Central"/>
    <n v="0.54779270000000002"/>
  </r>
  <r>
    <x v="196"/>
    <x v="2"/>
    <x v="3"/>
    <n v="4576"/>
    <n v="8441"/>
    <s v="Central"/>
    <n v="0.54211589999999998"/>
  </r>
  <r>
    <x v="197"/>
    <x v="3"/>
    <x v="3"/>
    <n v="1551"/>
    <n v="2918"/>
    <s v="Central"/>
    <n v="0.53152849999999996"/>
  </r>
  <r>
    <x v="198"/>
    <x v="3"/>
    <x v="3"/>
    <n v="6412"/>
    <n v="11684"/>
    <s v="Central"/>
    <n v="0.54878470000000001"/>
  </r>
  <r>
    <x v="199"/>
    <x v="0"/>
    <x v="3"/>
    <n v="829"/>
    <n v="1618"/>
    <s v="Central"/>
    <n v="0.51236090000000001"/>
  </r>
  <r>
    <x v="200"/>
    <x v="2"/>
    <x v="3"/>
    <n v="1859"/>
    <n v="3497"/>
    <s v="Central"/>
    <n v="0.53159849999999997"/>
  </r>
  <r>
    <x v="201"/>
    <x v="0"/>
    <x v="3"/>
    <n v="1194"/>
    <n v="2475"/>
    <s v="Central"/>
    <n v="0.48242420000000003"/>
  </r>
  <r>
    <x v="202"/>
    <x v="0"/>
    <x v="3"/>
    <n v="2765"/>
    <n v="4108"/>
    <s v="Central"/>
    <n v="0.67307689999999998"/>
  </r>
  <r>
    <x v="203"/>
    <x v="0"/>
    <x v="3"/>
    <n v="661"/>
    <n v="977"/>
    <s v="Central"/>
    <n v="0.67656090000000002"/>
  </r>
  <r>
    <x v="204"/>
    <x v="0"/>
    <x v="3"/>
    <n v="298"/>
    <n v="560"/>
    <s v="Central"/>
    <n v="0.53214289999999997"/>
  </r>
  <r>
    <x v="205"/>
    <x v="0"/>
    <x v="3"/>
    <n v="3131"/>
    <n v="4218"/>
    <s v="West"/>
    <n v="0.74229489999999998"/>
  </r>
  <r>
    <x v="206"/>
    <x v="0"/>
    <x v="3"/>
    <n v="3431"/>
    <n v="4482"/>
    <s v="West"/>
    <n v="0.76550640000000003"/>
  </r>
  <r>
    <x v="207"/>
    <x v="0"/>
    <x v="3"/>
    <n v="744"/>
    <n v="933"/>
    <s v="West"/>
    <n v="0.79742769999999996"/>
  </r>
  <r>
    <x v="208"/>
    <x v="0"/>
    <x v="3"/>
    <n v="1742"/>
    <n v="2421"/>
    <s v="West"/>
    <n v="0.71953739999999999"/>
  </r>
  <r>
    <x v="209"/>
    <x v="0"/>
    <x v="3"/>
    <n v="694"/>
    <n v="1077"/>
    <s v="Central"/>
    <n v="0.64438249999999997"/>
  </r>
  <r>
    <x v="210"/>
    <x v="0"/>
    <x v="3"/>
    <n v="377"/>
    <n v="583"/>
    <s v="West"/>
    <n v="0.64665519999999999"/>
  </r>
  <r>
    <x v="211"/>
    <x v="0"/>
    <x v="3"/>
    <n v="773"/>
    <n v="1236"/>
    <s v="West"/>
    <n v="0.62540450000000003"/>
  </r>
  <r>
    <x v="212"/>
    <x v="0"/>
    <x v="3"/>
    <n v="1752"/>
    <n v="3819"/>
    <s v="West"/>
    <n v="0.45875880000000002"/>
  </r>
  <r>
    <x v="213"/>
    <x v="0"/>
    <x v="3"/>
    <n v="699"/>
    <n v="1362"/>
    <s v="West"/>
    <n v="0.5132158"/>
  </r>
  <r>
    <x v="214"/>
    <x v="0"/>
    <x v="3"/>
    <n v="790"/>
    <n v="1931"/>
    <s v="West"/>
    <n v="0.40911449999999999"/>
  </r>
  <r>
    <x v="215"/>
    <x v="0"/>
    <x v="3"/>
    <n v="1492"/>
    <n v="2879"/>
    <s v="West"/>
    <n v="0.51823549999999996"/>
  </r>
  <r>
    <x v="216"/>
    <x v="0"/>
    <x v="3"/>
    <n v="1146"/>
    <n v="2414"/>
    <s v="West"/>
    <n v="0.47473070000000001"/>
  </r>
  <r>
    <x v="217"/>
    <x v="0"/>
    <x v="3"/>
    <n v="1097"/>
    <n v="2705"/>
    <s v="West"/>
    <n v="0.4055453"/>
  </r>
  <r>
    <x v="218"/>
    <x v="0"/>
    <x v="3"/>
    <n v="527"/>
    <n v="1173"/>
    <s v="West"/>
    <n v="0.44927539999999999"/>
  </r>
  <r>
    <x v="219"/>
    <x v="0"/>
    <x v="3"/>
    <n v="354"/>
    <n v="1039"/>
    <s v="West"/>
    <n v="0.34071220000000002"/>
  </r>
  <r>
    <x v="220"/>
    <x v="0"/>
    <x v="3"/>
    <n v="874"/>
    <n v="1381"/>
    <s v="West"/>
    <n v="0.63287470000000001"/>
  </r>
  <r>
    <x v="221"/>
    <x v="0"/>
    <x v="3"/>
    <n v="412"/>
    <n v="1068"/>
    <s v="West"/>
    <n v="0.38576779999999999"/>
  </r>
  <r>
    <x v="222"/>
    <x v="0"/>
    <x v="3"/>
    <n v="531"/>
    <n v="929"/>
    <s v="West"/>
    <n v="0.57158229999999999"/>
  </r>
  <r>
    <x v="223"/>
    <x v="0"/>
    <x v="3"/>
    <n v="764"/>
    <n v="1386"/>
    <s v="West"/>
    <n v="0.55122660000000001"/>
  </r>
  <r>
    <x v="224"/>
    <x v="0"/>
    <x v="3"/>
    <n v="673"/>
    <n v="1414"/>
    <s v="West"/>
    <n v="0.47595470000000001"/>
  </r>
  <r>
    <x v="225"/>
    <x v="0"/>
    <x v="3"/>
    <n v="1207"/>
    <n v="2365"/>
    <s v="West"/>
    <n v="0.51035940000000002"/>
  </r>
  <r>
    <x v="226"/>
    <x v="0"/>
    <x v="3"/>
    <n v="1008"/>
    <n v="2047"/>
    <s v="West"/>
    <n v="0.49242789999999997"/>
  </r>
  <r>
    <x v="227"/>
    <x v="0"/>
    <x v="3"/>
    <n v="1181"/>
    <n v="2069"/>
    <s v="West"/>
    <n v="0.57080719999999996"/>
  </r>
  <r>
    <x v="228"/>
    <x v="0"/>
    <x v="3"/>
    <n v="1666"/>
    <n v="3222"/>
    <s v="West"/>
    <n v="0.51707009999999998"/>
  </r>
  <r>
    <x v="229"/>
    <x v="0"/>
    <x v="3"/>
    <n v="1411"/>
    <n v="2312"/>
    <s v="Central"/>
    <n v="0.61029409999999995"/>
  </r>
  <r>
    <x v="230"/>
    <x v="0"/>
    <x v="3"/>
    <n v="1544"/>
    <n v="2024"/>
    <s v="West"/>
    <n v="0.76284589999999997"/>
  </r>
  <r>
    <x v="231"/>
    <x v="0"/>
    <x v="3"/>
    <n v="1607"/>
    <n v="2036"/>
    <s v="West"/>
    <n v="0.78929280000000002"/>
  </r>
  <r>
    <x v="232"/>
    <x v="0"/>
    <x v="3"/>
    <n v="43"/>
    <n v="147"/>
    <s v="West"/>
    <n v="0.29251700000000003"/>
  </r>
  <r>
    <x v="233"/>
    <x v="0"/>
    <x v="3"/>
    <n v="947"/>
    <n v="1746"/>
    <s v="West"/>
    <n v="0.54238260000000005"/>
  </r>
  <r>
    <x v="234"/>
    <x v="0"/>
    <x v="3"/>
    <n v="663"/>
    <n v="921"/>
    <s v="East"/>
    <n v="0.71986969999999995"/>
  </r>
  <r>
    <x v="235"/>
    <x v="0"/>
    <x v="3"/>
    <n v="523"/>
    <n v="912"/>
    <s v="Central"/>
    <n v="0.57346490000000006"/>
  </r>
  <r>
    <x v="236"/>
    <x v="0"/>
    <x v="3"/>
    <n v="1193"/>
    <n v="2148"/>
    <s v="Central"/>
    <n v="0.55540040000000002"/>
  </r>
  <r>
    <x v="237"/>
    <x v="0"/>
    <x v="3"/>
    <n v="918"/>
    <n v="1301"/>
    <s v="East"/>
    <n v="0.70561110000000005"/>
  </r>
  <r>
    <x v="238"/>
    <x v="0"/>
    <x v="3"/>
    <n v="1053"/>
    <n v="2448"/>
    <s v="Central"/>
    <n v="0.4301471"/>
  </r>
  <r>
    <x v="239"/>
    <x v="0"/>
    <x v="3"/>
    <n v="1295"/>
    <n v="2970"/>
    <s v="Central"/>
    <n v="0.4360269"/>
  </r>
  <r>
    <x v="240"/>
    <x v="0"/>
    <x v="3"/>
    <n v="9399"/>
    <n v="13906"/>
    <s v="West"/>
    <n v="0.67589529999999998"/>
  </r>
  <r>
    <x v="241"/>
    <x v="0"/>
    <x v="3"/>
    <n v="740"/>
    <n v="1692"/>
    <s v="Central"/>
    <n v="0.43735220000000002"/>
  </r>
  <r>
    <x v="242"/>
    <x v="0"/>
    <x v="3"/>
    <n v="2442"/>
    <n v="4365"/>
    <s v="Central"/>
    <n v="0.55945009999999995"/>
  </r>
  <r>
    <x v="243"/>
    <x v="0"/>
    <x v="3"/>
    <n v="1125"/>
    <n v="1801"/>
    <s v="Central"/>
    <n v="0.62465300000000001"/>
  </r>
  <r>
    <x v="244"/>
    <x v="0"/>
    <x v="3"/>
    <n v="689"/>
    <n v="1359"/>
    <s v="Central"/>
    <n v="0.50699039999999995"/>
  </r>
  <r>
    <x v="245"/>
    <x v="1"/>
    <x v="3"/>
    <n v="2562"/>
    <n v="5222"/>
    <s v="East"/>
    <n v="0.49061660000000001"/>
  </r>
  <r>
    <x v="246"/>
    <x v="2"/>
    <x v="3"/>
    <n v="1825"/>
    <n v="2711"/>
    <s v="Central"/>
    <n v="0.67318330000000004"/>
  </r>
  <r>
    <x v="247"/>
    <x v="3"/>
    <x v="3"/>
    <n v="2011"/>
    <n v="3982"/>
    <s v="Central"/>
    <n v="0.50502259999999999"/>
  </r>
  <r>
    <x v="248"/>
    <x v="3"/>
    <x v="3"/>
    <n v="1280"/>
    <n v="2788"/>
    <s v="East"/>
    <n v="0.45911049999999998"/>
  </r>
  <r>
    <x v="249"/>
    <x v="2"/>
    <x v="3"/>
    <n v="1063"/>
    <n v="1961"/>
    <s v="East"/>
    <n v="0.54207039999999995"/>
  </r>
  <r>
    <x v="250"/>
    <x v="3"/>
    <x v="3"/>
    <n v="1623"/>
    <n v="3489"/>
    <s v="East"/>
    <n v="0.46517629999999999"/>
  </r>
  <r>
    <x v="251"/>
    <x v="3"/>
    <x v="3"/>
    <n v="2181"/>
    <n v="4207"/>
    <s v="East"/>
    <n v="0.51842160000000004"/>
  </r>
  <r>
    <x v="252"/>
    <x v="3"/>
    <x v="3"/>
    <n v="2080"/>
    <n v="3469"/>
    <s v="Central"/>
    <n v="0.59959640000000003"/>
  </r>
  <r>
    <x v="253"/>
    <x v="2"/>
    <x v="3"/>
    <n v="1073"/>
    <n v="1760"/>
    <s v="East"/>
    <n v="0.60965910000000001"/>
  </r>
  <r>
    <x v="254"/>
    <x v="2"/>
    <x v="3"/>
    <n v="1273"/>
    <n v="1730"/>
    <s v="East"/>
    <n v="0.7358382"/>
  </r>
  <r>
    <x v="255"/>
    <x v="2"/>
    <x v="3"/>
    <n v="1781"/>
    <n v="3596"/>
    <s v="Central"/>
    <n v="0.4952725"/>
  </r>
  <r>
    <x v="256"/>
    <x v="2"/>
    <x v="3"/>
    <n v="1101"/>
    <n v="2453"/>
    <s v="Central"/>
    <n v="0.44883810000000002"/>
  </r>
  <r>
    <x v="257"/>
    <x v="2"/>
    <x v="3"/>
    <n v="1482"/>
    <n v="2459"/>
    <s v="Central"/>
    <n v="0.602684"/>
  </r>
  <r>
    <x v="258"/>
    <x v="2"/>
    <x v="3"/>
    <n v="1294"/>
    <n v="2579"/>
    <s v="Central"/>
    <n v="0.50174490000000005"/>
  </r>
  <r>
    <x v="259"/>
    <x v="2"/>
    <x v="3"/>
    <n v="2648"/>
    <n v="3902"/>
    <s v="East"/>
    <n v="0.67862639999999996"/>
  </r>
  <r>
    <x v="260"/>
    <x v="2"/>
    <x v="3"/>
    <n v="1791"/>
    <n v="3075"/>
    <s v="East"/>
    <n v="0.58243900000000004"/>
  </r>
  <r>
    <x v="261"/>
    <x v="0"/>
    <x v="3"/>
    <n v="639"/>
    <n v="1230"/>
    <s v="East"/>
    <n v="0.51951219999999998"/>
  </r>
  <r>
    <x v="262"/>
    <x v="0"/>
    <x v="3"/>
    <n v="938"/>
    <n v="1588"/>
    <s v="Central"/>
    <n v="0.59068010000000004"/>
  </r>
  <r>
    <x v="263"/>
    <x v="0"/>
    <x v="3"/>
    <n v="2719"/>
    <n v="5033"/>
    <s v="Central"/>
    <n v="0.5402344"/>
  </r>
  <r>
    <x v="264"/>
    <x v="0"/>
    <x v="3"/>
    <n v="898"/>
    <n v="1528"/>
    <s v="Central"/>
    <n v="0.58769629999999995"/>
  </r>
  <r>
    <x v="265"/>
    <x v="0"/>
    <x v="3"/>
    <n v="632"/>
    <n v="817"/>
    <s v="Central"/>
    <n v="0.77356179999999997"/>
  </r>
  <r>
    <x v="266"/>
    <x v="0"/>
    <x v="3"/>
    <n v="1096"/>
    <n v="1830"/>
    <s v="Central"/>
    <n v="0.59890710000000003"/>
  </r>
  <r>
    <x v="267"/>
    <x v="0"/>
    <x v="3"/>
    <n v="3267"/>
    <n v="5587"/>
    <s v="Central"/>
    <n v="0.58475029999999995"/>
  </r>
  <r>
    <x v="268"/>
    <x v="0"/>
    <x v="3"/>
    <n v="391"/>
    <n v="567"/>
    <s v="Central"/>
    <n v="0.68959429999999999"/>
  </r>
  <r>
    <x v="269"/>
    <x v="0"/>
    <x v="3"/>
    <n v="1412"/>
    <n v="2924"/>
    <s v="Central"/>
    <n v="0.4829001"/>
  </r>
  <r>
    <x v="270"/>
    <x v="1"/>
    <x v="3"/>
    <n v="1432"/>
    <n v="2780"/>
    <s v="Central"/>
    <n v="0.51510789999999995"/>
  </r>
  <r>
    <x v="271"/>
    <x v="0"/>
    <x v="3"/>
    <n v="694"/>
    <n v="895"/>
    <s v="Central"/>
    <n v="0.77541899999999997"/>
  </r>
  <r>
    <x v="272"/>
    <x v="2"/>
    <x v="3"/>
    <n v="1605"/>
    <n v="3394"/>
    <s v="Central"/>
    <n v="0.47289330000000002"/>
  </r>
  <r>
    <x v="273"/>
    <x v="0"/>
    <x v="3"/>
    <n v="2013"/>
    <n v="3117"/>
    <s v="Central"/>
    <n v="0.64581330000000003"/>
  </r>
  <r>
    <x v="274"/>
    <x v="3"/>
    <x v="3"/>
    <n v="828"/>
    <n v="2055"/>
    <s v="Central"/>
    <n v="0.40291969999999999"/>
  </r>
  <r>
    <x v="275"/>
    <x v="0"/>
    <x v="3"/>
    <n v="303"/>
    <n v="557"/>
    <s v="Central"/>
    <n v="0.54398570000000002"/>
  </r>
  <r>
    <x v="276"/>
    <x v="3"/>
    <x v="3"/>
    <n v="830"/>
    <n v="1707"/>
    <s v="Central"/>
    <n v="0.48623309999999997"/>
  </r>
  <r>
    <x v="277"/>
    <x v="3"/>
    <x v="3"/>
    <n v="971"/>
    <n v="2062"/>
    <s v="Central"/>
    <n v="0.47090199999999999"/>
  </r>
  <r>
    <x v="278"/>
    <x v="3"/>
    <x v="3"/>
    <n v="1677"/>
    <n v="4095"/>
    <s v="Central"/>
    <n v="0.40952379999999999"/>
  </r>
  <r>
    <x v="279"/>
    <x v="1"/>
    <x v="3"/>
    <n v="542"/>
    <n v="1117"/>
    <s v="Central"/>
    <n v="0.4852283"/>
  </r>
  <r>
    <x v="280"/>
    <x v="1"/>
    <x v="3"/>
    <n v="758"/>
    <n v="1430"/>
    <s v="Toronto"/>
    <n v="0.53006989999999998"/>
  </r>
  <r>
    <x v="281"/>
    <x v="0"/>
    <x v="3"/>
    <n v="3082"/>
    <n v="4330"/>
    <s v="Toronto"/>
    <n v="0.71177829999999997"/>
  </r>
  <r>
    <x v="282"/>
    <x v="0"/>
    <x v="3"/>
    <n v="1931"/>
    <n v="2278"/>
    <s v="East"/>
    <n v="0.84767340000000002"/>
  </r>
  <r>
    <x v="283"/>
    <x v="0"/>
    <x v="3"/>
    <n v="1404"/>
    <n v="1569"/>
    <s v="Central"/>
    <n v="0.89483749999999995"/>
  </r>
  <r>
    <x v="284"/>
    <x v="2"/>
    <x v="3"/>
    <n v="1137"/>
    <n v="2824"/>
    <s v="Toronto"/>
    <n v="0.40262039999999999"/>
  </r>
  <r>
    <x v="285"/>
    <x v="0"/>
    <x v="3"/>
    <n v="2460"/>
    <n v="3117"/>
    <s v="Toronto"/>
    <n v="0.78922040000000004"/>
  </r>
  <r>
    <x v="286"/>
    <x v="0"/>
    <x v="3"/>
    <n v="1811"/>
    <n v="2319"/>
    <s v="Toronto"/>
    <n v="0.78094010000000003"/>
  </r>
  <r>
    <x v="287"/>
    <x v="0"/>
    <x v="3"/>
    <n v="2486"/>
    <n v="3022"/>
    <s v="Toronto"/>
    <n v="0.82263399999999998"/>
  </r>
  <r>
    <x v="288"/>
    <x v="0"/>
    <x v="3"/>
    <n v="1364"/>
    <n v="1830"/>
    <s v="Toronto"/>
    <n v="0.7453552"/>
  </r>
  <r>
    <x v="289"/>
    <x v="0"/>
    <x v="3"/>
    <n v="1065"/>
    <n v="1225"/>
    <s v="Toronto"/>
    <n v="0.86938769999999999"/>
  </r>
  <r>
    <x v="290"/>
    <x v="0"/>
    <x v="3"/>
    <n v="865"/>
    <n v="1350"/>
    <s v="Central"/>
    <n v="0.6407408"/>
  </r>
  <r>
    <x v="291"/>
    <x v="0"/>
    <x v="3"/>
    <n v="797"/>
    <n v="913"/>
    <s v="Central"/>
    <n v="0.87294629999999995"/>
  </r>
  <r>
    <x v="292"/>
    <x v="0"/>
    <x v="3"/>
    <n v="1614"/>
    <n v="2181"/>
    <s v="Toronto"/>
    <n v="0.74002749999999995"/>
  </r>
  <r>
    <x v="293"/>
    <x v="0"/>
    <x v="3"/>
    <n v="599"/>
    <n v="738"/>
    <s v="Central"/>
    <n v="0.81165310000000002"/>
  </r>
  <r>
    <x v="294"/>
    <x v="0"/>
    <x v="3"/>
    <n v="750"/>
    <n v="1066"/>
    <s v="East"/>
    <n v="0.70356470000000004"/>
  </r>
  <r>
    <x v="295"/>
    <x v="0"/>
    <x v="3"/>
    <n v="573"/>
    <n v="859"/>
    <s v="East"/>
    <n v="0.6670547"/>
  </r>
  <r>
    <x v="296"/>
    <x v="1"/>
    <x v="3"/>
    <n v="850"/>
    <n v="1477"/>
    <s v="Toronto"/>
    <n v="0.57549079999999997"/>
  </r>
  <r>
    <x v="297"/>
    <x v="0"/>
    <x v="3"/>
    <n v="491"/>
    <n v="1860"/>
    <s v="Toronto"/>
    <n v="0.2639785"/>
  </r>
  <r>
    <x v="298"/>
    <x v="1"/>
    <x v="3"/>
    <n v="1100"/>
    <n v="2325"/>
    <s v="Central"/>
    <n v="0.47311829999999999"/>
  </r>
  <r>
    <x v="299"/>
    <x v="0"/>
    <x v="3"/>
    <n v="191"/>
    <n v="687"/>
    <s v="Central"/>
    <n v="0.2780204"/>
  </r>
  <r>
    <x v="300"/>
    <x v="0"/>
    <x v="3"/>
    <n v="69"/>
    <n v="115"/>
    <s v="Central"/>
    <n v="0.6"/>
  </r>
  <r>
    <x v="301"/>
    <x v="0"/>
    <x v="3"/>
    <n v="154"/>
    <n v="398"/>
    <s v="Toronto"/>
    <n v="0.38693470000000002"/>
  </r>
  <r>
    <x v="302"/>
    <x v="0"/>
    <x v="3"/>
    <n v="252"/>
    <n v="1298"/>
    <s v="East"/>
    <n v="0.19414480000000001"/>
  </r>
  <r>
    <x v="303"/>
    <x v="0"/>
    <x v="3"/>
    <n v="51"/>
    <n v="149"/>
    <s v="Central"/>
    <n v="0.34228189999999997"/>
  </r>
  <r>
    <x v="304"/>
    <x v="0"/>
    <x v="3"/>
    <n v="343"/>
    <n v="769"/>
    <s v="Central"/>
    <n v="0.44603379999999998"/>
  </r>
  <r>
    <x v="305"/>
    <x v="0"/>
    <x v="3"/>
    <n v="1"/>
    <n v="2"/>
    <s v="Toronto"/>
    <n v="0.5"/>
  </r>
  <r>
    <x v="306"/>
    <x v="0"/>
    <x v="3"/>
    <m/>
    <n v="0"/>
    <s v="Toronto"/>
    <m/>
  </r>
  <r>
    <x v="307"/>
    <x v="0"/>
    <x v="3"/>
    <n v="2164"/>
    <n v="2561"/>
    <s v="East"/>
    <n v="0.84498240000000002"/>
  </r>
  <r>
    <x v="308"/>
    <x v="0"/>
    <x v="3"/>
    <n v="1051"/>
    <n v="1638"/>
    <s v="Central"/>
    <n v="0.64163610000000004"/>
  </r>
  <r>
    <x v="309"/>
    <x v="0"/>
    <x v="3"/>
    <n v="988"/>
    <n v="1226"/>
    <s v="Toronto"/>
    <n v="0.8058727"/>
  </r>
  <r>
    <x v="310"/>
    <x v="0"/>
    <x v="3"/>
    <n v="752"/>
    <n v="1184"/>
    <s v="Central"/>
    <n v="0.63513509999999995"/>
  </r>
  <r>
    <x v="311"/>
    <x v="0"/>
    <x v="3"/>
    <n v="394"/>
    <n v="931"/>
    <s v="Central"/>
    <n v="0.42320079999999999"/>
  </r>
  <r>
    <x v="312"/>
    <x v="0"/>
    <x v="3"/>
    <n v="474"/>
    <n v="855"/>
    <s v="Toronto"/>
    <n v="0.55438600000000005"/>
  </r>
  <r>
    <x v="313"/>
    <x v="0"/>
    <x v="3"/>
    <n v="892"/>
    <n v="2111"/>
    <s v="Central"/>
    <n v="0.4225486"/>
  </r>
  <r>
    <x v="314"/>
    <x v="0"/>
    <x v="3"/>
    <m/>
    <n v="3"/>
    <s v="Toronto"/>
    <m/>
  </r>
  <r>
    <x v="315"/>
    <x v="0"/>
    <x v="3"/>
    <n v="3"/>
    <n v="1"/>
    <s v="Toronto"/>
    <n v="1"/>
  </r>
  <r>
    <x v="316"/>
    <x v="1"/>
    <x v="3"/>
    <n v="810"/>
    <n v="1910"/>
    <s v="Central"/>
    <n v="0.42408380000000001"/>
  </r>
  <r>
    <x v="317"/>
    <x v="0"/>
    <x v="3"/>
    <n v="1141"/>
    <n v="2482"/>
    <s v="Central"/>
    <n v="0.4597099"/>
  </r>
  <r>
    <x v="318"/>
    <x v="0"/>
    <x v="3"/>
    <n v="1563"/>
    <n v="1961"/>
    <s v="Central"/>
    <n v="0.79704229999999998"/>
  </r>
  <r>
    <x v="319"/>
    <x v="0"/>
    <x v="3"/>
    <n v="1480"/>
    <n v="2665"/>
    <s v="Central"/>
    <n v="0.55534709999999998"/>
  </r>
  <r>
    <x v="320"/>
    <x v="0"/>
    <x v="3"/>
    <n v="1527"/>
    <n v="1916"/>
    <s v="East"/>
    <n v="0.79697289999999998"/>
  </r>
  <r>
    <x v="321"/>
    <x v="0"/>
    <x v="3"/>
    <n v="1904"/>
    <n v="2749"/>
    <s v="Central"/>
    <n v="0.69261550000000005"/>
  </r>
  <r>
    <x v="322"/>
    <x v="0"/>
    <x v="3"/>
    <n v="1288"/>
    <n v="1808"/>
    <s v="Toronto"/>
    <n v="0.71238939999999995"/>
  </r>
  <r>
    <x v="323"/>
    <x v="0"/>
    <x v="3"/>
    <n v="1051"/>
    <n v="1947"/>
    <s v="Central"/>
    <n v="0.53980479999999997"/>
  </r>
  <r>
    <x v="324"/>
    <x v="1"/>
    <x v="3"/>
    <n v="662"/>
    <n v="1650"/>
    <s v="Central"/>
    <n v="0.40121210000000002"/>
  </r>
  <r>
    <x v="325"/>
    <x v="1"/>
    <x v="3"/>
    <n v="1350"/>
    <n v="3587"/>
    <s v="Central"/>
    <n v="0.3763591"/>
  </r>
  <r>
    <x v="326"/>
    <x v="1"/>
    <x v="3"/>
    <n v="1479"/>
    <n v="3006"/>
    <s v="Central"/>
    <n v="0.49201600000000001"/>
  </r>
  <r>
    <x v="327"/>
    <x v="0"/>
    <x v="3"/>
    <n v="2030"/>
    <n v="2951"/>
    <s v="Toronto"/>
    <n v="0.68790240000000002"/>
  </r>
  <r>
    <x v="328"/>
    <x v="0"/>
    <x v="3"/>
    <n v="1303"/>
    <n v="1565"/>
    <s v="Toronto"/>
    <n v="0.83258779999999999"/>
  </r>
  <r>
    <x v="329"/>
    <x v="0"/>
    <x v="3"/>
    <n v="2343"/>
    <n v="3052"/>
    <s v="East"/>
    <n v="0.76769330000000002"/>
  </r>
  <r>
    <x v="330"/>
    <x v="0"/>
    <x v="3"/>
    <m/>
    <n v="0"/>
    <s v="Central"/>
    <m/>
  </r>
  <r>
    <x v="331"/>
    <x v="0"/>
    <x v="3"/>
    <m/>
    <n v="0"/>
    <s v="East"/>
    <m/>
  </r>
  <r>
    <x v="332"/>
    <x v="0"/>
    <x v="3"/>
    <n v="1378"/>
    <n v="2494"/>
    <s v="Central"/>
    <n v="0.55252610000000002"/>
  </r>
  <r>
    <x v="333"/>
    <x v="0"/>
    <x v="3"/>
    <n v="1041"/>
    <n v="1753"/>
    <s v="Central"/>
    <n v="0.59383909999999995"/>
  </r>
  <r>
    <x v="334"/>
    <x v="0"/>
    <x v="3"/>
    <n v="613"/>
    <n v="702"/>
    <s v="Central"/>
    <n v="0.87321939999999998"/>
  </r>
  <r>
    <x v="335"/>
    <x v="0"/>
    <x v="3"/>
    <n v="1052"/>
    <n v="1751"/>
    <s v="Central"/>
    <n v="0.60079959999999999"/>
  </r>
  <r>
    <x v="336"/>
    <x v="0"/>
    <x v="3"/>
    <n v="1120"/>
    <n v="1517"/>
    <s v="Central"/>
    <n v="0.73829929999999999"/>
  </r>
  <r>
    <x v="337"/>
    <x v="0"/>
    <x v="3"/>
    <n v="1412"/>
    <n v="2487"/>
    <s v="Central"/>
    <n v="0.56775229999999999"/>
  </r>
  <r>
    <x v="338"/>
    <x v="0"/>
    <x v="3"/>
    <n v="1584"/>
    <n v="2761"/>
    <s v="Central"/>
    <n v="0.57370520000000003"/>
  </r>
  <r>
    <x v="339"/>
    <x v="0"/>
    <x v="3"/>
    <n v="1206"/>
    <n v="2623"/>
    <s v="Central"/>
    <n v="0.45977889999999999"/>
  </r>
  <r>
    <x v="340"/>
    <x v="3"/>
    <x v="3"/>
    <n v="502"/>
    <n v="915"/>
    <s v="Central"/>
    <n v="0.54863390000000001"/>
  </r>
  <r>
    <x v="341"/>
    <x v="3"/>
    <x v="3"/>
    <n v="983"/>
    <n v="2102"/>
    <s v="Central"/>
    <n v="0.4676498"/>
  </r>
  <r>
    <x v="342"/>
    <x v="1"/>
    <x v="3"/>
    <n v="820"/>
    <n v="2197"/>
    <s v="Central"/>
    <n v="0.37323620000000002"/>
  </r>
  <r>
    <x v="343"/>
    <x v="1"/>
    <x v="3"/>
    <n v="714"/>
    <n v="1654"/>
    <s v="Central"/>
    <n v="0.43168079999999998"/>
  </r>
  <r>
    <x v="344"/>
    <x v="3"/>
    <x v="3"/>
    <n v="1173"/>
    <n v="3084"/>
    <s v="East"/>
    <n v="0.38035020000000003"/>
  </r>
  <r>
    <x v="345"/>
    <x v="3"/>
    <x v="3"/>
    <n v="1882"/>
    <n v="4654"/>
    <s v="Central"/>
    <n v="0.4043833"/>
  </r>
  <r>
    <x v="346"/>
    <x v="3"/>
    <x v="3"/>
    <n v="1400"/>
    <n v="3198"/>
    <s v="Central"/>
    <n v="0.43777359999999998"/>
  </r>
  <r>
    <x v="347"/>
    <x v="0"/>
    <x v="3"/>
    <n v="1403"/>
    <n v="3527"/>
    <s v="West"/>
    <n v="0.39778849999999999"/>
  </r>
  <r>
    <x v="348"/>
    <x v="0"/>
    <x v="3"/>
    <n v="4945"/>
    <n v="7476"/>
    <s v="West"/>
    <n v="0.66144999999999998"/>
  </r>
  <r>
    <x v="349"/>
    <x v="0"/>
    <x v="3"/>
    <n v="678"/>
    <n v="1609"/>
    <s v="Central"/>
    <n v="0.42137970000000002"/>
  </r>
  <r>
    <x v="350"/>
    <x v="0"/>
    <x v="3"/>
    <n v="1223"/>
    <n v="3177"/>
    <s v="West"/>
    <n v="0.38495439999999997"/>
  </r>
  <r>
    <x v="351"/>
    <x v="0"/>
    <x v="3"/>
    <n v="3153"/>
    <n v="7904"/>
    <s v="West"/>
    <n v="0.39891199999999999"/>
  </r>
  <r>
    <x v="352"/>
    <x v="0"/>
    <x v="3"/>
    <n v="2099"/>
    <n v="3807"/>
    <s v="Central"/>
    <n v="0.55135279999999998"/>
  </r>
  <r>
    <x v="353"/>
    <x v="0"/>
    <x v="3"/>
    <n v="1246"/>
    <n v="3761"/>
    <s v="West"/>
    <n v="0.3312949"/>
  </r>
  <r>
    <x v="354"/>
    <x v="0"/>
    <x v="3"/>
    <n v="1029"/>
    <n v="2547"/>
    <s v="West"/>
    <n v="0.40400469999999999"/>
  </r>
  <r>
    <x v="355"/>
    <x v="0"/>
    <x v="3"/>
    <n v="2651"/>
    <n v="4535"/>
    <s v="West"/>
    <n v="0.58456450000000004"/>
  </r>
  <r>
    <x v="356"/>
    <x v="0"/>
    <x v="3"/>
    <n v="3353"/>
    <n v="5608"/>
    <s v="West"/>
    <n v="0.59789590000000004"/>
  </r>
  <r>
    <x v="357"/>
    <x v="0"/>
    <x v="3"/>
    <n v="1931"/>
    <n v="3503"/>
    <s v="West"/>
    <n v="0.5512418"/>
  </r>
  <r>
    <x v="358"/>
    <x v="0"/>
    <x v="3"/>
    <n v="1644"/>
    <n v="4461"/>
    <s v="West"/>
    <n v="0.3685272"/>
  </r>
  <r>
    <x v="359"/>
    <x v="0"/>
    <x v="3"/>
    <n v="2373"/>
    <n v="4172"/>
    <s v="West"/>
    <n v="0.56879190000000002"/>
  </r>
  <r>
    <x v="360"/>
    <x v="0"/>
    <x v="3"/>
    <n v="313"/>
    <n v="1094"/>
    <s v="West"/>
    <n v="0.28610600000000003"/>
  </r>
  <r>
    <x v="361"/>
    <x v="0"/>
    <x v="3"/>
    <n v="261"/>
    <n v="297"/>
    <s v="West"/>
    <n v="0.87878789999999996"/>
  </r>
  <r>
    <x v="362"/>
    <x v="0"/>
    <x v="3"/>
    <n v="2815"/>
    <n v="4067"/>
    <s v="West"/>
    <n v="0.6921564"/>
  </r>
  <r>
    <x v="363"/>
    <x v="0"/>
    <x v="3"/>
    <n v="1578"/>
    <n v="2291"/>
    <s v="West"/>
    <n v="0.68878220000000001"/>
  </r>
  <r>
    <x v="364"/>
    <x v="0"/>
    <x v="3"/>
    <n v="2004"/>
    <n v="3357"/>
    <s v="West"/>
    <n v="0.59696159999999998"/>
  </r>
  <r>
    <x v="365"/>
    <x v="0"/>
    <x v="3"/>
    <n v="624"/>
    <n v="910"/>
    <s v="West"/>
    <n v="0.6857143"/>
  </r>
  <r>
    <x v="366"/>
    <x v="0"/>
    <x v="3"/>
    <n v="1163"/>
    <n v="1548"/>
    <s v="West"/>
    <n v="0.75129199999999996"/>
  </r>
  <r>
    <x v="367"/>
    <x v="0"/>
    <x v="3"/>
    <n v="1048"/>
    <n v="1601"/>
    <s v="West"/>
    <n v="0.65459089999999998"/>
  </r>
  <r>
    <x v="368"/>
    <x v="0"/>
    <x v="3"/>
    <n v="504"/>
    <n v="840"/>
    <s v="West"/>
    <n v="0.6"/>
  </r>
  <r>
    <x v="369"/>
    <x v="0"/>
    <x v="3"/>
    <n v="1338"/>
    <n v="3377"/>
    <s v="West"/>
    <n v="0.3962097"/>
  </r>
  <r>
    <x v="370"/>
    <x v="0"/>
    <x v="3"/>
    <n v="960"/>
    <n v="1587"/>
    <s v="West"/>
    <n v="0.60491499999999998"/>
  </r>
  <r>
    <x v="371"/>
    <x v="0"/>
    <x v="3"/>
    <n v="995"/>
    <n v="1744"/>
    <s v="West"/>
    <n v="0.57052749999999997"/>
  </r>
  <r>
    <x v="372"/>
    <x v="0"/>
    <x v="3"/>
    <n v="1732"/>
    <n v="3137"/>
    <s v="West"/>
    <n v="0.5521199"/>
  </r>
  <r>
    <x v="373"/>
    <x v="0"/>
    <x v="3"/>
    <n v="613"/>
    <n v="1251"/>
    <s v="West"/>
    <n v="0.490008"/>
  </r>
  <r>
    <x v="374"/>
    <x v="0"/>
    <x v="3"/>
    <n v="593"/>
    <n v="1780"/>
    <s v="West"/>
    <n v="0.3331461"/>
  </r>
  <r>
    <x v="375"/>
    <x v="0"/>
    <x v="3"/>
    <n v="2044"/>
    <n v="3947"/>
    <s v="West"/>
    <n v="0.51786169999999998"/>
  </r>
  <r>
    <x v="376"/>
    <x v="0"/>
    <x v="3"/>
    <n v="416"/>
    <n v="1020"/>
    <s v="West"/>
    <n v="0.40784310000000001"/>
  </r>
  <r>
    <x v="377"/>
    <x v="0"/>
    <x v="3"/>
    <n v="908"/>
    <n v="1477"/>
    <s v="West"/>
    <n v="0.61475959999999996"/>
  </r>
  <r>
    <x v="378"/>
    <x v="0"/>
    <x v="3"/>
    <n v="755"/>
    <n v="1230"/>
    <s v="West"/>
    <n v="0.61382110000000001"/>
  </r>
  <r>
    <x v="379"/>
    <x v="0"/>
    <x v="3"/>
    <n v="1803"/>
    <n v="2465"/>
    <s v="West"/>
    <n v="0.73144019999999998"/>
  </r>
  <r>
    <x v="380"/>
    <x v="0"/>
    <x v="3"/>
    <n v="1279"/>
    <n v="2267"/>
    <s v="West"/>
    <n v="0.56418170000000001"/>
  </r>
  <r>
    <x v="381"/>
    <x v="0"/>
    <x v="3"/>
    <n v="1388"/>
    <n v="3127"/>
    <s v="West"/>
    <n v="0.44387589999999999"/>
  </r>
  <r>
    <x v="382"/>
    <x v="0"/>
    <x v="3"/>
    <n v="1469"/>
    <n v="2436"/>
    <s v="West"/>
    <n v="0.60303779999999996"/>
  </r>
  <r>
    <x v="383"/>
    <x v="0"/>
    <x v="3"/>
    <n v="1459"/>
    <n v="2310"/>
    <s v="West"/>
    <n v="0.63160179999999999"/>
  </r>
  <r>
    <x v="384"/>
    <x v="0"/>
    <x v="3"/>
    <n v="1455"/>
    <n v="2582"/>
    <s v="West"/>
    <n v="0.56351669999999998"/>
  </r>
  <r>
    <x v="385"/>
    <x v="0"/>
    <x v="3"/>
    <n v="1505"/>
    <n v="1827"/>
    <s v="West"/>
    <n v="0.82375480000000001"/>
  </r>
  <r>
    <x v="386"/>
    <x v="0"/>
    <x v="3"/>
    <n v="1431"/>
    <n v="2019"/>
    <s v="West"/>
    <n v="0.70876669999999997"/>
  </r>
  <r>
    <x v="387"/>
    <x v="0"/>
    <x v="3"/>
    <n v="672"/>
    <n v="1021"/>
    <s v="West"/>
    <n v="0.65817829999999999"/>
  </r>
  <r>
    <x v="388"/>
    <x v="0"/>
    <x v="3"/>
    <n v="1148"/>
    <n v="1668"/>
    <s v="West"/>
    <n v="0.68824940000000001"/>
  </r>
  <r>
    <x v="389"/>
    <x v="0"/>
    <x v="3"/>
    <n v="728"/>
    <n v="1194"/>
    <s v="West"/>
    <n v="0.60971520000000001"/>
  </r>
  <r>
    <x v="390"/>
    <x v="0"/>
    <x v="3"/>
    <n v="1684"/>
    <n v="2617"/>
    <s v="West"/>
    <n v="0.64348490000000003"/>
  </r>
  <r>
    <x v="391"/>
    <x v="0"/>
    <x v="3"/>
    <n v="194"/>
    <n v="319"/>
    <s v="West"/>
    <n v="0.60815050000000004"/>
  </r>
  <r>
    <x v="392"/>
    <x v="0"/>
    <x v="3"/>
    <n v="932"/>
    <n v="1753"/>
    <s v="West"/>
    <n v="0.53166000000000002"/>
  </r>
  <r>
    <x v="393"/>
    <x v="0"/>
    <x v="3"/>
    <n v="998"/>
    <n v="1566"/>
    <s v="West"/>
    <n v="0.63729239999999998"/>
  </r>
  <r>
    <x v="394"/>
    <x v="0"/>
    <x v="3"/>
    <n v="379"/>
    <n v="769"/>
    <s v="West"/>
    <n v="0.49284790000000001"/>
  </r>
  <r>
    <x v="395"/>
    <x v="0"/>
    <x v="3"/>
    <n v="1286"/>
    <n v="2541"/>
    <s v="West"/>
    <n v="0.50609990000000005"/>
  </r>
  <r>
    <x v="396"/>
    <x v="0"/>
    <x v="3"/>
    <n v="901"/>
    <n v="2248"/>
    <s v="West"/>
    <n v="0.40080070000000001"/>
  </r>
  <r>
    <x v="397"/>
    <x v="0"/>
    <x v="3"/>
    <n v="1879"/>
    <n v="3797"/>
    <s v="West"/>
    <n v="0.49486439999999998"/>
  </r>
  <r>
    <x v="398"/>
    <x v="0"/>
    <x v="3"/>
    <n v="70"/>
    <n v="126"/>
    <s v="West"/>
    <n v="0.55555560000000004"/>
  </r>
  <r>
    <x v="399"/>
    <x v="0"/>
    <x v="3"/>
    <n v="753"/>
    <n v="1489"/>
    <s v="West"/>
    <n v="0.50570850000000001"/>
  </r>
  <r>
    <x v="400"/>
    <x v="0"/>
    <x v="3"/>
    <n v="780"/>
    <n v="1735"/>
    <s v="West"/>
    <n v="0.44956770000000001"/>
  </r>
  <r>
    <x v="401"/>
    <x v="0"/>
    <x v="3"/>
    <n v="276"/>
    <n v="666"/>
    <s v="West"/>
    <n v="0.41441440000000002"/>
  </r>
  <r>
    <x v="402"/>
    <x v="0"/>
    <x v="3"/>
    <n v="685"/>
    <n v="1656"/>
    <s v="West"/>
    <n v="0.4136474"/>
  </r>
  <r>
    <x v="403"/>
    <x v="0"/>
    <x v="3"/>
    <n v="1073"/>
    <n v="2131"/>
    <s v="West"/>
    <n v="0.50351950000000001"/>
  </r>
  <r>
    <x v="404"/>
    <x v="0"/>
    <x v="3"/>
    <n v="313"/>
    <n v="563"/>
    <s v="West"/>
    <n v="0.55595030000000001"/>
  </r>
  <r>
    <x v="405"/>
    <x v="0"/>
    <x v="3"/>
    <n v="280"/>
    <n v="683"/>
    <s v="West"/>
    <n v="0.40995609999999999"/>
  </r>
  <r>
    <x v="406"/>
    <x v="0"/>
    <x v="3"/>
    <n v="1281"/>
    <n v="2653"/>
    <s v="West"/>
    <n v="0.48284959999999999"/>
  </r>
  <r>
    <x v="407"/>
    <x v="0"/>
    <x v="3"/>
    <n v="948"/>
    <n v="1721"/>
    <s v="West"/>
    <n v="0.55084250000000001"/>
  </r>
  <r>
    <x v="408"/>
    <x v="0"/>
    <x v="3"/>
    <n v="201"/>
    <n v="335"/>
    <s v="West"/>
    <n v="0.6"/>
  </r>
  <r>
    <x v="409"/>
    <x v="0"/>
    <x v="3"/>
    <n v="603"/>
    <n v="1283"/>
    <s v="West"/>
    <n v="0.46999220000000003"/>
  </r>
  <r>
    <x v="410"/>
    <x v="0"/>
    <x v="3"/>
    <n v="519"/>
    <n v="747"/>
    <s v="West"/>
    <n v="0.69477909999999998"/>
  </r>
  <r>
    <x v="411"/>
    <x v="0"/>
    <x v="3"/>
    <n v="131"/>
    <n v="189"/>
    <s v="West"/>
    <n v="0.69312169999999995"/>
  </r>
  <r>
    <x v="412"/>
    <x v="0"/>
    <x v="3"/>
    <n v="1419"/>
    <n v="2256"/>
    <s v="West"/>
    <n v="0.62898929999999997"/>
  </r>
  <r>
    <x v="413"/>
    <x v="0"/>
    <x v="3"/>
    <n v="788"/>
    <n v="1352"/>
    <s v="West"/>
    <n v="0.58284029999999998"/>
  </r>
  <r>
    <x v="414"/>
    <x v="0"/>
    <x v="3"/>
    <n v="467"/>
    <n v="1782"/>
    <s v="West"/>
    <n v="0.2620651"/>
  </r>
  <r>
    <x v="415"/>
    <x v="0"/>
    <x v="3"/>
    <n v="114"/>
    <n v="179"/>
    <s v="West"/>
    <n v="0.63687150000000003"/>
  </r>
  <r>
    <x v="416"/>
    <x v="0"/>
    <x v="3"/>
    <n v="1010"/>
    <n v="1807"/>
    <s v="West"/>
    <n v="0.55893749999999998"/>
  </r>
  <r>
    <x v="417"/>
    <x v="0"/>
    <x v="3"/>
    <n v="1457"/>
    <n v="2441"/>
    <s v="West"/>
    <n v="0.59688649999999999"/>
  </r>
  <r>
    <x v="418"/>
    <x v="0"/>
    <x v="3"/>
    <n v="1299"/>
    <n v="2804"/>
    <s v="West"/>
    <n v="0.46326679999999998"/>
  </r>
  <r>
    <x v="419"/>
    <x v="0"/>
    <x v="3"/>
    <n v="943"/>
    <n v="1611"/>
    <s v="West"/>
    <n v="0.5853507"/>
  </r>
  <r>
    <x v="420"/>
    <x v="0"/>
    <x v="3"/>
    <n v="2608"/>
    <n v="3512"/>
    <s v="West"/>
    <n v="0.74259679999999995"/>
  </r>
  <r>
    <x v="421"/>
    <x v="0"/>
    <x v="3"/>
    <n v="1476"/>
    <n v="3364"/>
    <s v="West"/>
    <n v="0.43876340000000003"/>
  </r>
  <r>
    <x v="422"/>
    <x v="0"/>
    <x v="3"/>
    <n v="756"/>
    <n v="1974"/>
    <s v="West"/>
    <n v="0.38297870000000001"/>
  </r>
  <r>
    <x v="423"/>
    <x v="0"/>
    <x v="3"/>
    <n v="323"/>
    <n v="513"/>
    <s v="West"/>
    <n v="0.62962960000000001"/>
  </r>
  <r>
    <x v="424"/>
    <x v="0"/>
    <x v="3"/>
    <n v="202"/>
    <n v="635"/>
    <s v="West"/>
    <n v="0.31811020000000001"/>
  </r>
  <r>
    <x v="425"/>
    <x v="0"/>
    <x v="3"/>
    <n v="1383"/>
    <n v="2326"/>
    <s v="West"/>
    <n v="0.59458299999999997"/>
  </r>
  <r>
    <x v="426"/>
    <x v="0"/>
    <x v="3"/>
    <n v="1076"/>
    <n v="2865"/>
    <s v="West"/>
    <n v="0.37556719999999999"/>
  </r>
  <r>
    <x v="427"/>
    <x v="0"/>
    <x v="3"/>
    <n v="3230"/>
    <n v="5262"/>
    <s v="West"/>
    <n v="0.61383500000000002"/>
  </r>
  <r>
    <x v="428"/>
    <x v="0"/>
    <x v="3"/>
    <n v="1985"/>
    <n v="3296"/>
    <s v="West"/>
    <n v="0.60224520000000004"/>
  </r>
  <r>
    <x v="429"/>
    <x v="0"/>
    <x v="3"/>
    <n v="1041"/>
    <n v="1950"/>
    <s v="West"/>
    <n v="0.53384609999999999"/>
  </r>
  <r>
    <x v="430"/>
    <x v="0"/>
    <x v="3"/>
    <n v="2446"/>
    <n v="3326"/>
    <s v="West"/>
    <n v="0.73541789999999996"/>
  </r>
  <r>
    <x v="431"/>
    <x v="0"/>
    <x v="3"/>
    <n v="297"/>
    <n v="672"/>
    <s v="West"/>
    <n v="0.44196429999999998"/>
  </r>
  <r>
    <x v="432"/>
    <x v="0"/>
    <x v="3"/>
    <n v="585"/>
    <n v="1046"/>
    <s v="West"/>
    <n v="0.55927340000000003"/>
  </r>
  <r>
    <x v="433"/>
    <x v="0"/>
    <x v="3"/>
    <n v="27"/>
    <n v="63"/>
    <s v="West"/>
    <n v="0.42857139999999999"/>
  </r>
  <r>
    <x v="434"/>
    <x v="0"/>
    <x v="3"/>
    <n v="792"/>
    <n v="1203"/>
    <s v="West"/>
    <n v="0.65835410000000005"/>
  </r>
  <r>
    <x v="435"/>
    <x v="0"/>
    <x v="3"/>
    <n v="492"/>
    <n v="819"/>
    <s v="West"/>
    <n v="0.60073259999999995"/>
  </r>
  <r>
    <x v="436"/>
    <x v="0"/>
    <x v="3"/>
    <n v="885"/>
    <n v="1610"/>
    <s v="West"/>
    <n v="0.54968939999999999"/>
  </r>
  <r>
    <x v="437"/>
    <x v="0"/>
    <x v="3"/>
    <n v="990"/>
    <n v="1950"/>
    <s v="West"/>
    <n v="0.50769229999999999"/>
  </r>
  <r>
    <x v="438"/>
    <x v="0"/>
    <x v="3"/>
    <n v="994"/>
    <n v="2081"/>
    <s v="West"/>
    <n v="0.477655"/>
  </r>
  <r>
    <x v="439"/>
    <x v="0"/>
    <x v="3"/>
    <n v="1394"/>
    <n v="2435"/>
    <s v="West"/>
    <n v="0.57248460000000001"/>
  </r>
  <r>
    <x v="440"/>
    <x v="0"/>
    <x v="3"/>
    <n v="678"/>
    <n v="1695"/>
    <s v="West"/>
    <n v="0.4"/>
  </r>
  <r>
    <x v="441"/>
    <x v="0"/>
    <x v="3"/>
    <n v="430"/>
    <n v="775"/>
    <s v="West"/>
    <n v="0.55483870000000002"/>
  </r>
  <r>
    <x v="442"/>
    <x v="0"/>
    <x v="3"/>
    <n v="83"/>
    <n v="108"/>
    <s v="West"/>
    <n v="0.76851849999999999"/>
  </r>
  <r>
    <x v="443"/>
    <x v="0"/>
    <x v="3"/>
    <n v="59"/>
    <n v="69"/>
    <s v="West"/>
    <n v="0.85507239999999995"/>
  </r>
  <r>
    <x v="444"/>
    <x v="0"/>
    <x v="3"/>
    <n v="496"/>
    <n v="1173"/>
    <s v="West"/>
    <n v="0.42284739999999998"/>
  </r>
  <r>
    <x v="445"/>
    <x v="0"/>
    <x v="3"/>
    <n v="685"/>
    <n v="2347"/>
    <s v="West"/>
    <n v="0.29186200000000001"/>
  </r>
  <r>
    <x v="446"/>
    <x v="0"/>
    <x v="3"/>
    <n v="457"/>
    <n v="869"/>
    <s v="West"/>
    <n v="0.52589180000000002"/>
  </r>
  <r>
    <x v="447"/>
    <x v="0"/>
    <x v="3"/>
    <n v="1149"/>
    <n v="1787"/>
    <s v="West"/>
    <n v="0.64297709999999997"/>
  </r>
  <r>
    <x v="448"/>
    <x v="0"/>
    <x v="3"/>
    <n v="621"/>
    <n v="1127"/>
    <s v="West"/>
    <n v="0.55102039999999997"/>
  </r>
  <r>
    <x v="449"/>
    <x v="0"/>
    <x v="3"/>
    <n v="542"/>
    <n v="1223"/>
    <s v="West"/>
    <n v="0.44317250000000002"/>
  </r>
  <r>
    <x v="450"/>
    <x v="0"/>
    <x v="3"/>
    <n v="786"/>
    <n v="1556"/>
    <s v="West"/>
    <n v="0.50514139999999996"/>
  </r>
  <r>
    <x v="451"/>
    <x v="0"/>
    <x v="3"/>
    <n v="523"/>
    <n v="1565"/>
    <s v="West"/>
    <n v="0.33418530000000002"/>
  </r>
  <r>
    <x v="452"/>
    <x v="0"/>
    <x v="3"/>
    <n v="845"/>
    <n v="1868"/>
    <s v="West"/>
    <n v="0.45235550000000002"/>
  </r>
  <r>
    <x v="453"/>
    <x v="2"/>
    <x v="3"/>
    <n v="452"/>
    <n v="1364"/>
    <s v="West"/>
    <n v="0.33137830000000001"/>
  </r>
  <r>
    <x v="454"/>
    <x v="2"/>
    <x v="3"/>
    <n v="560"/>
    <n v="1659"/>
    <s v="West"/>
    <n v="0.33755279999999999"/>
  </r>
  <r>
    <x v="455"/>
    <x v="0"/>
    <x v="3"/>
    <n v="645"/>
    <n v="2126"/>
    <s v="West"/>
    <n v="0.30338660000000001"/>
  </r>
  <r>
    <x v="456"/>
    <x v="2"/>
    <x v="3"/>
    <n v="619"/>
    <n v="1698"/>
    <s v="West"/>
    <n v="0.3645465"/>
  </r>
  <r>
    <x v="457"/>
    <x v="2"/>
    <x v="3"/>
    <n v="367"/>
    <n v="1166"/>
    <s v="West"/>
    <n v="0.31475130000000001"/>
  </r>
  <r>
    <x v="458"/>
    <x v="0"/>
    <x v="3"/>
    <n v="1049"/>
    <n v="1930"/>
    <s v="West"/>
    <n v="0.54352330000000004"/>
  </r>
  <r>
    <x v="459"/>
    <x v="0"/>
    <x v="3"/>
    <n v="994"/>
    <n v="1887"/>
    <s v="West"/>
    <n v="0.52676210000000001"/>
  </r>
  <r>
    <x v="460"/>
    <x v="0"/>
    <x v="3"/>
    <n v="684"/>
    <n v="1032"/>
    <s v="West"/>
    <n v="0.66279069999999995"/>
  </r>
  <r>
    <x v="461"/>
    <x v="0"/>
    <x v="3"/>
    <n v="1210"/>
    <n v="1632"/>
    <s v="West"/>
    <n v="0.74142160000000001"/>
  </r>
  <r>
    <x v="462"/>
    <x v="0"/>
    <x v="3"/>
    <n v="162"/>
    <n v="225"/>
    <s v="West"/>
    <n v="0.72"/>
  </r>
  <r>
    <x v="463"/>
    <x v="0"/>
    <x v="3"/>
    <n v="981"/>
    <n v="1673"/>
    <s v="West"/>
    <n v="0.5863718"/>
  </r>
  <r>
    <x v="464"/>
    <x v="0"/>
    <x v="3"/>
    <n v="643"/>
    <n v="1186"/>
    <s v="West"/>
    <n v="0.54215849999999999"/>
  </r>
  <r>
    <x v="465"/>
    <x v="0"/>
    <x v="3"/>
    <n v="360"/>
    <n v="1076"/>
    <s v="East"/>
    <n v="0.33457249999999999"/>
  </r>
  <r>
    <x v="466"/>
    <x v="0"/>
    <x v="3"/>
    <n v="273"/>
    <n v="568"/>
    <s v="Central"/>
    <n v="0.4806338"/>
  </r>
  <r>
    <x v="467"/>
    <x v="0"/>
    <x v="3"/>
    <n v="116"/>
    <n v="244"/>
    <s v="Central"/>
    <n v="0.47540979999999999"/>
  </r>
  <r>
    <x v="468"/>
    <x v="0"/>
    <x v="3"/>
    <n v="86"/>
    <n v="195"/>
    <s v="Central"/>
    <n v="0.44102560000000002"/>
  </r>
  <r>
    <x v="469"/>
    <x v="0"/>
    <x v="3"/>
    <n v="87"/>
    <n v="162"/>
    <s v="Central"/>
    <n v="0.53703699999999999"/>
  </r>
  <r>
    <x v="470"/>
    <x v="0"/>
    <x v="3"/>
    <n v="1186"/>
    <n v="2382"/>
    <s v="North East"/>
    <n v="0.49790089999999998"/>
  </r>
  <r>
    <x v="471"/>
    <x v="0"/>
    <x v="3"/>
    <n v="945"/>
    <n v="1747"/>
    <s v="North East"/>
    <n v="0.5409273"/>
  </r>
  <r>
    <x v="472"/>
    <x v="0"/>
    <x v="3"/>
    <n v="321"/>
    <n v="841"/>
    <s v="North East"/>
    <n v="0.38168849999999999"/>
  </r>
  <r>
    <x v="473"/>
    <x v="0"/>
    <x v="3"/>
    <n v="1549"/>
    <n v="2602"/>
    <s v="North East"/>
    <n v="0.59531129999999999"/>
  </r>
  <r>
    <x v="474"/>
    <x v="0"/>
    <x v="3"/>
    <n v="1925"/>
    <n v="3737"/>
    <s v="North East"/>
    <n v="0.51511910000000005"/>
  </r>
  <r>
    <x v="475"/>
    <x v="0"/>
    <x v="3"/>
    <n v="427"/>
    <n v="755"/>
    <s v="North East"/>
    <n v="0.56556289999999998"/>
  </r>
  <r>
    <x v="476"/>
    <x v="0"/>
    <x v="3"/>
    <n v="926"/>
    <n v="1667"/>
    <s v="North East"/>
    <n v="0.55548889999999995"/>
  </r>
  <r>
    <x v="477"/>
    <x v="0"/>
    <x v="3"/>
    <n v="439"/>
    <n v="862"/>
    <s v="North East"/>
    <n v="0.50928070000000003"/>
  </r>
  <r>
    <x v="478"/>
    <x v="0"/>
    <x v="3"/>
    <n v="399"/>
    <n v="818"/>
    <s v="North East"/>
    <n v="0.48777510000000002"/>
  </r>
  <r>
    <x v="479"/>
    <x v="0"/>
    <x v="3"/>
    <n v="1633"/>
    <n v="2895"/>
    <s v="North East"/>
    <n v="0.56407600000000002"/>
  </r>
  <r>
    <x v="480"/>
    <x v="0"/>
    <x v="3"/>
    <n v="2088"/>
    <n v="3433"/>
    <s v="North West"/>
    <n v="0.60821440000000004"/>
  </r>
  <r>
    <x v="481"/>
    <x v="0"/>
    <x v="3"/>
    <n v="353"/>
    <n v="635"/>
    <s v="North West"/>
    <n v="0.55590550000000005"/>
  </r>
  <r>
    <x v="482"/>
    <x v="0"/>
    <x v="3"/>
    <n v="532"/>
    <n v="779"/>
    <s v="North West"/>
    <n v="0.68292679999999995"/>
  </r>
  <r>
    <x v="483"/>
    <x v="0"/>
    <x v="3"/>
    <m/>
    <n v="1"/>
    <s v="North West"/>
    <m/>
  </r>
  <r>
    <x v="484"/>
    <x v="0"/>
    <x v="3"/>
    <n v="686"/>
    <n v="1304"/>
    <s v="North East"/>
    <n v="0.52607360000000003"/>
  </r>
  <r>
    <x v="485"/>
    <x v="0"/>
    <x v="3"/>
    <n v="1216"/>
    <n v="2323"/>
    <s v="North East"/>
    <n v="0.52346099999999995"/>
  </r>
  <r>
    <x v="486"/>
    <x v="0"/>
    <x v="3"/>
    <n v="277"/>
    <n v="327"/>
    <s v="North East"/>
    <n v="0.84709480000000004"/>
  </r>
  <r>
    <x v="487"/>
    <x v="0"/>
    <x v="3"/>
    <n v="629"/>
    <n v="1115"/>
    <s v="Central"/>
    <n v="0.56412549999999995"/>
  </r>
  <r>
    <x v="488"/>
    <x v="0"/>
    <x v="3"/>
    <n v="637"/>
    <n v="1171"/>
    <s v="Central"/>
    <n v="0.54397949999999995"/>
  </r>
  <r>
    <x v="489"/>
    <x v="0"/>
    <x v="3"/>
    <n v="267"/>
    <n v="607"/>
    <s v="Central"/>
    <n v="0.43986819999999999"/>
  </r>
  <r>
    <x v="490"/>
    <x v="0"/>
    <x v="3"/>
    <n v="438"/>
    <n v="933"/>
    <s v="North East"/>
    <n v="0.46945340000000002"/>
  </r>
  <r>
    <x v="491"/>
    <x v="0"/>
    <x v="3"/>
    <n v="342"/>
    <n v="709"/>
    <s v="North East"/>
    <n v="0.48236950000000001"/>
  </r>
  <r>
    <x v="492"/>
    <x v="0"/>
    <x v="3"/>
    <n v="276"/>
    <n v="563"/>
    <s v="North East"/>
    <n v="0.49023090000000002"/>
  </r>
  <r>
    <x v="493"/>
    <x v="0"/>
    <x v="3"/>
    <n v="936"/>
    <n v="1882"/>
    <s v="North East"/>
    <n v="0.49734319999999999"/>
  </r>
  <r>
    <x v="494"/>
    <x v="0"/>
    <x v="3"/>
    <n v="688"/>
    <n v="1260"/>
    <s v="North East"/>
    <n v="0.54603179999999996"/>
  </r>
  <r>
    <x v="495"/>
    <x v="0"/>
    <x v="3"/>
    <n v="577"/>
    <n v="1167"/>
    <s v="North East"/>
    <n v="0.49443019999999999"/>
  </r>
  <r>
    <x v="496"/>
    <x v="0"/>
    <x v="3"/>
    <n v="1447"/>
    <n v="2021"/>
    <s v="North East"/>
    <n v="0.71598220000000001"/>
  </r>
  <r>
    <x v="497"/>
    <x v="0"/>
    <x v="3"/>
    <n v="261"/>
    <n v="345"/>
    <s v="North East"/>
    <n v="0.75652180000000002"/>
  </r>
  <r>
    <x v="498"/>
    <x v="0"/>
    <x v="3"/>
    <n v="417"/>
    <n v="645"/>
    <s v="Central"/>
    <n v="0.64651159999999996"/>
  </r>
  <r>
    <x v="499"/>
    <x v="0"/>
    <x v="3"/>
    <n v="360"/>
    <n v="610"/>
    <s v="North East"/>
    <n v="0.59016389999999996"/>
  </r>
  <r>
    <x v="500"/>
    <x v="0"/>
    <x v="3"/>
    <n v="712"/>
    <n v="1276"/>
    <s v="North East"/>
    <n v="0.55799370000000004"/>
  </r>
  <r>
    <x v="501"/>
    <x v="0"/>
    <x v="3"/>
    <n v="500"/>
    <n v="631"/>
    <s v="North East"/>
    <n v="0.79239300000000001"/>
  </r>
  <r>
    <x v="502"/>
    <x v="0"/>
    <x v="3"/>
    <n v="966"/>
    <n v="1963"/>
    <s v="North East"/>
    <n v="0.49210389999999998"/>
  </r>
  <r>
    <x v="503"/>
    <x v="0"/>
    <x v="3"/>
    <n v="165"/>
    <n v="278"/>
    <s v="North East"/>
    <n v="0.59352519999999998"/>
  </r>
  <r>
    <x v="504"/>
    <x v="0"/>
    <x v="3"/>
    <n v="247"/>
    <n v="401"/>
    <s v="North East"/>
    <n v="0.61596010000000001"/>
  </r>
  <r>
    <x v="505"/>
    <x v="0"/>
    <x v="3"/>
    <n v="310"/>
    <n v="567"/>
    <s v="North East"/>
    <n v="0.54673720000000003"/>
  </r>
  <r>
    <x v="506"/>
    <x v="0"/>
    <x v="3"/>
    <n v="186"/>
    <n v="361"/>
    <s v="North East"/>
    <n v="0.51523549999999996"/>
  </r>
  <r>
    <x v="507"/>
    <x v="0"/>
    <x v="3"/>
    <n v="306"/>
    <n v="676"/>
    <s v="North East"/>
    <n v="0.45266269999999997"/>
  </r>
  <r>
    <x v="508"/>
    <x v="0"/>
    <x v="3"/>
    <n v="2018"/>
    <n v="2877"/>
    <s v="North East"/>
    <n v="0.70142510000000002"/>
  </r>
  <r>
    <x v="509"/>
    <x v="0"/>
    <x v="3"/>
    <n v="980"/>
    <n v="1664"/>
    <s v="North East"/>
    <n v="0.58894230000000003"/>
  </r>
  <r>
    <x v="510"/>
    <x v="0"/>
    <x v="3"/>
    <n v="828"/>
    <n v="1329"/>
    <s v="North East"/>
    <n v="0.62302480000000005"/>
  </r>
  <r>
    <x v="511"/>
    <x v="0"/>
    <x v="3"/>
    <n v="1263"/>
    <n v="1785"/>
    <s v="North West"/>
    <n v="0.70756300000000005"/>
  </r>
  <r>
    <x v="512"/>
    <x v="0"/>
    <x v="3"/>
    <n v="1070"/>
    <n v="1609"/>
    <s v="North West"/>
    <n v="0.66500930000000003"/>
  </r>
  <r>
    <x v="513"/>
    <x v="0"/>
    <x v="3"/>
    <n v="1056"/>
    <n v="1607"/>
    <s v="North West"/>
    <n v="0.65712510000000002"/>
  </r>
  <r>
    <x v="514"/>
    <x v="0"/>
    <x v="3"/>
    <n v="824"/>
    <n v="1445"/>
    <s v="North West"/>
    <n v="0.57024220000000003"/>
  </r>
  <r>
    <x v="515"/>
    <x v="0"/>
    <x v="3"/>
    <n v="883"/>
    <n v="1076"/>
    <s v="North West"/>
    <n v="0.82063200000000003"/>
  </r>
  <r>
    <x v="516"/>
    <x v="0"/>
    <x v="3"/>
    <n v="369"/>
    <n v="603"/>
    <s v="North West"/>
    <n v="0.61194029999999999"/>
  </r>
  <r>
    <x v="517"/>
    <x v="0"/>
    <x v="3"/>
    <n v="373"/>
    <n v="495"/>
    <s v="North West"/>
    <n v="0.75353530000000002"/>
  </r>
  <r>
    <x v="518"/>
    <x v="0"/>
    <x v="3"/>
    <n v="72"/>
    <n v="138"/>
    <s v="North West"/>
    <n v="0.52173910000000001"/>
  </r>
  <r>
    <x v="519"/>
    <x v="0"/>
    <x v="3"/>
    <n v="364"/>
    <n v="762"/>
    <s v="North West"/>
    <n v="0.47769030000000001"/>
  </r>
  <r>
    <x v="520"/>
    <x v="0"/>
    <x v="3"/>
    <n v="432"/>
    <n v="800"/>
    <s v="North West"/>
    <n v="0.54"/>
  </r>
  <r>
    <x v="521"/>
    <x v="0"/>
    <x v="3"/>
    <n v="669"/>
    <n v="935"/>
    <s v="North West"/>
    <n v="0.71550800000000003"/>
  </r>
  <r>
    <x v="522"/>
    <x v="0"/>
    <x v="3"/>
    <n v="819"/>
    <n v="1239"/>
    <s v="North West"/>
    <n v="0.66101690000000002"/>
  </r>
  <r>
    <x v="0"/>
    <x v="0"/>
    <x v="4"/>
    <n v="27459"/>
    <n v="30555"/>
    <s v="East"/>
    <n v="0.89867450000000004"/>
  </r>
  <r>
    <x v="1"/>
    <x v="0"/>
    <x v="4"/>
    <n v="6520"/>
    <n v="7051"/>
    <s v="East"/>
    <n v="0.92469159999999995"/>
  </r>
  <r>
    <x v="2"/>
    <x v="0"/>
    <x v="4"/>
    <n v="15768"/>
    <n v="17279"/>
    <s v="East"/>
    <n v="0.91255280000000005"/>
  </r>
  <r>
    <x v="3"/>
    <x v="0"/>
    <x v="4"/>
    <n v="12159"/>
    <n v="13423"/>
    <s v="East"/>
    <n v="0.90583320000000001"/>
  </r>
  <r>
    <x v="4"/>
    <x v="0"/>
    <x v="4"/>
    <n v="12476"/>
    <n v="13868"/>
    <s v="East"/>
    <n v="0.89962509999999996"/>
  </r>
  <r>
    <x v="5"/>
    <x v="0"/>
    <x v="4"/>
    <n v="14286"/>
    <n v="16144"/>
    <s v="East"/>
    <n v="0.8849108"/>
  </r>
  <r>
    <x v="6"/>
    <x v="0"/>
    <x v="4"/>
    <n v="11185"/>
    <n v="12954"/>
    <s v="East"/>
    <n v="0.86343990000000004"/>
  </r>
  <r>
    <x v="7"/>
    <x v="0"/>
    <x v="4"/>
    <n v="37256"/>
    <n v="41903"/>
    <s v="East"/>
    <n v="0.88910100000000003"/>
  </r>
  <r>
    <x v="8"/>
    <x v="0"/>
    <x v="4"/>
    <n v="26238"/>
    <n v="29902"/>
    <s v="East"/>
    <n v="0.87746639999999998"/>
  </r>
  <r>
    <x v="9"/>
    <x v="0"/>
    <x v="4"/>
    <n v="19786"/>
    <n v="22808"/>
    <s v="East"/>
    <n v="0.86750260000000001"/>
  </r>
  <r>
    <x v="10"/>
    <x v="0"/>
    <x v="4"/>
    <n v="18"/>
    <n v="0"/>
    <s v="East"/>
    <m/>
  </r>
  <r>
    <x v="11"/>
    <x v="0"/>
    <x v="4"/>
    <n v="3994"/>
    <n v="4371"/>
    <s v="East"/>
    <n v="0.9137497"/>
  </r>
  <r>
    <x v="12"/>
    <x v="0"/>
    <x v="4"/>
    <n v="10712"/>
    <n v="11232"/>
    <s v="East"/>
    <n v="0.95370370000000004"/>
  </r>
  <r>
    <x v="13"/>
    <x v="0"/>
    <x v="4"/>
    <n v="4546"/>
    <n v="4850"/>
    <s v="East"/>
    <n v="0.93731960000000003"/>
  </r>
  <r>
    <x v="14"/>
    <x v="1"/>
    <x v="4"/>
    <n v="7994"/>
    <n v="8580"/>
    <s v="East"/>
    <n v="0.93170169999999997"/>
  </r>
  <r>
    <x v="15"/>
    <x v="0"/>
    <x v="4"/>
    <n v="4641"/>
    <n v="4424"/>
    <s v="East"/>
    <n v="1"/>
  </r>
  <r>
    <x v="16"/>
    <x v="1"/>
    <x v="4"/>
    <n v="7013"/>
    <n v="6882"/>
    <s v="East"/>
    <n v="1"/>
  </r>
  <r>
    <x v="17"/>
    <x v="1"/>
    <x v="4"/>
    <n v="8556"/>
    <n v="8643"/>
    <s v="East"/>
    <n v="0.98993399999999998"/>
  </r>
  <r>
    <x v="18"/>
    <x v="0"/>
    <x v="4"/>
    <n v="4791"/>
    <n v="4834"/>
    <s v="East"/>
    <n v="0.99110469999999995"/>
  </r>
  <r>
    <x v="19"/>
    <x v="0"/>
    <x v="4"/>
    <n v="2311"/>
    <n v="2232"/>
    <s v="East"/>
    <n v="1"/>
  </r>
  <r>
    <x v="20"/>
    <x v="1"/>
    <x v="4"/>
    <n v="5343"/>
    <n v="5312"/>
    <s v="East"/>
    <n v="1"/>
  </r>
  <r>
    <x v="21"/>
    <x v="0"/>
    <x v="4"/>
    <n v="163"/>
    <n v="85"/>
    <s v="East"/>
    <n v="1"/>
  </r>
  <r>
    <x v="22"/>
    <x v="0"/>
    <x v="4"/>
    <n v="3421"/>
    <n v="3480"/>
    <s v="East"/>
    <n v="0.98304599999999998"/>
  </r>
  <r>
    <x v="23"/>
    <x v="0"/>
    <x v="4"/>
    <n v="6896"/>
    <n v="7442"/>
    <s v="East"/>
    <n v="0.92663260000000003"/>
  </r>
  <r>
    <x v="24"/>
    <x v="2"/>
    <x v="4"/>
    <n v="6802"/>
    <n v="7809"/>
    <s v="East"/>
    <n v="0.87104619999999999"/>
  </r>
  <r>
    <x v="25"/>
    <x v="3"/>
    <x v="4"/>
    <n v="11810"/>
    <n v="12860"/>
    <s v="East"/>
    <n v="0.91835149999999999"/>
  </r>
  <r>
    <x v="26"/>
    <x v="0"/>
    <x v="4"/>
    <n v="2281"/>
    <n v="2540"/>
    <s v="East"/>
    <n v="0.89803149999999998"/>
  </r>
  <r>
    <x v="27"/>
    <x v="0"/>
    <x v="4"/>
    <n v="566"/>
    <n v="697"/>
    <s v="East"/>
    <n v="0.81205170000000004"/>
  </r>
  <r>
    <x v="28"/>
    <x v="0"/>
    <x v="4"/>
    <n v="4884"/>
    <n v="4558"/>
    <s v="East"/>
    <n v="1"/>
  </r>
  <r>
    <x v="29"/>
    <x v="0"/>
    <x v="4"/>
    <n v="4692"/>
    <n v="4884"/>
    <s v="East"/>
    <n v="0.96068790000000004"/>
  </r>
  <r>
    <x v="30"/>
    <x v="0"/>
    <x v="4"/>
    <n v="5091"/>
    <n v="5317"/>
    <s v="East"/>
    <n v="0.95749490000000004"/>
  </r>
  <r>
    <x v="31"/>
    <x v="1"/>
    <x v="4"/>
    <n v="8143"/>
    <n v="8349"/>
    <s v="East"/>
    <n v="0.97532640000000004"/>
  </r>
  <r>
    <x v="32"/>
    <x v="0"/>
    <x v="4"/>
    <n v="6142"/>
    <n v="6223"/>
    <s v="East"/>
    <n v="0.98698379999999997"/>
  </r>
  <r>
    <x v="33"/>
    <x v="0"/>
    <x v="4"/>
    <n v="5205"/>
    <n v="5386"/>
    <s v="East"/>
    <n v="0.96639439999999999"/>
  </r>
  <r>
    <x v="34"/>
    <x v="0"/>
    <x v="4"/>
    <n v="11072"/>
    <n v="11761"/>
    <s v="East"/>
    <n v="0.94141660000000005"/>
  </r>
  <r>
    <x v="35"/>
    <x v="0"/>
    <x v="4"/>
    <n v="7931"/>
    <n v="7328"/>
    <s v="East"/>
    <n v="1"/>
  </r>
  <r>
    <x v="36"/>
    <x v="0"/>
    <x v="4"/>
    <n v="12857"/>
    <n v="14749"/>
    <s v="East"/>
    <n v="0.8717201"/>
  </r>
  <r>
    <x v="37"/>
    <x v="0"/>
    <x v="4"/>
    <n v="6637"/>
    <n v="7191"/>
    <s v="East"/>
    <n v="0.92295930000000004"/>
  </r>
  <r>
    <x v="38"/>
    <x v="0"/>
    <x v="4"/>
    <n v="4876"/>
    <n v="5101"/>
    <s v="East"/>
    <n v="0.95589100000000005"/>
  </r>
  <r>
    <x v="39"/>
    <x v="0"/>
    <x v="4"/>
    <n v="5094"/>
    <n v="5490"/>
    <s v="East"/>
    <n v="0.92786880000000005"/>
  </r>
  <r>
    <x v="40"/>
    <x v="0"/>
    <x v="4"/>
    <n v="3280"/>
    <n v="3573"/>
    <s v="East"/>
    <n v="0.91799609999999998"/>
  </r>
  <r>
    <x v="41"/>
    <x v="0"/>
    <x v="4"/>
    <n v="393"/>
    <n v="431"/>
    <s v="East"/>
    <n v="0.91183289999999995"/>
  </r>
  <r>
    <x v="42"/>
    <x v="0"/>
    <x v="4"/>
    <n v="7934"/>
    <n v="8415"/>
    <s v="East"/>
    <n v="0.94284020000000002"/>
  </r>
  <r>
    <x v="43"/>
    <x v="0"/>
    <x v="4"/>
    <n v="1885"/>
    <n v="2230"/>
    <s v="East"/>
    <n v="0.84529149999999997"/>
  </r>
  <r>
    <x v="44"/>
    <x v="0"/>
    <x v="4"/>
    <n v="986"/>
    <n v="1206"/>
    <s v="East"/>
    <n v="0.81757880000000005"/>
  </r>
  <r>
    <x v="45"/>
    <x v="0"/>
    <x v="4"/>
    <n v="1255"/>
    <n v="1419"/>
    <s v="East"/>
    <n v="0.88442560000000003"/>
  </r>
  <r>
    <x v="46"/>
    <x v="1"/>
    <x v="4"/>
    <n v="10830"/>
    <n v="12377"/>
    <s v="East"/>
    <n v="0.87501010000000001"/>
  </r>
  <r>
    <x v="47"/>
    <x v="0"/>
    <x v="4"/>
    <n v="1221"/>
    <n v="1352"/>
    <s v="East"/>
    <n v="0.90310650000000003"/>
  </r>
  <r>
    <x v="48"/>
    <x v="0"/>
    <x v="4"/>
    <n v="1299"/>
    <n v="1408"/>
    <s v="East"/>
    <n v="0.92258519999999999"/>
  </r>
  <r>
    <x v="49"/>
    <x v="0"/>
    <x v="4"/>
    <n v="4609"/>
    <n v="4997"/>
    <s v="East"/>
    <n v="0.92235339999999999"/>
  </r>
  <r>
    <x v="50"/>
    <x v="0"/>
    <x v="4"/>
    <n v="3658"/>
    <n v="4049"/>
    <s v="East"/>
    <n v="0.90343300000000004"/>
  </r>
  <r>
    <x v="51"/>
    <x v="0"/>
    <x v="4"/>
    <n v="2335"/>
    <n v="2554"/>
    <s v="East"/>
    <n v="0.91425219999999996"/>
  </r>
  <r>
    <x v="52"/>
    <x v="0"/>
    <x v="4"/>
    <n v="1926"/>
    <n v="2141"/>
    <s v="East"/>
    <n v="0.89957960000000003"/>
  </r>
  <r>
    <x v="53"/>
    <x v="0"/>
    <x v="4"/>
    <n v="4705"/>
    <n v="4928"/>
    <s v="East"/>
    <n v="0.95474840000000005"/>
  </r>
  <r>
    <x v="54"/>
    <x v="0"/>
    <x v="4"/>
    <n v="9168"/>
    <n v="9628"/>
    <s v="East"/>
    <n v="0.95222269999999998"/>
  </r>
  <r>
    <x v="55"/>
    <x v="0"/>
    <x v="4"/>
    <n v="5190"/>
    <n v="5608"/>
    <s v="East"/>
    <n v="0.92546360000000005"/>
  </r>
  <r>
    <x v="56"/>
    <x v="0"/>
    <x v="4"/>
    <n v="991"/>
    <n v="1060"/>
    <s v="East"/>
    <n v="0.9349056"/>
  </r>
  <r>
    <x v="57"/>
    <x v="0"/>
    <x v="4"/>
    <n v="189"/>
    <n v="209"/>
    <s v="East"/>
    <n v="0.90430619999999995"/>
  </r>
  <r>
    <x v="58"/>
    <x v="0"/>
    <x v="4"/>
    <n v="9862"/>
    <n v="10235"/>
    <s v="East"/>
    <n v="0.96355639999999998"/>
  </r>
  <r>
    <x v="59"/>
    <x v="0"/>
    <x v="4"/>
    <n v="5297"/>
    <n v="5590"/>
    <s v="East"/>
    <n v="0.94758500000000001"/>
  </r>
  <r>
    <x v="60"/>
    <x v="0"/>
    <x v="4"/>
    <n v="5280"/>
    <n v="5817"/>
    <s v="East"/>
    <n v="0.90768439999999995"/>
  </r>
  <r>
    <x v="61"/>
    <x v="0"/>
    <x v="4"/>
    <n v="3242"/>
    <n v="3507"/>
    <s v="East"/>
    <n v="0.92443690000000001"/>
  </r>
  <r>
    <x v="62"/>
    <x v="0"/>
    <x v="4"/>
    <n v="6029"/>
    <n v="6335"/>
    <s v="East"/>
    <n v="0.95169689999999996"/>
  </r>
  <r>
    <x v="63"/>
    <x v="0"/>
    <x v="4"/>
    <n v="6774"/>
    <n v="7162"/>
    <s v="East"/>
    <n v="0.94582520000000003"/>
  </r>
  <r>
    <x v="64"/>
    <x v="0"/>
    <x v="4"/>
    <n v="5437"/>
    <n v="5501"/>
    <s v="East"/>
    <n v="0.98836579999999996"/>
  </r>
  <r>
    <x v="65"/>
    <x v="0"/>
    <x v="4"/>
    <n v="14212"/>
    <n v="14903"/>
    <s v="East"/>
    <n v="0.95363350000000002"/>
  </r>
  <r>
    <x v="66"/>
    <x v="0"/>
    <x v="4"/>
    <n v="2040"/>
    <n v="2036"/>
    <s v="East"/>
    <n v="1.001965"/>
  </r>
  <r>
    <x v="67"/>
    <x v="0"/>
    <x v="4"/>
    <n v="5832"/>
    <n v="6227"/>
    <s v="East"/>
    <n v="0.93656660000000003"/>
  </r>
  <r>
    <x v="68"/>
    <x v="0"/>
    <x v="4"/>
    <n v="4803"/>
    <n v="5050"/>
    <s v="East"/>
    <n v="0.95108910000000002"/>
  </r>
  <r>
    <x v="69"/>
    <x v="0"/>
    <x v="4"/>
    <n v="4549"/>
    <n v="4855"/>
    <s v="East"/>
    <n v="0.93697220000000003"/>
  </r>
  <r>
    <x v="70"/>
    <x v="0"/>
    <x v="4"/>
    <n v="4640"/>
    <n v="5027"/>
    <s v="East"/>
    <n v="0.92301569999999999"/>
  </r>
  <r>
    <x v="71"/>
    <x v="0"/>
    <x v="4"/>
    <n v="7421"/>
    <n v="7983"/>
    <s v="East"/>
    <n v="0.92960039999999999"/>
  </r>
  <r>
    <x v="72"/>
    <x v="0"/>
    <x v="4"/>
    <n v="94"/>
    <n v="106"/>
    <s v="East"/>
    <n v="0.88679249999999998"/>
  </r>
  <r>
    <x v="73"/>
    <x v="0"/>
    <x v="4"/>
    <n v="1814"/>
    <n v="2150"/>
    <s v="East"/>
    <n v="0.8437209"/>
  </r>
  <r>
    <x v="74"/>
    <x v="0"/>
    <x v="4"/>
    <n v="9594"/>
    <n v="10293"/>
    <s v="East"/>
    <n v="0.93208970000000002"/>
  </r>
  <r>
    <x v="75"/>
    <x v="0"/>
    <x v="4"/>
    <n v="6167"/>
    <n v="6310"/>
    <s v="East"/>
    <n v="0.97733749999999997"/>
  </r>
  <r>
    <x v="76"/>
    <x v="0"/>
    <x v="4"/>
    <n v="488"/>
    <n v="573"/>
    <s v="East"/>
    <n v="0.85165789999999997"/>
  </r>
  <r>
    <x v="77"/>
    <x v="0"/>
    <x v="4"/>
    <n v="7678"/>
    <n v="8503"/>
    <s v="East"/>
    <n v="0.90297539999999998"/>
  </r>
  <r>
    <x v="78"/>
    <x v="0"/>
    <x v="4"/>
    <n v="10005"/>
    <n v="10368"/>
    <s v="East"/>
    <n v="0.96498839999999997"/>
  </r>
  <r>
    <x v="79"/>
    <x v="0"/>
    <x v="4"/>
    <n v="8049"/>
    <n v="8345"/>
    <s v="East"/>
    <n v="0.96452959999999999"/>
  </r>
  <r>
    <x v="80"/>
    <x v="0"/>
    <x v="4"/>
    <n v="12679"/>
    <n v="12711"/>
    <s v="East"/>
    <n v="0.99748250000000005"/>
  </r>
  <r>
    <x v="81"/>
    <x v="0"/>
    <x v="4"/>
    <n v="4216"/>
    <n v="4473"/>
    <s v="East"/>
    <n v="0.94254420000000005"/>
  </r>
  <r>
    <x v="82"/>
    <x v="0"/>
    <x v="4"/>
    <n v="2318"/>
    <n v="2525"/>
    <s v="East"/>
    <n v="0.91801980000000005"/>
  </r>
  <r>
    <x v="83"/>
    <x v="0"/>
    <x v="4"/>
    <n v="9696"/>
    <n v="10141"/>
    <s v="East"/>
    <n v="0.95611869999999999"/>
  </r>
  <r>
    <x v="84"/>
    <x v="0"/>
    <x v="4"/>
    <n v="3589"/>
    <n v="4192"/>
    <s v="East"/>
    <n v="0.85615459999999999"/>
  </r>
  <r>
    <x v="85"/>
    <x v="0"/>
    <x v="4"/>
    <n v="4138"/>
    <n v="4666"/>
    <s v="East"/>
    <n v="0.88684099999999999"/>
  </r>
  <r>
    <x v="86"/>
    <x v="0"/>
    <x v="4"/>
    <n v="2595"/>
    <n v="2791"/>
    <s v="Central"/>
    <n v="0.92977430000000005"/>
  </r>
  <r>
    <x v="87"/>
    <x v="0"/>
    <x v="4"/>
    <n v="5830"/>
    <n v="6532"/>
    <s v="Central"/>
    <n v="0.89252909999999996"/>
  </r>
  <r>
    <x v="88"/>
    <x v="0"/>
    <x v="4"/>
    <n v="9736"/>
    <n v="11133"/>
    <s v="Central"/>
    <n v="0.87451719999999999"/>
  </r>
  <r>
    <x v="89"/>
    <x v="0"/>
    <x v="4"/>
    <n v="479"/>
    <n v="313"/>
    <s v="Central"/>
    <n v="1"/>
  </r>
  <r>
    <x v="90"/>
    <x v="2"/>
    <x v="4"/>
    <n v="1006"/>
    <n v="1141"/>
    <s v="Central"/>
    <n v="0.88168279999999999"/>
  </r>
  <r>
    <x v="91"/>
    <x v="0"/>
    <x v="4"/>
    <n v="11738"/>
    <n v="13442"/>
    <s v="East"/>
    <n v="0.87323309999999998"/>
  </r>
  <r>
    <x v="92"/>
    <x v="0"/>
    <x v="4"/>
    <n v="11083"/>
    <n v="12664"/>
    <s v="Central"/>
    <n v="0.87515799999999999"/>
  </r>
  <r>
    <x v="93"/>
    <x v="0"/>
    <x v="4"/>
    <n v="7278"/>
    <n v="8275"/>
    <s v="Central"/>
    <n v="0.87951659999999998"/>
  </r>
  <r>
    <x v="94"/>
    <x v="0"/>
    <x v="4"/>
    <n v="798"/>
    <n v="624"/>
    <s v="Central"/>
    <n v="1"/>
  </r>
  <r>
    <x v="95"/>
    <x v="0"/>
    <x v="4"/>
    <n v="2143"/>
    <n v="2354"/>
    <s v="Central"/>
    <n v="0.91036530000000004"/>
  </r>
  <r>
    <x v="96"/>
    <x v="0"/>
    <x v="4"/>
    <n v="20008"/>
    <n v="20257"/>
    <s v="West"/>
    <n v="0.98770800000000003"/>
  </r>
  <r>
    <x v="97"/>
    <x v="0"/>
    <x v="4"/>
    <n v="20764"/>
    <n v="23203"/>
    <s v="West"/>
    <n v="0.89488429999999997"/>
  </r>
  <r>
    <x v="98"/>
    <x v="0"/>
    <x v="4"/>
    <n v="5362"/>
    <n v="5754"/>
    <s v="East"/>
    <n v="0.93187350000000002"/>
  </r>
  <r>
    <x v="99"/>
    <x v="0"/>
    <x v="4"/>
    <n v="4032"/>
    <n v="4348"/>
    <s v="East"/>
    <n v="0.92732289999999995"/>
  </r>
  <r>
    <x v="100"/>
    <x v="0"/>
    <x v="4"/>
    <n v="8714"/>
    <n v="9225"/>
    <s v="East"/>
    <n v="0.94460699999999997"/>
  </r>
  <r>
    <x v="101"/>
    <x v="0"/>
    <x v="4"/>
    <n v="5100"/>
    <n v="5586"/>
    <s v="East"/>
    <n v="0.91299680000000005"/>
  </r>
  <r>
    <x v="102"/>
    <x v="0"/>
    <x v="4"/>
    <n v="11645"/>
    <n v="12090"/>
    <s v="East"/>
    <n v="0.96319270000000001"/>
  </r>
  <r>
    <x v="103"/>
    <x v="0"/>
    <x v="4"/>
    <n v="7440"/>
    <n v="7649"/>
    <s v="East"/>
    <n v="0.97267619999999999"/>
  </r>
  <r>
    <x v="104"/>
    <x v="0"/>
    <x v="4"/>
    <n v="9406"/>
    <n v="10387"/>
    <s v="East"/>
    <n v="0.905555"/>
  </r>
  <r>
    <x v="105"/>
    <x v="0"/>
    <x v="4"/>
    <n v="7260"/>
    <n v="7997"/>
    <s v="East"/>
    <n v="0.90784039999999999"/>
  </r>
  <r>
    <x v="106"/>
    <x v="1"/>
    <x v="4"/>
    <n v="1366"/>
    <n v="1549"/>
    <s v="East"/>
    <n v="0.88185919999999995"/>
  </r>
  <r>
    <x v="107"/>
    <x v="0"/>
    <x v="4"/>
    <n v="3053"/>
    <n v="3259"/>
    <s v="East"/>
    <n v="0.93679040000000002"/>
  </r>
  <r>
    <x v="108"/>
    <x v="0"/>
    <x v="4"/>
    <n v="12578"/>
    <n v="13104"/>
    <s v="East"/>
    <n v="0.95985960000000004"/>
  </r>
  <r>
    <x v="109"/>
    <x v="1"/>
    <x v="4"/>
    <n v="3259"/>
    <n v="3782"/>
    <s v="East"/>
    <n v="0.86171330000000002"/>
  </r>
  <r>
    <x v="110"/>
    <x v="1"/>
    <x v="4"/>
    <n v="7747"/>
    <n v="8363"/>
    <s v="East"/>
    <n v="0.9263422"/>
  </r>
  <r>
    <x v="111"/>
    <x v="3"/>
    <x v="4"/>
    <n v="10145"/>
    <n v="10820"/>
    <s v="East"/>
    <n v="0.93761550000000005"/>
  </r>
  <r>
    <x v="112"/>
    <x v="3"/>
    <x v="4"/>
    <n v="9349"/>
    <n v="10794"/>
    <s v="East"/>
    <n v="0.86612929999999999"/>
  </r>
  <r>
    <x v="113"/>
    <x v="3"/>
    <x v="4"/>
    <n v="12471"/>
    <n v="13308"/>
    <s v="East"/>
    <n v="0.93710550000000004"/>
  </r>
  <r>
    <x v="114"/>
    <x v="0"/>
    <x v="4"/>
    <n v="4486"/>
    <n v="4786"/>
    <s v="East"/>
    <n v="0.93731719999999996"/>
  </r>
  <r>
    <x v="115"/>
    <x v="3"/>
    <x v="4"/>
    <n v="4318"/>
    <n v="5211"/>
    <s v="East"/>
    <n v="0.82863180000000003"/>
  </r>
  <r>
    <x v="116"/>
    <x v="0"/>
    <x v="4"/>
    <n v="532"/>
    <n v="703"/>
    <s v="East"/>
    <n v="0.75675680000000001"/>
  </r>
  <r>
    <x v="117"/>
    <x v="3"/>
    <x v="4"/>
    <n v="4085"/>
    <n v="4681"/>
    <s v="East"/>
    <n v="0.87267680000000003"/>
  </r>
  <r>
    <x v="118"/>
    <x v="0"/>
    <x v="4"/>
    <n v="5144"/>
    <n v="5893"/>
    <s v="West"/>
    <n v="0.87290009999999996"/>
  </r>
  <r>
    <x v="119"/>
    <x v="0"/>
    <x v="4"/>
    <n v="5290"/>
    <n v="5381"/>
    <s v="West"/>
    <n v="0.98308870000000004"/>
  </r>
  <r>
    <x v="120"/>
    <x v="0"/>
    <x v="4"/>
    <n v="7824"/>
    <n v="8804"/>
    <s v="West"/>
    <n v="0.888687"/>
  </r>
  <r>
    <x v="121"/>
    <x v="0"/>
    <x v="4"/>
    <n v="6588"/>
    <n v="7246"/>
    <s v="West"/>
    <n v="0.90919130000000004"/>
  </r>
  <r>
    <x v="122"/>
    <x v="0"/>
    <x v="4"/>
    <n v="4799"/>
    <n v="5212"/>
    <s v="West"/>
    <n v="0.92075980000000002"/>
  </r>
  <r>
    <x v="123"/>
    <x v="0"/>
    <x v="4"/>
    <n v="9158"/>
    <n v="10212"/>
    <s v="West"/>
    <n v="0.89678809999999998"/>
  </r>
  <r>
    <x v="124"/>
    <x v="0"/>
    <x v="4"/>
    <n v="10323"/>
    <n v="11082"/>
    <s v="West"/>
    <n v="0.93151059999999997"/>
  </r>
  <r>
    <x v="125"/>
    <x v="0"/>
    <x v="4"/>
    <n v="3513"/>
    <n v="3855"/>
    <s v="West"/>
    <n v="0.91128399999999998"/>
  </r>
  <r>
    <x v="126"/>
    <x v="0"/>
    <x v="4"/>
    <n v="5921"/>
    <n v="5867"/>
    <s v="West"/>
    <n v="1"/>
  </r>
  <r>
    <x v="127"/>
    <x v="0"/>
    <x v="4"/>
    <n v="4584"/>
    <n v="4989"/>
    <s v="West"/>
    <n v="0.91882140000000001"/>
  </r>
  <r>
    <x v="128"/>
    <x v="0"/>
    <x v="4"/>
    <n v="3145"/>
    <n v="3379"/>
    <s v="West"/>
    <n v="0.93074880000000004"/>
  </r>
  <r>
    <x v="129"/>
    <x v="0"/>
    <x v="4"/>
    <n v="4066"/>
    <n v="4519"/>
    <s v="West"/>
    <n v="0.89975660000000002"/>
  </r>
  <r>
    <x v="130"/>
    <x v="0"/>
    <x v="4"/>
    <n v="429"/>
    <n v="485"/>
    <s v="West"/>
    <n v="0.88453610000000005"/>
  </r>
  <r>
    <x v="131"/>
    <x v="0"/>
    <x v="4"/>
    <n v="6443"/>
    <n v="7040"/>
    <s v="West"/>
    <n v="0.91519890000000004"/>
  </r>
  <r>
    <x v="132"/>
    <x v="0"/>
    <x v="4"/>
    <n v="9724"/>
    <n v="10539"/>
    <s v="West"/>
    <n v="0.92266820000000005"/>
  </r>
  <r>
    <x v="133"/>
    <x v="0"/>
    <x v="4"/>
    <n v="6011"/>
    <n v="6509"/>
    <s v="West"/>
    <n v="0.92349049999999999"/>
  </r>
  <r>
    <x v="134"/>
    <x v="0"/>
    <x v="4"/>
    <n v="7395"/>
    <n v="8179"/>
    <s v="West"/>
    <n v="0.90414479999999997"/>
  </r>
  <r>
    <x v="135"/>
    <x v="2"/>
    <x v="4"/>
    <n v="10837"/>
    <n v="11149"/>
    <s v="Central"/>
    <n v="0.97201539999999997"/>
  </r>
  <r>
    <x v="136"/>
    <x v="2"/>
    <x v="4"/>
    <n v="17945"/>
    <n v="19270"/>
    <s v="Central"/>
    <n v="0.93124030000000002"/>
  </r>
  <r>
    <x v="137"/>
    <x v="2"/>
    <x v="4"/>
    <n v="12805"/>
    <n v="14019"/>
    <s v="Central"/>
    <n v="0.91340319999999997"/>
  </r>
  <r>
    <x v="138"/>
    <x v="2"/>
    <x v="4"/>
    <n v="15265"/>
    <n v="16043"/>
    <s v="Central"/>
    <n v="0.9515053"/>
  </r>
  <r>
    <x v="139"/>
    <x v="0"/>
    <x v="4"/>
    <n v="14934"/>
    <n v="15720"/>
    <s v="East"/>
    <n v="0.95"/>
  </r>
  <r>
    <x v="140"/>
    <x v="0"/>
    <x v="4"/>
    <n v="7208"/>
    <n v="8351"/>
    <s v="Central"/>
    <n v="0.86313019999999996"/>
  </r>
  <r>
    <x v="141"/>
    <x v="0"/>
    <x v="4"/>
    <n v="11923"/>
    <n v="11383"/>
    <s v="Central"/>
    <n v="1"/>
  </r>
  <r>
    <x v="142"/>
    <x v="0"/>
    <x v="4"/>
    <n v="6888"/>
    <n v="7895"/>
    <s v="Central"/>
    <n v="0.87245090000000003"/>
  </r>
  <r>
    <x v="143"/>
    <x v="0"/>
    <x v="4"/>
    <n v="11038"/>
    <n v="12462"/>
    <s v="Central"/>
    <n v="0.88573270000000004"/>
  </r>
  <r>
    <x v="144"/>
    <x v="2"/>
    <x v="4"/>
    <n v="9621"/>
    <n v="10618"/>
    <s v="Central"/>
    <n v="0.90610279999999999"/>
  </r>
  <r>
    <x v="145"/>
    <x v="0"/>
    <x v="4"/>
    <n v="20155"/>
    <n v="20689"/>
    <s v="Central"/>
    <n v="0.97418919999999998"/>
  </r>
  <r>
    <x v="146"/>
    <x v="0"/>
    <x v="4"/>
    <n v="8878"/>
    <n v="10102"/>
    <s v="Central"/>
    <n v="0.8788359"/>
  </r>
  <r>
    <x v="147"/>
    <x v="0"/>
    <x v="4"/>
    <n v="13105"/>
    <n v="14360"/>
    <s v="Central"/>
    <n v="0.91260450000000004"/>
  </r>
  <r>
    <x v="148"/>
    <x v="2"/>
    <x v="4"/>
    <n v="10621"/>
    <n v="12661"/>
    <s v="Central"/>
    <n v="0.83887529999999999"/>
  </r>
  <r>
    <x v="149"/>
    <x v="2"/>
    <x v="4"/>
    <n v="20764"/>
    <n v="22579"/>
    <s v="Central"/>
    <n v="0.91961559999999998"/>
  </r>
  <r>
    <x v="150"/>
    <x v="2"/>
    <x v="4"/>
    <n v="4120"/>
    <n v="4566"/>
    <s v="Central"/>
    <n v="0.9023215"/>
  </r>
  <r>
    <x v="151"/>
    <x v="2"/>
    <x v="4"/>
    <n v="16693"/>
    <n v="17776"/>
    <s v="Central"/>
    <n v="0.9390752"/>
  </r>
  <r>
    <x v="152"/>
    <x v="0"/>
    <x v="4"/>
    <n v="9870"/>
    <n v="10135"/>
    <s v="Central"/>
    <n v="0.97385299999999997"/>
  </r>
  <r>
    <x v="153"/>
    <x v="0"/>
    <x v="4"/>
    <n v="19979"/>
    <n v="21238"/>
    <s v="Central"/>
    <n v="0.94071950000000004"/>
  </r>
  <r>
    <x v="154"/>
    <x v="0"/>
    <x v="4"/>
    <n v="5946"/>
    <n v="6734"/>
    <s v="Central"/>
    <n v="0.88298189999999999"/>
  </r>
  <r>
    <x v="155"/>
    <x v="0"/>
    <x v="4"/>
    <n v="6546"/>
    <n v="6736"/>
    <s v="Central"/>
    <n v="0.97179340000000003"/>
  </r>
  <r>
    <x v="156"/>
    <x v="0"/>
    <x v="4"/>
    <n v="7643"/>
    <n v="8307"/>
    <s v="Central"/>
    <n v="0.92006739999999998"/>
  </r>
  <r>
    <x v="157"/>
    <x v="3"/>
    <x v="4"/>
    <n v="6842"/>
    <n v="7613"/>
    <s v="Central"/>
    <n v="0.89872589999999997"/>
  </r>
  <r>
    <x v="158"/>
    <x v="0"/>
    <x v="4"/>
    <n v="96"/>
    <n v="7"/>
    <s v="Central"/>
    <n v="1"/>
  </r>
  <r>
    <x v="159"/>
    <x v="0"/>
    <x v="4"/>
    <n v="6183"/>
    <n v="6245"/>
    <s v="Central"/>
    <n v="0.99007210000000001"/>
  </r>
  <r>
    <x v="160"/>
    <x v="2"/>
    <x v="4"/>
    <n v="3806"/>
    <n v="4402"/>
    <s v="Central"/>
    <n v="0.86460700000000001"/>
  </r>
  <r>
    <x v="161"/>
    <x v="0"/>
    <x v="4"/>
    <n v="6027"/>
    <n v="6428"/>
    <s v="Central"/>
    <n v="0.93761669999999997"/>
  </r>
  <r>
    <x v="162"/>
    <x v="2"/>
    <x v="4"/>
    <n v="7978"/>
    <n v="9205"/>
    <s v="Central"/>
    <n v="0.86670290000000005"/>
  </r>
  <r>
    <x v="163"/>
    <x v="0"/>
    <x v="4"/>
    <n v="10341"/>
    <n v="11839"/>
    <s v="Central"/>
    <n v="0.8734691"/>
  </r>
  <r>
    <x v="164"/>
    <x v="2"/>
    <x v="4"/>
    <n v="13000"/>
    <n v="13904"/>
    <s v="Central"/>
    <n v="0.93498270000000006"/>
  </r>
  <r>
    <x v="165"/>
    <x v="2"/>
    <x v="4"/>
    <n v="6980"/>
    <n v="7971"/>
    <s v="Central"/>
    <n v="0.87567430000000002"/>
  </r>
  <r>
    <x v="166"/>
    <x v="0"/>
    <x v="4"/>
    <n v="3260"/>
    <n v="3686"/>
    <s v="Central"/>
    <n v="0.88442750000000003"/>
  </r>
  <r>
    <x v="167"/>
    <x v="0"/>
    <x v="4"/>
    <n v="5130"/>
    <n v="5778"/>
    <s v="Central"/>
    <n v="0.88785049999999999"/>
  </r>
  <r>
    <x v="168"/>
    <x v="0"/>
    <x v="4"/>
    <n v="4353"/>
    <n v="5018"/>
    <s v="Central"/>
    <n v="0.8674771"/>
  </r>
  <r>
    <x v="169"/>
    <x v="0"/>
    <x v="4"/>
    <n v="6769"/>
    <n v="7457"/>
    <s v="Central"/>
    <n v="0.90773769999999998"/>
  </r>
  <r>
    <x v="170"/>
    <x v="2"/>
    <x v="4"/>
    <n v="3022"/>
    <n v="3252"/>
    <s v="Central"/>
    <n v="0.9292743"/>
  </r>
  <r>
    <x v="171"/>
    <x v="2"/>
    <x v="4"/>
    <n v="11910"/>
    <n v="12628"/>
    <s v="Central"/>
    <n v="0.94314220000000004"/>
  </r>
  <r>
    <x v="172"/>
    <x v="2"/>
    <x v="4"/>
    <n v="20120"/>
    <n v="23097"/>
    <s v="Central"/>
    <n v="0.87110880000000002"/>
  </r>
  <r>
    <x v="173"/>
    <x v="2"/>
    <x v="4"/>
    <n v="16043"/>
    <n v="18083"/>
    <s v="Central"/>
    <n v="0.8871869"/>
  </r>
  <r>
    <x v="174"/>
    <x v="2"/>
    <x v="4"/>
    <n v="9148"/>
    <n v="10343"/>
    <s v="Central"/>
    <n v="0.88446290000000005"/>
  </r>
  <r>
    <x v="175"/>
    <x v="0"/>
    <x v="4"/>
    <n v="38"/>
    <n v="6"/>
    <s v="Central"/>
    <n v="1"/>
  </r>
  <r>
    <x v="176"/>
    <x v="0"/>
    <x v="4"/>
    <n v="37"/>
    <n v="21"/>
    <s v="Central"/>
    <n v="1"/>
  </r>
  <r>
    <x v="177"/>
    <x v="2"/>
    <x v="4"/>
    <n v="9728"/>
    <n v="11349"/>
    <s v="Central"/>
    <n v="0.85716800000000004"/>
  </r>
  <r>
    <x v="178"/>
    <x v="2"/>
    <x v="4"/>
    <n v="3738"/>
    <n v="4371"/>
    <s v="Central"/>
    <n v="0.85518190000000005"/>
  </r>
  <r>
    <x v="179"/>
    <x v="2"/>
    <x v="4"/>
    <n v="15308"/>
    <n v="17313"/>
    <s v="Central"/>
    <n v="0.88419110000000001"/>
  </r>
  <r>
    <x v="180"/>
    <x v="2"/>
    <x v="4"/>
    <n v="5185"/>
    <n v="5849"/>
    <s v="Central"/>
    <n v="0.88647629999999999"/>
  </r>
  <r>
    <x v="181"/>
    <x v="0"/>
    <x v="4"/>
    <n v="10221"/>
    <n v="11594"/>
    <s v="Central"/>
    <n v="0.88157669999999999"/>
  </r>
  <r>
    <x v="182"/>
    <x v="0"/>
    <x v="4"/>
    <n v="7065"/>
    <n v="7874"/>
    <s v="Central"/>
    <n v="0.89725679999999997"/>
  </r>
  <r>
    <x v="183"/>
    <x v="2"/>
    <x v="4"/>
    <n v="1422"/>
    <n v="1682"/>
    <s v="Central"/>
    <n v="0.84542209999999995"/>
  </r>
  <r>
    <x v="184"/>
    <x v="0"/>
    <x v="4"/>
    <n v="14249"/>
    <n v="15885"/>
    <s v="Central"/>
    <n v="0.89700970000000002"/>
  </r>
  <r>
    <x v="185"/>
    <x v="0"/>
    <x v="4"/>
    <n v="6497"/>
    <n v="6372"/>
    <s v="Central"/>
    <n v="1"/>
  </r>
  <r>
    <x v="186"/>
    <x v="0"/>
    <x v="4"/>
    <n v="3908"/>
    <n v="4059"/>
    <s v="Central"/>
    <n v="0.96279870000000001"/>
  </r>
  <r>
    <x v="187"/>
    <x v="0"/>
    <x v="4"/>
    <n v="8593"/>
    <n v="8912"/>
    <s v="Central"/>
    <n v="0.9642056"/>
  </r>
  <r>
    <x v="188"/>
    <x v="0"/>
    <x v="4"/>
    <n v="11865"/>
    <n v="12717"/>
    <s v="Central"/>
    <n v="0.93300309999999997"/>
  </r>
  <r>
    <x v="189"/>
    <x v="3"/>
    <x v="4"/>
    <n v="14937"/>
    <n v="16610"/>
    <s v="Central"/>
    <n v="0.89927760000000001"/>
  </r>
  <r>
    <x v="190"/>
    <x v="3"/>
    <x v="4"/>
    <n v="16592"/>
    <n v="16966"/>
    <s v="Central"/>
    <n v="0.97795589999999999"/>
  </r>
  <r>
    <x v="191"/>
    <x v="3"/>
    <x v="4"/>
    <n v="11367"/>
    <n v="12362"/>
    <s v="Central"/>
    <n v="0.91951139999999998"/>
  </r>
  <r>
    <x v="192"/>
    <x v="3"/>
    <x v="4"/>
    <n v="7358"/>
    <n v="7711"/>
    <s v="Central"/>
    <n v="0.95422119999999999"/>
  </r>
  <r>
    <x v="193"/>
    <x v="3"/>
    <x v="4"/>
    <n v="7737"/>
    <n v="8077"/>
    <s v="Central"/>
    <n v="0.95790520000000001"/>
  </r>
  <r>
    <x v="194"/>
    <x v="3"/>
    <x v="4"/>
    <n v="5013"/>
    <n v="5284"/>
    <s v="Central"/>
    <n v="0.94871309999999998"/>
  </r>
  <r>
    <x v="195"/>
    <x v="3"/>
    <x v="4"/>
    <n v="11428"/>
    <n v="12809"/>
    <s v="Central"/>
    <n v="0.89218520000000001"/>
  </r>
  <r>
    <x v="196"/>
    <x v="2"/>
    <x v="4"/>
    <n v="16527"/>
    <n v="17757"/>
    <s v="Central"/>
    <n v="0.93073150000000004"/>
  </r>
  <r>
    <x v="197"/>
    <x v="3"/>
    <x v="4"/>
    <n v="6709"/>
    <n v="7331"/>
    <s v="Central"/>
    <n v="0.91515480000000005"/>
  </r>
  <r>
    <x v="198"/>
    <x v="3"/>
    <x v="4"/>
    <n v="12259"/>
    <n v="13702"/>
    <s v="Central"/>
    <n v="0.89468689999999995"/>
  </r>
  <r>
    <x v="199"/>
    <x v="0"/>
    <x v="4"/>
    <n v="3445"/>
    <n v="3989"/>
    <s v="Central"/>
    <n v="0.86362499999999998"/>
  </r>
  <r>
    <x v="200"/>
    <x v="2"/>
    <x v="4"/>
    <n v="6113"/>
    <n v="7039"/>
    <s v="Central"/>
    <n v="0.86844719999999997"/>
  </r>
  <r>
    <x v="201"/>
    <x v="0"/>
    <x v="4"/>
    <n v="6647"/>
    <n v="7462"/>
    <s v="Central"/>
    <n v="0.89078000000000002"/>
  </r>
  <r>
    <x v="202"/>
    <x v="0"/>
    <x v="4"/>
    <n v="9848"/>
    <n v="10729"/>
    <s v="Central"/>
    <n v="0.91788610000000004"/>
  </r>
  <r>
    <x v="203"/>
    <x v="0"/>
    <x v="4"/>
    <n v="3048"/>
    <n v="3318"/>
    <s v="Central"/>
    <n v="0.91862569999999999"/>
  </r>
  <r>
    <x v="204"/>
    <x v="0"/>
    <x v="4"/>
    <n v="2137"/>
    <n v="2461"/>
    <s v="Central"/>
    <n v="0.86834619999999996"/>
  </r>
  <r>
    <x v="205"/>
    <x v="0"/>
    <x v="4"/>
    <n v="10298"/>
    <n v="10587"/>
    <s v="West"/>
    <n v="0.97270239999999997"/>
  </r>
  <r>
    <x v="206"/>
    <x v="0"/>
    <x v="4"/>
    <n v="10744"/>
    <n v="11480"/>
    <s v="West"/>
    <n v="0.93588850000000001"/>
  </r>
  <r>
    <x v="207"/>
    <x v="0"/>
    <x v="4"/>
    <n v="4152"/>
    <n v="4366"/>
    <s v="West"/>
    <n v="0.95098490000000002"/>
  </r>
  <r>
    <x v="208"/>
    <x v="0"/>
    <x v="4"/>
    <n v="7704"/>
    <n v="8230"/>
    <s v="West"/>
    <n v="0.93608749999999996"/>
  </r>
  <r>
    <x v="209"/>
    <x v="0"/>
    <x v="4"/>
    <n v="4975"/>
    <n v="5303"/>
    <s v="Central"/>
    <n v="0.93814819999999999"/>
  </r>
  <r>
    <x v="210"/>
    <x v="0"/>
    <x v="4"/>
    <n v="4395"/>
    <n v="4605"/>
    <s v="West"/>
    <n v="0.95439739999999995"/>
  </r>
  <r>
    <x v="211"/>
    <x v="0"/>
    <x v="4"/>
    <n v="6119"/>
    <n v="6242"/>
    <s v="West"/>
    <n v="0.98029480000000002"/>
  </r>
  <r>
    <x v="212"/>
    <x v="0"/>
    <x v="4"/>
    <n v="9489"/>
    <n v="10557"/>
    <s v="West"/>
    <n v="0.89883489999999999"/>
  </r>
  <r>
    <x v="213"/>
    <x v="0"/>
    <x v="4"/>
    <n v="7041"/>
    <n v="7348"/>
    <s v="West"/>
    <n v="0.95821990000000001"/>
  </r>
  <r>
    <x v="214"/>
    <x v="0"/>
    <x v="4"/>
    <n v="5212"/>
    <n v="5732"/>
    <s v="West"/>
    <n v="0.90928129999999996"/>
  </r>
  <r>
    <x v="215"/>
    <x v="0"/>
    <x v="4"/>
    <n v="4877"/>
    <n v="5760"/>
    <s v="West"/>
    <n v="0.84670140000000005"/>
  </r>
  <r>
    <x v="216"/>
    <x v="0"/>
    <x v="4"/>
    <n v="8106"/>
    <n v="8569"/>
    <s v="West"/>
    <n v="0.94596800000000003"/>
  </r>
  <r>
    <x v="217"/>
    <x v="0"/>
    <x v="4"/>
    <n v="5224"/>
    <n v="5734"/>
    <s v="West"/>
    <n v="0.91105689999999995"/>
  </r>
  <r>
    <x v="218"/>
    <x v="0"/>
    <x v="4"/>
    <n v="2554"/>
    <n v="2345"/>
    <s v="West"/>
    <n v="1"/>
  </r>
  <r>
    <x v="219"/>
    <x v="0"/>
    <x v="4"/>
    <n v="2862"/>
    <n v="2137"/>
    <s v="West"/>
    <n v="1"/>
  </r>
  <r>
    <x v="220"/>
    <x v="0"/>
    <x v="4"/>
    <n v="5485"/>
    <n v="5339"/>
    <s v="West"/>
    <n v="1"/>
  </r>
  <r>
    <x v="221"/>
    <x v="0"/>
    <x v="4"/>
    <n v="2455"/>
    <n v="2350"/>
    <s v="West"/>
    <n v="1"/>
  </r>
  <r>
    <x v="222"/>
    <x v="0"/>
    <x v="4"/>
    <n v="2837"/>
    <n v="2939"/>
    <s v="West"/>
    <n v="0.96529430000000005"/>
  </r>
  <r>
    <x v="223"/>
    <x v="0"/>
    <x v="4"/>
    <n v="5077"/>
    <n v="5223"/>
    <s v="West"/>
    <n v="0.97204670000000004"/>
  </r>
  <r>
    <x v="224"/>
    <x v="0"/>
    <x v="4"/>
    <n v="5668"/>
    <n v="5878"/>
    <s v="West"/>
    <n v="0.96427359999999995"/>
  </r>
  <r>
    <x v="225"/>
    <x v="0"/>
    <x v="4"/>
    <n v="5183"/>
    <n v="5797"/>
    <s v="West"/>
    <n v="0.89408310000000002"/>
  </r>
  <r>
    <x v="226"/>
    <x v="0"/>
    <x v="4"/>
    <n v="5796"/>
    <n v="6044"/>
    <s v="West"/>
    <n v="0.95896760000000003"/>
  </r>
  <r>
    <x v="227"/>
    <x v="0"/>
    <x v="4"/>
    <n v="6251"/>
    <n v="6386"/>
    <s v="West"/>
    <n v="0.97885999999999995"/>
  </r>
  <r>
    <x v="228"/>
    <x v="0"/>
    <x v="4"/>
    <n v="9583"/>
    <n v="10536"/>
    <s v="West"/>
    <n v="0.90954820000000003"/>
  </r>
  <r>
    <x v="229"/>
    <x v="0"/>
    <x v="4"/>
    <n v="1178"/>
    <n v="1859"/>
    <s v="Central"/>
    <n v="0.63367399999999996"/>
  </r>
  <r>
    <x v="230"/>
    <x v="0"/>
    <x v="4"/>
    <n v="6684"/>
    <n v="7131"/>
    <s v="West"/>
    <n v="0.93731589999999998"/>
  </r>
  <r>
    <x v="231"/>
    <x v="0"/>
    <x v="4"/>
    <n v="9466"/>
    <n v="9875"/>
    <s v="West"/>
    <n v="0.9585823"/>
  </r>
  <r>
    <x v="232"/>
    <x v="0"/>
    <x v="4"/>
    <n v="449"/>
    <n v="689"/>
    <s v="West"/>
    <n v="0.6516691"/>
  </r>
  <r>
    <x v="233"/>
    <x v="0"/>
    <x v="4"/>
    <n v="3087"/>
    <n v="3424"/>
    <s v="West"/>
    <n v="0.90157710000000002"/>
  </r>
  <r>
    <x v="234"/>
    <x v="0"/>
    <x v="4"/>
    <n v="4884"/>
    <n v="5094"/>
    <s v="East"/>
    <n v="0.95877500000000004"/>
  </r>
  <r>
    <x v="235"/>
    <x v="0"/>
    <x v="4"/>
    <n v="5607"/>
    <n v="6065"/>
    <s v="Central"/>
    <n v="0.92448470000000005"/>
  </r>
  <r>
    <x v="236"/>
    <x v="0"/>
    <x v="4"/>
    <n v="3733"/>
    <n v="4349"/>
    <s v="Central"/>
    <n v="0.85835830000000002"/>
  </r>
  <r>
    <x v="237"/>
    <x v="0"/>
    <x v="4"/>
    <n v="4747"/>
    <n v="5295"/>
    <s v="East"/>
    <n v="0.89650609999999997"/>
  </r>
  <r>
    <x v="238"/>
    <x v="0"/>
    <x v="4"/>
    <n v="6396"/>
    <n v="6804"/>
    <s v="Central"/>
    <n v="0.94003530000000002"/>
  </r>
  <r>
    <x v="239"/>
    <x v="0"/>
    <x v="4"/>
    <n v="7323"/>
    <n v="8191"/>
    <s v="Central"/>
    <n v="0.89402999999999999"/>
  </r>
  <r>
    <x v="240"/>
    <x v="0"/>
    <x v="4"/>
    <n v="15798"/>
    <n v="16465"/>
    <s v="West"/>
    <n v="0.95948979999999995"/>
  </r>
  <r>
    <x v="241"/>
    <x v="0"/>
    <x v="4"/>
    <n v="3282"/>
    <n v="4131"/>
    <s v="Central"/>
    <n v="0.79448070000000004"/>
  </r>
  <r>
    <x v="242"/>
    <x v="0"/>
    <x v="4"/>
    <n v="10189"/>
    <n v="11168"/>
    <s v="Central"/>
    <n v="0.91233889999999995"/>
  </r>
  <r>
    <x v="243"/>
    <x v="0"/>
    <x v="4"/>
    <n v="10192"/>
    <n v="10849"/>
    <s v="Central"/>
    <n v="0.93944139999999998"/>
  </r>
  <r>
    <x v="244"/>
    <x v="0"/>
    <x v="4"/>
    <n v="9703"/>
    <n v="10755"/>
    <s v="Central"/>
    <n v="0.90218500000000001"/>
  </r>
  <r>
    <x v="245"/>
    <x v="1"/>
    <x v="4"/>
    <n v="14466"/>
    <n v="15849"/>
    <s v="East"/>
    <n v="0.91273899999999997"/>
  </r>
  <r>
    <x v="246"/>
    <x v="2"/>
    <x v="4"/>
    <n v="9548"/>
    <n v="10346"/>
    <s v="Central"/>
    <n v="0.92286869999999999"/>
  </r>
  <r>
    <x v="247"/>
    <x v="3"/>
    <x v="4"/>
    <n v="11057"/>
    <n v="11690"/>
    <s v="Central"/>
    <n v="0.94585109999999994"/>
  </r>
  <r>
    <x v="248"/>
    <x v="3"/>
    <x v="4"/>
    <n v="6287"/>
    <n v="6408"/>
    <s v="East"/>
    <n v="0.98111740000000003"/>
  </r>
  <r>
    <x v="249"/>
    <x v="2"/>
    <x v="4"/>
    <n v="5064"/>
    <n v="5132"/>
    <s v="East"/>
    <n v="0.98674980000000001"/>
  </r>
  <r>
    <x v="250"/>
    <x v="3"/>
    <x v="4"/>
    <n v="7061"/>
    <n v="7482"/>
    <s v="East"/>
    <n v="0.9437316"/>
  </r>
  <r>
    <x v="251"/>
    <x v="3"/>
    <x v="4"/>
    <n v="10192"/>
    <n v="11039"/>
    <s v="East"/>
    <n v="0.92327199999999998"/>
  </r>
  <r>
    <x v="252"/>
    <x v="3"/>
    <x v="4"/>
    <n v="6183"/>
    <n v="6645"/>
    <s v="Central"/>
    <n v="0.93047400000000002"/>
  </r>
  <r>
    <x v="253"/>
    <x v="2"/>
    <x v="4"/>
    <n v="5733"/>
    <n v="6051"/>
    <s v="East"/>
    <n v="0.94744669999999998"/>
  </r>
  <r>
    <x v="254"/>
    <x v="2"/>
    <x v="4"/>
    <n v="5352"/>
    <n v="5374"/>
    <s v="East"/>
    <n v="0.99590619999999996"/>
  </r>
  <r>
    <x v="255"/>
    <x v="2"/>
    <x v="4"/>
    <n v="9396"/>
    <n v="9681"/>
    <s v="Central"/>
    <n v="0.97056089999999995"/>
  </r>
  <r>
    <x v="256"/>
    <x v="2"/>
    <x v="4"/>
    <n v="6668"/>
    <n v="7230"/>
    <s v="Central"/>
    <n v="0.92226830000000004"/>
  </r>
  <r>
    <x v="257"/>
    <x v="2"/>
    <x v="4"/>
    <n v="9980"/>
    <n v="10717"/>
    <s v="Central"/>
    <n v="0.93123080000000003"/>
  </r>
  <r>
    <x v="258"/>
    <x v="2"/>
    <x v="4"/>
    <n v="9251"/>
    <n v="9433"/>
    <s v="Central"/>
    <n v="0.98070599999999997"/>
  </r>
  <r>
    <x v="259"/>
    <x v="2"/>
    <x v="4"/>
    <n v="14009"/>
    <n v="15325"/>
    <s v="East"/>
    <n v="0.91412720000000003"/>
  </r>
  <r>
    <x v="260"/>
    <x v="2"/>
    <x v="4"/>
    <n v="13701"/>
    <n v="14294"/>
    <s v="East"/>
    <n v="0.95851399999999998"/>
  </r>
  <r>
    <x v="261"/>
    <x v="0"/>
    <x v="4"/>
    <n v="3106"/>
    <n v="3421"/>
    <s v="East"/>
    <n v="0.90792170000000005"/>
  </r>
  <r>
    <x v="262"/>
    <x v="0"/>
    <x v="4"/>
    <n v="7017"/>
    <n v="7237"/>
    <s v="Central"/>
    <n v="0.96960069999999998"/>
  </r>
  <r>
    <x v="263"/>
    <x v="0"/>
    <x v="4"/>
    <n v="12639"/>
    <n v="13881"/>
    <s v="Central"/>
    <n v="0.91052520000000003"/>
  </r>
  <r>
    <x v="264"/>
    <x v="0"/>
    <x v="4"/>
    <n v="6578"/>
    <n v="6366"/>
    <s v="Central"/>
    <n v="1"/>
  </r>
  <r>
    <x v="265"/>
    <x v="0"/>
    <x v="4"/>
    <n v="3037"/>
    <n v="3309"/>
    <s v="Central"/>
    <n v="0.9177999"/>
  </r>
  <r>
    <x v="266"/>
    <x v="0"/>
    <x v="4"/>
    <n v="8193"/>
    <n v="8798"/>
    <s v="Central"/>
    <n v="0.93123440000000002"/>
  </r>
  <r>
    <x v="267"/>
    <x v="0"/>
    <x v="4"/>
    <n v="15170"/>
    <n v="16433"/>
    <s v="Central"/>
    <n v="0.92314240000000003"/>
  </r>
  <r>
    <x v="268"/>
    <x v="0"/>
    <x v="4"/>
    <n v="2104"/>
    <n v="2326"/>
    <s v="Central"/>
    <n v="0.90455719999999995"/>
  </r>
  <r>
    <x v="269"/>
    <x v="0"/>
    <x v="4"/>
    <n v="9598"/>
    <n v="10471"/>
    <s v="Central"/>
    <n v="0.91662690000000002"/>
  </r>
  <r>
    <x v="270"/>
    <x v="1"/>
    <x v="4"/>
    <n v="7213"/>
    <n v="7870"/>
    <s v="Central"/>
    <n v="0.91651839999999996"/>
  </r>
  <r>
    <x v="271"/>
    <x v="0"/>
    <x v="4"/>
    <n v="3913"/>
    <n v="4166"/>
    <s v="Central"/>
    <n v="0.9392703"/>
  </r>
  <r>
    <x v="272"/>
    <x v="2"/>
    <x v="4"/>
    <n v="9241"/>
    <n v="9505"/>
    <s v="Central"/>
    <n v="0.97222509999999995"/>
  </r>
  <r>
    <x v="273"/>
    <x v="0"/>
    <x v="4"/>
    <n v="7847"/>
    <n v="8551"/>
    <s v="Central"/>
    <n v="0.9176704"/>
  </r>
  <r>
    <x v="274"/>
    <x v="3"/>
    <x v="4"/>
    <n v="4731"/>
    <n v="5029"/>
    <s v="Central"/>
    <n v="0.94074369999999996"/>
  </r>
  <r>
    <x v="275"/>
    <x v="0"/>
    <x v="4"/>
    <n v="1534"/>
    <n v="1602"/>
    <s v="Central"/>
    <n v="0.95755299999999999"/>
  </r>
  <r>
    <x v="276"/>
    <x v="3"/>
    <x v="4"/>
    <n v="4138"/>
    <n v="4437"/>
    <s v="Central"/>
    <n v="0.93261210000000005"/>
  </r>
  <r>
    <x v="277"/>
    <x v="3"/>
    <x v="4"/>
    <n v="5284"/>
    <n v="5601"/>
    <s v="Central"/>
    <n v="0.94340290000000004"/>
  </r>
  <r>
    <x v="278"/>
    <x v="3"/>
    <x v="4"/>
    <n v="7718"/>
    <n v="8241"/>
    <s v="Central"/>
    <n v="0.93653679999999995"/>
  </r>
  <r>
    <x v="279"/>
    <x v="1"/>
    <x v="4"/>
    <n v="3631"/>
    <n v="3862"/>
    <s v="Central"/>
    <n v="0.94018639999999998"/>
  </r>
  <r>
    <x v="280"/>
    <x v="1"/>
    <x v="4"/>
    <n v="4073"/>
    <n v="4526"/>
    <s v="Toronto"/>
    <n v="0.89991160000000003"/>
  </r>
  <r>
    <x v="281"/>
    <x v="0"/>
    <x v="4"/>
    <n v="8995"/>
    <n v="9724"/>
    <s v="Toronto"/>
    <n v="0.92503080000000004"/>
  </r>
  <r>
    <x v="282"/>
    <x v="0"/>
    <x v="4"/>
    <n v="5369"/>
    <n v="5918"/>
    <s v="East"/>
    <n v="0.90723220000000004"/>
  </r>
  <r>
    <x v="283"/>
    <x v="0"/>
    <x v="4"/>
    <n v="4785"/>
    <n v="5109"/>
    <s v="Central"/>
    <n v="0.93658249999999998"/>
  </r>
  <r>
    <x v="284"/>
    <x v="2"/>
    <x v="4"/>
    <n v="3016"/>
    <n v="2863"/>
    <s v="Toronto"/>
    <n v="1"/>
  </r>
  <r>
    <x v="285"/>
    <x v="0"/>
    <x v="4"/>
    <n v="7271"/>
    <n v="8037"/>
    <s v="Toronto"/>
    <n v="0.90469080000000002"/>
  </r>
  <r>
    <x v="286"/>
    <x v="0"/>
    <x v="4"/>
    <n v="6694"/>
    <n v="7543"/>
    <s v="Toronto"/>
    <n v="0.88744529999999999"/>
  </r>
  <r>
    <x v="287"/>
    <x v="0"/>
    <x v="4"/>
    <n v="5835"/>
    <n v="6318"/>
    <s v="Toronto"/>
    <n v="0.92355169999999998"/>
  </r>
  <r>
    <x v="288"/>
    <x v="0"/>
    <x v="4"/>
    <n v="4191"/>
    <n v="4106"/>
    <s v="Toronto"/>
    <n v="1"/>
  </r>
  <r>
    <x v="289"/>
    <x v="0"/>
    <x v="4"/>
    <n v="4346"/>
    <n v="4378"/>
    <s v="Toronto"/>
    <n v="0.99269070000000004"/>
  </r>
  <r>
    <x v="290"/>
    <x v="0"/>
    <x v="4"/>
    <n v="4107"/>
    <n v="4469"/>
    <s v="Central"/>
    <n v="0.91899750000000002"/>
  </r>
  <r>
    <x v="291"/>
    <x v="0"/>
    <x v="4"/>
    <n v="2490"/>
    <n v="2595"/>
    <s v="Central"/>
    <n v="0.95953759999999999"/>
  </r>
  <r>
    <x v="292"/>
    <x v="0"/>
    <x v="4"/>
    <n v="5606"/>
    <n v="6004"/>
    <s v="Toronto"/>
    <n v="0.93371090000000001"/>
  </r>
  <r>
    <x v="293"/>
    <x v="0"/>
    <x v="4"/>
    <n v="3104"/>
    <n v="3418"/>
    <s v="Central"/>
    <n v="0.90813339999999998"/>
  </r>
  <r>
    <x v="294"/>
    <x v="0"/>
    <x v="4"/>
    <n v="5512"/>
    <n v="5942"/>
    <s v="East"/>
    <n v="0.92763379999999995"/>
  </r>
  <r>
    <x v="295"/>
    <x v="0"/>
    <x v="4"/>
    <n v="4411"/>
    <n v="4734"/>
    <s v="East"/>
    <n v="0.93177010000000005"/>
  </r>
  <r>
    <x v="296"/>
    <x v="1"/>
    <x v="4"/>
    <n v="3552"/>
    <n v="3897"/>
    <s v="Toronto"/>
    <n v="0.91147040000000001"/>
  </r>
  <r>
    <x v="297"/>
    <x v="0"/>
    <x v="4"/>
    <n v="4752"/>
    <n v="5353"/>
    <s v="Toronto"/>
    <n v="0.88772649999999997"/>
  </r>
  <r>
    <x v="298"/>
    <x v="1"/>
    <x v="4"/>
    <n v="7418"/>
    <n v="8326"/>
    <s v="Central"/>
    <n v="0.89094399999999996"/>
  </r>
  <r>
    <x v="299"/>
    <x v="0"/>
    <x v="4"/>
    <n v="2261"/>
    <n v="2320"/>
    <s v="Central"/>
    <n v="0.97456900000000002"/>
  </r>
  <r>
    <x v="300"/>
    <x v="0"/>
    <x v="4"/>
    <n v="556"/>
    <n v="549"/>
    <s v="Central"/>
    <n v="1"/>
  </r>
  <r>
    <x v="301"/>
    <x v="0"/>
    <x v="4"/>
    <n v="1914"/>
    <n v="2138"/>
    <s v="Toronto"/>
    <n v="0.89522919999999995"/>
  </r>
  <r>
    <x v="302"/>
    <x v="0"/>
    <x v="4"/>
    <n v="1099"/>
    <n v="1032"/>
    <s v="East"/>
    <n v="1"/>
  </r>
  <r>
    <x v="303"/>
    <x v="0"/>
    <x v="4"/>
    <n v="279"/>
    <n v="270"/>
    <s v="Central"/>
    <n v="1"/>
  </r>
  <r>
    <x v="304"/>
    <x v="0"/>
    <x v="4"/>
    <n v="2460"/>
    <n v="2858"/>
    <s v="Central"/>
    <n v="0.8607418"/>
  </r>
  <r>
    <x v="305"/>
    <x v="0"/>
    <x v="4"/>
    <n v="11"/>
    <n v="4"/>
    <s v="Toronto"/>
    <n v="1"/>
  </r>
  <r>
    <x v="306"/>
    <x v="0"/>
    <x v="4"/>
    <n v="8"/>
    <n v="0"/>
    <s v="Toronto"/>
    <m/>
  </r>
  <r>
    <x v="307"/>
    <x v="0"/>
    <x v="4"/>
    <n v="5659"/>
    <n v="6190"/>
    <s v="East"/>
    <n v="0.91421649999999999"/>
  </r>
  <r>
    <x v="308"/>
    <x v="0"/>
    <x v="4"/>
    <n v="3813"/>
    <n v="4103"/>
    <s v="Central"/>
    <n v="0.92932000000000003"/>
  </r>
  <r>
    <x v="309"/>
    <x v="0"/>
    <x v="4"/>
    <n v="5180"/>
    <n v="5521"/>
    <s v="Toronto"/>
    <n v="0.93823579999999995"/>
  </r>
  <r>
    <x v="310"/>
    <x v="0"/>
    <x v="4"/>
    <n v="6506"/>
    <n v="6802"/>
    <s v="Central"/>
    <n v="0.95648339999999998"/>
  </r>
  <r>
    <x v="311"/>
    <x v="0"/>
    <x v="4"/>
    <n v="2730"/>
    <n v="3239"/>
    <s v="Central"/>
    <n v="0.84285270000000001"/>
  </r>
  <r>
    <x v="312"/>
    <x v="0"/>
    <x v="4"/>
    <n v="3426"/>
    <n v="3466"/>
    <s v="Toronto"/>
    <n v="0.98845930000000004"/>
  </r>
  <r>
    <x v="313"/>
    <x v="0"/>
    <x v="4"/>
    <n v="4089"/>
    <n v="4583"/>
    <s v="Central"/>
    <n v="0.89221039999999996"/>
  </r>
  <r>
    <x v="314"/>
    <x v="0"/>
    <x v="4"/>
    <n v="31"/>
    <n v="7"/>
    <s v="Toronto"/>
    <n v="1"/>
  </r>
  <r>
    <x v="315"/>
    <x v="0"/>
    <x v="4"/>
    <n v="15"/>
    <n v="7"/>
    <s v="Toronto"/>
    <n v="1"/>
  </r>
  <r>
    <x v="316"/>
    <x v="1"/>
    <x v="4"/>
    <n v="4439"/>
    <n v="3700"/>
    <s v="Central"/>
    <n v="1"/>
  </r>
  <r>
    <x v="317"/>
    <x v="0"/>
    <x v="4"/>
    <n v="6519"/>
    <n v="7279"/>
    <s v="Central"/>
    <n v="0.89559009999999994"/>
  </r>
  <r>
    <x v="318"/>
    <x v="0"/>
    <x v="4"/>
    <n v="4973"/>
    <n v="5328"/>
    <s v="Central"/>
    <n v="0.9333709"/>
  </r>
  <r>
    <x v="319"/>
    <x v="0"/>
    <x v="4"/>
    <n v="7822"/>
    <n v="8558"/>
    <s v="Central"/>
    <n v="0.91399859999999999"/>
  </r>
  <r>
    <x v="320"/>
    <x v="0"/>
    <x v="4"/>
    <n v="6265"/>
    <n v="6579"/>
    <s v="East"/>
    <n v="0.95227240000000002"/>
  </r>
  <r>
    <x v="321"/>
    <x v="0"/>
    <x v="4"/>
    <n v="7900"/>
    <n v="8539"/>
    <s v="Central"/>
    <n v="0.92516690000000001"/>
  </r>
  <r>
    <x v="322"/>
    <x v="0"/>
    <x v="4"/>
    <n v="4935"/>
    <n v="4909"/>
    <s v="Toronto"/>
    <n v="1"/>
  </r>
  <r>
    <x v="323"/>
    <x v="0"/>
    <x v="4"/>
    <n v="5368"/>
    <n v="5892"/>
    <s v="Central"/>
    <n v="0.91106589999999998"/>
  </r>
  <r>
    <x v="324"/>
    <x v="1"/>
    <x v="4"/>
    <n v="4839"/>
    <n v="4932"/>
    <s v="Central"/>
    <n v="0.98114349999999995"/>
  </r>
  <r>
    <x v="325"/>
    <x v="1"/>
    <x v="4"/>
    <n v="8132"/>
    <n v="9141"/>
    <s v="Central"/>
    <n v="0.88961820000000003"/>
  </r>
  <r>
    <x v="326"/>
    <x v="1"/>
    <x v="4"/>
    <n v="8368"/>
    <n v="9451"/>
    <s v="Central"/>
    <n v="0.88540890000000005"/>
  </r>
  <r>
    <x v="327"/>
    <x v="0"/>
    <x v="4"/>
    <n v="6961"/>
    <n v="7807"/>
    <s v="Toronto"/>
    <n v="0.89163570000000003"/>
  </r>
  <r>
    <x v="328"/>
    <x v="0"/>
    <x v="4"/>
    <n v="3142"/>
    <n v="3380"/>
    <s v="Toronto"/>
    <n v="0.92958580000000002"/>
  </r>
  <r>
    <x v="329"/>
    <x v="0"/>
    <x v="4"/>
    <n v="7069"/>
    <n v="7576"/>
    <s v="East"/>
    <n v="0.93307819999999997"/>
  </r>
  <r>
    <x v="330"/>
    <x v="0"/>
    <x v="4"/>
    <n v="3"/>
    <n v="0"/>
    <s v="Central"/>
    <m/>
  </r>
  <r>
    <x v="331"/>
    <x v="0"/>
    <x v="4"/>
    <m/>
    <n v="0"/>
    <s v="East"/>
    <m/>
  </r>
  <r>
    <x v="332"/>
    <x v="0"/>
    <x v="4"/>
    <n v="8982"/>
    <n v="10460"/>
    <s v="Central"/>
    <n v="0.85869980000000001"/>
  </r>
  <r>
    <x v="333"/>
    <x v="0"/>
    <x v="4"/>
    <n v="4640"/>
    <n v="5274"/>
    <s v="Central"/>
    <n v="0.8797876"/>
  </r>
  <r>
    <x v="334"/>
    <x v="0"/>
    <x v="4"/>
    <n v="3550"/>
    <n v="3730"/>
    <s v="Central"/>
    <n v="0.95174259999999999"/>
  </r>
  <r>
    <x v="335"/>
    <x v="0"/>
    <x v="4"/>
    <n v="4214"/>
    <n v="4848"/>
    <s v="Central"/>
    <n v="0.86922440000000001"/>
  </r>
  <r>
    <x v="336"/>
    <x v="0"/>
    <x v="4"/>
    <n v="3827"/>
    <n v="4118"/>
    <s v="Central"/>
    <n v="0.92933460000000001"/>
  </r>
  <r>
    <x v="337"/>
    <x v="0"/>
    <x v="4"/>
    <n v="8891"/>
    <n v="10018"/>
    <s v="Central"/>
    <n v="0.88750249999999997"/>
  </r>
  <r>
    <x v="338"/>
    <x v="0"/>
    <x v="4"/>
    <n v="7465"/>
    <n v="8002"/>
    <s v="Central"/>
    <n v="0.93289180000000005"/>
  </r>
  <r>
    <x v="339"/>
    <x v="0"/>
    <x v="4"/>
    <n v="10165"/>
    <n v="10948"/>
    <s v="Central"/>
    <n v="0.92848010000000003"/>
  </r>
  <r>
    <x v="340"/>
    <x v="3"/>
    <x v="4"/>
    <n v="2709"/>
    <n v="2909"/>
    <s v="Central"/>
    <n v="0.93124779999999996"/>
  </r>
  <r>
    <x v="341"/>
    <x v="3"/>
    <x v="4"/>
    <n v="4599"/>
    <n v="4976"/>
    <s v="Central"/>
    <n v="0.92423639999999996"/>
  </r>
  <r>
    <x v="342"/>
    <x v="1"/>
    <x v="4"/>
    <n v="4946"/>
    <n v="5402"/>
    <s v="Central"/>
    <n v="0.91558680000000003"/>
  </r>
  <r>
    <x v="343"/>
    <x v="1"/>
    <x v="4"/>
    <n v="5606"/>
    <n v="5951"/>
    <s v="Central"/>
    <n v="0.94202660000000005"/>
  </r>
  <r>
    <x v="344"/>
    <x v="3"/>
    <x v="4"/>
    <n v="8030"/>
    <n v="8497"/>
    <s v="East"/>
    <n v="0.94503950000000003"/>
  </r>
  <r>
    <x v="345"/>
    <x v="3"/>
    <x v="4"/>
    <n v="10186"/>
    <n v="11153"/>
    <s v="Central"/>
    <n v="0.91329689999999997"/>
  </r>
  <r>
    <x v="346"/>
    <x v="3"/>
    <x v="4"/>
    <n v="8803"/>
    <n v="9513"/>
    <s v="Central"/>
    <n v="0.92536529999999995"/>
  </r>
  <r>
    <x v="347"/>
    <x v="0"/>
    <x v="4"/>
    <n v="11861"/>
    <n v="13289"/>
    <s v="West"/>
    <n v="0.89254270000000002"/>
  </r>
  <r>
    <x v="348"/>
    <x v="0"/>
    <x v="4"/>
    <n v="19781"/>
    <n v="22468"/>
    <s v="West"/>
    <n v="0.88040770000000002"/>
  </r>
  <r>
    <x v="349"/>
    <x v="0"/>
    <x v="4"/>
    <n v="4338"/>
    <n v="4947"/>
    <s v="Central"/>
    <n v="0.87689510000000004"/>
  </r>
  <r>
    <x v="350"/>
    <x v="0"/>
    <x v="4"/>
    <n v="9708"/>
    <n v="11508"/>
    <s v="West"/>
    <n v="0.84358699999999998"/>
  </r>
  <r>
    <x v="351"/>
    <x v="0"/>
    <x v="4"/>
    <n v="20570"/>
    <n v="22970"/>
    <s v="West"/>
    <n v="0.89551590000000003"/>
  </r>
  <r>
    <x v="352"/>
    <x v="0"/>
    <x v="4"/>
    <n v="18085"/>
    <n v="20402"/>
    <s v="Central"/>
    <n v="0.88643269999999996"/>
  </r>
  <r>
    <x v="353"/>
    <x v="0"/>
    <x v="4"/>
    <n v="6779"/>
    <n v="8182"/>
    <s v="West"/>
    <n v="0.82852599999999998"/>
  </r>
  <r>
    <x v="354"/>
    <x v="0"/>
    <x v="4"/>
    <n v="5382"/>
    <n v="5857"/>
    <s v="West"/>
    <n v="0.91890050000000001"/>
  </r>
  <r>
    <x v="355"/>
    <x v="0"/>
    <x v="4"/>
    <n v="13046"/>
    <n v="14541"/>
    <s v="West"/>
    <n v="0.89718730000000002"/>
  </r>
  <r>
    <x v="356"/>
    <x v="0"/>
    <x v="4"/>
    <n v="19837"/>
    <n v="21762"/>
    <s v="West"/>
    <n v="0.91154310000000005"/>
  </r>
  <r>
    <x v="357"/>
    <x v="0"/>
    <x v="4"/>
    <n v="11743"/>
    <n v="12752"/>
    <s v="West"/>
    <n v="0.92087509999999995"/>
  </r>
  <r>
    <x v="358"/>
    <x v="0"/>
    <x v="4"/>
    <n v="14734"/>
    <n v="16387"/>
    <s v="West"/>
    <n v="0.89912740000000002"/>
  </r>
  <r>
    <x v="359"/>
    <x v="0"/>
    <x v="4"/>
    <n v="11404"/>
    <n v="12688"/>
    <s v="West"/>
    <n v="0.89880199999999999"/>
  </r>
  <r>
    <x v="360"/>
    <x v="0"/>
    <x v="4"/>
    <n v="3463"/>
    <n v="3984"/>
    <s v="West"/>
    <n v="0.86922690000000002"/>
  </r>
  <r>
    <x v="361"/>
    <x v="0"/>
    <x v="4"/>
    <n v="761"/>
    <n v="851"/>
    <s v="West"/>
    <n v="0.89424199999999998"/>
  </r>
  <r>
    <x v="362"/>
    <x v="0"/>
    <x v="4"/>
    <n v="8517"/>
    <n v="9337"/>
    <s v="West"/>
    <n v="0.91217740000000003"/>
  </r>
  <r>
    <x v="363"/>
    <x v="0"/>
    <x v="4"/>
    <n v="7053"/>
    <n v="7153"/>
    <s v="West"/>
    <n v="0.9860198"/>
  </r>
  <r>
    <x v="364"/>
    <x v="0"/>
    <x v="4"/>
    <n v="9953"/>
    <n v="10515"/>
    <s v="West"/>
    <n v="0.94655250000000002"/>
  </r>
  <r>
    <x v="365"/>
    <x v="0"/>
    <x v="4"/>
    <n v="2079"/>
    <n v="2382"/>
    <s v="West"/>
    <n v="0.87279600000000002"/>
  </r>
  <r>
    <x v="366"/>
    <x v="0"/>
    <x v="4"/>
    <n v="2628"/>
    <n v="2919"/>
    <s v="West"/>
    <n v="0.90030829999999995"/>
  </r>
  <r>
    <x v="367"/>
    <x v="0"/>
    <x v="4"/>
    <n v="4717"/>
    <n v="5113"/>
    <s v="West"/>
    <n v="0.92255039999999999"/>
  </r>
  <r>
    <x v="368"/>
    <x v="0"/>
    <x v="4"/>
    <n v="968"/>
    <n v="1183"/>
    <s v="West"/>
    <n v="0.81825859999999995"/>
  </r>
  <r>
    <x v="369"/>
    <x v="0"/>
    <x v="4"/>
    <n v="9667"/>
    <n v="10719"/>
    <s v="West"/>
    <n v="0.90185649999999995"/>
  </r>
  <r>
    <x v="370"/>
    <x v="0"/>
    <x v="4"/>
    <n v="4767"/>
    <n v="5334"/>
    <s v="West"/>
    <n v="0.89370079999999996"/>
  </r>
  <r>
    <x v="371"/>
    <x v="0"/>
    <x v="4"/>
    <n v="3202"/>
    <n v="3694"/>
    <s v="West"/>
    <n v="0.866811"/>
  </r>
  <r>
    <x v="372"/>
    <x v="0"/>
    <x v="4"/>
    <n v="6516"/>
    <n v="7025"/>
    <s v="West"/>
    <n v="0.92754449999999999"/>
  </r>
  <r>
    <x v="373"/>
    <x v="0"/>
    <x v="4"/>
    <n v="3994"/>
    <n v="4548"/>
    <s v="West"/>
    <n v="0.87818819999999997"/>
  </r>
  <r>
    <x v="374"/>
    <x v="0"/>
    <x v="4"/>
    <n v="3566"/>
    <n v="3870"/>
    <s v="West"/>
    <n v="0.92144700000000002"/>
  </r>
  <r>
    <x v="375"/>
    <x v="0"/>
    <x v="4"/>
    <n v="6316"/>
    <n v="7392"/>
    <s v="West"/>
    <n v="0.85443720000000001"/>
  </r>
  <r>
    <x v="376"/>
    <x v="0"/>
    <x v="4"/>
    <n v="3283"/>
    <n v="3410"/>
    <s v="West"/>
    <n v="0.96275659999999996"/>
  </r>
  <r>
    <x v="377"/>
    <x v="0"/>
    <x v="4"/>
    <n v="4440"/>
    <n v="4883"/>
    <s v="West"/>
    <n v="0.90927709999999995"/>
  </r>
  <r>
    <x v="378"/>
    <x v="0"/>
    <x v="4"/>
    <n v="4718"/>
    <n v="5165"/>
    <s v="West"/>
    <n v="0.91345600000000005"/>
  </r>
  <r>
    <x v="379"/>
    <x v="0"/>
    <x v="4"/>
    <n v="5310"/>
    <n v="6287"/>
    <s v="West"/>
    <n v="0.84460000000000002"/>
  </r>
  <r>
    <x v="380"/>
    <x v="0"/>
    <x v="4"/>
    <n v="6643"/>
    <n v="6938"/>
    <s v="West"/>
    <n v="0.95748049999999996"/>
  </r>
  <r>
    <x v="381"/>
    <x v="0"/>
    <x v="4"/>
    <n v="6848"/>
    <n v="7511"/>
    <s v="West"/>
    <n v="0.91172949999999997"/>
  </r>
  <r>
    <x v="382"/>
    <x v="0"/>
    <x v="4"/>
    <n v="5264"/>
    <n v="5819"/>
    <s v="West"/>
    <n v="0.90462279999999995"/>
  </r>
  <r>
    <x v="383"/>
    <x v="0"/>
    <x v="4"/>
    <n v="4139"/>
    <n v="4408"/>
    <s v="West"/>
    <n v="0.93897459999999999"/>
  </r>
  <r>
    <x v="384"/>
    <x v="0"/>
    <x v="4"/>
    <n v="1649"/>
    <n v="1935"/>
    <s v="West"/>
    <n v="0.85219639999999997"/>
  </r>
  <r>
    <x v="385"/>
    <x v="0"/>
    <x v="4"/>
    <n v="4535"/>
    <n v="4745"/>
    <s v="West"/>
    <n v="0.95574289999999995"/>
  </r>
  <r>
    <x v="386"/>
    <x v="0"/>
    <x v="4"/>
    <n v="3174"/>
    <n v="3626"/>
    <s v="West"/>
    <n v="0.87534480000000003"/>
  </r>
  <r>
    <x v="387"/>
    <x v="0"/>
    <x v="4"/>
    <n v="3819"/>
    <n v="4172"/>
    <s v="West"/>
    <n v="0.91538830000000004"/>
  </r>
  <r>
    <x v="388"/>
    <x v="0"/>
    <x v="4"/>
    <n v="4126"/>
    <n v="4638"/>
    <s v="West"/>
    <n v="0.88960760000000005"/>
  </r>
  <r>
    <x v="389"/>
    <x v="0"/>
    <x v="4"/>
    <n v="2572"/>
    <n v="2957"/>
    <s v="West"/>
    <n v="0.86980040000000003"/>
  </r>
  <r>
    <x v="390"/>
    <x v="0"/>
    <x v="4"/>
    <n v="4670"/>
    <n v="5413"/>
    <s v="West"/>
    <n v="0.8627378"/>
  </r>
  <r>
    <x v="391"/>
    <x v="0"/>
    <x v="4"/>
    <n v="230"/>
    <n v="268"/>
    <s v="West"/>
    <n v="0.858209"/>
  </r>
  <r>
    <x v="392"/>
    <x v="0"/>
    <x v="4"/>
    <n v="5299"/>
    <n v="5749"/>
    <s v="West"/>
    <n v="0.92172549999999998"/>
  </r>
  <r>
    <x v="393"/>
    <x v="0"/>
    <x v="4"/>
    <n v="4269"/>
    <n v="4717"/>
    <s v="West"/>
    <n v="0.90502439999999995"/>
  </r>
  <r>
    <x v="394"/>
    <x v="0"/>
    <x v="4"/>
    <n v="1889"/>
    <n v="2194"/>
    <s v="West"/>
    <n v="0.86098450000000004"/>
  </r>
  <r>
    <x v="395"/>
    <x v="0"/>
    <x v="4"/>
    <n v="10143"/>
    <n v="10863"/>
    <s v="West"/>
    <n v="0.93371999999999999"/>
  </r>
  <r>
    <x v="396"/>
    <x v="0"/>
    <x v="4"/>
    <n v="5417"/>
    <n v="6408"/>
    <s v="West"/>
    <n v="0.84534960000000003"/>
  </r>
  <r>
    <x v="397"/>
    <x v="0"/>
    <x v="4"/>
    <n v="7868"/>
    <n v="8190"/>
    <s v="West"/>
    <n v="0.96068379999999998"/>
  </r>
  <r>
    <x v="398"/>
    <x v="0"/>
    <x v="4"/>
    <n v="375"/>
    <n v="430"/>
    <s v="West"/>
    <n v="0.87209300000000001"/>
  </r>
  <r>
    <x v="399"/>
    <x v="0"/>
    <x v="4"/>
    <n v="3205"/>
    <n v="3553"/>
    <s v="West"/>
    <n v="0.90205460000000004"/>
  </r>
  <r>
    <x v="400"/>
    <x v="0"/>
    <x v="4"/>
    <n v="7451"/>
    <n v="8018"/>
    <s v="West"/>
    <n v="0.92928409999999995"/>
  </r>
  <r>
    <x v="401"/>
    <x v="0"/>
    <x v="4"/>
    <n v="2263"/>
    <n v="2440"/>
    <s v="West"/>
    <n v="0.92745900000000003"/>
  </r>
  <r>
    <x v="402"/>
    <x v="0"/>
    <x v="4"/>
    <n v="6697"/>
    <n v="7126"/>
    <s v="West"/>
    <n v="0.93979789999999996"/>
  </r>
  <r>
    <x v="403"/>
    <x v="0"/>
    <x v="4"/>
    <n v="9291"/>
    <n v="9468"/>
    <s v="West"/>
    <n v="0.98130539999999999"/>
  </r>
  <r>
    <x v="404"/>
    <x v="0"/>
    <x v="4"/>
    <n v="3084"/>
    <n v="3407"/>
    <s v="West"/>
    <n v="0.90519519999999998"/>
  </r>
  <r>
    <x v="405"/>
    <x v="0"/>
    <x v="4"/>
    <n v="3291"/>
    <n v="3402"/>
    <s v="West"/>
    <n v="0.96737209999999996"/>
  </r>
  <r>
    <x v="406"/>
    <x v="0"/>
    <x v="4"/>
    <n v="8612"/>
    <n v="8753"/>
    <s v="West"/>
    <n v="0.98389119999999997"/>
  </r>
  <r>
    <x v="407"/>
    <x v="0"/>
    <x v="4"/>
    <n v="3314"/>
    <n v="3667"/>
    <s v="West"/>
    <n v="0.90373599999999998"/>
  </r>
  <r>
    <x v="408"/>
    <x v="0"/>
    <x v="4"/>
    <n v="819"/>
    <n v="930"/>
    <s v="West"/>
    <n v="0.88064520000000002"/>
  </r>
  <r>
    <x v="409"/>
    <x v="0"/>
    <x v="4"/>
    <n v="3082"/>
    <n v="3408"/>
    <s v="West"/>
    <n v="0.90434270000000005"/>
  </r>
  <r>
    <x v="410"/>
    <x v="0"/>
    <x v="4"/>
    <n v="3021"/>
    <n v="3178"/>
    <s v="West"/>
    <n v="0.9505979"/>
  </r>
  <r>
    <x v="411"/>
    <x v="0"/>
    <x v="4"/>
    <n v="564"/>
    <n v="631"/>
    <s v="West"/>
    <n v="0.89381929999999998"/>
  </r>
  <r>
    <x v="412"/>
    <x v="0"/>
    <x v="4"/>
    <n v="9916"/>
    <n v="10193"/>
    <s v="West"/>
    <n v="0.97282449999999998"/>
  </r>
  <r>
    <x v="413"/>
    <x v="0"/>
    <x v="4"/>
    <n v="3528"/>
    <n v="3752"/>
    <s v="West"/>
    <n v="0.94029850000000004"/>
  </r>
  <r>
    <x v="414"/>
    <x v="0"/>
    <x v="4"/>
    <n v="2921"/>
    <n v="3544"/>
    <s v="West"/>
    <n v="0.82420990000000005"/>
  </r>
  <r>
    <x v="415"/>
    <x v="0"/>
    <x v="4"/>
    <n v="1445"/>
    <n v="1597"/>
    <s v="West"/>
    <n v="0.90482149999999995"/>
  </r>
  <r>
    <x v="416"/>
    <x v="0"/>
    <x v="4"/>
    <n v="4825"/>
    <n v="5286"/>
    <s v="West"/>
    <n v="0.9127885"/>
  </r>
  <r>
    <x v="417"/>
    <x v="0"/>
    <x v="4"/>
    <n v="8420"/>
    <n v="8679"/>
    <s v="West"/>
    <n v="0.97015790000000002"/>
  </r>
  <r>
    <x v="418"/>
    <x v="0"/>
    <x v="4"/>
    <n v="6109"/>
    <n v="6587"/>
    <s v="West"/>
    <n v="0.92743279999999995"/>
  </r>
  <r>
    <x v="419"/>
    <x v="0"/>
    <x v="4"/>
    <n v="5513"/>
    <n v="5980"/>
    <s v="West"/>
    <n v="0.92190640000000001"/>
  </r>
  <r>
    <x v="420"/>
    <x v="0"/>
    <x v="4"/>
    <n v="7877"/>
    <n v="8407"/>
    <s v="West"/>
    <n v="0.93695729999999999"/>
  </r>
  <r>
    <x v="421"/>
    <x v="0"/>
    <x v="4"/>
    <n v="6299"/>
    <n v="6855"/>
    <s v="West"/>
    <n v="0.91889129999999997"/>
  </r>
  <r>
    <x v="422"/>
    <x v="0"/>
    <x v="4"/>
    <n v="4802"/>
    <n v="5348"/>
    <s v="West"/>
    <n v="0.89790579999999998"/>
  </r>
  <r>
    <x v="423"/>
    <x v="0"/>
    <x v="4"/>
    <n v="3590"/>
    <n v="2168"/>
    <s v="West"/>
    <n v="1"/>
  </r>
  <r>
    <x v="424"/>
    <x v="0"/>
    <x v="4"/>
    <n v="2300"/>
    <n v="2255"/>
    <s v="West"/>
    <n v="1"/>
  </r>
  <r>
    <x v="425"/>
    <x v="0"/>
    <x v="4"/>
    <n v="7391"/>
    <n v="7432"/>
    <s v="West"/>
    <n v="0.99448329999999996"/>
  </r>
  <r>
    <x v="426"/>
    <x v="0"/>
    <x v="4"/>
    <n v="5551"/>
    <n v="6211"/>
    <s v="West"/>
    <n v="0.89373689999999995"/>
  </r>
  <r>
    <x v="427"/>
    <x v="0"/>
    <x v="4"/>
    <n v="9988"/>
    <n v="10742"/>
    <s v="West"/>
    <n v="0.92980830000000003"/>
  </r>
  <r>
    <x v="428"/>
    <x v="0"/>
    <x v="4"/>
    <n v="10260"/>
    <n v="10131"/>
    <s v="West"/>
    <n v="1"/>
  </r>
  <r>
    <x v="429"/>
    <x v="0"/>
    <x v="4"/>
    <n v="7512"/>
    <n v="7829"/>
    <s v="West"/>
    <n v="0.95950950000000002"/>
  </r>
  <r>
    <x v="430"/>
    <x v="0"/>
    <x v="4"/>
    <n v="10669"/>
    <n v="11476"/>
    <s v="West"/>
    <n v="0.92967929999999999"/>
  </r>
  <r>
    <x v="431"/>
    <x v="0"/>
    <x v="4"/>
    <n v="605"/>
    <n v="899"/>
    <s v="West"/>
    <n v="0.67296990000000001"/>
  </r>
  <r>
    <x v="432"/>
    <x v="0"/>
    <x v="4"/>
    <n v="1215"/>
    <n v="1276"/>
    <s v="West"/>
    <n v="0.95219430000000005"/>
  </r>
  <r>
    <x v="433"/>
    <x v="0"/>
    <x v="4"/>
    <n v="203"/>
    <n v="216"/>
    <s v="West"/>
    <n v="0.93981479999999995"/>
  </r>
  <r>
    <x v="434"/>
    <x v="0"/>
    <x v="4"/>
    <n v="2461"/>
    <n v="2662"/>
    <s v="West"/>
    <n v="0.9244928"/>
  </r>
  <r>
    <x v="435"/>
    <x v="0"/>
    <x v="4"/>
    <n v="4904"/>
    <n v="5034"/>
    <s v="West"/>
    <n v="0.97417560000000003"/>
  </r>
  <r>
    <x v="436"/>
    <x v="0"/>
    <x v="4"/>
    <n v="5208"/>
    <n v="5643"/>
    <s v="West"/>
    <n v="0.92291339999999999"/>
  </r>
  <r>
    <x v="437"/>
    <x v="0"/>
    <x v="4"/>
    <n v="7756"/>
    <n v="7925"/>
    <s v="West"/>
    <n v="0.97867510000000002"/>
  </r>
  <r>
    <x v="438"/>
    <x v="0"/>
    <x v="4"/>
    <n v="6622"/>
    <n v="7589"/>
    <s v="West"/>
    <n v="0.87257870000000004"/>
  </r>
  <r>
    <x v="439"/>
    <x v="0"/>
    <x v="4"/>
    <n v="7338"/>
    <n v="7759"/>
    <s v="West"/>
    <n v="0.94574040000000004"/>
  </r>
  <r>
    <x v="440"/>
    <x v="0"/>
    <x v="4"/>
    <n v="6940"/>
    <n v="7094"/>
    <s v="West"/>
    <n v="0.97829149999999998"/>
  </r>
  <r>
    <x v="441"/>
    <x v="0"/>
    <x v="4"/>
    <n v="4135"/>
    <n v="4251"/>
    <s v="West"/>
    <n v="0.97271229999999997"/>
  </r>
  <r>
    <x v="442"/>
    <x v="0"/>
    <x v="4"/>
    <n v="1414"/>
    <n v="1457"/>
    <s v="West"/>
    <n v="0.97048730000000005"/>
  </r>
  <r>
    <x v="443"/>
    <x v="0"/>
    <x v="4"/>
    <n v="422"/>
    <n v="438"/>
    <s v="West"/>
    <n v="0.9634703"/>
  </r>
  <r>
    <x v="444"/>
    <x v="0"/>
    <x v="4"/>
    <n v="4080"/>
    <n v="4512"/>
    <s v="West"/>
    <n v="0.90425529999999998"/>
  </r>
  <r>
    <x v="445"/>
    <x v="0"/>
    <x v="4"/>
    <n v="6146"/>
    <n v="6780"/>
    <s v="West"/>
    <n v="0.90648969999999995"/>
  </r>
  <r>
    <x v="446"/>
    <x v="0"/>
    <x v="4"/>
    <n v="2802"/>
    <n v="3157"/>
    <s v="West"/>
    <n v="0.88755150000000005"/>
  </r>
  <r>
    <x v="447"/>
    <x v="0"/>
    <x v="4"/>
    <n v="6989"/>
    <n v="7544"/>
    <s v="West"/>
    <n v="0.92643160000000002"/>
  </r>
  <r>
    <x v="448"/>
    <x v="0"/>
    <x v="4"/>
    <n v="3947"/>
    <n v="4679"/>
    <s v="West"/>
    <n v="0.84355630000000004"/>
  </r>
  <r>
    <x v="449"/>
    <x v="0"/>
    <x v="4"/>
    <n v="2949"/>
    <n v="3236"/>
    <s v="West"/>
    <n v="0.91131030000000002"/>
  </r>
  <r>
    <x v="450"/>
    <x v="0"/>
    <x v="4"/>
    <n v="6553"/>
    <n v="7126"/>
    <s v="West"/>
    <n v="0.91959020000000002"/>
  </r>
  <r>
    <x v="451"/>
    <x v="0"/>
    <x v="4"/>
    <n v="4324"/>
    <n v="4740"/>
    <s v="West"/>
    <n v="0.9122363"/>
  </r>
  <r>
    <x v="452"/>
    <x v="0"/>
    <x v="4"/>
    <n v="5332"/>
    <n v="5699"/>
    <s v="West"/>
    <n v="0.93560270000000001"/>
  </r>
  <r>
    <x v="453"/>
    <x v="2"/>
    <x v="4"/>
    <n v="3359"/>
    <n v="3566"/>
    <s v="West"/>
    <n v="0.94195180000000001"/>
  </r>
  <r>
    <x v="454"/>
    <x v="2"/>
    <x v="4"/>
    <n v="5009"/>
    <n v="4850"/>
    <s v="West"/>
    <n v="1"/>
  </r>
  <r>
    <x v="455"/>
    <x v="0"/>
    <x v="4"/>
    <n v="5474"/>
    <n v="5369"/>
    <s v="West"/>
    <n v="1"/>
  </r>
  <r>
    <x v="456"/>
    <x v="2"/>
    <x v="4"/>
    <n v="2899"/>
    <n v="3337"/>
    <s v="West"/>
    <n v="0.86874439999999997"/>
  </r>
  <r>
    <x v="457"/>
    <x v="2"/>
    <x v="4"/>
    <n v="2152"/>
    <n v="2038"/>
    <s v="West"/>
    <n v="1"/>
  </r>
  <r>
    <x v="458"/>
    <x v="0"/>
    <x v="4"/>
    <n v="5120"/>
    <n v="5620"/>
    <s v="West"/>
    <n v="0.91103199999999995"/>
  </r>
  <r>
    <x v="459"/>
    <x v="0"/>
    <x v="4"/>
    <n v="4218"/>
    <n v="4727"/>
    <s v="West"/>
    <n v="0.89232069999999997"/>
  </r>
  <r>
    <x v="460"/>
    <x v="0"/>
    <x v="4"/>
    <n v="3577"/>
    <n v="3910"/>
    <s v="West"/>
    <n v="0.91483380000000003"/>
  </r>
  <r>
    <x v="461"/>
    <x v="0"/>
    <x v="4"/>
    <n v="4438"/>
    <n v="5070"/>
    <s v="West"/>
    <n v="0.87534520000000005"/>
  </r>
  <r>
    <x v="462"/>
    <x v="0"/>
    <x v="4"/>
    <n v="531"/>
    <n v="675"/>
    <s v="West"/>
    <n v="0.78666670000000005"/>
  </r>
  <r>
    <x v="463"/>
    <x v="0"/>
    <x v="4"/>
    <n v="5836"/>
    <n v="6451"/>
    <s v="West"/>
    <n v="0.90466590000000002"/>
  </r>
  <r>
    <x v="464"/>
    <x v="0"/>
    <x v="4"/>
    <n v="4599"/>
    <n v="5056"/>
    <s v="West"/>
    <n v="0.90961239999999999"/>
  </r>
  <r>
    <x v="465"/>
    <x v="0"/>
    <x v="4"/>
    <n v="6261"/>
    <n v="7260"/>
    <s v="East"/>
    <n v="0.86239670000000002"/>
  </r>
  <r>
    <x v="466"/>
    <x v="0"/>
    <x v="4"/>
    <n v="3008"/>
    <n v="3347"/>
    <s v="Central"/>
    <n v="0.89871529999999999"/>
  </r>
  <r>
    <x v="467"/>
    <x v="0"/>
    <x v="4"/>
    <n v="1432"/>
    <n v="1730"/>
    <s v="Central"/>
    <n v="0.82774570000000003"/>
  </r>
  <r>
    <x v="468"/>
    <x v="0"/>
    <x v="4"/>
    <n v="1114"/>
    <n v="1322"/>
    <s v="Central"/>
    <n v="0.84266260000000004"/>
  </r>
  <r>
    <x v="469"/>
    <x v="0"/>
    <x v="4"/>
    <n v="1253"/>
    <n v="1558"/>
    <s v="Central"/>
    <n v="0.80423619999999996"/>
  </r>
  <r>
    <x v="470"/>
    <x v="0"/>
    <x v="4"/>
    <n v="9732"/>
    <n v="11277"/>
    <s v="North East"/>
    <n v="0.86299550000000003"/>
  </r>
  <r>
    <x v="471"/>
    <x v="0"/>
    <x v="4"/>
    <n v="6213"/>
    <n v="6761"/>
    <s v="North East"/>
    <n v="0.91894690000000001"/>
  </r>
  <r>
    <x v="472"/>
    <x v="0"/>
    <x v="4"/>
    <n v="3240"/>
    <n v="3615"/>
    <s v="North East"/>
    <n v="0.8962656"/>
  </r>
  <r>
    <x v="473"/>
    <x v="0"/>
    <x v="4"/>
    <n v="5682"/>
    <n v="6328"/>
    <s v="North East"/>
    <n v="0.89791410000000005"/>
  </r>
  <r>
    <x v="474"/>
    <x v="0"/>
    <x v="4"/>
    <n v="13678"/>
    <n v="15209"/>
    <s v="North East"/>
    <n v="0.89933589999999997"/>
  </r>
  <r>
    <x v="475"/>
    <x v="0"/>
    <x v="4"/>
    <n v="2037"/>
    <n v="2213"/>
    <s v="North East"/>
    <n v="0.92046989999999995"/>
  </r>
  <r>
    <x v="476"/>
    <x v="0"/>
    <x v="4"/>
    <n v="6268"/>
    <n v="6809"/>
    <s v="North East"/>
    <n v="0.92054639999999999"/>
  </r>
  <r>
    <x v="477"/>
    <x v="0"/>
    <x v="4"/>
    <n v="4290"/>
    <n v="5165"/>
    <s v="North East"/>
    <n v="0.83059050000000001"/>
  </r>
  <r>
    <x v="478"/>
    <x v="0"/>
    <x v="4"/>
    <n v="2668"/>
    <n v="3432"/>
    <s v="North East"/>
    <n v="0.77738929999999995"/>
  </r>
  <r>
    <x v="479"/>
    <x v="0"/>
    <x v="4"/>
    <n v="8222"/>
    <n v="9852"/>
    <s v="North East"/>
    <n v="0.8345513"/>
  </r>
  <r>
    <x v="480"/>
    <x v="0"/>
    <x v="4"/>
    <n v="3102"/>
    <n v="3684"/>
    <s v="North West"/>
    <n v="0.84201959999999998"/>
  </r>
  <r>
    <x v="481"/>
    <x v="0"/>
    <x v="4"/>
    <n v="1625"/>
    <n v="1839"/>
    <s v="North West"/>
    <n v="0.88363239999999998"/>
  </r>
  <r>
    <x v="482"/>
    <x v="0"/>
    <x v="4"/>
    <n v="1962"/>
    <n v="2247"/>
    <s v="North West"/>
    <n v="0.87316419999999995"/>
  </r>
  <r>
    <x v="483"/>
    <x v="0"/>
    <x v="4"/>
    <n v="41"/>
    <n v="42"/>
    <s v="North West"/>
    <n v="0.97619040000000001"/>
  </r>
  <r>
    <x v="484"/>
    <x v="0"/>
    <x v="4"/>
    <n v="4688"/>
    <n v="5097"/>
    <s v="North East"/>
    <n v="0.91975669999999998"/>
  </r>
  <r>
    <x v="485"/>
    <x v="0"/>
    <x v="4"/>
    <n v="8892"/>
    <n v="9012"/>
    <s v="North East"/>
    <n v="0.98668440000000002"/>
  </r>
  <r>
    <x v="486"/>
    <x v="0"/>
    <x v="4"/>
    <n v="733"/>
    <n v="847"/>
    <s v="North East"/>
    <n v="0.86540729999999999"/>
  </r>
  <r>
    <x v="487"/>
    <x v="0"/>
    <x v="4"/>
    <n v="5693"/>
    <n v="6232"/>
    <s v="Central"/>
    <n v="0.91351090000000001"/>
  </r>
  <r>
    <x v="488"/>
    <x v="0"/>
    <x v="4"/>
    <n v="5847"/>
    <n v="6080"/>
    <s v="Central"/>
    <n v="0.96167760000000002"/>
  </r>
  <r>
    <x v="489"/>
    <x v="0"/>
    <x v="4"/>
    <n v="3700"/>
    <n v="3836"/>
    <s v="Central"/>
    <n v="0.96454640000000003"/>
  </r>
  <r>
    <x v="490"/>
    <x v="0"/>
    <x v="4"/>
    <n v="4639"/>
    <n v="5258"/>
    <s v="North East"/>
    <n v="0.88227460000000002"/>
  </r>
  <r>
    <x v="491"/>
    <x v="0"/>
    <x v="4"/>
    <n v="3053"/>
    <n v="3454"/>
    <s v="North East"/>
    <n v="0.88390270000000004"/>
  </r>
  <r>
    <x v="492"/>
    <x v="0"/>
    <x v="4"/>
    <n v="1804"/>
    <n v="1788"/>
    <s v="North East"/>
    <n v="1"/>
  </r>
  <r>
    <x v="493"/>
    <x v="0"/>
    <x v="4"/>
    <n v="6694"/>
    <n v="6812"/>
    <s v="North East"/>
    <n v="0.98267760000000004"/>
  </r>
  <r>
    <x v="494"/>
    <x v="0"/>
    <x v="4"/>
    <n v="3453"/>
    <n v="3690"/>
    <s v="North East"/>
    <n v="0.93577239999999995"/>
  </r>
  <r>
    <x v="495"/>
    <x v="0"/>
    <x v="4"/>
    <n v="3500"/>
    <n v="3417"/>
    <s v="North East"/>
    <n v="1"/>
  </r>
  <r>
    <x v="496"/>
    <x v="0"/>
    <x v="4"/>
    <n v="8250"/>
    <n v="8202"/>
    <s v="North East"/>
    <n v="1"/>
  </r>
  <r>
    <x v="497"/>
    <x v="0"/>
    <x v="4"/>
    <n v="1047"/>
    <n v="1195"/>
    <s v="North East"/>
    <n v="0.8761506"/>
  </r>
  <r>
    <x v="498"/>
    <x v="0"/>
    <x v="4"/>
    <n v="1603"/>
    <n v="1786"/>
    <s v="Central"/>
    <n v="0.89753640000000001"/>
  </r>
  <r>
    <x v="499"/>
    <x v="0"/>
    <x v="4"/>
    <n v="1870"/>
    <n v="2013"/>
    <s v="North East"/>
    <n v="0.92896179999999995"/>
  </r>
  <r>
    <x v="500"/>
    <x v="0"/>
    <x v="4"/>
    <n v="3219"/>
    <n v="3628"/>
    <s v="North East"/>
    <n v="0.88726570000000005"/>
  </r>
  <r>
    <x v="501"/>
    <x v="0"/>
    <x v="4"/>
    <n v="2000"/>
    <n v="1928"/>
    <s v="North East"/>
    <n v="1"/>
  </r>
  <r>
    <x v="502"/>
    <x v="0"/>
    <x v="4"/>
    <n v="6083"/>
    <n v="6479"/>
    <s v="North East"/>
    <n v="0.93887940000000003"/>
  </r>
  <r>
    <x v="503"/>
    <x v="0"/>
    <x v="4"/>
    <n v="625"/>
    <n v="711"/>
    <s v="North East"/>
    <n v="0.87904360000000004"/>
  </r>
  <r>
    <x v="504"/>
    <x v="0"/>
    <x v="4"/>
    <n v="844"/>
    <n v="1034"/>
    <s v="North East"/>
    <n v="0.81624759999999996"/>
  </r>
  <r>
    <x v="505"/>
    <x v="0"/>
    <x v="4"/>
    <n v="5199"/>
    <n v="5700"/>
    <s v="North East"/>
    <n v="0.91210530000000001"/>
  </r>
  <r>
    <x v="506"/>
    <x v="0"/>
    <x v="4"/>
    <n v="1687"/>
    <n v="1834"/>
    <s v="North East"/>
    <n v="0.91984730000000003"/>
  </r>
  <r>
    <x v="507"/>
    <x v="0"/>
    <x v="4"/>
    <n v="2431"/>
    <n v="2686"/>
    <s v="North East"/>
    <n v="0.90506330000000002"/>
  </r>
  <r>
    <x v="508"/>
    <x v="0"/>
    <x v="4"/>
    <n v="12173"/>
    <n v="10381"/>
    <s v="North East"/>
    <n v="1"/>
  </r>
  <r>
    <x v="509"/>
    <x v="0"/>
    <x v="4"/>
    <n v="6277"/>
    <n v="6837"/>
    <s v="North East"/>
    <n v="0.91809269999999998"/>
  </r>
  <r>
    <x v="510"/>
    <x v="0"/>
    <x v="4"/>
    <n v="4562"/>
    <n v="5539"/>
    <s v="North East"/>
    <n v="0.82361439999999997"/>
  </r>
  <r>
    <x v="511"/>
    <x v="0"/>
    <x v="4"/>
    <n v="8452"/>
    <n v="8809"/>
    <s v="North West"/>
    <n v="0.95947329999999997"/>
  </r>
  <r>
    <x v="512"/>
    <x v="0"/>
    <x v="4"/>
    <n v="6139"/>
    <n v="5872"/>
    <s v="North West"/>
    <n v="1"/>
  </r>
  <r>
    <x v="513"/>
    <x v="0"/>
    <x v="4"/>
    <n v="5439"/>
    <n v="5793"/>
    <s v="North West"/>
    <n v="0.93889180000000005"/>
  </r>
  <r>
    <x v="514"/>
    <x v="0"/>
    <x v="4"/>
    <n v="5493"/>
    <n v="5663"/>
    <s v="North West"/>
    <n v="0.96998059999999997"/>
  </r>
  <r>
    <x v="515"/>
    <x v="0"/>
    <x v="4"/>
    <n v="3285"/>
    <n v="3562"/>
    <s v="North West"/>
    <n v="0.92223469999999996"/>
  </r>
  <r>
    <x v="516"/>
    <x v="0"/>
    <x v="4"/>
    <n v="1171"/>
    <n v="1344"/>
    <s v="North West"/>
    <n v="0.87127980000000005"/>
  </r>
  <r>
    <x v="517"/>
    <x v="0"/>
    <x v="4"/>
    <n v="1956"/>
    <n v="2191"/>
    <s v="North West"/>
    <n v="0.89274310000000001"/>
  </r>
  <r>
    <x v="518"/>
    <x v="0"/>
    <x v="4"/>
    <n v="572"/>
    <n v="640"/>
    <s v="North West"/>
    <n v="0.89375000000000004"/>
  </r>
  <r>
    <x v="519"/>
    <x v="0"/>
    <x v="4"/>
    <n v="3016"/>
    <n v="3225"/>
    <s v="North West"/>
    <n v="0.93519379999999996"/>
  </r>
  <r>
    <x v="520"/>
    <x v="0"/>
    <x v="4"/>
    <n v="994"/>
    <n v="1114"/>
    <s v="North West"/>
    <n v="0.89227999999999996"/>
  </r>
  <r>
    <x v="521"/>
    <x v="0"/>
    <x v="4"/>
    <n v="2849"/>
    <n v="2964"/>
    <s v="North West"/>
    <n v="0.96120110000000003"/>
  </r>
  <r>
    <x v="522"/>
    <x v="0"/>
    <x v="4"/>
    <n v="3944"/>
    <n v="3863"/>
    <s v="North West"/>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
  <r>
    <x v="0"/>
    <x v="0"/>
    <x v="0"/>
    <n v="1785"/>
    <n v="10809"/>
    <n v="1805"/>
    <n v="20830"/>
    <x v="0"/>
    <n v="8.5693699999999998E-2"/>
  </r>
  <r>
    <x v="0"/>
    <x v="0"/>
    <x v="1"/>
    <n v="938"/>
    <n v="7067"/>
    <n v="4248"/>
    <n v="8580"/>
    <x v="0"/>
    <n v="0.109324"/>
  </r>
  <r>
    <x v="1"/>
    <x v="0"/>
    <x v="0"/>
    <n v="1463"/>
    <n v="8564"/>
    <n v="1466"/>
    <n v="16233"/>
    <x v="0"/>
    <n v="9.01251E-2"/>
  </r>
  <r>
    <x v="1"/>
    <x v="0"/>
    <x v="1"/>
    <n v="873"/>
    <n v="6273"/>
    <n v="4064"/>
    <n v="6882"/>
    <x v="0"/>
    <n v="0.12685270000000001"/>
  </r>
  <r>
    <x v="2"/>
    <x v="0"/>
    <x v="0"/>
    <n v="1605"/>
    <n v="9640"/>
    <n v="1723"/>
    <n v="19156"/>
    <x v="0"/>
    <n v="8.3785799999999994E-2"/>
  </r>
  <r>
    <x v="2"/>
    <x v="0"/>
    <x v="1"/>
    <n v="1026"/>
    <n v="7358"/>
    <n v="4516"/>
    <n v="8643"/>
    <x v="0"/>
    <n v="0.1187088"/>
  </r>
  <r>
    <x v="3"/>
    <x v="0"/>
    <x v="0"/>
    <n v="1860"/>
    <n v="10799"/>
    <n v="1838"/>
    <n v="17958"/>
    <x v="0"/>
    <n v="0.103575"/>
  </r>
  <r>
    <x v="3"/>
    <x v="0"/>
    <x v="1"/>
    <n v="557"/>
    <n v="4546"/>
    <n v="3112"/>
    <n v="5312"/>
    <x v="0"/>
    <n v="0.1048569"/>
  </r>
  <r>
    <x v="4"/>
    <x v="0"/>
    <x v="0"/>
    <n v="1461"/>
    <n v="9696"/>
    <n v="1472"/>
    <n v="18782"/>
    <x v="0"/>
    <n v="7.7787200000000001E-2"/>
  </r>
  <r>
    <x v="4"/>
    <x v="0"/>
    <x v="1"/>
    <n v="992"/>
    <n v="7247"/>
    <n v="4577"/>
    <n v="8349"/>
    <x v="0"/>
    <n v="0.11881659999999999"/>
  </r>
  <r>
    <x v="5"/>
    <x v="0"/>
    <x v="0"/>
    <n v="3673"/>
    <n v="22684"/>
    <n v="3752"/>
    <n v="38623"/>
    <x v="0"/>
    <n v="9.5098799999999997E-2"/>
  </r>
  <r>
    <x v="5"/>
    <x v="0"/>
    <x v="1"/>
    <n v="1371"/>
    <n v="9977"/>
    <n v="6450"/>
    <n v="12377"/>
    <x v="0"/>
    <n v="0.11076999999999999"/>
  </r>
  <r>
    <x v="6"/>
    <x v="0"/>
    <x v="0"/>
    <n v="304"/>
    <n v="4188"/>
    <n v="274"/>
    <n v="8728"/>
    <x v="0"/>
    <n v="3.4830399999999997E-2"/>
  </r>
  <r>
    <x v="6"/>
    <x v="0"/>
    <x v="1"/>
    <n v="117"/>
    <n v="1071"/>
    <n v="410"/>
    <n v="1549"/>
    <x v="0"/>
    <n v="7.5532600000000005E-2"/>
  </r>
  <r>
    <x v="7"/>
    <x v="0"/>
    <x v="0"/>
    <n v="794"/>
    <n v="7777"/>
    <n v="779"/>
    <n v="16464"/>
    <x v="0"/>
    <n v="4.8226400000000003E-2"/>
  </r>
  <r>
    <x v="7"/>
    <x v="0"/>
    <x v="1"/>
    <n v="377"/>
    <n v="2780"/>
    <n v="1413"/>
    <n v="3782"/>
    <x v="0"/>
    <n v="9.9682699999999999E-2"/>
  </r>
  <r>
    <x v="8"/>
    <x v="0"/>
    <x v="0"/>
    <n v="1486"/>
    <n v="14459"/>
    <n v="1520"/>
    <n v="27247"/>
    <x v="0"/>
    <n v="5.4538099999999999E-2"/>
  </r>
  <r>
    <x v="8"/>
    <x v="0"/>
    <x v="1"/>
    <n v="791"/>
    <n v="6837"/>
    <n v="3615"/>
    <n v="8363"/>
    <x v="0"/>
    <n v="9.4583299999999995E-2"/>
  </r>
  <r>
    <x v="9"/>
    <x v="0"/>
    <x v="0"/>
    <n v="1631"/>
    <n v="18679"/>
    <n v="1433"/>
    <n v="37808"/>
    <x v="0"/>
    <n v="4.3138999999999997E-2"/>
  </r>
  <r>
    <x v="9"/>
    <x v="0"/>
    <x v="1"/>
    <n v="1423"/>
    <n v="11727"/>
    <n v="4619"/>
    <n v="15849"/>
    <x v="0"/>
    <n v="8.9784799999999998E-2"/>
  </r>
  <r>
    <x v="10"/>
    <x v="0"/>
    <x v="0"/>
    <n v="1273"/>
    <n v="10167"/>
    <n v="1230"/>
    <n v="20372"/>
    <x v="1"/>
    <n v="6.24877E-2"/>
  </r>
  <r>
    <x v="10"/>
    <x v="0"/>
    <x v="1"/>
    <n v="723"/>
    <n v="6089"/>
    <n v="3296"/>
    <n v="7870"/>
    <x v="1"/>
    <n v="9.1867799999999999E-2"/>
  </r>
  <r>
    <x v="11"/>
    <x v="0"/>
    <x v="0"/>
    <n v="546"/>
    <n v="4201"/>
    <n v="569"/>
    <n v="8009"/>
    <x v="1"/>
    <n v="6.8173300000000006E-2"/>
  </r>
  <r>
    <x v="11"/>
    <x v="0"/>
    <x v="1"/>
    <n v="331"/>
    <n v="3117"/>
    <n v="1644"/>
    <n v="3862"/>
    <x v="1"/>
    <n v="8.5706900000000003E-2"/>
  </r>
  <r>
    <x v="12"/>
    <x v="0"/>
    <x v="0"/>
    <n v="793"/>
    <n v="5602"/>
    <n v="790"/>
    <n v="10801"/>
    <x v="2"/>
    <n v="7.3419100000000001E-2"/>
  </r>
  <r>
    <x v="12"/>
    <x v="0"/>
    <x v="1"/>
    <n v="376"/>
    <n v="3540"/>
    <n v="1883"/>
    <n v="4526"/>
    <x v="2"/>
    <n v="8.3075599999999999E-2"/>
  </r>
  <r>
    <x v="13"/>
    <x v="0"/>
    <x v="0"/>
    <n v="1204"/>
    <n v="7945"/>
    <n v="1232"/>
    <n v="13142"/>
    <x v="2"/>
    <n v="9.1614699999999993E-2"/>
  </r>
  <r>
    <x v="13"/>
    <x v="0"/>
    <x v="1"/>
    <n v="366"/>
    <n v="3016"/>
    <n v="1651"/>
    <n v="3897"/>
    <x v="2"/>
    <n v="9.3918399999999999E-2"/>
  </r>
  <r>
    <x v="14"/>
    <x v="0"/>
    <x v="0"/>
    <n v="3649"/>
    <n v="21652"/>
    <n v="3713"/>
    <n v="34947"/>
    <x v="1"/>
    <n v="0.1044153"/>
  </r>
  <r>
    <x v="14"/>
    <x v="0"/>
    <x v="1"/>
    <n v="709"/>
    <n v="6416"/>
    <n v="3731"/>
    <n v="8326"/>
    <x v="1"/>
    <n v="8.5154900000000006E-2"/>
  </r>
  <r>
    <x v="15"/>
    <x v="0"/>
    <x v="0"/>
    <n v="819"/>
    <n v="6805"/>
    <n v="738"/>
    <n v="13996"/>
    <x v="1"/>
    <n v="5.8516699999999998E-2"/>
  </r>
  <r>
    <x v="15"/>
    <x v="0"/>
    <x v="1"/>
    <n v="380"/>
    <n v="3615"/>
    <n v="1658"/>
    <n v="3700"/>
    <x v="1"/>
    <n v="0.10270269999999999"/>
  </r>
  <r>
    <x v="16"/>
    <x v="0"/>
    <x v="0"/>
    <n v="410"/>
    <n v="4932"/>
    <n v="331"/>
    <n v="11510"/>
    <x v="1"/>
    <n v="3.5621199999999999E-2"/>
  </r>
  <r>
    <x v="16"/>
    <x v="0"/>
    <x v="1"/>
    <n v="446"/>
    <n v="3777"/>
    <n v="1279"/>
    <n v="4932"/>
    <x v="1"/>
    <n v="9.0429800000000005E-2"/>
  </r>
  <r>
    <x v="17"/>
    <x v="0"/>
    <x v="0"/>
    <n v="973"/>
    <n v="10059"/>
    <n v="871"/>
    <n v="24669"/>
    <x v="1"/>
    <n v="3.9442199999999997E-2"/>
  </r>
  <r>
    <x v="17"/>
    <x v="0"/>
    <x v="1"/>
    <n v="719"/>
    <n v="6152"/>
    <n v="2071"/>
    <n v="9141"/>
    <x v="1"/>
    <n v="7.8656599999999993E-2"/>
  </r>
  <r>
    <x v="18"/>
    <x v="0"/>
    <x v="0"/>
    <n v="1393"/>
    <n v="11803"/>
    <n v="1326"/>
    <n v="24439"/>
    <x v="1"/>
    <n v="5.6999099999999997E-2"/>
  </r>
  <r>
    <x v="18"/>
    <x v="0"/>
    <x v="1"/>
    <n v="731"/>
    <n v="6439"/>
    <n v="2390"/>
    <n v="9451"/>
    <x v="1"/>
    <n v="7.7346300000000007E-2"/>
  </r>
  <r>
    <x v="19"/>
    <x v="0"/>
    <x v="0"/>
    <n v="656"/>
    <n v="6183"/>
    <n v="601"/>
    <n v="15256"/>
    <x v="1"/>
    <n v="4.2999500000000003E-2"/>
  </r>
  <r>
    <x v="19"/>
    <x v="0"/>
    <x v="1"/>
    <n v="400"/>
    <n v="3839"/>
    <n v="1496"/>
    <n v="5402"/>
    <x v="1"/>
    <n v="7.4046600000000004E-2"/>
  </r>
  <r>
    <x v="20"/>
    <x v="0"/>
    <x v="0"/>
    <n v="540"/>
    <n v="4822"/>
    <n v="520"/>
    <n v="11117"/>
    <x v="1"/>
    <n v="4.8574300000000001E-2"/>
  </r>
  <r>
    <x v="20"/>
    <x v="0"/>
    <x v="1"/>
    <n v="453"/>
    <n v="4677"/>
    <n v="2433"/>
    <n v="5951"/>
    <x v="1"/>
    <n v="7.61217E-2"/>
  </r>
  <r>
    <x v="21"/>
    <x v="1"/>
    <x v="0"/>
    <n v="2775"/>
    <n v="18250"/>
    <n v="2806"/>
    <n v="33832"/>
    <x v="0"/>
    <n v="8.2022899999999996E-2"/>
  </r>
  <r>
    <x v="21"/>
    <x v="1"/>
    <x v="1"/>
    <n v="1206"/>
    <n v="10377"/>
    <n v="6567"/>
    <n v="12860"/>
    <x v="0"/>
    <n v="9.3779199999999993E-2"/>
  </r>
  <r>
    <x v="22"/>
    <x v="1"/>
    <x v="0"/>
    <n v="1475"/>
    <n v="12653"/>
    <n v="1486"/>
    <n v="25156"/>
    <x v="0"/>
    <n v="5.8634100000000001E-2"/>
  </r>
  <r>
    <x v="22"/>
    <x v="1"/>
    <x v="1"/>
    <n v="1083"/>
    <n v="8944"/>
    <n v="4797"/>
    <n v="10820"/>
    <x v="0"/>
    <n v="0.1000924"/>
  </r>
  <r>
    <x v="23"/>
    <x v="1"/>
    <x v="0"/>
    <n v="1816"/>
    <n v="17021"/>
    <n v="1724"/>
    <n v="34321"/>
    <x v="0"/>
    <n v="5.29122E-2"/>
  </r>
  <r>
    <x v="23"/>
    <x v="1"/>
    <x v="1"/>
    <n v="936"/>
    <n v="7753"/>
    <n v="3232"/>
    <n v="10794"/>
    <x v="0"/>
    <n v="8.6714799999999995E-2"/>
  </r>
  <r>
    <x v="24"/>
    <x v="1"/>
    <x v="0"/>
    <n v="2104"/>
    <n v="17301"/>
    <n v="2136"/>
    <n v="32114"/>
    <x v="0"/>
    <n v="6.5516599999999994E-2"/>
  </r>
  <r>
    <x v="24"/>
    <x v="1"/>
    <x v="1"/>
    <n v="1297"/>
    <n v="11051"/>
    <n v="5926"/>
    <n v="13308"/>
    <x v="0"/>
    <n v="9.7460199999999997E-2"/>
  </r>
  <r>
    <x v="25"/>
    <x v="1"/>
    <x v="0"/>
    <n v="779"/>
    <n v="8013"/>
    <n v="760"/>
    <n v="16537"/>
    <x v="0"/>
    <n v="4.7106500000000003E-2"/>
  </r>
  <r>
    <x v="25"/>
    <x v="1"/>
    <x v="1"/>
    <n v="454"/>
    <n v="3717"/>
    <n v="1713"/>
    <n v="5211"/>
    <x v="0"/>
    <n v="8.7123400000000004E-2"/>
  </r>
  <r>
    <x v="26"/>
    <x v="1"/>
    <x v="0"/>
    <n v="1019"/>
    <n v="10621"/>
    <n v="935"/>
    <n v="21198"/>
    <x v="0"/>
    <n v="4.8070599999999998E-2"/>
  </r>
  <r>
    <x v="26"/>
    <x v="1"/>
    <x v="1"/>
    <n v="382"/>
    <n v="3169"/>
    <n v="1100"/>
    <n v="4681"/>
    <x v="0"/>
    <n v="8.1606499999999998E-2"/>
  </r>
  <r>
    <x v="27"/>
    <x v="1"/>
    <x v="0"/>
    <n v="592"/>
    <n v="8241"/>
    <n v="402"/>
    <n v="21987"/>
    <x v="1"/>
    <n v="2.6925000000000001E-2"/>
  </r>
  <r>
    <x v="27"/>
    <x v="1"/>
    <x v="1"/>
    <n v="468"/>
    <n v="4823"/>
    <n v="1311"/>
    <n v="7613"/>
    <x v="1"/>
    <n v="6.1473800000000002E-2"/>
  </r>
  <r>
    <x v="28"/>
    <x v="1"/>
    <x v="0"/>
    <n v="1182"/>
    <n v="24798"/>
    <n v="921"/>
    <n v="57862"/>
    <x v="1"/>
    <n v="2.0427899999999999E-2"/>
  </r>
  <r>
    <x v="28"/>
    <x v="1"/>
    <x v="1"/>
    <n v="880"/>
    <n v="10438"/>
    <n v="2021"/>
    <n v="16610"/>
    <x v="1"/>
    <n v="5.2980100000000002E-2"/>
  </r>
  <r>
    <x v="29"/>
    <x v="1"/>
    <x v="0"/>
    <n v="1486"/>
    <n v="24639"/>
    <n v="1187"/>
    <n v="57397"/>
    <x v="1"/>
    <n v="2.58899E-2"/>
  </r>
  <r>
    <x v="29"/>
    <x v="1"/>
    <x v="1"/>
    <n v="1107"/>
    <n v="11386"/>
    <n v="3161"/>
    <n v="16966"/>
    <x v="1"/>
    <n v="6.5248100000000003E-2"/>
  </r>
  <r>
    <x v="30"/>
    <x v="1"/>
    <x v="0"/>
    <n v="1308"/>
    <n v="13749"/>
    <n v="1177"/>
    <n v="31569"/>
    <x v="1"/>
    <n v="4.14331E-2"/>
  </r>
  <r>
    <x v="30"/>
    <x v="1"/>
    <x v="1"/>
    <n v="1110"/>
    <n v="9428"/>
    <n v="4273"/>
    <n v="12362"/>
    <x v="1"/>
    <n v="8.9791300000000004E-2"/>
  </r>
  <r>
    <x v="31"/>
    <x v="1"/>
    <x v="0"/>
    <n v="797"/>
    <n v="9551"/>
    <n v="685"/>
    <n v="22749"/>
    <x v="1"/>
    <n v="3.5034500000000003E-2"/>
  </r>
  <r>
    <x v="31"/>
    <x v="1"/>
    <x v="1"/>
    <n v="711"/>
    <n v="5781"/>
    <n v="2473"/>
    <n v="7711"/>
    <x v="1"/>
    <n v="9.2205899999999993E-2"/>
  </r>
  <r>
    <x v="32"/>
    <x v="1"/>
    <x v="0"/>
    <n v="888"/>
    <n v="10912"/>
    <n v="776"/>
    <n v="24443"/>
    <x v="1"/>
    <n v="3.6329399999999998E-2"/>
  </r>
  <r>
    <x v="32"/>
    <x v="1"/>
    <x v="1"/>
    <n v="652"/>
    <n v="5871"/>
    <n v="2309"/>
    <n v="8077"/>
    <x v="1"/>
    <n v="8.0723000000000003E-2"/>
  </r>
  <r>
    <x v="33"/>
    <x v="1"/>
    <x v="0"/>
    <n v="573"/>
    <n v="5797"/>
    <n v="533"/>
    <n v="12694"/>
    <x v="1"/>
    <n v="4.5139400000000003E-2"/>
  </r>
  <r>
    <x v="33"/>
    <x v="1"/>
    <x v="1"/>
    <n v="487"/>
    <n v="4000"/>
    <n v="1858"/>
    <n v="5284"/>
    <x v="1"/>
    <n v="9.2164999999999997E-2"/>
  </r>
  <r>
    <x v="34"/>
    <x v="1"/>
    <x v="0"/>
    <n v="1574"/>
    <n v="20906"/>
    <n v="1308"/>
    <n v="47036"/>
    <x v="1"/>
    <n v="3.3463699999999999E-2"/>
  </r>
  <r>
    <x v="34"/>
    <x v="1"/>
    <x v="1"/>
    <n v="984"/>
    <n v="8440"/>
    <n v="2709"/>
    <n v="12809"/>
    <x v="1"/>
    <n v="7.6821E-2"/>
  </r>
  <r>
    <x v="35"/>
    <x v="1"/>
    <x v="0"/>
    <n v="842"/>
    <n v="9223"/>
    <n v="749"/>
    <n v="19995"/>
    <x v="1"/>
    <n v="4.2110500000000002E-2"/>
  </r>
  <r>
    <x v="35"/>
    <x v="1"/>
    <x v="1"/>
    <n v="688"/>
    <n v="5458"/>
    <n v="2375"/>
    <n v="7331"/>
    <x v="1"/>
    <n v="9.3848000000000001E-2"/>
  </r>
  <r>
    <x v="36"/>
    <x v="1"/>
    <x v="0"/>
    <n v="2092"/>
    <n v="28582"/>
    <n v="1667"/>
    <n v="65450"/>
    <x v="1"/>
    <n v="3.19633E-2"/>
  </r>
  <r>
    <x v="36"/>
    <x v="1"/>
    <x v="1"/>
    <n v="967"/>
    <n v="8692"/>
    <n v="2242"/>
    <n v="13702"/>
    <x v="1"/>
    <n v="7.05736E-2"/>
  </r>
  <r>
    <x v="37"/>
    <x v="1"/>
    <x v="0"/>
    <n v="1586"/>
    <n v="13807"/>
    <n v="1502"/>
    <n v="27419"/>
    <x v="1"/>
    <n v="5.7843100000000001E-2"/>
  </r>
  <r>
    <x v="37"/>
    <x v="1"/>
    <x v="1"/>
    <n v="1158"/>
    <n v="9361"/>
    <n v="4765"/>
    <n v="11690"/>
    <x v="1"/>
    <n v="9.9058999999999994E-2"/>
  </r>
  <r>
    <x v="38"/>
    <x v="1"/>
    <x v="0"/>
    <n v="726"/>
    <n v="9384"/>
    <n v="623"/>
    <n v="17210"/>
    <x v="0"/>
    <n v="4.2184800000000001E-2"/>
  </r>
  <r>
    <x v="38"/>
    <x v="1"/>
    <x v="1"/>
    <n v="559"/>
    <n v="4926"/>
    <n v="2097"/>
    <n v="6408"/>
    <x v="0"/>
    <n v="8.7234699999999998E-2"/>
  </r>
  <r>
    <x v="39"/>
    <x v="1"/>
    <x v="0"/>
    <n v="1015"/>
    <n v="10144"/>
    <n v="875"/>
    <n v="21278"/>
    <x v="0"/>
    <n v="4.7701899999999998E-2"/>
  </r>
  <r>
    <x v="39"/>
    <x v="1"/>
    <x v="1"/>
    <n v="648"/>
    <n v="5572"/>
    <n v="2311"/>
    <n v="7482"/>
    <x v="0"/>
    <n v="8.6607900000000002E-2"/>
  </r>
  <r>
    <x v="40"/>
    <x v="1"/>
    <x v="0"/>
    <n v="1510"/>
    <n v="14960"/>
    <n v="1370"/>
    <n v="28658"/>
    <x v="0"/>
    <n v="5.2690300000000002E-2"/>
  </r>
  <r>
    <x v="40"/>
    <x v="1"/>
    <x v="1"/>
    <n v="1059"/>
    <n v="8216"/>
    <n v="3367"/>
    <n v="11039"/>
    <x v="0"/>
    <n v="9.5932600000000007E-2"/>
  </r>
  <r>
    <x v="41"/>
    <x v="1"/>
    <x v="0"/>
    <n v="1473"/>
    <n v="12458"/>
    <n v="1381"/>
    <n v="21586"/>
    <x v="1"/>
    <n v="6.8238699999999999E-2"/>
  </r>
  <r>
    <x v="41"/>
    <x v="1"/>
    <x v="1"/>
    <n v="672"/>
    <n v="5202"/>
    <n v="2456"/>
    <n v="6645"/>
    <x v="1"/>
    <n v="0.1011287"/>
  </r>
  <r>
    <x v="42"/>
    <x v="1"/>
    <x v="0"/>
    <n v="909"/>
    <n v="10109"/>
    <n v="720"/>
    <n v="16893"/>
    <x v="1"/>
    <n v="5.3809299999999997E-2"/>
  </r>
  <r>
    <x v="42"/>
    <x v="1"/>
    <x v="1"/>
    <n v="399"/>
    <n v="3710"/>
    <n v="1205"/>
    <n v="5029"/>
    <x v="1"/>
    <n v="7.9339800000000002E-2"/>
  </r>
  <r>
    <x v="43"/>
    <x v="1"/>
    <x v="0"/>
    <n v="385"/>
    <n v="5150"/>
    <n v="338"/>
    <n v="10872"/>
    <x v="1"/>
    <n v="3.5412100000000002E-2"/>
  </r>
  <r>
    <x v="43"/>
    <x v="1"/>
    <x v="1"/>
    <n v="317"/>
    <n v="3152"/>
    <n v="903"/>
    <n v="4437"/>
    <x v="1"/>
    <n v="7.14447E-2"/>
  </r>
  <r>
    <x v="44"/>
    <x v="1"/>
    <x v="0"/>
    <n v="582"/>
    <n v="6735"/>
    <n v="498"/>
    <n v="14327"/>
    <x v="1"/>
    <n v="4.0622600000000002E-2"/>
  </r>
  <r>
    <x v="44"/>
    <x v="1"/>
    <x v="1"/>
    <n v="499"/>
    <n v="4047"/>
    <n v="1261"/>
    <n v="5601"/>
    <x v="1"/>
    <n v="8.9091199999999995E-2"/>
  </r>
  <r>
    <x v="45"/>
    <x v="1"/>
    <x v="0"/>
    <n v="802"/>
    <n v="9663"/>
    <n v="655"/>
    <n v="23037"/>
    <x v="1"/>
    <n v="3.48136E-2"/>
  </r>
  <r>
    <x v="45"/>
    <x v="1"/>
    <x v="1"/>
    <n v="686"/>
    <n v="5625"/>
    <n v="1590"/>
    <n v="8241"/>
    <x v="1"/>
    <n v="8.3242300000000005E-2"/>
  </r>
  <r>
    <x v="46"/>
    <x v="1"/>
    <x v="0"/>
    <n v="188"/>
    <n v="2845"/>
    <n v="167"/>
    <n v="6614"/>
    <x v="1"/>
    <n v="2.8424600000000001E-2"/>
  </r>
  <r>
    <x v="46"/>
    <x v="1"/>
    <x v="1"/>
    <n v="215"/>
    <n v="2055"/>
    <n v="567"/>
    <n v="2909"/>
    <x v="1"/>
    <n v="7.3908600000000005E-2"/>
  </r>
  <r>
    <x v="47"/>
    <x v="1"/>
    <x v="0"/>
    <n v="531"/>
    <n v="6324"/>
    <n v="438"/>
    <n v="14002"/>
    <x v="1"/>
    <n v="3.7923199999999997E-2"/>
  </r>
  <r>
    <x v="47"/>
    <x v="1"/>
    <x v="1"/>
    <n v="423"/>
    <n v="3447"/>
    <n v="1097"/>
    <n v="4976"/>
    <x v="1"/>
    <n v="8.5008E-2"/>
  </r>
  <r>
    <x v="48"/>
    <x v="1"/>
    <x v="0"/>
    <n v="802"/>
    <n v="7805"/>
    <n v="730"/>
    <n v="19909"/>
    <x v="0"/>
    <n v="4.0283300000000001E-2"/>
  </r>
  <r>
    <x v="48"/>
    <x v="1"/>
    <x v="1"/>
    <n v="735"/>
    <n v="6483"/>
    <n v="3021"/>
    <n v="8497"/>
    <x v="0"/>
    <n v="8.6501099999999997E-2"/>
  </r>
  <r>
    <x v="49"/>
    <x v="1"/>
    <x v="0"/>
    <n v="994"/>
    <n v="12524"/>
    <n v="740"/>
    <n v="31928"/>
    <x v="1"/>
    <n v="3.11325E-2"/>
  </r>
  <r>
    <x v="49"/>
    <x v="1"/>
    <x v="1"/>
    <n v="793"/>
    <n v="7189"/>
    <n v="2224"/>
    <n v="11153"/>
    <x v="1"/>
    <n v="7.1101899999999996E-2"/>
  </r>
  <r>
    <x v="50"/>
    <x v="1"/>
    <x v="0"/>
    <n v="890"/>
    <n v="11572"/>
    <n v="728"/>
    <n v="24153"/>
    <x v="1"/>
    <n v="3.6848400000000003E-2"/>
  </r>
  <r>
    <x v="50"/>
    <x v="1"/>
    <x v="1"/>
    <n v="709"/>
    <n v="6698"/>
    <n v="2316"/>
    <n v="9513"/>
    <x v="1"/>
    <n v="7.4529600000000001E-2"/>
  </r>
  <r>
    <x v="51"/>
    <x v="2"/>
    <x v="0"/>
    <n v="1913"/>
    <n v="12729"/>
    <n v="1894"/>
    <n v="25662"/>
    <x v="0"/>
    <n v="7.4546000000000001E-2"/>
  </r>
  <r>
    <x v="51"/>
    <x v="2"/>
    <x v="1"/>
    <n v="760"/>
    <n v="5896"/>
    <n v="3273"/>
    <n v="7809"/>
    <x v="0"/>
    <n v="9.7323599999999996E-2"/>
  </r>
  <r>
    <x v="52"/>
    <x v="2"/>
    <x v="0"/>
    <n v="121"/>
    <n v="1470"/>
    <n v="113"/>
    <n v="3060"/>
    <x v="1"/>
    <n v="3.9542500000000001E-2"/>
  </r>
  <r>
    <x v="52"/>
    <x v="2"/>
    <x v="1"/>
    <n v="91"/>
    <n v="835"/>
    <n v="311"/>
    <n v="1141"/>
    <x v="1"/>
    <n v="7.9754599999999995E-2"/>
  </r>
  <r>
    <x v="53"/>
    <x v="2"/>
    <x v="0"/>
    <n v="1622"/>
    <n v="12755"/>
    <n v="1650"/>
    <n v="20479"/>
    <x v="1"/>
    <n v="7.9203099999999999E-2"/>
  </r>
  <r>
    <x v="53"/>
    <x v="2"/>
    <x v="1"/>
    <n v="1276"/>
    <n v="9885"/>
    <n v="5589"/>
    <n v="11149"/>
    <x v="1"/>
    <n v="0.1144497"/>
  </r>
  <r>
    <x v="54"/>
    <x v="2"/>
    <x v="0"/>
    <n v="2711"/>
    <n v="22666"/>
    <n v="2671"/>
    <n v="34349"/>
    <x v="1"/>
    <n v="7.8925099999999998E-2"/>
  </r>
  <r>
    <x v="54"/>
    <x v="2"/>
    <x v="1"/>
    <n v="2117"/>
    <n v="16296"/>
    <n v="8552"/>
    <n v="19270"/>
    <x v="1"/>
    <n v="0.1098599"/>
  </r>
  <r>
    <x v="55"/>
    <x v="2"/>
    <x v="0"/>
    <n v="1603"/>
    <n v="20490"/>
    <n v="1484"/>
    <n v="32869"/>
    <x v="1"/>
    <n v="4.8769399999999997E-2"/>
  </r>
  <r>
    <x v="55"/>
    <x v="2"/>
    <x v="1"/>
    <n v="1312"/>
    <n v="10885"/>
    <n v="4014"/>
    <n v="14019"/>
    <x v="1"/>
    <n v="9.3587299999999998E-2"/>
  </r>
  <r>
    <x v="56"/>
    <x v="2"/>
    <x v="0"/>
    <n v="2309"/>
    <n v="17307"/>
    <n v="2225"/>
    <n v="28269"/>
    <x v="1"/>
    <n v="8.1679600000000005E-2"/>
  </r>
  <r>
    <x v="56"/>
    <x v="2"/>
    <x v="1"/>
    <n v="1674"/>
    <n v="13586"/>
    <n v="8198"/>
    <n v="16043"/>
    <x v="1"/>
    <n v="0.1043446"/>
  </r>
  <r>
    <x v="57"/>
    <x v="2"/>
    <x v="0"/>
    <n v="1892"/>
    <n v="13682"/>
    <n v="1857"/>
    <n v="21803"/>
    <x v="1"/>
    <n v="8.6777000000000007E-2"/>
  </r>
  <r>
    <x v="57"/>
    <x v="2"/>
    <x v="1"/>
    <n v="1181"/>
    <n v="8477"/>
    <n v="4352"/>
    <n v="10618"/>
    <x v="1"/>
    <n v="0.1112262"/>
  </r>
  <r>
    <x v="58"/>
    <x v="2"/>
    <x v="0"/>
    <n v="1631"/>
    <n v="21905"/>
    <n v="1439"/>
    <n v="49591"/>
    <x v="1"/>
    <n v="3.2889000000000002E-2"/>
  </r>
  <r>
    <x v="58"/>
    <x v="2"/>
    <x v="1"/>
    <n v="910"/>
    <n v="8163"/>
    <n v="2310"/>
    <n v="12661"/>
    <x v="1"/>
    <n v="7.1874300000000002E-2"/>
  </r>
  <r>
    <x v="59"/>
    <x v="2"/>
    <x v="0"/>
    <n v="3039"/>
    <n v="24696"/>
    <n v="3075"/>
    <n v="43727"/>
    <x v="1"/>
    <n v="6.9499400000000003E-2"/>
  </r>
  <r>
    <x v="59"/>
    <x v="2"/>
    <x v="1"/>
    <n v="1802"/>
    <n v="17608"/>
    <n v="9164"/>
    <n v="22579"/>
    <x v="1"/>
    <n v="7.9808699999999996E-2"/>
  </r>
  <r>
    <x v="60"/>
    <x v="2"/>
    <x v="0"/>
    <n v="576"/>
    <n v="6367"/>
    <n v="518"/>
    <n v="12445"/>
    <x v="1"/>
    <n v="4.6283600000000001E-2"/>
  </r>
  <r>
    <x v="60"/>
    <x v="2"/>
    <x v="1"/>
    <n v="384"/>
    <n v="3268"/>
    <n v="1122"/>
    <n v="4566"/>
    <x v="1"/>
    <n v="8.4099900000000005E-2"/>
  </r>
  <r>
    <x v="61"/>
    <x v="2"/>
    <x v="0"/>
    <n v="1136"/>
    <n v="13941"/>
    <n v="1014"/>
    <n v="30696"/>
    <x v="1"/>
    <n v="3.7008100000000002E-2"/>
  </r>
  <r>
    <x v="61"/>
    <x v="2"/>
    <x v="1"/>
    <n v="1443"/>
    <n v="13486"/>
    <n v="4056"/>
    <n v="17776"/>
    <x v="1"/>
    <n v="8.1176899999999996E-2"/>
  </r>
  <r>
    <x v="62"/>
    <x v="2"/>
    <x v="0"/>
    <n v="472"/>
    <n v="4476"/>
    <n v="426"/>
    <n v="11208"/>
    <x v="1"/>
    <n v="4.2112799999999999E-2"/>
  </r>
  <r>
    <x v="62"/>
    <x v="2"/>
    <x v="1"/>
    <n v="375"/>
    <n v="2979"/>
    <n v="1269"/>
    <n v="4402"/>
    <x v="1"/>
    <n v="8.5188600000000003E-2"/>
  </r>
  <r>
    <x v="63"/>
    <x v="2"/>
    <x v="0"/>
    <n v="1209"/>
    <n v="11948"/>
    <n v="1111"/>
    <n v="23339"/>
    <x v="1"/>
    <n v="5.1801699999999999E-2"/>
  </r>
  <r>
    <x v="63"/>
    <x v="2"/>
    <x v="1"/>
    <n v="856"/>
    <n v="6430"/>
    <n v="2611"/>
    <n v="9205"/>
    <x v="1"/>
    <n v="9.2992900000000003E-2"/>
  </r>
  <r>
    <x v="64"/>
    <x v="2"/>
    <x v="0"/>
    <n v="2011"/>
    <n v="20847"/>
    <n v="1715"/>
    <n v="41137"/>
    <x v="1"/>
    <n v="4.8885400000000002E-2"/>
  </r>
  <r>
    <x v="64"/>
    <x v="2"/>
    <x v="1"/>
    <n v="1270"/>
    <n v="10438"/>
    <n v="4508"/>
    <n v="13904"/>
    <x v="1"/>
    <n v="9.1340599999999994E-2"/>
  </r>
  <r>
    <x v="65"/>
    <x v="2"/>
    <x v="0"/>
    <n v="913"/>
    <n v="8396"/>
    <n v="848"/>
    <n v="17397"/>
    <x v="1"/>
    <n v="5.2480300000000001E-2"/>
  </r>
  <r>
    <x v="65"/>
    <x v="2"/>
    <x v="1"/>
    <n v="731"/>
    <n v="5739"/>
    <n v="2722"/>
    <n v="7971"/>
    <x v="1"/>
    <n v="9.1707399999999994E-2"/>
  </r>
  <r>
    <x v="66"/>
    <x v="2"/>
    <x v="0"/>
    <n v="483"/>
    <n v="3923"/>
    <n v="487"/>
    <n v="7781"/>
    <x v="1"/>
    <n v="6.2074299999999999E-2"/>
  </r>
  <r>
    <x v="66"/>
    <x v="2"/>
    <x v="1"/>
    <n v="295"/>
    <n v="2643"/>
    <n v="1518"/>
    <n v="3252"/>
    <x v="1"/>
    <n v="9.07134E-2"/>
  </r>
  <r>
    <x v="67"/>
    <x v="2"/>
    <x v="0"/>
    <n v="1538"/>
    <n v="13491"/>
    <n v="1498"/>
    <n v="25447"/>
    <x v="1"/>
    <n v="6.0439300000000001E-2"/>
  </r>
  <r>
    <x v="67"/>
    <x v="2"/>
    <x v="1"/>
    <n v="1222"/>
    <n v="10374"/>
    <n v="5861"/>
    <n v="12628"/>
    <x v="1"/>
    <n v="9.6769099999999997E-2"/>
  </r>
  <r>
    <x v="68"/>
    <x v="2"/>
    <x v="0"/>
    <n v="3877"/>
    <n v="36431"/>
    <n v="3644"/>
    <n v="68167"/>
    <x v="1"/>
    <n v="5.6875000000000002E-2"/>
  </r>
  <r>
    <x v="68"/>
    <x v="2"/>
    <x v="1"/>
    <n v="2207"/>
    <n v="17081"/>
    <n v="7910"/>
    <n v="23097"/>
    <x v="1"/>
    <n v="9.55535E-2"/>
  </r>
  <r>
    <x v="69"/>
    <x v="2"/>
    <x v="0"/>
    <n v="3187"/>
    <n v="28575"/>
    <n v="3048"/>
    <n v="53188"/>
    <x v="1"/>
    <n v="5.9919500000000001E-2"/>
  </r>
  <r>
    <x v="69"/>
    <x v="2"/>
    <x v="1"/>
    <n v="1890"/>
    <n v="13808"/>
    <n v="6691"/>
    <n v="18083"/>
    <x v="1"/>
    <n v="0.1045181"/>
  </r>
  <r>
    <x v="70"/>
    <x v="2"/>
    <x v="0"/>
    <n v="1207"/>
    <n v="11666"/>
    <n v="1115"/>
    <n v="22746"/>
    <x v="1"/>
    <n v="5.3064300000000002E-2"/>
  </r>
  <r>
    <x v="70"/>
    <x v="2"/>
    <x v="1"/>
    <n v="1018"/>
    <n v="7665"/>
    <n v="3271"/>
    <n v="10343"/>
    <x v="1"/>
    <n v="9.84241E-2"/>
  </r>
  <r>
    <x v="71"/>
    <x v="2"/>
    <x v="0"/>
    <n v="1665"/>
    <n v="17044"/>
    <n v="1572"/>
    <n v="32104"/>
    <x v="1"/>
    <n v="5.1862699999999998E-2"/>
  </r>
  <r>
    <x v="71"/>
    <x v="2"/>
    <x v="1"/>
    <n v="1021"/>
    <n v="8172"/>
    <n v="3262"/>
    <n v="11349"/>
    <x v="1"/>
    <n v="8.9963899999999999E-2"/>
  </r>
  <r>
    <x v="72"/>
    <x v="2"/>
    <x v="0"/>
    <n v="854"/>
    <n v="9169"/>
    <n v="789"/>
    <n v="16580"/>
    <x v="1"/>
    <n v="5.1507799999999999E-2"/>
  </r>
  <r>
    <x v="72"/>
    <x v="2"/>
    <x v="1"/>
    <n v="357"/>
    <n v="2982"/>
    <n v="932"/>
    <n v="4371"/>
    <x v="1"/>
    <n v="8.1674700000000003E-2"/>
  </r>
  <r>
    <x v="73"/>
    <x v="2"/>
    <x v="0"/>
    <n v="2598"/>
    <n v="28767"/>
    <n v="2406"/>
    <n v="55985"/>
    <x v="1"/>
    <n v="4.6405299999999997E-2"/>
  </r>
  <r>
    <x v="73"/>
    <x v="2"/>
    <x v="1"/>
    <n v="1342"/>
    <n v="12029"/>
    <n v="3849"/>
    <n v="17313"/>
    <x v="1"/>
    <n v="7.7514E-2"/>
  </r>
  <r>
    <x v="74"/>
    <x v="2"/>
    <x v="0"/>
    <n v="1558"/>
    <n v="13263"/>
    <n v="1511"/>
    <n v="21056"/>
    <x v="1"/>
    <n v="7.3993199999999995E-2"/>
  </r>
  <r>
    <x v="74"/>
    <x v="2"/>
    <x v="1"/>
    <n v="556"/>
    <n v="4433"/>
    <n v="1796"/>
    <n v="5849"/>
    <x v="1"/>
    <n v="9.5059000000000005E-2"/>
  </r>
  <r>
    <x v="75"/>
    <x v="2"/>
    <x v="0"/>
    <n v="341"/>
    <n v="2976"/>
    <n v="330"/>
    <n v="4604"/>
    <x v="1"/>
    <n v="7.4066000000000007E-2"/>
  </r>
  <r>
    <x v="75"/>
    <x v="2"/>
    <x v="1"/>
    <n v="178"/>
    <n v="1303"/>
    <n v="705"/>
    <n v="1682"/>
    <x v="1"/>
    <n v="0.1058264"/>
  </r>
  <r>
    <x v="76"/>
    <x v="2"/>
    <x v="0"/>
    <n v="1985"/>
    <n v="27157"/>
    <n v="1688"/>
    <n v="56095"/>
    <x v="1"/>
    <n v="3.5386399999999998E-2"/>
  </r>
  <r>
    <x v="76"/>
    <x v="2"/>
    <x v="1"/>
    <n v="1421"/>
    <n v="12821"/>
    <n v="4747"/>
    <n v="17757"/>
    <x v="1"/>
    <n v="8.0024799999999993E-2"/>
  </r>
  <r>
    <x v="77"/>
    <x v="2"/>
    <x v="0"/>
    <n v="712"/>
    <n v="9330"/>
    <n v="658"/>
    <n v="22845"/>
    <x v="1"/>
    <n v="3.1166599999999999E-2"/>
  </r>
  <r>
    <x v="77"/>
    <x v="2"/>
    <x v="1"/>
    <n v="475"/>
    <n v="4817"/>
    <n v="1953"/>
    <n v="7039"/>
    <x v="1"/>
    <n v="6.7481200000000005E-2"/>
  </r>
  <r>
    <x v="78"/>
    <x v="2"/>
    <x v="0"/>
    <n v="1486"/>
    <n v="12085"/>
    <n v="1474"/>
    <n v="19999"/>
    <x v="1"/>
    <n v="7.43037E-2"/>
  </r>
  <r>
    <x v="78"/>
    <x v="2"/>
    <x v="1"/>
    <n v="1075"/>
    <n v="8556"/>
    <n v="4503"/>
    <n v="10346"/>
    <x v="1"/>
    <n v="0.10390489999999999"/>
  </r>
  <r>
    <x v="79"/>
    <x v="2"/>
    <x v="0"/>
    <n v="722"/>
    <n v="7945"/>
    <n v="639"/>
    <n v="13775"/>
    <x v="0"/>
    <n v="5.2413800000000003E-2"/>
  </r>
  <r>
    <x v="79"/>
    <x v="2"/>
    <x v="1"/>
    <n v="527"/>
    <n v="4244"/>
    <n v="1912"/>
    <n v="5132"/>
    <x v="0"/>
    <n v="0.102689"/>
  </r>
  <r>
    <x v="80"/>
    <x v="2"/>
    <x v="0"/>
    <n v="888"/>
    <n v="7457"/>
    <n v="860"/>
    <n v="13630"/>
    <x v="0"/>
    <n v="6.5150399999999997E-2"/>
  </r>
  <r>
    <x v="80"/>
    <x v="2"/>
    <x v="1"/>
    <n v="632"/>
    <n v="4947"/>
    <n v="2704"/>
    <n v="6051"/>
    <x v="0"/>
    <n v="0.1044455"/>
  </r>
  <r>
    <x v="81"/>
    <x v="2"/>
    <x v="0"/>
    <n v="1074"/>
    <n v="7917"/>
    <n v="1105"/>
    <n v="13005"/>
    <x v="0"/>
    <n v="8.2583599999999993E-2"/>
  </r>
  <r>
    <x v="81"/>
    <x v="2"/>
    <x v="1"/>
    <n v="575"/>
    <n v="4840"/>
    <n v="2910"/>
    <n v="5374"/>
    <x v="0"/>
    <n v="0.1069966"/>
  </r>
  <r>
    <x v="82"/>
    <x v="2"/>
    <x v="0"/>
    <n v="1278"/>
    <n v="13703"/>
    <n v="1188"/>
    <n v="25106"/>
    <x v="1"/>
    <n v="5.0904199999999997E-2"/>
  </r>
  <r>
    <x v="82"/>
    <x v="2"/>
    <x v="1"/>
    <n v="987"/>
    <n v="7806"/>
    <n v="3392"/>
    <n v="9681"/>
    <x v="1"/>
    <n v="0.1019523"/>
  </r>
  <r>
    <x v="83"/>
    <x v="2"/>
    <x v="0"/>
    <n v="947"/>
    <n v="8685"/>
    <n v="873"/>
    <n v="17751"/>
    <x v="1"/>
    <n v="5.3349100000000003E-2"/>
  </r>
  <r>
    <x v="83"/>
    <x v="2"/>
    <x v="1"/>
    <n v="647"/>
    <n v="5524"/>
    <n v="2536"/>
    <n v="7230"/>
    <x v="1"/>
    <n v="8.9488200000000004E-2"/>
  </r>
  <r>
    <x v="84"/>
    <x v="2"/>
    <x v="0"/>
    <n v="1283"/>
    <n v="13503"/>
    <n v="1186"/>
    <n v="20307"/>
    <x v="1"/>
    <n v="6.3180200000000006E-2"/>
  </r>
  <r>
    <x v="84"/>
    <x v="2"/>
    <x v="1"/>
    <n v="1149"/>
    <n v="8645"/>
    <n v="3837"/>
    <n v="10717"/>
    <x v="1"/>
    <n v="0.1072128"/>
  </r>
  <r>
    <x v="85"/>
    <x v="2"/>
    <x v="0"/>
    <n v="1052"/>
    <n v="9851"/>
    <n v="965"/>
    <n v="18499"/>
    <x v="1"/>
    <n v="5.6867899999999999E-2"/>
  </r>
  <r>
    <x v="85"/>
    <x v="2"/>
    <x v="1"/>
    <n v="983"/>
    <n v="7836"/>
    <n v="3935"/>
    <n v="9433"/>
    <x v="1"/>
    <n v="0.1042086"/>
  </r>
  <r>
    <x v="86"/>
    <x v="2"/>
    <x v="0"/>
    <n v="1645"/>
    <n v="18570"/>
    <n v="1531"/>
    <n v="26264"/>
    <x v="0"/>
    <n v="6.2633300000000003E-2"/>
  </r>
  <r>
    <x v="86"/>
    <x v="2"/>
    <x v="1"/>
    <n v="1680"/>
    <n v="12372"/>
    <n v="5482"/>
    <n v="15325"/>
    <x v="0"/>
    <n v="0.10962479999999999"/>
  </r>
  <r>
    <x v="87"/>
    <x v="2"/>
    <x v="0"/>
    <n v="1545"/>
    <n v="14849"/>
    <n v="1458"/>
    <n v="24895"/>
    <x v="0"/>
    <n v="6.2060700000000003E-2"/>
  </r>
  <r>
    <x v="87"/>
    <x v="2"/>
    <x v="1"/>
    <n v="1663"/>
    <n v="11846"/>
    <n v="5941"/>
    <n v="14294"/>
    <x v="0"/>
    <n v="0.1163425"/>
  </r>
  <r>
    <x v="88"/>
    <x v="2"/>
    <x v="0"/>
    <n v="377"/>
    <n v="4651"/>
    <n v="350"/>
    <n v="10818"/>
    <x v="2"/>
    <n v="3.48493E-2"/>
  </r>
  <r>
    <x v="88"/>
    <x v="2"/>
    <x v="1"/>
    <n v="259"/>
    <n v="2375"/>
    <n v="1202"/>
    <n v="2863"/>
    <x v="2"/>
    <n v="9.0464500000000003E-2"/>
  </r>
  <r>
    <x v="89"/>
    <x v="2"/>
    <x v="0"/>
    <n v="390"/>
    <n v="3734"/>
    <n v="402"/>
    <n v="9951"/>
    <x v="3"/>
    <n v="3.9191999999999998E-2"/>
  </r>
  <r>
    <x v="89"/>
    <x v="2"/>
    <x v="1"/>
    <n v="288"/>
    <n v="2730"/>
    <n v="1122"/>
    <n v="3566"/>
    <x v="3"/>
    <n v="8.0762799999999996E-2"/>
  </r>
  <r>
    <x v="90"/>
    <x v="2"/>
    <x v="0"/>
    <n v="448"/>
    <n v="4308"/>
    <n v="471"/>
    <n v="11096"/>
    <x v="3"/>
    <n v="4.0374899999999998E-2"/>
  </r>
  <r>
    <x v="90"/>
    <x v="2"/>
    <x v="1"/>
    <n v="463"/>
    <n v="4215"/>
    <n v="2184"/>
    <n v="4850"/>
    <x v="3"/>
    <n v="9.5463900000000004E-2"/>
  </r>
  <r>
    <x v="91"/>
    <x v="2"/>
    <x v="0"/>
    <n v="393"/>
    <n v="6379"/>
    <n v="340"/>
    <n v="11449"/>
    <x v="3"/>
    <n v="3.4326099999999998E-2"/>
  </r>
  <r>
    <x v="91"/>
    <x v="2"/>
    <x v="1"/>
    <n v="234"/>
    <n v="2303"/>
    <n v="917"/>
    <n v="3337"/>
    <x v="3"/>
    <n v="7.0122900000000002E-2"/>
  </r>
  <r>
    <x v="92"/>
    <x v="2"/>
    <x v="0"/>
    <n v="245"/>
    <n v="3155"/>
    <n v="199"/>
    <n v="7153"/>
    <x v="3"/>
    <n v="3.4251400000000001E-2"/>
  </r>
  <r>
    <x v="92"/>
    <x v="2"/>
    <x v="1"/>
    <n v="183"/>
    <n v="1722"/>
    <n v="697"/>
    <n v="2038"/>
    <x v="3"/>
    <n v="8.9793899999999996E-2"/>
  </r>
  <r>
    <x v="93"/>
    <x v="3"/>
    <x v="0"/>
    <n v="4078"/>
    <n v="35023"/>
    <n v="4467"/>
    <n v="64130"/>
    <x v="0"/>
    <n v="6.3589599999999996E-2"/>
  </r>
  <r>
    <x v="93"/>
    <x v="3"/>
    <x v="1"/>
    <n v="3614"/>
    <n v="25459"/>
    <n v="14980"/>
    <n v="30555"/>
    <x v="0"/>
    <n v="0.11827849999999999"/>
  </r>
  <r>
    <x v="94"/>
    <x v="3"/>
    <x v="0"/>
    <n v="501"/>
    <n v="4768"/>
    <n v="561"/>
    <n v="11381"/>
    <x v="0"/>
    <n v="4.4020700000000003E-2"/>
  </r>
  <r>
    <x v="94"/>
    <x v="3"/>
    <x v="1"/>
    <n v="751"/>
    <n v="5701"/>
    <n v="2922"/>
    <n v="7051"/>
    <x v="0"/>
    <n v="0.1065097"/>
  </r>
  <r>
    <x v="95"/>
    <x v="3"/>
    <x v="0"/>
    <n v="1263"/>
    <n v="11983"/>
    <n v="1393"/>
    <n v="28005"/>
    <x v="0"/>
    <n v="4.5099100000000003E-2"/>
  </r>
  <r>
    <x v="95"/>
    <x v="3"/>
    <x v="1"/>
    <n v="1910"/>
    <n v="13934"/>
    <n v="7311"/>
    <n v="17279"/>
    <x v="0"/>
    <n v="0.11053880000000001"/>
  </r>
  <r>
    <x v="96"/>
    <x v="3"/>
    <x v="0"/>
    <n v="847"/>
    <n v="9865"/>
    <n v="934"/>
    <n v="21046"/>
    <x v="0"/>
    <n v="4.0245200000000002E-2"/>
  </r>
  <r>
    <x v="96"/>
    <x v="3"/>
    <x v="1"/>
    <n v="1462"/>
    <n v="10898"/>
    <n v="5922"/>
    <n v="13423"/>
    <x v="0"/>
    <n v="0.1089175"/>
  </r>
  <r>
    <x v="97"/>
    <x v="3"/>
    <x v="0"/>
    <n v="1199"/>
    <n v="10769"/>
    <n v="1312"/>
    <n v="20916"/>
    <x v="0"/>
    <n v="5.73245E-2"/>
  </r>
  <r>
    <x v="97"/>
    <x v="3"/>
    <x v="1"/>
    <n v="1331"/>
    <n v="11559"/>
    <n v="7049"/>
    <n v="13868"/>
    <x v="0"/>
    <n v="9.5976300000000001E-2"/>
  </r>
  <r>
    <x v="98"/>
    <x v="3"/>
    <x v="0"/>
    <n v="1294"/>
    <n v="12725"/>
    <n v="1488"/>
    <n v="23770"/>
    <x v="0"/>
    <n v="5.4438399999999998E-2"/>
  </r>
  <r>
    <x v="98"/>
    <x v="3"/>
    <x v="1"/>
    <n v="1534"/>
    <n v="13381"/>
    <n v="8003"/>
    <n v="16144"/>
    <x v="0"/>
    <n v="9.5019800000000001E-2"/>
  </r>
  <r>
    <x v="99"/>
    <x v="3"/>
    <x v="0"/>
    <n v="521"/>
    <n v="6918"/>
    <n v="603"/>
    <n v="17184"/>
    <x v="0"/>
    <n v="3.0318899999999999E-2"/>
  </r>
  <r>
    <x v="99"/>
    <x v="3"/>
    <x v="1"/>
    <n v="1156"/>
    <n v="9672"/>
    <n v="4531"/>
    <n v="12954"/>
    <x v="0"/>
    <n v="8.9238799999999993E-2"/>
  </r>
  <r>
    <x v="100"/>
    <x v="3"/>
    <x v="0"/>
    <n v="2468"/>
    <n v="27083"/>
    <n v="2955"/>
    <n v="61303"/>
    <x v="0"/>
    <n v="4.0259000000000003E-2"/>
  </r>
  <r>
    <x v="100"/>
    <x v="3"/>
    <x v="1"/>
    <n v="4044"/>
    <n v="33665"/>
    <n v="18634"/>
    <n v="41903"/>
    <x v="0"/>
    <n v="9.65086E-2"/>
  </r>
  <r>
    <x v="101"/>
    <x v="3"/>
    <x v="0"/>
    <n v="1215"/>
    <n v="15596"/>
    <n v="1539"/>
    <n v="38666"/>
    <x v="0"/>
    <n v="3.1423E-2"/>
  </r>
  <r>
    <x v="101"/>
    <x v="3"/>
    <x v="1"/>
    <n v="2549"/>
    <n v="22951"/>
    <n v="11538"/>
    <n v="29902"/>
    <x v="0"/>
    <n v="8.5245100000000004E-2"/>
  </r>
  <r>
    <x v="102"/>
    <x v="3"/>
    <x v="0"/>
    <n v="836"/>
    <n v="9397"/>
    <n v="926"/>
    <n v="25655"/>
    <x v="0"/>
    <n v="3.2586200000000003E-2"/>
  </r>
  <r>
    <x v="102"/>
    <x v="3"/>
    <x v="1"/>
    <n v="2164"/>
    <n v="17385"/>
    <n v="9455"/>
    <n v="22808"/>
    <x v="0"/>
    <n v="9.4879000000000005E-2"/>
  </r>
  <r>
    <x v="103"/>
    <x v="3"/>
    <x v="0"/>
    <n v="3"/>
    <n v="30"/>
    <n v="3"/>
    <n v="46"/>
    <x v="0"/>
    <n v="6.5217399999999995E-2"/>
  </r>
  <r>
    <x v="104"/>
    <x v="3"/>
    <x v="0"/>
    <n v="928"/>
    <n v="5314"/>
    <n v="954"/>
    <n v="10263"/>
    <x v="0"/>
    <n v="9.0421899999999999E-2"/>
  </r>
  <r>
    <x v="104"/>
    <x v="3"/>
    <x v="1"/>
    <n v="450"/>
    <n v="3586"/>
    <n v="2308"/>
    <n v="4371"/>
    <x v="0"/>
    <n v="0.1029513"/>
  </r>
  <r>
    <x v="105"/>
    <x v="3"/>
    <x v="0"/>
    <n v="2277"/>
    <n v="12284"/>
    <n v="2413"/>
    <n v="20516"/>
    <x v="0"/>
    <n v="0.1109865"/>
  </r>
  <r>
    <x v="105"/>
    <x v="3"/>
    <x v="1"/>
    <n v="1374"/>
    <n v="10128"/>
    <n v="7011"/>
    <n v="11232"/>
    <x v="0"/>
    <n v="0.1223291"/>
  </r>
  <r>
    <x v="106"/>
    <x v="3"/>
    <x v="0"/>
    <n v="780"/>
    <n v="4687"/>
    <n v="849"/>
    <n v="8106"/>
    <x v="0"/>
    <n v="9.6225000000000005E-2"/>
  </r>
  <r>
    <x v="106"/>
    <x v="3"/>
    <x v="1"/>
    <n v="640"/>
    <n v="4261"/>
    <n v="2959"/>
    <n v="4850"/>
    <x v="0"/>
    <n v="0.13195879999999999"/>
  </r>
  <r>
    <x v="107"/>
    <x v="3"/>
    <x v="0"/>
    <n v="1246"/>
    <n v="5880"/>
    <n v="1320"/>
    <n v="8769"/>
    <x v="0"/>
    <n v="0.14209150000000001"/>
  </r>
  <r>
    <x v="107"/>
    <x v="3"/>
    <x v="1"/>
    <n v="536"/>
    <n v="4231"/>
    <n v="2908"/>
    <n v="4424"/>
    <x v="0"/>
    <n v="0.1211573"/>
  </r>
  <r>
    <x v="108"/>
    <x v="3"/>
    <x v="0"/>
    <n v="964"/>
    <n v="5788"/>
    <n v="1090"/>
    <n v="10886"/>
    <x v="0"/>
    <n v="8.8554099999999997E-2"/>
  </r>
  <r>
    <x v="108"/>
    <x v="3"/>
    <x v="1"/>
    <n v="479"/>
    <n v="3817"/>
    <n v="2251"/>
    <n v="4834"/>
    <x v="0"/>
    <n v="9.9089800000000006E-2"/>
  </r>
  <r>
    <x v="109"/>
    <x v="3"/>
    <x v="0"/>
    <n v="621"/>
    <n v="2657"/>
    <n v="652"/>
    <n v="3868"/>
    <x v="0"/>
    <n v="0.1605481"/>
  </r>
  <r>
    <x v="109"/>
    <x v="3"/>
    <x v="1"/>
    <n v="240"/>
    <n v="2172"/>
    <n v="1699"/>
    <n v="2232"/>
    <x v="0"/>
    <n v="0.10752689999999999"/>
  </r>
  <r>
    <x v="110"/>
    <x v="3"/>
    <x v="0"/>
    <n v="91"/>
    <n v="584"/>
    <n v="99"/>
    <n v="502"/>
    <x v="0"/>
    <n v="0.18127489999999999"/>
  </r>
  <r>
    <x v="110"/>
    <x v="3"/>
    <x v="1"/>
    <n v="17"/>
    <n v="121"/>
    <n v="71"/>
    <n v="85"/>
    <x v="0"/>
    <n v="0.2"/>
  </r>
  <r>
    <x v="111"/>
    <x v="3"/>
    <x v="0"/>
    <n v="1810"/>
    <n v="8739"/>
    <n v="1888"/>
    <n v="14029"/>
    <x v="0"/>
    <n v="0.12901850000000001"/>
  </r>
  <r>
    <x v="111"/>
    <x v="3"/>
    <x v="1"/>
    <n v="422"/>
    <n v="3003"/>
    <n v="1839"/>
    <n v="3480"/>
    <x v="0"/>
    <n v="0.12126439999999999"/>
  </r>
  <r>
    <x v="112"/>
    <x v="3"/>
    <x v="0"/>
    <n v="3241"/>
    <n v="13787"/>
    <n v="3401"/>
    <n v="19132"/>
    <x v="0"/>
    <n v="0.169402"/>
  </r>
  <r>
    <x v="112"/>
    <x v="3"/>
    <x v="1"/>
    <n v="803"/>
    <n v="6519"/>
    <n v="4972"/>
    <n v="7442"/>
    <x v="0"/>
    <n v="0.1079011"/>
  </r>
  <r>
    <x v="113"/>
    <x v="3"/>
    <x v="0"/>
    <n v="876"/>
    <n v="5159"/>
    <n v="890"/>
    <n v="9268"/>
    <x v="0"/>
    <n v="9.45188E-2"/>
  </r>
  <r>
    <x v="113"/>
    <x v="3"/>
    <x v="1"/>
    <n v="296"/>
    <n v="2107"/>
    <n v="1342"/>
    <n v="2540"/>
    <x v="0"/>
    <n v="0.1165354"/>
  </r>
  <r>
    <x v="114"/>
    <x v="3"/>
    <x v="0"/>
    <n v="225"/>
    <n v="1630"/>
    <n v="215"/>
    <n v="3150"/>
    <x v="0"/>
    <n v="7.1428599999999995E-2"/>
  </r>
  <r>
    <x v="114"/>
    <x v="3"/>
    <x v="1"/>
    <n v="70"/>
    <n v="473"/>
    <n v="216"/>
    <n v="697"/>
    <x v="0"/>
    <n v="0.1004304"/>
  </r>
  <r>
    <x v="115"/>
    <x v="3"/>
    <x v="0"/>
    <n v="2298"/>
    <n v="11365"/>
    <n v="2402"/>
    <n v="13150"/>
    <x v="0"/>
    <n v="0.17475280000000001"/>
  </r>
  <r>
    <x v="115"/>
    <x v="3"/>
    <x v="1"/>
    <n v="589"/>
    <n v="4412"/>
    <n v="2989"/>
    <n v="4558"/>
    <x v="0"/>
    <n v="0.12922330000000001"/>
  </r>
  <r>
    <x v="116"/>
    <x v="3"/>
    <x v="0"/>
    <n v="1613"/>
    <n v="8073"/>
    <n v="1698"/>
    <n v="14333"/>
    <x v="0"/>
    <n v="0.1125375"/>
  </r>
  <r>
    <x v="116"/>
    <x v="3"/>
    <x v="1"/>
    <n v="520"/>
    <n v="4163"/>
    <n v="2730"/>
    <n v="4884"/>
    <x v="0"/>
    <n v="0.1064701"/>
  </r>
  <r>
    <x v="117"/>
    <x v="3"/>
    <x v="0"/>
    <n v="1366"/>
    <n v="6509"/>
    <n v="1490"/>
    <n v="9364"/>
    <x v="0"/>
    <n v="0.1458778"/>
  </r>
  <r>
    <x v="117"/>
    <x v="3"/>
    <x v="1"/>
    <n v="607"/>
    <n v="4756"/>
    <n v="3489"/>
    <n v="5317"/>
    <x v="0"/>
    <n v="0.1141621"/>
  </r>
  <r>
    <x v="118"/>
    <x v="3"/>
    <x v="0"/>
    <n v="1720"/>
    <n v="10314"/>
    <n v="1775"/>
    <n v="17076"/>
    <x v="0"/>
    <n v="0.1007262"/>
  </r>
  <r>
    <x v="118"/>
    <x v="3"/>
    <x v="1"/>
    <n v="766"/>
    <n v="5548"/>
    <n v="3479"/>
    <n v="6223"/>
    <x v="0"/>
    <n v="0.1230918"/>
  </r>
  <r>
    <x v="119"/>
    <x v="3"/>
    <x v="0"/>
    <n v="921"/>
    <n v="6135"/>
    <n v="967"/>
    <n v="10765"/>
    <x v="0"/>
    <n v="8.5555000000000006E-2"/>
  </r>
  <r>
    <x v="119"/>
    <x v="3"/>
    <x v="1"/>
    <n v="596"/>
    <n v="4768"/>
    <n v="3136"/>
    <n v="5386"/>
    <x v="0"/>
    <n v="0.1106573"/>
  </r>
  <r>
    <x v="120"/>
    <x v="3"/>
    <x v="0"/>
    <n v="2824"/>
    <n v="18274"/>
    <n v="2917"/>
    <n v="29720"/>
    <x v="0"/>
    <n v="9.5020199999999999E-2"/>
  </r>
  <r>
    <x v="120"/>
    <x v="3"/>
    <x v="1"/>
    <n v="1335"/>
    <n v="10188"/>
    <n v="6413"/>
    <n v="11761"/>
    <x v="0"/>
    <n v="0.1135108"/>
  </r>
  <r>
    <x v="121"/>
    <x v="3"/>
    <x v="0"/>
    <n v="1479"/>
    <n v="9107"/>
    <n v="1587"/>
    <n v="14581"/>
    <x v="0"/>
    <n v="0.10143340000000001"/>
  </r>
  <r>
    <x v="121"/>
    <x v="3"/>
    <x v="1"/>
    <n v="931"/>
    <n v="7280"/>
    <n v="4928"/>
    <n v="7328"/>
    <x v="0"/>
    <n v="0.12704689999999999"/>
  </r>
  <r>
    <x v="122"/>
    <x v="3"/>
    <x v="0"/>
    <n v="4111"/>
    <n v="30478"/>
    <n v="4201"/>
    <n v="51309"/>
    <x v="0"/>
    <n v="8.0122399999999996E-2"/>
  </r>
  <r>
    <x v="122"/>
    <x v="3"/>
    <x v="1"/>
    <n v="1510"/>
    <n v="11724"/>
    <n v="6866"/>
    <n v="14749"/>
    <x v="0"/>
    <n v="0.10237980000000001"/>
  </r>
  <r>
    <x v="123"/>
    <x v="3"/>
    <x v="0"/>
    <n v="1377"/>
    <n v="8765"/>
    <n v="1389"/>
    <n v="13922"/>
    <x v="0"/>
    <n v="9.8908200000000002E-2"/>
  </r>
  <r>
    <x v="123"/>
    <x v="3"/>
    <x v="1"/>
    <n v="694"/>
    <n v="6293"/>
    <n v="4384"/>
    <n v="7191"/>
    <x v="0"/>
    <n v="9.6509499999999998E-2"/>
  </r>
  <r>
    <x v="124"/>
    <x v="3"/>
    <x v="0"/>
    <n v="953"/>
    <n v="6355"/>
    <n v="1017"/>
    <n v="10567"/>
    <x v="0"/>
    <n v="9.01864E-2"/>
  </r>
  <r>
    <x v="124"/>
    <x v="3"/>
    <x v="1"/>
    <n v="557"/>
    <n v="4543"/>
    <n v="2940"/>
    <n v="5101"/>
    <x v="0"/>
    <n v="0.10919429999999999"/>
  </r>
  <r>
    <x v="125"/>
    <x v="3"/>
    <x v="0"/>
    <n v="1767"/>
    <n v="11495"/>
    <n v="1848"/>
    <n v="17596"/>
    <x v="0"/>
    <n v="0.1004205"/>
  </r>
  <r>
    <x v="125"/>
    <x v="3"/>
    <x v="1"/>
    <n v="543"/>
    <n v="4710"/>
    <n v="3059"/>
    <n v="5490"/>
    <x v="0"/>
    <n v="9.8907099999999998E-2"/>
  </r>
  <r>
    <x v="126"/>
    <x v="3"/>
    <x v="0"/>
    <n v="1776"/>
    <n v="8348"/>
    <n v="1811"/>
    <n v="13178"/>
    <x v="0"/>
    <n v="0.1347701"/>
  </r>
  <r>
    <x v="126"/>
    <x v="3"/>
    <x v="1"/>
    <n v="409"/>
    <n v="2953"/>
    <n v="2073"/>
    <n v="3573"/>
    <x v="0"/>
    <n v="0.1144696"/>
  </r>
  <r>
    <x v="127"/>
    <x v="3"/>
    <x v="0"/>
    <n v="68"/>
    <n v="391"/>
    <n v="76"/>
    <n v="663"/>
    <x v="0"/>
    <n v="0.10256410000000001"/>
  </r>
  <r>
    <x v="127"/>
    <x v="3"/>
    <x v="1"/>
    <n v="43"/>
    <n v="374"/>
    <n v="246"/>
    <n v="431"/>
    <x v="0"/>
    <n v="9.9767999999999996E-2"/>
  </r>
  <r>
    <x v="128"/>
    <x v="3"/>
    <x v="0"/>
    <n v="2255"/>
    <n v="15376"/>
    <n v="2424"/>
    <n v="23624"/>
    <x v="0"/>
    <n v="9.5453800000000005E-2"/>
  </r>
  <r>
    <x v="128"/>
    <x v="3"/>
    <x v="1"/>
    <n v="823"/>
    <n v="7452"/>
    <n v="4998"/>
    <n v="8415"/>
    <x v="0"/>
    <n v="9.78015E-2"/>
  </r>
  <r>
    <x v="129"/>
    <x v="3"/>
    <x v="0"/>
    <n v="668"/>
    <n v="4768"/>
    <n v="654"/>
    <n v="7670"/>
    <x v="0"/>
    <n v="8.7092600000000006E-2"/>
  </r>
  <r>
    <x v="129"/>
    <x v="3"/>
    <x v="1"/>
    <n v="210"/>
    <n v="1646"/>
    <n v="925"/>
    <n v="2230"/>
    <x v="0"/>
    <n v="9.4170400000000001E-2"/>
  </r>
  <r>
    <x v="130"/>
    <x v="3"/>
    <x v="0"/>
    <n v="524"/>
    <n v="3822"/>
    <n v="502"/>
    <n v="6937"/>
    <x v="0"/>
    <n v="7.5537000000000007E-2"/>
  </r>
  <r>
    <x v="130"/>
    <x v="3"/>
    <x v="1"/>
    <n v="89"/>
    <n v="856"/>
    <n v="484"/>
    <n v="1206"/>
    <x v="0"/>
    <n v="7.3797699999999994E-2"/>
  </r>
  <r>
    <x v="131"/>
    <x v="3"/>
    <x v="0"/>
    <n v="433"/>
    <n v="3291"/>
    <n v="441"/>
    <n v="5366"/>
    <x v="0"/>
    <n v="8.0693299999999996E-2"/>
  </r>
  <r>
    <x v="131"/>
    <x v="3"/>
    <x v="1"/>
    <n v="167"/>
    <n v="1127"/>
    <n v="689"/>
    <n v="1419"/>
    <x v="0"/>
    <n v="0.1176885"/>
  </r>
  <r>
    <x v="132"/>
    <x v="3"/>
    <x v="0"/>
    <n v="219"/>
    <n v="1666"/>
    <n v="250"/>
    <n v="2728"/>
    <x v="0"/>
    <n v="8.0278600000000006E-2"/>
  </r>
  <r>
    <x v="132"/>
    <x v="3"/>
    <x v="1"/>
    <n v="147"/>
    <n v="1139"/>
    <n v="630"/>
    <n v="1352"/>
    <x v="0"/>
    <n v="0.1087278"/>
  </r>
  <r>
    <x v="133"/>
    <x v="3"/>
    <x v="0"/>
    <n v="247"/>
    <n v="1555"/>
    <n v="294"/>
    <n v="2545"/>
    <x v="0"/>
    <n v="9.7053E-2"/>
  </r>
  <r>
    <x v="133"/>
    <x v="3"/>
    <x v="1"/>
    <n v="186"/>
    <n v="1213"/>
    <n v="767"/>
    <n v="1408"/>
    <x v="0"/>
    <n v="0.13210230000000001"/>
  </r>
  <r>
    <x v="134"/>
    <x v="3"/>
    <x v="0"/>
    <n v="624"/>
    <n v="4959"/>
    <n v="696"/>
    <n v="9679"/>
    <x v="0"/>
    <n v="6.4469499999999999E-2"/>
  </r>
  <r>
    <x v="134"/>
    <x v="3"/>
    <x v="1"/>
    <n v="642"/>
    <n v="4272"/>
    <n v="2685"/>
    <n v="4997"/>
    <x v="0"/>
    <n v="0.12847710000000001"/>
  </r>
  <r>
    <x v="135"/>
    <x v="3"/>
    <x v="0"/>
    <n v="768"/>
    <n v="5357"/>
    <n v="813"/>
    <n v="9239"/>
    <x v="0"/>
    <n v="8.3125900000000003E-2"/>
  </r>
  <r>
    <x v="135"/>
    <x v="3"/>
    <x v="1"/>
    <n v="470"/>
    <n v="3493"/>
    <n v="2313"/>
    <n v="4049"/>
    <x v="0"/>
    <n v="0.116078"/>
  </r>
  <r>
    <x v="136"/>
    <x v="3"/>
    <x v="0"/>
    <n v="506"/>
    <n v="3708"/>
    <n v="560"/>
    <n v="6151"/>
    <x v="0"/>
    <n v="8.2263000000000003E-2"/>
  </r>
  <r>
    <x v="136"/>
    <x v="3"/>
    <x v="1"/>
    <n v="253"/>
    <n v="2154"/>
    <n v="1329"/>
    <n v="2554"/>
    <x v="0"/>
    <n v="9.9060300000000004E-2"/>
  </r>
  <r>
    <x v="137"/>
    <x v="3"/>
    <x v="0"/>
    <n v="404"/>
    <n v="3033"/>
    <n v="458"/>
    <n v="5202"/>
    <x v="0"/>
    <n v="7.7662400000000006E-2"/>
  </r>
  <r>
    <x v="137"/>
    <x v="3"/>
    <x v="1"/>
    <n v="255"/>
    <n v="1844"/>
    <n v="1158"/>
    <n v="2141"/>
    <x v="0"/>
    <n v="0.11910320000000001"/>
  </r>
  <r>
    <x v="138"/>
    <x v="3"/>
    <x v="0"/>
    <n v="231"/>
    <n v="2527"/>
    <n v="260"/>
    <n v="6336"/>
    <x v="0"/>
    <n v="3.6458299999999999E-2"/>
  </r>
  <r>
    <x v="138"/>
    <x v="3"/>
    <x v="1"/>
    <n v="632"/>
    <n v="4136"/>
    <n v="2249"/>
    <n v="4928"/>
    <x v="0"/>
    <n v="0.12824679999999999"/>
  </r>
  <r>
    <x v="139"/>
    <x v="3"/>
    <x v="0"/>
    <n v="582"/>
    <n v="5999"/>
    <n v="673"/>
    <n v="17333"/>
    <x v="0"/>
    <n v="3.3577599999999999E-2"/>
  </r>
  <r>
    <x v="139"/>
    <x v="3"/>
    <x v="1"/>
    <n v="972"/>
    <n v="7851"/>
    <n v="4286"/>
    <n v="9628"/>
    <x v="0"/>
    <n v="0.1009555"/>
  </r>
  <r>
    <x v="140"/>
    <x v="3"/>
    <x v="0"/>
    <n v="325"/>
    <n v="3333"/>
    <n v="330"/>
    <n v="9091"/>
    <x v="0"/>
    <n v="3.5749599999999999E-2"/>
  </r>
  <r>
    <x v="140"/>
    <x v="3"/>
    <x v="1"/>
    <n v="541"/>
    <n v="4415"/>
    <n v="2405"/>
    <n v="5608"/>
    <x v="0"/>
    <n v="9.6469299999999994E-2"/>
  </r>
  <r>
    <x v="141"/>
    <x v="3"/>
    <x v="0"/>
    <n v="76"/>
    <n v="753"/>
    <n v="79"/>
    <n v="1739"/>
    <x v="0"/>
    <n v="4.37033E-2"/>
  </r>
  <r>
    <x v="141"/>
    <x v="3"/>
    <x v="1"/>
    <n v="135"/>
    <n v="873"/>
    <n v="487"/>
    <n v="1060"/>
    <x v="0"/>
    <n v="0.12735850000000001"/>
  </r>
  <r>
    <x v="142"/>
    <x v="3"/>
    <x v="0"/>
    <n v="16"/>
    <n v="185"/>
    <n v="15"/>
    <n v="328"/>
    <x v="0"/>
    <n v="4.8780499999999997E-2"/>
  </r>
  <r>
    <x v="142"/>
    <x v="3"/>
    <x v="1"/>
    <n v="25"/>
    <n v="175"/>
    <n v="109"/>
    <n v="209"/>
    <x v="0"/>
    <n v="0.11961720000000001"/>
  </r>
  <r>
    <x v="143"/>
    <x v="3"/>
    <x v="0"/>
    <n v="644"/>
    <n v="7118"/>
    <n v="691"/>
    <n v="14209"/>
    <x v="0"/>
    <n v="4.53234E-2"/>
  </r>
  <r>
    <x v="143"/>
    <x v="3"/>
    <x v="1"/>
    <n v="1046"/>
    <n v="8951"/>
    <n v="5423"/>
    <n v="10235"/>
    <x v="0"/>
    <n v="0.10219830000000001"/>
  </r>
  <r>
    <x v="144"/>
    <x v="3"/>
    <x v="0"/>
    <n v="426"/>
    <n v="4094"/>
    <n v="457"/>
    <n v="9531"/>
    <x v="0"/>
    <n v="4.4696300000000001E-2"/>
  </r>
  <r>
    <x v="144"/>
    <x v="3"/>
    <x v="1"/>
    <n v="584"/>
    <n v="4694"/>
    <n v="2648"/>
    <n v="5590"/>
    <x v="0"/>
    <n v="0.1044723"/>
  </r>
  <r>
    <x v="145"/>
    <x v="3"/>
    <x v="0"/>
    <n v="751"/>
    <n v="6261"/>
    <n v="816"/>
    <n v="11707"/>
    <x v="0"/>
    <n v="6.4149700000000004E-2"/>
  </r>
  <r>
    <x v="145"/>
    <x v="3"/>
    <x v="1"/>
    <n v="699"/>
    <n v="4909"/>
    <n v="2974"/>
    <n v="5817"/>
    <x v="0"/>
    <n v="0.12016499999999999"/>
  </r>
  <r>
    <x v="146"/>
    <x v="3"/>
    <x v="0"/>
    <n v="287"/>
    <n v="2357"/>
    <n v="337"/>
    <n v="4216"/>
    <x v="0"/>
    <n v="6.8073999999999996E-2"/>
  </r>
  <r>
    <x v="146"/>
    <x v="3"/>
    <x v="1"/>
    <n v="334"/>
    <n v="3039"/>
    <n v="2022"/>
    <n v="3507"/>
    <x v="0"/>
    <n v="9.5238100000000006E-2"/>
  </r>
  <r>
    <x v="147"/>
    <x v="3"/>
    <x v="0"/>
    <n v="475"/>
    <n v="3926"/>
    <n v="501"/>
    <n v="7709"/>
    <x v="0"/>
    <n v="6.1616299999999999E-2"/>
  </r>
  <r>
    <x v="147"/>
    <x v="3"/>
    <x v="1"/>
    <n v="695"/>
    <n v="5561"/>
    <n v="3541"/>
    <n v="6335"/>
    <x v="0"/>
    <n v="0.109708"/>
  </r>
  <r>
    <x v="148"/>
    <x v="3"/>
    <x v="0"/>
    <n v="1695"/>
    <n v="11314"/>
    <n v="1804"/>
    <n v="19969"/>
    <x v="0"/>
    <n v="8.4881600000000001E-2"/>
  </r>
  <r>
    <x v="148"/>
    <x v="3"/>
    <x v="1"/>
    <n v="756"/>
    <n v="6146"/>
    <n v="3873"/>
    <n v="7162"/>
    <x v="0"/>
    <n v="0.1055571"/>
  </r>
  <r>
    <x v="149"/>
    <x v="3"/>
    <x v="0"/>
    <n v="1220"/>
    <n v="8141"/>
    <n v="1338"/>
    <n v="10418"/>
    <x v="0"/>
    <n v="0.117105"/>
  </r>
  <r>
    <x v="149"/>
    <x v="3"/>
    <x v="1"/>
    <n v="498"/>
    <n v="5152"/>
    <n v="3768"/>
    <n v="5501"/>
    <x v="0"/>
    <n v="9.0528999999999998E-2"/>
  </r>
  <r>
    <x v="150"/>
    <x v="3"/>
    <x v="0"/>
    <n v="2498"/>
    <n v="16880"/>
    <n v="2775"/>
    <n v="26321"/>
    <x v="0"/>
    <n v="9.4905199999999995E-2"/>
  </r>
  <r>
    <x v="150"/>
    <x v="3"/>
    <x v="1"/>
    <n v="1564"/>
    <n v="13477"/>
    <n v="9465"/>
    <n v="14903"/>
    <x v="0"/>
    <n v="0.10494530000000001"/>
  </r>
  <r>
    <x v="151"/>
    <x v="3"/>
    <x v="0"/>
    <n v="279"/>
    <n v="2787"/>
    <n v="307"/>
    <n v="4830"/>
    <x v="0"/>
    <n v="5.7764000000000003E-2"/>
  </r>
  <r>
    <x v="151"/>
    <x v="3"/>
    <x v="1"/>
    <n v="211"/>
    <n v="1890"/>
    <n v="1278"/>
    <n v="2036"/>
    <x v="0"/>
    <n v="0.10363459999999999"/>
  </r>
  <r>
    <x v="152"/>
    <x v="3"/>
    <x v="0"/>
    <n v="1240"/>
    <n v="9174"/>
    <n v="1331"/>
    <n v="14089"/>
    <x v="0"/>
    <n v="8.8011900000000004E-2"/>
  </r>
  <r>
    <x v="152"/>
    <x v="3"/>
    <x v="1"/>
    <n v="606"/>
    <n v="5585"/>
    <n v="3757"/>
    <n v="6227"/>
    <x v="0"/>
    <n v="9.7318100000000005E-2"/>
  </r>
  <r>
    <x v="153"/>
    <x v="3"/>
    <x v="0"/>
    <n v="346"/>
    <n v="3931"/>
    <n v="435"/>
    <n v="7718"/>
    <x v="0"/>
    <n v="4.4830299999999997E-2"/>
  </r>
  <r>
    <x v="153"/>
    <x v="3"/>
    <x v="1"/>
    <n v="543"/>
    <n v="4376"/>
    <n v="2485"/>
    <n v="5050"/>
    <x v="0"/>
    <n v="0.1075248"/>
  </r>
  <r>
    <x v="154"/>
    <x v="3"/>
    <x v="0"/>
    <n v="404"/>
    <n v="3660"/>
    <n v="422"/>
    <n v="7571"/>
    <x v="0"/>
    <n v="5.3361499999999999E-2"/>
  </r>
  <r>
    <x v="154"/>
    <x v="3"/>
    <x v="1"/>
    <n v="564"/>
    <n v="4173"/>
    <n v="2296"/>
    <n v="4855"/>
    <x v="0"/>
    <n v="0.11616890000000001"/>
  </r>
  <r>
    <x v="155"/>
    <x v="3"/>
    <x v="0"/>
    <n v="228"/>
    <n v="2964"/>
    <n v="239"/>
    <n v="6948"/>
    <x v="0"/>
    <n v="3.2815200000000003E-2"/>
  </r>
  <r>
    <x v="155"/>
    <x v="3"/>
    <x v="1"/>
    <n v="527"/>
    <n v="4062"/>
    <n v="1801"/>
    <n v="5027"/>
    <x v="0"/>
    <n v="0.10483389999999999"/>
  </r>
  <r>
    <x v="156"/>
    <x v="3"/>
    <x v="0"/>
    <n v="411"/>
    <n v="5563"/>
    <n v="472"/>
    <n v="13924"/>
    <x v="0"/>
    <n v="2.9517399999999999E-2"/>
  </r>
  <r>
    <x v="156"/>
    <x v="3"/>
    <x v="1"/>
    <n v="678"/>
    <n v="6381"/>
    <n v="2953"/>
    <n v="7983"/>
    <x v="0"/>
    <n v="8.4930500000000006E-2"/>
  </r>
  <r>
    <x v="157"/>
    <x v="3"/>
    <x v="0"/>
    <n v="11"/>
    <n v="169"/>
    <n v="13"/>
    <n v="292"/>
    <x v="0"/>
    <n v="3.7671200000000002E-2"/>
  </r>
  <r>
    <x v="157"/>
    <x v="3"/>
    <x v="1"/>
    <n v="16"/>
    <n v="89"/>
    <n v="42"/>
    <n v="106"/>
    <x v="0"/>
    <n v="0.15094340000000001"/>
  </r>
  <r>
    <x v="158"/>
    <x v="3"/>
    <x v="0"/>
    <n v="261"/>
    <n v="3069"/>
    <n v="252"/>
    <n v="7506"/>
    <x v="0"/>
    <n v="3.4772200000000003E-2"/>
  </r>
  <r>
    <x v="158"/>
    <x v="3"/>
    <x v="1"/>
    <n v="224"/>
    <n v="1649"/>
    <n v="852"/>
    <n v="2150"/>
    <x v="0"/>
    <n v="0.104186"/>
  </r>
  <r>
    <x v="159"/>
    <x v="3"/>
    <x v="0"/>
    <n v="889"/>
    <n v="8244"/>
    <n v="1032"/>
    <n v="16322"/>
    <x v="0"/>
    <n v="5.4466399999999998E-2"/>
  </r>
  <r>
    <x v="159"/>
    <x v="3"/>
    <x v="1"/>
    <n v="1117"/>
    <n v="8806"/>
    <n v="5561"/>
    <n v="10293"/>
    <x v="0"/>
    <n v="0.1085204"/>
  </r>
  <r>
    <x v="160"/>
    <x v="3"/>
    <x v="0"/>
    <n v="579"/>
    <n v="5644"/>
    <n v="649"/>
    <n v="12477"/>
    <x v="0"/>
    <n v="4.6405399999999999E-2"/>
  </r>
  <r>
    <x v="160"/>
    <x v="3"/>
    <x v="1"/>
    <n v="725"/>
    <n v="5608"/>
    <n v="3405"/>
    <n v="6310"/>
    <x v="0"/>
    <n v="0.114897"/>
  </r>
  <r>
    <x v="161"/>
    <x v="3"/>
    <x v="0"/>
    <n v="54"/>
    <n v="487"/>
    <n v="60"/>
    <n v="1052"/>
    <x v="0"/>
    <n v="5.1330800000000003E-2"/>
  </r>
  <r>
    <x v="161"/>
    <x v="3"/>
    <x v="1"/>
    <n v="57"/>
    <n v="447"/>
    <n v="277"/>
    <n v="573"/>
    <x v="0"/>
    <n v="9.9476400000000006E-2"/>
  </r>
  <r>
    <x v="162"/>
    <x v="3"/>
    <x v="0"/>
    <n v="579"/>
    <n v="6187"/>
    <n v="641"/>
    <n v="15424"/>
    <x v="0"/>
    <n v="3.75389E-2"/>
  </r>
  <r>
    <x v="162"/>
    <x v="3"/>
    <x v="1"/>
    <n v="889"/>
    <n v="6729"/>
    <n v="3688"/>
    <n v="8503"/>
    <x v="0"/>
    <n v="0.1045513"/>
  </r>
  <r>
    <x v="163"/>
    <x v="3"/>
    <x v="0"/>
    <n v="658"/>
    <n v="6527"/>
    <n v="723"/>
    <n v="13302"/>
    <x v="0"/>
    <n v="4.9466200000000002E-2"/>
  </r>
  <r>
    <x v="163"/>
    <x v="3"/>
    <x v="1"/>
    <n v="955"/>
    <n v="9202"/>
    <n v="5754"/>
    <n v="10368"/>
    <x v="0"/>
    <n v="9.2110300000000006E-2"/>
  </r>
  <r>
    <x v="164"/>
    <x v="3"/>
    <x v="0"/>
    <n v="1067"/>
    <n v="8212"/>
    <n v="1109"/>
    <n v="16319"/>
    <x v="0"/>
    <n v="6.5383899999999995E-2"/>
  </r>
  <r>
    <x v="164"/>
    <x v="3"/>
    <x v="1"/>
    <n v="924"/>
    <n v="7242"/>
    <n v="4448"/>
    <n v="8345"/>
    <x v="0"/>
    <n v="0.110725"/>
  </r>
  <r>
    <x v="165"/>
    <x v="3"/>
    <x v="0"/>
    <n v="1179"/>
    <n v="11970"/>
    <n v="1346"/>
    <n v="24739"/>
    <x v="0"/>
    <n v="4.7657499999999998E-2"/>
  </r>
  <r>
    <x v="165"/>
    <x v="3"/>
    <x v="1"/>
    <n v="1169"/>
    <n v="11274"/>
    <n v="6477"/>
    <n v="12711"/>
    <x v="0"/>
    <n v="9.1967599999999997E-2"/>
  </r>
  <r>
    <x v="166"/>
    <x v="3"/>
    <x v="0"/>
    <n v="424"/>
    <n v="4190"/>
    <n v="468"/>
    <n v="7152"/>
    <x v="0"/>
    <n v="5.9284099999999999E-2"/>
  </r>
  <r>
    <x v="166"/>
    <x v="3"/>
    <x v="1"/>
    <n v="363"/>
    <n v="3938"/>
    <n v="2555"/>
    <n v="4473"/>
    <x v="0"/>
    <n v="8.1153600000000006E-2"/>
  </r>
  <r>
    <x v="167"/>
    <x v="3"/>
    <x v="0"/>
    <n v="208"/>
    <n v="2320"/>
    <n v="220"/>
    <n v="4111"/>
    <x v="0"/>
    <n v="5.0596000000000002E-2"/>
  </r>
  <r>
    <x v="167"/>
    <x v="3"/>
    <x v="1"/>
    <n v="210"/>
    <n v="2121"/>
    <n v="1266"/>
    <n v="2525"/>
    <x v="0"/>
    <n v="8.3168300000000001E-2"/>
  </r>
  <r>
    <x v="168"/>
    <x v="3"/>
    <x v="0"/>
    <n v="541"/>
    <n v="6053"/>
    <n v="596"/>
    <n v="14739"/>
    <x v="0"/>
    <n v="3.6705300000000003E-2"/>
  </r>
  <r>
    <x v="168"/>
    <x v="3"/>
    <x v="1"/>
    <n v="1007"/>
    <n v="8670"/>
    <n v="4858"/>
    <n v="10141"/>
    <x v="0"/>
    <n v="9.9299899999999997E-2"/>
  </r>
  <r>
    <x v="169"/>
    <x v="3"/>
    <x v="0"/>
    <n v="296"/>
    <n v="3710"/>
    <n v="320"/>
    <n v="8995"/>
    <x v="0"/>
    <n v="3.2907199999999998E-2"/>
  </r>
  <r>
    <x v="169"/>
    <x v="3"/>
    <x v="1"/>
    <n v="385"/>
    <n v="3221"/>
    <n v="1661"/>
    <n v="4192"/>
    <x v="0"/>
    <n v="9.1841599999999995E-2"/>
  </r>
  <r>
    <x v="170"/>
    <x v="3"/>
    <x v="0"/>
    <n v="334"/>
    <n v="4075"/>
    <n v="348"/>
    <n v="9135"/>
    <x v="0"/>
    <n v="3.6562699999999997E-2"/>
  </r>
  <r>
    <x v="170"/>
    <x v="3"/>
    <x v="1"/>
    <n v="455"/>
    <n v="3655"/>
    <n v="1745"/>
    <n v="4666"/>
    <x v="0"/>
    <n v="9.7513900000000001E-2"/>
  </r>
  <r>
    <x v="171"/>
    <x v="3"/>
    <x v="0"/>
    <n v="210"/>
    <n v="2582"/>
    <n v="213"/>
    <n v="5664"/>
    <x v="1"/>
    <n v="3.70763E-2"/>
  </r>
  <r>
    <x v="171"/>
    <x v="3"/>
    <x v="1"/>
    <n v="342"/>
    <n v="2325"/>
    <n v="1176"/>
    <n v="2791"/>
    <x v="1"/>
    <n v="0.1225367"/>
  </r>
  <r>
    <x v="172"/>
    <x v="3"/>
    <x v="0"/>
    <n v="364"/>
    <n v="4584"/>
    <n v="423"/>
    <n v="12352"/>
    <x v="1"/>
    <n v="2.9468899999999999E-2"/>
  </r>
  <r>
    <x v="172"/>
    <x v="3"/>
    <x v="1"/>
    <n v="594"/>
    <n v="4892"/>
    <n v="2285"/>
    <n v="6532"/>
    <x v="1"/>
    <n v="9.0936900000000001E-2"/>
  </r>
  <r>
    <x v="173"/>
    <x v="3"/>
    <x v="0"/>
    <n v="1144"/>
    <n v="11556"/>
    <n v="1125"/>
    <n v="27384"/>
    <x v="1"/>
    <n v="4.1776199999999999E-2"/>
  </r>
  <r>
    <x v="173"/>
    <x v="3"/>
    <x v="1"/>
    <n v="1022"/>
    <n v="8322"/>
    <n v="4231"/>
    <n v="11133"/>
    <x v="1"/>
    <n v="9.1799199999999997E-2"/>
  </r>
  <r>
    <x v="174"/>
    <x v="3"/>
    <x v="0"/>
    <n v="44"/>
    <n v="455"/>
    <n v="42"/>
    <n v="723"/>
    <x v="1"/>
    <n v="6.0857500000000002E-2"/>
  </r>
  <r>
    <x v="174"/>
    <x v="3"/>
    <x v="1"/>
    <n v="48"/>
    <n v="407"/>
    <n v="196"/>
    <n v="313"/>
    <x v="1"/>
    <n v="0.15335460000000001"/>
  </r>
  <r>
    <x v="175"/>
    <x v="3"/>
    <x v="0"/>
    <n v="746"/>
    <n v="8669"/>
    <n v="923"/>
    <n v="21111"/>
    <x v="0"/>
    <n v="3.5337E-2"/>
  </r>
  <r>
    <x v="175"/>
    <x v="3"/>
    <x v="1"/>
    <n v="1283"/>
    <n v="10290"/>
    <n v="5487"/>
    <n v="13442"/>
    <x v="0"/>
    <n v="9.5447100000000007E-2"/>
  </r>
  <r>
    <x v="176"/>
    <x v="3"/>
    <x v="0"/>
    <n v="1059"/>
    <n v="11372"/>
    <n v="1188"/>
    <n v="25064"/>
    <x v="1"/>
    <n v="4.2251799999999999E-2"/>
  </r>
  <r>
    <x v="176"/>
    <x v="3"/>
    <x v="1"/>
    <n v="1146"/>
    <n v="9840"/>
    <n v="5475"/>
    <n v="12664"/>
    <x v="1"/>
    <n v="9.0492699999999995E-2"/>
  </r>
  <r>
    <x v="177"/>
    <x v="3"/>
    <x v="0"/>
    <n v="751"/>
    <n v="8912"/>
    <n v="794"/>
    <n v="22925"/>
    <x v="1"/>
    <n v="3.2759000000000003E-2"/>
  </r>
  <r>
    <x v="177"/>
    <x v="3"/>
    <x v="1"/>
    <n v="678"/>
    <n v="6332"/>
    <n v="3232"/>
    <n v="8275"/>
    <x v="1"/>
    <n v="8.1933500000000006E-2"/>
  </r>
  <r>
    <x v="178"/>
    <x v="3"/>
    <x v="0"/>
    <n v="68"/>
    <n v="778"/>
    <n v="64"/>
    <n v="1919"/>
    <x v="1"/>
    <n v="3.5435099999999997E-2"/>
  </r>
  <r>
    <x v="178"/>
    <x v="3"/>
    <x v="1"/>
    <n v="61"/>
    <n v="670"/>
    <n v="309"/>
    <n v="624"/>
    <x v="1"/>
    <n v="9.7756399999999993E-2"/>
  </r>
  <r>
    <x v="179"/>
    <x v="3"/>
    <x v="0"/>
    <n v="279"/>
    <n v="2322"/>
    <n v="290"/>
    <n v="4733"/>
    <x v="1"/>
    <n v="5.8947800000000002E-2"/>
  </r>
  <r>
    <x v="179"/>
    <x v="3"/>
    <x v="1"/>
    <n v="202"/>
    <n v="1857"/>
    <n v="989"/>
    <n v="2354"/>
    <x v="1"/>
    <n v="8.5811399999999996E-2"/>
  </r>
  <r>
    <x v="180"/>
    <x v="3"/>
    <x v="0"/>
    <n v="2066"/>
    <n v="22818"/>
    <n v="2111"/>
    <n v="48043"/>
    <x v="3"/>
    <n v="4.3003100000000002E-2"/>
  </r>
  <r>
    <x v="180"/>
    <x v="3"/>
    <x v="1"/>
    <n v="2295"/>
    <n v="17568"/>
    <n v="9689"/>
    <n v="20257"/>
    <x v="3"/>
    <n v="0.1132942"/>
  </r>
  <r>
    <x v="181"/>
    <x v="3"/>
    <x v="0"/>
    <n v="1428"/>
    <n v="14150"/>
    <n v="1541"/>
    <n v="30754"/>
    <x v="3"/>
    <n v="4.6433000000000002E-2"/>
  </r>
  <r>
    <x v="181"/>
    <x v="3"/>
    <x v="1"/>
    <n v="2166"/>
    <n v="18574"/>
    <n v="11050"/>
    <n v="23203"/>
    <x v="3"/>
    <n v="9.3350000000000002E-2"/>
  </r>
  <r>
    <x v="182"/>
    <x v="3"/>
    <x v="0"/>
    <n v="353"/>
    <n v="3837"/>
    <n v="402"/>
    <n v="8420"/>
    <x v="0"/>
    <n v="4.1924000000000003E-2"/>
  </r>
  <r>
    <x v="182"/>
    <x v="3"/>
    <x v="1"/>
    <n v="503"/>
    <n v="4945"/>
    <n v="2991"/>
    <n v="5754"/>
    <x v="0"/>
    <n v="8.7417400000000006E-2"/>
  </r>
  <r>
    <x v="183"/>
    <x v="3"/>
    <x v="0"/>
    <n v="354"/>
    <n v="3363"/>
    <n v="373"/>
    <n v="7028"/>
    <x v="0"/>
    <n v="5.0369900000000002E-2"/>
  </r>
  <r>
    <x v="183"/>
    <x v="3"/>
    <x v="1"/>
    <n v="498"/>
    <n v="3704"/>
    <n v="2386"/>
    <n v="4348"/>
    <x v="0"/>
    <n v="0.1145354"/>
  </r>
  <r>
    <x v="184"/>
    <x v="3"/>
    <x v="0"/>
    <n v="1304"/>
    <n v="14370"/>
    <n v="1340"/>
    <n v="31654"/>
    <x v="0"/>
    <n v="4.11954E-2"/>
  </r>
  <r>
    <x v="184"/>
    <x v="3"/>
    <x v="1"/>
    <n v="967"/>
    <n v="7604"/>
    <n v="4047"/>
    <n v="9225"/>
    <x v="0"/>
    <n v="0.1048239"/>
  </r>
  <r>
    <x v="185"/>
    <x v="3"/>
    <x v="0"/>
    <n v="843"/>
    <n v="9140"/>
    <n v="902"/>
    <n v="17991"/>
    <x v="0"/>
    <n v="4.6856799999999997E-2"/>
  </r>
  <r>
    <x v="185"/>
    <x v="3"/>
    <x v="1"/>
    <n v="510"/>
    <n v="4492"/>
    <n v="2297"/>
    <n v="5586"/>
    <x v="0"/>
    <n v="9.1299699999999998E-2"/>
  </r>
  <r>
    <x v="186"/>
    <x v="3"/>
    <x v="0"/>
    <n v="1103"/>
    <n v="11107"/>
    <n v="1104"/>
    <n v="24459"/>
    <x v="0"/>
    <n v="4.5095900000000001E-2"/>
  </r>
  <r>
    <x v="186"/>
    <x v="3"/>
    <x v="1"/>
    <n v="1225"/>
    <n v="10167"/>
    <n v="5547"/>
    <n v="12090"/>
    <x v="0"/>
    <n v="0.10132339999999999"/>
  </r>
  <r>
    <x v="187"/>
    <x v="3"/>
    <x v="0"/>
    <n v="711"/>
    <n v="7671"/>
    <n v="729"/>
    <n v="19700"/>
    <x v="0"/>
    <n v="3.6091400000000003E-2"/>
  </r>
  <r>
    <x v="187"/>
    <x v="3"/>
    <x v="1"/>
    <n v="742"/>
    <n v="6280"/>
    <n v="3050"/>
    <n v="7649"/>
    <x v="0"/>
    <n v="9.7006099999999998E-2"/>
  </r>
  <r>
    <x v="188"/>
    <x v="3"/>
    <x v="0"/>
    <n v="1058"/>
    <n v="10409"/>
    <n v="1033"/>
    <n v="26382"/>
    <x v="0"/>
    <n v="4.0103100000000003E-2"/>
  </r>
  <r>
    <x v="188"/>
    <x v="3"/>
    <x v="1"/>
    <n v="1047"/>
    <n v="7857"/>
    <n v="3787"/>
    <n v="10387"/>
    <x v="0"/>
    <n v="0.1007991"/>
  </r>
  <r>
    <x v="189"/>
    <x v="3"/>
    <x v="0"/>
    <n v="1215"/>
    <n v="12936"/>
    <n v="1164"/>
    <n v="27529"/>
    <x v="0"/>
    <n v="4.4135300000000002E-2"/>
  </r>
  <r>
    <x v="189"/>
    <x v="3"/>
    <x v="1"/>
    <n v="734"/>
    <n v="6202"/>
    <n v="3148"/>
    <n v="7997"/>
    <x v="0"/>
    <n v="9.1784400000000002E-2"/>
  </r>
  <r>
    <x v="190"/>
    <x v="3"/>
    <x v="0"/>
    <n v="712"/>
    <n v="8416"/>
    <n v="723"/>
    <n v="13963"/>
    <x v="0"/>
    <n v="5.09919E-2"/>
  </r>
  <r>
    <x v="190"/>
    <x v="3"/>
    <x v="1"/>
    <n v="329"/>
    <n v="2807"/>
    <n v="1605"/>
    <n v="3259"/>
    <x v="0"/>
    <n v="0.1009512"/>
  </r>
  <r>
    <x v="191"/>
    <x v="3"/>
    <x v="0"/>
    <n v="1628"/>
    <n v="14772"/>
    <n v="1658"/>
    <n v="28662"/>
    <x v="0"/>
    <n v="5.67999E-2"/>
  </r>
  <r>
    <x v="191"/>
    <x v="3"/>
    <x v="1"/>
    <n v="1282"/>
    <n v="11076"/>
    <n v="6197"/>
    <n v="13104"/>
    <x v="0"/>
    <n v="9.7832699999999995E-2"/>
  </r>
  <r>
    <x v="192"/>
    <x v="3"/>
    <x v="0"/>
    <n v="645"/>
    <n v="5615"/>
    <n v="681"/>
    <n v="10755"/>
    <x v="0"/>
    <n v="5.99721E-2"/>
  </r>
  <r>
    <x v="192"/>
    <x v="3"/>
    <x v="1"/>
    <n v="488"/>
    <n v="3994"/>
    <n v="2254"/>
    <n v="4786"/>
    <x v="0"/>
    <n v="0.1019641"/>
  </r>
  <r>
    <x v="193"/>
    <x v="3"/>
    <x v="0"/>
    <n v="60"/>
    <n v="623"/>
    <n v="61"/>
    <n v="1225"/>
    <x v="0"/>
    <n v="4.8979599999999998E-2"/>
  </r>
  <r>
    <x v="193"/>
    <x v="3"/>
    <x v="1"/>
    <n v="60"/>
    <n v="460"/>
    <n v="242"/>
    <n v="703"/>
    <x v="0"/>
    <n v="8.5348499999999994E-2"/>
  </r>
  <r>
    <x v="194"/>
    <x v="3"/>
    <x v="0"/>
    <n v="241"/>
    <n v="3521"/>
    <n v="295"/>
    <n v="9505"/>
    <x v="3"/>
    <n v="2.5355099999999998E-2"/>
  </r>
  <r>
    <x v="194"/>
    <x v="3"/>
    <x v="1"/>
    <n v="526"/>
    <n v="4420"/>
    <n v="2256"/>
    <n v="5893"/>
    <x v="3"/>
    <n v="8.9258400000000002E-2"/>
  </r>
  <r>
    <x v="195"/>
    <x v="3"/>
    <x v="0"/>
    <n v="393"/>
    <n v="4432"/>
    <n v="393"/>
    <n v="11017"/>
    <x v="3"/>
    <n v="3.5672099999999998E-2"/>
  </r>
  <r>
    <x v="195"/>
    <x v="3"/>
    <x v="1"/>
    <n v="476"/>
    <n v="4370"/>
    <n v="1986"/>
    <n v="5381"/>
    <x v="3"/>
    <n v="8.8459399999999994E-2"/>
  </r>
  <r>
    <x v="196"/>
    <x v="3"/>
    <x v="0"/>
    <n v="552"/>
    <n v="7047"/>
    <n v="528"/>
    <n v="16959"/>
    <x v="3"/>
    <n v="3.2549099999999997E-2"/>
  </r>
  <r>
    <x v="196"/>
    <x v="3"/>
    <x v="1"/>
    <n v="766"/>
    <n v="6557"/>
    <n v="3055"/>
    <n v="8804"/>
    <x v="3"/>
    <n v="8.7005899999999997E-2"/>
  </r>
  <r>
    <x v="197"/>
    <x v="3"/>
    <x v="0"/>
    <n v="736"/>
    <n v="8449"/>
    <n v="716"/>
    <n v="17564"/>
    <x v="3"/>
    <n v="4.1903900000000001E-2"/>
  </r>
  <r>
    <x v="197"/>
    <x v="3"/>
    <x v="1"/>
    <n v="651"/>
    <n v="5667"/>
    <n v="2772"/>
    <n v="7246"/>
    <x v="3"/>
    <n v="8.9842699999999998E-2"/>
  </r>
  <r>
    <x v="198"/>
    <x v="3"/>
    <x v="0"/>
    <n v="348"/>
    <n v="3790"/>
    <n v="362"/>
    <n v="7776"/>
    <x v="3"/>
    <n v="4.4753099999999997E-2"/>
  </r>
  <r>
    <x v="198"/>
    <x v="3"/>
    <x v="1"/>
    <n v="540"/>
    <n v="4240"/>
    <n v="2284"/>
    <n v="5212"/>
    <x v="3"/>
    <n v="0.10360709999999999"/>
  </r>
  <r>
    <x v="199"/>
    <x v="3"/>
    <x v="0"/>
    <n v="765"/>
    <n v="8047"/>
    <n v="798"/>
    <n v="18074"/>
    <x v="3"/>
    <n v="4.2326000000000003E-2"/>
  </r>
  <r>
    <x v="199"/>
    <x v="3"/>
    <x v="1"/>
    <n v="1032"/>
    <n v="7923"/>
    <n v="4224"/>
    <n v="10212"/>
    <x v="3"/>
    <n v="0.1010576"/>
  </r>
  <r>
    <x v="200"/>
    <x v="3"/>
    <x v="0"/>
    <n v="768"/>
    <n v="7581"/>
    <n v="820"/>
    <n v="15106"/>
    <x v="3"/>
    <n v="5.0840700000000003E-2"/>
  </r>
  <r>
    <x v="200"/>
    <x v="3"/>
    <x v="1"/>
    <n v="1180"/>
    <n v="9318"/>
    <n v="5340"/>
    <n v="11082"/>
    <x v="3"/>
    <n v="0.106479"/>
  </r>
  <r>
    <x v="201"/>
    <x v="3"/>
    <x v="0"/>
    <n v="315"/>
    <n v="3713"/>
    <n v="338"/>
    <n v="8998"/>
    <x v="3"/>
    <n v="3.5007799999999999E-2"/>
  </r>
  <r>
    <x v="201"/>
    <x v="3"/>
    <x v="1"/>
    <n v="403"/>
    <n v="3046"/>
    <n v="1566"/>
    <n v="3855"/>
    <x v="3"/>
    <n v="0.1045396"/>
  </r>
  <r>
    <x v="202"/>
    <x v="3"/>
    <x v="0"/>
    <n v="754"/>
    <n v="6926"/>
    <n v="758"/>
    <n v="16118"/>
    <x v="3"/>
    <n v="4.6780000000000002E-2"/>
  </r>
  <r>
    <x v="202"/>
    <x v="3"/>
    <x v="1"/>
    <n v="655"/>
    <n v="4974"/>
    <n v="2752"/>
    <n v="5867"/>
    <x v="3"/>
    <n v="0.1116414"/>
  </r>
  <r>
    <x v="203"/>
    <x v="3"/>
    <x v="0"/>
    <n v="481"/>
    <n v="5437"/>
    <n v="500"/>
    <n v="11317"/>
    <x v="3"/>
    <n v="4.2502400000000003E-2"/>
  </r>
  <r>
    <x v="203"/>
    <x v="3"/>
    <x v="1"/>
    <n v="456"/>
    <n v="4000"/>
    <n v="2137"/>
    <n v="4989"/>
    <x v="3"/>
    <n v="9.1401099999999999E-2"/>
  </r>
  <r>
    <x v="204"/>
    <x v="3"/>
    <x v="0"/>
    <n v="323"/>
    <n v="3402"/>
    <n v="321"/>
    <n v="6505"/>
    <x v="3"/>
    <n v="4.96541E-2"/>
  </r>
  <r>
    <x v="204"/>
    <x v="3"/>
    <x v="1"/>
    <n v="334"/>
    <n v="2850"/>
    <n v="1676"/>
    <n v="3379"/>
    <x v="3"/>
    <n v="9.8845799999999998E-2"/>
  </r>
  <r>
    <x v="205"/>
    <x v="3"/>
    <x v="0"/>
    <n v="447"/>
    <n v="5354"/>
    <n v="441"/>
    <n v="12361"/>
    <x v="3"/>
    <n v="3.6162100000000003E-2"/>
  </r>
  <r>
    <x v="205"/>
    <x v="3"/>
    <x v="1"/>
    <n v="386"/>
    <n v="3517"/>
    <n v="1680"/>
    <n v="4519"/>
    <x v="3"/>
    <n v="8.5417099999999996E-2"/>
  </r>
  <r>
    <x v="206"/>
    <x v="3"/>
    <x v="0"/>
    <n v="85"/>
    <n v="599"/>
    <n v="88"/>
    <n v="1184"/>
    <x v="3"/>
    <n v="7.1790499999999993E-2"/>
  </r>
  <r>
    <x v="206"/>
    <x v="3"/>
    <x v="1"/>
    <n v="50"/>
    <n v="400"/>
    <n v="236"/>
    <n v="485"/>
    <x v="3"/>
    <n v="0.1030928"/>
  </r>
  <r>
    <x v="207"/>
    <x v="3"/>
    <x v="0"/>
    <n v="439"/>
    <n v="5109"/>
    <n v="439"/>
    <n v="14604"/>
    <x v="3"/>
    <n v="3.0060300000000002E-2"/>
  </r>
  <r>
    <x v="207"/>
    <x v="3"/>
    <x v="1"/>
    <n v="636"/>
    <n v="5391"/>
    <n v="2501"/>
    <n v="7040"/>
    <x v="3"/>
    <n v="9.0340900000000002E-2"/>
  </r>
  <r>
    <x v="208"/>
    <x v="3"/>
    <x v="0"/>
    <n v="720"/>
    <n v="8159"/>
    <n v="753"/>
    <n v="18182"/>
    <x v="3"/>
    <n v="3.9599599999999999E-2"/>
  </r>
  <r>
    <x v="208"/>
    <x v="3"/>
    <x v="1"/>
    <n v="1023"/>
    <n v="8580"/>
    <n v="4579"/>
    <n v="10539"/>
    <x v="3"/>
    <n v="9.7068000000000002E-2"/>
  </r>
  <r>
    <x v="209"/>
    <x v="3"/>
    <x v="0"/>
    <n v="313"/>
    <n v="3778"/>
    <n v="334"/>
    <n v="9923"/>
    <x v="3"/>
    <n v="3.1542899999999999E-2"/>
  </r>
  <r>
    <x v="209"/>
    <x v="3"/>
    <x v="1"/>
    <n v="531"/>
    <n v="5239"/>
    <n v="2609"/>
    <n v="6509"/>
    <x v="3"/>
    <n v="8.1579299999999993E-2"/>
  </r>
  <r>
    <x v="210"/>
    <x v="3"/>
    <x v="0"/>
    <n v="840"/>
    <n v="7920"/>
    <n v="851"/>
    <n v="15926"/>
    <x v="3"/>
    <n v="5.2743900000000003E-2"/>
  </r>
  <r>
    <x v="210"/>
    <x v="3"/>
    <x v="1"/>
    <n v="919"/>
    <n v="6709"/>
    <n v="3873"/>
    <n v="8179"/>
    <x v="3"/>
    <n v="0.1123609"/>
  </r>
  <r>
    <x v="211"/>
    <x v="3"/>
    <x v="0"/>
    <n v="1343"/>
    <n v="12461"/>
    <n v="1513"/>
    <n v="26841"/>
    <x v="0"/>
    <n v="5.0035400000000001E-2"/>
  </r>
  <r>
    <x v="211"/>
    <x v="3"/>
    <x v="1"/>
    <n v="1586"/>
    <n v="13409"/>
    <n v="8033"/>
    <n v="15720"/>
    <x v="0"/>
    <n v="0.1008906"/>
  </r>
  <r>
    <x v="212"/>
    <x v="3"/>
    <x v="0"/>
    <n v="1795"/>
    <n v="16049"/>
    <n v="1764"/>
    <n v="29995"/>
    <x v="1"/>
    <n v="5.9843300000000002E-2"/>
  </r>
  <r>
    <x v="212"/>
    <x v="3"/>
    <x v="1"/>
    <n v="801"/>
    <n v="6207"/>
    <n v="2918"/>
    <n v="8351"/>
    <x v="1"/>
    <n v="9.5916699999999994E-2"/>
  </r>
  <r>
    <x v="213"/>
    <x v="3"/>
    <x v="0"/>
    <n v="1490"/>
    <n v="13393"/>
    <n v="1572"/>
    <n v="25428"/>
    <x v="1"/>
    <n v="5.8596799999999997E-2"/>
  </r>
  <r>
    <x v="213"/>
    <x v="3"/>
    <x v="1"/>
    <n v="1224"/>
    <n v="10438"/>
    <n v="5937"/>
    <n v="11383"/>
    <x v="1"/>
    <n v="0.10752879999999999"/>
  </r>
  <r>
    <x v="214"/>
    <x v="3"/>
    <x v="0"/>
    <n v="898"/>
    <n v="11078"/>
    <n v="803"/>
    <n v="26973"/>
    <x v="1"/>
    <n v="3.3292599999999999E-2"/>
  </r>
  <r>
    <x v="214"/>
    <x v="3"/>
    <x v="1"/>
    <n v="595"/>
    <n v="5593"/>
    <n v="2328"/>
    <n v="7895"/>
    <x v="1"/>
    <n v="7.5364200000000006E-2"/>
  </r>
  <r>
    <x v="215"/>
    <x v="3"/>
    <x v="0"/>
    <n v="1620"/>
    <n v="15674"/>
    <n v="1612"/>
    <n v="28805"/>
    <x v="1"/>
    <n v="5.6240199999999997E-2"/>
  </r>
  <r>
    <x v="215"/>
    <x v="3"/>
    <x v="1"/>
    <n v="1078"/>
    <n v="9867"/>
    <n v="5246"/>
    <n v="12462"/>
    <x v="1"/>
    <n v="8.6502999999999997E-2"/>
  </r>
  <r>
    <x v="216"/>
    <x v="3"/>
    <x v="0"/>
    <n v="2910"/>
    <n v="24140"/>
    <n v="2779"/>
    <n v="43892"/>
    <x v="1"/>
    <n v="6.62991E-2"/>
  </r>
  <r>
    <x v="216"/>
    <x v="3"/>
    <x v="1"/>
    <n v="2125"/>
    <n v="16864"/>
    <n v="8458"/>
    <n v="20689"/>
    <x v="1"/>
    <n v="0.1027116"/>
  </r>
  <r>
    <x v="217"/>
    <x v="3"/>
    <x v="0"/>
    <n v="2180"/>
    <n v="19418"/>
    <n v="1992"/>
    <n v="35062"/>
    <x v="1"/>
    <n v="6.2175599999999998E-2"/>
  </r>
  <r>
    <x v="217"/>
    <x v="3"/>
    <x v="1"/>
    <n v="930"/>
    <n v="7141"/>
    <n v="2956"/>
    <n v="10102"/>
    <x v="1"/>
    <n v="9.2061000000000004E-2"/>
  </r>
  <r>
    <x v="218"/>
    <x v="3"/>
    <x v="0"/>
    <n v="2497"/>
    <n v="21353"/>
    <n v="2480"/>
    <n v="38094"/>
    <x v="1"/>
    <n v="6.5548400000000007E-2"/>
  </r>
  <r>
    <x v="218"/>
    <x v="3"/>
    <x v="1"/>
    <n v="1355"/>
    <n v="11555"/>
    <n v="6510"/>
    <n v="14360"/>
    <x v="1"/>
    <n v="9.4359299999999993E-2"/>
  </r>
  <r>
    <x v="219"/>
    <x v="3"/>
    <x v="0"/>
    <n v="1423"/>
    <n v="14320"/>
    <n v="1460"/>
    <n v="29655"/>
    <x v="1"/>
    <n v="4.7985199999999999E-2"/>
  </r>
  <r>
    <x v="219"/>
    <x v="3"/>
    <x v="1"/>
    <n v="950"/>
    <n v="8698"/>
    <n v="4993"/>
    <n v="10135"/>
    <x v="1"/>
    <n v="9.3734600000000001E-2"/>
  </r>
  <r>
    <x v="220"/>
    <x v="3"/>
    <x v="0"/>
    <n v="2942"/>
    <n v="28254"/>
    <n v="3012"/>
    <n v="63622"/>
    <x v="1"/>
    <n v="4.6241900000000002E-2"/>
  </r>
  <r>
    <x v="220"/>
    <x v="3"/>
    <x v="1"/>
    <n v="2052"/>
    <n v="17547"/>
    <n v="9977"/>
    <n v="21238"/>
    <x v="1"/>
    <n v="9.6619300000000005E-2"/>
  </r>
  <r>
    <x v="221"/>
    <x v="3"/>
    <x v="0"/>
    <n v="767"/>
    <n v="8159"/>
    <n v="794"/>
    <n v="19161"/>
    <x v="1"/>
    <n v="4.0029200000000001E-2"/>
  </r>
  <r>
    <x v="221"/>
    <x v="3"/>
    <x v="1"/>
    <n v="679"/>
    <n v="5016"/>
    <n v="2315"/>
    <n v="6734"/>
    <x v="1"/>
    <n v="0.10083159999999999"/>
  </r>
  <r>
    <x v="222"/>
    <x v="3"/>
    <x v="0"/>
    <n v="558"/>
    <n v="4606"/>
    <n v="683"/>
    <n v="9995"/>
    <x v="1"/>
    <n v="5.58279E-2"/>
  </r>
  <r>
    <x v="222"/>
    <x v="3"/>
    <x v="1"/>
    <n v="606"/>
    <n v="5873"/>
    <n v="3612"/>
    <n v="6736"/>
    <x v="1"/>
    <n v="8.99644E-2"/>
  </r>
  <r>
    <x v="223"/>
    <x v="3"/>
    <x v="0"/>
    <n v="1770"/>
    <n v="14008"/>
    <n v="1731"/>
    <n v="23291"/>
    <x v="1"/>
    <n v="7.5994999999999993E-2"/>
  </r>
  <r>
    <x v="223"/>
    <x v="3"/>
    <x v="1"/>
    <n v="850"/>
    <n v="6610"/>
    <n v="3137"/>
    <n v="8307"/>
    <x v="1"/>
    <n v="0.10232330000000001"/>
  </r>
  <r>
    <x v="224"/>
    <x v="3"/>
    <x v="0"/>
    <n v="13"/>
    <n v="209"/>
    <n v="10"/>
    <n v="41"/>
    <x v="1"/>
    <n v="0.3170732"/>
  </r>
  <r>
    <x v="224"/>
    <x v="3"/>
    <x v="1"/>
    <n v="3"/>
    <n v="48"/>
    <n v="10"/>
    <n v="7"/>
    <x v="1"/>
    <n v="0.42857139999999999"/>
  </r>
  <r>
    <x v="225"/>
    <x v="3"/>
    <x v="0"/>
    <n v="575"/>
    <n v="4745"/>
    <n v="552"/>
    <n v="10676"/>
    <x v="1"/>
    <n v="5.38591E-2"/>
  </r>
  <r>
    <x v="225"/>
    <x v="3"/>
    <x v="1"/>
    <n v="626"/>
    <n v="5139"/>
    <n v="2642"/>
    <n v="6245"/>
    <x v="1"/>
    <n v="0.1002402"/>
  </r>
  <r>
    <x v="226"/>
    <x v="3"/>
    <x v="0"/>
    <n v="699"/>
    <n v="5720"/>
    <n v="666"/>
    <n v="12887"/>
    <x v="1"/>
    <n v="5.4240700000000003E-2"/>
  </r>
  <r>
    <x v="226"/>
    <x v="3"/>
    <x v="1"/>
    <n v="577"/>
    <n v="4930"/>
    <n v="2442"/>
    <n v="6428"/>
    <x v="1"/>
    <n v="8.9763499999999996E-2"/>
  </r>
  <r>
    <x v="227"/>
    <x v="3"/>
    <x v="0"/>
    <n v="1187"/>
    <n v="11317"/>
    <n v="1023"/>
    <n v="27720"/>
    <x v="1"/>
    <n v="4.2821100000000001E-2"/>
  </r>
  <r>
    <x v="227"/>
    <x v="3"/>
    <x v="1"/>
    <n v="974"/>
    <n v="8069"/>
    <n v="3599"/>
    <n v="11839"/>
    <x v="1"/>
    <n v="8.2270499999999996E-2"/>
  </r>
  <r>
    <x v="228"/>
    <x v="3"/>
    <x v="0"/>
    <n v="444"/>
    <n v="3536"/>
    <n v="432"/>
    <n v="7253"/>
    <x v="1"/>
    <n v="6.1216E-2"/>
  </r>
  <r>
    <x v="228"/>
    <x v="3"/>
    <x v="1"/>
    <n v="308"/>
    <n v="2736"/>
    <n v="1426"/>
    <n v="3686"/>
    <x v="1"/>
    <n v="8.3559400000000006E-2"/>
  </r>
  <r>
    <x v="229"/>
    <x v="3"/>
    <x v="0"/>
    <n v="815"/>
    <n v="6183"/>
    <n v="818"/>
    <n v="12039"/>
    <x v="1"/>
    <n v="6.7696699999999999E-2"/>
  </r>
  <r>
    <x v="229"/>
    <x v="3"/>
    <x v="1"/>
    <n v="529"/>
    <n v="4457"/>
    <n v="2503"/>
    <n v="5778"/>
    <x v="1"/>
    <n v="9.1554200000000002E-2"/>
  </r>
  <r>
    <x v="230"/>
    <x v="3"/>
    <x v="0"/>
    <n v="750"/>
    <n v="5740"/>
    <n v="772"/>
    <n v="10282"/>
    <x v="1"/>
    <n v="7.2942999999999994E-2"/>
  </r>
  <r>
    <x v="230"/>
    <x v="3"/>
    <x v="1"/>
    <n v="463"/>
    <n v="3902"/>
    <n v="2349"/>
    <n v="5018"/>
    <x v="1"/>
    <n v="9.2267799999999997E-2"/>
  </r>
  <r>
    <x v="231"/>
    <x v="3"/>
    <x v="0"/>
    <n v="1132"/>
    <n v="8592"/>
    <n v="1131"/>
    <n v="16657"/>
    <x v="1"/>
    <n v="6.7959400000000003E-2"/>
  </r>
  <r>
    <x v="231"/>
    <x v="3"/>
    <x v="1"/>
    <n v="700"/>
    <n v="5946"/>
    <n v="3530"/>
    <n v="7457"/>
    <x v="1"/>
    <n v="9.3871499999999997E-2"/>
  </r>
  <r>
    <x v="232"/>
    <x v="3"/>
    <x v="0"/>
    <n v="1"/>
    <n v="79"/>
    <n v="0"/>
    <n v="71"/>
    <x v="1"/>
    <n v="1.40845E-2"/>
  </r>
  <r>
    <x v="232"/>
    <x v="3"/>
    <x v="1"/>
    <n v="2"/>
    <n v="19"/>
    <n v="4"/>
    <n v="6"/>
    <x v="1"/>
    <n v="0.3333333"/>
  </r>
  <r>
    <x v="233"/>
    <x v="3"/>
    <x v="0"/>
    <n v="2"/>
    <n v="47"/>
    <n v="1"/>
    <n v="91"/>
    <x v="1"/>
    <n v="2.1978000000000001E-2"/>
  </r>
  <r>
    <x v="233"/>
    <x v="3"/>
    <x v="1"/>
    <n v="1"/>
    <n v="20"/>
    <n v="7"/>
    <n v="21"/>
    <x v="1"/>
    <n v="4.7619000000000002E-2"/>
  </r>
  <r>
    <x v="234"/>
    <x v="3"/>
    <x v="0"/>
    <n v="2962"/>
    <n v="21553"/>
    <n v="2910"/>
    <n v="30913"/>
    <x v="1"/>
    <n v="9.5817299999999994E-2"/>
  </r>
  <r>
    <x v="234"/>
    <x v="3"/>
    <x v="1"/>
    <n v="1380"/>
    <n v="9334"/>
    <n v="4446"/>
    <n v="11594"/>
    <x v="1"/>
    <n v="0.1190271"/>
  </r>
  <r>
    <x v="235"/>
    <x v="3"/>
    <x v="0"/>
    <n v="1798"/>
    <n v="15217"/>
    <n v="1738"/>
    <n v="22954"/>
    <x v="1"/>
    <n v="7.83306E-2"/>
  </r>
  <r>
    <x v="235"/>
    <x v="3"/>
    <x v="1"/>
    <n v="831"/>
    <n v="6206"/>
    <n v="2886"/>
    <n v="7874"/>
    <x v="1"/>
    <n v="0.1055372"/>
  </r>
  <r>
    <x v="236"/>
    <x v="3"/>
    <x v="0"/>
    <n v="3413"/>
    <n v="26788"/>
    <n v="3411"/>
    <n v="46651"/>
    <x v="1"/>
    <n v="7.3160299999999998E-2"/>
  </r>
  <r>
    <x v="236"/>
    <x v="3"/>
    <x v="1"/>
    <n v="1512"/>
    <n v="12514"/>
    <n v="6818"/>
    <n v="15885"/>
    <x v="1"/>
    <n v="9.5184099999999994E-2"/>
  </r>
  <r>
    <x v="237"/>
    <x v="3"/>
    <x v="0"/>
    <n v="1220"/>
    <n v="8841"/>
    <n v="1284"/>
    <n v="14693"/>
    <x v="1"/>
    <n v="8.3032700000000001E-2"/>
  </r>
  <r>
    <x v="237"/>
    <x v="3"/>
    <x v="1"/>
    <n v="698"/>
    <n v="5990"/>
    <n v="3820"/>
    <n v="6372"/>
    <x v="1"/>
    <n v="0.10954170000000001"/>
  </r>
  <r>
    <x v="238"/>
    <x v="3"/>
    <x v="0"/>
    <n v="601"/>
    <n v="4392"/>
    <n v="607"/>
    <n v="8272"/>
    <x v="1"/>
    <n v="7.2654700000000003E-2"/>
  </r>
  <r>
    <x v="238"/>
    <x v="3"/>
    <x v="1"/>
    <n v="349"/>
    <n v="3371"/>
    <n v="1973"/>
    <n v="4059"/>
    <x v="1"/>
    <n v="8.5981799999999997E-2"/>
  </r>
  <r>
    <x v="239"/>
    <x v="3"/>
    <x v="0"/>
    <n v="1320"/>
    <n v="9843"/>
    <n v="1368"/>
    <n v="17155"/>
    <x v="1"/>
    <n v="7.69455E-2"/>
  </r>
  <r>
    <x v="239"/>
    <x v="3"/>
    <x v="1"/>
    <n v="810"/>
    <n v="7824"/>
    <n v="5112"/>
    <n v="8912"/>
    <x v="1"/>
    <n v="9.0888700000000003E-2"/>
  </r>
  <r>
    <x v="240"/>
    <x v="3"/>
    <x v="0"/>
    <n v="3555"/>
    <n v="27784"/>
    <n v="3555"/>
    <n v="46778"/>
    <x v="1"/>
    <n v="7.5997300000000004E-2"/>
  </r>
  <r>
    <x v="240"/>
    <x v="3"/>
    <x v="1"/>
    <n v="1175"/>
    <n v="10361"/>
    <n v="5623"/>
    <n v="12717"/>
    <x v="1"/>
    <n v="9.2396000000000006E-2"/>
  </r>
  <r>
    <x v="241"/>
    <x v="3"/>
    <x v="0"/>
    <n v="400"/>
    <n v="4384"/>
    <n v="389"/>
    <n v="10477"/>
    <x v="1"/>
    <n v="3.8178900000000002E-2"/>
  </r>
  <r>
    <x v="241"/>
    <x v="3"/>
    <x v="1"/>
    <n v="300"/>
    <n v="2878"/>
    <n v="1272"/>
    <n v="3989"/>
    <x v="1"/>
    <n v="7.5206800000000004E-2"/>
  </r>
  <r>
    <x v="242"/>
    <x v="3"/>
    <x v="0"/>
    <n v="787"/>
    <n v="9153"/>
    <n v="776"/>
    <n v="21747"/>
    <x v="1"/>
    <n v="3.6188900000000003E-2"/>
  </r>
  <r>
    <x v="242"/>
    <x v="3"/>
    <x v="1"/>
    <n v="644"/>
    <n v="5482"/>
    <n v="2388"/>
    <n v="7462"/>
    <x v="1"/>
    <n v="8.6303900000000003E-2"/>
  </r>
  <r>
    <x v="243"/>
    <x v="3"/>
    <x v="0"/>
    <n v="1762"/>
    <n v="16376"/>
    <n v="1801"/>
    <n v="30491"/>
    <x v="1"/>
    <n v="5.7787499999999999E-2"/>
  </r>
  <r>
    <x v="243"/>
    <x v="3"/>
    <x v="1"/>
    <n v="1033"/>
    <n v="8894"/>
    <n v="4940"/>
    <n v="10729"/>
    <x v="1"/>
    <n v="9.6281099999999994E-2"/>
  </r>
  <r>
    <x v="244"/>
    <x v="3"/>
    <x v="0"/>
    <n v="421"/>
    <n v="4117"/>
    <n v="441"/>
    <n v="8429"/>
    <x v="1"/>
    <n v="4.9946600000000001E-2"/>
  </r>
  <r>
    <x v="244"/>
    <x v="3"/>
    <x v="1"/>
    <n v="338"/>
    <n v="2657"/>
    <n v="1306"/>
    <n v="3318"/>
    <x v="1"/>
    <n v="0.1018686"/>
  </r>
  <r>
    <x v="245"/>
    <x v="3"/>
    <x v="0"/>
    <n v="247"/>
    <n v="2229"/>
    <n v="257"/>
    <n v="5048"/>
    <x v="1"/>
    <n v="4.8930300000000003E-2"/>
  </r>
  <r>
    <x v="245"/>
    <x v="3"/>
    <x v="1"/>
    <n v="266"/>
    <n v="1912"/>
    <n v="1058"/>
    <n v="2461"/>
    <x v="1"/>
    <n v="0.1080861"/>
  </r>
  <r>
    <x v="246"/>
    <x v="3"/>
    <x v="0"/>
    <n v="2160"/>
    <n v="17245"/>
    <n v="2212"/>
    <n v="28476"/>
    <x v="3"/>
    <n v="7.5853299999999999E-2"/>
  </r>
  <r>
    <x v="246"/>
    <x v="3"/>
    <x v="1"/>
    <n v="1022"/>
    <n v="9348"/>
    <n v="5675"/>
    <n v="10587"/>
    <x v="3"/>
    <n v="9.6533499999999994E-2"/>
  </r>
  <r>
    <x v="247"/>
    <x v="3"/>
    <x v="0"/>
    <n v="2210"/>
    <n v="17749"/>
    <n v="2295"/>
    <n v="28980"/>
    <x v="3"/>
    <n v="7.6259499999999994E-2"/>
  </r>
  <r>
    <x v="247"/>
    <x v="3"/>
    <x v="1"/>
    <n v="1056"/>
    <n v="9758"/>
    <n v="6094"/>
    <n v="11480"/>
    <x v="3"/>
    <n v="9.1986100000000001E-2"/>
  </r>
  <r>
    <x v="248"/>
    <x v="3"/>
    <x v="0"/>
    <n v="548"/>
    <n v="4236"/>
    <n v="587"/>
    <n v="6955"/>
    <x v="3"/>
    <n v="7.8792200000000007E-2"/>
  </r>
  <r>
    <x v="248"/>
    <x v="3"/>
    <x v="1"/>
    <n v="382"/>
    <n v="3835"/>
    <n v="2495"/>
    <n v="4366"/>
    <x v="3"/>
    <n v="8.7494299999999997E-2"/>
  </r>
  <r>
    <x v="249"/>
    <x v="3"/>
    <x v="0"/>
    <n v="1196"/>
    <n v="9496"/>
    <n v="1316"/>
    <n v="16559"/>
    <x v="3"/>
    <n v="7.2226600000000002E-2"/>
  </r>
  <r>
    <x v="249"/>
    <x v="3"/>
    <x v="1"/>
    <n v="849"/>
    <n v="7032"/>
    <n v="4340"/>
    <n v="8230"/>
    <x v="3"/>
    <n v="0.10315920000000001"/>
  </r>
  <r>
    <x v="250"/>
    <x v="3"/>
    <x v="0"/>
    <n v="806"/>
    <n v="5661"/>
    <n v="849"/>
    <n v="9815"/>
    <x v="1"/>
    <n v="8.2119200000000003E-2"/>
  </r>
  <r>
    <x v="250"/>
    <x v="3"/>
    <x v="1"/>
    <n v="496"/>
    <n v="4474"/>
    <n v="2829"/>
    <n v="5303"/>
    <x v="1"/>
    <n v="9.3532000000000004E-2"/>
  </r>
  <r>
    <x v="251"/>
    <x v="3"/>
    <x v="0"/>
    <n v="488"/>
    <n v="3464"/>
    <n v="514"/>
    <n v="6002"/>
    <x v="3"/>
    <n v="8.1306199999999995E-2"/>
  </r>
  <r>
    <x v="251"/>
    <x v="3"/>
    <x v="1"/>
    <n v="465"/>
    <n v="4029"/>
    <n v="2626"/>
    <n v="4605"/>
    <x v="3"/>
    <n v="0.1009772"/>
  </r>
  <r>
    <x v="252"/>
    <x v="3"/>
    <x v="0"/>
    <n v="704"/>
    <n v="5404"/>
    <n v="788"/>
    <n v="9801"/>
    <x v="3"/>
    <n v="7.1829400000000002E-2"/>
  </r>
  <r>
    <x v="252"/>
    <x v="3"/>
    <x v="1"/>
    <n v="643"/>
    <n v="5639"/>
    <n v="3697"/>
    <n v="6242"/>
    <x v="3"/>
    <n v="0.1030119"/>
  </r>
  <r>
    <x v="253"/>
    <x v="3"/>
    <x v="0"/>
    <n v="938"/>
    <n v="10245"/>
    <n v="906"/>
    <n v="24418"/>
    <x v="3"/>
    <n v="3.8414299999999998E-2"/>
  </r>
  <r>
    <x v="253"/>
    <x v="3"/>
    <x v="1"/>
    <n v="873"/>
    <n v="7701"/>
    <n v="3392"/>
    <n v="10557"/>
    <x v="3"/>
    <n v="8.2693900000000001E-2"/>
  </r>
  <r>
    <x v="254"/>
    <x v="3"/>
    <x v="0"/>
    <n v="476"/>
    <n v="4784"/>
    <n v="493"/>
    <n v="11153"/>
    <x v="3"/>
    <n v="4.2679099999999998E-2"/>
  </r>
  <r>
    <x v="254"/>
    <x v="3"/>
    <x v="1"/>
    <n v="666"/>
    <n v="5969"/>
    <n v="2995"/>
    <n v="7348"/>
    <x v="3"/>
    <n v="9.0636900000000006E-2"/>
  </r>
  <r>
    <x v="255"/>
    <x v="3"/>
    <x v="0"/>
    <n v="550"/>
    <n v="6357"/>
    <n v="584"/>
    <n v="16559"/>
    <x v="3"/>
    <n v="3.3214599999999997E-2"/>
  </r>
  <r>
    <x v="255"/>
    <x v="3"/>
    <x v="1"/>
    <n v="514"/>
    <n v="4160"/>
    <n v="1643"/>
    <n v="5732"/>
    <x v="3"/>
    <n v="8.9672000000000002E-2"/>
  </r>
  <r>
    <x v="256"/>
    <x v="3"/>
    <x v="0"/>
    <n v="697"/>
    <n v="7804"/>
    <n v="648"/>
    <n v="17901"/>
    <x v="3"/>
    <n v="3.8936400000000003E-2"/>
  </r>
  <r>
    <x v="256"/>
    <x v="3"/>
    <x v="1"/>
    <n v="539"/>
    <n v="4031"/>
    <n v="1816"/>
    <n v="5760"/>
    <x v="3"/>
    <n v="9.3576400000000004E-2"/>
  </r>
  <r>
    <x v="257"/>
    <x v="3"/>
    <x v="0"/>
    <n v="843"/>
    <n v="7940"/>
    <n v="867"/>
    <n v="18368"/>
    <x v="3"/>
    <n v="4.5894999999999998E-2"/>
  </r>
  <r>
    <x v="257"/>
    <x v="3"/>
    <x v="1"/>
    <n v="831"/>
    <n v="6708"/>
    <n v="3173"/>
    <n v="8569"/>
    <x v="3"/>
    <n v="9.6977499999999994E-2"/>
  </r>
  <r>
    <x v="258"/>
    <x v="3"/>
    <x v="0"/>
    <n v="943"/>
    <n v="8409"/>
    <n v="937"/>
    <n v="20374"/>
    <x v="3"/>
    <n v="4.6284499999999999E-2"/>
  </r>
  <r>
    <x v="258"/>
    <x v="3"/>
    <x v="1"/>
    <n v="455"/>
    <n v="4025"/>
    <n v="1487"/>
    <n v="5734"/>
    <x v="3"/>
    <n v="7.9351199999999997E-2"/>
  </r>
  <r>
    <x v="259"/>
    <x v="3"/>
    <x v="0"/>
    <n v="615"/>
    <n v="3981"/>
    <n v="655"/>
    <n v="8450"/>
    <x v="3"/>
    <n v="7.2781100000000001E-2"/>
  </r>
  <r>
    <x v="259"/>
    <x v="3"/>
    <x v="1"/>
    <n v="266"/>
    <n v="2082"/>
    <n v="1036"/>
    <n v="2345"/>
    <x v="3"/>
    <n v="0.1134328"/>
  </r>
  <r>
    <x v="260"/>
    <x v="3"/>
    <x v="0"/>
    <n v="605"/>
    <n v="4832"/>
    <n v="584"/>
    <n v="9529"/>
    <x v="3"/>
    <n v="6.3490400000000002E-2"/>
  </r>
  <r>
    <x v="260"/>
    <x v="3"/>
    <x v="1"/>
    <n v="305"/>
    <n v="2265"/>
    <n v="1102"/>
    <n v="2137"/>
    <x v="3"/>
    <n v="0.1427234"/>
  </r>
  <r>
    <x v="261"/>
    <x v="3"/>
    <x v="0"/>
    <n v="1447"/>
    <n v="8956"/>
    <n v="1510"/>
    <n v="14340"/>
    <x v="3"/>
    <n v="0.1009066"/>
  </r>
  <r>
    <x v="261"/>
    <x v="3"/>
    <x v="1"/>
    <n v="566"/>
    <n v="4788"/>
    <n v="3065"/>
    <n v="5339"/>
    <x v="3"/>
    <n v="0.10601240000000001"/>
  </r>
  <r>
    <x v="262"/>
    <x v="3"/>
    <x v="0"/>
    <n v="498"/>
    <n v="3553"/>
    <n v="498"/>
    <n v="7507"/>
    <x v="3"/>
    <n v="6.6338099999999997E-2"/>
  </r>
  <r>
    <x v="262"/>
    <x v="3"/>
    <x v="1"/>
    <n v="273"/>
    <n v="2010"/>
    <n v="1023"/>
    <n v="2350"/>
    <x v="3"/>
    <n v="0.1161702"/>
  </r>
  <r>
    <x v="263"/>
    <x v="3"/>
    <x v="0"/>
    <n v="791"/>
    <n v="6200"/>
    <n v="819"/>
    <n v="8788"/>
    <x v="3"/>
    <n v="9.0009099999999995E-2"/>
  </r>
  <r>
    <x v="263"/>
    <x v="3"/>
    <x v="1"/>
    <n v="370"/>
    <n v="2542"/>
    <n v="1601"/>
    <n v="2939"/>
    <x v="3"/>
    <n v="0.12589320000000001"/>
  </r>
  <r>
    <x v="264"/>
    <x v="3"/>
    <x v="0"/>
    <n v="496"/>
    <n v="4985"/>
    <n v="536"/>
    <n v="10900"/>
    <x v="3"/>
    <n v="4.5504599999999999E-2"/>
  </r>
  <r>
    <x v="264"/>
    <x v="3"/>
    <x v="1"/>
    <n v="585"/>
    <n v="4342"/>
    <n v="2278"/>
    <n v="5223"/>
    <x v="3"/>
    <n v="0.1120046"/>
  </r>
  <r>
    <x v="265"/>
    <x v="3"/>
    <x v="0"/>
    <n v="487"/>
    <n v="5079"/>
    <n v="504"/>
    <n v="11545"/>
    <x v="3"/>
    <n v="4.2182799999999999E-2"/>
  </r>
  <r>
    <x v="265"/>
    <x v="3"/>
    <x v="1"/>
    <n v="606"/>
    <n v="4768"/>
    <n v="2403"/>
    <n v="5878"/>
    <x v="3"/>
    <n v="0.1030963"/>
  </r>
  <r>
    <x v="266"/>
    <x v="3"/>
    <x v="0"/>
    <n v="659"/>
    <n v="7161"/>
    <n v="657"/>
    <n v="15802"/>
    <x v="3"/>
    <n v="4.17036E-2"/>
  </r>
  <r>
    <x v="266"/>
    <x v="3"/>
    <x v="1"/>
    <n v="507"/>
    <n v="4423"/>
    <n v="2084"/>
    <n v="5797"/>
    <x v="3"/>
    <n v="8.7458999999999995E-2"/>
  </r>
  <r>
    <x v="267"/>
    <x v="3"/>
    <x v="0"/>
    <n v="792"/>
    <n v="7080"/>
    <n v="801"/>
    <n v="15222"/>
    <x v="3"/>
    <n v="5.203E-2"/>
  </r>
  <r>
    <x v="267"/>
    <x v="3"/>
    <x v="1"/>
    <n v="653"/>
    <n v="4996"/>
    <n v="2473"/>
    <n v="6044"/>
    <x v="3"/>
    <n v="0.108041"/>
  </r>
  <r>
    <x v="268"/>
    <x v="3"/>
    <x v="0"/>
    <n v="603"/>
    <n v="6976"/>
    <n v="633"/>
    <n v="14043"/>
    <x v="3"/>
    <n v="4.2939499999999999E-2"/>
  </r>
  <r>
    <x v="268"/>
    <x v="3"/>
    <x v="1"/>
    <n v="635"/>
    <n v="5505"/>
    <n v="3054"/>
    <n v="6386"/>
    <x v="3"/>
    <n v="9.9436300000000005E-2"/>
  </r>
  <r>
    <x v="269"/>
    <x v="3"/>
    <x v="0"/>
    <n v="1349"/>
    <n v="12098"/>
    <n v="1381"/>
    <n v="23435"/>
    <x v="3"/>
    <n v="5.7563499999999997E-2"/>
  </r>
  <r>
    <x v="269"/>
    <x v="3"/>
    <x v="1"/>
    <n v="1032"/>
    <n v="8454"/>
    <n v="4576"/>
    <n v="10536"/>
    <x v="3"/>
    <n v="9.7949900000000006E-2"/>
  </r>
  <r>
    <x v="270"/>
    <x v="3"/>
    <x v="0"/>
    <n v="454"/>
    <n v="5449"/>
    <n v="414"/>
    <n v="11733"/>
    <x v="1"/>
    <n v="3.8694300000000001E-2"/>
  </r>
  <r>
    <x v="270"/>
    <x v="3"/>
    <x v="1"/>
    <n v="86"/>
    <n v="814"/>
    <n v="250"/>
    <n v="1859"/>
    <x v="1"/>
    <n v="4.6261400000000001E-2"/>
  </r>
  <r>
    <x v="271"/>
    <x v="3"/>
    <x v="0"/>
    <n v="1001"/>
    <n v="8236"/>
    <n v="1052"/>
    <n v="13751"/>
    <x v="3"/>
    <n v="7.2794700000000004E-2"/>
  </r>
  <r>
    <x v="271"/>
    <x v="3"/>
    <x v="1"/>
    <n v="807"/>
    <n v="6241"/>
    <n v="4096"/>
    <n v="7131"/>
    <x v="3"/>
    <n v="0.1131679"/>
  </r>
  <r>
    <x v="272"/>
    <x v="3"/>
    <x v="0"/>
    <n v="1477"/>
    <n v="10044"/>
    <n v="1614"/>
    <n v="16434"/>
    <x v="3"/>
    <n v="8.9874599999999999E-2"/>
  </r>
  <r>
    <x v="272"/>
    <x v="3"/>
    <x v="1"/>
    <n v="986"/>
    <n v="8873"/>
    <n v="6026"/>
    <n v="9875"/>
    <x v="3"/>
    <n v="9.9848099999999995E-2"/>
  </r>
  <r>
    <x v="273"/>
    <x v="3"/>
    <x v="0"/>
    <n v="57"/>
    <n v="528"/>
    <n v="54"/>
    <n v="1844"/>
    <x v="3"/>
    <n v="3.09111E-2"/>
  </r>
  <r>
    <x v="273"/>
    <x v="3"/>
    <x v="1"/>
    <n v="58"/>
    <n v="400"/>
    <n v="208"/>
    <n v="689"/>
    <x v="3"/>
    <n v="8.4180000000000005E-2"/>
  </r>
  <r>
    <x v="274"/>
    <x v="3"/>
    <x v="0"/>
    <n v="564"/>
    <n v="5441"/>
    <n v="554"/>
    <n v="9840"/>
    <x v="3"/>
    <n v="5.7317100000000003E-2"/>
  </r>
  <r>
    <x v="274"/>
    <x v="3"/>
    <x v="1"/>
    <n v="373"/>
    <n v="2784"/>
    <n v="1617"/>
    <n v="3424"/>
    <x v="3"/>
    <n v="0.1089369"/>
  </r>
  <r>
    <x v="275"/>
    <x v="3"/>
    <x v="0"/>
    <n v="373"/>
    <n v="4157"/>
    <n v="426"/>
    <n v="7879"/>
    <x v="0"/>
    <n v="4.7341000000000001E-2"/>
  </r>
  <r>
    <x v="275"/>
    <x v="3"/>
    <x v="1"/>
    <n v="517"/>
    <n v="4446"/>
    <n v="2585"/>
    <n v="5094"/>
    <x v="0"/>
    <n v="0.101492"/>
  </r>
  <r>
    <x v="276"/>
    <x v="3"/>
    <x v="0"/>
    <n v="374"/>
    <n v="3692"/>
    <n v="531"/>
    <n v="8012"/>
    <x v="1"/>
    <n v="4.6679999999999999E-2"/>
  </r>
  <r>
    <x v="276"/>
    <x v="3"/>
    <x v="1"/>
    <n v="569"/>
    <n v="5037"/>
    <n v="2969"/>
    <n v="6065"/>
    <x v="1"/>
    <n v="9.3816999999999998E-2"/>
  </r>
  <r>
    <x v="277"/>
    <x v="3"/>
    <x v="0"/>
    <n v="633"/>
    <n v="6694"/>
    <n v="638"/>
    <n v="14256"/>
    <x v="1"/>
    <n v="4.4402400000000002E-2"/>
  </r>
  <r>
    <x v="277"/>
    <x v="3"/>
    <x v="1"/>
    <n v="355"/>
    <n v="3147"/>
    <n v="1496"/>
    <n v="4349"/>
    <x v="1"/>
    <n v="8.1628000000000006E-2"/>
  </r>
  <r>
    <x v="278"/>
    <x v="3"/>
    <x v="0"/>
    <n v="540"/>
    <n v="5230"/>
    <n v="574"/>
    <n v="9718"/>
    <x v="0"/>
    <n v="5.5566999999999998E-2"/>
  </r>
  <r>
    <x v="278"/>
    <x v="3"/>
    <x v="1"/>
    <n v="580"/>
    <n v="4341"/>
    <n v="2479"/>
    <n v="5295"/>
    <x v="0"/>
    <n v="0.1095373"/>
  </r>
  <r>
    <x v="279"/>
    <x v="3"/>
    <x v="0"/>
    <n v="461"/>
    <n v="5528"/>
    <n v="468"/>
    <n v="15117"/>
    <x v="1"/>
    <n v="3.0495499999999998E-2"/>
  </r>
  <r>
    <x v="279"/>
    <x v="3"/>
    <x v="1"/>
    <n v="532"/>
    <n v="5543"/>
    <n v="3329"/>
    <n v="6804"/>
    <x v="1"/>
    <n v="7.8189300000000003E-2"/>
  </r>
  <r>
    <x v="280"/>
    <x v="3"/>
    <x v="0"/>
    <n v="623"/>
    <n v="7372"/>
    <n v="631"/>
    <n v="19754"/>
    <x v="1"/>
    <n v="3.1537900000000001E-2"/>
  </r>
  <r>
    <x v="280"/>
    <x v="3"/>
    <x v="1"/>
    <n v="578"/>
    <n v="6243"/>
    <n v="3219"/>
    <n v="8191"/>
    <x v="1"/>
    <n v="7.0565299999999997E-2"/>
  </r>
  <r>
    <x v="281"/>
    <x v="3"/>
    <x v="0"/>
    <n v="3702"/>
    <n v="36816"/>
    <n v="3561"/>
    <n v="70587"/>
    <x v="3"/>
    <n v="5.2445899999999997E-2"/>
  </r>
  <r>
    <x v="281"/>
    <x v="3"/>
    <x v="1"/>
    <n v="1363"/>
    <n v="12982"/>
    <n v="6273"/>
    <n v="16465"/>
    <x v="3"/>
    <n v="8.27817E-2"/>
  </r>
  <r>
    <x v="282"/>
    <x v="3"/>
    <x v="0"/>
    <n v="242"/>
    <n v="3649"/>
    <n v="247"/>
    <n v="11166"/>
    <x v="1"/>
    <n v="2.1672899999999998E-2"/>
  </r>
  <r>
    <x v="282"/>
    <x v="3"/>
    <x v="1"/>
    <n v="282"/>
    <n v="2802"/>
    <n v="1357"/>
    <n v="4131"/>
    <x v="1"/>
    <n v="6.82643E-2"/>
  </r>
  <r>
    <x v="283"/>
    <x v="3"/>
    <x v="0"/>
    <n v="1162"/>
    <n v="12955"/>
    <n v="1155"/>
    <n v="30319"/>
    <x v="1"/>
    <n v="3.83258E-2"/>
  </r>
  <r>
    <x v="283"/>
    <x v="3"/>
    <x v="1"/>
    <n v="996"/>
    <n v="8942"/>
    <n v="4811"/>
    <n v="11168"/>
    <x v="1"/>
    <n v="8.9183399999999996E-2"/>
  </r>
  <r>
    <x v="284"/>
    <x v="3"/>
    <x v="0"/>
    <n v="862"/>
    <n v="7250"/>
    <n v="926"/>
    <n v="14475"/>
    <x v="1"/>
    <n v="5.9550899999999997E-2"/>
  </r>
  <r>
    <x v="284"/>
    <x v="3"/>
    <x v="1"/>
    <n v="1109"/>
    <n v="9351"/>
    <n v="6336"/>
    <n v="10849"/>
    <x v="1"/>
    <n v="0.1022214"/>
  </r>
  <r>
    <x v="285"/>
    <x v="3"/>
    <x v="0"/>
    <n v="577"/>
    <n v="4703"/>
    <n v="599"/>
    <n v="11450"/>
    <x v="1"/>
    <n v="5.0393E-2"/>
  </r>
  <r>
    <x v="285"/>
    <x v="3"/>
    <x v="1"/>
    <n v="1013"/>
    <n v="8670"/>
    <n v="5300"/>
    <n v="10755"/>
    <x v="1"/>
    <n v="9.41887E-2"/>
  </r>
  <r>
    <x v="286"/>
    <x v="3"/>
    <x v="0"/>
    <n v="292"/>
    <n v="4582"/>
    <n v="275"/>
    <n v="8718"/>
    <x v="0"/>
    <n v="3.34939E-2"/>
  </r>
  <r>
    <x v="286"/>
    <x v="3"/>
    <x v="1"/>
    <n v="215"/>
    <n v="2439"/>
    <n v="726"/>
    <n v="3421"/>
    <x v="0"/>
    <n v="6.2847100000000003E-2"/>
  </r>
  <r>
    <x v="287"/>
    <x v="3"/>
    <x v="0"/>
    <n v="860"/>
    <n v="7331"/>
    <n v="811"/>
    <n v="12806"/>
    <x v="1"/>
    <n v="6.7155999999999993E-2"/>
  </r>
  <r>
    <x v="287"/>
    <x v="3"/>
    <x v="1"/>
    <n v="781"/>
    <n v="6232"/>
    <n v="3564"/>
    <n v="7237"/>
    <x v="1"/>
    <n v="0.1079176"/>
  </r>
  <r>
    <x v="288"/>
    <x v="3"/>
    <x v="0"/>
    <n v="2372"/>
    <n v="21333"/>
    <n v="2188"/>
    <n v="36998"/>
    <x v="1"/>
    <n v="6.4111600000000005E-2"/>
  </r>
  <r>
    <x v="288"/>
    <x v="3"/>
    <x v="1"/>
    <n v="1372"/>
    <n v="10721"/>
    <n v="5544"/>
    <n v="13881"/>
    <x v="1"/>
    <n v="9.88401E-2"/>
  </r>
  <r>
    <x v="289"/>
    <x v="3"/>
    <x v="0"/>
    <n v="1254"/>
    <n v="9473"/>
    <n v="1205"/>
    <n v="15068"/>
    <x v="1"/>
    <n v="8.3222699999999997E-2"/>
  </r>
  <r>
    <x v="289"/>
    <x v="3"/>
    <x v="1"/>
    <n v="681"/>
    <n v="5706"/>
    <n v="3515"/>
    <n v="6366"/>
    <x v="1"/>
    <n v="0.1069745"/>
  </r>
  <r>
    <x v="290"/>
    <x v="3"/>
    <x v="0"/>
    <n v="479"/>
    <n v="3752"/>
    <n v="495"/>
    <n v="6669"/>
    <x v="1"/>
    <n v="7.1824899999999997E-2"/>
  </r>
  <r>
    <x v="290"/>
    <x v="3"/>
    <x v="1"/>
    <n v="313"/>
    <n v="2755"/>
    <n v="1729"/>
    <n v="3309"/>
    <x v="1"/>
    <n v="9.4590499999999994E-2"/>
  </r>
  <r>
    <x v="291"/>
    <x v="3"/>
    <x v="0"/>
    <n v="1584"/>
    <n v="12492"/>
    <n v="1451"/>
    <n v="19043"/>
    <x v="1"/>
    <n v="8.3180199999999996E-2"/>
  </r>
  <r>
    <x v="291"/>
    <x v="3"/>
    <x v="1"/>
    <n v="855"/>
    <n v="7132"/>
    <n v="3870"/>
    <n v="8798"/>
    <x v="1"/>
    <n v="9.7181199999999995E-2"/>
  </r>
  <r>
    <x v="292"/>
    <x v="3"/>
    <x v="0"/>
    <n v="4406"/>
    <n v="30646"/>
    <n v="4141"/>
    <n v="48111"/>
    <x v="1"/>
    <n v="9.1579900000000006E-2"/>
  </r>
  <r>
    <x v="292"/>
    <x v="3"/>
    <x v="1"/>
    <n v="1667"/>
    <n v="13282"/>
    <n v="7869"/>
    <n v="16433"/>
    <x v="1"/>
    <n v="0.1014422"/>
  </r>
  <r>
    <x v="293"/>
    <x v="3"/>
    <x v="0"/>
    <n v="378"/>
    <n v="2667"/>
    <n v="386"/>
    <n v="4437"/>
    <x v="1"/>
    <n v="8.5192699999999996E-2"/>
  </r>
  <r>
    <x v="293"/>
    <x v="3"/>
    <x v="1"/>
    <n v="230"/>
    <n v="1941"/>
    <n v="1268"/>
    <n v="2326"/>
    <x v="1"/>
    <n v="9.8882200000000003E-2"/>
  </r>
  <r>
    <x v="294"/>
    <x v="3"/>
    <x v="0"/>
    <n v="1318"/>
    <n v="12301"/>
    <n v="1162"/>
    <n v="23775"/>
    <x v="1"/>
    <n v="5.5436399999999997E-2"/>
  </r>
  <r>
    <x v="294"/>
    <x v="3"/>
    <x v="1"/>
    <n v="795"/>
    <n v="7617"/>
    <n v="3602"/>
    <n v="10471"/>
    <x v="1"/>
    <n v="7.5924000000000005E-2"/>
  </r>
  <r>
    <x v="295"/>
    <x v="3"/>
    <x v="0"/>
    <n v="643"/>
    <n v="4268"/>
    <n v="655"/>
    <n v="7257"/>
    <x v="1"/>
    <n v="8.8604100000000005E-2"/>
  </r>
  <r>
    <x v="295"/>
    <x v="3"/>
    <x v="1"/>
    <n v="368"/>
    <n v="3573"/>
    <n v="2358"/>
    <n v="4166"/>
    <x v="1"/>
    <n v="8.8334099999999999E-2"/>
  </r>
  <r>
    <x v="296"/>
    <x v="3"/>
    <x v="0"/>
    <n v="1323"/>
    <n v="11708"/>
    <n v="1293"/>
    <n v="22497"/>
    <x v="1"/>
    <n v="5.88078E-2"/>
  </r>
  <r>
    <x v="296"/>
    <x v="3"/>
    <x v="1"/>
    <n v="880"/>
    <n v="7892"/>
    <n v="4538"/>
    <n v="9505"/>
    <x v="1"/>
    <n v="9.2582899999999996E-2"/>
  </r>
  <r>
    <x v="297"/>
    <x v="3"/>
    <x v="0"/>
    <n v="1697"/>
    <n v="13375"/>
    <n v="1670"/>
    <n v="23144"/>
    <x v="1"/>
    <n v="7.33235E-2"/>
  </r>
  <r>
    <x v="297"/>
    <x v="3"/>
    <x v="1"/>
    <n v="721"/>
    <n v="6656"/>
    <n v="3298"/>
    <n v="8551"/>
    <x v="1"/>
    <n v="8.4317600000000006E-2"/>
  </r>
  <r>
    <x v="298"/>
    <x v="3"/>
    <x v="0"/>
    <n v="255"/>
    <n v="2565"/>
    <n v="223"/>
    <n v="5176"/>
    <x v="1"/>
    <n v="4.9265799999999998E-2"/>
  </r>
  <r>
    <x v="298"/>
    <x v="3"/>
    <x v="1"/>
    <n v="140"/>
    <n v="1209"/>
    <n v="388"/>
    <n v="1602"/>
    <x v="1"/>
    <n v="8.7390800000000005E-2"/>
  </r>
  <r>
    <x v="299"/>
    <x v="3"/>
    <x v="0"/>
    <n v="3110"/>
    <n v="18386"/>
    <n v="3137"/>
    <n v="31969"/>
    <x v="2"/>
    <n v="9.7281699999999999E-2"/>
  </r>
  <r>
    <x v="299"/>
    <x v="3"/>
    <x v="1"/>
    <n v="974"/>
    <n v="7700"/>
    <n v="4203"/>
    <n v="9724"/>
    <x v="2"/>
    <n v="0.1001645"/>
  </r>
  <r>
    <x v="300"/>
    <x v="3"/>
    <x v="0"/>
    <n v="1797"/>
    <n v="10569"/>
    <n v="1883"/>
    <n v="15478"/>
    <x v="0"/>
    <n v="0.1161003"/>
  </r>
  <r>
    <x v="300"/>
    <x v="3"/>
    <x v="1"/>
    <n v="649"/>
    <n v="5086"/>
    <n v="3381"/>
    <n v="5918"/>
    <x v="0"/>
    <n v="0.1096654"/>
  </r>
  <r>
    <x v="301"/>
    <x v="3"/>
    <x v="0"/>
    <n v="1351"/>
    <n v="7784"/>
    <n v="1431"/>
    <n v="11344"/>
    <x v="1"/>
    <n v="0.1190938"/>
  </r>
  <r>
    <x v="301"/>
    <x v="3"/>
    <x v="1"/>
    <n v="456"/>
    <n v="4569"/>
    <n v="3355"/>
    <n v="5109"/>
    <x v="1"/>
    <n v="8.9254299999999995E-2"/>
  </r>
  <r>
    <x v="302"/>
    <x v="3"/>
    <x v="0"/>
    <n v="2587"/>
    <n v="13366"/>
    <n v="2692"/>
    <n v="21274"/>
    <x v="2"/>
    <n v="0.1216038"/>
  </r>
  <r>
    <x v="302"/>
    <x v="3"/>
    <x v="1"/>
    <n v="710"/>
    <n v="6387"/>
    <n v="3405"/>
    <n v="8037"/>
    <x v="2"/>
    <n v="8.83414E-2"/>
  </r>
  <r>
    <x v="303"/>
    <x v="3"/>
    <x v="0"/>
    <n v="2491"/>
    <n v="12024"/>
    <n v="2595"/>
    <n v="18641"/>
    <x v="2"/>
    <n v="0.1336302"/>
  </r>
  <r>
    <x v="303"/>
    <x v="3"/>
    <x v="1"/>
    <n v="608"/>
    <n v="6104"/>
    <n v="3713"/>
    <n v="7543"/>
    <x v="2"/>
    <n v="8.0604499999999996E-2"/>
  </r>
  <r>
    <x v="304"/>
    <x v="3"/>
    <x v="0"/>
    <n v="2421"/>
    <n v="13411"/>
    <n v="2539"/>
    <n v="20448"/>
    <x v="2"/>
    <n v="0.1183979"/>
  </r>
  <r>
    <x v="304"/>
    <x v="3"/>
    <x v="1"/>
    <n v="709"/>
    <n v="5349"/>
    <n v="3234"/>
    <n v="6318"/>
    <x v="2"/>
    <n v="0.1122191"/>
  </r>
  <r>
    <x v="305"/>
    <x v="3"/>
    <x v="0"/>
    <n v="1987"/>
    <n v="11356"/>
    <n v="2049"/>
    <n v="16703"/>
    <x v="2"/>
    <n v="0.1189607"/>
  </r>
  <r>
    <x v="305"/>
    <x v="3"/>
    <x v="1"/>
    <n v="382"/>
    <n v="3664"/>
    <n v="1930"/>
    <n v="4106"/>
    <x v="2"/>
    <n v="9.3034599999999995E-2"/>
  </r>
  <r>
    <x v="306"/>
    <x v="3"/>
    <x v="0"/>
    <n v="994"/>
    <n v="6117"/>
    <n v="1030"/>
    <n v="8865"/>
    <x v="2"/>
    <n v="0.1121263"/>
  </r>
  <r>
    <x v="306"/>
    <x v="3"/>
    <x v="1"/>
    <n v="440"/>
    <n v="4049"/>
    <n v="2878"/>
    <n v="4378"/>
    <x v="2"/>
    <n v="0.10050249999999999"/>
  </r>
  <r>
    <x v="307"/>
    <x v="3"/>
    <x v="0"/>
    <n v="1716"/>
    <n v="10114"/>
    <n v="1673"/>
    <n v="16114"/>
    <x v="1"/>
    <n v="0.1064913"/>
  </r>
  <r>
    <x v="307"/>
    <x v="3"/>
    <x v="1"/>
    <n v="406"/>
    <n v="3643"/>
    <n v="2420"/>
    <n v="4469"/>
    <x v="1"/>
    <n v="9.0848100000000001E-2"/>
  </r>
  <r>
    <x v="308"/>
    <x v="3"/>
    <x v="0"/>
    <n v="874"/>
    <n v="5013"/>
    <n v="885"/>
    <n v="7514"/>
    <x v="1"/>
    <n v="0.11631619999999999"/>
  </r>
  <r>
    <x v="308"/>
    <x v="3"/>
    <x v="1"/>
    <n v="276"/>
    <n v="2322"/>
    <n v="1687"/>
    <n v="2595"/>
    <x v="1"/>
    <n v="0.10635840000000001"/>
  </r>
  <r>
    <x v="309"/>
    <x v="3"/>
    <x v="0"/>
    <n v="2388"/>
    <n v="13112"/>
    <n v="2375"/>
    <n v="20050"/>
    <x v="2"/>
    <n v="0.11910220000000001"/>
  </r>
  <r>
    <x v="309"/>
    <x v="3"/>
    <x v="1"/>
    <n v="528"/>
    <n v="5172"/>
    <n v="3455"/>
    <n v="6004"/>
    <x v="2"/>
    <n v="8.7941400000000003E-2"/>
  </r>
  <r>
    <x v="310"/>
    <x v="3"/>
    <x v="0"/>
    <n v="661"/>
    <n v="3881"/>
    <n v="707"/>
    <n v="5870"/>
    <x v="1"/>
    <n v="0.1126065"/>
  </r>
  <r>
    <x v="310"/>
    <x v="3"/>
    <x v="1"/>
    <n v="317"/>
    <n v="2953"/>
    <n v="2235"/>
    <n v="3418"/>
    <x v="1"/>
    <n v="9.2744300000000002E-2"/>
  </r>
  <r>
    <x v="311"/>
    <x v="3"/>
    <x v="0"/>
    <n v="1333"/>
    <n v="7035"/>
    <n v="1370"/>
    <n v="11057"/>
    <x v="0"/>
    <n v="0.1205571"/>
  </r>
  <r>
    <x v="311"/>
    <x v="3"/>
    <x v="1"/>
    <n v="476"/>
    <n v="5126"/>
    <n v="3807"/>
    <n v="5942"/>
    <x v="0"/>
    <n v="8.0107700000000004E-2"/>
  </r>
  <r>
    <x v="312"/>
    <x v="3"/>
    <x v="0"/>
    <n v="917"/>
    <n v="5835"/>
    <n v="950"/>
    <n v="9211"/>
    <x v="0"/>
    <n v="9.9554900000000002E-2"/>
  </r>
  <r>
    <x v="312"/>
    <x v="3"/>
    <x v="1"/>
    <n v="388"/>
    <n v="4065"/>
    <n v="2953"/>
    <n v="4734"/>
    <x v="0"/>
    <n v="8.19603E-2"/>
  </r>
  <r>
    <x v="313"/>
    <x v="3"/>
    <x v="0"/>
    <n v="3072"/>
    <n v="19249"/>
    <n v="3191"/>
    <n v="24963"/>
    <x v="2"/>
    <n v="0.12306209999999999"/>
  </r>
  <r>
    <x v="313"/>
    <x v="3"/>
    <x v="1"/>
    <n v="510"/>
    <n v="4331"/>
    <n v="3008"/>
    <n v="5353"/>
    <x v="2"/>
    <n v="9.5273700000000003E-2"/>
  </r>
  <r>
    <x v="314"/>
    <x v="3"/>
    <x v="0"/>
    <n v="1396"/>
    <n v="9569"/>
    <n v="1404"/>
    <n v="11935"/>
    <x v="1"/>
    <n v="0.1169669"/>
  </r>
  <r>
    <x v="314"/>
    <x v="3"/>
    <x v="1"/>
    <n v="247"/>
    <n v="1893"/>
    <n v="1080"/>
    <n v="2320"/>
    <x v="1"/>
    <n v="0.1064655"/>
  </r>
  <r>
    <x v="315"/>
    <x v="3"/>
    <x v="0"/>
    <n v="334"/>
    <n v="1747"/>
    <n v="335"/>
    <n v="2553"/>
    <x v="1"/>
    <n v="0.13082650000000001"/>
  </r>
  <r>
    <x v="315"/>
    <x v="3"/>
    <x v="1"/>
    <n v="61"/>
    <n v="475"/>
    <n v="274"/>
    <n v="549"/>
    <x v="1"/>
    <n v="0.1111111"/>
  </r>
  <r>
    <x v="316"/>
    <x v="3"/>
    <x v="0"/>
    <n v="810"/>
    <n v="5265"/>
    <n v="813"/>
    <n v="8474"/>
    <x v="2"/>
    <n v="9.5586500000000005E-2"/>
  </r>
  <r>
    <x v="316"/>
    <x v="3"/>
    <x v="1"/>
    <n v="179"/>
    <n v="1728"/>
    <n v="1158"/>
    <n v="2138"/>
    <x v="2"/>
    <n v="8.3723099999999995E-2"/>
  </r>
  <r>
    <x v="317"/>
    <x v="3"/>
    <x v="0"/>
    <n v="884"/>
    <n v="5698"/>
    <n v="893"/>
    <n v="8308"/>
    <x v="0"/>
    <n v="0.1064035"/>
  </r>
  <r>
    <x v="317"/>
    <x v="3"/>
    <x v="1"/>
    <n v="128"/>
    <n v="902"/>
    <n v="509"/>
    <n v="1032"/>
    <x v="0"/>
    <n v="0.124031"/>
  </r>
  <r>
    <x v="318"/>
    <x v="3"/>
    <x v="0"/>
    <n v="213"/>
    <n v="1533"/>
    <n v="203"/>
    <n v="2485"/>
    <x v="1"/>
    <n v="8.5714299999999993E-2"/>
  </r>
  <r>
    <x v="318"/>
    <x v="3"/>
    <x v="1"/>
    <n v="30"/>
    <n v="224"/>
    <n v="139"/>
    <n v="270"/>
    <x v="1"/>
    <n v="0.1111111"/>
  </r>
  <r>
    <x v="319"/>
    <x v="3"/>
    <x v="0"/>
    <n v="1080"/>
    <n v="7159"/>
    <n v="1002"/>
    <n v="11797"/>
    <x v="1"/>
    <n v="9.1548699999999997E-2"/>
  </r>
  <r>
    <x v="319"/>
    <x v="3"/>
    <x v="1"/>
    <n v="237"/>
    <n v="2200"/>
    <n v="1423"/>
    <n v="2858"/>
    <x v="1"/>
    <n v="8.2925100000000002E-2"/>
  </r>
  <r>
    <x v="320"/>
    <x v="3"/>
    <x v="0"/>
    <n v="2"/>
    <n v="16"/>
    <n v="1"/>
    <n v="15"/>
    <x v="2"/>
    <n v="0.13333329999999999"/>
  </r>
  <r>
    <x v="320"/>
    <x v="3"/>
    <x v="1"/>
    <n v="1"/>
    <n v="9"/>
    <n v="7"/>
    <n v="4"/>
    <x v="2"/>
    <n v="0.25"/>
  </r>
  <r>
    <x v="321"/>
    <x v="3"/>
    <x v="0"/>
    <n v="2"/>
    <n v="4"/>
    <n v="2"/>
    <n v="3"/>
    <x v="2"/>
    <n v="0.66666669999999995"/>
  </r>
  <r>
    <x v="322"/>
    <x v="3"/>
    <x v="0"/>
    <n v="1693"/>
    <n v="10289"/>
    <n v="1864"/>
    <n v="15103"/>
    <x v="0"/>
    <n v="0.1120969"/>
  </r>
  <r>
    <x v="322"/>
    <x v="3"/>
    <x v="1"/>
    <n v="543"/>
    <n v="5375"/>
    <n v="3698"/>
    <n v="6190"/>
    <x v="0"/>
    <n v="8.7722099999999997E-2"/>
  </r>
  <r>
    <x v="323"/>
    <x v="3"/>
    <x v="0"/>
    <n v="905"/>
    <n v="6175"/>
    <n v="941"/>
    <n v="10063"/>
    <x v="1"/>
    <n v="8.9933399999999997E-2"/>
  </r>
  <r>
    <x v="323"/>
    <x v="3"/>
    <x v="1"/>
    <n v="329"/>
    <n v="3460"/>
    <n v="2325"/>
    <n v="4103"/>
    <x v="1"/>
    <n v="8.0185199999999998E-2"/>
  </r>
  <r>
    <x v="324"/>
    <x v="3"/>
    <x v="0"/>
    <n v="1277"/>
    <n v="7324"/>
    <n v="1357"/>
    <n v="11498"/>
    <x v="2"/>
    <n v="0.1110628"/>
  </r>
  <r>
    <x v="324"/>
    <x v="3"/>
    <x v="1"/>
    <n v="467"/>
    <n v="4904"/>
    <n v="3526"/>
    <n v="5521"/>
    <x v="2"/>
    <n v="8.4586099999999997E-2"/>
  </r>
  <r>
    <x v="325"/>
    <x v="3"/>
    <x v="0"/>
    <n v="1818"/>
    <n v="9801"/>
    <n v="1839"/>
    <n v="16117"/>
    <x v="1"/>
    <n v="0.1128002"/>
  </r>
  <r>
    <x v="325"/>
    <x v="3"/>
    <x v="1"/>
    <n v="605"/>
    <n v="5837"/>
    <n v="4128"/>
    <n v="6802"/>
    <x v="1"/>
    <n v="8.8944400000000007E-2"/>
  </r>
  <r>
    <x v="326"/>
    <x v="3"/>
    <x v="0"/>
    <n v="1396"/>
    <n v="8799"/>
    <n v="1437"/>
    <n v="11250"/>
    <x v="1"/>
    <n v="0.1240889"/>
  </r>
  <r>
    <x v="326"/>
    <x v="3"/>
    <x v="1"/>
    <n v="252"/>
    <n v="2403"/>
    <n v="1605"/>
    <n v="3239"/>
    <x v="1"/>
    <n v="7.7801800000000004E-2"/>
  </r>
  <r>
    <x v="327"/>
    <x v="3"/>
    <x v="0"/>
    <n v="1146"/>
    <n v="8231"/>
    <n v="1150"/>
    <n v="12152"/>
    <x v="2"/>
    <n v="9.43055E-2"/>
  </r>
  <r>
    <x v="327"/>
    <x v="3"/>
    <x v="1"/>
    <n v="372"/>
    <n v="2936"/>
    <n v="1550"/>
    <n v="3466"/>
    <x v="2"/>
    <n v="0.1073283"/>
  </r>
  <r>
    <x v="328"/>
    <x v="3"/>
    <x v="0"/>
    <n v="4376"/>
    <n v="31333"/>
    <n v="4105"/>
    <n v="48089"/>
    <x v="1"/>
    <n v="9.0997900000000007E-2"/>
  </r>
  <r>
    <x v="328"/>
    <x v="3"/>
    <x v="1"/>
    <n v="409"/>
    <n v="3372"/>
    <n v="1858"/>
    <n v="4583"/>
    <x v="1"/>
    <n v="8.92429E-2"/>
  </r>
  <r>
    <x v="329"/>
    <x v="3"/>
    <x v="0"/>
    <n v="3"/>
    <n v="13"/>
    <n v="4"/>
    <n v="11"/>
    <x v="2"/>
    <n v="0.27272730000000001"/>
  </r>
  <r>
    <x v="329"/>
    <x v="3"/>
    <x v="1"/>
    <n v="4"/>
    <n v="26"/>
    <n v="15"/>
    <n v="7"/>
    <x v="2"/>
    <n v="0.57142859999999995"/>
  </r>
  <r>
    <x v="330"/>
    <x v="3"/>
    <x v="0"/>
    <n v="7"/>
    <n v="25"/>
    <n v="5"/>
    <n v="18"/>
    <x v="2"/>
    <n v="0.38888889999999998"/>
  </r>
  <r>
    <x v="330"/>
    <x v="3"/>
    <x v="1"/>
    <n v="0"/>
    <n v="13"/>
    <n v="7"/>
    <n v="7"/>
    <x v="2"/>
    <n v="0"/>
  </r>
  <r>
    <x v="331"/>
    <x v="3"/>
    <x v="0"/>
    <n v="960"/>
    <n v="8431"/>
    <n v="936"/>
    <n v="16551"/>
    <x v="1"/>
    <n v="5.8002499999999999E-2"/>
  </r>
  <r>
    <x v="331"/>
    <x v="3"/>
    <x v="1"/>
    <n v="477"/>
    <n v="5332"/>
    <n v="2363"/>
    <n v="7279"/>
    <x v="1"/>
    <n v="6.5531000000000006E-2"/>
  </r>
  <r>
    <x v="332"/>
    <x v="3"/>
    <x v="0"/>
    <n v="1495"/>
    <n v="9165"/>
    <n v="1572"/>
    <n v="14444"/>
    <x v="1"/>
    <n v="0.1035032"/>
  </r>
  <r>
    <x v="332"/>
    <x v="3"/>
    <x v="1"/>
    <n v="445"/>
    <n v="4337"/>
    <n v="2384"/>
    <n v="5328"/>
    <x v="1"/>
    <n v="8.3520999999999998E-2"/>
  </r>
  <r>
    <x v="333"/>
    <x v="3"/>
    <x v="0"/>
    <n v="1521"/>
    <n v="12184"/>
    <n v="1448"/>
    <n v="23020"/>
    <x v="1"/>
    <n v="6.6073000000000007E-2"/>
  </r>
  <r>
    <x v="333"/>
    <x v="3"/>
    <x v="1"/>
    <n v="664"/>
    <n v="6081"/>
    <n v="2068"/>
    <n v="8558"/>
    <x v="1"/>
    <n v="7.7588199999999996E-2"/>
  </r>
  <r>
    <x v="334"/>
    <x v="3"/>
    <x v="0"/>
    <n v="2330"/>
    <n v="12624"/>
    <n v="2353"/>
    <n v="19916"/>
    <x v="0"/>
    <n v="0.1169914"/>
  </r>
  <r>
    <x v="334"/>
    <x v="3"/>
    <x v="1"/>
    <n v="560"/>
    <n v="5508"/>
    <n v="3186"/>
    <n v="6579"/>
    <x v="0"/>
    <n v="8.5119299999999995E-2"/>
  </r>
  <r>
    <x v="335"/>
    <x v="3"/>
    <x v="0"/>
    <n v="3022"/>
    <n v="18961"/>
    <n v="2954"/>
    <n v="29974"/>
    <x v="1"/>
    <n v="0.1008207"/>
  </r>
  <r>
    <x v="335"/>
    <x v="3"/>
    <x v="1"/>
    <n v="650"/>
    <n v="6411"/>
    <n v="2631"/>
    <n v="8539"/>
    <x v="1"/>
    <n v="7.6121300000000003E-2"/>
  </r>
  <r>
    <x v="336"/>
    <x v="3"/>
    <x v="0"/>
    <n v="2252"/>
    <n v="14257"/>
    <n v="2196"/>
    <n v="22859"/>
    <x v="2"/>
    <n v="9.8516999999999993E-2"/>
  </r>
  <r>
    <x v="336"/>
    <x v="3"/>
    <x v="1"/>
    <n v="439"/>
    <n v="4069"/>
    <n v="1759"/>
    <n v="4909"/>
    <x v="2"/>
    <n v="8.9427599999999996E-2"/>
  </r>
  <r>
    <x v="337"/>
    <x v="3"/>
    <x v="0"/>
    <n v="2456"/>
    <n v="18161"/>
    <n v="2390"/>
    <n v="30963"/>
    <x v="1"/>
    <n v="7.9320500000000002E-2"/>
  </r>
  <r>
    <x v="337"/>
    <x v="3"/>
    <x v="1"/>
    <n v="441"/>
    <n v="4253"/>
    <n v="1803"/>
    <n v="5892"/>
    <x v="1"/>
    <n v="7.4847300000000005E-2"/>
  </r>
  <r>
    <x v="338"/>
    <x v="3"/>
    <x v="0"/>
    <n v="2905"/>
    <n v="16166"/>
    <n v="2896"/>
    <n v="26488"/>
    <x v="2"/>
    <n v="0.1096723"/>
  </r>
  <r>
    <x v="338"/>
    <x v="3"/>
    <x v="1"/>
    <n v="679"/>
    <n v="5977"/>
    <n v="3354"/>
    <n v="7807"/>
    <x v="2"/>
    <n v="8.6973200000000001E-2"/>
  </r>
  <r>
    <x v="339"/>
    <x v="3"/>
    <x v="0"/>
    <n v="1692"/>
    <n v="8855"/>
    <n v="1706"/>
    <n v="13021"/>
    <x v="2"/>
    <n v="0.1299439"/>
  </r>
  <r>
    <x v="339"/>
    <x v="3"/>
    <x v="1"/>
    <n v="354"/>
    <n v="2809"/>
    <n v="1669"/>
    <n v="3380"/>
    <x v="2"/>
    <n v="0.1047337"/>
  </r>
  <r>
    <x v="340"/>
    <x v="3"/>
    <x v="0"/>
    <n v="2333"/>
    <n v="12980"/>
    <n v="2396"/>
    <n v="20450"/>
    <x v="0"/>
    <n v="0.11408310000000001"/>
  </r>
  <r>
    <x v="340"/>
    <x v="3"/>
    <x v="1"/>
    <n v="778"/>
    <n v="6319"/>
    <n v="3958"/>
    <n v="7576"/>
    <x v="0"/>
    <n v="0.1026927"/>
  </r>
  <r>
    <x v="341"/>
    <x v="3"/>
    <x v="0"/>
    <n v="1"/>
    <n v="22"/>
    <n v="1"/>
    <n v="13"/>
    <x v="1"/>
    <n v="7.6923099999999994E-2"/>
  </r>
  <r>
    <x v="342"/>
    <x v="3"/>
    <x v="0"/>
    <n v="2058"/>
    <n v="14184"/>
    <n v="2019"/>
    <n v="26839"/>
    <x v="1"/>
    <n v="7.6679499999999998E-2"/>
  </r>
  <r>
    <x v="342"/>
    <x v="3"/>
    <x v="1"/>
    <n v="897"/>
    <n v="7637"/>
    <n v="4377"/>
    <n v="10460"/>
    <x v="1"/>
    <n v="8.5755300000000007E-2"/>
  </r>
  <r>
    <x v="343"/>
    <x v="3"/>
    <x v="0"/>
    <n v="902"/>
    <n v="6889"/>
    <n v="889"/>
    <n v="13255"/>
    <x v="1"/>
    <n v="6.8049799999999994E-2"/>
  </r>
  <r>
    <x v="343"/>
    <x v="3"/>
    <x v="1"/>
    <n v="460"/>
    <n v="3906"/>
    <n v="1811"/>
    <n v="5274"/>
    <x v="1"/>
    <n v="8.7220300000000001E-2"/>
  </r>
  <r>
    <x v="344"/>
    <x v="3"/>
    <x v="0"/>
    <n v="658"/>
    <n v="3616"/>
    <n v="685"/>
    <n v="5875"/>
    <x v="1"/>
    <n v="0.112"/>
  </r>
  <r>
    <x v="344"/>
    <x v="3"/>
    <x v="1"/>
    <n v="331"/>
    <n v="3320"/>
    <n v="2420"/>
    <n v="3730"/>
    <x v="1"/>
    <n v="8.8739899999999997E-2"/>
  </r>
  <r>
    <x v="345"/>
    <x v="3"/>
    <x v="0"/>
    <n v="998"/>
    <n v="6934"/>
    <n v="982"/>
    <n v="13313"/>
    <x v="1"/>
    <n v="7.4964299999999998E-2"/>
  </r>
  <r>
    <x v="345"/>
    <x v="3"/>
    <x v="1"/>
    <n v="442"/>
    <n v="3546"/>
    <n v="1970"/>
    <n v="4848"/>
    <x v="1"/>
    <n v="9.1171600000000005E-2"/>
  </r>
  <r>
    <x v="346"/>
    <x v="3"/>
    <x v="0"/>
    <n v="850"/>
    <n v="6439"/>
    <n v="847"/>
    <n v="11154"/>
    <x v="1"/>
    <n v="7.6205800000000004E-2"/>
  </r>
  <r>
    <x v="346"/>
    <x v="3"/>
    <x v="1"/>
    <n v="351"/>
    <n v="3278"/>
    <n v="1659"/>
    <n v="4118"/>
    <x v="1"/>
    <n v="8.5235599999999995E-2"/>
  </r>
  <r>
    <x v="347"/>
    <x v="3"/>
    <x v="0"/>
    <n v="1536"/>
    <n v="11204"/>
    <n v="1488"/>
    <n v="20945"/>
    <x v="1"/>
    <n v="7.3334899999999995E-2"/>
  </r>
  <r>
    <x v="347"/>
    <x v="3"/>
    <x v="1"/>
    <n v="911"/>
    <n v="7695"/>
    <n v="4590"/>
    <n v="10018"/>
    <x v="1"/>
    <n v="9.0936299999999998E-2"/>
  </r>
  <r>
    <x v="348"/>
    <x v="3"/>
    <x v="0"/>
    <n v="1619"/>
    <n v="11031"/>
    <n v="1599"/>
    <n v="20433"/>
    <x v="1"/>
    <n v="7.9234600000000002E-2"/>
  </r>
  <r>
    <x v="348"/>
    <x v="3"/>
    <x v="1"/>
    <n v="779"/>
    <n v="6437"/>
    <n v="3494"/>
    <n v="8002"/>
    <x v="1"/>
    <n v="9.7350699999999998E-2"/>
  </r>
  <r>
    <x v="349"/>
    <x v="3"/>
    <x v="0"/>
    <n v="1375"/>
    <n v="10395"/>
    <n v="1381"/>
    <n v="21510"/>
    <x v="1"/>
    <n v="6.3923800000000003E-2"/>
  </r>
  <r>
    <x v="349"/>
    <x v="3"/>
    <x v="1"/>
    <n v="1041"/>
    <n v="8679"/>
    <n v="4864"/>
    <n v="10948"/>
    <x v="1"/>
    <n v="9.5085900000000001E-2"/>
  </r>
  <r>
    <x v="350"/>
    <x v="3"/>
    <x v="0"/>
    <n v="655"/>
    <n v="7641"/>
    <n v="883"/>
    <n v="21439"/>
    <x v="3"/>
    <n v="3.05518E-2"/>
  </r>
  <r>
    <x v="350"/>
    <x v="3"/>
    <x v="1"/>
    <n v="1101"/>
    <n v="10416"/>
    <n v="5641"/>
    <n v="13289"/>
    <x v="3"/>
    <n v="8.2850499999999994E-2"/>
  </r>
  <r>
    <x v="351"/>
    <x v="3"/>
    <x v="0"/>
    <n v="2305"/>
    <n v="24664"/>
    <n v="2491"/>
    <n v="47510"/>
    <x v="3"/>
    <n v="4.85161E-2"/>
  </r>
  <r>
    <x v="351"/>
    <x v="3"/>
    <x v="1"/>
    <n v="1939"/>
    <n v="17989"/>
    <n v="10018"/>
    <n v="22468"/>
    <x v="3"/>
    <n v="8.6300500000000002E-2"/>
  </r>
  <r>
    <x v="352"/>
    <x v="3"/>
    <x v="0"/>
    <n v="245"/>
    <n v="3559"/>
    <n v="252"/>
    <n v="9904"/>
    <x v="1"/>
    <n v="2.4737499999999999E-2"/>
  </r>
  <r>
    <x v="352"/>
    <x v="3"/>
    <x v="1"/>
    <n v="509"/>
    <n v="3766"/>
    <n v="1926"/>
    <n v="4947"/>
    <x v="1"/>
    <n v="0.1028906"/>
  </r>
  <r>
    <x v="353"/>
    <x v="3"/>
    <x v="0"/>
    <n v="872"/>
    <n v="8106"/>
    <n v="771"/>
    <n v="22704"/>
    <x v="3"/>
    <n v="3.8407299999999998E-2"/>
  </r>
  <r>
    <x v="353"/>
    <x v="3"/>
    <x v="1"/>
    <n v="829"/>
    <n v="8428"/>
    <n v="4461"/>
    <n v="11508"/>
    <x v="3"/>
    <n v="7.2036799999999998E-2"/>
  </r>
  <r>
    <x v="354"/>
    <x v="3"/>
    <x v="0"/>
    <n v="1138"/>
    <n v="16572"/>
    <n v="1225"/>
    <n v="43872"/>
    <x v="3"/>
    <n v="2.59391E-2"/>
  </r>
  <r>
    <x v="354"/>
    <x v="3"/>
    <x v="1"/>
    <n v="2192"/>
    <n v="17998"/>
    <n v="8581"/>
    <n v="22970"/>
    <x v="3"/>
    <n v="9.5428799999999994E-2"/>
  </r>
  <r>
    <x v="355"/>
    <x v="3"/>
    <x v="0"/>
    <n v="1008"/>
    <n v="12766"/>
    <n v="1227"/>
    <n v="26291"/>
    <x v="1"/>
    <n v="3.8340100000000002E-2"/>
  </r>
  <r>
    <x v="355"/>
    <x v="3"/>
    <x v="1"/>
    <n v="2001"/>
    <n v="16446"/>
    <n v="9222"/>
    <n v="20402"/>
    <x v="1"/>
    <n v="9.8078600000000002E-2"/>
  </r>
  <r>
    <x v="356"/>
    <x v="3"/>
    <x v="0"/>
    <n v="573"/>
    <n v="6526"/>
    <n v="591"/>
    <n v="19352"/>
    <x v="3"/>
    <n v="2.9609300000000002E-2"/>
  </r>
  <r>
    <x v="356"/>
    <x v="3"/>
    <x v="1"/>
    <n v="762"/>
    <n v="5974"/>
    <n v="2867"/>
    <n v="8182"/>
    <x v="3"/>
    <n v="9.31313E-2"/>
  </r>
  <r>
    <x v="357"/>
    <x v="3"/>
    <x v="0"/>
    <n v="401"/>
    <n v="5229"/>
    <n v="387"/>
    <n v="13385"/>
    <x v="3"/>
    <n v="2.99589E-2"/>
  </r>
  <r>
    <x v="357"/>
    <x v="3"/>
    <x v="1"/>
    <n v="601"/>
    <n v="4843"/>
    <n v="2386"/>
    <n v="5857"/>
    <x v="3"/>
    <n v="0.1026123"/>
  </r>
  <r>
    <x v="358"/>
    <x v="3"/>
    <x v="0"/>
    <n v="1367"/>
    <n v="13672"/>
    <n v="1477"/>
    <n v="29920"/>
    <x v="3"/>
    <n v="4.56885E-2"/>
  </r>
  <r>
    <x v="358"/>
    <x v="3"/>
    <x v="1"/>
    <n v="1572"/>
    <n v="11645"/>
    <n v="6222"/>
    <n v="14541"/>
    <x v="3"/>
    <n v="0.1081081"/>
  </r>
  <r>
    <x v="359"/>
    <x v="3"/>
    <x v="0"/>
    <n v="1684"/>
    <n v="16514"/>
    <n v="1783"/>
    <n v="35853"/>
    <x v="3"/>
    <n v="4.69696E-2"/>
  </r>
  <r>
    <x v="359"/>
    <x v="3"/>
    <x v="1"/>
    <n v="2470"/>
    <n v="18014"/>
    <n v="10053"/>
    <n v="21762"/>
    <x v="3"/>
    <n v="0.11350059999999999"/>
  </r>
  <r>
    <x v="360"/>
    <x v="3"/>
    <x v="0"/>
    <n v="962"/>
    <n v="9916"/>
    <n v="989"/>
    <n v="22310"/>
    <x v="3"/>
    <n v="4.3119699999999997E-2"/>
  </r>
  <r>
    <x v="360"/>
    <x v="3"/>
    <x v="1"/>
    <n v="1590"/>
    <n v="10521"/>
    <n v="5598"/>
    <n v="12752"/>
    <x v="3"/>
    <n v="0.1246863"/>
  </r>
  <r>
    <x v="361"/>
    <x v="3"/>
    <x v="0"/>
    <n v="790"/>
    <n v="10582"/>
    <n v="815"/>
    <n v="30650"/>
    <x v="3"/>
    <n v="2.57749E-2"/>
  </r>
  <r>
    <x v="361"/>
    <x v="3"/>
    <x v="1"/>
    <n v="1460"/>
    <n v="12846"/>
    <n v="6251"/>
    <n v="16387"/>
    <x v="3"/>
    <n v="8.9094999999999994E-2"/>
  </r>
  <r>
    <x v="362"/>
    <x v="3"/>
    <x v="0"/>
    <n v="884"/>
    <n v="12283"/>
    <n v="893"/>
    <n v="28700"/>
    <x v="3"/>
    <n v="3.08014E-2"/>
  </r>
  <r>
    <x v="362"/>
    <x v="3"/>
    <x v="1"/>
    <n v="1226"/>
    <n v="10016"/>
    <n v="4647"/>
    <n v="12688"/>
    <x v="3"/>
    <n v="9.6626699999999996E-2"/>
  </r>
  <r>
    <x v="363"/>
    <x v="3"/>
    <x v="0"/>
    <n v="197"/>
    <n v="2197"/>
    <n v="215"/>
    <n v="6733"/>
    <x v="3"/>
    <n v="2.9258900000000001E-2"/>
  </r>
  <r>
    <x v="363"/>
    <x v="3"/>
    <x v="1"/>
    <n v="397"/>
    <n v="2970"/>
    <n v="1461"/>
    <n v="3984"/>
    <x v="3"/>
    <n v="9.9648600000000004E-2"/>
  </r>
  <r>
    <x v="364"/>
    <x v="3"/>
    <x v="0"/>
    <n v="227"/>
    <n v="1598"/>
    <n v="240"/>
    <n v="2313"/>
    <x v="3"/>
    <n v="9.8140900000000003E-2"/>
  </r>
  <r>
    <x v="364"/>
    <x v="3"/>
    <x v="1"/>
    <n v="91"/>
    <n v="737"/>
    <n v="520"/>
    <n v="851"/>
    <x v="3"/>
    <n v="0.106933"/>
  </r>
  <r>
    <x v="365"/>
    <x v="3"/>
    <x v="0"/>
    <n v="1900"/>
    <n v="15177"/>
    <n v="1976"/>
    <n v="27397"/>
    <x v="3"/>
    <n v="6.9350700000000001E-2"/>
  </r>
  <r>
    <x v="365"/>
    <x v="3"/>
    <x v="1"/>
    <n v="844"/>
    <n v="7728"/>
    <n v="4615"/>
    <n v="9337"/>
    <x v="3"/>
    <n v="9.0393100000000004E-2"/>
  </r>
  <r>
    <x v="366"/>
    <x v="3"/>
    <x v="0"/>
    <n v="1446"/>
    <n v="10603"/>
    <n v="1500"/>
    <n v="17443"/>
    <x v="3"/>
    <n v="8.2898600000000003E-2"/>
  </r>
  <r>
    <x v="366"/>
    <x v="3"/>
    <x v="1"/>
    <n v="629"/>
    <n v="6605"/>
    <n v="4624"/>
    <n v="7153"/>
    <x v="3"/>
    <n v="8.7935100000000002E-2"/>
  </r>
  <r>
    <x v="367"/>
    <x v="3"/>
    <x v="0"/>
    <n v="1830"/>
    <n v="13267"/>
    <n v="1905"/>
    <n v="25101"/>
    <x v="3"/>
    <n v="7.2905499999999998E-2"/>
  </r>
  <r>
    <x v="367"/>
    <x v="3"/>
    <x v="1"/>
    <n v="970"/>
    <n v="8937"/>
    <n v="5387"/>
    <n v="10515"/>
    <x v="3"/>
    <n v="9.2249200000000003E-2"/>
  </r>
  <r>
    <x v="368"/>
    <x v="3"/>
    <x v="0"/>
    <n v="369"/>
    <n v="4163"/>
    <n v="374"/>
    <n v="7104"/>
    <x v="3"/>
    <n v="5.1942599999999998E-2"/>
  </r>
  <r>
    <x v="368"/>
    <x v="3"/>
    <x v="1"/>
    <n v="220"/>
    <n v="1884"/>
    <n v="953"/>
    <n v="2382"/>
    <x v="3"/>
    <n v="9.2359399999999994E-2"/>
  </r>
  <r>
    <x v="369"/>
    <x v="3"/>
    <x v="0"/>
    <n v="868"/>
    <n v="6784"/>
    <n v="872"/>
    <n v="11355"/>
    <x v="3"/>
    <n v="7.6442099999999999E-2"/>
  </r>
  <r>
    <x v="369"/>
    <x v="3"/>
    <x v="1"/>
    <n v="234"/>
    <n v="2373"/>
    <n v="1451"/>
    <n v="2919"/>
    <x v="3"/>
    <n v="8.0164399999999997E-2"/>
  </r>
  <r>
    <x v="370"/>
    <x v="3"/>
    <x v="0"/>
    <n v="537"/>
    <n v="5366"/>
    <n v="562"/>
    <n v="10347"/>
    <x v="3"/>
    <n v="5.1899099999999997E-2"/>
  </r>
  <r>
    <x v="370"/>
    <x v="3"/>
    <x v="1"/>
    <n v="478"/>
    <n v="4396"/>
    <n v="2647"/>
    <n v="5113"/>
    <x v="3"/>
    <n v="9.3487200000000006E-2"/>
  </r>
  <r>
    <x v="371"/>
    <x v="3"/>
    <x v="0"/>
    <n v="182"/>
    <n v="2360"/>
    <n v="191"/>
    <n v="5211"/>
    <x v="3"/>
    <n v="3.4926100000000002E-2"/>
  </r>
  <r>
    <x v="371"/>
    <x v="3"/>
    <x v="1"/>
    <n v="110"/>
    <n v="837"/>
    <n v="343"/>
    <n v="1183"/>
    <x v="3"/>
    <n v="9.2983899999999994E-2"/>
  </r>
  <r>
    <x v="372"/>
    <x v="3"/>
    <x v="0"/>
    <n v="836"/>
    <n v="10064"/>
    <n v="875"/>
    <n v="25728"/>
    <x v="3"/>
    <n v="3.2493800000000003E-2"/>
  </r>
  <r>
    <x v="372"/>
    <x v="3"/>
    <x v="1"/>
    <n v="957"/>
    <n v="8067"/>
    <n v="3707"/>
    <n v="10719"/>
    <x v="3"/>
    <n v="8.9280700000000005E-2"/>
  </r>
  <r>
    <x v="373"/>
    <x v="3"/>
    <x v="0"/>
    <n v="604"/>
    <n v="5703"/>
    <n v="640"/>
    <n v="11682"/>
    <x v="3"/>
    <n v="5.1703499999999999E-2"/>
  </r>
  <r>
    <x v="373"/>
    <x v="3"/>
    <x v="1"/>
    <n v="569"/>
    <n v="4338"/>
    <n v="2370"/>
    <n v="5334"/>
    <x v="3"/>
    <n v="0.1066742"/>
  </r>
  <r>
    <x v="374"/>
    <x v="3"/>
    <x v="0"/>
    <n v="509"/>
    <n v="5889"/>
    <n v="504"/>
    <n v="11847"/>
    <x v="3"/>
    <n v="4.2964500000000003E-2"/>
  </r>
  <r>
    <x v="374"/>
    <x v="3"/>
    <x v="1"/>
    <n v="283"/>
    <n v="2776"/>
    <n v="1297"/>
    <n v="3694"/>
    <x v="3"/>
    <n v="7.6610700000000004E-2"/>
  </r>
  <r>
    <x v="375"/>
    <x v="3"/>
    <x v="0"/>
    <n v="906"/>
    <n v="9516"/>
    <n v="885"/>
    <n v="19054"/>
    <x v="3"/>
    <n v="4.7549099999999997E-2"/>
  </r>
  <r>
    <x v="375"/>
    <x v="3"/>
    <x v="1"/>
    <n v="687"/>
    <n v="5607"/>
    <n v="3027"/>
    <n v="7025"/>
    <x v="3"/>
    <n v="9.7793599999999994E-2"/>
  </r>
  <r>
    <x v="376"/>
    <x v="3"/>
    <x v="0"/>
    <n v="467"/>
    <n v="4848"/>
    <n v="491"/>
    <n v="10172"/>
    <x v="3"/>
    <n v="4.5910300000000001E-2"/>
  </r>
  <r>
    <x v="376"/>
    <x v="3"/>
    <x v="1"/>
    <n v="437"/>
    <n v="3534"/>
    <n v="1897"/>
    <n v="4548"/>
    <x v="3"/>
    <n v="9.6086199999999997E-2"/>
  </r>
  <r>
    <x v="377"/>
    <x v="3"/>
    <x v="0"/>
    <n v="408"/>
    <n v="4971"/>
    <n v="381"/>
    <n v="10736"/>
    <x v="3"/>
    <n v="3.8003000000000002E-2"/>
  </r>
  <r>
    <x v="377"/>
    <x v="3"/>
    <x v="1"/>
    <n v="324"/>
    <n v="3021"/>
    <n v="1578"/>
    <n v="3870"/>
    <x v="3"/>
    <n v="8.3720900000000001E-2"/>
  </r>
  <r>
    <x v="378"/>
    <x v="3"/>
    <x v="0"/>
    <n v="1093"/>
    <n v="11792"/>
    <n v="1028"/>
    <n v="25566"/>
    <x v="3"/>
    <n v="4.2752100000000001E-2"/>
  </r>
  <r>
    <x v="378"/>
    <x v="3"/>
    <x v="1"/>
    <n v="621"/>
    <n v="5210"/>
    <n v="2509"/>
    <n v="7392"/>
    <x v="3"/>
    <n v="8.4009700000000007E-2"/>
  </r>
  <r>
    <x v="379"/>
    <x v="3"/>
    <x v="0"/>
    <n v="831"/>
    <n v="5275"/>
    <n v="806"/>
    <n v="10383"/>
    <x v="3"/>
    <n v="8.00347E-2"/>
  </r>
  <r>
    <x v="379"/>
    <x v="3"/>
    <x v="1"/>
    <n v="320"/>
    <n v="2837"/>
    <n v="1572"/>
    <n v="3410"/>
    <x v="3"/>
    <n v="9.3841599999999997E-2"/>
  </r>
  <r>
    <x v="380"/>
    <x v="3"/>
    <x v="0"/>
    <n v="1183"/>
    <n v="8020"/>
    <n v="1242"/>
    <n v="14104"/>
    <x v="3"/>
    <n v="8.3876900000000004E-2"/>
  </r>
  <r>
    <x v="380"/>
    <x v="3"/>
    <x v="1"/>
    <n v="452"/>
    <n v="3937"/>
    <n v="2243"/>
    <n v="4883"/>
    <x v="3"/>
    <n v="9.2565999999999996E-2"/>
  </r>
  <r>
    <x v="381"/>
    <x v="3"/>
    <x v="0"/>
    <n v="1019"/>
    <n v="7636"/>
    <n v="1006"/>
    <n v="11483"/>
    <x v="3"/>
    <n v="8.8739899999999997E-2"/>
  </r>
  <r>
    <x v="381"/>
    <x v="3"/>
    <x v="1"/>
    <n v="446"/>
    <n v="4280"/>
    <n v="2651"/>
    <n v="5165"/>
    <x v="3"/>
    <n v="8.6350399999999994E-2"/>
  </r>
  <r>
    <x v="382"/>
    <x v="3"/>
    <x v="0"/>
    <n v="1361"/>
    <n v="11267"/>
    <n v="1424"/>
    <n v="18556"/>
    <x v="3"/>
    <n v="7.3345499999999994E-2"/>
  </r>
  <r>
    <x v="382"/>
    <x v="3"/>
    <x v="1"/>
    <n v="552"/>
    <n v="4822"/>
    <n v="2701"/>
    <n v="6287"/>
    <x v="3"/>
    <n v="8.7800199999999995E-2"/>
  </r>
  <r>
    <x v="383"/>
    <x v="3"/>
    <x v="0"/>
    <n v="2152"/>
    <n v="17741"/>
    <n v="2009"/>
    <n v="19377"/>
    <x v="3"/>
    <n v="0.11105950000000001"/>
  </r>
  <r>
    <x v="383"/>
    <x v="3"/>
    <x v="1"/>
    <n v="612"/>
    <n v="6060"/>
    <n v="4084"/>
    <n v="6938"/>
    <x v="3"/>
    <n v="8.8209899999999994E-2"/>
  </r>
  <r>
    <x v="384"/>
    <x v="3"/>
    <x v="0"/>
    <n v="1185"/>
    <n v="10073"/>
    <n v="1192"/>
    <n v="21985"/>
    <x v="3"/>
    <n v="5.3900400000000001E-2"/>
  </r>
  <r>
    <x v="384"/>
    <x v="3"/>
    <x v="1"/>
    <n v="629"/>
    <n v="5903"/>
    <n v="3234"/>
    <n v="7511"/>
    <x v="3"/>
    <n v="8.3743799999999993E-2"/>
  </r>
  <r>
    <x v="385"/>
    <x v="3"/>
    <x v="0"/>
    <n v="1043"/>
    <n v="8816"/>
    <n v="1052"/>
    <n v="16316"/>
    <x v="3"/>
    <n v="6.3924999999999996E-2"/>
  </r>
  <r>
    <x v="385"/>
    <x v="3"/>
    <x v="1"/>
    <n v="491"/>
    <n v="4733"/>
    <n v="2513"/>
    <n v="5819"/>
    <x v="3"/>
    <n v="8.4378800000000004E-2"/>
  </r>
  <r>
    <x v="386"/>
    <x v="3"/>
    <x v="0"/>
    <n v="749"/>
    <n v="8319"/>
    <n v="745"/>
    <n v="15485"/>
    <x v="3"/>
    <n v="4.83694E-2"/>
  </r>
  <r>
    <x v="386"/>
    <x v="3"/>
    <x v="1"/>
    <n v="362"/>
    <n v="3582"/>
    <n v="1940"/>
    <n v="4408"/>
    <x v="3"/>
    <n v="8.2123399999999999E-2"/>
  </r>
  <r>
    <x v="387"/>
    <x v="3"/>
    <x v="0"/>
    <n v="546"/>
    <n v="6152"/>
    <n v="503"/>
    <n v="13052"/>
    <x v="3"/>
    <n v="4.18327E-2"/>
  </r>
  <r>
    <x v="387"/>
    <x v="3"/>
    <x v="1"/>
    <n v="147"/>
    <n v="1359"/>
    <n v="553"/>
    <n v="1935"/>
    <x v="3"/>
    <n v="7.5968999999999995E-2"/>
  </r>
  <r>
    <x v="388"/>
    <x v="3"/>
    <x v="0"/>
    <n v="1215"/>
    <n v="8413"/>
    <n v="1252"/>
    <n v="12788"/>
    <x v="3"/>
    <n v="9.5010999999999998E-2"/>
  </r>
  <r>
    <x v="388"/>
    <x v="3"/>
    <x v="1"/>
    <n v="439"/>
    <n v="4156"/>
    <n v="2538"/>
    <n v="4745"/>
    <x v="3"/>
    <n v="9.2518400000000001E-2"/>
  </r>
  <r>
    <x v="389"/>
    <x v="3"/>
    <x v="0"/>
    <n v="1043"/>
    <n v="7552"/>
    <n v="1048"/>
    <n v="12423"/>
    <x v="3"/>
    <n v="8.3957199999999996E-2"/>
  </r>
  <r>
    <x v="389"/>
    <x v="3"/>
    <x v="1"/>
    <n v="311"/>
    <n v="2800"/>
    <n v="1530"/>
    <n v="3626"/>
    <x v="3"/>
    <n v="8.5769399999999996E-2"/>
  </r>
  <r>
    <x v="390"/>
    <x v="3"/>
    <x v="0"/>
    <n v="305"/>
    <n v="3176"/>
    <n v="332"/>
    <n v="5881"/>
    <x v="3"/>
    <n v="5.1861900000000002E-2"/>
  </r>
  <r>
    <x v="390"/>
    <x v="3"/>
    <x v="1"/>
    <n v="535"/>
    <n v="3552"/>
    <n v="2190"/>
    <n v="4172"/>
    <x v="3"/>
    <n v="0.12823590000000001"/>
  </r>
  <r>
    <x v="391"/>
    <x v="3"/>
    <x v="0"/>
    <n v="513"/>
    <n v="4914"/>
    <n v="531"/>
    <n v="9036"/>
    <x v="3"/>
    <n v="5.6772900000000001E-2"/>
  </r>
  <r>
    <x v="391"/>
    <x v="3"/>
    <x v="1"/>
    <n v="478"/>
    <n v="3826"/>
    <n v="2419"/>
    <n v="4638"/>
    <x v="3"/>
    <n v="0.10306170000000001"/>
  </r>
  <r>
    <x v="392"/>
    <x v="3"/>
    <x v="0"/>
    <n v="373"/>
    <n v="3567"/>
    <n v="381"/>
    <n v="6938"/>
    <x v="3"/>
    <n v="5.3761900000000001E-2"/>
  </r>
  <r>
    <x v="392"/>
    <x v="3"/>
    <x v="1"/>
    <n v="280"/>
    <n v="2321"/>
    <n v="1209"/>
    <n v="2957"/>
    <x v="3"/>
    <n v="9.46906E-2"/>
  </r>
  <r>
    <x v="393"/>
    <x v="3"/>
    <x v="0"/>
    <n v="851"/>
    <n v="8869"/>
    <n v="851"/>
    <n v="17453"/>
    <x v="3"/>
    <n v="4.8759499999999997E-2"/>
  </r>
  <r>
    <x v="393"/>
    <x v="3"/>
    <x v="1"/>
    <n v="558"/>
    <n v="4166"/>
    <n v="2004"/>
    <n v="5413"/>
    <x v="3"/>
    <n v="0.1030852"/>
  </r>
  <r>
    <x v="394"/>
    <x v="3"/>
    <x v="0"/>
    <n v="52"/>
    <n v="737"/>
    <n v="45"/>
    <n v="1851"/>
    <x v="3"/>
    <n v="2.8092900000000001E-2"/>
  </r>
  <r>
    <x v="394"/>
    <x v="3"/>
    <x v="1"/>
    <n v="26"/>
    <n v="167"/>
    <n v="65"/>
    <n v="268"/>
    <x v="3"/>
    <n v="9.7014900000000001E-2"/>
  </r>
  <r>
    <x v="395"/>
    <x v="3"/>
    <x v="0"/>
    <n v="506"/>
    <n v="6505"/>
    <n v="511"/>
    <n v="14244"/>
    <x v="3"/>
    <n v="3.5523699999999998E-2"/>
  </r>
  <r>
    <x v="395"/>
    <x v="3"/>
    <x v="1"/>
    <n v="521"/>
    <n v="4583"/>
    <n v="2200"/>
    <n v="5749"/>
    <x v="3"/>
    <n v="9.0624499999999997E-2"/>
  </r>
  <r>
    <x v="396"/>
    <x v="3"/>
    <x v="0"/>
    <n v="498"/>
    <n v="4909"/>
    <n v="515"/>
    <n v="10749"/>
    <x v="3"/>
    <n v="4.63299E-2"/>
  </r>
  <r>
    <x v="396"/>
    <x v="3"/>
    <x v="1"/>
    <n v="370"/>
    <n v="3852"/>
    <n v="2189"/>
    <n v="4717"/>
    <x v="3"/>
    <n v="7.8439700000000001E-2"/>
  </r>
  <r>
    <x v="397"/>
    <x v="3"/>
    <x v="0"/>
    <n v="203"/>
    <n v="2077"/>
    <n v="215"/>
    <n v="4915"/>
    <x v="3"/>
    <n v="4.1302100000000001E-2"/>
  </r>
  <r>
    <x v="397"/>
    <x v="3"/>
    <x v="1"/>
    <n v="182"/>
    <n v="1682"/>
    <n v="870"/>
    <n v="2194"/>
    <x v="3"/>
    <n v="8.2953499999999999E-2"/>
  </r>
  <r>
    <x v="398"/>
    <x v="3"/>
    <x v="0"/>
    <n v="898"/>
    <n v="8503"/>
    <n v="920"/>
    <n v="19236"/>
    <x v="3"/>
    <n v="4.6683299999999997E-2"/>
  </r>
  <r>
    <x v="398"/>
    <x v="3"/>
    <x v="1"/>
    <n v="979"/>
    <n v="9045"/>
    <n v="5162"/>
    <n v="10863"/>
    <x v="3"/>
    <n v="9.0122400000000005E-2"/>
  </r>
  <r>
    <x v="399"/>
    <x v="3"/>
    <x v="0"/>
    <n v="532"/>
    <n v="5586"/>
    <n v="553"/>
    <n v="16707"/>
    <x v="3"/>
    <n v="3.18429E-2"/>
  </r>
  <r>
    <x v="399"/>
    <x v="3"/>
    <x v="1"/>
    <n v="458"/>
    <n v="4406"/>
    <n v="2079"/>
    <n v="6408"/>
    <x v="3"/>
    <n v="7.1473200000000001E-2"/>
  </r>
  <r>
    <x v="400"/>
    <x v="3"/>
    <x v="0"/>
    <n v="938"/>
    <n v="9558"/>
    <n v="944"/>
    <n v="22871"/>
    <x v="3"/>
    <n v="4.1012600000000003E-2"/>
  </r>
  <r>
    <x v="400"/>
    <x v="3"/>
    <x v="1"/>
    <n v="717"/>
    <n v="6621"/>
    <n v="3602"/>
    <n v="8190"/>
    <x v="3"/>
    <n v="8.7545799999999993E-2"/>
  </r>
  <r>
    <x v="401"/>
    <x v="3"/>
    <x v="0"/>
    <n v="51"/>
    <n v="461"/>
    <n v="52"/>
    <n v="987"/>
    <x v="3"/>
    <n v="5.1671700000000001E-2"/>
  </r>
  <r>
    <x v="401"/>
    <x v="3"/>
    <x v="1"/>
    <n v="33"/>
    <n v="332"/>
    <n v="180"/>
    <n v="430"/>
    <x v="3"/>
    <n v="7.6744199999999999E-2"/>
  </r>
  <r>
    <x v="402"/>
    <x v="3"/>
    <x v="0"/>
    <n v="315"/>
    <n v="4276"/>
    <n v="343"/>
    <n v="9655"/>
    <x v="3"/>
    <n v="3.2625599999999998E-2"/>
  </r>
  <r>
    <x v="402"/>
    <x v="3"/>
    <x v="1"/>
    <n v="370"/>
    <n v="2909"/>
    <n v="1622"/>
    <n v="3553"/>
    <x v="3"/>
    <n v="0.1041373"/>
  </r>
  <r>
    <x v="403"/>
    <x v="3"/>
    <x v="0"/>
    <n v="530"/>
    <n v="4736"/>
    <n v="558"/>
    <n v="12820"/>
    <x v="3"/>
    <n v="4.1341700000000002E-2"/>
  </r>
  <r>
    <x v="403"/>
    <x v="3"/>
    <x v="1"/>
    <n v="599"/>
    <n v="6575"/>
    <n v="3643"/>
    <n v="8018"/>
    <x v="3"/>
    <n v="7.4706900000000007E-2"/>
  </r>
  <r>
    <x v="404"/>
    <x v="3"/>
    <x v="0"/>
    <n v="113"/>
    <n v="1541"/>
    <n v="121"/>
    <n v="4686"/>
    <x v="3"/>
    <n v="2.4114400000000001E-2"/>
  </r>
  <r>
    <x v="404"/>
    <x v="3"/>
    <x v="1"/>
    <n v="213"/>
    <n v="2005"/>
    <n v="1044"/>
    <n v="2440"/>
    <x v="3"/>
    <n v="8.72951E-2"/>
  </r>
  <r>
    <x v="405"/>
    <x v="3"/>
    <x v="0"/>
    <n v="390"/>
    <n v="4142"/>
    <n v="418"/>
    <n v="11514"/>
    <x v="3"/>
    <n v="3.3871800000000001E-2"/>
  </r>
  <r>
    <x v="405"/>
    <x v="3"/>
    <x v="1"/>
    <n v="653"/>
    <n v="5990"/>
    <n v="3515"/>
    <n v="7126"/>
    <x v="3"/>
    <n v="9.1636300000000004E-2"/>
  </r>
  <r>
    <x v="406"/>
    <x v="3"/>
    <x v="0"/>
    <n v="658"/>
    <n v="7045"/>
    <n v="703"/>
    <n v="15000"/>
    <x v="3"/>
    <n v="4.3866700000000002E-2"/>
  </r>
  <r>
    <x v="406"/>
    <x v="3"/>
    <x v="1"/>
    <n v="1011"/>
    <n v="8348"/>
    <n v="4571"/>
    <n v="9468"/>
    <x v="3"/>
    <n v="0.10678070000000001"/>
  </r>
  <r>
    <x v="407"/>
    <x v="3"/>
    <x v="0"/>
    <n v="164"/>
    <n v="1720"/>
    <n v="189"/>
    <n v="3887"/>
    <x v="3"/>
    <n v="4.2191899999999997E-2"/>
  </r>
  <r>
    <x v="407"/>
    <x v="3"/>
    <x v="1"/>
    <n v="433"/>
    <n v="2820"/>
    <n v="1703"/>
    <n v="3407"/>
    <x v="3"/>
    <n v="0.12709129999999999"/>
  </r>
  <r>
    <x v="408"/>
    <x v="3"/>
    <x v="0"/>
    <n v="151"/>
    <n v="2068"/>
    <n v="166"/>
    <n v="5047"/>
    <x v="3"/>
    <n v="2.9918799999999999E-2"/>
  </r>
  <r>
    <x v="408"/>
    <x v="3"/>
    <x v="1"/>
    <n v="309"/>
    <n v="2880"/>
    <n v="1505"/>
    <n v="3402"/>
    <x v="3"/>
    <n v="9.0828900000000004E-2"/>
  </r>
  <r>
    <x v="409"/>
    <x v="3"/>
    <x v="0"/>
    <n v="759"/>
    <n v="7908"/>
    <n v="790"/>
    <n v="19489"/>
    <x v="3"/>
    <n v="3.8945E-2"/>
  </r>
  <r>
    <x v="409"/>
    <x v="3"/>
    <x v="1"/>
    <n v="894"/>
    <n v="7491"/>
    <n v="4130"/>
    <n v="8753"/>
    <x v="3"/>
    <n v="0.1021364"/>
  </r>
  <r>
    <x v="410"/>
    <x v="3"/>
    <x v="0"/>
    <n v="348"/>
    <n v="3619"/>
    <n v="359"/>
    <n v="8958"/>
    <x v="3"/>
    <n v="3.8848000000000001E-2"/>
  </r>
  <r>
    <x v="410"/>
    <x v="3"/>
    <x v="1"/>
    <n v="356"/>
    <n v="2952"/>
    <n v="1753"/>
    <n v="3667"/>
    <x v="3"/>
    <n v="9.7082100000000005E-2"/>
  </r>
  <r>
    <x v="411"/>
    <x v="3"/>
    <x v="0"/>
    <n v="95"/>
    <n v="813"/>
    <n v="95"/>
    <n v="1947"/>
    <x v="3"/>
    <n v="4.8793000000000003E-2"/>
  </r>
  <r>
    <x v="411"/>
    <x v="3"/>
    <x v="1"/>
    <n v="63"/>
    <n v="735"/>
    <n v="472"/>
    <n v="930"/>
    <x v="3"/>
    <n v="6.7741899999999994E-2"/>
  </r>
  <r>
    <x v="412"/>
    <x v="3"/>
    <x v="0"/>
    <n v="265"/>
    <n v="2924"/>
    <n v="260"/>
    <n v="6809"/>
    <x v="3"/>
    <n v="3.8919099999999998E-2"/>
  </r>
  <r>
    <x v="412"/>
    <x v="3"/>
    <x v="1"/>
    <n v="363"/>
    <n v="2799"/>
    <n v="1489"/>
    <n v="3408"/>
    <x v="3"/>
    <n v="0.1065141"/>
  </r>
  <r>
    <x v="413"/>
    <x v="3"/>
    <x v="0"/>
    <n v="300"/>
    <n v="2867"/>
    <n v="338"/>
    <n v="5267"/>
    <x v="3"/>
    <n v="5.6958399999999999E-2"/>
  </r>
  <r>
    <x v="413"/>
    <x v="3"/>
    <x v="1"/>
    <n v="338"/>
    <n v="2822"/>
    <n v="1671"/>
    <n v="3178"/>
    <x v="3"/>
    <n v="0.1063562"/>
  </r>
  <r>
    <x v="414"/>
    <x v="3"/>
    <x v="0"/>
    <n v="52"/>
    <n v="703"/>
    <n v="64"/>
    <n v="1284"/>
    <x v="3"/>
    <n v="4.0498399999999997E-2"/>
  </r>
  <r>
    <x v="414"/>
    <x v="3"/>
    <x v="1"/>
    <n v="60"/>
    <n v="511"/>
    <n v="309"/>
    <n v="631"/>
    <x v="3"/>
    <n v="9.5087199999999997E-2"/>
  </r>
  <r>
    <x v="415"/>
    <x v="3"/>
    <x v="0"/>
    <n v="1144"/>
    <n v="9618"/>
    <n v="1214"/>
    <n v="18077"/>
    <x v="3"/>
    <n v="6.3284800000000002E-2"/>
  </r>
  <r>
    <x v="415"/>
    <x v="3"/>
    <x v="1"/>
    <n v="966"/>
    <n v="9176"/>
    <n v="5821"/>
    <n v="10193"/>
    <x v="3"/>
    <n v="9.4770900000000005E-2"/>
  </r>
  <r>
    <x v="416"/>
    <x v="3"/>
    <x v="0"/>
    <n v="428"/>
    <n v="3894"/>
    <n v="425"/>
    <n v="9250"/>
    <x v="3"/>
    <n v="4.62703E-2"/>
  </r>
  <r>
    <x v="416"/>
    <x v="3"/>
    <x v="1"/>
    <n v="409"/>
    <n v="3142"/>
    <n v="1673"/>
    <n v="3752"/>
    <x v="3"/>
    <n v="0.10900849999999999"/>
  </r>
  <r>
    <x v="417"/>
    <x v="3"/>
    <x v="0"/>
    <n v="300"/>
    <n v="2608"/>
    <n v="301"/>
    <n v="8823"/>
    <x v="3"/>
    <n v="3.4001999999999998E-2"/>
  </r>
  <r>
    <x v="417"/>
    <x v="3"/>
    <x v="1"/>
    <n v="327"/>
    <n v="2519"/>
    <n v="1317"/>
    <n v="3544"/>
    <x v="3"/>
    <n v="9.2268600000000006E-2"/>
  </r>
  <r>
    <x v="418"/>
    <x v="3"/>
    <x v="0"/>
    <n v="110"/>
    <n v="867"/>
    <n v="119"/>
    <n v="1673"/>
    <x v="3"/>
    <n v="6.5750199999999995E-2"/>
  </r>
  <r>
    <x v="418"/>
    <x v="3"/>
    <x v="1"/>
    <n v="168"/>
    <n v="1348"/>
    <n v="813"/>
    <n v="1597"/>
    <x v="3"/>
    <n v="0.1051972"/>
  </r>
  <r>
    <x v="419"/>
    <x v="3"/>
    <x v="0"/>
    <n v="476"/>
    <n v="5392"/>
    <n v="521"/>
    <n v="12192"/>
    <x v="3"/>
    <n v="3.9042E-2"/>
  </r>
  <r>
    <x v="419"/>
    <x v="3"/>
    <x v="1"/>
    <n v="567"/>
    <n v="4313"/>
    <n v="2232"/>
    <n v="5286"/>
    <x v="3"/>
    <n v="0.1072645"/>
  </r>
  <r>
    <x v="420"/>
    <x v="3"/>
    <x v="0"/>
    <n v="793"/>
    <n v="8193"/>
    <n v="862"/>
    <n v="17031"/>
    <x v="3"/>
    <n v="4.6562199999999998E-2"/>
  </r>
  <r>
    <x v="420"/>
    <x v="3"/>
    <x v="1"/>
    <n v="952"/>
    <n v="7713"/>
    <n v="4384"/>
    <n v="8679"/>
    <x v="3"/>
    <n v="0.1096901"/>
  </r>
  <r>
    <x v="421"/>
    <x v="3"/>
    <x v="0"/>
    <n v="1004"/>
    <n v="9740"/>
    <n v="905"/>
    <n v="19508"/>
    <x v="3"/>
    <n v="5.1466100000000001E-2"/>
  </r>
  <r>
    <x v="421"/>
    <x v="3"/>
    <x v="1"/>
    <n v="642"/>
    <n v="5203"/>
    <n v="2545"/>
    <n v="6587"/>
    <x v="3"/>
    <n v="9.7464700000000001E-2"/>
  </r>
  <r>
    <x v="422"/>
    <x v="3"/>
    <x v="0"/>
    <n v="740"/>
    <n v="6606"/>
    <n v="720"/>
    <n v="15465"/>
    <x v="3"/>
    <n v="4.7849999999999997E-2"/>
  </r>
  <r>
    <x v="422"/>
    <x v="3"/>
    <x v="1"/>
    <n v="520"/>
    <n v="4729"/>
    <n v="2279"/>
    <n v="5980"/>
    <x v="3"/>
    <n v="8.6956500000000006E-2"/>
  </r>
  <r>
    <x v="423"/>
    <x v="3"/>
    <x v="0"/>
    <n v="1784"/>
    <n v="12352"/>
    <n v="1767"/>
    <n v="20391"/>
    <x v="3"/>
    <n v="8.7489600000000001E-2"/>
  </r>
  <r>
    <x v="423"/>
    <x v="3"/>
    <x v="1"/>
    <n v="887"/>
    <n v="7249"/>
    <n v="4685"/>
    <n v="8407"/>
    <x v="3"/>
    <n v="0.1055073"/>
  </r>
  <r>
    <x v="424"/>
    <x v="3"/>
    <x v="0"/>
    <n v="1320"/>
    <n v="10590"/>
    <n v="1261"/>
    <n v="21463"/>
    <x v="3"/>
    <n v="6.1501199999999999E-2"/>
  </r>
  <r>
    <x v="424"/>
    <x v="3"/>
    <x v="1"/>
    <n v="710"/>
    <n v="5393"/>
    <n v="2843"/>
    <n v="6855"/>
    <x v="3"/>
    <n v="0.103574"/>
  </r>
  <r>
    <x v="425"/>
    <x v="3"/>
    <x v="0"/>
    <n v="686"/>
    <n v="5700"/>
    <n v="685"/>
    <n v="14464"/>
    <x v="3"/>
    <n v="4.7428100000000001E-2"/>
  </r>
  <r>
    <x v="425"/>
    <x v="3"/>
    <x v="1"/>
    <n v="520"/>
    <n v="4026"/>
    <n v="1953"/>
    <n v="5348"/>
    <x v="3"/>
    <n v="9.7232600000000002E-2"/>
  </r>
  <r>
    <x v="426"/>
    <x v="3"/>
    <x v="0"/>
    <n v="999"/>
    <n v="6104"/>
    <n v="1016"/>
    <n v="7892"/>
    <x v="3"/>
    <n v="0.1265839"/>
  </r>
  <r>
    <x v="426"/>
    <x v="3"/>
    <x v="1"/>
    <n v="372"/>
    <n v="3076"/>
    <n v="2129"/>
    <n v="2168"/>
    <x v="3"/>
    <n v="0.17158670000000001"/>
  </r>
  <r>
    <x v="427"/>
    <x v="3"/>
    <x v="0"/>
    <n v="493"/>
    <n v="3626"/>
    <n v="511"/>
    <n v="7333"/>
    <x v="3"/>
    <n v="6.7230300000000007E-2"/>
  </r>
  <r>
    <x v="427"/>
    <x v="3"/>
    <x v="1"/>
    <n v="278"/>
    <n v="1924"/>
    <n v="1106"/>
    <n v="2255"/>
    <x v="3"/>
    <n v="0.12328160000000001"/>
  </r>
  <r>
    <x v="428"/>
    <x v="3"/>
    <x v="0"/>
    <n v="1687"/>
    <n v="9855"/>
    <n v="1767"/>
    <n v="17686"/>
    <x v="3"/>
    <n v="9.5386200000000004E-2"/>
  </r>
  <r>
    <x v="428"/>
    <x v="3"/>
    <x v="1"/>
    <n v="870"/>
    <n v="6678"/>
    <n v="4300"/>
    <n v="7432"/>
    <x v="3"/>
    <n v="0.1170614"/>
  </r>
  <r>
    <x v="429"/>
    <x v="3"/>
    <x v="0"/>
    <n v="764"/>
    <n v="6591"/>
    <n v="764"/>
    <n v="15932"/>
    <x v="3"/>
    <n v="4.7953799999999998E-2"/>
  </r>
  <r>
    <x v="429"/>
    <x v="3"/>
    <x v="1"/>
    <n v="541"/>
    <n v="4619"/>
    <n v="2349"/>
    <n v="6211"/>
    <x v="3"/>
    <n v="8.71035E-2"/>
  </r>
  <r>
    <x v="430"/>
    <x v="3"/>
    <x v="0"/>
    <n v="2511"/>
    <n v="17583"/>
    <n v="2479"/>
    <n v="29743"/>
    <x v="3"/>
    <n v="8.4423200000000004E-2"/>
  </r>
  <r>
    <x v="430"/>
    <x v="3"/>
    <x v="1"/>
    <n v="1109"/>
    <n v="9044"/>
    <n v="5809"/>
    <n v="10742"/>
    <x v="3"/>
    <n v="0.1032396"/>
  </r>
  <r>
    <x v="431"/>
    <x v="3"/>
    <x v="0"/>
    <n v="1960"/>
    <n v="14344"/>
    <n v="2003"/>
    <n v="23317"/>
    <x v="3"/>
    <n v="8.4058800000000003E-2"/>
  </r>
  <r>
    <x v="431"/>
    <x v="3"/>
    <x v="1"/>
    <n v="1169"/>
    <n v="9296"/>
    <n v="6043"/>
    <n v="10131"/>
    <x v="3"/>
    <n v="0.1153884"/>
  </r>
  <r>
    <x v="432"/>
    <x v="3"/>
    <x v="0"/>
    <n v="1075"/>
    <n v="7297"/>
    <n v="1126"/>
    <n v="14683"/>
    <x v="3"/>
    <n v="7.3213899999999998E-2"/>
  </r>
  <r>
    <x v="432"/>
    <x v="3"/>
    <x v="1"/>
    <n v="879"/>
    <n v="6684"/>
    <n v="4151"/>
    <n v="7829"/>
    <x v="3"/>
    <n v="0.1122749"/>
  </r>
  <r>
    <x v="433"/>
    <x v="3"/>
    <x v="0"/>
    <n v="1643"/>
    <n v="11145"/>
    <n v="1739"/>
    <n v="19751"/>
    <x v="3"/>
    <n v="8.3185700000000001E-2"/>
  </r>
  <r>
    <x v="433"/>
    <x v="3"/>
    <x v="1"/>
    <n v="1166"/>
    <n v="9917"/>
    <n v="6835"/>
    <n v="11476"/>
    <x v="3"/>
    <n v="0.10160329999999999"/>
  </r>
  <r>
    <x v="434"/>
    <x v="3"/>
    <x v="0"/>
    <n v="188"/>
    <n v="1358"/>
    <n v="159"/>
    <n v="3521"/>
    <x v="3"/>
    <n v="5.3393900000000001E-2"/>
  </r>
  <r>
    <x v="434"/>
    <x v="3"/>
    <x v="1"/>
    <n v="64"/>
    <n v="501"/>
    <n v="233"/>
    <n v="899"/>
    <x v="3"/>
    <n v="7.1190199999999995E-2"/>
  </r>
  <r>
    <x v="435"/>
    <x v="3"/>
    <x v="0"/>
    <n v="301"/>
    <n v="2677"/>
    <n v="270"/>
    <n v="5633"/>
    <x v="3"/>
    <n v="5.3435099999999999E-2"/>
  </r>
  <r>
    <x v="435"/>
    <x v="3"/>
    <x v="1"/>
    <n v="113"/>
    <n v="1036"/>
    <n v="520"/>
    <n v="1276"/>
    <x v="3"/>
    <n v="8.8557999999999998E-2"/>
  </r>
  <r>
    <x v="436"/>
    <x v="3"/>
    <x v="0"/>
    <n v="23"/>
    <n v="167"/>
    <n v="25"/>
    <n v="363"/>
    <x v="3"/>
    <n v="6.3360899999999998E-2"/>
  </r>
  <r>
    <x v="436"/>
    <x v="3"/>
    <x v="1"/>
    <n v="29"/>
    <n v="178"/>
    <n v="77"/>
    <n v="216"/>
    <x v="3"/>
    <n v="0.1342593"/>
  </r>
  <r>
    <x v="437"/>
    <x v="3"/>
    <x v="0"/>
    <n v="415"/>
    <n v="3377"/>
    <n v="439"/>
    <n v="6398"/>
    <x v="3"/>
    <n v="6.4864000000000005E-2"/>
  </r>
  <r>
    <x v="437"/>
    <x v="3"/>
    <x v="1"/>
    <n v="298"/>
    <n v="2266"/>
    <n v="1421"/>
    <n v="2662"/>
    <x v="3"/>
    <n v="0.1119459"/>
  </r>
  <r>
    <x v="438"/>
    <x v="3"/>
    <x v="0"/>
    <n v="330"/>
    <n v="2943"/>
    <n v="337"/>
    <n v="5655"/>
    <x v="3"/>
    <n v="5.8355400000000002E-2"/>
  </r>
  <r>
    <x v="438"/>
    <x v="3"/>
    <x v="1"/>
    <n v="587"/>
    <n v="4521"/>
    <n v="2712"/>
    <n v="5034"/>
    <x v="3"/>
    <n v="0.11660710000000001"/>
  </r>
  <r>
    <x v="439"/>
    <x v="3"/>
    <x v="0"/>
    <n v="510"/>
    <n v="4644"/>
    <n v="511"/>
    <n v="10727"/>
    <x v="3"/>
    <n v="4.7543599999999998E-2"/>
  </r>
  <r>
    <x v="439"/>
    <x v="3"/>
    <x v="1"/>
    <n v="626"/>
    <n v="4643"/>
    <n v="2568"/>
    <n v="5643"/>
    <x v="3"/>
    <n v="0.1109339"/>
  </r>
  <r>
    <x v="440"/>
    <x v="3"/>
    <x v="0"/>
    <n v="571"/>
    <n v="5851"/>
    <n v="583"/>
    <n v="13189"/>
    <x v="3"/>
    <n v="4.3293699999999997E-2"/>
  </r>
  <r>
    <x v="440"/>
    <x v="3"/>
    <x v="1"/>
    <n v="677"/>
    <n v="6919"/>
    <n v="3962"/>
    <n v="7925"/>
    <x v="3"/>
    <n v="8.5425899999999999E-2"/>
  </r>
  <r>
    <x v="441"/>
    <x v="3"/>
    <x v="0"/>
    <n v="562"/>
    <n v="5830"/>
    <n v="513"/>
    <n v="14059"/>
    <x v="3"/>
    <n v="3.99744E-2"/>
  </r>
  <r>
    <x v="441"/>
    <x v="3"/>
    <x v="1"/>
    <n v="551"/>
    <n v="5892"/>
    <n v="3023"/>
    <n v="7589"/>
    <x v="3"/>
    <n v="7.2605100000000006E-2"/>
  </r>
  <r>
    <x v="442"/>
    <x v="3"/>
    <x v="0"/>
    <n v="741"/>
    <n v="7444"/>
    <n v="722"/>
    <n v="15556"/>
    <x v="3"/>
    <n v="4.76344E-2"/>
  </r>
  <r>
    <x v="442"/>
    <x v="3"/>
    <x v="1"/>
    <n v="968"/>
    <n v="6640"/>
    <n v="3751"/>
    <n v="7759"/>
    <x v="3"/>
    <n v="0.1247583"/>
  </r>
  <r>
    <x v="443"/>
    <x v="3"/>
    <x v="0"/>
    <n v="484"/>
    <n v="5236"/>
    <n v="485"/>
    <n v="14335"/>
    <x v="3"/>
    <n v="3.3763500000000002E-2"/>
  </r>
  <r>
    <x v="443"/>
    <x v="3"/>
    <x v="1"/>
    <n v="875"/>
    <n v="5954"/>
    <n v="2917"/>
    <n v="7094"/>
    <x v="3"/>
    <n v="0.1233437"/>
  </r>
  <r>
    <x v="444"/>
    <x v="3"/>
    <x v="0"/>
    <n v="345"/>
    <n v="2834"/>
    <n v="361"/>
    <n v="5638"/>
    <x v="3"/>
    <n v="6.11919E-2"/>
  </r>
  <r>
    <x v="444"/>
    <x v="3"/>
    <x v="1"/>
    <n v="576"/>
    <n v="3751"/>
    <n v="2167"/>
    <n v="4251"/>
    <x v="3"/>
    <n v="0.13549749999999999"/>
  </r>
  <r>
    <x v="445"/>
    <x v="3"/>
    <x v="0"/>
    <n v="50"/>
    <n v="456"/>
    <n v="44"/>
    <n v="857"/>
    <x v="3"/>
    <n v="5.8343100000000002E-2"/>
  </r>
  <r>
    <x v="445"/>
    <x v="3"/>
    <x v="1"/>
    <n v="199"/>
    <n v="1278"/>
    <n v="815"/>
    <n v="1457"/>
    <x v="3"/>
    <n v="0.13658200000000001"/>
  </r>
  <r>
    <x v="446"/>
    <x v="3"/>
    <x v="0"/>
    <n v="25"/>
    <n v="278"/>
    <n v="29"/>
    <n v="524"/>
    <x v="3"/>
    <n v="4.77099E-2"/>
  </r>
  <r>
    <x v="446"/>
    <x v="3"/>
    <x v="1"/>
    <n v="51"/>
    <n v="394"/>
    <n v="203"/>
    <n v="438"/>
    <x v="3"/>
    <n v="0.1164384"/>
  </r>
  <r>
    <x v="447"/>
    <x v="3"/>
    <x v="0"/>
    <n v="251"/>
    <n v="2548"/>
    <n v="303"/>
    <n v="7313"/>
    <x v="3"/>
    <n v="3.4322400000000003E-2"/>
  </r>
  <r>
    <x v="447"/>
    <x v="3"/>
    <x v="1"/>
    <n v="476"/>
    <n v="3493"/>
    <n v="1667"/>
    <n v="4512"/>
    <x v="3"/>
    <n v="0.10549649999999999"/>
  </r>
  <r>
    <x v="448"/>
    <x v="3"/>
    <x v="0"/>
    <n v="415"/>
    <n v="6227"/>
    <n v="368"/>
    <n v="19199"/>
    <x v="3"/>
    <n v="2.1615700000000002E-2"/>
  </r>
  <r>
    <x v="448"/>
    <x v="3"/>
    <x v="1"/>
    <n v="466"/>
    <n v="5210"/>
    <n v="2559"/>
    <n v="6780"/>
    <x v="3"/>
    <n v="6.8731600000000004E-2"/>
  </r>
  <r>
    <x v="449"/>
    <x v="3"/>
    <x v="0"/>
    <n v="211"/>
    <n v="2548"/>
    <n v="210"/>
    <n v="6545"/>
    <x v="3"/>
    <n v="3.2238299999999998E-2"/>
  </r>
  <r>
    <x v="449"/>
    <x v="3"/>
    <x v="1"/>
    <n v="332"/>
    <n v="2465"/>
    <n v="1173"/>
    <n v="3157"/>
    <x v="3"/>
    <n v="0.1051631"/>
  </r>
  <r>
    <x v="450"/>
    <x v="3"/>
    <x v="0"/>
    <n v="597"/>
    <n v="6630"/>
    <n v="637"/>
    <n v="13387"/>
    <x v="3"/>
    <n v="4.4595500000000003E-2"/>
  </r>
  <r>
    <x v="450"/>
    <x v="3"/>
    <x v="1"/>
    <n v="763"/>
    <n v="6267"/>
    <n v="3234"/>
    <n v="7544"/>
    <x v="3"/>
    <n v="0.10113999999999999"/>
  </r>
  <r>
    <x v="451"/>
    <x v="3"/>
    <x v="0"/>
    <n v="352"/>
    <n v="3486"/>
    <n v="350"/>
    <n v="7993"/>
    <x v="3"/>
    <n v="4.4038500000000001E-2"/>
  </r>
  <r>
    <x v="451"/>
    <x v="3"/>
    <x v="1"/>
    <n v="413"/>
    <n v="3457"/>
    <n v="1902"/>
    <n v="4679"/>
    <x v="3"/>
    <n v="8.8266700000000003E-2"/>
  </r>
  <r>
    <x v="452"/>
    <x v="3"/>
    <x v="0"/>
    <n v="270"/>
    <n v="2869"/>
    <n v="233"/>
    <n v="7402"/>
    <x v="3"/>
    <n v="3.6476599999999998E-2"/>
  </r>
  <r>
    <x v="452"/>
    <x v="3"/>
    <x v="1"/>
    <n v="277"/>
    <n v="2423"/>
    <n v="1054"/>
    <n v="3236"/>
    <x v="3"/>
    <n v="8.5599499999999995E-2"/>
  </r>
  <r>
    <x v="453"/>
    <x v="3"/>
    <x v="0"/>
    <n v="521"/>
    <n v="5301"/>
    <n v="526"/>
    <n v="12100"/>
    <x v="3"/>
    <n v="4.3057900000000003E-2"/>
  </r>
  <r>
    <x v="453"/>
    <x v="3"/>
    <x v="1"/>
    <n v="658"/>
    <n v="5729"/>
    <n v="3107"/>
    <n v="7126"/>
    <x v="3"/>
    <n v="9.2337900000000001E-2"/>
  </r>
  <r>
    <x v="454"/>
    <x v="3"/>
    <x v="0"/>
    <n v="270"/>
    <n v="3227"/>
    <n v="256"/>
    <n v="9771"/>
    <x v="3"/>
    <n v="2.7632799999999999E-2"/>
  </r>
  <r>
    <x v="454"/>
    <x v="3"/>
    <x v="1"/>
    <n v="356"/>
    <n v="3466"/>
    <n v="1434"/>
    <n v="4740"/>
    <x v="3"/>
    <n v="7.5105500000000006E-2"/>
  </r>
  <r>
    <x v="455"/>
    <x v="3"/>
    <x v="0"/>
    <n v="519"/>
    <n v="5983"/>
    <n v="506"/>
    <n v="14713"/>
    <x v="3"/>
    <n v="3.5274899999999998E-2"/>
  </r>
  <r>
    <x v="455"/>
    <x v="3"/>
    <x v="1"/>
    <n v="484"/>
    <n v="4490"/>
    <n v="1981"/>
    <n v="5699"/>
    <x v="3"/>
    <n v="8.4927199999999994E-2"/>
  </r>
  <r>
    <x v="456"/>
    <x v="3"/>
    <x v="0"/>
    <n v="483"/>
    <n v="5702"/>
    <n v="457"/>
    <n v="15543"/>
    <x v="3"/>
    <n v="3.1075100000000001E-2"/>
  </r>
  <r>
    <x v="456"/>
    <x v="3"/>
    <x v="1"/>
    <n v="452"/>
    <n v="4131"/>
    <n v="1788"/>
    <n v="5369"/>
    <x v="3"/>
    <n v="8.4186999999999998E-2"/>
  </r>
  <r>
    <x v="457"/>
    <x v="3"/>
    <x v="0"/>
    <n v="548"/>
    <n v="6015"/>
    <n v="542"/>
    <n v="12586"/>
    <x v="3"/>
    <n v="4.35404E-2"/>
  </r>
  <r>
    <x v="457"/>
    <x v="3"/>
    <x v="1"/>
    <n v="473"/>
    <n v="4513"/>
    <n v="2215"/>
    <n v="5620"/>
    <x v="3"/>
    <n v="8.4163699999999994E-2"/>
  </r>
  <r>
    <x v="458"/>
    <x v="3"/>
    <x v="0"/>
    <n v="462"/>
    <n v="5826"/>
    <n v="439"/>
    <n v="12551"/>
    <x v="3"/>
    <n v="3.6809799999999997E-2"/>
  </r>
  <r>
    <x v="458"/>
    <x v="3"/>
    <x v="1"/>
    <n v="380"/>
    <n v="3612"/>
    <n v="1769"/>
    <n v="4727"/>
    <x v="3"/>
    <n v="8.0389299999999997E-2"/>
  </r>
  <r>
    <x v="459"/>
    <x v="3"/>
    <x v="0"/>
    <n v="307"/>
    <n v="3616"/>
    <n v="311"/>
    <n v="7010"/>
    <x v="3"/>
    <n v="4.3794600000000003E-2"/>
  </r>
  <r>
    <x v="459"/>
    <x v="3"/>
    <x v="1"/>
    <n v="339"/>
    <n v="3173"/>
    <n v="1717"/>
    <n v="3910"/>
    <x v="3"/>
    <n v="8.6700799999999995E-2"/>
  </r>
  <r>
    <x v="460"/>
    <x v="3"/>
    <x v="0"/>
    <n v="588"/>
    <n v="6344"/>
    <n v="615"/>
    <n v="11909"/>
    <x v="3"/>
    <n v="4.9374399999999999E-2"/>
  </r>
  <r>
    <x v="460"/>
    <x v="3"/>
    <x v="1"/>
    <n v="492"/>
    <n v="4109"/>
    <n v="2156"/>
    <n v="5070"/>
    <x v="3"/>
    <n v="9.70414E-2"/>
  </r>
  <r>
    <x v="461"/>
    <x v="3"/>
    <x v="0"/>
    <n v="89"/>
    <n v="833"/>
    <n v="89"/>
    <n v="1717"/>
    <x v="3"/>
    <n v="5.1834600000000002E-2"/>
  </r>
  <r>
    <x v="461"/>
    <x v="3"/>
    <x v="1"/>
    <n v="42"/>
    <n v="438"/>
    <n v="181"/>
    <n v="675"/>
    <x v="3"/>
    <n v="6.2222199999999998E-2"/>
  </r>
  <r>
    <x v="462"/>
    <x v="3"/>
    <x v="0"/>
    <n v="403"/>
    <n v="5466"/>
    <n v="463"/>
    <n v="11941"/>
    <x v="3"/>
    <n v="3.3749300000000003E-2"/>
  </r>
  <r>
    <x v="462"/>
    <x v="3"/>
    <x v="1"/>
    <n v="537"/>
    <n v="5284"/>
    <n v="2781"/>
    <n v="6451"/>
    <x v="3"/>
    <n v="8.3242899999999995E-2"/>
  </r>
  <r>
    <x v="463"/>
    <x v="3"/>
    <x v="0"/>
    <n v="418"/>
    <n v="4698"/>
    <n v="347"/>
    <n v="10960"/>
    <x v="3"/>
    <n v="3.8138699999999998E-2"/>
  </r>
  <r>
    <x v="463"/>
    <x v="3"/>
    <x v="1"/>
    <n v="417"/>
    <n v="4131"/>
    <n v="2263"/>
    <n v="5056"/>
    <x v="3"/>
    <n v="8.2476300000000002E-2"/>
  </r>
  <r>
    <x v="464"/>
    <x v="3"/>
    <x v="0"/>
    <n v="249"/>
    <n v="3058"/>
    <n v="286"/>
    <n v="8765"/>
    <x v="0"/>
    <n v="2.84084E-2"/>
  </r>
  <r>
    <x v="464"/>
    <x v="3"/>
    <x v="1"/>
    <n v="572"/>
    <n v="5430"/>
    <n v="2742"/>
    <n v="7260"/>
    <x v="0"/>
    <n v="7.8787899999999994E-2"/>
  </r>
  <r>
    <x v="465"/>
    <x v="3"/>
    <x v="0"/>
    <n v="183"/>
    <n v="2116"/>
    <n v="199"/>
    <n v="5169"/>
    <x v="1"/>
    <n v="3.5403400000000002E-2"/>
  </r>
  <r>
    <x v="465"/>
    <x v="3"/>
    <x v="1"/>
    <n v="316"/>
    <n v="2653"/>
    <n v="1452"/>
    <n v="3347"/>
    <x v="1"/>
    <n v="9.4412899999999994E-2"/>
  </r>
  <r>
    <x v="466"/>
    <x v="3"/>
    <x v="0"/>
    <n v="51"/>
    <n v="836"/>
    <n v="90"/>
    <n v="2147"/>
    <x v="1"/>
    <n v="2.37541E-2"/>
  </r>
  <r>
    <x v="466"/>
    <x v="3"/>
    <x v="1"/>
    <n v="110"/>
    <n v="1231"/>
    <n v="676"/>
    <n v="1730"/>
    <x v="1"/>
    <n v="6.3583799999999996E-2"/>
  </r>
  <r>
    <x v="467"/>
    <x v="3"/>
    <x v="0"/>
    <n v="63"/>
    <n v="714"/>
    <n v="74"/>
    <n v="1929"/>
    <x v="1"/>
    <n v="3.2659399999999998E-2"/>
  </r>
  <r>
    <x v="467"/>
    <x v="3"/>
    <x v="1"/>
    <n v="122"/>
    <n v="951"/>
    <n v="462"/>
    <n v="1322"/>
    <x v="1"/>
    <n v="9.2284400000000003E-2"/>
  </r>
  <r>
    <x v="468"/>
    <x v="3"/>
    <x v="0"/>
    <n v="56"/>
    <n v="720"/>
    <n v="99"/>
    <n v="1684"/>
    <x v="1"/>
    <n v="3.3254199999999998E-2"/>
  </r>
  <r>
    <x v="468"/>
    <x v="3"/>
    <x v="1"/>
    <n v="112"/>
    <n v="1143"/>
    <n v="704"/>
    <n v="1558"/>
    <x v="1"/>
    <n v="7.1887000000000006E-2"/>
  </r>
  <r>
    <x v="469"/>
    <x v="3"/>
    <x v="0"/>
    <n v="435"/>
    <n v="6685"/>
    <n v="532"/>
    <n v="17384"/>
    <x v="4"/>
    <n v="2.5023E-2"/>
  </r>
  <r>
    <x v="469"/>
    <x v="3"/>
    <x v="1"/>
    <n v="891"/>
    <n v="8403"/>
    <n v="3977"/>
    <n v="11277"/>
    <x v="4"/>
    <n v="7.9010399999999995E-2"/>
  </r>
  <r>
    <x v="470"/>
    <x v="3"/>
    <x v="0"/>
    <n v="320"/>
    <n v="4870"/>
    <n v="375"/>
    <n v="11257"/>
    <x v="4"/>
    <n v="2.8426799999999999E-2"/>
  </r>
  <r>
    <x v="470"/>
    <x v="3"/>
    <x v="1"/>
    <n v="509"/>
    <n v="5425"/>
    <n v="2477"/>
    <n v="6761"/>
    <x v="4"/>
    <n v="7.5284699999999996E-2"/>
  </r>
  <r>
    <x v="471"/>
    <x v="3"/>
    <x v="0"/>
    <n v="95"/>
    <n v="1837"/>
    <n v="117"/>
    <n v="5885"/>
    <x v="4"/>
    <n v="1.6142699999999999E-2"/>
  </r>
  <r>
    <x v="471"/>
    <x v="3"/>
    <x v="1"/>
    <n v="262"/>
    <n v="2704"/>
    <n v="1142"/>
    <n v="3615"/>
    <x v="4"/>
    <n v="7.2475800000000007E-2"/>
  </r>
  <r>
    <x v="472"/>
    <x v="3"/>
    <x v="0"/>
    <n v="390"/>
    <n v="5597"/>
    <n v="662"/>
    <n v="13743"/>
    <x v="4"/>
    <n v="2.83781E-2"/>
  </r>
  <r>
    <x v="472"/>
    <x v="3"/>
    <x v="1"/>
    <n v="574"/>
    <n v="4875"/>
    <n v="1940"/>
    <n v="6328"/>
    <x v="4"/>
    <n v="9.0707999999999997E-2"/>
  </r>
  <r>
    <x v="473"/>
    <x v="3"/>
    <x v="0"/>
    <n v="835"/>
    <n v="11008"/>
    <n v="1084"/>
    <n v="27917"/>
    <x v="4"/>
    <n v="2.9910099999999998E-2"/>
  </r>
  <r>
    <x v="473"/>
    <x v="3"/>
    <x v="1"/>
    <n v="1331"/>
    <n v="11850"/>
    <n v="5747"/>
    <n v="15209"/>
    <x v="4"/>
    <n v="8.7513999999999995E-2"/>
  </r>
  <r>
    <x v="474"/>
    <x v="3"/>
    <x v="0"/>
    <n v="69"/>
    <n v="2045"/>
    <n v="98"/>
    <n v="5476"/>
    <x v="4"/>
    <n v="1.2600399999999999E-2"/>
  </r>
  <r>
    <x v="474"/>
    <x v="3"/>
    <x v="1"/>
    <n v="143"/>
    <n v="1737"/>
    <n v="706"/>
    <n v="2213"/>
    <x v="4"/>
    <n v="6.4618200000000001E-2"/>
  </r>
  <r>
    <x v="475"/>
    <x v="3"/>
    <x v="0"/>
    <n v="390"/>
    <n v="4605"/>
    <n v="691"/>
    <n v="10537"/>
    <x v="4"/>
    <n v="3.7012400000000001E-2"/>
  </r>
  <r>
    <x v="475"/>
    <x v="3"/>
    <x v="1"/>
    <n v="599"/>
    <n v="5578"/>
    <n v="2835"/>
    <n v="6809"/>
    <x v="4"/>
    <n v="8.7971800000000003E-2"/>
  </r>
  <r>
    <x v="476"/>
    <x v="3"/>
    <x v="0"/>
    <n v="113"/>
    <n v="2307"/>
    <n v="203"/>
    <n v="6024"/>
    <x v="4"/>
    <n v="1.8758299999999999E-2"/>
  </r>
  <r>
    <x v="476"/>
    <x v="3"/>
    <x v="1"/>
    <n v="512"/>
    <n v="3759"/>
    <n v="1773"/>
    <n v="5165"/>
    <x v="4"/>
    <n v="9.9128800000000003E-2"/>
  </r>
  <r>
    <x v="477"/>
    <x v="3"/>
    <x v="0"/>
    <n v="117"/>
    <n v="2094"/>
    <n v="158"/>
    <n v="5572"/>
    <x v="4"/>
    <n v="2.09978E-2"/>
  </r>
  <r>
    <x v="477"/>
    <x v="3"/>
    <x v="1"/>
    <n v="254"/>
    <n v="2276"/>
    <n v="996"/>
    <n v="3432"/>
    <x v="4"/>
    <n v="7.40093E-2"/>
  </r>
  <r>
    <x v="478"/>
    <x v="3"/>
    <x v="0"/>
    <n v="523"/>
    <n v="7185"/>
    <n v="831"/>
    <n v="17556"/>
    <x v="4"/>
    <n v="2.9790400000000002E-2"/>
  </r>
  <r>
    <x v="478"/>
    <x v="3"/>
    <x v="1"/>
    <n v="761"/>
    <n v="7047"/>
    <n v="3512"/>
    <n v="9852"/>
    <x v="4"/>
    <n v="7.7243199999999998E-2"/>
  </r>
  <r>
    <x v="479"/>
    <x v="3"/>
    <x v="0"/>
    <n v="363"/>
    <n v="6839"/>
    <n v="1073"/>
    <n v="13928"/>
    <x v="5"/>
    <n v="2.6062599999999998E-2"/>
  </r>
  <r>
    <x v="479"/>
    <x v="3"/>
    <x v="1"/>
    <n v="290"/>
    <n v="2686"/>
    <n v="1075"/>
    <n v="3684"/>
    <x v="5"/>
    <n v="7.8718800000000005E-2"/>
  </r>
  <r>
    <x v="480"/>
    <x v="3"/>
    <x v="0"/>
    <n v="82"/>
    <n v="1275"/>
    <n v="127"/>
    <n v="3467"/>
    <x v="5"/>
    <n v="2.3651599999999998E-2"/>
  </r>
  <r>
    <x v="480"/>
    <x v="3"/>
    <x v="1"/>
    <n v="150"/>
    <n v="1366"/>
    <n v="551"/>
    <n v="1839"/>
    <x v="5"/>
    <n v="8.1566100000000002E-2"/>
  </r>
  <r>
    <x v="481"/>
    <x v="3"/>
    <x v="0"/>
    <n v="144"/>
    <n v="2240"/>
    <n v="285"/>
    <n v="4582"/>
    <x v="5"/>
    <n v="3.1427299999999998E-2"/>
  </r>
  <r>
    <x v="481"/>
    <x v="3"/>
    <x v="1"/>
    <n v="168"/>
    <n v="1721"/>
    <n v="877"/>
    <n v="2247"/>
    <x v="5"/>
    <n v="7.4766399999999997E-2"/>
  </r>
  <r>
    <x v="482"/>
    <x v="3"/>
    <x v="0"/>
    <n v="0"/>
    <n v="6"/>
    <n v="3"/>
    <n v="8"/>
    <x v="5"/>
    <n v="0"/>
  </r>
  <r>
    <x v="482"/>
    <x v="3"/>
    <x v="1"/>
    <n v="3"/>
    <n v="29"/>
    <n v="18"/>
    <n v="42"/>
    <x v="5"/>
    <n v="7.1428599999999995E-2"/>
  </r>
  <r>
    <x v="483"/>
    <x v="3"/>
    <x v="0"/>
    <n v="368"/>
    <n v="4179"/>
    <n v="457"/>
    <n v="9258"/>
    <x v="4"/>
    <n v="3.9749399999999997E-2"/>
  </r>
  <r>
    <x v="483"/>
    <x v="3"/>
    <x v="1"/>
    <n v="496"/>
    <n v="4247"/>
    <n v="2427"/>
    <n v="5097"/>
    <x v="4"/>
    <n v="9.7312099999999999E-2"/>
  </r>
  <r>
    <x v="484"/>
    <x v="3"/>
    <x v="0"/>
    <n v="714"/>
    <n v="8626"/>
    <n v="827"/>
    <n v="19273"/>
    <x v="4"/>
    <n v="3.7046599999999999E-2"/>
  </r>
  <r>
    <x v="484"/>
    <x v="3"/>
    <x v="1"/>
    <n v="832"/>
    <n v="7807"/>
    <n v="4232"/>
    <n v="9012"/>
    <x v="4"/>
    <n v="9.2321399999999998E-2"/>
  </r>
  <r>
    <x v="485"/>
    <x v="3"/>
    <x v="0"/>
    <n v="136"/>
    <n v="1322"/>
    <n v="159"/>
    <n v="1985"/>
    <x v="4"/>
    <n v="6.8513900000000003E-2"/>
  </r>
  <r>
    <x v="485"/>
    <x v="3"/>
    <x v="1"/>
    <n v="81"/>
    <n v="724"/>
    <n v="470"/>
    <n v="847"/>
    <x v="4"/>
    <n v="9.5631599999999997E-2"/>
  </r>
  <r>
    <x v="486"/>
    <x v="3"/>
    <x v="0"/>
    <n v="431"/>
    <n v="4347"/>
    <n v="480"/>
    <n v="9369"/>
    <x v="1"/>
    <n v="4.6002800000000003E-2"/>
  </r>
  <r>
    <x v="486"/>
    <x v="3"/>
    <x v="1"/>
    <n v="575"/>
    <n v="5104"/>
    <n v="2988"/>
    <n v="6232"/>
    <x v="1"/>
    <n v="9.2265700000000006E-2"/>
  </r>
  <r>
    <x v="487"/>
    <x v="3"/>
    <x v="0"/>
    <n v="372"/>
    <n v="4292"/>
    <n v="407"/>
    <n v="9356"/>
    <x v="1"/>
    <n v="3.97606E-2"/>
  </r>
  <r>
    <x v="487"/>
    <x v="3"/>
    <x v="1"/>
    <n v="587"/>
    <n v="5281"/>
    <n v="3113"/>
    <n v="6080"/>
    <x v="1"/>
    <n v="9.6546099999999996E-2"/>
  </r>
  <r>
    <x v="488"/>
    <x v="3"/>
    <x v="0"/>
    <n v="190"/>
    <n v="1977"/>
    <n v="259"/>
    <n v="4992"/>
    <x v="1"/>
    <n v="3.8060900000000002E-2"/>
  </r>
  <r>
    <x v="488"/>
    <x v="3"/>
    <x v="1"/>
    <n v="407"/>
    <n v="3243"/>
    <n v="1884"/>
    <n v="3836"/>
    <x v="1"/>
    <n v="0.1061001"/>
  </r>
  <r>
    <x v="489"/>
    <x v="3"/>
    <x v="0"/>
    <n v="337"/>
    <n v="3191"/>
    <n v="386"/>
    <n v="7327"/>
    <x v="4"/>
    <n v="4.5994300000000002E-2"/>
  </r>
  <r>
    <x v="489"/>
    <x v="3"/>
    <x v="1"/>
    <n v="385"/>
    <n v="4102"/>
    <n v="2442"/>
    <n v="5258"/>
    <x v="4"/>
    <n v="7.3221800000000004E-2"/>
  </r>
  <r>
    <x v="490"/>
    <x v="3"/>
    <x v="0"/>
    <n v="107"/>
    <n v="2069"/>
    <n v="203"/>
    <n v="5060"/>
    <x v="4"/>
    <n v="2.11462E-2"/>
  </r>
  <r>
    <x v="490"/>
    <x v="3"/>
    <x v="1"/>
    <n v="203"/>
    <n v="2700"/>
    <n v="1362"/>
    <n v="3454"/>
    <x v="4"/>
    <n v="5.8772400000000002E-2"/>
  </r>
  <r>
    <x v="491"/>
    <x v="3"/>
    <x v="0"/>
    <n v="104"/>
    <n v="1482"/>
    <n v="110"/>
    <n v="3869"/>
    <x v="4"/>
    <n v="2.6880299999999999E-2"/>
  </r>
  <r>
    <x v="491"/>
    <x v="3"/>
    <x v="1"/>
    <n v="111"/>
    <n v="1523"/>
    <n v="683"/>
    <n v="1788"/>
    <x v="4"/>
    <n v="6.2080499999999997E-2"/>
  </r>
  <r>
    <x v="492"/>
    <x v="3"/>
    <x v="0"/>
    <n v="592"/>
    <n v="6469"/>
    <n v="657"/>
    <n v="12922"/>
    <x v="4"/>
    <n v="4.5813300000000001E-2"/>
  </r>
  <r>
    <x v="492"/>
    <x v="3"/>
    <x v="1"/>
    <n v="723"/>
    <n v="6064"/>
    <n v="3434"/>
    <n v="6812"/>
    <x v="4"/>
    <n v="0.1061362"/>
  </r>
  <r>
    <x v="493"/>
    <x v="3"/>
    <x v="0"/>
    <n v="349"/>
    <n v="4175"/>
    <n v="385"/>
    <n v="9584"/>
    <x v="4"/>
    <n v="3.64149E-2"/>
  </r>
  <r>
    <x v="493"/>
    <x v="3"/>
    <x v="1"/>
    <n v="368"/>
    <n v="3003"/>
    <n v="1487"/>
    <n v="3690"/>
    <x v="4"/>
    <n v="9.9728999999999998E-2"/>
  </r>
  <r>
    <x v="494"/>
    <x v="3"/>
    <x v="0"/>
    <n v="376"/>
    <n v="3839"/>
    <n v="414"/>
    <n v="10230"/>
    <x v="4"/>
    <n v="3.6754599999999998E-2"/>
  </r>
  <r>
    <x v="494"/>
    <x v="3"/>
    <x v="1"/>
    <n v="328"/>
    <n v="2906"/>
    <n v="1429"/>
    <n v="3417"/>
    <x v="4"/>
    <n v="9.5990599999999995E-2"/>
  </r>
  <r>
    <x v="495"/>
    <x v="3"/>
    <x v="0"/>
    <n v="1080"/>
    <n v="8716"/>
    <n v="1210"/>
    <n v="15231"/>
    <x v="4"/>
    <n v="7.0907999999999999E-2"/>
  </r>
  <r>
    <x v="495"/>
    <x v="3"/>
    <x v="1"/>
    <n v="881"/>
    <n v="7537"/>
    <n v="4632"/>
    <n v="8202"/>
    <x v="4"/>
    <n v="0.1074128"/>
  </r>
  <r>
    <x v="496"/>
    <x v="3"/>
    <x v="0"/>
    <n v="119"/>
    <n v="1275"/>
    <n v="140"/>
    <n v="2304"/>
    <x v="4"/>
    <n v="5.1649300000000002E-2"/>
  </r>
  <r>
    <x v="496"/>
    <x v="3"/>
    <x v="1"/>
    <n v="100"/>
    <n v="964"/>
    <n v="530"/>
    <n v="1195"/>
    <x v="4"/>
    <n v="8.3682000000000006E-2"/>
  </r>
  <r>
    <x v="497"/>
    <x v="3"/>
    <x v="0"/>
    <n v="172"/>
    <n v="2328"/>
    <n v="198"/>
    <n v="4870"/>
    <x v="1"/>
    <n v="3.5318299999999997E-2"/>
  </r>
  <r>
    <x v="497"/>
    <x v="3"/>
    <x v="1"/>
    <n v="177"/>
    <n v="1446"/>
    <n v="748"/>
    <n v="1786"/>
    <x v="1"/>
    <n v="9.9104100000000001E-2"/>
  </r>
  <r>
    <x v="498"/>
    <x v="3"/>
    <x v="0"/>
    <n v="135"/>
    <n v="1870"/>
    <n v="163"/>
    <n v="4562"/>
    <x v="4"/>
    <n v="2.9592299999999998E-2"/>
  </r>
  <r>
    <x v="498"/>
    <x v="3"/>
    <x v="1"/>
    <n v="210"/>
    <n v="1612"/>
    <n v="764"/>
    <n v="2013"/>
    <x v="4"/>
    <n v="0.1043219"/>
  </r>
  <r>
    <x v="499"/>
    <x v="3"/>
    <x v="0"/>
    <n v="268"/>
    <n v="3765"/>
    <n v="325"/>
    <n v="9022"/>
    <x v="4"/>
    <n v="2.9705200000000001E-2"/>
  </r>
  <r>
    <x v="499"/>
    <x v="3"/>
    <x v="1"/>
    <n v="379"/>
    <n v="2870"/>
    <n v="1381"/>
    <n v="3628"/>
    <x v="4"/>
    <n v="0.1044653"/>
  </r>
  <r>
    <x v="500"/>
    <x v="3"/>
    <x v="0"/>
    <n v="262"/>
    <n v="2349"/>
    <n v="291"/>
    <n v="4255"/>
    <x v="4"/>
    <n v="6.15746E-2"/>
  </r>
  <r>
    <x v="500"/>
    <x v="3"/>
    <x v="1"/>
    <n v="231"/>
    <n v="1891"/>
    <n v="1147"/>
    <n v="1928"/>
    <x v="4"/>
    <n v="0.1198133"/>
  </r>
  <r>
    <x v="501"/>
    <x v="3"/>
    <x v="0"/>
    <n v="217"/>
    <n v="5314"/>
    <n v="271"/>
    <n v="14081"/>
    <x v="4"/>
    <n v="1.5410800000000001E-2"/>
  </r>
  <r>
    <x v="501"/>
    <x v="3"/>
    <x v="1"/>
    <n v="456"/>
    <n v="5111"/>
    <n v="2198"/>
    <n v="6479"/>
    <x v="4"/>
    <n v="7.0381200000000005E-2"/>
  </r>
  <r>
    <x v="502"/>
    <x v="3"/>
    <x v="0"/>
    <n v="24"/>
    <n v="856"/>
    <n v="34"/>
    <n v="1915"/>
    <x v="4"/>
    <n v="1.25326E-2"/>
  </r>
  <r>
    <x v="502"/>
    <x v="3"/>
    <x v="1"/>
    <n v="42"/>
    <n v="555"/>
    <n v="222"/>
    <n v="711"/>
    <x v="4"/>
    <n v="5.9071699999999998E-2"/>
  </r>
  <r>
    <x v="503"/>
    <x v="3"/>
    <x v="0"/>
    <n v="44"/>
    <n v="1260"/>
    <n v="64"/>
    <n v="2691"/>
    <x v="4"/>
    <n v="1.6350799999999999E-2"/>
  </r>
  <r>
    <x v="503"/>
    <x v="3"/>
    <x v="1"/>
    <n v="57"/>
    <n v="732"/>
    <n v="289"/>
    <n v="1034"/>
    <x v="4"/>
    <n v="5.51257E-2"/>
  </r>
  <r>
    <x v="504"/>
    <x v="3"/>
    <x v="0"/>
    <n v="181"/>
    <n v="1869"/>
    <n v="317"/>
    <n v="4584"/>
    <x v="4"/>
    <n v="3.9485199999999998E-2"/>
  </r>
  <r>
    <x v="504"/>
    <x v="3"/>
    <x v="1"/>
    <n v="436"/>
    <n v="4575"/>
    <n v="2698"/>
    <n v="5700"/>
    <x v="4"/>
    <n v="7.6491199999999995E-2"/>
  </r>
  <r>
    <x v="505"/>
    <x v="3"/>
    <x v="0"/>
    <n v="75"/>
    <n v="1235"/>
    <n v="109"/>
    <n v="2717"/>
    <x v="4"/>
    <n v="2.7604E-2"/>
  </r>
  <r>
    <x v="505"/>
    <x v="3"/>
    <x v="1"/>
    <n v="118"/>
    <n v="1481"/>
    <n v="845"/>
    <n v="1834"/>
    <x v="4"/>
    <n v="6.43402E-2"/>
  </r>
  <r>
    <x v="506"/>
    <x v="3"/>
    <x v="0"/>
    <n v="93"/>
    <n v="1619"/>
    <n v="121"/>
    <n v="4175"/>
    <x v="4"/>
    <n v="2.2275400000000001E-2"/>
  </r>
  <r>
    <x v="506"/>
    <x v="3"/>
    <x v="1"/>
    <n v="194"/>
    <n v="2137"/>
    <n v="923"/>
    <n v="2686"/>
    <x v="4"/>
    <n v="7.2226399999999996E-2"/>
  </r>
  <r>
    <x v="507"/>
    <x v="3"/>
    <x v="0"/>
    <n v="821"/>
    <n v="10527"/>
    <n v="1034"/>
    <n v="18598"/>
    <x v="4"/>
    <n v="4.4144500000000003E-2"/>
  </r>
  <r>
    <x v="507"/>
    <x v="3"/>
    <x v="1"/>
    <n v="1452"/>
    <n v="11036"/>
    <n v="5913"/>
    <n v="10381"/>
    <x v="4"/>
    <n v="0.13987089999999999"/>
  </r>
  <r>
    <x v="508"/>
    <x v="3"/>
    <x v="0"/>
    <n v="395"/>
    <n v="5506"/>
    <n v="479"/>
    <n v="11179"/>
    <x v="4"/>
    <n v="3.53341E-2"/>
  </r>
  <r>
    <x v="508"/>
    <x v="3"/>
    <x v="1"/>
    <n v="684"/>
    <n v="5684"/>
    <n v="3218"/>
    <n v="6837"/>
    <x v="4"/>
    <n v="0.10004390000000001"/>
  </r>
  <r>
    <x v="509"/>
    <x v="3"/>
    <x v="0"/>
    <n v="267"/>
    <n v="4284"/>
    <n v="352"/>
    <n v="10331"/>
    <x v="4"/>
    <n v="2.5844499999999999E-2"/>
  </r>
  <r>
    <x v="509"/>
    <x v="3"/>
    <x v="1"/>
    <n v="496"/>
    <n v="4006"/>
    <n v="1875"/>
    <n v="5539"/>
    <x v="4"/>
    <n v="8.9546899999999999E-2"/>
  </r>
  <r>
    <x v="510"/>
    <x v="3"/>
    <x v="0"/>
    <n v="879"/>
    <n v="7568"/>
    <n v="1029"/>
    <n v="15287"/>
    <x v="5"/>
    <n v="5.7499799999999997E-2"/>
  </r>
  <r>
    <x v="510"/>
    <x v="3"/>
    <x v="1"/>
    <n v="841"/>
    <n v="7639"/>
    <n v="4733"/>
    <n v="8809"/>
    <x v="5"/>
    <n v="9.54705E-2"/>
  </r>
  <r>
    <x v="511"/>
    <x v="3"/>
    <x v="0"/>
    <n v="823"/>
    <n v="7613"/>
    <n v="946"/>
    <n v="12618"/>
    <x v="5"/>
    <n v="6.5224299999999999E-2"/>
  </r>
  <r>
    <x v="511"/>
    <x v="3"/>
    <x v="1"/>
    <n v="649"/>
    <n v="5537"/>
    <n v="3401"/>
    <n v="5872"/>
    <x v="5"/>
    <n v="0.1105245"/>
  </r>
  <r>
    <x v="512"/>
    <x v="3"/>
    <x v="0"/>
    <n v="629"/>
    <n v="5704"/>
    <n v="756"/>
    <n v="12071"/>
    <x v="5"/>
    <n v="5.2108399999999999E-2"/>
  </r>
  <r>
    <x v="512"/>
    <x v="3"/>
    <x v="1"/>
    <n v="545"/>
    <n v="4853"/>
    <n v="2973"/>
    <n v="5793"/>
    <x v="5"/>
    <n v="9.4079099999999999E-2"/>
  </r>
  <r>
    <x v="513"/>
    <x v="3"/>
    <x v="0"/>
    <n v="566"/>
    <n v="5327"/>
    <n v="653"/>
    <n v="11790"/>
    <x v="5"/>
    <n v="4.8006800000000002E-2"/>
  </r>
  <r>
    <x v="513"/>
    <x v="3"/>
    <x v="1"/>
    <n v="587"/>
    <n v="4886"/>
    <n v="2997"/>
    <n v="5663"/>
    <x v="5"/>
    <n v="0.10365530000000001"/>
  </r>
  <r>
    <x v="514"/>
    <x v="3"/>
    <x v="0"/>
    <n v="400"/>
    <n v="4181"/>
    <n v="464"/>
    <n v="7176"/>
    <x v="5"/>
    <n v="5.5741400000000003E-2"/>
  </r>
  <r>
    <x v="514"/>
    <x v="3"/>
    <x v="1"/>
    <n v="367"/>
    <n v="2948"/>
    <n v="1660"/>
    <n v="3562"/>
    <x v="5"/>
    <n v="0.103032"/>
  </r>
  <r>
    <x v="515"/>
    <x v="3"/>
    <x v="0"/>
    <n v="147"/>
    <n v="1418"/>
    <n v="208"/>
    <n v="2876"/>
    <x v="5"/>
    <n v="5.1112699999999997E-2"/>
  </r>
  <r>
    <x v="515"/>
    <x v="3"/>
    <x v="1"/>
    <n v="114"/>
    <n v="1081"/>
    <n v="625"/>
    <n v="1344"/>
    <x v="5"/>
    <n v="8.4821400000000005E-2"/>
  </r>
  <r>
    <x v="516"/>
    <x v="3"/>
    <x v="0"/>
    <n v="202"/>
    <n v="1874"/>
    <n v="237"/>
    <n v="3483"/>
    <x v="5"/>
    <n v="5.7995999999999999E-2"/>
  </r>
  <r>
    <x v="516"/>
    <x v="3"/>
    <x v="1"/>
    <n v="205"/>
    <n v="1794"/>
    <n v="1076"/>
    <n v="2191"/>
    <x v="5"/>
    <n v="9.3564599999999998E-2"/>
  </r>
  <r>
    <x v="517"/>
    <x v="3"/>
    <x v="0"/>
    <n v="40"/>
    <n v="430"/>
    <n v="44"/>
    <n v="1079"/>
    <x v="5"/>
    <n v="3.7071399999999997E-2"/>
  </r>
  <r>
    <x v="517"/>
    <x v="3"/>
    <x v="1"/>
    <n v="57"/>
    <n v="505"/>
    <n v="278"/>
    <n v="640"/>
    <x v="5"/>
    <n v="8.9062500000000003E-2"/>
  </r>
  <r>
    <x v="518"/>
    <x v="3"/>
    <x v="0"/>
    <n v="215"/>
    <n v="2500"/>
    <n v="239"/>
    <n v="5945"/>
    <x v="5"/>
    <n v="3.6164799999999997E-2"/>
  </r>
  <r>
    <x v="518"/>
    <x v="3"/>
    <x v="1"/>
    <n v="344"/>
    <n v="2541"/>
    <n v="1168"/>
    <n v="3225"/>
    <x v="5"/>
    <n v="0.1066667"/>
  </r>
  <r>
    <x v="519"/>
    <x v="3"/>
    <x v="0"/>
    <n v="107"/>
    <n v="1854"/>
    <n v="183"/>
    <n v="3394"/>
    <x v="5"/>
    <n v="3.1526199999999997E-2"/>
  </r>
  <r>
    <x v="519"/>
    <x v="3"/>
    <x v="1"/>
    <n v="99"/>
    <n v="912"/>
    <n v="378"/>
    <n v="1114"/>
    <x v="5"/>
    <n v="8.8868900000000001E-2"/>
  </r>
  <r>
    <x v="520"/>
    <x v="3"/>
    <x v="0"/>
    <n v="192"/>
    <n v="3144"/>
    <n v="317"/>
    <n v="5935"/>
    <x v="5"/>
    <n v="3.2350499999999997E-2"/>
  </r>
  <r>
    <x v="520"/>
    <x v="3"/>
    <x v="1"/>
    <n v="285"/>
    <n v="2609"/>
    <n v="1351"/>
    <n v="2964"/>
    <x v="5"/>
    <n v="9.6153799999999998E-2"/>
  </r>
  <r>
    <x v="521"/>
    <x v="3"/>
    <x v="0"/>
    <n v="415"/>
    <n v="4458"/>
    <n v="554"/>
    <n v="8473"/>
    <x v="5"/>
    <n v="4.8979099999999998E-2"/>
  </r>
  <r>
    <x v="521"/>
    <x v="3"/>
    <x v="1"/>
    <n v="408"/>
    <n v="3391"/>
    <n v="1710"/>
    <n v="3863"/>
    <x v="5"/>
    <n v="0.105617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x v="0"/>
    <n v="935"/>
    <m/>
    <m/>
    <m/>
  </r>
  <r>
    <x v="1"/>
    <x v="0"/>
    <n v="1087"/>
    <m/>
    <m/>
    <m/>
  </r>
  <r>
    <x v="2"/>
    <x v="0"/>
    <n v="1881"/>
    <m/>
    <m/>
    <m/>
  </r>
  <r>
    <x v="3"/>
    <x v="0"/>
    <n v="10591"/>
    <m/>
    <m/>
    <m/>
  </r>
  <r>
    <x v="0"/>
    <x v="1"/>
    <n v="6604"/>
    <n v="2446"/>
    <m/>
    <m/>
  </r>
  <r>
    <x v="1"/>
    <x v="1"/>
    <n v="11836"/>
    <n v="5264"/>
    <n v="1"/>
    <m/>
  </r>
  <r>
    <x v="2"/>
    <x v="1"/>
    <n v="21631"/>
    <n v="8328"/>
    <m/>
    <m/>
  </r>
  <r>
    <x v="3"/>
    <x v="1"/>
    <n v="108039"/>
    <n v="31196"/>
    <m/>
    <m/>
  </r>
  <r>
    <x v="0"/>
    <x v="2"/>
    <n v="5536"/>
    <n v="4979"/>
    <m/>
    <m/>
  </r>
  <r>
    <x v="1"/>
    <x v="2"/>
    <n v="6974"/>
    <n v="7266"/>
    <m/>
    <m/>
  </r>
  <r>
    <x v="2"/>
    <x v="2"/>
    <n v="11541"/>
    <n v="14341"/>
    <m/>
    <m/>
  </r>
  <r>
    <x v="3"/>
    <x v="2"/>
    <n v="110294"/>
    <n v="85088"/>
    <m/>
    <m/>
  </r>
  <r>
    <x v="0"/>
    <x v="3"/>
    <n v="51503"/>
    <n v="1857"/>
    <m/>
    <m/>
  </r>
  <r>
    <x v="1"/>
    <x v="3"/>
    <n v="95298"/>
    <n v="1386"/>
    <n v="1"/>
    <m/>
  </r>
  <r>
    <x v="2"/>
    <x v="3"/>
    <n v="189395"/>
    <n v="1998"/>
    <m/>
    <m/>
  </r>
  <r>
    <x v="3"/>
    <x v="3"/>
    <n v="1140266"/>
    <n v="31795"/>
    <m/>
    <m/>
  </r>
  <r>
    <x v="0"/>
    <x v="4"/>
    <n v="114020"/>
    <n v="1432"/>
    <m/>
    <m/>
  </r>
  <r>
    <x v="1"/>
    <x v="4"/>
    <n v="290291"/>
    <n v="1688"/>
    <m/>
    <m/>
  </r>
  <r>
    <x v="2"/>
    <x v="4"/>
    <n v="440965"/>
    <n v="4073"/>
    <m/>
    <m/>
  </r>
  <r>
    <x v="3"/>
    <x v="4"/>
    <n v="2049882"/>
    <n v="44413"/>
    <n v="4"/>
    <n v="1"/>
  </r>
  <r>
    <x v="0"/>
    <x v="5"/>
    <n v="157354"/>
    <n v="15304"/>
    <m/>
    <m/>
  </r>
  <r>
    <x v="1"/>
    <x v="5"/>
    <n v="380224"/>
    <n v="23509"/>
    <n v="3"/>
    <m/>
  </r>
  <r>
    <x v="2"/>
    <x v="5"/>
    <n v="579454"/>
    <n v="47973"/>
    <n v="2"/>
    <m/>
  </r>
  <r>
    <x v="3"/>
    <x v="5"/>
    <n v="2444130"/>
    <n v="258094"/>
    <n v="11"/>
    <m/>
  </r>
  <r>
    <x v="0"/>
    <x v="6"/>
    <n v="67869"/>
    <n v="181831"/>
    <n v="4"/>
    <m/>
  </r>
  <r>
    <x v="1"/>
    <x v="6"/>
    <n v="100450"/>
    <n v="374587"/>
    <n v="4"/>
    <n v="2"/>
  </r>
  <r>
    <x v="2"/>
    <x v="6"/>
    <n v="114913"/>
    <n v="657824"/>
    <n v="14"/>
    <m/>
  </r>
  <r>
    <x v="3"/>
    <x v="6"/>
    <n v="1191101"/>
    <n v="3053166"/>
    <n v="76"/>
    <n v="4"/>
  </r>
  <r>
    <x v="0"/>
    <x v="7"/>
    <n v="23414"/>
    <n v="159848"/>
    <n v="7"/>
    <m/>
  </r>
  <r>
    <x v="1"/>
    <x v="7"/>
    <n v="54509"/>
    <n v="361093"/>
    <n v="13"/>
    <n v="1"/>
  </r>
  <r>
    <x v="2"/>
    <x v="7"/>
    <n v="65905"/>
    <n v="508328"/>
    <n v="22"/>
    <n v="1"/>
  </r>
  <r>
    <x v="3"/>
    <x v="7"/>
    <n v="370377"/>
    <n v="2923947"/>
    <n v="147"/>
    <n v="6"/>
  </r>
  <r>
    <x v="0"/>
    <x v="8"/>
    <n v="15405"/>
    <n v="38468"/>
    <n v="77"/>
    <m/>
  </r>
  <r>
    <x v="1"/>
    <x v="8"/>
    <n v="35457"/>
    <n v="98447"/>
    <n v="96"/>
    <n v="2"/>
  </r>
  <r>
    <x v="2"/>
    <x v="8"/>
    <n v="43797"/>
    <n v="113236"/>
    <n v="311"/>
    <n v="5"/>
  </r>
  <r>
    <x v="3"/>
    <x v="8"/>
    <n v="244423"/>
    <n v="666877"/>
    <n v="2876"/>
    <n v="27"/>
  </r>
  <r>
    <x v="0"/>
    <x v="9"/>
    <n v="18571"/>
    <n v="25020"/>
    <n v="1779"/>
    <n v="3"/>
  </r>
  <r>
    <x v="1"/>
    <x v="9"/>
    <n v="41451"/>
    <n v="67633"/>
    <n v="1692"/>
    <n v="7"/>
  </r>
  <r>
    <x v="2"/>
    <x v="9"/>
    <n v="47702"/>
    <n v="76723"/>
    <n v="3776"/>
    <n v="11"/>
  </r>
  <r>
    <x v="3"/>
    <x v="9"/>
    <n v="299845"/>
    <n v="412860"/>
    <n v="30221"/>
    <n v="78"/>
  </r>
  <r>
    <x v="0"/>
    <x v="10"/>
    <n v="11723"/>
    <n v="20516"/>
    <n v="2007"/>
    <n v="9"/>
  </r>
  <r>
    <x v="1"/>
    <x v="10"/>
    <n v="25686"/>
    <n v="51054"/>
    <n v="2276"/>
    <n v="6"/>
  </r>
  <r>
    <x v="2"/>
    <x v="10"/>
    <n v="31911"/>
    <n v="58797"/>
    <n v="5494"/>
    <n v="27"/>
  </r>
  <r>
    <x v="3"/>
    <x v="10"/>
    <n v="172260"/>
    <n v="321112"/>
    <n v="51114"/>
    <n v="112"/>
  </r>
  <r>
    <x v="0"/>
    <x v="11"/>
    <n v="10611"/>
    <n v="10956"/>
    <n v="20131"/>
    <n v="8"/>
  </r>
  <r>
    <x v="1"/>
    <x v="11"/>
    <n v="19844"/>
    <n v="26442"/>
    <n v="26510"/>
    <n v="8"/>
  </r>
  <r>
    <x v="2"/>
    <x v="11"/>
    <n v="29869"/>
    <n v="31521"/>
    <n v="64193"/>
    <n v="43"/>
  </r>
  <r>
    <x v="3"/>
    <x v="11"/>
    <n v="182783"/>
    <n v="165890"/>
    <n v="372946"/>
    <n v="145"/>
  </r>
  <r>
    <x v="0"/>
    <x v="12"/>
    <n v="18338"/>
    <n v="6160"/>
    <n v="115532"/>
    <n v="20"/>
  </r>
  <r>
    <x v="1"/>
    <x v="12"/>
    <n v="37352"/>
    <n v="13536"/>
    <n v="186562"/>
    <n v="20"/>
  </r>
  <r>
    <x v="2"/>
    <x v="12"/>
    <n v="59295"/>
    <n v="19786"/>
    <n v="371620"/>
    <n v="63"/>
  </r>
  <r>
    <x v="3"/>
    <x v="12"/>
    <n v="341987"/>
    <n v="101049"/>
    <n v="2284452"/>
    <n v="576"/>
  </r>
  <r>
    <x v="0"/>
    <x v="13"/>
    <n v="10248"/>
    <n v="12746"/>
    <n v="109930"/>
    <n v="1239"/>
  </r>
  <r>
    <x v="1"/>
    <x v="13"/>
    <n v="26892"/>
    <n v="23406"/>
    <n v="220485"/>
    <n v="865"/>
  </r>
  <r>
    <x v="2"/>
    <x v="13"/>
    <n v="39335"/>
    <n v="39558"/>
    <n v="358392"/>
    <n v="1900"/>
  </r>
  <r>
    <x v="3"/>
    <x v="13"/>
    <n v="163647"/>
    <n v="241652"/>
    <n v="2024192"/>
    <n v="22555"/>
  </r>
  <r>
    <x v="0"/>
    <x v="14"/>
    <n v="5189"/>
    <n v="11397"/>
    <n v="25545"/>
    <n v="1472"/>
  </r>
  <r>
    <x v="1"/>
    <x v="14"/>
    <n v="14494"/>
    <n v="27296"/>
    <n v="62412"/>
    <n v="1201"/>
  </r>
  <r>
    <x v="2"/>
    <x v="14"/>
    <n v="17083"/>
    <n v="36876"/>
    <n v="93825"/>
    <n v="3530"/>
  </r>
  <r>
    <x v="3"/>
    <x v="14"/>
    <n v="69276"/>
    <n v="190552"/>
    <n v="374111"/>
    <n v="27496"/>
  </r>
  <r>
    <x v="0"/>
    <x v="15"/>
    <n v="2234"/>
    <n v="4770"/>
    <n v="9715"/>
    <n v="912"/>
  </r>
  <r>
    <x v="1"/>
    <x v="15"/>
    <n v="5769"/>
    <n v="12892"/>
    <n v="20985"/>
    <n v="1259"/>
  </r>
  <r>
    <x v="2"/>
    <x v="15"/>
    <n v="6806"/>
    <n v="16676"/>
    <n v="28874"/>
    <n v="2517"/>
  </r>
  <r>
    <x v="3"/>
    <x v="15"/>
    <n v="27523"/>
    <n v="70549"/>
    <n v="132077"/>
    <n v="20944"/>
  </r>
  <r>
    <x v="0"/>
    <x v="16"/>
    <n v="1516"/>
    <n v="2239"/>
    <n v="5903"/>
    <n v="16541"/>
  </r>
  <r>
    <x v="1"/>
    <x v="16"/>
    <n v="3632"/>
    <n v="6030"/>
    <n v="13688"/>
    <n v="21695"/>
  </r>
  <r>
    <x v="2"/>
    <x v="16"/>
    <n v="5179"/>
    <n v="8063"/>
    <n v="18977"/>
    <n v="49073"/>
  </r>
  <r>
    <x v="3"/>
    <x v="16"/>
    <n v="19085"/>
    <n v="31715"/>
    <n v="84623"/>
    <n v="399401"/>
  </r>
  <r>
    <x v="0"/>
    <x v="17"/>
    <n v="1309"/>
    <n v="1682"/>
    <n v="3140"/>
    <n v="16651"/>
  </r>
  <r>
    <x v="1"/>
    <x v="17"/>
    <n v="3049"/>
    <n v="4180"/>
    <n v="6647"/>
    <n v="20840"/>
  </r>
  <r>
    <x v="2"/>
    <x v="17"/>
    <n v="4409"/>
    <n v="5803"/>
    <n v="10305"/>
    <n v="42978"/>
  </r>
  <r>
    <x v="3"/>
    <x v="17"/>
    <n v="17447"/>
    <n v="22386"/>
    <n v="46299"/>
    <n v="380476"/>
  </r>
  <r>
    <x v="0"/>
    <x v="18"/>
    <n v="912"/>
    <n v="1394"/>
    <n v="2367"/>
    <n v="8172"/>
  </r>
  <r>
    <x v="1"/>
    <x v="18"/>
    <n v="1902"/>
    <n v="3191"/>
    <n v="4475"/>
    <n v="12129"/>
  </r>
  <r>
    <x v="2"/>
    <x v="18"/>
    <n v="3046"/>
    <n v="4825"/>
    <n v="7478"/>
    <n v="25159"/>
  </r>
  <r>
    <x v="3"/>
    <x v="18"/>
    <n v="12225"/>
    <n v="18544"/>
    <n v="32565"/>
    <n v="193363"/>
  </r>
  <r>
    <x v="0"/>
    <x v="19"/>
    <n v="1205"/>
    <n v="1113"/>
    <n v="3059"/>
    <n v="22138"/>
  </r>
  <r>
    <x v="1"/>
    <x v="19"/>
    <n v="2181"/>
    <n v="2825"/>
    <n v="5835"/>
    <n v="30186"/>
  </r>
  <r>
    <x v="2"/>
    <x v="19"/>
    <n v="3793"/>
    <n v="4296"/>
    <n v="9520"/>
    <n v="61594"/>
  </r>
  <r>
    <x v="3"/>
    <x v="19"/>
    <n v="16662"/>
    <n v="16182"/>
    <n v="42341"/>
    <n v="387497"/>
  </r>
  <r>
    <x v="0"/>
    <x v="20"/>
    <n v="2407"/>
    <n v="1059"/>
    <n v="2173"/>
    <n v="11564"/>
  </r>
  <r>
    <x v="1"/>
    <x v="20"/>
    <n v="3507"/>
    <n v="2629"/>
    <n v="4444"/>
    <n v="15217"/>
  </r>
  <r>
    <x v="2"/>
    <x v="20"/>
    <n v="5937"/>
    <n v="3723"/>
    <n v="6804"/>
    <n v="30635"/>
  </r>
  <r>
    <x v="3"/>
    <x v="20"/>
    <n v="39523"/>
    <n v="14739"/>
    <n v="32350"/>
    <n v="19806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n v="72825"/>
    <n v="38120"/>
  </r>
  <r>
    <x v="1"/>
    <x v="0"/>
    <n v="278566"/>
    <n v="28583"/>
  </r>
  <r>
    <x v="2"/>
    <x v="0"/>
    <n v="9572"/>
    <n v="1730"/>
  </r>
  <r>
    <x v="3"/>
    <x v="0"/>
    <n v="62854"/>
    <n v="8656"/>
  </r>
  <r>
    <x v="4"/>
    <x v="0"/>
    <n v="2734478"/>
    <n v="683031"/>
  </r>
  <r>
    <x v="5"/>
    <x v="0"/>
    <n v="2011932"/>
    <n v="818429"/>
  </r>
  <r>
    <x v="6"/>
    <x v="0"/>
    <n v="320663"/>
    <n v="47051"/>
  </r>
  <r>
    <x v="0"/>
    <x v="1"/>
    <n v="12857"/>
    <n v="6217"/>
  </r>
  <r>
    <x v="1"/>
    <x v="1"/>
    <n v="73013"/>
    <n v="7148"/>
  </r>
  <r>
    <x v="2"/>
    <x v="1"/>
    <n v="1523"/>
    <n v="156"/>
  </r>
  <r>
    <x v="3"/>
    <x v="1"/>
    <n v="13177"/>
    <n v="524"/>
  </r>
  <r>
    <x v="4"/>
    <x v="1"/>
    <n v="434923"/>
    <n v="74822"/>
  </r>
  <r>
    <x v="5"/>
    <x v="1"/>
    <n v="402197"/>
    <n v="122187"/>
  </r>
  <r>
    <x v="6"/>
    <x v="1"/>
    <n v="41917"/>
    <n v="6482"/>
  </r>
  <r>
    <x v="0"/>
    <x v="2"/>
    <n v="5696"/>
    <n v="2169"/>
  </r>
  <r>
    <x v="1"/>
    <x v="2"/>
    <n v="27496"/>
    <n v="3833"/>
  </r>
  <r>
    <x v="2"/>
    <x v="2"/>
    <n v="555"/>
    <n v="59"/>
  </r>
  <r>
    <x v="3"/>
    <x v="2"/>
    <n v="6461"/>
    <n v="208"/>
  </r>
  <r>
    <x v="4"/>
    <x v="2"/>
    <n v="278485"/>
    <n v="45342"/>
  </r>
  <r>
    <x v="5"/>
    <x v="2"/>
    <n v="208024"/>
    <n v="46845"/>
  </r>
  <r>
    <x v="6"/>
    <x v="2"/>
    <n v="29412"/>
    <n v="4982"/>
  </r>
  <r>
    <x v="0"/>
    <x v="3"/>
    <n v="5404"/>
    <n v="2427"/>
  </r>
  <r>
    <x v="1"/>
    <x v="3"/>
    <n v="22890"/>
    <n v="2519"/>
  </r>
  <r>
    <x v="2"/>
    <x v="3"/>
    <n v="420"/>
    <n v="68"/>
  </r>
  <r>
    <x v="3"/>
    <x v="3"/>
    <n v="6607"/>
    <n v="368"/>
  </r>
  <r>
    <x v="4"/>
    <x v="3"/>
    <n v="142038"/>
    <n v="32880"/>
  </r>
  <r>
    <x v="5"/>
    <x v="3"/>
    <n v="112279"/>
    <n v="38412"/>
  </r>
  <r>
    <x v="6"/>
    <x v="3"/>
    <n v="11731"/>
    <n v="205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27502"/>
    <n v="30555"/>
    <s v="East"/>
    <n v="0.90008180000000004"/>
  </r>
  <r>
    <x v="0"/>
    <x v="0"/>
    <x v="1"/>
    <n v="7411"/>
    <n v="8397"/>
    <s v="East"/>
    <n v="0.8825771"/>
  </r>
  <r>
    <x v="0"/>
    <x v="0"/>
    <x v="2"/>
    <n v="54733"/>
    <n v="64130"/>
    <s v="East"/>
    <n v="0.85346949999999999"/>
  </r>
  <r>
    <x v="0"/>
    <x v="0"/>
    <x v="3"/>
    <n v="5411"/>
    <n v="9610"/>
    <s v="East"/>
    <n v="0.56305930000000004"/>
  </r>
  <r>
    <x v="0"/>
    <x v="0"/>
    <x v="4"/>
    <n v="3"/>
    <n v="5824"/>
    <s v="East"/>
    <n v="5.151E-4"/>
  </r>
  <r>
    <x v="1"/>
    <x v="0"/>
    <x v="0"/>
    <n v="6506"/>
    <n v="7051"/>
    <s v="East"/>
    <n v="0.92270600000000003"/>
  </r>
  <r>
    <x v="1"/>
    <x v="0"/>
    <x v="1"/>
    <n v="1046"/>
    <n v="1346"/>
    <s v="East"/>
    <n v="0.77711739999999996"/>
  </r>
  <r>
    <x v="1"/>
    <x v="0"/>
    <x v="2"/>
    <n v="8766"/>
    <n v="11381"/>
    <s v="East"/>
    <n v="0.77023109999999995"/>
  </r>
  <r>
    <x v="1"/>
    <x v="0"/>
    <x v="3"/>
    <n v="494"/>
    <n v="1511"/>
    <s v="East"/>
    <n v="0.3269358"/>
  </r>
  <r>
    <x v="1"/>
    <x v="0"/>
    <x v="4"/>
    <n v="1"/>
    <n v="941"/>
    <s v="East"/>
    <n v="1.0627E-3"/>
  </r>
  <r>
    <x v="2"/>
    <x v="0"/>
    <x v="0"/>
    <n v="15731"/>
    <n v="17279"/>
    <s v="East"/>
    <n v="0.91041150000000004"/>
  </r>
  <r>
    <x v="2"/>
    <x v="0"/>
    <x v="1"/>
    <n v="2927"/>
    <n v="3628"/>
    <s v="East"/>
    <n v="0.80678059999999996"/>
  </r>
  <r>
    <x v="2"/>
    <x v="0"/>
    <x v="2"/>
    <n v="22177"/>
    <n v="28005"/>
    <s v="East"/>
    <n v="0.79189430000000005"/>
  </r>
  <r>
    <x v="2"/>
    <x v="0"/>
    <x v="3"/>
    <n v="1480"/>
    <n v="3999"/>
    <s v="East"/>
    <n v="0.37009249999999999"/>
  </r>
  <r>
    <x v="2"/>
    <x v="0"/>
    <x v="4"/>
    <n v="1"/>
    <n v="2445"/>
    <s v="East"/>
    <n v="4.0900000000000002E-4"/>
  </r>
  <r>
    <x v="3"/>
    <x v="0"/>
    <x v="0"/>
    <n v="12170"/>
    <n v="13423"/>
    <s v="East"/>
    <n v="0.90665269999999998"/>
  </r>
  <r>
    <x v="3"/>
    <x v="0"/>
    <x v="1"/>
    <n v="2065"/>
    <n v="2548"/>
    <s v="East"/>
    <n v="0.81043960000000004"/>
  </r>
  <r>
    <x v="3"/>
    <x v="0"/>
    <x v="2"/>
    <n v="16794"/>
    <n v="21046"/>
    <s v="East"/>
    <n v="0.79796639999999996"/>
  </r>
  <r>
    <x v="3"/>
    <x v="0"/>
    <x v="3"/>
    <n v="1227"/>
    <n v="2909"/>
    <s v="East"/>
    <n v="0.42179440000000001"/>
  </r>
  <r>
    <x v="3"/>
    <x v="0"/>
    <x v="4"/>
    <m/>
    <n v="1636"/>
    <s v="East"/>
    <m/>
  </r>
  <r>
    <x v="4"/>
    <x v="0"/>
    <x v="0"/>
    <n v="12499"/>
    <n v="13868"/>
    <s v="East"/>
    <n v="0.90128350000000002"/>
  </r>
  <r>
    <x v="4"/>
    <x v="0"/>
    <x v="1"/>
    <n v="2175"/>
    <n v="2556"/>
    <s v="East"/>
    <n v="0.850939"/>
  </r>
  <r>
    <x v="4"/>
    <x v="0"/>
    <x v="2"/>
    <n v="17021"/>
    <n v="20916"/>
    <s v="East"/>
    <n v="0.81377889999999997"/>
  </r>
  <r>
    <x v="4"/>
    <x v="0"/>
    <x v="3"/>
    <n v="1479"/>
    <n v="2871"/>
    <s v="East"/>
    <n v="0.51515149999999998"/>
  </r>
  <r>
    <x v="4"/>
    <x v="0"/>
    <x v="4"/>
    <n v="1"/>
    <n v="1727"/>
    <s v="East"/>
    <n v="5.7899999999999998E-4"/>
  </r>
  <r>
    <x v="5"/>
    <x v="0"/>
    <x v="0"/>
    <n v="14307"/>
    <n v="16144"/>
    <s v="East"/>
    <n v="0.88621159999999999"/>
  </r>
  <r>
    <x v="5"/>
    <x v="0"/>
    <x v="1"/>
    <n v="2538"/>
    <n v="2906"/>
    <s v="East"/>
    <n v="0.87336550000000002"/>
  </r>
  <r>
    <x v="5"/>
    <x v="0"/>
    <x v="2"/>
    <n v="19795"/>
    <n v="23770"/>
    <s v="East"/>
    <n v="0.83277239999999997"/>
  </r>
  <r>
    <x v="5"/>
    <x v="0"/>
    <x v="3"/>
    <n v="1647"/>
    <n v="3136"/>
    <s v="East"/>
    <n v="0.52519130000000003"/>
  </r>
  <r>
    <x v="5"/>
    <x v="0"/>
    <x v="4"/>
    <n v="2"/>
    <n v="1824"/>
    <s v="East"/>
    <n v="1.0965E-3"/>
  </r>
  <r>
    <x v="6"/>
    <x v="0"/>
    <x v="0"/>
    <n v="11148"/>
    <n v="12954"/>
    <s v="East"/>
    <n v="0.8605836"/>
  </r>
  <r>
    <x v="6"/>
    <x v="0"/>
    <x v="2"/>
    <n v="12461"/>
    <n v="17184"/>
    <s v="East"/>
    <n v="0.72515130000000005"/>
  </r>
  <r>
    <x v="6"/>
    <x v="0"/>
    <x v="1"/>
    <n v="1554"/>
    <n v="2158"/>
    <s v="East"/>
    <n v="0.72011119999999995"/>
  </r>
  <r>
    <x v="6"/>
    <x v="0"/>
    <x v="3"/>
    <n v="740"/>
    <n v="2475"/>
    <s v="East"/>
    <n v="0.29898989999999998"/>
  </r>
  <r>
    <x v="6"/>
    <x v="0"/>
    <x v="4"/>
    <n v="1"/>
    <n v="1365"/>
    <s v="East"/>
    <n v="7.3260000000000003E-4"/>
  </r>
  <r>
    <x v="7"/>
    <x v="0"/>
    <x v="0"/>
    <n v="37181"/>
    <n v="41903"/>
    <s v="East"/>
    <n v="0.88731119999999997"/>
  </r>
  <r>
    <x v="7"/>
    <x v="0"/>
    <x v="1"/>
    <n v="5789"/>
    <n v="7576"/>
    <s v="East"/>
    <n v="0.76412360000000001"/>
  </r>
  <r>
    <x v="7"/>
    <x v="0"/>
    <x v="2"/>
    <n v="46108"/>
    <n v="61303"/>
    <s v="East"/>
    <n v="0.75213280000000005"/>
  </r>
  <r>
    <x v="7"/>
    <x v="0"/>
    <x v="3"/>
    <n v="3190"/>
    <n v="8405"/>
    <s v="East"/>
    <n v="0.37953599999999998"/>
  </r>
  <r>
    <x v="7"/>
    <x v="0"/>
    <x v="4"/>
    <n v="4"/>
    <n v="4867"/>
    <s v="East"/>
    <n v="8.2189999999999997E-4"/>
  </r>
  <r>
    <x v="8"/>
    <x v="0"/>
    <x v="0"/>
    <n v="26156"/>
    <n v="29902"/>
    <s v="East"/>
    <n v="0.8747241"/>
  </r>
  <r>
    <x v="8"/>
    <x v="0"/>
    <x v="1"/>
    <n v="3419"/>
    <n v="4396"/>
    <s v="East"/>
    <n v="0.77775249999999996"/>
  </r>
  <r>
    <x v="8"/>
    <x v="0"/>
    <x v="2"/>
    <n v="28571"/>
    <n v="38666"/>
    <s v="East"/>
    <n v="0.73891790000000002"/>
  </r>
  <r>
    <x v="8"/>
    <x v="0"/>
    <x v="3"/>
    <n v="1836"/>
    <n v="5095"/>
    <s v="East"/>
    <n v="0.36035329999999999"/>
  </r>
  <r>
    <x v="8"/>
    <x v="0"/>
    <x v="4"/>
    <n v="3"/>
    <n v="3038"/>
    <s v="East"/>
    <n v="9.875000000000001E-4"/>
  </r>
  <r>
    <x v="9"/>
    <x v="0"/>
    <x v="0"/>
    <n v="19717"/>
    <n v="22808"/>
    <s v="East"/>
    <n v="0.86447739999999995"/>
  </r>
  <r>
    <x v="9"/>
    <x v="0"/>
    <x v="1"/>
    <n v="1906"/>
    <n v="2638"/>
    <s v="East"/>
    <n v="0.72251710000000002"/>
  </r>
  <r>
    <x v="9"/>
    <x v="0"/>
    <x v="2"/>
    <n v="18259"/>
    <n v="25655"/>
    <s v="East"/>
    <n v="0.71171309999999999"/>
  </r>
  <r>
    <x v="9"/>
    <x v="0"/>
    <x v="3"/>
    <n v="886"/>
    <n v="3068"/>
    <s v="East"/>
    <n v="0.28878749999999997"/>
  </r>
  <r>
    <x v="9"/>
    <x v="0"/>
    <x v="4"/>
    <m/>
    <n v="1856"/>
    <s v="East"/>
    <m/>
  </r>
  <r>
    <x v="10"/>
    <x v="0"/>
    <x v="1"/>
    <n v="8"/>
    <n v="3"/>
    <s v="East"/>
    <n v="1"/>
  </r>
  <r>
    <x v="10"/>
    <x v="0"/>
    <x v="2"/>
    <n v="69"/>
    <n v="46"/>
    <s v="East"/>
    <n v="1"/>
  </r>
  <r>
    <x v="10"/>
    <x v="0"/>
    <x v="3"/>
    <n v="5"/>
    <n v="4"/>
    <s v="East"/>
    <n v="1"/>
  </r>
  <r>
    <x v="10"/>
    <x v="0"/>
    <x v="0"/>
    <n v="20"/>
    <n v="0"/>
    <s v="East"/>
    <m/>
  </r>
  <r>
    <x v="10"/>
    <x v="0"/>
    <x v="4"/>
    <m/>
    <n v="4"/>
    <s v="East"/>
    <m/>
  </r>
  <r>
    <x v="11"/>
    <x v="0"/>
    <x v="0"/>
    <n v="3976"/>
    <n v="4371"/>
    <s v="East"/>
    <n v="0.90963170000000004"/>
  </r>
  <r>
    <x v="11"/>
    <x v="0"/>
    <x v="2"/>
    <n v="8926"/>
    <n v="10263"/>
    <s v="East"/>
    <n v="0.8697262"/>
  </r>
  <r>
    <x v="11"/>
    <x v="0"/>
    <x v="1"/>
    <n v="1080"/>
    <n v="1796"/>
    <s v="East"/>
    <n v="0.60133630000000005"/>
  </r>
  <r>
    <x v="11"/>
    <x v="0"/>
    <x v="3"/>
    <n v="718"/>
    <n v="1946"/>
    <s v="East"/>
    <n v="0.36896200000000001"/>
  </r>
  <r>
    <x v="11"/>
    <x v="0"/>
    <x v="4"/>
    <n v="5"/>
    <n v="979"/>
    <s v="East"/>
    <n v="5.1073000000000004E-3"/>
  </r>
  <r>
    <x v="12"/>
    <x v="0"/>
    <x v="0"/>
    <n v="10722"/>
    <n v="11232"/>
    <s v="East"/>
    <n v="0.95459400000000005"/>
  </r>
  <r>
    <x v="12"/>
    <x v="0"/>
    <x v="1"/>
    <n v="2458"/>
    <n v="2798"/>
    <s v="East"/>
    <n v="0.87848459999999995"/>
  </r>
  <r>
    <x v="12"/>
    <x v="0"/>
    <x v="2"/>
    <n v="17867"/>
    <n v="20516"/>
    <s v="East"/>
    <n v="0.87088129999999997"/>
  </r>
  <r>
    <x v="12"/>
    <x v="0"/>
    <x v="3"/>
    <n v="1755"/>
    <n v="2909"/>
    <s v="East"/>
    <n v="0.60330010000000001"/>
  </r>
  <r>
    <x v="12"/>
    <x v="0"/>
    <x v="4"/>
    <n v="9"/>
    <n v="1567"/>
    <s v="East"/>
    <n v="5.7435000000000003E-3"/>
  </r>
  <r>
    <x v="13"/>
    <x v="0"/>
    <x v="0"/>
    <n v="4530"/>
    <n v="4850"/>
    <s v="East"/>
    <n v="0.93402059999999998"/>
  </r>
  <r>
    <x v="13"/>
    <x v="0"/>
    <x v="1"/>
    <n v="852"/>
    <n v="967"/>
    <s v="East"/>
    <n v="0.88107550000000001"/>
  </r>
  <r>
    <x v="13"/>
    <x v="0"/>
    <x v="2"/>
    <n v="7089"/>
    <n v="8106"/>
    <s v="East"/>
    <n v="0.87453740000000002"/>
  </r>
  <r>
    <x v="13"/>
    <x v="0"/>
    <x v="3"/>
    <n v="685"/>
    <n v="1050"/>
    <s v="East"/>
    <n v="0.65238090000000004"/>
  </r>
  <r>
    <x v="13"/>
    <x v="0"/>
    <x v="4"/>
    <n v="2"/>
    <n v="623"/>
    <s v="East"/>
    <n v="3.2103000000000001E-3"/>
  </r>
  <r>
    <x v="14"/>
    <x v="1"/>
    <x v="0"/>
    <n v="7944"/>
    <n v="8580"/>
    <s v="East"/>
    <n v="0.92587410000000003"/>
  </r>
  <r>
    <x v="14"/>
    <x v="1"/>
    <x v="2"/>
    <n v="18352"/>
    <n v="20830"/>
    <s v="East"/>
    <n v="0.88103690000000001"/>
  </r>
  <r>
    <x v="14"/>
    <x v="1"/>
    <x v="1"/>
    <n v="1766"/>
    <n v="2475"/>
    <s v="East"/>
    <n v="0.71353540000000004"/>
  </r>
  <r>
    <x v="14"/>
    <x v="1"/>
    <x v="3"/>
    <n v="1080"/>
    <n v="2864"/>
    <s v="East"/>
    <n v="0.37709500000000001"/>
  </r>
  <r>
    <x v="14"/>
    <x v="1"/>
    <x v="4"/>
    <n v="5"/>
    <n v="1700"/>
    <s v="East"/>
    <n v="2.9412000000000002E-3"/>
  </r>
  <r>
    <x v="15"/>
    <x v="0"/>
    <x v="0"/>
    <n v="4556"/>
    <n v="4424"/>
    <s v="East"/>
    <n v="1"/>
  </r>
  <r>
    <x v="15"/>
    <x v="0"/>
    <x v="2"/>
    <n v="8424"/>
    <n v="8769"/>
    <s v="East"/>
    <n v="0.96065690000000004"/>
  </r>
  <r>
    <x v="15"/>
    <x v="0"/>
    <x v="1"/>
    <n v="1063"/>
    <n v="1191"/>
    <s v="East"/>
    <n v="0.89252730000000002"/>
  </r>
  <r>
    <x v="15"/>
    <x v="0"/>
    <x v="3"/>
    <n v="984"/>
    <n v="1403"/>
    <s v="East"/>
    <n v="0.70135429999999999"/>
  </r>
  <r>
    <x v="15"/>
    <x v="0"/>
    <x v="4"/>
    <n v="8"/>
    <n v="692"/>
    <s v="East"/>
    <n v="1.15607E-2"/>
  </r>
  <r>
    <x v="16"/>
    <x v="1"/>
    <x v="0"/>
    <n v="6940"/>
    <n v="6882"/>
    <s v="East"/>
    <n v="1"/>
  </r>
  <r>
    <x v="16"/>
    <x v="1"/>
    <x v="2"/>
    <n v="14233"/>
    <n v="16233"/>
    <s v="East"/>
    <n v="0.87679419999999997"/>
  </r>
  <r>
    <x v="16"/>
    <x v="1"/>
    <x v="1"/>
    <n v="1889"/>
    <n v="2356"/>
    <s v="East"/>
    <n v="0.80178269999999996"/>
  </r>
  <r>
    <x v="16"/>
    <x v="1"/>
    <x v="3"/>
    <n v="1098"/>
    <n v="2440"/>
    <s v="East"/>
    <n v="0.45"/>
  </r>
  <r>
    <x v="16"/>
    <x v="1"/>
    <x v="4"/>
    <n v="7"/>
    <n v="1308"/>
    <s v="East"/>
    <n v="5.3517E-3"/>
  </r>
  <r>
    <x v="17"/>
    <x v="1"/>
    <x v="0"/>
    <n v="8400"/>
    <n v="8643"/>
    <s v="East"/>
    <n v="0.97188479999999999"/>
  </r>
  <r>
    <x v="17"/>
    <x v="1"/>
    <x v="2"/>
    <n v="17133"/>
    <n v="19156"/>
    <s v="East"/>
    <n v="0.89439340000000001"/>
  </r>
  <r>
    <x v="17"/>
    <x v="1"/>
    <x v="1"/>
    <n v="1772"/>
    <n v="2228"/>
    <s v="East"/>
    <n v="0.79533209999999999"/>
  </r>
  <r>
    <x v="17"/>
    <x v="1"/>
    <x v="3"/>
    <n v="970"/>
    <n v="2628"/>
    <s v="East"/>
    <n v="0.36910199999999999"/>
  </r>
  <r>
    <x v="17"/>
    <x v="1"/>
    <x v="4"/>
    <n v="6"/>
    <n v="1682"/>
    <s v="East"/>
    <n v="3.5672E-3"/>
  </r>
  <r>
    <x v="18"/>
    <x v="0"/>
    <x v="0"/>
    <n v="4551"/>
    <n v="4834"/>
    <s v="East"/>
    <n v="0.94145639999999997"/>
  </r>
  <r>
    <x v="18"/>
    <x v="0"/>
    <x v="2"/>
    <n v="9938"/>
    <n v="10886"/>
    <s v="East"/>
    <n v="0.91291560000000005"/>
  </r>
  <r>
    <x v="18"/>
    <x v="0"/>
    <x v="1"/>
    <n v="654"/>
    <n v="852"/>
    <s v="East"/>
    <n v="0.76760569999999995"/>
  </r>
  <r>
    <x v="18"/>
    <x v="0"/>
    <x v="3"/>
    <n v="442"/>
    <n v="1245"/>
    <s v="East"/>
    <n v="0.35502010000000001"/>
  </r>
  <r>
    <x v="18"/>
    <x v="0"/>
    <x v="4"/>
    <n v="2"/>
    <n v="811"/>
    <s v="East"/>
    <n v="2.4661000000000001E-3"/>
  </r>
  <r>
    <x v="19"/>
    <x v="0"/>
    <x v="0"/>
    <n v="2292"/>
    <n v="2232"/>
    <s v="East"/>
    <n v="1"/>
  </r>
  <r>
    <x v="19"/>
    <x v="0"/>
    <x v="1"/>
    <n v="555"/>
    <n v="547"/>
    <s v="East"/>
    <n v="1"/>
  </r>
  <r>
    <x v="19"/>
    <x v="0"/>
    <x v="2"/>
    <n v="3293"/>
    <n v="3868"/>
    <s v="East"/>
    <n v="0.85134430000000005"/>
  </r>
  <r>
    <x v="19"/>
    <x v="0"/>
    <x v="3"/>
    <n v="400"/>
    <n v="493"/>
    <s v="East"/>
    <n v="0.81135900000000005"/>
  </r>
  <r>
    <x v="19"/>
    <x v="0"/>
    <x v="4"/>
    <n v="1"/>
    <n v="169"/>
    <s v="East"/>
    <n v="5.9172000000000001E-3"/>
  </r>
  <r>
    <x v="20"/>
    <x v="1"/>
    <x v="2"/>
    <n v="18429"/>
    <n v="17958"/>
    <s v="East"/>
    <n v="1"/>
  </r>
  <r>
    <x v="20"/>
    <x v="1"/>
    <x v="0"/>
    <n v="5130"/>
    <n v="5312"/>
    <s v="East"/>
    <n v="0.96573790000000004"/>
  </r>
  <r>
    <x v="20"/>
    <x v="1"/>
    <x v="1"/>
    <n v="940"/>
    <n v="1298"/>
    <s v="East"/>
    <n v="0.72419109999999998"/>
  </r>
  <r>
    <x v="20"/>
    <x v="1"/>
    <x v="3"/>
    <n v="493"/>
    <n v="1541"/>
    <s v="East"/>
    <n v="0.31992209999999999"/>
  </r>
  <r>
    <x v="20"/>
    <x v="1"/>
    <x v="4"/>
    <n v="5"/>
    <n v="821"/>
    <s v="East"/>
    <n v="6.0901000000000002E-3"/>
  </r>
  <r>
    <x v="21"/>
    <x v="0"/>
    <x v="2"/>
    <n v="1150"/>
    <n v="502"/>
    <s v="East"/>
    <n v="1"/>
  </r>
  <r>
    <x v="21"/>
    <x v="0"/>
    <x v="0"/>
    <n v="140"/>
    <n v="85"/>
    <s v="East"/>
    <n v="1"/>
  </r>
  <r>
    <x v="21"/>
    <x v="0"/>
    <x v="1"/>
    <n v="48"/>
    <n v="68"/>
    <s v="East"/>
    <n v="0.70588240000000002"/>
  </r>
  <r>
    <x v="21"/>
    <x v="0"/>
    <x v="3"/>
    <n v="22"/>
    <n v="69"/>
    <s v="East"/>
    <n v="0.31884059999999997"/>
  </r>
  <r>
    <x v="21"/>
    <x v="0"/>
    <x v="4"/>
    <m/>
    <n v="46"/>
    <s v="East"/>
    <m/>
  </r>
  <r>
    <x v="22"/>
    <x v="0"/>
    <x v="0"/>
    <n v="3363"/>
    <n v="3480"/>
    <s v="East"/>
    <n v="0.96637930000000005"/>
  </r>
  <r>
    <x v="22"/>
    <x v="0"/>
    <x v="2"/>
    <n v="12394"/>
    <n v="14029"/>
    <s v="East"/>
    <n v="0.88345569999999995"/>
  </r>
  <r>
    <x v="22"/>
    <x v="0"/>
    <x v="1"/>
    <n v="493"/>
    <n v="697"/>
    <s v="East"/>
    <n v="0.70731710000000003"/>
  </r>
  <r>
    <x v="22"/>
    <x v="0"/>
    <x v="3"/>
    <n v="449"/>
    <n v="935"/>
    <s v="East"/>
    <n v="0.48021390000000003"/>
  </r>
  <r>
    <x v="22"/>
    <x v="0"/>
    <x v="4"/>
    <n v="9"/>
    <n v="635"/>
    <s v="East"/>
    <n v="1.41732E-2"/>
  </r>
  <r>
    <x v="23"/>
    <x v="0"/>
    <x v="2"/>
    <n v="18155"/>
    <n v="19132"/>
    <s v="East"/>
    <n v="0.94893369999999999"/>
  </r>
  <r>
    <x v="23"/>
    <x v="0"/>
    <x v="0"/>
    <n v="6849"/>
    <n v="7442"/>
    <s v="East"/>
    <n v="0.9203171"/>
  </r>
  <r>
    <x v="23"/>
    <x v="0"/>
    <x v="1"/>
    <n v="1826"/>
    <n v="2084"/>
    <s v="East"/>
    <n v="0.87619959999999997"/>
  </r>
  <r>
    <x v="23"/>
    <x v="0"/>
    <x v="3"/>
    <n v="1672"/>
    <n v="2064"/>
    <s v="East"/>
    <n v="0.81007750000000001"/>
  </r>
  <r>
    <x v="23"/>
    <x v="0"/>
    <x v="4"/>
    <n v="26"/>
    <n v="993"/>
    <s v="East"/>
    <n v="2.61833E-2"/>
  </r>
  <r>
    <x v="24"/>
    <x v="2"/>
    <x v="2"/>
    <n v="22162"/>
    <n v="25662"/>
    <s v="East"/>
    <n v="0.86361160000000003"/>
  </r>
  <r>
    <x v="24"/>
    <x v="2"/>
    <x v="0"/>
    <n v="6738"/>
    <n v="7809"/>
    <s v="East"/>
    <n v="0.86285049999999996"/>
  </r>
  <r>
    <x v="24"/>
    <x v="2"/>
    <x v="1"/>
    <n v="3042"/>
    <n v="3867"/>
    <s v="East"/>
    <n v="0.78665629999999998"/>
  </r>
  <r>
    <x v="24"/>
    <x v="2"/>
    <x v="3"/>
    <n v="1691"/>
    <n v="4301"/>
    <s v="East"/>
    <n v="0.39316440000000002"/>
  </r>
  <r>
    <x v="24"/>
    <x v="2"/>
    <x v="4"/>
    <n v="5"/>
    <n v="2494"/>
    <s v="East"/>
    <n v="2.0048000000000002E-3"/>
  </r>
  <r>
    <x v="25"/>
    <x v="3"/>
    <x v="0"/>
    <n v="11669"/>
    <n v="12860"/>
    <s v="East"/>
    <n v="0.90738730000000001"/>
  </r>
  <r>
    <x v="25"/>
    <x v="3"/>
    <x v="2"/>
    <n v="30642"/>
    <n v="33832"/>
    <s v="East"/>
    <n v="0.90571060000000003"/>
  </r>
  <r>
    <x v="25"/>
    <x v="3"/>
    <x v="1"/>
    <n v="3872"/>
    <n v="4951"/>
    <s v="East"/>
    <n v="0.78206430000000005"/>
  </r>
  <r>
    <x v="25"/>
    <x v="3"/>
    <x v="3"/>
    <n v="2298"/>
    <n v="5514"/>
    <s v="East"/>
    <n v="0.4167573"/>
  </r>
  <r>
    <x v="25"/>
    <x v="3"/>
    <x v="4"/>
    <n v="11"/>
    <n v="2953"/>
    <s v="East"/>
    <n v="3.725E-3"/>
  </r>
  <r>
    <x v="26"/>
    <x v="0"/>
    <x v="0"/>
    <n v="2292"/>
    <n v="2540"/>
    <s v="East"/>
    <n v="0.9023622"/>
  </r>
  <r>
    <x v="26"/>
    <x v="0"/>
    <x v="1"/>
    <n v="1032"/>
    <n v="1212"/>
    <s v="East"/>
    <n v="0.85148509999999999"/>
  </r>
  <r>
    <x v="26"/>
    <x v="0"/>
    <x v="2"/>
    <n v="7718"/>
    <n v="9268"/>
    <s v="East"/>
    <n v="0.83275790000000005"/>
  </r>
  <r>
    <x v="26"/>
    <x v="0"/>
    <x v="3"/>
    <n v="821"/>
    <n v="1494"/>
    <s v="East"/>
    <n v="0.54953149999999995"/>
  </r>
  <r>
    <x v="26"/>
    <x v="0"/>
    <x v="4"/>
    <n v="6"/>
    <n v="959"/>
    <s v="East"/>
    <n v="6.2564999999999999E-3"/>
  </r>
  <r>
    <x v="27"/>
    <x v="0"/>
    <x v="1"/>
    <n v="282"/>
    <n v="335"/>
    <s v="East"/>
    <n v="0.84179099999999996"/>
  </r>
  <r>
    <x v="27"/>
    <x v="0"/>
    <x v="2"/>
    <n v="2526"/>
    <n v="3150"/>
    <s v="East"/>
    <n v="0.80190470000000003"/>
  </r>
  <r>
    <x v="27"/>
    <x v="0"/>
    <x v="0"/>
    <n v="558"/>
    <n v="697"/>
    <s v="East"/>
    <n v="0.80057389999999995"/>
  </r>
  <r>
    <x v="27"/>
    <x v="0"/>
    <x v="3"/>
    <n v="245"/>
    <n v="494"/>
    <s v="East"/>
    <n v="0.49595139999999999"/>
  </r>
  <r>
    <x v="27"/>
    <x v="0"/>
    <x v="4"/>
    <n v="1"/>
    <n v="469"/>
    <s v="East"/>
    <n v="2.1321999999999999E-3"/>
  </r>
  <r>
    <x v="28"/>
    <x v="0"/>
    <x v="2"/>
    <n v="15342"/>
    <n v="13150"/>
    <s v="East"/>
    <n v="1"/>
  </r>
  <r>
    <x v="28"/>
    <x v="0"/>
    <x v="0"/>
    <n v="4796"/>
    <n v="4558"/>
    <s v="East"/>
    <n v="1"/>
  </r>
  <r>
    <x v="28"/>
    <x v="0"/>
    <x v="1"/>
    <n v="1053"/>
    <n v="1324"/>
    <s v="East"/>
    <n v="0.79531719999999995"/>
  </r>
  <r>
    <x v="28"/>
    <x v="0"/>
    <x v="3"/>
    <n v="1258"/>
    <n v="1601"/>
    <s v="East"/>
    <n v="0.78575890000000004"/>
  </r>
  <r>
    <x v="28"/>
    <x v="0"/>
    <x v="4"/>
    <n v="19"/>
    <n v="844"/>
    <s v="East"/>
    <n v="2.2511799999999998E-2"/>
  </r>
  <r>
    <x v="29"/>
    <x v="0"/>
    <x v="0"/>
    <n v="4622"/>
    <n v="4884"/>
    <s v="East"/>
    <n v="0.94635550000000002"/>
  </r>
  <r>
    <x v="29"/>
    <x v="0"/>
    <x v="2"/>
    <n v="12420"/>
    <n v="14333"/>
    <s v="East"/>
    <n v="0.86653179999999996"/>
  </r>
  <r>
    <x v="29"/>
    <x v="0"/>
    <x v="1"/>
    <n v="1107"/>
    <n v="1521"/>
    <s v="East"/>
    <n v="0.72781059999999997"/>
  </r>
  <r>
    <x v="29"/>
    <x v="0"/>
    <x v="3"/>
    <n v="933"/>
    <n v="1948"/>
    <s v="East"/>
    <n v="0.47895280000000001"/>
  </r>
  <r>
    <x v="29"/>
    <x v="0"/>
    <x v="4"/>
    <n v="6"/>
    <n v="1246"/>
    <s v="East"/>
    <n v="4.8154000000000001E-3"/>
  </r>
  <r>
    <x v="30"/>
    <x v="0"/>
    <x v="0"/>
    <n v="5062"/>
    <n v="5317"/>
    <s v="East"/>
    <n v="0.95204060000000001"/>
  </r>
  <r>
    <x v="30"/>
    <x v="0"/>
    <x v="2"/>
    <n v="8301"/>
    <n v="9364"/>
    <s v="East"/>
    <n v="0.88648020000000005"/>
  </r>
  <r>
    <x v="30"/>
    <x v="0"/>
    <x v="1"/>
    <n v="1174"/>
    <n v="1357"/>
    <s v="East"/>
    <n v="0.86514369999999996"/>
  </r>
  <r>
    <x v="30"/>
    <x v="0"/>
    <x v="3"/>
    <n v="1019"/>
    <n v="1304"/>
    <s v="East"/>
    <n v="0.78144170000000002"/>
  </r>
  <r>
    <x v="30"/>
    <x v="0"/>
    <x v="4"/>
    <n v="13"/>
    <n v="624"/>
    <s v="East"/>
    <n v="2.0833299999999999E-2"/>
  </r>
  <r>
    <x v="31"/>
    <x v="1"/>
    <x v="0"/>
    <n v="8076"/>
    <n v="8349"/>
    <s v="East"/>
    <n v="0.96730150000000004"/>
  </r>
  <r>
    <x v="31"/>
    <x v="1"/>
    <x v="2"/>
    <n v="16978"/>
    <n v="18782"/>
    <s v="East"/>
    <n v="0.90395060000000005"/>
  </r>
  <r>
    <x v="31"/>
    <x v="1"/>
    <x v="1"/>
    <n v="1617"/>
    <n v="2334"/>
    <s v="East"/>
    <n v="0.69280209999999998"/>
  </r>
  <r>
    <x v="31"/>
    <x v="1"/>
    <x v="3"/>
    <n v="982"/>
    <n v="2769"/>
    <s v="East"/>
    <n v="0.35464069999999998"/>
  </r>
  <r>
    <x v="31"/>
    <x v="1"/>
    <x v="4"/>
    <n v="7"/>
    <n v="1591"/>
    <s v="East"/>
    <n v="4.3997000000000003E-3"/>
  </r>
  <r>
    <x v="32"/>
    <x v="0"/>
    <x v="0"/>
    <n v="6107"/>
    <n v="6223"/>
    <s v="East"/>
    <n v="0.98135950000000005"/>
  </r>
  <r>
    <x v="32"/>
    <x v="0"/>
    <x v="2"/>
    <n v="16200"/>
    <n v="17076"/>
    <s v="East"/>
    <n v="0.94869999999999999"/>
  </r>
  <r>
    <x v="32"/>
    <x v="0"/>
    <x v="1"/>
    <n v="1325"/>
    <n v="1741"/>
    <s v="East"/>
    <n v="0.76105679999999998"/>
  </r>
  <r>
    <x v="32"/>
    <x v="0"/>
    <x v="3"/>
    <n v="1110"/>
    <n v="2048"/>
    <s v="East"/>
    <n v="0.54199220000000004"/>
  </r>
  <r>
    <x v="32"/>
    <x v="0"/>
    <x v="4"/>
    <n v="5"/>
    <n v="1219"/>
    <s v="East"/>
    <n v="4.1016999999999998E-3"/>
  </r>
  <r>
    <x v="33"/>
    <x v="0"/>
    <x v="0"/>
    <n v="5177"/>
    <n v="5386"/>
    <s v="East"/>
    <n v="0.96119569999999999"/>
  </r>
  <r>
    <x v="33"/>
    <x v="0"/>
    <x v="2"/>
    <n v="10201"/>
    <n v="10765"/>
    <s v="East"/>
    <n v="0.94760800000000001"/>
  </r>
  <r>
    <x v="33"/>
    <x v="0"/>
    <x v="1"/>
    <n v="1046"/>
    <n v="1384"/>
    <s v="East"/>
    <n v="0.75578029999999996"/>
  </r>
  <r>
    <x v="33"/>
    <x v="0"/>
    <x v="3"/>
    <n v="735"/>
    <n v="1743"/>
    <s v="East"/>
    <n v="0.42168670000000003"/>
  </r>
  <r>
    <x v="33"/>
    <x v="0"/>
    <x v="4"/>
    <n v="4"/>
    <n v="1019"/>
    <s v="East"/>
    <n v="3.9253999999999999E-3"/>
  </r>
  <r>
    <x v="34"/>
    <x v="0"/>
    <x v="2"/>
    <n v="27924"/>
    <n v="29720"/>
    <s v="East"/>
    <n v="0.93956930000000005"/>
  </r>
  <r>
    <x v="34"/>
    <x v="0"/>
    <x v="0"/>
    <n v="11003"/>
    <n v="11761"/>
    <s v="East"/>
    <n v="0.93554970000000004"/>
  </r>
  <r>
    <x v="34"/>
    <x v="0"/>
    <x v="1"/>
    <n v="3787"/>
    <n v="4331"/>
    <s v="East"/>
    <n v="0.87439389999999995"/>
  </r>
  <r>
    <x v="34"/>
    <x v="0"/>
    <x v="3"/>
    <n v="2254"/>
    <n v="4079"/>
    <s v="East"/>
    <n v="0.55258640000000003"/>
  </r>
  <r>
    <x v="34"/>
    <x v="0"/>
    <x v="4"/>
    <n v="12"/>
    <n v="1971"/>
    <s v="East"/>
    <n v="6.0882999999999996E-3"/>
  </r>
  <r>
    <x v="35"/>
    <x v="0"/>
    <x v="0"/>
    <n v="7882"/>
    <n v="7328"/>
    <s v="East"/>
    <n v="1"/>
  </r>
  <r>
    <x v="35"/>
    <x v="0"/>
    <x v="2"/>
    <n v="13191"/>
    <n v="14581"/>
    <s v="East"/>
    <n v="0.90467050000000004"/>
  </r>
  <r>
    <x v="35"/>
    <x v="0"/>
    <x v="1"/>
    <n v="1446"/>
    <n v="1660"/>
    <s v="East"/>
    <n v="0.87108430000000003"/>
  </r>
  <r>
    <x v="35"/>
    <x v="0"/>
    <x v="3"/>
    <n v="1182"/>
    <n v="1975"/>
    <s v="East"/>
    <n v="0.59848100000000004"/>
  </r>
  <r>
    <x v="35"/>
    <x v="0"/>
    <x v="4"/>
    <n v="4"/>
    <n v="1060"/>
    <s v="East"/>
    <n v="3.7735999999999998E-3"/>
  </r>
  <r>
    <x v="36"/>
    <x v="0"/>
    <x v="2"/>
    <n v="45426"/>
    <n v="51309"/>
    <s v="East"/>
    <n v="0.88534179999999996"/>
  </r>
  <r>
    <x v="36"/>
    <x v="0"/>
    <x v="1"/>
    <n v="7361"/>
    <n v="8445"/>
    <s v="East"/>
    <n v="0.87163999999999997"/>
  </r>
  <r>
    <x v="36"/>
    <x v="0"/>
    <x v="0"/>
    <n v="12825"/>
    <n v="14749"/>
    <s v="East"/>
    <n v="0.8695505"/>
  </r>
  <r>
    <x v="36"/>
    <x v="0"/>
    <x v="3"/>
    <n v="5260"/>
    <n v="9102"/>
    <s v="East"/>
    <n v="0.57789500000000005"/>
  </r>
  <r>
    <x v="36"/>
    <x v="0"/>
    <x v="4"/>
    <n v="7"/>
    <n v="4494"/>
    <s v="East"/>
    <n v="1.5575999999999999E-3"/>
  </r>
  <r>
    <x v="37"/>
    <x v="0"/>
    <x v="0"/>
    <n v="6630"/>
    <n v="7191"/>
    <s v="East"/>
    <n v="0.92198579999999997"/>
  </r>
  <r>
    <x v="37"/>
    <x v="0"/>
    <x v="1"/>
    <n v="2140"/>
    <n v="2394"/>
    <s v="East"/>
    <n v="0.89390139999999996"/>
  </r>
  <r>
    <x v="37"/>
    <x v="0"/>
    <x v="2"/>
    <n v="12321"/>
    <n v="13922"/>
    <s v="East"/>
    <n v="0.88500210000000001"/>
  </r>
  <r>
    <x v="37"/>
    <x v="0"/>
    <x v="3"/>
    <n v="1224"/>
    <n v="2146"/>
    <s v="East"/>
    <n v="0.57036350000000002"/>
  </r>
  <r>
    <x v="37"/>
    <x v="0"/>
    <x v="4"/>
    <n v="7"/>
    <n v="839"/>
    <s v="East"/>
    <n v="8.3432999999999997E-3"/>
  </r>
  <r>
    <x v="38"/>
    <x v="0"/>
    <x v="0"/>
    <n v="4892"/>
    <n v="5101"/>
    <s v="East"/>
    <n v="0.95902759999999998"/>
  </r>
  <r>
    <x v="38"/>
    <x v="0"/>
    <x v="2"/>
    <n v="9206"/>
    <n v="10567"/>
    <s v="East"/>
    <n v="0.87120280000000005"/>
  </r>
  <r>
    <x v="38"/>
    <x v="0"/>
    <x v="1"/>
    <n v="1162"/>
    <n v="1359"/>
    <s v="East"/>
    <n v="0.85504049999999998"/>
  </r>
  <r>
    <x v="38"/>
    <x v="0"/>
    <x v="3"/>
    <n v="924"/>
    <n v="1535"/>
    <s v="East"/>
    <n v="0.6019544"/>
  </r>
  <r>
    <x v="38"/>
    <x v="0"/>
    <x v="4"/>
    <n v="3"/>
    <n v="800"/>
    <s v="East"/>
    <n v="3.7499999999999999E-3"/>
  </r>
  <r>
    <x v="39"/>
    <x v="0"/>
    <x v="0"/>
    <n v="5057"/>
    <n v="5490"/>
    <s v="East"/>
    <n v="0.92112930000000004"/>
  </r>
  <r>
    <x v="39"/>
    <x v="0"/>
    <x v="2"/>
    <n v="16077"/>
    <n v="17596"/>
    <s v="East"/>
    <n v="0.91367359999999997"/>
  </r>
  <r>
    <x v="39"/>
    <x v="0"/>
    <x v="1"/>
    <n v="2378"/>
    <n v="2657"/>
    <s v="East"/>
    <n v="0.89499439999999997"/>
  </r>
  <r>
    <x v="39"/>
    <x v="0"/>
    <x v="3"/>
    <n v="1887"/>
    <n v="3044"/>
    <s v="East"/>
    <n v="0.61990800000000001"/>
  </r>
  <r>
    <x v="39"/>
    <x v="0"/>
    <x v="4"/>
    <n v="3"/>
    <n v="1589"/>
    <s v="East"/>
    <n v="1.8879999999999999E-3"/>
  </r>
  <r>
    <x v="40"/>
    <x v="0"/>
    <x v="0"/>
    <n v="3225"/>
    <n v="3573"/>
    <s v="East"/>
    <n v="0.90260289999999999"/>
  </r>
  <r>
    <x v="40"/>
    <x v="0"/>
    <x v="2"/>
    <n v="11749"/>
    <n v="13178"/>
    <s v="East"/>
    <n v="0.89156170000000001"/>
  </r>
  <r>
    <x v="40"/>
    <x v="0"/>
    <x v="1"/>
    <n v="320"/>
    <n v="440"/>
    <s v="East"/>
    <n v="0.72727269999999999"/>
  </r>
  <r>
    <x v="40"/>
    <x v="0"/>
    <x v="3"/>
    <n v="202"/>
    <n v="493"/>
    <s v="East"/>
    <n v="0.4097363"/>
  </r>
  <r>
    <x v="40"/>
    <x v="0"/>
    <x v="4"/>
    <n v="8"/>
    <n v="393"/>
    <s v="East"/>
    <n v="2.0356200000000001E-2"/>
  </r>
  <r>
    <x v="41"/>
    <x v="0"/>
    <x v="1"/>
    <n v="102"/>
    <n v="96"/>
    <s v="East"/>
    <n v="1"/>
  </r>
  <r>
    <x v="41"/>
    <x v="0"/>
    <x v="0"/>
    <n v="397"/>
    <n v="431"/>
    <s v="East"/>
    <n v="0.92111370000000004"/>
  </r>
  <r>
    <x v="41"/>
    <x v="0"/>
    <x v="2"/>
    <n v="552"/>
    <n v="663"/>
    <s v="East"/>
    <n v="0.83257919999999996"/>
  </r>
  <r>
    <x v="41"/>
    <x v="0"/>
    <x v="3"/>
    <n v="69"/>
    <n v="114"/>
    <s v="East"/>
    <n v="0.6052632"/>
  </r>
  <r>
    <x v="41"/>
    <x v="0"/>
    <x v="4"/>
    <m/>
    <n v="35"/>
    <s v="East"/>
    <m/>
  </r>
  <r>
    <x v="42"/>
    <x v="0"/>
    <x v="0"/>
    <n v="7889"/>
    <n v="8415"/>
    <s v="East"/>
    <n v="0.93749249999999995"/>
  </r>
  <r>
    <x v="42"/>
    <x v="0"/>
    <x v="1"/>
    <n v="3485"/>
    <n v="3787"/>
    <s v="East"/>
    <n v="0.92025349999999995"/>
  </r>
  <r>
    <x v="42"/>
    <x v="0"/>
    <x v="2"/>
    <n v="21301"/>
    <n v="23624"/>
    <s v="East"/>
    <n v="0.90166780000000002"/>
  </r>
  <r>
    <x v="42"/>
    <x v="0"/>
    <x v="3"/>
    <n v="2763"/>
    <n v="3913"/>
    <s v="East"/>
    <n v="0.70610790000000001"/>
  </r>
  <r>
    <x v="42"/>
    <x v="0"/>
    <x v="4"/>
    <n v="5"/>
    <n v="2154"/>
    <s v="East"/>
    <n v="2.3213000000000001E-3"/>
  </r>
  <r>
    <x v="43"/>
    <x v="0"/>
    <x v="2"/>
    <n v="6732"/>
    <n v="7670"/>
    <s v="East"/>
    <n v="0.87770530000000002"/>
  </r>
  <r>
    <x v="43"/>
    <x v="0"/>
    <x v="1"/>
    <n v="1279"/>
    <n v="1472"/>
    <s v="East"/>
    <n v="0.86888589999999999"/>
  </r>
  <r>
    <x v="43"/>
    <x v="0"/>
    <x v="0"/>
    <n v="1851"/>
    <n v="2230"/>
    <s v="East"/>
    <n v="0.83004489999999997"/>
  </r>
  <r>
    <x v="43"/>
    <x v="0"/>
    <x v="3"/>
    <n v="856"/>
    <n v="1493"/>
    <s v="East"/>
    <n v="0.57334229999999997"/>
  </r>
  <r>
    <x v="43"/>
    <x v="0"/>
    <x v="4"/>
    <m/>
    <n v="552"/>
    <s v="East"/>
    <m/>
  </r>
  <r>
    <x v="44"/>
    <x v="0"/>
    <x v="2"/>
    <n v="6011"/>
    <n v="6937"/>
    <s v="East"/>
    <n v="0.86651290000000003"/>
  </r>
  <r>
    <x v="44"/>
    <x v="0"/>
    <x v="1"/>
    <n v="669"/>
    <n v="777"/>
    <s v="East"/>
    <n v="0.86100390000000004"/>
  </r>
  <r>
    <x v="44"/>
    <x v="0"/>
    <x v="0"/>
    <n v="971"/>
    <n v="1206"/>
    <s v="East"/>
    <n v="0.805141"/>
  </r>
  <r>
    <x v="44"/>
    <x v="0"/>
    <x v="3"/>
    <n v="682"/>
    <n v="1325"/>
    <s v="East"/>
    <n v="0.51471699999999998"/>
  </r>
  <r>
    <x v="44"/>
    <x v="0"/>
    <x v="4"/>
    <n v="2"/>
    <n v="1037"/>
    <s v="East"/>
    <n v="1.9285999999999999E-3"/>
  </r>
  <r>
    <x v="45"/>
    <x v="0"/>
    <x v="0"/>
    <n v="1247"/>
    <n v="1419"/>
    <s v="East"/>
    <n v="0.87878789999999996"/>
  </r>
  <r>
    <x v="45"/>
    <x v="0"/>
    <x v="2"/>
    <n v="4659"/>
    <n v="5366"/>
    <s v="East"/>
    <n v="0.86824449999999997"/>
  </r>
  <r>
    <x v="45"/>
    <x v="0"/>
    <x v="1"/>
    <n v="1035"/>
    <n v="1226"/>
    <s v="East"/>
    <n v="0.84420879999999998"/>
  </r>
  <r>
    <x v="45"/>
    <x v="0"/>
    <x v="3"/>
    <n v="626"/>
    <n v="952"/>
    <s v="East"/>
    <n v="0.65756300000000001"/>
  </r>
  <r>
    <x v="45"/>
    <x v="0"/>
    <x v="4"/>
    <n v="1"/>
    <n v="303"/>
    <s v="East"/>
    <n v="3.3002999999999999E-3"/>
  </r>
  <r>
    <x v="46"/>
    <x v="1"/>
    <x v="1"/>
    <n v="5447"/>
    <n v="6103"/>
    <s v="East"/>
    <n v="0.89251190000000002"/>
  </r>
  <r>
    <x v="46"/>
    <x v="1"/>
    <x v="2"/>
    <n v="34166"/>
    <n v="38623"/>
    <s v="East"/>
    <n v="0.88460240000000001"/>
  </r>
  <r>
    <x v="46"/>
    <x v="1"/>
    <x v="0"/>
    <n v="10822"/>
    <n v="12377"/>
    <s v="East"/>
    <n v="0.87436369999999997"/>
  </r>
  <r>
    <x v="46"/>
    <x v="1"/>
    <x v="3"/>
    <n v="3784"/>
    <n v="6260"/>
    <s v="East"/>
    <n v="0.60447280000000003"/>
  </r>
  <r>
    <x v="46"/>
    <x v="1"/>
    <x v="4"/>
    <n v="6"/>
    <n v="3294"/>
    <s v="East"/>
    <n v="1.8215E-3"/>
  </r>
  <r>
    <x v="47"/>
    <x v="0"/>
    <x v="1"/>
    <n v="338"/>
    <n v="343"/>
    <s v="East"/>
    <n v="0.98542269999999998"/>
  </r>
  <r>
    <x v="47"/>
    <x v="0"/>
    <x v="2"/>
    <n v="2539"/>
    <n v="2728"/>
    <s v="East"/>
    <n v="0.9307185"/>
  </r>
  <r>
    <x v="47"/>
    <x v="0"/>
    <x v="0"/>
    <n v="1220"/>
    <n v="1352"/>
    <s v="East"/>
    <n v="0.90236689999999997"/>
  </r>
  <r>
    <x v="47"/>
    <x v="0"/>
    <x v="3"/>
    <n v="228"/>
    <n v="334"/>
    <s v="East"/>
    <n v="0.68263470000000004"/>
  </r>
  <r>
    <x v="47"/>
    <x v="0"/>
    <x v="4"/>
    <n v="3"/>
    <n v="178"/>
    <s v="East"/>
    <n v="1.6853900000000002E-2"/>
  </r>
  <r>
    <x v="48"/>
    <x v="0"/>
    <x v="1"/>
    <n v="333"/>
    <n v="339"/>
    <s v="East"/>
    <n v="0.98230090000000003"/>
  </r>
  <r>
    <x v="48"/>
    <x v="0"/>
    <x v="0"/>
    <n v="1299"/>
    <n v="1408"/>
    <s v="East"/>
    <n v="0.92258519999999999"/>
  </r>
  <r>
    <x v="48"/>
    <x v="0"/>
    <x v="2"/>
    <n v="2208"/>
    <n v="2545"/>
    <s v="East"/>
    <n v="0.86758349999999995"/>
  </r>
  <r>
    <x v="48"/>
    <x v="0"/>
    <x v="3"/>
    <n v="226"/>
    <n v="321"/>
    <s v="East"/>
    <n v="0.70404979999999995"/>
  </r>
  <r>
    <x v="48"/>
    <x v="0"/>
    <x v="4"/>
    <n v="2"/>
    <n v="136"/>
    <s v="East"/>
    <n v="1.4705899999999999E-2"/>
  </r>
  <r>
    <x v="49"/>
    <x v="0"/>
    <x v="0"/>
    <n v="4615"/>
    <n v="4997"/>
    <s v="East"/>
    <n v="0.92355410000000004"/>
  </r>
  <r>
    <x v="49"/>
    <x v="0"/>
    <x v="1"/>
    <n v="1142"/>
    <n v="1280"/>
    <s v="East"/>
    <n v="0.89218750000000002"/>
  </r>
  <r>
    <x v="49"/>
    <x v="0"/>
    <x v="2"/>
    <n v="8239"/>
    <n v="9679"/>
    <s v="East"/>
    <n v="0.85122430000000004"/>
  </r>
  <r>
    <x v="49"/>
    <x v="0"/>
    <x v="3"/>
    <n v="783"/>
    <n v="1537"/>
    <s v="East"/>
    <n v="0.50943400000000005"/>
  </r>
  <r>
    <x v="49"/>
    <x v="0"/>
    <x v="4"/>
    <m/>
    <n v="796"/>
    <s v="East"/>
    <m/>
  </r>
  <r>
    <x v="50"/>
    <x v="0"/>
    <x v="0"/>
    <n v="3660"/>
    <n v="4049"/>
    <s v="East"/>
    <n v="0.90392689999999998"/>
  </r>
  <r>
    <x v="50"/>
    <x v="0"/>
    <x v="1"/>
    <n v="1028"/>
    <n v="1195"/>
    <s v="East"/>
    <n v="0.86025110000000005"/>
  </r>
  <r>
    <x v="50"/>
    <x v="0"/>
    <x v="2"/>
    <n v="7563"/>
    <n v="9239"/>
    <s v="East"/>
    <n v="0.81859510000000002"/>
  </r>
  <r>
    <x v="50"/>
    <x v="0"/>
    <x v="3"/>
    <n v="887"/>
    <n v="1370"/>
    <s v="East"/>
    <n v="0.6474453"/>
  </r>
  <r>
    <x v="50"/>
    <x v="0"/>
    <x v="4"/>
    <n v="3"/>
    <n v="915"/>
    <s v="East"/>
    <n v="3.2786999999999998E-3"/>
  </r>
  <r>
    <x v="51"/>
    <x v="0"/>
    <x v="0"/>
    <n v="2330"/>
    <n v="2554"/>
    <s v="East"/>
    <n v="0.91229439999999995"/>
  </r>
  <r>
    <x v="51"/>
    <x v="0"/>
    <x v="1"/>
    <n v="843"/>
    <n v="928"/>
    <s v="East"/>
    <n v="0.90840520000000002"/>
  </r>
  <r>
    <x v="51"/>
    <x v="0"/>
    <x v="2"/>
    <n v="5326"/>
    <n v="6151"/>
    <s v="East"/>
    <n v="0.86587550000000002"/>
  </r>
  <r>
    <x v="51"/>
    <x v="0"/>
    <x v="3"/>
    <n v="644"/>
    <n v="995"/>
    <s v="East"/>
    <n v="0.64723620000000004"/>
  </r>
  <r>
    <x v="51"/>
    <x v="0"/>
    <x v="4"/>
    <n v="4"/>
    <n v="497"/>
    <s v="East"/>
    <n v="8.0482999999999996E-3"/>
  </r>
  <r>
    <x v="52"/>
    <x v="0"/>
    <x v="0"/>
    <n v="1935"/>
    <n v="2141"/>
    <s v="East"/>
    <n v="0.90378329999999996"/>
  </r>
  <r>
    <x v="52"/>
    <x v="0"/>
    <x v="1"/>
    <n v="639"/>
    <n v="730"/>
    <s v="East"/>
    <n v="0.87534250000000002"/>
  </r>
  <r>
    <x v="52"/>
    <x v="0"/>
    <x v="2"/>
    <n v="4449"/>
    <n v="5202"/>
    <s v="East"/>
    <n v="0.85524800000000001"/>
  </r>
  <r>
    <x v="52"/>
    <x v="0"/>
    <x v="3"/>
    <n v="549"/>
    <n v="920"/>
    <s v="East"/>
    <n v="0.59673909999999997"/>
  </r>
  <r>
    <x v="52"/>
    <x v="0"/>
    <x v="4"/>
    <m/>
    <n v="522"/>
    <s v="East"/>
    <m/>
  </r>
  <r>
    <x v="53"/>
    <x v="0"/>
    <x v="0"/>
    <n v="4623"/>
    <n v="4928"/>
    <s v="East"/>
    <n v="0.93810870000000002"/>
  </r>
  <r>
    <x v="53"/>
    <x v="0"/>
    <x v="2"/>
    <n v="4835"/>
    <n v="6336"/>
    <s v="East"/>
    <n v="0.76309970000000005"/>
  </r>
  <r>
    <x v="53"/>
    <x v="0"/>
    <x v="1"/>
    <n v="549"/>
    <n v="792"/>
    <s v="East"/>
    <n v="0.69318179999999996"/>
  </r>
  <r>
    <x v="53"/>
    <x v="0"/>
    <x v="3"/>
    <n v="200"/>
    <n v="776"/>
    <s v="East"/>
    <n v="0.25773190000000001"/>
  </r>
  <r>
    <x v="53"/>
    <x v="0"/>
    <x v="4"/>
    <m/>
    <n v="433"/>
    <s v="East"/>
    <m/>
  </r>
  <r>
    <x v="54"/>
    <x v="0"/>
    <x v="0"/>
    <n v="9074"/>
    <n v="9628"/>
    <s v="East"/>
    <n v="0.94245950000000001"/>
  </r>
  <r>
    <x v="54"/>
    <x v="0"/>
    <x v="2"/>
    <n v="12290"/>
    <n v="17333"/>
    <s v="East"/>
    <n v="0.70905209999999996"/>
  </r>
  <r>
    <x v="54"/>
    <x v="0"/>
    <x v="1"/>
    <n v="1627"/>
    <n v="2593"/>
    <s v="East"/>
    <n v="0.62745850000000003"/>
  </r>
  <r>
    <x v="54"/>
    <x v="0"/>
    <x v="3"/>
    <n v="624"/>
    <n v="2909"/>
    <s v="East"/>
    <n v="0.21450669999999999"/>
  </r>
  <r>
    <x v="54"/>
    <x v="0"/>
    <x v="4"/>
    <m/>
    <n v="1646"/>
    <s v="East"/>
    <m/>
  </r>
  <r>
    <x v="55"/>
    <x v="0"/>
    <x v="0"/>
    <n v="5151"/>
    <n v="5608"/>
    <s v="East"/>
    <n v="0.91850920000000003"/>
  </r>
  <r>
    <x v="55"/>
    <x v="0"/>
    <x v="2"/>
    <n v="6983"/>
    <n v="9091"/>
    <s v="East"/>
    <n v="0.76812230000000004"/>
  </r>
  <r>
    <x v="55"/>
    <x v="0"/>
    <x v="1"/>
    <n v="832"/>
    <n v="1184"/>
    <s v="East"/>
    <n v="0.70270270000000001"/>
  </r>
  <r>
    <x v="55"/>
    <x v="0"/>
    <x v="3"/>
    <n v="389"/>
    <n v="1405"/>
    <s v="East"/>
    <n v="0.27686830000000001"/>
  </r>
  <r>
    <x v="55"/>
    <x v="0"/>
    <x v="4"/>
    <m/>
    <n v="739"/>
    <s v="East"/>
    <m/>
  </r>
  <r>
    <x v="56"/>
    <x v="0"/>
    <x v="0"/>
    <n v="989"/>
    <n v="1060"/>
    <s v="East"/>
    <n v="0.93301889999999998"/>
  </r>
  <r>
    <x v="56"/>
    <x v="0"/>
    <x v="2"/>
    <n v="1377"/>
    <n v="1739"/>
    <s v="East"/>
    <n v="0.79183440000000005"/>
  </r>
  <r>
    <x v="56"/>
    <x v="0"/>
    <x v="1"/>
    <n v="188"/>
    <n v="258"/>
    <s v="East"/>
    <n v="0.72868219999999995"/>
  </r>
  <r>
    <x v="56"/>
    <x v="0"/>
    <x v="3"/>
    <n v="114"/>
    <n v="282"/>
    <s v="East"/>
    <n v="0.40425529999999998"/>
  </r>
  <r>
    <x v="56"/>
    <x v="0"/>
    <x v="4"/>
    <m/>
    <n v="140"/>
    <s v="East"/>
    <m/>
  </r>
  <r>
    <x v="57"/>
    <x v="0"/>
    <x v="1"/>
    <n v="41"/>
    <n v="39"/>
    <s v="East"/>
    <n v="1"/>
  </r>
  <r>
    <x v="57"/>
    <x v="0"/>
    <x v="0"/>
    <n v="187"/>
    <n v="209"/>
    <s v="East"/>
    <n v="0.8947368"/>
  </r>
  <r>
    <x v="57"/>
    <x v="0"/>
    <x v="2"/>
    <n v="272"/>
    <n v="328"/>
    <s v="East"/>
    <n v="0.82926829999999996"/>
  </r>
  <r>
    <x v="57"/>
    <x v="0"/>
    <x v="3"/>
    <n v="25"/>
    <n v="39"/>
    <s v="East"/>
    <n v="0.64102570000000003"/>
  </r>
  <r>
    <x v="57"/>
    <x v="0"/>
    <x v="4"/>
    <m/>
    <n v="26"/>
    <s v="East"/>
    <m/>
  </r>
  <r>
    <x v="58"/>
    <x v="0"/>
    <x v="0"/>
    <n v="9832"/>
    <n v="10235"/>
    <s v="East"/>
    <n v="0.96062530000000002"/>
  </r>
  <r>
    <x v="58"/>
    <x v="0"/>
    <x v="1"/>
    <n v="1411"/>
    <n v="1708"/>
    <s v="East"/>
    <n v="0.82611239999999997"/>
  </r>
  <r>
    <x v="58"/>
    <x v="0"/>
    <x v="2"/>
    <n v="11634"/>
    <n v="14209"/>
    <s v="East"/>
    <n v="0.81877679999999997"/>
  </r>
  <r>
    <x v="58"/>
    <x v="0"/>
    <x v="3"/>
    <n v="801"/>
    <n v="1642"/>
    <s v="East"/>
    <n v="0.48781970000000002"/>
  </r>
  <r>
    <x v="58"/>
    <x v="0"/>
    <x v="4"/>
    <m/>
    <n v="959"/>
    <s v="East"/>
    <m/>
  </r>
  <r>
    <x v="59"/>
    <x v="0"/>
    <x v="0"/>
    <n v="5263"/>
    <n v="5590"/>
    <s v="East"/>
    <n v="0.94150270000000003"/>
  </r>
  <r>
    <x v="59"/>
    <x v="0"/>
    <x v="2"/>
    <n v="7415"/>
    <n v="9531"/>
    <s v="East"/>
    <n v="0.7779876"/>
  </r>
  <r>
    <x v="59"/>
    <x v="0"/>
    <x v="1"/>
    <n v="873"/>
    <n v="1136"/>
    <s v="East"/>
    <n v="0.76848590000000006"/>
  </r>
  <r>
    <x v="59"/>
    <x v="0"/>
    <x v="3"/>
    <n v="556"/>
    <n v="1426"/>
    <s v="East"/>
    <n v="0.38990180000000002"/>
  </r>
  <r>
    <x v="59"/>
    <x v="0"/>
    <x v="4"/>
    <m/>
    <n v="834"/>
    <s v="East"/>
    <m/>
  </r>
  <r>
    <x v="60"/>
    <x v="0"/>
    <x v="1"/>
    <n v="1263"/>
    <n v="1385"/>
    <s v="East"/>
    <n v="0.91191330000000004"/>
  </r>
  <r>
    <x v="60"/>
    <x v="0"/>
    <x v="0"/>
    <n v="5295"/>
    <n v="5817"/>
    <s v="East"/>
    <n v="0.91026300000000004"/>
  </r>
  <r>
    <x v="60"/>
    <x v="0"/>
    <x v="2"/>
    <n v="9774"/>
    <n v="11707"/>
    <s v="East"/>
    <n v="0.83488510000000005"/>
  </r>
  <r>
    <x v="60"/>
    <x v="0"/>
    <x v="3"/>
    <n v="927"/>
    <n v="1716"/>
    <s v="East"/>
    <n v="0.54020979999999996"/>
  </r>
  <r>
    <x v="60"/>
    <x v="0"/>
    <x v="4"/>
    <m/>
    <n v="1102"/>
    <s v="East"/>
    <m/>
  </r>
  <r>
    <x v="61"/>
    <x v="0"/>
    <x v="0"/>
    <n v="3247"/>
    <n v="3507"/>
    <s v="East"/>
    <n v="0.92586259999999998"/>
  </r>
  <r>
    <x v="61"/>
    <x v="0"/>
    <x v="1"/>
    <n v="403"/>
    <n v="467"/>
    <s v="East"/>
    <n v="0.86295500000000003"/>
  </r>
  <r>
    <x v="61"/>
    <x v="0"/>
    <x v="2"/>
    <n v="3558"/>
    <n v="4216"/>
    <s v="East"/>
    <n v="0.84392789999999995"/>
  </r>
  <r>
    <x v="61"/>
    <x v="0"/>
    <x v="3"/>
    <n v="231"/>
    <n v="459"/>
    <s v="East"/>
    <n v="0.50326800000000005"/>
  </r>
  <r>
    <x v="61"/>
    <x v="0"/>
    <x v="4"/>
    <m/>
    <n v="264"/>
    <s v="East"/>
    <m/>
  </r>
  <r>
    <x v="62"/>
    <x v="0"/>
    <x v="0"/>
    <n v="6015"/>
    <n v="6335"/>
    <s v="East"/>
    <n v="0.94948699999999997"/>
  </r>
  <r>
    <x v="62"/>
    <x v="0"/>
    <x v="2"/>
    <n v="6196"/>
    <n v="7709"/>
    <s v="East"/>
    <n v="0.80373589999999995"/>
  </r>
  <r>
    <x v="62"/>
    <x v="0"/>
    <x v="1"/>
    <n v="751"/>
    <n v="938"/>
    <s v="East"/>
    <n v="0.80063960000000001"/>
  </r>
  <r>
    <x v="62"/>
    <x v="0"/>
    <x v="3"/>
    <n v="459"/>
    <n v="978"/>
    <s v="East"/>
    <n v="0.4693252"/>
  </r>
  <r>
    <x v="62"/>
    <x v="0"/>
    <x v="4"/>
    <m/>
    <n v="589"/>
    <s v="East"/>
    <m/>
  </r>
  <r>
    <x v="63"/>
    <x v="0"/>
    <x v="0"/>
    <n v="6750"/>
    <n v="7162"/>
    <s v="East"/>
    <n v="0.94247420000000004"/>
  </r>
  <r>
    <x v="63"/>
    <x v="0"/>
    <x v="2"/>
    <n v="17289"/>
    <n v="19969"/>
    <s v="East"/>
    <n v="0.86579200000000001"/>
  </r>
  <r>
    <x v="63"/>
    <x v="0"/>
    <x v="1"/>
    <n v="1748"/>
    <n v="2465"/>
    <s v="East"/>
    <n v="0.70912779999999997"/>
  </r>
  <r>
    <x v="63"/>
    <x v="0"/>
    <x v="3"/>
    <n v="1331"/>
    <n v="2964"/>
    <s v="East"/>
    <n v="0.44905529999999999"/>
  </r>
  <r>
    <x v="63"/>
    <x v="0"/>
    <x v="4"/>
    <n v="1"/>
    <n v="1657"/>
    <s v="East"/>
    <n v="6.0349999999999998E-4"/>
  </r>
  <r>
    <x v="64"/>
    <x v="0"/>
    <x v="2"/>
    <n v="11144"/>
    <n v="10418"/>
    <s v="East"/>
    <n v="1"/>
  </r>
  <r>
    <x v="64"/>
    <x v="0"/>
    <x v="0"/>
    <n v="5428"/>
    <n v="5501"/>
    <s v="East"/>
    <n v="0.98672970000000004"/>
  </r>
  <r>
    <x v="64"/>
    <x v="0"/>
    <x v="1"/>
    <n v="806"/>
    <n v="935"/>
    <s v="East"/>
    <n v="0.86203209999999997"/>
  </r>
  <r>
    <x v="64"/>
    <x v="0"/>
    <x v="3"/>
    <n v="611"/>
    <n v="937"/>
    <s v="East"/>
    <n v="0.65208109999999997"/>
  </r>
  <r>
    <x v="64"/>
    <x v="0"/>
    <x v="4"/>
    <m/>
    <n v="516"/>
    <s v="East"/>
    <m/>
  </r>
  <r>
    <x v="65"/>
    <x v="0"/>
    <x v="0"/>
    <n v="14234"/>
    <n v="14903"/>
    <s v="East"/>
    <n v="0.95510969999999995"/>
  </r>
  <r>
    <x v="65"/>
    <x v="0"/>
    <x v="2"/>
    <n v="24205"/>
    <n v="26321"/>
    <s v="East"/>
    <n v="0.91960790000000003"/>
  </r>
  <r>
    <x v="65"/>
    <x v="0"/>
    <x v="1"/>
    <n v="2695"/>
    <n v="3135"/>
    <s v="East"/>
    <n v="0.85964910000000005"/>
  </r>
  <r>
    <x v="65"/>
    <x v="0"/>
    <x v="3"/>
    <n v="2022"/>
    <n v="3402"/>
    <s v="East"/>
    <n v="0.5943562"/>
  </r>
  <r>
    <x v="65"/>
    <x v="0"/>
    <x v="4"/>
    <n v="3"/>
    <n v="1921"/>
    <s v="East"/>
    <n v="1.5617000000000001E-3"/>
  </r>
  <r>
    <x v="66"/>
    <x v="0"/>
    <x v="0"/>
    <n v="2017"/>
    <n v="2036"/>
    <s v="East"/>
    <n v="0.99066799999999999"/>
  </r>
  <r>
    <x v="66"/>
    <x v="0"/>
    <x v="1"/>
    <n v="597"/>
    <n v="688"/>
    <s v="East"/>
    <n v="0.86773259999999997"/>
  </r>
  <r>
    <x v="66"/>
    <x v="0"/>
    <x v="2"/>
    <n v="4076"/>
    <n v="4830"/>
    <s v="East"/>
    <n v="0.84389230000000004"/>
  </r>
  <r>
    <x v="66"/>
    <x v="0"/>
    <x v="3"/>
    <n v="421"/>
    <n v="751"/>
    <s v="East"/>
    <n v="0.56058589999999997"/>
  </r>
  <r>
    <x v="66"/>
    <x v="0"/>
    <x v="4"/>
    <m/>
    <n v="447"/>
    <s v="East"/>
    <m/>
  </r>
  <r>
    <x v="67"/>
    <x v="0"/>
    <x v="0"/>
    <n v="5838"/>
    <n v="6227"/>
    <s v="East"/>
    <n v="0.93753010000000003"/>
  </r>
  <r>
    <x v="67"/>
    <x v="0"/>
    <x v="1"/>
    <n v="1867"/>
    <n v="2022"/>
    <s v="East"/>
    <n v="0.92334320000000003"/>
  </r>
  <r>
    <x v="67"/>
    <x v="0"/>
    <x v="2"/>
    <n v="12702"/>
    <n v="14089"/>
    <s v="East"/>
    <n v="0.90155439999999998"/>
  </r>
  <r>
    <x v="67"/>
    <x v="0"/>
    <x v="3"/>
    <n v="1427"/>
    <n v="2234"/>
    <s v="East"/>
    <n v="0.63876460000000002"/>
  </r>
  <r>
    <x v="67"/>
    <x v="0"/>
    <x v="4"/>
    <n v="3"/>
    <n v="1196"/>
    <s v="East"/>
    <n v="2.5084E-3"/>
  </r>
  <r>
    <x v="68"/>
    <x v="0"/>
    <x v="0"/>
    <n v="4804"/>
    <n v="5050"/>
    <s v="East"/>
    <n v="0.9512872"/>
  </r>
  <r>
    <x v="68"/>
    <x v="0"/>
    <x v="1"/>
    <n v="841"/>
    <n v="974"/>
    <s v="East"/>
    <n v="0.86344969999999999"/>
  </r>
  <r>
    <x v="68"/>
    <x v="0"/>
    <x v="2"/>
    <n v="6396"/>
    <n v="7718"/>
    <s v="East"/>
    <n v="0.82871209999999995"/>
  </r>
  <r>
    <x v="68"/>
    <x v="0"/>
    <x v="3"/>
    <n v="494"/>
    <n v="1032"/>
    <s v="East"/>
    <n v="0.4786822"/>
  </r>
  <r>
    <x v="68"/>
    <x v="0"/>
    <x v="4"/>
    <m/>
    <n v="571"/>
    <s v="East"/>
    <m/>
  </r>
  <r>
    <x v="69"/>
    <x v="0"/>
    <x v="0"/>
    <n v="4547"/>
    <n v="4855"/>
    <s v="East"/>
    <n v="0.93656030000000001"/>
  </r>
  <r>
    <x v="69"/>
    <x v="0"/>
    <x v="2"/>
    <n v="6158"/>
    <n v="7571"/>
    <s v="East"/>
    <n v="0.81336679999999995"/>
  </r>
  <r>
    <x v="69"/>
    <x v="0"/>
    <x v="1"/>
    <n v="720"/>
    <n v="886"/>
    <s v="East"/>
    <n v="0.81264110000000001"/>
  </r>
  <r>
    <x v="69"/>
    <x v="0"/>
    <x v="3"/>
    <n v="432"/>
    <n v="1051"/>
    <s v="East"/>
    <n v="0.41103709999999999"/>
  </r>
  <r>
    <x v="69"/>
    <x v="0"/>
    <x v="4"/>
    <m/>
    <n v="675"/>
    <s v="East"/>
    <m/>
  </r>
  <r>
    <x v="70"/>
    <x v="0"/>
    <x v="0"/>
    <n v="4620"/>
    <n v="5027"/>
    <s v="East"/>
    <n v="0.9190372"/>
  </r>
  <r>
    <x v="70"/>
    <x v="0"/>
    <x v="1"/>
    <n v="704"/>
    <n v="847"/>
    <s v="East"/>
    <n v="0.83116880000000004"/>
  </r>
  <r>
    <x v="70"/>
    <x v="0"/>
    <x v="2"/>
    <n v="5449"/>
    <n v="6948"/>
    <s v="East"/>
    <n v="0.78425449999999997"/>
  </r>
  <r>
    <x v="70"/>
    <x v="0"/>
    <x v="3"/>
    <n v="277"/>
    <n v="912"/>
    <s v="East"/>
    <n v="0.3037281"/>
  </r>
  <r>
    <x v="70"/>
    <x v="0"/>
    <x v="4"/>
    <n v="1"/>
    <n v="587"/>
    <s v="East"/>
    <n v="1.7036E-3"/>
  </r>
  <r>
    <x v="71"/>
    <x v="0"/>
    <x v="0"/>
    <n v="7352"/>
    <n v="7983"/>
    <s v="East"/>
    <n v="0.92095700000000003"/>
  </r>
  <r>
    <x v="71"/>
    <x v="0"/>
    <x v="2"/>
    <n v="10561"/>
    <n v="13924"/>
    <s v="East"/>
    <n v="0.7584746"/>
  </r>
  <r>
    <x v="71"/>
    <x v="0"/>
    <x v="1"/>
    <n v="1224"/>
    <n v="1838"/>
    <s v="East"/>
    <n v="0.66594120000000001"/>
  </r>
  <r>
    <x v="71"/>
    <x v="0"/>
    <x v="3"/>
    <n v="608"/>
    <n v="2113"/>
    <s v="East"/>
    <n v="0.28774260000000002"/>
  </r>
  <r>
    <x v="71"/>
    <x v="0"/>
    <x v="4"/>
    <m/>
    <n v="1325"/>
    <s v="East"/>
    <m/>
  </r>
  <r>
    <x v="72"/>
    <x v="0"/>
    <x v="1"/>
    <n v="36"/>
    <n v="37"/>
    <s v="East"/>
    <n v="0.97297299999999998"/>
  </r>
  <r>
    <x v="72"/>
    <x v="0"/>
    <x v="0"/>
    <n v="94"/>
    <n v="106"/>
    <s v="East"/>
    <n v="0.88679249999999998"/>
  </r>
  <r>
    <x v="72"/>
    <x v="0"/>
    <x v="2"/>
    <n v="249"/>
    <n v="292"/>
    <s v="East"/>
    <n v="0.85273980000000005"/>
  </r>
  <r>
    <x v="72"/>
    <x v="0"/>
    <x v="3"/>
    <n v="36"/>
    <n v="52"/>
    <s v="East"/>
    <n v="0.69230769999999997"/>
  </r>
  <r>
    <x v="72"/>
    <x v="0"/>
    <x v="4"/>
    <m/>
    <n v="31"/>
    <s v="East"/>
    <m/>
  </r>
  <r>
    <x v="73"/>
    <x v="0"/>
    <x v="0"/>
    <n v="1812"/>
    <n v="2150"/>
    <s v="East"/>
    <n v="0.8427907"/>
  </r>
  <r>
    <x v="73"/>
    <x v="0"/>
    <x v="2"/>
    <n v="5326"/>
    <n v="7506"/>
    <s v="East"/>
    <n v="0.70956569999999997"/>
  </r>
  <r>
    <x v="73"/>
    <x v="0"/>
    <x v="1"/>
    <n v="922"/>
    <n v="1502"/>
    <s v="East"/>
    <n v="0.61384819999999995"/>
  </r>
  <r>
    <x v="73"/>
    <x v="0"/>
    <x v="3"/>
    <n v="701"/>
    <n v="2187"/>
    <s v="East"/>
    <n v="0.32053039999999999"/>
  </r>
  <r>
    <x v="73"/>
    <x v="0"/>
    <x v="4"/>
    <m/>
    <n v="1161"/>
    <s v="East"/>
    <m/>
  </r>
  <r>
    <x v="74"/>
    <x v="0"/>
    <x v="0"/>
    <n v="9547"/>
    <n v="10293"/>
    <s v="East"/>
    <n v="0.9275236"/>
  </r>
  <r>
    <x v="74"/>
    <x v="0"/>
    <x v="1"/>
    <n v="1680"/>
    <n v="2028"/>
    <s v="East"/>
    <n v="0.82840230000000004"/>
  </r>
  <r>
    <x v="74"/>
    <x v="0"/>
    <x v="2"/>
    <n v="13108"/>
    <n v="16322"/>
    <s v="East"/>
    <n v="0.80308780000000002"/>
  </r>
  <r>
    <x v="74"/>
    <x v="0"/>
    <x v="3"/>
    <n v="1065"/>
    <n v="2261"/>
    <s v="East"/>
    <n v="0.47103050000000002"/>
  </r>
  <r>
    <x v="74"/>
    <x v="0"/>
    <x v="4"/>
    <n v="1"/>
    <n v="1342"/>
    <s v="East"/>
    <n v="7.4520000000000001E-4"/>
  </r>
  <r>
    <x v="75"/>
    <x v="0"/>
    <x v="0"/>
    <n v="6142"/>
    <n v="6310"/>
    <s v="East"/>
    <n v="0.97337560000000001"/>
  </r>
  <r>
    <x v="75"/>
    <x v="0"/>
    <x v="2"/>
    <n v="9980"/>
    <n v="12477"/>
    <s v="East"/>
    <n v="0.79987169999999996"/>
  </r>
  <r>
    <x v="75"/>
    <x v="0"/>
    <x v="1"/>
    <n v="1169"/>
    <n v="1573"/>
    <s v="East"/>
    <n v="0.74316590000000005"/>
  </r>
  <r>
    <x v="75"/>
    <x v="0"/>
    <x v="3"/>
    <n v="603"/>
    <n v="1685"/>
    <s v="East"/>
    <n v="0.3578635"/>
  </r>
  <r>
    <x v="75"/>
    <x v="0"/>
    <x v="4"/>
    <m/>
    <n v="988"/>
    <s v="East"/>
    <m/>
  </r>
  <r>
    <x v="76"/>
    <x v="0"/>
    <x v="0"/>
    <n v="487"/>
    <n v="573"/>
    <s v="East"/>
    <n v="0.84991280000000002"/>
  </r>
  <r>
    <x v="76"/>
    <x v="0"/>
    <x v="1"/>
    <n v="119"/>
    <n v="141"/>
    <s v="East"/>
    <n v="0.84397160000000004"/>
  </r>
  <r>
    <x v="76"/>
    <x v="0"/>
    <x v="2"/>
    <n v="799"/>
    <n v="1052"/>
    <s v="East"/>
    <n v="0.75950569999999995"/>
  </r>
  <r>
    <x v="76"/>
    <x v="0"/>
    <x v="3"/>
    <n v="63"/>
    <n v="136"/>
    <s v="East"/>
    <n v="0.46323530000000002"/>
  </r>
  <r>
    <x v="76"/>
    <x v="0"/>
    <x v="4"/>
    <m/>
    <n v="123"/>
    <s v="East"/>
    <m/>
  </r>
  <r>
    <x v="77"/>
    <x v="0"/>
    <x v="0"/>
    <n v="7639"/>
    <n v="8503"/>
    <s v="East"/>
    <n v="0.89838879999999999"/>
  </r>
  <r>
    <x v="77"/>
    <x v="0"/>
    <x v="2"/>
    <n v="11311"/>
    <n v="15424"/>
    <s v="East"/>
    <n v="0.73333760000000003"/>
  </r>
  <r>
    <x v="77"/>
    <x v="0"/>
    <x v="1"/>
    <n v="1525"/>
    <n v="2194"/>
    <s v="East"/>
    <n v="0.69507750000000001"/>
  </r>
  <r>
    <x v="77"/>
    <x v="0"/>
    <x v="3"/>
    <n v="780"/>
    <n v="2493"/>
    <s v="East"/>
    <n v="0.31287599999999999"/>
  </r>
  <r>
    <x v="77"/>
    <x v="0"/>
    <x v="4"/>
    <m/>
    <n v="1546"/>
    <s v="East"/>
    <m/>
  </r>
  <r>
    <x v="78"/>
    <x v="0"/>
    <x v="0"/>
    <n v="9974"/>
    <n v="10368"/>
    <s v="East"/>
    <n v="0.96199849999999998"/>
  </r>
  <r>
    <x v="78"/>
    <x v="0"/>
    <x v="1"/>
    <n v="1327"/>
    <n v="1615"/>
    <s v="East"/>
    <n v="0.82167179999999995"/>
  </r>
  <r>
    <x v="78"/>
    <x v="0"/>
    <x v="2"/>
    <n v="10755"/>
    <n v="13302"/>
    <s v="East"/>
    <n v="0.80852500000000005"/>
  </r>
  <r>
    <x v="78"/>
    <x v="0"/>
    <x v="3"/>
    <n v="709"/>
    <n v="1721"/>
    <s v="East"/>
    <n v="0.4119698"/>
  </r>
  <r>
    <x v="78"/>
    <x v="0"/>
    <x v="4"/>
    <m/>
    <n v="950"/>
    <s v="East"/>
    <m/>
  </r>
  <r>
    <x v="79"/>
    <x v="0"/>
    <x v="0"/>
    <n v="8002"/>
    <n v="8345"/>
    <s v="East"/>
    <n v="0.95889749999999996"/>
  </r>
  <r>
    <x v="79"/>
    <x v="0"/>
    <x v="2"/>
    <n v="13195"/>
    <n v="16319"/>
    <s v="East"/>
    <n v="0.80856669999999997"/>
  </r>
  <r>
    <x v="79"/>
    <x v="0"/>
    <x v="1"/>
    <n v="1319"/>
    <n v="1849"/>
    <s v="East"/>
    <n v="0.71335859999999995"/>
  </r>
  <r>
    <x v="79"/>
    <x v="0"/>
    <x v="3"/>
    <n v="909"/>
    <n v="2227"/>
    <s v="East"/>
    <n v="0.40817239999999999"/>
  </r>
  <r>
    <x v="79"/>
    <x v="0"/>
    <x v="4"/>
    <n v="2"/>
    <n v="1234"/>
    <s v="East"/>
    <n v="1.6207000000000001E-3"/>
  </r>
  <r>
    <x v="80"/>
    <x v="0"/>
    <x v="0"/>
    <n v="12646"/>
    <n v="12711"/>
    <s v="East"/>
    <n v="0.9948863"/>
  </r>
  <r>
    <x v="80"/>
    <x v="0"/>
    <x v="2"/>
    <n v="20308"/>
    <n v="24739"/>
    <s v="East"/>
    <n v="0.82089009999999996"/>
  </r>
  <r>
    <x v="80"/>
    <x v="0"/>
    <x v="1"/>
    <n v="2138"/>
    <n v="2731"/>
    <s v="East"/>
    <n v="0.78286339999999999"/>
  </r>
  <r>
    <x v="80"/>
    <x v="0"/>
    <x v="3"/>
    <n v="1435"/>
    <n v="3330"/>
    <s v="East"/>
    <n v="0.43093090000000001"/>
  </r>
  <r>
    <x v="80"/>
    <x v="0"/>
    <x v="4"/>
    <n v="5"/>
    <n v="1955"/>
    <s v="East"/>
    <n v="2.5574999999999999E-3"/>
  </r>
  <r>
    <x v="81"/>
    <x v="0"/>
    <x v="0"/>
    <n v="4213"/>
    <n v="4473"/>
    <s v="East"/>
    <n v="0.94187350000000003"/>
  </r>
  <r>
    <x v="81"/>
    <x v="0"/>
    <x v="1"/>
    <n v="873"/>
    <n v="972"/>
    <s v="East"/>
    <n v="0.8981481"/>
  </r>
  <r>
    <x v="81"/>
    <x v="0"/>
    <x v="2"/>
    <n v="6261"/>
    <n v="7152"/>
    <s v="East"/>
    <n v="0.87541939999999996"/>
  </r>
  <r>
    <x v="81"/>
    <x v="0"/>
    <x v="3"/>
    <n v="605"/>
    <n v="951"/>
    <s v="East"/>
    <n v="0.63617250000000003"/>
  </r>
  <r>
    <x v="81"/>
    <x v="0"/>
    <x v="4"/>
    <n v="4"/>
    <n v="479"/>
    <s v="East"/>
    <n v="8.3507000000000008E-3"/>
  </r>
  <r>
    <x v="82"/>
    <x v="0"/>
    <x v="0"/>
    <n v="2317"/>
    <n v="2525"/>
    <s v="East"/>
    <n v="0.91762379999999999"/>
  </r>
  <r>
    <x v="82"/>
    <x v="0"/>
    <x v="2"/>
    <n v="3627"/>
    <n v="4111"/>
    <s v="East"/>
    <n v="0.88226709999999997"/>
  </r>
  <r>
    <x v="82"/>
    <x v="0"/>
    <x v="1"/>
    <n v="528"/>
    <n v="614"/>
    <s v="East"/>
    <n v="0.85993489999999995"/>
  </r>
  <r>
    <x v="82"/>
    <x v="0"/>
    <x v="3"/>
    <n v="308"/>
    <n v="604"/>
    <s v="East"/>
    <n v="0.50993379999999999"/>
  </r>
  <r>
    <x v="82"/>
    <x v="0"/>
    <x v="4"/>
    <n v="2"/>
    <n v="327"/>
    <s v="East"/>
    <n v="6.1161999999999996E-3"/>
  </r>
  <r>
    <x v="83"/>
    <x v="0"/>
    <x v="0"/>
    <n v="9647"/>
    <n v="10141"/>
    <s v="East"/>
    <n v="0.95128690000000005"/>
  </r>
  <r>
    <x v="83"/>
    <x v="0"/>
    <x v="2"/>
    <n v="11350"/>
    <n v="14739"/>
    <s v="East"/>
    <n v="0.77006580000000002"/>
  </r>
  <r>
    <x v="83"/>
    <x v="0"/>
    <x v="1"/>
    <n v="1217"/>
    <n v="1681"/>
    <s v="East"/>
    <n v="0.7239738"/>
  </r>
  <r>
    <x v="83"/>
    <x v="0"/>
    <x v="3"/>
    <n v="658"/>
    <n v="2003"/>
    <s v="East"/>
    <n v="0.3285072"/>
  </r>
  <r>
    <x v="83"/>
    <x v="0"/>
    <x v="4"/>
    <m/>
    <n v="1223"/>
    <s v="East"/>
    <m/>
  </r>
  <r>
    <x v="84"/>
    <x v="0"/>
    <x v="0"/>
    <n v="3596"/>
    <n v="4192"/>
    <s v="East"/>
    <n v="0.85782440000000004"/>
  </r>
  <r>
    <x v="84"/>
    <x v="0"/>
    <x v="1"/>
    <n v="870"/>
    <n v="1129"/>
    <s v="East"/>
    <n v="0.77059350000000004"/>
  </r>
  <r>
    <x v="84"/>
    <x v="0"/>
    <x v="2"/>
    <n v="6913"/>
    <n v="8995"/>
    <s v="East"/>
    <n v="0.7685381"/>
  </r>
  <r>
    <x v="84"/>
    <x v="0"/>
    <x v="3"/>
    <n v="550"/>
    <n v="1300"/>
    <s v="East"/>
    <n v="0.42307689999999998"/>
  </r>
  <r>
    <x v="84"/>
    <x v="0"/>
    <x v="4"/>
    <m/>
    <n v="782"/>
    <s v="East"/>
    <m/>
  </r>
  <r>
    <x v="85"/>
    <x v="0"/>
    <x v="0"/>
    <n v="4139"/>
    <n v="4666"/>
    <s v="East"/>
    <n v="0.88705529999999999"/>
  </r>
  <r>
    <x v="85"/>
    <x v="0"/>
    <x v="1"/>
    <n v="819"/>
    <n v="991"/>
    <s v="East"/>
    <n v="0.82643800000000001"/>
  </r>
  <r>
    <x v="85"/>
    <x v="0"/>
    <x v="2"/>
    <n v="7362"/>
    <n v="9135"/>
    <s v="East"/>
    <n v="0.8059113"/>
  </r>
  <r>
    <x v="85"/>
    <x v="0"/>
    <x v="3"/>
    <n v="492"/>
    <n v="1120"/>
    <s v="East"/>
    <n v="0.4392857"/>
  </r>
  <r>
    <x v="85"/>
    <x v="0"/>
    <x v="4"/>
    <m/>
    <n v="698"/>
    <s v="East"/>
    <m/>
  </r>
  <r>
    <x v="86"/>
    <x v="0"/>
    <x v="0"/>
    <n v="2594"/>
    <n v="2791"/>
    <s v="Central"/>
    <n v="0.92941600000000002"/>
  </r>
  <r>
    <x v="86"/>
    <x v="0"/>
    <x v="1"/>
    <n v="541"/>
    <n v="610"/>
    <s v="Central"/>
    <n v="0.88688520000000004"/>
  </r>
  <r>
    <x v="86"/>
    <x v="0"/>
    <x v="2"/>
    <n v="4659"/>
    <n v="5664"/>
    <s v="Central"/>
    <n v="0.82256359999999995"/>
  </r>
  <r>
    <x v="86"/>
    <x v="0"/>
    <x v="3"/>
    <n v="363"/>
    <n v="778"/>
    <s v="Central"/>
    <n v="0.46658100000000002"/>
  </r>
  <r>
    <x v="86"/>
    <x v="0"/>
    <x v="4"/>
    <m/>
    <n v="477"/>
    <s v="Central"/>
    <m/>
  </r>
  <r>
    <x v="87"/>
    <x v="0"/>
    <x v="0"/>
    <n v="5791"/>
    <n v="6532"/>
    <s v="Central"/>
    <n v="0.88655850000000003"/>
  </r>
  <r>
    <x v="87"/>
    <x v="0"/>
    <x v="2"/>
    <n v="9323"/>
    <n v="12352"/>
    <s v="Central"/>
    <n v="0.75477649999999996"/>
  </r>
  <r>
    <x v="87"/>
    <x v="0"/>
    <x v="1"/>
    <n v="983"/>
    <n v="1364"/>
    <s v="Central"/>
    <n v="0.7206745"/>
  </r>
  <r>
    <x v="87"/>
    <x v="0"/>
    <x v="3"/>
    <n v="481"/>
    <n v="1668"/>
    <s v="Central"/>
    <n v="0.2883693"/>
  </r>
  <r>
    <x v="87"/>
    <x v="0"/>
    <x v="4"/>
    <m/>
    <n v="1050"/>
    <s v="Central"/>
    <m/>
  </r>
  <r>
    <x v="88"/>
    <x v="0"/>
    <x v="0"/>
    <n v="9734"/>
    <n v="11133"/>
    <s v="Central"/>
    <n v="0.87433760000000005"/>
  </r>
  <r>
    <x v="88"/>
    <x v="0"/>
    <x v="1"/>
    <n v="2655"/>
    <n v="3226"/>
    <s v="Central"/>
    <n v="0.82300059999999997"/>
  </r>
  <r>
    <x v="88"/>
    <x v="0"/>
    <x v="2"/>
    <n v="22017"/>
    <n v="27384"/>
    <s v="Central"/>
    <n v="0.80400959999999999"/>
  </r>
  <r>
    <x v="88"/>
    <x v="0"/>
    <x v="3"/>
    <n v="1308"/>
    <n v="3757"/>
    <s v="Central"/>
    <n v="0.34815010000000002"/>
  </r>
  <r>
    <x v="88"/>
    <x v="0"/>
    <x v="4"/>
    <n v="1"/>
    <n v="2595"/>
    <s v="Central"/>
    <n v="3.8539999999999999E-4"/>
  </r>
  <r>
    <x v="89"/>
    <x v="0"/>
    <x v="0"/>
    <n v="475"/>
    <n v="313"/>
    <s v="Central"/>
    <n v="1"/>
  </r>
  <r>
    <x v="89"/>
    <x v="0"/>
    <x v="1"/>
    <n v="103"/>
    <n v="97"/>
    <s v="Central"/>
    <n v="1"/>
  </r>
  <r>
    <x v="89"/>
    <x v="0"/>
    <x v="2"/>
    <n v="745"/>
    <n v="723"/>
    <s v="Central"/>
    <n v="1"/>
  </r>
  <r>
    <x v="89"/>
    <x v="0"/>
    <x v="3"/>
    <n v="53"/>
    <n v="109"/>
    <s v="Central"/>
    <n v="0.48623850000000002"/>
  </r>
  <r>
    <x v="89"/>
    <x v="0"/>
    <x v="4"/>
    <m/>
    <n v="31"/>
    <s v="Central"/>
    <m/>
  </r>
  <r>
    <x v="90"/>
    <x v="2"/>
    <x v="2"/>
    <n v="2795"/>
    <n v="3060"/>
    <s v="Central"/>
    <n v="0.91339870000000001"/>
  </r>
  <r>
    <x v="90"/>
    <x v="2"/>
    <x v="1"/>
    <n v="421"/>
    <n v="463"/>
    <s v="Central"/>
    <n v="0.90928730000000002"/>
  </r>
  <r>
    <x v="90"/>
    <x v="2"/>
    <x v="0"/>
    <n v="1000"/>
    <n v="1141"/>
    <s v="Central"/>
    <n v="0.87642419999999999"/>
  </r>
  <r>
    <x v="90"/>
    <x v="2"/>
    <x v="3"/>
    <n v="175"/>
    <n v="303"/>
    <s v="Central"/>
    <n v="0.57755769999999995"/>
  </r>
  <r>
    <x v="90"/>
    <x v="0"/>
    <x v="4"/>
    <m/>
    <n v="134"/>
    <s v="Central"/>
    <m/>
  </r>
  <r>
    <x v="91"/>
    <x v="0"/>
    <x v="0"/>
    <n v="11714"/>
    <n v="13442"/>
    <s v="East"/>
    <n v="0.87144770000000005"/>
  </r>
  <r>
    <x v="91"/>
    <x v="0"/>
    <x v="1"/>
    <n v="1644"/>
    <n v="2112"/>
    <s v="East"/>
    <n v="0.77840909999999996"/>
  </r>
  <r>
    <x v="91"/>
    <x v="0"/>
    <x v="2"/>
    <n v="16228"/>
    <n v="21111"/>
    <s v="East"/>
    <n v="0.76869880000000002"/>
  </r>
  <r>
    <x v="91"/>
    <x v="0"/>
    <x v="3"/>
    <n v="959"/>
    <n v="2594"/>
    <s v="East"/>
    <n v="0.36969930000000001"/>
  </r>
  <r>
    <x v="91"/>
    <x v="0"/>
    <x v="4"/>
    <m/>
    <n v="1696"/>
    <s v="East"/>
    <m/>
  </r>
  <r>
    <x v="92"/>
    <x v="0"/>
    <x v="0"/>
    <n v="11075"/>
    <n v="12664"/>
    <s v="Central"/>
    <n v="0.87452620000000003"/>
  </r>
  <r>
    <x v="92"/>
    <x v="0"/>
    <x v="1"/>
    <n v="2717"/>
    <n v="3237"/>
    <s v="Central"/>
    <n v="0.83935740000000003"/>
  </r>
  <r>
    <x v="92"/>
    <x v="0"/>
    <x v="2"/>
    <n v="20005"/>
    <n v="25064"/>
    <s v="Central"/>
    <n v="0.79815670000000005"/>
  </r>
  <r>
    <x v="92"/>
    <x v="0"/>
    <x v="3"/>
    <n v="1496"/>
    <n v="3374"/>
    <s v="Central"/>
    <n v="0.44339060000000002"/>
  </r>
  <r>
    <x v="92"/>
    <x v="0"/>
    <x v="4"/>
    <n v="1"/>
    <n v="1866"/>
    <s v="Central"/>
    <n v="5.3589999999999996E-4"/>
  </r>
  <r>
    <x v="93"/>
    <x v="0"/>
    <x v="0"/>
    <n v="7259"/>
    <n v="8275"/>
    <s v="Central"/>
    <n v="0.87722060000000002"/>
  </r>
  <r>
    <x v="93"/>
    <x v="0"/>
    <x v="2"/>
    <n v="17208"/>
    <n v="22925"/>
    <s v="Central"/>
    <n v="0.7506216"/>
  </r>
  <r>
    <x v="93"/>
    <x v="0"/>
    <x v="1"/>
    <n v="2219"/>
    <n v="3097"/>
    <s v="Central"/>
    <n v="0.71649989999999997"/>
  </r>
  <r>
    <x v="93"/>
    <x v="0"/>
    <x v="3"/>
    <n v="1343"/>
    <n v="3824"/>
    <s v="Central"/>
    <n v="0.35120289999999998"/>
  </r>
  <r>
    <x v="93"/>
    <x v="0"/>
    <x v="4"/>
    <m/>
    <n v="2186"/>
    <s v="Central"/>
    <m/>
  </r>
  <r>
    <x v="94"/>
    <x v="0"/>
    <x v="0"/>
    <n v="793"/>
    <n v="624"/>
    <s v="Central"/>
    <n v="1"/>
  </r>
  <r>
    <x v="94"/>
    <x v="0"/>
    <x v="1"/>
    <n v="235"/>
    <n v="277"/>
    <s v="Central"/>
    <n v="0.8483754"/>
  </r>
  <r>
    <x v="94"/>
    <x v="0"/>
    <x v="2"/>
    <n v="1603"/>
    <n v="1919"/>
    <s v="Central"/>
    <n v="0.83533089999999999"/>
  </r>
  <r>
    <x v="94"/>
    <x v="0"/>
    <x v="3"/>
    <n v="86"/>
    <n v="184"/>
    <s v="Central"/>
    <n v="0.46739130000000001"/>
  </r>
  <r>
    <x v="94"/>
    <x v="0"/>
    <x v="4"/>
    <m/>
    <n v="98"/>
    <s v="Central"/>
    <m/>
  </r>
  <r>
    <x v="95"/>
    <x v="0"/>
    <x v="1"/>
    <n v="563"/>
    <n v="594"/>
    <s v="Central"/>
    <n v="0.94781139999999997"/>
  </r>
  <r>
    <x v="95"/>
    <x v="0"/>
    <x v="0"/>
    <n v="2129"/>
    <n v="2354"/>
    <s v="Central"/>
    <n v="0.90441800000000006"/>
  </r>
  <r>
    <x v="95"/>
    <x v="0"/>
    <x v="2"/>
    <n v="3929"/>
    <n v="4733"/>
    <s v="Central"/>
    <n v="0.83012889999999995"/>
  </r>
  <r>
    <x v="95"/>
    <x v="0"/>
    <x v="3"/>
    <n v="293"/>
    <n v="558"/>
    <s v="Central"/>
    <n v="0.52508960000000005"/>
  </r>
  <r>
    <x v="95"/>
    <x v="0"/>
    <x v="4"/>
    <m/>
    <n v="269"/>
    <s v="Central"/>
    <m/>
  </r>
  <r>
    <x v="96"/>
    <x v="0"/>
    <x v="0"/>
    <n v="19982"/>
    <n v="20257"/>
    <s v="West"/>
    <n v="0.98642439999999998"/>
  </r>
  <r>
    <x v="96"/>
    <x v="0"/>
    <x v="2"/>
    <n v="41065"/>
    <n v="48043"/>
    <s v="West"/>
    <n v="0.85475509999999999"/>
  </r>
  <r>
    <x v="96"/>
    <x v="0"/>
    <x v="1"/>
    <n v="5939"/>
    <n v="7105"/>
    <s v="West"/>
    <n v="0.83589020000000003"/>
  </r>
  <r>
    <x v="96"/>
    <x v="0"/>
    <x v="3"/>
    <n v="3729"/>
    <n v="8642"/>
    <s v="West"/>
    <n v="0.43149729999999997"/>
  </r>
  <r>
    <x v="96"/>
    <x v="0"/>
    <x v="4"/>
    <n v="4"/>
    <n v="4584"/>
    <s v="West"/>
    <n v="8.7259999999999996E-4"/>
  </r>
  <r>
    <x v="97"/>
    <x v="0"/>
    <x v="0"/>
    <n v="20710"/>
    <n v="23203"/>
    <s v="West"/>
    <n v="0.89255700000000004"/>
  </r>
  <r>
    <x v="97"/>
    <x v="0"/>
    <x v="2"/>
    <n v="24192"/>
    <n v="30754"/>
    <s v="West"/>
    <n v="0.78662940000000003"/>
  </r>
  <r>
    <x v="97"/>
    <x v="0"/>
    <x v="1"/>
    <n v="2819"/>
    <n v="3607"/>
    <s v="West"/>
    <n v="0.78153589999999995"/>
  </r>
  <r>
    <x v="97"/>
    <x v="0"/>
    <x v="3"/>
    <n v="1734"/>
    <n v="3842"/>
    <s v="West"/>
    <n v="0.45132739999999999"/>
  </r>
  <r>
    <x v="97"/>
    <x v="0"/>
    <x v="4"/>
    <m/>
    <n v="2216"/>
    <s v="West"/>
    <m/>
  </r>
  <r>
    <x v="98"/>
    <x v="0"/>
    <x v="0"/>
    <n v="5354"/>
    <n v="5754"/>
    <s v="East"/>
    <n v="0.93048319999999995"/>
  </r>
  <r>
    <x v="98"/>
    <x v="0"/>
    <x v="1"/>
    <n v="762"/>
    <n v="912"/>
    <s v="East"/>
    <n v="0.83552630000000006"/>
  </r>
  <r>
    <x v="98"/>
    <x v="0"/>
    <x v="2"/>
    <n v="6586"/>
    <n v="8420"/>
    <s v="East"/>
    <n v="0.78218529999999997"/>
  </r>
  <r>
    <x v="98"/>
    <x v="0"/>
    <x v="3"/>
    <n v="414"/>
    <n v="1007"/>
    <s v="East"/>
    <n v="0.41112209999999999"/>
  </r>
  <r>
    <x v="98"/>
    <x v="0"/>
    <x v="4"/>
    <n v="1"/>
    <n v="654"/>
    <s v="East"/>
    <n v="1.5291E-3"/>
  </r>
  <r>
    <x v="99"/>
    <x v="0"/>
    <x v="0"/>
    <n v="4024"/>
    <n v="4348"/>
    <s v="East"/>
    <n v="0.92548299999999994"/>
  </r>
  <r>
    <x v="99"/>
    <x v="0"/>
    <x v="1"/>
    <n v="770"/>
    <n v="883"/>
    <s v="East"/>
    <n v="0.8720272"/>
  </r>
  <r>
    <x v="99"/>
    <x v="0"/>
    <x v="2"/>
    <n v="5908"/>
    <n v="7028"/>
    <s v="East"/>
    <n v="0.84063739999999998"/>
  </r>
  <r>
    <x v="99"/>
    <x v="0"/>
    <x v="3"/>
    <n v="586"/>
    <n v="1154"/>
    <s v="East"/>
    <n v="0.507799"/>
  </r>
  <r>
    <x v="99"/>
    <x v="0"/>
    <x v="4"/>
    <m/>
    <n v="705"/>
    <s v="East"/>
    <m/>
  </r>
  <r>
    <x v="100"/>
    <x v="0"/>
    <x v="0"/>
    <n v="8721"/>
    <n v="9225"/>
    <s v="East"/>
    <n v="0.94536580000000003"/>
  </r>
  <r>
    <x v="100"/>
    <x v="0"/>
    <x v="1"/>
    <n v="3560"/>
    <n v="4126"/>
    <s v="East"/>
    <n v="0.86282119999999995"/>
  </r>
  <r>
    <x v="100"/>
    <x v="0"/>
    <x v="2"/>
    <n v="26190"/>
    <n v="31654"/>
    <s v="East"/>
    <n v="0.8273836"/>
  </r>
  <r>
    <x v="100"/>
    <x v="0"/>
    <x v="3"/>
    <n v="2592"/>
    <n v="5077"/>
    <s v="East"/>
    <n v="0.51053769999999998"/>
  </r>
  <r>
    <x v="100"/>
    <x v="0"/>
    <x v="4"/>
    <m/>
    <n v="3235"/>
    <s v="East"/>
    <m/>
  </r>
  <r>
    <x v="101"/>
    <x v="0"/>
    <x v="0"/>
    <n v="5084"/>
    <n v="5586"/>
    <s v="East"/>
    <n v="0.91013250000000001"/>
  </r>
  <r>
    <x v="101"/>
    <x v="0"/>
    <x v="1"/>
    <n v="2001"/>
    <n v="2212"/>
    <s v="East"/>
    <n v="0.90461119999999995"/>
  </r>
  <r>
    <x v="101"/>
    <x v="0"/>
    <x v="2"/>
    <n v="15446"/>
    <n v="17991"/>
    <s v="East"/>
    <n v="0.85854039999999998"/>
  </r>
  <r>
    <x v="101"/>
    <x v="0"/>
    <x v="3"/>
    <n v="1396"/>
    <n v="2673"/>
    <s v="East"/>
    <n v="0.52225969999999999"/>
  </r>
  <r>
    <x v="101"/>
    <x v="0"/>
    <x v="4"/>
    <m/>
    <n v="1675"/>
    <s v="East"/>
    <m/>
  </r>
  <r>
    <x v="102"/>
    <x v="0"/>
    <x v="0"/>
    <n v="11543"/>
    <n v="12090"/>
    <s v="East"/>
    <n v="0.95475600000000005"/>
  </r>
  <r>
    <x v="102"/>
    <x v="0"/>
    <x v="2"/>
    <n v="21591"/>
    <n v="24459"/>
    <s v="East"/>
    <n v="0.88274249999999999"/>
  </r>
  <r>
    <x v="102"/>
    <x v="0"/>
    <x v="1"/>
    <n v="1948"/>
    <n v="2404"/>
    <s v="East"/>
    <n v="0.81031609999999998"/>
  </r>
  <r>
    <x v="102"/>
    <x v="0"/>
    <x v="3"/>
    <n v="1284"/>
    <n v="3090"/>
    <s v="East"/>
    <n v="0.41553400000000001"/>
  </r>
  <r>
    <x v="102"/>
    <x v="0"/>
    <x v="4"/>
    <n v="1"/>
    <n v="2024"/>
    <s v="East"/>
    <n v="4.9410000000000003E-4"/>
  </r>
  <r>
    <x v="103"/>
    <x v="0"/>
    <x v="0"/>
    <n v="7412"/>
    <n v="7649"/>
    <s v="East"/>
    <n v="0.96901550000000003"/>
  </r>
  <r>
    <x v="103"/>
    <x v="0"/>
    <x v="2"/>
    <n v="15946"/>
    <n v="19700"/>
    <s v="East"/>
    <n v="0.80944159999999998"/>
  </r>
  <r>
    <x v="103"/>
    <x v="0"/>
    <x v="1"/>
    <n v="1417"/>
    <n v="2003"/>
    <s v="East"/>
    <n v="0.70743880000000003"/>
  </r>
  <r>
    <x v="103"/>
    <x v="0"/>
    <x v="3"/>
    <n v="880"/>
    <n v="2614"/>
    <s v="East"/>
    <n v="0.33664880000000003"/>
  </r>
  <r>
    <x v="103"/>
    <x v="0"/>
    <x v="4"/>
    <m/>
    <n v="1716"/>
    <s v="East"/>
    <m/>
  </r>
  <r>
    <x v="104"/>
    <x v="0"/>
    <x v="0"/>
    <n v="9321"/>
    <n v="10387"/>
    <s v="East"/>
    <n v="0.89737169999999999"/>
  </r>
  <r>
    <x v="104"/>
    <x v="0"/>
    <x v="2"/>
    <n v="20899"/>
    <n v="26382"/>
    <s v="East"/>
    <n v="0.79216889999999995"/>
  </r>
  <r>
    <x v="104"/>
    <x v="0"/>
    <x v="1"/>
    <n v="2142"/>
    <n v="2943"/>
    <s v="East"/>
    <n v="0.7278287"/>
  </r>
  <r>
    <x v="104"/>
    <x v="0"/>
    <x v="3"/>
    <n v="1246"/>
    <n v="3484"/>
    <s v="East"/>
    <n v="0.35763489999999998"/>
  </r>
  <r>
    <x v="104"/>
    <x v="0"/>
    <x v="4"/>
    <m/>
    <n v="2473"/>
    <s v="East"/>
    <m/>
  </r>
  <r>
    <x v="105"/>
    <x v="0"/>
    <x v="0"/>
    <n v="7217"/>
    <n v="7997"/>
    <s v="East"/>
    <n v="0.90246340000000003"/>
  </r>
  <r>
    <x v="105"/>
    <x v="0"/>
    <x v="1"/>
    <n v="3800"/>
    <n v="4434"/>
    <s v="East"/>
    <n v="0.85701400000000005"/>
  </r>
  <r>
    <x v="105"/>
    <x v="0"/>
    <x v="2"/>
    <n v="22696"/>
    <n v="27529"/>
    <s v="East"/>
    <n v="0.8244397"/>
  </r>
  <r>
    <x v="105"/>
    <x v="0"/>
    <x v="3"/>
    <n v="2477"/>
    <n v="4763"/>
    <s v="East"/>
    <n v="0.52005040000000002"/>
  </r>
  <r>
    <x v="105"/>
    <x v="0"/>
    <x v="4"/>
    <n v="2"/>
    <n v="2353"/>
    <s v="East"/>
    <n v="8.4999999999999995E-4"/>
  </r>
  <r>
    <x v="106"/>
    <x v="1"/>
    <x v="1"/>
    <n v="1125"/>
    <n v="1210"/>
    <s v="East"/>
    <n v="0.92975209999999997"/>
  </r>
  <r>
    <x v="106"/>
    <x v="1"/>
    <x v="2"/>
    <n v="8108"/>
    <n v="8728"/>
    <s v="East"/>
    <n v="0.92896429999999997"/>
  </r>
  <r>
    <x v="106"/>
    <x v="1"/>
    <x v="0"/>
    <n v="1347"/>
    <n v="1549"/>
    <s v="East"/>
    <n v="0.86959330000000001"/>
  </r>
  <r>
    <x v="106"/>
    <x v="1"/>
    <x v="3"/>
    <n v="679"/>
    <n v="1634"/>
    <s v="East"/>
    <n v="0.41554469999999999"/>
  </r>
  <r>
    <x v="106"/>
    <x v="0"/>
    <x v="4"/>
    <m/>
    <n v="1185"/>
    <s v="East"/>
    <m/>
  </r>
  <r>
    <x v="107"/>
    <x v="0"/>
    <x v="1"/>
    <n v="2717"/>
    <n v="2872"/>
    <s v="East"/>
    <n v="0.94603060000000005"/>
  </r>
  <r>
    <x v="107"/>
    <x v="0"/>
    <x v="0"/>
    <n v="3063"/>
    <n v="3259"/>
    <s v="East"/>
    <n v="0.93985890000000005"/>
  </r>
  <r>
    <x v="107"/>
    <x v="0"/>
    <x v="2"/>
    <n v="12245"/>
    <n v="13963"/>
    <s v="East"/>
    <n v="0.87696050000000003"/>
  </r>
  <r>
    <x v="107"/>
    <x v="0"/>
    <x v="3"/>
    <n v="1863"/>
    <n v="2505"/>
    <s v="East"/>
    <n v="0.74371259999999995"/>
  </r>
  <r>
    <x v="107"/>
    <x v="0"/>
    <x v="4"/>
    <m/>
    <n v="1058"/>
    <s v="East"/>
    <m/>
  </r>
  <r>
    <x v="108"/>
    <x v="0"/>
    <x v="0"/>
    <n v="12525"/>
    <n v="13104"/>
    <s v="East"/>
    <n v="0.95581499999999997"/>
  </r>
  <r>
    <x v="108"/>
    <x v="0"/>
    <x v="1"/>
    <n v="3024"/>
    <n v="3447"/>
    <s v="East"/>
    <n v="0.87728459999999997"/>
  </r>
  <r>
    <x v="108"/>
    <x v="0"/>
    <x v="2"/>
    <n v="24656"/>
    <n v="28662"/>
    <s v="East"/>
    <n v="0.86023309999999997"/>
  </r>
  <r>
    <x v="108"/>
    <x v="0"/>
    <x v="3"/>
    <n v="2114"/>
    <n v="3910"/>
    <s v="East"/>
    <n v="0.54066499999999995"/>
  </r>
  <r>
    <x v="108"/>
    <x v="0"/>
    <x v="4"/>
    <m/>
    <n v="2461"/>
    <s v="East"/>
    <m/>
  </r>
  <r>
    <x v="109"/>
    <x v="1"/>
    <x v="1"/>
    <n v="2103"/>
    <n v="2413"/>
    <s v="East"/>
    <n v="0.8715292"/>
  </r>
  <r>
    <x v="109"/>
    <x v="1"/>
    <x v="0"/>
    <n v="3261"/>
    <n v="3782"/>
    <s v="East"/>
    <n v="0.86224219999999996"/>
  </r>
  <r>
    <x v="109"/>
    <x v="1"/>
    <x v="2"/>
    <n v="12670"/>
    <n v="16464"/>
    <s v="East"/>
    <n v="0.76955779999999996"/>
  </r>
  <r>
    <x v="109"/>
    <x v="1"/>
    <x v="3"/>
    <n v="1397"/>
    <n v="2568"/>
    <s v="East"/>
    <n v="0.54400309999999996"/>
  </r>
  <r>
    <x v="109"/>
    <x v="0"/>
    <x v="4"/>
    <m/>
    <n v="1666"/>
    <s v="East"/>
    <m/>
  </r>
  <r>
    <x v="110"/>
    <x v="1"/>
    <x v="0"/>
    <n v="7733"/>
    <n v="8363"/>
    <s v="East"/>
    <n v="0.92466820000000005"/>
  </r>
  <r>
    <x v="110"/>
    <x v="1"/>
    <x v="1"/>
    <n v="3691"/>
    <n v="4023"/>
    <s v="East"/>
    <n v="0.91747449999999997"/>
  </r>
  <r>
    <x v="110"/>
    <x v="1"/>
    <x v="2"/>
    <n v="23280"/>
    <n v="27247"/>
    <s v="East"/>
    <n v="0.854406"/>
  </r>
  <r>
    <x v="110"/>
    <x v="1"/>
    <x v="3"/>
    <n v="2379"/>
    <n v="4031"/>
    <s v="East"/>
    <n v="0.59017609999999998"/>
  </r>
  <r>
    <x v="110"/>
    <x v="0"/>
    <x v="4"/>
    <m/>
    <n v="2157"/>
    <s v="East"/>
    <m/>
  </r>
  <r>
    <x v="111"/>
    <x v="3"/>
    <x v="0"/>
    <n v="10129"/>
    <n v="10820"/>
    <s v="East"/>
    <n v="0.93613679999999999"/>
  </r>
  <r>
    <x v="111"/>
    <x v="3"/>
    <x v="1"/>
    <n v="2464"/>
    <n v="2812"/>
    <s v="East"/>
    <n v="0.87624469999999999"/>
  </r>
  <r>
    <x v="111"/>
    <x v="3"/>
    <x v="2"/>
    <n v="21914"/>
    <n v="25156"/>
    <s v="East"/>
    <n v="0.87112420000000002"/>
  </r>
  <r>
    <x v="111"/>
    <x v="3"/>
    <x v="3"/>
    <n v="1584"/>
    <n v="3291"/>
    <s v="East"/>
    <n v="0.48131269999999998"/>
  </r>
  <r>
    <x v="111"/>
    <x v="3"/>
    <x v="4"/>
    <n v="2"/>
    <n v="2166"/>
    <s v="East"/>
    <n v="9.234E-4"/>
  </r>
  <r>
    <x v="112"/>
    <x v="3"/>
    <x v="2"/>
    <n v="30603"/>
    <n v="34321"/>
    <s v="East"/>
    <n v="0.89166979999999996"/>
  </r>
  <r>
    <x v="112"/>
    <x v="3"/>
    <x v="1"/>
    <n v="4259"/>
    <n v="4854"/>
    <s v="East"/>
    <n v="0.87742070000000005"/>
  </r>
  <r>
    <x v="112"/>
    <x v="3"/>
    <x v="0"/>
    <n v="9325"/>
    <n v="10794"/>
    <s v="East"/>
    <n v="0.86390579999999995"/>
  </r>
  <r>
    <x v="112"/>
    <x v="3"/>
    <x v="3"/>
    <n v="2235"/>
    <n v="4942"/>
    <s v="East"/>
    <n v="0.45224599999999998"/>
  </r>
  <r>
    <x v="112"/>
    <x v="3"/>
    <x v="4"/>
    <n v="1"/>
    <n v="2823"/>
    <s v="East"/>
    <n v="3.5419999999999999E-4"/>
  </r>
  <r>
    <x v="113"/>
    <x v="3"/>
    <x v="0"/>
    <n v="12431"/>
    <n v="13308"/>
    <s v="East"/>
    <n v="0.93409980000000004"/>
  </r>
  <r>
    <x v="113"/>
    <x v="3"/>
    <x v="1"/>
    <n v="3450"/>
    <n v="3829"/>
    <s v="East"/>
    <n v="0.9010186"/>
  </r>
  <r>
    <x v="113"/>
    <x v="3"/>
    <x v="2"/>
    <n v="28627"/>
    <n v="32114"/>
    <s v="East"/>
    <n v="0.89141809999999999"/>
  </r>
  <r>
    <x v="113"/>
    <x v="3"/>
    <x v="3"/>
    <n v="2112"/>
    <n v="4220"/>
    <s v="East"/>
    <n v="0.50047390000000003"/>
  </r>
  <r>
    <x v="113"/>
    <x v="3"/>
    <x v="4"/>
    <n v="7"/>
    <n v="2535"/>
    <s v="East"/>
    <n v="2.7613E-3"/>
  </r>
  <r>
    <x v="114"/>
    <x v="0"/>
    <x v="0"/>
    <n v="4482"/>
    <n v="4786"/>
    <s v="East"/>
    <n v="0.93648140000000002"/>
  </r>
  <r>
    <x v="114"/>
    <x v="0"/>
    <x v="1"/>
    <n v="935"/>
    <n v="1068"/>
    <s v="East"/>
    <n v="0.87546820000000003"/>
  </r>
  <r>
    <x v="114"/>
    <x v="0"/>
    <x v="2"/>
    <n v="9326"/>
    <n v="10755"/>
    <s v="East"/>
    <n v="0.8671316"/>
  </r>
  <r>
    <x v="114"/>
    <x v="0"/>
    <x v="3"/>
    <n v="712"/>
    <n v="1330"/>
    <s v="East"/>
    <n v="0.53533830000000004"/>
  </r>
  <r>
    <x v="114"/>
    <x v="0"/>
    <x v="4"/>
    <n v="1"/>
    <n v="888"/>
    <s v="East"/>
    <n v="1.1261000000000001E-3"/>
  </r>
  <r>
    <x v="115"/>
    <x v="3"/>
    <x v="1"/>
    <n v="1850"/>
    <n v="2133"/>
    <s v="East"/>
    <n v="0.86732299999999996"/>
  </r>
  <r>
    <x v="115"/>
    <x v="3"/>
    <x v="2"/>
    <n v="14224"/>
    <n v="16537"/>
    <s v="East"/>
    <n v="0.8601318"/>
  </r>
  <r>
    <x v="115"/>
    <x v="3"/>
    <x v="0"/>
    <n v="4306"/>
    <n v="5211"/>
    <s v="East"/>
    <n v="0.82632890000000003"/>
  </r>
  <r>
    <x v="115"/>
    <x v="3"/>
    <x v="3"/>
    <n v="1161"/>
    <n v="2511"/>
    <s v="East"/>
    <n v="0.46236559999999999"/>
  </r>
  <r>
    <x v="115"/>
    <x v="3"/>
    <x v="4"/>
    <n v="2"/>
    <n v="1723"/>
    <s v="East"/>
    <n v="1.1608E-3"/>
  </r>
  <r>
    <x v="116"/>
    <x v="0"/>
    <x v="1"/>
    <n v="120"/>
    <n v="137"/>
    <s v="East"/>
    <n v="0.87591240000000004"/>
  </r>
  <r>
    <x v="116"/>
    <x v="0"/>
    <x v="2"/>
    <n v="974"/>
    <n v="1225"/>
    <s v="East"/>
    <n v="0.79510210000000003"/>
  </r>
  <r>
    <x v="116"/>
    <x v="0"/>
    <x v="0"/>
    <n v="527"/>
    <n v="703"/>
    <s v="East"/>
    <n v="0.74964439999999999"/>
  </r>
  <r>
    <x v="116"/>
    <x v="0"/>
    <x v="3"/>
    <n v="105"/>
    <n v="158"/>
    <s v="East"/>
    <n v="0.66455699999999995"/>
  </r>
  <r>
    <x v="116"/>
    <x v="0"/>
    <x v="4"/>
    <m/>
    <n v="73"/>
    <s v="East"/>
    <m/>
  </r>
  <r>
    <x v="117"/>
    <x v="3"/>
    <x v="2"/>
    <n v="19044"/>
    <n v="21198"/>
    <s v="East"/>
    <n v="0.89838669999999998"/>
  </r>
  <r>
    <x v="117"/>
    <x v="3"/>
    <x v="1"/>
    <n v="3045"/>
    <n v="3486"/>
    <s v="East"/>
    <n v="0.87349399999999999"/>
  </r>
  <r>
    <x v="117"/>
    <x v="3"/>
    <x v="0"/>
    <n v="4049"/>
    <n v="4681"/>
    <s v="East"/>
    <n v="0.86498609999999998"/>
  </r>
  <r>
    <x v="117"/>
    <x v="3"/>
    <x v="3"/>
    <n v="1914"/>
    <n v="3821"/>
    <s v="East"/>
    <n v="0.50091600000000003"/>
  </r>
  <r>
    <x v="117"/>
    <x v="3"/>
    <x v="4"/>
    <n v="2"/>
    <n v="2206"/>
    <s v="East"/>
    <n v="9.0660000000000003E-4"/>
  </r>
  <r>
    <x v="118"/>
    <x v="0"/>
    <x v="0"/>
    <n v="5100"/>
    <n v="5893"/>
    <s v="West"/>
    <n v="0.86543360000000003"/>
  </r>
  <r>
    <x v="118"/>
    <x v="0"/>
    <x v="1"/>
    <n v="904"/>
    <n v="1159"/>
    <s v="West"/>
    <n v="0.77998270000000003"/>
  </r>
  <r>
    <x v="118"/>
    <x v="0"/>
    <x v="2"/>
    <n v="6923"/>
    <n v="9505"/>
    <s v="West"/>
    <n v="0.72835349999999999"/>
  </r>
  <r>
    <x v="118"/>
    <x v="0"/>
    <x v="3"/>
    <n v="390"/>
    <n v="1187"/>
    <s v="West"/>
    <n v="0.3285594"/>
  </r>
  <r>
    <x v="118"/>
    <x v="0"/>
    <x v="4"/>
    <m/>
    <n v="744"/>
    <s v="West"/>
    <m/>
  </r>
  <r>
    <x v="119"/>
    <x v="0"/>
    <x v="0"/>
    <n v="5227"/>
    <n v="5381"/>
    <s v="West"/>
    <n v="0.97138080000000004"/>
  </r>
  <r>
    <x v="119"/>
    <x v="0"/>
    <x v="2"/>
    <n v="8756"/>
    <n v="11017"/>
    <s v="West"/>
    <n v="0.79477169999999997"/>
  </r>
  <r>
    <x v="119"/>
    <x v="0"/>
    <x v="1"/>
    <n v="764"/>
    <n v="1112"/>
    <s v="West"/>
    <n v="0.6870503"/>
  </r>
  <r>
    <x v="119"/>
    <x v="0"/>
    <x v="3"/>
    <n v="358"/>
    <n v="1215"/>
    <s v="West"/>
    <n v="0.29465019999999997"/>
  </r>
  <r>
    <x v="119"/>
    <x v="0"/>
    <x v="4"/>
    <m/>
    <n v="796"/>
    <s v="West"/>
    <m/>
  </r>
  <r>
    <x v="120"/>
    <x v="0"/>
    <x v="0"/>
    <n v="7779"/>
    <n v="8804"/>
    <s v="West"/>
    <n v="0.88357560000000002"/>
  </r>
  <r>
    <x v="120"/>
    <x v="0"/>
    <x v="2"/>
    <n v="14008"/>
    <n v="16959"/>
    <s v="West"/>
    <n v="0.82599210000000001"/>
  </r>
  <r>
    <x v="120"/>
    <x v="0"/>
    <x v="1"/>
    <n v="1380"/>
    <n v="1837"/>
    <s v="West"/>
    <n v="0.75122480000000003"/>
  </r>
  <r>
    <x v="120"/>
    <x v="0"/>
    <x v="3"/>
    <n v="702"/>
    <n v="2140"/>
    <s v="West"/>
    <n v="0.32803739999999998"/>
  </r>
  <r>
    <x v="120"/>
    <x v="0"/>
    <x v="4"/>
    <n v="1"/>
    <n v="1312"/>
    <s v="West"/>
    <n v="7.6219999999999999E-4"/>
  </r>
  <r>
    <x v="121"/>
    <x v="0"/>
    <x v="0"/>
    <n v="6540"/>
    <n v="7246"/>
    <s v="West"/>
    <n v="0.90256689999999995"/>
  </r>
  <r>
    <x v="121"/>
    <x v="0"/>
    <x v="2"/>
    <n v="15081"/>
    <n v="17564"/>
    <s v="West"/>
    <n v="0.85863129999999999"/>
  </r>
  <r>
    <x v="121"/>
    <x v="0"/>
    <x v="1"/>
    <n v="2173"/>
    <n v="2564"/>
    <s v="West"/>
    <n v="0.84750389999999998"/>
  </r>
  <r>
    <x v="121"/>
    <x v="0"/>
    <x v="3"/>
    <n v="1246"/>
    <n v="2576"/>
    <s v="West"/>
    <n v="0.48369570000000001"/>
  </r>
  <r>
    <x v="121"/>
    <x v="0"/>
    <x v="4"/>
    <n v="1"/>
    <n v="1313"/>
    <s v="West"/>
    <n v="7.6159999999999997E-4"/>
  </r>
  <r>
    <x v="122"/>
    <x v="0"/>
    <x v="0"/>
    <n v="4784"/>
    <n v="5212"/>
    <s v="West"/>
    <n v="0.91788179999999997"/>
  </r>
  <r>
    <x v="122"/>
    <x v="0"/>
    <x v="1"/>
    <n v="795"/>
    <n v="909"/>
    <s v="West"/>
    <n v="0.87458749999999996"/>
  </r>
  <r>
    <x v="122"/>
    <x v="0"/>
    <x v="2"/>
    <n v="6377"/>
    <n v="7776"/>
    <s v="West"/>
    <n v="0.82008740000000002"/>
  </r>
  <r>
    <x v="122"/>
    <x v="0"/>
    <x v="3"/>
    <n v="477"/>
    <n v="958"/>
    <s v="West"/>
    <n v="0.49791229999999997"/>
  </r>
  <r>
    <x v="122"/>
    <x v="0"/>
    <x v="4"/>
    <m/>
    <n v="550"/>
    <s v="West"/>
    <m/>
  </r>
  <r>
    <x v="123"/>
    <x v="0"/>
    <x v="0"/>
    <n v="9122"/>
    <n v="10212"/>
    <s v="West"/>
    <n v="0.89326280000000002"/>
  </r>
  <r>
    <x v="123"/>
    <x v="0"/>
    <x v="2"/>
    <n v="14840"/>
    <n v="18074"/>
    <s v="West"/>
    <n v="0.82106889999999999"/>
  </r>
  <r>
    <x v="123"/>
    <x v="0"/>
    <x v="1"/>
    <n v="1659"/>
    <n v="2151"/>
    <s v="West"/>
    <n v="0.77126919999999999"/>
  </r>
  <r>
    <x v="123"/>
    <x v="0"/>
    <x v="3"/>
    <n v="991"/>
    <n v="2497"/>
    <s v="West"/>
    <n v="0.39687620000000001"/>
  </r>
  <r>
    <x v="123"/>
    <x v="0"/>
    <x v="4"/>
    <m/>
    <n v="1503"/>
    <s v="West"/>
    <m/>
  </r>
  <r>
    <x v="124"/>
    <x v="0"/>
    <x v="0"/>
    <n v="10281"/>
    <n v="11082"/>
    <s v="West"/>
    <n v="0.92772060000000001"/>
  </r>
  <r>
    <x v="124"/>
    <x v="0"/>
    <x v="1"/>
    <n v="1584"/>
    <n v="1806"/>
    <s v="West"/>
    <n v="0.87707639999999998"/>
  </r>
  <r>
    <x v="124"/>
    <x v="0"/>
    <x v="2"/>
    <n v="12540"/>
    <n v="15106"/>
    <s v="West"/>
    <n v="0.83013369999999997"/>
  </r>
  <r>
    <x v="124"/>
    <x v="0"/>
    <x v="3"/>
    <n v="927"/>
    <n v="1901"/>
    <s v="West"/>
    <n v="0.48763810000000002"/>
  </r>
  <r>
    <x v="124"/>
    <x v="0"/>
    <x v="4"/>
    <m/>
    <n v="1025"/>
    <s v="West"/>
    <m/>
  </r>
  <r>
    <x v="125"/>
    <x v="0"/>
    <x v="0"/>
    <n v="3494"/>
    <n v="3855"/>
    <s v="West"/>
    <n v="0.90635540000000003"/>
  </r>
  <r>
    <x v="125"/>
    <x v="0"/>
    <x v="2"/>
    <n v="7267"/>
    <n v="8998"/>
    <s v="West"/>
    <n v="0.80762389999999995"/>
  </r>
  <r>
    <x v="125"/>
    <x v="0"/>
    <x v="1"/>
    <n v="788"/>
    <n v="1001"/>
    <s v="West"/>
    <n v="0.78721280000000005"/>
  </r>
  <r>
    <x v="125"/>
    <x v="0"/>
    <x v="3"/>
    <n v="361"/>
    <n v="1264"/>
    <s v="West"/>
    <n v="0.2856013"/>
  </r>
  <r>
    <x v="125"/>
    <x v="0"/>
    <x v="4"/>
    <n v="1"/>
    <n v="802"/>
    <s v="West"/>
    <n v="1.2469E-3"/>
  </r>
  <r>
    <x v="126"/>
    <x v="0"/>
    <x v="0"/>
    <n v="5861"/>
    <n v="5867"/>
    <s v="West"/>
    <n v="0.99897729999999996"/>
  </r>
  <r>
    <x v="126"/>
    <x v="0"/>
    <x v="2"/>
    <n v="12988"/>
    <n v="16118"/>
    <s v="West"/>
    <n v="0.80580719999999995"/>
  </r>
  <r>
    <x v="126"/>
    <x v="0"/>
    <x v="1"/>
    <n v="1049"/>
    <n v="1721"/>
    <s v="West"/>
    <n v="0.60952930000000005"/>
  </r>
  <r>
    <x v="126"/>
    <x v="0"/>
    <x v="3"/>
    <n v="626"/>
    <n v="1993"/>
    <s v="West"/>
    <n v="0.31409930000000003"/>
  </r>
  <r>
    <x v="126"/>
    <x v="0"/>
    <x v="4"/>
    <m/>
    <n v="1291"/>
    <s v="West"/>
    <m/>
  </r>
  <r>
    <x v="127"/>
    <x v="0"/>
    <x v="1"/>
    <n v="1527"/>
    <n v="1556"/>
    <s v="West"/>
    <n v="0.98136250000000003"/>
  </r>
  <r>
    <x v="127"/>
    <x v="0"/>
    <x v="0"/>
    <n v="4544"/>
    <n v="4989"/>
    <s v="West"/>
    <n v="0.91080380000000005"/>
  </r>
  <r>
    <x v="127"/>
    <x v="0"/>
    <x v="2"/>
    <n v="9576"/>
    <n v="11317"/>
    <s v="West"/>
    <n v="0.84616069999999999"/>
  </r>
  <r>
    <x v="127"/>
    <x v="0"/>
    <x v="3"/>
    <n v="622"/>
    <n v="1484"/>
    <s v="West"/>
    <n v="0.4191375"/>
  </r>
  <r>
    <x v="127"/>
    <x v="0"/>
    <x v="4"/>
    <n v="1"/>
    <n v="798"/>
    <s v="West"/>
    <n v="1.2531E-3"/>
  </r>
  <r>
    <x v="128"/>
    <x v="0"/>
    <x v="2"/>
    <n v="6064"/>
    <n v="6505"/>
    <s v="West"/>
    <n v="0.93220599999999998"/>
  </r>
  <r>
    <x v="128"/>
    <x v="0"/>
    <x v="0"/>
    <n v="3135"/>
    <n v="3379"/>
    <s v="West"/>
    <n v="0.92778930000000004"/>
  </r>
  <r>
    <x v="128"/>
    <x v="0"/>
    <x v="1"/>
    <n v="554"/>
    <n v="652"/>
    <s v="West"/>
    <n v="0.84969320000000004"/>
  </r>
  <r>
    <x v="128"/>
    <x v="0"/>
    <x v="3"/>
    <n v="266"/>
    <n v="690"/>
    <s v="West"/>
    <n v="0.3855073"/>
  </r>
  <r>
    <x v="128"/>
    <x v="0"/>
    <x v="4"/>
    <m/>
    <n v="416"/>
    <s v="West"/>
    <m/>
  </r>
  <r>
    <x v="129"/>
    <x v="0"/>
    <x v="0"/>
    <n v="4059"/>
    <n v="4519"/>
    <s v="West"/>
    <n v="0.89820750000000005"/>
  </r>
  <r>
    <x v="129"/>
    <x v="0"/>
    <x v="1"/>
    <n v="1112"/>
    <n v="1281"/>
    <s v="West"/>
    <n v="0.86807179999999995"/>
  </r>
  <r>
    <x v="129"/>
    <x v="0"/>
    <x v="2"/>
    <n v="10162"/>
    <n v="12361"/>
    <s v="West"/>
    <n v="0.82210179999999999"/>
  </r>
  <r>
    <x v="129"/>
    <x v="0"/>
    <x v="3"/>
    <n v="562"/>
    <n v="1574"/>
    <s v="West"/>
    <n v="0.35705209999999998"/>
  </r>
  <r>
    <x v="129"/>
    <x v="0"/>
    <x v="4"/>
    <m/>
    <n v="1152"/>
    <s v="West"/>
    <m/>
  </r>
  <r>
    <x v="130"/>
    <x v="0"/>
    <x v="0"/>
    <n v="438"/>
    <n v="485"/>
    <s v="West"/>
    <n v="0.90309280000000003"/>
  </r>
  <r>
    <x v="130"/>
    <x v="0"/>
    <x v="1"/>
    <n v="168"/>
    <n v="198"/>
    <s v="West"/>
    <n v="0.84848489999999999"/>
  </r>
  <r>
    <x v="130"/>
    <x v="0"/>
    <x v="2"/>
    <n v="954"/>
    <n v="1184"/>
    <s v="West"/>
    <n v="0.80574319999999999"/>
  </r>
  <r>
    <x v="130"/>
    <x v="0"/>
    <x v="3"/>
    <n v="80"/>
    <n v="202"/>
    <s v="West"/>
    <n v="0.39603959999999999"/>
  </r>
  <r>
    <x v="130"/>
    <x v="0"/>
    <x v="4"/>
    <m/>
    <n v="76"/>
    <s v="West"/>
    <m/>
  </r>
  <r>
    <x v="131"/>
    <x v="0"/>
    <x v="0"/>
    <n v="6389"/>
    <n v="7040"/>
    <s v="West"/>
    <n v="0.90752840000000001"/>
  </r>
  <r>
    <x v="131"/>
    <x v="0"/>
    <x v="2"/>
    <n v="10972"/>
    <n v="14604"/>
    <s v="West"/>
    <n v="0.751301"/>
  </r>
  <r>
    <x v="131"/>
    <x v="0"/>
    <x v="1"/>
    <n v="1124"/>
    <n v="1601"/>
    <s v="West"/>
    <n v="0.70206120000000005"/>
  </r>
  <r>
    <x v="131"/>
    <x v="0"/>
    <x v="3"/>
    <n v="548"/>
    <n v="1949"/>
    <s v="West"/>
    <n v="0.28116980000000003"/>
  </r>
  <r>
    <x v="131"/>
    <x v="0"/>
    <x v="4"/>
    <m/>
    <n v="1354"/>
    <s v="West"/>
    <m/>
  </r>
  <r>
    <x v="132"/>
    <x v="0"/>
    <x v="0"/>
    <n v="9674"/>
    <n v="10539"/>
    <s v="West"/>
    <n v="0.91792390000000001"/>
  </r>
  <r>
    <x v="132"/>
    <x v="0"/>
    <x v="1"/>
    <n v="1880"/>
    <n v="2230"/>
    <s v="West"/>
    <n v="0.8430493"/>
  </r>
  <r>
    <x v="132"/>
    <x v="0"/>
    <x v="2"/>
    <n v="14807"/>
    <n v="18182"/>
    <s v="West"/>
    <n v="0.81437680000000001"/>
  </r>
  <r>
    <x v="132"/>
    <x v="0"/>
    <x v="3"/>
    <n v="963"/>
    <n v="2427"/>
    <s v="West"/>
    <n v="0.39678619999999998"/>
  </r>
  <r>
    <x v="132"/>
    <x v="0"/>
    <x v="4"/>
    <m/>
    <n v="1412"/>
    <s v="West"/>
    <m/>
  </r>
  <r>
    <x v="133"/>
    <x v="0"/>
    <x v="0"/>
    <n v="5994"/>
    <n v="6509"/>
    <s v="West"/>
    <n v="0.9208788"/>
  </r>
  <r>
    <x v="133"/>
    <x v="0"/>
    <x v="1"/>
    <n v="847"/>
    <n v="1097"/>
    <s v="West"/>
    <n v="0.77210579999999995"/>
  </r>
  <r>
    <x v="133"/>
    <x v="0"/>
    <x v="2"/>
    <n v="7520"/>
    <n v="9923"/>
    <s v="West"/>
    <n v="0.75783529999999999"/>
  </r>
  <r>
    <x v="133"/>
    <x v="0"/>
    <x v="3"/>
    <n v="369"/>
    <n v="1137"/>
    <s v="West"/>
    <n v="0.3245383"/>
  </r>
  <r>
    <x v="133"/>
    <x v="0"/>
    <x v="4"/>
    <m/>
    <n v="772"/>
    <s v="West"/>
    <m/>
  </r>
  <r>
    <x v="134"/>
    <x v="0"/>
    <x v="0"/>
    <n v="7413"/>
    <n v="8179"/>
    <s v="West"/>
    <n v="0.90634550000000003"/>
  </r>
  <r>
    <x v="134"/>
    <x v="0"/>
    <x v="1"/>
    <n v="1908"/>
    <n v="2173"/>
    <s v="West"/>
    <n v="0.87804879999999996"/>
  </r>
  <r>
    <x v="134"/>
    <x v="0"/>
    <x v="2"/>
    <n v="13027"/>
    <n v="15926"/>
    <s v="West"/>
    <n v="0.81797059999999999"/>
  </r>
  <r>
    <x v="134"/>
    <x v="0"/>
    <x v="3"/>
    <n v="1035"/>
    <n v="2192"/>
    <s v="West"/>
    <n v="0.47217150000000002"/>
  </r>
  <r>
    <x v="134"/>
    <x v="0"/>
    <x v="4"/>
    <n v="3"/>
    <n v="1218"/>
    <s v="West"/>
    <n v="2.4631000000000002E-3"/>
  </r>
  <r>
    <x v="135"/>
    <x v="2"/>
    <x v="0"/>
    <n v="10794"/>
    <n v="11149"/>
    <s v="Central"/>
    <n v="0.96815859999999998"/>
  </r>
  <r>
    <x v="135"/>
    <x v="2"/>
    <x v="1"/>
    <n v="2710"/>
    <n v="2949"/>
    <s v="Central"/>
    <n v="0.91895559999999998"/>
  </r>
  <r>
    <x v="135"/>
    <x v="2"/>
    <x v="2"/>
    <n v="18190"/>
    <n v="20479"/>
    <s v="Central"/>
    <n v="0.88822699999999999"/>
  </r>
  <r>
    <x v="135"/>
    <x v="2"/>
    <x v="3"/>
    <n v="1605"/>
    <n v="2841"/>
    <s v="Central"/>
    <n v="0.5649419"/>
  </r>
  <r>
    <x v="135"/>
    <x v="2"/>
    <x v="4"/>
    <n v="1"/>
    <n v="1318"/>
    <s v="Central"/>
    <n v="7.5869999999999996E-4"/>
  </r>
  <r>
    <x v="136"/>
    <x v="2"/>
    <x v="2"/>
    <n v="32018"/>
    <n v="34349"/>
    <s v="Central"/>
    <n v="0.93213780000000002"/>
  </r>
  <r>
    <x v="136"/>
    <x v="2"/>
    <x v="0"/>
    <n v="17911"/>
    <n v="19270"/>
    <s v="Central"/>
    <n v="0.92947579999999996"/>
  </r>
  <r>
    <x v="136"/>
    <x v="2"/>
    <x v="1"/>
    <n v="4211"/>
    <n v="4574"/>
    <s v="Central"/>
    <n v="0.92063839999999997"/>
  </r>
  <r>
    <x v="136"/>
    <x v="2"/>
    <x v="3"/>
    <n v="2347"/>
    <n v="4691"/>
    <s v="Central"/>
    <n v="0.50031979999999998"/>
  </r>
  <r>
    <x v="136"/>
    <x v="2"/>
    <x v="4"/>
    <n v="5"/>
    <n v="1957"/>
    <s v="Central"/>
    <n v="2.5549000000000001E-3"/>
  </r>
  <r>
    <x v="137"/>
    <x v="2"/>
    <x v="2"/>
    <n v="33264"/>
    <n v="32869"/>
    <s v="Central"/>
    <n v="1"/>
  </r>
  <r>
    <x v="137"/>
    <x v="2"/>
    <x v="1"/>
    <n v="4223"/>
    <n v="4513"/>
    <s v="Central"/>
    <n v="0.93574120000000005"/>
  </r>
  <r>
    <x v="137"/>
    <x v="2"/>
    <x v="0"/>
    <n v="12795"/>
    <n v="14019"/>
    <s v="Central"/>
    <n v="0.91268990000000005"/>
  </r>
  <r>
    <x v="137"/>
    <x v="2"/>
    <x v="3"/>
    <n v="2005"/>
    <n v="4819"/>
    <s v="Central"/>
    <n v="0.41606140000000003"/>
  </r>
  <r>
    <x v="137"/>
    <x v="2"/>
    <x v="4"/>
    <n v="1"/>
    <n v="2377"/>
    <s v="Central"/>
    <n v="4.2069999999999998E-4"/>
  </r>
  <r>
    <x v="138"/>
    <x v="2"/>
    <x v="0"/>
    <n v="15076"/>
    <n v="16043"/>
    <s v="Central"/>
    <n v="0.93972449999999996"/>
  </r>
  <r>
    <x v="138"/>
    <x v="2"/>
    <x v="1"/>
    <n v="3047"/>
    <n v="3356"/>
    <s v="Central"/>
    <n v="0.90792609999999996"/>
  </r>
  <r>
    <x v="138"/>
    <x v="2"/>
    <x v="2"/>
    <n v="25556"/>
    <n v="28269"/>
    <s v="Central"/>
    <n v="0.90402910000000003"/>
  </r>
  <r>
    <x v="138"/>
    <x v="2"/>
    <x v="3"/>
    <n v="1861"/>
    <n v="3377"/>
    <s v="Central"/>
    <n v="0.55108080000000004"/>
  </r>
  <r>
    <x v="138"/>
    <x v="2"/>
    <x v="4"/>
    <n v="4"/>
    <n v="1655"/>
    <s v="Central"/>
    <n v="2.4169E-3"/>
  </r>
  <r>
    <x v="139"/>
    <x v="0"/>
    <x v="0"/>
    <n v="14871"/>
    <n v="15720"/>
    <s v="East"/>
    <n v="0.94599239999999996"/>
  </r>
  <r>
    <x v="139"/>
    <x v="0"/>
    <x v="1"/>
    <n v="2484"/>
    <n v="3064"/>
    <s v="East"/>
    <n v="0.81070489999999995"/>
  </r>
  <r>
    <x v="139"/>
    <x v="0"/>
    <x v="2"/>
    <n v="21663"/>
    <n v="26841"/>
    <s v="East"/>
    <n v="0.80708619999999998"/>
  </r>
  <r>
    <x v="139"/>
    <x v="0"/>
    <x v="3"/>
    <n v="1378"/>
    <n v="3399"/>
    <s v="East"/>
    <n v="0.40541339999999998"/>
  </r>
  <r>
    <x v="139"/>
    <x v="0"/>
    <x v="4"/>
    <n v="1"/>
    <n v="2230"/>
    <s v="East"/>
    <n v="4.484E-4"/>
  </r>
  <r>
    <x v="140"/>
    <x v="0"/>
    <x v="1"/>
    <n v="3915"/>
    <n v="4400"/>
    <s v="Central"/>
    <n v="0.88977269999999997"/>
  </r>
  <r>
    <x v="140"/>
    <x v="0"/>
    <x v="0"/>
    <n v="7161"/>
    <n v="8351"/>
    <s v="Central"/>
    <n v="0.85750210000000004"/>
  </r>
  <r>
    <x v="140"/>
    <x v="0"/>
    <x v="2"/>
    <n v="25479"/>
    <n v="29995"/>
    <s v="Central"/>
    <n v="0.84944160000000002"/>
  </r>
  <r>
    <x v="140"/>
    <x v="0"/>
    <x v="3"/>
    <n v="2316"/>
    <n v="4399"/>
    <s v="Central"/>
    <n v="0.52648329999999999"/>
  </r>
  <r>
    <x v="140"/>
    <x v="0"/>
    <x v="4"/>
    <n v="2"/>
    <n v="2160"/>
    <s v="Central"/>
    <n v="9.2590000000000001E-4"/>
  </r>
  <r>
    <x v="141"/>
    <x v="0"/>
    <x v="0"/>
    <n v="11828"/>
    <n v="11383"/>
    <s v="Central"/>
    <n v="1"/>
  </r>
  <r>
    <x v="141"/>
    <x v="0"/>
    <x v="1"/>
    <n v="2640"/>
    <n v="2880"/>
    <s v="Central"/>
    <n v="0.91666669999999995"/>
  </r>
  <r>
    <x v="141"/>
    <x v="0"/>
    <x v="2"/>
    <n v="22340"/>
    <n v="25428"/>
    <s v="Central"/>
    <n v="0.87855910000000004"/>
  </r>
  <r>
    <x v="141"/>
    <x v="0"/>
    <x v="3"/>
    <n v="1397"/>
    <n v="3058"/>
    <s v="Central"/>
    <n v="0.45683449999999998"/>
  </r>
  <r>
    <x v="141"/>
    <x v="0"/>
    <x v="4"/>
    <n v="1"/>
    <n v="1731"/>
    <s v="Central"/>
    <n v="5.777E-4"/>
  </r>
  <r>
    <x v="142"/>
    <x v="0"/>
    <x v="0"/>
    <n v="6838"/>
    <n v="7895"/>
    <s v="Central"/>
    <n v="0.86611780000000005"/>
  </r>
  <r>
    <x v="142"/>
    <x v="0"/>
    <x v="2"/>
    <n v="21887"/>
    <n v="26973"/>
    <s v="Central"/>
    <n v="0.81144110000000003"/>
  </r>
  <r>
    <x v="142"/>
    <x v="0"/>
    <x v="1"/>
    <n v="2873"/>
    <n v="3620"/>
    <s v="Central"/>
    <n v="0.79364639999999997"/>
  </r>
  <r>
    <x v="142"/>
    <x v="0"/>
    <x v="3"/>
    <n v="1618"/>
    <n v="4802"/>
    <s v="Central"/>
    <n v="0.33694289999999999"/>
  </r>
  <r>
    <x v="142"/>
    <x v="0"/>
    <x v="4"/>
    <m/>
    <n v="2903"/>
    <s v="Central"/>
    <m/>
  </r>
  <r>
    <x v="143"/>
    <x v="0"/>
    <x v="0"/>
    <n v="11007"/>
    <n v="12462"/>
    <s v="Central"/>
    <n v="0.88324510000000001"/>
  </r>
  <r>
    <x v="143"/>
    <x v="0"/>
    <x v="1"/>
    <n v="3614"/>
    <n v="4104"/>
    <s v="Central"/>
    <n v="0.88060430000000001"/>
  </r>
  <r>
    <x v="143"/>
    <x v="0"/>
    <x v="2"/>
    <n v="24353"/>
    <n v="28805"/>
    <s v="Central"/>
    <n v="0.84544350000000001"/>
  </r>
  <r>
    <x v="143"/>
    <x v="0"/>
    <x v="3"/>
    <n v="2678"/>
    <n v="5066"/>
    <s v="Central"/>
    <n v="0.52862220000000004"/>
  </r>
  <r>
    <x v="143"/>
    <x v="0"/>
    <x v="4"/>
    <n v="5"/>
    <n v="2583"/>
    <s v="Central"/>
    <n v="1.9357000000000001E-3"/>
  </r>
  <r>
    <x v="144"/>
    <x v="2"/>
    <x v="2"/>
    <n v="19850"/>
    <n v="21803"/>
    <s v="Central"/>
    <n v="0.91042520000000005"/>
  </r>
  <r>
    <x v="144"/>
    <x v="2"/>
    <x v="0"/>
    <n v="9528"/>
    <n v="10618"/>
    <s v="Central"/>
    <n v="0.89734409999999998"/>
  </r>
  <r>
    <x v="144"/>
    <x v="2"/>
    <x v="1"/>
    <n v="2448"/>
    <n v="2790"/>
    <s v="Central"/>
    <n v="0.87741939999999996"/>
  </r>
  <r>
    <x v="144"/>
    <x v="2"/>
    <x v="3"/>
    <n v="1326"/>
    <n v="2458"/>
    <s v="Central"/>
    <n v="0.53946300000000003"/>
  </r>
  <r>
    <x v="144"/>
    <x v="2"/>
    <x v="4"/>
    <n v="1"/>
    <n v="1115"/>
    <s v="Central"/>
    <n v="8.9689999999999995E-4"/>
  </r>
  <r>
    <x v="145"/>
    <x v="0"/>
    <x v="0"/>
    <n v="19815"/>
    <n v="20689"/>
    <s v="Central"/>
    <n v="0.95775529999999998"/>
  </r>
  <r>
    <x v="145"/>
    <x v="0"/>
    <x v="2"/>
    <n v="39338"/>
    <n v="43892"/>
    <s v="Central"/>
    <n v="0.89624530000000002"/>
  </r>
  <r>
    <x v="145"/>
    <x v="0"/>
    <x v="1"/>
    <n v="4479"/>
    <n v="5161"/>
    <s v="Central"/>
    <n v="0.86785509999999999"/>
  </r>
  <r>
    <x v="145"/>
    <x v="0"/>
    <x v="3"/>
    <n v="2293"/>
    <n v="5011"/>
    <s v="Central"/>
    <n v="0.45759329999999998"/>
  </r>
  <r>
    <x v="145"/>
    <x v="0"/>
    <x v="4"/>
    <n v="5"/>
    <n v="2578"/>
    <s v="Central"/>
    <n v="1.9395E-3"/>
  </r>
  <r>
    <x v="146"/>
    <x v="0"/>
    <x v="1"/>
    <n v="5197"/>
    <n v="5760"/>
    <s v="Central"/>
    <n v="0.90225699999999998"/>
  </r>
  <r>
    <x v="146"/>
    <x v="0"/>
    <x v="2"/>
    <n v="31182"/>
    <n v="35062"/>
    <s v="Central"/>
    <n v="0.88933890000000004"/>
  </r>
  <r>
    <x v="146"/>
    <x v="0"/>
    <x v="0"/>
    <n v="8735"/>
    <n v="10102"/>
    <s v="Central"/>
    <n v="0.86468029999999996"/>
  </r>
  <r>
    <x v="146"/>
    <x v="0"/>
    <x v="3"/>
    <n v="2576"/>
    <n v="5115"/>
    <s v="Central"/>
    <n v="0.50361679999999998"/>
  </r>
  <r>
    <x v="146"/>
    <x v="0"/>
    <x v="4"/>
    <n v="1"/>
    <n v="2284"/>
    <s v="Central"/>
    <n v="4.3780000000000002E-4"/>
  </r>
  <r>
    <x v="147"/>
    <x v="0"/>
    <x v="1"/>
    <n v="4788"/>
    <n v="5181"/>
    <s v="Central"/>
    <n v="0.92414589999999996"/>
  </r>
  <r>
    <x v="147"/>
    <x v="0"/>
    <x v="0"/>
    <n v="13031"/>
    <n v="14360"/>
    <s v="Central"/>
    <n v="0.90745129999999996"/>
  </r>
  <r>
    <x v="147"/>
    <x v="0"/>
    <x v="2"/>
    <n v="32839"/>
    <n v="38094"/>
    <s v="Central"/>
    <n v="0.86205180000000003"/>
  </r>
  <r>
    <x v="147"/>
    <x v="0"/>
    <x v="3"/>
    <n v="2821"/>
    <n v="5281"/>
    <s v="Central"/>
    <n v="0.53417919999999997"/>
  </r>
  <r>
    <x v="147"/>
    <x v="0"/>
    <x v="4"/>
    <n v="1"/>
    <n v="2684"/>
    <s v="Central"/>
    <n v="3.726E-4"/>
  </r>
  <r>
    <x v="148"/>
    <x v="2"/>
    <x v="1"/>
    <n v="6844"/>
    <n v="7916"/>
    <s v="Central"/>
    <n v="0.86457810000000002"/>
  </r>
  <r>
    <x v="148"/>
    <x v="2"/>
    <x v="2"/>
    <n v="42510"/>
    <n v="49591"/>
    <s v="Central"/>
    <n v="0.85721199999999997"/>
  </r>
  <r>
    <x v="148"/>
    <x v="2"/>
    <x v="0"/>
    <n v="10572"/>
    <n v="12661"/>
    <s v="Central"/>
    <n v="0.83500509999999994"/>
  </r>
  <r>
    <x v="148"/>
    <x v="2"/>
    <x v="3"/>
    <n v="2918"/>
    <n v="7687"/>
    <s v="Central"/>
    <n v="0.37960189999999999"/>
  </r>
  <r>
    <x v="148"/>
    <x v="2"/>
    <x v="4"/>
    <n v="2"/>
    <n v="4073"/>
    <s v="Central"/>
    <n v="4.9100000000000001E-4"/>
  </r>
  <r>
    <x v="149"/>
    <x v="2"/>
    <x v="0"/>
    <n v="20474"/>
    <n v="22579"/>
    <s v="Central"/>
    <n v="0.90677180000000002"/>
  </r>
  <r>
    <x v="149"/>
    <x v="2"/>
    <x v="2"/>
    <n v="38565"/>
    <n v="43727"/>
    <s v="Central"/>
    <n v="0.88194939999999999"/>
  </r>
  <r>
    <x v="149"/>
    <x v="2"/>
    <x v="1"/>
    <n v="5523"/>
    <n v="6624"/>
    <s v="Central"/>
    <n v="0.83378620000000003"/>
  </r>
  <r>
    <x v="149"/>
    <x v="2"/>
    <x v="3"/>
    <n v="2754"/>
    <n v="6040"/>
    <s v="Central"/>
    <n v="0.45596029999999999"/>
  </r>
  <r>
    <x v="149"/>
    <x v="2"/>
    <x v="4"/>
    <n v="10"/>
    <n v="2955"/>
    <s v="Central"/>
    <n v="3.3841000000000001E-3"/>
  </r>
  <r>
    <x v="150"/>
    <x v="2"/>
    <x v="2"/>
    <n v="11601"/>
    <n v="12445"/>
    <s v="Central"/>
    <n v="0.93218160000000005"/>
  </r>
  <r>
    <x v="150"/>
    <x v="2"/>
    <x v="0"/>
    <n v="4075"/>
    <n v="4566"/>
    <s v="Central"/>
    <n v="0.89246610000000004"/>
  </r>
  <r>
    <x v="150"/>
    <x v="2"/>
    <x v="1"/>
    <n v="1005"/>
    <n v="1150"/>
    <s v="Central"/>
    <n v="0.87391300000000005"/>
  </r>
  <r>
    <x v="150"/>
    <x v="2"/>
    <x v="3"/>
    <n v="446"/>
    <n v="1239"/>
    <s v="Central"/>
    <n v="0.3599677"/>
  </r>
  <r>
    <x v="150"/>
    <x v="2"/>
    <x v="4"/>
    <n v="1"/>
    <n v="912"/>
    <s v="Central"/>
    <n v="1.0965E-3"/>
  </r>
  <r>
    <x v="151"/>
    <x v="2"/>
    <x v="0"/>
    <n v="16560"/>
    <n v="17776"/>
    <s v="Central"/>
    <n v="0.93159320000000001"/>
  </r>
  <r>
    <x v="151"/>
    <x v="2"/>
    <x v="2"/>
    <n v="27580"/>
    <n v="30696"/>
    <s v="Central"/>
    <n v="0.89848839999999996"/>
  </r>
  <r>
    <x v="151"/>
    <x v="2"/>
    <x v="1"/>
    <n v="3056"/>
    <n v="3468"/>
    <s v="Central"/>
    <n v="0.88119950000000002"/>
  </r>
  <r>
    <x v="151"/>
    <x v="2"/>
    <x v="3"/>
    <n v="1036"/>
    <n v="3190"/>
    <s v="Central"/>
    <n v="0.32476490000000002"/>
  </r>
  <r>
    <x v="151"/>
    <x v="0"/>
    <x v="4"/>
    <m/>
    <n v="2011"/>
    <s v="Central"/>
    <m/>
  </r>
  <r>
    <x v="152"/>
    <x v="0"/>
    <x v="0"/>
    <n v="9822"/>
    <n v="10135"/>
    <s v="Central"/>
    <n v="0.96911689999999995"/>
  </r>
  <r>
    <x v="152"/>
    <x v="0"/>
    <x v="2"/>
    <n v="26573"/>
    <n v="29655"/>
    <s v="Central"/>
    <n v="0.89607150000000002"/>
  </r>
  <r>
    <x v="152"/>
    <x v="0"/>
    <x v="1"/>
    <n v="2745"/>
    <n v="3507"/>
    <s v="Central"/>
    <n v="0.78272030000000004"/>
  </r>
  <r>
    <x v="152"/>
    <x v="0"/>
    <x v="3"/>
    <n v="1512"/>
    <n v="3783"/>
    <s v="Central"/>
    <n v="0.3996828"/>
  </r>
  <r>
    <x v="152"/>
    <x v="0"/>
    <x v="4"/>
    <m/>
    <n v="2429"/>
    <s v="Central"/>
    <m/>
  </r>
  <r>
    <x v="153"/>
    <x v="0"/>
    <x v="0"/>
    <n v="19889"/>
    <n v="21238"/>
    <s v="Central"/>
    <n v="0.93648180000000003"/>
  </r>
  <r>
    <x v="153"/>
    <x v="0"/>
    <x v="1"/>
    <n v="6839"/>
    <n v="8255"/>
    <s v="Central"/>
    <n v="0.82846759999999997"/>
  </r>
  <r>
    <x v="153"/>
    <x v="0"/>
    <x v="2"/>
    <n v="51703"/>
    <n v="63622"/>
    <s v="Central"/>
    <n v="0.81265909999999997"/>
  </r>
  <r>
    <x v="153"/>
    <x v="0"/>
    <x v="3"/>
    <n v="3635"/>
    <n v="8705"/>
    <s v="Central"/>
    <n v="0.41757610000000001"/>
  </r>
  <r>
    <x v="153"/>
    <x v="0"/>
    <x v="4"/>
    <m/>
    <n v="5010"/>
    <s v="Central"/>
    <m/>
  </r>
  <r>
    <x v="154"/>
    <x v="0"/>
    <x v="0"/>
    <n v="5902"/>
    <n v="6734"/>
    <s v="Central"/>
    <n v="0.87644789999999995"/>
  </r>
  <r>
    <x v="154"/>
    <x v="0"/>
    <x v="2"/>
    <n v="15365"/>
    <n v="19161"/>
    <s v="Central"/>
    <n v="0.80188919999999997"/>
  </r>
  <r>
    <x v="154"/>
    <x v="0"/>
    <x v="1"/>
    <n v="1768"/>
    <n v="2248"/>
    <s v="Central"/>
    <n v="0.78647690000000003"/>
  </r>
  <r>
    <x v="154"/>
    <x v="0"/>
    <x v="3"/>
    <n v="927"/>
    <n v="2522"/>
    <s v="Central"/>
    <n v="0.36756539999999999"/>
  </r>
  <r>
    <x v="154"/>
    <x v="0"/>
    <x v="4"/>
    <m/>
    <n v="1707"/>
    <s v="Central"/>
    <m/>
  </r>
  <r>
    <x v="155"/>
    <x v="0"/>
    <x v="0"/>
    <n v="6523"/>
    <n v="6736"/>
    <s v="Central"/>
    <n v="0.96837879999999998"/>
  </r>
  <r>
    <x v="155"/>
    <x v="0"/>
    <x v="1"/>
    <n v="915"/>
    <n v="1138"/>
    <s v="Central"/>
    <n v="0.80404220000000004"/>
  </r>
  <r>
    <x v="155"/>
    <x v="0"/>
    <x v="2"/>
    <n v="7993"/>
    <n v="9995"/>
    <s v="Central"/>
    <n v="0.79969979999999996"/>
  </r>
  <r>
    <x v="155"/>
    <x v="0"/>
    <x v="3"/>
    <n v="529"/>
    <n v="1214"/>
    <s v="Central"/>
    <n v="0.43574960000000001"/>
  </r>
  <r>
    <x v="155"/>
    <x v="0"/>
    <x v="4"/>
    <m/>
    <n v="772"/>
    <s v="Central"/>
    <m/>
  </r>
  <r>
    <x v="156"/>
    <x v="0"/>
    <x v="1"/>
    <n v="3380"/>
    <n v="3517"/>
    <s v="Central"/>
    <n v="0.96104630000000002"/>
  </r>
  <r>
    <x v="156"/>
    <x v="0"/>
    <x v="0"/>
    <n v="7557"/>
    <n v="8307"/>
    <s v="Central"/>
    <n v="0.90971469999999999"/>
  </r>
  <r>
    <x v="156"/>
    <x v="0"/>
    <x v="2"/>
    <n v="20737"/>
    <n v="23291"/>
    <s v="Central"/>
    <n v="0.89034389999999997"/>
  </r>
  <r>
    <x v="156"/>
    <x v="0"/>
    <x v="3"/>
    <n v="1520"/>
    <n v="2807"/>
    <s v="Central"/>
    <n v="0.54150339999999997"/>
  </r>
  <r>
    <x v="156"/>
    <x v="0"/>
    <x v="4"/>
    <n v="2"/>
    <n v="1272"/>
    <s v="Central"/>
    <n v="1.5723E-3"/>
  </r>
  <r>
    <x v="157"/>
    <x v="3"/>
    <x v="2"/>
    <n v="24333"/>
    <n v="21987"/>
    <s v="Central"/>
    <n v="1"/>
  </r>
  <r>
    <x v="157"/>
    <x v="3"/>
    <x v="0"/>
    <n v="6786"/>
    <n v="7613"/>
    <s v="Central"/>
    <n v="0.89137"/>
  </r>
  <r>
    <x v="157"/>
    <x v="3"/>
    <x v="1"/>
    <n v="2339"/>
    <n v="3111"/>
    <s v="Central"/>
    <n v="0.75184830000000002"/>
  </r>
  <r>
    <x v="157"/>
    <x v="3"/>
    <x v="3"/>
    <n v="758"/>
    <n v="3350"/>
    <s v="Central"/>
    <n v="0.22626869999999999"/>
  </r>
  <r>
    <x v="157"/>
    <x v="0"/>
    <x v="4"/>
    <m/>
    <n v="1910"/>
    <s v="Central"/>
    <m/>
  </r>
  <r>
    <x v="158"/>
    <x v="0"/>
    <x v="2"/>
    <n v="616"/>
    <n v="41"/>
    <s v="Central"/>
    <n v="1"/>
  </r>
  <r>
    <x v="158"/>
    <x v="0"/>
    <x v="0"/>
    <n v="95"/>
    <n v="7"/>
    <s v="Central"/>
    <n v="1"/>
  </r>
  <r>
    <x v="158"/>
    <x v="0"/>
    <x v="1"/>
    <n v="23"/>
    <n v="4"/>
    <s v="Central"/>
    <n v="1"/>
  </r>
  <r>
    <x v="158"/>
    <x v="0"/>
    <x v="4"/>
    <m/>
    <n v="8"/>
    <s v="Central"/>
    <m/>
  </r>
  <r>
    <x v="158"/>
    <x v="0"/>
    <x v="3"/>
    <m/>
    <n v="6"/>
    <s v="Central"/>
    <m/>
  </r>
  <r>
    <x v="159"/>
    <x v="0"/>
    <x v="0"/>
    <n v="6137"/>
    <n v="6245"/>
    <s v="Central"/>
    <n v="0.98270619999999997"/>
  </r>
  <r>
    <x v="159"/>
    <x v="0"/>
    <x v="2"/>
    <n v="8951"/>
    <n v="10676"/>
    <s v="Central"/>
    <n v="0.83842269999999997"/>
  </r>
  <r>
    <x v="159"/>
    <x v="0"/>
    <x v="1"/>
    <n v="985"/>
    <n v="1319"/>
    <s v="Central"/>
    <n v="0.74677780000000005"/>
  </r>
  <r>
    <x v="159"/>
    <x v="0"/>
    <x v="3"/>
    <n v="493"/>
    <n v="1364"/>
    <s v="Central"/>
    <n v="0.36143700000000001"/>
  </r>
  <r>
    <x v="159"/>
    <x v="0"/>
    <x v="4"/>
    <n v="1"/>
    <n v="715"/>
    <s v="Central"/>
    <n v="1.3986000000000001E-3"/>
  </r>
  <r>
    <x v="160"/>
    <x v="2"/>
    <x v="0"/>
    <n v="3768"/>
    <n v="4402"/>
    <s v="Central"/>
    <n v="0.85597460000000003"/>
  </r>
  <r>
    <x v="160"/>
    <x v="2"/>
    <x v="2"/>
    <n v="9108"/>
    <n v="11208"/>
    <s v="Central"/>
    <n v="0.81263379999999996"/>
  </r>
  <r>
    <x v="160"/>
    <x v="2"/>
    <x v="1"/>
    <n v="1182"/>
    <n v="1784"/>
    <s v="Central"/>
    <n v="0.66255609999999998"/>
  </r>
  <r>
    <x v="160"/>
    <x v="2"/>
    <x v="3"/>
    <n v="459"/>
    <n v="1755"/>
    <s v="Central"/>
    <n v="0.26153850000000001"/>
  </r>
  <r>
    <x v="160"/>
    <x v="0"/>
    <x v="4"/>
    <m/>
    <n v="872"/>
    <s v="Central"/>
    <m/>
  </r>
  <r>
    <x v="161"/>
    <x v="0"/>
    <x v="0"/>
    <n v="5989"/>
    <n v="6428"/>
    <s v="Central"/>
    <n v="0.93170509999999995"/>
  </r>
  <r>
    <x v="161"/>
    <x v="0"/>
    <x v="2"/>
    <n v="10803"/>
    <n v="12887"/>
    <s v="Central"/>
    <n v="0.83828659999999999"/>
  </r>
  <r>
    <x v="161"/>
    <x v="0"/>
    <x v="1"/>
    <n v="1292"/>
    <n v="1746"/>
    <s v="Central"/>
    <n v="0.73997710000000005"/>
  </r>
  <r>
    <x v="161"/>
    <x v="0"/>
    <x v="3"/>
    <n v="599"/>
    <n v="1964"/>
    <s v="Central"/>
    <n v="0.30498979999999998"/>
  </r>
  <r>
    <x v="161"/>
    <x v="0"/>
    <x v="4"/>
    <n v="1"/>
    <n v="1028"/>
    <s v="Central"/>
    <n v="9.7280000000000001E-4"/>
  </r>
  <r>
    <x v="162"/>
    <x v="2"/>
    <x v="2"/>
    <n v="21845"/>
    <n v="23339"/>
    <s v="Central"/>
    <n v="0.93598700000000001"/>
  </r>
  <r>
    <x v="162"/>
    <x v="2"/>
    <x v="0"/>
    <n v="7942"/>
    <n v="9205"/>
    <s v="Central"/>
    <n v="0.862792"/>
  </r>
  <r>
    <x v="162"/>
    <x v="2"/>
    <x v="1"/>
    <n v="2253"/>
    <n v="2956"/>
    <s v="Central"/>
    <n v="0.76217860000000004"/>
  </r>
  <r>
    <x v="162"/>
    <x v="2"/>
    <x v="3"/>
    <n v="955"/>
    <n v="3014"/>
    <s v="Central"/>
    <n v="0.31685469999999999"/>
  </r>
  <r>
    <x v="162"/>
    <x v="0"/>
    <x v="4"/>
    <m/>
    <n v="1776"/>
    <s v="Central"/>
    <m/>
  </r>
  <r>
    <x v="163"/>
    <x v="0"/>
    <x v="0"/>
    <n v="10249"/>
    <n v="11839"/>
    <s v="Central"/>
    <n v="0.86569810000000003"/>
  </r>
  <r>
    <x v="163"/>
    <x v="0"/>
    <x v="2"/>
    <n v="23137"/>
    <n v="27720"/>
    <s v="Central"/>
    <n v="0.83466810000000002"/>
  </r>
  <r>
    <x v="163"/>
    <x v="0"/>
    <x v="1"/>
    <n v="2584"/>
    <n v="3784"/>
    <s v="Central"/>
    <n v="0.68287529999999996"/>
  </r>
  <r>
    <x v="163"/>
    <x v="0"/>
    <x v="3"/>
    <n v="1170"/>
    <n v="4196"/>
    <s v="Central"/>
    <n v="0.278837"/>
  </r>
  <r>
    <x v="163"/>
    <x v="0"/>
    <x v="4"/>
    <m/>
    <n v="2398"/>
    <s v="Central"/>
    <m/>
  </r>
  <r>
    <x v="164"/>
    <x v="2"/>
    <x v="2"/>
    <n v="38650"/>
    <n v="41137"/>
    <s v="Central"/>
    <n v="0.93954349999999998"/>
  </r>
  <r>
    <x v="164"/>
    <x v="2"/>
    <x v="0"/>
    <n v="12888"/>
    <n v="13904"/>
    <s v="Central"/>
    <n v="0.92692750000000002"/>
  </r>
  <r>
    <x v="164"/>
    <x v="2"/>
    <x v="1"/>
    <n v="3310"/>
    <n v="4979"/>
    <s v="Central"/>
    <n v="0.6647921"/>
  </r>
  <r>
    <x v="164"/>
    <x v="2"/>
    <x v="3"/>
    <n v="1941"/>
    <n v="6105"/>
    <s v="Central"/>
    <n v="0.3179361"/>
  </r>
  <r>
    <x v="164"/>
    <x v="0"/>
    <x v="4"/>
    <m/>
    <n v="3741"/>
    <s v="Central"/>
    <m/>
  </r>
  <r>
    <x v="165"/>
    <x v="2"/>
    <x v="2"/>
    <n v="15361"/>
    <n v="17397"/>
    <s v="Central"/>
    <n v="0.88296830000000004"/>
  </r>
  <r>
    <x v="165"/>
    <x v="2"/>
    <x v="0"/>
    <n v="6923"/>
    <n v="7971"/>
    <s v="Central"/>
    <n v="0.86852339999999995"/>
  </r>
  <r>
    <x v="165"/>
    <x v="2"/>
    <x v="1"/>
    <n v="1790"/>
    <n v="2256"/>
    <s v="Central"/>
    <n v="0.79343969999999997"/>
  </r>
  <r>
    <x v="165"/>
    <x v="2"/>
    <x v="3"/>
    <n v="781"/>
    <n v="2203"/>
    <s v="Central"/>
    <n v="0.35451660000000002"/>
  </r>
  <r>
    <x v="165"/>
    <x v="0"/>
    <x v="4"/>
    <m/>
    <n v="1166"/>
    <s v="Central"/>
    <m/>
  </r>
  <r>
    <x v="166"/>
    <x v="0"/>
    <x v="0"/>
    <n v="3248"/>
    <n v="3686"/>
    <s v="Central"/>
    <n v="0.88117199999999996"/>
  </r>
  <r>
    <x v="166"/>
    <x v="0"/>
    <x v="2"/>
    <n v="6084"/>
    <n v="7253"/>
    <s v="Central"/>
    <n v="0.8388253"/>
  </r>
  <r>
    <x v="166"/>
    <x v="0"/>
    <x v="1"/>
    <n v="658"/>
    <n v="832"/>
    <s v="Central"/>
    <n v="0.79086540000000005"/>
  </r>
  <r>
    <x v="166"/>
    <x v="0"/>
    <x v="3"/>
    <n v="387"/>
    <n v="965"/>
    <s v="Central"/>
    <n v="0.40103630000000001"/>
  </r>
  <r>
    <x v="166"/>
    <x v="0"/>
    <x v="4"/>
    <m/>
    <n v="558"/>
    <s v="Central"/>
    <m/>
  </r>
  <r>
    <x v="167"/>
    <x v="0"/>
    <x v="0"/>
    <n v="5120"/>
    <n v="5778"/>
    <s v="Central"/>
    <n v="0.88611980000000001"/>
  </r>
  <r>
    <x v="167"/>
    <x v="0"/>
    <x v="2"/>
    <n v="10091"/>
    <n v="12039"/>
    <s v="Central"/>
    <n v="0.83819250000000001"/>
  </r>
  <r>
    <x v="167"/>
    <x v="0"/>
    <x v="1"/>
    <n v="1285"/>
    <n v="1535"/>
    <s v="Central"/>
    <n v="0.83713349999999997"/>
  </r>
  <r>
    <x v="167"/>
    <x v="0"/>
    <x v="3"/>
    <n v="793"/>
    <n v="1520"/>
    <s v="Central"/>
    <n v="0.52171049999999997"/>
  </r>
  <r>
    <x v="167"/>
    <x v="0"/>
    <x v="4"/>
    <n v="4"/>
    <n v="888"/>
    <s v="Central"/>
    <n v="4.5044999999999998E-3"/>
  </r>
  <r>
    <x v="168"/>
    <x v="0"/>
    <x v="1"/>
    <n v="1288"/>
    <n v="1470"/>
    <s v="Central"/>
    <n v="0.87619049999999998"/>
  </r>
  <r>
    <x v="168"/>
    <x v="0"/>
    <x v="0"/>
    <n v="4339"/>
    <n v="5018"/>
    <s v="Central"/>
    <n v="0.86468710000000004"/>
  </r>
  <r>
    <x v="168"/>
    <x v="0"/>
    <x v="2"/>
    <n v="8618"/>
    <n v="10282"/>
    <s v="Central"/>
    <n v="0.83816380000000001"/>
  </r>
  <r>
    <x v="168"/>
    <x v="0"/>
    <x v="3"/>
    <n v="729"/>
    <n v="1288"/>
    <s v="Central"/>
    <n v="0.56599379999999999"/>
  </r>
  <r>
    <x v="168"/>
    <x v="0"/>
    <x v="4"/>
    <m/>
    <n v="675"/>
    <s v="Central"/>
    <m/>
  </r>
  <r>
    <x v="169"/>
    <x v="0"/>
    <x v="0"/>
    <n v="6752"/>
    <n v="7457"/>
    <s v="Central"/>
    <n v="0.90545799999999999"/>
  </r>
  <r>
    <x v="169"/>
    <x v="0"/>
    <x v="2"/>
    <n v="14025"/>
    <n v="16657"/>
    <s v="Central"/>
    <n v="0.84198830000000002"/>
  </r>
  <r>
    <x v="169"/>
    <x v="0"/>
    <x v="1"/>
    <n v="1622"/>
    <n v="1948"/>
    <s v="Central"/>
    <n v="0.83264890000000003"/>
  </r>
  <r>
    <x v="169"/>
    <x v="0"/>
    <x v="3"/>
    <n v="1075"/>
    <n v="2222"/>
    <s v="Central"/>
    <n v="0.48379840000000002"/>
  </r>
  <r>
    <x v="169"/>
    <x v="0"/>
    <x v="4"/>
    <n v="4"/>
    <n v="1310"/>
    <s v="Central"/>
    <n v="3.0534E-3"/>
  </r>
  <r>
    <x v="170"/>
    <x v="2"/>
    <x v="0"/>
    <n v="3007"/>
    <n v="3252"/>
    <s v="Central"/>
    <n v="0.92466179999999998"/>
  </r>
  <r>
    <x v="170"/>
    <x v="2"/>
    <x v="2"/>
    <n v="6788"/>
    <n v="7781"/>
    <s v="Central"/>
    <n v="0.87238139999999997"/>
  </r>
  <r>
    <x v="170"/>
    <x v="2"/>
    <x v="1"/>
    <n v="940"/>
    <n v="1176"/>
    <s v="Central"/>
    <n v="0.79931969999999997"/>
  </r>
  <r>
    <x v="170"/>
    <x v="2"/>
    <x v="3"/>
    <n v="460"/>
    <n v="1226"/>
    <s v="Central"/>
    <n v="0.37520389999999998"/>
  </r>
  <r>
    <x v="170"/>
    <x v="0"/>
    <x v="4"/>
    <m/>
    <n v="607"/>
    <s v="Central"/>
    <m/>
  </r>
  <r>
    <x v="171"/>
    <x v="2"/>
    <x v="0"/>
    <n v="11869"/>
    <n v="12628"/>
    <s v="Central"/>
    <n v="0.93989549999999999"/>
  </r>
  <r>
    <x v="171"/>
    <x v="2"/>
    <x v="2"/>
    <n v="23502"/>
    <n v="25447"/>
    <s v="Central"/>
    <n v="0.92356660000000002"/>
  </r>
  <r>
    <x v="171"/>
    <x v="2"/>
    <x v="1"/>
    <n v="2607"/>
    <n v="3226"/>
    <s v="Central"/>
    <n v="0.80812150000000005"/>
  </r>
  <r>
    <x v="171"/>
    <x v="2"/>
    <x v="3"/>
    <n v="1356"/>
    <n v="3228"/>
    <s v="Central"/>
    <n v="0.42007430000000001"/>
  </r>
  <r>
    <x v="171"/>
    <x v="2"/>
    <x v="4"/>
    <n v="3"/>
    <n v="1793"/>
    <s v="Central"/>
    <n v="1.6731999999999999E-3"/>
  </r>
  <r>
    <x v="172"/>
    <x v="2"/>
    <x v="2"/>
    <n v="60926"/>
    <n v="68167"/>
    <s v="Central"/>
    <n v="0.8937756"/>
  </r>
  <r>
    <x v="172"/>
    <x v="2"/>
    <x v="0"/>
    <n v="19971"/>
    <n v="23097"/>
    <s v="Central"/>
    <n v="0.86465780000000003"/>
  </r>
  <r>
    <x v="172"/>
    <x v="2"/>
    <x v="1"/>
    <n v="9589"/>
    <n v="11334"/>
    <s v="Central"/>
    <n v="0.84603850000000003"/>
  </r>
  <r>
    <x v="172"/>
    <x v="2"/>
    <x v="3"/>
    <n v="4169"/>
    <n v="9680"/>
    <s v="Central"/>
    <n v="0.4306818"/>
  </r>
  <r>
    <x v="172"/>
    <x v="2"/>
    <x v="4"/>
    <n v="3"/>
    <n v="4599"/>
    <s v="Central"/>
    <n v="6.5229999999999997E-4"/>
  </r>
  <r>
    <x v="173"/>
    <x v="2"/>
    <x v="2"/>
    <n v="47617"/>
    <n v="53188"/>
    <s v="Central"/>
    <n v="0.89525829999999995"/>
  </r>
  <r>
    <x v="173"/>
    <x v="2"/>
    <x v="0"/>
    <n v="16040"/>
    <n v="18083"/>
    <s v="Central"/>
    <n v="0.8870209"/>
  </r>
  <r>
    <x v="173"/>
    <x v="2"/>
    <x v="1"/>
    <n v="6409"/>
    <n v="7437"/>
    <s v="Central"/>
    <n v="0.86177219999999999"/>
  </r>
  <r>
    <x v="173"/>
    <x v="2"/>
    <x v="3"/>
    <n v="3282"/>
    <n v="7515"/>
    <s v="Central"/>
    <n v="0.43672650000000002"/>
  </r>
  <r>
    <x v="173"/>
    <x v="2"/>
    <x v="4"/>
    <n v="2"/>
    <n v="3807"/>
    <s v="Central"/>
    <n v="5.2530000000000003E-4"/>
  </r>
  <r>
    <x v="174"/>
    <x v="2"/>
    <x v="2"/>
    <n v="20938"/>
    <n v="22746"/>
    <s v="Central"/>
    <n v="0.92051349999999998"/>
  </r>
  <r>
    <x v="174"/>
    <x v="2"/>
    <x v="0"/>
    <n v="9130"/>
    <n v="10343"/>
    <s v="Central"/>
    <n v="0.88272260000000002"/>
  </r>
  <r>
    <x v="174"/>
    <x v="2"/>
    <x v="1"/>
    <n v="2169"/>
    <n v="2710"/>
    <s v="Central"/>
    <n v="0.800369"/>
  </r>
  <r>
    <x v="174"/>
    <x v="2"/>
    <x v="3"/>
    <n v="984"/>
    <n v="2886"/>
    <s v="Central"/>
    <n v="0.34095629999999999"/>
  </r>
  <r>
    <x v="174"/>
    <x v="2"/>
    <x v="4"/>
    <n v="1"/>
    <n v="1593"/>
    <s v="Central"/>
    <n v="6.2770000000000002E-4"/>
  </r>
  <r>
    <x v="175"/>
    <x v="0"/>
    <x v="0"/>
    <n v="36"/>
    <n v="6"/>
    <s v="Central"/>
    <n v="1"/>
  </r>
  <r>
    <x v="175"/>
    <x v="0"/>
    <x v="2"/>
    <n v="212"/>
    <n v="71"/>
    <s v="Central"/>
    <n v="1"/>
  </r>
  <r>
    <x v="175"/>
    <x v="0"/>
    <x v="1"/>
    <n v="4"/>
    <n v="3"/>
    <s v="Central"/>
    <n v="1"/>
  </r>
  <r>
    <x v="175"/>
    <x v="0"/>
    <x v="3"/>
    <n v="1"/>
    <n v="2"/>
    <s v="Central"/>
    <n v="0.5"/>
  </r>
  <r>
    <x v="175"/>
    <x v="0"/>
    <x v="4"/>
    <m/>
    <n v="2"/>
    <s v="Central"/>
    <m/>
  </r>
  <r>
    <x v="176"/>
    <x v="0"/>
    <x v="0"/>
    <n v="34"/>
    <n v="21"/>
    <s v="Central"/>
    <n v="1"/>
  </r>
  <r>
    <x v="176"/>
    <x v="0"/>
    <x v="2"/>
    <n v="109"/>
    <n v="91"/>
    <s v="Central"/>
    <n v="1"/>
  </r>
  <r>
    <x v="176"/>
    <x v="0"/>
    <x v="1"/>
    <n v="7"/>
    <n v="11"/>
    <s v="Central"/>
    <n v="0.63636360000000003"/>
  </r>
  <r>
    <x v="176"/>
    <x v="0"/>
    <x v="3"/>
    <n v="1"/>
    <n v="3"/>
    <s v="Central"/>
    <n v="0.3333333"/>
  </r>
  <r>
    <x v="176"/>
    <x v="0"/>
    <x v="4"/>
    <m/>
    <n v="3"/>
    <s v="Central"/>
    <m/>
  </r>
  <r>
    <x v="177"/>
    <x v="2"/>
    <x v="2"/>
    <n v="29998"/>
    <n v="32104"/>
    <s v="Central"/>
    <n v="0.93440069999999997"/>
  </r>
  <r>
    <x v="177"/>
    <x v="2"/>
    <x v="1"/>
    <n v="3855"/>
    <n v="4379"/>
    <s v="Central"/>
    <n v="0.88033799999999995"/>
  </r>
  <r>
    <x v="177"/>
    <x v="2"/>
    <x v="0"/>
    <n v="9746"/>
    <n v="11349"/>
    <s v="Central"/>
    <n v="0.85875409999999996"/>
  </r>
  <r>
    <x v="177"/>
    <x v="2"/>
    <x v="3"/>
    <n v="1514"/>
    <n v="3989"/>
    <s v="Central"/>
    <n v="0.37954379999999999"/>
  </r>
  <r>
    <x v="177"/>
    <x v="2"/>
    <x v="4"/>
    <n v="1"/>
    <n v="2023"/>
    <s v="Central"/>
    <n v="4.9430000000000003E-4"/>
  </r>
  <r>
    <x v="178"/>
    <x v="2"/>
    <x v="2"/>
    <n v="16418"/>
    <n v="16580"/>
    <s v="Central"/>
    <n v="0.99022920000000003"/>
  </r>
  <r>
    <x v="178"/>
    <x v="2"/>
    <x v="1"/>
    <n v="2449"/>
    <n v="2591"/>
    <s v="Central"/>
    <n v="0.94519489999999995"/>
  </r>
  <r>
    <x v="178"/>
    <x v="2"/>
    <x v="0"/>
    <n v="3741"/>
    <n v="4371"/>
    <s v="Central"/>
    <n v="0.85586819999999997"/>
  </r>
  <r>
    <x v="178"/>
    <x v="2"/>
    <x v="3"/>
    <n v="1043"/>
    <n v="2253"/>
    <s v="Central"/>
    <n v="0.46293830000000002"/>
  </r>
  <r>
    <x v="178"/>
    <x v="0"/>
    <x v="4"/>
    <m/>
    <n v="1067"/>
    <s v="Central"/>
    <m/>
  </r>
  <r>
    <x v="179"/>
    <x v="2"/>
    <x v="2"/>
    <n v="51213"/>
    <n v="55985"/>
    <s v="Central"/>
    <n v="0.91476290000000005"/>
  </r>
  <r>
    <x v="179"/>
    <x v="2"/>
    <x v="1"/>
    <n v="7565"/>
    <n v="8544"/>
    <s v="Central"/>
    <n v="0.88541669999999995"/>
  </r>
  <r>
    <x v="179"/>
    <x v="2"/>
    <x v="0"/>
    <n v="15157"/>
    <n v="17313"/>
    <s v="Central"/>
    <n v="0.87546930000000001"/>
  </r>
  <r>
    <x v="179"/>
    <x v="2"/>
    <x v="3"/>
    <n v="3912"/>
    <n v="8444"/>
    <s v="Central"/>
    <n v="0.46328750000000002"/>
  </r>
  <r>
    <x v="179"/>
    <x v="2"/>
    <x v="4"/>
    <n v="8"/>
    <n v="3923"/>
    <s v="Central"/>
    <n v="2.0393E-3"/>
  </r>
  <r>
    <x v="180"/>
    <x v="2"/>
    <x v="2"/>
    <n v="19537"/>
    <n v="21056"/>
    <s v="Central"/>
    <n v="0.92785910000000005"/>
  </r>
  <r>
    <x v="180"/>
    <x v="2"/>
    <x v="1"/>
    <n v="3058"/>
    <n v="3348"/>
    <s v="Central"/>
    <n v="0.91338109999999995"/>
  </r>
  <r>
    <x v="180"/>
    <x v="2"/>
    <x v="0"/>
    <n v="5141"/>
    <n v="5849"/>
    <s v="Central"/>
    <n v="0.87895369999999995"/>
  </r>
  <r>
    <x v="180"/>
    <x v="2"/>
    <x v="3"/>
    <n v="2202"/>
    <n v="3829"/>
    <s v="Central"/>
    <n v="0.57508490000000001"/>
  </r>
  <r>
    <x v="180"/>
    <x v="2"/>
    <x v="4"/>
    <n v="3"/>
    <n v="2032"/>
    <s v="Central"/>
    <n v="1.4764000000000001E-3"/>
  </r>
  <r>
    <x v="181"/>
    <x v="0"/>
    <x v="2"/>
    <n v="29010"/>
    <n v="30913"/>
    <s v="Central"/>
    <n v="0.9384401"/>
  </r>
  <r>
    <x v="181"/>
    <x v="0"/>
    <x v="1"/>
    <n v="4605"/>
    <n v="4923"/>
    <s v="Central"/>
    <n v="0.9354053"/>
  </r>
  <r>
    <x v="181"/>
    <x v="0"/>
    <x v="0"/>
    <n v="10218"/>
    <n v="11594"/>
    <s v="Central"/>
    <n v="0.88131789999999999"/>
  </r>
  <r>
    <x v="181"/>
    <x v="0"/>
    <x v="3"/>
    <n v="3112"/>
    <n v="5031"/>
    <s v="Central"/>
    <n v="0.61856489999999997"/>
  </r>
  <r>
    <x v="181"/>
    <x v="0"/>
    <x v="4"/>
    <n v="1"/>
    <n v="1981"/>
    <s v="Central"/>
    <n v="5.0480000000000002E-4"/>
  </r>
  <r>
    <x v="182"/>
    <x v="0"/>
    <x v="2"/>
    <n v="21401"/>
    <n v="22954"/>
    <s v="Central"/>
    <n v="0.93234289999999997"/>
  </r>
  <r>
    <x v="182"/>
    <x v="0"/>
    <x v="1"/>
    <n v="3614"/>
    <n v="3894"/>
    <s v="Central"/>
    <n v="0.92809450000000004"/>
  </r>
  <r>
    <x v="182"/>
    <x v="0"/>
    <x v="0"/>
    <n v="7030"/>
    <n v="7874"/>
    <s v="Central"/>
    <n v="0.89281180000000004"/>
  </r>
  <r>
    <x v="182"/>
    <x v="0"/>
    <x v="3"/>
    <n v="2338"/>
    <n v="3856"/>
    <s v="Central"/>
    <n v="0.60632779999999997"/>
  </r>
  <r>
    <x v="182"/>
    <x v="0"/>
    <x v="4"/>
    <m/>
    <n v="1668"/>
    <s v="Central"/>
    <m/>
  </r>
  <r>
    <x v="183"/>
    <x v="2"/>
    <x v="2"/>
    <n v="4483"/>
    <n v="4604"/>
    <s v="Central"/>
    <n v="0.97371850000000004"/>
  </r>
  <r>
    <x v="183"/>
    <x v="2"/>
    <x v="1"/>
    <n v="266"/>
    <n v="306"/>
    <s v="Central"/>
    <n v="0.86928110000000003"/>
  </r>
  <r>
    <x v="183"/>
    <x v="2"/>
    <x v="0"/>
    <n v="1412"/>
    <n v="1682"/>
    <s v="Central"/>
    <n v="0.83947680000000002"/>
  </r>
  <r>
    <x v="183"/>
    <x v="2"/>
    <x v="3"/>
    <n v="176"/>
    <n v="477"/>
    <s v="Central"/>
    <n v="0.36897269999999999"/>
  </r>
  <r>
    <x v="183"/>
    <x v="0"/>
    <x v="4"/>
    <m/>
    <n v="361"/>
    <s v="Central"/>
    <m/>
  </r>
  <r>
    <x v="184"/>
    <x v="0"/>
    <x v="0"/>
    <n v="14149"/>
    <n v="15885"/>
    <s v="Central"/>
    <n v="0.89071449999999996"/>
  </r>
  <r>
    <x v="184"/>
    <x v="0"/>
    <x v="1"/>
    <n v="6390"/>
    <n v="7185"/>
    <s v="Central"/>
    <n v="0.88935280000000005"/>
  </r>
  <r>
    <x v="184"/>
    <x v="0"/>
    <x v="2"/>
    <n v="40744"/>
    <n v="46651"/>
    <s v="Central"/>
    <n v="0.87337889999999996"/>
  </r>
  <r>
    <x v="184"/>
    <x v="0"/>
    <x v="3"/>
    <n v="3676"/>
    <n v="6824"/>
    <s v="Central"/>
    <n v="0.53868700000000003"/>
  </r>
  <r>
    <x v="184"/>
    <x v="0"/>
    <x v="4"/>
    <n v="2"/>
    <n v="3483"/>
    <s v="Central"/>
    <n v="5.7419999999999997E-4"/>
  </r>
  <r>
    <x v="185"/>
    <x v="0"/>
    <x v="0"/>
    <n v="6483"/>
    <n v="6372"/>
    <s v="Central"/>
    <n v="1"/>
  </r>
  <r>
    <x v="185"/>
    <x v="0"/>
    <x v="1"/>
    <n v="2446"/>
    <n v="2776"/>
    <s v="Central"/>
    <n v="0.88112389999999996"/>
  </r>
  <r>
    <x v="185"/>
    <x v="0"/>
    <x v="2"/>
    <n v="12379"/>
    <n v="14693"/>
    <s v="Central"/>
    <n v="0.84250999999999998"/>
  </r>
  <r>
    <x v="185"/>
    <x v="0"/>
    <x v="3"/>
    <n v="1363"/>
    <n v="2072"/>
    <s v="Central"/>
    <n v="0.65781860000000003"/>
  </r>
  <r>
    <x v="185"/>
    <x v="0"/>
    <x v="4"/>
    <n v="7"/>
    <n v="701"/>
    <s v="Central"/>
    <n v="9.9857000000000001E-3"/>
  </r>
  <r>
    <x v="186"/>
    <x v="0"/>
    <x v="0"/>
    <n v="3860"/>
    <n v="4059"/>
    <s v="Central"/>
    <n v="0.95097319999999996"/>
  </r>
  <r>
    <x v="186"/>
    <x v="0"/>
    <x v="1"/>
    <n v="832"/>
    <n v="916"/>
    <s v="Central"/>
    <n v="0.90829689999999996"/>
  </r>
  <r>
    <x v="186"/>
    <x v="0"/>
    <x v="2"/>
    <n v="7210"/>
    <n v="8272"/>
    <s v="Central"/>
    <n v="0.87161509999999998"/>
  </r>
  <r>
    <x v="186"/>
    <x v="0"/>
    <x v="3"/>
    <n v="453"/>
    <n v="956"/>
    <s v="Central"/>
    <n v="0.47384939999999998"/>
  </r>
  <r>
    <x v="186"/>
    <x v="0"/>
    <x v="4"/>
    <m/>
    <n v="534"/>
    <s v="Central"/>
    <m/>
  </r>
  <r>
    <x v="187"/>
    <x v="0"/>
    <x v="0"/>
    <n v="8553"/>
    <n v="8912"/>
    <s v="Central"/>
    <n v="0.95971720000000005"/>
  </r>
  <r>
    <x v="187"/>
    <x v="0"/>
    <x v="1"/>
    <n v="2420"/>
    <n v="2766"/>
    <s v="Central"/>
    <n v="0.87490959999999995"/>
  </r>
  <r>
    <x v="187"/>
    <x v="0"/>
    <x v="2"/>
    <n v="14719"/>
    <n v="17155"/>
    <s v="Central"/>
    <n v="0.8580006"/>
  </r>
  <r>
    <x v="187"/>
    <x v="0"/>
    <x v="3"/>
    <n v="1321"/>
    <n v="2278"/>
    <s v="Central"/>
    <n v="0.57989469999999999"/>
  </r>
  <r>
    <x v="187"/>
    <x v="0"/>
    <x v="4"/>
    <n v="2"/>
    <n v="1033"/>
    <s v="Central"/>
    <n v="1.9361000000000001E-3"/>
  </r>
  <r>
    <x v="188"/>
    <x v="0"/>
    <x v="0"/>
    <n v="11754"/>
    <n v="12717"/>
    <s v="Central"/>
    <n v="0.92427459999999995"/>
  </r>
  <r>
    <x v="188"/>
    <x v="0"/>
    <x v="1"/>
    <n v="8194"/>
    <n v="9199"/>
    <s v="Central"/>
    <n v="0.89074900000000001"/>
  </r>
  <r>
    <x v="188"/>
    <x v="0"/>
    <x v="2"/>
    <n v="40882"/>
    <n v="46778"/>
    <s v="Central"/>
    <n v="0.87395789999999995"/>
  </r>
  <r>
    <x v="188"/>
    <x v="0"/>
    <x v="3"/>
    <n v="4677"/>
    <n v="7870"/>
    <s v="Central"/>
    <n v="0.59428210000000004"/>
  </r>
  <r>
    <x v="188"/>
    <x v="0"/>
    <x v="4"/>
    <n v="8"/>
    <n v="3131"/>
    <s v="Central"/>
    <n v="2.5550999999999998E-3"/>
  </r>
  <r>
    <x v="189"/>
    <x v="3"/>
    <x v="2"/>
    <n v="59685"/>
    <n v="57862"/>
    <s v="Central"/>
    <n v="1"/>
  </r>
  <r>
    <x v="189"/>
    <x v="3"/>
    <x v="1"/>
    <n v="8286"/>
    <n v="8812"/>
    <s v="Central"/>
    <n v="0.9403087"/>
  </r>
  <r>
    <x v="189"/>
    <x v="3"/>
    <x v="0"/>
    <n v="14847"/>
    <n v="16610"/>
    <s v="Central"/>
    <n v="0.89385910000000002"/>
  </r>
  <r>
    <x v="189"/>
    <x v="3"/>
    <x v="3"/>
    <n v="2844"/>
    <n v="8584"/>
    <s v="Central"/>
    <n v="0.3313141"/>
  </r>
  <r>
    <x v="189"/>
    <x v="3"/>
    <x v="4"/>
    <n v="1"/>
    <n v="4935"/>
    <s v="Central"/>
    <n v="2.0259999999999999E-4"/>
  </r>
  <r>
    <x v="190"/>
    <x v="3"/>
    <x v="2"/>
    <n v="64454"/>
    <n v="57397"/>
    <s v="Central"/>
    <n v="1"/>
  </r>
  <r>
    <x v="190"/>
    <x v="3"/>
    <x v="0"/>
    <n v="16474"/>
    <n v="16966"/>
    <s v="Central"/>
    <n v="0.97100089999999994"/>
  </r>
  <r>
    <x v="190"/>
    <x v="3"/>
    <x v="1"/>
    <n v="7705"/>
    <n v="8602"/>
    <s v="Central"/>
    <n v="0.89572189999999996"/>
  </r>
  <r>
    <x v="190"/>
    <x v="3"/>
    <x v="3"/>
    <n v="2899"/>
    <n v="8999"/>
    <s v="Central"/>
    <n v="0.32214690000000001"/>
  </r>
  <r>
    <x v="190"/>
    <x v="0"/>
    <x v="4"/>
    <m/>
    <n v="5429"/>
    <s v="Central"/>
    <m/>
  </r>
  <r>
    <x v="191"/>
    <x v="3"/>
    <x v="2"/>
    <n v="30305"/>
    <n v="31569"/>
    <s v="Central"/>
    <n v="0.9599607"/>
  </r>
  <r>
    <x v="191"/>
    <x v="3"/>
    <x v="0"/>
    <n v="11388"/>
    <n v="12362"/>
    <s v="Central"/>
    <n v="0.92121019999999998"/>
  </r>
  <r>
    <x v="191"/>
    <x v="3"/>
    <x v="1"/>
    <n v="3433"/>
    <n v="4215"/>
    <s v="Central"/>
    <n v="0.81447210000000003"/>
  </r>
  <r>
    <x v="191"/>
    <x v="3"/>
    <x v="3"/>
    <n v="1506"/>
    <n v="4333"/>
    <s v="Central"/>
    <n v="0.34756520000000002"/>
  </r>
  <r>
    <x v="191"/>
    <x v="0"/>
    <x v="4"/>
    <m/>
    <n v="2805"/>
    <s v="Central"/>
    <m/>
  </r>
  <r>
    <x v="192"/>
    <x v="3"/>
    <x v="2"/>
    <n v="22249"/>
    <n v="22749"/>
    <s v="Central"/>
    <n v="0.97802100000000003"/>
  </r>
  <r>
    <x v="192"/>
    <x v="3"/>
    <x v="0"/>
    <n v="7281"/>
    <n v="7711"/>
    <s v="Central"/>
    <n v="0.94423550000000001"/>
  </r>
  <r>
    <x v="192"/>
    <x v="3"/>
    <x v="1"/>
    <n v="2331"/>
    <n v="3192"/>
    <s v="Central"/>
    <n v="0.7302632"/>
  </r>
  <r>
    <x v="192"/>
    <x v="3"/>
    <x v="3"/>
    <n v="1029"/>
    <n v="3602"/>
    <s v="Central"/>
    <n v="0.2856746"/>
  </r>
  <r>
    <x v="192"/>
    <x v="0"/>
    <x v="4"/>
    <m/>
    <n v="2103"/>
    <s v="Central"/>
    <m/>
  </r>
  <r>
    <x v="193"/>
    <x v="3"/>
    <x v="2"/>
    <n v="28657"/>
    <n v="24443"/>
    <s v="Central"/>
    <n v="1"/>
  </r>
  <r>
    <x v="193"/>
    <x v="3"/>
    <x v="0"/>
    <n v="7672"/>
    <n v="8077"/>
    <s v="Central"/>
    <n v="0.94985759999999997"/>
  </r>
  <r>
    <x v="193"/>
    <x v="3"/>
    <x v="1"/>
    <n v="2582"/>
    <n v="3198"/>
    <s v="Central"/>
    <n v="0.80737959999999998"/>
  </r>
  <r>
    <x v="193"/>
    <x v="3"/>
    <x v="3"/>
    <n v="1104"/>
    <n v="3621"/>
    <s v="Central"/>
    <n v="0.3048882"/>
  </r>
  <r>
    <x v="193"/>
    <x v="0"/>
    <x v="4"/>
    <m/>
    <n v="2418"/>
    <s v="Central"/>
    <m/>
  </r>
  <r>
    <x v="194"/>
    <x v="3"/>
    <x v="2"/>
    <n v="12632"/>
    <n v="12694"/>
    <s v="Central"/>
    <n v="0.99511579999999999"/>
  </r>
  <r>
    <x v="194"/>
    <x v="3"/>
    <x v="0"/>
    <n v="4986"/>
    <n v="5284"/>
    <s v="Central"/>
    <n v="0.94360330000000003"/>
  </r>
  <r>
    <x v="194"/>
    <x v="3"/>
    <x v="1"/>
    <n v="1288"/>
    <n v="1587"/>
    <s v="Central"/>
    <n v="0.81159420000000004"/>
  </r>
  <r>
    <x v="194"/>
    <x v="3"/>
    <x v="3"/>
    <n v="604"/>
    <n v="1835"/>
    <s v="Central"/>
    <n v="0.32915529999999998"/>
  </r>
  <r>
    <x v="194"/>
    <x v="0"/>
    <x v="4"/>
    <m/>
    <n v="1134"/>
    <s v="Central"/>
    <m/>
  </r>
  <r>
    <x v="195"/>
    <x v="3"/>
    <x v="2"/>
    <n v="47650"/>
    <n v="47036"/>
    <s v="Central"/>
    <n v="1"/>
  </r>
  <r>
    <x v="195"/>
    <x v="3"/>
    <x v="0"/>
    <n v="11377"/>
    <n v="12809"/>
    <s v="Central"/>
    <n v="0.88820359999999998"/>
  </r>
  <r>
    <x v="195"/>
    <x v="3"/>
    <x v="1"/>
    <n v="5862"/>
    <n v="6849"/>
    <s v="Central"/>
    <n v="0.85589130000000002"/>
  </r>
  <r>
    <x v="195"/>
    <x v="3"/>
    <x v="3"/>
    <n v="2734"/>
    <n v="7543"/>
    <s v="Central"/>
    <n v="0.36245519999999998"/>
  </r>
  <r>
    <x v="195"/>
    <x v="3"/>
    <x v="4"/>
    <n v="2"/>
    <n v="4549"/>
    <s v="Central"/>
    <n v="4.3970000000000001E-4"/>
  </r>
  <r>
    <x v="196"/>
    <x v="2"/>
    <x v="2"/>
    <n v="63753"/>
    <n v="56095"/>
    <s v="Central"/>
    <n v="1"/>
  </r>
  <r>
    <x v="196"/>
    <x v="2"/>
    <x v="0"/>
    <n v="16389"/>
    <n v="17757"/>
    <s v="Central"/>
    <n v="0.92296"/>
  </r>
  <r>
    <x v="196"/>
    <x v="2"/>
    <x v="1"/>
    <n v="6317"/>
    <n v="7395"/>
    <s v="Central"/>
    <n v="0.85422580000000004"/>
  </r>
  <r>
    <x v="196"/>
    <x v="2"/>
    <x v="3"/>
    <n v="2992"/>
    <n v="8441"/>
    <s v="Central"/>
    <n v="0.35446040000000001"/>
  </r>
  <r>
    <x v="196"/>
    <x v="2"/>
    <x v="4"/>
    <n v="2"/>
    <n v="5169"/>
    <s v="Central"/>
    <n v="3.8690000000000003E-4"/>
  </r>
  <r>
    <x v="197"/>
    <x v="3"/>
    <x v="2"/>
    <n v="19261"/>
    <n v="19995"/>
    <s v="Central"/>
    <n v="0.9632908"/>
  </r>
  <r>
    <x v="197"/>
    <x v="3"/>
    <x v="0"/>
    <n v="6690"/>
    <n v="7331"/>
    <s v="Central"/>
    <n v="0.91256309999999996"/>
  </r>
  <r>
    <x v="197"/>
    <x v="3"/>
    <x v="1"/>
    <n v="2160"/>
    <n v="2674"/>
    <s v="Central"/>
    <n v="0.80777860000000001"/>
  </r>
  <r>
    <x v="197"/>
    <x v="3"/>
    <x v="3"/>
    <n v="1092"/>
    <n v="2918"/>
    <s v="Central"/>
    <n v="0.37422889999999998"/>
  </r>
  <r>
    <x v="197"/>
    <x v="3"/>
    <x v="4"/>
    <n v="1"/>
    <n v="1904"/>
    <s v="Central"/>
    <n v="5.2519999999999997E-4"/>
  </r>
  <r>
    <x v="198"/>
    <x v="3"/>
    <x v="2"/>
    <n v="65451"/>
    <n v="65450"/>
    <s v="Central"/>
    <n v="1.0000150000000001"/>
  </r>
  <r>
    <x v="198"/>
    <x v="3"/>
    <x v="0"/>
    <n v="12241"/>
    <n v="13702"/>
    <s v="Central"/>
    <n v="0.89337330000000004"/>
  </r>
  <r>
    <x v="198"/>
    <x v="3"/>
    <x v="1"/>
    <n v="8535"/>
    <n v="9784"/>
    <s v="Central"/>
    <n v="0.87234259999999997"/>
  </r>
  <r>
    <x v="198"/>
    <x v="3"/>
    <x v="3"/>
    <n v="4286"/>
    <n v="11684"/>
    <s v="Central"/>
    <n v="0.3668264"/>
  </r>
  <r>
    <x v="198"/>
    <x v="3"/>
    <x v="4"/>
    <n v="1"/>
    <n v="7762"/>
    <s v="Central"/>
    <n v="1.2879999999999999E-4"/>
  </r>
  <r>
    <x v="199"/>
    <x v="0"/>
    <x v="0"/>
    <n v="3448"/>
    <n v="3989"/>
    <s v="Central"/>
    <n v="0.86437699999999995"/>
  </r>
  <r>
    <x v="199"/>
    <x v="0"/>
    <x v="1"/>
    <n v="1354"/>
    <n v="1624"/>
    <s v="Central"/>
    <n v="0.83374389999999998"/>
  </r>
  <r>
    <x v="199"/>
    <x v="0"/>
    <x v="2"/>
    <n v="8573"/>
    <n v="10477"/>
    <s v="Central"/>
    <n v="0.81826860000000001"/>
  </r>
  <r>
    <x v="199"/>
    <x v="0"/>
    <x v="3"/>
    <n v="604"/>
    <n v="1618"/>
    <s v="Central"/>
    <n v="0.37330039999999998"/>
  </r>
  <r>
    <x v="199"/>
    <x v="0"/>
    <x v="4"/>
    <n v="1"/>
    <n v="802"/>
    <s v="Central"/>
    <n v="1.2469E-3"/>
  </r>
  <r>
    <x v="200"/>
    <x v="2"/>
    <x v="2"/>
    <n v="20508"/>
    <n v="22845"/>
    <s v="Central"/>
    <n v="0.89770190000000005"/>
  </r>
  <r>
    <x v="200"/>
    <x v="2"/>
    <x v="1"/>
    <n v="2746"/>
    <n v="3153"/>
    <s v="Central"/>
    <n v="0.87091660000000004"/>
  </r>
  <r>
    <x v="200"/>
    <x v="2"/>
    <x v="0"/>
    <n v="6114"/>
    <n v="7039"/>
    <s v="Central"/>
    <n v="0.86858930000000001"/>
  </r>
  <r>
    <x v="200"/>
    <x v="2"/>
    <x v="3"/>
    <n v="1289"/>
    <n v="3497"/>
    <s v="Central"/>
    <n v="0.36860159999999997"/>
  </r>
  <r>
    <x v="200"/>
    <x v="0"/>
    <x v="4"/>
    <m/>
    <n v="1973"/>
    <s v="Central"/>
    <m/>
  </r>
  <r>
    <x v="201"/>
    <x v="0"/>
    <x v="1"/>
    <n v="2591"/>
    <n v="2897"/>
    <s v="Central"/>
    <n v="0.89437350000000004"/>
  </r>
  <r>
    <x v="201"/>
    <x v="0"/>
    <x v="0"/>
    <n v="6615"/>
    <n v="7462"/>
    <s v="Central"/>
    <n v="0.88649149999999999"/>
  </r>
  <r>
    <x v="201"/>
    <x v="0"/>
    <x v="2"/>
    <n v="18863"/>
    <n v="21747"/>
    <s v="Central"/>
    <n v="0.86738400000000004"/>
  </r>
  <r>
    <x v="201"/>
    <x v="0"/>
    <x v="3"/>
    <n v="892"/>
    <n v="2475"/>
    <s v="Central"/>
    <n v="0.360404"/>
  </r>
  <r>
    <x v="201"/>
    <x v="0"/>
    <x v="4"/>
    <m/>
    <n v="1507"/>
    <s v="Central"/>
    <m/>
  </r>
  <r>
    <x v="202"/>
    <x v="0"/>
    <x v="1"/>
    <n v="3827"/>
    <n v="4148"/>
    <s v="Central"/>
    <n v="0.92261329999999997"/>
  </r>
  <r>
    <x v="202"/>
    <x v="0"/>
    <x v="0"/>
    <n v="9822"/>
    <n v="10729"/>
    <s v="Central"/>
    <n v="0.91546280000000002"/>
  </r>
  <r>
    <x v="202"/>
    <x v="0"/>
    <x v="2"/>
    <n v="26106"/>
    <n v="30491"/>
    <s v="Central"/>
    <n v="0.85618700000000003"/>
  </r>
  <r>
    <x v="202"/>
    <x v="0"/>
    <x v="3"/>
    <n v="2148"/>
    <n v="4108"/>
    <s v="Central"/>
    <n v="0.52288219999999996"/>
  </r>
  <r>
    <x v="202"/>
    <x v="0"/>
    <x v="4"/>
    <m/>
    <n v="2105"/>
    <s v="Central"/>
    <m/>
  </r>
  <r>
    <x v="203"/>
    <x v="0"/>
    <x v="0"/>
    <n v="3050"/>
    <n v="3318"/>
    <s v="Central"/>
    <n v="0.91922839999999995"/>
  </r>
  <r>
    <x v="203"/>
    <x v="0"/>
    <x v="1"/>
    <n v="996"/>
    <n v="1123"/>
    <s v="Central"/>
    <n v="0.88691010000000003"/>
  </r>
  <r>
    <x v="203"/>
    <x v="0"/>
    <x v="2"/>
    <n v="7137"/>
    <n v="8429"/>
    <s v="Central"/>
    <n v="0.84671969999999996"/>
  </r>
  <r>
    <x v="203"/>
    <x v="0"/>
    <x v="3"/>
    <n v="500"/>
    <n v="977"/>
    <s v="Central"/>
    <n v="0.51177070000000002"/>
  </r>
  <r>
    <x v="203"/>
    <x v="0"/>
    <x v="4"/>
    <m/>
    <n v="630"/>
    <s v="Central"/>
    <m/>
  </r>
  <r>
    <x v="204"/>
    <x v="0"/>
    <x v="0"/>
    <n v="2149"/>
    <n v="2461"/>
    <s v="Central"/>
    <n v="0.87322230000000001"/>
  </r>
  <r>
    <x v="204"/>
    <x v="0"/>
    <x v="1"/>
    <n v="490"/>
    <n v="562"/>
    <s v="Central"/>
    <n v="0.8718861"/>
  </r>
  <r>
    <x v="204"/>
    <x v="0"/>
    <x v="2"/>
    <n v="4154"/>
    <n v="5048"/>
    <s v="Central"/>
    <n v="0.82290019999999997"/>
  </r>
  <r>
    <x v="204"/>
    <x v="0"/>
    <x v="3"/>
    <n v="239"/>
    <n v="560"/>
    <s v="Central"/>
    <n v="0.42678569999999999"/>
  </r>
  <r>
    <x v="204"/>
    <x v="0"/>
    <x v="4"/>
    <m/>
    <n v="270"/>
    <s v="Central"/>
    <m/>
  </r>
  <r>
    <x v="205"/>
    <x v="0"/>
    <x v="0"/>
    <n v="10271"/>
    <n v="10587"/>
    <s v="West"/>
    <n v="0.97015209999999996"/>
  </r>
  <r>
    <x v="205"/>
    <x v="0"/>
    <x v="1"/>
    <n v="3771"/>
    <n v="4079"/>
    <s v="West"/>
    <n v="0.92449130000000002"/>
  </r>
  <r>
    <x v="205"/>
    <x v="0"/>
    <x v="2"/>
    <n v="25100"/>
    <n v="28476"/>
    <s v="West"/>
    <n v="0.88144400000000001"/>
  </r>
  <r>
    <x v="205"/>
    <x v="0"/>
    <x v="3"/>
    <n v="2616"/>
    <n v="4218"/>
    <s v="West"/>
    <n v="0.6201991"/>
  </r>
  <r>
    <x v="205"/>
    <x v="0"/>
    <x v="4"/>
    <m/>
    <n v="2200"/>
    <s v="West"/>
    <m/>
  </r>
  <r>
    <x v="206"/>
    <x v="0"/>
    <x v="0"/>
    <n v="10704"/>
    <n v="11480"/>
    <s v="West"/>
    <n v="0.93240420000000002"/>
  </r>
  <r>
    <x v="206"/>
    <x v="0"/>
    <x v="1"/>
    <n v="4082"/>
    <n v="4436"/>
    <s v="West"/>
    <n v="0.92019839999999997"/>
  </r>
  <r>
    <x v="206"/>
    <x v="0"/>
    <x v="2"/>
    <n v="25922"/>
    <n v="28980"/>
    <s v="West"/>
    <n v="0.89447900000000002"/>
  </r>
  <r>
    <x v="206"/>
    <x v="0"/>
    <x v="3"/>
    <n v="2841"/>
    <n v="4482"/>
    <s v="West"/>
    <n v="0.63386880000000001"/>
  </r>
  <r>
    <x v="206"/>
    <x v="0"/>
    <x v="4"/>
    <n v="2"/>
    <n v="2047"/>
    <s v="West"/>
    <n v="9.77E-4"/>
  </r>
  <r>
    <x v="207"/>
    <x v="0"/>
    <x v="0"/>
    <n v="4138"/>
    <n v="4366"/>
    <s v="West"/>
    <n v="0.94777829999999996"/>
  </r>
  <r>
    <x v="207"/>
    <x v="0"/>
    <x v="1"/>
    <n v="835"/>
    <n v="914"/>
    <s v="West"/>
    <n v="0.91356680000000001"/>
  </r>
  <r>
    <x v="207"/>
    <x v="0"/>
    <x v="2"/>
    <n v="6203"/>
    <n v="6955"/>
    <s v="West"/>
    <n v="0.89187629999999996"/>
  </r>
  <r>
    <x v="207"/>
    <x v="0"/>
    <x v="3"/>
    <n v="602"/>
    <n v="933"/>
    <s v="West"/>
    <n v="0.64523039999999998"/>
  </r>
  <r>
    <x v="207"/>
    <x v="0"/>
    <x v="4"/>
    <n v="1"/>
    <n v="553"/>
    <s v="West"/>
    <n v="1.8083000000000001E-3"/>
  </r>
  <r>
    <x v="208"/>
    <x v="0"/>
    <x v="0"/>
    <n v="7702"/>
    <n v="8230"/>
    <s v="West"/>
    <n v="0.93584449999999997"/>
  </r>
  <r>
    <x v="208"/>
    <x v="0"/>
    <x v="1"/>
    <n v="1919"/>
    <n v="2083"/>
    <s v="West"/>
    <n v="0.92126739999999996"/>
  </r>
  <r>
    <x v="208"/>
    <x v="0"/>
    <x v="2"/>
    <n v="14753"/>
    <n v="16559"/>
    <s v="West"/>
    <n v="0.89093540000000004"/>
  </r>
  <r>
    <x v="208"/>
    <x v="0"/>
    <x v="3"/>
    <n v="1434"/>
    <n v="2421"/>
    <s v="West"/>
    <n v="0.59231719999999999"/>
  </r>
  <r>
    <x v="208"/>
    <x v="0"/>
    <x v="4"/>
    <n v="2"/>
    <n v="1389"/>
    <s v="West"/>
    <n v="1.4399E-3"/>
  </r>
  <r>
    <x v="209"/>
    <x v="0"/>
    <x v="0"/>
    <n v="4963"/>
    <n v="5303"/>
    <s v="Central"/>
    <n v="0.93588539999999998"/>
  </r>
  <r>
    <x v="209"/>
    <x v="0"/>
    <x v="2"/>
    <n v="8811"/>
    <n v="9815"/>
    <s v="Central"/>
    <n v="0.89770760000000005"/>
  </r>
  <r>
    <x v="209"/>
    <x v="0"/>
    <x v="1"/>
    <n v="782"/>
    <n v="935"/>
    <s v="Central"/>
    <n v="0.83636359999999998"/>
  </r>
  <r>
    <x v="209"/>
    <x v="0"/>
    <x v="3"/>
    <n v="557"/>
    <n v="1077"/>
    <s v="Central"/>
    <n v="0.51717729999999995"/>
  </r>
  <r>
    <x v="209"/>
    <x v="0"/>
    <x v="4"/>
    <n v="1"/>
    <n v="691"/>
    <s v="Central"/>
    <n v="1.4472E-3"/>
  </r>
  <r>
    <x v="210"/>
    <x v="0"/>
    <x v="0"/>
    <n v="4393"/>
    <n v="4605"/>
    <s v="West"/>
    <n v="0.95396309999999995"/>
  </r>
  <r>
    <x v="210"/>
    <x v="0"/>
    <x v="2"/>
    <n v="5271"/>
    <n v="6002"/>
    <s v="West"/>
    <n v="0.87820730000000002"/>
  </r>
  <r>
    <x v="210"/>
    <x v="0"/>
    <x v="1"/>
    <n v="479"/>
    <n v="553"/>
    <s v="West"/>
    <n v="0.86618450000000002"/>
  </r>
  <r>
    <x v="210"/>
    <x v="0"/>
    <x v="3"/>
    <n v="291"/>
    <n v="583"/>
    <s v="West"/>
    <n v="0.49914239999999999"/>
  </r>
  <r>
    <x v="210"/>
    <x v="0"/>
    <x v="4"/>
    <m/>
    <n v="362"/>
    <s v="West"/>
    <m/>
  </r>
  <r>
    <x v="211"/>
    <x v="0"/>
    <x v="0"/>
    <n v="6130"/>
    <n v="6242"/>
    <s v="West"/>
    <n v="0.98205699999999996"/>
  </r>
  <r>
    <x v="211"/>
    <x v="0"/>
    <x v="1"/>
    <n v="950"/>
    <n v="1024"/>
    <s v="West"/>
    <n v="0.92773439999999996"/>
  </r>
  <r>
    <x v="211"/>
    <x v="0"/>
    <x v="2"/>
    <n v="8554"/>
    <n v="9801"/>
    <s v="West"/>
    <n v="0.87276810000000005"/>
  </r>
  <r>
    <x v="211"/>
    <x v="0"/>
    <x v="3"/>
    <n v="595"/>
    <n v="1236"/>
    <s v="West"/>
    <n v="0.48139159999999998"/>
  </r>
  <r>
    <x v="211"/>
    <x v="0"/>
    <x v="4"/>
    <n v="1"/>
    <n v="782"/>
    <s v="West"/>
    <n v="1.2788000000000001E-3"/>
  </r>
  <r>
    <x v="212"/>
    <x v="0"/>
    <x v="0"/>
    <n v="9419"/>
    <n v="10557"/>
    <s v="West"/>
    <n v="0.8922042"/>
  </r>
  <r>
    <x v="212"/>
    <x v="0"/>
    <x v="2"/>
    <n v="20401"/>
    <n v="24418"/>
    <s v="West"/>
    <n v="0.83549019999999996"/>
  </r>
  <r>
    <x v="212"/>
    <x v="0"/>
    <x v="1"/>
    <n v="2620"/>
    <n v="3400"/>
    <s v="West"/>
    <n v="0.77058819999999995"/>
  </r>
  <r>
    <x v="212"/>
    <x v="0"/>
    <x v="3"/>
    <n v="1194"/>
    <n v="3819"/>
    <s v="West"/>
    <n v="0.31264730000000002"/>
  </r>
  <r>
    <x v="212"/>
    <x v="0"/>
    <x v="4"/>
    <m/>
    <n v="2248"/>
    <s v="West"/>
    <m/>
  </r>
  <r>
    <x v="213"/>
    <x v="0"/>
    <x v="0"/>
    <n v="6975"/>
    <n v="7348"/>
    <s v="West"/>
    <n v="0.94923789999999997"/>
  </r>
  <r>
    <x v="213"/>
    <x v="0"/>
    <x v="1"/>
    <n v="1039"/>
    <n v="1205"/>
    <s v="West"/>
    <n v="0.86224069999999997"/>
  </r>
  <r>
    <x v="213"/>
    <x v="0"/>
    <x v="2"/>
    <n v="9167"/>
    <n v="11153"/>
    <s v="West"/>
    <n v="0.82193130000000003"/>
  </r>
  <r>
    <x v="213"/>
    <x v="0"/>
    <x v="3"/>
    <n v="492"/>
    <n v="1362"/>
    <s v="West"/>
    <n v="0.36123349999999999"/>
  </r>
  <r>
    <x v="213"/>
    <x v="0"/>
    <x v="4"/>
    <m/>
    <n v="805"/>
    <s v="West"/>
    <m/>
  </r>
  <r>
    <x v="214"/>
    <x v="0"/>
    <x v="0"/>
    <n v="5188"/>
    <n v="5732"/>
    <s v="West"/>
    <n v="0.90509419999999996"/>
  </r>
  <r>
    <x v="214"/>
    <x v="0"/>
    <x v="2"/>
    <n v="12885"/>
    <n v="16559"/>
    <s v="West"/>
    <n v="0.77812669999999995"/>
  </r>
  <r>
    <x v="214"/>
    <x v="0"/>
    <x v="1"/>
    <n v="1165"/>
    <n v="1647"/>
    <s v="West"/>
    <n v="0.70734669999999999"/>
  </r>
  <r>
    <x v="214"/>
    <x v="0"/>
    <x v="3"/>
    <n v="461"/>
    <n v="1931"/>
    <s v="West"/>
    <n v="0.23873639999999999"/>
  </r>
  <r>
    <x v="214"/>
    <x v="0"/>
    <x v="4"/>
    <m/>
    <n v="1374"/>
    <s v="West"/>
    <m/>
  </r>
  <r>
    <x v="215"/>
    <x v="0"/>
    <x v="2"/>
    <n v="15071"/>
    <n v="17901"/>
    <s v="West"/>
    <n v="0.84190830000000005"/>
  </r>
  <r>
    <x v="215"/>
    <x v="0"/>
    <x v="0"/>
    <n v="4844"/>
    <n v="5760"/>
    <s v="West"/>
    <n v="0.84097219999999995"/>
  </r>
  <r>
    <x v="215"/>
    <x v="0"/>
    <x v="1"/>
    <n v="2044"/>
    <n v="2450"/>
    <s v="West"/>
    <n v="0.83428570000000002"/>
  </r>
  <r>
    <x v="215"/>
    <x v="0"/>
    <x v="3"/>
    <n v="1055"/>
    <n v="2879"/>
    <s v="West"/>
    <n v="0.36644670000000001"/>
  </r>
  <r>
    <x v="215"/>
    <x v="0"/>
    <x v="4"/>
    <n v="1"/>
    <n v="1758"/>
    <s v="West"/>
    <n v="5.6879999999999995E-4"/>
  </r>
  <r>
    <x v="216"/>
    <x v="0"/>
    <x v="0"/>
    <n v="8046"/>
    <n v="8569"/>
    <s v="West"/>
    <n v="0.93896599999999997"/>
  </r>
  <r>
    <x v="216"/>
    <x v="0"/>
    <x v="2"/>
    <n v="14963"/>
    <n v="18368"/>
    <s v="West"/>
    <n v="0.81462319999999999"/>
  </r>
  <r>
    <x v="216"/>
    <x v="0"/>
    <x v="1"/>
    <n v="1485"/>
    <n v="2010"/>
    <s v="West"/>
    <n v="0.73880590000000002"/>
  </r>
  <r>
    <x v="216"/>
    <x v="0"/>
    <x v="3"/>
    <n v="765"/>
    <n v="2414"/>
    <s v="West"/>
    <n v="0.3169014"/>
  </r>
  <r>
    <x v="216"/>
    <x v="0"/>
    <x v="4"/>
    <n v="1"/>
    <n v="1721"/>
    <s v="West"/>
    <n v="5.8109999999999998E-4"/>
  </r>
  <r>
    <x v="217"/>
    <x v="0"/>
    <x v="0"/>
    <n v="5145"/>
    <n v="5734"/>
    <s v="West"/>
    <n v="0.89727939999999995"/>
  </r>
  <r>
    <x v="217"/>
    <x v="0"/>
    <x v="2"/>
    <n v="16592"/>
    <n v="20374"/>
    <s v="West"/>
    <n v="0.81437119999999996"/>
  </r>
  <r>
    <x v="217"/>
    <x v="0"/>
    <x v="1"/>
    <n v="1583"/>
    <n v="2392"/>
    <s v="West"/>
    <n v="0.66178930000000002"/>
  </r>
  <r>
    <x v="217"/>
    <x v="0"/>
    <x v="3"/>
    <n v="651"/>
    <n v="2705"/>
    <s v="West"/>
    <n v="0.2406654"/>
  </r>
  <r>
    <x v="217"/>
    <x v="0"/>
    <x v="4"/>
    <n v="1"/>
    <n v="1816"/>
    <s v="West"/>
    <n v="5.507E-4"/>
  </r>
  <r>
    <x v="218"/>
    <x v="0"/>
    <x v="0"/>
    <n v="2525"/>
    <n v="2345"/>
    <s v="West"/>
    <n v="1"/>
  </r>
  <r>
    <x v="218"/>
    <x v="0"/>
    <x v="2"/>
    <n v="6860"/>
    <n v="8450"/>
    <s v="West"/>
    <n v="0.81183430000000001"/>
  </r>
  <r>
    <x v="218"/>
    <x v="0"/>
    <x v="1"/>
    <n v="530"/>
    <n v="965"/>
    <s v="West"/>
    <n v="0.54922280000000001"/>
  </r>
  <r>
    <x v="218"/>
    <x v="0"/>
    <x v="3"/>
    <n v="372"/>
    <n v="1173"/>
    <s v="West"/>
    <n v="0.31713550000000001"/>
  </r>
  <r>
    <x v="218"/>
    <x v="0"/>
    <x v="4"/>
    <n v="5"/>
    <n v="794"/>
    <s v="West"/>
    <n v="6.2972000000000002E-3"/>
  </r>
  <r>
    <x v="219"/>
    <x v="0"/>
    <x v="0"/>
    <n v="2816"/>
    <n v="2137"/>
    <s v="West"/>
    <n v="1"/>
  </r>
  <r>
    <x v="219"/>
    <x v="0"/>
    <x v="2"/>
    <n v="8864"/>
    <n v="9529"/>
    <s v="West"/>
    <n v="0.93021299999999996"/>
  </r>
  <r>
    <x v="219"/>
    <x v="0"/>
    <x v="1"/>
    <n v="492"/>
    <n v="895"/>
    <s v="West"/>
    <n v="0.5497206"/>
  </r>
  <r>
    <x v="219"/>
    <x v="0"/>
    <x v="3"/>
    <n v="234"/>
    <n v="1039"/>
    <s v="West"/>
    <n v="0.22521659999999999"/>
  </r>
  <r>
    <x v="219"/>
    <x v="0"/>
    <x v="4"/>
    <m/>
    <n v="744"/>
    <s v="West"/>
    <m/>
  </r>
  <r>
    <x v="220"/>
    <x v="0"/>
    <x v="0"/>
    <n v="5411"/>
    <n v="5339"/>
    <s v="West"/>
    <n v="1"/>
  </r>
  <r>
    <x v="220"/>
    <x v="0"/>
    <x v="2"/>
    <n v="13712"/>
    <n v="14340"/>
    <s v="West"/>
    <n v="0.95620640000000001"/>
  </r>
  <r>
    <x v="220"/>
    <x v="0"/>
    <x v="1"/>
    <n v="817"/>
    <n v="1069"/>
    <s v="West"/>
    <n v="0.76426570000000005"/>
  </r>
  <r>
    <x v="220"/>
    <x v="0"/>
    <x v="3"/>
    <n v="706"/>
    <n v="1381"/>
    <s v="West"/>
    <n v="0.51122369999999995"/>
  </r>
  <r>
    <x v="220"/>
    <x v="0"/>
    <x v="4"/>
    <n v="3"/>
    <n v="933"/>
    <s v="West"/>
    <n v="3.2154000000000002E-3"/>
  </r>
  <r>
    <x v="221"/>
    <x v="0"/>
    <x v="0"/>
    <n v="2413"/>
    <n v="2350"/>
    <s v="West"/>
    <n v="1"/>
  </r>
  <r>
    <x v="221"/>
    <x v="0"/>
    <x v="2"/>
    <n v="6545"/>
    <n v="7507"/>
    <s v="West"/>
    <n v="0.87185290000000004"/>
  </r>
  <r>
    <x v="221"/>
    <x v="0"/>
    <x v="1"/>
    <n v="494"/>
    <n v="852"/>
    <s v="West"/>
    <n v="0.5798122"/>
  </r>
  <r>
    <x v="221"/>
    <x v="0"/>
    <x v="3"/>
    <n v="262"/>
    <n v="1068"/>
    <s v="West"/>
    <n v="0.24531839999999999"/>
  </r>
  <r>
    <x v="221"/>
    <x v="0"/>
    <x v="4"/>
    <m/>
    <n v="632"/>
    <s v="West"/>
    <m/>
  </r>
  <r>
    <x v="222"/>
    <x v="0"/>
    <x v="2"/>
    <n v="9533"/>
    <n v="8788"/>
    <s v="West"/>
    <n v="1"/>
  </r>
  <r>
    <x v="222"/>
    <x v="0"/>
    <x v="0"/>
    <n v="2816"/>
    <n v="2939"/>
    <s v="West"/>
    <n v="0.95814900000000003"/>
  </r>
  <r>
    <x v="222"/>
    <x v="0"/>
    <x v="1"/>
    <n v="640"/>
    <n v="832"/>
    <s v="West"/>
    <n v="0.76923079999999999"/>
  </r>
  <r>
    <x v="222"/>
    <x v="0"/>
    <x v="3"/>
    <n v="418"/>
    <n v="929"/>
    <s v="West"/>
    <n v="0.44994620000000002"/>
  </r>
  <r>
    <x v="222"/>
    <x v="0"/>
    <x v="4"/>
    <n v="3"/>
    <n v="574"/>
    <s v="West"/>
    <n v="5.2265000000000002E-3"/>
  </r>
  <r>
    <x v="223"/>
    <x v="0"/>
    <x v="0"/>
    <n v="5050"/>
    <n v="5223"/>
    <s v="West"/>
    <n v="0.96687730000000005"/>
  </r>
  <r>
    <x v="223"/>
    <x v="0"/>
    <x v="2"/>
    <n v="9314"/>
    <n v="10900"/>
    <s v="West"/>
    <n v="0.85449540000000002"/>
  </r>
  <r>
    <x v="223"/>
    <x v="0"/>
    <x v="1"/>
    <n v="957"/>
    <n v="1198"/>
    <s v="West"/>
    <n v="0.79883139999999997"/>
  </r>
  <r>
    <x v="223"/>
    <x v="0"/>
    <x v="3"/>
    <n v="537"/>
    <n v="1386"/>
    <s v="West"/>
    <n v="0.38744590000000001"/>
  </r>
  <r>
    <x v="223"/>
    <x v="0"/>
    <x v="4"/>
    <n v="1"/>
    <n v="957"/>
    <s v="West"/>
    <n v="1.0449000000000001E-3"/>
  </r>
  <r>
    <x v="224"/>
    <x v="0"/>
    <x v="0"/>
    <n v="5620"/>
    <n v="5878"/>
    <s v="West"/>
    <n v="0.9561075"/>
  </r>
  <r>
    <x v="224"/>
    <x v="0"/>
    <x v="2"/>
    <n v="9676"/>
    <n v="11545"/>
    <s v="West"/>
    <n v="0.83811179999999996"/>
  </r>
  <r>
    <x v="224"/>
    <x v="0"/>
    <x v="1"/>
    <n v="911"/>
    <n v="1192"/>
    <s v="West"/>
    <n v="0.76426170000000004"/>
  </r>
  <r>
    <x v="224"/>
    <x v="0"/>
    <x v="3"/>
    <n v="480"/>
    <n v="1414"/>
    <s v="West"/>
    <n v="0.3394625"/>
  </r>
  <r>
    <x v="224"/>
    <x v="0"/>
    <x v="4"/>
    <m/>
    <n v="1022"/>
    <s v="West"/>
    <m/>
  </r>
  <r>
    <x v="225"/>
    <x v="0"/>
    <x v="0"/>
    <n v="5186"/>
    <n v="5797"/>
    <s v="West"/>
    <n v="0.89460059999999997"/>
  </r>
  <r>
    <x v="225"/>
    <x v="0"/>
    <x v="2"/>
    <n v="13511"/>
    <n v="15802"/>
    <s v="West"/>
    <n v="0.85501839999999996"/>
  </r>
  <r>
    <x v="225"/>
    <x v="0"/>
    <x v="1"/>
    <n v="1831"/>
    <n v="2246"/>
    <s v="West"/>
    <n v="0.81522709999999998"/>
  </r>
  <r>
    <x v="225"/>
    <x v="0"/>
    <x v="3"/>
    <n v="841"/>
    <n v="2365"/>
    <s v="West"/>
    <n v="0.35560249999999999"/>
  </r>
  <r>
    <x v="225"/>
    <x v="0"/>
    <x v="4"/>
    <m/>
    <n v="1248"/>
    <s v="West"/>
    <m/>
  </r>
  <r>
    <x v="226"/>
    <x v="0"/>
    <x v="0"/>
    <n v="5796"/>
    <n v="6044"/>
    <s v="West"/>
    <n v="0.95896760000000003"/>
  </r>
  <r>
    <x v="226"/>
    <x v="0"/>
    <x v="2"/>
    <n v="13165"/>
    <n v="15222"/>
    <s v="West"/>
    <n v="0.86486660000000004"/>
  </r>
  <r>
    <x v="226"/>
    <x v="0"/>
    <x v="1"/>
    <n v="1469"/>
    <n v="1764"/>
    <s v="West"/>
    <n v="0.83276640000000002"/>
  </r>
  <r>
    <x v="226"/>
    <x v="0"/>
    <x v="3"/>
    <n v="711"/>
    <n v="2047"/>
    <s v="West"/>
    <n v="0.34733760000000002"/>
  </r>
  <r>
    <x v="226"/>
    <x v="0"/>
    <x v="4"/>
    <m/>
    <n v="1255"/>
    <s v="West"/>
    <m/>
  </r>
  <r>
    <x v="227"/>
    <x v="0"/>
    <x v="0"/>
    <n v="6251"/>
    <n v="6386"/>
    <s v="West"/>
    <n v="0.97885999999999995"/>
  </r>
  <r>
    <x v="227"/>
    <x v="0"/>
    <x v="1"/>
    <n v="1865"/>
    <n v="2112"/>
    <s v="West"/>
    <n v="0.88304919999999998"/>
  </r>
  <r>
    <x v="227"/>
    <x v="0"/>
    <x v="2"/>
    <n v="12096"/>
    <n v="14043"/>
    <s v="West"/>
    <n v="0.86135439999999996"/>
  </r>
  <r>
    <x v="227"/>
    <x v="0"/>
    <x v="3"/>
    <n v="853"/>
    <n v="2069"/>
    <s v="West"/>
    <n v="0.41227649999999999"/>
  </r>
  <r>
    <x v="227"/>
    <x v="0"/>
    <x v="4"/>
    <m/>
    <n v="1027"/>
    <s v="West"/>
    <m/>
  </r>
  <r>
    <x v="228"/>
    <x v="0"/>
    <x v="1"/>
    <n v="2989"/>
    <n v="2959"/>
    <s v="West"/>
    <n v="1"/>
  </r>
  <r>
    <x v="228"/>
    <x v="0"/>
    <x v="2"/>
    <n v="21551"/>
    <n v="23435"/>
    <s v="West"/>
    <n v="0.91960739999999996"/>
  </r>
  <r>
    <x v="228"/>
    <x v="0"/>
    <x v="0"/>
    <n v="9569"/>
    <n v="10536"/>
    <s v="West"/>
    <n v="0.90821949999999996"/>
  </r>
  <r>
    <x v="228"/>
    <x v="0"/>
    <x v="3"/>
    <n v="1231"/>
    <n v="3222"/>
    <s v="West"/>
    <n v="0.38206079999999998"/>
  </r>
  <r>
    <x v="228"/>
    <x v="0"/>
    <x v="4"/>
    <m/>
    <n v="1964"/>
    <s v="West"/>
    <m/>
  </r>
  <r>
    <x v="229"/>
    <x v="0"/>
    <x v="1"/>
    <n v="1449"/>
    <n v="1656"/>
    <s v="Central"/>
    <n v="0.875"/>
  </r>
  <r>
    <x v="229"/>
    <x v="0"/>
    <x v="2"/>
    <n v="9891"/>
    <n v="11733"/>
    <s v="Central"/>
    <n v="0.8430069"/>
  </r>
  <r>
    <x v="229"/>
    <x v="0"/>
    <x v="0"/>
    <n v="1148"/>
    <n v="1859"/>
    <s v="Central"/>
    <n v="0.61753630000000004"/>
  </r>
  <r>
    <x v="229"/>
    <x v="0"/>
    <x v="3"/>
    <n v="958"/>
    <n v="2312"/>
    <s v="Central"/>
    <n v="0.4143599"/>
  </r>
  <r>
    <x v="229"/>
    <x v="0"/>
    <x v="4"/>
    <m/>
    <n v="1794"/>
    <s v="Central"/>
    <m/>
  </r>
  <r>
    <x v="230"/>
    <x v="0"/>
    <x v="0"/>
    <n v="6675"/>
    <n v="7131"/>
    <s v="West"/>
    <n v="0.93605389999999999"/>
  </r>
  <r>
    <x v="230"/>
    <x v="0"/>
    <x v="1"/>
    <n v="1839"/>
    <n v="1976"/>
    <s v="West"/>
    <n v="0.93066800000000005"/>
  </r>
  <r>
    <x v="230"/>
    <x v="0"/>
    <x v="2"/>
    <n v="12042"/>
    <n v="13751"/>
    <s v="West"/>
    <n v="0.87571810000000005"/>
  </r>
  <r>
    <x v="230"/>
    <x v="0"/>
    <x v="3"/>
    <n v="1267"/>
    <n v="2024"/>
    <s v="West"/>
    <n v="0.62598810000000005"/>
  </r>
  <r>
    <x v="230"/>
    <x v="0"/>
    <x v="4"/>
    <n v="3"/>
    <n v="1062"/>
    <s v="West"/>
    <n v="2.8249E-3"/>
  </r>
  <r>
    <x v="231"/>
    <x v="0"/>
    <x v="0"/>
    <n v="9470"/>
    <n v="9875"/>
    <s v="West"/>
    <n v="0.95898740000000005"/>
  </r>
  <r>
    <x v="231"/>
    <x v="0"/>
    <x v="1"/>
    <n v="1805"/>
    <n v="2023"/>
    <s v="West"/>
    <n v="0.89223929999999996"/>
  </r>
  <r>
    <x v="231"/>
    <x v="0"/>
    <x v="2"/>
    <n v="14210"/>
    <n v="16434"/>
    <s v="West"/>
    <n v="0.86467079999999996"/>
  </r>
  <r>
    <x v="231"/>
    <x v="0"/>
    <x v="3"/>
    <n v="1338"/>
    <n v="2036"/>
    <s v="West"/>
    <n v="0.65717099999999995"/>
  </r>
  <r>
    <x v="231"/>
    <x v="0"/>
    <x v="4"/>
    <n v="3"/>
    <n v="1135"/>
    <s v="West"/>
    <n v="2.6432000000000001E-3"/>
  </r>
  <r>
    <x v="232"/>
    <x v="0"/>
    <x v="0"/>
    <n v="446"/>
    <n v="689"/>
    <s v="West"/>
    <n v="0.64731499999999997"/>
  </r>
  <r>
    <x v="232"/>
    <x v="0"/>
    <x v="2"/>
    <n v="1042"/>
    <n v="1844"/>
    <s v="West"/>
    <n v="0.56507589999999996"/>
  </r>
  <r>
    <x v="232"/>
    <x v="0"/>
    <x v="1"/>
    <n v="60"/>
    <n v="107"/>
    <s v="West"/>
    <n v="0.56074769999999996"/>
  </r>
  <r>
    <x v="232"/>
    <x v="0"/>
    <x v="3"/>
    <n v="26"/>
    <n v="147"/>
    <s v="West"/>
    <n v="0.17687069999999999"/>
  </r>
  <r>
    <x v="232"/>
    <x v="0"/>
    <x v="4"/>
    <m/>
    <n v="185"/>
    <s v="West"/>
    <m/>
  </r>
  <r>
    <x v="233"/>
    <x v="0"/>
    <x v="0"/>
    <n v="3073"/>
    <n v="3424"/>
    <s v="West"/>
    <n v="0.89748830000000002"/>
  </r>
  <r>
    <x v="233"/>
    <x v="0"/>
    <x v="2"/>
    <n v="8476"/>
    <n v="9840"/>
    <s v="West"/>
    <n v="0.86138210000000004"/>
  </r>
  <r>
    <x v="233"/>
    <x v="0"/>
    <x v="1"/>
    <n v="1393"/>
    <n v="1679"/>
    <s v="West"/>
    <n v="0.82966050000000002"/>
  </r>
  <r>
    <x v="233"/>
    <x v="0"/>
    <x v="3"/>
    <n v="734"/>
    <n v="1746"/>
    <s v="West"/>
    <n v="0.42038950000000003"/>
  </r>
  <r>
    <x v="233"/>
    <x v="0"/>
    <x v="4"/>
    <m/>
    <n v="793"/>
    <s v="West"/>
    <m/>
  </r>
  <r>
    <x v="234"/>
    <x v="0"/>
    <x v="0"/>
    <n v="4872"/>
    <n v="5094"/>
    <s v="East"/>
    <n v="0.95641929999999997"/>
  </r>
  <r>
    <x v="234"/>
    <x v="0"/>
    <x v="1"/>
    <n v="887"/>
    <n v="947"/>
    <s v="East"/>
    <n v="0.93664210000000003"/>
  </r>
  <r>
    <x v="234"/>
    <x v="0"/>
    <x v="2"/>
    <n v="6716"/>
    <n v="7879"/>
    <s v="East"/>
    <n v="0.85239240000000005"/>
  </r>
  <r>
    <x v="234"/>
    <x v="0"/>
    <x v="3"/>
    <n v="541"/>
    <n v="921"/>
    <s v="East"/>
    <n v="0.58740499999999995"/>
  </r>
  <r>
    <x v="234"/>
    <x v="0"/>
    <x v="4"/>
    <m/>
    <n v="593"/>
    <s v="East"/>
    <m/>
  </r>
  <r>
    <x v="235"/>
    <x v="0"/>
    <x v="0"/>
    <n v="5581"/>
    <n v="6065"/>
    <s v="Central"/>
    <n v="0.92019779999999995"/>
  </r>
  <r>
    <x v="235"/>
    <x v="0"/>
    <x v="1"/>
    <n v="713"/>
    <n v="813"/>
    <s v="Central"/>
    <n v="0.87699879999999997"/>
  </r>
  <r>
    <x v="235"/>
    <x v="0"/>
    <x v="2"/>
    <n v="6314"/>
    <n v="8012"/>
    <s v="Central"/>
    <n v="0.78806790000000004"/>
  </r>
  <r>
    <x v="235"/>
    <x v="0"/>
    <x v="3"/>
    <n v="372"/>
    <n v="912"/>
    <s v="Central"/>
    <n v="0.4078947"/>
  </r>
  <r>
    <x v="235"/>
    <x v="0"/>
    <x v="4"/>
    <m/>
    <n v="563"/>
    <s v="Central"/>
    <m/>
  </r>
  <r>
    <x v="236"/>
    <x v="0"/>
    <x v="0"/>
    <n v="3725"/>
    <n v="4349"/>
    <s v="Central"/>
    <n v="0.85651869999999997"/>
  </r>
  <r>
    <x v="236"/>
    <x v="0"/>
    <x v="1"/>
    <n v="1223"/>
    <n v="1509"/>
    <s v="Central"/>
    <n v="0.81047049999999998"/>
  </r>
  <r>
    <x v="236"/>
    <x v="0"/>
    <x v="2"/>
    <n v="11506"/>
    <n v="14256"/>
    <s v="Central"/>
    <n v="0.80709869999999995"/>
  </r>
  <r>
    <x v="236"/>
    <x v="0"/>
    <x v="3"/>
    <n v="869"/>
    <n v="2148"/>
    <s v="Central"/>
    <n v="0.40456239999999999"/>
  </r>
  <r>
    <x v="236"/>
    <x v="0"/>
    <x v="4"/>
    <n v="1"/>
    <n v="1495"/>
    <s v="Central"/>
    <n v="6.6890000000000005E-4"/>
  </r>
  <r>
    <x v="237"/>
    <x v="0"/>
    <x v="1"/>
    <n v="1204"/>
    <n v="1265"/>
    <s v="East"/>
    <n v="0.95177869999999998"/>
  </r>
  <r>
    <x v="237"/>
    <x v="0"/>
    <x v="0"/>
    <n v="4740"/>
    <n v="5295"/>
    <s v="East"/>
    <n v="0.89518419999999999"/>
  </r>
  <r>
    <x v="237"/>
    <x v="0"/>
    <x v="2"/>
    <n v="8155"/>
    <n v="9718"/>
    <s v="East"/>
    <n v="0.83916440000000003"/>
  </r>
  <r>
    <x v="237"/>
    <x v="0"/>
    <x v="3"/>
    <n v="743"/>
    <n v="1301"/>
    <s v="East"/>
    <n v="0.57109920000000003"/>
  </r>
  <r>
    <x v="237"/>
    <x v="0"/>
    <x v="4"/>
    <n v="2"/>
    <n v="730"/>
    <s v="East"/>
    <n v="2.7396999999999999E-3"/>
  </r>
  <r>
    <x v="238"/>
    <x v="0"/>
    <x v="0"/>
    <n v="6380"/>
    <n v="6804"/>
    <s v="Central"/>
    <n v="0.93768370000000001"/>
  </r>
  <r>
    <x v="238"/>
    <x v="0"/>
    <x v="1"/>
    <n v="1533"/>
    <n v="2006"/>
    <s v="Central"/>
    <n v="0.76420739999999998"/>
  </r>
  <r>
    <x v="238"/>
    <x v="0"/>
    <x v="2"/>
    <n v="11386"/>
    <n v="15117"/>
    <s v="Central"/>
    <n v="0.75319179999999997"/>
  </r>
  <r>
    <x v="238"/>
    <x v="0"/>
    <x v="3"/>
    <n v="770"/>
    <n v="2448"/>
    <s v="Central"/>
    <n v="0.3145425"/>
  </r>
  <r>
    <x v="238"/>
    <x v="0"/>
    <x v="4"/>
    <m/>
    <n v="1551"/>
    <s v="Central"/>
    <m/>
  </r>
  <r>
    <x v="239"/>
    <x v="0"/>
    <x v="0"/>
    <n v="7313"/>
    <n v="8191"/>
    <s v="Central"/>
    <n v="0.89280919999999997"/>
  </r>
  <r>
    <x v="239"/>
    <x v="0"/>
    <x v="1"/>
    <n v="2007"/>
    <n v="2580"/>
    <s v="Central"/>
    <n v="0.77790700000000002"/>
  </r>
  <r>
    <x v="239"/>
    <x v="0"/>
    <x v="2"/>
    <n v="15126"/>
    <n v="19754"/>
    <s v="Central"/>
    <n v="0.76571829999999996"/>
  </r>
  <r>
    <x v="239"/>
    <x v="0"/>
    <x v="3"/>
    <n v="901"/>
    <n v="2970"/>
    <s v="Central"/>
    <n v="0.303367"/>
  </r>
  <r>
    <x v="239"/>
    <x v="0"/>
    <x v="4"/>
    <m/>
    <n v="1765"/>
    <s v="Central"/>
    <m/>
  </r>
  <r>
    <x v="240"/>
    <x v="0"/>
    <x v="0"/>
    <n v="15592"/>
    <n v="16465"/>
    <s v="West"/>
    <n v="0.9469784"/>
  </r>
  <r>
    <x v="240"/>
    <x v="0"/>
    <x v="2"/>
    <n v="62849"/>
    <n v="70587"/>
    <s v="West"/>
    <n v="0.89037639999999996"/>
  </r>
  <r>
    <x v="240"/>
    <x v="0"/>
    <x v="1"/>
    <n v="11576"/>
    <n v="13060"/>
    <s v="West"/>
    <n v="0.88637060000000001"/>
  </r>
  <r>
    <x v="240"/>
    <x v="0"/>
    <x v="3"/>
    <n v="7059"/>
    <n v="13906"/>
    <s v="West"/>
    <n v="0.50762260000000003"/>
  </r>
  <r>
    <x v="240"/>
    <x v="0"/>
    <x v="4"/>
    <n v="4"/>
    <n v="6574"/>
    <s v="West"/>
    <n v="6.0849999999999999E-4"/>
  </r>
  <r>
    <x v="241"/>
    <x v="0"/>
    <x v="0"/>
    <n v="3258"/>
    <n v="4131"/>
    <s v="Central"/>
    <n v="0.78867100000000001"/>
  </r>
  <r>
    <x v="241"/>
    <x v="0"/>
    <x v="1"/>
    <n v="1143"/>
    <n v="1483"/>
    <s v="Central"/>
    <n v="0.77073499999999995"/>
  </r>
  <r>
    <x v="241"/>
    <x v="0"/>
    <x v="2"/>
    <n v="8043"/>
    <n v="11166"/>
    <s v="Central"/>
    <n v="0.72031160000000005"/>
  </r>
  <r>
    <x v="241"/>
    <x v="0"/>
    <x v="3"/>
    <n v="499"/>
    <n v="1692"/>
    <s v="Central"/>
    <n v="0.29491729999999999"/>
  </r>
  <r>
    <x v="241"/>
    <x v="0"/>
    <x v="4"/>
    <m/>
    <n v="1081"/>
    <s v="Central"/>
    <m/>
  </r>
  <r>
    <x v="242"/>
    <x v="0"/>
    <x v="0"/>
    <n v="10155"/>
    <n v="11168"/>
    <s v="Central"/>
    <n v="0.90929439999999995"/>
  </r>
  <r>
    <x v="242"/>
    <x v="0"/>
    <x v="1"/>
    <n v="3203"/>
    <n v="3764"/>
    <s v="Central"/>
    <n v="0.85095639999999995"/>
  </r>
  <r>
    <x v="242"/>
    <x v="0"/>
    <x v="2"/>
    <n v="24534"/>
    <n v="30319"/>
    <s v="Central"/>
    <n v="0.80919560000000001"/>
  </r>
  <r>
    <x v="242"/>
    <x v="0"/>
    <x v="3"/>
    <n v="1923"/>
    <n v="4365"/>
    <s v="Central"/>
    <n v="0.44054979999999999"/>
  </r>
  <r>
    <x v="242"/>
    <x v="0"/>
    <x v="4"/>
    <m/>
    <n v="2715"/>
    <s v="Central"/>
    <m/>
  </r>
  <r>
    <x v="243"/>
    <x v="0"/>
    <x v="0"/>
    <n v="10187"/>
    <n v="10849"/>
    <s v="Central"/>
    <n v="0.93898060000000005"/>
  </r>
  <r>
    <x v="243"/>
    <x v="0"/>
    <x v="1"/>
    <n v="1384"/>
    <n v="1673"/>
    <s v="Central"/>
    <n v="0.8272564"/>
  </r>
  <r>
    <x v="243"/>
    <x v="0"/>
    <x v="2"/>
    <n v="11640"/>
    <n v="14475"/>
    <s v="Central"/>
    <n v="0.80414509999999995"/>
  </r>
  <r>
    <x v="243"/>
    <x v="0"/>
    <x v="3"/>
    <n v="896"/>
    <n v="1801"/>
    <s v="Central"/>
    <n v="0.49750139999999998"/>
  </r>
  <r>
    <x v="243"/>
    <x v="0"/>
    <x v="4"/>
    <m/>
    <n v="1002"/>
    <s v="Central"/>
    <m/>
  </r>
  <r>
    <x v="244"/>
    <x v="0"/>
    <x v="0"/>
    <n v="9639"/>
    <n v="10755"/>
    <s v="Central"/>
    <n v="0.89623430000000004"/>
  </r>
  <r>
    <x v="244"/>
    <x v="0"/>
    <x v="1"/>
    <n v="969"/>
    <n v="1269"/>
    <s v="Central"/>
    <n v="0.76359339999999998"/>
  </r>
  <r>
    <x v="244"/>
    <x v="0"/>
    <x v="2"/>
    <n v="8591"/>
    <n v="11450"/>
    <s v="Central"/>
    <n v="0.75030569999999996"/>
  </r>
  <r>
    <x v="244"/>
    <x v="0"/>
    <x v="3"/>
    <n v="499"/>
    <n v="1359"/>
    <s v="Central"/>
    <n v="0.3671817"/>
  </r>
  <r>
    <x v="244"/>
    <x v="0"/>
    <x v="4"/>
    <m/>
    <n v="778"/>
    <s v="Central"/>
    <m/>
  </r>
  <r>
    <x v="245"/>
    <x v="1"/>
    <x v="2"/>
    <n v="36369"/>
    <n v="37808"/>
    <s v="East"/>
    <n v="0.96193930000000005"/>
  </r>
  <r>
    <x v="245"/>
    <x v="1"/>
    <x v="0"/>
    <n v="14419"/>
    <n v="15849"/>
    <s v="East"/>
    <n v="0.90977350000000001"/>
  </r>
  <r>
    <x v="245"/>
    <x v="1"/>
    <x v="1"/>
    <n v="4215"/>
    <n v="5062"/>
    <s v="East"/>
    <n v="0.8326749"/>
  </r>
  <r>
    <x v="245"/>
    <x v="1"/>
    <x v="3"/>
    <n v="1627"/>
    <n v="5222"/>
    <s v="East"/>
    <n v="0.31156640000000002"/>
  </r>
  <r>
    <x v="245"/>
    <x v="0"/>
    <x v="4"/>
    <m/>
    <n v="3059"/>
    <s v="East"/>
    <m/>
  </r>
  <r>
    <x v="246"/>
    <x v="2"/>
    <x v="2"/>
    <n v="19737"/>
    <n v="19999"/>
    <s v="Central"/>
    <n v="0.98689930000000003"/>
  </r>
  <r>
    <x v="246"/>
    <x v="2"/>
    <x v="0"/>
    <n v="9524"/>
    <n v="10346"/>
    <s v="Central"/>
    <n v="0.92054899999999995"/>
  </r>
  <r>
    <x v="246"/>
    <x v="2"/>
    <x v="1"/>
    <n v="2264"/>
    <n v="2480"/>
    <s v="Central"/>
    <n v="0.91290320000000003"/>
  </r>
  <r>
    <x v="246"/>
    <x v="2"/>
    <x v="3"/>
    <n v="1419"/>
    <n v="2711"/>
    <s v="Central"/>
    <n v="0.52342310000000003"/>
  </r>
  <r>
    <x v="246"/>
    <x v="2"/>
    <x v="4"/>
    <n v="3"/>
    <n v="1437"/>
    <s v="Central"/>
    <n v="2.0877000000000001E-3"/>
  </r>
  <r>
    <x v="247"/>
    <x v="3"/>
    <x v="0"/>
    <n v="11000"/>
    <n v="11690"/>
    <s v="Central"/>
    <n v="0.94097520000000001"/>
  </r>
  <r>
    <x v="247"/>
    <x v="3"/>
    <x v="2"/>
    <n v="25225"/>
    <n v="27419"/>
    <s v="Central"/>
    <n v="0.91998250000000004"/>
  </r>
  <r>
    <x v="247"/>
    <x v="3"/>
    <x v="1"/>
    <n v="2867"/>
    <n v="3625"/>
    <s v="Central"/>
    <n v="0.7908965"/>
  </r>
  <r>
    <x v="247"/>
    <x v="3"/>
    <x v="3"/>
    <n v="1397"/>
    <n v="3982"/>
    <s v="Central"/>
    <n v="0.35082869999999999"/>
  </r>
  <r>
    <x v="247"/>
    <x v="3"/>
    <x v="4"/>
    <n v="2"/>
    <n v="2256"/>
    <s v="Central"/>
    <n v="8.8650000000000003E-4"/>
  </r>
  <r>
    <x v="248"/>
    <x v="3"/>
    <x v="2"/>
    <n v="20283"/>
    <n v="17210"/>
    <s v="East"/>
    <n v="1"/>
  </r>
  <r>
    <x v="248"/>
    <x v="3"/>
    <x v="0"/>
    <n v="6184"/>
    <n v="6408"/>
    <s v="East"/>
    <n v="0.96504369999999995"/>
  </r>
  <r>
    <x v="248"/>
    <x v="3"/>
    <x v="1"/>
    <n v="2180"/>
    <n v="2554"/>
    <s v="East"/>
    <n v="0.85356299999999996"/>
  </r>
  <r>
    <x v="248"/>
    <x v="3"/>
    <x v="3"/>
    <n v="782"/>
    <n v="2788"/>
    <s v="East"/>
    <n v="0.28048780000000001"/>
  </r>
  <r>
    <x v="248"/>
    <x v="0"/>
    <x v="4"/>
    <m/>
    <n v="1544"/>
    <s v="East"/>
    <m/>
  </r>
  <r>
    <x v="249"/>
    <x v="2"/>
    <x v="2"/>
    <n v="14270"/>
    <n v="13775"/>
    <s v="East"/>
    <n v="1"/>
  </r>
  <r>
    <x v="249"/>
    <x v="2"/>
    <x v="0"/>
    <n v="5061"/>
    <n v="5132"/>
    <s v="East"/>
    <n v="0.98616519999999996"/>
  </r>
  <r>
    <x v="249"/>
    <x v="2"/>
    <x v="1"/>
    <n v="1361"/>
    <n v="1734"/>
    <s v="East"/>
    <n v="0.78489039999999999"/>
  </r>
  <r>
    <x v="249"/>
    <x v="2"/>
    <x v="3"/>
    <n v="736"/>
    <n v="1961"/>
    <s v="East"/>
    <n v="0.37531870000000001"/>
  </r>
  <r>
    <x v="249"/>
    <x v="0"/>
    <x v="4"/>
    <m/>
    <n v="1163"/>
    <s v="East"/>
    <m/>
  </r>
  <r>
    <x v="250"/>
    <x v="3"/>
    <x v="2"/>
    <n v="20663"/>
    <n v="21278"/>
    <s v="East"/>
    <n v="0.97109690000000004"/>
  </r>
  <r>
    <x v="250"/>
    <x v="3"/>
    <x v="0"/>
    <n v="7000"/>
    <n v="7482"/>
    <s v="East"/>
    <n v="0.93557869999999999"/>
  </r>
  <r>
    <x v="250"/>
    <x v="3"/>
    <x v="1"/>
    <n v="2517"/>
    <n v="3358"/>
    <s v="East"/>
    <n v="0.74955329999999998"/>
  </r>
  <r>
    <x v="250"/>
    <x v="3"/>
    <x v="3"/>
    <n v="1077"/>
    <n v="3489"/>
    <s v="East"/>
    <n v="0.30868440000000003"/>
  </r>
  <r>
    <x v="250"/>
    <x v="0"/>
    <x v="4"/>
    <m/>
    <n v="1930"/>
    <s v="East"/>
    <m/>
  </r>
  <r>
    <x v="251"/>
    <x v="3"/>
    <x v="2"/>
    <n v="27385"/>
    <n v="28658"/>
    <s v="East"/>
    <n v="0.95557959999999997"/>
  </r>
  <r>
    <x v="251"/>
    <x v="3"/>
    <x v="0"/>
    <n v="10100"/>
    <n v="11039"/>
    <s v="East"/>
    <n v="0.91493800000000003"/>
  </r>
  <r>
    <x v="251"/>
    <x v="3"/>
    <x v="1"/>
    <n v="3065"/>
    <n v="3749"/>
    <s v="East"/>
    <n v="0.81755140000000004"/>
  </r>
  <r>
    <x v="251"/>
    <x v="3"/>
    <x v="3"/>
    <n v="1523"/>
    <n v="4207"/>
    <s v="East"/>
    <n v="0.3620157"/>
  </r>
  <r>
    <x v="251"/>
    <x v="0"/>
    <x v="4"/>
    <m/>
    <n v="2274"/>
    <s v="East"/>
    <m/>
  </r>
  <r>
    <x v="252"/>
    <x v="3"/>
    <x v="2"/>
    <n v="20845"/>
    <n v="21586"/>
    <s v="Central"/>
    <n v="0.96567219999999998"/>
  </r>
  <r>
    <x v="252"/>
    <x v="3"/>
    <x v="0"/>
    <n v="6070"/>
    <n v="6645"/>
    <s v="Central"/>
    <n v="0.91346879999999997"/>
  </r>
  <r>
    <x v="252"/>
    <x v="3"/>
    <x v="1"/>
    <n v="2474"/>
    <n v="2960"/>
    <s v="Central"/>
    <n v="0.83581079999999996"/>
  </r>
  <r>
    <x v="252"/>
    <x v="3"/>
    <x v="3"/>
    <n v="1523"/>
    <n v="3469"/>
    <s v="Central"/>
    <n v="0.43903140000000002"/>
  </r>
  <r>
    <x v="252"/>
    <x v="3"/>
    <x v="4"/>
    <n v="1"/>
    <n v="1902"/>
    <s v="Central"/>
    <n v="5.2579999999999999E-4"/>
  </r>
  <r>
    <x v="253"/>
    <x v="2"/>
    <x v="0"/>
    <n v="5702"/>
    <n v="6051"/>
    <s v="East"/>
    <n v="0.94232360000000004"/>
  </r>
  <r>
    <x v="253"/>
    <x v="2"/>
    <x v="2"/>
    <n v="12544"/>
    <n v="13630"/>
    <s v="East"/>
    <n v="0.9203228"/>
  </r>
  <r>
    <x v="253"/>
    <x v="2"/>
    <x v="1"/>
    <n v="1586"/>
    <n v="1734"/>
    <s v="East"/>
    <n v="0.91464820000000002"/>
  </r>
  <r>
    <x v="253"/>
    <x v="2"/>
    <x v="3"/>
    <n v="809"/>
    <n v="1760"/>
    <s v="East"/>
    <n v="0.45965909999999999"/>
  </r>
  <r>
    <x v="253"/>
    <x v="0"/>
    <x v="4"/>
    <m/>
    <n v="1014"/>
    <s v="East"/>
    <m/>
  </r>
  <r>
    <x v="254"/>
    <x v="2"/>
    <x v="0"/>
    <n v="5351"/>
    <n v="5374"/>
    <s v="East"/>
    <n v="0.9957201"/>
  </r>
  <r>
    <x v="254"/>
    <x v="2"/>
    <x v="2"/>
    <n v="11838"/>
    <n v="13005"/>
    <s v="East"/>
    <n v="0.91026530000000005"/>
  </r>
  <r>
    <x v="254"/>
    <x v="2"/>
    <x v="1"/>
    <n v="1357"/>
    <n v="1518"/>
    <s v="East"/>
    <n v="0.89393940000000005"/>
  </r>
  <r>
    <x v="254"/>
    <x v="2"/>
    <x v="3"/>
    <n v="1039"/>
    <n v="1730"/>
    <s v="East"/>
    <n v="0.60057799999999995"/>
  </r>
  <r>
    <x v="254"/>
    <x v="2"/>
    <x v="4"/>
    <n v="3"/>
    <n v="983"/>
    <s v="East"/>
    <n v="3.0519000000000002E-3"/>
  </r>
  <r>
    <x v="255"/>
    <x v="2"/>
    <x v="2"/>
    <n v="25607"/>
    <n v="25106"/>
    <s v="Central"/>
    <n v="1"/>
  </r>
  <r>
    <x v="255"/>
    <x v="2"/>
    <x v="0"/>
    <n v="9320"/>
    <n v="9681"/>
    <s v="Central"/>
    <n v="0.96271039999999997"/>
  </r>
  <r>
    <x v="255"/>
    <x v="2"/>
    <x v="1"/>
    <n v="2611"/>
    <n v="3299"/>
    <s v="Central"/>
    <n v="0.79145189999999999"/>
  </r>
  <r>
    <x v="255"/>
    <x v="2"/>
    <x v="3"/>
    <n v="1216"/>
    <n v="3596"/>
    <s v="Central"/>
    <n v="0.3381535"/>
  </r>
  <r>
    <x v="255"/>
    <x v="2"/>
    <x v="4"/>
    <n v="1"/>
    <n v="2151"/>
    <s v="Central"/>
    <n v="4.6490000000000002E-4"/>
  </r>
  <r>
    <x v="256"/>
    <x v="2"/>
    <x v="2"/>
    <n v="16755"/>
    <n v="17751"/>
    <s v="Central"/>
    <n v="0.94389049999999997"/>
  </r>
  <r>
    <x v="256"/>
    <x v="2"/>
    <x v="0"/>
    <n v="6627"/>
    <n v="7230"/>
    <s v="Central"/>
    <n v="0.91659749999999995"/>
  </r>
  <r>
    <x v="256"/>
    <x v="2"/>
    <x v="1"/>
    <n v="1844"/>
    <n v="2265"/>
    <s v="Central"/>
    <n v="0.81412799999999996"/>
  </r>
  <r>
    <x v="256"/>
    <x v="2"/>
    <x v="3"/>
    <n v="743"/>
    <n v="2453"/>
    <s v="Central"/>
    <n v="0.30289440000000001"/>
  </r>
  <r>
    <x v="256"/>
    <x v="2"/>
    <x v="4"/>
    <n v="2"/>
    <n v="1408"/>
    <s v="Central"/>
    <n v="1.4205000000000001E-3"/>
  </r>
  <r>
    <x v="257"/>
    <x v="2"/>
    <x v="2"/>
    <n v="21763"/>
    <n v="20307"/>
    <s v="Central"/>
    <n v="1"/>
  </r>
  <r>
    <x v="257"/>
    <x v="2"/>
    <x v="0"/>
    <n v="9932"/>
    <n v="10717"/>
    <s v="Central"/>
    <n v="0.92675189999999996"/>
  </r>
  <r>
    <x v="257"/>
    <x v="2"/>
    <x v="1"/>
    <n v="1967"/>
    <n v="2195"/>
    <s v="Central"/>
    <n v="0.89612760000000002"/>
  </r>
  <r>
    <x v="257"/>
    <x v="2"/>
    <x v="3"/>
    <n v="968"/>
    <n v="2459"/>
    <s v="Central"/>
    <n v="0.39365600000000001"/>
  </r>
  <r>
    <x v="257"/>
    <x v="0"/>
    <x v="4"/>
    <m/>
    <n v="1410"/>
    <s v="Central"/>
    <m/>
  </r>
  <r>
    <x v="258"/>
    <x v="2"/>
    <x v="0"/>
    <n v="9149"/>
    <n v="9433"/>
    <s v="Central"/>
    <n v="0.96989289999999995"/>
  </r>
  <r>
    <x v="258"/>
    <x v="2"/>
    <x v="2"/>
    <n v="17557"/>
    <n v="18499"/>
    <s v="Central"/>
    <n v="0.94907830000000004"/>
  </r>
  <r>
    <x v="258"/>
    <x v="2"/>
    <x v="1"/>
    <n v="1835"/>
    <n v="2324"/>
    <s v="Central"/>
    <n v="0.78958689999999998"/>
  </r>
  <r>
    <x v="258"/>
    <x v="2"/>
    <x v="3"/>
    <n v="862"/>
    <n v="2579"/>
    <s v="Central"/>
    <n v="0.33423809999999998"/>
  </r>
  <r>
    <x v="258"/>
    <x v="0"/>
    <x v="4"/>
    <m/>
    <n v="1339"/>
    <s v="Central"/>
    <m/>
  </r>
  <r>
    <x v="259"/>
    <x v="2"/>
    <x v="2"/>
    <n v="27957"/>
    <n v="26264"/>
    <s v="East"/>
    <n v="1"/>
  </r>
  <r>
    <x v="259"/>
    <x v="2"/>
    <x v="0"/>
    <n v="13962"/>
    <n v="15325"/>
    <s v="East"/>
    <n v="0.91106030000000005"/>
  </r>
  <r>
    <x v="259"/>
    <x v="2"/>
    <x v="1"/>
    <n v="2892"/>
    <n v="3263"/>
    <s v="East"/>
    <n v="0.88630089999999995"/>
  </r>
  <r>
    <x v="259"/>
    <x v="2"/>
    <x v="3"/>
    <n v="1642"/>
    <n v="3902"/>
    <s v="East"/>
    <n v="0.42080980000000001"/>
  </r>
  <r>
    <x v="259"/>
    <x v="0"/>
    <x v="4"/>
    <m/>
    <n v="1787"/>
    <s v="East"/>
    <m/>
  </r>
  <r>
    <x v="260"/>
    <x v="2"/>
    <x v="2"/>
    <n v="24252"/>
    <n v="24895"/>
    <s v="East"/>
    <n v="0.97417149999999997"/>
  </r>
  <r>
    <x v="260"/>
    <x v="2"/>
    <x v="0"/>
    <n v="13614"/>
    <n v="14294"/>
    <s v="East"/>
    <n v="0.95242760000000004"/>
  </r>
  <r>
    <x v="260"/>
    <x v="2"/>
    <x v="1"/>
    <n v="2685"/>
    <n v="3073"/>
    <s v="East"/>
    <n v="0.87373900000000004"/>
  </r>
  <r>
    <x v="260"/>
    <x v="2"/>
    <x v="3"/>
    <n v="1197"/>
    <n v="3075"/>
    <s v="East"/>
    <n v="0.38926830000000001"/>
  </r>
  <r>
    <x v="260"/>
    <x v="0"/>
    <x v="4"/>
    <m/>
    <n v="1510"/>
    <s v="East"/>
    <m/>
  </r>
  <r>
    <x v="261"/>
    <x v="0"/>
    <x v="2"/>
    <n v="8954"/>
    <n v="8718"/>
    <s v="East"/>
    <n v="1"/>
  </r>
  <r>
    <x v="261"/>
    <x v="0"/>
    <x v="1"/>
    <n v="1224"/>
    <n v="1342"/>
    <s v="East"/>
    <n v="0.91207150000000003"/>
  </r>
  <r>
    <x v="261"/>
    <x v="0"/>
    <x v="0"/>
    <n v="3106"/>
    <n v="3421"/>
    <s v="East"/>
    <n v="0.90792170000000005"/>
  </r>
  <r>
    <x v="261"/>
    <x v="0"/>
    <x v="3"/>
    <n v="408"/>
    <n v="1230"/>
    <s v="East"/>
    <n v="0.33170729999999998"/>
  </r>
  <r>
    <x v="261"/>
    <x v="0"/>
    <x v="4"/>
    <m/>
    <n v="708"/>
    <s v="East"/>
    <m/>
  </r>
  <r>
    <x v="262"/>
    <x v="0"/>
    <x v="0"/>
    <n v="6947"/>
    <n v="7237"/>
    <s v="Central"/>
    <n v="0.95992820000000001"/>
  </r>
  <r>
    <x v="262"/>
    <x v="0"/>
    <x v="2"/>
    <n v="11656"/>
    <n v="12806"/>
    <s v="Central"/>
    <n v="0.91019830000000002"/>
  </r>
  <r>
    <x v="262"/>
    <x v="0"/>
    <x v="1"/>
    <n v="1345"/>
    <n v="1687"/>
    <s v="Central"/>
    <n v="0.79727329999999996"/>
  </r>
  <r>
    <x v="262"/>
    <x v="0"/>
    <x v="3"/>
    <n v="703"/>
    <n v="1588"/>
    <s v="Central"/>
    <n v="0.44269520000000001"/>
  </r>
  <r>
    <x v="262"/>
    <x v="0"/>
    <x v="4"/>
    <n v="2"/>
    <n v="619"/>
    <s v="Central"/>
    <n v="3.2309999999999999E-3"/>
  </r>
  <r>
    <x v="263"/>
    <x v="0"/>
    <x v="2"/>
    <n v="36059"/>
    <n v="36998"/>
    <s v="Central"/>
    <n v="0.97462020000000005"/>
  </r>
  <r>
    <x v="263"/>
    <x v="0"/>
    <x v="0"/>
    <n v="12446"/>
    <n v="13881"/>
    <s v="Central"/>
    <n v="0.89662129999999995"/>
  </r>
  <r>
    <x v="263"/>
    <x v="0"/>
    <x v="1"/>
    <n v="3135"/>
    <n v="4350"/>
    <s v="Central"/>
    <n v="0.72068969999999999"/>
  </r>
  <r>
    <x v="263"/>
    <x v="0"/>
    <x v="3"/>
    <n v="1944"/>
    <n v="5033"/>
    <s v="Central"/>
    <n v="0.3862507"/>
  </r>
  <r>
    <x v="263"/>
    <x v="0"/>
    <x v="4"/>
    <n v="1"/>
    <n v="2772"/>
    <s v="Central"/>
    <n v="3.6079999999999999E-4"/>
  </r>
  <r>
    <x v="264"/>
    <x v="0"/>
    <x v="0"/>
    <n v="6466"/>
    <n v="6366"/>
    <s v="Central"/>
    <n v="1"/>
  </r>
  <r>
    <x v="264"/>
    <x v="0"/>
    <x v="2"/>
    <n v="14797"/>
    <n v="15068"/>
    <s v="Central"/>
    <n v="0.98201490000000002"/>
  </r>
  <r>
    <x v="264"/>
    <x v="0"/>
    <x v="1"/>
    <n v="1071"/>
    <n v="1279"/>
    <s v="Central"/>
    <n v="0.83737300000000003"/>
  </r>
  <r>
    <x v="264"/>
    <x v="0"/>
    <x v="3"/>
    <n v="707"/>
    <n v="1528"/>
    <s v="Central"/>
    <n v="0.4626963"/>
  </r>
  <r>
    <x v="264"/>
    <x v="0"/>
    <x v="4"/>
    <n v="1"/>
    <n v="936"/>
    <s v="Central"/>
    <n v="1.0683999999999999E-3"/>
  </r>
  <r>
    <x v="265"/>
    <x v="0"/>
    <x v="0"/>
    <n v="3015"/>
    <n v="3309"/>
    <s v="Central"/>
    <n v="0.91115139999999994"/>
  </r>
  <r>
    <x v="265"/>
    <x v="0"/>
    <x v="1"/>
    <n v="882"/>
    <n v="1012"/>
    <s v="Central"/>
    <n v="0.87154149999999997"/>
  </r>
  <r>
    <x v="265"/>
    <x v="0"/>
    <x v="2"/>
    <n v="5509"/>
    <n v="6669"/>
    <s v="Central"/>
    <n v="0.82606089999999999"/>
  </r>
  <r>
    <x v="265"/>
    <x v="0"/>
    <x v="3"/>
    <n v="511"/>
    <n v="817"/>
    <s v="Central"/>
    <n v="0.62545899999999999"/>
  </r>
  <r>
    <x v="265"/>
    <x v="0"/>
    <x v="4"/>
    <n v="1"/>
    <n v="340"/>
    <s v="Central"/>
    <n v="2.9412000000000002E-3"/>
  </r>
  <r>
    <x v="266"/>
    <x v="0"/>
    <x v="2"/>
    <n v="19260"/>
    <n v="19043"/>
    <s v="Central"/>
    <n v="1"/>
  </r>
  <r>
    <x v="266"/>
    <x v="0"/>
    <x v="0"/>
    <n v="8090"/>
    <n v="8798"/>
    <s v="Central"/>
    <n v="0.91952719999999999"/>
  </r>
  <r>
    <x v="266"/>
    <x v="0"/>
    <x v="1"/>
    <n v="1483"/>
    <n v="1807"/>
    <s v="Central"/>
    <n v="0.82069729999999996"/>
  </r>
  <r>
    <x v="266"/>
    <x v="0"/>
    <x v="3"/>
    <n v="811"/>
    <n v="1830"/>
    <s v="Central"/>
    <n v="0.44316939999999999"/>
  </r>
  <r>
    <x v="266"/>
    <x v="0"/>
    <x v="4"/>
    <m/>
    <n v="1143"/>
    <s v="Central"/>
    <m/>
  </r>
  <r>
    <x v="267"/>
    <x v="0"/>
    <x v="2"/>
    <n v="44843"/>
    <n v="48111"/>
    <s v="Central"/>
    <n v="0.93207379999999995"/>
  </r>
  <r>
    <x v="267"/>
    <x v="0"/>
    <x v="0"/>
    <n v="14840"/>
    <n v="16433"/>
    <s v="Central"/>
    <n v="0.90306090000000006"/>
  </r>
  <r>
    <x v="267"/>
    <x v="0"/>
    <x v="1"/>
    <n v="3362"/>
    <n v="4580"/>
    <s v="Central"/>
    <n v="0.73406110000000002"/>
  </r>
  <r>
    <x v="267"/>
    <x v="0"/>
    <x v="3"/>
    <n v="2597"/>
    <n v="5587"/>
    <s v="Central"/>
    <n v="0.4648291"/>
  </r>
  <r>
    <x v="267"/>
    <x v="0"/>
    <x v="4"/>
    <n v="13"/>
    <n v="2974"/>
    <s v="Central"/>
    <n v="4.3712000000000004E-3"/>
  </r>
  <r>
    <x v="268"/>
    <x v="0"/>
    <x v="0"/>
    <n v="2082"/>
    <n v="2326"/>
    <s v="Central"/>
    <n v="0.89509890000000003"/>
  </r>
  <r>
    <x v="268"/>
    <x v="0"/>
    <x v="2"/>
    <n v="3712"/>
    <n v="4437"/>
    <s v="Central"/>
    <n v="0.83660129999999999"/>
  </r>
  <r>
    <x v="268"/>
    <x v="0"/>
    <x v="1"/>
    <n v="542"/>
    <n v="726"/>
    <s v="Central"/>
    <n v="0.74655649999999996"/>
  </r>
  <r>
    <x v="268"/>
    <x v="0"/>
    <x v="3"/>
    <n v="314"/>
    <n v="567"/>
    <s v="Central"/>
    <n v="0.5537919"/>
  </r>
  <r>
    <x v="268"/>
    <x v="0"/>
    <x v="4"/>
    <m/>
    <n v="233"/>
    <s v="Central"/>
    <m/>
  </r>
  <r>
    <x v="269"/>
    <x v="0"/>
    <x v="0"/>
    <n v="9472"/>
    <n v="10471"/>
    <s v="Central"/>
    <n v="0.9045936"/>
  </r>
  <r>
    <x v="269"/>
    <x v="0"/>
    <x v="2"/>
    <n v="21497"/>
    <n v="23775"/>
    <s v="Central"/>
    <n v="0.90418509999999996"/>
  </r>
  <r>
    <x v="269"/>
    <x v="0"/>
    <x v="1"/>
    <n v="2082"/>
    <n v="2768"/>
    <s v="Central"/>
    <n v="0.75216760000000005"/>
  </r>
  <r>
    <x v="269"/>
    <x v="0"/>
    <x v="3"/>
    <n v="1035"/>
    <n v="2924"/>
    <s v="Central"/>
    <n v="0.35396719999999998"/>
  </r>
  <r>
    <x v="269"/>
    <x v="0"/>
    <x v="4"/>
    <m/>
    <n v="1757"/>
    <s v="Central"/>
    <m/>
  </r>
  <r>
    <x v="270"/>
    <x v="1"/>
    <x v="0"/>
    <n v="7147"/>
    <n v="7870"/>
    <s v="Central"/>
    <n v="0.9081321"/>
  </r>
  <r>
    <x v="270"/>
    <x v="1"/>
    <x v="2"/>
    <n v="17863"/>
    <n v="20372"/>
    <s v="Central"/>
    <n v="0.87684079999999998"/>
  </r>
  <r>
    <x v="270"/>
    <x v="1"/>
    <x v="1"/>
    <n v="2135"/>
    <n v="2730"/>
    <s v="Central"/>
    <n v="0.7820513"/>
  </r>
  <r>
    <x v="270"/>
    <x v="1"/>
    <x v="3"/>
    <n v="1071"/>
    <n v="2780"/>
    <s v="Central"/>
    <n v="0.38525179999999998"/>
  </r>
  <r>
    <x v="270"/>
    <x v="1"/>
    <x v="4"/>
    <n v="3"/>
    <n v="1432"/>
    <s v="Central"/>
    <n v="2.0950000000000001E-3"/>
  </r>
  <r>
    <x v="271"/>
    <x v="0"/>
    <x v="0"/>
    <n v="3855"/>
    <n v="4166"/>
    <s v="Central"/>
    <n v="0.92534799999999995"/>
  </r>
  <r>
    <x v="271"/>
    <x v="0"/>
    <x v="1"/>
    <n v="997"/>
    <n v="1119"/>
    <s v="Central"/>
    <n v="0.89097409999999999"/>
  </r>
  <r>
    <x v="271"/>
    <x v="0"/>
    <x v="2"/>
    <n v="6011"/>
    <n v="7257"/>
    <s v="Central"/>
    <n v="0.82830369999999998"/>
  </r>
  <r>
    <x v="271"/>
    <x v="0"/>
    <x v="3"/>
    <n v="589"/>
    <n v="895"/>
    <s v="Central"/>
    <n v="0.65810049999999998"/>
  </r>
  <r>
    <x v="271"/>
    <x v="0"/>
    <x v="4"/>
    <n v="1"/>
    <n v="386"/>
    <s v="Central"/>
    <n v="2.5907E-3"/>
  </r>
  <r>
    <x v="272"/>
    <x v="2"/>
    <x v="0"/>
    <n v="9134"/>
    <n v="9505"/>
    <s v="Central"/>
    <n v="0.96096789999999999"/>
  </r>
  <r>
    <x v="272"/>
    <x v="2"/>
    <x v="2"/>
    <n v="20636"/>
    <n v="22497"/>
    <s v="Central"/>
    <n v="0.91727789999999998"/>
  </r>
  <r>
    <x v="272"/>
    <x v="2"/>
    <x v="1"/>
    <n v="2227"/>
    <n v="2965"/>
    <s v="Central"/>
    <n v="0.75109610000000004"/>
  </r>
  <r>
    <x v="272"/>
    <x v="2"/>
    <x v="3"/>
    <n v="1144"/>
    <n v="3394"/>
    <s v="Central"/>
    <n v="0.33706540000000002"/>
  </r>
  <r>
    <x v="272"/>
    <x v="2"/>
    <x v="4"/>
    <n v="2"/>
    <n v="2083"/>
    <s v="Central"/>
    <n v="9.6020000000000003E-4"/>
  </r>
  <r>
    <x v="273"/>
    <x v="0"/>
    <x v="2"/>
    <n v="21185"/>
    <n v="23144"/>
    <s v="Central"/>
    <n v="0.91535599999999995"/>
  </r>
  <r>
    <x v="273"/>
    <x v="0"/>
    <x v="0"/>
    <n v="7774"/>
    <n v="8551"/>
    <s v="Central"/>
    <n v="0.90913339999999998"/>
  </r>
  <r>
    <x v="273"/>
    <x v="0"/>
    <x v="1"/>
    <n v="2450"/>
    <n v="3005"/>
    <s v="Central"/>
    <n v="0.81530780000000003"/>
  </r>
  <r>
    <x v="273"/>
    <x v="0"/>
    <x v="3"/>
    <n v="1647"/>
    <n v="3117"/>
    <s v="Central"/>
    <n v="0.52839270000000005"/>
  </r>
  <r>
    <x v="273"/>
    <x v="0"/>
    <x v="4"/>
    <n v="13"/>
    <n v="1794"/>
    <s v="Central"/>
    <n v="7.2464000000000001E-3"/>
  </r>
  <r>
    <x v="274"/>
    <x v="3"/>
    <x v="2"/>
    <n v="20261"/>
    <n v="16893"/>
    <s v="Central"/>
    <n v="1"/>
  </r>
  <r>
    <x v="274"/>
    <x v="3"/>
    <x v="0"/>
    <n v="4662"/>
    <n v="5029"/>
    <s v="Central"/>
    <n v="0.92702329999999999"/>
  </r>
  <r>
    <x v="274"/>
    <x v="3"/>
    <x v="1"/>
    <n v="1351"/>
    <n v="1757"/>
    <s v="Central"/>
    <n v="0.76892430000000001"/>
  </r>
  <r>
    <x v="274"/>
    <x v="3"/>
    <x v="3"/>
    <n v="498"/>
    <n v="2055"/>
    <s v="Central"/>
    <n v="0.24233579999999999"/>
  </r>
  <r>
    <x v="274"/>
    <x v="0"/>
    <x v="4"/>
    <m/>
    <n v="1353"/>
    <s v="Central"/>
    <m/>
  </r>
  <r>
    <x v="275"/>
    <x v="0"/>
    <x v="0"/>
    <n v="1520"/>
    <n v="1602"/>
    <s v="Central"/>
    <n v="0.94881400000000005"/>
  </r>
  <r>
    <x v="275"/>
    <x v="0"/>
    <x v="2"/>
    <n v="4910"/>
    <n v="5176"/>
    <s v="Central"/>
    <n v="0.94860889999999998"/>
  </r>
  <r>
    <x v="275"/>
    <x v="0"/>
    <x v="1"/>
    <n v="461"/>
    <n v="551"/>
    <s v="Central"/>
    <n v="0.83666059999999998"/>
  </r>
  <r>
    <x v="275"/>
    <x v="0"/>
    <x v="3"/>
    <n v="205"/>
    <n v="557"/>
    <s v="Central"/>
    <n v="0.36804310000000001"/>
  </r>
  <r>
    <x v="275"/>
    <x v="0"/>
    <x v="4"/>
    <m/>
    <n v="452"/>
    <s v="Central"/>
    <m/>
  </r>
  <r>
    <x v="276"/>
    <x v="3"/>
    <x v="2"/>
    <n v="10642"/>
    <n v="10872"/>
    <s v="Central"/>
    <n v="0.97884479999999996"/>
  </r>
  <r>
    <x v="276"/>
    <x v="3"/>
    <x v="0"/>
    <n v="4089"/>
    <n v="4437"/>
    <s v="Central"/>
    <n v="0.92156859999999996"/>
  </r>
  <r>
    <x v="276"/>
    <x v="3"/>
    <x v="1"/>
    <n v="1237"/>
    <n v="1572"/>
    <s v="Central"/>
    <n v="0.78689569999999998"/>
  </r>
  <r>
    <x v="276"/>
    <x v="3"/>
    <x v="3"/>
    <n v="525"/>
    <n v="1707"/>
    <s v="Central"/>
    <n v="0.30755710000000003"/>
  </r>
  <r>
    <x v="276"/>
    <x v="3"/>
    <x v="4"/>
    <n v="1"/>
    <n v="994"/>
    <s v="Central"/>
    <n v="1.0059999999999999E-3"/>
  </r>
  <r>
    <x v="277"/>
    <x v="3"/>
    <x v="2"/>
    <n v="13556"/>
    <n v="14327"/>
    <s v="Central"/>
    <n v="0.94618550000000001"/>
  </r>
  <r>
    <x v="277"/>
    <x v="3"/>
    <x v="0"/>
    <n v="5218"/>
    <n v="5601"/>
    <s v="Central"/>
    <n v="0.93161930000000004"/>
  </r>
  <r>
    <x v="277"/>
    <x v="3"/>
    <x v="1"/>
    <n v="1383"/>
    <n v="1711"/>
    <s v="Central"/>
    <n v="0.8082992"/>
  </r>
  <r>
    <x v="277"/>
    <x v="3"/>
    <x v="3"/>
    <n v="644"/>
    <n v="2062"/>
    <s v="Central"/>
    <n v="0.31231809999999999"/>
  </r>
  <r>
    <x v="277"/>
    <x v="0"/>
    <x v="4"/>
    <m/>
    <n v="1230"/>
    <s v="Central"/>
    <m/>
  </r>
  <r>
    <x v="278"/>
    <x v="3"/>
    <x v="2"/>
    <n v="22164"/>
    <n v="23037"/>
    <s v="Central"/>
    <n v="0.96210439999999997"/>
  </r>
  <r>
    <x v="278"/>
    <x v="3"/>
    <x v="0"/>
    <n v="7614"/>
    <n v="8241"/>
    <s v="Central"/>
    <n v="0.92391699999999999"/>
  </r>
  <r>
    <x v="278"/>
    <x v="3"/>
    <x v="1"/>
    <n v="2737"/>
    <n v="3832"/>
    <s v="Central"/>
    <n v="0.71424840000000001"/>
  </r>
  <r>
    <x v="278"/>
    <x v="3"/>
    <x v="3"/>
    <n v="994"/>
    <n v="4095"/>
    <s v="Central"/>
    <n v="0.24273500000000001"/>
  </r>
  <r>
    <x v="278"/>
    <x v="3"/>
    <x v="4"/>
    <n v="1"/>
    <n v="2120"/>
    <s v="Central"/>
    <n v="4.7169999999999997E-4"/>
  </r>
  <r>
    <x v="279"/>
    <x v="1"/>
    <x v="0"/>
    <n v="3573"/>
    <n v="3862"/>
    <s v="Central"/>
    <n v="0.92516830000000005"/>
  </r>
  <r>
    <x v="279"/>
    <x v="1"/>
    <x v="2"/>
    <n v="7232"/>
    <n v="8009"/>
    <s v="Central"/>
    <n v="0.90298409999999996"/>
  </r>
  <r>
    <x v="279"/>
    <x v="1"/>
    <x v="1"/>
    <n v="718"/>
    <n v="954"/>
    <s v="Central"/>
    <n v="0.75262050000000003"/>
  </r>
  <r>
    <x v="279"/>
    <x v="1"/>
    <x v="3"/>
    <n v="406"/>
    <n v="1117"/>
    <s v="Central"/>
    <n v="0.36347360000000001"/>
  </r>
  <r>
    <x v="279"/>
    <x v="1"/>
    <x v="4"/>
    <n v="4"/>
    <n v="649"/>
    <s v="Central"/>
    <n v="6.1633E-3"/>
  </r>
  <r>
    <x v="280"/>
    <x v="1"/>
    <x v="0"/>
    <n v="4038"/>
    <n v="4526"/>
    <s v="Toronto"/>
    <n v="0.89217849999999999"/>
  </r>
  <r>
    <x v="280"/>
    <x v="1"/>
    <x v="2"/>
    <n v="9271"/>
    <n v="10801"/>
    <s v="Toronto"/>
    <n v="0.85834650000000001"/>
  </r>
  <r>
    <x v="280"/>
    <x v="1"/>
    <x v="1"/>
    <n v="1030"/>
    <n v="1339"/>
    <s v="Toronto"/>
    <n v="0.76923079999999999"/>
  </r>
  <r>
    <x v="280"/>
    <x v="1"/>
    <x v="3"/>
    <n v="576"/>
    <n v="1430"/>
    <s v="Toronto"/>
    <n v="0.40279720000000002"/>
  </r>
  <r>
    <x v="280"/>
    <x v="1"/>
    <x v="4"/>
    <n v="3"/>
    <n v="838"/>
    <s v="Toronto"/>
    <n v="3.5799999999999998E-3"/>
  </r>
  <r>
    <x v="281"/>
    <x v="0"/>
    <x v="0"/>
    <n v="8841"/>
    <n v="9724"/>
    <s v="Toronto"/>
    <n v="0.90919380000000005"/>
  </r>
  <r>
    <x v="281"/>
    <x v="0"/>
    <x v="2"/>
    <n v="27239"/>
    <n v="31969"/>
    <s v="Toronto"/>
    <n v="0.85204420000000003"/>
  </r>
  <r>
    <x v="281"/>
    <x v="0"/>
    <x v="1"/>
    <n v="2520"/>
    <n v="3227"/>
    <s v="Toronto"/>
    <n v="0.78091109999999997"/>
  </r>
  <r>
    <x v="281"/>
    <x v="0"/>
    <x v="3"/>
    <n v="2602"/>
    <n v="4330"/>
    <s v="Toronto"/>
    <n v="0.60092380000000001"/>
  </r>
  <r>
    <x v="281"/>
    <x v="0"/>
    <x v="4"/>
    <n v="39"/>
    <n v="2569"/>
    <s v="Toronto"/>
    <n v="1.5181E-2"/>
  </r>
  <r>
    <x v="282"/>
    <x v="0"/>
    <x v="0"/>
    <n v="5358"/>
    <n v="5918"/>
    <s v="East"/>
    <n v="0.90537350000000005"/>
  </r>
  <r>
    <x v="282"/>
    <x v="0"/>
    <x v="2"/>
    <n v="13483"/>
    <n v="15478"/>
    <s v="East"/>
    <n v="0.87110739999999998"/>
  </r>
  <r>
    <x v="282"/>
    <x v="0"/>
    <x v="1"/>
    <n v="1678"/>
    <n v="2021"/>
    <s v="East"/>
    <n v="0.83028199999999996"/>
  </r>
  <r>
    <x v="282"/>
    <x v="0"/>
    <x v="3"/>
    <n v="1757"/>
    <n v="2278"/>
    <s v="East"/>
    <n v="0.77129060000000005"/>
  </r>
  <r>
    <x v="282"/>
    <x v="0"/>
    <x v="4"/>
    <n v="21"/>
    <n v="1287"/>
    <s v="East"/>
    <n v="1.6317000000000002E-2"/>
  </r>
  <r>
    <x v="283"/>
    <x v="0"/>
    <x v="0"/>
    <n v="4777"/>
    <n v="5109"/>
    <s v="Central"/>
    <n v="0.93501659999999998"/>
  </r>
  <r>
    <x v="283"/>
    <x v="0"/>
    <x v="1"/>
    <n v="1613"/>
    <n v="1773"/>
    <s v="Central"/>
    <n v="0.9097575"/>
  </r>
  <r>
    <x v="283"/>
    <x v="0"/>
    <x v="2"/>
    <n v="9834"/>
    <n v="11344"/>
    <s v="Central"/>
    <n v="0.86689000000000005"/>
  </r>
  <r>
    <x v="283"/>
    <x v="0"/>
    <x v="3"/>
    <n v="1281"/>
    <n v="1569"/>
    <s v="Central"/>
    <n v="0.81644360000000005"/>
  </r>
  <r>
    <x v="283"/>
    <x v="0"/>
    <x v="4"/>
    <n v="16"/>
    <n v="741"/>
    <s v="Central"/>
    <n v="2.1592400000000001E-2"/>
  </r>
  <r>
    <x v="284"/>
    <x v="2"/>
    <x v="0"/>
    <n v="2937"/>
    <n v="2863"/>
    <s v="Toronto"/>
    <n v="1"/>
  </r>
  <r>
    <x v="284"/>
    <x v="2"/>
    <x v="2"/>
    <n v="10385"/>
    <n v="10818"/>
    <s v="Toronto"/>
    <n v="0.95997410000000005"/>
  </r>
  <r>
    <x v="284"/>
    <x v="2"/>
    <x v="1"/>
    <n v="1668"/>
    <n v="2375"/>
    <s v="Toronto"/>
    <n v="0.70231580000000005"/>
  </r>
  <r>
    <x v="284"/>
    <x v="2"/>
    <x v="3"/>
    <n v="625"/>
    <n v="2824"/>
    <s v="Toronto"/>
    <n v="0.22131729999999999"/>
  </r>
  <r>
    <x v="284"/>
    <x v="0"/>
    <x v="4"/>
    <m/>
    <n v="1537"/>
    <s v="Toronto"/>
    <m/>
  </r>
  <r>
    <x v="285"/>
    <x v="0"/>
    <x v="0"/>
    <n v="7198"/>
    <n v="8037"/>
    <s v="Toronto"/>
    <n v="0.89560779999999995"/>
  </r>
  <r>
    <x v="285"/>
    <x v="0"/>
    <x v="2"/>
    <n v="18634"/>
    <n v="21274"/>
    <s v="Toronto"/>
    <n v="0.87590489999999999"/>
  </r>
  <r>
    <x v="285"/>
    <x v="0"/>
    <x v="1"/>
    <n v="2013"/>
    <n v="2443"/>
    <s v="Toronto"/>
    <n v="0.82398689999999997"/>
  </r>
  <r>
    <x v="285"/>
    <x v="0"/>
    <x v="3"/>
    <n v="2200"/>
    <n v="3117"/>
    <s v="Toronto"/>
    <n v="0.70580690000000001"/>
  </r>
  <r>
    <x v="285"/>
    <x v="0"/>
    <x v="4"/>
    <n v="33"/>
    <n v="1708"/>
    <s v="Toronto"/>
    <n v="1.9320799999999999E-2"/>
  </r>
  <r>
    <x v="286"/>
    <x v="0"/>
    <x v="0"/>
    <n v="6668"/>
    <n v="7543"/>
    <s v="Toronto"/>
    <n v="0.88399839999999996"/>
  </r>
  <r>
    <x v="286"/>
    <x v="0"/>
    <x v="2"/>
    <n v="16318"/>
    <n v="18641"/>
    <s v="Toronto"/>
    <n v="0.8753822"/>
  </r>
  <r>
    <x v="286"/>
    <x v="0"/>
    <x v="1"/>
    <n v="1612"/>
    <n v="2029"/>
    <s v="Toronto"/>
    <n v="0.79447999999999996"/>
  </r>
  <r>
    <x v="286"/>
    <x v="0"/>
    <x v="3"/>
    <n v="1628"/>
    <n v="2319"/>
    <s v="Toronto"/>
    <n v="0.7020267"/>
  </r>
  <r>
    <x v="286"/>
    <x v="0"/>
    <x v="4"/>
    <n v="27"/>
    <n v="1217"/>
    <s v="Toronto"/>
    <n v="2.2185699999999999E-2"/>
  </r>
  <r>
    <x v="287"/>
    <x v="0"/>
    <x v="0"/>
    <n v="5795"/>
    <n v="6318"/>
    <s v="Toronto"/>
    <n v="0.9172207"/>
  </r>
  <r>
    <x v="287"/>
    <x v="0"/>
    <x v="2"/>
    <n v="17593"/>
    <n v="20448"/>
    <s v="Toronto"/>
    <n v="0.86037759999999996"/>
  </r>
  <r>
    <x v="287"/>
    <x v="0"/>
    <x v="1"/>
    <n v="1968"/>
    <n v="2504"/>
    <s v="Toronto"/>
    <n v="0.78594249999999999"/>
  </r>
  <r>
    <x v="287"/>
    <x v="0"/>
    <x v="3"/>
    <n v="2172"/>
    <n v="3022"/>
    <s v="Toronto"/>
    <n v="0.71872930000000002"/>
  </r>
  <r>
    <x v="287"/>
    <x v="0"/>
    <x v="4"/>
    <n v="21"/>
    <n v="1801"/>
    <s v="Toronto"/>
    <n v="1.1660200000000001E-2"/>
  </r>
  <r>
    <x v="288"/>
    <x v="0"/>
    <x v="0"/>
    <n v="4146"/>
    <n v="4106"/>
    <s v="Toronto"/>
    <n v="1"/>
  </r>
  <r>
    <x v="288"/>
    <x v="0"/>
    <x v="2"/>
    <n v="15169"/>
    <n v="16703"/>
    <s v="Toronto"/>
    <n v="0.90816019999999997"/>
  </r>
  <r>
    <x v="288"/>
    <x v="0"/>
    <x v="1"/>
    <n v="1014"/>
    <n v="1326"/>
    <s v="Toronto"/>
    <n v="0.76470590000000005"/>
  </r>
  <r>
    <x v="288"/>
    <x v="0"/>
    <x v="3"/>
    <n v="1210"/>
    <n v="1830"/>
    <s v="Toronto"/>
    <n v="0.66120219999999996"/>
  </r>
  <r>
    <x v="288"/>
    <x v="0"/>
    <x v="4"/>
    <n v="23"/>
    <n v="1169"/>
    <s v="Toronto"/>
    <n v="1.9674899999999999E-2"/>
  </r>
  <r>
    <x v="289"/>
    <x v="0"/>
    <x v="0"/>
    <n v="4298"/>
    <n v="4378"/>
    <s v="Toronto"/>
    <n v="0.98172680000000001"/>
  </r>
  <r>
    <x v="289"/>
    <x v="0"/>
    <x v="2"/>
    <n v="7933"/>
    <n v="8865"/>
    <s v="Toronto"/>
    <n v="0.89486750000000004"/>
  </r>
  <r>
    <x v="289"/>
    <x v="0"/>
    <x v="1"/>
    <n v="1316"/>
    <n v="1491"/>
    <s v="Toronto"/>
    <n v="0.88262910000000006"/>
  </r>
  <r>
    <x v="289"/>
    <x v="0"/>
    <x v="3"/>
    <n v="964"/>
    <n v="1225"/>
    <s v="Toronto"/>
    <n v="0.78693880000000005"/>
  </r>
  <r>
    <x v="289"/>
    <x v="0"/>
    <x v="4"/>
    <n v="9"/>
    <n v="455"/>
    <s v="Toronto"/>
    <n v="1.9780200000000001E-2"/>
  </r>
  <r>
    <x v="290"/>
    <x v="0"/>
    <x v="2"/>
    <n v="14713"/>
    <n v="16114"/>
    <s v="Central"/>
    <n v="0.91305700000000001"/>
  </r>
  <r>
    <x v="290"/>
    <x v="0"/>
    <x v="0"/>
    <n v="4024"/>
    <n v="4469"/>
    <s v="Central"/>
    <n v="0.90042509999999998"/>
  </r>
  <r>
    <x v="290"/>
    <x v="0"/>
    <x v="1"/>
    <n v="868"/>
    <n v="1102"/>
    <s v="Central"/>
    <n v="0.78765879999999999"/>
  </r>
  <r>
    <x v="290"/>
    <x v="0"/>
    <x v="3"/>
    <n v="739"/>
    <n v="1350"/>
    <s v="Central"/>
    <n v="0.54740739999999999"/>
  </r>
  <r>
    <x v="290"/>
    <x v="0"/>
    <x v="4"/>
    <n v="9"/>
    <n v="911"/>
    <s v="Central"/>
    <n v="9.8793000000000006E-3"/>
  </r>
  <r>
    <x v="291"/>
    <x v="0"/>
    <x v="0"/>
    <n v="2467"/>
    <n v="2595"/>
    <s v="Central"/>
    <n v="0.95067440000000003"/>
  </r>
  <r>
    <x v="291"/>
    <x v="0"/>
    <x v="1"/>
    <n v="969"/>
    <n v="1072"/>
    <s v="Central"/>
    <n v="0.90391790000000005"/>
  </r>
  <r>
    <x v="291"/>
    <x v="0"/>
    <x v="2"/>
    <n v="6619"/>
    <n v="7514"/>
    <s v="Central"/>
    <n v="0.88088900000000003"/>
  </r>
  <r>
    <x v="291"/>
    <x v="0"/>
    <x v="3"/>
    <n v="723"/>
    <n v="913"/>
    <s v="Central"/>
    <n v="0.79189489999999996"/>
  </r>
  <r>
    <x v="291"/>
    <x v="0"/>
    <x v="4"/>
    <n v="4"/>
    <n v="429"/>
    <s v="Central"/>
    <n v="9.3240000000000007E-3"/>
  </r>
  <r>
    <x v="292"/>
    <x v="0"/>
    <x v="0"/>
    <n v="5573"/>
    <n v="6004"/>
    <s v="Toronto"/>
    <n v="0.9282146"/>
  </r>
  <r>
    <x v="292"/>
    <x v="0"/>
    <x v="2"/>
    <n v="17945"/>
    <n v="20050"/>
    <s v="Toronto"/>
    <n v="0.89501249999999999"/>
  </r>
  <r>
    <x v="292"/>
    <x v="0"/>
    <x v="1"/>
    <n v="1296"/>
    <n v="1725"/>
    <s v="Toronto"/>
    <n v="0.75130430000000004"/>
  </r>
  <r>
    <x v="292"/>
    <x v="0"/>
    <x v="3"/>
    <n v="1412"/>
    <n v="2181"/>
    <s v="Toronto"/>
    <n v="0.64740940000000002"/>
  </r>
  <r>
    <x v="292"/>
    <x v="0"/>
    <x v="4"/>
    <n v="16"/>
    <n v="1354"/>
    <s v="Toronto"/>
    <n v="1.1816800000000001E-2"/>
  </r>
  <r>
    <x v="293"/>
    <x v="0"/>
    <x v="0"/>
    <n v="3096"/>
    <n v="3418"/>
    <s v="Central"/>
    <n v="0.90579279999999995"/>
  </r>
  <r>
    <x v="293"/>
    <x v="0"/>
    <x v="2"/>
    <n v="5118"/>
    <n v="5870"/>
    <s v="Central"/>
    <n v="0.87189099999999997"/>
  </r>
  <r>
    <x v="293"/>
    <x v="0"/>
    <x v="1"/>
    <n v="538"/>
    <n v="664"/>
    <s v="Central"/>
    <n v="0.81024099999999999"/>
  </r>
  <r>
    <x v="293"/>
    <x v="0"/>
    <x v="3"/>
    <n v="558"/>
    <n v="738"/>
    <s v="Central"/>
    <n v="0.75609760000000004"/>
  </r>
  <r>
    <x v="293"/>
    <x v="0"/>
    <x v="4"/>
    <n v="9"/>
    <n v="371"/>
    <s v="Central"/>
    <n v="2.4258800000000001E-2"/>
  </r>
  <r>
    <x v="294"/>
    <x v="0"/>
    <x v="0"/>
    <n v="5484"/>
    <n v="5942"/>
    <s v="East"/>
    <n v="0.92292160000000001"/>
  </r>
  <r>
    <x v="294"/>
    <x v="0"/>
    <x v="2"/>
    <n v="9370"/>
    <n v="11057"/>
    <s v="East"/>
    <n v="0.84742700000000004"/>
  </r>
  <r>
    <x v="294"/>
    <x v="0"/>
    <x v="1"/>
    <n v="817"/>
    <n v="1000"/>
    <s v="East"/>
    <n v="0.81699999999999995"/>
  </r>
  <r>
    <x v="294"/>
    <x v="0"/>
    <x v="3"/>
    <n v="658"/>
    <n v="1066"/>
    <s v="East"/>
    <n v="0.61726080000000005"/>
  </r>
  <r>
    <x v="294"/>
    <x v="0"/>
    <x v="4"/>
    <n v="8"/>
    <n v="614"/>
    <s v="East"/>
    <n v="1.3029300000000001E-2"/>
  </r>
  <r>
    <x v="295"/>
    <x v="0"/>
    <x v="0"/>
    <n v="4352"/>
    <n v="4734"/>
    <s v="East"/>
    <n v="0.91930710000000004"/>
  </r>
  <r>
    <x v="295"/>
    <x v="0"/>
    <x v="2"/>
    <n v="8248"/>
    <n v="9211"/>
    <s v="East"/>
    <n v="0.89545110000000006"/>
  </r>
  <r>
    <x v="295"/>
    <x v="0"/>
    <x v="1"/>
    <n v="680"/>
    <n v="837"/>
    <s v="East"/>
    <n v="0.81242530000000002"/>
  </r>
  <r>
    <x v="295"/>
    <x v="0"/>
    <x v="3"/>
    <n v="523"/>
    <n v="859"/>
    <s v="East"/>
    <n v="0.60884749999999999"/>
  </r>
  <r>
    <x v="295"/>
    <x v="0"/>
    <x v="4"/>
    <n v="4"/>
    <n v="436"/>
    <s v="East"/>
    <n v="9.1742999999999998E-3"/>
  </r>
  <r>
    <x v="296"/>
    <x v="1"/>
    <x v="2"/>
    <n v="12642"/>
    <n v="13142"/>
    <s v="Toronto"/>
    <n v="0.96195410000000003"/>
  </r>
  <r>
    <x v="296"/>
    <x v="1"/>
    <x v="0"/>
    <n v="3542"/>
    <n v="3897"/>
    <s v="Toronto"/>
    <n v="0.9089043"/>
  </r>
  <r>
    <x v="296"/>
    <x v="1"/>
    <x v="1"/>
    <n v="808"/>
    <n v="1094"/>
    <s v="Toronto"/>
    <n v="0.73857399999999995"/>
  </r>
  <r>
    <x v="296"/>
    <x v="1"/>
    <x v="3"/>
    <n v="638"/>
    <n v="1477"/>
    <s v="Toronto"/>
    <n v="0.43195670000000003"/>
  </r>
  <r>
    <x v="296"/>
    <x v="1"/>
    <x v="4"/>
    <n v="3"/>
    <n v="805"/>
    <s v="Toronto"/>
    <n v="3.7266999999999999E-3"/>
  </r>
  <r>
    <x v="297"/>
    <x v="0"/>
    <x v="2"/>
    <n v="27205"/>
    <n v="24963"/>
    <s v="Toronto"/>
    <n v="1"/>
  </r>
  <r>
    <x v="297"/>
    <x v="0"/>
    <x v="0"/>
    <n v="4683"/>
    <n v="5353"/>
    <s v="Toronto"/>
    <n v="0.87483659999999996"/>
  </r>
  <r>
    <x v="297"/>
    <x v="0"/>
    <x v="1"/>
    <n v="473"/>
    <n v="1695"/>
    <s v="Toronto"/>
    <n v="0.27905600000000003"/>
  </r>
  <r>
    <x v="297"/>
    <x v="0"/>
    <x v="3"/>
    <n v="365"/>
    <n v="1860"/>
    <s v="Toronto"/>
    <n v="0.19623660000000001"/>
  </r>
  <r>
    <x v="297"/>
    <x v="0"/>
    <x v="4"/>
    <n v="2"/>
    <n v="1158"/>
    <s v="Toronto"/>
    <n v="1.7271000000000001E-3"/>
  </r>
  <r>
    <x v="298"/>
    <x v="1"/>
    <x v="2"/>
    <n v="32815"/>
    <n v="34947"/>
    <s v="Central"/>
    <n v="0.93899330000000003"/>
  </r>
  <r>
    <x v="298"/>
    <x v="1"/>
    <x v="0"/>
    <n v="7327"/>
    <n v="8326"/>
    <s v="Central"/>
    <n v="0.88001439999999997"/>
  </r>
  <r>
    <x v="298"/>
    <x v="1"/>
    <x v="1"/>
    <n v="1389"/>
    <n v="1840"/>
    <s v="Central"/>
    <n v="0.75489130000000004"/>
  </r>
  <r>
    <x v="298"/>
    <x v="1"/>
    <x v="3"/>
    <n v="827"/>
    <n v="2325"/>
    <s v="Central"/>
    <n v="0.35569889999999998"/>
  </r>
  <r>
    <x v="298"/>
    <x v="1"/>
    <x v="4"/>
    <n v="13"/>
    <n v="1795"/>
    <s v="Central"/>
    <n v="7.2423000000000001E-3"/>
  </r>
  <r>
    <x v="299"/>
    <x v="0"/>
    <x v="2"/>
    <n v="14878"/>
    <n v="11935"/>
    <s v="Central"/>
    <n v="1"/>
  </r>
  <r>
    <x v="299"/>
    <x v="0"/>
    <x v="0"/>
    <n v="2185"/>
    <n v="2320"/>
    <s v="Central"/>
    <n v="0.94181040000000005"/>
  </r>
  <r>
    <x v="299"/>
    <x v="0"/>
    <x v="1"/>
    <n v="337"/>
    <n v="412"/>
    <s v="Central"/>
    <n v="0.81796120000000005"/>
  </r>
  <r>
    <x v="299"/>
    <x v="0"/>
    <x v="3"/>
    <n v="145"/>
    <n v="687"/>
    <s v="Central"/>
    <n v="0.21106259999999999"/>
  </r>
  <r>
    <x v="299"/>
    <x v="0"/>
    <x v="4"/>
    <n v="3"/>
    <n v="449"/>
    <s v="Central"/>
    <n v="6.6814999999999999E-3"/>
  </r>
  <r>
    <x v="300"/>
    <x v="0"/>
    <x v="2"/>
    <n v="2557"/>
    <n v="2553"/>
    <s v="Central"/>
    <n v="1.0015670000000001"/>
  </r>
  <r>
    <x v="300"/>
    <x v="0"/>
    <x v="0"/>
    <n v="535"/>
    <n v="549"/>
    <s v="Central"/>
    <n v="0.97449909999999995"/>
  </r>
  <r>
    <x v="300"/>
    <x v="0"/>
    <x v="1"/>
    <n v="63"/>
    <n v="80"/>
    <s v="Central"/>
    <n v="0.78749999999999998"/>
  </r>
  <r>
    <x v="300"/>
    <x v="0"/>
    <x v="3"/>
    <n v="45"/>
    <n v="115"/>
    <s v="Central"/>
    <n v="0.39130429999999999"/>
  </r>
  <r>
    <x v="300"/>
    <x v="0"/>
    <x v="4"/>
    <m/>
    <n v="100"/>
    <s v="Central"/>
    <m/>
  </r>
  <r>
    <x v="301"/>
    <x v="0"/>
    <x v="2"/>
    <n v="7735"/>
    <n v="8474"/>
    <s v="Toronto"/>
    <n v="0.9127921"/>
  </r>
  <r>
    <x v="301"/>
    <x v="0"/>
    <x v="0"/>
    <n v="1882"/>
    <n v="2138"/>
    <s v="Toronto"/>
    <n v="0.88026190000000004"/>
  </r>
  <r>
    <x v="301"/>
    <x v="0"/>
    <x v="1"/>
    <n v="135"/>
    <n v="242"/>
    <s v="Toronto"/>
    <n v="0.55785130000000005"/>
  </r>
  <r>
    <x v="301"/>
    <x v="0"/>
    <x v="3"/>
    <n v="135"/>
    <n v="398"/>
    <s v="Toronto"/>
    <n v="0.339196"/>
  </r>
  <r>
    <x v="301"/>
    <x v="0"/>
    <x v="4"/>
    <n v="3"/>
    <n v="401"/>
    <s v="Toronto"/>
    <n v="7.4812999999999998E-3"/>
  </r>
  <r>
    <x v="302"/>
    <x v="0"/>
    <x v="0"/>
    <n v="1049"/>
    <n v="1032"/>
    <s v="East"/>
    <n v="1"/>
  </r>
  <r>
    <x v="302"/>
    <x v="0"/>
    <x v="2"/>
    <n v="7964"/>
    <n v="8308"/>
    <s v="East"/>
    <n v="0.9585941"/>
  </r>
  <r>
    <x v="302"/>
    <x v="0"/>
    <x v="1"/>
    <n v="229"/>
    <n v="890"/>
    <s v="East"/>
    <n v="0.25730340000000002"/>
  </r>
  <r>
    <x v="302"/>
    <x v="0"/>
    <x v="3"/>
    <n v="190"/>
    <n v="1298"/>
    <s v="East"/>
    <n v="0.14637900000000001"/>
  </r>
  <r>
    <x v="302"/>
    <x v="0"/>
    <x v="4"/>
    <n v="1"/>
    <n v="616"/>
    <s v="East"/>
    <n v="1.6234000000000001E-3"/>
  </r>
  <r>
    <x v="303"/>
    <x v="0"/>
    <x v="0"/>
    <n v="260"/>
    <n v="270"/>
    <s v="Central"/>
    <n v="0.96296300000000001"/>
  </r>
  <r>
    <x v="303"/>
    <x v="0"/>
    <x v="2"/>
    <n v="2327"/>
    <n v="2485"/>
    <s v="Central"/>
    <n v="0.93641850000000004"/>
  </r>
  <r>
    <x v="303"/>
    <x v="0"/>
    <x v="1"/>
    <n v="28"/>
    <n v="67"/>
    <s v="Central"/>
    <n v="0.41791050000000002"/>
  </r>
  <r>
    <x v="303"/>
    <x v="0"/>
    <x v="3"/>
    <n v="39"/>
    <n v="149"/>
    <s v="Central"/>
    <n v="0.26174500000000001"/>
  </r>
  <r>
    <x v="303"/>
    <x v="0"/>
    <x v="4"/>
    <m/>
    <n v="107"/>
    <s v="Central"/>
    <m/>
  </r>
  <r>
    <x v="304"/>
    <x v="0"/>
    <x v="2"/>
    <n v="10702"/>
    <n v="11797"/>
    <s v="Central"/>
    <n v="0.90717979999999998"/>
  </r>
  <r>
    <x v="304"/>
    <x v="0"/>
    <x v="0"/>
    <n v="2405"/>
    <n v="2858"/>
    <s v="Central"/>
    <n v="0.84149750000000001"/>
  </r>
  <r>
    <x v="304"/>
    <x v="0"/>
    <x v="1"/>
    <n v="174"/>
    <n v="375"/>
    <s v="Central"/>
    <n v="0.46400000000000002"/>
  </r>
  <r>
    <x v="304"/>
    <x v="0"/>
    <x v="3"/>
    <n v="268"/>
    <n v="769"/>
    <s v="Central"/>
    <n v="0.34850449999999999"/>
  </r>
  <r>
    <x v="304"/>
    <x v="0"/>
    <x v="4"/>
    <n v="2"/>
    <n v="560"/>
    <s v="Central"/>
    <n v="3.5714000000000002E-3"/>
  </r>
  <r>
    <x v="305"/>
    <x v="0"/>
    <x v="0"/>
    <n v="10"/>
    <n v="4"/>
    <s v="Toronto"/>
    <n v="1"/>
  </r>
  <r>
    <x v="305"/>
    <x v="0"/>
    <x v="2"/>
    <n v="23"/>
    <n v="15"/>
    <s v="Toronto"/>
    <n v="1"/>
  </r>
  <r>
    <x v="305"/>
    <x v="0"/>
    <x v="1"/>
    <n v="1"/>
    <n v="1"/>
    <s v="Toronto"/>
    <n v="1"/>
  </r>
  <r>
    <x v="305"/>
    <x v="0"/>
    <x v="4"/>
    <m/>
    <n v="1"/>
    <s v="Toronto"/>
    <m/>
  </r>
  <r>
    <x v="305"/>
    <x v="0"/>
    <x v="3"/>
    <m/>
    <n v="2"/>
    <s v="Toronto"/>
    <m/>
  </r>
  <r>
    <x v="306"/>
    <x v="0"/>
    <x v="2"/>
    <n v="11"/>
    <n v="3"/>
    <s v="Toronto"/>
    <n v="1"/>
  </r>
  <r>
    <x v="306"/>
    <x v="0"/>
    <x v="0"/>
    <n v="7"/>
    <n v="0"/>
    <s v="Toronto"/>
    <m/>
  </r>
  <r>
    <x v="306"/>
    <x v="0"/>
    <x v="4"/>
    <m/>
    <n v="1"/>
    <s v="Toronto"/>
    <m/>
  </r>
  <r>
    <x v="306"/>
    <x v="0"/>
    <x v="1"/>
    <m/>
    <n v="1"/>
    <s v="Toronto"/>
    <m/>
  </r>
  <r>
    <x v="306"/>
    <x v="0"/>
    <x v="3"/>
    <m/>
    <n v="0"/>
    <s v="Toronto"/>
    <m/>
  </r>
  <r>
    <x v="307"/>
    <x v="0"/>
    <x v="0"/>
    <n v="5672"/>
    <n v="6190"/>
    <s v="East"/>
    <n v="0.91631660000000004"/>
  </r>
  <r>
    <x v="307"/>
    <x v="0"/>
    <x v="1"/>
    <n v="2282"/>
    <n v="2628"/>
    <s v="East"/>
    <n v="0.86834100000000003"/>
  </r>
  <r>
    <x v="307"/>
    <x v="0"/>
    <x v="2"/>
    <n v="13016"/>
    <n v="15103"/>
    <s v="East"/>
    <n v="0.86181549999999996"/>
  </r>
  <r>
    <x v="307"/>
    <x v="0"/>
    <x v="3"/>
    <n v="2003"/>
    <n v="2561"/>
    <s v="East"/>
    <n v="0.78211640000000004"/>
  </r>
  <r>
    <x v="307"/>
    <x v="0"/>
    <x v="4"/>
    <n v="41"/>
    <n v="1109"/>
    <s v="East"/>
    <n v="3.6970200000000002E-2"/>
  </r>
  <r>
    <x v="308"/>
    <x v="0"/>
    <x v="0"/>
    <n v="3765"/>
    <n v="4103"/>
    <s v="Central"/>
    <n v="0.91762129999999997"/>
  </r>
  <r>
    <x v="308"/>
    <x v="0"/>
    <x v="2"/>
    <n v="8411"/>
    <n v="10063"/>
    <s v="Central"/>
    <n v="0.83583430000000003"/>
  </r>
  <r>
    <x v="308"/>
    <x v="0"/>
    <x v="1"/>
    <n v="1212"/>
    <n v="1758"/>
    <s v="Central"/>
    <n v="0.68941980000000003"/>
  </r>
  <r>
    <x v="308"/>
    <x v="0"/>
    <x v="3"/>
    <n v="915"/>
    <n v="1638"/>
    <s v="Central"/>
    <n v="0.55860810000000005"/>
  </r>
  <r>
    <x v="308"/>
    <x v="0"/>
    <x v="4"/>
    <n v="14"/>
    <n v="742"/>
    <s v="Central"/>
    <n v="1.88679E-2"/>
  </r>
  <r>
    <x v="309"/>
    <x v="0"/>
    <x v="0"/>
    <n v="5148"/>
    <n v="5521"/>
    <s v="Toronto"/>
    <n v="0.93243980000000004"/>
  </r>
  <r>
    <x v="309"/>
    <x v="0"/>
    <x v="2"/>
    <n v="9671"/>
    <n v="11498"/>
    <s v="Toronto"/>
    <n v="0.84110280000000004"/>
  </r>
  <r>
    <x v="309"/>
    <x v="0"/>
    <x v="1"/>
    <n v="1142"/>
    <n v="1390"/>
    <s v="Toronto"/>
    <n v="0.8215827"/>
  </r>
  <r>
    <x v="309"/>
    <x v="0"/>
    <x v="3"/>
    <n v="893"/>
    <n v="1226"/>
    <s v="Toronto"/>
    <n v="0.72838499999999995"/>
  </r>
  <r>
    <x v="309"/>
    <x v="0"/>
    <x v="4"/>
    <n v="10"/>
    <n v="642"/>
    <s v="Toronto"/>
    <n v="1.55763E-2"/>
  </r>
  <r>
    <x v="310"/>
    <x v="0"/>
    <x v="0"/>
    <n v="6441"/>
    <n v="6802"/>
    <s v="Central"/>
    <n v="0.94692739999999997"/>
  </r>
  <r>
    <x v="310"/>
    <x v="0"/>
    <x v="2"/>
    <n v="13513"/>
    <n v="16117"/>
    <s v="Central"/>
    <n v="0.8384315"/>
  </r>
  <r>
    <x v="310"/>
    <x v="0"/>
    <x v="1"/>
    <n v="668"/>
    <n v="994"/>
    <s v="Central"/>
    <n v="0.67203219999999997"/>
  </r>
  <r>
    <x v="310"/>
    <x v="0"/>
    <x v="3"/>
    <n v="672"/>
    <n v="1184"/>
    <s v="Central"/>
    <n v="0.56756759999999995"/>
  </r>
  <r>
    <x v="310"/>
    <x v="0"/>
    <x v="4"/>
    <n v="15"/>
    <n v="705"/>
    <s v="Central"/>
    <n v="2.12766E-2"/>
  </r>
  <r>
    <x v="311"/>
    <x v="0"/>
    <x v="2"/>
    <n v="12418"/>
    <n v="11250"/>
    <s v="Central"/>
    <n v="1"/>
  </r>
  <r>
    <x v="311"/>
    <x v="0"/>
    <x v="0"/>
    <n v="2671"/>
    <n v="3239"/>
    <s v="Central"/>
    <n v="0.82463719999999996"/>
  </r>
  <r>
    <x v="311"/>
    <x v="0"/>
    <x v="1"/>
    <n v="460"/>
    <n v="739"/>
    <s v="Central"/>
    <n v="0.62246279999999998"/>
  </r>
  <r>
    <x v="311"/>
    <x v="0"/>
    <x v="3"/>
    <n v="326"/>
    <n v="931"/>
    <s v="Central"/>
    <n v="0.3501611"/>
  </r>
  <r>
    <x v="311"/>
    <x v="0"/>
    <x v="4"/>
    <n v="4"/>
    <n v="490"/>
    <s v="Central"/>
    <n v="8.1633000000000001E-3"/>
  </r>
  <r>
    <x v="312"/>
    <x v="0"/>
    <x v="2"/>
    <n v="12526"/>
    <n v="12152"/>
    <s v="Toronto"/>
    <n v="1"/>
  </r>
  <r>
    <x v="312"/>
    <x v="0"/>
    <x v="0"/>
    <n v="3373"/>
    <n v="3466"/>
    <s v="Toronto"/>
    <n v="0.97316789999999997"/>
  </r>
  <r>
    <x v="312"/>
    <x v="0"/>
    <x v="1"/>
    <n v="484"/>
    <n v="814"/>
    <s v="Toronto"/>
    <n v="0.59459459999999997"/>
  </r>
  <r>
    <x v="312"/>
    <x v="0"/>
    <x v="3"/>
    <n v="326"/>
    <n v="855"/>
    <s v="Toronto"/>
    <n v="0.38128659999999998"/>
  </r>
  <r>
    <x v="312"/>
    <x v="0"/>
    <x v="4"/>
    <n v="5"/>
    <n v="468"/>
    <s v="Toronto"/>
    <n v="1.06838E-2"/>
  </r>
  <r>
    <x v="313"/>
    <x v="0"/>
    <x v="2"/>
    <n v="46952"/>
    <n v="48089"/>
    <s v="Central"/>
    <n v="0.97635629999999995"/>
  </r>
  <r>
    <x v="313"/>
    <x v="0"/>
    <x v="0"/>
    <n v="3913"/>
    <n v="4583"/>
    <s v="Central"/>
    <n v="0.8538076"/>
  </r>
  <r>
    <x v="313"/>
    <x v="0"/>
    <x v="1"/>
    <n v="605"/>
    <n v="1053"/>
    <s v="Central"/>
    <n v="0.57454890000000003"/>
  </r>
  <r>
    <x v="313"/>
    <x v="0"/>
    <x v="3"/>
    <n v="702"/>
    <n v="2111"/>
    <s v="Central"/>
    <n v="0.3325438"/>
  </r>
  <r>
    <x v="313"/>
    <x v="0"/>
    <x v="4"/>
    <n v="7"/>
    <n v="2070"/>
    <s v="Central"/>
    <n v="3.3815999999999998E-3"/>
  </r>
  <r>
    <x v="314"/>
    <x v="0"/>
    <x v="0"/>
    <n v="29"/>
    <n v="7"/>
    <s v="Toronto"/>
    <n v="1"/>
  </r>
  <r>
    <x v="314"/>
    <x v="0"/>
    <x v="2"/>
    <n v="30"/>
    <n v="11"/>
    <s v="Toronto"/>
    <n v="1"/>
  </r>
  <r>
    <x v="314"/>
    <x v="0"/>
    <x v="1"/>
    <n v="1"/>
    <n v="0"/>
    <s v="Toronto"/>
    <m/>
  </r>
  <r>
    <x v="314"/>
    <x v="0"/>
    <x v="4"/>
    <m/>
    <n v="2"/>
    <s v="Toronto"/>
    <m/>
  </r>
  <r>
    <x v="314"/>
    <x v="0"/>
    <x v="3"/>
    <m/>
    <n v="3"/>
    <s v="Toronto"/>
    <m/>
  </r>
  <r>
    <x v="315"/>
    <x v="0"/>
    <x v="3"/>
    <n v="2"/>
    <n v="1"/>
    <s v="Toronto"/>
    <n v="1"/>
  </r>
  <r>
    <x v="315"/>
    <x v="0"/>
    <x v="0"/>
    <n v="13"/>
    <n v="7"/>
    <s v="Toronto"/>
    <n v="1"/>
  </r>
  <r>
    <x v="315"/>
    <x v="0"/>
    <x v="2"/>
    <n v="32"/>
    <n v="18"/>
    <s v="Toronto"/>
    <n v="1"/>
  </r>
  <r>
    <x v="315"/>
    <x v="0"/>
    <x v="1"/>
    <n v="1"/>
    <n v="1"/>
    <s v="Toronto"/>
    <n v="1"/>
  </r>
  <r>
    <x v="315"/>
    <x v="0"/>
    <x v="4"/>
    <m/>
    <n v="0"/>
    <s v="Toronto"/>
    <m/>
  </r>
  <r>
    <x v="316"/>
    <x v="1"/>
    <x v="0"/>
    <n v="4376"/>
    <n v="3700"/>
    <s v="Central"/>
    <n v="1"/>
  </r>
  <r>
    <x v="316"/>
    <x v="1"/>
    <x v="2"/>
    <n v="12150"/>
    <n v="13996"/>
    <s v="Central"/>
    <n v="0.86810520000000002"/>
  </r>
  <r>
    <x v="316"/>
    <x v="1"/>
    <x v="1"/>
    <n v="1253"/>
    <n v="1908"/>
    <s v="Central"/>
    <n v="0.65670859999999998"/>
  </r>
  <r>
    <x v="316"/>
    <x v="1"/>
    <x v="3"/>
    <n v="587"/>
    <n v="1910"/>
    <s v="Central"/>
    <n v="0.30732979999999999"/>
  </r>
  <r>
    <x v="316"/>
    <x v="1"/>
    <x v="4"/>
    <n v="3"/>
    <n v="1240"/>
    <s v="Central"/>
    <n v="2.4193999999999999E-3"/>
  </r>
  <r>
    <x v="317"/>
    <x v="0"/>
    <x v="0"/>
    <n v="6441"/>
    <n v="7279"/>
    <s v="Central"/>
    <n v="0.8848743"/>
  </r>
  <r>
    <x v="317"/>
    <x v="0"/>
    <x v="2"/>
    <n v="14444"/>
    <n v="16551"/>
    <s v="Central"/>
    <n v="0.87269649999999999"/>
  </r>
  <r>
    <x v="317"/>
    <x v="0"/>
    <x v="1"/>
    <n v="1643"/>
    <n v="2232"/>
    <s v="Central"/>
    <n v="0.73611110000000002"/>
  </r>
  <r>
    <x v="317"/>
    <x v="0"/>
    <x v="3"/>
    <n v="892"/>
    <n v="2482"/>
    <s v="Central"/>
    <n v="0.35938759999999997"/>
  </r>
  <r>
    <x v="317"/>
    <x v="0"/>
    <x v="4"/>
    <n v="8"/>
    <n v="1551"/>
    <s v="Central"/>
    <n v="5.1580000000000003E-3"/>
  </r>
  <r>
    <x v="318"/>
    <x v="0"/>
    <x v="0"/>
    <n v="4934"/>
    <n v="5328"/>
    <s v="Central"/>
    <n v="0.92605110000000002"/>
  </r>
  <r>
    <x v="318"/>
    <x v="0"/>
    <x v="2"/>
    <n v="12710"/>
    <n v="14444"/>
    <s v="Central"/>
    <n v="0.87995020000000002"/>
  </r>
  <r>
    <x v="318"/>
    <x v="0"/>
    <x v="1"/>
    <n v="1394"/>
    <n v="1684"/>
    <s v="Central"/>
    <n v="0.82779100000000005"/>
  </r>
  <r>
    <x v="318"/>
    <x v="0"/>
    <x v="3"/>
    <n v="1398"/>
    <n v="1961"/>
    <s v="Central"/>
    <n v="0.71290160000000002"/>
  </r>
  <r>
    <x v="318"/>
    <x v="0"/>
    <x v="4"/>
    <n v="44"/>
    <n v="1169"/>
    <s v="Central"/>
    <n v="3.7638999999999999E-2"/>
  </r>
  <r>
    <x v="319"/>
    <x v="0"/>
    <x v="2"/>
    <n v="21544"/>
    <n v="23020"/>
    <s v="Central"/>
    <n v="0.93588190000000004"/>
  </r>
  <r>
    <x v="319"/>
    <x v="0"/>
    <x v="0"/>
    <n v="7767"/>
    <n v="8558"/>
    <s v="Central"/>
    <n v="0.90757189999999999"/>
  </r>
  <r>
    <x v="319"/>
    <x v="0"/>
    <x v="1"/>
    <n v="1846"/>
    <n v="2293"/>
    <s v="Central"/>
    <n v="0.80505890000000002"/>
  </r>
  <r>
    <x v="319"/>
    <x v="0"/>
    <x v="3"/>
    <n v="1143"/>
    <n v="2665"/>
    <s v="Central"/>
    <n v="0.42889310000000003"/>
  </r>
  <r>
    <x v="319"/>
    <x v="0"/>
    <x v="4"/>
    <n v="17"/>
    <n v="1922"/>
    <s v="Central"/>
    <n v="8.8450000000000004E-3"/>
  </r>
  <r>
    <x v="320"/>
    <x v="0"/>
    <x v="0"/>
    <n v="6212"/>
    <n v="6579"/>
    <s v="East"/>
    <n v="0.94421639999999996"/>
  </r>
  <r>
    <x v="320"/>
    <x v="0"/>
    <x v="2"/>
    <n v="17216"/>
    <n v="19916"/>
    <s v="East"/>
    <n v="0.86443060000000005"/>
  </r>
  <r>
    <x v="320"/>
    <x v="0"/>
    <x v="1"/>
    <n v="1389"/>
    <n v="1761"/>
    <s v="East"/>
    <n v="0.78875640000000002"/>
  </r>
  <r>
    <x v="320"/>
    <x v="0"/>
    <x v="3"/>
    <n v="1390"/>
    <n v="1916"/>
    <s v="East"/>
    <n v="0.7254697"/>
  </r>
  <r>
    <x v="320"/>
    <x v="0"/>
    <x v="4"/>
    <n v="27"/>
    <n v="1178"/>
    <s v="East"/>
    <n v="2.2920200000000002E-2"/>
  </r>
  <r>
    <x v="321"/>
    <x v="0"/>
    <x v="2"/>
    <n v="28088"/>
    <n v="29974"/>
    <s v="Central"/>
    <n v="0.93707879999999999"/>
  </r>
  <r>
    <x v="321"/>
    <x v="0"/>
    <x v="0"/>
    <n v="7825"/>
    <n v="8539"/>
    <s v="Central"/>
    <n v="0.91638359999999996"/>
  </r>
  <r>
    <x v="321"/>
    <x v="0"/>
    <x v="1"/>
    <n v="1809"/>
    <n v="2269"/>
    <s v="Central"/>
    <n v="0.79726750000000002"/>
  </r>
  <r>
    <x v="321"/>
    <x v="0"/>
    <x v="3"/>
    <n v="1603"/>
    <n v="2749"/>
    <s v="Central"/>
    <n v="0.58312109999999995"/>
  </r>
  <r>
    <x v="321"/>
    <x v="0"/>
    <x v="4"/>
    <n v="32"/>
    <n v="1709"/>
    <s v="Central"/>
    <n v="1.8724399999999999E-2"/>
  </r>
  <r>
    <x v="322"/>
    <x v="0"/>
    <x v="0"/>
    <n v="4841"/>
    <n v="4909"/>
    <s v="Toronto"/>
    <n v="0.98614789999999997"/>
  </r>
  <r>
    <x v="322"/>
    <x v="0"/>
    <x v="2"/>
    <n v="20281"/>
    <n v="22859"/>
    <s v="Toronto"/>
    <n v="0.88722160000000005"/>
  </r>
  <r>
    <x v="322"/>
    <x v="0"/>
    <x v="1"/>
    <n v="1040"/>
    <n v="1251"/>
    <s v="Toronto"/>
    <n v="0.83133489999999999"/>
  </r>
  <r>
    <x v="322"/>
    <x v="0"/>
    <x v="3"/>
    <n v="1103"/>
    <n v="1808"/>
    <s v="Toronto"/>
    <n v="0.61006640000000001"/>
  </r>
  <r>
    <x v="322"/>
    <x v="0"/>
    <x v="4"/>
    <n v="14"/>
    <n v="1138"/>
    <s v="Toronto"/>
    <n v="1.23023E-2"/>
  </r>
  <r>
    <x v="323"/>
    <x v="0"/>
    <x v="0"/>
    <n v="5279"/>
    <n v="5892"/>
    <s v="Central"/>
    <n v="0.8959606"/>
  </r>
  <r>
    <x v="323"/>
    <x v="0"/>
    <x v="2"/>
    <n v="27297"/>
    <n v="30963"/>
    <s v="Central"/>
    <n v="0.88160059999999996"/>
  </r>
  <r>
    <x v="323"/>
    <x v="0"/>
    <x v="1"/>
    <n v="1060"/>
    <n v="1465"/>
    <s v="Central"/>
    <n v="0.72354949999999996"/>
  </r>
  <r>
    <x v="323"/>
    <x v="0"/>
    <x v="3"/>
    <n v="810"/>
    <n v="1947"/>
    <s v="Central"/>
    <n v="0.41602470000000003"/>
  </r>
  <r>
    <x v="323"/>
    <x v="0"/>
    <x v="4"/>
    <n v="7"/>
    <n v="1458"/>
    <s v="Central"/>
    <n v="4.8011E-3"/>
  </r>
  <r>
    <x v="324"/>
    <x v="1"/>
    <x v="0"/>
    <n v="4772"/>
    <n v="4932"/>
    <s v="Central"/>
    <n v="0.96755880000000005"/>
  </r>
  <r>
    <x v="324"/>
    <x v="1"/>
    <x v="2"/>
    <n v="10278"/>
    <n v="11510"/>
    <s v="Central"/>
    <n v="0.89296260000000005"/>
  </r>
  <r>
    <x v="324"/>
    <x v="1"/>
    <x v="1"/>
    <n v="1187"/>
    <n v="1525"/>
    <s v="Central"/>
    <n v="0.77836070000000002"/>
  </r>
  <r>
    <x v="324"/>
    <x v="1"/>
    <x v="3"/>
    <n v="434"/>
    <n v="1650"/>
    <s v="Central"/>
    <n v="0.26303029999999999"/>
  </r>
  <r>
    <x v="324"/>
    <x v="1"/>
    <x v="4"/>
    <n v="1"/>
    <n v="976"/>
    <s v="Central"/>
    <n v="1.0246000000000001E-3"/>
  </r>
  <r>
    <x v="325"/>
    <x v="1"/>
    <x v="2"/>
    <n v="22006"/>
    <n v="24669"/>
    <s v="Central"/>
    <n v="0.89205069999999997"/>
  </r>
  <r>
    <x v="325"/>
    <x v="1"/>
    <x v="0"/>
    <n v="8059"/>
    <n v="9141"/>
    <s v="Central"/>
    <n v="0.88163219999999998"/>
  </r>
  <r>
    <x v="325"/>
    <x v="1"/>
    <x v="1"/>
    <n v="2394"/>
    <n v="3280"/>
    <s v="Central"/>
    <n v="0.72987809999999997"/>
  </r>
  <r>
    <x v="325"/>
    <x v="1"/>
    <x v="3"/>
    <n v="884"/>
    <n v="3587"/>
    <s v="Central"/>
    <n v="0.24644550000000001"/>
  </r>
  <r>
    <x v="325"/>
    <x v="1"/>
    <x v="4"/>
    <n v="8"/>
    <n v="2207"/>
    <s v="Central"/>
    <n v="3.6248000000000001E-3"/>
  </r>
  <r>
    <x v="326"/>
    <x v="1"/>
    <x v="2"/>
    <n v="22437"/>
    <n v="24439"/>
    <s v="Central"/>
    <n v="0.91808179999999995"/>
  </r>
  <r>
    <x v="326"/>
    <x v="1"/>
    <x v="0"/>
    <n v="8266"/>
    <n v="9451"/>
    <s v="Central"/>
    <n v="0.87461639999999996"/>
  </r>
  <r>
    <x v="326"/>
    <x v="1"/>
    <x v="1"/>
    <n v="2064"/>
    <n v="2731"/>
    <s v="Central"/>
    <n v="0.75576710000000002"/>
  </r>
  <r>
    <x v="326"/>
    <x v="1"/>
    <x v="3"/>
    <n v="1053"/>
    <n v="3006"/>
    <s v="Central"/>
    <n v="0.35029939999999998"/>
  </r>
  <r>
    <x v="326"/>
    <x v="1"/>
    <x v="4"/>
    <n v="19"/>
    <n v="2138"/>
    <s v="Central"/>
    <n v="8.8868000000000003E-3"/>
  </r>
  <r>
    <x v="327"/>
    <x v="0"/>
    <x v="0"/>
    <n v="6894"/>
    <n v="7807"/>
    <s v="Toronto"/>
    <n v="0.88305370000000005"/>
  </r>
  <r>
    <x v="327"/>
    <x v="0"/>
    <x v="2"/>
    <n v="22521"/>
    <n v="26488"/>
    <s v="Toronto"/>
    <n v="0.85023409999999999"/>
  </r>
  <r>
    <x v="327"/>
    <x v="0"/>
    <x v="1"/>
    <n v="1765"/>
    <n v="2278"/>
    <s v="Toronto"/>
    <n v="0.7748024"/>
  </r>
  <r>
    <x v="327"/>
    <x v="0"/>
    <x v="3"/>
    <n v="1819"/>
    <n v="2951"/>
    <s v="Toronto"/>
    <n v="0.61640119999999998"/>
  </r>
  <r>
    <x v="327"/>
    <x v="0"/>
    <x v="4"/>
    <n v="33"/>
    <n v="1846"/>
    <s v="Toronto"/>
    <n v="1.78765E-2"/>
  </r>
  <r>
    <x v="328"/>
    <x v="0"/>
    <x v="0"/>
    <n v="3131"/>
    <n v="3380"/>
    <s v="Toronto"/>
    <n v="0.92633129999999997"/>
  </r>
  <r>
    <x v="328"/>
    <x v="0"/>
    <x v="2"/>
    <n v="11431"/>
    <n v="13021"/>
    <s v="Toronto"/>
    <n v="0.87788960000000005"/>
  </r>
  <r>
    <x v="328"/>
    <x v="0"/>
    <x v="1"/>
    <n v="1106"/>
    <n v="1387"/>
    <s v="Toronto"/>
    <n v="0.79740449999999996"/>
  </r>
  <r>
    <x v="328"/>
    <x v="0"/>
    <x v="3"/>
    <n v="1189"/>
    <n v="1565"/>
    <s v="Toronto"/>
    <n v="0.75974439999999999"/>
  </r>
  <r>
    <x v="328"/>
    <x v="0"/>
    <x v="4"/>
    <n v="17"/>
    <n v="867"/>
    <s v="Toronto"/>
    <n v="1.9607800000000002E-2"/>
  </r>
  <r>
    <x v="329"/>
    <x v="0"/>
    <x v="0"/>
    <n v="7036"/>
    <n v="7576"/>
    <s v="East"/>
    <n v="0.9287223"/>
  </r>
  <r>
    <x v="329"/>
    <x v="0"/>
    <x v="2"/>
    <n v="17533"/>
    <n v="20450"/>
    <s v="East"/>
    <n v="0.85735939999999999"/>
  </r>
  <r>
    <x v="329"/>
    <x v="0"/>
    <x v="1"/>
    <n v="2198"/>
    <n v="2783"/>
    <s v="East"/>
    <n v="0.78979520000000003"/>
  </r>
  <r>
    <x v="329"/>
    <x v="0"/>
    <x v="3"/>
    <n v="2090"/>
    <n v="3052"/>
    <s v="East"/>
    <n v="0.68479690000000004"/>
  </r>
  <r>
    <x v="329"/>
    <x v="0"/>
    <x v="4"/>
    <n v="45"/>
    <n v="1635"/>
    <s v="East"/>
    <n v="2.7522899999999999E-2"/>
  </r>
  <r>
    <x v="330"/>
    <x v="0"/>
    <x v="2"/>
    <n v="30"/>
    <n v="13"/>
    <s v="Central"/>
    <n v="1"/>
  </r>
  <r>
    <x v="330"/>
    <x v="0"/>
    <x v="1"/>
    <n v="3"/>
    <n v="3"/>
    <s v="Central"/>
    <n v="1"/>
  </r>
  <r>
    <x v="330"/>
    <x v="0"/>
    <x v="0"/>
    <n v="3"/>
    <n v="0"/>
    <s v="Central"/>
    <m/>
  </r>
  <r>
    <x v="330"/>
    <x v="0"/>
    <x v="4"/>
    <m/>
    <n v="1"/>
    <s v="Central"/>
    <m/>
  </r>
  <r>
    <x v="330"/>
    <x v="0"/>
    <x v="3"/>
    <m/>
    <n v="0"/>
    <s v="Central"/>
    <m/>
  </r>
  <r>
    <x v="331"/>
    <x v="0"/>
    <x v="2"/>
    <n v="2"/>
    <n v="0"/>
    <s v="East"/>
    <m/>
  </r>
  <r>
    <x v="331"/>
    <x v="0"/>
    <x v="4"/>
    <m/>
    <n v="0"/>
    <s v="East"/>
    <m/>
  </r>
  <r>
    <x v="331"/>
    <x v="0"/>
    <x v="1"/>
    <m/>
    <n v="0"/>
    <s v="East"/>
    <m/>
  </r>
  <r>
    <x v="331"/>
    <x v="0"/>
    <x v="3"/>
    <m/>
    <n v="0"/>
    <s v="East"/>
    <m/>
  </r>
  <r>
    <x v="331"/>
    <x v="0"/>
    <x v="0"/>
    <m/>
    <n v="0"/>
    <s v="East"/>
    <m/>
  </r>
  <r>
    <x v="332"/>
    <x v="0"/>
    <x v="2"/>
    <n v="23555"/>
    <n v="26839"/>
    <s v="Central"/>
    <n v="0.87764070000000005"/>
  </r>
  <r>
    <x v="332"/>
    <x v="0"/>
    <x v="0"/>
    <n v="8870"/>
    <n v="10460"/>
    <s v="Central"/>
    <n v="0.84799239999999998"/>
  </r>
  <r>
    <x v="332"/>
    <x v="0"/>
    <x v="1"/>
    <n v="1365"/>
    <n v="1907"/>
    <s v="Central"/>
    <n v="0.71578399999999998"/>
  </r>
  <r>
    <x v="332"/>
    <x v="0"/>
    <x v="3"/>
    <n v="1156"/>
    <n v="2494"/>
    <s v="Central"/>
    <n v="0.46351239999999999"/>
  </r>
  <r>
    <x v="332"/>
    <x v="0"/>
    <x v="4"/>
    <n v="7"/>
    <n v="2073"/>
    <s v="Central"/>
    <n v="3.3766999999999998E-3"/>
  </r>
  <r>
    <x v="333"/>
    <x v="0"/>
    <x v="0"/>
    <n v="4603"/>
    <n v="5274"/>
    <s v="Central"/>
    <n v="0.87277210000000005"/>
  </r>
  <r>
    <x v="333"/>
    <x v="0"/>
    <x v="2"/>
    <n v="11396"/>
    <n v="13255"/>
    <s v="Central"/>
    <n v="0.85975100000000004"/>
  </r>
  <r>
    <x v="333"/>
    <x v="0"/>
    <x v="1"/>
    <n v="932"/>
    <n v="1242"/>
    <s v="Central"/>
    <n v="0.75040260000000003"/>
  </r>
  <r>
    <x v="333"/>
    <x v="0"/>
    <x v="3"/>
    <n v="824"/>
    <n v="1753"/>
    <s v="Central"/>
    <n v="0.47005130000000001"/>
  </r>
  <r>
    <x v="333"/>
    <x v="0"/>
    <x v="4"/>
    <n v="3"/>
    <n v="1219"/>
    <s v="Central"/>
    <n v="2.4610000000000001E-3"/>
  </r>
  <r>
    <x v="334"/>
    <x v="0"/>
    <x v="0"/>
    <n v="3546"/>
    <n v="3730"/>
    <s v="Central"/>
    <n v="0.95067020000000002"/>
  </r>
  <r>
    <x v="334"/>
    <x v="0"/>
    <x v="1"/>
    <n v="692"/>
    <n v="823"/>
    <s v="Central"/>
    <n v="0.84082630000000003"/>
  </r>
  <r>
    <x v="334"/>
    <x v="0"/>
    <x v="2"/>
    <n v="4754"/>
    <n v="5875"/>
    <s v="Central"/>
    <n v="0.80919149999999995"/>
  </r>
  <r>
    <x v="334"/>
    <x v="0"/>
    <x v="3"/>
    <n v="530"/>
    <n v="702"/>
    <s v="Central"/>
    <n v="0.75498569999999998"/>
  </r>
  <r>
    <x v="334"/>
    <x v="0"/>
    <x v="4"/>
    <n v="7"/>
    <n v="345"/>
    <s v="Central"/>
    <n v="2.02899E-2"/>
  </r>
  <r>
    <x v="335"/>
    <x v="0"/>
    <x v="0"/>
    <n v="4182"/>
    <n v="4848"/>
    <s v="Central"/>
    <n v="0.86262380000000005"/>
  </r>
  <r>
    <x v="335"/>
    <x v="0"/>
    <x v="2"/>
    <n v="11341"/>
    <n v="13313"/>
    <s v="Central"/>
    <n v="0.85187409999999997"/>
  </r>
  <r>
    <x v="335"/>
    <x v="0"/>
    <x v="1"/>
    <n v="989"/>
    <n v="1410"/>
    <s v="Central"/>
    <n v="0.70141849999999994"/>
  </r>
  <r>
    <x v="335"/>
    <x v="0"/>
    <x v="3"/>
    <n v="881"/>
    <n v="1751"/>
    <s v="Central"/>
    <n v="0.50314099999999995"/>
  </r>
  <r>
    <x v="335"/>
    <x v="0"/>
    <x v="4"/>
    <n v="3"/>
    <n v="1077"/>
    <s v="Central"/>
    <n v="2.7855000000000002E-3"/>
  </r>
  <r>
    <x v="336"/>
    <x v="0"/>
    <x v="0"/>
    <n v="3774"/>
    <n v="4118"/>
    <s v="Central"/>
    <n v="0.91646430000000001"/>
  </r>
  <r>
    <x v="336"/>
    <x v="0"/>
    <x v="2"/>
    <n v="9933"/>
    <n v="11154"/>
    <s v="Central"/>
    <n v="0.89053260000000001"/>
  </r>
  <r>
    <x v="336"/>
    <x v="0"/>
    <x v="1"/>
    <n v="929"/>
    <n v="1126"/>
    <s v="Central"/>
    <n v="0.82504440000000001"/>
  </r>
  <r>
    <x v="336"/>
    <x v="0"/>
    <x v="3"/>
    <n v="955"/>
    <n v="1517"/>
    <s v="Central"/>
    <n v="0.62953199999999998"/>
  </r>
  <r>
    <x v="336"/>
    <x v="0"/>
    <x v="4"/>
    <n v="5"/>
    <n v="926"/>
    <s v="Central"/>
    <n v="5.3996000000000001E-3"/>
  </r>
  <r>
    <x v="337"/>
    <x v="0"/>
    <x v="0"/>
    <n v="8828"/>
    <n v="10018"/>
    <s v="Central"/>
    <n v="0.88121380000000005"/>
  </r>
  <r>
    <x v="337"/>
    <x v="0"/>
    <x v="2"/>
    <n v="18329"/>
    <n v="20945"/>
    <s v="Central"/>
    <n v="0.87510140000000003"/>
  </r>
  <r>
    <x v="337"/>
    <x v="0"/>
    <x v="1"/>
    <n v="1849"/>
    <n v="2432"/>
    <s v="Central"/>
    <n v="0.76027960000000006"/>
  </r>
  <r>
    <x v="337"/>
    <x v="0"/>
    <x v="3"/>
    <n v="1156"/>
    <n v="2487"/>
    <s v="Central"/>
    <n v="0.46481699999999998"/>
  </r>
  <r>
    <x v="337"/>
    <x v="0"/>
    <x v="4"/>
    <n v="4"/>
    <n v="1443"/>
    <s v="Central"/>
    <n v="2.7720000000000002E-3"/>
  </r>
  <r>
    <x v="338"/>
    <x v="0"/>
    <x v="0"/>
    <n v="7406"/>
    <n v="8002"/>
    <s v="Central"/>
    <n v="0.92551859999999997"/>
  </r>
  <r>
    <x v="338"/>
    <x v="0"/>
    <x v="2"/>
    <n v="18123"/>
    <n v="20433"/>
    <s v="Central"/>
    <n v="0.88694759999999995"/>
  </r>
  <r>
    <x v="338"/>
    <x v="0"/>
    <x v="1"/>
    <n v="1985"/>
    <n v="2448"/>
    <s v="Central"/>
    <n v="0.81086599999999998"/>
  </r>
  <r>
    <x v="338"/>
    <x v="0"/>
    <x v="3"/>
    <n v="1258"/>
    <n v="2761"/>
    <s v="Central"/>
    <n v="0.45563199999999998"/>
  </r>
  <r>
    <x v="338"/>
    <x v="0"/>
    <x v="4"/>
    <n v="11"/>
    <n v="1576"/>
    <s v="Central"/>
    <n v="6.9797000000000001E-3"/>
  </r>
  <r>
    <x v="339"/>
    <x v="0"/>
    <x v="0"/>
    <n v="10092"/>
    <n v="10948"/>
    <s v="Central"/>
    <n v="0.92181219999999997"/>
  </r>
  <r>
    <x v="339"/>
    <x v="0"/>
    <x v="2"/>
    <n v="18479"/>
    <n v="21510"/>
    <s v="Central"/>
    <n v="0.85908879999999999"/>
  </r>
  <r>
    <x v="339"/>
    <x v="0"/>
    <x v="1"/>
    <n v="1871"/>
    <n v="2504"/>
    <s v="Central"/>
    <n v="0.74720450000000005"/>
  </r>
  <r>
    <x v="339"/>
    <x v="0"/>
    <x v="3"/>
    <n v="928"/>
    <n v="2623"/>
    <s v="Central"/>
    <n v="0.35379339999999998"/>
  </r>
  <r>
    <x v="339"/>
    <x v="0"/>
    <x v="4"/>
    <n v="3"/>
    <n v="1597"/>
    <s v="Central"/>
    <n v="1.8785E-3"/>
  </r>
  <r>
    <x v="340"/>
    <x v="3"/>
    <x v="2"/>
    <n v="6433"/>
    <n v="6614"/>
    <s v="Central"/>
    <n v="0.97263379999999999"/>
  </r>
  <r>
    <x v="340"/>
    <x v="3"/>
    <x v="0"/>
    <n v="2684"/>
    <n v="2909"/>
    <s v="Central"/>
    <n v="0.92265390000000003"/>
  </r>
  <r>
    <x v="340"/>
    <x v="3"/>
    <x v="1"/>
    <n v="712"/>
    <n v="895"/>
    <s v="Central"/>
    <n v="0.79553070000000004"/>
  </r>
  <r>
    <x v="340"/>
    <x v="3"/>
    <x v="3"/>
    <n v="302"/>
    <n v="915"/>
    <s v="Central"/>
    <n v="0.33005459999999998"/>
  </r>
  <r>
    <x v="340"/>
    <x v="3"/>
    <x v="4"/>
    <n v="1"/>
    <n v="601"/>
    <s v="Central"/>
    <n v="1.6639000000000001E-3"/>
  </r>
  <r>
    <x v="341"/>
    <x v="3"/>
    <x v="2"/>
    <n v="13380"/>
    <n v="14002"/>
    <s v="Central"/>
    <n v="0.95557780000000003"/>
  </r>
  <r>
    <x v="341"/>
    <x v="3"/>
    <x v="0"/>
    <n v="4559"/>
    <n v="4976"/>
    <s v="Central"/>
    <n v="0.91619779999999995"/>
  </r>
  <r>
    <x v="341"/>
    <x v="3"/>
    <x v="1"/>
    <n v="1615"/>
    <n v="1973"/>
    <s v="Central"/>
    <n v="0.81855040000000001"/>
  </r>
  <r>
    <x v="341"/>
    <x v="3"/>
    <x v="3"/>
    <n v="618"/>
    <n v="2102"/>
    <s v="Central"/>
    <n v="0.29400569999999998"/>
  </r>
  <r>
    <x v="341"/>
    <x v="0"/>
    <x v="4"/>
    <m/>
    <n v="1365"/>
    <s v="Central"/>
    <m/>
  </r>
  <r>
    <x v="342"/>
    <x v="1"/>
    <x v="0"/>
    <n v="4885"/>
    <n v="5402"/>
    <s v="Central"/>
    <n v="0.90429470000000001"/>
  </r>
  <r>
    <x v="342"/>
    <x v="1"/>
    <x v="2"/>
    <n v="13587"/>
    <n v="15256"/>
    <s v="Central"/>
    <n v="0.89060039999999996"/>
  </r>
  <r>
    <x v="342"/>
    <x v="1"/>
    <x v="1"/>
    <n v="1447"/>
    <n v="2009"/>
    <s v="Central"/>
    <n v="0.72025879999999998"/>
  </r>
  <r>
    <x v="342"/>
    <x v="1"/>
    <x v="3"/>
    <n v="539"/>
    <n v="2197"/>
    <s v="Central"/>
    <n v="0.24533460000000001"/>
  </r>
  <r>
    <x v="342"/>
    <x v="0"/>
    <x v="4"/>
    <m/>
    <n v="1490"/>
    <s v="Central"/>
    <m/>
  </r>
  <r>
    <x v="343"/>
    <x v="1"/>
    <x v="0"/>
    <n v="5551"/>
    <n v="5951"/>
    <s v="Central"/>
    <n v="0.93278439999999996"/>
  </r>
  <r>
    <x v="343"/>
    <x v="1"/>
    <x v="2"/>
    <n v="9574"/>
    <n v="11117"/>
    <s v="Central"/>
    <n v="0.86120359999999996"/>
  </r>
  <r>
    <x v="343"/>
    <x v="1"/>
    <x v="1"/>
    <n v="1023"/>
    <n v="1460"/>
    <s v="Central"/>
    <n v="0.70068490000000005"/>
  </r>
  <r>
    <x v="343"/>
    <x v="1"/>
    <x v="3"/>
    <n v="505"/>
    <n v="1654"/>
    <s v="Central"/>
    <n v="0.30532039999999999"/>
  </r>
  <r>
    <x v="343"/>
    <x v="0"/>
    <x v="4"/>
    <m/>
    <n v="949"/>
    <s v="Central"/>
    <m/>
  </r>
  <r>
    <x v="344"/>
    <x v="3"/>
    <x v="0"/>
    <n v="7960"/>
    <n v="8497"/>
    <s v="East"/>
    <n v="0.9368012"/>
  </r>
  <r>
    <x v="344"/>
    <x v="3"/>
    <x v="2"/>
    <n v="16844"/>
    <n v="19909"/>
    <s v="East"/>
    <n v="0.84604950000000001"/>
  </r>
  <r>
    <x v="344"/>
    <x v="3"/>
    <x v="1"/>
    <n v="2058"/>
    <n v="2840"/>
    <s v="East"/>
    <n v="0.72464790000000001"/>
  </r>
  <r>
    <x v="344"/>
    <x v="3"/>
    <x v="3"/>
    <n v="758"/>
    <n v="3084"/>
    <s v="East"/>
    <n v="0.24578469999999999"/>
  </r>
  <r>
    <x v="344"/>
    <x v="3"/>
    <x v="4"/>
    <n v="2"/>
    <n v="1711"/>
    <s v="East"/>
    <n v="1.1689000000000001E-3"/>
  </r>
  <r>
    <x v="345"/>
    <x v="3"/>
    <x v="2"/>
    <n v="31083"/>
    <n v="31928"/>
    <s v="Central"/>
    <n v="0.97353420000000002"/>
  </r>
  <r>
    <x v="345"/>
    <x v="3"/>
    <x v="0"/>
    <n v="10035"/>
    <n v="11153"/>
    <s v="Central"/>
    <n v="0.8997579"/>
  </r>
  <r>
    <x v="345"/>
    <x v="3"/>
    <x v="1"/>
    <n v="3607"/>
    <n v="4824"/>
    <s v="Central"/>
    <n v="0.74771969999999999"/>
  </r>
  <r>
    <x v="345"/>
    <x v="3"/>
    <x v="3"/>
    <n v="1133"/>
    <n v="4654"/>
    <s v="Central"/>
    <n v="0.24344650000000001"/>
  </r>
  <r>
    <x v="345"/>
    <x v="0"/>
    <x v="4"/>
    <m/>
    <n v="2681"/>
    <s v="Central"/>
    <m/>
  </r>
  <r>
    <x v="346"/>
    <x v="3"/>
    <x v="2"/>
    <n v="29368"/>
    <n v="24153"/>
    <s v="Central"/>
    <n v="1"/>
  </r>
  <r>
    <x v="346"/>
    <x v="3"/>
    <x v="0"/>
    <n v="8699"/>
    <n v="9513"/>
    <s v="Central"/>
    <n v="0.91443289999999999"/>
  </r>
  <r>
    <x v="346"/>
    <x v="3"/>
    <x v="1"/>
    <n v="2388"/>
    <n v="2923"/>
    <s v="Central"/>
    <n v="0.8169689"/>
  </r>
  <r>
    <x v="346"/>
    <x v="3"/>
    <x v="3"/>
    <n v="868"/>
    <n v="3198"/>
    <s v="Central"/>
    <n v="0.27141959999999998"/>
  </r>
  <r>
    <x v="346"/>
    <x v="3"/>
    <x v="4"/>
    <n v="1"/>
    <n v="2000"/>
    <s v="Central"/>
    <n v="5.0000000000000001E-4"/>
  </r>
  <r>
    <x v="347"/>
    <x v="0"/>
    <x v="0"/>
    <n v="11824"/>
    <n v="13289"/>
    <s v="West"/>
    <n v="0.88975850000000001"/>
  </r>
  <r>
    <x v="347"/>
    <x v="0"/>
    <x v="2"/>
    <n v="15688"/>
    <n v="21439"/>
    <s v="West"/>
    <n v="0.73175049999999997"/>
  </r>
  <r>
    <x v="347"/>
    <x v="0"/>
    <x v="1"/>
    <n v="1936"/>
    <n v="2800"/>
    <s v="West"/>
    <n v="0.6914285"/>
  </r>
  <r>
    <x v="347"/>
    <x v="0"/>
    <x v="3"/>
    <n v="1003"/>
    <n v="3527"/>
    <s v="West"/>
    <n v="0.28437770000000001"/>
  </r>
  <r>
    <x v="347"/>
    <x v="0"/>
    <x v="4"/>
    <m/>
    <n v="2050"/>
    <s v="West"/>
    <m/>
  </r>
  <r>
    <x v="348"/>
    <x v="0"/>
    <x v="0"/>
    <n v="19778"/>
    <n v="22468"/>
    <s v="West"/>
    <n v="0.88027420000000001"/>
  </r>
  <r>
    <x v="348"/>
    <x v="0"/>
    <x v="1"/>
    <n v="5814"/>
    <n v="7064"/>
    <s v="West"/>
    <n v="0.82304639999999996"/>
  </r>
  <r>
    <x v="348"/>
    <x v="0"/>
    <x v="2"/>
    <n v="38498"/>
    <n v="47510"/>
    <s v="West"/>
    <n v="0.81031359999999997"/>
  </r>
  <r>
    <x v="348"/>
    <x v="0"/>
    <x v="3"/>
    <n v="4048"/>
    <n v="7476"/>
    <s v="West"/>
    <n v="0.541466"/>
  </r>
  <r>
    <x v="348"/>
    <x v="0"/>
    <x v="4"/>
    <n v="3"/>
    <n v="4270"/>
    <s v="West"/>
    <n v="7.0259999999999995E-4"/>
  </r>
  <r>
    <x v="349"/>
    <x v="0"/>
    <x v="0"/>
    <n v="4340"/>
    <n v="4947"/>
    <s v="Central"/>
    <n v="0.87729939999999995"/>
  </r>
  <r>
    <x v="349"/>
    <x v="0"/>
    <x v="2"/>
    <n v="6986"/>
    <n v="9904"/>
    <s v="Central"/>
    <n v="0.70537159999999999"/>
  </r>
  <r>
    <x v="349"/>
    <x v="0"/>
    <x v="1"/>
    <n v="860"/>
    <n v="1281"/>
    <s v="Central"/>
    <n v="0.67135049999999996"/>
  </r>
  <r>
    <x v="349"/>
    <x v="0"/>
    <x v="3"/>
    <n v="441"/>
    <n v="1609"/>
    <s v="Central"/>
    <n v="0.27408329999999997"/>
  </r>
  <r>
    <x v="349"/>
    <x v="0"/>
    <x v="4"/>
    <m/>
    <n v="1208"/>
    <s v="Central"/>
    <m/>
  </r>
  <r>
    <x v="350"/>
    <x v="0"/>
    <x v="0"/>
    <n v="9671"/>
    <n v="11508"/>
    <s v="West"/>
    <n v="0.84037189999999995"/>
  </r>
  <r>
    <x v="350"/>
    <x v="0"/>
    <x v="2"/>
    <n v="16817"/>
    <n v="22704"/>
    <s v="West"/>
    <n v="0.74070650000000005"/>
  </r>
  <r>
    <x v="350"/>
    <x v="0"/>
    <x v="1"/>
    <n v="1625"/>
    <n v="2816"/>
    <s v="West"/>
    <n v="0.57705969999999995"/>
  </r>
  <r>
    <x v="350"/>
    <x v="0"/>
    <x v="3"/>
    <n v="935"/>
    <n v="3177"/>
    <s v="West"/>
    <n v="0.29430279999999998"/>
  </r>
  <r>
    <x v="350"/>
    <x v="0"/>
    <x v="4"/>
    <m/>
    <n v="1831"/>
    <s v="West"/>
    <m/>
  </r>
  <r>
    <x v="351"/>
    <x v="0"/>
    <x v="0"/>
    <n v="20578"/>
    <n v="22970"/>
    <s v="West"/>
    <n v="0.8958642"/>
  </r>
  <r>
    <x v="351"/>
    <x v="0"/>
    <x v="2"/>
    <n v="31310"/>
    <n v="43872"/>
    <s v="West"/>
    <n v="0.71366700000000005"/>
  </r>
  <r>
    <x v="351"/>
    <x v="0"/>
    <x v="1"/>
    <n v="4104"/>
    <n v="6320"/>
    <s v="West"/>
    <n v="0.64936709999999997"/>
  </r>
  <r>
    <x v="351"/>
    <x v="0"/>
    <x v="3"/>
    <n v="2249"/>
    <n v="7904"/>
    <s v="West"/>
    <n v="0.2845395"/>
  </r>
  <r>
    <x v="351"/>
    <x v="0"/>
    <x v="4"/>
    <n v="1"/>
    <n v="5197"/>
    <s v="West"/>
    <n v="1.9239999999999999E-4"/>
  </r>
  <r>
    <x v="352"/>
    <x v="0"/>
    <x v="0"/>
    <n v="18020"/>
    <n v="20402"/>
    <s v="Central"/>
    <n v="0.88324670000000005"/>
  </r>
  <r>
    <x v="352"/>
    <x v="0"/>
    <x v="2"/>
    <n v="20607"/>
    <n v="26291"/>
    <s v="Central"/>
    <n v="0.78380439999999996"/>
  </r>
  <r>
    <x v="352"/>
    <x v="0"/>
    <x v="1"/>
    <n v="2384"/>
    <n v="3106"/>
    <s v="Central"/>
    <n v="0.76754670000000003"/>
  </r>
  <r>
    <x v="352"/>
    <x v="0"/>
    <x v="3"/>
    <n v="1445"/>
    <n v="3807"/>
    <s v="Central"/>
    <n v="0.37956400000000001"/>
  </r>
  <r>
    <x v="352"/>
    <x v="0"/>
    <x v="4"/>
    <m/>
    <n v="2273"/>
    <s v="Central"/>
    <m/>
  </r>
  <r>
    <x v="353"/>
    <x v="0"/>
    <x v="0"/>
    <n v="6774"/>
    <n v="8182"/>
    <s v="West"/>
    <n v="0.82791499999999996"/>
  </r>
  <r>
    <x v="353"/>
    <x v="0"/>
    <x v="2"/>
    <n v="12971"/>
    <n v="19352"/>
    <s v="West"/>
    <n v="0.67026660000000005"/>
  </r>
  <r>
    <x v="353"/>
    <x v="0"/>
    <x v="1"/>
    <n v="1592"/>
    <n v="3013"/>
    <s v="West"/>
    <n v="0.52837710000000004"/>
  </r>
  <r>
    <x v="353"/>
    <x v="0"/>
    <x v="3"/>
    <n v="936"/>
    <n v="3761"/>
    <s v="West"/>
    <n v="0.24887000000000001"/>
  </r>
  <r>
    <x v="353"/>
    <x v="0"/>
    <x v="4"/>
    <m/>
    <n v="2299"/>
    <s v="West"/>
    <m/>
  </r>
  <r>
    <x v="354"/>
    <x v="0"/>
    <x v="0"/>
    <n v="5371"/>
    <n v="5857"/>
    <s v="West"/>
    <n v="0.91702229999999996"/>
  </r>
  <r>
    <x v="354"/>
    <x v="0"/>
    <x v="2"/>
    <n v="9531"/>
    <n v="13385"/>
    <s v="West"/>
    <n v="0.71206579999999997"/>
  </r>
  <r>
    <x v="354"/>
    <x v="0"/>
    <x v="1"/>
    <n v="1393"/>
    <n v="2078"/>
    <s v="West"/>
    <n v="0.67035610000000001"/>
  </r>
  <r>
    <x v="354"/>
    <x v="0"/>
    <x v="3"/>
    <n v="749"/>
    <n v="2547"/>
    <s v="West"/>
    <n v="0.29407149999999999"/>
  </r>
  <r>
    <x v="354"/>
    <x v="0"/>
    <x v="4"/>
    <m/>
    <n v="1763"/>
    <s v="West"/>
    <m/>
  </r>
  <r>
    <x v="355"/>
    <x v="0"/>
    <x v="0"/>
    <n v="13020"/>
    <n v="14541"/>
    <s v="West"/>
    <n v="0.89539919999999995"/>
  </r>
  <r>
    <x v="355"/>
    <x v="0"/>
    <x v="1"/>
    <n v="3355"/>
    <n v="4134"/>
    <s v="West"/>
    <n v="0.81156269999999997"/>
  </r>
  <r>
    <x v="355"/>
    <x v="0"/>
    <x v="2"/>
    <n v="23835"/>
    <n v="29920"/>
    <s v="West"/>
    <n v="0.79662429999999995"/>
  </r>
  <r>
    <x v="355"/>
    <x v="0"/>
    <x v="3"/>
    <n v="2089"/>
    <n v="4535"/>
    <s v="West"/>
    <n v="0.46063949999999998"/>
  </r>
  <r>
    <x v="355"/>
    <x v="0"/>
    <x v="4"/>
    <n v="1"/>
    <n v="2827"/>
    <s v="West"/>
    <n v="3.5369999999999998E-4"/>
  </r>
  <r>
    <x v="356"/>
    <x v="0"/>
    <x v="0"/>
    <n v="19837"/>
    <n v="21762"/>
    <s v="West"/>
    <n v="0.91154310000000005"/>
  </r>
  <r>
    <x v="356"/>
    <x v="0"/>
    <x v="1"/>
    <n v="4095"/>
    <n v="4855"/>
    <s v="West"/>
    <n v="0.84346030000000005"/>
  </r>
  <r>
    <x v="356"/>
    <x v="0"/>
    <x v="2"/>
    <n v="28699"/>
    <n v="35853"/>
    <s v="West"/>
    <n v="0.80046300000000004"/>
  </r>
  <r>
    <x v="356"/>
    <x v="0"/>
    <x v="3"/>
    <n v="2523"/>
    <n v="5608"/>
    <s v="West"/>
    <n v="0.44989299999999999"/>
  </r>
  <r>
    <x v="356"/>
    <x v="0"/>
    <x v="4"/>
    <m/>
    <n v="3573"/>
    <s v="West"/>
    <m/>
  </r>
  <r>
    <x v="357"/>
    <x v="0"/>
    <x v="0"/>
    <n v="11694"/>
    <n v="12752"/>
    <s v="West"/>
    <n v="0.91703259999999998"/>
  </r>
  <r>
    <x v="357"/>
    <x v="0"/>
    <x v="1"/>
    <n v="2479"/>
    <n v="3087"/>
    <s v="West"/>
    <n v="0.80304500000000001"/>
  </r>
  <r>
    <x v="357"/>
    <x v="0"/>
    <x v="2"/>
    <n v="17468"/>
    <n v="22310"/>
    <s v="West"/>
    <n v="0.78296730000000003"/>
  </r>
  <r>
    <x v="357"/>
    <x v="0"/>
    <x v="3"/>
    <n v="1489"/>
    <n v="3503"/>
    <s v="West"/>
    <n v="0.4250642"/>
  </r>
  <r>
    <x v="357"/>
    <x v="0"/>
    <x v="4"/>
    <m/>
    <n v="2211"/>
    <s v="West"/>
    <m/>
  </r>
  <r>
    <x v="358"/>
    <x v="0"/>
    <x v="0"/>
    <n v="14725"/>
    <n v="16387"/>
    <s v="West"/>
    <n v="0.89857819999999999"/>
  </r>
  <r>
    <x v="358"/>
    <x v="0"/>
    <x v="2"/>
    <n v="21813"/>
    <n v="30650"/>
    <s v="West"/>
    <n v="0.71168019999999999"/>
  </r>
  <r>
    <x v="358"/>
    <x v="0"/>
    <x v="1"/>
    <n v="2371"/>
    <n v="4105"/>
    <s v="West"/>
    <n v="0.57758830000000005"/>
  </r>
  <r>
    <x v="358"/>
    <x v="0"/>
    <x v="3"/>
    <n v="1143"/>
    <n v="4461"/>
    <s v="West"/>
    <n v="0.25622060000000002"/>
  </r>
  <r>
    <x v="358"/>
    <x v="0"/>
    <x v="4"/>
    <m/>
    <n v="2699"/>
    <s v="West"/>
    <m/>
  </r>
  <r>
    <x v="359"/>
    <x v="0"/>
    <x v="0"/>
    <n v="11412"/>
    <n v="12688"/>
    <s v="West"/>
    <n v="0.89943249999999997"/>
  </r>
  <r>
    <x v="359"/>
    <x v="0"/>
    <x v="1"/>
    <n v="3379"/>
    <n v="4018"/>
    <s v="West"/>
    <n v="0.84096559999999998"/>
  </r>
  <r>
    <x v="359"/>
    <x v="0"/>
    <x v="2"/>
    <n v="23049"/>
    <n v="28700"/>
    <s v="West"/>
    <n v="0.80310110000000001"/>
  </r>
  <r>
    <x v="359"/>
    <x v="0"/>
    <x v="3"/>
    <n v="1787"/>
    <n v="4172"/>
    <s v="West"/>
    <n v="0.42833169999999998"/>
  </r>
  <r>
    <x v="359"/>
    <x v="0"/>
    <x v="4"/>
    <n v="1"/>
    <n v="2263"/>
    <s v="West"/>
    <n v="4.4190000000000001E-4"/>
  </r>
  <r>
    <x v="360"/>
    <x v="0"/>
    <x v="0"/>
    <n v="3477"/>
    <n v="3984"/>
    <s v="West"/>
    <n v="0.87274099999999999"/>
  </r>
  <r>
    <x v="360"/>
    <x v="0"/>
    <x v="2"/>
    <n v="4601"/>
    <n v="6733"/>
    <s v="West"/>
    <n v="0.68335069999999998"/>
  </r>
  <r>
    <x v="360"/>
    <x v="0"/>
    <x v="1"/>
    <n v="483"/>
    <n v="863"/>
    <s v="West"/>
    <n v="0.55967560000000005"/>
  </r>
  <r>
    <x v="360"/>
    <x v="0"/>
    <x v="3"/>
    <n v="205"/>
    <n v="1094"/>
    <s v="West"/>
    <n v="0.18738569999999999"/>
  </r>
  <r>
    <x v="360"/>
    <x v="0"/>
    <x v="4"/>
    <m/>
    <n v="672"/>
    <s v="West"/>
    <m/>
  </r>
  <r>
    <x v="361"/>
    <x v="0"/>
    <x v="1"/>
    <n v="334"/>
    <n v="334"/>
    <s v="West"/>
    <n v="1"/>
  </r>
  <r>
    <x v="361"/>
    <x v="0"/>
    <x v="2"/>
    <n v="2096"/>
    <n v="2313"/>
    <s v="West"/>
    <n v="0.9061825"/>
  </r>
  <r>
    <x v="361"/>
    <x v="0"/>
    <x v="0"/>
    <n v="759"/>
    <n v="851"/>
    <s v="West"/>
    <n v="0.89189189999999996"/>
  </r>
  <r>
    <x v="361"/>
    <x v="0"/>
    <x v="3"/>
    <n v="241"/>
    <n v="297"/>
    <s v="West"/>
    <n v="0.81144780000000005"/>
  </r>
  <r>
    <x v="361"/>
    <x v="0"/>
    <x v="4"/>
    <m/>
    <n v="147"/>
    <s v="West"/>
    <m/>
  </r>
  <r>
    <x v="362"/>
    <x v="0"/>
    <x v="0"/>
    <n v="8492"/>
    <n v="9337"/>
    <s v="West"/>
    <n v="0.90949979999999997"/>
  </r>
  <r>
    <x v="362"/>
    <x v="0"/>
    <x v="2"/>
    <n v="23584"/>
    <n v="27397"/>
    <s v="West"/>
    <n v="0.86082420000000004"/>
  </r>
  <r>
    <x v="362"/>
    <x v="0"/>
    <x v="1"/>
    <n v="2805"/>
    <n v="3334"/>
    <s v="West"/>
    <n v="0.84133170000000002"/>
  </r>
  <r>
    <x v="362"/>
    <x v="0"/>
    <x v="3"/>
    <n v="2315"/>
    <n v="4067"/>
    <s v="West"/>
    <n v="0.56921569999999999"/>
  </r>
  <r>
    <x v="362"/>
    <x v="0"/>
    <x v="4"/>
    <n v="5"/>
    <n v="2406"/>
    <s v="West"/>
    <n v="2.0780999999999998E-3"/>
  </r>
  <r>
    <x v="363"/>
    <x v="0"/>
    <x v="0"/>
    <n v="7005"/>
    <n v="7153"/>
    <s v="West"/>
    <n v="0.9793094"/>
  </r>
  <r>
    <x v="363"/>
    <x v="0"/>
    <x v="2"/>
    <n v="16071"/>
    <n v="17443"/>
    <s v="West"/>
    <n v="0.92134380000000005"/>
  </r>
  <r>
    <x v="363"/>
    <x v="0"/>
    <x v="1"/>
    <n v="1830"/>
    <n v="2081"/>
    <s v="West"/>
    <n v="0.87938490000000002"/>
  </r>
  <r>
    <x v="363"/>
    <x v="0"/>
    <x v="3"/>
    <n v="1327"/>
    <n v="2291"/>
    <s v="West"/>
    <n v="0.57922300000000004"/>
  </r>
  <r>
    <x v="363"/>
    <x v="0"/>
    <x v="4"/>
    <n v="1"/>
    <n v="1364"/>
    <s v="West"/>
    <n v="7.3309999999999998E-4"/>
  </r>
  <r>
    <x v="364"/>
    <x v="0"/>
    <x v="0"/>
    <n v="9912"/>
    <n v="10515"/>
    <s v="West"/>
    <n v="0.94265339999999997"/>
  </r>
  <r>
    <x v="364"/>
    <x v="0"/>
    <x v="2"/>
    <n v="21580"/>
    <n v="25101"/>
    <s v="West"/>
    <n v="0.85972669999999995"/>
  </r>
  <r>
    <x v="364"/>
    <x v="0"/>
    <x v="1"/>
    <n v="2198"/>
    <n v="2649"/>
    <s v="West"/>
    <n v="0.82974709999999996"/>
  </r>
  <r>
    <x v="364"/>
    <x v="0"/>
    <x v="3"/>
    <n v="1638"/>
    <n v="3357"/>
    <s v="West"/>
    <n v="0.48793570000000003"/>
  </r>
  <r>
    <x v="364"/>
    <x v="0"/>
    <x v="4"/>
    <n v="2"/>
    <n v="2191"/>
    <s v="West"/>
    <n v="9.1279999999999996E-4"/>
  </r>
  <r>
    <x v="365"/>
    <x v="0"/>
    <x v="1"/>
    <n v="820"/>
    <n v="857"/>
    <s v="West"/>
    <n v="0.95682619999999996"/>
  </r>
  <r>
    <x v="365"/>
    <x v="0"/>
    <x v="2"/>
    <n v="6528"/>
    <n v="7104"/>
    <s v="West"/>
    <n v="0.91891889999999998"/>
  </r>
  <r>
    <x v="365"/>
    <x v="0"/>
    <x v="0"/>
    <n v="2074"/>
    <n v="2382"/>
    <s v="West"/>
    <n v="0.8706969"/>
  </r>
  <r>
    <x v="365"/>
    <x v="0"/>
    <x v="3"/>
    <n v="482"/>
    <n v="910"/>
    <s v="West"/>
    <n v="0.52967039999999999"/>
  </r>
  <r>
    <x v="365"/>
    <x v="0"/>
    <x v="4"/>
    <m/>
    <n v="505"/>
    <s v="West"/>
    <m/>
  </r>
  <r>
    <x v="366"/>
    <x v="0"/>
    <x v="1"/>
    <n v="1454"/>
    <n v="1558"/>
    <s v="West"/>
    <n v="0.93324770000000001"/>
  </r>
  <r>
    <x v="366"/>
    <x v="0"/>
    <x v="2"/>
    <n v="10234"/>
    <n v="11355"/>
    <s v="West"/>
    <n v="0.90127690000000005"/>
  </r>
  <r>
    <x v="366"/>
    <x v="0"/>
    <x v="0"/>
    <n v="2602"/>
    <n v="2919"/>
    <s v="West"/>
    <n v="0.8914012"/>
  </r>
  <r>
    <x v="366"/>
    <x v="0"/>
    <x v="3"/>
    <n v="942"/>
    <n v="1548"/>
    <s v="West"/>
    <n v="0.60852709999999999"/>
  </r>
  <r>
    <x v="366"/>
    <x v="0"/>
    <x v="4"/>
    <m/>
    <n v="802"/>
    <s v="West"/>
    <m/>
  </r>
  <r>
    <x v="367"/>
    <x v="0"/>
    <x v="0"/>
    <n v="4721"/>
    <n v="5113"/>
    <s v="West"/>
    <n v="0.92333270000000001"/>
  </r>
  <r>
    <x v="367"/>
    <x v="0"/>
    <x v="1"/>
    <n v="1128"/>
    <n v="1327"/>
    <s v="West"/>
    <n v="0.85003770000000001"/>
  </r>
  <r>
    <x v="367"/>
    <x v="0"/>
    <x v="2"/>
    <n v="8609"/>
    <n v="10347"/>
    <s v="West"/>
    <n v="0.83202860000000001"/>
  </r>
  <r>
    <x v="367"/>
    <x v="0"/>
    <x v="3"/>
    <n v="860"/>
    <n v="1601"/>
    <s v="West"/>
    <n v="0.53716430000000004"/>
  </r>
  <r>
    <x v="367"/>
    <x v="0"/>
    <x v="4"/>
    <n v="1"/>
    <n v="1000"/>
    <s v="West"/>
    <n v="1E-3"/>
  </r>
  <r>
    <x v="368"/>
    <x v="0"/>
    <x v="1"/>
    <n v="771"/>
    <n v="915"/>
    <s v="West"/>
    <n v="0.84262289999999995"/>
  </r>
  <r>
    <x v="368"/>
    <x v="0"/>
    <x v="0"/>
    <n v="964"/>
    <n v="1183"/>
    <s v="West"/>
    <n v="0.81487750000000003"/>
  </r>
  <r>
    <x v="368"/>
    <x v="0"/>
    <x v="2"/>
    <n v="4224"/>
    <n v="5211"/>
    <s v="West"/>
    <n v="0.81059289999999995"/>
  </r>
  <r>
    <x v="368"/>
    <x v="0"/>
    <x v="3"/>
    <n v="378"/>
    <n v="840"/>
    <s v="West"/>
    <n v="0.45"/>
  </r>
  <r>
    <x v="368"/>
    <x v="0"/>
    <x v="4"/>
    <m/>
    <n v="400"/>
    <s v="West"/>
    <m/>
  </r>
  <r>
    <x v="369"/>
    <x v="0"/>
    <x v="0"/>
    <n v="9621"/>
    <n v="10719"/>
    <s v="West"/>
    <n v="0.8975651"/>
  </r>
  <r>
    <x v="369"/>
    <x v="0"/>
    <x v="2"/>
    <n v="20429"/>
    <n v="25728"/>
    <s v="West"/>
    <n v="0.79403760000000001"/>
  </r>
  <r>
    <x v="369"/>
    <x v="0"/>
    <x v="1"/>
    <n v="2144"/>
    <n v="2950"/>
    <s v="West"/>
    <n v="0.72677959999999997"/>
  </r>
  <r>
    <x v="369"/>
    <x v="0"/>
    <x v="3"/>
    <n v="936"/>
    <n v="3377"/>
    <s v="West"/>
    <n v="0.2771691"/>
  </r>
  <r>
    <x v="369"/>
    <x v="0"/>
    <x v="4"/>
    <m/>
    <n v="2115"/>
    <s v="West"/>
    <m/>
  </r>
  <r>
    <x v="370"/>
    <x v="0"/>
    <x v="0"/>
    <n v="4756"/>
    <n v="5334"/>
    <s v="West"/>
    <n v="0.8916385"/>
  </r>
  <r>
    <x v="370"/>
    <x v="0"/>
    <x v="2"/>
    <n v="9486"/>
    <n v="11682"/>
    <s v="West"/>
    <n v="0.81201849999999998"/>
  </r>
  <r>
    <x v="370"/>
    <x v="0"/>
    <x v="1"/>
    <n v="1205"/>
    <n v="1498"/>
    <s v="West"/>
    <n v="0.80440590000000001"/>
  </r>
  <r>
    <x v="370"/>
    <x v="0"/>
    <x v="3"/>
    <n v="748"/>
    <n v="1587"/>
    <s v="West"/>
    <n v="0.47132950000000001"/>
  </r>
  <r>
    <x v="370"/>
    <x v="0"/>
    <x v="4"/>
    <m/>
    <n v="914"/>
    <s v="West"/>
    <m/>
  </r>
  <r>
    <x v="371"/>
    <x v="0"/>
    <x v="1"/>
    <n v="1633"/>
    <n v="1807"/>
    <s v="West"/>
    <n v="0.90370779999999995"/>
  </r>
  <r>
    <x v="371"/>
    <x v="0"/>
    <x v="2"/>
    <n v="10382"/>
    <n v="11847"/>
    <s v="West"/>
    <n v="0.87634000000000001"/>
  </r>
  <r>
    <x v="371"/>
    <x v="0"/>
    <x v="0"/>
    <n v="3199"/>
    <n v="3694"/>
    <s v="West"/>
    <n v="0.86599890000000002"/>
  </r>
  <r>
    <x v="371"/>
    <x v="0"/>
    <x v="3"/>
    <n v="743"/>
    <n v="1744"/>
    <s v="West"/>
    <n v="0.42603210000000002"/>
  </r>
  <r>
    <x v="371"/>
    <x v="0"/>
    <x v="4"/>
    <m/>
    <n v="1005"/>
    <s v="West"/>
    <m/>
  </r>
  <r>
    <x v="372"/>
    <x v="0"/>
    <x v="0"/>
    <n v="6466"/>
    <n v="7025"/>
    <s v="West"/>
    <n v="0.920427"/>
  </r>
  <r>
    <x v="372"/>
    <x v="0"/>
    <x v="2"/>
    <n v="16413"/>
    <n v="19054"/>
    <s v="West"/>
    <n v="0.86139390000000005"/>
  </r>
  <r>
    <x v="372"/>
    <x v="0"/>
    <x v="1"/>
    <n v="2150"/>
    <n v="2716"/>
    <s v="West"/>
    <n v="0.79160529999999996"/>
  </r>
  <r>
    <x v="372"/>
    <x v="0"/>
    <x v="3"/>
    <n v="1340"/>
    <n v="3137"/>
    <s v="West"/>
    <n v="0.42715969999999998"/>
  </r>
  <r>
    <x v="372"/>
    <x v="0"/>
    <x v="4"/>
    <m/>
    <n v="1721"/>
    <s v="West"/>
    <m/>
  </r>
  <r>
    <x v="373"/>
    <x v="0"/>
    <x v="0"/>
    <n v="3985"/>
    <n v="4548"/>
    <s v="West"/>
    <n v="0.87620929999999997"/>
  </r>
  <r>
    <x v="373"/>
    <x v="0"/>
    <x v="2"/>
    <n v="8479"/>
    <n v="10172"/>
    <s v="West"/>
    <n v="0.83356269999999999"/>
  </r>
  <r>
    <x v="373"/>
    <x v="0"/>
    <x v="1"/>
    <n v="815"/>
    <n v="1053"/>
    <s v="West"/>
    <n v="0.77397910000000003"/>
  </r>
  <r>
    <x v="373"/>
    <x v="0"/>
    <x v="3"/>
    <n v="448"/>
    <n v="1251"/>
    <s v="West"/>
    <n v="0.35811349999999997"/>
  </r>
  <r>
    <x v="373"/>
    <x v="0"/>
    <x v="4"/>
    <m/>
    <n v="905"/>
    <s v="West"/>
    <m/>
  </r>
  <r>
    <x v="374"/>
    <x v="0"/>
    <x v="2"/>
    <n v="10197"/>
    <n v="10736"/>
    <s v="West"/>
    <n v="0.9497951"/>
  </r>
  <r>
    <x v="374"/>
    <x v="0"/>
    <x v="0"/>
    <n v="3540"/>
    <n v="3870"/>
    <s v="West"/>
    <n v="0.91472869999999995"/>
  </r>
  <r>
    <x v="374"/>
    <x v="0"/>
    <x v="1"/>
    <n v="766"/>
    <n v="1456"/>
    <s v="West"/>
    <n v="0.52609890000000004"/>
  </r>
  <r>
    <x v="374"/>
    <x v="0"/>
    <x v="3"/>
    <n v="357"/>
    <n v="1780"/>
    <s v="West"/>
    <n v="0.20056180000000001"/>
  </r>
  <r>
    <x v="374"/>
    <x v="0"/>
    <x v="4"/>
    <n v="1"/>
    <n v="1075"/>
    <s v="West"/>
    <n v="9.3019999999999995E-4"/>
  </r>
  <r>
    <x v="375"/>
    <x v="0"/>
    <x v="2"/>
    <n v="22181"/>
    <n v="25566"/>
    <s v="West"/>
    <n v="0.86759759999999997"/>
  </r>
  <r>
    <x v="375"/>
    <x v="0"/>
    <x v="0"/>
    <n v="6254"/>
    <n v="7392"/>
    <s v="West"/>
    <n v="0.84604979999999996"/>
  </r>
  <r>
    <x v="375"/>
    <x v="0"/>
    <x v="1"/>
    <n v="2759"/>
    <n v="3465"/>
    <s v="West"/>
    <n v="0.79624819999999996"/>
  </r>
  <r>
    <x v="375"/>
    <x v="0"/>
    <x v="3"/>
    <n v="1434"/>
    <n v="3947"/>
    <s v="West"/>
    <n v="0.36331390000000002"/>
  </r>
  <r>
    <x v="375"/>
    <x v="0"/>
    <x v="4"/>
    <n v="2"/>
    <n v="2391"/>
    <s v="West"/>
    <n v="8.365E-4"/>
  </r>
  <r>
    <x v="376"/>
    <x v="0"/>
    <x v="0"/>
    <n v="3268"/>
    <n v="3410"/>
    <s v="West"/>
    <n v="0.95835780000000004"/>
  </r>
  <r>
    <x v="376"/>
    <x v="0"/>
    <x v="2"/>
    <n v="8917"/>
    <n v="10383"/>
    <s v="West"/>
    <n v="0.85880769999999995"/>
  </r>
  <r>
    <x v="376"/>
    <x v="0"/>
    <x v="1"/>
    <n v="503"/>
    <n v="821"/>
    <s v="West"/>
    <n v="0.61266750000000003"/>
  </r>
  <r>
    <x v="376"/>
    <x v="0"/>
    <x v="3"/>
    <n v="290"/>
    <n v="1020"/>
    <s v="West"/>
    <n v="0.2843137"/>
  </r>
  <r>
    <x v="376"/>
    <x v="0"/>
    <x v="4"/>
    <n v="1"/>
    <n v="670"/>
    <s v="West"/>
    <n v="1.4924999999999999E-3"/>
  </r>
  <r>
    <x v="377"/>
    <x v="0"/>
    <x v="0"/>
    <n v="4413"/>
    <n v="4883"/>
    <s v="West"/>
    <n v="0.90374770000000004"/>
  </r>
  <r>
    <x v="377"/>
    <x v="0"/>
    <x v="2"/>
    <n v="12396"/>
    <n v="14104"/>
    <s v="West"/>
    <n v="0.8788996"/>
  </r>
  <r>
    <x v="377"/>
    <x v="0"/>
    <x v="1"/>
    <n v="931"/>
    <n v="1193"/>
    <s v="West"/>
    <n v="0.78038560000000001"/>
  </r>
  <r>
    <x v="377"/>
    <x v="0"/>
    <x v="3"/>
    <n v="729"/>
    <n v="1477"/>
    <s v="West"/>
    <n v="0.49356800000000001"/>
  </r>
  <r>
    <x v="377"/>
    <x v="0"/>
    <x v="4"/>
    <n v="2"/>
    <n v="1080"/>
    <s v="West"/>
    <n v="1.8519000000000001E-3"/>
  </r>
  <r>
    <x v="378"/>
    <x v="0"/>
    <x v="2"/>
    <n v="12350"/>
    <n v="11483"/>
    <s v="West"/>
    <n v="1"/>
  </r>
  <r>
    <x v="378"/>
    <x v="0"/>
    <x v="0"/>
    <n v="4692"/>
    <n v="5165"/>
    <s v="West"/>
    <n v="0.90842210000000001"/>
  </r>
  <r>
    <x v="378"/>
    <x v="0"/>
    <x v="1"/>
    <n v="853"/>
    <n v="1049"/>
    <s v="West"/>
    <n v="0.81315539999999997"/>
  </r>
  <r>
    <x v="378"/>
    <x v="0"/>
    <x v="3"/>
    <n v="582"/>
    <n v="1230"/>
    <s v="West"/>
    <n v="0.4731707"/>
  </r>
  <r>
    <x v="378"/>
    <x v="0"/>
    <x v="4"/>
    <n v="2"/>
    <n v="807"/>
    <s v="West"/>
    <n v="2.4783000000000001E-3"/>
  </r>
  <r>
    <x v="379"/>
    <x v="0"/>
    <x v="1"/>
    <n v="2341"/>
    <n v="2508"/>
    <s v="West"/>
    <n v="0.9334131"/>
  </r>
  <r>
    <x v="379"/>
    <x v="0"/>
    <x v="2"/>
    <n v="15825"/>
    <n v="18556"/>
    <s v="West"/>
    <n v="0.85282389999999997"/>
  </r>
  <r>
    <x v="379"/>
    <x v="0"/>
    <x v="0"/>
    <n v="5292"/>
    <n v="6287"/>
    <s v="West"/>
    <n v="0.84173690000000001"/>
  </r>
  <r>
    <x v="379"/>
    <x v="0"/>
    <x v="3"/>
    <n v="1528"/>
    <n v="2465"/>
    <s v="West"/>
    <n v="0.61987829999999999"/>
  </r>
  <r>
    <x v="379"/>
    <x v="0"/>
    <x v="4"/>
    <n v="4"/>
    <n v="1371"/>
    <s v="West"/>
    <n v="2.9175999999999998E-3"/>
  </r>
  <r>
    <x v="380"/>
    <x v="0"/>
    <x v="2"/>
    <n v="28224"/>
    <n v="19377"/>
    <s v="West"/>
    <n v="1"/>
  </r>
  <r>
    <x v="380"/>
    <x v="0"/>
    <x v="0"/>
    <n v="6613"/>
    <n v="6938"/>
    <s v="West"/>
    <n v="0.95315649999999996"/>
  </r>
  <r>
    <x v="380"/>
    <x v="0"/>
    <x v="1"/>
    <n v="1656"/>
    <n v="1925"/>
    <s v="West"/>
    <n v="0.86025969999999996"/>
  </r>
  <r>
    <x v="380"/>
    <x v="0"/>
    <x v="3"/>
    <n v="995"/>
    <n v="2267"/>
    <s v="West"/>
    <n v="0.43890600000000002"/>
  </r>
  <r>
    <x v="380"/>
    <x v="0"/>
    <x v="4"/>
    <n v="2"/>
    <n v="1328"/>
    <s v="West"/>
    <n v="1.506E-3"/>
  </r>
  <r>
    <x v="381"/>
    <x v="0"/>
    <x v="0"/>
    <n v="6806"/>
    <n v="7511"/>
    <s v="West"/>
    <n v="0.90613759999999999"/>
  </r>
  <r>
    <x v="381"/>
    <x v="0"/>
    <x v="2"/>
    <n v="18823"/>
    <n v="21985"/>
    <s v="West"/>
    <n v="0.85617460000000001"/>
  </r>
  <r>
    <x v="381"/>
    <x v="0"/>
    <x v="1"/>
    <n v="1797"/>
    <n v="2522"/>
    <s v="West"/>
    <n v="0.71252970000000004"/>
  </r>
  <r>
    <x v="381"/>
    <x v="0"/>
    <x v="3"/>
    <n v="948"/>
    <n v="3127"/>
    <s v="West"/>
    <n v="0.30316599999999999"/>
  </r>
  <r>
    <x v="381"/>
    <x v="0"/>
    <x v="4"/>
    <n v="1"/>
    <n v="2362"/>
    <s v="West"/>
    <n v="4.2339999999999999E-4"/>
  </r>
  <r>
    <x v="382"/>
    <x v="0"/>
    <x v="0"/>
    <n v="5277"/>
    <n v="5819"/>
    <s v="West"/>
    <n v="0.90685680000000002"/>
  </r>
  <r>
    <x v="382"/>
    <x v="0"/>
    <x v="2"/>
    <n v="14386"/>
    <n v="16316"/>
    <s v="West"/>
    <n v="0.88171120000000003"/>
  </r>
  <r>
    <x v="382"/>
    <x v="0"/>
    <x v="1"/>
    <n v="1865"/>
    <n v="2261"/>
    <s v="West"/>
    <n v="0.82485629999999999"/>
  </r>
  <r>
    <x v="382"/>
    <x v="0"/>
    <x v="3"/>
    <n v="1147"/>
    <n v="2436"/>
    <s v="West"/>
    <n v="0.47085389999999999"/>
  </r>
  <r>
    <x v="382"/>
    <x v="0"/>
    <x v="4"/>
    <n v="1"/>
    <n v="1288"/>
    <s v="West"/>
    <n v="7.7640000000000001E-4"/>
  </r>
  <r>
    <x v="383"/>
    <x v="0"/>
    <x v="2"/>
    <n v="14799"/>
    <n v="15485"/>
    <s v="West"/>
    <n v="0.95569910000000002"/>
  </r>
  <r>
    <x v="383"/>
    <x v="0"/>
    <x v="0"/>
    <n v="4121"/>
    <n v="4408"/>
    <s v="West"/>
    <n v="0.93489109999999997"/>
  </r>
  <r>
    <x v="383"/>
    <x v="0"/>
    <x v="1"/>
    <n v="1970"/>
    <n v="2245"/>
    <s v="West"/>
    <n v="0.87750550000000005"/>
  </r>
  <r>
    <x v="383"/>
    <x v="0"/>
    <x v="3"/>
    <n v="1067"/>
    <n v="2310"/>
    <s v="West"/>
    <n v="0.4619048"/>
  </r>
  <r>
    <x v="383"/>
    <x v="0"/>
    <x v="4"/>
    <n v="1"/>
    <n v="1423"/>
    <s v="West"/>
    <n v="7.027E-4"/>
  </r>
  <r>
    <x v="384"/>
    <x v="0"/>
    <x v="2"/>
    <n v="11047"/>
    <n v="13052"/>
    <s v="West"/>
    <n v="0.84638369999999996"/>
  </r>
  <r>
    <x v="384"/>
    <x v="0"/>
    <x v="0"/>
    <n v="1610"/>
    <n v="1935"/>
    <s v="West"/>
    <n v="0.83204129999999998"/>
  </r>
  <r>
    <x v="384"/>
    <x v="0"/>
    <x v="1"/>
    <n v="1542"/>
    <n v="1876"/>
    <s v="West"/>
    <n v="0.82196159999999996"/>
  </r>
  <r>
    <x v="384"/>
    <x v="0"/>
    <x v="3"/>
    <n v="1084"/>
    <n v="2582"/>
    <s v="West"/>
    <n v="0.41982960000000002"/>
  </r>
  <r>
    <x v="384"/>
    <x v="0"/>
    <x v="4"/>
    <m/>
    <n v="1543"/>
    <s v="West"/>
    <m/>
  </r>
  <r>
    <x v="385"/>
    <x v="0"/>
    <x v="0"/>
    <n v="4519"/>
    <n v="4745"/>
    <s v="West"/>
    <n v="0.95237090000000002"/>
  </r>
  <r>
    <x v="385"/>
    <x v="0"/>
    <x v="2"/>
    <n v="11778"/>
    <n v="12788"/>
    <s v="West"/>
    <n v="0.9210197"/>
  </r>
  <r>
    <x v="385"/>
    <x v="0"/>
    <x v="1"/>
    <n v="1929"/>
    <n v="2124"/>
    <s v="West"/>
    <n v="0.90819209999999995"/>
  </r>
  <r>
    <x v="385"/>
    <x v="0"/>
    <x v="3"/>
    <n v="1241"/>
    <n v="1827"/>
    <s v="West"/>
    <n v="0.67925559999999996"/>
  </r>
  <r>
    <x v="385"/>
    <x v="0"/>
    <x v="4"/>
    <n v="3"/>
    <n v="837"/>
    <s v="West"/>
    <n v="3.5842000000000001E-3"/>
  </r>
  <r>
    <x v="386"/>
    <x v="0"/>
    <x v="2"/>
    <n v="10951"/>
    <n v="12423"/>
    <s v="West"/>
    <n v="0.88151009999999996"/>
  </r>
  <r>
    <x v="386"/>
    <x v="0"/>
    <x v="0"/>
    <n v="3157"/>
    <n v="3626"/>
    <s v="West"/>
    <n v="0.8706564"/>
  </r>
  <r>
    <x v="386"/>
    <x v="0"/>
    <x v="1"/>
    <n v="1789"/>
    <n v="2093"/>
    <s v="West"/>
    <n v="0.85475400000000001"/>
  </r>
  <r>
    <x v="386"/>
    <x v="0"/>
    <x v="3"/>
    <n v="1144"/>
    <n v="2019"/>
    <s v="West"/>
    <n v="0.56661709999999998"/>
  </r>
  <r>
    <x v="386"/>
    <x v="0"/>
    <x v="4"/>
    <n v="3"/>
    <n v="913"/>
    <s v="West"/>
    <n v="3.2859E-3"/>
  </r>
  <r>
    <x v="387"/>
    <x v="0"/>
    <x v="0"/>
    <n v="3803"/>
    <n v="4172"/>
    <s v="West"/>
    <n v="0.91155319999999995"/>
  </r>
  <r>
    <x v="387"/>
    <x v="0"/>
    <x v="2"/>
    <n v="4963"/>
    <n v="5881"/>
    <s v="West"/>
    <n v="0.84390410000000005"/>
  </r>
  <r>
    <x v="387"/>
    <x v="0"/>
    <x v="1"/>
    <n v="655"/>
    <n v="813"/>
    <s v="West"/>
    <n v="0.80565799999999999"/>
  </r>
  <r>
    <x v="387"/>
    <x v="0"/>
    <x v="3"/>
    <n v="504"/>
    <n v="1021"/>
    <s v="West"/>
    <n v="0.49363370000000001"/>
  </r>
  <r>
    <x v="387"/>
    <x v="0"/>
    <x v="4"/>
    <n v="1"/>
    <n v="570"/>
    <s v="West"/>
    <n v="1.7543999999999999E-3"/>
  </r>
  <r>
    <x v="388"/>
    <x v="0"/>
    <x v="0"/>
    <n v="4134"/>
    <n v="4638"/>
    <s v="West"/>
    <n v="0.89133240000000002"/>
  </r>
  <r>
    <x v="388"/>
    <x v="0"/>
    <x v="1"/>
    <n v="1216"/>
    <n v="1391"/>
    <s v="West"/>
    <n v="0.87419119999999995"/>
  </r>
  <r>
    <x v="388"/>
    <x v="0"/>
    <x v="2"/>
    <n v="7527"/>
    <n v="9036"/>
    <s v="West"/>
    <n v="0.83300129999999994"/>
  </r>
  <r>
    <x v="388"/>
    <x v="0"/>
    <x v="3"/>
    <n v="942"/>
    <n v="1668"/>
    <s v="West"/>
    <n v="0.56474820000000003"/>
  </r>
  <r>
    <x v="388"/>
    <x v="0"/>
    <x v="4"/>
    <n v="2"/>
    <n v="846"/>
    <s v="West"/>
    <n v="2.3641000000000001E-3"/>
  </r>
  <r>
    <x v="389"/>
    <x v="0"/>
    <x v="0"/>
    <n v="2566"/>
    <n v="2957"/>
    <s v="West"/>
    <n v="0.86777139999999997"/>
  </r>
  <r>
    <x v="389"/>
    <x v="0"/>
    <x v="1"/>
    <n v="841"/>
    <n v="1034"/>
    <s v="West"/>
    <n v="0.81334620000000002"/>
  </r>
  <r>
    <x v="389"/>
    <x v="0"/>
    <x v="2"/>
    <n v="5560"/>
    <n v="6938"/>
    <s v="West"/>
    <n v="0.80138370000000003"/>
  </r>
  <r>
    <x v="389"/>
    <x v="0"/>
    <x v="3"/>
    <n v="600"/>
    <n v="1194"/>
    <s v="West"/>
    <n v="0.50251259999999998"/>
  </r>
  <r>
    <x v="389"/>
    <x v="0"/>
    <x v="4"/>
    <m/>
    <n v="801"/>
    <s v="West"/>
    <m/>
  </r>
  <r>
    <x v="390"/>
    <x v="0"/>
    <x v="1"/>
    <n v="2083"/>
    <n v="2382"/>
    <s v="West"/>
    <n v="0.87447520000000001"/>
  </r>
  <r>
    <x v="390"/>
    <x v="0"/>
    <x v="0"/>
    <n v="4650"/>
    <n v="5413"/>
    <s v="West"/>
    <n v="0.85904309999999995"/>
  </r>
  <r>
    <x v="390"/>
    <x v="0"/>
    <x v="2"/>
    <n v="14807"/>
    <n v="17453"/>
    <s v="West"/>
    <n v="0.84839279999999995"/>
  </r>
  <r>
    <x v="390"/>
    <x v="0"/>
    <x v="3"/>
    <n v="1292"/>
    <n v="2617"/>
    <s v="West"/>
    <n v="0.4936951"/>
  </r>
  <r>
    <x v="390"/>
    <x v="0"/>
    <x v="4"/>
    <n v="1"/>
    <n v="1492"/>
    <s v="West"/>
    <n v="6.7020000000000003E-4"/>
  </r>
  <r>
    <x v="391"/>
    <x v="0"/>
    <x v="1"/>
    <n v="209"/>
    <n v="230"/>
    <s v="West"/>
    <n v="0.90869560000000005"/>
  </r>
  <r>
    <x v="391"/>
    <x v="0"/>
    <x v="0"/>
    <n v="228"/>
    <n v="268"/>
    <s v="West"/>
    <n v="0.85074629999999996"/>
  </r>
  <r>
    <x v="391"/>
    <x v="0"/>
    <x v="2"/>
    <n v="1500"/>
    <n v="1851"/>
    <s v="West"/>
    <n v="0.8103728"/>
  </r>
  <r>
    <x v="391"/>
    <x v="0"/>
    <x v="3"/>
    <n v="139"/>
    <n v="319"/>
    <s v="West"/>
    <n v="0.43573669999999998"/>
  </r>
  <r>
    <x v="391"/>
    <x v="0"/>
    <x v="4"/>
    <m/>
    <n v="299"/>
    <s v="West"/>
    <m/>
  </r>
  <r>
    <x v="392"/>
    <x v="0"/>
    <x v="0"/>
    <n v="5251"/>
    <n v="5749"/>
    <s v="West"/>
    <n v="0.91337619999999997"/>
  </r>
  <r>
    <x v="392"/>
    <x v="0"/>
    <x v="2"/>
    <n v="12780"/>
    <n v="14244"/>
    <s v="West"/>
    <n v="0.89721989999999996"/>
  </r>
  <r>
    <x v="392"/>
    <x v="0"/>
    <x v="1"/>
    <n v="1331"/>
    <n v="1572"/>
    <s v="West"/>
    <n v="0.84669209999999995"/>
  </r>
  <r>
    <x v="392"/>
    <x v="0"/>
    <x v="3"/>
    <n v="647"/>
    <n v="1753"/>
    <s v="West"/>
    <n v="0.36908160000000001"/>
  </r>
  <r>
    <x v="392"/>
    <x v="0"/>
    <x v="4"/>
    <m/>
    <n v="1224"/>
    <s v="West"/>
    <m/>
  </r>
  <r>
    <x v="393"/>
    <x v="0"/>
    <x v="0"/>
    <n v="4259"/>
    <n v="4717"/>
    <s v="West"/>
    <n v="0.90290440000000005"/>
  </r>
  <r>
    <x v="393"/>
    <x v="0"/>
    <x v="1"/>
    <n v="1093"/>
    <n v="1356"/>
    <s v="West"/>
    <n v="0.80604719999999996"/>
  </r>
  <r>
    <x v="393"/>
    <x v="0"/>
    <x v="2"/>
    <n v="8417"/>
    <n v="10749"/>
    <s v="West"/>
    <n v="0.78304960000000001"/>
  </r>
  <r>
    <x v="393"/>
    <x v="0"/>
    <x v="3"/>
    <n v="803"/>
    <n v="1566"/>
    <s v="West"/>
    <n v="0.51277139999999999"/>
  </r>
  <r>
    <x v="393"/>
    <x v="0"/>
    <x v="4"/>
    <m/>
    <n v="992"/>
    <s v="West"/>
    <m/>
  </r>
  <r>
    <x v="394"/>
    <x v="0"/>
    <x v="0"/>
    <n v="1900"/>
    <n v="2194"/>
    <s v="West"/>
    <n v="0.86599809999999999"/>
  </r>
  <r>
    <x v="394"/>
    <x v="0"/>
    <x v="2"/>
    <n v="3941"/>
    <n v="4915"/>
    <s v="West"/>
    <n v="0.80183110000000002"/>
  </r>
  <r>
    <x v="394"/>
    <x v="0"/>
    <x v="1"/>
    <n v="468"/>
    <n v="615"/>
    <s v="West"/>
    <n v="0.76097559999999997"/>
  </r>
  <r>
    <x v="394"/>
    <x v="0"/>
    <x v="3"/>
    <n v="301"/>
    <n v="769"/>
    <s v="West"/>
    <n v="0.39141740000000003"/>
  </r>
  <r>
    <x v="394"/>
    <x v="0"/>
    <x v="4"/>
    <m/>
    <n v="502"/>
    <s v="West"/>
    <m/>
  </r>
  <r>
    <x v="395"/>
    <x v="0"/>
    <x v="0"/>
    <n v="10107"/>
    <n v="10863"/>
    <s v="West"/>
    <n v="0.93040599999999996"/>
  </r>
  <r>
    <x v="395"/>
    <x v="0"/>
    <x v="1"/>
    <n v="1958"/>
    <n v="2384"/>
    <s v="West"/>
    <n v="0.8213087"/>
  </r>
  <r>
    <x v="395"/>
    <x v="0"/>
    <x v="2"/>
    <n v="15443"/>
    <n v="19236"/>
    <s v="West"/>
    <n v="0.80281760000000002"/>
  </r>
  <r>
    <x v="395"/>
    <x v="0"/>
    <x v="3"/>
    <n v="1025"/>
    <n v="2541"/>
    <s v="West"/>
    <n v="0.40338449999999998"/>
  </r>
  <r>
    <x v="395"/>
    <x v="0"/>
    <x v="4"/>
    <m/>
    <n v="1575"/>
    <s v="West"/>
    <m/>
  </r>
  <r>
    <x v="396"/>
    <x v="0"/>
    <x v="0"/>
    <n v="5389"/>
    <n v="6408"/>
    <s v="West"/>
    <n v="0.84098010000000001"/>
  </r>
  <r>
    <x v="396"/>
    <x v="0"/>
    <x v="2"/>
    <n v="12340"/>
    <n v="16707"/>
    <s v="West"/>
    <n v="0.73861250000000001"/>
  </r>
  <r>
    <x v="396"/>
    <x v="0"/>
    <x v="1"/>
    <n v="1284"/>
    <n v="1886"/>
    <s v="West"/>
    <n v="0.68080589999999996"/>
  </r>
  <r>
    <x v="396"/>
    <x v="0"/>
    <x v="3"/>
    <n v="639"/>
    <n v="2248"/>
    <s v="West"/>
    <n v="0.28425270000000002"/>
  </r>
  <r>
    <x v="396"/>
    <x v="0"/>
    <x v="4"/>
    <m/>
    <n v="1558"/>
    <s v="West"/>
    <m/>
  </r>
  <r>
    <x v="397"/>
    <x v="0"/>
    <x v="0"/>
    <n v="7805"/>
    <n v="8190"/>
    <s v="West"/>
    <n v="0.95299140000000004"/>
  </r>
  <r>
    <x v="397"/>
    <x v="0"/>
    <x v="2"/>
    <n v="18678"/>
    <n v="22871"/>
    <s v="West"/>
    <n v="0.81666740000000004"/>
  </r>
  <r>
    <x v="397"/>
    <x v="0"/>
    <x v="1"/>
    <n v="2660"/>
    <n v="3390"/>
    <s v="West"/>
    <n v="0.78466080000000005"/>
  </r>
  <r>
    <x v="397"/>
    <x v="0"/>
    <x v="3"/>
    <n v="1415"/>
    <n v="3797"/>
    <s v="West"/>
    <n v="0.37266260000000001"/>
  </r>
  <r>
    <x v="397"/>
    <x v="0"/>
    <x v="4"/>
    <m/>
    <n v="2086"/>
    <s v="West"/>
    <m/>
  </r>
  <r>
    <x v="398"/>
    <x v="0"/>
    <x v="0"/>
    <n v="376"/>
    <n v="430"/>
    <s v="West"/>
    <n v="0.87441860000000005"/>
  </r>
  <r>
    <x v="398"/>
    <x v="0"/>
    <x v="2"/>
    <n v="765"/>
    <n v="987"/>
    <s v="West"/>
    <n v="0.77507599999999999"/>
  </r>
  <r>
    <x v="398"/>
    <x v="0"/>
    <x v="1"/>
    <n v="105"/>
    <n v="138"/>
    <s v="West"/>
    <n v="0.76086960000000003"/>
  </r>
  <r>
    <x v="398"/>
    <x v="0"/>
    <x v="3"/>
    <n v="49"/>
    <n v="126"/>
    <s v="West"/>
    <n v="0.38888889999999998"/>
  </r>
  <r>
    <x v="398"/>
    <x v="0"/>
    <x v="4"/>
    <m/>
    <n v="60"/>
    <s v="West"/>
    <m/>
  </r>
  <r>
    <x v="399"/>
    <x v="0"/>
    <x v="0"/>
    <n v="3217"/>
    <n v="3553"/>
    <s v="West"/>
    <n v="0.90543200000000001"/>
  </r>
  <r>
    <x v="399"/>
    <x v="0"/>
    <x v="1"/>
    <n v="1098"/>
    <n v="1322"/>
    <s v="West"/>
    <n v="0.83055970000000001"/>
  </r>
  <r>
    <x v="399"/>
    <x v="0"/>
    <x v="2"/>
    <n v="7641"/>
    <n v="9655"/>
    <s v="West"/>
    <n v="0.79140339999999998"/>
  </r>
  <r>
    <x v="399"/>
    <x v="0"/>
    <x v="3"/>
    <n v="529"/>
    <n v="1489"/>
    <s v="West"/>
    <n v="0.35527199999999998"/>
  </r>
  <r>
    <x v="399"/>
    <x v="0"/>
    <x v="4"/>
    <m/>
    <n v="965"/>
    <s v="West"/>
    <m/>
  </r>
  <r>
    <x v="400"/>
    <x v="0"/>
    <x v="0"/>
    <n v="7411"/>
    <n v="8018"/>
    <s v="West"/>
    <n v="0.92429530000000004"/>
  </r>
  <r>
    <x v="400"/>
    <x v="0"/>
    <x v="2"/>
    <n v="9539"/>
    <n v="12820"/>
    <s v="West"/>
    <n v="0.74407179999999995"/>
  </r>
  <r>
    <x v="400"/>
    <x v="0"/>
    <x v="1"/>
    <n v="999"/>
    <n v="1378"/>
    <s v="West"/>
    <n v="0.72496369999999999"/>
  </r>
  <r>
    <x v="400"/>
    <x v="0"/>
    <x v="3"/>
    <n v="589"/>
    <n v="1735"/>
    <s v="West"/>
    <n v="0.33948129999999999"/>
  </r>
  <r>
    <x v="400"/>
    <x v="0"/>
    <x v="4"/>
    <m/>
    <n v="1034"/>
    <s v="West"/>
    <m/>
  </r>
  <r>
    <x v="401"/>
    <x v="0"/>
    <x v="0"/>
    <n v="2246"/>
    <n v="2440"/>
    <s v="West"/>
    <n v="0.92049179999999997"/>
  </r>
  <r>
    <x v="401"/>
    <x v="0"/>
    <x v="2"/>
    <n v="3355"/>
    <n v="4686"/>
    <s v="West"/>
    <n v="0.71596249999999995"/>
  </r>
  <r>
    <x v="401"/>
    <x v="0"/>
    <x v="1"/>
    <n v="397"/>
    <n v="560"/>
    <s v="West"/>
    <n v="0.70892860000000002"/>
  </r>
  <r>
    <x v="401"/>
    <x v="0"/>
    <x v="3"/>
    <n v="198"/>
    <n v="666"/>
    <s v="West"/>
    <n v="0.29729729999999999"/>
  </r>
  <r>
    <x v="401"/>
    <x v="0"/>
    <x v="4"/>
    <m/>
    <n v="374"/>
    <s v="West"/>
    <m/>
  </r>
  <r>
    <x v="402"/>
    <x v="0"/>
    <x v="0"/>
    <n v="6676"/>
    <n v="7126"/>
    <s v="West"/>
    <n v="0.93685099999999999"/>
  </r>
  <r>
    <x v="402"/>
    <x v="0"/>
    <x v="2"/>
    <n v="7985"/>
    <n v="11514"/>
    <s v="West"/>
    <n v="0.6935036"/>
  </r>
  <r>
    <x v="402"/>
    <x v="0"/>
    <x v="1"/>
    <n v="1032"/>
    <n v="1509"/>
    <s v="West"/>
    <n v="0.68389659999999997"/>
  </r>
  <r>
    <x v="402"/>
    <x v="0"/>
    <x v="3"/>
    <n v="509"/>
    <n v="1656"/>
    <s v="West"/>
    <n v="0.3073671"/>
  </r>
  <r>
    <x v="402"/>
    <x v="0"/>
    <x v="4"/>
    <m/>
    <n v="1098"/>
    <s v="West"/>
    <m/>
  </r>
  <r>
    <x v="403"/>
    <x v="0"/>
    <x v="0"/>
    <n v="9208"/>
    <n v="9468"/>
    <s v="West"/>
    <n v="0.97253909999999999"/>
  </r>
  <r>
    <x v="403"/>
    <x v="0"/>
    <x v="2"/>
    <n v="11691"/>
    <n v="15000"/>
    <s v="West"/>
    <n v="0.77939999999999998"/>
  </r>
  <r>
    <x v="403"/>
    <x v="0"/>
    <x v="1"/>
    <n v="1400"/>
    <n v="1838"/>
    <s v="West"/>
    <n v="0.76169750000000003"/>
  </r>
  <r>
    <x v="403"/>
    <x v="0"/>
    <x v="3"/>
    <n v="700"/>
    <n v="2131"/>
    <s v="West"/>
    <n v="0.32848430000000001"/>
  </r>
  <r>
    <x v="403"/>
    <x v="0"/>
    <x v="4"/>
    <m/>
    <n v="1272"/>
    <s v="West"/>
    <m/>
  </r>
  <r>
    <x v="404"/>
    <x v="0"/>
    <x v="0"/>
    <n v="3076"/>
    <n v="3407"/>
    <s v="West"/>
    <n v="0.90284710000000001"/>
  </r>
  <r>
    <x v="404"/>
    <x v="0"/>
    <x v="1"/>
    <n v="353"/>
    <n v="459"/>
    <s v="West"/>
    <n v="0.76906319999999995"/>
  </r>
  <r>
    <x v="404"/>
    <x v="0"/>
    <x v="2"/>
    <n v="2956"/>
    <n v="3887"/>
    <s v="West"/>
    <n v="0.76048369999999998"/>
  </r>
  <r>
    <x v="404"/>
    <x v="0"/>
    <x v="3"/>
    <n v="198"/>
    <n v="563"/>
    <s v="West"/>
    <n v="0.35168739999999998"/>
  </r>
  <r>
    <x v="404"/>
    <x v="0"/>
    <x v="4"/>
    <m/>
    <n v="326"/>
    <s v="West"/>
    <m/>
  </r>
  <r>
    <x v="405"/>
    <x v="0"/>
    <x v="0"/>
    <n v="3279"/>
    <n v="3402"/>
    <s v="West"/>
    <n v="0.96384479999999995"/>
  </r>
  <r>
    <x v="405"/>
    <x v="0"/>
    <x v="2"/>
    <n v="3840"/>
    <n v="5047"/>
    <s v="West"/>
    <n v="0.76084799999999997"/>
  </r>
  <r>
    <x v="405"/>
    <x v="0"/>
    <x v="1"/>
    <n v="485"/>
    <n v="643"/>
    <s v="West"/>
    <n v="0.75427679999999997"/>
  </r>
  <r>
    <x v="405"/>
    <x v="0"/>
    <x v="3"/>
    <n v="208"/>
    <n v="683"/>
    <s v="West"/>
    <n v="0.3045388"/>
  </r>
  <r>
    <x v="405"/>
    <x v="0"/>
    <x v="4"/>
    <m/>
    <n v="441"/>
    <s v="West"/>
    <m/>
  </r>
  <r>
    <x v="406"/>
    <x v="0"/>
    <x v="0"/>
    <n v="8571"/>
    <n v="8753"/>
    <s v="West"/>
    <n v="0.97920720000000006"/>
  </r>
  <r>
    <x v="406"/>
    <x v="0"/>
    <x v="2"/>
    <n v="15677"/>
    <n v="19489"/>
    <s v="West"/>
    <n v="0.80440250000000002"/>
  </r>
  <r>
    <x v="406"/>
    <x v="0"/>
    <x v="1"/>
    <n v="1714"/>
    <n v="2168"/>
    <s v="West"/>
    <n v="0.79059040000000003"/>
  </r>
  <r>
    <x v="406"/>
    <x v="0"/>
    <x v="3"/>
    <n v="1019"/>
    <n v="2653"/>
    <s v="West"/>
    <n v="0.38409349999999998"/>
  </r>
  <r>
    <x v="406"/>
    <x v="0"/>
    <x v="4"/>
    <m/>
    <n v="1720"/>
    <s v="West"/>
    <m/>
  </r>
  <r>
    <x v="407"/>
    <x v="0"/>
    <x v="0"/>
    <n v="3309"/>
    <n v="3667"/>
    <s v="West"/>
    <n v="0.90237250000000002"/>
  </r>
  <r>
    <x v="407"/>
    <x v="0"/>
    <x v="1"/>
    <n v="1064"/>
    <n v="1341"/>
    <s v="West"/>
    <n v="0.79343770000000002"/>
  </r>
  <r>
    <x v="407"/>
    <x v="0"/>
    <x v="2"/>
    <n v="7015"/>
    <n v="8958"/>
    <s v="West"/>
    <n v="0.78309890000000004"/>
  </r>
  <r>
    <x v="407"/>
    <x v="0"/>
    <x v="3"/>
    <n v="754"/>
    <n v="1721"/>
    <s v="West"/>
    <n v="0.43811739999999999"/>
  </r>
  <r>
    <x v="407"/>
    <x v="0"/>
    <x v="4"/>
    <m/>
    <n v="1008"/>
    <s v="West"/>
    <m/>
  </r>
  <r>
    <x v="408"/>
    <x v="0"/>
    <x v="0"/>
    <n v="815"/>
    <n v="930"/>
    <s v="West"/>
    <n v="0.87634409999999996"/>
  </r>
  <r>
    <x v="408"/>
    <x v="0"/>
    <x v="2"/>
    <n v="1608"/>
    <n v="1947"/>
    <s v="West"/>
    <n v="0.82588600000000001"/>
  </r>
  <r>
    <x v="408"/>
    <x v="0"/>
    <x v="1"/>
    <n v="215"/>
    <n v="269"/>
    <s v="West"/>
    <n v="0.79925650000000004"/>
  </r>
  <r>
    <x v="408"/>
    <x v="0"/>
    <x v="3"/>
    <n v="167"/>
    <n v="335"/>
    <s v="West"/>
    <n v="0.49850749999999999"/>
  </r>
  <r>
    <x v="408"/>
    <x v="0"/>
    <x v="4"/>
    <m/>
    <n v="190"/>
    <s v="West"/>
    <m/>
  </r>
  <r>
    <x v="409"/>
    <x v="0"/>
    <x v="0"/>
    <n v="3065"/>
    <n v="3408"/>
    <s v="West"/>
    <n v="0.89935449999999995"/>
  </r>
  <r>
    <x v="409"/>
    <x v="0"/>
    <x v="2"/>
    <n v="5050"/>
    <n v="6809"/>
    <s v="West"/>
    <n v="0.74166540000000003"/>
  </r>
  <r>
    <x v="409"/>
    <x v="0"/>
    <x v="1"/>
    <n v="667"/>
    <n v="978"/>
    <s v="West"/>
    <n v="0.6820041"/>
  </r>
  <r>
    <x v="409"/>
    <x v="0"/>
    <x v="3"/>
    <n v="465"/>
    <n v="1283"/>
    <s v="West"/>
    <n v="0.36243180000000003"/>
  </r>
  <r>
    <x v="409"/>
    <x v="0"/>
    <x v="4"/>
    <m/>
    <n v="890"/>
    <s v="West"/>
    <m/>
  </r>
  <r>
    <x v="410"/>
    <x v="0"/>
    <x v="0"/>
    <n v="3021"/>
    <n v="3178"/>
    <s v="West"/>
    <n v="0.9505979"/>
  </r>
  <r>
    <x v="410"/>
    <x v="0"/>
    <x v="1"/>
    <n v="646"/>
    <n v="690"/>
    <s v="West"/>
    <n v="0.93623190000000001"/>
  </r>
  <r>
    <x v="410"/>
    <x v="0"/>
    <x v="2"/>
    <n v="4453"/>
    <n v="5267"/>
    <s v="West"/>
    <n v="0.8454528"/>
  </r>
  <r>
    <x v="410"/>
    <x v="0"/>
    <x v="3"/>
    <n v="378"/>
    <n v="747"/>
    <s v="West"/>
    <n v="0.50602409999999998"/>
  </r>
  <r>
    <x v="410"/>
    <x v="0"/>
    <x v="4"/>
    <m/>
    <n v="436"/>
    <s v="West"/>
    <m/>
  </r>
  <r>
    <x v="411"/>
    <x v="0"/>
    <x v="0"/>
    <n v="565"/>
    <n v="631"/>
    <s v="West"/>
    <n v="0.89540410000000004"/>
  </r>
  <r>
    <x v="411"/>
    <x v="0"/>
    <x v="2"/>
    <n v="1128"/>
    <n v="1284"/>
    <s v="West"/>
    <n v="0.87850470000000003"/>
  </r>
  <r>
    <x v="411"/>
    <x v="0"/>
    <x v="1"/>
    <n v="162"/>
    <n v="199"/>
    <s v="West"/>
    <n v="0.81407030000000002"/>
  </r>
  <r>
    <x v="411"/>
    <x v="0"/>
    <x v="3"/>
    <n v="91"/>
    <n v="189"/>
    <s v="West"/>
    <n v="0.48148150000000001"/>
  </r>
  <r>
    <x v="411"/>
    <x v="0"/>
    <x v="4"/>
    <m/>
    <n v="112"/>
    <s v="West"/>
    <m/>
  </r>
  <r>
    <x v="412"/>
    <x v="0"/>
    <x v="0"/>
    <n v="9919"/>
    <n v="10193"/>
    <s v="West"/>
    <n v="0.97311879999999995"/>
  </r>
  <r>
    <x v="412"/>
    <x v="0"/>
    <x v="1"/>
    <n v="1829"/>
    <n v="2089"/>
    <s v="West"/>
    <n v="0.8755385"/>
  </r>
  <r>
    <x v="412"/>
    <x v="0"/>
    <x v="2"/>
    <n v="15235"/>
    <n v="18077"/>
    <s v="West"/>
    <n v="0.84278359999999997"/>
  </r>
  <r>
    <x v="412"/>
    <x v="0"/>
    <x v="3"/>
    <n v="1069"/>
    <n v="2256"/>
    <s v="West"/>
    <n v="0.47384749999999998"/>
  </r>
  <r>
    <x v="412"/>
    <x v="0"/>
    <x v="4"/>
    <m/>
    <n v="1497"/>
    <s v="West"/>
    <m/>
  </r>
  <r>
    <x v="413"/>
    <x v="0"/>
    <x v="0"/>
    <n v="3524"/>
    <n v="3752"/>
    <s v="West"/>
    <n v="0.93923239999999997"/>
  </r>
  <r>
    <x v="413"/>
    <x v="0"/>
    <x v="1"/>
    <n v="1049"/>
    <n v="1272"/>
    <s v="West"/>
    <n v="0.82468549999999996"/>
  </r>
  <r>
    <x v="413"/>
    <x v="0"/>
    <x v="2"/>
    <n v="7467"/>
    <n v="9250"/>
    <s v="West"/>
    <n v="0.80724320000000005"/>
  </r>
  <r>
    <x v="413"/>
    <x v="0"/>
    <x v="3"/>
    <n v="615"/>
    <n v="1352"/>
    <s v="West"/>
    <n v="0.4548817"/>
  </r>
  <r>
    <x v="413"/>
    <x v="0"/>
    <x v="4"/>
    <m/>
    <n v="926"/>
    <s v="West"/>
    <m/>
  </r>
  <r>
    <x v="414"/>
    <x v="0"/>
    <x v="0"/>
    <n v="2927"/>
    <n v="3544"/>
    <s v="West"/>
    <n v="0.8259029"/>
  </r>
  <r>
    <x v="414"/>
    <x v="0"/>
    <x v="2"/>
    <n v="5414"/>
    <n v="8823"/>
    <s v="West"/>
    <n v="0.61362349999999999"/>
  </r>
  <r>
    <x v="414"/>
    <x v="0"/>
    <x v="1"/>
    <n v="635"/>
    <n v="1619"/>
    <s v="West"/>
    <n v="0.39221739999999999"/>
  </r>
  <r>
    <x v="414"/>
    <x v="0"/>
    <x v="3"/>
    <n v="342"/>
    <n v="1782"/>
    <s v="West"/>
    <n v="0.19191920000000001"/>
  </r>
  <r>
    <x v="414"/>
    <x v="0"/>
    <x v="4"/>
    <m/>
    <n v="1048"/>
    <s v="West"/>
    <m/>
  </r>
  <r>
    <x v="415"/>
    <x v="0"/>
    <x v="1"/>
    <n v="129"/>
    <n v="128"/>
    <s v="West"/>
    <n v="1"/>
  </r>
  <r>
    <x v="415"/>
    <x v="0"/>
    <x v="0"/>
    <n v="1450"/>
    <n v="1597"/>
    <s v="West"/>
    <n v="0.90795239999999999"/>
  </r>
  <r>
    <x v="415"/>
    <x v="0"/>
    <x v="2"/>
    <n v="1414"/>
    <n v="1673"/>
    <s v="West"/>
    <n v="0.8451883"/>
  </r>
  <r>
    <x v="415"/>
    <x v="0"/>
    <x v="3"/>
    <n v="102"/>
    <n v="179"/>
    <s v="West"/>
    <n v="0.56983240000000002"/>
  </r>
  <r>
    <x v="415"/>
    <x v="0"/>
    <x v="4"/>
    <m/>
    <n v="92"/>
    <s v="West"/>
    <m/>
  </r>
  <r>
    <x v="416"/>
    <x v="0"/>
    <x v="0"/>
    <n v="4829"/>
    <n v="5286"/>
    <s v="West"/>
    <n v="0.91354519999999995"/>
  </r>
  <r>
    <x v="416"/>
    <x v="0"/>
    <x v="1"/>
    <n v="1364"/>
    <n v="1636"/>
    <s v="West"/>
    <n v="0.83374079999999995"/>
  </r>
  <r>
    <x v="416"/>
    <x v="0"/>
    <x v="2"/>
    <n v="9744"/>
    <n v="12192"/>
    <s v="West"/>
    <n v="0.79921260000000005"/>
  </r>
  <r>
    <x v="416"/>
    <x v="0"/>
    <x v="3"/>
    <n v="773"/>
    <n v="1807"/>
    <s v="West"/>
    <n v="0.42778090000000002"/>
  </r>
  <r>
    <x v="416"/>
    <x v="0"/>
    <x v="4"/>
    <m/>
    <n v="1012"/>
    <s v="West"/>
    <m/>
  </r>
  <r>
    <x v="417"/>
    <x v="0"/>
    <x v="0"/>
    <n v="8444"/>
    <n v="8679"/>
    <s v="West"/>
    <n v="0.97292319999999999"/>
  </r>
  <r>
    <x v="417"/>
    <x v="0"/>
    <x v="1"/>
    <n v="1973"/>
    <n v="2345"/>
    <s v="West"/>
    <n v="0.84136460000000002"/>
  </r>
  <r>
    <x v="417"/>
    <x v="0"/>
    <x v="2"/>
    <n v="13804"/>
    <n v="17031"/>
    <s v="West"/>
    <n v="0.81052199999999996"/>
  </r>
  <r>
    <x v="417"/>
    <x v="0"/>
    <x v="3"/>
    <n v="1194"/>
    <n v="2441"/>
    <s v="West"/>
    <n v="0.48914380000000002"/>
  </r>
  <r>
    <x v="417"/>
    <x v="0"/>
    <x v="4"/>
    <n v="1"/>
    <n v="1417"/>
    <s v="West"/>
    <n v="7.0569999999999997E-4"/>
  </r>
  <r>
    <x v="418"/>
    <x v="0"/>
    <x v="2"/>
    <n v="21105"/>
    <n v="19508"/>
    <s v="West"/>
    <n v="1"/>
  </r>
  <r>
    <x v="418"/>
    <x v="0"/>
    <x v="0"/>
    <n v="6106"/>
    <n v="6587"/>
    <s v="West"/>
    <n v="0.92697739999999995"/>
  </r>
  <r>
    <x v="418"/>
    <x v="0"/>
    <x v="1"/>
    <n v="2108"/>
    <n v="2473"/>
    <s v="West"/>
    <n v="0.852406"/>
  </r>
  <r>
    <x v="418"/>
    <x v="0"/>
    <x v="3"/>
    <n v="975"/>
    <n v="2804"/>
    <s v="West"/>
    <n v="0.34771760000000002"/>
  </r>
  <r>
    <x v="418"/>
    <x v="0"/>
    <x v="4"/>
    <m/>
    <n v="1571"/>
    <s v="West"/>
    <m/>
  </r>
  <r>
    <x v="419"/>
    <x v="0"/>
    <x v="0"/>
    <n v="5488"/>
    <n v="5980"/>
    <s v="West"/>
    <n v="0.91772569999999998"/>
  </r>
  <r>
    <x v="419"/>
    <x v="0"/>
    <x v="2"/>
    <n v="13213"/>
    <n v="15465"/>
    <s v="West"/>
    <n v="0.85438080000000005"/>
  </r>
  <r>
    <x v="419"/>
    <x v="0"/>
    <x v="1"/>
    <n v="1134"/>
    <n v="1424"/>
    <s v="West"/>
    <n v="0.79634830000000001"/>
  </r>
  <r>
    <x v="419"/>
    <x v="0"/>
    <x v="3"/>
    <n v="721"/>
    <n v="1611"/>
    <s v="West"/>
    <n v="0.4475481"/>
  </r>
  <r>
    <x v="419"/>
    <x v="0"/>
    <x v="4"/>
    <m/>
    <n v="1074"/>
    <s v="West"/>
    <m/>
  </r>
  <r>
    <x v="420"/>
    <x v="0"/>
    <x v="0"/>
    <n v="7848"/>
    <n v="8407"/>
    <s v="West"/>
    <n v="0.9335078"/>
  </r>
  <r>
    <x v="420"/>
    <x v="0"/>
    <x v="2"/>
    <n v="18862"/>
    <n v="20391"/>
    <s v="West"/>
    <n v="0.9250159"/>
  </r>
  <r>
    <x v="420"/>
    <x v="0"/>
    <x v="1"/>
    <n v="3202"/>
    <n v="3492"/>
    <s v="West"/>
    <n v="0.91695300000000002"/>
  </r>
  <r>
    <x v="420"/>
    <x v="0"/>
    <x v="3"/>
    <n v="2147"/>
    <n v="3512"/>
    <s v="West"/>
    <n v="0.6113326"/>
  </r>
  <r>
    <x v="420"/>
    <x v="0"/>
    <x v="4"/>
    <n v="2"/>
    <n v="1640"/>
    <s v="West"/>
    <n v="1.2195000000000001E-3"/>
  </r>
  <r>
    <x v="421"/>
    <x v="0"/>
    <x v="2"/>
    <n v="20724"/>
    <n v="21463"/>
    <s v="West"/>
    <n v="0.96556869999999995"/>
  </r>
  <r>
    <x v="421"/>
    <x v="0"/>
    <x v="0"/>
    <n v="6255"/>
    <n v="6855"/>
    <s v="West"/>
    <n v="0.91247270000000003"/>
  </r>
  <r>
    <x v="421"/>
    <x v="0"/>
    <x v="1"/>
    <n v="1937"/>
    <n v="2809"/>
    <s v="West"/>
    <n v="0.68956919999999999"/>
  </r>
  <r>
    <x v="421"/>
    <x v="0"/>
    <x v="3"/>
    <n v="1107"/>
    <n v="3364"/>
    <s v="West"/>
    <n v="0.32907249999999999"/>
  </r>
  <r>
    <x v="421"/>
    <x v="0"/>
    <x v="4"/>
    <m/>
    <n v="2018"/>
    <s v="West"/>
    <m/>
  </r>
  <r>
    <x v="422"/>
    <x v="0"/>
    <x v="0"/>
    <n v="4774"/>
    <n v="5348"/>
    <s v="West"/>
    <n v="0.89267019999999997"/>
  </r>
  <r>
    <x v="422"/>
    <x v="0"/>
    <x v="2"/>
    <n v="11619"/>
    <n v="14464"/>
    <s v="West"/>
    <n v="0.80330469999999998"/>
  </r>
  <r>
    <x v="422"/>
    <x v="0"/>
    <x v="1"/>
    <n v="1297"/>
    <n v="1715"/>
    <s v="West"/>
    <n v="0.75626819999999995"/>
  </r>
  <r>
    <x v="422"/>
    <x v="0"/>
    <x v="3"/>
    <n v="575"/>
    <n v="1974"/>
    <s v="West"/>
    <n v="0.29128670000000001"/>
  </r>
  <r>
    <x v="422"/>
    <x v="0"/>
    <x v="4"/>
    <m/>
    <n v="1279"/>
    <s v="West"/>
    <m/>
  </r>
  <r>
    <x v="423"/>
    <x v="0"/>
    <x v="0"/>
    <n v="3518"/>
    <n v="2168"/>
    <s v="West"/>
    <n v="1"/>
  </r>
  <r>
    <x v="423"/>
    <x v="0"/>
    <x v="2"/>
    <n v="10149"/>
    <n v="7892"/>
    <s v="West"/>
    <n v="1"/>
  </r>
  <r>
    <x v="423"/>
    <x v="0"/>
    <x v="1"/>
    <n v="408"/>
    <n v="425"/>
    <s v="West"/>
    <n v="0.96"/>
  </r>
  <r>
    <x v="423"/>
    <x v="0"/>
    <x v="3"/>
    <n v="271"/>
    <n v="513"/>
    <s v="West"/>
    <n v="0.52826510000000004"/>
  </r>
  <r>
    <x v="423"/>
    <x v="0"/>
    <x v="4"/>
    <n v="1"/>
    <n v="327"/>
    <s v="West"/>
    <n v="3.0580999999999998E-3"/>
  </r>
  <r>
    <x v="424"/>
    <x v="0"/>
    <x v="0"/>
    <n v="2269"/>
    <n v="2255"/>
    <s v="West"/>
    <n v="1"/>
  </r>
  <r>
    <x v="424"/>
    <x v="0"/>
    <x v="2"/>
    <n v="6626"/>
    <n v="7333"/>
    <s v="West"/>
    <n v="0.90358649999999996"/>
  </r>
  <r>
    <x v="424"/>
    <x v="0"/>
    <x v="1"/>
    <n v="333"/>
    <n v="559"/>
    <s v="West"/>
    <n v="0.59570659999999998"/>
  </r>
  <r>
    <x v="424"/>
    <x v="0"/>
    <x v="3"/>
    <n v="154"/>
    <n v="635"/>
    <s v="West"/>
    <n v="0.2425197"/>
  </r>
  <r>
    <x v="424"/>
    <x v="0"/>
    <x v="4"/>
    <m/>
    <n v="375"/>
    <s v="West"/>
    <m/>
  </r>
  <r>
    <x v="425"/>
    <x v="0"/>
    <x v="0"/>
    <n v="7390"/>
    <n v="7432"/>
    <s v="West"/>
    <n v="0.99434880000000003"/>
  </r>
  <r>
    <x v="425"/>
    <x v="0"/>
    <x v="2"/>
    <n v="15792"/>
    <n v="17686"/>
    <s v="West"/>
    <n v="0.89290959999999997"/>
  </r>
  <r>
    <x v="425"/>
    <x v="0"/>
    <x v="1"/>
    <n v="1768"/>
    <n v="2006"/>
    <s v="West"/>
    <n v="0.88135589999999997"/>
  </r>
  <r>
    <x v="425"/>
    <x v="0"/>
    <x v="3"/>
    <n v="1168"/>
    <n v="2326"/>
    <s v="West"/>
    <n v="0.50214959999999997"/>
  </r>
  <r>
    <x v="425"/>
    <x v="0"/>
    <x v="4"/>
    <n v="2"/>
    <n v="1349"/>
    <s v="West"/>
    <n v="1.4825999999999999E-3"/>
  </r>
  <r>
    <x v="426"/>
    <x v="0"/>
    <x v="0"/>
    <n v="5536"/>
    <n v="6211"/>
    <s v="West"/>
    <n v="0.89132180000000005"/>
  </r>
  <r>
    <x v="426"/>
    <x v="0"/>
    <x v="2"/>
    <n v="13564"/>
    <n v="15932"/>
    <s v="West"/>
    <n v="0.85136829999999997"/>
  </r>
  <r>
    <x v="426"/>
    <x v="0"/>
    <x v="1"/>
    <n v="2058"/>
    <n v="2549"/>
    <s v="West"/>
    <n v="0.80737539999999997"/>
  </r>
  <r>
    <x v="426"/>
    <x v="0"/>
    <x v="3"/>
    <n v="800"/>
    <n v="2865"/>
    <s v="West"/>
    <n v="0.27923209999999998"/>
  </r>
  <r>
    <x v="426"/>
    <x v="0"/>
    <x v="4"/>
    <m/>
    <n v="1559"/>
    <s v="West"/>
    <m/>
  </r>
  <r>
    <x v="427"/>
    <x v="0"/>
    <x v="2"/>
    <n v="28065"/>
    <n v="29743"/>
    <s v="West"/>
    <n v="0.94358339999999996"/>
  </r>
  <r>
    <x v="427"/>
    <x v="0"/>
    <x v="0"/>
    <n v="9949"/>
    <n v="10742"/>
    <s v="West"/>
    <n v="0.92617760000000005"/>
  </r>
  <r>
    <x v="427"/>
    <x v="0"/>
    <x v="1"/>
    <n v="3962"/>
    <n v="4683"/>
    <s v="West"/>
    <n v="0.84603890000000004"/>
  </r>
  <r>
    <x v="427"/>
    <x v="0"/>
    <x v="3"/>
    <n v="2565"/>
    <n v="5262"/>
    <s v="West"/>
    <n v="0.48745719999999998"/>
  </r>
  <r>
    <x v="427"/>
    <x v="0"/>
    <x v="4"/>
    <n v="4"/>
    <n v="2674"/>
    <s v="West"/>
    <n v="1.4959000000000001E-3"/>
  </r>
  <r>
    <x v="428"/>
    <x v="0"/>
    <x v="0"/>
    <n v="10236"/>
    <n v="10131"/>
    <s v="West"/>
    <n v="1"/>
  </r>
  <r>
    <x v="428"/>
    <x v="0"/>
    <x v="2"/>
    <n v="23316"/>
    <n v="23317"/>
    <s v="West"/>
    <n v="0.99995710000000004"/>
  </r>
  <r>
    <x v="428"/>
    <x v="0"/>
    <x v="1"/>
    <n v="2455"/>
    <n v="2927"/>
    <s v="West"/>
    <n v="0.83874269999999995"/>
  </r>
  <r>
    <x v="428"/>
    <x v="0"/>
    <x v="3"/>
    <n v="1579"/>
    <n v="3296"/>
    <s v="West"/>
    <n v="0.47906549999999998"/>
  </r>
  <r>
    <x v="428"/>
    <x v="0"/>
    <x v="4"/>
    <m/>
    <n v="1929"/>
    <s v="West"/>
    <m/>
  </r>
  <r>
    <x v="429"/>
    <x v="0"/>
    <x v="0"/>
    <n v="7490"/>
    <n v="7829"/>
    <s v="West"/>
    <n v="0.95669939999999998"/>
  </r>
  <r>
    <x v="429"/>
    <x v="0"/>
    <x v="2"/>
    <n v="12581"/>
    <n v="14683"/>
    <s v="West"/>
    <n v="0.85684130000000003"/>
  </r>
  <r>
    <x v="429"/>
    <x v="0"/>
    <x v="1"/>
    <n v="1454"/>
    <n v="1783"/>
    <s v="West"/>
    <n v="0.81547950000000002"/>
  </r>
  <r>
    <x v="429"/>
    <x v="0"/>
    <x v="3"/>
    <n v="808"/>
    <n v="1950"/>
    <s v="West"/>
    <n v="0.41435899999999998"/>
  </r>
  <r>
    <x v="429"/>
    <x v="0"/>
    <x v="4"/>
    <m/>
    <n v="1212"/>
    <s v="West"/>
    <m/>
  </r>
  <r>
    <x v="430"/>
    <x v="0"/>
    <x v="0"/>
    <n v="10648"/>
    <n v="11476"/>
    <s v="West"/>
    <n v="0.92784940000000005"/>
  </r>
  <r>
    <x v="430"/>
    <x v="0"/>
    <x v="1"/>
    <n v="2729"/>
    <n v="3113"/>
    <s v="West"/>
    <n v="0.87664629999999999"/>
  </r>
  <r>
    <x v="430"/>
    <x v="0"/>
    <x v="2"/>
    <n v="16915"/>
    <n v="19751"/>
    <s v="West"/>
    <n v="0.85641239999999996"/>
  </r>
  <r>
    <x v="430"/>
    <x v="0"/>
    <x v="3"/>
    <n v="2075"/>
    <n v="3326"/>
    <s v="West"/>
    <n v="0.62387250000000005"/>
  </r>
  <r>
    <x v="430"/>
    <x v="0"/>
    <x v="4"/>
    <n v="1"/>
    <n v="1631"/>
    <s v="West"/>
    <n v="6.1309999999999999E-4"/>
  </r>
  <r>
    <x v="431"/>
    <x v="0"/>
    <x v="1"/>
    <n v="447"/>
    <n v="547"/>
    <s v="West"/>
    <n v="0.81718460000000004"/>
  </r>
  <r>
    <x v="431"/>
    <x v="0"/>
    <x v="2"/>
    <n v="2764"/>
    <n v="3521"/>
    <s v="West"/>
    <n v="0.78500429999999999"/>
  </r>
  <r>
    <x v="431"/>
    <x v="0"/>
    <x v="0"/>
    <n v="608"/>
    <n v="899"/>
    <s v="West"/>
    <n v="0.67630699999999999"/>
  </r>
  <r>
    <x v="431"/>
    <x v="0"/>
    <x v="3"/>
    <n v="230"/>
    <n v="672"/>
    <s v="West"/>
    <n v="0.34226190000000001"/>
  </r>
  <r>
    <x v="431"/>
    <x v="0"/>
    <x v="4"/>
    <m/>
    <n v="441"/>
    <s v="West"/>
    <m/>
  </r>
  <r>
    <x v="432"/>
    <x v="0"/>
    <x v="0"/>
    <n v="1195"/>
    <n v="1276"/>
    <s v="West"/>
    <n v="0.93652040000000003"/>
  </r>
  <r>
    <x v="432"/>
    <x v="0"/>
    <x v="2"/>
    <n v="4835"/>
    <n v="5633"/>
    <s v="West"/>
    <n v="0.85833479999999995"/>
  </r>
  <r>
    <x v="432"/>
    <x v="0"/>
    <x v="1"/>
    <n v="702"/>
    <n v="820"/>
    <s v="West"/>
    <n v="0.85609760000000001"/>
  </r>
  <r>
    <x v="432"/>
    <x v="0"/>
    <x v="3"/>
    <n v="452"/>
    <n v="1046"/>
    <s v="West"/>
    <n v="0.43212240000000002"/>
  </r>
  <r>
    <x v="432"/>
    <x v="0"/>
    <x v="4"/>
    <m/>
    <n v="627"/>
    <s v="West"/>
    <m/>
  </r>
  <r>
    <x v="433"/>
    <x v="0"/>
    <x v="0"/>
    <n v="204"/>
    <n v="216"/>
    <s v="West"/>
    <n v="0.94444439999999996"/>
  </r>
  <r>
    <x v="433"/>
    <x v="0"/>
    <x v="1"/>
    <n v="44"/>
    <n v="50"/>
    <s v="West"/>
    <n v="0.88"/>
  </r>
  <r>
    <x v="433"/>
    <x v="0"/>
    <x v="2"/>
    <n v="307"/>
    <n v="363"/>
    <s v="West"/>
    <n v="0.84572999999999998"/>
  </r>
  <r>
    <x v="433"/>
    <x v="0"/>
    <x v="3"/>
    <n v="23"/>
    <n v="63"/>
    <s v="West"/>
    <n v="0.3650794"/>
  </r>
  <r>
    <x v="433"/>
    <x v="0"/>
    <x v="4"/>
    <m/>
    <n v="20"/>
    <s v="West"/>
    <m/>
  </r>
  <r>
    <x v="434"/>
    <x v="0"/>
    <x v="0"/>
    <n v="2463"/>
    <n v="2662"/>
    <s v="West"/>
    <n v="0.92524419999999996"/>
  </r>
  <r>
    <x v="434"/>
    <x v="0"/>
    <x v="1"/>
    <n v="814"/>
    <n v="934"/>
    <s v="West"/>
    <n v="0.87152030000000003"/>
  </r>
  <r>
    <x v="434"/>
    <x v="0"/>
    <x v="2"/>
    <n v="5349"/>
    <n v="6398"/>
    <s v="West"/>
    <n v="0.83604250000000002"/>
  </r>
  <r>
    <x v="434"/>
    <x v="0"/>
    <x v="3"/>
    <n v="655"/>
    <n v="1203"/>
    <s v="West"/>
    <n v="0.54447219999999996"/>
  </r>
  <r>
    <x v="434"/>
    <x v="0"/>
    <x v="4"/>
    <m/>
    <n v="650"/>
    <s v="West"/>
    <m/>
  </r>
  <r>
    <x v="435"/>
    <x v="0"/>
    <x v="0"/>
    <n v="4896"/>
    <n v="5034"/>
    <s v="West"/>
    <n v="0.97258639999999996"/>
  </r>
  <r>
    <x v="435"/>
    <x v="0"/>
    <x v="1"/>
    <n v="586"/>
    <n v="709"/>
    <s v="West"/>
    <n v="0.82651620000000003"/>
  </r>
  <r>
    <x v="435"/>
    <x v="0"/>
    <x v="2"/>
    <n v="4628"/>
    <n v="5655"/>
    <s v="West"/>
    <n v="0.81839079999999997"/>
  </r>
  <r>
    <x v="435"/>
    <x v="0"/>
    <x v="3"/>
    <n v="329"/>
    <n v="819"/>
    <s v="West"/>
    <n v="0.40170939999999999"/>
  </r>
  <r>
    <x v="435"/>
    <x v="0"/>
    <x v="4"/>
    <m/>
    <n v="451"/>
    <s v="West"/>
    <m/>
  </r>
  <r>
    <x v="436"/>
    <x v="0"/>
    <x v="0"/>
    <n v="5190"/>
    <n v="5643"/>
    <s v="West"/>
    <n v="0.91972359999999997"/>
  </r>
  <r>
    <x v="436"/>
    <x v="0"/>
    <x v="1"/>
    <n v="1118"/>
    <n v="1390"/>
    <s v="West"/>
    <n v="0.80431649999999999"/>
  </r>
  <r>
    <x v="436"/>
    <x v="0"/>
    <x v="2"/>
    <n v="8498"/>
    <n v="10727"/>
    <s v="West"/>
    <n v="0.79220659999999998"/>
  </r>
  <r>
    <x v="436"/>
    <x v="0"/>
    <x v="3"/>
    <n v="679"/>
    <n v="1610"/>
    <s v="West"/>
    <n v="0.42173909999999998"/>
  </r>
  <r>
    <x v="436"/>
    <x v="0"/>
    <x v="4"/>
    <m/>
    <n v="989"/>
    <s v="West"/>
    <m/>
  </r>
  <r>
    <x v="437"/>
    <x v="0"/>
    <x v="0"/>
    <n v="7717"/>
    <n v="7925"/>
    <s v="West"/>
    <n v="0.97375389999999995"/>
  </r>
  <r>
    <x v="437"/>
    <x v="0"/>
    <x v="2"/>
    <n v="10310"/>
    <n v="13189"/>
    <s v="West"/>
    <n v="0.78171210000000002"/>
  </r>
  <r>
    <x v="437"/>
    <x v="0"/>
    <x v="1"/>
    <n v="1386"/>
    <n v="1887"/>
    <s v="West"/>
    <n v="0.73449920000000002"/>
  </r>
  <r>
    <x v="437"/>
    <x v="0"/>
    <x v="3"/>
    <n v="661"/>
    <n v="1950"/>
    <s v="West"/>
    <n v="0.33897440000000001"/>
  </r>
  <r>
    <x v="437"/>
    <x v="0"/>
    <x v="4"/>
    <m/>
    <n v="1123"/>
    <s v="West"/>
    <m/>
  </r>
  <r>
    <x v="438"/>
    <x v="0"/>
    <x v="0"/>
    <n v="6605"/>
    <n v="7589"/>
    <s v="West"/>
    <n v="0.87033859999999996"/>
  </r>
  <r>
    <x v="438"/>
    <x v="0"/>
    <x v="2"/>
    <n v="10984"/>
    <n v="14059"/>
    <s v="West"/>
    <n v="0.7812789"/>
  </r>
  <r>
    <x v="438"/>
    <x v="0"/>
    <x v="1"/>
    <n v="1450"/>
    <n v="1898"/>
    <s v="West"/>
    <n v="0.76396209999999998"/>
  </r>
  <r>
    <x v="438"/>
    <x v="0"/>
    <x v="3"/>
    <n v="726"/>
    <n v="2081"/>
    <s v="West"/>
    <n v="0.34887069999999998"/>
  </r>
  <r>
    <x v="438"/>
    <x v="0"/>
    <x v="4"/>
    <n v="1"/>
    <n v="1179"/>
    <s v="West"/>
    <n v="8.4820000000000002E-4"/>
  </r>
  <r>
    <x v="439"/>
    <x v="0"/>
    <x v="0"/>
    <n v="7335"/>
    <n v="7759"/>
    <s v="West"/>
    <n v="0.94535380000000002"/>
  </r>
  <r>
    <x v="439"/>
    <x v="0"/>
    <x v="2"/>
    <n v="12872"/>
    <n v="15556"/>
    <s v="West"/>
    <n v="0.82746209999999998"/>
  </r>
  <r>
    <x v="439"/>
    <x v="0"/>
    <x v="1"/>
    <n v="1739"/>
    <n v="2223"/>
    <s v="West"/>
    <n v="0.78227619999999998"/>
  </r>
  <r>
    <x v="439"/>
    <x v="0"/>
    <x v="3"/>
    <n v="1052"/>
    <n v="2435"/>
    <s v="West"/>
    <n v="0.4320329"/>
  </r>
  <r>
    <x v="439"/>
    <x v="0"/>
    <x v="4"/>
    <n v="1"/>
    <n v="1368"/>
    <s v="West"/>
    <n v="7.3099999999999999E-4"/>
  </r>
  <r>
    <x v="440"/>
    <x v="0"/>
    <x v="0"/>
    <n v="6896"/>
    <n v="7094"/>
    <s v="West"/>
    <n v="0.97208910000000004"/>
  </r>
  <r>
    <x v="440"/>
    <x v="0"/>
    <x v="2"/>
    <n v="10961"/>
    <n v="14335"/>
    <s v="West"/>
    <n v="0.76463199999999998"/>
  </r>
  <r>
    <x v="440"/>
    <x v="0"/>
    <x v="1"/>
    <n v="950"/>
    <n v="1537"/>
    <s v="West"/>
    <n v="0.61808719999999995"/>
  </r>
  <r>
    <x v="440"/>
    <x v="0"/>
    <x v="3"/>
    <n v="432"/>
    <n v="1695"/>
    <s v="West"/>
    <n v="0.25486730000000002"/>
  </r>
  <r>
    <x v="440"/>
    <x v="0"/>
    <x v="4"/>
    <m/>
    <n v="1168"/>
    <s v="West"/>
    <m/>
  </r>
  <r>
    <x v="441"/>
    <x v="0"/>
    <x v="0"/>
    <n v="4120"/>
    <n v="4251"/>
    <s v="West"/>
    <n v="0.96918369999999998"/>
  </r>
  <r>
    <x v="441"/>
    <x v="0"/>
    <x v="2"/>
    <n v="4913"/>
    <n v="5638"/>
    <s v="West"/>
    <n v="0.87140830000000002"/>
  </r>
  <r>
    <x v="441"/>
    <x v="0"/>
    <x v="1"/>
    <n v="567"/>
    <n v="758"/>
    <s v="West"/>
    <n v="0.74802109999999999"/>
  </r>
  <r>
    <x v="441"/>
    <x v="0"/>
    <x v="3"/>
    <n v="325"/>
    <n v="775"/>
    <s v="West"/>
    <n v="0.41935480000000003"/>
  </r>
  <r>
    <x v="441"/>
    <x v="0"/>
    <x v="4"/>
    <m/>
    <n v="441"/>
    <s v="West"/>
    <m/>
  </r>
  <r>
    <x v="442"/>
    <x v="0"/>
    <x v="0"/>
    <n v="1405"/>
    <n v="1457"/>
    <s v="West"/>
    <n v="0.96431020000000001"/>
  </r>
  <r>
    <x v="442"/>
    <x v="0"/>
    <x v="2"/>
    <n v="724"/>
    <n v="857"/>
    <s v="West"/>
    <n v="0.84480739999999999"/>
  </r>
  <r>
    <x v="442"/>
    <x v="0"/>
    <x v="1"/>
    <n v="82"/>
    <n v="103"/>
    <s v="West"/>
    <n v="0.7961165"/>
  </r>
  <r>
    <x v="442"/>
    <x v="0"/>
    <x v="3"/>
    <n v="65"/>
    <n v="108"/>
    <s v="West"/>
    <n v="0.6018519"/>
  </r>
  <r>
    <x v="442"/>
    <x v="0"/>
    <x v="4"/>
    <m/>
    <n v="54"/>
    <s v="West"/>
    <m/>
  </r>
  <r>
    <x v="443"/>
    <x v="0"/>
    <x v="0"/>
    <n v="421"/>
    <n v="438"/>
    <s v="West"/>
    <n v="0.96118720000000002"/>
  </r>
  <r>
    <x v="443"/>
    <x v="0"/>
    <x v="2"/>
    <n v="443"/>
    <n v="524"/>
    <s v="West"/>
    <n v="0.84541980000000005"/>
  </r>
  <r>
    <x v="443"/>
    <x v="0"/>
    <x v="1"/>
    <n v="57"/>
    <n v="75"/>
    <s v="West"/>
    <n v="0.76"/>
  </r>
  <r>
    <x v="443"/>
    <x v="0"/>
    <x v="3"/>
    <n v="47"/>
    <n v="69"/>
    <s v="West"/>
    <n v="0.68115939999999997"/>
  </r>
  <r>
    <x v="443"/>
    <x v="0"/>
    <x v="4"/>
    <m/>
    <n v="41"/>
    <s v="West"/>
    <m/>
  </r>
  <r>
    <x v="444"/>
    <x v="0"/>
    <x v="0"/>
    <n v="4059"/>
    <n v="4512"/>
    <s v="West"/>
    <n v="0.89960099999999998"/>
  </r>
  <r>
    <x v="444"/>
    <x v="0"/>
    <x v="1"/>
    <n v="726"/>
    <n v="977"/>
    <s v="West"/>
    <n v="0.7430911"/>
  </r>
  <r>
    <x v="444"/>
    <x v="0"/>
    <x v="2"/>
    <n v="5337"/>
    <n v="7313"/>
    <s v="West"/>
    <n v="0.72979620000000001"/>
  </r>
  <r>
    <x v="444"/>
    <x v="0"/>
    <x v="3"/>
    <n v="334"/>
    <n v="1173"/>
    <s v="West"/>
    <n v="0.28473999999999999"/>
  </r>
  <r>
    <x v="444"/>
    <x v="0"/>
    <x v="4"/>
    <m/>
    <n v="682"/>
    <s v="West"/>
    <m/>
  </r>
  <r>
    <x v="445"/>
    <x v="0"/>
    <x v="0"/>
    <n v="6082"/>
    <n v="6780"/>
    <s v="West"/>
    <n v="0.89705009999999996"/>
  </r>
  <r>
    <x v="445"/>
    <x v="0"/>
    <x v="2"/>
    <n v="13818"/>
    <n v="19199"/>
    <s v="West"/>
    <n v="0.71972499999999995"/>
  </r>
  <r>
    <x v="445"/>
    <x v="0"/>
    <x v="1"/>
    <n v="1215"/>
    <n v="2338"/>
    <s v="West"/>
    <n v="0.519675"/>
  </r>
  <r>
    <x v="445"/>
    <x v="0"/>
    <x v="3"/>
    <n v="411"/>
    <n v="2347"/>
    <s v="West"/>
    <n v="0.1751172"/>
  </r>
  <r>
    <x v="445"/>
    <x v="0"/>
    <x v="4"/>
    <m/>
    <n v="1482"/>
    <s v="West"/>
    <m/>
  </r>
  <r>
    <x v="446"/>
    <x v="0"/>
    <x v="0"/>
    <n v="2809"/>
    <n v="3157"/>
    <s v="West"/>
    <n v="0.88976880000000003"/>
  </r>
  <r>
    <x v="446"/>
    <x v="0"/>
    <x v="1"/>
    <n v="719"/>
    <n v="845"/>
    <s v="West"/>
    <n v="0.85088759999999997"/>
  </r>
  <r>
    <x v="446"/>
    <x v="0"/>
    <x v="2"/>
    <n v="5152"/>
    <n v="6545"/>
    <s v="West"/>
    <n v="0.78716580000000003"/>
  </r>
  <r>
    <x v="446"/>
    <x v="0"/>
    <x v="3"/>
    <n v="322"/>
    <n v="869"/>
    <s v="West"/>
    <n v="0.37054090000000001"/>
  </r>
  <r>
    <x v="446"/>
    <x v="0"/>
    <x v="4"/>
    <m/>
    <n v="526"/>
    <s v="West"/>
    <m/>
  </r>
  <r>
    <x v="447"/>
    <x v="0"/>
    <x v="0"/>
    <n v="6964"/>
    <n v="7544"/>
    <s v="West"/>
    <n v="0.92311770000000004"/>
  </r>
  <r>
    <x v="447"/>
    <x v="0"/>
    <x v="1"/>
    <n v="1606"/>
    <n v="1768"/>
    <s v="West"/>
    <n v="0.90837100000000004"/>
  </r>
  <r>
    <x v="447"/>
    <x v="0"/>
    <x v="2"/>
    <n v="11151"/>
    <n v="13387"/>
    <s v="West"/>
    <n v="0.8329723"/>
  </r>
  <r>
    <x v="447"/>
    <x v="0"/>
    <x v="3"/>
    <n v="926"/>
    <n v="1787"/>
    <s v="West"/>
    <n v="0.51818690000000001"/>
  </r>
  <r>
    <x v="447"/>
    <x v="0"/>
    <x v="4"/>
    <m/>
    <n v="927"/>
    <s v="West"/>
    <m/>
  </r>
  <r>
    <x v="448"/>
    <x v="0"/>
    <x v="0"/>
    <n v="3920"/>
    <n v="4679"/>
    <s v="West"/>
    <n v="0.83778580000000002"/>
  </r>
  <r>
    <x v="448"/>
    <x v="0"/>
    <x v="1"/>
    <n v="972"/>
    <n v="1184"/>
    <s v="West"/>
    <n v="0.82094590000000001"/>
  </r>
  <r>
    <x v="448"/>
    <x v="0"/>
    <x v="2"/>
    <n v="6475"/>
    <n v="7993"/>
    <s v="West"/>
    <n v="0.81008380000000002"/>
  </r>
  <r>
    <x v="448"/>
    <x v="0"/>
    <x v="3"/>
    <n v="485"/>
    <n v="1127"/>
    <s v="West"/>
    <n v="0.43034600000000001"/>
  </r>
  <r>
    <x v="448"/>
    <x v="0"/>
    <x v="4"/>
    <m/>
    <n v="654"/>
    <s v="West"/>
    <m/>
  </r>
  <r>
    <x v="449"/>
    <x v="0"/>
    <x v="0"/>
    <n v="2937"/>
    <n v="3236"/>
    <s v="West"/>
    <n v="0.90760200000000002"/>
  </r>
  <r>
    <x v="449"/>
    <x v="0"/>
    <x v="1"/>
    <n v="938"/>
    <n v="1135"/>
    <s v="West"/>
    <n v="0.82643169999999999"/>
  </r>
  <r>
    <x v="449"/>
    <x v="0"/>
    <x v="2"/>
    <n v="5907"/>
    <n v="7402"/>
    <s v="West"/>
    <n v="0.79802759999999995"/>
  </r>
  <r>
    <x v="449"/>
    <x v="0"/>
    <x v="3"/>
    <n v="385"/>
    <n v="1223"/>
    <s v="West"/>
    <n v="0.31479970000000002"/>
  </r>
  <r>
    <x v="449"/>
    <x v="0"/>
    <x v="4"/>
    <m/>
    <n v="647"/>
    <s v="West"/>
    <m/>
  </r>
  <r>
    <x v="450"/>
    <x v="0"/>
    <x v="0"/>
    <n v="6531"/>
    <n v="7126"/>
    <s v="West"/>
    <n v="0.91650299999999996"/>
  </r>
  <r>
    <x v="450"/>
    <x v="0"/>
    <x v="1"/>
    <n v="1100"/>
    <n v="1336"/>
    <s v="West"/>
    <n v="0.82335329999999995"/>
  </r>
  <r>
    <x v="450"/>
    <x v="0"/>
    <x v="2"/>
    <n v="9898"/>
    <n v="12100"/>
    <s v="West"/>
    <n v="0.81801650000000004"/>
  </r>
  <r>
    <x v="450"/>
    <x v="0"/>
    <x v="3"/>
    <n v="589"/>
    <n v="1556"/>
    <s v="West"/>
    <n v="0.3785347"/>
  </r>
  <r>
    <x v="450"/>
    <x v="0"/>
    <x v="4"/>
    <n v="1"/>
    <n v="907"/>
    <s v="West"/>
    <n v="1.1025E-3"/>
  </r>
  <r>
    <x v="451"/>
    <x v="0"/>
    <x v="0"/>
    <n v="4278"/>
    <n v="4740"/>
    <s v="West"/>
    <n v="0.90253159999999999"/>
  </r>
  <r>
    <x v="451"/>
    <x v="0"/>
    <x v="2"/>
    <n v="7437"/>
    <n v="9771"/>
    <s v="West"/>
    <n v="0.76112990000000003"/>
  </r>
  <r>
    <x v="451"/>
    <x v="0"/>
    <x v="1"/>
    <n v="962"/>
    <n v="1454"/>
    <s v="West"/>
    <n v="0.66162310000000002"/>
  </r>
  <r>
    <x v="451"/>
    <x v="0"/>
    <x v="3"/>
    <n v="351"/>
    <n v="1565"/>
    <s v="West"/>
    <n v="0.22428110000000001"/>
  </r>
  <r>
    <x v="451"/>
    <x v="0"/>
    <x v="4"/>
    <m/>
    <n v="937"/>
    <s v="West"/>
    <m/>
  </r>
  <r>
    <x v="452"/>
    <x v="0"/>
    <x v="0"/>
    <n v="5316"/>
    <n v="5699"/>
    <s v="West"/>
    <n v="0.93279520000000005"/>
  </r>
  <r>
    <x v="452"/>
    <x v="0"/>
    <x v="2"/>
    <n v="11984"/>
    <n v="14713"/>
    <s v="West"/>
    <n v="0.81451779999999996"/>
  </r>
  <r>
    <x v="452"/>
    <x v="0"/>
    <x v="1"/>
    <n v="1438"/>
    <n v="1830"/>
    <s v="West"/>
    <n v="0.78579239999999995"/>
  </r>
  <r>
    <x v="452"/>
    <x v="0"/>
    <x v="3"/>
    <n v="616"/>
    <n v="1868"/>
    <s v="West"/>
    <n v="0.32976450000000002"/>
  </r>
  <r>
    <x v="452"/>
    <x v="0"/>
    <x v="4"/>
    <n v="1"/>
    <n v="1179"/>
    <s v="West"/>
    <n v="8.4820000000000002E-4"/>
  </r>
  <r>
    <x v="453"/>
    <x v="2"/>
    <x v="0"/>
    <n v="3342"/>
    <n v="3566"/>
    <s v="West"/>
    <n v="0.93718449999999998"/>
  </r>
  <r>
    <x v="453"/>
    <x v="2"/>
    <x v="2"/>
    <n v="8197"/>
    <n v="9951"/>
    <s v="West"/>
    <n v="0.82373629999999998"/>
  </r>
  <r>
    <x v="453"/>
    <x v="2"/>
    <x v="1"/>
    <n v="807"/>
    <n v="1206"/>
    <s v="West"/>
    <n v="0.66915420000000003"/>
  </r>
  <r>
    <x v="453"/>
    <x v="2"/>
    <x v="3"/>
    <n v="303"/>
    <n v="1364"/>
    <s v="West"/>
    <n v="0.2221408"/>
  </r>
  <r>
    <x v="453"/>
    <x v="0"/>
    <x v="4"/>
    <m/>
    <n v="829"/>
    <s v="West"/>
    <m/>
  </r>
  <r>
    <x v="454"/>
    <x v="2"/>
    <x v="0"/>
    <n v="4948"/>
    <n v="4850"/>
    <s v="West"/>
    <n v="1"/>
  </r>
  <r>
    <x v="454"/>
    <x v="2"/>
    <x v="2"/>
    <n v="8841"/>
    <n v="11096"/>
    <s v="West"/>
    <n v="0.79677359999999997"/>
  </r>
  <r>
    <x v="454"/>
    <x v="2"/>
    <x v="1"/>
    <n v="924"/>
    <n v="1585"/>
    <s v="West"/>
    <n v="0.58296530000000002"/>
  </r>
  <r>
    <x v="454"/>
    <x v="2"/>
    <x v="3"/>
    <n v="385"/>
    <n v="1659"/>
    <s v="West"/>
    <n v="0.23206750000000001"/>
  </r>
  <r>
    <x v="454"/>
    <x v="0"/>
    <x v="4"/>
    <m/>
    <n v="946"/>
    <s v="West"/>
    <m/>
  </r>
  <r>
    <x v="455"/>
    <x v="0"/>
    <x v="0"/>
    <n v="5413"/>
    <n v="5369"/>
    <s v="West"/>
    <n v="1"/>
  </r>
  <r>
    <x v="455"/>
    <x v="0"/>
    <x v="2"/>
    <n v="13220"/>
    <n v="15543"/>
    <s v="West"/>
    <n v="0.85054370000000001"/>
  </r>
  <r>
    <x v="455"/>
    <x v="0"/>
    <x v="1"/>
    <n v="1130"/>
    <n v="1961"/>
    <s v="West"/>
    <n v="0.57623659999999999"/>
  </r>
  <r>
    <x v="455"/>
    <x v="0"/>
    <x v="3"/>
    <n v="400"/>
    <n v="2126"/>
    <s v="West"/>
    <n v="0.1881468"/>
  </r>
  <r>
    <x v="455"/>
    <x v="0"/>
    <x v="4"/>
    <m/>
    <n v="1234"/>
    <s v="West"/>
    <m/>
  </r>
  <r>
    <x v="456"/>
    <x v="2"/>
    <x v="2"/>
    <n v="13351"/>
    <n v="11449"/>
    <s v="West"/>
    <n v="1"/>
  </r>
  <r>
    <x v="456"/>
    <x v="2"/>
    <x v="0"/>
    <n v="2871"/>
    <n v="3337"/>
    <s v="West"/>
    <n v="0.86035360000000005"/>
  </r>
  <r>
    <x v="456"/>
    <x v="2"/>
    <x v="1"/>
    <n v="1278"/>
    <n v="1725"/>
    <s v="West"/>
    <n v="0.74086960000000002"/>
  </r>
  <r>
    <x v="456"/>
    <x v="2"/>
    <x v="3"/>
    <n v="404"/>
    <n v="1698"/>
    <s v="West"/>
    <n v="0.237927"/>
  </r>
  <r>
    <x v="456"/>
    <x v="0"/>
    <x v="4"/>
    <m/>
    <n v="967"/>
    <s v="West"/>
    <m/>
  </r>
  <r>
    <x v="457"/>
    <x v="2"/>
    <x v="0"/>
    <n v="2122"/>
    <n v="2038"/>
    <s v="West"/>
    <n v="1"/>
  </r>
  <r>
    <x v="457"/>
    <x v="2"/>
    <x v="2"/>
    <n v="7289"/>
    <n v="7153"/>
    <s v="West"/>
    <n v="1"/>
  </r>
  <r>
    <x v="457"/>
    <x v="2"/>
    <x v="1"/>
    <n v="582"/>
    <n v="932"/>
    <s v="West"/>
    <n v="0.62446349999999995"/>
  </r>
  <r>
    <x v="457"/>
    <x v="2"/>
    <x v="3"/>
    <n v="216"/>
    <n v="1166"/>
    <s v="West"/>
    <n v="0.18524869999999999"/>
  </r>
  <r>
    <x v="457"/>
    <x v="0"/>
    <x v="4"/>
    <m/>
    <n v="653"/>
    <s v="West"/>
    <m/>
  </r>
  <r>
    <x v="458"/>
    <x v="0"/>
    <x v="0"/>
    <n v="5092"/>
    <n v="5620"/>
    <s v="West"/>
    <n v="0.90604980000000002"/>
  </r>
  <r>
    <x v="458"/>
    <x v="0"/>
    <x v="1"/>
    <n v="1740"/>
    <n v="2063"/>
    <s v="West"/>
    <n v="0.84343190000000001"/>
  </r>
  <r>
    <x v="458"/>
    <x v="0"/>
    <x v="2"/>
    <n v="10519"/>
    <n v="12586"/>
    <s v="West"/>
    <n v="0.83576989999999995"/>
  </r>
  <r>
    <x v="458"/>
    <x v="0"/>
    <x v="3"/>
    <n v="795"/>
    <n v="1930"/>
    <s v="West"/>
    <n v="0.41191709999999998"/>
  </r>
  <r>
    <x v="458"/>
    <x v="0"/>
    <x v="4"/>
    <n v="2"/>
    <n v="937"/>
    <s v="West"/>
    <n v="2.1345000000000001E-3"/>
  </r>
  <r>
    <x v="459"/>
    <x v="0"/>
    <x v="0"/>
    <n v="4189"/>
    <n v="4727"/>
    <s v="West"/>
    <n v="0.88618580000000002"/>
  </r>
  <r>
    <x v="459"/>
    <x v="0"/>
    <x v="1"/>
    <n v="1814"/>
    <n v="2115"/>
    <s v="West"/>
    <n v="0.85768319999999998"/>
  </r>
  <r>
    <x v="459"/>
    <x v="0"/>
    <x v="2"/>
    <n v="10516"/>
    <n v="12551"/>
    <s v="West"/>
    <n v="0.83786150000000004"/>
  </r>
  <r>
    <x v="459"/>
    <x v="0"/>
    <x v="3"/>
    <n v="749"/>
    <n v="1887"/>
    <s v="West"/>
    <n v="0.39692630000000001"/>
  </r>
  <r>
    <x v="459"/>
    <x v="0"/>
    <x v="4"/>
    <m/>
    <n v="895"/>
    <s v="West"/>
    <m/>
  </r>
  <r>
    <x v="460"/>
    <x v="0"/>
    <x v="1"/>
    <n v="989"/>
    <n v="1081"/>
    <s v="West"/>
    <n v="0.91489359999999997"/>
  </r>
  <r>
    <x v="460"/>
    <x v="0"/>
    <x v="0"/>
    <n v="3548"/>
    <n v="3910"/>
    <s v="West"/>
    <n v="0.90741689999999997"/>
  </r>
  <r>
    <x v="460"/>
    <x v="0"/>
    <x v="2"/>
    <n v="5917"/>
    <n v="7010"/>
    <s v="West"/>
    <n v="0.84407989999999999"/>
  </r>
  <r>
    <x v="460"/>
    <x v="0"/>
    <x v="3"/>
    <n v="558"/>
    <n v="1032"/>
    <s v="West"/>
    <n v="0.54069769999999995"/>
  </r>
  <r>
    <x v="460"/>
    <x v="0"/>
    <x v="4"/>
    <m/>
    <n v="574"/>
    <s v="West"/>
    <m/>
  </r>
  <r>
    <x v="461"/>
    <x v="0"/>
    <x v="1"/>
    <n v="1610"/>
    <n v="1727"/>
    <s v="West"/>
    <n v="0.93225250000000004"/>
  </r>
  <r>
    <x v="461"/>
    <x v="0"/>
    <x v="0"/>
    <n v="4454"/>
    <n v="5070"/>
    <s v="West"/>
    <n v="0.87850099999999998"/>
  </r>
  <r>
    <x v="461"/>
    <x v="0"/>
    <x v="2"/>
    <n v="10136"/>
    <n v="11909"/>
    <s v="West"/>
    <n v="0.85112100000000002"/>
  </r>
  <r>
    <x v="461"/>
    <x v="0"/>
    <x v="3"/>
    <n v="1033"/>
    <n v="1632"/>
    <s v="West"/>
    <n v="0.63296569999999996"/>
  </r>
  <r>
    <x v="461"/>
    <x v="0"/>
    <x v="4"/>
    <n v="1"/>
    <n v="825"/>
    <s v="West"/>
    <n v="1.2121E-3"/>
  </r>
  <r>
    <x v="462"/>
    <x v="0"/>
    <x v="1"/>
    <n v="282"/>
    <n v="320"/>
    <s v="West"/>
    <n v="0.88124999999999998"/>
  </r>
  <r>
    <x v="462"/>
    <x v="0"/>
    <x v="2"/>
    <n v="1401"/>
    <n v="1717"/>
    <s v="West"/>
    <n v="0.81595810000000002"/>
  </r>
  <r>
    <x v="462"/>
    <x v="0"/>
    <x v="0"/>
    <n v="525"/>
    <n v="675"/>
    <s v="West"/>
    <n v="0.77777779999999996"/>
  </r>
  <r>
    <x v="462"/>
    <x v="0"/>
    <x v="3"/>
    <n v="130"/>
    <n v="225"/>
    <s v="West"/>
    <n v="0.57777780000000001"/>
  </r>
  <r>
    <x v="462"/>
    <x v="0"/>
    <x v="4"/>
    <m/>
    <n v="92"/>
    <s v="West"/>
    <m/>
  </r>
  <r>
    <x v="463"/>
    <x v="0"/>
    <x v="0"/>
    <n v="5820"/>
    <n v="6451"/>
    <s v="West"/>
    <n v="0.90218569999999998"/>
  </r>
  <r>
    <x v="463"/>
    <x v="0"/>
    <x v="1"/>
    <n v="1394"/>
    <n v="1580"/>
    <s v="West"/>
    <n v="0.88227849999999997"/>
  </r>
  <r>
    <x v="463"/>
    <x v="0"/>
    <x v="2"/>
    <n v="9820"/>
    <n v="11941"/>
    <s v="West"/>
    <n v="0.82237669999999996"/>
  </r>
  <r>
    <x v="463"/>
    <x v="0"/>
    <x v="3"/>
    <n v="724"/>
    <n v="1673"/>
    <s v="West"/>
    <n v="0.43275550000000002"/>
  </r>
  <r>
    <x v="463"/>
    <x v="0"/>
    <x v="4"/>
    <m/>
    <n v="960"/>
    <s v="West"/>
    <m/>
  </r>
  <r>
    <x v="464"/>
    <x v="0"/>
    <x v="0"/>
    <n v="4597"/>
    <n v="5056"/>
    <s v="West"/>
    <n v="0.90921680000000005"/>
  </r>
  <r>
    <x v="464"/>
    <x v="0"/>
    <x v="2"/>
    <n v="8729"/>
    <n v="10960"/>
    <s v="West"/>
    <n v="0.79644159999999997"/>
  </r>
  <r>
    <x v="464"/>
    <x v="0"/>
    <x v="1"/>
    <n v="807"/>
    <n v="1113"/>
    <s v="West"/>
    <n v="0.72506740000000003"/>
  </r>
  <r>
    <x v="464"/>
    <x v="0"/>
    <x v="3"/>
    <n v="493"/>
    <n v="1186"/>
    <s v="West"/>
    <n v="0.41568300000000002"/>
  </r>
  <r>
    <x v="464"/>
    <x v="0"/>
    <x v="4"/>
    <m/>
    <n v="666"/>
    <s v="West"/>
    <m/>
  </r>
  <r>
    <x v="465"/>
    <x v="0"/>
    <x v="0"/>
    <n v="6236"/>
    <n v="7260"/>
    <s v="East"/>
    <n v="0.85895319999999997"/>
  </r>
  <r>
    <x v="465"/>
    <x v="0"/>
    <x v="2"/>
    <n v="5863"/>
    <n v="8765"/>
    <s v="East"/>
    <n v="0.66891040000000002"/>
  </r>
  <r>
    <x v="465"/>
    <x v="0"/>
    <x v="1"/>
    <n v="619"/>
    <n v="966"/>
    <s v="East"/>
    <n v="0.64078679999999999"/>
  </r>
  <r>
    <x v="465"/>
    <x v="0"/>
    <x v="3"/>
    <n v="249"/>
    <n v="1076"/>
    <s v="East"/>
    <n v="0.2314126"/>
  </r>
  <r>
    <x v="465"/>
    <x v="0"/>
    <x v="4"/>
    <n v="1"/>
    <n v="631"/>
    <s v="East"/>
    <n v="1.5847999999999999E-3"/>
  </r>
  <r>
    <x v="466"/>
    <x v="0"/>
    <x v="0"/>
    <n v="3004"/>
    <n v="3347"/>
    <s v="Central"/>
    <n v="0.89752019999999999"/>
  </r>
  <r>
    <x v="466"/>
    <x v="0"/>
    <x v="2"/>
    <n v="3776"/>
    <n v="5169"/>
    <s v="Central"/>
    <n v="0.73050879999999996"/>
  </r>
  <r>
    <x v="466"/>
    <x v="0"/>
    <x v="1"/>
    <n v="373"/>
    <n v="543"/>
    <s v="Central"/>
    <n v="0.68692450000000005"/>
  </r>
  <r>
    <x v="466"/>
    <x v="0"/>
    <x v="3"/>
    <n v="185"/>
    <n v="568"/>
    <s v="Central"/>
    <n v="0.3257042"/>
  </r>
  <r>
    <x v="466"/>
    <x v="0"/>
    <x v="4"/>
    <m/>
    <n v="384"/>
    <s v="Central"/>
    <m/>
  </r>
  <r>
    <x v="467"/>
    <x v="0"/>
    <x v="1"/>
    <n v="175"/>
    <n v="212"/>
    <s v="Central"/>
    <n v="0.82547170000000003"/>
  </r>
  <r>
    <x v="467"/>
    <x v="0"/>
    <x v="0"/>
    <n v="1418"/>
    <n v="1730"/>
    <s v="Central"/>
    <n v="0.81965319999999997"/>
  </r>
  <r>
    <x v="467"/>
    <x v="0"/>
    <x v="2"/>
    <n v="1600"/>
    <n v="2147"/>
    <s v="Central"/>
    <n v="0.7452259"/>
  </r>
  <r>
    <x v="467"/>
    <x v="0"/>
    <x v="3"/>
    <n v="84"/>
    <n v="244"/>
    <s v="Central"/>
    <n v="0.34426230000000002"/>
  </r>
  <r>
    <x v="467"/>
    <x v="0"/>
    <x v="4"/>
    <m/>
    <n v="159"/>
    <s v="Central"/>
    <m/>
  </r>
  <r>
    <x v="468"/>
    <x v="0"/>
    <x v="1"/>
    <n v="143"/>
    <n v="149"/>
    <s v="Central"/>
    <n v="0.95973149999999996"/>
  </r>
  <r>
    <x v="468"/>
    <x v="0"/>
    <x v="0"/>
    <n v="1115"/>
    <n v="1322"/>
    <s v="Central"/>
    <n v="0.84341909999999998"/>
  </r>
  <r>
    <x v="468"/>
    <x v="0"/>
    <x v="2"/>
    <n v="1404"/>
    <n v="1929"/>
    <s v="Central"/>
    <n v="0.72783830000000005"/>
  </r>
  <r>
    <x v="468"/>
    <x v="0"/>
    <x v="3"/>
    <n v="51"/>
    <n v="195"/>
    <s v="Central"/>
    <n v="0.26153850000000001"/>
  </r>
  <r>
    <x v="468"/>
    <x v="0"/>
    <x v="4"/>
    <m/>
    <n v="131"/>
    <s v="Central"/>
    <m/>
  </r>
  <r>
    <x v="469"/>
    <x v="0"/>
    <x v="0"/>
    <n v="1267"/>
    <n v="1558"/>
    <s v="Central"/>
    <n v="0.81322209999999995"/>
  </r>
  <r>
    <x v="469"/>
    <x v="0"/>
    <x v="2"/>
    <n v="1273"/>
    <n v="1684"/>
    <s v="Central"/>
    <n v="0.7559382"/>
  </r>
  <r>
    <x v="469"/>
    <x v="0"/>
    <x v="1"/>
    <n v="110"/>
    <n v="160"/>
    <s v="Central"/>
    <n v="0.6875"/>
  </r>
  <r>
    <x v="469"/>
    <x v="0"/>
    <x v="3"/>
    <n v="65"/>
    <n v="162"/>
    <s v="Central"/>
    <n v="0.4012346"/>
  </r>
  <r>
    <x v="469"/>
    <x v="0"/>
    <x v="4"/>
    <m/>
    <n v="110"/>
    <s v="Central"/>
    <m/>
  </r>
  <r>
    <x v="470"/>
    <x v="0"/>
    <x v="0"/>
    <n v="9687"/>
    <n v="11277"/>
    <s v="North East"/>
    <n v="0.85900500000000002"/>
  </r>
  <r>
    <x v="470"/>
    <x v="0"/>
    <x v="1"/>
    <n v="1613"/>
    <n v="2233"/>
    <s v="North East"/>
    <n v="0.72234659999999995"/>
  </r>
  <r>
    <x v="470"/>
    <x v="0"/>
    <x v="2"/>
    <n v="12494"/>
    <n v="17384"/>
    <s v="North East"/>
    <n v="0.71870679999999998"/>
  </r>
  <r>
    <x v="470"/>
    <x v="0"/>
    <x v="3"/>
    <n v="783"/>
    <n v="2382"/>
    <s v="North East"/>
    <n v="0.32871539999999999"/>
  </r>
  <r>
    <x v="470"/>
    <x v="0"/>
    <x v="4"/>
    <n v="1"/>
    <n v="1224"/>
    <s v="North East"/>
    <n v="8.1700000000000002E-4"/>
  </r>
  <r>
    <x v="471"/>
    <x v="0"/>
    <x v="0"/>
    <n v="6179"/>
    <n v="6761"/>
    <s v="North East"/>
    <n v="0.91391809999999996"/>
  </r>
  <r>
    <x v="471"/>
    <x v="0"/>
    <x v="2"/>
    <n v="8651"/>
    <n v="11257"/>
    <s v="North East"/>
    <n v="0.76849959999999995"/>
  </r>
  <r>
    <x v="471"/>
    <x v="0"/>
    <x v="1"/>
    <n v="1081"/>
    <n v="1480"/>
    <s v="North East"/>
    <n v="0.73040539999999998"/>
  </r>
  <r>
    <x v="471"/>
    <x v="0"/>
    <x v="3"/>
    <n v="639"/>
    <n v="1747"/>
    <s v="North East"/>
    <n v="0.36576989999999998"/>
  </r>
  <r>
    <x v="471"/>
    <x v="0"/>
    <x v="4"/>
    <m/>
    <n v="1027"/>
    <s v="North East"/>
    <m/>
  </r>
  <r>
    <x v="472"/>
    <x v="0"/>
    <x v="0"/>
    <n v="3229"/>
    <n v="3615"/>
    <s v="North East"/>
    <n v="0.89322270000000004"/>
  </r>
  <r>
    <x v="472"/>
    <x v="0"/>
    <x v="2"/>
    <n v="4161"/>
    <n v="5885"/>
    <s v="North East"/>
    <n v="0.70705180000000001"/>
  </r>
  <r>
    <x v="472"/>
    <x v="0"/>
    <x v="1"/>
    <n v="437"/>
    <n v="675"/>
    <s v="North East"/>
    <n v="0.64740739999999997"/>
  </r>
  <r>
    <x v="472"/>
    <x v="0"/>
    <x v="3"/>
    <n v="198"/>
    <n v="841"/>
    <s v="North East"/>
    <n v="0.235434"/>
  </r>
  <r>
    <x v="472"/>
    <x v="0"/>
    <x v="4"/>
    <m/>
    <n v="461"/>
    <s v="North East"/>
    <m/>
  </r>
  <r>
    <x v="473"/>
    <x v="0"/>
    <x v="0"/>
    <n v="5647"/>
    <n v="6328"/>
    <s v="North East"/>
    <n v="0.89238300000000004"/>
  </r>
  <r>
    <x v="473"/>
    <x v="0"/>
    <x v="2"/>
    <n v="11150"/>
    <n v="13743"/>
    <s v="North East"/>
    <n v="0.81132219999999999"/>
  </r>
  <r>
    <x v="473"/>
    <x v="0"/>
    <x v="1"/>
    <n v="1833"/>
    <n v="2332"/>
    <s v="North East"/>
    <n v="0.78602059999999996"/>
  </r>
  <r>
    <x v="473"/>
    <x v="0"/>
    <x v="3"/>
    <n v="1018"/>
    <n v="2602"/>
    <s v="North East"/>
    <n v="0.39123750000000002"/>
  </r>
  <r>
    <x v="473"/>
    <x v="0"/>
    <x v="4"/>
    <m/>
    <n v="1447"/>
    <s v="North East"/>
    <m/>
  </r>
  <r>
    <x v="474"/>
    <x v="0"/>
    <x v="0"/>
    <n v="13675"/>
    <n v="15209"/>
    <s v="North East"/>
    <n v="0.89913869999999996"/>
  </r>
  <r>
    <x v="474"/>
    <x v="0"/>
    <x v="1"/>
    <n v="2569"/>
    <n v="3229"/>
    <s v="North East"/>
    <n v="0.79560240000000004"/>
  </r>
  <r>
    <x v="474"/>
    <x v="0"/>
    <x v="2"/>
    <n v="21903"/>
    <n v="27917"/>
    <s v="North East"/>
    <n v="0.78457569999999999"/>
  </r>
  <r>
    <x v="474"/>
    <x v="0"/>
    <x v="3"/>
    <n v="1234"/>
    <n v="3737"/>
    <s v="North East"/>
    <n v="0.33021139999999999"/>
  </r>
  <r>
    <x v="474"/>
    <x v="0"/>
    <x v="4"/>
    <m/>
    <n v="2092"/>
    <s v="North East"/>
    <m/>
  </r>
  <r>
    <x v="475"/>
    <x v="0"/>
    <x v="0"/>
    <n v="2031"/>
    <n v="2213"/>
    <s v="North East"/>
    <n v="0.91775870000000004"/>
  </r>
  <r>
    <x v="475"/>
    <x v="0"/>
    <x v="2"/>
    <n v="4347"/>
    <n v="5476"/>
    <s v="North East"/>
    <n v="0.79382759999999997"/>
  </r>
  <r>
    <x v="475"/>
    <x v="0"/>
    <x v="1"/>
    <n v="576"/>
    <n v="727"/>
    <s v="North East"/>
    <n v="0.79229709999999998"/>
  </r>
  <r>
    <x v="475"/>
    <x v="0"/>
    <x v="3"/>
    <n v="255"/>
    <n v="755"/>
    <s v="North East"/>
    <n v="0.3377483"/>
  </r>
  <r>
    <x v="475"/>
    <x v="0"/>
    <x v="4"/>
    <m/>
    <n v="443"/>
    <s v="North East"/>
    <m/>
  </r>
  <r>
    <x v="476"/>
    <x v="0"/>
    <x v="0"/>
    <n v="6239"/>
    <n v="6809"/>
    <s v="North East"/>
    <n v="0.91628719999999997"/>
  </r>
  <r>
    <x v="476"/>
    <x v="0"/>
    <x v="2"/>
    <n v="8135"/>
    <n v="10537"/>
    <s v="North East"/>
    <n v="0.77204139999999999"/>
  </r>
  <r>
    <x v="476"/>
    <x v="0"/>
    <x v="1"/>
    <n v="1051"/>
    <n v="1457"/>
    <s v="North East"/>
    <n v="0.72134520000000002"/>
  </r>
  <r>
    <x v="476"/>
    <x v="0"/>
    <x v="3"/>
    <n v="610"/>
    <n v="1667"/>
    <s v="North East"/>
    <n v="0.3659268"/>
  </r>
  <r>
    <x v="476"/>
    <x v="0"/>
    <x v="4"/>
    <m/>
    <n v="884"/>
    <s v="North East"/>
    <m/>
  </r>
  <r>
    <x v="477"/>
    <x v="0"/>
    <x v="0"/>
    <n v="4277"/>
    <n v="5165"/>
    <s v="North East"/>
    <n v="0.82807359999999997"/>
  </r>
  <r>
    <x v="477"/>
    <x v="0"/>
    <x v="2"/>
    <n v="4254"/>
    <n v="6024"/>
    <s v="North East"/>
    <n v="0.70617529999999995"/>
  </r>
  <r>
    <x v="477"/>
    <x v="0"/>
    <x v="1"/>
    <n v="495"/>
    <n v="768"/>
    <s v="North East"/>
    <n v="0.64453130000000003"/>
  </r>
  <r>
    <x v="477"/>
    <x v="0"/>
    <x v="3"/>
    <n v="298"/>
    <n v="862"/>
    <s v="North East"/>
    <n v="0.34570770000000001"/>
  </r>
  <r>
    <x v="477"/>
    <x v="0"/>
    <x v="4"/>
    <m/>
    <n v="440"/>
    <s v="North East"/>
    <m/>
  </r>
  <r>
    <x v="478"/>
    <x v="0"/>
    <x v="0"/>
    <n v="2655"/>
    <n v="3432"/>
    <s v="North East"/>
    <n v="0.77360139999999999"/>
  </r>
  <r>
    <x v="478"/>
    <x v="0"/>
    <x v="2"/>
    <n v="4115"/>
    <n v="5572"/>
    <s v="North East"/>
    <n v="0.738514"/>
  </r>
  <r>
    <x v="478"/>
    <x v="0"/>
    <x v="1"/>
    <n v="495"/>
    <n v="671"/>
    <s v="North East"/>
    <n v="0.7377049"/>
  </r>
  <r>
    <x v="478"/>
    <x v="0"/>
    <x v="3"/>
    <n v="257"/>
    <n v="818"/>
    <s v="North East"/>
    <n v="0.31418089999999999"/>
  </r>
  <r>
    <x v="478"/>
    <x v="0"/>
    <x v="4"/>
    <m/>
    <n v="419"/>
    <s v="North East"/>
    <m/>
  </r>
  <r>
    <x v="479"/>
    <x v="0"/>
    <x v="0"/>
    <n v="8193"/>
    <n v="9852"/>
    <s v="North East"/>
    <n v="0.83160780000000001"/>
  </r>
  <r>
    <x v="479"/>
    <x v="0"/>
    <x v="2"/>
    <n v="13417"/>
    <n v="17556"/>
    <s v="North East"/>
    <n v="0.76424009999999998"/>
  </r>
  <r>
    <x v="479"/>
    <x v="0"/>
    <x v="1"/>
    <n v="1852"/>
    <n v="2501"/>
    <s v="North East"/>
    <n v="0.74050380000000005"/>
  </r>
  <r>
    <x v="479"/>
    <x v="0"/>
    <x v="3"/>
    <n v="1097"/>
    <n v="2895"/>
    <s v="North East"/>
    <n v="0.37892920000000002"/>
  </r>
  <r>
    <x v="479"/>
    <x v="0"/>
    <x v="4"/>
    <m/>
    <n v="1630"/>
    <s v="North East"/>
    <m/>
  </r>
  <r>
    <x v="480"/>
    <x v="0"/>
    <x v="0"/>
    <n v="3091"/>
    <n v="3684"/>
    <s v="North West"/>
    <n v="0.83903369999999999"/>
  </r>
  <r>
    <x v="480"/>
    <x v="0"/>
    <x v="2"/>
    <n v="11360"/>
    <n v="13928"/>
    <s v="North West"/>
    <n v="0.81562319999999999"/>
  </r>
  <r>
    <x v="480"/>
    <x v="0"/>
    <x v="1"/>
    <n v="2125"/>
    <n v="2913"/>
    <s v="North West"/>
    <n v="0.72948849999999998"/>
  </r>
  <r>
    <x v="480"/>
    <x v="0"/>
    <x v="3"/>
    <n v="1296"/>
    <n v="3433"/>
    <s v="North West"/>
    <n v="0.37751240000000003"/>
  </r>
  <r>
    <x v="480"/>
    <x v="0"/>
    <x v="4"/>
    <m/>
    <n v="1955"/>
    <s v="North West"/>
    <m/>
  </r>
  <r>
    <x v="481"/>
    <x v="0"/>
    <x v="0"/>
    <n v="1607"/>
    <n v="1839"/>
    <s v="North West"/>
    <n v="0.87384450000000002"/>
  </r>
  <r>
    <x v="481"/>
    <x v="0"/>
    <x v="2"/>
    <n v="2607"/>
    <n v="3467"/>
    <s v="North West"/>
    <n v="0.75194689999999997"/>
  </r>
  <r>
    <x v="481"/>
    <x v="0"/>
    <x v="1"/>
    <n v="411"/>
    <n v="581"/>
    <s v="North West"/>
    <n v="0.70740099999999995"/>
  </r>
  <r>
    <x v="481"/>
    <x v="0"/>
    <x v="3"/>
    <n v="234"/>
    <n v="635"/>
    <s v="North West"/>
    <n v="0.3685039"/>
  </r>
  <r>
    <x v="481"/>
    <x v="0"/>
    <x v="4"/>
    <m/>
    <n v="346"/>
    <s v="North West"/>
    <m/>
  </r>
  <r>
    <x v="482"/>
    <x v="0"/>
    <x v="0"/>
    <n v="1961"/>
    <n v="2247"/>
    <s v="North West"/>
    <n v="0.87271920000000003"/>
  </r>
  <r>
    <x v="482"/>
    <x v="0"/>
    <x v="2"/>
    <n v="3921"/>
    <n v="4582"/>
    <s v="North West"/>
    <n v="0.85573980000000005"/>
  </r>
  <r>
    <x v="482"/>
    <x v="0"/>
    <x v="1"/>
    <n v="568"/>
    <n v="752"/>
    <s v="North West"/>
    <n v="0.75531919999999997"/>
  </r>
  <r>
    <x v="482"/>
    <x v="0"/>
    <x v="3"/>
    <n v="345"/>
    <n v="779"/>
    <s v="North West"/>
    <n v="0.44287549999999998"/>
  </r>
  <r>
    <x v="482"/>
    <x v="0"/>
    <x v="4"/>
    <m/>
    <n v="427"/>
    <s v="North West"/>
    <m/>
  </r>
  <r>
    <x v="483"/>
    <x v="0"/>
    <x v="2"/>
    <n v="12"/>
    <n v="8"/>
    <s v="North West"/>
    <n v="1"/>
  </r>
  <r>
    <x v="483"/>
    <x v="0"/>
    <x v="0"/>
    <n v="41"/>
    <n v="42"/>
    <s v="North West"/>
    <n v="0.97619040000000001"/>
  </r>
  <r>
    <x v="483"/>
    <x v="0"/>
    <x v="4"/>
    <m/>
    <n v="0"/>
    <s v="North West"/>
    <m/>
  </r>
  <r>
    <x v="483"/>
    <x v="0"/>
    <x v="1"/>
    <m/>
    <n v="0"/>
    <s v="North West"/>
    <m/>
  </r>
  <r>
    <x v="483"/>
    <x v="0"/>
    <x v="3"/>
    <m/>
    <n v="1"/>
    <s v="North West"/>
    <m/>
  </r>
  <r>
    <x v="484"/>
    <x v="0"/>
    <x v="0"/>
    <n v="4677"/>
    <n v="5097"/>
    <s v="North East"/>
    <n v="0.91759860000000004"/>
  </r>
  <r>
    <x v="484"/>
    <x v="0"/>
    <x v="1"/>
    <n v="996"/>
    <n v="1177"/>
    <s v="North East"/>
    <n v="0.84621919999999995"/>
  </r>
  <r>
    <x v="484"/>
    <x v="0"/>
    <x v="2"/>
    <n v="7265"/>
    <n v="9258"/>
    <s v="North East"/>
    <n v="0.7847267"/>
  </r>
  <r>
    <x v="484"/>
    <x v="0"/>
    <x v="3"/>
    <n v="488"/>
    <n v="1304"/>
    <s v="North East"/>
    <n v="0.37423309999999999"/>
  </r>
  <r>
    <x v="484"/>
    <x v="0"/>
    <x v="4"/>
    <m/>
    <n v="689"/>
    <s v="North East"/>
    <m/>
  </r>
  <r>
    <x v="485"/>
    <x v="0"/>
    <x v="0"/>
    <n v="8823"/>
    <n v="9012"/>
    <s v="North East"/>
    <n v="0.97902800000000001"/>
  </r>
  <r>
    <x v="485"/>
    <x v="0"/>
    <x v="2"/>
    <n v="15449"/>
    <n v="19273"/>
    <s v="North East"/>
    <n v="0.80158770000000001"/>
  </r>
  <r>
    <x v="485"/>
    <x v="0"/>
    <x v="1"/>
    <n v="1513"/>
    <n v="1982"/>
    <s v="North East"/>
    <n v="0.76337029999999995"/>
  </r>
  <r>
    <x v="485"/>
    <x v="0"/>
    <x v="3"/>
    <n v="864"/>
    <n v="2323"/>
    <s v="North East"/>
    <n v="0.37193280000000001"/>
  </r>
  <r>
    <x v="485"/>
    <x v="0"/>
    <x v="4"/>
    <m/>
    <n v="1250"/>
    <s v="North East"/>
    <m/>
  </r>
  <r>
    <x v="486"/>
    <x v="0"/>
    <x v="1"/>
    <n v="281"/>
    <n v="312"/>
    <s v="North East"/>
    <n v="0.90064100000000002"/>
  </r>
  <r>
    <x v="486"/>
    <x v="0"/>
    <x v="0"/>
    <n v="735"/>
    <n v="847"/>
    <s v="North East"/>
    <n v="0.8677686"/>
  </r>
  <r>
    <x v="486"/>
    <x v="0"/>
    <x v="2"/>
    <n v="1721"/>
    <n v="1985"/>
    <s v="North East"/>
    <n v="0.86700250000000001"/>
  </r>
  <r>
    <x v="486"/>
    <x v="0"/>
    <x v="3"/>
    <n v="223"/>
    <n v="327"/>
    <s v="North East"/>
    <n v="0.68195720000000004"/>
  </r>
  <r>
    <x v="486"/>
    <x v="0"/>
    <x v="4"/>
    <n v="1"/>
    <n v="139"/>
    <s v="North East"/>
    <n v="7.1942000000000004E-3"/>
  </r>
  <r>
    <x v="487"/>
    <x v="0"/>
    <x v="0"/>
    <n v="5662"/>
    <n v="6232"/>
    <s v="Central"/>
    <n v="0.90853660000000003"/>
  </r>
  <r>
    <x v="487"/>
    <x v="0"/>
    <x v="2"/>
    <n v="7326"/>
    <n v="9369"/>
    <s v="Central"/>
    <n v="0.78194050000000004"/>
  </r>
  <r>
    <x v="487"/>
    <x v="0"/>
    <x v="1"/>
    <n v="825"/>
    <n v="1099"/>
    <s v="Central"/>
    <n v="0.75068239999999997"/>
  </r>
  <r>
    <x v="487"/>
    <x v="0"/>
    <x v="3"/>
    <n v="484"/>
    <n v="1115"/>
    <s v="Central"/>
    <n v="0.43408069999999999"/>
  </r>
  <r>
    <x v="487"/>
    <x v="0"/>
    <x v="4"/>
    <n v="1"/>
    <n v="677"/>
    <s v="Central"/>
    <n v="1.4771000000000001E-3"/>
  </r>
  <r>
    <x v="488"/>
    <x v="0"/>
    <x v="0"/>
    <n v="5839"/>
    <n v="6080"/>
    <s v="Central"/>
    <n v="0.96036180000000004"/>
  </r>
  <r>
    <x v="488"/>
    <x v="0"/>
    <x v="1"/>
    <n v="861"/>
    <n v="1095"/>
    <s v="Central"/>
    <n v="0.78630140000000004"/>
  </r>
  <r>
    <x v="488"/>
    <x v="0"/>
    <x v="2"/>
    <n v="7349"/>
    <n v="9356"/>
    <s v="Central"/>
    <n v="0.78548530000000005"/>
  </r>
  <r>
    <x v="488"/>
    <x v="0"/>
    <x v="3"/>
    <n v="476"/>
    <n v="1171"/>
    <s v="Central"/>
    <n v="0.40649020000000002"/>
  </r>
  <r>
    <x v="488"/>
    <x v="0"/>
    <x v="4"/>
    <m/>
    <n v="670"/>
    <s v="Central"/>
    <m/>
  </r>
  <r>
    <x v="489"/>
    <x v="0"/>
    <x v="0"/>
    <n v="3665"/>
    <n v="3836"/>
    <s v="Central"/>
    <n v="0.95542229999999995"/>
  </r>
  <r>
    <x v="489"/>
    <x v="0"/>
    <x v="2"/>
    <n v="3765"/>
    <n v="4992"/>
    <s v="Central"/>
    <n v="0.75420670000000001"/>
  </r>
  <r>
    <x v="489"/>
    <x v="0"/>
    <x v="1"/>
    <n v="394"/>
    <n v="532"/>
    <s v="Central"/>
    <n v="0.74060150000000002"/>
  </r>
  <r>
    <x v="489"/>
    <x v="0"/>
    <x v="3"/>
    <n v="155"/>
    <n v="607"/>
    <s v="Central"/>
    <n v="0.25535419999999998"/>
  </r>
  <r>
    <x v="489"/>
    <x v="0"/>
    <x v="4"/>
    <m/>
    <n v="402"/>
    <s v="Central"/>
    <m/>
  </r>
  <r>
    <x v="490"/>
    <x v="0"/>
    <x v="0"/>
    <n v="4617"/>
    <n v="5258"/>
    <s v="North East"/>
    <n v="0.8780905"/>
  </r>
  <r>
    <x v="490"/>
    <x v="0"/>
    <x v="2"/>
    <n v="5431"/>
    <n v="7327"/>
    <s v="North East"/>
    <n v="0.74123110000000003"/>
  </r>
  <r>
    <x v="490"/>
    <x v="0"/>
    <x v="1"/>
    <n v="601"/>
    <n v="839"/>
    <s v="North East"/>
    <n v="0.71632899999999999"/>
  </r>
  <r>
    <x v="490"/>
    <x v="0"/>
    <x v="3"/>
    <n v="331"/>
    <n v="933"/>
    <s v="North East"/>
    <n v="0.35476960000000002"/>
  </r>
  <r>
    <x v="490"/>
    <x v="0"/>
    <x v="4"/>
    <n v="1"/>
    <n v="537"/>
    <s v="North East"/>
    <n v="1.8622000000000001E-3"/>
  </r>
  <r>
    <x v="491"/>
    <x v="0"/>
    <x v="0"/>
    <n v="3041"/>
    <n v="3454"/>
    <s v="North East"/>
    <n v="0.88042849999999995"/>
  </r>
  <r>
    <x v="491"/>
    <x v="0"/>
    <x v="1"/>
    <n v="481"/>
    <n v="608"/>
    <s v="North East"/>
    <n v="0.7911184"/>
  </r>
  <r>
    <x v="491"/>
    <x v="0"/>
    <x v="2"/>
    <n v="3926"/>
    <n v="5060"/>
    <s v="North East"/>
    <n v="0.7758893"/>
  </r>
  <r>
    <x v="491"/>
    <x v="0"/>
    <x v="3"/>
    <n v="233"/>
    <n v="709"/>
    <s v="North East"/>
    <n v="0.32863189999999998"/>
  </r>
  <r>
    <x v="491"/>
    <x v="0"/>
    <x v="4"/>
    <m/>
    <n v="353"/>
    <s v="North East"/>
    <m/>
  </r>
  <r>
    <x v="492"/>
    <x v="0"/>
    <x v="0"/>
    <n v="1792"/>
    <n v="1788"/>
    <s v="North East"/>
    <n v="1.002237"/>
  </r>
  <r>
    <x v="492"/>
    <x v="0"/>
    <x v="2"/>
    <n v="2899"/>
    <n v="3869"/>
    <s v="North East"/>
    <n v="0.74928919999999999"/>
  </r>
  <r>
    <x v="492"/>
    <x v="0"/>
    <x v="1"/>
    <n v="324"/>
    <n v="449"/>
    <s v="North East"/>
    <n v="0.72160360000000001"/>
  </r>
  <r>
    <x v="492"/>
    <x v="0"/>
    <x v="3"/>
    <n v="196"/>
    <n v="563"/>
    <s v="North East"/>
    <n v="0.34813499999999997"/>
  </r>
  <r>
    <x v="492"/>
    <x v="0"/>
    <x v="4"/>
    <m/>
    <n v="331"/>
    <s v="North East"/>
    <m/>
  </r>
  <r>
    <x v="493"/>
    <x v="0"/>
    <x v="0"/>
    <n v="6681"/>
    <n v="6812"/>
    <s v="North East"/>
    <n v="0.98076920000000001"/>
  </r>
  <r>
    <x v="493"/>
    <x v="0"/>
    <x v="2"/>
    <n v="11590"/>
    <n v="12922"/>
    <s v="North East"/>
    <n v="0.89692000000000005"/>
  </r>
  <r>
    <x v="493"/>
    <x v="0"/>
    <x v="1"/>
    <n v="1284"/>
    <n v="1681"/>
    <s v="North East"/>
    <n v="0.76383109999999999"/>
  </r>
  <r>
    <x v="493"/>
    <x v="0"/>
    <x v="3"/>
    <n v="643"/>
    <n v="1882"/>
    <s v="North East"/>
    <n v="0.34165780000000001"/>
  </r>
  <r>
    <x v="493"/>
    <x v="0"/>
    <x v="4"/>
    <n v="1"/>
    <n v="1008"/>
    <s v="North East"/>
    <n v="9.921000000000001E-4"/>
  </r>
  <r>
    <x v="494"/>
    <x v="0"/>
    <x v="0"/>
    <n v="3434"/>
    <n v="3690"/>
    <s v="North East"/>
    <n v="0.93062330000000004"/>
  </r>
  <r>
    <x v="494"/>
    <x v="0"/>
    <x v="2"/>
    <n v="7996"/>
    <n v="9584"/>
    <s v="North East"/>
    <n v="0.83430720000000003"/>
  </r>
  <r>
    <x v="494"/>
    <x v="0"/>
    <x v="1"/>
    <n v="763"/>
    <n v="974"/>
    <s v="North East"/>
    <n v="0.78336760000000005"/>
  </r>
  <r>
    <x v="494"/>
    <x v="0"/>
    <x v="3"/>
    <n v="468"/>
    <n v="1260"/>
    <s v="North East"/>
    <n v="0.3714286"/>
  </r>
  <r>
    <x v="494"/>
    <x v="0"/>
    <x v="4"/>
    <m/>
    <n v="733"/>
    <s v="North East"/>
    <m/>
  </r>
  <r>
    <x v="495"/>
    <x v="0"/>
    <x v="0"/>
    <n v="3478"/>
    <n v="3417"/>
    <s v="North East"/>
    <n v="1"/>
  </r>
  <r>
    <x v="495"/>
    <x v="0"/>
    <x v="2"/>
    <n v="8430"/>
    <n v="10230"/>
    <s v="North East"/>
    <n v="0.82404690000000003"/>
  </r>
  <r>
    <x v="495"/>
    <x v="0"/>
    <x v="1"/>
    <n v="670"/>
    <n v="958"/>
    <s v="North East"/>
    <n v="0.69937369999999999"/>
  </r>
  <r>
    <x v="495"/>
    <x v="0"/>
    <x v="3"/>
    <n v="351"/>
    <n v="1167"/>
    <s v="North East"/>
    <n v="0.30077120000000002"/>
  </r>
  <r>
    <x v="495"/>
    <x v="0"/>
    <x v="4"/>
    <m/>
    <n v="672"/>
    <s v="North East"/>
    <m/>
  </r>
  <r>
    <x v="496"/>
    <x v="0"/>
    <x v="0"/>
    <n v="8214"/>
    <n v="8202"/>
    <s v="North East"/>
    <n v="1.001463"/>
  </r>
  <r>
    <x v="496"/>
    <x v="0"/>
    <x v="2"/>
    <n v="13750"/>
    <n v="15231"/>
    <s v="North East"/>
    <n v="0.90276409999999996"/>
  </r>
  <r>
    <x v="496"/>
    <x v="0"/>
    <x v="1"/>
    <n v="1579"/>
    <n v="1818"/>
    <s v="North East"/>
    <n v="0.8685368"/>
  </r>
  <r>
    <x v="496"/>
    <x v="0"/>
    <x v="3"/>
    <n v="1128"/>
    <n v="2021"/>
    <s v="North East"/>
    <n v="0.55813959999999996"/>
  </r>
  <r>
    <x v="496"/>
    <x v="0"/>
    <x v="4"/>
    <m/>
    <n v="987"/>
    <s v="North East"/>
    <m/>
  </r>
  <r>
    <x v="497"/>
    <x v="0"/>
    <x v="1"/>
    <n v="246"/>
    <n v="258"/>
    <s v="North East"/>
    <n v="0.95348829999999996"/>
  </r>
  <r>
    <x v="497"/>
    <x v="0"/>
    <x v="0"/>
    <n v="1052"/>
    <n v="1195"/>
    <s v="North East"/>
    <n v="0.88033470000000003"/>
  </r>
  <r>
    <x v="497"/>
    <x v="0"/>
    <x v="2"/>
    <n v="1975"/>
    <n v="2304"/>
    <s v="North East"/>
    <n v="0.85720490000000005"/>
  </r>
  <r>
    <x v="497"/>
    <x v="0"/>
    <x v="3"/>
    <n v="218"/>
    <n v="345"/>
    <s v="North East"/>
    <n v="0.631884"/>
  </r>
  <r>
    <x v="497"/>
    <x v="0"/>
    <x v="4"/>
    <m/>
    <n v="158"/>
    <s v="North East"/>
    <m/>
  </r>
  <r>
    <x v="498"/>
    <x v="0"/>
    <x v="0"/>
    <n v="1604"/>
    <n v="1786"/>
    <s v="Central"/>
    <n v="0.89809629999999996"/>
  </r>
  <r>
    <x v="498"/>
    <x v="0"/>
    <x v="1"/>
    <n v="554"/>
    <n v="624"/>
    <s v="Central"/>
    <n v="0.88782050000000001"/>
  </r>
  <r>
    <x v="498"/>
    <x v="0"/>
    <x v="2"/>
    <n v="4056"/>
    <n v="4870"/>
    <s v="Central"/>
    <n v="0.83285419999999999"/>
  </r>
  <r>
    <x v="498"/>
    <x v="0"/>
    <x v="3"/>
    <n v="294"/>
    <n v="645"/>
    <s v="Central"/>
    <n v="0.45581389999999999"/>
  </r>
  <r>
    <x v="498"/>
    <x v="0"/>
    <x v="4"/>
    <m/>
    <n v="379"/>
    <s v="Central"/>
    <m/>
  </r>
  <r>
    <x v="499"/>
    <x v="0"/>
    <x v="0"/>
    <n v="1870"/>
    <n v="2013"/>
    <s v="North East"/>
    <n v="0.92896179999999995"/>
  </r>
  <r>
    <x v="499"/>
    <x v="0"/>
    <x v="1"/>
    <n v="512"/>
    <n v="638"/>
    <s v="North East"/>
    <n v="0.80250779999999999"/>
  </r>
  <r>
    <x v="499"/>
    <x v="0"/>
    <x v="2"/>
    <n v="3588"/>
    <n v="4562"/>
    <s v="North East"/>
    <n v="0.78649720000000001"/>
  </r>
  <r>
    <x v="499"/>
    <x v="0"/>
    <x v="3"/>
    <n v="225"/>
    <n v="610"/>
    <s v="North East"/>
    <n v="0.36885250000000003"/>
  </r>
  <r>
    <x v="499"/>
    <x v="0"/>
    <x v="4"/>
    <m/>
    <n v="331"/>
    <s v="North East"/>
    <m/>
  </r>
  <r>
    <x v="500"/>
    <x v="0"/>
    <x v="0"/>
    <n v="3222"/>
    <n v="3628"/>
    <s v="North East"/>
    <n v="0.88809260000000001"/>
  </r>
  <r>
    <x v="500"/>
    <x v="0"/>
    <x v="1"/>
    <n v="1034"/>
    <n v="1201"/>
    <s v="North East"/>
    <n v="0.86094919999999997"/>
  </r>
  <r>
    <x v="500"/>
    <x v="0"/>
    <x v="2"/>
    <n v="7416"/>
    <n v="9022"/>
    <s v="North East"/>
    <n v="0.82199069999999996"/>
  </r>
  <r>
    <x v="500"/>
    <x v="0"/>
    <x v="3"/>
    <n v="464"/>
    <n v="1276"/>
    <s v="North East"/>
    <n v="0.36363640000000003"/>
  </r>
  <r>
    <x v="500"/>
    <x v="0"/>
    <x v="4"/>
    <m/>
    <n v="636"/>
    <s v="North East"/>
    <m/>
  </r>
  <r>
    <x v="501"/>
    <x v="0"/>
    <x v="0"/>
    <n v="2013"/>
    <n v="1928"/>
    <s v="North East"/>
    <n v="1"/>
  </r>
  <r>
    <x v="501"/>
    <x v="0"/>
    <x v="1"/>
    <n v="539"/>
    <n v="605"/>
    <s v="North East"/>
    <n v="0.89090910000000001"/>
  </r>
  <r>
    <x v="501"/>
    <x v="0"/>
    <x v="2"/>
    <n v="3718"/>
    <n v="4255"/>
    <s v="North East"/>
    <n v="0.87379549999999995"/>
  </r>
  <r>
    <x v="501"/>
    <x v="0"/>
    <x v="3"/>
    <n v="378"/>
    <n v="631"/>
    <s v="North East"/>
    <n v="0.59904919999999995"/>
  </r>
  <r>
    <x v="501"/>
    <x v="0"/>
    <x v="4"/>
    <m/>
    <n v="341"/>
    <s v="North East"/>
    <m/>
  </r>
  <r>
    <x v="502"/>
    <x v="0"/>
    <x v="0"/>
    <n v="6032"/>
    <n v="6479"/>
    <s v="North East"/>
    <n v="0.9310079"/>
  </r>
  <r>
    <x v="502"/>
    <x v="0"/>
    <x v="2"/>
    <n v="11716"/>
    <n v="14081"/>
    <s v="North East"/>
    <n v="0.83204319999999998"/>
  </r>
  <r>
    <x v="502"/>
    <x v="0"/>
    <x v="1"/>
    <n v="1321"/>
    <n v="1741"/>
    <s v="North East"/>
    <n v="0.75875930000000003"/>
  </r>
  <r>
    <x v="502"/>
    <x v="0"/>
    <x v="3"/>
    <n v="557"/>
    <n v="1963"/>
    <s v="North East"/>
    <n v="0.28374939999999998"/>
  </r>
  <r>
    <x v="502"/>
    <x v="0"/>
    <x v="4"/>
    <m/>
    <n v="1014"/>
    <s v="North East"/>
    <m/>
  </r>
  <r>
    <x v="503"/>
    <x v="0"/>
    <x v="1"/>
    <n v="277"/>
    <n v="291"/>
    <s v="North East"/>
    <n v="0.95189009999999996"/>
  </r>
  <r>
    <x v="503"/>
    <x v="0"/>
    <x v="0"/>
    <n v="631"/>
    <n v="711"/>
    <s v="North East"/>
    <n v="0.8874824"/>
  </r>
  <r>
    <x v="503"/>
    <x v="0"/>
    <x v="2"/>
    <n v="1639"/>
    <n v="1915"/>
    <s v="North East"/>
    <n v="0.85587469999999999"/>
  </r>
  <r>
    <x v="503"/>
    <x v="0"/>
    <x v="3"/>
    <n v="113"/>
    <n v="278"/>
    <s v="North East"/>
    <n v="0.40647480000000002"/>
  </r>
  <r>
    <x v="503"/>
    <x v="0"/>
    <x v="4"/>
    <m/>
    <n v="153"/>
    <s v="North East"/>
    <m/>
  </r>
  <r>
    <x v="504"/>
    <x v="0"/>
    <x v="1"/>
    <n v="339"/>
    <n v="393"/>
    <s v="North East"/>
    <n v="0.86259540000000001"/>
  </r>
  <r>
    <x v="504"/>
    <x v="0"/>
    <x v="2"/>
    <n v="2309"/>
    <n v="2691"/>
    <s v="North East"/>
    <n v="0.85804530000000001"/>
  </r>
  <r>
    <x v="504"/>
    <x v="0"/>
    <x v="0"/>
    <n v="843"/>
    <n v="1034"/>
    <s v="North East"/>
    <n v="0.81528040000000002"/>
  </r>
  <r>
    <x v="504"/>
    <x v="0"/>
    <x v="3"/>
    <n v="161"/>
    <n v="401"/>
    <s v="North East"/>
    <n v="0.40149629999999997"/>
  </r>
  <r>
    <x v="504"/>
    <x v="0"/>
    <x v="4"/>
    <m/>
    <n v="200"/>
    <s v="North East"/>
    <m/>
  </r>
  <r>
    <x v="505"/>
    <x v="0"/>
    <x v="0"/>
    <n v="5149"/>
    <n v="5700"/>
    <s v="North East"/>
    <n v="0.90333330000000001"/>
  </r>
  <r>
    <x v="505"/>
    <x v="0"/>
    <x v="2"/>
    <n v="3364"/>
    <n v="4584"/>
    <s v="North East"/>
    <n v="0.73385690000000003"/>
  </r>
  <r>
    <x v="505"/>
    <x v="0"/>
    <x v="1"/>
    <n v="385"/>
    <n v="569"/>
    <s v="North East"/>
    <n v="0.6766257"/>
  </r>
  <r>
    <x v="505"/>
    <x v="0"/>
    <x v="3"/>
    <n v="198"/>
    <n v="567"/>
    <s v="North East"/>
    <n v="0.34920639999999997"/>
  </r>
  <r>
    <x v="505"/>
    <x v="0"/>
    <x v="4"/>
    <m/>
    <n v="306"/>
    <s v="North East"/>
    <m/>
  </r>
  <r>
    <x v="506"/>
    <x v="0"/>
    <x v="0"/>
    <n v="1680"/>
    <n v="1834"/>
    <s v="North East"/>
    <n v="0.91603049999999997"/>
  </r>
  <r>
    <x v="506"/>
    <x v="0"/>
    <x v="1"/>
    <n v="304"/>
    <n v="337"/>
    <s v="North East"/>
    <n v="0.90207709999999997"/>
  </r>
  <r>
    <x v="506"/>
    <x v="0"/>
    <x v="2"/>
    <n v="2220"/>
    <n v="2717"/>
    <s v="North East"/>
    <n v="0.81707759999999996"/>
  </r>
  <r>
    <x v="506"/>
    <x v="0"/>
    <x v="3"/>
    <n v="103"/>
    <n v="361"/>
    <s v="North East"/>
    <n v="0.28531859999999998"/>
  </r>
  <r>
    <x v="506"/>
    <x v="0"/>
    <x v="4"/>
    <m/>
    <n v="202"/>
    <s v="North East"/>
    <m/>
  </r>
  <r>
    <x v="507"/>
    <x v="0"/>
    <x v="0"/>
    <n v="2426"/>
    <n v="2686"/>
    <s v="North East"/>
    <n v="0.90320180000000005"/>
  </r>
  <r>
    <x v="507"/>
    <x v="0"/>
    <x v="2"/>
    <n v="3270"/>
    <n v="4175"/>
    <s v="North East"/>
    <n v="0.78323350000000003"/>
  </r>
  <r>
    <x v="507"/>
    <x v="0"/>
    <x v="1"/>
    <n v="395"/>
    <n v="553"/>
    <s v="North East"/>
    <n v="0.71428570000000002"/>
  </r>
  <r>
    <x v="507"/>
    <x v="0"/>
    <x v="3"/>
    <n v="174"/>
    <n v="676"/>
    <s v="North East"/>
    <n v="0.25739649999999997"/>
  </r>
  <r>
    <x v="507"/>
    <x v="0"/>
    <x v="4"/>
    <m/>
    <n v="330"/>
    <s v="North East"/>
    <m/>
  </r>
  <r>
    <x v="508"/>
    <x v="0"/>
    <x v="0"/>
    <n v="12118"/>
    <n v="10381"/>
    <s v="North East"/>
    <n v="1"/>
  </r>
  <r>
    <x v="508"/>
    <x v="0"/>
    <x v="2"/>
    <n v="17538"/>
    <n v="18598"/>
    <s v="North East"/>
    <n v="0.94300459999999997"/>
  </r>
  <r>
    <x v="508"/>
    <x v="0"/>
    <x v="1"/>
    <n v="2119"/>
    <n v="2329"/>
    <s v="North East"/>
    <n v="0.90983250000000004"/>
  </r>
  <r>
    <x v="508"/>
    <x v="0"/>
    <x v="3"/>
    <n v="1545"/>
    <n v="2877"/>
    <s v="North East"/>
    <n v="0.53701770000000004"/>
  </r>
  <r>
    <x v="508"/>
    <x v="0"/>
    <x v="4"/>
    <n v="1"/>
    <n v="1448"/>
    <s v="North East"/>
    <n v="6.9059999999999998E-4"/>
  </r>
  <r>
    <x v="509"/>
    <x v="0"/>
    <x v="0"/>
    <n v="6258"/>
    <n v="6837"/>
    <s v="North East"/>
    <n v="0.91531370000000001"/>
  </r>
  <r>
    <x v="509"/>
    <x v="0"/>
    <x v="2"/>
    <n v="9548"/>
    <n v="11179"/>
    <s v="North East"/>
    <n v="0.85410140000000001"/>
  </r>
  <r>
    <x v="509"/>
    <x v="0"/>
    <x v="1"/>
    <n v="1035"/>
    <n v="1415"/>
    <s v="North East"/>
    <n v="0.73144880000000001"/>
  </r>
  <r>
    <x v="509"/>
    <x v="0"/>
    <x v="3"/>
    <n v="756"/>
    <n v="1664"/>
    <s v="North East"/>
    <n v="0.45432689999999998"/>
  </r>
  <r>
    <x v="509"/>
    <x v="0"/>
    <x v="4"/>
    <n v="2"/>
    <n v="848"/>
    <s v="North East"/>
    <n v="2.3584999999999999E-3"/>
  </r>
  <r>
    <x v="510"/>
    <x v="0"/>
    <x v="0"/>
    <n v="4534"/>
    <n v="5539"/>
    <s v="North East"/>
    <n v="0.81855929999999999"/>
  </r>
  <r>
    <x v="510"/>
    <x v="0"/>
    <x v="1"/>
    <n v="931"/>
    <n v="1186"/>
    <s v="North East"/>
    <n v="0.78499160000000001"/>
  </r>
  <r>
    <x v="510"/>
    <x v="0"/>
    <x v="2"/>
    <n v="7814"/>
    <n v="10331"/>
    <s v="North East"/>
    <n v="0.75636429999999999"/>
  </r>
  <r>
    <x v="510"/>
    <x v="0"/>
    <x v="3"/>
    <n v="611"/>
    <n v="1329"/>
    <s v="North East"/>
    <n v="0.45974419999999999"/>
  </r>
  <r>
    <x v="510"/>
    <x v="0"/>
    <x v="4"/>
    <m/>
    <n v="726"/>
    <s v="North East"/>
    <m/>
  </r>
  <r>
    <x v="511"/>
    <x v="0"/>
    <x v="0"/>
    <n v="8450"/>
    <n v="8809"/>
    <s v="North West"/>
    <n v="0.95924620000000005"/>
  </r>
  <r>
    <x v="511"/>
    <x v="0"/>
    <x v="2"/>
    <n v="12655"/>
    <n v="15287"/>
    <s v="North West"/>
    <n v="0.8278276"/>
  </r>
  <r>
    <x v="511"/>
    <x v="0"/>
    <x v="1"/>
    <n v="1301"/>
    <n v="1572"/>
    <s v="North West"/>
    <n v="0.82760820000000002"/>
  </r>
  <r>
    <x v="511"/>
    <x v="0"/>
    <x v="3"/>
    <n v="901"/>
    <n v="1785"/>
    <s v="North West"/>
    <n v="0.50476189999999999"/>
  </r>
  <r>
    <x v="511"/>
    <x v="0"/>
    <x v="4"/>
    <n v="3"/>
    <n v="1086"/>
    <s v="North West"/>
    <n v="2.7623999999999999E-3"/>
  </r>
  <r>
    <x v="512"/>
    <x v="0"/>
    <x v="2"/>
    <n v="13099"/>
    <n v="12618"/>
    <s v="North West"/>
    <n v="1"/>
  </r>
  <r>
    <x v="512"/>
    <x v="0"/>
    <x v="0"/>
    <n v="6075"/>
    <n v="5872"/>
    <s v="North West"/>
    <n v="1"/>
  </r>
  <r>
    <x v="512"/>
    <x v="0"/>
    <x v="1"/>
    <n v="1238"/>
    <n v="1529"/>
    <s v="North West"/>
    <n v="0.8096795"/>
  </r>
  <r>
    <x v="512"/>
    <x v="0"/>
    <x v="3"/>
    <n v="742"/>
    <n v="1609"/>
    <s v="North West"/>
    <n v="0.46115600000000001"/>
  </r>
  <r>
    <x v="512"/>
    <x v="0"/>
    <x v="4"/>
    <m/>
    <n v="958"/>
    <s v="North West"/>
    <m/>
  </r>
  <r>
    <x v="513"/>
    <x v="0"/>
    <x v="0"/>
    <n v="5420"/>
    <n v="5793"/>
    <s v="North West"/>
    <n v="0.935612"/>
  </r>
  <r>
    <x v="513"/>
    <x v="0"/>
    <x v="2"/>
    <n v="10207"/>
    <n v="12071"/>
    <s v="North West"/>
    <n v="0.84558029999999995"/>
  </r>
  <r>
    <x v="513"/>
    <x v="0"/>
    <x v="1"/>
    <n v="1120"/>
    <n v="1451"/>
    <s v="North West"/>
    <n v="0.7718815"/>
  </r>
  <r>
    <x v="513"/>
    <x v="0"/>
    <x v="3"/>
    <n v="711"/>
    <n v="1607"/>
    <s v="North West"/>
    <n v="0.44243929999999998"/>
  </r>
  <r>
    <x v="513"/>
    <x v="0"/>
    <x v="4"/>
    <n v="1"/>
    <n v="904"/>
    <s v="North West"/>
    <n v="1.1061999999999999E-3"/>
  </r>
  <r>
    <x v="514"/>
    <x v="0"/>
    <x v="0"/>
    <n v="5482"/>
    <n v="5663"/>
    <s v="North West"/>
    <n v="0.96803810000000001"/>
  </r>
  <r>
    <x v="514"/>
    <x v="0"/>
    <x v="2"/>
    <n v="9812"/>
    <n v="11790"/>
    <s v="North West"/>
    <n v="0.83223069999999999"/>
  </r>
  <r>
    <x v="514"/>
    <x v="0"/>
    <x v="1"/>
    <n v="925"/>
    <n v="1125"/>
    <s v="North West"/>
    <n v="0.82222220000000001"/>
  </r>
  <r>
    <x v="514"/>
    <x v="0"/>
    <x v="3"/>
    <n v="588"/>
    <n v="1445"/>
    <s v="North West"/>
    <n v="0.40692040000000002"/>
  </r>
  <r>
    <x v="514"/>
    <x v="0"/>
    <x v="4"/>
    <m/>
    <n v="941"/>
    <s v="North West"/>
    <m/>
  </r>
  <r>
    <x v="515"/>
    <x v="0"/>
    <x v="1"/>
    <n v="1065"/>
    <n v="1009"/>
    <s v="North West"/>
    <n v="1"/>
  </r>
  <r>
    <x v="515"/>
    <x v="0"/>
    <x v="2"/>
    <n v="6704"/>
    <n v="7176"/>
    <s v="North West"/>
    <n v="0.93422519999999998"/>
  </r>
  <r>
    <x v="515"/>
    <x v="0"/>
    <x v="0"/>
    <n v="3284"/>
    <n v="3562"/>
    <s v="North West"/>
    <n v="0.92195400000000005"/>
  </r>
  <r>
    <x v="515"/>
    <x v="0"/>
    <x v="3"/>
    <n v="688"/>
    <n v="1076"/>
    <s v="North West"/>
    <n v="0.63940520000000001"/>
  </r>
  <r>
    <x v="515"/>
    <x v="0"/>
    <x v="4"/>
    <m/>
    <n v="583"/>
    <s v="North West"/>
    <m/>
  </r>
  <r>
    <x v="516"/>
    <x v="0"/>
    <x v="0"/>
    <n v="1167"/>
    <n v="1344"/>
    <s v="North West"/>
    <n v="0.86830359999999995"/>
  </r>
  <r>
    <x v="516"/>
    <x v="0"/>
    <x v="2"/>
    <n v="2333"/>
    <n v="2876"/>
    <s v="North West"/>
    <n v="0.81119609999999998"/>
  </r>
  <r>
    <x v="516"/>
    <x v="0"/>
    <x v="1"/>
    <n v="400"/>
    <n v="589"/>
    <s v="North West"/>
    <n v="0.67911710000000003"/>
  </r>
  <r>
    <x v="516"/>
    <x v="0"/>
    <x v="3"/>
    <n v="285"/>
    <n v="603"/>
    <s v="North West"/>
    <n v="0.47263680000000002"/>
  </r>
  <r>
    <x v="516"/>
    <x v="0"/>
    <x v="4"/>
    <m/>
    <n v="279"/>
    <s v="North West"/>
    <m/>
  </r>
  <r>
    <x v="517"/>
    <x v="0"/>
    <x v="1"/>
    <n v="417"/>
    <n v="438"/>
    <s v="North West"/>
    <n v="0.95205479999999998"/>
  </r>
  <r>
    <x v="517"/>
    <x v="0"/>
    <x v="0"/>
    <n v="1957"/>
    <n v="2191"/>
    <s v="North West"/>
    <n v="0.89319939999999998"/>
  </r>
  <r>
    <x v="517"/>
    <x v="0"/>
    <x v="2"/>
    <n v="2968"/>
    <n v="3483"/>
    <s v="North West"/>
    <n v="0.85213890000000003"/>
  </r>
  <r>
    <x v="517"/>
    <x v="0"/>
    <x v="3"/>
    <n v="297"/>
    <n v="495"/>
    <s v="North West"/>
    <n v="0.6"/>
  </r>
  <r>
    <x v="517"/>
    <x v="0"/>
    <x v="4"/>
    <n v="1"/>
    <n v="242"/>
    <s v="North West"/>
    <n v="4.1321999999999999E-3"/>
  </r>
  <r>
    <x v="518"/>
    <x v="0"/>
    <x v="0"/>
    <n v="568"/>
    <n v="640"/>
    <s v="North West"/>
    <n v="0.88749999999999996"/>
  </r>
  <r>
    <x v="518"/>
    <x v="0"/>
    <x v="1"/>
    <n v="91"/>
    <n v="117"/>
    <s v="North West"/>
    <n v="0.77777779999999996"/>
  </r>
  <r>
    <x v="518"/>
    <x v="0"/>
    <x v="2"/>
    <n v="829"/>
    <n v="1079"/>
    <s v="North West"/>
    <n v="0.76830399999999999"/>
  </r>
  <r>
    <x v="518"/>
    <x v="0"/>
    <x v="3"/>
    <n v="57"/>
    <n v="138"/>
    <s v="North West"/>
    <n v="0.41304350000000001"/>
  </r>
  <r>
    <x v="518"/>
    <x v="0"/>
    <x v="4"/>
    <m/>
    <n v="102"/>
    <s v="North West"/>
    <m/>
  </r>
  <r>
    <x v="519"/>
    <x v="0"/>
    <x v="0"/>
    <n v="2995"/>
    <n v="3225"/>
    <s v="North West"/>
    <n v="0.92868209999999995"/>
  </r>
  <r>
    <x v="519"/>
    <x v="0"/>
    <x v="2"/>
    <n v="4692"/>
    <n v="5945"/>
    <s v="North West"/>
    <n v="0.78923460000000001"/>
  </r>
  <r>
    <x v="519"/>
    <x v="0"/>
    <x v="1"/>
    <n v="556"/>
    <n v="756"/>
    <s v="North West"/>
    <n v="0.73544969999999998"/>
  </r>
  <r>
    <x v="519"/>
    <x v="0"/>
    <x v="3"/>
    <n v="222"/>
    <n v="762"/>
    <s v="North West"/>
    <n v="0.2913386"/>
  </r>
  <r>
    <x v="519"/>
    <x v="0"/>
    <x v="4"/>
    <m/>
    <n v="405"/>
    <s v="North West"/>
    <m/>
  </r>
  <r>
    <x v="520"/>
    <x v="0"/>
    <x v="0"/>
    <n v="997"/>
    <n v="1114"/>
    <s v="North West"/>
    <n v="0.89497309999999997"/>
  </r>
  <r>
    <x v="520"/>
    <x v="0"/>
    <x v="2"/>
    <n v="2981"/>
    <n v="3394"/>
    <s v="North West"/>
    <n v="0.8783147"/>
  </r>
  <r>
    <x v="520"/>
    <x v="0"/>
    <x v="1"/>
    <n v="440"/>
    <n v="798"/>
    <s v="North West"/>
    <n v="0.55137840000000005"/>
  </r>
  <r>
    <x v="520"/>
    <x v="0"/>
    <x v="3"/>
    <n v="256"/>
    <n v="800"/>
    <s v="North West"/>
    <n v="0.32"/>
  </r>
  <r>
    <x v="520"/>
    <x v="0"/>
    <x v="4"/>
    <m/>
    <n v="381"/>
    <s v="North West"/>
    <m/>
  </r>
  <r>
    <x v="521"/>
    <x v="0"/>
    <x v="0"/>
    <n v="2843"/>
    <n v="2964"/>
    <s v="North West"/>
    <n v="0.95917680000000005"/>
  </r>
  <r>
    <x v="521"/>
    <x v="0"/>
    <x v="2"/>
    <n v="5107"/>
    <n v="5935"/>
    <s v="North West"/>
    <n v="0.8604887"/>
  </r>
  <r>
    <x v="521"/>
    <x v="0"/>
    <x v="1"/>
    <n v="722"/>
    <n v="876"/>
    <s v="North West"/>
    <n v="0.82420090000000001"/>
  </r>
  <r>
    <x v="521"/>
    <x v="0"/>
    <x v="3"/>
    <n v="459"/>
    <n v="935"/>
    <s v="North West"/>
    <n v="0.49090909999999999"/>
  </r>
  <r>
    <x v="521"/>
    <x v="0"/>
    <x v="4"/>
    <m/>
    <n v="548"/>
    <s v="North West"/>
    <m/>
  </r>
  <r>
    <x v="522"/>
    <x v="0"/>
    <x v="0"/>
    <n v="3888"/>
    <n v="3863"/>
    <s v="North West"/>
    <n v="1"/>
  </r>
  <r>
    <x v="522"/>
    <x v="0"/>
    <x v="2"/>
    <n v="7537"/>
    <n v="8473"/>
    <s v="North West"/>
    <n v="0.88953139999999997"/>
  </r>
  <r>
    <x v="522"/>
    <x v="0"/>
    <x v="1"/>
    <n v="925"/>
    <n v="1181"/>
    <s v="North West"/>
    <n v="0.78323449999999994"/>
  </r>
  <r>
    <x v="522"/>
    <x v="0"/>
    <x v="3"/>
    <n v="598"/>
    <n v="1239"/>
    <s v="North West"/>
    <n v="0.4826473"/>
  </r>
  <r>
    <x v="522"/>
    <x v="0"/>
    <x v="4"/>
    <m/>
    <n v="711"/>
    <s v="North West"/>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7065"/>
    <n v="8580"/>
    <s v="East"/>
    <n v="0.82342649999999995"/>
  </r>
  <r>
    <x v="0"/>
    <x v="0"/>
    <x v="1"/>
    <n v="10834"/>
    <n v="20830"/>
    <s v="East"/>
    <n v="0.5201152"/>
  </r>
  <r>
    <x v="0"/>
    <x v="0"/>
    <x v="2"/>
    <n v="530"/>
    <n v="2475"/>
    <s v="East"/>
    <n v="0.21414140000000001"/>
  </r>
  <r>
    <x v="0"/>
    <x v="0"/>
    <x v="3"/>
    <n v="2"/>
    <n v="2864"/>
    <s v="East"/>
    <n v="6.9830000000000001E-4"/>
  </r>
  <r>
    <x v="1"/>
    <x v="0"/>
    <x v="0"/>
    <n v="6274"/>
    <n v="6882"/>
    <s v="East"/>
    <n v="0.91165359999999995"/>
  </r>
  <r>
    <x v="1"/>
    <x v="0"/>
    <x v="1"/>
    <n v="8585"/>
    <n v="16233"/>
    <s v="East"/>
    <n v="0.52886100000000003"/>
  </r>
  <r>
    <x v="1"/>
    <x v="0"/>
    <x v="2"/>
    <n v="534"/>
    <n v="2356"/>
    <s v="East"/>
    <n v="0.2266553"/>
  </r>
  <r>
    <x v="1"/>
    <x v="0"/>
    <x v="3"/>
    <n v="5"/>
    <n v="2440"/>
    <s v="East"/>
    <n v="2.0492000000000002E-3"/>
  </r>
  <r>
    <x v="2"/>
    <x v="0"/>
    <x v="0"/>
    <n v="7362"/>
    <n v="8643"/>
    <s v="East"/>
    <n v="0.85178759999999998"/>
  </r>
  <r>
    <x v="2"/>
    <x v="0"/>
    <x v="1"/>
    <n v="9652"/>
    <n v="19156"/>
    <s v="East"/>
    <n v="0.50386299999999995"/>
  </r>
  <r>
    <x v="2"/>
    <x v="0"/>
    <x v="2"/>
    <n v="389"/>
    <n v="2228"/>
    <s v="East"/>
    <n v="0.1745961"/>
  </r>
  <r>
    <x v="2"/>
    <x v="0"/>
    <x v="4"/>
    <m/>
    <n v="1682"/>
    <s v="East"/>
    <m/>
  </r>
  <r>
    <x v="2"/>
    <x v="0"/>
    <x v="3"/>
    <m/>
    <n v="2628"/>
    <s v="East"/>
    <m/>
  </r>
  <r>
    <x v="3"/>
    <x v="0"/>
    <x v="0"/>
    <n v="4551"/>
    <n v="5312"/>
    <s v="East"/>
    <n v="0.85673949999999999"/>
  </r>
  <r>
    <x v="3"/>
    <x v="0"/>
    <x v="1"/>
    <n v="10804"/>
    <n v="17958"/>
    <s v="East"/>
    <n v="0.60162599999999999"/>
  </r>
  <r>
    <x v="3"/>
    <x v="0"/>
    <x v="2"/>
    <n v="251"/>
    <n v="1298"/>
    <s v="East"/>
    <n v="0.1933744"/>
  </r>
  <r>
    <x v="3"/>
    <x v="0"/>
    <x v="3"/>
    <n v="2"/>
    <n v="1541"/>
    <s v="East"/>
    <n v="1.2979000000000001E-3"/>
  </r>
  <r>
    <x v="4"/>
    <x v="0"/>
    <x v="0"/>
    <n v="7246"/>
    <n v="8349"/>
    <s v="East"/>
    <n v="0.8678884"/>
  </r>
  <r>
    <x v="4"/>
    <x v="0"/>
    <x v="1"/>
    <n v="9711"/>
    <n v="18782"/>
    <s v="East"/>
    <n v="0.51703759999999999"/>
  </r>
  <r>
    <x v="4"/>
    <x v="0"/>
    <x v="2"/>
    <n v="419"/>
    <n v="2334"/>
    <s v="East"/>
    <n v="0.17952009999999999"/>
  </r>
  <r>
    <x v="5"/>
    <x v="0"/>
    <x v="0"/>
    <n v="9980"/>
    <n v="12377"/>
    <s v="East"/>
    <n v="0.80633429999999995"/>
  </r>
  <r>
    <x v="5"/>
    <x v="0"/>
    <x v="1"/>
    <n v="22766"/>
    <n v="38623"/>
    <s v="East"/>
    <n v="0.58944149999999995"/>
  </r>
  <r>
    <x v="5"/>
    <x v="0"/>
    <x v="2"/>
    <n v="1921"/>
    <n v="6103"/>
    <s v="East"/>
    <n v="0.31476320000000002"/>
  </r>
  <r>
    <x v="5"/>
    <x v="0"/>
    <x v="3"/>
    <n v="5"/>
    <n v="6260"/>
    <s v="East"/>
    <n v="7.9869999999999995E-4"/>
  </r>
  <r>
    <x v="6"/>
    <x v="0"/>
    <x v="0"/>
    <n v="1074"/>
    <n v="1549"/>
    <s v="East"/>
    <n v="0.69335060000000004"/>
  </r>
  <r>
    <x v="6"/>
    <x v="0"/>
    <x v="1"/>
    <n v="4202"/>
    <n v="8728"/>
    <s v="East"/>
    <n v="0.48143910000000001"/>
  </r>
  <r>
    <x v="6"/>
    <x v="0"/>
    <x v="2"/>
    <n v="233"/>
    <n v="1210"/>
    <s v="East"/>
    <n v="0.19256200000000001"/>
  </r>
  <r>
    <x v="7"/>
    <x v="0"/>
    <x v="0"/>
    <n v="2780"/>
    <n v="3782"/>
    <s v="East"/>
    <n v="0.73506079999999996"/>
  </r>
  <r>
    <x v="7"/>
    <x v="0"/>
    <x v="1"/>
    <n v="7816"/>
    <n v="16464"/>
    <s v="East"/>
    <n v="0.47473280000000001"/>
  </r>
  <r>
    <x v="7"/>
    <x v="0"/>
    <x v="2"/>
    <n v="550"/>
    <n v="2413"/>
    <s v="East"/>
    <n v="0.227932"/>
  </r>
  <r>
    <x v="8"/>
    <x v="0"/>
    <x v="0"/>
    <n v="6845"/>
    <n v="8363"/>
    <s v="East"/>
    <n v="0.81848620000000005"/>
  </r>
  <r>
    <x v="8"/>
    <x v="0"/>
    <x v="1"/>
    <n v="14510"/>
    <n v="27247"/>
    <s v="East"/>
    <n v="0.53253569999999995"/>
  </r>
  <r>
    <x v="8"/>
    <x v="0"/>
    <x v="2"/>
    <n v="1009"/>
    <n v="4023"/>
    <s v="East"/>
    <n v="0.25080789999999997"/>
  </r>
  <r>
    <x v="8"/>
    <x v="0"/>
    <x v="3"/>
    <n v="5"/>
    <n v="4031"/>
    <s v="East"/>
    <n v="1.2404E-3"/>
  </r>
  <r>
    <x v="9"/>
    <x v="0"/>
    <x v="0"/>
    <n v="11733"/>
    <n v="15849"/>
    <s v="East"/>
    <n v="0.74029900000000004"/>
  </r>
  <r>
    <x v="9"/>
    <x v="0"/>
    <x v="1"/>
    <n v="18720"/>
    <n v="37808"/>
    <s v="East"/>
    <n v="0.4951333"/>
  </r>
  <r>
    <x v="9"/>
    <x v="0"/>
    <x v="2"/>
    <n v="732"/>
    <n v="5062"/>
    <s v="East"/>
    <n v="0.14460690000000001"/>
  </r>
  <r>
    <x v="10"/>
    <x v="0"/>
    <x v="0"/>
    <n v="6090"/>
    <n v="7870"/>
    <s v="Central"/>
    <n v="0.77382459999999997"/>
  </r>
  <r>
    <x v="10"/>
    <x v="0"/>
    <x v="1"/>
    <n v="10193"/>
    <n v="20372"/>
    <s v="Central"/>
    <n v="0.5003436"/>
  </r>
  <r>
    <x v="10"/>
    <x v="0"/>
    <x v="2"/>
    <n v="570"/>
    <n v="2730"/>
    <s v="Central"/>
    <n v="0.20879120000000001"/>
  </r>
  <r>
    <x v="10"/>
    <x v="0"/>
    <x v="3"/>
    <n v="3"/>
    <n v="2780"/>
    <s v="Central"/>
    <n v="1.0790999999999999E-3"/>
  </r>
  <r>
    <x v="11"/>
    <x v="0"/>
    <x v="0"/>
    <n v="3118"/>
    <n v="3862"/>
    <s v="Central"/>
    <n v="0.80735369999999995"/>
  </r>
  <r>
    <x v="11"/>
    <x v="0"/>
    <x v="1"/>
    <n v="4212"/>
    <n v="8009"/>
    <s v="Central"/>
    <n v="0.52590840000000005"/>
  </r>
  <r>
    <x v="11"/>
    <x v="0"/>
    <x v="2"/>
    <n v="171"/>
    <n v="954"/>
    <s v="Central"/>
    <n v="0.1792453"/>
  </r>
  <r>
    <x v="11"/>
    <x v="0"/>
    <x v="3"/>
    <n v="1"/>
    <n v="1117"/>
    <s v="Central"/>
    <n v="8.9530000000000002E-4"/>
  </r>
  <r>
    <x v="12"/>
    <x v="0"/>
    <x v="0"/>
    <n v="3540"/>
    <n v="4526"/>
    <s v="Toronto"/>
    <n v="0.78214760000000005"/>
  </r>
  <r>
    <x v="12"/>
    <x v="0"/>
    <x v="1"/>
    <n v="5610"/>
    <n v="10801"/>
    <s v="Toronto"/>
    <n v="0.51939639999999998"/>
  </r>
  <r>
    <x v="12"/>
    <x v="0"/>
    <x v="2"/>
    <n v="321"/>
    <n v="1339"/>
    <s v="Toronto"/>
    <n v="0.2397311"/>
  </r>
  <r>
    <x v="13"/>
    <x v="0"/>
    <x v="0"/>
    <n v="3018"/>
    <n v="3897"/>
    <s v="Toronto"/>
    <n v="0.77444190000000002"/>
  </r>
  <r>
    <x v="13"/>
    <x v="0"/>
    <x v="1"/>
    <n v="7957"/>
    <n v="13142"/>
    <s v="Toronto"/>
    <n v="0.60546339999999998"/>
  </r>
  <r>
    <x v="13"/>
    <x v="0"/>
    <x v="2"/>
    <n v="248"/>
    <n v="1094"/>
    <s v="Toronto"/>
    <n v="0.226691"/>
  </r>
  <r>
    <x v="14"/>
    <x v="0"/>
    <x v="0"/>
    <n v="6418"/>
    <n v="8326"/>
    <s v="Central"/>
    <n v="0.77083829999999998"/>
  </r>
  <r>
    <x v="14"/>
    <x v="0"/>
    <x v="1"/>
    <n v="21665"/>
    <n v="34947"/>
    <s v="Central"/>
    <n v="0.61993880000000001"/>
  </r>
  <r>
    <x v="14"/>
    <x v="0"/>
    <x v="2"/>
    <n v="343"/>
    <n v="1840"/>
    <s v="Central"/>
    <n v="0.186413"/>
  </r>
  <r>
    <x v="15"/>
    <x v="0"/>
    <x v="0"/>
    <n v="3618"/>
    <n v="3700"/>
    <s v="Central"/>
    <n v="0.97783790000000004"/>
  </r>
  <r>
    <x v="15"/>
    <x v="0"/>
    <x v="1"/>
    <n v="6818"/>
    <n v="13996"/>
    <s v="Central"/>
    <n v="0.48713919999999999"/>
  </r>
  <r>
    <x v="15"/>
    <x v="0"/>
    <x v="2"/>
    <n v="286"/>
    <n v="1908"/>
    <s v="Central"/>
    <n v="0.14989520000000001"/>
  </r>
  <r>
    <x v="15"/>
    <x v="0"/>
    <x v="3"/>
    <n v="1"/>
    <n v="1910"/>
    <s v="Central"/>
    <n v="5.2360000000000004E-4"/>
  </r>
  <r>
    <x v="16"/>
    <x v="0"/>
    <x v="0"/>
    <n v="3781"/>
    <n v="4932"/>
    <s v="Central"/>
    <n v="0.76662609999999998"/>
  </r>
  <r>
    <x v="16"/>
    <x v="0"/>
    <x v="1"/>
    <n v="4943"/>
    <n v="11510"/>
    <s v="Central"/>
    <n v="0.42945270000000002"/>
  </r>
  <r>
    <x v="16"/>
    <x v="0"/>
    <x v="2"/>
    <n v="199"/>
    <n v="1525"/>
    <s v="Central"/>
    <n v="0.13049179999999999"/>
  </r>
  <r>
    <x v="17"/>
    <x v="0"/>
    <x v="0"/>
    <n v="6157"/>
    <n v="9141"/>
    <s v="Central"/>
    <n v="0.67355869999999995"/>
  </r>
  <r>
    <x v="17"/>
    <x v="0"/>
    <x v="1"/>
    <n v="10078"/>
    <n v="24669"/>
    <s v="Central"/>
    <n v="0.40852889999999997"/>
  </r>
  <r>
    <x v="17"/>
    <x v="0"/>
    <x v="2"/>
    <n v="349"/>
    <n v="3280"/>
    <s v="Central"/>
    <n v="0.10640239999999999"/>
  </r>
  <r>
    <x v="17"/>
    <x v="0"/>
    <x v="3"/>
    <n v="3"/>
    <n v="3587"/>
    <s v="Central"/>
    <n v="8.3639999999999995E-4"/>
  </r>
  <r>
    <x v="18"/>
    <x v="0"/>
    <x v="0"/>
    <n v="6454"/>
    <n v="9451"/>
    <s v="Central"/>
    <n v="0.68289069999999996"/>
  </r>
  <r>
    <x v="18"/>
    <x v="0"/>
    <x v="1"/>
    <n v="11806"/>
    <n v="24439"/>
    <s v="Central"/>
    <n v="0.48308030000000002"/>
  </r>
  <r>
    <x v="18"/>
    <x v="0"/>
    <x v="2"/>
    <n v="419"/>
    <n v="2731"/>
    <s v="Central"/>
    <n v="0.1534237"/>
  </r>
  <r>
    <x v="18"/>
    <x v="0"/>
    <x v="3"/>
    <n v="4"/>
    <n v="3006"/>
    <s v="Central"/>
    <n v="1.3307E-3"/>
  </r>
  <r>
    <x v="18"/>
    <x v="0"/>
    <x v="4"/>
    <m/>
    <n v="2138"/>
    <s v="Central"/>
    <m/>
  </r>
  <r>
    <x v="19"/>
    <x v="0"/>
    <x v="0"/>
    <n v="3842"/>
    <n v="5402"/>
    <s v="Central"/>
    <n v="0.71121809999999996"/>
  </r>
  <r>
    <x v="19"/>
    <x v="0"/>
    <x v="1"/>
    <n v="6204"/>
    <n v="15256"/>
    <s v="Central"/>
    <n v="0.40665970000000001"/>
  </r>
  <r>
    <x v="19"/>
    <x v="0"/>
    <x v="2"/>
    <n v="224"/>
    <n v="2009"/>
    <s v="Central"/>
    <n v="0.11149829999999999"/>
  </r>
  <r>
    <x v="20"/>
    <x v="0"/>
    <x v="0"/>
    <n v="4670"/>
    <n v="5951"/>
    <s v="Central"/>
    <n v="0.7847421"/>
  </r>
  <r>
    <x v="20"/>
    <x v="0"/>
    <x v="1"/>
    <n v="4844"/>
    <n v="11117"/>
    <s v="Central"/>
    <n v="0.43572909999999998"/>
  </r>
  <r>
    <x v="20"/>
    <x v="0"/>
    <x v="2"/>
    <n v="165"/>
    <n v="1460"/>
    <s v="Central"/>
    <n v="0.11301369999999999"/>
  </r>
  <r>
    <x v="20"/>
    <x v="0"/>
    <x v="3"/>
    <n v="1"/>
    <n v="1654"/>
    <s v="Central"/>
    <n v="6.0459999999999995E-4"/>
  </r>
  <r>
    <x v="21"/>
    <x v="1"/>
    <x v="0"/>
    <n v="10371"/>
    <n v="12860"/>
    <s v="East"/>
    <n v="0.80645409999999995"/>
  </r>
  <r>
    <x v="21"/>
    <x v="1"/>
    <x v="1"/>
    <n v="18318"/>
    <n v="33832"/>
    <s v="East"/>
    <n v="0.54144009999999998"/>
  </r>
  <r>
    <x v="21"/>
    <x v="1"/>
    <x v="2"/>
    <n v="1189"/>
    <n v="4951"/>
    <s v="East"/>
    <n v="0.24015349999999999"/>
  </r>
  <r>
    <x v="21"/>
    <x v="1"/>
    <x v="3"/>
    <n v="6"/>
    <n v="5514"/>
    <s v="East"/>
    <n v="1.0881E-3"/>
  </r>
  <r>
    <x v="21"/>
    <x v="1"/>
    <x v="4"/>
    <n v="1"/>
    <n v="2953"/>
    <s v="East"/>
    <n v="3.3859999999999999E-4"/>
  </r>
  <r>
    <x v="22"/>
    <x v="1"/>
    <x v="0"/>
    <n v="8958"/>
    <n v="10820"/>
    <s v="East"/>
    <n v="0.82791130000000002"/>
  </r>
  <r>
    <x v="22"/>
    <x v="1"/>
    <x v="1"/>
    <n v="12667"/>
    <n v="25156"/>
    <s v="East"/>
    <n v="0.50353800000000004"/>
  </r>
  <r>
    <x v="22"/>
    <x v="1"/>
    <x v="2"/>
    <n v="586"/>
    <n v="2812"/>
    <s v="East"/>
    <n v="0.20839260000000001"/>
  </r>
  <r>
    <x v="22"/>
    <x v="1"/>
    <x v="4"/>
    <n v="1"/>
    <n v="2166"/>
    <s v="East"/>
    <n v="4.617E-4"/>
  </r>
  <r>
    <x v="22"/>
    <x v="1"/>
    <x v="3"/>
    <n v="1"/>
    <n v="3291"/>
    <s v="East"/>
    <n v="3.0390000000000001E-4"/>
  </r>
  <r>
    <x v="23"/>
    <x v="1"/>
    <x v="0"/>
    <n v="7770"/>
    <n v="10794"/>
    <s v="East"/>
    <n v="0.71984429999999999"/>
  </r>
  <r>
    <x v="23"/>
    <x v="1"/>
    <x v="1"/>
    <n v="17049"/>
    <n v="34321"/>
    <s v="East"/>
    <n v="0.4967512"/>
  </r>
  <r>
    <x v="23"/>
    <x v="1"/>
    <x v="2"/>
    <n v="925"/>
    <n v="4854"/>
    <s v="East"/>
    <n v="0.1905645"/>
  </r>
  <r>
    <x v="23"/>
    <x v="1"/>
    <x v="3"/>
    <n v="2"/>
    <n v="4942"/>
    <s v="East"/>
    <n v="4.0470000000000002E-4"/>
  </r>
  <r>
    <x v="24"/>
    <x v="1"/>
    <x v="0"/>
    <n v="11049"/>
    <n v="13308"/>
    <s v="East"/>
    <n v="0.83025249999999995"/>
  </r>
  <r>
    <x v="24"/>
    <x v="1"/>
    <x v="1"/>
    <n v="17347"/>
    <n v="32114"/>
    <s v="East"/>
    <n v="0.54016940000000002"/>
  </r>
  <r>
    <x v="24"/>
    <x v="1"/>
    <x v="2"/>
    <n v="937"/>
    <n v="3829"/>
    <s v="East"/>
    <n v="0.2447114"/>
  </r>
  <r>
    <x v="24"/>
    <x v="1"/>
    <x v="3"/>
    <n v="6"/>
    <n v="4220"/>
    <s v="East"/>
    <n v="1.4218E-3"/>
  </r>
  <r>
    <x v="24"/>
    <x v="1"/>
    <x v="4"/>
    <n v="1"/>
    <n v="2535"/>
    <s v="East"/>
    <n v="3.9449999999999999E-4"/>
  </r>
  <r>
    <x v="25"/>
    <x v="1"/>
    <x v="0"/>
    <n v="3716"/>
    <n v="5211"/>
    <s v="East"/>
    <n v="0.71310689999999999"/>
  </r>
  <r>
    <x v="25"/>
    <x v="1"/>
    <x v="1"/>
    <n v="8028"/>
    <n v="16537"/>
    <s v="East"/>
    <n v="0.48545690000000002"/>
  </r>
  <r>
    <x v="25"/>
    <x v="1"/>
    <x v="2"/>
    <n v="391"/>
    <n v="2133"/>
    <s v="East"/>
    <n v="0.1833099"/>
  </r>
  <r>
    <x v="25"/>
    <x v="1"/>
    <x v="3"/>
    <n v="4"/>
    <n v="2511"/>
    <s v="East"/>
    <n v="1.593E-3"/>
  </r>
  <r>
    <x v="26"/>
    <x v="1"/>
    <x v="0"/>
    <n v="3180"/>
    <n v="4681"/>
    <s v="East"/>
    <n v="0.679342"/>
  </r>
  <r>
    <x v="26"/>
    <x v="1"/>
    <x v="1"/>
    <n v="10645"/>
    <n v="21198"/>
    <s v="East"/>
    <n v="0.50217000000000001"/>
  </r>
  <r>
    <x v="26"/>
    <x v="1"/>
    <x v="2"/>
    <n v="619"/>
    <n v="3486"/>
    <s v="East"/>
    <n v="0.17756739999999999"/>
  </r>
  <r>
    <x v="26"/>
    <x v="1"/>
    <x v="3"/>
    <n v="2"/>
    <n v="3821"/>
    <s v="East"/>
    <n v="5.2340000000000004E-4"/>
  </r>
  <r>
    <x v="27"/>
    <x v="1"/>
    <x v="0"/>
    <n v="4825"/>
    <n v="7613"/>
    <s v="Central"/>
    <n v="0.63378429999999997"/>
  </r>
  <r>
    <x v="27"/>
    <x v="1"/>
    <x v="1"/>
    <n v="8252"/>
    <n v="21987"/>
    <s v="Central"/>
    <n v="0.3753127"/>
  </r>
  <r>
    <x v="27"/>
    <x v="1"/>
    <x v="2"/>
    <n v="231"/>
    <n v="3111"/>
    <s v="Central"/>
    <n v="7.4252700000000005E-2"/>
  </r>
  <r>
    <x v="28"/>
    <x v="1"/>
    <x v="0"/>
    <n v="10469"/>
    <n v="16610"/>
    <s v="Central"/>
    <n v="0.63028289999999998"/>
  </r>
  <r>
    <x v="28"/>
    <x v="1"/>
    <x v="1"/>
    <n v="24853"/>
    <n v="57862"/>
    <s v="Central"/>
    <n v="0.42952200000000001"/>
  </r>
  <r>
    <x v="28"/>
    <x v="1"/>
    <x v="2"/>
    <n v="1014"/>
    <n v="8812"/>
    <s v="Central"/>
    <n v="0.1150704"/>
  </r>
  <r>
    <x v="28"/>
    <x v="1"/>
    <x v="3"/>
    <n v="1"/>
    <n v="8584"/>
    <s v="Central"/>
    <n v="1.165E-4"/>
  </r>
  <r>
    <x v="29"/>
    <x v="1"/>
    <x v="0"/>
    <n v="11416"/>
    <n v="16966"/>
    <s v="Central"/>
    <n v="0.67287520000000001"/>
  </r>
  <r>
    <x v="29"/>
    <x v="1"/>
    <x v="1"/>
    <n v="24682"/>
    <n v="57397"/>
    <s v="Central"/>
    <n v="0.43002249999999997"/>
  </r>
  <r>
    <x v="29"/>
    <x v="1"/>
    <x v="2"/>
    <n v="898"/>
    <n v="8602"/>
    <s v="Central"/>
    <n v="0.1043943"/>
  </r>
  <r>
    <x v="30"/>
    <x v="1"/>
    <x v="0"/>
    <n v="9440"/>
    <n v="12362"/>
    <s v="Central"/>
    <n v="0.76363049999999999"/>
  </r>
  <r>
    <x v="30"/>
    <x v="1"/>
    <x v="1"/>
    <n v="13774"/>
    <n v="31569"/>
    <s v="Central"/>
    <n v="0.43631409999999998"/>
  </r>
  <r>
    <x v="30"/>
    <x v="1"/>
    <x v="2"/>
    <n v="639"/>
    <n v="4215"/>
    <s v="Central"/>
    <n v="0.1516014"/>
  </r>
  <r>
    <x v="30"/>
    <x v="1"/>
    <x v="3"/>
    <n v="2"/>
    <n v="4333"/>
    <s v="Central"/>
    <n v="4.616E-4"/>
  </r>
  <r>
    <x v="31"/>
    <x v="1"/>
    <x v="0"/>
    <n v="5796"/>
    <n v="7711"/>
    <s v="Central"/>
    <n v="0.75165349999999997"/>
  </r>
  <r>
    <x v="31"/>
    <x v="1"/>
    <x v="1"/>
    <n v="9554"/>
    <n v="22749"/>
    <s v="Central"/>
    <n v="0.41997449999999997"/>
  </r>
  <r>
    <x v="31"/>
    <x v="1"/>
    <x v="2"/>
    <n v="363"/>
    <n v="3192"/>
    <s v="Central"/>
    <n v="0.1137218"/>
  </r>
  <r>
    <x v="32"/>
    <x v="1"/>
    <x v="0"/>
    <n v="5889"/>
    <n v="8077"/>
    <s v="Central"/>
    <n v="0.72910730000000001"/>
  </r>
  <r>
    <x v="32"/>
    <x v="1"/>
    <x v="1"/>
    <n v="10920"/>
    <n v="24443"/>
    <s v="Central"/>
    <n v="0.44675369999999998"/>
  </r>
  <r>
    <x v="32"/>
    <x v="1"/>
    <x v="2"/>
    <n v="385"/>
    <n v="3198"/>
    <s v="Central"/>
    <n v="0.1203877"/>
  </r>
  <r>
    <x v="33"/>
    <x v="1"/>
    <x v="0"/>
    <n v="4006"/>
    <n v="5284"/>
    <s v="Central"/>
    <n v="0.75813779999999997"/>
  </r>
  <r>
    <x v="33"/>
    <x v="1"/>
    <x v="1"/>
    <n v="5803"/>
    <n v="12694"/>
    <s v="Central"/>
    <n v="0.45714510000000003"/>
  </r>
  <r>
    <x v="33"/>
    <x v="1"/>
    <x v="2"/>
    <n v="243"/>
    <n v="1587"/>
    <s v="Central"/>
    <n v="0.15311910000000001"/>
  </r>
  <r>
    <x v="34"/>
    <x v="1"/>
    <x v="0"/>
    <n v="8459"/>
    <n v="12809"/>
    <s v="Central"/>
    <n v="0.66039499999999995"/>
  </r>
  <r>
    <x v="34"/>
    <x v="1"/>
    <x v="1"/>
    <n v="20955"/>
    <n v="47036"/>
    <s v="Central"/>
    <n v="0.44550980000000001"/>
  </r>
  <r>
    <x v="34"/>
    <x v="1"/>
    <x v="2"/>
    <n v="963"/>
    <n v="6849"/>
    <s v="Central"/>
    <n v="0.14060449999999999"/>
  </r>
  <r>
    <x v="34"/>
    <x v="1"/>
    <x v="3"/>
    <n v="2"/>
    <n v="7543"/>
    <s v="Central"/>
    <n v="2.6509999999999999E-4"/>
  </r>
  <r>
    <x v="34"/>
    <x v="1"/>
    <x v="4"/>
    <m/>
    <n v="4549"/>
    <s v="Central"/>
    <m/>
  </r>
  <r>
    <x v="35"/>
    <x v="1"/>
    <x v="0"/>
    <n v="5468"/>
    <n v="7331"/>
    <s v="Central"/>
    <n v="0.74587369999999997"/>
  </r>
  <r>
    <x v="35"/>
    <x v="1"/>
    <x v="1"/>
    <n v="9240"/>
    <n v="19995"/>
    <s v="Central"/>
    <n v="0.46211550000000001"/>
  </r>
  <r>
    <x v="35"/>
    <x v="1"/>
    <x v="2"/>
    <n v="437"/>
    <n v="2674"/>
    <s v="Central"/>
    <n v="0.1634256"/>
  </r>
  <r>
    <x v="35"/>
    <x v="1"/>
    <x v="3"/>
    <n v="2"/>
    <n v="2918"/>
    <s v="Central"/>
    <n v="6.8539999999999996E-4"/>
  </r>
  <r>
    <x v="36"/>
    <x v="1"/>
    <x v="0"/>
    <n v="8721"/>
    <n v="13702"/>
    <s v="Central"/>
    <n v="0.63647640000000005"/>
  </r>
  <r>
    <x v="36"/>
    <x v="1"/>
    <x v="1"/>
    <n v="28651"/>
    <n v="65450"/>
    <s v="Central"/>
    <n v="0.43775399999999998"/>
  </r>
  <r>
    <x v="36"/>
    <x v="1"/>
    <x v="2"/>
    <n v="1482"/>
    <n v="9784"/>
    <s v="Central"/>
    <n v="0.15147179999999999"/>
  </r>
  <r>
    <x v="36"/>
    <x v="1"/>
    <x v="3"/>
    <n v="6"/>
    <n v="11684"/>
    <s v="Central"/>
    <n v="5.1349999999999996E-4"/>
  </r>
  <r>
    <x v="37"/>
    <x v="1"/>
    <x v="0"/>
    <n v="9368"/>
    <n v="11690"/>
    <s v="Central"/>
    <n v="0.80136870000000004"/>
  </r>
  <r>
    <x v="37"/>
    <x v="1"/>
    <x v="1"/>
    <n v="13827"/>
    <n v="27419"/>
    <s v="Central"/>
    <n v="0.50428530000000005"/>
  </r>
  <r>
    <x v="37"/>
    <x v="1"/>
    <x v="2"/>
    <n v="665"/>
    <n v="3625"/>
    <s v="Central"/>
    <n v="0.18344830000000001"/>
  </r>
  <r>
    <x v="37"/>
    <x v="1"/>
    <x v="3"/>
    <n v="1"/>
    <n v="3982"/>
    <s v="Central"/>
    <n v="2.5109999999999998E-4"/>
  </r>
  <r>
    <x v="38"/>
    <x v="1"/>
    <x v="0"/>
    <n v="4933"/>
    <n v="6408"/>
    <s v="East"/>
    <n v="0.76981900000000003"/>
  </r>
  <r>
    <x v="38"/>
    <x v="1"/>
    <x v="1"/>
    <n v="9396"/>
    <n v="17210"/>
    <s v="East"/>
    <n v="0.54596169999999999"/>
  </r>
  <r>
    <x v="38"/>
    <x v="1"/>
    <x v="2"/>
    <n v="338"/>
    <n v="2554"/>
    <s v="East"/>
    <n v="0.1323414"/>
  </r>
  <r>
    <x v="39"/>
    <x v="1"/>
    <x v="0"/>
    <n v="5585"/>
    <n v="7482"/>
    <s v="East"/>
    <n v="0.74645819999999996"/>
  </r>
  <r>
    <x v="39"/>
    <x v="1"/>
    <x v="1"/>
    <n v="10154"/>
    <n v="21278"/>
    <s v="East"/>
    <n v="0.47720649999999998"/>
  </r>
  <r>
    <x v="39"/>
    <x v="1"/>
    <x v="2"/>
    <n v="382"/>
    <n v="3358"/>
    <s v="East"/>
    <n v="0.1137582"/>
  </r>
  <r>
    <x v="40"/>
    <x v="1"/>
    <x v="0"/>
    <n v="8227"/>
    <n v="11039"/>
    <s v="East"/>
    <n v="0.74526680000000001"/>
  </r>
  <r>
    <x v="40"/>
    <x v="1"/>
    <x v="1"/>
    <n v="14983"/>
    <n v="28658"/>
    <s v="East"/>
    <n v="0.52282079999999997"/>
  </r>
  <r>
    <x v="40"/>
    <x v="1"/>
    <x v="2"/>
    <n v="677"/>
    <n v="3749"/>
    <s v="East"/>
    <n v="0.18058150000000001"/>
  </r>
  <r>
    <x v="40"/>
    <x v="1"/>
    <x v="3"/>
    <n v="1"/>
    <n v="4207"/>
    <s v="East"/>
    <n v="2.377E-4"/>
  </r>
  <r>
    <x v="41"/>
    <x v="1"/>
    <x v="0"/>
    <n v="5215"/>
    <n v="6645"/>
    <s v="Central"/>
    <n v="0.78480059999999996"/>
  </r>
  <r>
    <x v="41"/>
    <x v="1"/>
    <x v="1"/>
    <n v="12478"/>
    <n v="21586"/>
    <s v="Central"/>
    <n v="0.57805989999999996"/>
  </r>
  <r>
    <x v="41"/>
    <x v="1"/>
    <x v="2"/>
    <n v="702"/>
    <n v="2960"/>
    <s v="Central"/>
    <n v="0.23716219999999999"/>
  </r>
  <r>
    <x v="42"/>
    <x v="1"/>
    <x v="0"/>
    <n v="3710"/>
    <n v="5029"/>
    <s v="Central"/>
    <n v="0.73772119999999997"/>
  </r>
  <r>
    <x v="42"/>
    <x v="1"/>
    <x v="1"/>
    <n v="10122"/>
    <n v="16893"/>
    <s v="Central"/>
    <n v="0.59918309999999997"/>
  </r>
  <r>
    <x v="42"/>
    <x v="1"/>
    <x v="2"/>
    <n v="252"/>
    <n v="1757"/>
    <s v="Central"/>
    <n v="0.14342630000000001"/>
  </r>
  <r>
    <x v="43"/>
    <x v="1"/>
    <x v="0"/>
    <n v="3162"/>
    <n v="4437"/>
    <s v="Central"/>
    <n v="0.71264369999999999"/>
  </r>
  <r>
    <x v="43"/>
    <x v="1"/>
    <x v="1"/>
    <n v="5154"/>
    <n v="10872"/>
    <s v="Central"/>
    <n v="0.47406179999999998"/>
  </r>
  <r>
    <x v="43"/>
    <x v="1"/>
    <x v="2"/>
    <n v="241"/>
    <n v="1572"/>
    <s v="Central"/>
    <n v="0.1533079"/>
  </r>
  <r>
    <x v="44"/>
    <x v="1"/>
    <x v="0"/>
    <n v="4049"/>
    <n v="5601"/>
    <s v="Central"/>
    <n v="0.72290659999999995"/>
  </r>
  <r>
    <x v="44"/>
    <x v="1"/>
    <x v="1"/>
    <n v="6745"/>
    <n v="14327"/>
    <s v="Central"/>
    <n v="0.47078940000000002"/>
  </r>
  <r>
    <x v="44"/>
    <x v="1"/>
    <x v="2"/>
    <n v="255"/>
    <n v="1711"/>
    <s v="Central"/>
    <n v="0.14903559999999999"/>
  </r>
  <r>
    <x v="45"/>
    <x v="1"/>
    <x v="0"/>
    <n v="5647"/>
    <n v="8241"/>
    <s v="Central"/>
    <n v="0.68523239999999996"/>
  </r>
  <r>
    <x v="45"/>
    <x v="1"/>
    <x v="1"/>
    <n v="9664"/>
    <n v="23037"/>
    <s v="Central"/>
    <n v="0.41949910000000001"/>
  </r>
  <r>
    <x v="45"/>
    <x v="1"/>
    <x v="2"/>
    <n v="429"/>
    <n v="3832"/>
    <s v="Central"/>
    <n v="0.111952"/>
  </r>
  <r>
    <x v="45"/>
    <x v="1"/>
    <x v="3"/>
    <n v="2"/>
    <n v="4095"/>
    <s v="Central"/>
    <n v="4.8840000000000005E-4"/>
  </r>
  <r>
    <x v="46"/>
    <x v="1"/>
    <x v="0"/>
    <n v="2058"/>
    <n v="2909"/>
    <s v="Central"/>
    <n v="0.70745959999999997"/>
  </r>
  <r>
    <x v="46"/>
    <x v="1"/>
    <x v="1"/>
    <n v="2849"/>
    <n v="6614"/>
    <s v="Central"/>
    <n v="0.430753"/>
  </r>
  <r>
    <x v="46"/>
    <x v="1"/>
    <x v="2"/>
    <n v="107"/>
    <n v="895"/>
    <s v="Central"/>
    <n v="0.1195531"/>
  </r>
  <r>
    <x v="46"/>
    <x v="1"/>
    <x v="3"/>
    <n v="1"/>
    <n v="915"/>
    <s v="Central"/>
    <n v="1.0928999999999999E-3"/>
  </r>
  <r>
    <x v="47"/>
    <x v="1"/>
    <x v="0"/>
    <n v="3461"/>
    <n v="4976"/>
    <s v="Central"/>
    <n v="0.69553860000000001"/>
  </r>
  <r>
    <x v="47"/>
    <x v="1"/>
    <x v="1"/>
    <n v="6322"/>
    <n v="14002"/>
    <s v="Central"/>
    <n v="0.45150689999999999"/>
  </r>
  <r>
    <x v="47"/>
    <x v="1"/>
    <x v="2"/>
    <n v="254"/>
    <n v="1973"/>
    <s v="Central"/>
    <n v="0.12873799999999999"/>
  </r>
  <r>
    <x v="48"/>
    <x v="1"/>
    <x v="0"/>
    <n v="6492"/>
    <n v="8497"/>
    <s v="East"/>
    <n v="0.7640344"/>
  </r>
  <r>
    <x v="48"/>
    <x v="1"/>
    <x v="1"/>
    <n v="7821"/>
    <n v="19909"/>
    <s v="East"/>
    <n v="0.3928374"/>
  </r>
  <r>
    <x v="48"/>
    <x v="1"/>
    <x v="2"/>
    <n v="341"/>
    <n v="2840"/>
    <s v="East"/>
    <n v="0.12007039999999999"/>
  </r>
  <r>
    <x v="48"/>
    <x v="1"/>
    <x v="3"/>
    <n v="2"/>
    <n v="3084"/>
    <s v="East"/>
    <n v="6.4849999999999999E-4"/>
  </r>
  <r>
    <x v="49"/>
    <x v="1"/>
    <x v="0"/>
    <n v="7207"/>
    <n v="11153"/>
    <s v="Central"/>
    <n v="0.64619389999999999"/>
  </r>
  <r>
    <x v="49"/>
    <x v="1"/>
    <x v="1"/>
    <n v="12534"/>
    <n v="31928"/>
    <s v="Central"/>
    <n v="0.3925708"/>
  </r>
  <r>
    <x v="49"/>
    <x v="1"/>
    <x v="2"/>
    <n v="430"/>
    <n v="4824"/>
    <s v="Central"/>
    <n v="8.9137599999999997E-2"/>
  </r>
  <r>
    <x v="50"/>
    <x v="1"/>
    <x v="0"/>
    <n v="6710"/>
    <n v="9513"/>
    <s v="Central"/>
    <n v="0.70535060000000005"/>
  </r>
  <r>
    <x v="50"/>
    <x v="1"/>
    <x v="1"/>
    <n v="11580"/>
    <n v="24153"/>
    <s v="Central"/>
    <n v="0.47944360000000003"/>
  </r>
  <r>
    <x v="50"/>
    <x v="1"/>
    <x v="2"/>
    <n v="352"/>
    <n v="2923"/>
    <s v="Central"/>
    <n v="0.1204242"/>
  </r>
  <r>
    <x v="51"/>
    <x v="2"/>
    <x v="0"/>
    <n v="5894"/>
    <n v="7809"/>
    <s v="East"/>
    <n v="0.75477019999999995"/>
  </r>
  <r>
    <x v="51"/>
    <x v="2"/>
    <x v="1"/>
    <n v="12770"/>
    <n v="25662"/>
    <s v="East"/>
    <n v="0.49762289999999998"/>
  </r>
  <r>
    <x v="51"/>
    <x v="2"/>
    <x v="2"/>
    <n v="752"/>
    <n v="3867"/>
    <s v="East"/>
    <n v="0.194466"/>
  </r>
  <r>
    <x v="51"/>
    <x v="2"/>
    <x v="3"/>
    <n v="2"/>
    <n v="4301"/>
    <s v="East"/>
    <n v="4.6500000000000003E-4"/>
  </r>
  <r>
    <x v="52"/>
    <x v="2"/>
    <x v="0"/>
    <n v="835"/>
    <n v="1141"/>
    <s v="Central"/>
    <n v="0.73181419999999997"/>
  </r>
  <r>
    <x v="52"/>
    <x v="2"/>
    <x v="1"/>
    <n v="1476"/>
    <n v="3060"/>
    <s v="Central"/>
    <n v="0.48235289999999997"/>
  </r>
  <r>
    <x v="52"/>
    <x v="2"/>
    <x v="2"/>
    <n v="60"/>
    <n v="463"/>
    <s v="Central"/>
    <n v="0.1295896"/>
  </r>
  <r>
    <x v="53"/>
    <x v="2"/>
    <x v="0"/>
    <n v="9893"/>
    <n v="11149"/>
    <s v="Central"/>
    <n v="0.88734420000000003"/>
  </r>
  <r>
    <x v="53"/>
    <x v="2"/>
    <x v="1"/>
    <n v="12807"/>
    <n v="20479"/>
    <s v="Central"/>
    <n v="0.62537240000000005"/>
  </r>
  <r>
    <x v="53"/>
    <x v="2"/>
    <x v="2"/>
    <n v="982"/>
    <n v="2949"/>
    <s v="Central"/>
    <n v="0.33299420000000002"/>
  </r>
  <r>
    <x v="53"/>
    <x v="2"/>
    <x v="3"/>
    <n v="3"/>
    <n v="2841"/>
    <s v="Central"/>
    <n v="1.0560000000000001E-3"/>
  </r>
  <r>
    <x v="54"/>
    <x v="2"/>
    <x v="0"/>
    <n v="16301"/>
    <n v="19270"/>
    <s v="Central"/>
    <n v="0.84592630000000002"/>
  </r>
  <r>
    <x v="54"/>
    <x v="2"/>
    <x v="1"/>
    <n v="22738"/>
    <n v="34349"/>
    <s v="Central"/>
    <n v="0.66196980000000005"/>
  </r>
  <r>
    <x v="54"/>
    <x v="2"/>
    <x v="2"/>
    <n v="1479"/>
    <n v="4574"/>
    <s v="Central"/>
    <n v="0.32334940000000001"/>
  </r>
  <r>
    <x v="54"/>
    <x v="2"/>
    <x v="3"/>
    <n v="2"/>
    <n v="4691"/>
    <s v="Central"/>
    <n v="4.2630000000000001E-4"/>
  </r>
  <r>
    <x v="55"/>
    <x v="2"/>
    <x v="0"/>
    <n v="10901"/>
    <n v="14019"/>
    <s v="Central"/>
    <n v="0.77758749999999999"/>
  </r>
  <r>
    <x v="55"/>
    <x v="2"/>
    <x v="1"/>
    <n v="20539"/>
    <n v="32869"/>
    <s v="Central"/>
    <n v="0.6248745"/>
  </r>
  <r>
    <x v="55"/>
    <x v="2"/>
    <x v="2"/>
    <n v="877"/>
    <n v="4513"/>
    <s v="Central"/>
    <n v="0.19432749999999999"/>
  </r>
  <r>
    <x v="56"/>
    <x v="2"/>
    <x v="0"/>
    <n v="13587"/>
    <n v="16043"/>
    <s v="Central"/>
    <n v="0.84691139999999998"/>
  </r>
  <r>
    <x v="56"/>
    <x v="2"/>
    <x v="1"/>
    <n v="17371"/>
    <n v="28269"/>
    <s v="Central"/>
    <n v="0.61448939999999996"/>
  </r>
  <r>
    <x v="56"/>
    <x v="2"/>
    <x v="2"/>
    <n v="967"/>
    <n v="3356"/>
    <s v="Central"/>
    <n v="0.28814070000000003"/>
  </r>
  <r>
    <x v="56"/>
    <x v="2"/>
    <x v="3"/>
    <n v="4"/>
    <n v="3377"/>
    <s v="Central"/>
    <n v="1.1845E-3"/>
  </r>
  <r>
    <x v="57"/>
    <x v="2"/>
    <x v="0"/>
    <n v="8481"/>
    <n v="10618"/>
    <s v="Central"/>
    <n v="0.79873799999999995"/>
  </r>
  <r>
    <x v="57"/>
    <x v="2"/>
    <x v="1"/>
    <n v="13723"/>
    <n v="21803"/>
    <s v="Central"/>
    <n v="0.62940879999999999"/>
  </r>
  <r>
    <x v="57"/>
    <x v="2"/>
    <x v="2"/>
    <n v="864"/>
    <n v="2790"/>
    <s v="Central"/>
    <n v="0.30967739999999999"/>
  </r>
  <r>
    <x v="58"/>
    <x v="2"/>
    <x v="0"/>
    <n v="8177"/>
    <n v="12661"/>
    <s v="Central"/>
    <n v="0.64584149999999996"/>
  </r>
  <r>
    <x v="58"/>
    <x v="2"/>
    <x v="1"/>
    <n v="21962"/>
    <n v="49591"/>
    <s v="Central"/>
    <n v="0.4428626"/>
  </r>
  <r>
    <x v="58"/>
    <x v="2"/>
    <x v="2"/>
    <n v="1098"/>
    <n v="7916"/>
    <s v="Central"/>
    <n v="0.13870640000000001"/>
  </r>
  <r>
    <x v="58"/>
    <x v="2"/>
    <x v="3"/>
    <n v="2"/>
    <n v="7687"/>
    <s v="Central"/>
    <n v="2.6019999999999998E-4"/>
  </r>
  <r>
    <x v="59"/>
    <x v="2"/>
    <x v="0"/>
    <n v="17592"/>
    <n v="22579"/>
    <s v="Central"/>
    <n v="0.77913109999999997"/>
  </r>
  <r>
    <x v="59"/>
    <x v="2"/>
    <x v="1"/>
    <n v="24797"/>
    <n v="43727"/>
    <s v="Central"/>
    <n v="0.56708670000000005"/>
  </r>
  <r>
    <x v="59"/>
    <x v="2"/>
    <x v="2"/>
    <n v="1703"/>
    <n v="6624"/>
    <s v="Central"/>
    <n v="0.25709539999999997"/>
  </r>
  <r>
    <x v="59"/>
    <x v="2"/>
    <x v="3"/>
    <n v="2"/>
    <n v="6040"/>
    <s v="Central"/>
    <n v="3.3110000000000002E-4"/>
  </r>
  <r>
    <x v="60"/>
    <x v="2"/>
    <x v="0"/>
    <n v="3270"/>
    <n v="4566"/>
    <s v="Central"/>
    <n v="0.71616290000000005"/>
  </r>
  <r>
    <x v="60"/>
    <x v="2"/>
    <x v="1"/>
    <n v="6384"/>
    <n v="12445"/>
    <s v="Central"/>
    <n v="0.51297709999999996"/>
  </r>
  <r>
    <x v="60"/>
    <x v="2"/>
    <x v="2"/>
    <n v="229"/>
    <n v="1150"/>
    <s v="Central"/>
    <n v="0.19913040000000001"/>
  </r>
  <r>
    <x v="61"/>
    <x v="2"/>
    <x v="0"/>
    <n v="13501"/>
    <n v="17776"/>
    <s v="Central"/>
    <n v="0.75950720000000005"/>
  </r>
  <r>
    <x v="61"/>
    <x v="2"/>
    <x v="1"/>
    <n v="13958"/>
    <n v="30696"/>
    <s v="Central"/>
    <n v="0.45471719999999999"/>
  </r>
  <r>
    <x v="61"/>
    <x v="2"/>
    <x v="2"/>
    <n v="434"/>
    <n v="3468"/>
    <s v="Central"/>
    <n v="0.12514420000000001"/>
  </r>
  <r>
    <x v="61"/>
    <x v="2"/>
    <x v="3"/>
    <n v="3"/>
    <n v="3190"/>
    <s v="Central"/>
    <n v="9.4039999999999998E-4"/>
  </r>
  <r>
    <x v="62"/>
    <x v="2"/>
    <x v="0"/>
    <n v="2985"/>
    <n v="4402"/>
    <s v="Central"/>
    <n v="0.67810090000000001"/>
  </r>
  <r>
    <x v="62"/>
    <x v="2"/>
    <x v="1"/>
    <n v="4485"/>
    <n v="11208"/>
    <s v="Central"/>
    <n v="0.40016059999999998"/>
  </r>
  <r>
    <x v="62"/>
    <x v="2"/>
    <x v="2"/>
    <n v="243"/>
    <n v="1784"/>
    <s v="Central"/>
    <n v="0.13621079999999999"/>
  </r>
  <r>
    <x v="63"/>
    <x v="2"/>
    <x v="0"/>
    <n v="6443"/>
    <n v="9205"/>
    <s v="Central"/>
    <n v="0.6999457"/>
  </r>
  <r>
    <x v="63"/>
    <x v="2"/>
    <x v="1"/>
    <n v="11964"/>
    <n v="23339"/>
    <s v="Central"/>
    <n v="0.51261840000000003"/>
  </r>
  <r>
    <x v="63"/>
    <x v="2"/>
    <x v="2"/>
    <n v="496"/>
    <n v="2956"/>
    <s v="Central"/>
    <n v="0.16779430000000001"/>
  </r>
  <r>
    <x v="64"/>
    <x v="2"/>
    <x v="0"/>
    <n v="10448"/>
    <n v="13904"/>
    <s v="Central"/>
    <n v="0.75143839999999995"/>
  </r>
  <r>
    <x v="64"/>
    <x v="2"/>
    <x v="1"/>
    <n v="20877"/>
    <n v="41137"/>
    <s v="Central"/>
    <n v="0.50749929999999999"/>
  </r>
  <r>
    <x v="64"/>
    <x v="2"/>
    <x v="2"/>
    <n v="644"/>
    <n v="4979"/>
    <s v="Central"/>
    <n v="0.12934319999999999"/>
  </r>
  <r>
    <x v="65"/>
    <x v="2"/>
    <x v="0"/>
    <n v="5749"/>
    <n v="7971"/>
    <s v="Central"/>
    <n v="0.72123950000000003"/>
  </r>
  <r>
    <x v="65"/>
    <x v="2"/>
    <x v="1"/>
    <n v="8416"/>
    <n v="17397"/>
    <s v="Central"/>
    <n v="0.48376160000000001"/>
  </r>
  <r>
    <x v="65"/>
    <x v="2"/>
    <x v="2"/>
    <n v="397"/>
    <n v="2256"/>
    <s v="Central"/>
    <n v="0.1759752"/>
  </r>
  <r>
    <x v="65"/>
    <x v="2"/>
    <x v="3"/>
    <n v="1"/>
    <n v="2203"/>
    <s v="Central"/>
    <n v="4.5389999999999997E-4"/>
  </r>
  <r>
    <x v="66"/>
    <x v="2"/>
    <x v="0"/>
    <n v="2649"/>
    <n v="3252"/>
    <s v="Central"/>
    <n v="0.81457570000000001"/>
  </r>
  <r>
    <x v="66"/>
    <x v="2"/>
    <x v="1"/>
    <n v="3939"/>
    <n v="7781"/>
    <s v="Central"/>
    <n v="0.50623320000000005"/>
  </r>
  <r>
    <x v="66"/>
    <x v="2"/>
    <x v="2"/>
    <n v="222"/>
    <n v="1176"/>
    <s v="Central"/>
    <n v="0.18877550000000001"/>
  </r>
  <r>
    <x v="67"/>
    <x v="2"/>
    <x v="0"/>
    <n v="10374"/>
    <n v="12628"/>
    <s v="Central"/>
    <n v="0.82150780000000001"/>
  </r>
  <r>
    <x v="67"/>
    <x v="2"/>
    <x v="1"/>
    <n v="13534"/>
    <n v="25447"/>
    <s v="Central"/>
    <n v="0.5318505"/>
  </r>
  <r>
    <x v="67"/>
    <x v="2"/>
    <x v="2"/>
    <n v="608"/>
    <n v="3226"/>
    <s v="Central"/>
    <n v="0.18846869999999999"/>
  </r>
  <r>
    <x v="67"/>
    <x v="2"/>
    <x v="3"/>
    <n v="2"/>
    <n v="3228"/>
    <s v="Central"/>
    <n v="6.1959999999999999E-4"/>
  </r>
  <r>
    <x v="68"/>
    <x v="2"/>
    <x v="0"/>
    <n v="17096"/>
    <n v="23097"/>
    <s v="Central"/>
    <n v="0.74018269999999997"/>
  </r>
  <r>
    <x v="68"/>
    <x v="2"/>
    <x v="1"/>
    <n v="36565"/>
    <n v="68167"/>
    <s v="Central"/>
    <n v="0.53640319999999997"/>
  </r>
  <r>
    <x v="68"/>
    <x v="2"/>
    <x v="2"/>
    <n v="2301"/>
    <n v="11334"/>
    <s v="Central"/>
    <n v="0.20301749999999999"/>
  </r>
  <r>
    <x v="68"/>
    <x v="2"/>
    <x v="3"/>
    <n v="11"/>
    <n v="9680"/>
    <s v="Central"/>
    <n v="1.1364000000000001E-3"/>
  </r>
  <r>
    <x v="69"/>
    <x v="2"/>
    <x v="0"/>
    <n v="13816"/>
    <n v="18083"/>
    <s v="Central"/>
    <n v="0.7640325"/>
  </r>
  <r>
    <x v="69"/>
    <x v="2"/>
    <x v="1"/>
    <n v="28657"/>
    <n v="53188"/>
    <s v="Central"/>
    <n v="0.53878689999999996"/>
  </r>
  <r>
    <x v="69"/>
    <x v="2"/>
    <x v="2"/>
    <n v="1658"/>
    <n v="7437"/>
    <s v="Central"/>
    <n v="0.22293940000000001"/>
  </r>
  <r>
    <x v="69"/>
    <x v="2"/>
    <x v="3"/>
    <n v="5"/>
    <n v="7515"/>
    <s v="Central"/>
    <n v="6.6529999999999996E-4"/>
  </r>
  <r>
    <x v="70"/>
    <x v="2"/>
    <x v="0"/>
    <n v="7668"/>
    <n v="10343"/>
    <s v="Central"/>
    <n v="0.741371"/>
  </r>
  <r>
    <x v="70"/>
    <x v="2"/>
    <x v="1"/>
    <n v="11684"/>
    <n v="22746"/>
    <s v="Central"/>
    <n v="0.51367269999999998"/>
  </r>
  <r>
    <x v="70"/>
    <x v="2"/>
    <x v="2"/>
    <n v="431"/>
    <n v="2710"/>
    <s v="Central"/>
    <n v="0.1590406"/>
  </r>
  <r>
    <x v="71"/>
    <x v="2"/>
    <x v="0"/>
    <n v="8181"/>
    <n v="11349"/>
    <s v="Central"/>
    <n v="0.72085650000000001"/>
  </r>
  <r>
    <x v="71"/>
    <x v="2"/>
    <x v="1"/>
    <n v="17101"/>
    <n v="32104"/>
    <s v="Central"/>
    <n v="0.53267500000000001"/>
  </r>
  <r>
    <x v="71"/>
    <x v="2"/>
    <x v="2"/>
    <n v="775"/>
    <n v="4379"/>
    <s v="Central"/>
    <n v="0.176981"/>
  </r>
  <r>
    <x v="72"/>
    <x v="2"/>
    <x v="0"/>
    <n v="2983"/>
    <n v="4371"/>
    <s v="Central"/>
    <n v="0.68245250000000002"/>
  </r>
  <r>
    <x v="72"/>
    <x v="2"/>
    <x v="1"/>
    <n v="9205"/>
    <n v="16580"/>
    <s v="Central"/>
    <n v="0.55518699999999999"/>
  </r>
  <r>
    <x v="72"/>
    <x v="2"/>
    <x v="2"/>
    <n v="589"/>
    <n v="2591"/>
    <s v="Central"/>
    <n v="0.22732540000000001"/>
  </r>
  <r>
    <x v="73"/>
    <x v="2"/>
    <x v="0"/>
    <n v="12051"/>
    <n v="17313"/>
    <s v="Central"/>
    <n v="0.69606659999999998"/>
  </r>
  <r>
    <x v="73"/>
    <x v="2"/>
    <x v="1"/>
    <n v="28837"/>
    <n v="55985"/>
    <s v="Central"/>
    <n v="0.5150844"/>
  </r>
  <r>
    <x v="73"/>
    <x v="2"/>
    <x v="2"/>
    <n v="1514"/>
    <n v="8544"/>
    <s v="Central"/>
    <n v="0.17720040000000001"/>
  </r>
  <r>
    <x v="73"/>
    <x v="2"/>
    <x v="3"/>
    <n v="4"/>
    <n v="8444"/>
    <s v="Central"/>
    <n v="4.7370000000000002E-4"/>
  </r>
  <r>
    <x v="74"/>
    <x v="2"/>
    <x v="0"/>
    <n v="4439"/>
    <n v="5849"/>
    <s v="Central"/>
    <n v="0.75893310000000003"/>
  </r>
  <r>
    <x v="74"/>
    <x v="2"/>
    <x v="1"/>
    <n v="13295"/>
    <n v="21056"/>
    <s v="Central"/>
    <n v="0.63141150000000001"/>
  </r>
  <r>
    <x v="74"/>
    <x v="2"/>
    <x v="2"/>
    <n v="1051"/>
    <n v="3348"/>
    <s v="Central"/>
    <n v="0.3139188"/>
  </r>
  <r>
    <x v="74"/>
    <x v="2"/>
    <x v="3"/>
    <n v="1"/>
    <n v="3829"/>
    <s v="Central"/>
    <n v="2.6120000000000001E-4"/>
  </r>
  <r>
    <x v="75"/>
    <x v="2"/>
    <x v="0"/>
    <n v="1304"/>
    <n v="1682"/>
    <s v="Central"/>
    <n v="0.7752675"/>
  </r>
  <r>
    <x v="75"/>
    <x v="2"/>
    <x v="1"/>
    <n v="2984"/>
    <n v="4604"/>
    <s v="Central"/>
    <n v="0.64813209999999999"/>
  </r>
  <r>
    <x v="75"/>
    <x v="2"/>
    <x v="2"/>
    <n v="84"/>
    <n v="306"/>
    <s v="Central"/>
    <n v="0.27450980000000003"/>
  </r>
  <r>
    <x v="76"/>
    <x v="2"/>
    <x v="0"/>
    <n v="12837"/>
    <n v="17757"/>
    <s v="Central"/>
    <n v="0.72292619999999996"/>
  </r>
  <r>
    <x v="76"/>
    <x v="2"/>
    <x v="1"/>
    <n v="27220"/>
    <n v="56095"/>
    <s v="Central"/>
    <n v="0.48524820000000002"/>
  </r>
  <r>
    <x v="76"/>
    <x v="2"/>
    <x v="2"/>
    <n v="1051"/>
    <n v="7395"/>
    <s v="Central"/>
    <n v="0.1421231"/>
  </r>
  <r>
    <x v="77"/>
    <x v="2"/>
    <x v="0"/>
    <n v="4816"/>
    <n v="7039"/>
    <s v="Central"/>
    <n v="0.68418809999999997"/>
  </r>
  <r>
    <x v="77"/>
    <x v="2"/>
    <x v="1"/>
    <n v="9361"/>
    <n v="22845"/>
    <s v="Central"/>
    <n v="0.4097614"/>
  </r>
  <r>
    <x v="77"/>
    <x v="2"/>
    <x v="2"/>
    <n v="472"/>
    <n v="3153"/>
    <s v="Central"/>
    <n v="0.14969869999999999"/>
  </r>
  <r>
    <x v="78"/>
    <x v="2"/>
    <x v="0"/>
    <n v="8555"/>
    <n v="10346"/>
    <s v="Central"/>
    <n v="0.8268896"/>
  </r>
  <r>
    <x v="78"/>
    <x v="2"/>
    <x v="1"/>
    <n v="12138"/>
    <n v="19999"/>
    <s v="Central"/>
    <n v="0.60693039999999998"/>
  </r>
  <r>
    <x v="78"/>
    <x v="2"/>
    <x v="2"/>
    <n v="698"/>
    <n v="2480"/>
    <s v="Central"/>
    <n v="0.28145160000000002"/>
  </r>
  <r>
    <x v="78"/>
    <x v="2"/>
    <x v="3"/>
    <n v="1"/>
    <n v="2711"/>
    <s v="Central"/>
    <n v="3.6890000000000002E-4"/>
  </r>
  <r>
    <x v="79"/>
    <x v="2"/>
    <x v="0"/>
    <n v="4253"/>
    <n v="5132"/>
    <s v="East"/>
    <n v="0.82872179999999995"/>
  </r>
  <r>
    <x v="79"/>
    <x v="2"/>
    <x v="1"/>
    <n v="7948"/>
    <n v="13775"/>
    <s v="East"/>
    <n v="0.57698729999999998"/>
  </r>
  <r>
    <x v="79"/>
    <x v="2"/>
    <x v="2"/>
    <n v="302"/>
    <n v="1734"/>
    <s v="East"/>
    <n v="0.17416380000000001"/>
  </r>
  <r>
    <x v="79"/>
    <x v="2"/>
    <x v="3"/>
    <n v="2"/>
    <n v="1961"/>
    <s v="East"/>
    <n v="1.0199E-3"/>
  </r>
  <r>
    <x v="80"/>
    <x v="2"/>
    <x v="0"/>
    <n v="4943"/>
    <n v="6051"/>
    <s v="East"/>
    <n v="0.8168898"/>
  </r>
  <r>
    <x v="80"/>
    <x v="2"/>
    <x v="1"/>
    <n v="7490"/>
    <n v="13630"/>
    <s v="East"/>
    <n v="0.54952310000000004"/>
  </r>
  <r>
    <x v="80"/>
    <x v="2"/>
    <x v="2"/>
    <n v="504"/>
    <n v="1734"/>
    <s v="East"/>
    <n v="0.29065740000000001"/>
  </r>
  <r>
    <x v="81"/>
    <x v="2"/>
    <x v="0"/>
    <n v="4834"/>
    <n v="5374"/>
    <s v="East"/>
    <n v="0.89951619999999999"/>
  </r>
  <r>
    <x v="81"/>
    <x v="2"/>
    <x v="1"/>
    <n v="7946"/>
    <n v="13005"/>
    <s v="East"/>
    <n v="0.61099579999999998"/>
  </r>
  <r>
    <x v="81"/>
    <x v="2"/>
    <x v="2"/>
    <n v="587"/>
    <n v="1518"/>
    <s v="East"/>
    <n v="0.38669300000000001"/>
  </r>
  <r>
    <x v="81"/>
    <x v="2"/>
    <x v="3"/>
    <n v="2"/>
    <n v="1730"/>
    <s v="East"/>
    <n v="1.1561E-3"/>
  </r>
  <r>
    <x v="82"/>
    <x v="2"/>
    <x v="0"/>
    <n v="7817"/>
    <n v="9681"/>
    <s v="Central"/>
    <n v="0.80745789999999995"/>
  </r>
  <r>
    <x v="82"/>
    <x v="2"/>
    <x v="1"/>
    <n v="13728"/>
    <n v="25106"/>
    <s v="Central"/>
    <n v="0.5468016"/>
  </r>
  <r>
    <x v="82"/>
    <x v="2"/>
    <x v="2"/>
    <n v="515"/>
    <n v="3299"/>
    <s v="Central"/>
    <n v="0.15610789999999999"/>
  </r>
  <r>
    <x v="82"/>
    <x v="2"/>
    <x v="3"/>
    <n v="3"/>
    <n v="3596"/>
    <s v="Central"/>
    <n v="8.3429999999999995E-4"/>
  </r>
  <r>
    <x v="83"/>
    <x v="2"/>
    <x v="0"/>
    <n v="5527"/>
    <n v="7230"/>
    <s v="Central"/>
    <n v="0.76445359999999996"/>
  </r>
  <r>
    <x v="83"/>
    <x v="2"/>
    <x v="1"/>
    <n v="8701"/>
    <n v="17751"/>
    <s v="Central"/>
    <n v="0.49016959999999998"/>
  </r>
  <r>
    <x v="83"/>
    <x v="2"/>
    <x v="2"/>
    <n v="401"/>
    <n v="2265"/>
    <s v="Central"/>
    <n v="0.1770419"/>
  </r>
  <r>
    <x v="83"/>
    <x v="2"/>
    <x v="3"/>
    <n v="1"/>
    <n v="2453"/>
    <s v="Central"/>
    <n v="4.0769999999999999E-4"/>
  </r>
  <r>
    <x v="84"/>
    <x v="2"/>
    <x v="0"/>
    <n v="8654"/>
    <n v="10717"/>
    <s v="Central"/>
    <n v="0.8075021"/>
  </r>
  <r>
    <x v="84"/>
    <x v="2"/>
    <x v="1"/>
    <n v="13522"/>
    <n v="20307"/>
    <s v="Central"/>
    <n v="0.66587879999999999"/>
  </r>
  <r>
    <x v="84"/>
    <x v="2"/>
    <x v="2"/>
    <n v="519"/>
    <n v="2195"/>
    <s v="Central"/>
    <n v="0.2364465"/>
  </r>
  <r>
    <x v="85"/>
    <x v="2"/>
    <x v="0"/>
    <n v="7841"/>
    <n v="9433"/>
    <s v="Central"/>
    <n v="0.83123080000000005"/>
  </r>
  <r>
    <x v="85"/>
    <x v="2"/>
    <x v="1"/>
    <n v="9869"/>
    <n v="18499"/>
    <s v="Central"/>
    <n v="0.53348830000000003"/>
  </r>
  <r>
    <x v="85"/>
    <x v="2"/>
    <x v="2"/>
    <n v="384"/>
    <n v="2324"/>
    <s v="Central"/>
    <n v="0.1652324"/>
  </r>
  <r>
    <x v="86"/>
    <x v="2"/>
    <x v="0"/>
    <n v="12400"/>
    <n v="15325"/>
    <s v="East"/>
    <n v="0.80913539999999995"/>
  </r>
  <r>
    <x v="86"/>
    <x v="2"/>
    <x v="1"/>
    <n v="18576"/>
    <n v="26264"/>
    <s v="East"/>
    <n v="0.70727989999999996"/>
  </r>
  <r>
    <x v="86"/>
    <x v="2"/>
    <x v="2"/>
    <n v="730"/>
    <n v="3263"/>
    <s v="East"/>
    <n v="0.22372049999999999"/>
  </r>
  <r>
    <x v="86"/>
    <x v="2"/>
    <x v="3"/>
    <n v="1"/>
    <n v="3902"/>
    <s v="East"/>
    <n v="2.563E-4"/>
  </r>
  <r>
    <x v="87"/>
    <x v="2"/>
    <x v="0"/>
    <n v="11853"/>
    <n v="14294"/>
    <s v="East"/>
    <n v="0.82922910000000005"/>
  </r>
  <r>
    <x v="87"/>
    <x v="2"/>
    <x v="1"/>
    <n v="14882"/>
    <n v="24895"/>
    <s v="East"/>
    <n v="0.59779070000000001"/>
  </r>
  <r>
    <x v="87"/>
    <x v="2"/>
    <x v="2"/>
    <n v="630"/>
    <n v="3073"/>
    <s v="East"/>
    <n v="0.20501140000000001"/>
  </r>
  <r>
    <x v="88"/>
    <x v="2"/>
    <x v="0"/>
    <n v="7892"/>
    <n v="9505"/>
    <s v="Central"/>
    <n v="0.83029989999999998"/>
  </r>
  <r>
    <x v="88"/>
    <x v="2"/>
    <x v="1"/>
    <n v="11732"/>
    <n v="22497"/>
    <s v="Central"/>
    <n v="0.52149179999999995"/>
  </r>
  <r>
    <x v="88"/>
    <x v="2"/>
    <x v="2"/>
    <n v="492"/>
    <n v="2965"/>
    <s v="Central"/>
    <n v="0.1659359"/>
  </r>
  <r>
    <x v="88"/>
    <x v="2"/>
    <x v="3"/>
    <n v="1"/>
    <n v="3394"/>
    <s v="Central"/>
    <n v="2.9460000000000001E-4"/>
  </r>
  <r>
    <x v="89"/>
    <x v="2"/>
    <x v="0"/>
    <n v="2377"/>
    <n v="2863"/>
    <s v="Toronto"/>
    <n v="0.83024799999999999"/>
  </r>
  <r>
    <x v="89"/>
    <x v="2"/>
    <x v="1"/>
    <n v="4660"/>
    <n v="10818"/>
    <s v="Toronto"/>
    <n v="0.43076350000000002"/>
  </r>
  <r>
    <x v="89"/>
    <x v="2"/>
    <x v="2"/>
    <n v="219"/>
    <n v="2375"/>
    <s v="Toronto"/>
    <n v="9.2210500000000001E-2"/>
  </r>
  <r>
    <x v="90"/>
    <x v="2"/>
    <x v="0"/>
    <n v="2731"/>
    <n v="3566"/>
    <s v="West"/>
    <n v="0.76584410000000003"/>
  </r>
  <r>
    <x v="90"/>
    <x v="2"/>
    <x v="1"/>
    <n v="3739"/>
    <n v="9951"/>
    <s v="West"/>
    <n v="0.37574109999999999"/>
  </r>
  <r>
    <x v="90"/>
    <x v="2"/>
    <x v="2"/>
    <n v="99"/>
    <n v="1206"/>
    <s v="West"/>
    <n v="8.2089599999999999E-2"/>
  </r>
  <r>
    <x v="91"/>
    <x v="2"/>
    <x v="0"/>
    <n v="4211"/>
    <n v="4850"/>
    <s v="West"/>
    <n v="0.8682474"/>
  </r>
  <r>
    <x v="91"/>
    <x v="2"/>
    <x v="1"/>
    <n v="4316"/>
    <n v="11096"/>
    <s v="West"/>
    <n v="0.38896900000000001"/>
  </r>
  <r>
    <x v="91"/>
    <x v="2"/>
    <x v="2"/>
    <n v="134"/>
    <n v="1585"/>
    <s v="West"/>
    <n v="8.4542599999999996E-2"/>
  </r>
  <r>
    <x v="91"/>
    <x v="2"/>
    <x v="3"/>
    <n v="1"/>
    <n v="1659"/>
    <s v="West"/>
    <n v="6.0280000000000002E-4"/>
  </r>
  <r>
    <x v="92"/>
    <x v="2"/>
    <x v="0"/>
    <n v="2300"/>
    <n v="3337"/>
    <s v="West"/>
    <n v="0.68924180000000002"/>
  </r>
  <r>
    <x v="92"/>
    <x v="2"/>
    <x v="1"/>
    <n v="6395"/>
    <n v="11449"/>
    <s v="West"/>
    <n v="0.55856410000000001"/>
  </r>
  <r>
    <x v="92"/>
    <x v="2"/>
    <x v="2"/>
    <n v="149"/>
    <n v="1725"/>
    <s v="West"/>
    <n v="8.6376800000000004E-2"/>
  </r>
  <r>
    <x v="93"/>
    <x v="2"/>
    <x v="0"/>
    <n v="1717"/>
    <n v="2038"/>
    <s v="West"/>
    <n v="0.84249260000000004"/>
  </r>
  <r>
    <x v="93"/>
    <x v="2"/>
    <x v="1"/>
    <n v="3164"/>
    <n v="7153"/>
    <s v="West"/>
    <n v="0.4423319"/>
  </r>
  <r>
    <x v="93"/>
    <x v="2"/>
    <x v="2"/>
    <n v="64"/>
    <n v="932"/>
    <s v="West"/>
    <n v="6.8669499999999994E-2"/>
  </r>
  <r>
    <x v="94"/>
    <x v="3"/>
    <x v="0"/>
    <n v="6655"/>
    <n v="8551"/>
    <s v="Central"/>
    <n v="0.77827159999999995"/>
  </r>
  <r>
    <x v="94"/>
    <x v="3"/>
    <x v="1"/>
    <n v="13401"/>
    <n v="23144"/>
    <s v="Central"/>
    <n v="0.57902690000000001"/>
  </r>
  <r>
    <x v="94"/>
    <x v="3"/>
    <x v="2"/>
    <n v="935"/>
    <n v="3005"/>
    <s v="Central"/>
    <n v="0.31114809999999998"/>
  </r>
  <r>
    <x v="94"/>
    <x v="3"/>
    <x v="3"/>
    <n v="3"/>
    <n v="3117"/>
    <s v="Central"/>
    <n v="9.6250000000000003E-4"/>
  </r>
  <r>
    <x v="94"/>
    <x v="3"/>
    <x v="4"/>
    <m/>
    <n v="1794"/>
    <s v="Central"/>
    <m/>
  </r>
  <r>
    <x v="95"/>
    <x v="3"/>
    <x v="0"/>
    <n v="1208"/>
    <n v="1602"/>
    <s v="Central"/>
    <n v="0.75405739999999999"/>
  </r>
  <r>
    <x v="95"/>
    <x v="3"/>
    <x v="1"/>
    <n v="2573"/>
    <n v="5176"/>
    <s v="Central"/>
    <n v="0.49710199999999999"/>
  </r>
  <r>
    <x v="95"/>
    <x v="3"/>
    <x v="2"/>
    <n v="78"/>
    <n v="551"/>
    <s v="Central"/>
    <n v="0.14156079999999999"/>
  </r>
  <r>
    <x v="95"/>
    <x v="3"/>
    <x v="4"/>
    <m/>
    <n v="452"/>
    <s v="Central"/>
    <m/>
  </r>
  <r>
    <x v="95"/>
    <x v="3"/>
    <x v="3"/>
    <m/>
    <n v="557"/>
    <s v="Central"/>
    <m/>
  </r>
  <r>
    <x v="96"/>
    <x v="3"/>
    <x v="0"/>
    <n v="25469"/>
    <n v="30555"/>
    <s v="East"/>
    <n v="0.83354600000000001"/>
  </r>
  <r>
    <x v="96"/>
    <x v="3"/>
    <x v="1"/>
    <n v="35118"/>
    <n v="64130"/>
    <s v="East"/>
    <n v="0.54760640000000005"/>
  </r>
  <r>
    <x v="96"/>
    <x v="3"/>
    <x v="2"/>
    <n v="2213"/>
    <n v="8397"/>
    <s v="East"/>
    <n v="0.26354650000000002"/>
  </r>
  <r>
    <x v="96"/>
    <x v="3"/>
    <x v="3"/>
    <n v="10"/>
    <n v="9610"/>
    <s v="East"/>
    <n v="1.0406E-3"/>
  </r>
  <r>
    <x v="96"/>
    <x v="3"/>
    <x v="4"/>
    <m/>
    <n v="5824"/>
    <s v="East"/>
    <m/>
  </r>
  <r>
    <x v="97"/>
    <x v="3"/>
    <x v="0"/>
    <n v="5703"/>
    <n v="7051"/>
    <s v="East"/>
    <n v="0.80882140000000002"/>
  </r>
  <r>
    <x v="97"/>
    <x v="3"/>
    <x v="1"/>
    <n v="4769"/>
    <n v="11381"/>
    <s v="East"/>
    <n v="0.41903170000000001"/>
  </r>
  <r>
    <x v="97"/>
    <x v="3"/>
    <x v="2"/>
    <n v="185"/>
    <n v="1346"/>
    <s v="East"/>
    <n v="0.13744429999999999"/>
  </r>
  <r>
    <x v="97"/>
    <x v="3"/>
    <x v="3"/>
    <n v="1"/>
    <n v="1511"/>
    <s v="East"/>
    <n v="6.6180000000000004E-4"/>
  </r>
  <r>
    <x v="97"/>
    <x v="3"/>
    <x v="4"/>
    <m/>
    <n v="941"/>
    <s v="East"/>
    <m/>
  </r>
  <r>
    <x v="98"/>
    <x v="3"/>
    <x v="0"/>
    <n v="13945"/>
    <n v="17279"/>
    <s v="East"/>
    <n v="0.80704900000000002"/>
  </r>
  <r>
    <x v="98"/>
    <x v="3"/>
    <x v="1"/>
    <n v="11997"/>
    <n v="28005"/>
    <s v="East"/>
    <n v="0.42838779999999999"/>
  </r>
  <r>
    <x v="98"/>
    <x v="3"/>
    <x v="2"/>
    <n v="446"/>
    <n v="3628"/>
    <s v="East"/>
    <n v="0.12293270000000001"/>
  </r>
  <r>
    <x v="98"/>
    <x v="3"/>
    <x v="3"/>
    <n v="2"/>
    <n v="3999"/>
    <s v="East"/>
    <n v="5.0009999999999996E-4"/>
  </r>
  <r>
    <x v="98"/>
    <x v="3"/>
    <x v="4"/>
    <m/>
    <n v="2445"/>
    <s v="East"/>
    <m/>
  </r>
  <r>
    <x v="99"/>
    <x v="3"/>
    <x v="0"/>
    <n v="10916"/>
    <n v="13423"/>
    <s v="East"/>
    <n v="0.81323109999999998"/>
  </r>
  <r>
    <x v="99"/>
    <x v="3"/>
    <x v="1"/>
    <n v="9876"/>
    <n v="21046"/>
    <s v="East"/>
    <n v="0.4692578"/>
  </r>
  <r>
    <x v="99"/>
    <x v="3"/>
    <x v="2"/>
    <n v="397"/>
    <n v="2548"/>
    <s v="East"/>
    <n v="0.15580849999999999"/>
  </r>
  <r>
    <x v="99"/>
    <x v="3"/>
    <x v="4"/>
    <m/>
    <n v="1636"/>
    <s v="East"/>
    <m/>
  </r>
  <r>
    <x v="99"/>
    <x v="3"/>
    <x v="3"/>
    <m/>
    <n v="2909"/>
    <s v="East"/>
    <m/>
  </r>
  <r>
    <x v="100"/>
    <x v="3"/>
    <x v="0"/>
    <n v="11563"/>
    <n v="13868"/>
    <s v="East"/>
    <n v="0.83379000000000003"/>
  </r>
  <r>
    <x v="100"/>
    <x v="3"/>
    <x v="1"/>
    <n v="10801"/>
    <n v="20916"/>
    <s v="East"/>
    <n v="0.51639889999999999"/>
  </r>
  <r>
    <x v="100"/>
    <x v="3"/>
    <x v="2"/>
    <n v="539"/>
    <n v="2556"/>
    <s v="East"/>
    <n v="0.21087639999999999"/>
  </r>
  <r>
    <x v="100"/>
    <x v="3"/>
    <x v="3"/>
    <n v="2"/>
    <n v="2871"/>
    <s v="East"/>
    <n v="6.9660000000000002E-4"/>
  </r>
  <r>
    <x v="100"/>
    <x v="3"/>
    <x v="4"/>
    <m/>
    <n v="1727"/>
    <s v="East"/>
    <m/>
  </r>
  <r>
    <x v="101"/>
    <x v="3"/>
    <x v="0"/>
    <n v="13361"/>
    <n v="16144"/>
    <s v="East"/>
    <n v="0.82761390000000001"/>
  </r>
  <r>
    <x v="101"/>
    <x v="3"/>
    <x v="1"/>
    <n v="12777"/>
    <n v="23770"/>
    <s v="East"/>
    <n v="0.53752630000000001"/>
  </r>
  <r>
    <x v="101"/>
    <x v="3"/>
    <x v="2"/>
    <n v="622"/>
    <n v="2906"/>
    <s v="East"/>
    <n v="0.21403990000000001"/>
  </r>
  <r>
    <x v="101"/>
    <x v="3"/>
    <x v="3"/>
    <n v="2"/>
    <n v="3136"/>
    <s v="East"/>
    <n v="6.378E-4"/>
  </r>
  <r>
    <x v="101"/>
    <x v="3"/>
    <x v="4"/>
    <m/>
    <n v="1824"/>
    <s v="East"/>
    <m/>
  </r>
  <r>
    <x v="102"/>
    <x v="3"/>
    <x v="0"/>
    <n v="9678"/>
    <n v="12954"/>
    <s v="East"/>
    <n v="0.74710509999999997"/>
  </r>
  <r>
    <x v="102"/>
    <x v="3"/>
    <x v="1"/>
    <n v="6933"/>
    <n v="17184"/>
    <s v="East"/>
    <n v="0.4034567"/>
  </r>
  <r>
    <x v="102"/>
    <x v="3"/>
    <x v="2"/>
    <n v="341"/>
    <n v="2158"/>
    <s v="East"/>
    <n v="0.15801670000000001"/>
  </r>
  <r>
    <x v="102"/>
    <x v="3"/>
    <x v="4"/>
    <m/>
    <n v="1365"/>
    <s v="East"/>
    <m/>
  </r>
  <r>
    <x v="102"/>
    <x v="3"/>
    <x v="3"/>
    <m/>
    <n v="2475"/>
    <s v="East"/>
    <m/>
  </r>
  <r>
    <x v="103"/>
    <x v="3"/>
    <x v="0"/>
    <n v="33672"/>
    <n v="41903"/>
    <s v="East"/>
    <n v="0.80357020000000001"/>
  </r>
  <r>
    <x v="103"/>
    <x v="3"/>
    <x v="1"/>
    <n v="27137"/>
    <n v="61303"/>
    <s v="East"/>
    <n v="0.44267000000000001"/>
  </r>
  <r>
    <x v="103"/>
    <x v="3"/>
    <x v="2"/>
    <n v="1044"/>
    <n v="7576"/>
    <s v="East"/>
    <n v="0.1378036"/>
  </r>
  <r>
    <x v="103"/>
    <x v="3"/>
    <x v="3"/>
    <n v="3"/>
    <n v="8405"/>
    <s v="East"/>
    <n v="3.569E-4"/>
  </r>
  <r>
    <x v="103"/>
    <x v="3"/>
    <x v="4"/>
    <m/>
    <n v="4867"/>
    <s v="East"/>
    <m/>
  </r>
  <r>
    <x v="104"/>
    <x v="3"/>
    <x v="0"/>
    <n v="22966"/>
    <n v="29902"/>
    <s v="East"/>
    <n v="0.76804229999999996"/>
  </r>
  <r>
    <x v="104"/>
    <x v="3"/>
    <x v="1"/>
    <n v="15614"/>
    <n v="38666"/>
    <s v="East"/>
    <n v="0.40381729999999999"/>
  </r>
  <r>
    <x v="104"/>
    <x v="3"/>
    <x v="2"/>
    <n v="674"/>
    <n v="4396"/>
    <s v="East"/>
    <n v="0.15332119999999999"/>
  </r>
  <r>
    <x v="104"/>
    <x v="3"/>
    <x v="3"/>
    <n v="4"/>
    <n v="5095"/>
    <s v="East"/>
    <n v="7.8509999999999995E-4"/>
  </r>
  <r>
    <x v="104"/>
    <x v="3"/>
    <x v="4"/>
    <m/>
    <n v="3038"/>
    <s v="East"/>
    <m/>
  </r>
  <r>
    <x v="105"/>
    <x v="3"/>
    <x v="0"/>
    <n v="17404"/>
    <n v="22808"/>
    <s v="East"/>
    <n v="0.76306560000000001"/>
  </r>
  <r>
    <x v="105"/>
    <x v="3"/>
    <x v="1"/>
    <n v="9385"/>
    <n v="25655"/>
    <s v="East"/>
    <n v="0.36581560000000002"/>
  </r>
  <r>
    <x v="105"/>
    <x v="3"/>
    <x v="2"/>
    <n v="256"/>
    <n v="2638"/>
    <s v="East"/>
    <n v="9.7043199999999996E-2"/>
  </r>
  <r>
    <x v="105"/>
    <x v="3"/>
    <x v="4"/>
    <m/>
    <n v="1856"/>
    <s v="East"/>
    <m/>
  </r>
  <r>
    <x v="105"/>
    <x v="3"/>
    <x v="3"/>
    <m/>
    <n v="3068"/>
    <s v="East"/>
    <m/>
  </r>
  <r>
    <x v="106"/>
    <x v="3"/>
    <x v="1"/>
    <n v="30"/>
    <n v="46"/>
    <s v="East"/>
    <n v="0.65217389999999997"/>
  </r>
  <r>
    <x v="106"/>
    <x v="3"/>
    <x v="0"/>
    <n v="15"/>
    <n v="0"/>
    <s v="East"/>
    <m/>
  </r>
  <r>
    <x v="106"/>
    <x v="3"/>
    <x v="4"/>
    <m/>
    <n v="4"/>
    <s v="East"/>
    <m/>
  </r>
  <r>
    <x v="106"/>
    <x v="3"/>
    <x v="2"/>
    <m/>
    <n v="3"/>
    <s v="East"/>
    <m/>
  </r>
  <r>
    <x v="106"/>
    <x v="3"/>
    <x v="3"/>
    <m/>
    <n v="4"/>
    <s v="East"/>
    <m/>
  </r>
  <r>
    <x v="107"/>
    <x v="3"/>
    <x v="0"/>
    <n v="3584"/>
    <n v="4371"/>
    <s v="East"/>
    <n v="0.8199497"/>
  </r>
  <r>
    <x v="107"/>
    <x v="3"/>
    <x v="1"/>
    <n v="5332"/>
    <n v="10263"/>
    <s v="East"/>
    <n v="0.5195362"/>
  </r>
  <r>
    <x v="107"/>
    <x v="3"/>
    <x v="2"/>
    <n v="311"/>
    <n v="1796"/>
    <s v="East"/>
    <n v="0.1731626"/>
  </r>
  <r>
    <x v="107"/>
    <x v="3"/>
    <x v="4"/>
    <m/>
    <n v="979"/>
    <s v="East"/>
    <m/>
  </r>
  <r>
    <x v="107"/>
    <x v="3"/>
    <x v="3"/>
    <m/>
    <n v="1946"/>
    <s v="East"/>
    <m/>
  </r>
  <r>
    <x v="108"/>
    <x v="3"/>
    <x v="0"/>
    <n v="10121"/>
    <n v="11232"/>
    <s v="East"/>
    <n v="0.90108619999999995"/>
  </r>
  <r>
    <x v="108"/>
    <x v="3"/>
    <x v="1"/>
    <n v="12325"/>
    <n v="20516"/>
    <s v="East"/>
    <n v="0.60075060000000002"/>
  </r>
  <r>
    <x v="108"/>
    <x v="3"/>
    <x v="2"/>
    <n v="982"/>
    <n v="2798"/>
    <s v="East"/>
    <n v="0.35096500000000003"/>
  </r>
  <r>
    <x v="108"/>
    <x v="3"/>
    <x v="3"/>
    <n v="3"/>
    <n v="2909"/>
    <s v="East"/>
    <n v="1.0313E-3"/>
  </r>
  <r>
    <x v="108"/>
    <x v="3"/>
    <x v="4"/>
    <m/>
    <n v="1567"/>
    <s v="East"/>
    <m/>
  </r>
  <r>
    <x v="109"/>
    <x v="3"/>
    <x v="0"/>
    <n v="4258"/>
    <n v="4850"/>
    <s v="East"/>
    <n v="0.8779382"/>
  </r>
  <r>
    <x v="109"/>
    <x v="3"/>
    <x v="1"/>
    <n v="4697"/>
    <n v="8106"/>
    <s v="East"/>
    <n v="0.5794473"/>
  </r>
  <r>
    <x v="109"/>
    <x v="3"/>
    <x v="2"/>
    <n v="277"/>
    <n v="967"/>
    <s v="East"/>
    <n v="0.28645290000000001"/>
  </r>
  <r>
    <x v="109"/>
    <x v="3"/>
    <x v="4"/>
    <m/>
    <n v="623"/>
    <s v="East"/>
    <m/>
  </r>
  <r>
    <x v="109"/>
    <x v="3"/>
    <x v="3"/>
    <m/>
    <n v="1050"/>
    <s v="East"/>
    <m/>
  </r>
  <r>
    <x v="0"/>
    <x v="3"/>
    <x v="4"/>
    <m/>
    <n v="1700"/>
    <s v="East"/>
    <m/>
  </r>
  <r>
    <x v="110"/>
    <x v="3"/>
    <x v="0"/>
    <n v="4223"/>
    <n v="4424"/>
    <s v="East"/>
    <n v="0.95456600000000003"/>
  </r>
  <r>
    <x v="110"/>
    <x v="3"/>
    <x v="1"/>
    <n v="5907"/>
    <n v="8769"/>
    <s v="East"/>
    <n v="0.67362299999999997"/>
  </r>
  <r>
    <x v="110"/>
    <x v="3"/>
    <x v="2"/>
    <n v="531"/>
    <n v="1191"/>
    <s v="East"/>
    <n v="0.44584380000000001"/>
  </r>
  <r>
    <x v="110"/>
    <x v="3"/>
    <x v="3"/>
    <n v="1"/>
    <n v="1403"/>
    <s v="East"/>
    <n v="7.1279999999999998E-4"/>
  </r>
  <r>
    <x v="110"/>
    <x v="3"/>
    <x v="4"/>
    <m/>
    <n v="692"/>
    <s v="East"/>
    <m/>
  </r>
  <r>
    <x v="1"/>
    <x v="3"/>
    <x v="4"/>
    <m/>
    <n v="1308"/>
    <s v="East"/>
    <m/>
  </r>
  <r>
    <x v="111"/>
    <x v="3"/>
    <x v="0"/>
    <n v="3824"/>
    <n v="4834"/>
    <s v="East"/>
    <n v="0.79106330000000002"/>
  </r>
  <r>
    <x v="111"/>
    <x v="3"/>
    <x v="1"/>
    <n v="5789"/>
    <n v="10886"/>
    <s v="East"/>
    <n v="0.53178389999999998"/>
  </r>
  <r>
    <x v="111"/>
    <x v="3"/>
    <x v="2"/>
    <n v="184"/>
    <n v="852"/>
    <s v="East"/>
    <n v="0.2159624"/>
  </r>
  <r>
    <x v="111"/>
    <x v="3"/>
    <x v="4"/>
    <m/>
    <n v="811"/>
    <s v="East"/>
    <m/>
  </r>
  <r>
    <x v="111"/>
    <x v="3"/>
    <x v="3"/>
    <m/>
    <n v="1245"/>
    <s v="East"/>
    <m/>
  </r>
  <r>
    <x v="112"/>
    <x v="3"/>
    <x v="0"/>
    <n v="2169"/>
    <n v="2232"/>
    <s v="East"/>
    <n v="0.97177420000000003"/>
  </r>
  <r>
    <x v="112"/>
    <x v="3"/>
    <x v="1"/>
    <n v="2678"/>
    <n v="3868"/>
    <s v="East"/>
    <n v="0.6923475"/>
  </r>
  <r>
    <x v="112"/>
    <x v="3"/>
    <x v="2"/>
    <n v="285"/>
    <n v="547"/>
    <s v="East"/>
    <n v="0.52102380000000004"/>
  </r>
  <r>
    <x v="112"/>
    <x v="3"/>
    <x v="4"/>
    <m/>
    <n v="169"/>
    <s v="East"/>
    <m/>
  </r>
  <r>
    <x v="112"/>
    <x v="3"/>
    <x v="3"/>
    <m/>
    <n v="493"/>
    <s v="East"/>
    <m/>
  </r>
  <r>
    <x v="3"/>
    <x v="3"/>
    <x v="4"/>
    <m/>
    <n v="821"/>
    <s v="East"/>
    <m/>
  </r>
  <r>
    <x v="113"/>
    <x v="3"/>
    <x v="0"/>
    <n v="121"/>
    <n v="85"/>
    <s v="East"/>
    <n v="1"/>
  </r>
  <r>
    <x v="113"/>
    <x v="3"/>
    <x v="1"/>
    <n v="584"/>
    <n v="502"/>
    <s v="East"/>
    <n v="1"/>
  </r>
  <r>
    <x v="113"/>
    <x v="3"/>
    <x v="2"/>
    <n v="3"/>
    <n v="68"/>
    <s v="East"/>
    <n v="4.41176E-2"/>
  </r>
  <r>
    <x v="113"/>
    <x v="3"/>
    <x v="4"/>
    <m/>
    <n v="46"/>
    <s v="East"/>
    <m/>
  </r>
  <r>
    <x v="113"/>
    <x v="3"/>
    <x v="3"/>
    <m/>
    <n v="69"/>
    <s v="East"/>
    <m/>
  </r>
  <r>
    <x v="114"/>
    <x v="3"/>
    <x v="0"/>
    <n v="3006"/>
    <n v="3480"/>
    <s v="East"/>
    <n v="0.86379309999999998"/>
  </r>
  <r>
    <x v="114"/>
    <x v="3"/>
    <x v="1"/>
    <n v="8747"/>
    <n v="14029"/>
    <s v="East"/>
    <n v="0.6234942"/>
  </r>
  <r>
    <x v="114"/>
    <x v="3"/>
    <x v="2"/>
    <n v="192"/>
    <n v="697"/>
    <s v="East"/>
    <n v="0.2754663"/>
  </r>
  <r>
    <x v="114"/>
    <x v="3"/>
    <x v="3"/>
    <n v="2"/>
    <n v="935"/>
    <s v="East"/>
    <n v="2.1389999999999998E-3"/>
  </r>
  <r>
    <x v="114"/>
    <x v="3"/>
    <x v="4"/>
    <n v="1"/>
    <n v="635"/>
    <s v="East"/>
    <n v="1.5747999999999999E-3"/>
  </r>
  <r>
    <x v="115"/>
    <x v="3"/>
    <x v="0"/>
    <n v="6507"/>
    <n v="7442"/>
    <s v="East"/>
    <n v="0.87436179999999997"/>
  </r>
  <r>
    <x v="115"/>
    <x v="3"/>
    <x v="1"/>
    <n v="13828"/>
    <n v="19132"/>
    <s v="East"/>
    <n v="0.72276810000000002"/>
  </r>
  <r>
    <x v="115"/>
    <x v="3"/>
    <x v="2"/>
    <n v="1146"/>
    <n v="2084"/>
    <s v="East"/>
    <n v="0.54990399999999995"/>
  </r>
  <r>
    <x v="115"/>
    <x v="3"/>
    <x v="3"/>
    <n v="10"/>
    <n v="2064"/>
    <s v="East"/>
    <n v="4.8450000000000003E-3"/>
  </r>
  <r>
    <x v="115"/>
    <x v="3"/>
    <x v="4"/>
    <m/>
    <n v="993"/>
    <s v="East"/>
    <m/>
  </r>
  <r>
    <x v="51"/>
    <x v="3"/>
    <x v="4"/>
    <m/>
    <n v="2494"/>
    <s v="East"/>
    <m/>
  </r>
  <r>
    <x v="116"/>
    <x v="3"/>
    <x v="0"/>
    <n v="2108"/>
    <n v="2540"/>
    <s v="East"/>
    <n v="0.82992120000000003"/>
  </r>
  <r>
    <x v="116"/>
    <x v="3"/>
    <x v="1"/>
    <n v="5169"/>
    <n v="9268"/>
    <s v="East"/>
    <n v="0.55772549999999999"/>
  </r>
  <r>
    <x v="116"/>
    <x v="3"/>
    <x v="2"/>
    <n v="360"/>
    <n v="1212"/>
    <s v="East"/>
    <n v="0.29702970000000001"/>
  </r>
  <r>
    <x v="116"/>
    <x v="3"/>
    <x v="3"/>
    <n v="3"/>
    <n v="1494"/>
    <s v="East"/>
    <n v="2.0079999999999998E-3"/>
  </r>
  <r>
    <x v="116"/>
    <x v="3"/>
    <x v="4"/>
    <m/>
    <n v="959"/>
    <s v="East"/>
    <m/>
  </r>
  <r>
    <x v="117"/>
    <x v="3"/>
    <x v="0"/>
    <n v="474"/>
    <n v="697"/>
    <s v="East"/>
    <n v="0.68005740000000003"/>
  </r>
  <r>
    <x v="117"/>
    <x v="3"/>
    <x v="1"/>
    <n v="1638"/>
    <n v="3150"/>
    <s v="East"/>
    <n v="0.52"/>
  </r>
  <r>
    <x v="117"/>
    <x v="3"/>
    <x v="2"/>
    <n v="80"/>
    <n v="335"/>
    <s v="East"/>
    <n v="0.23880599999999999"/>
  </r>
  <r>
    <x v="117"/>
    <x v="3"/>
    <x v="4"/>
    <m/>
    <n v="469"/>
    <s v="East"/>
    <m/>
  </r>
  <r>
    <x v="117"/>
    <x v="3"/>
    <x v="3"/>
    <m/>
    <n v="494"/>
    <s v="East"/>
    <m/>
  </r>
  <r>
    <x v="118"/>
    <x v="3"/>
    <x v="0"/>
    <n v="4401"/>
    <n v="4558"/>
    <s v="East"/>
    <n v="0.9655551"/>
  </r>
  <r>
    <x v="118"/>
    <x v="3"/>
    <x v="1"/>
    <n v="11391"/>
    <n v="13150"/>
    <s v="East"/>
    <n v="0.86623570000000005"/>
  </r>
  <r>
    <x v="118"/>
    <x v="3"/>
    <x v="2"/>
    <n v="665"/>
    <n v="1324"/>
    <s v="East"/>
    <n v="0.50226590000000004"/>
  </r>
  <r>
    <x v="118"/>
    <x v="3"/>
    <x v="4"/>
    <n v="2"/>
    <n v="844"/>
    <s v="East"/>
    <n v="2.3697000000000002E-3"/>
  </r>
  <r>
    <x v="118"/>
    <x v="3"/>
    <x v="3"/>
    <n v="2"/>
    <n v="1601"/>
    <s v="East"/>
    <n v="1.2492E-3"/>
  </r>
  <r>
    <x v="119"/>
    <x v="3"/>
    <x v="0"/>
    <n v="4162"/>
    <n v="4884"/>
    <s v="East"/>
    <n v="0.85217030000000005"/>
  </r>
  <r>
    <x v="119"/>
    <x v="3"/>
    <x v="1"/>
    <n v="8089"/>
    <n v="14333"/>
    <s v="East"/>
    <n v="0.56436200000000003"/>
  </r>
  <r>
    <x v="119"/>
    <x v="3"/>
    <x v="2"/>
    <n v="433"/>
    <n v="1521"/>
    <s v="East"/>
    <n v="0.28468110000000002"/>
  </r>
  <r>
    <x v="119"/>
    <x v="3"/>
    <x v="3"/>
    <n v="1"/>
    <n v="1948"/>
    <s v="East"/>
    <n v="5.1329999999999995E-4"/>
  </r>
  <r>
    <x v="119"/>
    <x v="3"/>
    <x v="4"/>
    <m/>
    <n v="1246"/>
    <s v="East"/>
    <m/>
  </r>
  <r>
    <x v="120"/>
    <x v="3"/>
    <x v="0"/>
    <n v="4753"/>
    <n v="5317"/>
    <s v="East"/>
    <n v="0.89392510000000003"/>
  </r>
  <r>
    <x v="120"/>
    <x v="3"/>
    <x v="1"/>
    <n v="6538"/>
    <n v="9364"/>
    <s v="East"/>
    <n v="0.69820590000000005"/>
  </r>
  <r>
    <x v="120"/>
    <x v="3"/>
    <x v="2"/>
    <n v="674"/>
    <n v="1357"/>
    <s v="East"/>
    <n v="0.49668390000000001"/>
  </r>
  <r>
    <x v="120"/>
    <x v="3"/>
    <x v="4"/>
    <n v="1"/>
    <n v="624"/>
    <s v="East"/>
    <n v="1.6026E-3"/>
  </r>
  <r>
    <x v="120"/>
    <x v="3"/>
    <x v="3"/>
    <n v="2"/>
    <n v="1304"/>
    <s v="East"/>
    <n v="1.5337E-3"/>
  </r>
  <r>
    <x v="4"/>
    <x v="3"/>
    <x v="4"/>
    <m/>
    <n v="1591"/>
    <s v="East"/>
    <m/>
  </r>
  <r>
    <x v="4"/>
    <x v="3"/>
    <x v="3"/>
    <m/>
    <n v="2769"/>
    <s v="East"/>
    <m/>
  </r>
  <r>
    <x v="121"/>
    <x v="3"/>
    <x v="0"/>
    <n v="5547"/>
    <n v="6223"/>
    <s v="East"/>
    <n v="0.89137069999999996"/>
  </r>
  <r>
    <x v="121"/>
    <x v="3"/>
    <x v="1"/>
    <n v="10334"/>
    <n v="17076"/>
    <s v="East"/>
    <n v="0.60517690000000002"/>
  </r>
  <r>
    <x v="121"/>
    <x v="3"/>
    <x v="2"/>
    <n v="484"/>
    <n v="1741"/>
    <s v="East"/>
    <n v="0.2780012"/>
  </r>
  <r>
    <x v="121"/>
    <x v="3"/>
    <x v="3"/>
    <n v="1"/>
    <n v="2048"/>
    <s v="East"/>
    <n v="4.883E-4"/>
  </r>
  <r>
    <x v="121"/>
    <x v="3"/>
    <x v="4"/>
    <m/>
    <n v="1219"/>
    <s v="East"/>
    <m/>
  </r>
  <r>
    <x v="122"/>
    <x v="3"/>
    <x v="0"/>
    <n v="4769"/>
    <n v="5386"/>
    <s v="East"/>
    <n v="0.88544369999999994"/>
  </r>
  <r>
    <x v="122"/>
    <x v="3"/>
    <x v="1"/>
    <n v="6145"/>
    <n v="10765"/>
    <s v="East"/>
    <n v="0.57083139999999999"/>
  </r>
  <r>
    <x v="122"/>
    <x v="3"/>
    <x v="2"/>
    <n v="328"/>
    <n v="1384"/>
    <s v="East"/>
    <n v="0.23699419999999999"/>
  </r>
  <r>
    <x v="122"/>
    <x v="3"/>
    <x v="3"/>
    <n v="5"/>
    <n v="1743"/>
    <s v="East"/>
    <n v="2.8685999999999998E-3"/>
  </r>
  <r>
    <x v="122"/>
    <x v="3"/>
    <x v="4"/>
    <m/>
    <n v="1019"/>
    <s v="East"/>
    <m/>
  </r>
  <r>
    <x v="123"/>
    <x v="3"/>
    <x v="0"/>
    <n v="10180"/>
    <n v="11761"/>
    <s v="East"/>
    <n v="0.86557260000000003"/>
  </r>
  <r>
    <x v="123"/>
    <x v="3"/>
    <x v="1"/>
    <n v="18332"/>
    <n v="29720"/>
    <s v="East"/>
    <n v="0.61682369999999997"/>
  </r>
  <r>
    <x v="123"/>
    <x v="3"/>
    <x v="2"/>
    <n v="1314"/>
    <n v="4331"/>
    <s v="East"/>
    <n v="0.3033941"/>
  </r>
  <r>
    <x v="123"/>
    <x v="3"/>
    <x v="3"/>
    <n v="3"/>
    <n v="4079"/>
    <s v="East"/>
    <n v="7.3550000000000004E-4"/>
  </r>
  <r>
    <x v="123"/>
    <x v="3"/>
    <x v="4"/>
    <n v="1"/>
    <n v="1971"/>
    <s v="East"/>
    <n v="5.0739999999999997E-4"/>
  </r>
  <r>
    <x v="124"/>
    <x v="3"/>
    <x v="0"/>
    <n v="7279"/>
    <n v="7328"/>
    <s v="East"/>
    <n v="0.99331329999999995"/>
  </r>
  <r>
    <x v="124"/>
    <x v="3"/>
    <x v="1"/>
    <n v="9124"/>
    <n v="14581"/>
    <s v="East"/>
    <n v="0.62574580000000002"/>
  </r>
  <r>
    <x v="124"/>
    <x v="3"/>
    <x v="2"/>
    <n v="586"/>
    <n v="1660"/>
    <s v="East"/>
    <n v="0.3530121"/>
  </r>
  <r>
    <x v="124"/>
    <x v="3"/>
    <x v="3"/>
    <n v="3"/>
    <n v="1975"/>
    <s v="East"/>
    <n v="1.519E-3"/>
  </r>
  <r>
    <x v="124"/>
    <x v="3"/>
    <x v="4"/>
    <m/>
    <n v="1060"/>
    <s v="East"/>
    <m/>
  </r>
  <r>
    <x v="125"/>
    <x v="3"/>
    <x v="0"/>
    <n v="11713"/>
    <n v="14749"/>
    <s v="East"/>
    <n v="0.79415550000000001"/>
  </r>
  <r>
    <x v="125"/>
    <x v="3"/>
    <x v="1"/>
    <n v="30603"/>
    <n v="51309"/>
    <s v="East"/>
    <n v="0.59644509999999995"/>
  </r>
  <r>
    <x v="125"/>
    <x v="3"/>
    <x v="2"/>
    <n v="2419"/>
    <n v="8445"/>
    <s v="East"/>
    <n v="0.28644170000000002"/>
  </r>
  <r>
    <x v="125"/>
    <x v="3"/>
    <x v="3"/>
    <n v="6"/>
    <n v="9102"/>
    <s v="East"/>
    <n v="6.5919999999999998E-4"/>
  </r>
  <r>
    <x v="125"/>
    <x v="3"/>
    <x v="4"/>
    <m/>
    <n v="4494"/>
    <s v="East"/>
    <m/>
  </r>
  <r>
    <x v="126"/>
    <x v="3"/>
    <x v="0"/>
    <n v="6288"/>
    <n v="7191"/>
    <s v="East"/>
    <n v="0.87442640000000005"/>
  </r>
  <r>
    <x v="126"/>
    <x v="3"/>
    <x v="1"/>
    <n v="8812"/>
    <n v="13922"/>
    <s v="East"/>
    <n v="0.63295500000000005"/>
  </r>
  <r>
    <x v="126"/>
    <x v="3"/>
    <x v="2"/>
    <n v="782"/>
    <n v="2394"/>
    <s v="East"/>
    <n v="0.32665"/>
  </r>
  <r>
    <x v="126"/>
    <x v="3"/>
    <x v="3"/>
    <n v="3"/>
    <n v="2146"/>
    <s v="East"/>
    <n v="1.3979000000000001E-3"/>
  </r>
  <r>
    <x v="126"/>
    <x v="3"/>
    <x v="4"/>
    <m/>
    <n v="839"/>
    <s v="East"/>
    <m/>
  </r>
  <r>
    <x v="127"/>
    <x v="3"/>
    <x v="0"/>
    <n v="4541"/>
    <n v="5101"/>
    <s v="East"/>
    <n v="0.89021760000000005"/>
  </r>
  <r>
    <x v="127"/>
    <x v="3"/>
    <x v="1"/>
    <n v="6379"/>
    <n v="10567"/>
    <s v="East"/>
    <n v="0.60367179999999998"/>
  </r>
  <r>
    <x v="127"/>
    <x v="3"/>
    <x v="2"/>
    <n v="388"/>
    <n v="1359"/>
    <s v="East"/>
    <n v="0.28550399999999998"/>
  </r>
  <r>
    <x v="127"/>
    <x v="3"/>
    <x v="4"/>
    <m/>
    <n v="800"/>
    <s v="East"/>
    <m/>
  </r>
  <r>
    <x v="127"/>
    <x v="3"/>
    <x v="3"/>
    <m/>
    <n v="1535"/>
    <s v="East"/>
    <m/>
  </r>
  <r>
    <x v="128"/>
    <x v="3"/>
    <x v="0"/>
    <n v="4713"/>
    <n v="5490"/>
    <s v="East"/>
    <n v="0.85846999999999996"/>
  </r>
  <r>
    <x v="128"/>
    <x v="3"/>
    <x v="1"/>
    <n v="11549"/>
    <n v="17596"/>
    <s v="East"/>
    <n v="0.65634230000000005"/>
  </r>
  <r>
    <x v="128"/>
    <x v="3"/>
    <x v="2"/>
    <n v="913"/>
    <n v="2657"/>
    <s v="East"/>
    <n v="0.3436206"/>
  </r>
  <r>
    <x v="128"/>
    <x v="3"/>
    <x v="3"/>
    <n v="1"/>
    <n v="3044"/>
    <s v="East"/>
    <n v="3.2850000000000002E-4"/>
  </r>
  <r>
    <x v="128"/>
    <x v="3"/>
    <x v="4"/>
    <m/>
    <n v="1589"/>
    <s v="East"/>
    <m/>
  </r>
  <r>
    <x v="129"/>
    <x v="3"/>
    <x v="0"/>
    <n v="2949"/>
    <n v="3573"/>
    <s v="East"/>
    <n v="0.8253568"/>
  </r>
  <r>
    <x v="129"/>
    <x v="3"/>
    <x v="1"/>
    <n v="8359"/>
    <n v="13178"/>
    <s v="East"/>
    <n v="0.63431479999999996"/>
  </r>
  <r>
    <x v="129"/>
    <x v="3"/>
    <x v="2"/>
    <n v="125"/>
    <n v="440"/>
    <s v="East"/>
    <n v="0.28409089999999998"/>
  </r>
  <r>
    <x v="129"/>
    <x v="3"/>
    <x v="4"/>
    <m/>
    <n v="393"/>
    <s v="East"/>
    <m/>
  </r>
  <r>
    <x v="129"/>
    <x v="3"/>
    <x v="3"/>
    <m/>
    <n v="493"/>
    <s v="East"/>
    <m/>
  </r>
  <r>
    <x v="130"/>
    <x v="3"/>
    <x v="0"/>
    <n v="374"/>
    <n v="431"/>
    <s v="East"/>
    <n v="0.8677494"/>
  </r>
  <r>
    <x v="130"/>
    <x v="3"/>
    <x v="1"/>
    <n v="393"/>
    <n v="663"/>
    <s v="East"/>
    <n v="0.59276019999999996"/>
  </r>
  <r>
    <x v="130"/>
    <x v="3"/>
    <x v="2"/>
    <n v="24"/>
    <n v="96"/>
    <s v="East"/>
    <n v="0.25"/>
  </r>
  <r>
    <x v="130"/>
    <x v="3"/>
    <x v="4"/>
    <m/>
    <n v="35"/>
    <s v="East"/>
    <m/>
  </r>
  <r>
    <x v="130"/>
    <x v="3"/>
    <x v="3"/>
    <m/>
    <n v="114"/>
    <s v="East"/>
    <m/>
  </r>
  <r>
    <x v="131"/>
    <x v="3"/>
    <x v="0"/>
    <n v="7445"/>
    <n v="8415"/>
    <s v="East"/>
    <n v="0.8847296"/>
  </r>
  <r>
    <x v="131"/>
    <x v="3"/>
    <x v="1"/>
    <n v="15444"/>
    <n v="23624"/>
    <s v="East"/>
    <n v="0.65374200000000005"/>
  </r>
  <r>
    <x v="131"/>
    <x v="3"/>
    <x v="2"/>
    <n v="1328"/>
    <n v="3787"/>
    <s v="East"/>
    <n v="0.35067330000000002"/>
  </r>
  <r>
    <x v="131"/>
    <x v="3"/>
    <x v="3"/>
    <n v="8"/>
    <n v="3913"/>
    <s v="East"/>
    <n v="2.0444999999999999E-3"/>
  </r>
  <r>
    <x v="131"/>
    <x v="3"/>
    <x v="4"/>
    <m/>
    <n v="2154"/>
    <s v="East"/>
    <m/>
  </r>
  <r>
    <x v="132"/>
    <x v="3"/>
    <x v="0"/>
    <n v="1646"/>
    <n v="2230"/>
    <s v="East"/>
    <n v="0.73811660000000001"/>
  </r>
  <r>
    <x v="132"/>
    <x v="3"/>
    <x v="1"/>
    <n v="4793"/>
    <n v="7670"/>
    <s v="East"/>
    <n v="0.62490219999999996"/>
  </r>
  <r>
    <x v="132"/>
    <x v="3"/>
    <x v="2"/>
    <n v="401"/>
    <n v="1472"/>
    <s v="East"/>
    <n v="0.27241850000000001"/>
  </r>
  <r>
    <x v="132"/>
    <x v="3"/>
    <x v="3"/>
    <n v="2"/>
    <n v="1493"/>
    <s v="East"/>
    <n v="1.3396E-3"/>
  </r>
  <r>
    <x v="132"/>
    <x v="3"/>
    <x v="4"/>
    <m/>
    <n v="552"/>
    <s v="East"/>
    <m/>
  </r>
  <r>
    <x v="133"/>
    <x v="3"/>
    <x v="0"/>
    <n v="855"/>
    <n v="1206"/>
    <s v="East"/>
    <n v="0.70895520000000001"/>
  </r>
  <r>
    <x v="133"/>
    <x v="3"/>
    <x v="1"/>
    <n v="3831"/>
    <n v="6937"/>
    <s v="East"/>
    <n v="0.55225599999999997"/>
  </r>
  <r>
    <x v="133"/>
    <x v="3"/>
    <x v="2"/>
    <n v="180"/>
    <n v="777"/>
    <s v="East"/>
    <n v="0.23166020000000001"/>
  </r>
  <r>
    <x v="133"/>
    <x v="3"/>
    <x v="3"/>
    <n v="1"/>
    <n v="1325"/>
    <s v="East"/>
    <n v="7.5469999999999997E-4"/>
  </r>
  <r>
    <x v="133"/>
    <x v="3"/>
    <x v="4"/>
    <m/>
    <n v="1037"/>
    <s v="East"/>
    <m/>
  </r>
  <r>
    <x v="134"/>
    <x v="3"/>
    <x v="0"/>
    <n v="1119"/>
    <n v="1419"/>
    <s v="East"/>
    <n v="0.78858349999999999"/>
  </r>
  <r>
    <x v="134"/>
    <x v="3"/>
    <x v="1"/>
    <n v="3316"/>
    <n v="5366"/>
    <s v="East"/>
    <n v="0.61796499999999999"/>
  </r>
  <r>
    <x v="134"/>
    <x v="3"/>
    <x v="2"/>
    <n v="398"/>
    <n v="1226"/>
    <s v="East"/>
    <n v="0.3246329"/>
  </r>
  <r>
    <x v="134"/>
    <x v="3"/>
    <x v="4"/>
    <m/>
    <n v="303"/>
    <s v="East"/>
    <m/>
  </r>
  <r>
    <x v="134"/>
    <x v="3"/>
    <x v="3"/>
    <m/>
    <n v="952"/>
    <s v="East"/>
    <m/>
  </r>
  <r>
    <x v="5"/>
    <x v="3"/>
    <x v="4"/>
    <m/>
    <n v="3294"/>
    <s v="East"/>
    <m/>
  </r>
  <r>
    <x v="135"/>
    <x v="3"/>
    <x v="0"/>
    <n v="1143"/>
    <n v="1352"/>
    <s v="East"/>
    <n v="0.8454142"/>
  </r>
  <r>
    <x v="135"/>
    <x v="3"/>
    <x v="1"/>
    <n v="1669"/>
    <n v="2728"/>
    <s v="East"/>
    <n v="0.61180349999999994"/>
  </r>
  <r>
    <x v="135"/>
    <x v="3"/>
    <x v="2"/>
    <n v="109"/>
    <n v="343"/>
    <s v="East"/>
    <n v="0.31778420000000002"/>
  </r>
  <r>
    <x v="135"/>
    <x v="3"/>
    <x v="3"/>
    <n v="1"/>
    <n v="334"/>
    <s v="East"/>
    <n v="2.9940000000000001E-3"/>
  </r>
  <r>
    <x v="135"/>
    <x v="3"/>
    <x v="4"/>
    <m/>
    <n v="178"/>
    <s v="East"/>
    <m/>
  </r>
  <r>
    <x v="136"/>
    <x v="3"/>
    <x v="0"/>
    <n v="1211"/>
    <n v="1408"/>
    <s v="East"/>
    <n v="0.86008519999999999"/>
  </r>
  <r>
    <x v="136"/>
    <x v="3"/>
    <x v="1"/>
    <n v="1561"/>
    <n v="2545"/>
    <s v="East"/>
    <n v="0.61335949999999995"/>
  </r>
  <r>
    <x v="136"/>
    <x v="3"/>
    <x v="2"/>
    <n v="146"/>
    <n v="339"/>
    <s v="East"/>
    <n v="0.43067850000000002"/>
  </r>
  <r>
    <x v="136"/>
    <x v="3"/>
    <x v="3"/>
    <n v="1"/>
    <n v="321"/>
    <s v="East"/>
    <n v="3.1153000000000001E-3"/>
  </r>
  <r>
    <x v="136"/>
    <x v="3"/>
    <x v="4"/>
    <m/>
    <n v="136"/>
    <s v="East"/>
    <m/>
  </r>
  <r>
    <x v="137"/>
    <x v="3"/>
    <x v="0"/>
    <n v="4270"/>
    <n v="4997"/>
    <s v="East"/>
    <n v="0.85451270000000001"/>
  </r>
  <r>
    <x v="137"/>
    <x v="3"/>
    <x v="1"/>
    <n v="4971"/>
    <n v="9679"/>
    <s v="East"/>
    <n v="0.51358610000000005"/>
  </r>
  <r>
    <x v="137"/>
    <x v="3"/>
    <x v="2"/>
    <n v="240"/>
    <n v="1280"/>
    <s v="East"/>
    <n v="0.1875"/>
  </r>
  <r>
    <x v="137"/>
    <x v="3"/>
    <x v="4"/>
    <m/>
    <n v="796"/>
    <s v="East"/>
    <m/>
  </r>
  <r>
    <x v="137"/>
    <x v="3"/>
    <x v="3"/>
    <m/>
    <n v="1537"/>
    <s v="East"/>
    <m/>
  </r>
  <r>
    <x v="138"/>
    <x v="3"/>
    <x v="0"/>
    <n v="3494"/>
    <n v="4049"/>
    <s v="East"/>
    <n v="0.8629291"/>
  </r>
  <r>
    <x v="138"/>
    <x v="3"/>
    <x v="1"/>
    <n v="5371"/>
    <n v="9239"/>
    <s v="East"/>
    <n v="0.58133999999999997"/>
  </r>
  <r>
    <x v="138"/>
    <x v="3"/>
    <x v="2"/>
    <n v="390"/>
    <n v="1195"/>
    <s v="East"/>
    <n v="0.32635979999999998"/>
  </r>
  <r>
    <x v="138"/>
    <x v="3"/>
    <x v="3"/>
    <n v="4"/>
    <n v="1370"/>
    <s v="East"/>
    <n v="2.9196999999999999E-3"/>
  </r>
  <r>
    <x v="138"/>
    <x v="3"/>
    <x v="4"/>
    <m/>
    <n v="915"/>
    <s v="East"/>
    <m/>
  </r>
  <r>
    <x v="139"/>
    <x v="3"/>
    <x v="0"/>
    <n v="2151"/>
    <n v="2554"/>
    <s v="East"/>
    <n v="0.84220830000000002"/>
  </r>
  <r>
    <x v="139"/>
    <x v="3"/>
    <x v="1"/>
    <n v="3722"/>
    <n v="6151"/>
    <s v="East"/>
    <n v="0.60510489999999995"/>
  </r>
  <r>
    <x v="139"/>
    <x v="3"/>
    <x v="2"/>
    <n v="297"/>
    <n v="928"/>
    <s v="East"/>
    <n v="0.32004310000000002"/>
  </r>
  <r>
    <x v="139"/>
    <x v="3"/>
    <x v="3"/>
    <n v="3"/>
    <n v="995"/>
    <s v="East"/>
    <n v="3.0151000000000002E-3"/>
  </r>
  <r>
    <x v="139"/>
    <x v="3"/>
    <x v="4"/>
    <m/>
    <n v="497"/>
    <s v="East"/>
    <m/>
  </r>
  <r>
    <x v="140"/>
    <x v="3"/>
    <x v="0"/>
    <n v="1844"/>
    <n v="2141"/>
    <s v="East"/>
    <n v="0.86127980000000004"/>
  </r>
  <r>
    <x v="140"/>
    <x v="3"/>
    <x v="1"/>
    <n v="3039"/>
    <n v="5202"/>
    <s v="East"/>
    <n v="0.58419840000000001"/>
  </r>
  <r>
    <x v="140"/>
    <x v="3"/>
    <x v="2"/>
    <n v="180"/>
    <n v="730"/>
    <s v="East"/>
    <n v="0.2465753"/>
  </r>
  <r>
    <x v="140"/>
    <x v="3"/>
    <x v="4"/>
    <m/>
    <n v="522"/>
    <s v="East"/>
    <m/>
  </r>
  <r>
    <x v="140"/>
    <x v="3"/>
    <x v="3"/>
    <m/>
    <n v="920"/>
    <s v="East"/>
    <m/>
  </r>
  <r>
    <x v="141"/>
    <x v="3"/>
    <x v="0"/>
    <n v="4140"/>
    <n v="4928"/>
    <s v="East"/>
    <n v="0.84009739999999999"/>
  </r>
  <r>
    <x v="141"/>
    <x v="3"/>
    <x v="1"/>
    <n v="2525"/>
    <n v="6336"/>
    <s v="East"/>
    <n v="0.39851639999999999"/>
  </r>
  <r>
    <x v="141"/>
    <x v="3"/>
    <x v="2"/>
    <n v="64"/>
    <n v="792"/>
    <s v="East"/>
    <n v="8.0808099999999994E-2"/>
  </r>
  <r>
    <x v="141"/>
    <x v="3"/>
    <x v="3"/>
    <n v="1"/>
    <n v="776"/>
    <s v="East"/>
    <n v="1.2887E-3"/>
  </r>
  <r>
    <x v="141"/>
    <x v="3"/>
    <x v="4"/>
    <m/>
    <n v="433"/>
    <s v="East"/>
    <m/>
  </r>
  <r>
    <x v="142"/>
    <x v="3"/>
    <x v="0"/>
    <n v="7860"/>
    <n v="9628"/>
    <s v="East"/>
    <n v="0.81636889999999995"/>
  </r>
  <r>
    <x v="142"/>
    <x v="3"/>
    <x v="1"/>
    <n v="5999"/>
    <n v="17333"/>
    <s v="East"/>
    <n v="0.34610279999999999"/>
  </r>
  <r>
    <x v="142"/>
    <x v="3"/>
    <x v="2"/>
    <n v="207"/>
    <n v="2593"/>
    <s v="East"/>
    <n v="7.9830300000000007E-2"/>
  </r>
  <r>
    <x v="142"/>
    <x v="3"/>
    <x v="3"/>
    <n v="1"/>
    <n v="2909"/>
    <s v="East"/>
    <n v="3.4380000000000001E-4"/>
  </r>
  <r>
    <x v="142"/>
    <x v="3"/>
    <x v="4"/>
    <m/>
    <n v="1646"/>
    <s v="East"/>
    <m/>
  </r>
  <r>
    <x v="143"/>
    <x v="3"/>
    <x v="0"/>
    <n v="4421"/>
    <n v="5608"/>
    <s v="East"/>
    <n v="0.78833810000000004"/>
  </r>
  <r>
    <x v="143"/>
    <x v="3"/>
    <x v="1"/>
    <n v="3334"/>
    <n v="9091"/>
    <s v="East"/>
    <n v="0.36673630000000002"/>
  </r>
  <r>
    <x v="143"/>
    <x v="3"/>
    <x v="2"/>
    <n v="96"/>
    <n v="1184"/>
    <s v="East"/>
    <n v="8.1081100000000003E-2"/>
  </r>
  <r>
    <x v="143"/>
    <x v="3"/>
    <x v="4"/>
    <m/>
    <n v="739"/>
    <s v="East"/>
    <m/>
  </r>
  <r>
    <x v="143"/>
    <x v="3"/>
    <x v="3"/>
    <m/>
    <n v="1405"/>
    <s v="East"/>
    <m/>
  </r>
  <r>
    <x v="144"/>
    <x v="3"/>
    <x v="0"/>
    <n v="873"/>
    <n v="1060"/>
    <s v="East"/>
    <n v="0.82358489999999995"/>
  </r>
  <r>
    <x v="144"/>
    <x v="3"/>
    <x v="1"/>
    <n v="755"/>
    <n v="1739"/>
    <s v="East"/>
    <n v="0.43415759999999998"/>
  </r>
  <r>
    <x v="144"/>
    <x v="3"/>
    <x v="2"/>
    <n v="27"/>
    <n v="258"/>
    <s v="East"/>
    <n v="0.1046512"/>
  </r>
  <r>
    <x v="144"/>
    <x v="3"/>
    <x v="4"/>
    <m/>
    <n v="140"/>
    <s v="East"/>
    <m/>
  </r>
  <r>
    <x v="144"/>
    <x v="3"/>
    <x v="3"/>
    <m/>
    <n v="282"/>
    <s v="East"/>
    <m/>
  </r>
  <r>
    <x v="145"/>
    <x v="3"/>
    <x v="0"/>
    <n v="175"/>
    <n v="209"/>
    <s v="East"/>
    <n v="0.83732059999999997"/>
  </r>
  <r>
    <x v="145"/>
    <x v="3"/>
    <x v="1"/>
    <n v="186"/>
    <n v="328"/>
    <s v="East"/>
    <n v="0.56707320000000005"/>
  </r>
  <r>
    <x v="145"/>
    <x v="3"/>
    <x v="2"/>
    <n v="11"/>
    <n v="39"/>
    <s v="East"/>
    <n v="0.2820513"/>
  </r>
  <r>
    <x v="145"/>
    <x v="3"/>
    <x v="4"/>
    <m/>
    <n v="26"/>
    <s v="East"/>
    <m/>
  </r>
  <r>
    <x v="145"/>
    <x v="3"/>
    <x v="3"/>
    <m/>
    <n v="39"/>
    <s v="East"/>
    <m/>
  </r>
  <r>
    <x v="146"/>
    <x v="3"/>
    <x v="0"/>
    <n v="8959"/>
    <n v="10235"/>
    <s v="East"/>
    <n v="0.87532969999999999"/>
  </r>
  <r>
    <x v="146"/>
    <x v="3"/>
    <x v="1"/>
    <n v="7132"/>
    <n v="14209"/>
    <s v="East"/>
    <n v="0.50193540000000003"/>
  </r>
  <r>
    <x v="146"/>
    <x v="3"/>
    <x v="2"/>
    <n v="296"/>
    <n v="1708"/>
    <s v="East"/>
    <n v="0.17330209999999999"/>
  </r>
  <r>
    <x v="146"/>
    <x v="3"/>
    <x v="3"/>
    <n v="1"/>
    <n v="1642"/>
    <s v="East"/>
    <n v="6.0899999999999995E-4"/>
  </r>
  <r>
    <x v="146"/>
    <x v="3"/>
    <x v="4"/>
    <m/>
    <n v="959"/>
    <s v="East"/>
    <m/>
  </r>
  <r>
    <x v="147"/>
    <x v="3"/>
    <x v="0"/>
    <n v="4696"/>
    <n v="5590"/>
    <s v="East"/>
    <n v="0.84007160000000003"/>
  </r>
  <r>
    <x v="147"/>
    <x v="3"/>
    <x v="1"/>
    <n v="4106"/>
    <n v="9531"/>
    <s v="East"/>
    <n v="0.43080469999999998"/>
  </r>
  <r>
    <x v="147"/>
    <x v="3"/>
    <x v="2"/>
    <n v="169"/>
    <n v="1136"/>
    <s v="East"/>
    <n v="0.1487676"/>
  </r>
  <r>
    <x v="147"/>
    <x v="3"/>
    <x v="4"/>
    <m/>
    <n v="834"/>
    <s v="East"/>
    <m/>
  </r>
  <r>
    <x v="147"/>
    <x v="3"/>
    <x v="3"/>
    <m/>
    <n v="1426"/>
    <s v="East"/>
    <m/>
  </r>
  <r>
    <x v="148"/>
    <x v="3"/>
    <x v="0"/>
    <n v="4913"/>
    <n v="5817"/>
    <s v="East"/>
    <n v="0.84459340000000005"/>
  </r>
  <r>
    <x v="148"/>
    <x v="3"/>
    <x v="1"/>
    <n v="6273"/>
    <n v="11707"/>
    <s v="East"/>
    <n v="0.53583320000000001"/>
  </r>
  <r>
    <x v="148"/>
    <x v="3"/>
    <x v="2"/>
    <n v="341"/>
    <n v="1385"/>
    <s v="East"/>
    <n v="0.24620939999999999"/>
  </r>
  <r>
    <x v="148"/>
    <x v="3"/>
    <x v="4"/>
    <m/>
    <n v="1102"/>
    <s v="East"/>
    <m/>
  </r>
  <r>
    <x v="148"/>
    <x v="3"/>
    <x v="3"/>
    <m/>
    <n v="1716"/>
    <s v="East"/>
    <m/>
  </r>
  <r>
    <x v="149"/>
    <x v="3"/>
    <x v="0"/>
    <n v="3036"/>
    <n v="3507"/>
    <s v="East"/>
    <n v="0.86569719999999994"/>
  </r>
  <r>
    <x v="149"/>
    <x v="3"/>
    <x v="1"/>
    <n v="2364"/>
    <n v="4216"/>
    <s v="East"/>
    <n v="0.56072100000000002"/>
  </r>
  <r>
    <x v="149"/>
    <x v="3"/>
    <x v="2"/>
    <n v="98"/>
    <n v="467"/>
    <s v="East"/>
    <n v="0.20985010000000001"/>
  </r>
  <r>
    <x v="149"/>
    <x v="3"/>
    <x v="3"/>
    <n v="1"/>
    <n v="459"/>
    <s v="East"/>
    <n v="2.1786000000000002E-3"/>
  </r>
  <r>
    <x v="149"/>
    <x v="3"/>
    <x v="4"/>
    <m/>
    <n v="264"/>
    <s v="East"/>
    <m/>
  </r>
  <r>
    <x v="150"/>
    <x v="3"/>
    <x v="0"/>
    <n v="5563"/>
    <n v="6335"/>
    <s v="East"/>
    <n v="0.87813739999999996"/>
  </r>
  <r>
    <x v="150"/>
    <x v="3"/>
    <x v="1"/>
    <n v="3934"/>
    <n v="7709"/>
    <s v="East"/>
    <n v="0.51031260000000001"/>
  </r>
  <r>
    <x v="150"/>
    <x v="3"/>
    <x v="2"/>
    <n v="198"/>
    <n v="938"/>
    <s v="East"/>
    <n v="0.21108740000000001"/>
  </r>
  <r>
    <x v="150"/>
    <x v="3"/>
    <x v="3"/>
    <n v="3"/>
    <n v="978"/>
    <s v="East"/>
    <n v="3.0674999999999999E-3"/>
  </r>
  <r>
    <x v="150"/>
    <x v="3"/>
    <x v="4"/>
    <m/>
    <n v="589"/>
    <s v="East"/>
    <m/>
  </r>
  <r>
    <x v="151"/>
    <x v="3"/>
    <x v="0"/>
    <n v="6144"/>
    <n v="7162"/>
    <s v="East"/>
    <n v="0.85786090000000004"/>
  </r>
  <r>
    <x v="151"/>
    <x v="3"/>
    <x v="1"/>
    <n v="11345"/>
    <n v="19969"/>
    <s v="East"/>
    <n v="0.56813060000000004"/>
  </r>
  <r>
    <x v="151"/>
    <x v="3"/>
    <x v="2"/>
    <n v="483"/>
    <n v="2465"/>
    <s v="East"/>
    <n v="0.19594320000000001"/>
  </r>
  <r>
    <x v="151"/>
    <x v="3"/>
    <x v="3"/>
    <n v="1"/>
    <n v="2964"/>
    <s v="East"/>
    <n v="3.3740000000000002E-4"/>
  </r>
  <r>
    <x v="151"/>
    <x v="3"/>
    <x v="4"/>
    <m/>
    <n v="1657"/>
    <s v="East"/>
    <m/>
  </r>
  <r>
    <x v="152"/>
    <x v="3"/>
    <x v="0"/>
    <n v="5144"/>
    <n v="5501"/>
    <s v="East"/>
    <n v="0.93510269999999995"/>
  </r>
  <r>
    <x v="152"/>
    <x v="3"/>
    <x v="1"/>
    <n v="8156"/>
    <n v="10418"/>
    <s v="East"/>
    <n v="0.78287580000000001"/>
  </r>
  <r>
    <x v="152"/>
    <x v="3"/>
    <x v="2"/>
    <n v="332"/>
    <n v="935"/>
    <s v="East"/>
    <n v="0.35508020000000001"/>
  </r>
  <r>
    <x v="152"/>
    <x v="3"/>
    <x v="4"/>
    <m/>
    <n v="516"/>
    <s v="East"/>
    <m/>
  </r>
  <r>
    <x v="152"/>
    <x v="3"/>
    <x v="3"/>
    <m/>
    <n v="937"/>
    <s v="East"/>
    <m/>
  </r>
  <r>
    <x v="153"/>
    <x v="3"/>
    <x v="0"/>
    <n v="13459"/>
    <n v="14903"/>
    <s v="East"/>
    <n v="0.90310670000000004"/>
  </r>
  <r>
    <x v="153"/>
    <x v="3"/>
    <x v="1"/>
    <n v="16942"/>
    <n v="26321"/>
    <s v="East"/>
    <n v="0.64366849999999998"/>
  </r>
  <r>
    <x v="153"/>
    <x v="3"/>
    <x v="2"/>
    <n v="1004"/>
    <n v="3135"/>
    <s v="East"/>
    <n v="0.32025520000000002"/>
  </r>
  <r>
    <x v="153"/>
    <x v="3"/>
    <x v="3"/>
    <n v="3"/>
    <n v="3402"/>
    <s v="East"/>
    <n v="8.8179999999999997E-4"/>
  </r>
  <r>
    <x v="153"/>
    <x v="3"/>
    <x v="4"/>
    <m/>
    <n v="1921"/>
    <s v="East"/>
    <m/>
  </r>
  <r>
    <x v="154"/>
    <x v="3"/>
    <x v="0"/>
    <n v="1885"/>
    <n v="2036"/>
    <s v="East"/>
    <n v="0.92583499999999996"/>
  </r>
  <r>
    <x v="154"/>
    <x v="3"/>
    <x v="1"/>
    <n v="2796"/>
    <n v="4830"/>
    <s v="East"/>
    <n v="0.57888200000000001"/>
  </r>
  <r>
    <x v="154"/>
    <x v="3"/>
    <x v="2"/>
    <n v="142"/>
    <n v="688"/>
    <s v="East"/>
    <n v="0.2063953"/>
  </r>
  <r>
    <x v="154"/>
    <x v="3"/>
    <x v="4"/>
    <m/>
    <n v="447"/>
    <s v="East"/>
    <m/>
  </r>
  <r>
    <x v="154"/>
    <x v="3"/>
    <x v="3"/>
    <m/>
    <n v="751"/>
    <s v="East"/>
    <m/>
  </r>
  <r>
    <x v="155"/>
    <x v="3"/>
    <x v="0"/>
    <n v="5573"/>
    <n v="6227"/>
    <s v="East"/>
    <n v="0.89497349999999998"/>
  </r>
  <r>
    <x v="155"/>
    <x v="3"/>
    <x v="1"/>
    <n v="9210"/>
    <n v="14089"/>
    <s v="East"/>
    <n v="0.65370150000000005"/>
  </r>
  <r>
    <x v="155"/>
    <x v="3"/>
    <x v="2"/>
    <n v="649"/>
    <n v="2022"/>
    <s v="East"/>
    <n v="0.32096930000000001"/>
  </r>
  <r>
    <x v="155"/>
    <x v="3"/>
    <x v="3"/>
    <n v="3"/>
    <n v="2234"/>
    <s v="East"/>
    <n v="1.3429E-3"/>
  </r>
  <r>
    <x v="155"/>
    <x v="3"/>
    <x v="4"/>
    <m/>
    <n v="1196"/>
    <s v="East"/>
    <m/>
  </r>
  <r>
    <x v="156"/>
    <x v="3"/>
    <x v="0"/>
    <n v="4377"/>
    <n v="5050"/>
    <s v="East"/>
    <n v="0.86673270000000002"/>
  </r>
  <r>
    <x v="156"/>
    <x v="3"/>
    <x v="1"/>
    <n v="3937"/>
    <n v="7718"/>
    <s v="East"/>
    <n v="0.51010630000000001"/>
  </r>
  <r>
    <x v="156"/>
    <x v="3"/>
    <x v="2"/>
    <n v="153"/>
    <n v="974"/>
    <s v="East"/>
    <n v="0.15708420000000001"/>
  </r>
  <r>
    <x v="156"/>
    <x v="3"/>
    <x v="4"/>
    <m/>
    <n v="571"/>
    <s v="East"/>
    <m/>
  </r>
  <r>
    <x v="156"/>
    <x v="3"/>
    <x v="3"/>
    <m/>
    <n v="1032"/>
    <s v="East"/>
    <m/>
  </r>
  <r>
    <x v="157"/>
    <x v="3"/>
    <x v="0"/>
    <n v="4177"/>
    <n v="4855"/>
    <s v="East"/>
    <n v="0.86035010000000001"/>
  </r>
  <r>
    <x v="157"/>
    <x v="3"/>
    <x v="1"/>
    <n v="3662"/>
    <n v="7571"/>
    <s v="East"/>
    <n v="0.4836878"/>
  </r>
  <r>
    <x v="157"/>
    <x v="3"/>
    <x v="2"/>
    <n v="166"/>
    <n v="886"/>
    <s v="East"/>
    <n v="0.18735889999999999"/>
  </r>
  <r>
    <x v="157"/>
    <x v="3"/>
    <x v="4"/>
    <m/>
    <n v="675"/>
    <s v="East"/>
    <m/>
  </r>
  <r>
    <x v="157"/>
    <x v="3"/>
    <x v="3"/>
    <m/>
    <n v="1051"/>
    <s v="East"/>
    <m/>
  </r>
  <r>
    <x v="158"/>
    <x v="3"/>
    <x v="0"/>
    <n v="4062"/>
    <n v="5027"/>
    <s v="East"/>
    <n v="0.80803659999999999"/>
  </r>
  <r>
    <x v="158"/>
    <x v="3"/>
    <x v="1"/>
    <n v="2970"/>
    <n v="6948"/>
    <s v="East"/>
    <n v="0.42746109999999998"/>
  </r>
  <r>
    <x v="158"/>
    <x v="3"/>
    <x v="2"/>
    <n v="131"/>
    <n v="847"/>
    <s v="East"/>
    <n v="0.15466350000000001"/>
  </r>
  <r>
    <x v="158"/>
    <x v="3"/>
    <x v="4"/>
    <m/>
    <n v="587"/>
    <s v="East"/>
    <m/>
  </r>
  <r>
    <x v="158"/>
    <x v="3"/>
    <x v="3"/>
    <m/>
    <n v="912"/>
    <s v="East"/>
    <m/>
  </r>
  <r>
    <x v="159"/>
    <x v="3"/>
    <x v="0"/>
    <n v="6383"/>
    <n v="7983"/>
    <s v="East"/>
    <n v="0.79957409999999995"/>
  </r>
  <r>
    <x v="159"/>
    <x v="3"/>
    <x v="1"/>
    <n v="5573"/>
    <n v="13924"/>
    <s v="East"/>
    <n v="0.40024419999999999"/>
  </r>
  <r>
    <x v="159"/>
    <x v="3"/>
    <x v="2"/>
    <n v="205"/>
    <n v="1838"/>
    <s v="East"/>
    <n v="0.1115343"/>
  </r>
  <r>
    <x v="159"/>
    <x v="3"/>
    <x v="3"/>
    <n v="1"/>
    <n v="2113"/>
    <s v="East"/>
    <n v="4.7330000000000001E-4"/>
  </r>
  <r>
    <x v="159"/>
    <x v="3"/>
    <x v="4"/>
    <m/>
    <n v="1325"/>
    <s v="East"/>
    <m/>
  </r>
  <r>
    <x v="160"/>
    <x v="3"/>
    <x v="0"/>
    <n v="89"/>
    <n v="106"/>
    <s v="East"/>
    <n v="0.8396226"/>
  </r>
  <r>
    <x v="160"/>
    <x v="3"/>
    <x v="1"/>
    <n v="171"/>
    <n v="292"/>
    <s v="East"/>
    <n v="0.58561640000000004"/>
  </r>
  <r>
    <x v="160"/>
    <x v="3"/>
    <x v="2"/>
    <n v="7"/>
    <n v="37"/>
    <s v="East"/>
    <n v="0.1891892"/>
  </r>
  <r>
    <x v="160"/>
    <x v="3"/>
    <x v="4"/>
    <m/>
    <n v="31"/>
    <s v="East"/>
    <m/>
  </r>
  <r>
    <x v="160"/>
    <x v="3"/>
    <x v="3"/>
    <m/>
    <n v="52"/>
    <s v="East"/>
    <m/>
  </r>
  <r>
    <x v="161"/>
    <x v="3"/>
    <x v="0"/>
    <n v="1653"/>
    <n v="2150"/>
    <s v="East"/>
    <n v="0.7688372"/>
  </r>
  <r>
    <x v="161"/>
    <x v="3"/>
    <x v="1"/>
    <n v="3077"/>
    <n v="7506"/>
    <s v="East"/>
    <n v="0.40993869999999999"/>
  </r>
  <r>
    <x v="161"/>
    <x v="3"/>
    <x v="2"/>
    <n v="175"/>
    <n v="1502"/>
    <s v="East"/>
    <n v="0.1165113"/>
  </r>
  <r>
    <x v="161"/>
    <x v="3"/>
    <x v="4"/>
    <m/>
    <n v="1161"/>
    <s v="East"/>
    <m/>
  </r>
  <r>
    <x v="161"/>
    <x v="3"/>
    <x v="3"/>
    <m/>
    <n v="2187"/>
    <s v="East"/>
    <m/>
  </r>
  <r>
    <x v="162"/>
    <x v="3"/>
    <x v="0"/>
    <n v="8799"/>
    <n v="10293"/>
    <s v="East"/>
    <n v="0.85485279999999997"/>
  </r>
  <r>
    <x v="162"/>
    <x v="3"/>
    <x v="1"/>
    <n v="8270"/>
    <n v="16322"/>
    <s v="East"/>
    <n v="0.50667810000000002"/>
  </r>
  <r>
    <x v="162"/>
    <x v="3"/>
    <x v="2"/>
    <n v="446"/>
    <n v="2028"/>
    <s v="East"/>
    <n v="0.21992110000000001"/>
  </r>
  <r>
    <x v="162"/>
    <x v="3"/>
    <x v="3"/>
    <n v="1"/>
    <n v="2261"/>
    <s v="East"/>
    <n v="4.4230000000000002E-4"/>
  </r>
  <r>
    <x v="162"/>
    <x v="3"/>
    <x v="4"/>
    <m/>
    <n v="1342"/>
    <s v="East"/>
    <m/>
  </r>
  <r>
    <x v="163"/>
    <x v="3"/>
    <x v="0"/>
    <n v="5611"/>
    <n v="6310"/>
    <s v="East"/>
    <n v="0.88922349999999994"/>
  </r>
  <r>
    <x v="163"/>
    <x v="3"/>
    <x v="1"/>
    <n v="5659"/>
    <n v="12477"/>
    <s v="East"/>
    <n v="0.45355450000000003"/>
  </r>
  <r>
    <x v="163"/>
    <x v="3"/>
    <x v="2"/>
    <n v="253"/>
    <n v="1573"/>
    <s v="East"/>
    <n v="0.16083919999999999"/>
  </r>
  <r>
    <x v="163"/>
    <x v="3"/>
    <x v="3"/>
    <n v="2"/>
    <n v="1685"/>
    <s v="East"/>
    <n v="1.1869000000000001E-3"/>
  </r>
  <r>
    <x v="163"/>
    <x v="3"/>
    <x v="4"/>
    <m/>
    <n v="988"/>
    <s v="East"/>
    <m/>
  </r>
  <r>
    <x v="164"/>
    <x v="3"/>
    <x v="0"/>
    <n v="447"/>
    <n v="573"/>
    <s v="East"/>
    <n v="0.78010469999999998"/>
  </r>
  <r>
    <x v="164"/>
    <x v="3"/>
    <x v="1"/>
    <n v="488"/>
    <n v="1052"/>
    <s v="East"/>
    <n v="0.46387830000000002"/>
  </r>
  <r>
    <x v="164"/>
    <x v="3"/>
    <x v="2"/>
    <n v="22"/>
    <n v="141"/>
    <s v="East"/>
    <n v="0.15602840000000001"/>
  </r>
  <r>
    <x v="164"/>
    <x v="3"/>
    <x v="4"/>
    <m/>
    <n v="123"/>
    <s v="East"/>
    <m/>
  </r>
  <r>
    <x v="164"/>
    <x v="3"/>
    <x v="3"/>
    <m/>
    <n v="136"/>
    <s v="East"/>
    <m/>
  </r>
  <r>
    <x v="165"/>
    <x v="3"/>
    <x v="0"/>
    <n v="6734"/>
    <n v="8503"/>
    <s v="East"/>
    <n v="0.79195579999999999"/>
  </r>
  <r>
    <x v="165"/>
    <x v="3"/>
    <x v="1"/>
    <n v="6194"/>
    <n v="15424"/>
    <s v="East"/>
    <n v="0.40158189999999999"/>
  </r>
  <r>
    <x v="165"/>
    <x v="3"/>
    <x v="2"/>
    <n v="278"/>
    <n v="2194"/>
    <s v="East"/>
    <n v="0.12670919999999999"/>
  </r>
  <r>
    <x v="165"/>
    <x v="3"/>
    <x v="4"/>
    <m/>
    <n v="1546"/>
    <s v="East"/>
    <m/>
  </r>
  <r>
    <x v="165"/>
    <x v="3"/>
    <x v="3"/>
    <m/>
    <n v="2493"/>
    <s v="East"/>
    <m/>
  </r>
  <r>
    <x v="166"/>
    <x v="3"/>
    <x v="0"/>
    <n v="9202"/>
    <n v="10368"/>
    <s v="East"/>
    <n v="0.88753859999999996"/>
  </r>
  <r>
    <x v="166"/>
    <x v="3"/>
    <x v="1"/>
    <n v="6537"/>
    <n v="13302"/>
    <s v="East"/>
    <n v="0.49142989999999998"/>
  </r>
  <r>
    <x v="166"/>
    <x v="3"/>
    <x v="2"/>
    <n v="229"/>
    <n v="1615"/>
    <s v="East"/>
    <n v="0.1417957"/>
  </r>
  <r>
    <x v="166"/>
    <x v="3"/>
    <x v="3"/>
    <n v="1"/>
    <n v="1721"/>
    <s v="East"/>
    <n v="5.8109999999999998E-4"/>
  </r>
  <r>
    <x v="166"/>
    <x v="3"/>
    <x v="4"/>
    <m/>
    <n v="950"/>
    <s v="East"/>
    <m/>
  </r>
  <r>
    <x v="167"/>
    <x v="3"/>
    <x v="0"/>
    <n v="7239"/>
    <n v="8345"/>
    <s v="East"/>
    <n v="0.86746559999999995"/>
  </r>
  <r>
    <x v="167"/>
    <x v="3"/>
    <x v="1"/>
    <n v="8228"/>
    <n v="16319"/>
    <s v="East"/>
    <n v="0.50419749999999997"/>
  </r>
  <r>
    <x v="167"/>
    <x v="3"/>
    <x v="2"/>
    <n v="386"/>
    <n v="1849"/>
    <s v="East"/>
    <n v="0.20876149999999999"/>
  </r>
  <r>
    <x v="167"/>
    <x v="3"/>
    <x v="3"/>
    <n v="4"/>
    <n v="2227"/>
    <s v="East"/>
    <n v="1.7960999999999999E-3"/>
  </r>
  <r>
    <x v="167"/>
    <x v="3"/>
    <x v="4"/>
    <m/>
    <n v="1234"/>
    <s v="East"/>
    <m/>
  </r>
  <r>
    <x v="168"/>
    <x v="3"/>
    <x v="0"/>
    <n v="11270"/>
    <n v="12711"/>
    <s v="East"/>
    <n v="0.88663360000000002"/>
  </r>
  <r>
    <x v="168"/>
    <x v="3"/>
    <x v="1"/>
    <n v="11995"/>
    <n v="24739"/>
    <s v="East"/>
    <n v="0.48486200000000002"/>
  </r>
  <r>
    <x v="168"/>
    <x v="3"/>
    <x v="2"/>
    <n v="501"/>
    <n v="2731"/>
    <s v="East"/>
    <n v="0.18344930000000001"/>
  </r>
  <r>
    <x v="168"/>
    <x v="3"/>
    <x v="3"/>
    <n v="5"/>
    <n v="3330"/>
    <s v="East"/>
    <n v="1.5015E-3"/>
  </r>
  <r>
    <x v="168"/>
    <x v="3"/>
    <x v="4"/>
    <m/>
    <n v="1955"/>
    <s v="East"/>
    <m/>
  </r>
  <r>
    <x v="169"/>
    <x v="3"/>
    <x v="0"/>
    <n v="3939"/>
    <n v="4473"/>
    <s v="East"/>
    <n v="0.88061699999999998"/>
  </r>
  <r>
    <x v="169"/>
    <x v="3"/>
    <x v="1"/>
    <n v="4201"/>
    <n v="7152"/>
    <s v="East"/>
    <n v="0.58738820000000003"/>
  </r>
  <r>
    <x v="169"/>
    <x v="3"/>
    <x v="2"/>
    <n v="282"/>
    <n v="972"/>
    <s v="East"/>
    <n v="0.29012349999999998"/>
  </r>
  <r>
    <x v="169"/>
    <x v="3"/>
    <x v="3"/>
    <n v="4"/>
    <n v="951"/>
    <s v="East"/>
    <n v="4.2060999999999999E-3"/>
  </r>
  <r>
    <x v="169"/>
    <x v="3"/>
    <x v="4"/>
    <m/>
    <n v="479"/>
    <s v="East"/>
    <m/>
  </r>
  <r>
    <x v="170"/>
    <x v="3"/>
    <x v="0"/>
    <n v="2118"/>
    <n v="2525"/>
    <s v="East"/>
    <n v="0.83881190000000005"/>
  </r>
  <r>
    <x v="170"/>
    <x v="3"/>
    <x v="1"/>
    <n v="2330"/>
    <n v="4111"/>
    <s v="East"/>
    <n v="0.5667721"/>
  </r>
  <r>
    <x v="170"/>
    <x v="3"/>
    <x v="2"/>
    <n v="141"/>
    <n v="614"/>
    <s v="East"/>
    <n v="0.2296417"/>
  </r>
  <r>
    <x v="170"/>
    <x v="3"/>
    <x v="3"/>
    <n v="2"/>
    <n v="604"/>
    <s v="East"/>
    <n v="3.3113000000000001E-3"/>
  </r>
  <r>
    <x v="170"/>
    <x v="3"/>
    <x v="4"/>
    <m/>
    <n v="327"/>
    <s v="East"/>
    <m/>
  </r>
  <r>
    <x v="171"/>
    <x v="3"/>
    <x v="0"/>
    <n v="8673"/>
    <n v="10141"/>
    <s v="East"/>
    <n v="0.85524109999999998"/>
  </r>
  <r>
    <x v="171"/>
    <x v="3"/>
    <x v="1"/>
    <n v="6064"/>
    <n v="14739"/>
    <s v="East"/>
    <n v="0.4114255"/>
  </r>
  <r>
    <x v="171"/>
    <x v="3"/>
    <x v="2"/>
    <n v="218"/>
    <n v="1681"/>
    <s v="East"/>
    <n v="0.12968470000000001"/>
  </r>
  <r>
    <x v="171"/>
    <x v="3"/>
    <x v="4"/>
    <m/>
    <n v="1223"/>
    <s v="East"/>
    <m/>
  </r>
  <r>
    <x v="171"/>
    <x v="3"/>
    <x v="3"/>
    <m/>
    <n v="2003"/>
    <s v="East"/>
    <m/>
  </r>
  <r>
    <x v="172"/>
    <x v="3"/>
    <x v="0"/>
    <n v="3223"/>
    <n v="4192"/>
    <s v="East"/>
    <n v="0.76884540000000001"/>
  </r>
  <r>
    <x v="172"/>
    <x v="3"/>
    <x v="1"/>
    <n v="3712"/>
    <n v="8995"/>
    <s v="East"/>
    <n v="0.41267369999999998"/>
  </r>
  <r>
    <x v="172"/>
    <x v="3"/>
    <x v="2"/>
    <n v="186"/>
    <n v="1129"/>
    <s v="East"/>
    <n v="0.16474759999999999"/>
  </r>
  <r>
    <x v="172"/>
    <x v="3"/>
    <x v="3"/>
    <n v="1"/>
    <n v="1300"/>
    <s v="East"/>
    <n v="7.6920000000000005E-4"/>
  </r>
  <r>
    <x v="172"/>
    <x v="3"/>
    <x v="4"/>
    <m/>
    <n v="782"/>
    <s v="East"/>
    <m/>
  </r>
  <r>
    <x v="173"/>
    <x v="3"/>
    <x v="0"/>
    <n v="3660"/>
    <n v="4666"/>
    <s v="East"/>
    <n v="0.78439780000000003"/>
  </r>
  <r>
    <x v="173"/>
    <x v="3"/>
    <x v="1"/>
    <n v="4081"/>
    <n v="9135"/>
    <s v="East"/>
    <n v="0.44674330000000001"/>
  </r>
  <r>
    <x v="173"/>
    <x v="3"/>
    <x v="2"/>
    <n v="159"/>
    <n v="991"/>
    <s v="East"/>
    <n v="0.160444"/>
  </r>
  <r>
    <x v="173"/>
    <x v="3"/>
    <x v="3"/>
    <n v="3"/>
    <n v="1120"/>
    <s v="East"/>
    <n v="2.6786000000000002E-3"/>
  </r>
  <r>
    <x v="173"/>
    <x v="3"/>
    <x v="4"/>
    <m/>
    <n v="698"/>
    <s v="East"/>
    <m/>
  </r>
  <r>
    <x v="174"/>
    <x v="3"/>
    <x v="0"/>
    <n v="2326"/>
    <n v="2791"/>
    <s v="Central"/>
    <n v="0.83339300000000005"/>
  </r>
  <r>
    <x v="174"/>
    <x v="3"/>
    <x v="1"/>
    <n v="2586"/>
    <n v="5664"/>
    <s v="Central"/>
    <n v="0.45656780000000002"/>
  </r>
  <r>
    <x v="174"/>
    <x v="3"/>
    <x v="2"/>
    <n v="101"/>
    <n v="610"/>
    <s v="Central"/>
    <n v="0.16557379999999999"/>
  </r>
  <r>
    <x v="174"/>
    <x v="3"/>
    <x v="4"/>
    <m/>
    <n v="477"/>
    <s v="Central"/>
    <m/>
  </r>
  <r>
    <x v="174"/>
    <x v="3"/>
    <x v="3"/>
    <m/>
    <n v="778"/>
    <s v="Central"/>
    <m/>
  </r>
  <r>
    <x v="175"/>
    <x v="3"/>
    <x v="0"/>
    <n v="4898"/>
    <n v="6532"/>
    <s v="Central"/>
    <n v="0.74984689999999998"/>
  </r>
  <r>
    <x v="175"/>
    <x v="3"/>
    <x v="1"/>
    <n v="4592"/>
    <n v="12352"/>
    <s v="Central"/>
    <n v="0.37176160000000003"/>
  </r>
  <r>
    <x v="175"/>
    <x v="3"/>
    <x v="2"/>
    <n v="142"/>
    <n v="1364"/>
    <s v="Central"/>
    <n v="0.10410560000000001"/>
  </r>
  <r>
    <x v="175"/>
    <x v="3"/>
    <x v="4"/>
    <m/>
    <n v="1050"/>
    <s v="Central"/>
    <m/>
  </r>
  <r>
    <x v="175"/>
    <x v="3"/>
    <x v="3"/>
    <m/>
    <n v="1668"/>
    <s v="Central"/>
    <m/>
  </r>
  <r>
    <x v="176"/>
    <x v="3"/>
    <x v="0"/>
    <n v="8328"/>
    <n v="11133"/>
    <s v="Central"/>
    <n v="0.74804630000000005"/>
  </r>
  <r>
    <x v="176"/>
    <x v="3"/>
    <x v="1"/>
    <n v="11578"/>
    <n v="27384"/>
    <s v="Central"/>
    <n v="0.4228016"/>
  </r>
  <r>
    <x v="176"/>
    <x v="3"/>
    <x v="2"/>
    <n v="550"/>
    <n v="3226"/>
    <s v="Central"/>
    <n v="0.1704898"/>
  </r>
  <r>
    <x v="176"/>
    <x v="3"/>
    <x v="3"/>
    <n v="1"/>
    <n v="3757"/>
    <s v="Central"/>
    <n v="2.6620000000000002E-4"/>
  </r>
  <r>
    <x v="176"/>
    <x v="3"/>
    <x v="4"/>
    <m/>
    <n v="2595"/>
    <s v="Central"/>
    <m/>
  </r>
  <r>
    <x v="177"/>
    <x v="3"/>
    <x v="0"/>
    <n v="409"/>
    <n v="313"/>
    <s v="Central"/>
    <n v="1"/>
  </r>
  <r>
    <x v="177"/>
    <x v="3"/>
    <x v="1"/>
    <n v="454"/>
    <n v="723"/>
    <s v="Central"/>
    <n v="0.62793920000000003"/>
  </r>
  <r>
    <x v="177"/>
    <x v="3"/>
    <x v="2"/>
    <n v="33"/>
    <n v="97"/>
    <s v="Central"/>
    <n v="0.34020620000000001"/>
  </r>
  <r>
    <x v="177"/>
    <x v="3"/>
    <x v="4"/>
    <m/>
    <n v="31"/>
    <s v="Central"/>
    <m/>
  </r>
  <r>
    <x v="177"/>
    <x v="3"/>
    <x v="3"/>
    <m/>
    <n v="109"/>
    <s v="Central"/>
    <m/>
  </r>
  <r>
    <x v="52"/>
    <x v="3"/>
    <x v="4"/>
    <m/>
    <n v="134"/>
    <s v="Central"/>
    <m/>
  </r>
  <r>
    <x v="52"/>
    <x v="3"/>
    <x v="3"/>
    <m/>
    <n v="303"/>
    <s v="Central"/>
    <m/>
  </r>
  <r>
    <x v="178"/>
    <x v="3"/>
    <x v="0"/>
    <n v="10294"/>
    <n v="13442"/>
    <s v="East"/>
    <n v="0.76580859999999995"/>
  </r>
  <r>
    <x v="178"/>
    <x v="3"/>
    <x v="1"/>
    <n v="8676"/>
    <n v="21111"/>
    <s v="East"/>
    <n v="0.41097060000000002"/>
  </r>
  <r>
    <x v="178"/>
    <x v="3"/>
    <x v="2"/>
    <n v="287"/>
    <n v="2112"/>
    <s v="East"/>
    <n v="0.13589019999999999"/>
  </r>
  <r>
    <x v="178"/>
    <x v="3"/>
    <x v="3"/>
    <n v="1"/>
    <n v="2594"/>
    <s v="East"/>
    <n v="3.8549999999999999E-4"/>
  </r>
  <r>
    <x v="178"/>
    <x v="3"/>
    <x v="4"/>
    <m/>
    <n v="1696"/>
    <s v="East"/>
    <m/>
  </r>
  <r>
    <x v="179"/>
    <x v="3"/>
    <x v="0"/>
    <n v="9839"/>
    <n v="12664"/>
    <s v="Central"/>
    <n v="0.77692669999999997"/>
  </r>
  <r>
    <x v="179"/>
    <x v="3"/>
    <x v="1"/>
    <n v="11403"/>
    <n v="25064"/>
    <s v="Central"/>
    <n v="0.45495530000000001"/>
  </r>
  <r>
    <x v="179"/>
    <x v="3"/>
    <x v="2"/>
    <n v="556"/>
    <n v="3237"/>
    <s v="Central"/>
    <n v="0.171764"/>
  </r>
  <r>
    <x v="179"/>
    <x v="3"/>
    <x v="3"/>
    <n v="6"/>
    <n v="3374"/>
    <s v="Central"/>
    <n v="1.7783E-3"/>
  </r>
  <r>
    <x v="179"/>
    <x v="3"/>
    <x v="4"/>
    <m/>
    <n v="1866"/>
    <s v="Central"/>
    <m/>
  </r>
  <r>
    <x v="180"/>
    <x v="3"/>
    <x v="0"/>
    <n v="6336"/>
    <n v="8275"/>
    <s v="Central"/>
    <n v="0.76567980000000002"/>
  </r>
  <r>
    <x v="180"/>
    <x v="3"/>
    <x v="1"/>
    <n v="8928"/>
    <n v="22925"/>
    <s v="Central"/>
    <n v="0.38944380000000001"/>
  </r>
  <r>
    <x v="180"/>
    <x v="3"/>
    <x v="2"/>
    <n v="441"/>
    <n v="3097"/>
    <s v="Central"/>
    <n v="0.14239589999999999"/>
  </r>
  <r>
    <x v="180"/>
    <x v="3"/>
    <x v="3"/>
    <n v="1"/>
    <n v="3824"/>
    <s v="Central"/>
    <n v="2.6150000000000001E-4"/>
  </r>
  <r>
    <x v="180"/>
    <x v="3"/>
    <x v="4"/>
    <m/>
    <n v="2186"/>
    <s v="Central"/>
    <m/>
  </r>
  <r>
    <x v="181"/>
    <x v="3"/>
    <x v="0"/>
    <n v="668"/>
    <n v="624"/>
    <s v="Central"/>
    <n v="1"/>
  </r>
  <r>
    <x v="181"/>
    <x v="3"/>
    <x v="1"/>
    <n v="784"/>
    <n v="1919"/>
    <s v="Central"/>
    <n v="0.40854610000000002"/>
  </r>
  <r>
    <x v="181"/>
    <x v="3"/>
    <x v="2"/>
    <n v="30"/>
    <n v="277"/>
    <s v="Central"/>
    <n v="0.1083032"/>
  </r>
  <r>
    <x v="181"/>
    <x v="3"/>
    <x v="4"/>
    <m/>
    <n v="98"/>
    <s v="Central"/>
    <m/>
  </r>
  <r>
    <x v="181"/>
    <x v="3"/>
    <x v="3"/>
    <m/>
    <n v="184"/>
    <s v="Central"/>
    <m/>
  </r>
  <r>
    <x v="182"/>
    <x v="3"/>
    <x v="0"/>
    <n v="1854"/>
    <n v="2354"/>
    <s v="Central"/>
    <n v="0.78759559999999995"/>
  </r>
  <r>
    <x v="182"/>
    <x v="3"/>
    <x v="1"/>
    <n v="2336"/>
    <n v="4733"/>
    <s v="Central"/>
    <n v="0.49355589999999999"/>
  </r>
  <r>
    <x v="182"/>
    <x v="3"/>
    <x v="2"/>
    <n v="146"/>
    <n v="594"/>
    <s v="Central"/>
    <n v="0.24579119999999999"/>
  </r>
  <r>
    <x v="182"/>
    <x v="3"/>
    <x v="4"/>
    <m/>
    <n v="269"/>
    <s v="Central"/>
    <m/>
  </r>
  <r>
    <x v="182"/>
    <x v="3"/>
    <x v="3"/>
    <m/>
    <n v="558"/>
    <s v="Central"/>
    <m/>
  </r>
  <r>
    <x v="183"/>
    <x v="3"/>
    <x v="0"/>
    <n v="17576"/>
    <n v="20257"/>
    <s v="West"/>
    <n v="0.8676507"/>
  </r>
  <r>
    <x v="183"/>
    <x v="3"/>
    <x v="1"/>
    <n v="22875"/>
    <n v="48043"/>
    <s v="West"/>
    <n v="0.476136"/>
  </r>
  <r>
    <x v="183"/>
    <x v="3"/>
    <x v="2"/>
    <n v="1167"/>
    <n v="7105"/>
    <s v="West"/>
    <n v="0.16425049999999999"/>
  </r>
  <r>
    <x v="183"/>
    <x v="3"/>
    <x v="3"/>
    <n v="3"/>
    <n v="8642"/>
    <s v="West"/>
    <n v="3.4709999999999998E-4"/>
  </r>
  <r>
    <x v="183"/>
    <x v="3"/>
    <x v="4"/>
    <m/>
    <n v="4584"/>
    <s v="West"/>
    <m/>
  </r>
  <r>
    <x v="184"/>
    <x v="3"/>
    <x v="0"/>
    <n v="18585"/>
    <n v="23203"/>
    <s v="West"/>
    <n v="0.80097399999999996"/>
  </r>
  <r>
    <x v="184"/>
    <x v="3"/>
    <x v="1"/>
    <n v="14172"/>
    <n v="30754"/>
    <s v="West"/>
    <n v="0.46081810000000001"/>
  </r>
  <r>
    <x v="184"/>
    <x v="3"/>
    <x v="2"/>
    <n v="698"/>
    <n v="3607"/>
    <s v="West"/>
    <n v="0.19351260000000001"/>
  </r>
  <r>
    <x v="184"/>
    <x v="3"/>
    <x v="3"/>
    <n v="8"/>
    <n v="3842"/>
    <s v="West"/>
    <n v="2.0822000000000002E-3"/>
  </r>
  <r>
    <x v="184"/>
    <x v="3"/>
    <x v="4"/>
    <m/>
    <n v="2216"/>
    <s v="West"/>
    <m/>
  </r>
  <r>
    <x v="185"/>
    <x v="3"/>
    <x v="0"/>
    <n v="4945"/>
    <n v="5754"/>
    <s v="East"/>
    <n v="0.8594022"/>
  </r>
  <r>
    <x v="185"/>
    <x v="3"/>
    <x v="1"/>
    <n v="3844"/>
    <n v="8420"/>
    <s v="East"/>
    <n v="0.4565321"/>
  </r>
  <r>
    <x v="185"/>
    <x v="3"/>
    <x v="2"/>
    <n v="153"/>
    <n v="912"/>
    <s v="East"/>
    <n v="0.1677632"/>
  </r>
  <r>
    <x v="185"/>
    <x v="3"/>
    <x v="4"/>
    <m/>
    <n v="654"/>
    <s v="East"/>
    <m/>
  </r>
  <r>
    <x v="185"/>
    <x v="3"/>
    <x v="3"/>
    <m/>
    <n v="1007"/>
    <s v="East"/>
    <m/>
  </r>
  <r>
    <x v="186"/>
    <x v="3"/>
    <x v="0"/>
    <n v="3703"/>
    <n v="4348"/>
    <s v="East"/>
    <n v="0.85165599999999997"/>
  </r>
  <r>
    <x v="186"/>
    <x v="3"/>
    <x v="1"/>
    <n v="3374"/>
    <n v="7028"/>
    <s v="East"/>
    <n v="0.4800797"/>
  </r>
  <r>
    <x v="186"/>
    <x v="3"/>
    <x v="2"/>
    <n v="176"/>
    <n v="883"/>
    <s v="East"/>
    <n v="0.19932050000000001"/>
  </r>
  <r>
    <x v="186"/>
    <x v="3"/>
    <x v="4"/>
    <m/>
    <n v="705"/>
    <s v="East"/>
    <m/>
  </r>
  <r>
    <x v="186"/>
    <x v="3"/>
    <x v="3"/>
    <m/>
    <n v="1154"/>
    <s v="East"/>
    <m/>
  </r>
  <r>
    <x v="187"/>
    <x v="3"/>
    <x v="0"/>
    <n v="7625"/>
    <n v="9225"/>
    <s v="East"/>
    <n v="0.82655829999999997"/>
  </r>
  <r>
    <x v="187"/>
    <x v="3"/>
    <x v="1"/>
    <n v="14389"/>
    <n v="31654"/>
    <s v="East"/>
    <n v="0.45457130000000001"/>
  </r>
  <r>
    <x v="187"/>
    <x v="3"/>
    <x v="2"/>
    <n v="712"/>
    <n v="4126"/>
    <s v="East"/>
    <n v="0.1725642"/>
  </r>
  <r>
    <x v="187"/>
    <x v="3"/>
    <x v="3"/>
    <n v="3"/>
    <n v="5077"/>
    <s v="East"/>
    <n v="5.909E-4"/>
  </r>
  <r>
    <x v="187"/>
    <x v="3"/>
    <x v="4"/>
    <m/>
    <n v="3235"/>
    <s v="East"/>
    <m/>
  </r>
  <r>
    <x v="188"/>
    <x v="3"/>
    <x v="0"/>
    <n v="4493"/>
    <n v="5586"/>
    <s v="East"/>
    <n v="0.8043323"/>
  </r>
  <r>
    <x v="188"/>
    <x v="3"/>
    <x v="1"/>
    <n v="9159"/>
    <n v="17991"/>
    <s v="East"/>
    <n v="0.50908790000000004"/>
  </r>
  <r>
    <x v="188"/>
    <x v="3"/>
    <x v="2"/>
    <n v="436"/>
    <n v="2212"/>
    <s v="East"/>
    <n v="0.1971067"/>
  </r>
  <r>
    <x v="188"/>
    <x v="3"/>
    <x v="3"/>
    <n v="4"/>
    <n v="2673"/>
    <s v="East"/>
    <n v="1.4963999999999999E-3"/>
  </r>
  <r>
    <x v="188"/>
    <x v="3"/>
    <x v="4"/>
    <m/>
    <n v="1675"/>
    <s v="East"/>
    <m/>
  </r>
  <r>
    <x v="189"/>
    <x v="3"/>
    <x v="0"/>
    <n v="10179"/>
    <n v="12090"/>
    <s v="East"/>
    <n v="0.84193549999999995"/>
  </r>
  <r>
    <x v="189"/>
    <x v="3"/>
    <x v="1"/>
    <n v="11117"/>
    <n v="24459"/>
    <s v="East"/>
    <n v="0.45451570000000002"/>
  </r>
  <r>
    <x v="189"/>
    <x v="3"/>
    <x v="2"/>
    <n v="396"/>
    <n v="2404"/>
    <s v="East"/>
    <n v="0.1647255"/>
  </r>
  <r>
    <x v="189"/>
    <x v="3"/>
    <x v="3"/>
    <n v="4"/>
    <n v="3090"/>
    <s v="East"/>
    <n v="1.2945000000000001E-3"/>
  </r>
  <r>
    <x v="189"/>
    <x v="3"/>
    <x v="4"/>
    <m/>
    <n v="2024"/>
    <s v="East"/>
    <m/>
  </r>
  <r>
    <x v="190"/>
    <x v="3"/>
    <x v="0"/>
    <n v="6289"/>
    <n v="7649"/>
    <s v="East"/>
    <n v="0.82219900000000001"/>
  </r>
  <r>
    <x v="190"/>
    <x v="3"/>
    <x v="1"/>
    <n v="7682"/>
    <n v="19700"/>
    <s v="East"/>
    <n v="0.3899492"/>
  </r>
  <r>
    <x v="190"/>
    <x v="3"/>
    <x v="2"/>
    <n v="224"/>
    <n v="2003"/>
    <s v="East"/>
    <n v="0.1118323"/>
  </r>
  <r>
    <x v="190"/>
    <x v="3"/>
    <x v="4"/>
    <m/>
    <n v="1716"/>
    <s v="East"/>
    <m/>
  </r>
  <r>
    <x v="190"/>
    <x v="3"/>
    <x v="3"/>
    <m/>
    <n v="2614"/>
    <s v="East"/>
    <m/>
  </r>
  <r>
    <x v="191"/>
    <x v="3"/>
    <x v="0"/>
    <n v="7860"/>
    <n v="10387"/>
    <s v="East"/>
    <n v="0.75671509999999997"/>
  </r>
  <r>
    <x v="191"/>
    <x v="3"/>
    <x v="1"/>
    <n v="10430"/>
    <n v="26382"/>
    <s v="East"/>
    <n v="0.39534530000000001"/>
  </r>
  <r>
    <x v="191"/>
    <x v="3"/>
    <x v="2"/>
    <n v="354"/>
    <n v="2943"/>
    <s v="East"/>
    <n v="0.1202854"/>
  </r>
  <r>
    <x v="191"/>
    <x v="3"/>
    <x v="4"/>
    <m/>
    <n v="2473"/>
    <s v="East"/>
    <m/>
  </r>
  <r>
    <x v="191"/>
    <x v="3"/>
    <x v="3"/>
    <m/>
    <n v="3484"/>
    <s v="East"/>
    <m/>
  </r>
  <r>
    <x v="192"/>
    <x v="3"/>
    <x v="0"/>
    <n v="6203"/>
    <n v="7997"/>
    <s v="East"/>
    <n v="0.77566590000000002"/>
  </r>
  <r>
    <x v="192"/>
    <x v="3"/>
    <x v="1"/>
    <n v="12980"/>
    <n v="27529"/>
    <s v="East"/>
    <n v="0.4715028"/>
  </r>
  <r>
    <x v="192"/>
    <x v="3"/>
    <x v="2"/>
    <n v="852"/>
    <n v="4434"/>
    <s v="East"/>
    <n v="0.19215160000000001"/>
  </r>
  <r>
    <x v="192"/>
    <x v="3"/>
    <x v="3"/>
    <n v="3"/>
    <n v="4763"/>
    <s v="East"/>
    <n v="6.2989999999999997E-4"/>
  </r>
  <r>
    <x v="192"/>
    <x v="3"/>
    <x v="4"/>
    <m/>
    <n v="2353"/>
    <s v="East"/>
    <m/>
  </r>
  <r>
    <x v="6"/>
    <x v="3"/>
    <x v="4"/>
    <m/>
    <n v="1185"/>
    <s v="East"/>
    <m/>
  </r>
  <r>
    <x v="6"/>
    <x v="3"/>
    <x v="3"/>
    <m/>
    <n v="1634"/>
    <s v="East"/>
    <m/>
  </r>
  <r>
    <x v="193"/>
    <x v="3"/>
    <x v="0"/>
    <n v="2806"/>
    <n v="3259"/>
    <s v="East"/>
    <n v="0.86100030000000005"/>
  </r>
  <r>
    <x v="193"/>
    <x v="3"/>
    <x v="1"/>
    <n v="8449"/>
    <n v="13963"/>
    <s v="East"/>
    <n v="0.60509919999999995"/>
  </r>
  <r>
    <x v="193"/>
    <x v="3"/>
    <x v="2"/>
    <n v="882"/>
    <n v="2872"/>
    <s v="East"/>
    <n v="0.30710310000000002"/>
  </r>
  <r>
    <x v="193"/>
    <x v="3"/>
    <x v="3"/>
    <n v="3"/>
    <n v="2505"/>
    <s v="East"/>
    <n v="1.1976000000000001E-3"/>
  </r>
  <r>
    <x v="193"/>
    <x v="3"/>
    <x v="4"/>
    <m/>
    <n v="1058"/>
    <s v="East"/>
    <m/>
  </r>
  <r>
    <x v="194"/>
    <x v="3"/>
    <x v="0"/>
    <n v="11086"/>
    <n v="13104"/>
    <s v="East"/>
    <n v="0.84600120000000001"/>
  </r>
  <r>
    <x v="194"/>
    <x v="3"/>
    <x v="1"/>
    <n v="14800"/>
    <n v="28662"/>
    <s v="East"/>
    <n v="0.51636309999999996"/>
  </r>
  <r>
    <x v="194"/>
    <x v="3"/>
    <x v="2"/>
    <n v="804"/>
    <n v="3447"/>
    <s v="East"/>
    <n v="0.23324629999999999"/>
  </r>
  <r>
    <x v="194"/>
    <x v="3"/>
    <x v="3"/>
    <n v="3"/>
    <n v="3910"/>
    <s v="East"/>
    <n v="7.6729999999999995E-4"/>
  </r>
  <r>
    <x v="194"/>
    <x v="3"/>
    <x v="4"/>
    <m/>
    <n v="2461"/>
    <s v="East"/>
    <m/>
  </r>
  <r>
    <x v="7"/>
    <x v="3"/>
    <x v="4"/>
    <m/>
    <n v="1666"/>
    <s v="East"/>
    <m/>
  </r>
  <r>
    <x v="7"/>
    <x v="3"/>
    <x v="3"/>
    <m/>
    <n v="2568"/>
    <s v="East"/>
    <m/>
  </r>
  <r>
    <x v="8"/>
    <x v="3"/>
    <x v="4"/>
    <m/>
    <n v="2157"/>
    <s v="East"/>
    <m/>
  </r>
  <r>
    <x v="23"/>
    <x v="3"/>
    <x v="4"/>
    <m/>
    <n v="2823"/>
    <s v="East"/>
    <m/>
  </r>
  <r>
    <x v="195"/>
    <x v="3"/>
    <x v="0"/>
    <n v="3999"/>
    <n v="4786"/>
    <s v="East"/>
    <n v="0.83556209999999997"/>
  </r>
  <r>
    <x v="195"/>
    <x v="3"/>
    <x v="1"/>
    <n v="5621"/>
    <n v="10755"/>
    <s v="East"/>
    <n v="0.52264060000000001"/>
  </r>
  <r>
    <x v="195"/>
    <x v="3"/>
    <x v="2"/>
    <n v="261"/>
    <n v="1068"/>
    <s v="East"/>
    <n v="0.24438199999999999"/>
  </r>
  <r>
    <x v="195"/>
    <x v="3"/>
    <x v="4"/>
    <m/>
    <n v="888"/>
    <s v="East"/>
    <m/>
  </r>
  <r>
    <x v="195"/>
    <x v="3"/>
    <x v="3"/>
    <m/>
    <n v="1330"/>
    <s v="East"/>
    <m/>
  </r>
  <r>
    <x v="25"/>
    <x v="3"/>
    <x v="4"/>
    <m/>
    <n v="1723"/>
    <s v="East"/>
    <m/>
  </r>
  <r>
    <x v="196"/>
    <x v="3"/>
    <x v="0"/>
    <n v="461"/>
    <n v="703"/>
    <s v="East"/>
    <n v="0.65576100000000004"/>
  </r>
  <r>
    <x v="196"/>
    <x v="3"/>
    <x v="1"/>
    <n v="626"/>
    <n v="1225"/>
    <s v="East"/>
    <n v="0.51102040000000004"/>
  </r>
  <r>
    <x v="196"/>
    <x v="3"/>
    <x v="2"/>
    <n v="39"/>
    <n v="137"/>
    <s v="East"/>
    <n v="0.28467150000000002"/>
  </r>
  <r>
    <x v="196"/>
    <x v="3"/>
    <x v="4"/>
    <m/>
    <n v="73"/>
    <s v="East"/>
    <m/>
  </r>
  <r>
    <x v="196"/>
    <x v="3"/>
    <x v="3"/>
    <m/>
    <n v="158"/>
    <s v="East"/>
    <m/>
  </r>
  <r>
    <x v="26"/>
    <x v="3"/>
    <x v="4"/>
    <m/>
    <n v="2206"/>
    <s v="East"/>
    <m/>
  </r>
  <r>
    <x v="197"/>
    <x v="3"/>
    <x v="0"/>
    <n v="4425"/>
    <n v="5893"/>
    <s v="West"/>
    <n v="0.75089090000000003"/>
  </r>
  <r>
    <x v="197"/>
    <x v="3"/>
    <x v="1"/>
    <n v="3529"/>
    <n v="9505"/>
    <s v="West"/>
    <n v="0.37127830000000001"/>
  </r>
  <r>
    <x v="197"/>
    <x v="3"/>
    <x v="2"/>
    <n v="137"/>
    <n v="1159"/>
    <s v="West"/>
    <n v="0.1182053"/>
  </r>
  <r>
    <x v="197"/>
    <x v="3"/>
    <x v="4"/>
    <m/>
    <n v="744"/>
    <s v="West"/>
    <m/>
  </r>
  <r>
    <x v="197"/>
    <x v="3"/>
    <x v="3"/>
    <m/>
    <n v="1187"/>
    <s v="West"/>
    <m/>
  </r>
  <r>
    <x v="198"/>
    <x v="3"/>
    <x v="0"/>
    <n v="4374"/>
    <n v="5381"/>
    <s v="West"/>
    <n v="0.81286009999999997"/>
  </r>
  <r>
    <x v="198"/>
    <x v="3"/>
    <x v="1"/>
    <n v="4436"/>
    <n v="11017"/>
    <s v="West"/>
    <n v="0.40265040000000002"/>
  </r>
  <r>
    <x v="198"/>
    <x v="3"/>
    <x v="2"/>
    <n v="129"/>
    <n v="1112"/>
    <s v="West"/>
    <n v="0.1160072"/>
  </r>
  <r>
    <x v="198"/>
    <x v="3"/>
    <x v="3"/>
    <n v="2"/>
    <n v="1215"/>
    <s v="West"/>
    <n v="1.6461E-3"/>
  </r>
  <r>
    <x v="198"/>
    <x v="3"/>
    <x v="4"/>
    <m/>
    <n v="796"/>
    <s v="West"/>
    <m/>
  </r>
  <r>
    <x v="199"/>
    <x v="3"/>
    <x v="0"/>
    <n v="6564"/>
    <n v="8804"/>
    <s v="West"/>
    <n v="0.74557019999999996"/>
  </r>
  <r>
    <x v="199"/>
    <x v="3"/>
    <x v="1"/>
    <n v="7050"/>
    <n v="16959"/>
    <s v="West"/>
    <n v="0.41570849999999998"/>
  </r>
  <r>
    <x v="199"/>
    <x v="3"/>
    <x v="2"/>
    <n v="190"/>
    <n v="1837"/>
    <s v="West"/>
    <n v="0.10342949999999999"/>
  </r>
  <r>
    <x v="199"/>
    <x v="3"/>
    <x v="3"/>
    <n v="2"/>
    <n v="2140"/>
    <s v="West"/>
    <n v="9.3459999999999995E-4"/>
  </r>
  <r>
    <x v="199"/>
    <x v="3"/>
    <x v="4"/>
    <m/>
    <n v="1312"/>
    <s v="West"/>
    <m/>
  </r>
  <r>
    <x v="200"/>
    <x v="3"/>
    <x v="0"/>
    <n v="5674"/>
    <n v="7246"/>
    <s v="West"/>
    <n v="0.78305270000000005"/>
  </r>
  <r>
    <x v="200"/>
    <x v="3"/>
    <x v="1"/>
    <n v="8466"/>
    <n v="17564"/>
    <s v="West"/>
    <n v="0.48200870000000001"/>
  </r>
  <r>
    <x v="200"/>
    <x v="3"/>
    <x v="2"/>
    <n v="400"/>
    <n v="2564"/>
    <s v="West"/>
    <n v="0.15600620000000001"/>
  </r>
  <r>
    <x v="200"/>
    <x v="3"/>
    <x v="3"/>
    <n v="4"/>
    <n v="2576"/>
    <s v="West"/>
    <n v="1.5528E-3"/>
  </r>
  <r>
    <x v="200"/>
    <x v="3"/>
    <x v="4"/>
    <m/>
    <n v="1313"/>
    <s v="West"/>
    <m/>
  </r>
  <r>
    <x v="201"/>
    <x v="3"/>
    <x v="0"/>
    <n v="4243"/>
    <n v="5212"/>
    <s v="West"/>
    <n v="0.81408290000000005"/>
  </r>
  <r>
    <x v="201"/>
    <x v="3"/>
    <x v="1"/>
    <n v="3797"/>
    <n v="7776"/>
    <s v="West"/>
    <n v="0.48829729999999999"/>
  </r>
  <r>
    <x v="201"/>
    <x v="3"/>
    <x v="2"/>
    <n v="158"/>
    <n v="909"/>
    <s v="West"/>
    <n v="0.17381740000000001"/>
  </r>
  <r>
    <x v="201"/>
    <x v="3"/>
    <x v="3"/>
    <n v="2"/>
    <n v="958"/>
    <s v="West"/>
    <n v="2.0877000000000001E-3"/>
  </r>
  <r>
    <x v="201"/>
    <x v="3"/>
    <x v="4"/>
    <m/>
    <n v="550"/>
    <s v="West"/>
    <m/>
  </r>
  <r>
    <x v="202"/>
    <x v="3"/>
    <x v="0"/>
    <n v="7926"/>
    <n v="10212"/>
    <s v="West"/>
    <n v="0.77614570000000005"/>
  </r>
  <r>
    <x v="202"/>
    <x v="3"/>
    <x v="1"/>
    <n v="8062"/>
    <n v="18074"/>
    <s v="West"/>
    <n v="0.44605509999999998"/>
  </r>
  <r>
    <x v="202"/>
    <x v="3"/>
    <x v="2"/>
    <n v="331"/>
    <n v="2151"/>
    <s v="West"/>
    <n v="0.15388189999999999"/>
  </r>
  <r>
    <x v="202"/>
    <x v="3"/>
    <x v="3"/>
    <n v="1"/>
    <n v="2497"/>
    <s v="West"/>
    <n v="4.0049999999999998E-4"/>
  </r>
  <r>
    <x v="202"/>
    <x v="3"/>
    <x v="4"/>
    <m/>
    <n v="1503"/>
    <s v="West"/>
    <m/>
  </r>
  <r>
    <x v="203"/>
    <x v="3"/>
    <x v="0"/>
    <n v="9321"/>
    <n v="11082"/>
    <s v="West"/>
    <n v="0.84109370000000006"/>
  </r>
  <r>
    <x v="203"/>
    <x v="3"/>
    <x v="1"/>
    <n v="7602"/>
    <n v="15106"/>
    <s v="West"/>
    <n v="0.50324369999999996"/>
  </r>
  <r>
    <x v="203"/>
    <x v="3"/>
    <x v="2"/>
    <n v="387"/>
    <n v="1806"/>
    <s v="West"/>
    <n v="0.2142857"/>
  </r>
  <r>
    <x v="203"/>
    <x v="3"/>
    <x v="3"/>
    <n v="11"/>
    <n v="1901"/>
    <s v="West"/>
    <n v="5.7863999999999997E-3"/>
  </r>
  <r>
    <x v="203"/>
    <x v="3"/>
    <x v="4"/>
    <m/>
    <n v="1025"/>
    <s v="West"/>
    <m/>
  </r>
  <r>
    <x v="204"/>
    <x v="3"/>
    <x v="0"/>
    <n v="3049"/>
    <n v="3855"/>
    <s v="West"/>
    <n v="0.79092090000000004"/>
  </r>
  <r>
    <x v="204"/>
    <x v="3"/>
    <x v="1"/>
    <n v="3718"/>
    <n v="8998"/>
    <s v="West"/>
    <n v="0.41320289999999998"/>
  </r>
  <r>
    <x v="204"/>
    <x v="3"/>
    <x v="2"/>
    <n v="130"/>
    <n v="1001"/>
    <s v="West"/>
    <n v="0.12987009999999999"/>
  </r>
  <r>
    <x v="204"/>
    <x v="3"/>
    <x v="3"/>
    <n v="1"/>
    <n v="1264"/>
    <s v="West"/>
    <n v="7.9109999999999998E-4"/>
  </r>
  <r>
    <x v="204"/>
    <x v="3"/>
    <x v="4"/>
    <m/>
    <n v="802"/>
    <s v="West"/>
    <m/>
  </r>
  <r>
    <x v="205"/>
    <x v="3"/>
    <x v="0"/>
    <n v="4983"/>
    <n v="5867"/>
    <s v="West"/>
    <n v="0.84932669999999999"/>
  </r>
  <r>
    <x v="205"/>
    <x v="3"/>
    <x v="1"/>
    <n v="6927"/>
    <n v="16118"/>
    <s v="West"/>
    <n v="0.42976799999999998"/>
  </r>
  <r>
    <x v="205"/>
    <x v="3"/>
    <x v="2"/>
    <n v="234"/>
    <n v="1721"/>
    <s v="West"/>
    <n v="0.13596749999999999"/>
  </r>
  <r>
    <x v="205"/>
    <x v="3"/>
    <x v="3"/>
    <n v="4"/>
    <n v="1993"/>
    <s v="West"/>
    <n v="2.0070000000000001E-3"/>
  </r>
  <r>
    <x v="205"/>
    <x v="3"/>
    <x v="4"/>
    <m/>
    <n v="1291"/>
    <s v="West"/>
    <m/>
  </r>
  <r>
    <x v="206"/>
    <x v="3"/>
    <x v="0"/>
    <n v="4005"/>
    <n v="4989"/>
    <s v="West"/>
    <n v="0.80276610000000004"/>
  </r>
  <r>
    <x v="206"/>
    <x v="3"/>
    <x v="1"/>
    <n v="5447"/>
    <n v="11317"/>
    <s v="West"/>
    <n v="0.4813113"/>
  </r>
  <r>
    <x v="206"/>
    <x v="3"/>
    <x v="2"/>
    <n v="341"/>
    <n v="1556"/>
    <s v="West"/>
    <n v="0.2191517"/>
  </r>
  <r>
    <x v="206"/>
    <x v="3"/>
    <x v="3"/>
    <n v="2"/>
    <n v="1484"/>
    <s v="West"/>
    <n v="1.3477000000000001E-3"/>
  </r>
  <r>
    <x v="206"/>
    <x v="3"/>
    <x v="4"/>
    <m/>
    <n v="798"/>
    <s v="West"/>
    <m/>
  </r>
  <r>
    <x v="207"/>
    <x v="3"/>
    <x v="0"/>
    <n v="2853"/>
    <n v="3379"/>
    <s v="West"/>
    <n v="0.84433259999999999"/>
  </r>
  <r>
    <x v="207"/>
    <x v="3"/>
    <x v="1"/>
    <n v="3409"/>
    <n v="6505"/>
    <s v="West"/>
    <n v="0.52405840000000004"/>
  </r>
  <r>
    <x v="207"/>
    <x v="3"/>
    <x v="2"/>
    <n v="150"/>
    <n v="652"/>
    <s v="West"/>
    <n v="0.2300614"/>
  </r>
  <r>
    <x v="207"/>
    <x v="3"/>
    <x v="4"/>
    <m/>
    <n v="416"/>
    <s v="West"/>
    <m/>
  </r>
  <r>
    <x v="207"/>
    <x v="3"/>
    <x v="3"/>
    <m/>
    <n v="690"/>
    <s v="West"/>
    <m/>
  </r>
  <r>
    <x v="208"/>
    <x v="3"/>
    <x v="0"/>
    <n v="3527"/>
    <n v="4519"/>
    <s v="West"/>
    <n v="0.78048240000000002"/>
  </r>
  <r>
    <x v="208"/>
    <x v="3"/>
    <x v="1"/>
    <n v="5355"/>
    <n v="12361"/>
    <s v="West"/>
    <n v="0.43321739999999997"/>
  </r>
  <r>
    <x v="208"/>
    <x v="3"/>
    <x v="2"/>
    <n v="207"/>
    <n v="1281"/>
    <s v="West"/>
    <n v="0.1615925"/>
  </r>
  <r>
    <x v="208"/>
    <x v="3"/>
    <x v="3"/>
    <n v="4"/>
    <n v="1574"/>
    <s v="West"/>
    <n v="2.5412999999999998E-3"/>
  </r>
  <r>
    <x v="208"/>
    <x v="3"/>
    <x v="4"/>
    <m/>
    <n v="1152"/>
    <s v="West"/>
    <m/>
  </r>
  <r>
    <x v="209"/>
    <x v="3"/>
    <x v="0"/>
    <n v="401"/>
    <n v="485"/>
    <s v="West"/>
    <n v="0.82680410000000004"/>
  </r>
  <r>
    <x v="209"/>
    <x v="3"/>
    <x v="1"/>
    <n v="598"/>
    <n v="1184"/>
    <s v="West"/>
    <n v="0.50506759999999995"/>
  </r>
  <r>
    <x v="209"/>
    <x v="3"/>
    <x v="2"/>
    <n v="41"/>
    <n v="198"/>
    <s v="West"/>
    <n v="0.2070707"/>
  </r>
  <r>
    <x v="209"/>
    <x v="3"/>
    <x v="4"/>
    <m/>
    <n v="76"/>
    <s v="West"/>
    <m/>
  </r>
  <r>
    <x v="209"/>
    <x v="3"/>
    <x v="3"/>
    <m/>
    <n v="202"/>
    <s v="West"/>
    <m/>
  </r>
  <r>
    <x v="210"/>
    <x v="3"/>
    <x v="0"/>
    <n v="5403"/>
    <n v="7040"/>
    <s v="West"/>
    <n v="0.76747160000000003"/>
  </r>
  <r>
    <x v="210"/>
    <x v="3"/>
    <x v="1"/>
    <n v="5104"/>
    <n v="14604"/>
    <s v="West"/>
    <n v="0.34949330000000001"/>
  </r>
  <r>
    <x v="210"/>
    <x v="3"/>
    <x v="2"/>
    <n v="171"/>
    <n v="1601"/>
    <s v="West"/>
    <n v="0.10680820000000001"/>
  </r>
  <r>
    <x v="210"/>
    <x v="3"/>
    <x v="3"/>
    <n v="1"/>
    <n v="1949"/>
    <s v="West"/>
    <n v="5.1309999999999995E-4"/>
  </r>
  <r>
    <x v="210"/>
    <x v="3"/>
    <x v="4"/>
    <m/>
    <n v="1354"/>
    <s v="West"/>
    <m/>
  </r>
  <r>
    <x v="211"/>
    <x v="3"/>
    <x v="0"/>
    <n v="8586"/>
    <n v="10539"/>
    <s v="West"/>
    <n v="0.81468830000000003"/>
  </r>
  <r>
    <x v="211"/>
    <x v="3"/>
    <x v="1"/>
    <n v="8177"/>
    <n v="18182"/>
    <s v="West"/>
    <n v="0.44973049999999998"/>
  </r>
  <r>
    <x v="211"/>
    <x v="3"/>
    <x v="2"/>
    <n v="336"/>
    <n v="2230"/>
    <s v="West"/>
    <n v="0.15067259999999999"/>
  </r>
  <r>
    <x v="211"/>
    <x v="3"/>
    <x v="3"/>
    <n v="2"/>
    <n v="2427"/>
    <s v="West"/>
    <n v="8.2410000000000003E-4"/>
  </r>
  <r>
    <x v="211"/>
    <x v="3"/>
    <x v="4"/>
    <m/>
    <n v="1412"/>
    <s v="West"/>
    <m/>
  </r>
  <r>
    <x v="212"/>
    <x v="3"/>
    <x v="0"/>
    <n v="5247"/>
    <n v="6509"/>
    <s v="West"/>
    <n v="0.80611460000000001"/>
  </r>
  <r>
    <x v="212"/>
    <x v="3"/>
    <x v="1"/>
    <n v="3775"/>
    <n v="9923"/>
    <s v="West"/>
    <n v="0.38042930000000003"/>
  </r>
  <r>
    <x v="212"/>
    <x v="3"/>
    <x v="2"/>
    <n v="148"/>
    <n v="1097"/>
    <s v="West"/>
    <n v="0.13491339999999999"/>
  </r>
  <r>
    <x v="212"/>
    <x v="3"/>
    <x v="3"/>
    <n v="1"/>
    <n v="1137"/>
    <s v="West"/>
    <n v="8.7949999999999996E-4"/>
  </r>
  <r>
    <x v="212"/>
    <x v="3"/>
    <x v="4"/>
    <m/>
    <n v="772"/>
    <s v="West"/>
    <m/>
  </r>
  <r>
    <x v="213"/>
    <x v="3"/>
    <x v="0"/>
    <n v="6713"/>
    <n v="8179"/>
    <s v="West"/>
    <n v="0.8207605"/>
  </r>
  <r>
    <x v="213"/>
    <x v="3"/>
    <x v="1"/>
    <n v="7944"/>
    <n v="15926"/>
    <s v="West"/>
    <n v="0.498807"/>
  </r>
  <r>
    <x v="213"/>
    <x v="3"/>
    <x v="2"/>
    <n v="407"/>
    <n v="2173"/>
    <s v="West"/>
    <n v="0.18729870000000001"/>
  </r>
  <r>
    <x v="213"/>
    <x v="3"/>
    <x v="3"/>
    <n v="7"/>
    <n v="2192"/>
    <s v="West"/>
    <n v="3.1933999999999999E-3"/>
  </r>
  <r>
    <x v="213"/>
    <x v="3"/>
    <x v="4"/>
    <m/>
    <n v="1218"/>
    <s v="West"/>
    <m/>
  </r>
  <r>
    <x v="53"/>
    <x v="3"/>
    <x v="4"/>
    <m/>
    <n v="1318"/>
    <s v="Central"/>
    <m/>
  </r>
  <r>
    <x v="54"/>
    <x v="3"/>
    <x v="4"/>
    <m/>
    <n v="1957"/>
    <s v="Central"/>
    <m/>
  </r>
  <r>
    <x v="55"/>
    <x v="3"/>
    <x v="4"/>
    <m/>
    <n v="2377"/>
    <s v="Central"/>
    <m/>
  </r>
  <r>
    <x v="55"/>
    <x v="3"/>
    <x v="3"/>
    <m/>
    <n v="4819"/>
    <s v="Central"/>
    <m/>
  </r>
  <r>
    <x v="56"/>
    <x v="3"/>
    <x v="4"/>
    <m/>
    <n v="1655"/>
    <s v="Central"/>
    <m/>
  </r>
  <r>
    <x v="214"/>
    <x v="3"/>
    <x v="0"/>
    <n v="13412"/>
    <n v="15720"/>
    <s v="East"/>
    <n v="0.85318059999999996"/>
  </r>
  <r>
    <x v="214"/>
    <x v="3"/>
    <x v="1"/>
    <n v="12482"/>
    <n v="26841"/>
    <s v="East"/>
    <n v="0.46503480000000003"/>
  </r>
  <r>
    <x v="214"/>
    <x v="3"/>
    <x v="2"/>
    <n v="525"/>
    <n v="3064"/>
    <s v="East"/>
    <n v="0.17134469999999999"/>
  </r>
  <r>
    <x v="214"/>
    <x v="3"/>
    <x v="3"/>
    <n v="1"/>
    <n v="3399"/>
    <s v="East"/>
    <n v="2.942E-4"/>
  </r>
  <r>
    <x v="214"/>
    <x v="3"/>
    <x v="4"/>
    <m/>
    <n v="2230"/>
    <s v="East"/>
    <m/>
  </r>
  <r>
    <x v="215"/>
    <x v="3"/>
    <x v="0"/>
    <n v="6207"/>
    <n v="8351"/>
    <s v="Central"/>
    <n v="0.74326429999999999"/>
  </r>
  <r>
    <x v="215"/>
    <x v="3"/>
    <x v="1"/>
    <n v="16097"/>
    <n v="29995"/>
    <s v="Central"/>
    <n v="0.53665609999999997"/>
  </r>
  <r>
    <x v="215"/>
    <x v="3"/>
    <x v="2"/>
    <n v="1027"/>
    <n v="4400"/>
    <s v="Central"/>
    <n v="0.23340910000000001"/>
  </r>
  <r>
    <x v="215"/>
    <x v="3"/>
    <x v="3"/>
    <n v="3"/>
    <n v="4399"/>
    <s v="Central"/>
    <n v="6.8199999999999999E-4"/>
  </r>
  <r>
    <x v="215"/>
    <x v="3"/>
    <x v="4"/>
    <m/>
    <n v="2160"/>
    <s v="Central"/>
    <m/>
  </r>
  <r>
    <x v="216"/>
    <x v="3"/>
    <x v="0"/>
    <n v="10435"/>
    <n v="11383"/>
    <s v="Central"/>
    <n v="0.91671789999999997"/>
  </r>
  <r>
    <x v="216"/>
    <x v="3"/>
    <x v="1"/>
    <n v="13442"/>
    <n v="25428"/>
    <s v="Central"/>
    <n v="0.52862980000000004"/>
  </r>
  <r>
    <x v="216"/>
    <x v="3"/>
    <x v="2"/>
    <n v="699"/>
    <n v="2880"/>
    <s v="Central"/>
    <n v="0.24270829999999999"/>
  </r>
  <r>
    <x v="216"/>
    <x v="3"/>
    <x v="3"/>
    <n v="1"/>
    <n v="3058"/>
    <s v="Central"/>
    <n v="3.2699999999999998E-4"/>
  </r>
  <r>
    <x v="216"/>
    <x v="3"/>
    <x v="4"/>
    <m/>
    <n v="1731"/>
    <s v="Central"/>
    <m/>
  </r>
  <r>
    <x v="217"/>
    <x v="3"/>
    <x v="0"/>
    <n v="5603"/>
    <n v="7895"/>
    <s v="Central"/>
    <n v="0.70968969999999998"/>
  </r>
  <r>
    <x v="217"/>
    <x v="3"/>
    <x v="1"/>
    <n v="11097"/>
    <n v="26973"/>
    <s v="Central"/>
    <n v="0.41141139999999998"/>
  </r>
  <r>
    <x v="217"/>
    <x v="3"/>
    <x v="2"/>
    <n v="403"/>
    <n v="3620"/>
    <s v="Central"/>
    <n v="0.11132599999999999"/>
  </r>
  <r>
    <x v="217"/>
    <x v="3"/>
    <x v="3"/>
    <n v="1"/>
    <n v="4802"/>
    <s v="Central"/>
    <n v="2.0819999999999999E-4"/>
  </r>
  <r>
    <x v="217"/>
    <x v="3"/>
    <x v="4"/>
    <m/>
    <n v="2903"/>
    <s v="Central"/>
    <m/>
  </r>
  <r>
    <x v="218"/>
    <x v="3"/>
    <x v="0"/>
    <n v="9866"/>
    <n v="12462"/>
    <s v="Central"/>
    <n v="0.79168669999999997"/>
  </r>
  <r>
    <x v="218"/>
    <x v="3"/>
    <x v="1"/>
    <n v="15725"/>
    <n v="28805"/>
    <s v="Central"/>
    <n v="0.54591210000000001"/>
  </r>
  <r>
    <x v="218"/>
    <x v="3"/>
    <x v="2"/>
    <n v="999"/>
    <n v="4104"/>
    <s v="Central"/>
    <n v="0.243421"/>
  </r>
  <r>
    <x v="218"/>
    <x v="3"/>
    <x v="3"/>
    <n v="4"/>
    <n v="5066"/>
    <s v="Central"/>
    <n v="7.896E-4"/>
  </r>
  <r>
    <x v="218"/>
    <x v="3"/>
    <x v="4"/>
    <m/>
    <n v="2583"/>
    <s v="Central"/>
    <m/>
  </r>
  <r>
    <x v="57"/>
    <x v="3"/>
    <x v="4"/>
    <m/>
    <n v="1115"/>
    <s v="Central"/>
    <m/>
  </r>
  <r>
    <x v="57"/>
    <x v="3"/>
    <x v="3"/>
    <m/>
    <n v="2458"/>
    <s v="Central"/>
    <m/>
  </r>
  <r>
    <x v="219"/>
    <x v="3"/>
    <x v="0"/>
    <n v="16876"/>
    <n v="20689"/>
    <s v="Central"/>
    <n v="0.81569919999999996"/>
  </r>
  <r>
    <x v="219"/>
    <x v="3"/>
    <x v="1"/>
    <n v="24214"/>
    <n v="43892"/>
    <s v="Central"/>
    <n v="0.5516723"/>
  </r>
  <r>
    <x v="219"/>
    <x v="3"/>
    <x v="2"/>
    <n v="1134"/>
    <n v="5161"/>
    <s v="Central"/>
    <n v="0.2197249"/>
  </r>
  <r>
    <x v="219"/>
    <x v="3"/>
    <x v="3"/>
    <n v="4"/>
    <n v="5011"/>
    <s v="Central"/>
    <n v="7.9819999999999999E-4"/>
  </r>
  <r>
    <x v="219"/>
    <x v="3"/>
    <x v="4"/>
    <m/>
    <n v="2578"/>
    <s v="Central"/>
    <m/>
  </r>
  <r>
    <x v="220"/>
    <x v="3"/>
    <x v="0"/>
    <n v="7151"/>
    <n v="10102"/>
    <s v="Central"/>
    <n v="0.70787960000000005"/>
  </r>
  <r>
    <x v="220"/>
    <x v="3"/>
    <x v="1"/>
    <n v="19495"/>
    <n v="35062"/>
    <s v="Central"/>
    <n v="0.55601509999999998"/>
  </r>
  <r>
    <x v="220"/>
    <x v="3"/>
    <x v="2"/>
    <n v="1369"/>
    <n v="5760"/>
    <s v="Central"/>
    <n v="0.23767360000000001"/>
  </r>
  <r>
    <x v="220"/>
    <x v="3"/>
    <x v="3"/>
    <n v="2"/>
    <n v="5115"/>
    <s v="Central"/>
    <n v="3.9100000000000002E-4"/>
  </r>
  <r>
    <x v="220"/>
    <x v="3"/>
    <x v="4"/>
    <m/>
    <n v="2284"/>
    <s v="Central"/>
    <m/>
  </r>
  <r>
    <x v="221"/>
    <x v="3"/>
    <x v="0"/>
    <n v="11567"/>
    <n v="14360"/>
    <s v="Central"/>
    <n v="0.80550140000000003"/>
  </r>
  <r>
    <x v="221"/>
    <x v="3"/>
    <x v="1"/>
    <n v="21426"/>
    <n v="38094"/>
    <s v="Central"/>
    <n v="0.56245080000000003"/>
  </r>
  <r>
    <x v="221"/>
    <x v="3"/>
    <x v="2"/>
    <n v="1355"/>
    <n v="5181"/>
    <s v="Central"/>
    <n v="0.2615325"/>
  </r>
  <r>
    <x v="221"/>
    <x v="3"/>
    <x v="3"/>
    <n v="3"/>
    <n v="5281"/>
    <s v="Central"/>
    <n v="5.6809999999999999E-4"/>
  </r>
  <r>
    <x v="221"/>
    <x v="3"/>
    <x v="4"/>
    <m/>
    <n v="2684"/>
    <s v="Central"/>
    <m/>
  </r>
  <r>
    <x v="58"/>
    <x v="3"/>
    <x v="4"/>
    <m/>
    <n v="4073"/>
    <s v="Central"/>
    <m/>
  </r>
  <r>
    <x v="59"/>
    <x v="3"/>
    <x v="4"/>
    <m/>
    <n v="2955"/>
    <s v="Central"/>
    <m/>
  </r>
  <r>
    <x v="60"/>
    <x v="3"/>
    <x v="4"/>
    <m/>
    <n v="912"/>
    <s v="Central"/>
    <m/>
  </r>
  <r>
    <x v="60"/>
    <x v="3"/>
    <x v="3"/>
    <m/>
    <n v="1239"/>
    <s v="Central"/>
    <m/>
  </r>
  <r>
    <x v="61"/>
    <x v="3"/>
    <x v="4"/>
    <m/>
    <n v="2011"/>
    <s v="Central"/>
    <m/>
  </r>
  <r>
    <x v="222"/>
    <x v="3"/>
    <x v="0"/>
    <n v="8696"/>
    <n v="10135"/>
    <s v="Central"/>
    <n v="0.85801680000000002"/>
  </r>
  <r>
    <x v="222"/>
    <x v="3"/>
    <x v="1"/>
    <n v="14342"/>
    <n v="29655"/>
    <s v="Central"/>
    <n v="0.48362840000000001"/>
  </r>
  <r>
    <x v="222"/>
    <x v="3"/>
    <x v="2"/>
    <n v="582"/>
    <n v="3507"/>
    <s v="Central"/>
    <n v="0.16595380000000001"/>
  </r>
  <r>
    <x v="222"/>
    <x v="3"/>
    <x v="3"/>
    <n v="3"/>
    <n v="3783"/>
    <s v="Central"/>
    <n v="7.9299999999999998E-4"/>
  </r>
  <r>
    <x v="222"/>
    <x v="3"/>
    <x v="4"/>
    <m/>
    <n v="2429"/>
    <s v="Central"/>
    <m/>
  </r>
  <r>
    <x v="223"/>
    <x v="3"/>
    <x v="0"/>
    <n v="17560"/>
    <n v="21238"/>
    <s v="Central"/>
    <n v="0.82681979999999999"/>
  </r>
  <r>
    <x v="223"/>
    <x v="3"/>
    <x v="1"/>
    <n v="28332"/>
    <n v="63622"/>
    <s v="Central"/>
    <n v="0.44531769999999998"/>
  </r>
  <r>
    <x v="223"/>
    <x v="3"/>
    <x v="2"/>
    <n v="1387"/>
    <n v="8255"/>
    <s v="Central"/>
    <n v="0.16801940000000001"/>
  </r>
  <r>
    <x v="223"/>
    <x v="3"/>
    <x v="3"/>
    <n v="4"/>
    <n v="8705"/>
    <s v="Central"/>
    <n v="4.595E-4"/>
  </r>
  <r>
    <x v="223"/>
    <x v="3"/>
    <x v="4"/>
    <m/>
    <n v="5010"/>
    <s v="Central"/>
    <m/>
  </r>
  <r>
    <x v="224"/>
    <x v="3"/>
    <x v="0"/>
    <n v="5015"/>
    <n v="6734"/>
    <s v="Central"/>
    <n v="0.74472830000000001"/>
  </r>
  <r>
    <x v="224"/>
    <x v="3"/>
    <x v="1"/>
    <n v="8176"/>
    <n v="19161"/>
    <s v="Central"/>
    <n v="0.42670010000000003"/>
  </r>
  <r>
    <x v="224"/>
    <x v="3"/>
    <x v="2"/>
    <n v="320"/>
    <n v="2248"/>
    <s v="Central"/>
    <n v="0.1423488"/>
  </r>
  <r>
    <x v="224"/>
    <x v="3"/>
    <x v="3"/>
    <n v="1"/>
    <n v="2522"/>
    <s v="Central"/>
    <n v="3.9649999999999999E-4"/>
  </r>
  <r>
    <x v="224"/>
    <x v="3"/>
    <x v="4"/>
    <m/>
    <n v="1707"/>
    <s v="Central"/>
    <m/>
  </r>
  <r>
    <x v="225"/>
    <x v="3"/>
    <x v="0"/>
    <n v="5867"/>
    <n v="6736"/>
    <s v="Central"/>
    <n v="0.87099170000000004"/>
  </r>
  <r>
    <x v="225"/>
    <x v="3"/>
    <x v="1"/>
    <n v="4620"/>
    <n v="9995"/>
    <s v="Central"/>
    <n v="0.46223110000000001"/>
  </r>
  <r>
    <x v="225"/>
    <x v="3"/>
    <x v="2"/>
    <n v="210"/>
    <n v="1138"/>
    <s v="Central"/>
    <n v="0.18453430000000001"/>
  </r>
  <r>
    <x v="225"/>
    <x v="3"/>
    <x v="4"/>
    <m/>
    <n v="772"/>
    <s v="Central"/>
    <m/>
  </r>
  <r>
    <x v="225"/>
    <x v="3"/>
    <x v="3"/>
    <m/>
    <n v="1214"/>
    <s v="Central"/>
    <m/>
  </r>
  <r>
    <x v="226"/>
    <x v="3"/>
    <x v="0"/>
    <n v="6615"/>
    <n v="8307"/>
    <s v="Central"/>
    <n v="0.79631640000000004"/>
  </r>
  <r>
    <x v="226"/>
    <x v="3"/>
    <x v="1"/>
    <n v="14092"/>
    <n v="23291"/>
    <s v="Central"/>
    <n v="0.60504060000000004"/>
  </r>
  <r>
    <x v="226"/>
    <x v="3"/>
    <x v="2"/>
    <n v="1012"/>
    <n v="3517"/>
    <s v="Central"/>
    <n v="0.28774519999999998"/>
  </r>
  <r>
    <x v="226"/>
    <x v="3"/>
    <x v="3"/>
    <n v="1"/>
    <n v="2807"/>
    <s v="Central"/>
    <n v="3.5629999999999999E-4"/>
  </r>
  <r>
    <x v="226"/>
    <x v="3"/>
    <x v="4"/>
    <m/>
    <n v="1272"/>
    <s v="Central"/>
    <m/>
  </r>
  <r>
    <x v="27"/>
    <x v="3"/>
    <x v="4"/>
    <m/>
    <n v="1910"/>
    <s v="Central"/>
    <m/>
  </r>
  <r>
    <x v="27"/>
    <x v="3"/>
    <x v="3"/>
    <m/>
    <n v="3350"/>
    <s v="Central"/>
    <m/>
  </r>
  <r>
    <x v="227"/>
    <x v="3"/>
    <x v="0"/>
    <n v="48"/>
    <n v="7"/>
    <s v="Central"/>
    <n v="1"/>
  </r>
  <r>
    <x v="227"/>
    <x v="3"/>
    <x v="1"/>
    <n v="209"/>
    <n v="41"/>
    <s v="Central"/>
    <n v="1"/>
  </r>
  <r>
    <x v="227"/>
    <x v="3"/>
    <x v="4"/>
    <m/>
    <n v="8"/>
    <s v="Central"/>
    <m/>
  </r>
  <r>
    <x v="227"/>
    <x v="3"/>
    <x v="2"/>
    <m/>
    <n v="4"/>
    <s v="Central"/>
    <m/>
  </r>
  <r>
    <x v="227"/>
    <x v="3"/>
    <x v="3"/>
    <m/>
    <n v="6"/>
    <s v="Central"/>
    <m/>
  </r>
  <r>
    <x v="228"/>
    <x v="3"/>
    <x v="0"/>
    <n v="5143"/>
    <n v="6245"/>
    <s v="Central"/>
    <n v="0.82353880000000002"/>
  </r>
  <r>
    <x v="228"/>
    <x v="3"/>
    <x v="1"/>
    <n v="4748"/>
    <n v="10676"/>
    <s v="Central"/>
    <n v="0.44473590000000002"/>
  </r>
  <r>
    <x v="228"/>
    <x v="3"/>
    <x v="2"/>
    <n v="219"/>
    <n v="1319"/>
    <s v="Central"/>
    <n v="0.16603490000000001"/>
  </r>
  <r>
    <x v="228"/>
    <x v="3"/>
    <x v="4"/>
    <m/>
    <n v="715"/>
    <s v="Central"/>
    <m/>
  </r>
  <r>
    <x v="228"/>
    <x v="3"/>
    <x v="3"/>
    <m/>
    <n v="1364"/>
    <s v="Central"/>
    <m/>
  </r>
  <r>
    <x v="62"/>
    <x v="3"/>
    <x v="4"/>
    <m/>
    <n v="872"/>
    <s v="Central"/>
    <m/>
  </r>
  <r>
    <x v="62"/>
    <x v="3"/>
    <x v="3"/>
    <m/>
    <n v="1755"/>
    <s v="Central"/>
    <m/>
  </r>
  <r>
    <x v="229"/>
    <x v="3"/>
    <x v="0"/>
    <n v="4933"/>
    <n v="6428"/>
    <s v="Central"/>
    <n v="0.76742370000000004"/>
  </r>
  <r>
    <x v="229"/>
    <x v="3"/>
    <x v="1"/>
    <n v="5738"/>
    <n v="12887"/>
    <s v="Central"/>
    <n v="0.44525490000000001"/>
  </r>
  <r>
    <x v="229"/>
    <x v="3"/>
    <x v="2"/>
    <n v="292"/>
    <n v="1746"/>
    <s v="Central"/>
    <n v="0.16723940000000001"/>
  </r>
  <r>
    <x v="229"/>
    <x v="3"/>
    <x v="4"/>
    <m/>
    <n v="1028"/>
    <s v="Central"/>
    <m/>
  </r>
  <r>
    <x v="229"/>
    <x v="3"/>
    <x v="3"/>
    <m/>
    <n v="1964"/>
    <s v="Central"/>
    <m/>
  </r>
  <r>
    <x v="63"/>
    <x v="3"/>
    <x v="4"/>
    <m/>
    <n v="1776"/>
    <s v="Central"/>
    <m/>
  </r>
  <r>
    <x v="63"/>
    <x v="3"/>
    <x v="3"/>
    <m/>
    <n v="3014"/>
    <s v="Central"/>
    <m/>
  </r>
  <r>
    <x v="230"/>
    <x v="3"/>
    <x v="0"/>
    <n v="8078"/>
    <n v="11839"/>
    <s v="Central"/>
    <n v="0.68232110000000001"/>
  </r>
  <r>
    <x v="230"/>
    <x v="3"/>
    <x v="1"/>
    <n v="11334"/>
    <n v="27720"/>
    <s v="Central"/>
    <n v="0.40887449999999997"/>
  </r>
  <r>
    <x v="230"/>
    <x v="3"/>
    <x v="2"/>
    <n v="443"/>
    <n v="3784"/>
    <s v="Central"/>
    <n v="0.11707190000000001"/>
  </r>
  <r>
    <x v="230"/>
    <x v="3"/>
    <x v="3"/>
    <n v="3"/>
    <n v="4196"/>
    <s v="Central"/>
    <n v="7.1500000000000003E-4"/>
  </r>
  <r>
    <x v="230"/>
    <x v="3"/>
    <x v="4"/>
    <m/>
    <n v="2398"/>
    <s v="Central"/>
    <m/>
  </r>
  <r>
    <x v="64"/>
    <x v="3"/>
    <x v="4"/>
    <m/>
    <n v="3741"/>
    <s v="Central"/>
    <m/>
  </r>
  <r>
    <x v="64"/>
    <x v="3"/>
    <x v="3"/>
    <m/>
    <n v="6105"/>
    <s v="Central"/>
    <m/>
  </r>
  <r>
    <x v="65"/>
    <x v="3"/>
    <x v="4"/>
    <m/>
    <n v="1166"/>
    <s v="Central"/>
    <m/>
  </r>
  <r>
    <x v="231"/>
    <x v="3"/>
    <x v="0"/>
    <n v="2734"/>
    <n v="3686"/>
    <s v="Central"/>
    <n v="0.74172539999999998"/>
  </r>
  <r>
    <x v="231"/>
    <x v="3"/>
    <x v="1"/>
    <n v="3546"/>
    <n v="7253"/>
    <s v="Central"/>
    <n v="0.48890109999999998"/>
  </r>
  <r>
    <x v="231"/>
    <x v="3"/>
    <x v="2"/>
    <n v="176"/>
    <n v="832"/>
    <s v="Central"/>
    <n v="0.21153849999999999"/>
  </r>
  <r>
    <x v="231"/>
    <x v="3"/>
    <x v="4"/>
    <m/>
    <n v="558"/>
    <s v="Central"/>
    <m/>
  </r>
  <r>
    <x v="231"/>
    <x v="3"/>
    <x v="3"/>
    <m/>
    <n v="965"/>
    <s v="Central"/>
    <m/>
  </r>
  <r>
    <x v="232"/>
    <x v="3"/>
    <x v="0"/>
    <n v="4453"/>
    <n v="5778"/>
    <s v="Central"/>
    <n v="0.77068190000000003"/>
  </r>
  <r>
    <x v="232"/>
    <x v="3"/>
    <x v="1"/>
    <n v="6212"/>
    <n v="12039"/>
    <s v="Central"/>
    <n v="0.5159897"/>
  </r>
  <r>
    <x v="232"/>
    <x v="3"/>
    <x v="2"/>
    <n v="434"/>
    <n v="1535"/>
    <s v="Central"/>
    <n v="0.28273619999999999"/>
  </r>
  <r>
    <x v="232"/>
    <x v="3"/>
    <x v="4"/>
    <m/>
    <n v="888"/>
    <s v="Central"/>
    <m/>
  </r>
  <r>
    <x v="232"/>
    <x v="3"/>
    <x v="3"/>
    <m/>
    <n v="1520"/>
    <s v="Central"/>
    <m/>
  </r>
  <r>
    <x v="233"/>
    <x v="3"/>
    <x v="0"/>
    <n v="3906"/>
    <n v="5018"/>
    <s v="Central"/>
    <n v="0.77839769999999997"/>
  </r>
  <r>
    <x v="233"/>
    <x v="3"/>
    <x v="1"/>
    <n v="5756"/>
    <n v="10282"/>
    <s v="Central"/>
    <n v="0.55981329999999996"/>
  </r>
  <r>
    <x v="233"/>
    <x v="3"/>
    <x v="2"/>
    <n v="454"/>
    <n v="1470"/>
    <s v="Central"/>
    <n v="0.30884349999999999"/>
  </r>
  <r>
    <x v="233"/>
    <x v="3"/>
    <x v="3"/>
    <n v="1"/>
    <n v="1288"/>
    <s v="Central"/>
    <n v="7.7640000000000001E-4"/>
  </r>
  <r>
    <x v="233"/>
    <x v="3"/>
    <x v="4"/>
    <m/>
    <n v="675"/>
    <s v="Central"/>
    <m/>
  </r>
  <r>
    <x v="234"/>
    <x v="3"/>
    <x v="0"/>
    <n v="5951"/>
    <n v="7457"/>
    <s v="Central"/>
    <n v="0.79804209999999998"/>
  </r>
  <r>
    <x v="234"/>
    <x v="3"/>
    <x v="1"/>
    <n v="8612"/>
    <n v="16657"/>
    <s v="Central"/>
    <n v="0.51701989999999998"/>
  </r>
  <r>
    <x v="234"/>
    <x v="3"/>
    <x v="2"/>
    <n v="483"/>
    <n v="1948"/>
    <s v="Central"/>
    <n v="0.24794659999999999"/>
  </r>
  <r>
    <x v="234"/>
    <x v="3"/>
    <x v="3"/>
    <n v="1"/>
    <n v="2222"/>
    <s v="Central"/>
    <n v="4.4999999999999999E-4"/>
  </r>
  <r>
    <x v="234"/>
    <x v="3"/>
    <x v="4"/>
    <m/>
    <n v="1310"/>
    <s v="Central"/>
    <m/>
  </r>
  <r>
    <x v="66"/>
    <x v="3"/>
    <x v="4"/>
    <m/>
    <n v="607"/>
    <s v="Central"/>
    <m/>
  </r>
  <r>
    <x v="66"/>
    <x v="3"/>
    <x v="3"/>
    <m/>
    <n v="1226"/>
    <s v="Central"/>
    <m/>
  </r>
  <r>
    <x v="67"/>
    <x v="3"/>
    <x v="4"/>
    <m/>
    <n v="1793"/>
    <s v="Central"/>
    <m/>
  </r>
  <r>
    <x v="68"/>
    <x v="3"/>
    <x v="4"/>
    <m/>
    <n v="4599"/>
    <s v="Central"/>
    <m/>
  </r>
  <r>
    <x v="69"/>
    <x v="3"/>
    <x v="4"/>
    <m/>
    <n v="3807"/>
    <s v="Central"/>
    <m/>
  </r>
  <r>
    <x v="70"/>
    <x v="3"/>
    <x v="4"/>
    <m/>
    <n v="1593"/>
    <s v="Central"/>
    <m/>
  </r>
  <r>
    <x v="70"/>
    <x v="3"/>
    <x v="3"/>
    <m/>
    <n v="2886"/>
    <s v="Central"/>
    <m/>
  </r>
  <r>
    <x v="235"/>
    <x v="3"/>
    <x v="0"/>
    <n v="19"/>
    <n v="6"/>
    <s v="Central"/>
    <n v="1"/>
  </r>
  <r>
    <x v="235"/>
    <x v="3"/>
    <x v="1"/>
    <n v="79"/>
    <n v="71"/>
    <s v="Central"/>
    <n v="1"/>
  </r>
  <r>
    <x v="235"/>
    <x v="3"/>
    <x v="4"/>
    <m/>
    <n v="2"/>
    <s v="Central"/>
    <m/>
  </r>
  <r>
    <x v="235"/>
    <x v="3"/>
    <x v="2"/>
    <m/>
    <n v="3"/>
    <s v="Central"/>
    <m/>
  </r>
  <r>
    <x v="235"/>
    <x v="3"/>
    <x v="3"/>
    <m/>
    <n v="2"/>
    <s v="Central"/>
    <m/>
  </r>
  <r>
    <x v="236"/>
    <x v="3"/>
    <x v="0"/>
    <n v="20"/>
    <n v="21"/>
    <s v="Central"/>
    <n v="0.95238100000000003"/>
  </r>
  <r>
    <x v="236"/>
    <x v="3"/>
    <x v="1"/>
    <n v="47"/>
    <n v="91"/>
    <s v="Central"/>
    <n v="0.51648349999999998"/>
  </r>
  <r>
    <x v="236"/>
    <x v="3"/>
    <x v="2"/>
    <n v="1"/>
    <n v="11"/>
    <s v="Central"/>
    <n v="9.0909100000000007E-2"/>
  </r>
  <r>
    <x v="236"/>
    <x v="3"/>
    <x v="4"/>
    <m/>
    <n v="3"/>
    <s v="Central"/>
    <m/>
  </r>
  <r>
    <x v="236"/>
    <x v="3"/>
    <x v="3"/>
    <m/>
    <n v="3"/>
    <s v="Central"/>
    <m/>
  </r>
  <r>
    <x v="71"/>
    <x v="3"/>
    <x v="4"/>
    <m/>
    <n v="2023"/>
    <s v="Central"/>
    <m/>
  </r>
  <r>
    <x v="71"/>
    <x v="3"/>
    <x v="3"/>
    <m/>
    <n v="3989"/>
    <s v="Central"/>
    <m/>
  </r>
  <r>
    <x v="72"/>
    <x v="3"/>
    <x v="4"/>
    <m/>
    <n v="1067"/>
    <s v="Central"/>
    <m/>
  </r>
  <r>
    <x v="72"/>
    <x v="3"/>
    <x v="3"/>
    <m/>
    <n v="2253"/>
    <s v="Central"/>
    <m/>
  </r>
  <r>
    <x v="73"/>
    <x v="3"/>
    <x v="4"/>
    <m/>
    <n v="3923"/>
    <s v="Central"/>
    <m/>
  </r>
  <r>
    <x v="74"/>
    <x v="3"/>
    <x v="4"/>
    <m/>
    <n v="2032"/>
    <s v="Central"/>
    <m/>
  </r>
  <r>
    <x v="237"/>
    <x v="3"/>
    <x v="0"/>
    <n v="9333"/>
    <n v="11594"/>
    <s v="Central"/>
    <n v="0.80498530000000001"/>
  </r>
  <r>
    <x v="237"/>
    <x v="3"/>
    <x v="1"/>
    <n v="21657"/>
    <n v="30913"/>
    <s v="Central"/>
    <n v="0.70057899999999995"/>
  </r>
  <r>
    <x v="237"/>
    <x v="3"/>
    <x v="2"/>
    <n v="1914"/>
    <n v="4923"/>
    <s v="Central"/>
    <n v="0.3887873"/>
  </r>
  <r>
    <x v="237"/>
    <x v="3"/>
    <x v="3"/>
    <n v="4"/>
    <n v="5031"/>
    <s v="Central"/>
    <n v="7.9509999999999997E-4"/>
  </r>
  <r>
    <x v="237"/>
    <x v="3"/>
    <x v="4"/>
    <m/>
    <n v="1981"/>
    <s v="Central"/>
    <m/>
  </r>
  <r>
    <x v="238"/>
    <x v="3"/>
    <x v="0"/>
    <n v="6213"/>
    <n v="7874"/>
    <s v="Central"/>
    <n v="0.78905259999999999"/>
  </r>
  <r>
    <x v="238"/>
    <x v="3"/>
    <x v="1"/>
    <n v="15257"/>
    <n v="22954"/>
    <s v="Central"/>
    <n v="0.66467719999999997"/>
  </r>
  <r>
    <x v="238"/>
    <x v="3"/>
    <x v="2"/>
    <n v="1300"/>
    <n v="3894"/>
    <s v="Central"/>
    <n v="0.333847"/>
  </r>
  <r>
    <x v="238"/>
    <x v="3"/>
    <x v="4"/>
    <m/>
    <n v="1668"/>
    <s v="Central"/>
    <m/>
  </r>
  <r>
    <x v="238"/>
    <x v="3"/>
    <x v="3"/>
    <m/>
    <n v="3856"/>
    <s v="Central"/>
    <m/>
  </r>
  <r>
    <x v="75"/>
    <x v="3"/>
    <x v="4"/>
    <m/>
    <n v="361"/>
    <s v="Central"/>
    <m/>
  </r>
  <r>
    <x v="75"/>
    <x v="3"/>
    <x v="3"/>
    <m/>
    <n v="477"/>
    <s v="Central"/>
    <m/>
  </r>
  <r>
    <x v="239"/>
    <x v="3"/>
    <x v="0"/>
    <n v="12525"/>
    <n v="15885"/>
    <s v="Central"/>
    <n v="0.78847970000000001"/>
  </r>
  <r>
    <x v="239"/>
    <x v="3"/>
    <x v="1"/>
    <n v="26881"/>
    <n v="46651"/>
    <s v="Central"/>
    <n v="0.57621480000000003"/>
  </r>
  <r>
    <x v="239"/>
    <x v="3"/>
    <x v="2"/>
    <n v="1985"/>
    <n v="7185"/>
    <s v="Central"/>
    <n v="0.27627000000000002"/>
  </r>
  <r>
    <x v="239"/>
    <x v="3"/>
    <x v="3"/>
    <n v="5"/>
    <n v="6824"/>
    <s v="Central"/>
    <n v="7.3269999999999997E-4"/>
  </r>
  <r>
    <x v="239"/>
    <x v="3"/>
    <x v="4"/>
    <m/>
    <n v="3483"/>
    <s v="Central"/>
    <m/>
  </r>
  <r>
    <x v="240"/>
    <x v="3"/>
    <x v="0"/>
    <n v="5990"/>
    <n v="6372"/>
    <s v="Central"/>
    <n v="0.94005019999999995"/>
  </r>
  <r>
    <x v="240"/>
    <x v="3"/>
    <x v="1"/>
    <n v="8900"/>
    <n v="14693"/>
    <s v="Central"/>
    <n v="0.60573060000000001"/>
  </r>
  <r>
    <x v="240"/>
    <x v="3"/>
    <x v="2"/>
    <n v="878"/>
    <n v="2776"/>
    <s v="Central"/>
    <n v="0.31628240000000002"/>
  </r>
  <r>
    <x v="240"/>
    <x v="3"/>
    <x v="3"/>
    <n v="2"/>
    <n v="2072"/>
    <s v="Central"/>
    <n v="9.6529999999999999E-4"/>
  </r>
  <r>
    <x v="240"/>
    <x v="3"/>
    <x v="4"/>
    <m/>
    <n v="701"/>
    <s v="Central"/>
    <m/>
  </r>
  <r>
    <x v="241"/>
    <x v="3"/>
    <x v="0"/>
    <n v="3371"/>
    <n v="4059"/>
    <s v="Central"/>
    <n v="0.83050009999999996"/>
  </r>
  <r>
    <x v="241"/>
    <x v="3"/>
    <x v="1"/>
    <n v="4419"/>
    <n v="8272"/>
    <s v="Central"/>
    <n v="0.53421180000000001"/>
  </r>
  <r>
    <x v="241"/>
    <x v="3"/>
    <x v="2"/>
    <n v="224"/>
    <n v="916"/>
    <s v="Central"/>
    <n v="0.24454149999999999"/>
  </r>
  <r>
    <x v="241"/>
    <x v="3"/>
    <x v="4"/>
    <m/>
    <n v="534"/>
    <s v="Central"/>
    <m/>
  </r>
  <r>
    <x v="241"/>
    <x v="3"/>
    <x v="3"/>
    <m/>
    <n v="956"/>
    <s v="Central"/>
    <m/>
  </r>
  <r>
    <x v="242"/>
    <x v="3"/>
    <x v="0"/>
    <n v="7821"/>
    <n v="8912"/>
    <s v="Central"/>
    <n v="0.87758080000000005"/>
  </r>
  <r>
    <x v="242"/>
    <x v="3"/>
    <x v="1"/>
    <n v="9890"/>
    <n v="17155"/>
    <s v="Central"/>
    <n v="0.57650829999999997"/>
  </r>
  <r>
    <x v="242"/>
    <x v="3"/>
    <x v="2"/>
    <n v="830"/>
    <n v="2766"/>
    <s v="Central"/>
    <n v="0.30007230000000001"/>
  </r>
  <r>
    <x v="242"/>
    <x v="3"/>
    <x v="3"/>
    <n v="1"/>
    <n v="2278"/>
    <s v="Central"/>
    <n v="4.3899999999999999E-4"/>
  </r>
  <r>
    <x v="242"/>
    <x v="3"/>
    <x v="4"/>
    <m/>
    <n v="1033"/>
    <s v="Central"/>
    <m/>
  </r>
  <r>
    <x v="243"/>
    <x v="3"/>
    <x v="0"/>
    <n v="10365"/>
    <n v="12717"/>
    <s v="Central"/>
    <n v="0.81505070000000002"/>
  </r>
  <r>
    <x v="243"/>
    <x v="3"/>
    <x v="1"/>
    <n v="27930"/>
    <n v="46778"/>
    <s v="Central"/>
    <n v="0.59707549999999998"/>
  </r>
  <r>
    <x v="243"/>
    <x v="3"/>
    <x v="2"/>
    <n v="2649"/>
    <n v="9199"/>
    <s v="Central"/>
    <n v="0.2879661"/>
  </r>
  <r>
    <x v="243"/>
    <x v="3"/>
    <x v="3"/>
    <n v="5"/>
    <n v="7870"/>
    <s v="Central"/>
    <n v="6.3529999999999999E-4"/>
  </r>
  <r>
    <x v="243"/>
    <x v="3"/>
    <x v="4"/>
    <m/>
    <n v="3131"/>
    <s v="Central"/>
    <m/>
  </r>
  <r>
    <x v="28"/>
    <x v="3"/>
    <x v="4"/>
    <m/>
    <n v="4935"/>
    <s v="Central"/>
    <m/>
  </r>
  <r>
    <x v="29"/>
    <x v="3"/>
    <x v="4"/>
    <m/>
    <n v="5429"/>
    <s v="Central"/>
    <m/>
  </r>
  <r>
    <x v="29"/>
    <x v="3"/>
    <x v="3"/>
    <m/>
    <n v="8999"/>
    <s v="Central"/>
    <m/>
  </r>
  <r>
    <x v="30"/>
    <x v="3"/>
    <x v="4"/>
    <m/>
    <n v="2805"/>
    <s v="Central"/>
    <m/>
  </r>
  <r>
    <x v="31"/>
    <x v="3"/>
    <x v="4"/>
    <m/>
    <n v="2103"/>
    <s v="Central"/>
    <m/>
  </r>
  <r>
    <x v="31"/>
    <x v="3"/>
    <x v="3"/>
    <m/>
    <n v="3602"/>
    <s v="Central"/>
    <m/>
  </r>
  <r>
    <x v="32"/>
    <x v="3"/>
    <x v="4"/>
    <m/>
    <n v="2418"/>
    <s v="Central"/>
    <m/>
  </r>
  <r>
    <x v="32"/>
    <x v="3"/>
    <x v="3"/>
    <m/>
    <n v="3621"/>
    <s v="Central"/>
    <m/>
  </r>
  <r>
    <x v="33"/>
    <x v="3"/>
    <x v="4"/>
    <m/>
    <n v="1134"/>
    <s v="Central"/>
    <m/>
  </r>
  <r>
    <x v="33"/>
    <x v="3"/>
    <x v="3"/>
    <m/>
    <n v="1835"/>
    <s v="Central"/>
    <m/>
  </r>
  <r>
    <x v="76"/>
    <x v="3"/>
    <x v="4"/>
    <m/>
    <n v="5169"/>
    <s v="Central"/>
    <m/>
  </r>
  <r>
    <x v="76"/>
    <x v="3"/>
    <x v="3"/>
    <m/>
    <n v="8441"/>
    <s v="Central"/>
    <m/>
  </r>
  <r>
    <x v="35"/>
    <x v="3"/>
    <x v="4"/>
    <m/>
    <n v="1904"/>
    <s v="Central"/>
    <m/>
  </r>
  <r>
    <x v="36"/>
    <x v="3"/>
    <x v="4"/>
    <m/>
    <n v="7762"/>
    <s v="Central"/>
    <m/>
  </r>
  <r>
    <x v="244"/>
    <x v="3"/>
    <x v="0"/>
    <n v="2883"/>
    <n v="3989"/>
    <s v="Central"/>
    <n v="0.72273759999999998"/>
  </r>
  <r>
    <x v="244"/>
    <x v="3"/>
    <x v="1"/>
    <n v="4399"/>
    <n v="10477"/>
    <s v="Central"/>
    <n v="0.41987210000000003"/>
  </r>
  <r>
    <x v="244"/>
    <x v="3"/>
    <x v="2"/>
    <n v="245"/>
    <n v="1624"/>
    <s v="Central"/>
    <n v="0.1508621"/>
  </r>
  <r>
    <x v="244"/>
    <x v="3"/>
    <x v="3"/>
    <n v="4"/>
    <n v="1618"/>
    <s v="Central"/>
    <n v="2.4721999999999999E-3"/>
  </r>
  <r>
    <x v="244"/>
    <x v="3"/>
    <x v="4"/>
    <m/>
    <n v="802"/>
    <s v="Central"/>
    <m/>
  </r>
  <r>
    <x v="77"/>
    <x v="3"/>
    <x v="4"/>
    <m/>
    <n v="1973"/>
    <s v="Central"/>
    <m/>
  </r>
  <r>
    <x v="77"/>
    <x v="3"/>
    <x v="3"/>
    <m/>
    <n v="3497"/>
    <s v="Central"/>
    <m/>
  </r>
  <r>
    <x v="245"/>
    <x v="3"/>
    <x v="0"/>
    <n v="5478"/>
    <n v="7462"/>
    <s v="Central"/>
    <n v="0.73411950000000004"/>
  </r>
  <r>
    <x v="245"/>
    <x v="3"/>
    <x v="1"/>
    <n v="9185"/>
    <n v="21747"/>
    <s v="Central"/>
    <n v="0.42235709999999999"/>
  </r>
  <r>
    <x v="245"/>
    <x v="3"/>
    <x v="2"/>
    <n v="419"/>
    <n v="2897"/>
    <s v="Central"/>
    <n v="0.14463239999999999"/>
  </r>
  <r>
    <x v="245"/>
    <x v="3"/>
    <x v="3"/>
    <n v="1"/>
    <n v="2475"/>
    <s v="Central"/>
    <n v="4.0400000000000001E-4"/>
  </r>
  <r>
    <x v="245"/>
    <x v="3"/>
    <x v="4"/>
    <m/>
    <n v="1507"/>
    <s v="Central"/>
    <m/>
  </r>
  <r>
    <x v="246"/>
    <x v="3"/>
    <x v="0"/>
    <n v="8889"/>
    <n v="10729"/>
    <s v="Central"/>
    <n v="0.82850219999999997"/>
  </r>
  <r>
    <x v="246"/>
    <x v="3"/>
    <x v="1"/>
    <n v="16429"/>
    <n v="30491"/>
    <s v="Central"/>
    <n v="0.53881469999999998"/>
  </r>
  <r>
    <x v="246"/>
    <x v="3"/>
    <x v="2"/>
    <n v="1030"/>
    <n v="4148"/>
    <s v="Central"/>
    <n v="0.24831239999999999"/>
  </r>
  <r>
    <x v="246"/>
    <x v="3"/>
    <x v="3"/>
    <n v="1"/>
    <n v="4108"/>
    <s v="Central"/>
    <n v="2.4340000000000001E-4"/>
  </r>
  <r>
    <x v="246"/>
    <x v="3"/>
    <x v="4"/>
    <m/>
    <n v="2105"/>
    <s v="Central"/>
    <m/>
  </r>
  <r>
    <x v="247"/>
    <x v="3"/>
    <x v="0"/>
    <n v="2658"/>
    <n v="3318"/>
    <s v="Central"/>
    <n v="0.80108500000000005"/>
  </r>
  <r>
    <x v="247"/>
    <x v="3"/>
    <x v="1"/>
    <n v="4122"/>
    <n v="8429"/>
    <s v="Central"/>
    <n v="0.48902600000000002"/>
  </r>
  <r>
    <x v="247"/>
    <x v="3"/>
    <x v="2"/>
    <n v="261"/>
    <n v="1123"/>
    <s v="Central"/>
    <n v="0.23241319999999999"/>
  </r>
  <r>
    <x v="247"/>
    <x v="3"/>
    <x v="4"/>
    <m/>
    <n v="630"/>
    <s v="Central"/>
    <m/>
  </r>
  <r>
    <x v="247"/>
    <x v="3"/>
    <x v="3"/>
    <m/>
    <n v="977"/>
    <s v="Central"/>
    <m/>
  </r>
  <r>
    <x v="248"/>
    <x v="3"/>
    <x v="0"/>
    <n v="1919"/>
    <n v="2461"/>
    <s v="Central"/>
    <n v="0.77976429999999997"/>
  </r>
  <r>
    <x v="248"/>
    <x v="3"/>
    <x v="1"/>
    <n v="2224"/>
    <n v="5048"/>
    <s v="Central"/>
    <n v="0.44057049999999998"/>
  </r>
  <r>
    <x v="248"/>
    <x v="3"/>
    <x v="2"/>
    <n v="111"/>
    <n v="562"/>
    <s v="Central"/>
    <n v="0.19750889999999999"/>
  </r>
  <r>
    <x v="248"/>
    <x v="3"/>
    <x v="4"/>
    <m/>
    <n v="270"/>
    <s v="Central"/>
    <m/>
  </r>
  <r>
    <x v="248"/>
    <x v="3"/>
    <x v="3"/>
    <m/>
    <n v="560"/>
    <s v="Central"/>
    <m/>
  </r>
  <r>
    <x v="249"/>
    <x v="3"/>
    <x v="0"/>
    <n v="9360"/>
    <n v="10587"/>
    <s v="West"/>
    <n v="0.88410310000000003"/>
  </r>
  <r>
    <x v="249"/>
    <x v="3"/>
    <x v="1"/>
    <n v="17291"/>
    <n v="28476"/>
    <s v="West"/>
    <n v="0.60721309999999995"/>
  </r>
  <r>
    <x v="249"/>
    <x v="3"/>
    <x v="2"/>
    <n v="1231"/>
    <n v="4079"/>
    <s v="West"/>
    <n v="0.30178959999999999"/>
  </r>
  <r>
    <x v="249"/>
    <x v="3"/>
    <x v="3"/>
    <n v="1"/>
    <n v="4218"/>
    <s v="West"/>
    <n v="2.3709999999999999E-4"/>
  </r>
  <r>
    <x v="249"/>
    <x v="3"/>
    <x v="4"/>
    <m/>
    <n v="2200"/>
    <s v="West"/>
    <m/>
  </r>
  <r>
    <x v="250"/>
    <x v="3"/>
    <x v="0"/>
    <n v="9770"/>
    <n v="11480"/>
    <s v="West"/>
    <n v="0.8510453"/>
  </r>
  <r>
    <x v="250"/>
    <x v="3"/>
    <x v="1"/>
    <n v="17791"/>
    <n v="28980"/>
    <s v="West"/>
    <n v="0.61390610000000001"/>
  </r>
  <r>
    <x v="250"/>
    <x v="3"/>
    <x v="2"/>
    <n v="1286"/>
    <n v="4436"/>
    <s v="West"/>
    <n v="0.28990080000000001"/>
  </r>
  <r>
    <x v="250"/>
    <x v="3"/>
    <x v="3"/>
    <n v="6"/>
    <n v="4482"/>
    <s v="West"/>
    <n v="1.3387E-3"/>
  </r>
  <r>
    <x v="250"/>
    <x v="3"/>
    <x v="4"/>
    <m/>
    <n v="2047"/>
    <s v="West"/>
    <m/>
  </r>
  <r>
    <x v="251"/>
    <x v="3"/>
    <x v="0"/>
    <n v="3839"/>
    <n v="4366"/>
    <s v="West"/>
    <n v="0.87929460000000004"/>
  </r>
  <r>
    <x v="251"/>
    <x v="3"/>
    <x v="1"/>
    <n v="4244"/>
    <n v="6955"/>
    <s v="West"/>
    <n v="0.61020850000000004"/>
  </r>
  <r>
    <x v="251"/>
    <x v="3"/>
    <x v="2"/>
    <n v="249"/>
    <n v="914"/>
    <s v="West"/>
    <n v="0.27242889999999997"/>
  </r>
  <r>
    <x v="251"/>
    <x v="3"/>
    <x v="4"/>
    <m/>
    <n v="553"/>
    <s v="West"/>
    <m/>
  </r>
  <r>
    <x v="251"/>
    <x v="3"/>
    <x v="3"/>
    <m/>
    <n v="933"/>
    <s v="West"/>
    <m/>
  </r>
  <r>
    <x v="252"/>
    <x v="3"/>
    <x v="0"/>
    <n v="7038"/>
    <n v="8230"/>
    <s v="West"/>
    <n v="0.85516409999999998"/>
  </r>
  <r>
    <x v="252"/>
    <x v="3"/>
    <x v="1"/>
    <n v="9524"/>
    <n v="16559"/>
    <s v="West"/>
    <n v="0.57515550000000004"/>
  </r>
  <r>
    <x v="252"/>
    <x v="3"/>
    <x v="2"/>
    <n v="551"/>
    <n v="2083"/>
    <s v="West"/>
    <n v="0.26452229999999999"/>
  </r>
  <r>
    <x v="252"/>
    <x v="3"/>
    <x v="3"/>
    <n v="1"/>
    <n v="2421"/>
    <s v="West"/>
    <n v="4.1310000000000001E-4"/>
  </r>
  <r>
    <x v="252"/>
    <x v="3"/>
    <x v="4"/>
    <m/>
    <n v="1389"/>
    <s v="West"/>
    <m/>
  </r>
  <r>
    <x v="253"/>
    <x v="3"/>
    <x v="0"/>
    <n v="4481"/>
    <n v="5303"/>
    <s v="Central"/>
    <n v="0.84499340000000001"/>
  </r>
  <r>
    <x v="253"/>
    <x v="3"/>
    <x v="1"/>
    <n v="5667"/>
    <n v="9815"/>
    <s v="Central"/>
    <n v="0.57738160000000005"/>
  </r>
  <r>
    <x v="253"/>
    <x v="3"/>
    <x v="2"/>
    <n v="237"/>
    <n v="935"/>
    <s v="Central"/>
    <n v="0.25347589999999998"/>
  </r>
  <r>
    <x v="253"/>
    <x v="3"/>
    <x v="4"/>
    <m/>
    <n v="691"/>
    <s v="Central"/>
    <m/>
  </r>
  <r>
    <x v="253"/>
    <x v="3"/>
    <x v="3"/>
    <m/>
    <n v="1077"/>
    <s v="Central"/>
    <m/>
  </r>
  <r>
    <x v="254"/>
    <x v="3"/>
    <x v="0"/>
    <n v="4031"/>
    <n v="4605"/>
    <s v="West"/>
    <n v="0.87535289999999999"/>
  </r>
  <r>
    <x v="254"/>
    <x v="3"/>
    <x v="1"/>
    <n v="3469"/>
    <n v="6002"/>
    <s v="West"/>
    <n v="0.57797399999999999"/>
  </r>
  <r>
    <x v="254"/>
    <x v="3"/>
    <x v="2"/>
    <n v="138"/>
    <n v="553"/>
    <s v="West"/>
    <n v="0.24954789999999999"/>
  </r>
  <r>
    <x v="254"/>
    <x v="3"/>
    <x v="4"/>
    <m/>
    <n v="362"/>
    <s v="West"/>
    <m/>
  </r>
  <r>
    <x v="254"/>
    <x v="3"/>
    <x v="3"/>
    <m/>
    <n v="583"/>
    <s v="West"/>
    <m/>
  </r>
  <r>
    <x v="255"/>
    <x v="3"/>
    <x v="0"/>
    <n v="5639"/>
    <n v="6242"/>
    <s v="West"/>
    <n v="0.90339639999999999"/>
  </r>
  <r>
    <x v="255"/>
    <x v="3"/>
    <x v="1"/>
    <n v="5413"/>
    <n v="9801"/>
    <s v="West"/>
    <n v="0.55229059999999996"/>
  </r>
  <r>
    <x v="255"/>
    <x v="3"/>
    <x v="2"/>
    <n v="280"/>
    <n v="1024"/>
    <s v="West"/>
    <n v="0.2734375"/>
  </r>
  <r>
    <x v="255"/>
    <x v="3"/>
    <x v="4"/>
    <m/>
    <n v="782"/>
    <s v="West"/>
    <m/>
  </r>
  <r>
    <x v="255"/>
    <x v="3"/>
    <x v="3"/>
    <m/>
    <n v="1236"/>
    <s v="West"/>
    <m/>
  </r>
  <r>
    <x v="256"/>
    <x v="3"/>
    <x v="0"/>
    <n v="7709"/>
    <n v="10557"/>
    <s v="West"/>
    <n v="0.73022640000000005"/>
  </r>
  <r>
    <x v="256"/>
    <x v="3"/>
    <x v="1"/>
    <n v="10257"/>
    <n v="24418"/>
    <s v="West"/>
    <n v="0.42005900000000002"/>
  </r>
  <r>
    <x v="256"/>
    <x v="3"/>
    <x v="2"/>
    <n v="360"/>
    <n v="3400"/>
    <s v="West"/>
    <n v="0.1058824"/>
  </r>
  <r>
    <x v="256"/>
    <x v="3"/>
    <x v="3"/>
    <n v="5"/>
    <n v="3819"/>
    <s v="West"/>
    <n v="1.3091999999999999E-3"/>
  </r>
  <r>
    <x v="256"/>
    <x v="3"/>
    <x v="4"/>
    <m/>
    <n v="2248"/>
    <s v="West"/>
    <m/>
  </r>
  <r>
    <x v="257"/>
    <x v="3"/>
    <x v="0"/>
    <n v="5972"/>
    <n v="7348"/>
    <s v="West"/>
    <n v="0.81273819999999997"/>
  </r>
  <r>
    <x v="257"/>
    <x v="3"/>
    <x v="1"/>
    <n v="4793"/>
    <n v="11153"/>
    <s v="West"/>
    <n v="0.42974980000000002"/>
  </r>
  <r>
    <x v="257"/>
    <x v="3"/>
    <x v="2"/>
    <n v="160"/>
    <n v="1205"/>
    <s v="West"/>
    <n v="0.13278010000000001"/>
  </r>
  <r>
    <x v="257"/>
    <x v="3"/>
    <x v="3"/>
    <n v="3"/>
    <n v="1362"/>
    <s v="West"/>
    <n v="2.2025999999999999E-3"/>
  </r>
  <r>
    <x v="257"/>
    <x v="3"/>
    <x v="4"/>
    <m/>
    <n v="805"/>
    <s v="West"/>
    <m/>
  </r>
  <r>
    <x v="258"/>
    <x v="3"/>
    <x v="0"/>
    <n v="4165"/>
    <n v="5732"/>
    <s v="West"/>
    <n v="0.72662249999999995"/>
  </r>
  <r>
    <x v="258"/>
    <x v="3"/>
    <x v="1"/>
    <n v="6360"/>
    <n v="16559"/>
    <s v="West"/>
    <n v="0.38408120000000001"/>
  </r>
  <r>
    <x v="258"/>
    <x v="3"/>
    <x v="2"/>
    <n v="125"/>
    <n v="1647"/>
    <s v="West"/>
    <n v="7.5895599999999994E-2"/>
  </r>
  <r>
    <x v="258"/>
    <x v="3"/>
    <x v="4"/>
    <m/>
    <n v="1374"/>
    <s v="West"/>
    <m/>
  </r>
  <r>
    <x v="258"/>
    <x v="3"/>
    <x v="3"/>
    <m/>
    <n v="1931"/>
    <s v="West"/>
    <m/>
  </r>
  <r>
    <x v="259"/>
    <x v="3"/>
    <x v="0"/>
    <n v="4036"/>
    <n v="5760"/>
    <s v="West"/>
    <n v="0.70069440000000005"/>
  </r>
  <r>
    <x v="259"/>
    <x v="3"/>
    <x v="1"/>
    <n v="7818"/>
    <n v="17901"/>
    <s v="West"/>
    <n v="0.4367354"/>
  </r>
  <r>
    <x v="259"/>
    <x v="3"/>
    <x v="2"/>
    <n v="337"/>
    <n v="2450"/>
    <s v="West"/>
    <n v="0.13755100000000001"/>
  </r>
  <r>
    <x v="259"/>
    <x v="3"/>
    <x v="3"/>
    <n v="6"/>
    <n v="2879"/>
    <s v="West"/>
    <n v="2.0841000000000002E-3"/>
  </r>
  <r>
    <x v="259"/>
    <x v="3"/>
    <x v="4"/>
    <m/>
    <n v="1758"/>
    <s v="West"/>
    <m/>
  </r>
  <r>
    <x v="260"/>
    <x v="3"/>
    <x v="0"/>
    <n v="6711"/>
    <n v="8569"/>
    <s v="West"/>
    <n v="0.78317190000000003"/>
  </r>
  <r>
    <x v="260"/>
    <x v="3"/>
    <x v="1"/>
    <n v="7946"/>
    <n v="18368"/>
    <s v="West"/>
    <n v="0.43260019999999999"/>
  </r>
  <r>
    <x v="260"/>
    <x v="3"/>
    <x v="2"/>
    <n v="252"/>
    <n v="2010"/>
    <s v="West"/>
    <n v="0.12537309999999999"/>
  </r>
  <r>
    <x v="260"/>
    <x v="3"/>
    <x v="4"/>
    <m/>
    <n v="1721"/>
    <s v="West"/>
    <m/>
  </r>
  <r>
    <x v="260"/>
    <x v="3"/>
    <x v="3"/>
    <m/>
    <n v="2414"/>
    <s v="West"/>
    <m/>
  </r>
  <r>
    <x v="261"/>
    <x v="3"/>
    <x v="0"/>
    <n v="4036"/>
    <n v="5734"/>
    <s v="West"/>
    <n v="0.70387169999999999"/>
  </r>
  <r>
    <x v="261"/>
    <x v="3"/>
    <x v="1"/>
    <n v="8413"/>
    <n v="20374"/>
    <s v="West"/>
    <n v="0.41292830000000003"/>
  </r>
  <r>
    <x v="261"/>
    <x v="3"/>
    <x v="2"/>
    <n v="182"/>
    <n v="2392"/>
    <s v="West"/>
    <n v="7.6087000000000002E-2"/>
  </r>
  <r>
    <x v="261"/>
    <x v="3"/>
    <x v="3"/>
    <n v="1"/>
    <n v="2705"/>
    <s v="West"/>
    <n v="3.6969999999999999E-4"/>
  </r>
  <r>
    <x v="261"/>
    <x v="3"/>
    <x v="4"/>
    <m/>
    <n v="1816"/>
    <s v="West"/>
    <m/>
  </r>
  <r>
    <x v="262"/>
    <x v="3"/>
    <x v="0"/>
    <n v="2082"/>
    <n v="2345"/>
    <s v="West"/>
    <n v="0.88784649999999998"/>
  </r>
  <r>
    <x v="262"/>
    <x v="3"/>
    <x v="1"/>
    <n v="3989"/>
    <n v="8450"/>
    <s v="West"/>
    <n v="0.47207100000000002"/>
  </r>
  <r>
    <x v="262"/>
    <x v="3"/>
    <x v="2"/>
    <n v="94"/>
    <n v="965"/>
    <s v="West"/>
    <n v="9.7409300000000004E-2"/>
  </r>
  <r>
    <x v="262"/>
    <x v="3"/>
    <x v="3"/>
    <n v="6"/>
    <n v="1173"/>
    <s v="West"/>
    <n v="5.1151E-3"/>
  </r>
  <r>
    <x v="262"/>
    <x v="3"/>
    <x v="4"/>
    <m/>
    <n v="794"/>
    <s v="West"/>
    <m/>
  </r>
  <r>
    <x v="263"/>
    <x v="3"/>
    <x v="0"/>
    <n v="2266"/>
    <n v="2137"/>
    <s v="West"/>
    <n v="1"/>
  </r>
  <r>
    <x v="263"/>
    <x v="3"/>
    <x v="1"/>
    <n v="4835"/>
    <n v="9529"/>
    <s v="West"/>
    <n v="0.50739849999999997"/>
  </r>
  <r>
    <x v="263"/>
    <x v="3"/>
    <x v="2"/>
    <n v="79"/>
    <n v="895"/>
    <s v="West"/>
    <n v="8.8268200000000005E-2"/>
  </r>
  <r>
    <x v="263"/>
    <x v="3"/>
    <x v="4"/>
    <m/>
    <n v="744"/>
    <s v="West"/>
    <m/>
  </r>
  <r>
    <x v="263"/>
    <x v="3"/>
    <x v="3"/>
    <m/>
    <n v="1039"/>
    <s v="West"/>
    <m/>
  </r>
  <r>
    <x v="264"/>
    <x v="3"/>
    <x v="0"/>
    <n v="4795"/>
    <n v="5339"/>
    <s v="West"/>
    <n v="0.89810820000000002"/>
  </r>
  <r>
    <x v="264"/>
    <x v="3"/>
    <x v="1"/>
    <n v="8964"/>
    <n v="14340"/>
    <s v="West"/>
    <n v="0.62510460000000001"/>
  </r>
  <r>
    <x v="264"/>
    <x v="3"/>
    <x v="2"/>
    <n v="310"/>
    <n v="1069"/>
    <s v="West"/>
    <n v="0.28999059999999999"/>
  </r>
  <r>
    <x v="264"/>
    <x v="3"/>
    <x v="3"/>
    <n v="2"/>
    <n v="1381"/>
    <s v="West"/>
    <n v="1.4482E-3"/>
  </r>
  <r>
    <x v="264"/>
    <x v="3"/>
    <x v="4"/>
    <m/>
    <n v="933"/>
    <s v="West"/>
    <m/>
  </r>
  <r>
    <x v="265"/>
    <x v="3"/>
    <x v="0"/>
    <n v="2013"/>
    <n v="2350"/>
    <s v="West"/>
    <n v="0.85659580000000002"/>
  </r>
  <r>
    <x v="265"/>
    <x v="3"/>
    <x v="1"/>
    <n v="3554"/>
    <n v="7507"/>
    <s v="West"/>
    <n v="0.47342479999999998"/>
  </r>
  <r>
    <x v="265"/>
    <x v="3"/>
    <x v="2"/>
    <n v="79"/>
    <n v="852"/>
    <s v="West"/>
    <n v="9.2723E-2"/>
  </r>
  <r>
    <x v="265"/>
    <x v="3"/>
    <x v="3"/>
    <n v="1"/>
    <n v="1068"/>
    <s v="West"/>
    <n v="9.3630000000000004E-4"/>
  </r>
  <r>
    <x v="265"/>
    <x v="3"/>
    <x v="4"/>
    <m/>
    <n v="632"/>
    <s v="West"/>
    <m/>
  </r>
  <r>
    <x v="266"/>
    <x v="3"/>
    <x v="0"/>
    <n v="2542"/>
    <n v="2939"/>
    <s v="West"/>
    <n v="0.86492000000000002"/>
  </r>
  <r>
    <x v="266"/>
    <x v="3"/>
    <x v="1"/>
    <n v="6217"/>
    <n v="8788"/>
    <s v="West"/>
    <n v="0.70744200000000002"/>
  </r>
  <r>
    <x v="266"/>
    <x v="3"/>
    <x v="2"/>
    <n v="212"/>
    <n v="832"/>
    <s v="West"/>
    <n v="0.25480770000000003"/>
  </r>
  <r>
    <x v="266"/>
    <x v="3"/>
    <x v="3"/>
    <n v="1"/>
    <n v="929"/>
    <s v="West"/>
    <n v="1.0763999999999999E-3"/>
  </r>
  <r>
    <x v="266"/>
    <x v="3"/>
    <x v="4"/>
    <m/>
    <n v="574"/>
    <s v="West"/>
    <m/>
  </r>
  <r>
    <x v="267"/>
    <x v="3"/>
    <x v="0"/>
    <n v="4347"/>
    <n v="5223"/>
    <s v="West"/>
    <n v="0.83228029999999997"/>
  </r>
  <r>
    <x v="267"/>
    <x v="3"/>
    <x v="1"/>
    <n v="4994"/>
    <n v="10900"/>
    <s v="West"/>
    <n v="0.45816509999999999"/>
  </r>
  <r>
    <x v="267"/>
    <x v="3"/>
    <x v="2"/>
    <n v="178"/>
    <n v="1198"/>
    <s v="West"/>
    <n v="0.14858099999999999"/>
  </r>
  <r>
    <x v="267"/>
    <x v="3"/>
    <x v="3"/>
    <n v="1"/>
    <n v="1386"/>
    <s v="West"/>
    <n v="7.2150000000000003E-4"/>
  </r>
  <r>
    <x v="267"/>
    <x v="3"/>
    <x v="4"/>
    <m/>
    <n v="957"/>
    <s v="West"/>
    <m/>
  </r>
  <r>
    <x v="268"/>
    <x v="3"/>
    <x v="0"/>
    <n v="4768"/>
    <n v="5878"/>
    <s v="West"/>
    <n v="0.81116029999999995"/>
  </r>
  <r>
    <x v="268"/>
    <x v="3"/>
    <x v="1"/>
    <n v="5085"/>
    <n v="11545"/>
    <s v="West"/>
    <n v="0.44045040000000002"/>
  </r>
  <r>
    <x v="268"/>
    <x v="3"/>
    <x v="2"/>
    <n v="171"/>
    <n v="1192"/>
    <s v="West"/>
    <n v="0.14345640000000001"/>
  </r>
  <r>
    <x v="268"/>
    <x v="3"/>
    <x v="3"/>
    <n v="1"/>
    <n v="1414"/>
    <s v="West"/>
    <n v="7.0719999999999995E-4"/>
  </r>
  <r>
    <x v="268"/>
    <x v="3"/>
    <x v="4"/>
    <m/>
    <n v="1022"/>
    <s v="West"/>
    <m/>
  </r>
  <r>
    <x v="269"/>
    <x v="3"/>
    <x v="0"/>
    <n v="4431"/>
    <n v="5797"/>
    <s v="West"/>
    <n v="0.76436090000000001"/>
  </r>
  <r>
    <x v="269"/>
    <x v="3"/>
    <x v="1"/>
    <n v="7170"/>
    <n v="15802"/>
    <s v="West"/>
    <n v="0.45373999999999998"/>
  </r>
  <r>
    <x v="269"/>
    <x v="3"/>
    <x v="2"/>
    <n v="279"/>
    <n v="2246"/>
    <s v="West"/>
    <n v="0.12422080000000001"/>
  </r>
  <r>
    <x v="269"/>
    <x v="3"/>
    <x v="3"/>
    <n v="2"/>
    <n v="2365"/>
    <s v="West"/>
    <n v="8.4570000000000001E-4"/>
  </r>
  <r>
    <x v="269"/>
    <x v="3"/>
    <x v="4"/>
    <m/>
    <n v="1248"/>
    <s v="West"/>
    <m/>
  </r>
  <r>
    <x v="270"/>
    <x v="3"/>
    <x v="0"/>
    <n v="4998"/>
    <n v="6044"/>
    <s v="West"/>
    <n v="0.8269358"/>
  </r>
  <r>
    <x v="270"/>
    <x v="3"/>
    <x v="1"/>
    <n v="7097"/>
    <n v="15222"/>
    <s v="West"/>
    <n v="0.46623310000000001"/>
  </r>
  <r>
    <x v="270"/>
    <x v="3"/>
    <x v="2"/>
    <n v="245"/>
    <n v="1764"/>
    <s v="West"/>
    <n v="0.13888890000000001"/>
  </r>
  <r>
    <x v="270"/>
    <x v="3"/>
    <x v="4"/>
    <m/>
    <n v="1255"/>
    <s v="West"/>
    <m/>
  </r>
  <r>
    <x v="270"/>
    <x v="3"/>
    <x v="3"/>
    <m/>
    <n v="2047"/>
    <s v="West"/>
    <m/>
  </r>
  <r>
    <x v="271"/>
    <x v="3"/>
    <x v="0"/>
    <n v="5505"/>
    <n v="6386"/>
    <s v="West"/>
    <n v="0.86204199999999997"/>
  </r>
  <r>
    <x v="271"/>
    <x v="3"/>
    <x v="1"/>
    <n v="6993"/>
    <n v="14043"/>
    <s v="West"/>
    <n v="0.49797049999999998"/>
  </r>
  <r>
    <x v="271"/>
    <x v="3"/>
    <x v="2"/>
    <n v="305"/>
    <n v="2112"/>
    <s v="West"/>
    <n v="0.14441290000000001"/>
  </r>
  <r>
    <x v="271"/>
    <x v="3"/>
    <x v="3"/>
    <n v="3"/>
    <n v="2069"/>
    <s v="West"/>
    <n v="1.4499999999999999E-3"/>
  </r>
  <r>
    <x v="271"/>
    <x v="3"/>
    <x v="4"/>
    <m/>
    <n v="1027"/>
    <s v="West"/>
    <m/>
  </r>
  <r>
    <x v="272"/>
    <x v="3"/>
    <x v="0"/>
    <n v="8458"/>
    <n v="10536"/>
    <s v="West"/>
    <n v="0.80277140000000002"/>
  </r>
  <r>
    <x v="272"/>
    <x v="3"/>
    <x v="1"/>
    <n v="12159"/>
    <n v="23435"/>
    <s v="West"/>
    <n v="0.51883939999999995"/>
  </r>
  <r>
    <x v="272"/>
    <x v="3"/>
    <x v="2"/>
    <n v="663"/>
    <n v="2959"/>
    <s v="West"/>
    <n v="0.22406219999999999"/>
  </r>
  <r>
    <x v="272"/>
    <x v="3"/>
    <x v="3"/>
    <n v="2"/>
    <n v="3222"/>
    <s v="West"/>
    <n v="6.2069999999999996E-4"/>
  </r>
  <r>
    <x v="272"/>
    <x v="3"/>
    <x v="4"/>
    <m/>
    <n v="1964"/>
    <s v="West"/>
    <m/>
  </r>
  <r>
    <x v="273"/>
    <x v="3"/>
    <x v="1"/>
    <n v="5467"/>
    <n v="11733"/>
    <s v="Central"/>
    <n v="0.4659507"/>
  </r>
  <r>
    <x v="273"/>
    <x v="3"/>
    <x v="0"/>
    <n v="812"/>
    <n v="1859"/>
    <s v="Central"/>
    <n v="0.43679400000000002"/>
  </r>
  <r>
    <x v="273"/>
    <x v="3"/>
    <x v="2"/>
    <n v="279"/>
    <n v="1656"/>
    <s v="Central"/>
    <n v="0.1684783"/>
  </r>
  <r>
    <x v="273"/>
    <x v="3"/>
    <x v="4"/>
    <m/>
    <n v="1794"/>
    <s v="Central"/>
    <m/>
  </r>
  <r>
    <x v="273"/>
    <x v="3"/>
    <x v="3"/>
    <m/>
    <n v="2312"/>
    <s v="Central"/>
    <m/>
  </r>
  <r>
    <x v="274"/>
    <x v="3"/>
    <x v="0"/>
    <n v="6236"/>
    <n v="7131"/>
    <s v="West"/>
    <n v="0.87449160000000004"/>
  </r>
  <r>
    <x v="274"/>
    <x v="3"/>
    <x v="1"/>
    <n v="8272"/>
    <n v="13751"/>
    <s v="West"/>
    <n v="0.60155619999999999"/>
  </r>
  <r>
    <x v="274"/>
    <x v="3"/>
    <x v="2"/>
    <n v="553"/>
    <n v="1976"/>
    <s v="West"/>
    <n v="0.2798583"/>
  </r>
  <r>
    <x v="274"/>
    <x v="3"/>
    <x v="3"/>
    <n v="2"/>
    <n v="2024"/>
    <s v="West"/>
    <n v="9.881E-4"/>
  </r>
  <r>
    <x v="274"/>
    <x v="3"/>
    <x v="4"/>
    <m/>
    <n v="1062"/>
    <s v="West"/>
    <m/>
  </r>
  <r>
    <x v="275"/>
    <x v="3"/>
    <x v="0"/>
    <n v="8869"/>
    <n v="9875"/>
    <s v="West"/>
    <n v="0.8981266"/>
  </r>
  <r>
    <x v="275"/>
    <x v="3"/>
    <x v="1"/>
    <n v="10088"/>
    <n v="16434"/>
    <s v="West"/>
    <n v="0.61384930000000004"/>
  </r>
  <r>
    <x v="275"/>
    <x v="3"/>
    <x v="2"/>
    <n v="619"/>
    <n v="2023"/>
    <s v="West"/>
    <n v="0.30598120000000001"/>
  </r>
  <r>
    <x v="275"/>
    <x v="3"/>
    <x v="3"/>
    <n v="5"/>
    <n v="2036"/>
    <s v="West"/>
    <n v="2.4558000000000002E-3"/>
  </r>
  <r>
    <x v="275"/>
    <x v="3"/>
    <x v="4"/>
    <m/>
    <n v="1135"/>
    <s v="West"/>
    <m/>
  </r>
  <r>
    <x v="276"/>
    <x v="3"/>
    <x v="0"/>
    <n v="402"/>
    <n v="689"/>
    <s v="West"/>
    <n v="0.58345429999999998"/>
  </r>
  <r>
    <x v="276"/>
    <x v="3"/>
    <x v="1"/>
    <n v="527"/>
    <n v="1844"/>
    <s v="West"/>
    <n v="0.28579179999999998"/>
  </r>
  <r>
    <x v="276"/>
    <x v="3"/>
    <x v="2"/>
    <n v="11"/>
    <n v="107"/>
    <s v="West"/>
    <n v="0.1028037"/>
  </r>
  <r>
    <x v="276"/>
    <x v="3"/>
    <x v="4"/>
    <m/>
    <n v="185"/>
    <s v="West"/>
    <m/>
  </r>
  <r>
    <x v="276"/>
    <x v="3"/>
    <x v="3"/>
    <m/>
    <n v="147"/>
    <s v="West"/>
    <m/>
  </r>
  <r>
    <x v="277"/>
    <x v="3"/>
    <x v="0"/>
    <n v="2784"/>
    <n v="3424"/>
    <s v="West"/>
    <n v="0.81308409999999998"/>
  </r>
  <r>
    <x v="277"/>
    <x v="3"/>
    <x v="1"/>
    <n v="5471"/>
    <n v="9840"/>
    <s v="West"/>
    <n v="0.55599589999999999"/>
  </r>
  <r>
    <x v="277"/>
    <x v="3"/>
    <x v="2"/>
    <n v="301"/>
    <n v="1679"/>
    <s v="West"/>
    <n v="0.1792734"/>
  </r>
  <r>
    <x v="277"/>
    <x v="3"/>
    <x v="3"/>
    <n v="4"/>
    <n v="1746"/>
    <s v="West"/>
    <n v="2.2910000000000001E-3"/>
  </r>
  <r>
    <x v="277"/>
    <x v="3"/>
    <x v="4"/>
    <m/>
    <n v="793"/>
    <s v="West"/>
    <m/>
  </r>
  <r>
    <x v="278"/>
    <x v="3"/>
    <x v="0"/>
    <n v="4448"/>
    <n v="5094"/>
    <s v="East"/>
    <n v="0.87318410000000002"/>
  </r>
  <r>
    <x v="278"/>
    <x v="3"/>
    <x v="1"/>
    <n v="4160"/>
    <n v="7879"/>
    <s v="East"/>
    <n v="0.52798579999999995"/>
  </r>
  <r>
    <x v="278"/>
    <x v="3"/>
    <x v="2"/>
    <n v="232"/>
    <n v="947"/>
    <s v="East"/>
    <n v="0.24498420000000001"/>
  </r>
  <r>
    <x v="278"/>
    <x v="3"/>
    <x v="3"/>
    <n v="1"/>
    <n v="921"/>
    <s v="East"/>
    <n v="1.0858E-3"/>
  </r>
  <r>
    <x v="278"/>
    <x v="3"/>
    <x v="4"/>
    <m/>
    <n v="593"/>
    <s v="East"/>
    <m/>
  </r>
  <r>
    <x v="279"/>
    <x v="3"/>
    <x v="0"/>
    <n v="5037"/>
    <n v="6065"/>
    <s v="Central"/>
    <n v="0.83050290000000004"/>
  </r>
  <r>
    <x v="279"/>
    <x v="3"/>
    <x v="1"/>
    <n v="3702"/>
    <n v="8012"/>
    <s v="Central"/>
    <n v="0.46205689999999999"/>
  </r>
  <r>
    <x v="279"/>
    <x v="3"/>
    <x v="2"/>
    <n v="146"/>
    <n v="813"/>
    <s v="Central"/>
    <n v="0.17958180000000001"/>
  </r>
  <r>
    <x v="279"/>
    <x v="3"/>
    <x v="4"/>
    <m/>
    <n v="563"/>
    <s v="Central"/>
    <m/>
  </r>
  <r>
    <x v="279"/>
    <x v="3"/>
    <x v="3"/>
    <m/>
    <n v="912"/>
    <s v="Central"/>
    <m/>
  </r>
  <r>
    <x v="280"/>
    <x v="3"/>
    <x v="0"/>
    <n v="3147"/>
    <n v="4349"/>
    <s v="Central"/>
    <n v="0.7236146"/>
  </r>
  <r>
    <x v="280"/>
    <x v="3"/>
    <x v="1"/>
    <n v="6703"/>
    <n v="14256"/>
    <s v="Central"/>
    <n v="0.47018799999999999"/>
  </r>
  <r>
    <x v="280"/>
    <x v="3"/>
    <x v="2"/>
    <n v="254"/>
    <n v="1509"/>
    <s v="Central"/>
    <n v="0.16832340000000001"/>
  </r>
  <r>
    <x v="280"/>
    <x v="3"/>
    <x v="3"/>
    <n v="1"/>
    <n v="2148"/>
    <s v="Central"/>
    <n v="4.6549999999999998E-4"/>
  </r>
  <r>
    <x v="280"/>
    <x v="3"/>
    <x v="4"/>
    <m/>
    <n v="1495"/>
    <s v="Central"/>
    <m/>
  </r>
  <r>
    <x v="281"/>
    <x v="3"/>
    <x v="0"/>
    <n v="4336"/>
    <n v="5295"/>
    <s v="East"/>
    <n v="0.81888570000000005"/>
  </r>
  <r>
    <x v="281"/>
    <x v="3"/>
    <x v="1"/>
    <n v="5249"/>
    <n v="9718"/>
    <s v="East"/>
    <n v="0.54013169999999999"/>
  </r>
  <r>
    <x v="281"/>
    <x v="3"/>
    <x v="2"/>
    <n v="321"/>
    <n v="1265"/>
    <s v="East"/>
    <n v="0.25375490000000001"/>
  </r>
  <r>
    <x v="281"/>
    <x v="3"/>
    <x v="3"/>
    <n v="1"/>
    <n v="1301"/>
    <s v="East"/>
    <n v="7.6860000000000003E-4"/>
  </r>
  <r>
    <x v="281"/>
    <x v="3"/>
    <x v="4"/>
    <m/>
    <n v="730"/>
    <s v="East"/>
    <m/>
  </r>
  <r>
    <x v="282"/>
    <x v="3"/>
    <x v="0"/>
    <n v="5548"/>
    <n v="6804"/>
    <s v="Central"/>
    <n v="0.81540270000000004"/>
  </r>
  <r>
    <x v="282"/>
    <x v="3"/>
    <x v="1"/>
    <n v="5544"/>
    <n v="15117"/>
    <s v="Central"/>
    <n v="0.36673939999999999"/>
  </r>
  <r>
    <x v="282"/>
    <x v="3"/>
    <x v="2"/>
    <n v="266"/>
    <n v="2006"/>
    <s v="Central"/>
    <n v="0.1326022"/>
  </r>
  <r>
    <x v="282"/>
    <x v="3"/>
    <x v="3"/>
    <n v="3"/>
    <n v="2448"/>
    <s v="Central"/>
    <n v="1.2255E-3"/>
  </r>
  <r>
    <x v="282"/>
    <x v="3"/>
    <x v="4"/>
    <m/>
    <n v="1551"/>
    <s v="Central"/>
    <m/>
  </r>
  <r>
    <x v="283"/>
    <x v="3"/>
    <x v="0"/>
    <n v="6250"/>
    <n v="8191"/>
    <s v="Central"/>
    <n v="0.76303259999999995"/>
  </r>
  <r>
    <x v="283"/>
    <x v="3"/>
    <x v="1"/>
    <n v="7382"/>
    <n v="19754"/>
    <s v="Central"/>
    <n v="0.37369649999999999"/>
  </r>
  <r>
    <x v="283"/>
    <x v="3"/>
    <x v="2"/>
    <n v="354"/>
    <n v="2580"/>
    <s v="Central"/>
    <n v="0.13720930000000001"/>
  </r>
  <r>
    <x v="283"/>
    <x v="3"/>
    <x v="3"/>
    <n v="2"/>
    <n v="2970"/>
    <s v="Central"/>
    <n v="6.734E-4"/>
  </r>
  <r>
    <x v="283"/>
    <x v="3"/>
    <x v="4"/>
    <m/>
    <n v="1765"/>
    <s v="Central"/>
    <m/>
  </r>
  <r>
    <x v="284"/>
    <x v="3"/>
    <x v="0"/>
    <n v="12999"/>
    <n v="16465"/>
    <s v="West"/>
    <n v="0.78949279999999999"/>
  </r>
  <r>
    <x v="284"/>
    <x v="3"/>
    <x v="1"/>
    <n v="36934"/>
    <n v="70587"/>
    <s v="West"/>
    <n v="0.52324079999999995"/>
  </r>
  <r>
    <x v="284"/>
    <x v="3"/>
    <x v="2"/>
    <n v="2840"/>
    <n v="13060"/>
    <s v="West"/>
    <n v="0.21745790000000001"/>
  </r>
  <r>
    <x v="284"/>
    <x v="3"/>
    <x v="3"/>
    <n v="5"/>
    <n v="13906"/>
    <s v="West"/>
    <n v="3.5960000000000001E-4"/>
  </r>
  <r>
    <x v="284"/>
    <x v="3"/>
    <x v="4"/>
    <m/>
    <n v="6574"/>
    <s v="West"/>
    <m/>
  </r>
  <r>
    <x v="285"/>
    <x v="3"/>
    <x v="0"/>
    <n v="2804"/>
    <n v="4131"/>
    <s v="Central"/>
    <n v="0.67877019999999999"/>
  </r>
  <r>
    <x v="285"/>
    <x v="3"/>
    <x v="1"/>
    <n v="3662"/>
    <n v="11166"/>
    <s v="Central"/>
    <n v="0.32795990000000003"/>
  </r>
  <r>
    <x v="285"/>
    <x v="3"/>
    <x v="2"/>
    <n v="174"/>
    <n v="1483"/>
    <s v="Central"/>
    <n v="0.1173297"/>
  </r>
  <r>
    <x v="285"/>
    <x v="3"/>
    <x v="3"/>
    <n v="1"/>
    <n v="1692"/>
    <s v="Central"/>
    <n v="5.9100000000000005E-4"/>
  </r>
  <r>
    <x v="285"/>
    <x v="3"/>
    <x v="4"/>
    <m/>
    <n v="1081"/>
    <s v="Central"/>
    <m/>
  </r>
  <r>
    <x v="286"/>
    <x v="3"/>
    <x v="0"/>
    <n v="8959"/>
    <n v="11168"/>
    <s v="Central"/>
    <n v="0.80220270000000005"/>
  </r>
  <r>
    <x v="286"/>
    <x v="3"/>
    <x v="1"/>
    <n v="12971"/>
    <n v="30319"/>
    <s v="Central"/>
    <n v="0.42781760000000002"/>
  </r>
  <r>
    <x v="286"/>
    <x v="3"/>
    <x v="2"/>
    <n v="691"/>
    <n v="3764"/>
    <s v="Central"/>
    <n v="0.1835813"/>
  </r>
  <r>
    <x v="286"/>
    <x v="3"/>
    <x v="4"/>
    <m/>
    <n v="2715"/>
    <s v="Central"/>
    <m/>
  </r>
  <r>
    <x v="286"/>
    <x v="3"/>
    <x v="3"/>
    <m/>
    <n v="4365"/>
    <s v="Central"/>
    <m/>
  </r>
  <r>
    <x v="287"/>
    <x v="3"/>
    <x v="0"/>
    <n v="9346"/>
    <n v="10849"/>
    <s v="Central"/>
    <n v="0.8614619"/>
  </r>
  <r>
    <x v="287"/>
    <x v="3"/>
    <x v="1"/>
    <n v="7267"/>
    <n v="14475"/>
    <s v="Central"/>
    <n v="0.50203799999999998"/>
  </r>
  <r>
    <x v="287"/>
    <x v="3"/>
    <x v="2"/>
    <n v="364"/>
    <n v="1673"/>
    <s v="Central"/>
    <n v="0.21757319999999999"/>
  </r>
  <r>
    <x v="287"/>
    <x v="3"/>
    <x v="3"/>
    <n v="1"/>
    <n v="1801"/>
    <s v="Central"/>
    <n v="5.5520000000000005E-4"/>
  </r>
  <r>
    <x v="287"/>
    <x v="3"/>
    <x v="4"/>
    <m/>
    <n v="1002"/>
    <s v="Central"/>
    <m/>
  </r>
  <r>
    <x v="288"/>
    <x v="3"/>
    <x v="0"/>
    <n v="8671"/>
    <n v="10755"/>
    <s v="Central"/>
    <n v="0.80622970000000005"/>
  </r>
  <r>
    <x v="288"/>
    <x v="3"/>
    <x v="1"/>
    <n v="4714"/>
    <n v="11450"/>
    <s v="Central"/>
    <n v="0.41170309999999999"/>
  </r>
  <r>
    <x v="288"/>
    <x v="3"/>
    <x v="2"/>
    <n v="169"/>
    <n v="1269"/>
    <s v="Central"/>
    <n v="0.13317570000000001"/>
  </r>
  <r>
    <x v="288"/>
    <x v="3"/>
    <x v="4"/>
    <m/>
    <n v="778"/>
    <s v="Central"/>
    <m/>
  </r>
  <r>
    <x v="288"/>
    <x v="3"/>
    <x v="3"/>
    <m/>
    <n v="1359"/>
    <s v="Central"/>
    <m/>
  </r>
  <r>
    <x v="9"/>
    <x v="3"/>
    <x v="4"/>
    <m/>
    <n v="3059"/>
    <s v="East"/>
    <m/>
  </r>
  <r>
    <x v="9"/>
    <x v="3"/>
    <x v="3"/>
    <m/>
    <n v="5222"/>
    <s v="East"/>
    <m/>
  </r>
  <r>
    <x v="78"/>
    <x v="3"/>
    <x v="4"/>
    <m/>
    <n v="1437"/>
    <s v="Central"/>
    <m/>
  </r>
  <r>
    <x v="37"/>
    <x v="3"/>
    <x v="4"/>
    <m/>
    <n v="2256"/>
    <s v="Central"/>
    <m/>
  </r>
  <r>
    <x v="38"/>
    <x v="3"/>
    <x v="4"/>
    <m/>
    <n v="1544"/>
    <s v="East"/>
    <m/>
  </r>
  <r>
    <x v="38"/>
    <x v="3"/>
    <x v="3"/>
    <m/>
    <n v="2788"/>
    <s v="East"/>
    <m/>
  </r>
  <r>
    <x v="79"/>
    <x v="3"/>
    <x v="4"/>
    <m/>
    <n v="1163"/>
    <s v="East"/>
    <m/>
  </r>
  <r>
    <x v="39"/>
    <x v="3"/>
    <x v="4"/>
    <m/>
    <n v="1930"/>
    <s v="East"/>
    <m/>
  </r>
  <r>
    <x v="39"/>
    <x v="3"/>
    <x v="3"/>
    <m/>
    <n v="3489"/>
    <s v="East"/>
    <m/>
  </r>
  <r>
    <x v="40"/>
    <x v="3"/>
    <x v="4"/>
    <m/>
    <n v="2274"/>
    <s v="East"/>
    <m/>
  </r>
  <r>
    <x v="41"/>
    <x v="3"/>
    <x v="4"/>
    <m/>
    <n v="1902"/>
    <s v="Central"/>
    <m/>
  </r>
  <r>
    <x v="41"/>
    <x v="3"/>
    <x v="3"/>
    <m/>
    <n v="3469"/>
    <s v="Central"/>
    <m/>
  </r>
  <r>
    <x v="80"/>
    <x v="3"/>
    <x v="4"/>
    <m/>
    <n v="1014"/>
    <s v="East"/>
    <m/>
  </r>
  <r>
    <x v="80"/>
    <x v="3"/>
    <x v="3"/>
    <m/>
    <n v="1760"/>
    <s v="East"/>
    <m/>
  </r>
  <r>
    <x v="81"/>
    <x v="3"/>
    <x v="4"/>
    <m/>
    <n v="983"/>
    <s v="East"/>
    <m/>
  </r>
  <r>
    <x v="82"/>
    <x v="3"/>
    <x v="4"/>
    <m/>
    <n v="2151"/>
    <s v="Central"/>
    <m/>
  </r>
  <r>
    <x v="83"/>
    <x v="3"/>
    <x v="4"/>
    <m/>
    <n v="1408"/>
    <s v="Central"/>
    <m/>
  </r>
  <r>
    <x v="84"/>
    <x v="3"/>
    <x v="4"/>
    <m/>
    <n v="1410"/>
    <s v="Central"/>
    <m/>
  </r>
  <r>
    <x v="84"/>
    <x v="3"/>
    <x v="3"/>
    <m/>
    <n v="2459"/>
    <s v="Central"/>
    <m/>
  </r>
  <r>
    <x v="85"/>
    <x v="3"/>
    <x v="4"/>
    <m/>
    <n v="1339"/>
    <s v="Central"/>
    <m/>
  </r>
  <r>
    <x v="85"/>
    <x v="3"/>
    <x v="3"/>
    <m/>
    <n v="2579"/>
    <s v="Central"/>
    <m/>
  </r>
  <r>
    <x v="86"/>
    <x v="3"/>
    <x v="4"/>
    <m/>
    <n v="1787"/>
    <s v="East"/>
    <m/>
  </r>
  <r>
    <x v="87"/>
    <x v="3"/>
    <x v="4"/>
    <m/>
    <n v="1510"/>
    <s v="East"/>
    <m/>
  </r>
  <r>
    <x v="87"/>
    <x v="3"/>
    <x v="3"/>
    <m/>
    <n v="3075"/>
    <s v="East"/>
    <m/>
  </r>
  <r>
    <x v="289"/>
    <x v="3"/>
    <x v="0"/>
    <n v="2436"/>
    <n v="3421"/>
    <s v="East"/>
    <n v="0.7120725"/>
  </r>
  <r>
    <x v="289"/>
    <x v="3"/>
    <x v="1"/>
    <n v="4594"/>
    <n v="8718"/>
    <s v="East"/>
    <n v="0.52695570000000003"/>
  </r>
  <r>
    <x v="289"/>
    <x v="3"/>
    <x v="2"/>
    <n v="199"/>
    <n v="1342"/>
    <s v="East"/>
    <n v="0.1482861"/>
  </r>
  <r>
    <x v="289"/>
    <x v="3"/>
    <x v="4"/>
    <m/>
    <n v="708"/>
    <s v="East"/>
    <m/>
  </r>
  <r>
    <x v="289"/>
    <x v="3"/>
    <x v="3"/>
    <m/>
    <n v="1230"/>
    <s v="East"/>
    <m/>
  </r>
  <r>
    <x v="290"/>
    <x v="3"/>
    <x v="0"/>
    <n v="6235"/>
    <n v="7237"/>
    <s v="Central"/>
    <n v="0.8615448"/>
  </r>
  <r>
    <x v="290"/>
    <x v="3"/>
    <x v="1"/>
    <n v="7360"/>
    <n v="12806"/>
    <s v="Central"/>
    <n v="0.57473059999999998"/>
  </r>
  <r>
    <x v="290"/>
    <x v="3"/>
    <x v="2"/>
    <n v="348"/>
    <n v="1687"/>
    <s v="Central"/>
    <n v="0.2062833"/>
  </r>
  <r>
    <x v="290"/>
    <x v="3"/>
    <x v="4"/>
    <m/>
    <n v="619"/>
    <s v="Central"/>
    <m/>
  </r>
  <r>
    <x v="290"/>
    <x v="3"/>
    <x v="3"/>
    <m/>
    <n v="1588"/>
    <s v="Central"/>
    <m/>
  </r>
  <r>
    <x v="291"/>
    <x v="3"/>
    <x v="0"/>
    <n v="10730"/>
    <n v="13881"/>
    <s v="Central"/>
    <n v="0.77299899999999999"/>
  </r>
  <r>
    <x v="291"/>
    <x v="3"/>
    <x v="1"/>
    <n v="21376"/>
    <n v="36998"/>
    <s v="Central"/>
    <n v="0.57776090000000002"/>
  </r>
  <r>
    <x v="291"/>
    <x v="3"/>
    <x v="2"/>
    <n v="805"/>
    <n v="4350"/>
    <s v="Central"/>
    <n v="0.18505750000000001"/>
  </r>
  <r>
    <x v="291"/>
    <x v="3"/>
    <x v="3"/>
    <n v="2"/>
    <n v="5033"/>
    <s v="Central"/>
    <n v="3.9740000000000001E-4"/>
  </r>
  <r>
    <x v="291"/>
    <x v="3"/>
    <x v="4"/>
    <m/>
    <n v="2772"/>
    <s v="Central"/>
    <m/>
  </r>
  <r>
    <x v="292"/>
    <x v="3"/>
    <x v="0"/>
    <n v="5703"/>
    <n v="6366"/>
    <s v="Central"/>
    <n v="0.89585300000000001"/>
  </r>
  <r>
    <x v="292"/>
    <x v="3"/>
    <x v="1"/>
    <n v="9505"/>
    <n v="15068"/>
    <s v="Central"/>
    <n v="0.63080700000000001"/>
  </r>
  <r>
    <x v="292"/>
    <x v="3"/>
    <x v="2"/>
    <n v="347"/>
    <n v="1279"/>
    <s v="Central"/>
    <n v="0.27130569999999998"/>
  </r>
  <r>
    <x v="292"/>
    <x v="3"/>
    <x v="4"/>
    <m/>
    <n v="936"/>
    <s v="Central"/>
    <m/>
  </r>
  <r>
    <x v="292"/>
    <x v="3"/>
    <x v="3"/>
    <m/>
    <n v="1528"/>
    <s v="Central"/>
    <m/>
  </r>
  <r>
    <x v="293"/>
    <x v="3"/>
    <x v="0"/>
    <n v="2749"/>
    <n v="3309"/>
    <s v="Central"/>
    <n v="0.83076459999999996"/>
  </r>
  <r>
    <x v="293"/>
    <x v="3"/>
    <x v="1"/>
    <n v="3769"/>
    <n v="6669"/>
    <s v="Central"/>
    <n v="0.56515219999999999"/>
  </r>
  <r>
    <x v="293"/>
    <x v="3"/>
    <x v="2"/>
    <n v="325"/>
    <n v="1012"/>
    <s v="Central"/>
    <n v="0.32114619999999999"/>
  </r>
  <r>
    <x v="293"/>
    <x v="3"/>
    <x v="4"/>
    <m/>
    <n v="340"/>
    <s v="Central"/>
    <m/>
  </r>
  <r>
    <x v="293"/>
    <x v="3"/>
    <x v="3"/>
    <m/>
    <n v="817"/>
    <s v="Central"/>
    <m/>
  </r>
  <r>
    <x v="294"/>
    <x v="3"/>
    <x v="0"/>
    <n v="7130"/>
    <n v="8798"/>
    <s v="Central"/>
    <n v="0.81041149999999995"/>
  </r>
  <r>
    <x v="294"/>
    <x v="3"/>
    <x v="1"/>
    <n v="12517"/>
    <n v="19043"/>
    <s v="Central"/>
    <n v="0.65730189999999999"/>
  </r>
  <r>
    <x v="294"/>
    <x v="3"/>
    <x v="2"/>
    <n v="466"/>
    <n v="1807"/>
    <s v="Central"/>
    <n v="0.257886"/>
  </r>
  <r>
    <x v="294"/>
    <x v="3"/>
    <x v="4"/>
    <n v="1"/>
    <n v="1143"/>
    <s v="Central"/>
    <n v="8.7489999999999996E-4"/>
  </r>
  <r>
    <x v="294"/>
    <x v="3"/>
    <x v="3"/>
    <m/>
    <n v="1830"/>
    <s v="Central"/>
    <m/>
  </r>
  <r>
    <x v="295"/>
    <x v="3"/>
    <x v="0"/>
    <n v="13296"/>
    <n v="16433"/>
    <s v="Central"/>
    <n v="0.80910360000000003"/>
  </r>
  <r>
    <x v="295"/>
    <x v="3"/>
    <x v="1"/>
    <n v="30703"/>
    <n v="48111"/>
    <s v="Central"/>
    <n v="0.63817009999999996"/>
  </r>
  <r>
    <x v="295"/>
    <x v="3"/>
    <x v="2"/>
    <n v="1310"/>
    <n v="4580"/>
    <s v="Central"/>
    <n v="0.28602620000000001"/>
  </r>
  <r>
    <x v="295"/>
    <x v="3"/>
    <x v="3"/>
    <n v="3"/>
    <n v="5587"/>
    <s v="Central"/>
    <n v="5.3700000000000004E-4"/>
  </r>
  <r>
    <x v="295"/>
    <x v="3"/>
    <x v="4"/>
    <m/>
    <n v="2974"/>
    <s v="Central"/>
    <m/>
  </r>
  <r>
    <x v="296"/>
    <x v="3"/>
    <x v="0"/>
    <n v="1938"/>
    <n v="2326"/>
    <s v="Central"/>
    <n v="0.83318999999999999"/>
  </r>
  <r>
    <x v="296"/>
    <x v="3"/>
    <x v="1"/>
    <n v="2682"/>
    <n v="4437"/>
    <s v="Central"/>
    <n v="0.60446250000000001"/>
  </r>
  <r>
    <x v="296"/>
    <x v="3"/>
    <x v="2"/>
    <n v="249"/>
    <n v="726"/>
    <s v="Central"/>
    <n v="0.34297519999999998"/>
  </r>
  <r>
    <x v="296"/>
    <x v="3"/>
    <x v="4"/>
    <m/>
    <n v="233"/>
    <s v="Central"/>
    <m/>
  </r>
  <r>
    <x v="296"/>
    <x v="3"/>
    <x v="3"/>
    <m/>
    <n v="567"/>
    <s v="Central"/>
    <m/>
  </r>
  <r>
    <x v="297"/>
    <x v="3"/>
    <x v="0"/>
    <n v="7627"/>
    <n v="10471"/>
    <s v="Central"/>
    <n v="0.7283927"/>
  </r>
  <r>
    <x v="297"/>
    <x v="3"/>
    <x v="1"/>
    <n v="12320"/>
    <n v="23775"/>
    <s v="Central"/>
    <n v="0.51819139999999997"/>
  </r>
  <r>
    <x v="297"/>
    <x v="3"/>
    <x v="2"/>
    <n v="530"/>
    <n v="2768"/>
    <s v="Central"/>
    <n v="0.19147400000000001"/>
  </r>
  <r>
    <x v="297"/>
    <x v="3"/>
    <x v="3"/>
    <n v="1"/>
    <n v="2924"/>
    <s v="Central"/>
    <n v="3.4200000000000002E-4"/>
  </r>
  <r>
    <x v="297"/>
    <x v="3"/>
    <x v="4"/>
    <m/>
    <n v="1757"/>
    <s v="Central"/>
    <m/>
  </r>
  <r>
    <x v="10"/>
    <x v="3"/>
    <x v="4"/>
    <m/>
    <n v="1432"/>
    <s v="Central"/>
    <m/>
  </r>
  <r>
    <x v="298"/>
    <x v="3"/>
    <x v="0"/>
    <n v="3574"/>
    <n v="4166"/>
    <s v="Central"/>
    <n v="0.85789729999999997"/>
  </r>
  <r>
    <x v="298"/>
    <x v="3"/>
    <x v="1"/>
    <n v="4288"/>
    <n v="7257"/>
    <s v="Central"/>
    <n v="0.59087780000000001"/>
  </r>
  <r>
    <x v="298"/>
    <x v="3"/>
    <x v="2"/>
    <n v="418"/>
    <n v="1119"/>
    <s v="Central"/>
    <n v="0.37354779999999999"/>
  </r>
  <r>
    <x v="298"/>
    <x v="3"/>
    <x v="3"/>
    <n v="2"/>
    <n v="895"/>
    <s v="Central"/>
    <n v="2.2346000000000002E-3"/>
  </r>
  <r>
    <x v="298"/>
    <x v="3"/>
    <x v="4"/>
    <m/>
    <n v="386"/>
    <s v="Central"/>
    <m/>
  </r>
  <r>
    <x v="88"/>
    <x v="3"/>
    <x v="4"/>
    <m/>
    <n v="2083"/>
    <s v="Central"/>
    <m/>
  </r>
  <r>
    <x v="42"/>
    <x v="3"/>
    <x v="4"/>
    <m/>
    <n v="1353"/>
    <s v="Central"/>
    <m/>
  </r>
  <r>
    <x v="42"/>
    <x v="3"/>
    <x v="3"/>
    <m/>
    <n v="2055"/>
    <s v="Central"/>
    <m/>
  </r>
  <r>
    <x v="43"/>
    <x v="3"/>
    <x v="4"/>
    <m/>
    <n v="994"/>
    <s v="Central"/>
    <m/>
  </r>
  <r>
    <x v="43"/>
    <x v="3"/>
    <x v="3"/>
    <m/>
    <n v="1707"/>
    <s v="Central"/>
    <m/>
  </r>
  <r>
    <x v="44"/>
    <x v="3"/>
    <x v="4"/>
    <m/>
    <n v="1230"/>
    <s v="Central"/>
    <m/>
  </r>
  <r>
    <x v="44"/>
    <x v="3"/>
    <x v="3"/>
    <m/>
    <n v="2062"/>
    <s v="Central"/>
    <m/>
  </r>
  <r>
    <x v="45"/>
    <x v="3"/>
    <x v="4"/>
    <m/>
    <n v="2120"/>
    <s v="Central"/>
    <m/>
  </r>
  <r>
    <x v="11"/>
    <x v="3"/>
    <x v="4"/>
    <m/>
    <n v="649"/>
    <s v="Central"/>
    <m/>
  </r>
  <r>
    <x v="12"/>
    <x v="3"/>
    <x v="4"/>
    <m/>
    <n v="838"/>
    <s v="Toronto"/>
    <m/>
  </r>
  <r>
    <x v="12"/>
    <x v="3"/>
    <x v="3"/>
    <m/>
    <n v="1430"/>
    <s v="Toronto"/>
    <m/>
  </r>
  <r>
    <x v="299"/>
    <x v="3"/>
    <x v="0"/>
    <n v="7704"/>
    <n v="9724"/>
    <s v="Toronto"/>
    <n v="0.79226649999999998"/>
  </r>
  <r>
    <x v="299"/>
    <x v="3"/>
    <x v="1"/>
    <n v="18422"/>
    <n v="31969"/>
    <s v="Toronto"/>
    <n v="0.57624569999999997"/>
  </r>
  <r>
    <x v="299"/>
    <x v="3"/>
    <x v="2"/>
    <n v="1089"/>
    <n v="3227"/>
    <s v="Toronto"/>
    <n v="0.33746510000000002"/>
  </r>
  <r>
    <x v="299"/>
    <x v="3"/>
    <x v="3"/>
    <n v="2"/>
    <n v="4330"/>
    <s v="Toronto"/>
    <n v="4.6190000000000001E-4"/>
  </r>
  <r>
    <x v="299"/>
    <x v="3"/>
    <x v="4"/>
    <m/>
    <n v="2569"/>
    <s v="Toronto"/>
    <m/>
  </r>
  <r>
    <x v="300"/>
    <x v="3"/>
    <x v="0"/>
    <n v="5085"/>
    <n v="5918"/>
    <s v="East"/>
    <n v="0.85924299999999998"/>
  </r>
  <r>
    <x v="300"/>
    <x v="3"/>
    <x v="1"/>
    <n v="10598"/>
    <n v="15478"/>
    <s v="East"/>
    <n v="0.68471380000000004"/>
  </r>
  <r>
    <x v="300"/>
    <x v="3"/>
    <x v="2"/>
    <n v="927"/>
    <n v="2021"/>
    <s v="East"/>
    <n v="0.45868379999999997"/>
  </r>
  <r>
    <x v="300"/>
    <x v="3"/>
    <x v="3"/>
    <n v="6"/>
    <n v="2278"/>
    <s v="East"/>
    <n v="2.6338999999999998E-3"/>
  </r>
  <r>
    <x v="300"/>
    <x v="3"/>
    <x v="4"/>
    <m/>
    <n v="1287"/>
    <s v="East"/>
    <m/>
  </r>
  <r>
    <x v="301"/>
    <x v="3"/>
    <x v="0"/>
    <n v="4554"/>
    <n v="5109"/>
    <s v="Central"/>
    <n v="0.89136820000000005"/>
  </r>
  <r>
    <x v="301"/>
    <x v="3"/>
    <x v="1"/>
    <n v="7829"/>
    <n v="11344"/>
    <s v="Central"/>
    <n v="0.6901446"/>
  </r>
  <r>
    <x v="301"/>
    <x v="3"/>
    <x v="2"/>
    <n v="899"/>
    <n v="1773"/>
    <s v="Central"/>
    <n v="0.50705020000000001"/>
  </r>
  <r>
    <x v="301"/>
    <x v="3"/>
    <x v="3"/>
    <n v="3"/>
    <n v="1569"/>
    <s v="Central"/>
    <n v="1.9120000000000001E-3"/>
  </r>
  <r>
    <x v="301"/>
    <x v="3"/>
    <x v="4"/>
    <m/>
    <n v="741"/>
    <s v="Central"/>
    <m/>
  </r>
  <r>
    <x v="89"/>
    <x v="3"/>
    <x v="4"/>
    <m/>
    <n v="1537"/>
    <s v="Toronto"/>
    <m/>
  </r>
  <r>
    <x v="89"/>
    <x v="3"/>
    <x v="3"/>
    <m/>
    <n v="2824"/>
    <s v="Toronto"/>
    <m/>
  </r>
  <r>
    <x v="302"/>
    <x v="3"/>
    <x v="0"/>
    <n v="6378"/>
    <n v="8037"/>
    <s v="Toronto"/>
    <n v="0.7935797"/>
  </r>
  <r>
    <x v="302"/>
    <x v="3"/>
    <x v="1"/>
    <n v="13394"/>
    <n v="21274"/>
    <s v="Toronto"/>
    <n v="0.62959480000000001"/>
  </r>
  <r>
    <x v="302"/>
    <x v="3"/>
    <x v="2"/>
    <n v="961"/>
    <n v="2443"/>
    <s v="Toronto"/>
    <n v="0.39336880000000002"/>
  </r>
  <r>
    <x v="302"/>
    <x v="3"/>
    <x v="3"/>
    <n v="9"/>
    <n v="3117"/>
    <s v="Toronto"/>
    <n v="2.8874E-3"/>
  </r>
  <r>
    <x v="302"/>
    <x v="3"/>
    <x v="4"/>
    <m/>
    <n v="1708"/>
    <s v="Toronto"/>
    <m/>
  </r>
  <r>
    <x v="303"/>
    <x v="3"/>
    <x v="0"/>
    <n v="6095"/>
    <n v="7543"/>
    <s v="Toronto"/>
    <n v="0.80803389999999997"/>
  </r>
  <r>
    <x v="303"/>
    <x v="3"/>
    <x v="1"/>
    <n v="12050"/>
    <n v="18641"/>
    <s v="Toronto"/>
    <n v="0.64642449999999996"/>
  </r>
  <r>
    <x v="303"/>
    <x v="3"/>
    <x v="2"/>
    <n v="907"/>
    <n v="2029"/>
    <s v="Toronto"/>
    <n v="0.44701819999999998"/>
  </r>
  <r>
    <x v="303"/>
    <x v="3"/>
    <x v="3"/>
    <n v="5"/>
    <n v="2319"/>
    <s v="Toronto"/>
    <n v="2.1561000000000002E-3"/>
  </r>
  <r>
    <x v="303"/>
    <x v="3"/>
    <x v="4"/>
    <m/>
    <n v="1217"/>
    <s v="Toronto"/>
    <m/>
  </r>
  <r>
    <x v="304"/>
    <x v="3"/>
    <x v="0"/>
    <n v="5340"/>
    <n v="6318"/>
    <s v="Toronto"/>
    <n v="0.84520419999999996"/>
  </r>
  <r>
    <x v="304"/>
    <x v="3"/>
    <x v="1"/>
    <n v="13454"/>
    <n v="20448"/>
    <s v="Toronto"/>
    <n v="0.65796169999999998"/>
  </r>
  <r>
    <x v="304"/>
    <x v="3"/>
    <x v="2"/>
    <n v="1063"/>
    <n v="2504"/>
    <s v="Toronto"/>
    <n v="0.42452079999999998"/>
  </r>
  <r>
    <x v="304"/>
    <x v="3"/>
    <x v="3"/>
    <n v="9"/>
    <n v="3022"/>
    <s v="Toronto"/>
    <n v="2.9781999999999999E-3"/>
  </r>
  <r>
    <x v="304"/>
    <x v="3"/>
    <x v="4"/>
    <m/>
    <n v="1801"/>
    <s v="Toronto"/>
    <m/>
  </r>
  <r>
    <x v="305"/>
    <x v="3"/>
    <x v="0"/>
    <n v="3652"/>
    <n v="4106"/>
    <s v="Toronto"/>
    <n v="0.8894301"/>
  </r>
  <r>
    <x v="305"/>
    <x v="3"/>
    <x v="1"/>
    <n v="11380"/>
    <n v="16703"/>
    <s v="Toronto"/>
    <n v="0.68131470000000005"/>
  </r>
  <r>
    <x v="305"/>
    <x v="3"/>
    <x v="2"/>
    <n v="520"/>
    <n v="1326"/>
    <s v="Toronto"/>
    <n v="0.39215689999999997"/>
  </r>
  <r>
    <x v="305"/>
    <x v="3"/>
    <x v="3"/>
    <n v="1"/>
    <n v="1830"/>
    <s v="Toronto"/>
    <n v="5.4640000000000005E-4"/>
  </r>
  <r>
    <x v="305"/>
    <x v="3"/>
    <x v="4"/>
    <m/>
    <n v="1169"/>
    <s v="Toronto"/>
    <m/>
  </r>
  <r>
    <x v="306"/>
    <x v="3"/>
    <x v="0"/>
    <n v="4043"/>
    <n v="4378"/>
    <s v="Toronto"/>
    <n v="0.923481"/>
  </r>
  <r>
    <x v="306"/>
    <x v="3"/>
    <x v="1"/>
    <n v="6150"/>
    <n v="8865"/>
    <s v="Toronto"/>
    <n v="0.69373940000000001"/>
  </r>
  <r>
    <x v="306"/>
    <x v="3"/>
    <x v="2"/>
    <n v="707"/>
    <n v="1491"/>
    <s v="Toronto"/>
    <n v="0.4741784"/>
  </r>
  <r>
    <x v="306"/>
    <x v="3"/>
    <x v="3"/>
    <n v="5"/>
    <n v="1225"/>
    <s v="Toronto"/>
    <n v="4.0816000000000003E-3"/>
  </r>
  <r>
    <x v="306"/>
    <x v="3"/>
    <x v="4"/>
    <m/>
    <n v="455"/>
    <s v="Toronto"/>
    <m/>
  </r>
  <r>
    <x v="307"/>
    <x v="3"/>
    <x v="0"/>
    <n v="3639"/>
    <n v="4469"/>
    <s v="Central"/>
    <n v="0.81427609999999995"/>
  </r>
  <r>
    <x v="307"/>
    <x v="3"/>
    <x v="1"/>
    <n v="10133"/>
    <n v="16114"/>
    <s v="Central"/>
    <n v="0.62883199999999995"/>
  </r>
  <r>
    <x v="307"/>
    <x v="3"/>
    <x v="2"/>
    <n v="371"/>
    <n v="1102"/>
    <s v="Central"/>
    <n v="0.33666059999999998"/>
  </r>
  <r>
    <x v="307"/>
    <x v="3"/>
    <x v="4"/>
    <m/>
    <n v="911"/>
    <s v="Central"/>
    <m/>
  </r>
  <r>
    <x v="307"/>
    <x v="3"/>
    <x v="3"/>
    <m/>
    <n v="1350"/>
    <s v="Central"/>
    <m/>
  </r>
  <r>
    <x v="308"/>
    <x v="3"/>
    <x v="0"/>
    <n v="2315"/>
    <n v="2595"/>
    <s v="Central"/>
    <n v="0.89210020000000001"/>
  </r>
  <r>
    <x v="308"/>
    <x v="3"/>
    <x v="1"/>
    <n v="5043"/>
    <n v="7514"/>
    <s v="Central"/>
    <n v="0.67114720000000005"/>
  </r>
  <r>
    <x v="308"/>
    <x v="3"/>
    <x v="2"/>
    <n v="538"/>
    <n v="1072"/>
    <s v="Central"/>
    <n v="0.50186569999999997"/>
  </r>
  <r>
    <x v="308"/>
    <x v="3"/>
    <x v="3"/>
    <n v="2"/>
    <n v="913"/>
    <s v="Central"/>
    <n v="2.1906E-3"/>
  </r>
  <r>
    <x v="308"/>
    <x v="3"/>
    <x v="4"/>
    <m/>
    <n v="429"/>
    <s v="Central"/>
    <m/>
  </r>
  <r>
    <x v="309"/>
    <x v="3"/>
    <x v="0"/>
    <n v="5165"/>
    <n v="6004"/>
    <s v="Toronto"/>
    <n v="0.86025980000000002"/>
  </r>
  <r>
    <x v="309"/>
    <x v="3"/>
    <x v="1"/>
    <n v="13146"/>
    <n v="20050"/>
    <s v="Toronto"/>
    <n v="0.65566089999999999"/>
  </r>
  <r>
    <x v="309"/>
    <x v="3"/>
    <x v="2"/>
    <n v="690"/>
    <n v="1725"/>
    <s v="Toronto"/>
    <n v="0.4"/>
  </r>
  <r>
    <x v="309"/>
    <x v="3"/>
    <x v="3"/>
    <n v="5"/>
    <n v="2181"/>
    <s v="Toronto"/>
    <n v="2.2924999999999998E-3"/>
  </r>
  <r>
    <x v="309"/>
    <x v="3"/>
    <x v="4"/>
    <m/>
    <n v="1354"/>
    <s v="Toronto"/>
    <m/>
  </r>
  <r>
    <x v="310"/>
    <x v="3"/>
    <x v="0"/>
    <n v="2950"/>
    <n v="3418"/>
    <s v="Central"/>
    <n v="0.86307780000000001"/>
  </r>
  <r>
    <x v="310"/>
    <x v="3"/>
    <x v="1"/>
    <n v="3893"/>
    <n v="5870"/>
    <s v="Central"/>
    <n v="0.66320270000000003"/>
  </r>
  <r>
    <x v="310"/>
    <x v="3"/>
    <x v="2"/>
    <n v="296"/>
    <n v="664"/>
    <s v="Central"/>
    <n v="0.44578309999999999"/>
  </r>
  <r>
    <x v="310"/>
    <x v="3"/>
    <x v="3"/>
    <n v="1"/>
    <n v="738"/>
    <s v="Central"/>
    <n v="1.3550000000000001E-3"/>
  </r>
  <r>
    <x v="310"/>
    <x v="3"/>
    <x v="4"/>
    <m/>
    <n v="371"/>
    <s v="Central"/>
    <m/>
  </r>
  <r>
    <x v="311"/>
    <x v="3"/>
    <x v="0"/>
    <n v="5116"/>
    <n v="5942"/>
    <s v="East"/>
    <n v="0.86098960000000002"/>
  </r>
  <r>
    <x v="311"/>
    <x v="3"/>
    <x v="1"/>
    <n v="7064"/>
    <n v="11057"/>
    <s v="East"/>
    <n v="0.63887130000000003"/>
  </r>
  <r>
    <x v="311"/>
    <x v="3"/>
    <x v="2"/>
    <n v="392"/>
    <n v="1000"/>
    <s v="East"/>
    <n v="0.39200000000000002"/>
  </r>
  <r>
    <x v="311"/>
    <x v="3"/>
    <x v="4"/>
    <m/>
    <n v="614"/>
    <s v="East"/>
    <m/>
  </r>
  <r>
    <x v="311"/>
    <x v="3"/>
    <x v="3"/>
    <m/>
    <n v="1066"/>
    <s v="East"/>
    <m/>
  </r>
  <r>
    <x v="312"/>
    <x v="3"/>
    <x v="0"/>
    <n v="4068"/>
    <n v="4734"/>
    <s v="East"/>
    <n v="0.85931559999999996"/>
  </r>
  <r>
    <x v="312"/>
    <x v="3"/>
    <x v="1"/>
    <n v="5848"/>
    <n v="9211"/>
    <s v="East"/>
    <n v="0.63489309999999999"/>
  </r>
  <r>
    <x v="312"/>
    <x v="3"/>
    <x v="2"/>
    <n v="316"/>
    <n v="837"/>
    <s v="East"/>
    <n v="0.37753880000000001"/>
  </r>
  <r>
    <x v="312"/>
    <x v="3"/>
    <x v="3"/>
    <n v="1"/>
    <n v="859"/>
    <s v="East"/>
    <n v="1.1640999999999999E-3"/>
  </r>
  <r>
    <x v="312"/>
    <x v="3"/>
    <x v="4"/>
    <m/>
    <n v="436"/>
    <s v="East"/>
    <m/>
  </r>
  <r>
    <x v="13"/>
    <x v="3"/>
    <x v="4"/>
    <m/>
    <n v="805"/>
    <s v="Toronto"/>
    <m/>
  </r>
  <r>
    <x v="13"/>
    <x v="3"/>
    <x v="3"/>
    <m/>
    <n v="1477"/>
    <s v="Toronto"/>
    <m/>
  </r>
  <r>
    <x v="313"/>
    <x v="3"/>
    <x v="0"/>
    <n v="4329"/>
    <n v="5353"/>
    <s v="Toronto"/>
    <n v="0.80870540000000002"/>
  </r>
  <r>
    <x v="313"/>
    <x v="3"/>
    <x v="1"/>
    <n v="19255"/>
    <n v="24963"/>
    <s v="Toronto"/>
    <n v="0.77134159999999996"/>
  </r>
  <r>
    <x v="313"/>
    <x v="3"/>
    <x v="2"/>
    <n v="118"/>
    <n v="1695"/>
    <s v="Toronto"/>
    <n v="6.9616499999999998E-2"/>
  </r>
  <r>
    <x v="313"/>
    <x v="3"/>
    <x v="4"/>
    <n v="1"/>
    <n v="1158"/>
    <s v="Toronto"/>
    <n v="8.6359999999999996E-4"/>
  </r>
  <r>
    <x v="313"/>
    <x v="3"/>
    <x v="3"/>
    <n v="1"/>
    <n v="1860"/>
    <s v="Toronto"/>
    <n v="5.3759999999999995E-4"/>
  </r>
  <r>
    <x v="14"/>
    <x v="3"/>
    <x v="4"/>
    <m/>
    <n v="1795"/>
    <s v="Central"/>
    <m/>
  </r>
  <r>
    <x v="14"/>
    <x v="3"/>
    <x v="3"/>
    <m/>
    <n v="2325"/>
    <s v="Central"/>
    <m/>
  </r>
  <r>
    <x v="314"/>
    <x v="3"/>
    <x v="0"/>
    <n v="1890"/>
    <n v="2320"/>
    <s v="Central"/>
    <n v="0.81465520000000002"/>
  </r>
  <r>
    <x v="314"/>
    <x v="3"/>
    <x v="1"/>
    <n v="9578"/>
    <n v="11935"/>
    <s v="Central"/>
    <n v="0.80251360000000005"/>
  </r>
  <r>
    <x v="314"/>
    <x v="3"/>
    <x v="2"/>
    <n v="81"/>
    <n v="412"/>
    <s v="Central"/>
    <n v="0.1966019"/>
  </r>
  <r>
    <x v="314"/>
    <x v="3"/>
    <x v="4"/>
    <m/>
    <n v="449"/>
    <s v="Central"/>
    <m/>
  </r>
  <r>
    <x v="314"/>
    <x v="3"/>
    <x v="3"/>
    <m/>
    <n v="687"/>
    <s v="Central"/>
    <m/>
  </r>
  <r>
    <x v="315"/>
    <x v="3"/>
    <x v="0"/>
    <n v="476"/>
    <n v="549"/>
    <s v="Central"/>
    <n v="0.867031"/>
  </r>
  <r>
    <x v="315"/>
    <x v="3"/>
    <x v="1"/>
    <n v="1746"/>
    <n v="2553"/>
    <s v="Central"/>
    <n v="0.68390130000000005"/>
  </r>
  <r>
    <x v="315"/>
    <x v="3"/>
    <x v="2"/>
    <n v="11"/>
    <n v="80"/>
    <s v="Central"/>
    <n v="0.13750000000000001"/>
  </r>
  <r>
    <x v="315"/>
    <x v="3"/>
    <x v="4"/>
    <m/>
    <n v="100"/>
    <s v="Central"/>
    <m/>
  </r>
  <r>
    <x v="315"/>
    <x v="3"/>
    <x v="3"/>
    <m/>
    <n v="115"/>
    <s v="Central"/>
    <m/>
  </r>
  <r>
    <x v="316"/>
    <x v="3"/>
    <x v="0"/>
    <n v="1727"/>
    <n v="2138"/>
    <s v="Toronto"/>
    <n v="0.80776429999999999"/>
  </r>
  <r>
    <x v="316"/>
    <x v="3"/>
    <x v="1"/>
    <n v="5267"/>
    <n v="8474"/>
    <s v="Toronto"/>
    <n v="0.62154830000000005"/>
  </r>
  <r>
    <x v="316"/>
    <x v="3"/>
    <x v="2"/>
    <n v="46"/>
    <n v="242"/>
    <s v="Toronto"/>
    <n v="0.19008259999999999"/>
  </r>
  <r>
    <x v="316"/>
    <x v="3"/>
    <x v="4"/>
    <m/>
    <n v="401"/>
    <s v="Toronto"/>
    <m/>
  </r>
  <r>
    <x v="316"/>
    <x v="3"/>
    <x v="3"/>
    <m/>
    <n v="398"/>
    <s v="Toronto"/>
    <m/>
  </r>
  <r>
    <x v="317"/>
    <x v="3"/>
    <x v="0"/>
    <n v="897"/>
    <n v="1032"/>
    <s v="East"/>
    <n v="0.86918600000000001"/>
  </r>
  <r>
    <x v="317"/>
    <x v="3"/>
    <x v="1"/>
    <n v="5698"/>
    <n v="8308"/>
    <s v="East"/>
    <n v="0.68584500000000004"/>
  </r>
  <r>
    <x v="317"/>
    <x v="3"/>
    <x v="2"/>
    <n v="42"/>
    <n v="890"/>
    <s v="East"/>
    <n v="4.7190999999999997E-2"/>
  </r>
  <r>
    <x v="317"/>
    <x v="3"/>
    <x v="4"/>
    <m/>
    <n v="616"/>
    <s v="East"/>
    <m/>
  </r>
  <r>
    <x v="317"/>
    <x v="3"/>
    <x v="3"/>
    <m/>
    <n v="1298"/>
    <s v="East"/>
    <m/>
  </r>
  <r>
    <x v="318"/>
    <x v="3"/>
    <x v="0"/>
    <n v="224"/>
    <n v="270"/>
    <s v="Central"/>
    <n v="0.82962959999999997"/>
  </r>
  <r>
    <x v="318"/>
    <x v="3"/>
    <x v="1"/>
    <n v="1533"/>
    <n v="2485"/>
    <s v="Central"/>
    <n v="0.61690140000000004"/>
  </r>
  <r>
    <x v="318"/>
    <x v="3"/>
    <x v="2"/>
    <n v="8"/>
    <n v="67"/>
    <s v="Central"/>
    <n v="0.119403"/>
  </r>
  <r>
    <x v="318"/>
    <x v="3"/>
    <x v="4"/>
    <m/>
    <n v="107"/>
    <s v="Central"/>
    <m/>
  </r>
  <r>
    <x v="318"/>
    <x v="3"/>
    <x v="3"/>
    <m/>
    <n v="149"/>
    <s v="Central"/>
    <m/>
  </r>
  <r>
    <x v="319"/>
    <x v="3"/>
    <x v="0"/>
    <n v="2199"/>
    <n v="2858"/>
    <s v="Central"/>
    <n v="0.76941919999999997"/>
  </r>
  <r>
    <x v="319"/>
    <x v="3"/>
    <x v="1"/>
    <n v="7164"/>
    <n v="11797"/>
    <s v="Central"/>
    <n v="0.60727299999999995"/>
  </r>
  <r>
    <x v="319"/>
    <x v="3"/>
    <x v="2"/>
    <n v="59"/>
    <n v="375"/>
    <s v="Central"/>
    <n v="0.15733330000000001"/>
  </r>
  <r>
    <x v="319"/>
    <x v="3"/>
    <x v="4"/>
    <m/>
    <n v="560"/>
    <s v="Central"/>
    <m/>
  </r>
  <r>
    <x v="319"/>
    <x v="3"/>
    <x v="3"/>
    <m/>
    <n v="769"/>
    <s v="Central"/>
    <m/>
  </r>
  <r>
    <x v="320"/>
    <x v="3"/>
    <x v="0"/>
    <n v="9"/>
    <n v="4"/>
    <s v="Toronto"/>
    <n v="1"/>
  </r>
  <r>
    <x v="320"/>
    <x v="3"/>
    <x v="1"/>
    <n v="16"/>
    <n v="15"/>
    <s v="Toronto"/>
    <n v="1"/>
  </r>
  <r>
    <x v="320"/>
    <x v="3"/>
    <x v="2"/>
    <n v="1"/>
    <n v="1"/>
    <s v="Toronto"/>
    <n v="1"/>
  </r>
  <r>
    <x v="320"/>
    <x v="3"/>
    <x v="4"/>
    <m/>
    <n v="1"/>
    <s v="Toronto"/>
    <m/>
  </r>
  <r>
    <x v="320"/>
    <x v="3"/>
    <x v="3"/>
    <m/>
    <n v="2"/>
    <s v="Toronto"/>
    <m/>
  </r>
  <r>
    <x v="321"/>
    <x v="3"/>
    <x v="1"/>
    <n v="4"/>
    <n v="3"/>
    <s v="Toronto"/>
    <n v="1"/>
  </r>
  <r>
    <x v="321"/>
    <x v="3"/>
    <x v="0"/>
    <n v="6"/>
    <n v="0"/>
    <s v="Toronto"/>
    <m/>
  </r>
  <r>
    <x v="321"/>
    <x v="3"/>
    <x v="4"/>
    <m/>
    <n v="1"/>
    <s v="Toronto"/>
    <m/>
  </r>
  <r>
    <x v="321"/>
    <x v="3"/>
    <x v="2"/>
    <m/>
    <n v="1"/>
    <s v="Toronto"/>
    <m/>
  </r>
  <r>
    <x v="321"/>
    <x v="3"/>
    <x v="3"/>
    <m/>
    <n v="0"/>
    <s v="Toronto"/>
    <m/>
  </r>
  <r>
    <x v="322"/>
    <x v="3"/>
    <x v="0"/>
    <n v="5358"/>
    <n v="6190"/>
    <s v="East"/>
    <n v="0.86558970000000002"/>
  </r>
  <r>
    <x v="322"/>
    <x v="3"/>
    <x v="1"/>
    <n v="10345"/>
    <n v="15103"/>
    <s v="East"/>
    <n v="0.68496319999999999"/>
  </r>
  <r>
    <x v="322"/>
    <x v="3"/>
    <x v="2"/>
    <n v="1285"/>
    <n v="2628"/>
    <s v="East"/>
    <n v="0.48896499999999998"/>
  </r>
  <r>
    <x v="322"/>
    <x v="3"/>
    <x v="3"/>
    <n v="4"/>
    <n v="2561"/>
    <s v="East"/>
    <n v="1.5619E-3"/>
  </r>
  <r>
    <x v="322"/>
    <x v="3"/>
    <x v="4"/>
    <n v="1"/>
    <n v="1109"/>
    <s v="East"/>
    <n v="9.0169999999999996E-4"/>
  </r>
  <r>
    <x v="323"/>
    <x v="3"/>
    <x v="0"/>
    <n v="3457"/>
    <n v="4103"/>
    <s v="Central"/>
    <n v="0.84255420000000003"/>
  </r>
  <r>
    <x v="323"/>
    <x v="3"/>
    <x v="1"/>
    <n v="6193"/>
    <n v="10063"/>
    <s v="Central"/>
    <n v="0.61542280000000005"/>
  </r>
  <r>
    <x v="323"/>
    <x v="3"/>
    <x v="2"/>
    <n v="575"/>
    <n v="1758"/>
    <s v="Central"/>
    <n v="0.32707619999999998"/>
  </r>
  <r>
    <x v="323"/>
    <x v="3"/>
    <x v="3"/>
    <n v="5"/>
    <n v="1638"/>
    <s v="Central"/>
    <n v="3.0525000000000001E-3"/>
  </r>
  <r>
    <x v="323"/>
    <x v="3"/>
    <x v="4"/>
    <m/>
    <n v="742"/>
    <s v="Central"/>
    <m/>
  </r>
  <r>
    <x v="324"/>
    <x v="3"/>
    <x v="0"/>
    <n v="4895"/>
    <n v="5521"/>
    <s v="Toronto"/>
    <n v="0.88661469999999998"/>
  </r>
  <r>
    <x v="324"/>
    <x v="3"/>
    <x v="1"/>
    <n v="7349"/>
    <n v="11498"/>
    <s v="Toronto"/>
    <n v="0.63915460000000002"/>
  </r>
  <r>
    <x v="324"/>
    <x v="3"/>
    <x v="2"/>
    <n v="618"/>
    <n v="1390"/>
    <s v="Toronto"/>
    <n v="0.44460430000000001"/>
  </r>
  <r>
    <x v="324"/>
    <x v="3"/>
    <x v="3"/>
    <n v="5"/>
    <n v="1226"/>
    <s v="Toronto"/>
    <n v="4.0783E-3"/>
  </r>
  <r>
    <x v="324"/>
    <x v="3"/>
    <x v="4"/>
    <m/>
    <n v="642"/>
    <s v="Toronto"/>
    <m/>
  </r>
  <r>
    <x v="325"/>
    <x v="3"/>
    <x v="0"/>
    <n v="5836"/>
    <n v="6802"/>
    <s v="Central"/>
    <n v="0.85798289999999999"/>
  </r>
  <r>
    <x v="325"/>
    <x v="3"/>
    <x v="1"/>
    <n v="9810"/>
    <n v="16117"/>
    <s v="Central"/>
    <n v="0.60867400000000005"/>
  </r>
  <r>
    <x v="325"/>
    <x v="3"/>
    <x v="2"/>
    <n v="357"/>
    <n v="994"/>
    <s v="Central"/>
    <n v="0.3591549"/>
  </r>
  <r>
    <x v="325"/>
    <x v="3"/>
    <x v="3"/>
    <n v="1"/>
    <n v="1184"/>
    <s v="Central"/>
    <n v="8.4460000000000004E-4"/>
  </r>
  <r>
    <x v="325"/>
    <x v="3"/>
    <x v="4"/>
    <m/>
    <n v="705"/>
    <s v="Central"/>
    <m/>
  </r>
  <r>
    <x v="326"/>
    <x v="3"/>
    <x v="1"/>
    <n v="8795"/>
    <n v="11250"/>
    <s v="Central"/>
    <n v="0.78177779999999997"/>
  </r>
  <r>
    <x v="326"/>
    <x v="3"/>
    <x v="0"/>
    <n v="2404"/>
    <n v="3239"/>
    <s v="Central"/>
    <n v="0.74220439999999999"/>
  </r>
  <r>
    <x v="326"/>
    <x v="3"/>
    <x v="2"/>
    <n v="162"/>
    <n v="739"/>
    <s v="Central"/>
    <n v="0.2192152"/>
  </r>
  <r>
    <x v="326"/>
    <x v="3"/>
    <x v="4"/>
    <m/>
    <n v="490"/>
    <s v="Central"/>
    <m/>
  </r>
  <r>
    <x v="326"/>
    <x v="3"/>
    <x v="3"/>
    <m/>
    <n v="931"/>
    <s v="Central"/>
    <m/>
  </r>
  <r>
    <x v="327"/>
    <x v="3"/>
    <x v="0"/>
    <n v="2927"/>
    <n v="3466"/>
    <s v="Toronto"/>
    <n v="0.8444893"/>
  </r>
  <r>
    <x v="327"/>
    <x v="3"/>
    <x v="1"/>
    <n v="8242"/>
    <n v="12152"/>
    <s v="Toronto"/>
    <n v="0.67824229999999996"/>
  </r>
  <r>
    <x v="327"/>
    <x v="3"/>
    <x v="2"/>
    <n v="134"/>
    <n v="814"/>
    <s v="Toronto"/>
    <n v="0.16461919999999999"/>
  </r>
  <r>
    <x v="327"/>
    <x v="3"/>
    <x v="3"/>
    <n v="1"/>
    <n v="855"/>
    <s v="Toronto"/>
    <n v="1.1696E-3"/>
  </r>
  <r>
    <x v="327"/>
    <x v="3"/>
    <x v="4"/>
    <m/>
    <n v="468"/>
    <s v="Toronto"/>
    <m/>
  </r>
  <r>
    <x v="328"/>
    <x v="3"/>
    <x v="0"/>
    <n v="3371"/>
    <n v="4583"/>
    <s v="Central"/>
    <n v="0.73554439999999999"/>
  </r>
  <r>
    <x v="328"/>
    <x v="3"/>
    <x v="1"/>
    <n v="31342"/>
    <n v="48089"/>
    <s v="Central"/>
    <n v="0.65174989999999999"/>
  </r>
  <r>
    <x v="328"/>
    <x v="3"/>
    <x v="2"/>
    <n v="185"/>
    <n v="1053"/>
    <s v="Central"/>
    <n v="0.1756885"/>
  </r>
  <r>
    <x v="328"/>
    <x v="3"/>
    <x v="3"/>
    <n v="1"/>
    <n v="2111"/>
    <s v="Central"/>
    <n v="4.7370000000000002E-4"/>
  </r>
  <r>
    <x v="328"/>
    <x v="3"/>
    <x v="4"/>
    <m/>
    <n v="2070"/>
    <s v="Central"/>
    <m/>
  </r>
  <r>
    <x v="329"/>
    <x v="3"/>
    <x v="0"/>
    <n v="26"/>
    <n v="7"/>
    <s v="Toronto"/>
    <n v="1"/>
  </r>
  <r>
    <x v="329"/>
    <x v="3"/>
    <x v="1"/>
    <n v="13"/>
    <n v="11"/>
    <s v="Toronto"/>
    <n v="1"/>
  </r>
  <r>
    <x v="329"/>
    <x v="3"/>
    <x v="4"/>
    <m/>
    <n v="2"/>
    <s v="Toronto"/>
    <m/>
  </r>
  <r>
    <x v="329"/>
    <x v="3"/>
    <x v="2"/>
    <m/>
    <n v="0"/>
    <s v="Toronto"/>
    <m/>
  </r>
  <r>
    <x v="329"/>
    <x v="3"/>
    <x v="3"/>
    <m/>
    <n v="3"/>
    <s v="Toronto"/>
    <m/>
  </r>
  <r>
    <x v="330"/>
    <x v="3"/>
    <x v="0"/>
    <n v="13"/>
    <n v="7"/>
    <s v="Toronto"/>
    <n v="1"/>
  </r>
  <r>
    <x v="330"/>
    <x v="3"/>
    <x v="1"/>
    <n v="25"/>
    <n v="18"/>
    <s v="Toronto"/>
    <n v="1"/>
  </r>
  <r>
    <x v="330"/>
    <x v="3"/>
    <x v="4"/>
    <m/>
    <n v="0"/>
    <s v="Toronto"/>
    <m/>
  </r>
  <r>
    <x v="330"/>
    <x v="3"/>
    <x v="2"/>
    <m/>
    <n v="1"/>
    <s v="Toronto"/>
    <m/>
  </r>
  <r>
    <x v="330"/>
    <x v="3"/>
    <x v="3"/>
    <m/>
    <n v="1"/>
    <s v="Toronto"/>
    <m/>
  </r>
  <r>
    <x v="15"/>
    <x v="3"/>
    <x v="4"/>
    <m/>
    <n v="1240"/>
    <s v="Central"/>
    <m/>
  </r>
  <r>
    <x v="331"/>
    <x v="3"/>
    <x v="0"/>
    <n v="5336"/>
    <n v="7279"/>
    <s v="Central"/>
    <n v="0.73306780000000005"/>
  </r>
  <r>
    <x v="331"/>
    <x v="3"/>
    <x v="1"/>
    <n v="8440"/>
    <n v="16551"/>
    <s v="Central"/>
    <n v="0.50993900000000003"/>
  </r>
  <r>
    <x v="331"/>
    <x v="3"/>
    <x v="2"/>
    <n v="440"/>
    <n v="2232"/>
    <s v="Central"/>
    <n v="0.19713259999999999"/>
  </r>
  <r>
    <x v="331"/>
    <x v="3"/>
    <x v="3"/>
    <n v="3"/>
    <n v="2482"/>
    <s v="Central"/>
    <n v="1.2087000000000001E-3"/>
  </r>
  <r>
    <x v="331"/>
    <x v="3"/>
    <x v="4"/>
    <m/>
    <n v="1551"/>
    <s v="Central"/>
    <m/>
  </r>
  <r>
    <x v="332"/>
    <x v="3"/>
    <x v="0"/>
    <n v="4327"/>
    <n v="5328"/>
    <s v="Central"/>
    <n v="0.81212459999999997"/>
  </r>
  <r>
    <x v="332"/>
    <x v="3"/>
    <x v="1"/>
    <n v="9196"/>
    <n v="14444"/>
    <s v="Central"/>
    <n v="0.63666579999999995"/>
  </r>
  <r>
    <x v="332"/>
    <x v="3"/>
    <x v="2"/>
    <n v="727"/>
    <n v="1684"/>
    <s v="Central"/>
    <n v="0.43171019999999999"/>
  </r>
  <r>
    <x v="332"/>
    <x v="3"/>
    <x v="3"/>
    <n v="2"/>
    <n v="1961"/>
    <s v="Central"/>
    <n v="1.0199E-3"/>
  </r>
  <r>
    <x v="332"/>
    <x v="3"/>
    <x v="4"/>
    <m/>
    <n v="1169"/>
    <s v="Central"/>
    <m/>
  </r>
  <r>
    <x v="333"/>
    <x v="3"/>
    <x v="0"/>
    <n v="6093"/>
    <n v="8558"/>
    <s v="Central"/>
    <n v="0.71196539999999997"/>
  </r>
  <r>
    <x v="333"/>
    <x v="3"/>
    <x v="1"/>
    <n v="12192"/>
    <n v="23020"/>
    <s v="Central"/>
    <n v="0.52962640000000005"/>
  </r>
  <r>
    <x v="333"/>
    <x v="3"/>
    <x v="2"/>
    <n v="485"/>
    <n v="2293"/>
    <s v="Central"/>
    <n v="0.21151329999999999"/>
  </r>
  <r>
    <x v="333"/>
    <x v="3"/>
    <x v="3"/>
    <n v="1"/>
    <n v="2665"/>
    <s v="Central"/>
    <n v="3.7520000000000001E-4"/>
  </r>
  <r>
    <x v="333"/>
    <x v="3"/>
    <x v="4"/>
    <m/>
    <n v="1922"/>
    <s v="Central"/>
    <m/>
  </r>
  <r>
    <x v="334"/>
    <x v="3"/>
    <x v="0"/>
    <n v="5504"/>
    <n v="6579"/>
    <s v="East"/>
    <n v="0.83660129999999999"/>
  </r>
  <r>
    <x v="334"/>
    <x v="3"/>
    <x v="1"/>
    <n v="12665"/>
    <n v="19916"/>
    <s v="East"/>
    <n v="0.63592090000000001"/>
  </r>
  <r>
    <x v="334"/>
    <x v="3"/>
    <x v="2"/>
    <n v="756"/>
    <n v="1761"/>
    <s v="East"/>
    <n v="0.4293015"/>
  </r>
  <r>
    <x v="334"/>
    <x v="3"/>
    <x v="3"/>
    <n v="5"/>
    <n v="1916"/>
    <s v="East"/>
    <n v="2.6096000000000001E-3"/>
  </r>
  <r>
    <x v="334"/>
    <x v="3"/>
    <x v="4"/>
    <m/>
    <n v="1178"/>
    <s v="East"/>
    <m/>
  </r>
  <r>
    <x v="335"/>
    <x v="3"/>
    <x v="0"/>
    <n v="6417"/>
    <n v="8539"/>
    <s v="Central"/>
    <n v="0.75149319999999997"/>
  </r>
  <r>
    <x v="335"/>
    <x v="3"/>
    <x v="1"/>
    <n v="18981"/>
    <n v="29974"/>
    <s v="Central"/>
    <n v="0.63324879999999995"/>
  </r>
  <r>
    <x v="335"/>
    <x v="3"/>
    <x v="2"/>
    <n v="731"/>
    <n v="2269"/>
    <s v="Central"/>
    <n v="0.32216840000000002"/>
  </r>
  <r>
    <x v="335"/>
    <x v="3"/>
    <x v="3"/>
    <n v="6"/>
    <n v="2749"/>
    <s v="Central"/>
    <n v="2.1825999999999998E-3"/>
  </r>
  <r>
    <x v="335"/>
    <x v="3"/>
    <x v="4"/>
    <n v="1"/>
    <n v="1709"/>
    <s v="Central"/>
    <n v="5.8509999999999996E-4"/>
  </r>
  <r>
    <x v="336"/>
    <x v="3"/>
    <x v="0"/>
    <n v="4073"/>
    <n v="4909"/>
    <s v="Toronto"/>
    <n v="0.82970049999999995"/>
  </r>
  <r>
    <x v="336"/>
    <x v="3"/>
    <x v="1"/>
    <n v="14279"/>
    <n v="22859"/>
    <s v="Toronto"/>
    <n v="0.62465550000000003"/>
  </r>
  <r>
    <x v="336"/>
    <x v="3"/>
    <x v="2"/>
    <n v="450"/>
    <n v="1251"/>
    <s v="Toronto"/>
    <n v="0.35971219999999998"/>
  </r>
  <r>
    <x v="336"/>
    <x v="3"/>
    <x v="4"/>
    <m/>
    <n v="1138"/>
    <s v="Toronto"/>
    <m/>
  </r>
  <r>
    <x v="336"/>
    <x v="3"/>
    <x v="3"/>
    <m/>
    <n v="1808"/>
    <s v="Toronto"/>
    <m/>
  </r>
  <r>
    <x v="337"/>
    <x v="3"/>
    <x v="0"/>
    <n v="4258"/>
    <n v="5892"/>
    <s v="Central"/>
    <n v="0.72267479999999995"/>
  </r>
  <r>
    <x v="337"/>
    <x v="3"/>
    <x v="1"/>
    <n v="18174"/>
    <n v="30963"/>
    <s v="Central"/>
    <n v="0.5869586"/>
  </r>
  <r>
    <x v="337"/>
    <x v="3"/>
    <x v="2"/>
    <n v="294"/>
    <n v="1465"/>
    <s v="Central"/>
    <n v="0.20068259999999999"/>
  </r>
  <r>
    <x v="337"/>
    <x v="3"/>
    <x v="4"/>
    <n v="1"/>
    <n v="1458"/>
    <s v="Central"/>
    <n v="6.8590000000000003E-4"/>
  </r>
  <r>
    <x v="337"/>
    <x v="3"/>
    <x v="3"/>
    <n v="1"/>
    <n v="1947"/>
    <s v="Central"/>
    <n v="5.1360000000000002E-4"/>
  </r>
  <r>
    <x v="16"/>
    <x v="3"/>
    <x v="4"/>
    <m/>
    <n v="976"/>
    <s v="Central"/>
    <m/>
  </r>
  <r>
    <x v="16"/>
    <x v="3"/>
    <x v="3"/>
    <m/>
    <n v="1650"/>
    <s v="Central"/>
    <m/>
  </r>
  <r>
    <x v="17"/>
    <x v="3"/>
    <x v="4"/>
    <m/>
    <n v="2207"/>
    <s v="Central"/>
    <m/>
  </r>
  <r>
    <x v="338"/>
    <x v="3"/>
    <x v="0"/>
    <n v="5972"/>
    <n v="7807"/>
    <s v="Toronto"/>
    <n v="0.76495449999999998"/>
  </r>
  <r>
    <x v="338"/>
    <x v="3"/>
    <x v="1"/>
    <n v="16200"/>
    <n v="26488"/>
    <s v="Toronto"/>
    <n v="0.61159770000000002"/>
  </r>
  <r>
    <x v="338"/>
    <x v="3"/>
    <x v="2"/>
    <n v="790"/>
    <n v="2278"/>
    <s v="Toronto"/>
    <n v="0.34679539999999998"/>
  </r>
  <r>
    <x v="338"/>
    <x v="3"/>
    <x v="3"/>
    <n v="6"/>
    <n v="2951"/>
    <s v="Toronto"/>
    <n v="2.0332000000000002E-3"/>
  </r>
  <r>
    <x v="338"/>
    <x v="3"/>
    <x v="4"/>
    <m/>
    <n v="1846"/>
    <s v="Toronto"/>
    <m/>
  </r>
  <r>
    <x v="339"/>
    <x v="3"/>
    <x v="0"/>
    <n v="2804"/>
    <n v="3380"/>
    <s v="Toronto"/>
    <n v="0.82958580000000004"/>
  </r>
  <r>
    <x v="339"/>
    <x v="3"/>
    <x v="1"/>
    <n v="8878"/>
    <n v="13021"/>
    <s v="Toronto"/>
    <n v="0.68182160000000003"/>
  </r>
  <r>
    <x v="339"/>
    <x v="3"/>
    <x v="2"/>
    <n v="667"/>
    <n v="1387"/>
    <s v="Toronto"/>
    <n v="0.48089399999999999"/>
  </r>
  <r>
    <x v="339"/>
    <x v="3"/>
    <x v="3"/>
    <n v="1"/>
    <n v="1565"/>
    <s v="Toronto"/>
    <n v="6.3900000000000003E-4"/>
  </r>
  <r>
    <x v="339"/>
    <x v="3"/>
    <x v="4"/>
    <m/>
    <n v="867"/>
    <s v="Toronto"/>
    <m/>
  </r>
  <r>
    <x v="340"/>
    <x v="3"/>
    <x v="0"/>
    <n v="6313"/>
    <n v="7576"/>
    <s v="East"/>
    <n v="0.83328930000000001"/>
  </r>
  <r>
    <x v="340"/>
    <x v="3"/>
    <x v="1"/>
    <n v="13021"/>
    <n v="20450"/>
    <s v="East"/>
    <n v="0.6367237"/>
  </r>
  <r>
    <x v="340"/>
    <x v="3"/>
    <x v="2"/>
    <n v="1078"/>
    <n v="2783"/>
    <s v="East"/>
    <n v="0.38735180000000002"/>
  </r>
  <r>
    <x v="340"/>
    <x v="3"/>
    <x v="3"/>
    <n v="10"/>
    <n v="3052"/>
    <s v="East"/>
    <n v="3.2764999999999999E-3"/>
  </r>
  <r>
    <x v="340"/>
    <x v="3"/>
    <x v="4"/>
    <m/>
    <n v="1635"/>
    <s v="East"/>
    <m/>
  </r>
  <r>
    <x v="341"/>
    <x v="3"/>
    <x v="1"/>
    <n v="22"/>
    <n v="13"/>
    <s v="Central"/>
    <n v="1"/>
  </r>
  <r>
    <x v="341"/>
    <x v="3"/>
    <x v="0"/>
    <n v="3"/>
    <n v="0"/>
    <s v="Central"/>
    <m/>
  </r>
  <r>
    <x v="341"/>
    <x v="3"/>
    <x v="4"/>
    <m/>
    <n v="1"/>
    <s v="Central"/>
    <m/>
  </r>
  <r>
    <x v="341"/>
    <x v="3"/>
    <x v="2"/>
    <m/>
    <n v="3"/>
    <s v="Central"/>
    <m/>
  </r>
  <r>
    <x v="341"/>
    <x v="3"/>
    <x v="3"/>
    <m/>
    <n v="0"/>
    <s v="Central"/>
    <m/>
  </r>
  <r>
    <x v="342"/>
    <x v="3"/>
    <x v="1"/>
    <n v="1"/>
    <n v="0"/>
    <s v="East"/>
    <m/>
  </r>
  <r>
    <x v="342"/>
    <x v="3"/>
    <x v="4"/>
    <m/>
    <n v="0"/>
    <s v="East"/>
    <m/>
  </r>
  <r>
    <x v="342"/>
    <x v="3"/>
    <x v="2"/>
    <m/>
    <n v="0"/>
    <s v="East"/>
    <m/>
  </r>
  <r>
    <x v="342"/>
    <x v="3"/>
    <x v="3"/>
    <m/>
    <n v="0"/>
    <s v="East"/>
    <m/>
  </r>
  <r>
    <x v="342"/>
    <x v="3"/>
    <x v="0"/>
    <m/>
    <n v="0"/>
    <s v="East"/>
    <m/>
  </r>
  <r>
    <x v="343"/>
    <x v="3"/>
    <x v="0"/>
    <n v="7634"/>
    <n v="10460"/>
    <s v="Central"/>
    <n v="0.72982789999999997"/>
  </r>
  <r>
    <x v="343"/>
    <x v="3"/>
    <x v="1"/>
    <n v="14199"/>
    <n v="26839"/>
    <s v="Central"/>
    <n v="0.52904359999999995"/>
  </r>
  <r>
    <x v="343"/>
    <x v="3"/>
    <x v="2"/>
    <n v="433"/>
    <n v="1907"/>
    <s v="Central"/>
    <n v="0.22705819999999999"/>
  </r>
  <r>
    <x v="343"/>
    <x v="3"/>
    <x v="3"/>
    <n v="6"/>
    <n v="2494"/>
    <s v="Central"/>
    <n v="2.4058E-3"/>
  </r>
  <r>
    <x v="343"/>
    <x v="3"/>
    <x v="4"/>
    <m/>
    <n v="2073"/>
    <s v="Central"/>
    <m/>
  </r>
  <r>
    <x v="344"/>
    <x v="3"/>
    <x v="0"/>
    <n v="3905"/>
    <n v="5274"/>
    <s v="Central"/>
    <n v="0.74042479999999999"/>
  </r>
  <r>
    <x v="344"/>
    <x v="3"/>
    <x v="1"/>
    <n v="6903"/>
    <n v="13255"/>
    <s v="Central"/>
    <n v="0.52078460000000004"/>
  </r>
  <r>
    <x v="344"/>
    <x v="3"/>
    <x v="2"/>
    <n v="280"/>
    <n v="1242"/>
    <s v="Central"/>
    <n v="0.2254428"/>
  </r>
  <r>
    <x v="344"/>
    <x v="3"/>
    <x v="3"/>
    <n v="3"/>
    <n v="1753"/>
    <s v="Central"/>
    <n v="1.7114000000000001E-3"/>
  </r>
  <r>
    <x v="344"/>
    <x v="3"/>
    <x v="4"/>
    <m/>
    <n v="1219"/>
    <s v="Central"/>
    <m/>
  </r>
  <r>
    <x v="345"/>
    <x v="3"/>
    <x v="0"/>
    <n v="3318"/>
    <n v="3730"/>
    <s v="Central"/>
    <n v="0.88954420000000001"/>
  </r>
  <r>
    <x v="345"/>
    <x v="3"/>
    <x v="1"/>
    <n v="3632"/>
    <n v="5875"/>
    <s v="Central"/>
    <n v="0.61821280000000001"/>
  </r>
  <r>
    <x v="345"/>
    <x v="3"/>
    <x v="2"/>
    <n v="367"/>
    <n v="823"/>
    <s v="Central"/>
    <n v="0.44592949999999998"/>
  </r>
  <r>
    <x v="345"/>
    <x v="3"/>
    <x v="4"/>
    <m/>
    <n v="345"/>
    <s v="Central"/>
    <m/>
  </r>
  <r>
    <x v="345"/>
    <x v="3"/>
    <x v="3"/>
    <m/>
    <n v="702"/>
    <s v="Central"/>
    <m/>
  </r>
  <r>
    <x v="346"/>
    <x v="3"/>
    <x v="0"/>
    <n v="3541"/>
    <n v="4848"/>
    <s v="Central"/>
    <n v="0.73040430000000001"/>
  </r>
  <r>
    <x v="346"/>
    <x v="3"/>
    <x v="1"/>
    <n v="6956"/>
    <n v="13313"/>
    <s v="Central"/>
    <n v="0.52249679999999998"/>
  </r>
  <r>
    <x v="346"/>
    <x v="3"/>
    <x v="2"/>
    <n v="420"/>
    <n v="1410"/>
    <s v="Central"/>
    <n v="0.29787229999999998"/>
  </r>
  <r>
    <x v="346"/>
    <x v="3"/>
    <x v="3"/>
    <n v="2"/>
    <n v="1751"/>
    <s v="Central"/>
    <n v="1.1421999999999999E-3"/>
  </r>
  <r>
    <x v="346"/>
    <x v="3"/>
    <x v="4"/>
    <m/>
    <n v="1077"/>
    <s v="Central"/>
    <m/>
  </r>
  <r>
    <x v="347"/>
    <x v="3"/>
    <x v="0"/>
    <n v="3276"/>
    <n v="4118"/>
    <s v="Central"/>
    <n v="0.79553180000000001"/>
  </r>
  <r>
    <x v="347"/>
    <x v="3"/>
    <x v="1"/>
    <n v="6459"/>
    <n v="11154"/>
    <s v="Central"/>
    <n v="0.5790748"/>
  </r>
  <r>
    <x v="347"/>
    <x v="3"/>
    <x v="2"/>
    <n v="410"/>
    <n v="1126"/>
    <s v="Central"/>
    <n v="0.36412080000000002"/>
  </r>
  <r>
    <x v="347"/>
    <x v="3"/>
    <x v="3"/>
    <n v="1"/>
    <n v="1517"/>
    <s v="Central"/>
    <n v="6.5919999999999998E-4"/>
  </r>
  <r>
    <x v="347"/>
    <x v="3"/>
    <x v="4"/>
    <m/>
    <n v="926"/>
    <s v="Central"/>
    <m/>
  </r>
  <r>
    <x v="348"/>
    <x v="3"/>
    <x v="0"/>
    <n v="7700"/>
    <n v="10018"/>
    <s v="Central"/>
    <n v="0.76861650000000004"/>
  </r>
  <r>
    <x v="348"/>
    <x v="3"/>
    <x v="1"/>
    <n v="11229"/>
    <n v="20945"/>
    <s v="Central"/>
    <n v="0.53611839999999999"/>
  </r>
  <r>
    <x v="348"/>
    <x v="3"/>
    <x v="2"/>
    <n v="638"/>
    <n v="2432"/>
    <s v="Central"/>
    <n v="0.2623355"/>
  </r>
  <r>
    <x v="348"/>
    <x v="3"/>
    <x v="3"/>
    <n v="1"/>
    <n v="2487"/>
    <s v="Central"/>
    <n v="4.0210000000000002E-4"/>
  </r>
  <r>
    <x v="348"/>
    <x v="3"/>
    <x v="4"/>
    <m/>
    <n v="1443"/>
    <s v="Central"/>
    <m/>
  </r>
  <r>
    <x v="349"/>
    <x v="3"/>
    <x v="0"/>
    <n v="6430"/>
    <n v="8002"/>
    <s v="Central"/>
    <n v="0.80354910000000002"/>
  </r>
  <r>
    <x v="349"/>
    <x v="3"/>
    <x v="1"/>
    <n v="11067"/>
    <n v="20433"/>
    <s v="Central"/>
    <n v="0.54162379999999999"/>
  </r>
  <r>
    <x v="349"/>
    <x v="3"/>
    <x v="2"/>
    <n v="650"/>
    <n v="2448"/>
    <s v="Central"/>
    <n v="0.26552290000000001"/>
  </r>
  <r>
    <x v="349"/>
    <x v="3"/>
    <x v="4"/>
    <m/>
    <n v="1576"/>
    <s v="Central"/>
    <m/>
  </r>
  <r>
    <x v="349"/>
    <x v="3"/>
    <x v="3"/>
    <m/>
    <n v="2761"/>
    <s v="Central"/>
    <m/>
  </r>
  <r>
    <x v="350"/>
    <x v="3"/>
    <x v="0"/>
    <n v="8685"/>
    <n v="10948"/>
    <s v="Central"/>
    <n v="0.79329559999999999"/>
  </r>
  <r>
    <x v="350"/>
    <x v="3"/>
    <x v="1"/>
    <n v="10411"/>
    <n v="21510"/>
    <s v="Central"/>
    <n v="0.48400739999999998"/>
  </r>
  <r>
    <x v="350"/>
    <x v="3"/>
    <x v="2"/>
    <n v="527"/>
    <n v="2504"/>
    <s v="Central"/>
    <n v="0.21046329999999999"/>
  </r>
  <r>
    <x v="350"/>
    <x v="3"/>
    <x v="3"/>
    <n v="2"/>
    <n v="2623"/>
    <s v="Central"/>
    <n v="7.6250000000000005E-4"/>
  </r>
  <r>
    <x v="350"/>
    <x v="3"/>
    <x v="4"/>
    <m/>
    <n v="1597"/>
    <s v="Central"/>
    <m/>
  </r>
  <r>
    <x v="46"/>
    <x v="3"/>
    <x v="4"/>
    <m/>
    <n v="601"/>
    <s v="Central"/>
    <m/>
  </r>
  <r>
    <x v="47"/>
    <x v="3"/>
    <x v="4"/>
    <m/>
    <n v="1365"/>
    <s v="Central"/>
    <m/>
  </r>
  <r>
    <x v="47"/>
    <x v="3"/>
    <x v="3"/>
    <m/>
    <n v="2102"/>
    <s v="Central"/>
    <m/>
  </r>
  <r>
    <x v="19"/>
    <x v="3"/>
    <x v="4"/>
    <m/>
    <n v="1490"/>
    <s v="Central"/>
    <m/>
  </r>
  <r>
    <x v="19"/>
    <x v="3"/>
    <x v="3"/>
    <m/>
    <n v="2197"/>
    <s v="Central"/>
    <m/>
  </r>
  <r>
    <x v="20"/>
    <x v="3"/>
    <x v="4"/>
    <m/>
    <n v="949"/>
    <s v="Central"/>
    <m/>
  </r>
  <r>
    <x v="48"/>
    <x v="3"/>
    <x v="4"/>
    <m/>
    <n v="1711"/>
    <s v="East"/>
    <m/>
  </r>
  <r>
    <x v="49"/>
    <x v="3"/>
    <x v="4"/>
    <m/>
    <n v="2681"/>
    <s v="Central"/>
    <m/>
  </r>
  <r>
    <x v="49"/>
    <x v="3"/>
    <x v="3"/>
    <m/>
    <n v="4654"/>
    <s v="Central"/>
    <m/>
  </r>
  <r>
    <x v="50"/>
    <x v="3"/>
    <x v="4"/>
    <m/>
    <n v="2000"/>
    <s v="Central"/>
    <m/>
  </r>
  <r>
    <x v="50"/>
    <x v="3"/>
    <x v="3"/>
    <m/>
    <n v="3198"/>
    <s v="Central"/>
    <m/>
  </r>
  <r>
    <x v="351"/>
    <x v="3"/>
    <x v="0"/>
    <n v="10423"/>
    <n v="13289"/>
    <s v="West"/>
    <n v="0.7843329"/>
  </r>
  <r>
    <x v="351"/>
    <x v="3"/>
    <x v="1"/>
    <n v="7649"/>
    <n v="21439"/>
    <s v="West"/>
    <n v="0.35677969999999998"/>
  </r>
  <r>
    <x v="351"/>
    <x v="3"/>
    <x v="2"/>
    <n v="258"/>
    <n v="2800"/>
    <s v="West"/>
    <n v="9.21429E-2"/>
  </r>
  <r>
    <x v="351"/>
    <x v="3"/>
    <x v="3"/>
    <n v="1"/>
    <n v="3527"/>
    <s v="West"/>
    <n v="2.8350000000000001E-4"/>
  </r>
  <r>
    <x v="351"/>
    <x v="3"/>
    <x v="4"/>
    <m/>
    <n v="2050"/>
    <s v="West"/>
    <m/>
  </r>
  <r>
    <x v="352"/>
    <x v="3"/>
    <x v="0"/>
    <n v="17993"/>
    <n v="22468"/>
    <s v="West"/>
    <n v="0.80082790000000004"/>
  </r>
  <r>
    <x v="352"/>
    <x v="3"/>
    <x v="1"/>
    <n v="24725"/>
    <n v="47510"/>
    <s v="West"/>
    <n v="0.52041669999999995"/>
  </r>
  <r>
    <x v="352"/>
    <x v="3"/>
    <x v="2"/>
    <n v="1594"/>
    <n v="7064"/>
    <s v="West"/>
    <n v="0.2256512"/>
  </r>
  <r>
    <x v="352"/>
    <x v="3"/>
    <x v="3"/>
    <n v="6"/>
    <n v="7476"/>
    <s v="West"/>
    <n v="8.0259999999999999E-4"/>
  </r>
  <r>
    <x v="352"/>
    <x v="3"/>
    <x v="4"/>
    <m/>
    <n v="4270"/>
    <s v="West"/>
    <m/>
  </r>
  <r>
    <x v="353"/>
    <x v="3"/>
    <x v="0"/>
    <n v="3767"/>
    <n v="4947"/>
    <s v="Central"/>
    <n v="0.76147160000000003"/>
  </r>
  <r>
    <x v="353"/>
    <x v="3"/>
    <x v="1"/>
    <n v="3565"/>
    <n v="9904"/>
    <s v="Central"/>
    <n v="0.35995559999999999"/>
  </r>
  <r>
    <x v="353"/>
    <x v="3"/>
    <x v="2"/>
    <n v="158"/>
    <n v="1281"/>
    <s v="Central"/>
    <n v="0.1233411"/>
  </r>
  <r>
    <x v="353"/>
    <x v="3"/>
    <x v="4"/>
    <m/>
    <n v="1208"/>
    <s v="Central"/>
    <m/>
  </r>
  <r>
    <x v="353"/>
    <x v="3"/>
    <x v="3"/>
    <m/>
    <n v="1609"/>
    <s v="Central"/>
    <m/>
  </r>
  <r>
    <x v="354"/>
    <x v="3"/>
    <x v="0"/>
    <n v="8433"/>
    <n v="11508"/>
    <s v="West"/>
    <n v="0.73279459999999996"/>
  </r>
  <r>
    <x v="354"/>
    <x v="3"/>
    <x v="1"/>
    <n v="8116"/>
    <n v="22704"/>
    <s v="West"/>
    <n v="0.35747000000000001"/>
  </r>
  <r>
    <x v="354"/>
    <x v="3"/>
    <x v="2"/>
    <n v="291"/>
    <n v="2816"/>
    <s v="West"/>
    <n v="0.1033381"/>
  </r>
  <r>
    <x v="354"/>
    <x v="3"/>
    <x v="4"/>
    <m/>
    <n v="1831"/>
    <s v="West"/>
    <m/>
  </r>
  <r>
    <x v="354"/>
    <x v="3"/>
    <x v="3"/>
    <m/>
    <n v="3177"/>
    <s v="West"/>
    <m/>
  </r>
  <r>
    <x v="355"/>
    <x v="3"/>
    <x v="0"/>
    <n v="18013"/>
    <n v="22970"/>
    <s v="West"/>
    <n v="0.78419680000000003"/>
  </r>
  <r>
    <x v="355"/>
    <x v="3"/>
    <x v="1"/>
    <n v="16588"/>
    <n v="43872"/>
    <s v="West"/>
    <n v="0.37809989999999999"/>
  </r>
  <r>
    <x v="355"/>
    <x v="3"/>
    <x v="2"/>
    <n v="502"/>
    <n v="6320"/>
    <s v="West"/>
    <n v="7.9430399999999998E-2"/>
  </r>
  <r>
    <x v="355"/>
    <x v="3"/>
    <x v="3"/>
    <n v="1"/>
    <n v="7904"/>
    <s v="West"/>
    <n v="1.2650000000000001E-4"/>
  </r>
  <r>
    <x v="355"/>
    <x v="3"/>
    <x v="4"/>
    <m/>
    <n v="5197"/>
    <s v="West"/>
    <m/>
  </r>
  <r>
    <x v="356"/>
    <x v="3"/>
    <x v="0"/>
    <n v="16439"/>
    <n v="20402"/>
    <s v="Central"/>
    <n v="0.80575439999999998"/>
  </r>
  <r>
    <x v="356"/>
    <x v="3"/>
    <x v="1"/>
    <n v="12802"/>
    <n v="26291"/>
    <s v="Central"/>
    <n v="0.4869347"/>
  </r>
  <r>
    <x v="356"/>
    <x v="3"/>
    <x v="2"/>
    <n v="450"/>
    <n v="3106"/>
    <s v="Central"/>
    <n v="0.14488090000000001"/>
  </r>
  <r>
    <x v="356"/>
    <x v="3"/>
    <x v="3"/>
    <n v="1"/>
    <n v="3807"/>
    <s v="Central"/>
    <n v="2.6269999999999999E-4"/>
  </r>
  <r>
    <x v="356"/>
    <x v="3"/>
    <x v="4"/>
    <m/>
    <n v="2273"/>
    <s v="Central"/>
    <m/>
  </r>
  <r>
    <x v="357"/>
    <x v="3"/>
    <x v="0"/>
    <n v="5982"/>
    <n v="8182"/>
    <s v="West"/>
    <n v="0.73111709999999996"/>
  </r>
  <r>
    <x v="357"/>
    <x v="3"/>
    <x v="1"/>
    <n v="6530"/>
    <n v="19352"/>
    <s v="West"/>
    <n v="0.33743279999999998"/>
  </r>
  <r>
    <x v="357"/>
    <x v="3"/>
    <x v="2"/>
    <n v="233"/>
    <n v="3013"/>
    <s v="West"/>
    <n v="7.73316E-2"/>
  </r>
  <r>
    <x v="357"/>
    <x v="3"/>
    <x v="4"/>
    <m/>
    <n v="2299"/>
    <s v="West"/>
    <m/>
  </r>
  <r>
    <x v="357"/>
    <x v="3"/>
    <x v="3"/>
    <m/>
    <n v="3761"/>
    <s v="West"/>
    <m/>
  </r>
  <r>
    <x v="358"/>
    <x v="3"/>
    <x v="0"/>
    <n v="4847"/>
    <n v="5857"/>
    <s v="West"/>
    <n v="0.82755679999999998"/>
  </r>
  <r>
    <x v="358"/>
    <x v="3"/>
    <x v="1"/>
    <n v="5243"/>
    <n v="13385"/>
    <s v="West"/>
    <n v="0.39170709999999997"/>
  </r>
  <r>
    <x v="358"/>
    <x v="3"/>
    <x v="2"/>
    <n v="232"/>
    <n v="2078"/>
    <s v="West"/>
    <n v="0.1116458"/>
  </r>
  <r>
    <x v="358"/>
    <x v="3"/>
    <x v="3"/>
    <n v="2"/>
    <n v="2547"/>
    <s v="West"/>
    <n v="7.852E-4"/>
  </r>
  <r>
    <x v="358"/>
    <x v="3"/>
    <x v="4"/>
    <m/>
    <n v="1763"/>
    <s v="West"/>
    <m/>
  </r>
  <r>
    <x v="359"/>
    <x v="3"/>
    <x v="0"/>
    <n v="11653"/>
    <n v="14541"/>
    <s v="West"/>
    <n v="0.80138920000000002"/>
  </r>
  <r>
    <x v="359"/>
    <x v="3"/>
    <x v="1"/>
    <n v="13693"/>
    <n v="29920"/>
    <s v="West"/>
    <n v="0.4576537"/>
  </r>
  <r>
    <x v="359"/>
    <x v="3"/>
    <x v="2"/>
    <n v="587"/>
    <n v="4134"/>
    <s v="West"/>
    <n v="0.14199320000000001"/>
  </r>
  <r>
    <x v="359"/>
    <x v="3"/>
    <x v="3"/>
    <n v="1"/>
    <n v="4535"/>
    <s v="West"/>
    <n v="2.2049999999999999E-4"/>
  </r>
  <r>
    <x v="359"/>
    <x v="3"/>
    <x v="4"/>
    <m/>
    <n v="2827"/>
    <s v="West"/>
    <m/>
  </r>
  <r>
    <x v="360"/>
    <x v="3"/>
    <x v="0"/>
    <n v="18034"/>
    <n v="21762"/>
    <s v="West"/>
    <n v="0.82869219999999999"/>
  </r>
  <r>
    <x v="360"/>
    <x v="3"/>
    <x v="1"/>
    <n v="16540"/>
    <n v="35853"/>
    <s v="West"/>
    <n v="0.46132820000000002"/>
  </r>
  <r>
    <x v="360"/>
    <x v="3"/>
    <x v="2"/>
    <n v="691"/>
    <n v="4855"/>
    <s v="West"/>
    <n v="0.1423275"/>
  </r>
  <r>
    <x v="360"/>
    <x v="3"/>
    <x v="4"/>
    <m/>
    <n v="3573"/>
    <s v="West"/>
    <m/>
  </r>
  <r>
    <x v="360"/>
    <x v="3"/>
    <x v="3"/>
    <m/>
    <n v="5608"/>
    <s v="West"/>
    <m/>
  </r>
  <r>
    <x v="361"/>
    <x v="3"/>
    <x v="0"/>
    <n v="10529"/>
    <n v="12752"/>
    <s v="West"/>
    <n v="0.82567440000000003"/>
  </r>
  <r>
    <x v="361"/>
    <x v="3"/>
    <x v="1"/>
    <n v="9944"/>
    <n v="22310"/>
    <s v="West"/>
    <n v="0.44571939999999999"/>
  </r>
  <r>
    <x v="361"/>
    <x v="3"/>
    <x v="2"/>
    <n v="333"/>
    <n v="3087"/>
    <s v="West"/>
    <n v="0.1078717"/>
  </r>
  <r>
    <x v="361"/>
    <x v="3"/>
    <x v="3"/>
    <n v="2"/>
    <n v="3503"/>
    <s v="West"/>
    <n v="5.7090000000000005E-4"/>
  </r>
  <r>
    <x v="361"/>
    <x v="3"/>
    <x v="4"/>
    <m/>
    <n v="2211"/>
    <s v="West"/>
    <m/>
  </r>
  <r>
    <x v="362"/>
    <x v="3"/>
    <x v="0"/>
    <n v="12831"/>
    <n v="16387"/>
    <s v="West"/>
    <n v="0.78299870000000005"/>
  </r>
  <r>
    <x v="362"/>
    <x v="3"/>
    <x v="1"/>
    <n v="10623"/>
    <n v="30650"/>
    <s v="West"/>
    <n v="0.34659050000000002"/>
  </r>
  <r>
    <x v="362"/>
    <x v="3"/>
    <x v="2"/>
    <n v="351"/>
    <n v="4105"/>
    <s v="West"/>
    <n v="8.5505499999999998E-2"/>
  </r>
  <r>
    <x v="362"/>
    <x v="3"/>
    <x v="3"/>
    <n v="1"/>
    <n v="4461"/>
    <s v="West"/>
    <n v="2.242E-4"/>
  </r>
  <r>
    <x v="362"/>
    <x v="3"/>
    <x v="4"/>
    <m/>
    <n v="2699"/>
    <s v="West"/>
    <m/>
  </r>
  <r>
    <x v="363"/>
    <x v="3"/>
    <x v="0"/>
    <n v="10008"/>
    <n v="12688"/>
    <s v="West"/>
    <n v="0.78877679999999994"/>
  </r>
  <r>
    <x v="363"/>
    <x v="3"/>
    <x v="1"/>
    <n v="12316"/>
    <n v="28700"/>
    <s v="West"/>
    <n v="0.42912889999999998"/>
  </r>
  <r>
    <x v="363"/>
    <x v="3"/>
    <x v="2"/>
    <n v="549"/>
    <n v="4018"/>
    <s v="West"/>
    <n v="0.13663510000000001"/>
  </r>
  <r>
    <x v="363"/>
    <x v="3"/>
    <x v="3"/>
    <n v="5"/>
    <n v="4172"/>
    <s v="West"/>
    <n v="1.1984999999999999E-3"/>
  </r>
  <r>
    <x v="363"/>
    <x v="3"/>
    <x v="4"/>
    <m/>
    <n v="2263"/>
    <s v="West"/>
    <m/>
  </r>
  <r>
    <x v="364"/>
    <x v="3"/>
    <x v="0"/>
    <n v="2971"/>
    <n v="3984"/>
    <s v="West"/>
    <n v="0.74573290000000003"/>
  </r>
  <r>
    <x v="364"/>
    <x v="3"/>
    <x v="1"/>
    <n v="2197"/>
    <n v="6733"/>
    <s v="West"/>
    <n v="0.32630330000000002"/>
  </r>
  <r>
    <x v="364"/>
    <x v="3"/>
    <x v="2"/>
    <n v="64"/>
    <n v="863"/>
    <s v="West"/>
    <n v="7.4159900000000001E-2"/>
  </r>
  <r>
    <x v="364"/>
    <x v="3"/>
    <x v="3"/>
    <n v="2"/>
    <n v="1094"/>
    <s v="West"/>
    <n v="1.8282000000000001E-3"/>
  </r>
  <r>
    <x v="364"/>
    <x v="3"/>
    <x v="4"/>
    <m/>
    <n v="672"/>
    <s v="West"/>
    <m/>
  </r>
  <r>
    <x v="365"/>
    <x v="3"/>
    <x v="0"/>
    <n v="739"/>
    <n v="851"/>
    <s v="West"/>
    <n v="0.86839010000000005"/>
  </r>
  <r>
    <x v="365"/>
    <x v="3"/>
    <x v="1"/>
    <n v="1598"/>
    <n v="2313"/>
    <s v="West"/>
    <n v="0.69087770000000004"/>
  </r>
  <r>
    <x v="365"/>
    <x v="3"/>
    <x v="2"/>
    <n v="136"/>
    <n v="334"/>
    <s v="West"/>
    <n v="0.40718559999999998"/>
  </r>
  <r>
    <x v="365"/>
    <x v="3"/>
    <x v="4"/>
    <m/>
    <n v="147"/>
    <s v="West"/>
    <m/>
  </r>
  <r>
    <x v="365"/>
    <x v="3"/>
    <x v="3"/>
    <m/>
    <n v="297"/>
    <s v="West"/>
    <m/>
  </r>
  <r>
    <x v="366"/>
    <x v="3"/>
    <x v="0"/>
    <n v="7727"/>
    <n v="9337"/>
    <s v="West"/>
    <n v="0.82756779999999996"/>
  </r>
  <r>
    <x v="366"/>
    <x v="3"/>
    <x v="1"/>
    <n v="15211"/>
    <n v="27397"/>
    <s v="West"/>
    <n v="0.5552068"/>
  </r>
  <r>
    <x v="366"/>
    <x v="3"/>
    <x v="2"/>
    <n v="771"/>
    <n v="3334"/>
    <s v="West"/>
    <n v="0.23125370000000001"/>
  </r>
  <r>
    <x v="366"/>
    <x v="3"/>
    <x v="3"/>
    <n v="4"/>
    <n v="4067"/>
    <s v="West"/>
    <n v="9.835E-4"/>
  </r>
  <r>
    <x v="366"/>
    <x v="3"/>
    <x v="4"/>
    <m/>
    <n v="2406"/>
    <s v="West"/>
    <m/>
  </r>
  <r>
    <x v="367"/>
    <x v="3"/>
    <x v="0"/>
    <n v="6602"/>
    <n v="7153"/>
    <s v="West"/>
    <n v="0.92296940000000005"/>
  </r>
  <r>
    <x v="367"/>
    <x v="3"/>
    <x v="1"/>
    <n v="10646"/>
    <n v="17443"/>
    <s v="West"/>
    <n v="0.61033079999999995"/>
  </r>
  <r>
    <x v="367"/>
    <x v="3"/>
    <x v="2"/>
    <n v="655"/>
    <n v="2081"/>
    <s v="West"/>
    <n v="0.31475249999999999"/>
  </r>
  <r>
    <x v="367"/>
    <x v="3"/>
    <x v="3"/>
    <n v="3"/>
    <n v="2291"/>
    <s v="West"/>
    <n v="1.3094999999999999E-3"/>
  </r>
  <r>
    <x v="367"/>
    <x v="3"/>
    <x v="4"/>
    <m/>
    <n v="1364"/>
    <s v="West"/>
    <m/>
  </r>
  <r>
    <x v="368"/>
    <x v="3"/>
    <x v="0"/>
    <n v="8935"/>
    <n v="10515"/>
    <s v="West"/>
    <n v="0.84973849999999995"/>
  </r>
  <r>
    <x v="368"/>
    <x v="3"/>
    <x v="1"/>
    <n v="13306"/>
    <n v="25101"/>
    <s v="West"/>
    <n v="0.53009839999999997"/>
  </r>
  <r>
    <x v="368"/>
    <x v="3"/>
    <x v="2"/>
    <n v="645"/>
    <n v="2649"/>
    <s v="West"/>
    <n v="0.24348810000000001"/>
  </r>
  <r>
    <x v="368"/>
    <x v="3"/>
    <x v="3"/>
    <n v="8"/>
    <n v="3357"/>
    <s v="West"/>
    <n v="2.3831E-3"/>
  </r>
  <r>
    <x v="368"/>
    <x v="3"/>
    <x v="4"/>
    <m/>
    <n v="2191"/>
    <s v="West"/>
    <m/>
  </r>
  <r>
    <x v="369"/>
    <x v="3"/>
    <x v="0"/>
    <n v="1882"/>
    <n v="2382"/>
    <s v="West"/>
    <n v="0.79009229999999997"/>
  </r>
  <r>
    <x v="369"/>
    <x v="3"/>
    <x v="1"/>
    <n v="4180"/>
    <n v="7104"/>
    <s v="West"/>
    <n v="0.5884009"/>
  </r>
  <r>
    <x v="369"/>
    <x v="3"/>
    <x v="2"/>
    <n v="253"/>
    <n v="857"/>
    <s v="West"/>
    <n v="0.29521589999999998"/>
  </r>
  <r>
    <x v="369"/>
    <x v="3"/>
    <x v="4"/>
    <m/>
    <n v="505"/>
    <s v="West"/>
    <m/>
  </r>
  <r>
    <x v="369"/>
    <x v="3"/>
    <x v="3"/>
    <m/>
    <n v="910"/>
    <s v="West"/>
    <m/>
  </r>
  <r>
    <x v="370"/>
    <x v="3"/>
    <x v="0"/>
    <n v="2371"/>
    <n v="2919"/>
    <s v="West"/>
    <n v="0.81226449999999994"/>
  </r>
  <r>
    <x v="370"/>
    <x v="3"/>
    <x v="1"/>
    <n v="6817"/>
    <n v="11355"/>
    <s v="West"/>
    <n v="0.60035229999999995"/>
  </r>
  <r>
    <x v="370"/>
    <x v="3"/>
    <x v="2"/>
    <n v="478"/>
    <n v="1558"/>
    <s v="West"/>
    <n v="0.30680360000000001"/>
  </r>
  <r>
    <x v="370"/>
    <x v="3"/>
    <x v="3"/>
    <n v="1"/>
    <n v="1548"/>
    <s v="West"/>
    <n v="6.4599999999999998E-4"/>
  </r>
  <r>
    <x v="370"/>
    <x v="3"/>
    <x v="4"/>
    <m/>
    <n v="802"/>
    <s v="West"/>
    <m/>
  </r>
  <r>
    <x v="371"/>
    <x v="3"/>
    <x v="0"/>
    <n v="4399"/>
    <n v="5113"/>
    <s v="West"/>
    <n v="0.86035600000000001"/>
  </r>
  <r>
    <x v="371"/>
    <x v="3"/>
    <x v="1"/>
    <n v="5380"/>
    <n v="10347"/>
    <s v="West"/>
    <n v="0.51995749999999996"/>
  </r>
  <r>
    <x v="371"/>
    <x v="3"/>
    <x v="2"/>
    <n v="289"/>
    <n v="1327"/>
    <s v="West"/>
    <n v="0.21778449999999999"/>
  </r>
  <r>
    <x v="371"/>
    <x v="3"/>
    <x v="3"/>
    <n v="2"/>
    <n v="1601"/>
    <s v="West"/>
    <n v="1.2492E-3"/>
  </r>
  <r>
    <x v="371"/>
    <x v="3"/>
    <x v="4"/>
    <m/>
    <n v="1000"/>
    <s v="West"/>
    <m/>
  </r>
  <r>
    <x v="372"/>
    <x v="3"/>
    <x v="0"/>
    <n v="838"/>
    <n v="1183"/>
    <s v="West"/>
    <n v="0.70836849999999996"/>
  </r>
  <r>
    <x v="372"/>
    <x v="3"/>
    <x v="1"/>
    <n v="2370"/>
    <n v="5211"/>
    <s v="West"/>
    <n v="0.45480710000000002"/>
  </r>
  <r>
    <x v="372"/>
    <x v="3"/>
    <x v="2"/>
    <n v="119"/>
    <n v="915"/>
    <s v="West"/>
    <n v="0.13005459999999999"/>
  </r>
  <r>
    <x v="372"/>
    <x v="3"/>
    <x v="4"/>
    <m/>
    <n v="400"/>
    <s v="West"/>
    <m/>
  </r>
  <r>
    <x v="372"/>
    <x v="3"/>
    <x v="3"/>
    <m/>
    <n v="840"/>
    <s v="West"/>
    <m/>
  </r>
  <r>
    <x v="373"/>
    <x v="3"/>
    <x v="0"/>
    <n v="8071"/>
    <n v="10719"/>
    <s v="West"/>
    <n v="0.75296209999999997"/>
  </r>
  <r>
    <x v="373"/>
    <x v="3"/>
    <x v="1"/>
    <n v="10087"/>
    <n v="25728"/>
    <s v="West"/>
    <n v="0.3920631"/>
  </r>
  <r>
    <x v="373"/>
    <x v="3"/>
    <x v="2"/>
    <n v="287"/>
    <n v="2950"/>
    <s v="West"/>
    <n v="9.7288100000000002E-2"/>
  </r>
  <r>
    <x v="373"/>
    <x v="3"/>
    <x v="4"/>
    <m/>
    <n v="2115"/>
    <s v="West"/>
    <m/>
  </r>
  <r>
    <x v="373"/>
    <x v="3"/>
    <x v="3"/>
    <m/>
    <n v="3377"/>
    <s v="West"/>
    <m/>
  </r>
  <r>
    <x v="374"/>
    <x v="3"/>
    <x v="0"/>
    <n v="4341"/>
    <n v="5334"/>
    <s v="West"/>
    <n v="0.8138358"/>
  </r>
  <r>
    <x v="374"/>
    <x v="3"/>
    <x v="1"/>
    <n v="5717"/>
    <n v="11682"/>
    <s v="West"/>
    <n v="0.48938540000000003"/>
  </r>
  <r>
    <x v="374"/>
    <x v="3"/>
    <x v="2"/>
    <n v="246"/>
    <n v="1498"/>
    <s v="West"/>
    <n v="0.164219"/>
  </r>
  <r>
    <x v="374"/>
    <x v="3"/>
    <x v="4"/>
    <m/>
    <n v="914"/>
    <s v="West"/>
    <m/>
  </r>
  <r>
    <x v="374"/>
    <x v="3"/>
    <x v="3"/>
    <m/>
    <n v="1587"/>
    <s v="West"/>
    <m/>
  </r>
  <r>
    <x v="375"/>
    <x v="3"/>
    <x v="0"/>
    <n v="2781"/>
    <n v="3694"/>
    <s v="West"/>
    <n v="0.75284240000000002"/>
  </r>
  <r>
    <x v="375"/>
    <x v="3"/>
    <x v="1"/>
    <n v="5908"/>
    <n v="11847"/>
    <s v="West"/>
    <n v="0.49869160000000001"/>
  </r>
  <r>
    <x v="375"/>
    <x v="3"/>
    <x v="2"/>
    <n v="323"/>
    <n v="1807"/>
    <s v="West"/>
    <n v="0.1787493"/>
  </r>
  <r>
    <x v="375"/>
    <x v="3"/>
    <x v="3"/>
    <n v="4"/>
    <n v="1744"/>
    <s v="West"/>
    <n v="2.2935999999999998E-3"/>
  </r>
  <r>
    <x v="375"/>
    <x v="3"/>
    <x v="4"/>
    <m/>
    <n v="1005"/>
    <s v="West"/>
    <m/>
  </r>
  <r>
    <x v="376"/>
    <x v="3"/>
    <x v="0"/>
    <n v="5606"/>
    <n v="7025"/>
    <s v="West"/>
    <n v="0.79800709999999997"/>
  </r>
  <r>
    <x v="376"/>
    <x v="3"/>
    <x v="1"/>
    <n v="9541"/>
    <n v="19054"/>
    <s v="West"/>
    <n v="0.50073469999999998"/>
  </r>
  <r>
    <x v="376"/>
    <x v="3"/>
    <x v="2"/>
    <n v="498"/>
    <n v="2716"/>
    <s v="West"/>
    <n v="0.18335789999999999"/>
  </r>
  <r>
    <x v="376"/>
    <x v="3"/>
    <x v="3"/>
    <n v="6"/>
    <n v="3137"/>
    <s v="West"/>
    <n v="1.9127E-3"/>
  </r>
  <r>
    <x v="376"/>
    <x v="3"/>
    <x v="4"/>
    <m/>
    <n v="1721"/>
    <s v="West"/>
    <m/>
  </r>
  <r>
    <x v="377"/>
    <x v="3"/>
    <x v="0"/>
    <n v="3530"/>
    <n v="4548"/>
    <s v="West"/>
    <n v="0.77616540000000001"/>
  </r>
  <r>
    <x v="377"/>
    <x v="3"/>
    <x v="1"/>
    <n v="4860"/>
    <n v="10172"/>
    <s v="West"/>
    <n v="0.47778219999999999"/>
  </r>
  <r>
    <x v="377"/>
    <x v="3"/>
    <x v="2"/>
    <n v="134"/>
    <n v="1053"/>
    <s v="West"/>
    <n v="0.12725549999999999"/>
  </r>
  <r>
    <x v="377"/>
    <x v="3"/>
    <x v="3"/>
    <n v="2"/>
    <n v="1251"/>
    <s v="West"/>
    <n v="1.5987E-3"/>
  </r>
  <r>
    <x v="377"/>
    <x v="3"/>
    <x v="4"/>
    <m/>
    <n v="905"/>
    <s v="West"/>
    <m/>
  </r>
  <r>
    <x v="378"/>
    <x v="3"/>
    <x v="0"/>
    <n v="3022"/>
    <n v="3870"/>
    <s v="West"/>
    <n v="0.78087850000000003"/>
  </r>
  <r>
    <x v="378"/>
    <x v="3"/>
    <x v="1"/>
    <n v="4979"/>
    <n v="10736"/>
    <s v="West"/>
    <n v="0.46376679999999998"/>
  </r>
  <r>
    <x v="378"/>
    <x v="3"/>
    <x v="2"/>
    <n v="105"/>
    <n v="1456"/>
    <s v="West"/>
    <n v="7.2115399999999996E-2"/>
  </r>
  <r>
    <x v="378"/>
    <x v="3"/>
    <x v="4"/>
    <m/>
    <n v="1075"/>
    <s v="West"/>
    <m/>
  </r>
  <r>
    <x v="378"/>
    <x v="3"/>
    <x v="3"/>
    <m/>
    <n v="1780"/>
    <s v="West"/>
    <m/>
  </r>
  <r>
    <x v="379"/>
    <x v="3"/>
    <x v="0"/>
    <n v="5213"/>
    <n v="7392"/>
    <s v="West"/>
    <n v="0.70522180000000001"/>
  </r>
  <r>
    <x v="379"/>
    <x v="3"/>
    <x v="1"/>
    <n v="11815"/>
    <n v="25566"/>
    <s v="West"/>
    <n v="0.46213720000000003"/>
  </r>
  <r>
    <x v="379"/>
    <x v="3"/>
    <x v="2"/>
    <n v="435"/>
    <n v="3465"/>
    <s v="West"/>
    <n v="0.12554109999999999"/>
  </r>
  <r>
    <x v="379"/>
    <x v="3"/>
    <x v="3"/>
    <n v="2"/>
    <n v="3947"/>
    <s v="West"/>
    <n v="5.0670000000000001E-4"/>
  </r>
  <r>
    <x v="379"/>
    <x v="3"/>
    <x v="4"/>
    <m/>
    <n v="2391"/>
    <s v="West"/>
    <m/>
  </r>
  <r>
    <x v="380"/>
    <x v="3"/>
    <x v="0"/>
    <n v="2840"/>
    <n v="3410"/>
    <s v="West"/>
    <n v="0.83284460000000005"/>
  </r>
  <r>
    <x v="380"/>
    <x v="3"/>
    <x v="1"/>
    <n v="5277"/>
    <n v="10383"/>
    <s v="West"/>
    <n v="0.50823459999999998"/>
  </r>
  <r>
    <x v="380"/>
    <x v="3"/>
    <x v="2"/>
    <n v="94"/>
    <n v="821"/>
    <s v="West"/>
    <n v="0.1144945"/>
  </r>
  <r>
    <x v="380"/>
    <x v="3"/>
    <x v="4"/>
    <m/>
    <n v="670"/>
    <s v="West"/>
    <m/>
  </r>
  <r>
    <x v="380"/>
    <x v="3"/>
    <x v="3"/>
    <m/>
    <n v="1020"/>
    <s v="West"/>
    <m/>
  </r>
  <r>
    <x v="381"/>
    <x v="3"/>
    <x v="0"/>
    <n v="3935"/>
    <n v="4883"/>
    <s v="West"/>
    <n v="0.80585709999999999"/>
  </r>
  <r>
    <x v="381"/>
    <x v="3"/>
    <x v="1"/>
    <n v="8030"/>
    <n v="14104"/>
    <s v="West"/>
    <n v="0.56934200000000001"/>
  </r>
  <r>
    <x v="381"/>
    <x v="3"/>
    <x v="2"/>
    <n v="264"/>
    <n v="1193"/>
    <s v="West"/>
    <n v="0.22129090000000001"/>
  </r>
  <r>
    <x v="381"/>
    <x v="3"/>
    <x v="3"/>
    <n v="5"/>
    <n v="1477"/>
    <s v="West"/>
    <n v="3.3852000000000001E-3"/>
  </r>
  <r>
    <x v="381"/>
    <x v="3"/>
    <x v="4"/>
    <m/>
    <n v="1080"/>
    <s v="West"/>
    <m/>
  </r>
  <r>
    <x v="382"/>
    <x v="3"/>
    <x v="0"/>
    <n v="4282"/>
    <n v="5165"/>
    <s v="West"/>
    <n v="0.82904160000000005"/>
  </r>
  <r>
    <x v="382"/>
    <x v="3"/>
    <x v="1"/>
    <n v="7645"/>
    <n v="11483"/>
    <s v="West"/>
    <n v="0.66576679999999999"/>
  </r>
  <r>
    <x v="382"/>
    <x v="3"/>
    <x v="2"/>
    <n v="236"/>
    <n v="1049"/>
    <s v="West"/>
    <n v="0.22497619999999999"/>
  </r>
  <r>
    <x v="382"/>
    <x v="3"/>
    <x v="3"/>
    <n v="1"/>
    <n v="1230"/>
    <s v="West"/>
    <n v="8.1300000000000003E-4"/>
  </r>
  <r>
    <x v="382"/>
    <x v="3"/>
    <x v="4"/>
    <m/>
    <n v="807"/>
    <s v="West"/>
    <m/>
  </r>
  <r>
    <x v="383"/>
    <x v="3"/>
    <x v="0"/>
    <n v="4819"/>
    <n v="6287"/>
    <s v="West"/>
    <n v="0.76650229999999997"/>
  </r>
  <r>
    <x v="383"/>
    <x v="3"/>
    <x v="1"/>
    <n v="11307"/>
    <n v="18556"/>
    <s v="West"/>
    <n v="0.60934469999999996"/>
  </r>
  <r>
    <x v="383"/>
    <x v="3"/>
    <x v="2"/>
    <n v="766"/>
    <n v="2508"/>
    <s v="West"/>
    <n v="0.30542259999999999"/>
  </r>
  <r>
    <x v="383"/>
    <x v="3"/>
    <x v="3"/>
    <n v="1"/>
    <n v="2465"/>
    <s v="West"/>
    <n v="4.057E-4"/>
  </r>
  <r>
    <x v="383"/>
    <x v="3"/>
    <x v="4"/>
    <m/>
    <n v="1371"/>
    <s v="West"/>
    <m/>
  </r>
  <r>
    <x v="384"/>
    <x v="3"/>
    <x v="1"/>
    <n v="17813"/>
    <n v="19377"/>
    <s v="West"/>
    <n v="0.91928580000000004"/>
  </r>
  <r>
    <x v="384"/>
    <x v="3"/>
    <x v="0"/>
    <n v="6052"/>
    <n v="6938"/>
    <s v="West"/>
    <n v="0.87229749999999995"/>
  </r>
  <r>
    <x v="384"/>
    <x v="3"/>
    <x v="2"/>
    <n v="454"/>
    <n v="1925"/>
    <s v="West"/>
    <n v="0.2358442"/>
  </r>
  <r>
    <x v="384"/>
    <x v="3"/>
    <x v="3"/>
    <n v="1"/>
    <n v="2267"/>
    <s v="West"/>
    <n v="4.4109999999999999E-4"/>
  </r>
  <r>
    <x v="384"/>
    <x v="3"/>
    <x v="4"/>
    <m/>
    <n v="1328"/>
    <s v="West"/>
    <m/>
  </r>
  <r>
    <x v="385"/>
    <x v="3"/>
    <x v="0"/>
    <n v="5904"/>
    <n v="7511"/>
    <s v="West"/>
    <n v="0.78604719999999995"/>
  </r>
  <r>
    <x v="385"/>
    <x v="3"/>
    <x v="1"/>
    <n v="10089"/>
    <n v="21985"/>
    <s v="West"/>
    <n v="0.45890379999999997"/>
  </r>
  <r>
    <x v="385"/>
    <x v="3"/>
    <x v="2"/>
    <n v="349"/>
    <n v="2522"/>
    <s v="West"/>
    <n v="0.13838220000000001"/>
  </r>
  <r>
    <x v="385"/>
    <x v="3"/>
    <x v="3"/>
    <n v="4"/>
    <n v="3127"/>
    <s v="West"/>
    <n v="1.2792000000000001E-3"/>
  </r>
  <r>
    <x v="385"/>
    <x v="3"/>
    <x v="4"/>
    <m/>
    <n v="2362"/>
    <s v="West"/>
    <m/>
  </r>
  <r>
    <x v="386"/>
    <x v="3"/>
    <x v="0"/>
    <n v="4732"/>
    <n v="5819"/>
    <s v="West"/>
    <n v="0.81319810000000003"/>
  </r>
  <r>
    <x v="386"/>
    <x v="3"/>
    <x v="1"/>
    <n v="8835"/>
    <n v="16316"/>
    <s v="West"/>
    <n v="0.541493"/>
  </r>
  <r>
    <x v="386"/>
    <x v="3"/>
    <x v="2"/>
    <n v="465"/>
    <n v="2261"/>
    <s v="West"/>
    <n v="0.20566119999999999"/>
  </r>
  <r>
    <x v="386"/>
    <x v="3"/>
    <x v="3"/>
    <n v="3"/>
    <n v="2436"/>
    <s v="West"/>
    <n v="1.2315E-3"/>
  </r>
  <r>
    <x v="386"/>
    <x v="3"/>
    <x v="4"/>
    <m/>
    <n v="1288"/>
    <s v="West"/>
    <m/>
  </r>
  <r>
    <x v="387"/>
    <x v="3"/>
    <x v="0"/>
    <n v="3584"/>
    <n v="4408"/>
    <s v="West"/>
    <n v="0.81306710000000004"/>
  </r>
  <r>
    <x v="387"/>
    <x v="3"/>
    <x v="1"/>
    <n v="8333"/>
    <n v="15485"/>
    <s v="West"/>
    <n v="0.53813370000000005"/>
  </r>
  <r>
    <x v="387"/>
    <x v="3"/>
    <x v="2"/>
    <n v="470"/>
    <n v="2245"/>
    <s v="West"/>
    <n v="0.20935409999999999"/>
  </r>
  <r>
    <x v="387"/>
    <x v="3"/>
    <x v="4"/>
    <m/>
    <n v="1423"/>
    <s v="West"/>
    <m/>
  </r>
  <r>
    <x v="387"/>
    <x v="3"/>
    <x v="3"/>
    <m/>
    <n v="2310"/>
    <s v="West"/>
    <m/>
  </r>
  <r>
    <x v="388"/>
    <x v="3"/>
    <x v="0"/>
    <n v="1359"/>
    <n v="1935"/>
    <s v="West"/>
    <n v="0.70232559999999999"/>
  </r>
  <r>
    <x v="388"/>
    <x v="3"/>
    <x v="1"/>
    <n v="6168"/>
    <n v="13052"/>
    <s v="West"/>
    <n v="0.47257130000000003"/>
  </r>
  <r>
    <x v="388"/>
    <x v="3"/>
    <x v="2"/>
    <n v="254"/>
    <n v="1876"/>
    <s v="West"/>
    <n v="0.1353945"/>
  </r>
  <r>
    <x v="388"/>
    <x v="3"/>
    <x v="3"/>
    <n v="1"/>
    <n v="2582"/>
    <s v="West"/>
    <n v="3.8729999999999998E-4"/>
  </r>
  <r>
    <x v="388"/>
    <x v="3"/>
    <x v="4"/>
    <m/>
    <n v="1543"/>
    <s v="West"/>
    <m/>
  </r>
  <r>
    <x v="389"/>
    <x v="3"/>
    <x v="0"/>
    <n v="4154"/>
    <n v="4745"/>
    <s v="West"/>
    <n v="0.87544789999999995"/>
  </r>
  <r>
    <x v="389"/>
    <x v="3"/>
    <x v="1"/>
    <n v="8453"/>
    <n v="12788"/>
    <s v="West"/>
    <n v="0.66101030000000005"/>
  </r>
  <r>
    <x v="389"/>
    <x v="3"/>
    <x v="2"/>
    <n v="689"/>
    <n v="2124"/>
    <s v="West"/>
    <n v="0.32438790000000001"/>
  </r>
  <r>
    <x v="389"/>
    <x v="3"/>
    <x v="4"/>
    <m/>
    <n v="837"/>
    <s v="West"/>
    <m/>
  </r>
  <r>
    <x v="389"/>
    <x v="3"/>
    <x v="3"/>
    <m/>
    <n v="1827"/>
    <s v="West"/>
    <m/>
  </r>
  <r>
    <x v="390"/>
    <x v="3"/>
    <x v="0"/>
    <n v="2798"/>
    <n v="3626"/>
    <s v="West"/>
    <n v="0.77164920000000004"/>
  </r>
  <r>
    <x v="390"/>
    <x v="3"/>
    <x v="1"/>
    <n v="7583"/>
    <n v="12423"/>
    <s v="West"/>
    <n v="0.6104001"/>
  </r>
  <r>
    <x v="390"/>
    <x v="3"/>
    <x v="2"/>
    <n v="556"/>
    <n v="2093"/>
    <s v="West"/>
    <n v="0.26564739999999998"/>
  </r>
  <r>
    <x v="390"/>
    <x v="3"/>
    <x v="3"/>
    <n v="1"/>
    <n v="2019"/>
    <s v="West"/>
    <n v="4.9529999999999995E-4"/>
  </r>
  <r>
    <x v="390"/>
    <x v="3"/>
    <x v="4"/>
    <m/>
    <n v="913"/>
    <s v="West"/>
    <m/>
  </r>
  <r>
    <x v="391"/>
    <x v="3"/>
    <x v="0"/>
    <n v="3553"/>
    <n v="4172"/>
    <s v="West"/>
    <n v="0.85162990000000005"/>
  </r>
  <r>
    <x v="391"/>
    <x v="3"/>
    <x v="1"/>
    <n v="3186"/>
    <n v="5881"/>
    <s v="West"/>
    <n v="0.54174460000000002"/>
  </r>
  <r>
    <x v="391"/>
    <x v="3"/>
    <x v="2"/>
    <n v="119"/>
    <n v="813"/>
    <s v="West"/>
    <n v="0.14637149999999999"/>
  </r>
  <r>
    <x v="391"/>
    <x v="3"/>
    <x v="3"/>
    <n v="1"/>
    <n v="1021"/>
    <s v="West"/>
    <n v="9.7940000000000006E-4"/>
  </r>
  <r>
    <x v="391"/>
    <x v="3"/>
    <x v="4"/>
    <m/>
    <n v="570"/>
    <s v="West"/>
    <m/>
  </r>
  <r>
    <x v="392"/>
    <x v="3"/>
    <x v="0"/>
    <n v="3829"/>
    <n v="4638"/>
    <s v="West"/>
    <n v="0.82557139999999996"/>
  </r>
  <r>
    <x v="392"/>
    <x v="3"/>
    <x v="1"/>
    <n v="4923"/>
    <n v="9036"/>
    <s v="West"/>
    <n v="0.54482070000000005"/>
  </r>
  <r>
    <x v="392"/>
    <x v="3"/>
    <x v="2"/>
    <n v="307"/>
    <n v="1391"/>
    <s v="West"/>
    <n v="0.2207045"/>
  </r>
  <r>
    <x v="392"/>
    <x v="3"/>
    <x v="3"/>
    <n v="1"/>
    <n v="1668"/>
    <s v="West"/>
    <n v="5.9949999999999999E-4"/>
  </r>
  <r>
    <x v="392"/>
    <x v="3"/>
    <x v="4"/>
    <m/>
    <n v="846"/>
    <s v="West"/>
    <m/>
  </r>
  <r>
    <x v="393"/>
    <x v="3"/>
    <x v="0"/>
    <n v="2322"/>
    <n v="2957"/>
    <s v="West"/>
    <n v="0.78525529999999999"/>
  </r>
  <r>
    <x v="393"/>
    <x v="3"/>
    <x v="1"/>
    <n v="3578"/>
    <n v="6938"/>
    <s v="West"/>
    <n v="0.51571060000000002"/>
  </r>
  <r>
    <x v="393"/>
    <x v="3"/>
    <x v="2"/>
    <n v="222"/>
    <n v="1034"/>
    <s v="West"/>
    <n v="0.21470020000000001"/>
  </r>
  <r>
    <x v="393"/>
    <x v="3"/>
    <x v="4"/>
    <m/>
    <n v="801"/>
    <s v="West"/>
    <m/>
  </r>
  <r>
    <x v="393"/>
    <x v="3"/>
    <x v="3"/>
    <m/>
    <n v="1194"/>
    <s v="West"/>
    <m/>
  </r>
  <r>
    <x v="394"/>
    <x v="3"/>
    <x v="0"/>
    <n v="4163"/>
    <n v="5413"/>
    <s v="West"/>
    <n v="0.76907440000000005"/>
  </r>
  <r>
    <x v="394"/>
    <x v="3"/>
    <x v="1"/>
    <n v="8902"/>
    <n v="17453"/>
    <s v="West"/>
    <n v="0.51005560000000005"/>
  </r>
  <r>
    <x v="394"/>
    <x v="3"/>
    <x v="2"/>
    <n v="483"/>
    <n v="2382"/>
    <s v="West"/>
    <n v="0.2027708"/>
  </r>
  <r>
    <x v="394"/>
    <x v="3"/>
    <x v="4"/>
    <m/>
    <n v="1492"/>
    <s v="West"/>
    <m/>
  </r>
  <r>
    <x v="394"/>
    <x v="3"/>
    <x v="3"/>
    <m/>
    <n v="2617"/>
    <s v="West"/>
    <m/>
  </r>
  <r>
    <x v="395"/>
    <x v="3"/>
    <x v="0"/>
    <n v="168"/>
    <n v="268"/>
    <s v="West"/>
    <n v="0.62686569999999997"/>
  </r>
  <r>
    <x v="395"/>
    <x v="3"/>
    <x v="1"/>
    <n v="737"/>
    <n v="1851"/>
    <s v="West"/>
    <n v="0.39816319999999999"/>
  </r>
  <r>
    <x v="395"/>
    <x v="3"/>
    <x v="2"/>
    <n v="32"/>
    <n v="230"/>
    <s v="West"/>
    <n v="0.13913039999999999"/>
  </r>
  <r>
    <x v="395"/>
    <x v="3"/>
    <x v="4"/>
    <m/>
    <n v="299"/>
    <s v="West"/>
    <m/>
  </r>
  <r>
    <x v="395"/>
    <x v="3"/>
    <x v="3"/>
    <m/>
    <n v="319"/>
    <s v="West"/>
    <m/>
  </r>
  <r>
    <x v="396"/>
    <x v="3"/>
    <x v="0"/>
    <n v="4586"/>
    <n v="5749"/>
    <s v="West"/>
    <n v="0.79770390000000002"/>
  </r>
  <r>
    <x v="396"/>
    <x v="3"/>
    <x v="1"/>
    <n v="6514"/>
    <n v="14244"/>
    <s v="West"/>
    <n v="0.45731539999999998"/>
  </r>
  <r>
    <x v="396"/>
    <x v="3"/>
    <x v="2"/>
    <n v="252"/>
    <n v="1572"/>
    <s v="West"/>
    <n v="0.16030530000000001"/>
  </r>
  <r>
    <x v="396"/>
    <x v="3"/>
    <x v="3"/>
    <n v="5"/>
    <n v="1753"/>
    <s v="West"/>
    <n v="2.8522999999999999E-3"/>
  </r>
  <r>
    <x v="396"/>
    <x v="3"/>
    <x v="4"/>
    <m/>
    <n v="1224"/>
    <s v="West"/>
    <m/>
  </r>
  <r>
    <x v="397"/>
    <x v="3"/>
    <x v="0"/>
    <n v="3849"/>
    <n v="4717"/>
    <s v="West"/>
    <n v="0.81598470000000001"/>
  </r>
  <r>
    <x v="397"/>
    <x v="3"/>
    <x v="1"/>
    <n v="4924"/>
    <n v="10749"/>
    <s v="West"/>
    <n v="0.45808910000000003"/>
  </r>
  <r>
    <x v="397"/>
    <x v="3"/>
    <x v="2"/>
    <n v="271"/>
    <n v="1356"/>
    <s v="West"/>
    <n v="0.19985249999999999"/>
  </r>
  <r>
    <x v="397"/>
    <x v="3"/>
    <x v="3"/>
    <n v="2"/>
    <n v="1566"/>
    <s v="West"/>
    <n v="1.2771E-3"/>
  </r>
  <r>
    <x v="397"/>
    <x v="3"/>
    <x v="4"/>
    <m/>
    <n v="992"/>
    <s v="West"/>
    <m/>
  </r>
  <r>
    <x v="398"/>
    <x v="3"/>
    <x v="0"/>
    <n v="1680"/>
    <n v="2194"/>
    <s v="West"/>
    <n v="0.76572470000000004"/>
  </r>
  <r>
    <x v="398"/>
    <x v="3"/>
    <x v="1"/>
    <n v="2082"/>
    <n v="4915"/>
    <s v="West"/>
    <n v="0.42360120000000001"/>
  </r>
  <r>
    <x v="398"/>
    <x v="3"/>
    <x v="2"/>
    <n v="80"/>
    <n v="615"/>
    <s v="West"/>
    <n v="0.13008130000000001"/>
  </r>
  <r>
    <x v="398"/>
    <x v="3"/>
    <x v="4"/>
    <m/>
    <n v="502"/>
    <s v="West"/>
    <m/>
  </r>
  <r>
    <x v="398"/>
    <x v="3"/>
    <x v="3"/>
    <m/>
    <n v="769"/>
    <s v="West"/>
    <m/>
  </r>
  <r>
    <x v="399"/>
    <x v="3"/>
    <x v="0"/>
    <n v="9048"/>
    <n v="10863"/>
    <s v="West"/>
    <n v="0.83291910000000002"/>
  </r>
  <r>
    <x v="399"/>
    <x v="3"/>
    <x v="1"/>
    <n v="8524"/>
    <n v="19236"/>
    <s v="West"/>
    <n v="0.44312750000000001"/>
  </r>
  <r>
    <x v="399"/>
    <x v="3"/>
    <x v="2"/>
    <n v="361"/>
    <n v="2384"/>
    <s v="West"/>
    <n v="0.15142620000000001"/>
  </r>
  <r>
    <x v="399"/>
    <x v="3"/>
    <x v="4"/>
    <m/>
    <n v="1575"/>
    <s v="West"/>
    <m/>
  </r>
  <r>
    <x v="399"/>
    <x v="3"/>
    <x v="3"/>
    <m/>
    <n v="2541"/>
    <s v="West"/>
    <m/>
  </r>
  <r>
    <x v="400"/>
    <x v="3"/>
    <x v="0"/>
    <n v="4403"/>
    <n v="6408"/>
    <s v="West"/>
    <n v="0.68710990000000005"/>
  </r>
  <r>
    <x v="400"/>
    <x v="3"/>
    <x v="1"/>
    <n v="5597"/>
    <n v="16707"/>
    <s v="West"/>
    <n v="0.33500930000000001"/>
  </r>
  <r>
    <x v="400"/>
    <x v="3"/>
    <x v="2"/>
    <n v="183"/>
    <n v="1886"/>
    <s v="West"/>
    <n v="9.70308E-2"/>
  </r>
  <r>
    <x v="400"/>
    <x v="3"/>
    <x v="4"/>
    <m/>
    <n v="1558"/>
    <s v="West"/>
    <m/>
  </r>
  <r>
    <x v="400"/>
    <x v="3"/>
    <x v="3"/>
    <m/>
    <n v="2248"/>
    <s v="West"/>
    <m/>
  </r>
  <r>
    <x v="401"/>
    <x v="3"/>
    <x v="0"/>
    <n v="6623"/>
    <n v="8190"/>
    <s v="West"/>
    <n v="0.80866910000000003"/>
  </r>
  <r>
    <x v="401"/>
    <x v="3"/>
    <x v="1"/>
    <n v="9593"/>
    <n v="22871"/>
    <s v="West"/>
    <n v="0.41943950000000002"/>
  </r>
  <r>
    <x v="401"/>
    <x v="3"/>
    <x v="2"/>
    <n v="499"/>
    <n v="3390"/>
    <s v="West"/>
    <n v="0.14719760000000001"/>
  </r>
  <r>
    <x v="401"/>
    <x v="3"/>
    <x v="4"/>
    <m/>
    <n v="2086"/>
    <s v="West"/>
    <m/>
  </r>
  <r>
    <x v="401"/>
    <x v="3"/>
    <x v="3"/>
    <m/>
    <n v="3797"/>
    <s v="West"/>
    <m/>
  </r>
  <r>
    <x v="402"/>
    <x v="3"/>
    <x v="0"/>
    <n v="332"/>
    <n v="430"/>
    <s v="West"/>
    <n v="0.77209300000000003"/>
  </r>
  <r>
    <x v="402"/>
    <x v="3"/>
    <x v="1"/>
    <n v="462"/>
    <n v="987"/>
    <s v="West"/>
    <n v="0.46808509999999998"/>
  </r>
  <r>
    <x v="402"/>
    <x v="3"/>
    <x v="2"/>
    <n v="19"/>
    <n v="138"/>
    <s v="West"/>
    <n v="0.1376812"/>
  </r>
  <r>
    <x v="402"/>
    <x v="3"/>
    <x v="3"/>
    <n v="1"/>
    <n v="126"/>
    <s v="West"/>
    <n v="7.9365000000000008E-3"/>
  </r>
  <r>
    <x v="402"/>
    <x v="3"/>
    <x v="4"/>
    <m/>
    <n v="60"/>
    <s v="West"/>
    <m/>
  </r>
  <r>
    <x v="403"/>
    <x v="3"/>
    <x v="0"/>
    <n v="2908"/>
    <n v="3553"/>
    <s v="West"/>
    <n v="0.8184633"/>
  </r>
  <r>
    <x v="403"/>
    <x v="3"/>
    <x v="1"/>
    <n v="4290"/>
    <n v="9655"/>
    <s v="West"/>
    <n v="0.44432939999999999"/>
  </r>
  <r>
    <x v="403"/>
    <x v="3"/>
    <x v="2"/>
    <n v="191"/>
    <n v="1322"/>
    <s v="West"/>
    <n v="0.1444781"/>
  </r>
  <r>
    <x v="403"/>
    <x v="3"/>
    <x v="4"/>
    <m/>
    <n v="965"/>
    <s v="West"/>
    <m/>
  </r>
  <r>
    <x v="403"/>
    <x v="3"/>
    <x v="3"/>
    <m/>
    <n v="1489"/>
    <s v="West"/>
    <m/>
  </r>
  <r>
    <x v="404"/>
    <x v="3"/>
    <x v="0"/>
    <n v="6575"/>
    <n v="8018"/>
    <s v="West"/>
    <n v="0.82002989999999998"/>
  </r>
  <r>
    <x v="404"/>
    <x v="3"/>
    <x v="1"/>
    <n v="4747"/>
    <n v="12820"/>
    <s v="West"/>
    <n v="0.37028080000000002"/>
  </r>
  <r>
    <x v="404"/>
    <x v="3"/>
    <x v="2"/>
    <n v="152"/>
    <n v="1378"/>
    <s v="West"/>
    <n v="0.11030479999999999"/>
  </r>
  <r>
    <x v="404"/>
    <x v="3"/>
    <x v="3"/>
    <n v="2"/>
    <n v="1735"/>
    <s v="West"/>
    <n v="1.1527E-3"/>
  </r>
  <r>
    <x v="404"/>
    <x v="3"/>
    <x v="4"/>
    <m/>
    <n v="1034"/>
    <s v="West"/>
    <m/>
  </r>
  <r>
    <x v="405"/>
    <x v="3"/>
    <x v="0"/>
    <n v="2008"/>
    <n v="2440"/>
    <s v="West"/>
    <n v="0.82295079999999998"/>
  </r>
  <r>
    <x v="405"/>
    <x v="3"/>
    <x v="1"/>
    <n v="1543"/>
    <n v="4686"/>
    <s v="West"/>
    <n v="0.32927869999999998"/>
  </r>
  <r>
    <x v="405"/>
    <x v="3"/>
    <x v="2"/>
    <n v="57"/>
    <n v="560"/>
    <s v="West"/>
    <n v="0.10178570000000001"/>
  </r>
  <r>
    <x v="405"/>
    <x v="3"/>
    <x v="4"/>
    <m/>
    <n v="374"/>
    <s v="West"/>
    <m/>
  </r>
  <r>
    <x v="405"/>
    <x v="3"/>
    <x v="3"/>
    <m/>
    <n v="666"/>
    <s v="West"/>
    <m/>
  </r>
  <r>
    <x v="406"/>
    <x v="3"/>
    <x v="0"/>
    <n v="5996"/>
    <n v="7126"/>
    <s v="West"/>
    <n v="0.8414258"/>
  </r>
  <r>
    <x v="406"/>
    <x v="3"/>
    <x v="1"/>
    <n v="4150"/>
    <n v="11514"/>
    <s v="West"/>
    <n v="0.3604308"/>
  </r>
  <r>
    <x v="406"/>
    <x v="3"/>
    <x v="2"/>
    <n v="127"/>
    <n v="1509"/>
    <s v="West"/>
    <n v="8.4161700000000006E-2"/>
  </r>
  <r>
    <x v="406"/>
    <x v="3"/>
    <x v="4"/>
    <m/>
    <n v="1098"/>
    <s v="West"/>
    <m/>
  </r>
  <r>
    <x v="406"/>
    <x v="3"/>
    <x v="3"/>
    <m/>
    <n v="1656"/>
    <s v="West"/>
    <m/>
  </r>
  <r>
    <x v="407"/>
    <x v="3"/>
    <x v="0"/>
    <n v="8352"/>
    <n v="9468"/>
    <s v="West"/>
    <n v="0.88212930000000001"/>
  </r>
  <r>
    <x v="407"/>
    <x v="3"/>
    <x v="1"/>
    <n v="7058"/>
    <n v="15000"/>
    <s v="West"/>
    <n v="0.47053329999999999"/>
  </r>
  <r>
    <x v="407"/>
    <x v="3"/>
    <x v="2"/>
    <n v="227"/>
    <n v="1838"/>
    <s v="West"/>
    <n v="0.1235038"/>
  </r>
  <r>
    <x v="407"/>
    <x v="3"/>
    <x v="3"/>
    <n v="1"/>
    <n v="2131"/>
    <s v="West"/>
    <n v="4.6930000000000002E-4"/>
  </r>
  <r>
    <x v="407"/>
    <x v="3"/>
    <x v="4"/>
    <m/>
    <n v="1272"/>
    <s v="West"/>
    <m/>
  </r>
  <r>
    <x v="408"/>
    <x v="3"/>
    <x v="0"/>
    <n v="2818"/>
    <n v="3407"/>
    <s v="West"/>
    <n v="0.82712070000000004"/>
  </r>
  <r>
    <x v="408"/>
    <x v="3"/>
    <x v="1"/>
    <n v="1722"/>
    <n v="3887"/>
    <s v="West"/>
    <n v="0.4430152"/>
  </r>
  <r>
    <x v="408"/>
    <x v="3"/>
    <x v="2"/>
    <n v="54"/>
    <n v="459"/>
    <s v="West"/>
    <n v="0.1176471"/>
  </r>
  <r>
    <x v="408"/>
    <x v="3"/>
    <x v="4"/>
    <m/>
    <n v="326"/>
    <s v="West"/>
    <m/>
  </r>
  <r>
    <x v="408"/>
    <x v="3"/>
    <x v="3"/>
    <m/>
    <n v="563"/>
    <s v="West"/>
    <m/>
  </r>
  <r>
    <x v="409"/>
    <x v="3"/>
    <x v="0"/>
    <n v="2880"/>
    <n v="3402"/>
    <s v="West"/>
    <n v="0.8465608"/>
  </r>
  <r>
    <x v="409"/>
    <x v="3"/>
    <x v="1"/>
    <n v="2070"/>
    <n v="5047"/>
    <s v="West"/>
    <n v="0.41014460000000003"/>
  </r>
  <r>
    <x v="409"/>
    <x v="3"/>
    <x v="2"/>
    <n v="64"/>
    <n v="643"/>
    <s v="West"/>
    <n v="9.9533399999999994E-2"/>
  </r>
  <r>
    <x v="409"/>
    <x v="3"/>
    <x v="4"/>
    <m/>
    <n v="441"/>
    <s v="West"/>
    <m/>
  </r>
  <r>
    <x v="409"/>
    <x v="3"/>
    <x v="3"/>
    <m/>
    <n v="683"/>
    <s v="West"/>
    <m/>
  </r>
  <r>
    <x v="410"/>
    <x v="3"/>
    <x v="0"/>
    <n v="7499"/>
    <n v="8753"/>
    <s v="West"/>
    <n v="0.85673480000000002"/>
  </r>
  <r>
    <x v="410"/>
    <x v="3"/>
    <x v="1"/>
    <n v="7920"/>
    <n v="19489"/>
    <s v="West"/>
    <n v="0.4063831"/>
  </r>
  <r>
    <x v="410"/>
    <x v="3"/>
    <x v="2"/>
    <n v="252"/>
    <n v="2168"/>
    <s v="West"/>
    <n v="0.1162362"/>
  </r>
  <r>
    <x v="410"/>
    <x v="3"/>
    <x v="3"/>
    <n v="3"/>
    <n v="2653"/>
    <s v="West"/>
    <n v="1.1307999999999999E-3"/>
  </r>
  <r>
    <x v="410"/>
    <x v="3"/>
    <x v="4"/>
    <m/>
    <n v="1720"/>
    <s v="West"/>
    <m/>
  </r>
  <r>
    <x v="411"/>
    <x v="3"/>
    <x v="0"/>
    <n v="2955"/>
    <n v="3667"/>
    <s v="West"/>
    <n v="0.80583579999999999"/>
  </r>
  <r>
    <x v="411"/>
    <x v="3"/>
    <x v="1"/>
    <n v="3628"/>
    <n v="8958"/>
    <s v="West"/>
    <n v="0.4050011"/>
  </r>
  <r>
    <x v="411"/>
    <x v="3"/>
    <x v="2"/>
    <n v="178"/>
    <n v="1341"/>
    <s v="West"/>
    <n v="0.13273679999999999"/>
  </r>
  <r>
    <x v="411"/>
    <x v="3"/>
    <x v="4"/>
    <m/>
    <n v="1008"/>
    <s v="West"/>
    <m/>
  </r>
  <r>
    <x v="411"/>
    <x v="3"/>
    <x v="3"/>
    <m/>
    <n v="1721"/>
    <s v="West"/>
    <m/>
  </r>
  <r>
    <x v="412"/>
    <x v="3"/>
    <x v="0"/>
    <n v="735"/>
    <n v="930"/>
    <s v="West"/>
    <n v="0.79032259999999999"/>
  </r>
  <r>
    <x v="412"/>
    <x v="3"/>
    <x v="1"/>
    <n v="814"/>
    <n v="1947"/>
    <s v="West"/>
    <n v="0.41807909999999998"/>
  </r>
  <r>
    <x v="412"/>
    <x v="3"/>
    <x v="2"/>
    <n v="44"/>
    <n v="269"/>
    <s v="West"/>
    <n v="0.16356879999999999"/>
  </r>
  <r>
    <x v="412"/>
    <x v="3"/>
    <x v="4"/>
    <m/>
    <n v="190"/>
    <s v="West"/>
    <m/>
  </r>
  <r>
    <x v="412"/>
    <x v="3"/>
    <x v="3"/>
    <m/>
    <n v="335"/>
    <s v="West"/>
    <m/>
  </r>
  <r>
    <x v="413"/>
    <x v="3"/>
    <x v="0"/>
    <n v="2798"/>
    <n v="3408"/>
    <s v="West"/>
    <n v="0.8210094"/>
  </r>
  <r>
    <x v="413"/>
    <x v="3"/>
    <x v="1"/>
    <n v="2935"/>
    <n v="6809"/>
    <s v="West"/>
    <n v="0.43104710000000002"/>
  </r>
  <r>
    <x v="413"/>
    <x v="3"/>
    <x v="2"/>
    <n v="128"/>
    <n v="978"/>
    <s v="West"/>
    <n v="0.1308793"/>
  </r>
  <r>
    <x v="413"/>
    <x v="3"/>
    <x v="4"/>
    <m/>
    <n v="890"/>
    <s v="West"/>
    <m/>
  </r>
  <r>
    <x v="413"/>
    <x v="3"/>
    <x v="3"/>
    <m/>
    <n v="1283"/>
    <s v="West"/>
    <m/>
  </r>
  <r>
    <x v="414"/>
    <x v="3"/>
    <x v="0"/>
    <n v="2823"/>
    <n v="3178"/>
    <s v="West"/>
    <n v="0.88829449999999999"/>
  </r>
  <r>
    <x v="414"/>
    <x v="3"/>
    <x v="1"/>
    <n v="2874"/>
    <n v="5267"/>
    <s v="West"/>
    <n v="0.54566170000000003"/>
  </r>
  <r>
    <x v="414"/>
    <x v="3"/>
    <x v="2"/>
    <n v="157"/>
    <n v="690"/>
    <s v="West"/>
    <n v="0.22753619999999999"/>
  </r>
  <r>
    <x v="414"/>
    <x v="3"/>
    <x v="4"/>
    <m/>
    <n v="436"/>
    <s v="West"/>
    <m/>
  </r>
  <r>
    <x v="414"/>
    <x v="3"/>
    <x v="3"/>
    <m/>
    <n v="747"/>
    <s v="West"/>
    <m/>
  </r>
  <r>
    <x v="415"/>
    <x v="3"/>
    <x v="0"/>
    <n v="511"/>
    <n v="631"/>
    <s v="West"/>
    <n v="0.80982569999999998"/>
  </r>
  <r>
    <x v="415"/>
    <x v="3"/>
    <x v="1"/>
    <n v="703"/>
    <n v="1284"/>
    <s v="West"/>
    <n v="0.54750779999999999"/>
  </r>
  <r>
    <x v="415"/>
    <x v="3"/>
    <x v="2"/>
    <n v="30"/>
    <n v="199"/>
    <s v="West"/>
    <n v="0.15075379999999999"/>
  </r>
  <r>
    <x v="415"/>
    <x v="3"/>
    <x v="4"/>
    <m/>
    <n v="112"/>
    <s v="West"/>
    <m/>
  </r>
  <r>
    <x v="415"/>
    <x v="3"/>
    <x v="3"/>
    <m/>
    <n v="189"/>
    <s v="West"/>
    <m/>
  </r>
  <r>
    <x v="416"/>
    <x v="3"/>
    <x v="0"/>
    <n v="9179"/>
    <n v="10193"/>
    <s v="West"/>
    <n v="0.90051999999999999"/>
  </r>
  <r>
    <x v="416"/>
    <x v="3"/>
    <x v="1"/>
    <n v="9639"/>
    <n v="18077"/>
    <s v="West"/>
    <n v="0.533219"/>
  </r>
  <r>
    <x v="416"/>
    <x v="3"/>
    <x v="2"/>
    <n v="408"/>
    <n v="2089"/>
    <s v="West"/>
    <n v="0.1953088"/>
  </r>
  <r>
    <x v="416"/>
    <x v="3"/>
    <x v="3"/>
    <n v="4"/>
    <n v="2256"/>
    <s v="West"/>
    <n v="1.7730000000000001E-3"/>
  </r>
  <r>
    <x v="416"/>
    <x v="3"/>
    <x v="4"/>
    <m/>
    <n v="1497"/>
    <s v="West"/>
    <m/>
  </r>
  <r>
    <x v="417"/>
    <x v="3"/>
    <x v="0"/>
    <n v="3142"/>
    <n v="3752"/>
    <s v="West"/>
    <n v="0.83742000000000005"/>
  </r>
  <r>
    <x v="417"/>
    <x v="3"/>
    <x v="1"/>
    <n v="3905"/>
    <n v="9250"/>
    <s v="West"/>
    <n v="0.42216219999999999"/>
  </r>
  <r>
    <x v="417"/>
    <x v="3"/>
    <x v="2"/>
    <n v="154"/>
    <n v="1272"/>
    <s v="West"/>
    <n v="0.1210692"/>
  </r>
  <r>
    <x v="417"/>
    <x v="3"/>
    <x v="4"/>
    <m/>
    <n v="926"/>
    <s v="West"/>
    <m/>
  </r>
  <r>
    <x v="417"/>
    <x v="3"/>
    <x v="3"/>
    <m/>
    <n v="1352"/>
    <s v="West"/>
    <m/>
  </r>
  <r>
    <x v="418"/>
    <x v="3"/>
    <x v="0"/>
    <n v="2517"/>
    <n v="3544"/>
    <s v="West"/>
    <n v="0.71021440000000002"/>
  </r>
  <r>
    <x v="418"/>
    <x v="3"/>
    <x v="1"/>
    <n v="2616"/>
    <n v="8823"/>
    <s v="West"/>
    <n v="0.29649779999999998"/>
  </r>
  <r>
    <x v="418"/>
    <x v="3"/>
    <x v="2"/>
    <n v="109"/>
    <n v="1619"/>
    <s v="West"/>
    <n v="6.7325499999999996E-2"/>
  </r>
  <r>
    <x v="418"/>
    <x v="3"/>
    <x v="4"/>
    <m/>
    <n v="1048"/>
    <s v="West"/>
    <m/>
  </r>
  <r>
    <x v="418"/>
    <x v="3"/>
    <x v="3"/>
    <m/>
    <n v="1782"/>
    <s v="West"/>
    <m/>
  </r>
  <r>
    <x v="419"/>
    <x v="3"/>
    <x v="0"/>
    <n v="1348"/>
    <n v="1597"/>
    <s v="West"/>
    <n v="0.84408269999999996"/>
  </r>
  <r>
    <x v="419"/>
    <x v="3"/>
    <x v="1"/>
    <n v="870"/>
    <n v="1673"/>
    <s v="West"/>
    <n v="0.52002389999999998"/>
  </r>
  <r>
    <x v="419"/>
    <x v="3"/>
    <x v="2"/>
    <n v="22"/>
    <n v="128"/>
    <s v="West"/>
    <n v="0.171875"/>
  </r>
  <r>
    <x v="419"/>
    <x v="3"/>
    <x v="4"/>
    <m/>
    <n v="92"/>
    <s v="West"/>
    <m/>
  </r>
  <r>
    <x v="419"/>
    <x v="3"/>
    <x v="3"/>
    <m/>
    <n v="179"/>
    <s v="West"/>
    <m/>
  </r>
  <r>
    <x v="420"/>
    <x v="3"/>
    <x v="0"/>
    <n v="4318"/>
    <n v="5286"/>
    <s v="West"/>
    <n v="0.81687469999999995"/>
  </r>
  <r>
    <x v="420"/>
    <x v="3"/>
    <x v="1"/>
    <n v="5401"/>
    <n v="12192"/>
    <s v="West"/>
    <n v="0.44299539999999998"/>
  </r>
  <r>
    <x v="420"/>
    <x v="3"/>
    <x v="2"/>
    <n v="241"/>
    <n v="1636"/>
    <s v="West"/>
    <n v="0.14731050000000001"/>
  </r>
  <r>
    <x v="420"/>
    <x v="3"/>
    <x v="3"/>
    <n v="2"/>
    <n v="1807"/>
    <s v="West"/>
    <n v="1.1068E-3"/>
  </r>
  <r>
    <x v="420"/>
    <x v="3"/>
    <x v="4"/>
    <m/>
    <n v="1012"/>
    <s v="West"/>
    <m/>
  </r>
  <r>
    <x v="421"/>
    <x v="3"/>
    <x v="0"/>
    <n v="7724"/>
    <n v="8679"/>
    <s v="West"/>
    <n v="0.88996430000000004"/>
  </r>
  <r>
    <x v="421"/>
    <x v="3"/>
    <x v="1"/>
    <n v="8205"/>
    <n v="17031"/>
    <s v="West"/>
    <n v="0.48176849999999999"/>
  </r>
  <r>
    <x v="421"/>
    <x v="3"/>
    <x v="2"/>
    <n v="369"/>
    <n v="2345"/>
    <s v="West"/>
    <n v="0.1573561"/>
  </r>
  <r>
    <x v="421"/>
    <x v="3"/>
    <x v="4"/>
    <m/>
    <n v="1417"/>
    <s v="West"/>
    <m/>
  </r>
  <r>
    <x v="421"/>
    <x v="3"/>
    <x v="3"/>
    <m/>
    <n v="2441"/>
    <s v="West"/>
    <m/>
  </r>
  <r>
    <x v="422"/>
    <x v="3"/>
    <x v="0"/>
    <n v="5210"/>
    <n v="6587"/>
    <s v="West"/>
    <n v="0.79095179999999998"/>
  </r>
  <r>
    <x v="422"/>
    <x v="3"/>
    <x v="1"/>
    <n v="9759"/>
    <n v="19508"/>
    <s v="West"/>
    <n v="0.50025629999999999"/>
  </r>
  <r>
    <x v="422"/>
    <x v="3"/>
    <x v="2"/>
    <n v="301"/>
    <n v="2473"/>
    <s v="West"/>
    <n v="0.1217145"/>
  </r>
  <r>
    <x v="422"/>
    <x v="3"/>
    <x v="3"/>
    <n v="1"/>
    <n v="2804"/>
    <s v="West"/>
    <n v="3.5659999999999999E-4"/>
  </r>
  <r>
    <x v="422"/>
    <x v="3"/>
    <x v="4"/>
    <m/>
    <n v="1571"/>
    <s v="West"/>
    <m/>
  </r>
  <r>
    <x v="423"/>
    <x v="3"/>
    <x v="0"/>
    <n v="4730"/>
    <n v="5980"/>
    <s v="West"/>
    <n v="0.7909699"/>
  </r>
  <r>
    <x v="423"/>
    <x v="3"/>
    <x v="1"/>
    <n v="6614"/>
    <n v="15465"/>
    <s v="West"/>
    <n v="0.42767539999999998"/>
  </r>
  <r>
    <x v="423"/>
    <x v="3"/>
    <x v="2"/>
    <n v="142"/>
    <n v="1424"/>
    <s v="West"/>
    <n v="9.9719100000000005E-2"/>
  </r>
  <r>
    <x v="423"/>
    <x v="3"/>
    <x v="4"/>
    <m/>
    <n v="1074"/>
    <s v="West"/>
    <m/>
  </r>
  <r>
    <x v="423"/>
    <x v="3"/>
    <x v="3"/>
    <m/>
    <n v="1611"/>
    <s v="West"/>
    <m/>
  </r>
  <r>
    <x v="424"/>
    <x v="3"/>
    <x v="0"/>
    <n v="7254"/>
    <n v="8407"/>
    <s v="West"/>
    <n v="0.86285239999999996"/>
  </r>
  <r>
    <x v="424"/>
    <x v="3"/>
    <x v="1"/>
    <n v="12403"/>
    <n v="20391"/>
    <s v="West"/>
    <n v="0.60825850000000004"/>
  </r>
  <r>
    <x v="424"/>
    <x v="3"/>
    <x v="2"/>
    <n v="953"/>
    <n v="3492"/>
    <s v="West"/>
    <n v="0.27290950000000003"/>
  </r>
  <r>
    <x v="424"/>
    <x v="3"/>
    <x v="3"/>
    <n v="1"/>
    <n v="3512"/>
    <s v="West"/>
    <n v="2.8469999999999998E-4"/>
  </r>
  <r>
    <x v="424"/>
    <x v="3"/>
    <x v="4"/>
    <m/>
    <n v="1640"/>
    <s v="West"/>
    <m/>
  </r>
  <r>
    <x v="425"/>
    <x v="3"/>
    <x v="0"/>
    <n v="5403"/>
    <n v="6855"/>
    <s v="West"/>
    <n v="0.78818379999999999"/>
  </r>
  <r>
    <x v="425"/>
    <x v="3"/>
    <x v="1"/>
    <n v="10604"/>
    <n v="21463"/>
    <s v="West"/>
    <n v="0.49405949999999998"/>
  </r>
  <r>
    <x v="425"/>
    <x v="3"/>
    <x v="2"/>
    <n v="367"/>
    <n v="2809"/>
    <s v="West"/>
    <n v="0.1306515"/>
  </r>
  <r>
    <x v="425"/>
    <x v="3"/>
    <x v="3"/>
    <n v="1"/>
    <n v="3364"/>
    <s v="West"/>
    <n v="2.9730000000000002E-4"/>
  </r>
  <r>
    <x v="425"/>
    <x v="3"/>
    <x v="4"/>
    <m/>
    <n v="2018"/>
    <s v="West"/>
    <m/>
  </r>
  <r>
    <x v="426"/>
    <x v="3"/>
    <x v="0"/>
    <n v="4022"/>
    <n v="5348"/>
    <s v="West"/>
    <n v="0.75205679999999997"/>
  </r>
  <r>
    <x v="426"/>
    <x v="3"/>
    <x v="1"/>
    <n v="5713"/>
    <n v="14464"/>
    <s v="West"/>
    <n v="0.39498060000000002"/>
  </r>
  <r>
    <x v="426"/>
    <x v="3"/>
    <x v="2"/>
    <n v="209"/>
    <n v="1715"/>
    <s v="West"/>
    <n v="0.1218659"/>
  </r>
  <r>
    <x v="426"/>
    <x v="3"/>
    <x v="4"/>
    <m/>
    <n v="1279"/>
    <s v="West"/>
    <m/>
  </r>
  <r>
    <x v="426"/>
    <x v="3"/>
    <x v="3"/>
    <m/>
    <n v="1974"/>
    <s v="West"/>
    <m/>
  </r>
  <r>
    <x v="427"/>
    <x v="3"/>
    <x v="0"/>
    <n v="3077"/>
    <n v="2168"/>
    <s v="West"/>
    <n v="1"/>
  </r>
  <r>
    <x v="427"/>
    <x v="3"/>
    <x v="1"/>
    <n v="6111"/>
    <n v="7892"/>
    <s v="West"/>
    <n v="0.77432840000000003"/>
  </r>
  <r>
    <x v="427"/>
    <x v="3"/>
    <x v="2"/>
    <n v="161"/>
    <n v="425"/>
    <s v="West"/>
    <n v="0.37882349999999998"/>
  </r>
  <r>
    <x v="427"/>
    <x v="3"/>
    <x v="4"/>
    <m/>
    <n v="327"/>
    <s v="West"/>
    <m/>
  </r>
  <r>
    <x v="427"/>
    <x v="3"/>
    <x v="3"/>
    <m/>
    <n v="513"/>
    <s v="West"/>
    <m/>
  </r>
  <r>
    <x v="428"/>
    <x v="3"/>
    <x v="0"/>
    <n v="1927"/>
    <n v="2255"/>
    <s v="West"/>
    <n v="0.85454549999999996"/>
  </r>
  <r>
    <x v="428"/>
    <x v="3"/>
    <x v="1"/>
    <n v="3627"/>
    <n v="7333"/>
    <s v="West"/>
    <n v="0.49461339999999998"/>
  </r>
  <r>
    <x v="428"/>
    <x v="3"/>
    <x v="2"/>
    <n v="64"/>
    <n v="559"/>
    <s v="West"/>
    <n v="0.1144902"/>
  </r>
  <r>
    <x v="428"/>
    <x v="3"/>
    <x v="3"/>
    <n v="1"/>
    <n v="635"/>
    <s v="West"/>
    <n v="1.5747999999999999E-3"/>
  </r>
  <r>
    <x v="428"/>
    <x v="3"/>
    <x v="4"/>
    <m/>
    <n v="375"/>
    <s v="West"/>
    <m/>
  </r>
  <r>
    <x v="429"/>
    <x v="3"/>
    <x v="0"/>
    <n v="6678"/>
    <n v="7432"/>
    <s v="West"/>
    <n v="0.89854679999999998"/>
  </r>
  <r>
    <x v="429"/>
    <x v="3"/>
    <x v="1"/>
    <n v="9885"/>
    <n v="17686"/>
    <s v="West"/>
    <n v="0.55891659999999999"/>
  </r>
  <r>
    <x v="429"/>
    <x v="3"/>
    <x v="2"/>
    <n v="482"/>
    <n v="2006"/>
    <s v="West"/>
    <n v="0.2402792"/>
  </r>
  <r>
    <x v="429"/>
    <x v="3"/>
    <x v="3"/>
    <n v="4"/>
    <n v="2326"/>
    <s v="West"/>
    <n v="1.7197E-3"/>
  </r>
  <r>
    <x v="429"/>
    <x v="3"/>
    <x v="4"/>
    <m/>
    <n v="1349"/>
    <s v="West"/>
    <m/>
  </r>
  <r>
    <x v="430"/>
    <x v="3"/>
    <x v="0"/>
    <n v="4628"/>
    <n v="6211"/>
    <s v="West"/>
    <n v="0.74512959999999995"/>
  </r>
  <r>
    <x v="430"/>
    <x v="3"/>
    <x v="1"/>
    <n v="6608"/>
    <n v="15932"/>
    <s v="West"/>
    <n v="0.41476269999999998"/>
  </r>
  <r>
    <x v="430"/>
    <x v="3"/>
    <x v="2"/>
    <n v="277"/>
    <n v="2549"/>
    <s v="West"/>
    <n v="0.10867010000000001"/>
  </r>
  <r>
    <x v="430"/>
    <x v="3"/>
    <x v="3"/>
    <n v="1"/>
    <n v="2865"/>
    <s v="West"/>
    <n v="3.4900000000000003E-4"/>
  </r>
  <r>
    <x v="430"/>
    <x v="3"/>
    <x v="4"/>
    <m/>
    <n v="1559"/>
    <s v="West"/>
    <m/>
  </r>
  <r>
    <x v="431"/>
    <x v="3"/>
    <x v="0"/>
    <n v="9044"/>
    <n v="10742"/>
    <s v="West"/>
    <n v="0.84192889999999998"/>
  </r>
  <r>
    <x v="431"/>
    <x v="3"/>
    <x v="1"/>
    <n v="17642"/>
    <n v="29743"/>
    <s v="West"/>
    <n v="0.59314800000000001"/>
  </r>
  <r>
    <x v="431"/>
    <x v="3"/>
    <x v="2"/>
    <n v="989"/>
    <n v="4683"/>
    <s v="West"/>
    <n v="0.2111894"/>
  </r>
  <r>
    <x v="431"/>
    <x v="3"/>
    <x v="3"/>
    <n v="5"/>
    <n v="5262"/>
    <s v="West"/>
    <n v="9.502E-4"/>
  </r>
  <r>
    <x v="431"/>
    <x v="3"/>
    <x v="4"/>
    <m/>
    <n v="2674"/>
    <s v="West"/>
    <m/>
  </r>
  <r>
    <x v="432"/>
    <x v="3"/>
    <x v="0"/>
    <n v="9300"/>
    <n v="10131"/>
    <s v="West"/>
    <n v="0.91797450000000003"/>
  </r>
  <r>
    <x v="432"/>
    <x v="3"/>
    <x v="1"/>
    <n v="14370"/>
    <n v="23317"/>
    <s v="West"/>
    <n v="0.61628850000000002"/>
  </r>
  <r>
    <x v="432"/>
    <x v="3"/>
    <x v="2"/>
    <n v="656"/>
    <n v="2927"/>
    <s v="West"/>
    <n v="0.22412029999999999"/>
  </r>
  <r>
    <x v="432"/>
    <x v="3"/>
    <x v="3"/>
    <n v="1"/>
    <n v="3296"/>
    <s v="West"/>
    <n v="3.034E-4"/>
  </r>
  <r>
    <x v="432"/>
    <x v="3"/>
    <x v="4"/>
    <m/>
    <n v="1929"/>
    <s v="West"/>
    <m/>
  </r>
  <r>
    <x v="433"/>
    <x v="3"/>
    <x v="0"/>
    <n v="6689"/>
    <n v="7829"/>
    <s v="West"/>
    <n v="0.85438749999999997"/>
  </r>
  <r>
    <x v="433"/>
    <x v="3"/>
    <x v="1"/>
    <n v="7308"/>
    <n v="14683"/>
    <s v="West"/>
    <n v="0.49771850000000001"/>
  </r>
  <r>
    <x v="433"/>
    <x v="3"/>
    <x v="2"/>
    <n v="304"/>
    <n v="1783"/>
    <s v="West"/>
    <n v="0.17049919999999999"/>
  </r>
  <r>
    <x v="433"/>
    <x v="3"/>
    <x v="3"/>
    <n v="5"/>
    <n v="1950"/>
    <s v="West"/>
    <n v="2.5641000000000001E-3"/>
  </r>
  <r>
    <x v="433"/>
    <x v="3"/>
    <x v="4"/>
    <m/>
    <n v="1212"/>
    <s v="West"/>
    <m/>
  </r>
  <r>
    <x v="434"/>
    <x v="3"/>
    <x v="0"/>
    <n v="9911"/>
    <n v="11476"/>
    <s v="West"/>
    <n v="0.86362839999999996"/>
  </r>
  <r>
    <x v="434"/>
    <x v="3"/>
    <x v="1"/>
    <n v="11202"/>
    <n v="19751"/>
    <s v="West"/>
    <n v="0.56716109999999997"/>
  </r>
  <r>
    <x v="434"/>
    <x v="3"/>
    <x v="2"/>
    <n v="735"/>
    <n v="3113"/>
    <s v="West"/>
    <n v="0.2361066"/>
  </r>
  <r>
    <x v="434"/>
    <x v="3"/>
    <x v="3"/>
    <n v="3"/>
    <n v="3326"/>
    <s v="West"/>
    <n v="9.0200000000000002E-4"/>
  </r>
  <r>
    <x v="434"/>
    <x v="3"/>
    <x v="4"/>
    <m/>
    <n v="1631"/>
    <s v="West"/>
    <m/>
  </r>
  <r>
    <x v="435"/>
    <x v="3"/>
    <x v="0"/>
    <n v="500"/>
    <n v="899"/>
    <s v="West"/>
    <n v="0.55617349999999999"/>
  </r>
  <r>
    <x v="435"/>
    <x v="3"/>
    <x v="1"/>
    <n v="1364"/>
    <n v="3521"/>
    <s v="West"/>
    <n v="0.38739000000000001"/>
  </r>
  <r>
    <x v="435"/>
    <x v="3"/>
    <x v="2"/>
    <n v="70"/>
    <n v="547"/>
    <s v="West"/>
    <n v="0.1279708"/>
  </r>
  <r>
    <x v="435"/>
    <x v="3"/>
    <x v="3"/>
    <n v="1"/>
    <n v="672"/>
    <s v="West"/>
    <n v="1.4881E-3"/>
  </r>
  <r>
    <x v="435"/>
    <x v="3"/>
    <x v="4"/>
    <m/>
    <n v="441"/>
    <s v="West"/>
    <m/>
  </r>
  <r>
    <x v="436"/>
    <x v="3"/>
    <x v="0"/>
    <n v="1035"/>
    <n v="1276"/>
    <s v="West"/>
    <n v="0.81112850000000003"/>
  </r>
  <r>
    <x v="436"/>
    <x v="3"/>
    <x v="1"/>
    <n v="2686"/>
    <n v="5633"/>
    <s v="West"/>
    <n v="0.47683300000000001"/>
  </r>
  <r>
    <x v="436"/>
    <x v="3"/>
    <x v="2"/>
    <n v="122"/>
    <n v="820"/>
    <s v="West"/>
    <n v="0.14878050000000001"/>
  </r>
  <r>
    <x v="436"/>
    <x v="3"/>
    <x v="4"/>
    <m/>
    <n v="627"/>
    <s v="West"/>
    <m/>
  </r>
  <r>
    <x v="436"/>
    <x v="3"/>
    <x v="3"/>
    <m/>
    <n v="1046"/>
    <s v="West"/>
    <m/>
  </r>
  <r>
    <x v="437"/>
    <x v="3"/>
    <x v="0"/>
    <n v="178"/>
    <n v="216"/>
    <s v="West"/>
    <n v="0.82407410000000003"/>
  </r>
  <r>
    <x v="437"/>
    <x v="3"/>
    <x v="1"/>
    <n v="167"/>
    <n v="363"/>
    <s v="West"/>
    <n v="0.46005509999999999"/>
  </r>
  <r>
    <x v="437"/>
    <x v="3"/>
    <x v="2"/>
    <n v="7"/>
    <n v="50"/>
    <s v="West"/>
    <n v="0.14000000000000001"/>
  </r>
  <r>
    <x v="437"/>
    <x v="3"/>
    <x v="4"/>
    <m/>
    <n v="20"/>
    <s v="West"/>
    <m/>
  </r>
  <r>
    <x v="437"/>
    <x v="3"/>
    <x v="3"/>
    <m/>
    <n v="63"/>
    <s v="West"/>
    <m/>
  </r>
  <r>
    <x v="438"/>
    <x v="3"/>
    <x v="0"/>
    <n v="2262"/>
    <n v="2662"/>
    <s v="West"/>
    <n v="0.84973699999999996"/>
  </r>
  <r>
    <x v="438"/>
    <x v="3"/>
    <x v="1"/>
    <n v="3397"/>
    <n v="6398"/>
    <s v="West"/>
    <n v="0.53094710000000001"/>
  </r>
  <r>
    <x v="438"/>
    <x v="3"/>
    <x v="2"/>
    <n v="182"/>
    <n v="934"/>
    <s v="West"/>
    <n v="0.1948608"/>
  </r>
  <r>
    <x v="438"/>
    <x v="3"/>
    <x v="4"/>
    <m/>
    <n v="650"/>
    <s v="West"/>
    <m/>
  </r>
  <r>
    <x v="438"/>
    <x v="3"/>
    <x v="3"/>
    <m/>
    <n v="1203"/>
    <s v="West"/>
    <m/>
  </r>
  <r>
    <x v="439"/>
    <x v="3"/>
    <x v="0"/>
    <n v="4521"/>
    <n v="5034"/>
    <s v="West"/>
    <n v="0.89809300000000003"/>
  </r>
  <r>
    <x v="439"/>
    <x v="3"/>
    <x v="1"/>
    <n v="2950"/>
    <n v="5655"/>
    <s v="West"/>
    <n v="0.52166219999999996"/>
  </r>
  <r>
    <x v="439"/>
    <x v="3"/>
    <x v="2"/>
    <n v="85"/>
    <n v="709"/>
    <s v="West"/>
    <n v="0.1198872"/>
  </r>
  <r>
    <x v="439"/>
    <x v="3"/>
    <x v="3"/>
    <n v="1"/>
    <n v="819"/>
    <s v="West"/>
    <n v="1.2210000000000001E-3"/>
  </r>
  <r>
    <x v="439"/>
    <x v="3"/>
    <x v="4"/>
    <m/>
    <n v="451"/>
    <s v="West"/>
    <m/>
  </r>
  <r>
    <x v="440"/>
    <x v="3"/>
    <x v="0"/>
    <n v="4645"/>
    <n v="5643"/>
    <s v="West"/>
    <n v="0.82314370000000003"/>
  </r>
  <r>
    <x v="440"/>
    <x v="3"/>
    <x v="1"/>
    <n v="4656"/>
    <n v="10727"/>
    <s v="West"/>
    <n v="0.43404490000000001"/>
  </r>
  <r>
    <x v="440"/>
    <x v="3"/>
    <x v="2"/>
    <n v="186"/>
    <n v="1390"/>
    <s v="West"/>
    <n v="0.13381290000000001"/>
  </r>
  <r>
    <x v="440"/>
    <x v="3"/>
    <x v="4"/>
    <m/>
    <n v="989"/>
    <s v="West"/>
    <m/>
  </r>
  <r>
    <x v="440"/>
    <x v="3"/>
    <x v="3"/>
    <m/>
    <n v="1610"/>
    <s v="West"/>
    <m/>
  </r>
  <r>
    <x v="441"/>
    <x v="3"/>
    <x v="0"/>
    <n v="6914"/>
    <n v="7925"/>
    <s v="West"/>
    <n v="0.87242900000000001"/>
  </r>
  <r>
    <x v="441"/>
    <x v="3"/>
    <x v="1"/>
    <n v="5868"/>
    <n v="13189"/>
    <s v="West"/>
    <n v="0.44491619999999998"/>
  </r>
  <r>
    <x v="441"/>
    <x v="3"/>
    <x v="2"/>
    <n v="269"/>
    <n v="1887"/>
    <s v="West"/>
    <n v="0.14255429999999999"/>
  </r>
  <r>
    <x v="441"/>
    <x v="3"/>
    <x v="3"/>
    <n v="1"/>
    <n v="1950"/>
    <s v="West"/>
    <n v="5.128E-4"/>
  </r>
  <r>
    <x v="441"/>
    <x v="3"/>
    <x v="4"/>
    <m/>
    <n v="1123"/>
    <s v="West"/>
    <m/>
  </r>
  <r>
    <x v="442"/>
    <x v="3"/>
    <x v="0"/>
    <n v="5899"/>
    <n v="7589"/>
    <s v="West"/>
    <n v="0.77730920000000003"/>
  </r>
  <r>
    <x v="442"/>
    <x v="3"/>
    <x v="1"/>
    <n v="5832"/>
    <n v="14059"/>
    <s v="West"/>
    <n v="0.4148232"/>
  </r>
  <r>
    <x v="442"/>
    <x v="3"/>
    <x v="2"/>
    <n v="248"/>
    <n v="1898"/>
    <s v="West"/>
    <n v="0.1306639"/>
  </r>
  <r>
    <x v="442"/>
    <x v="3"/>
    <x v="3"/>
    <n v="1"/>
    <n v="2081"/>
    <s v="West"/>
    <n v="4.8050000000000002E-4"/>
  </r>
  <r>
    <x v="442"/>
    <x v="3"/>
    <x v="4"/>
    <m/>
    <n v="1179"/>
    <s v="West"/>
    <m/>
  </r>
  <r>
    <x v="443"/>
    <x v="3"/>
    <x v="0"/>
    <n v="6646"/>
    <n v="7759"/>
    <s v="West"/>
    <n v="0.85655369999999997"/>
  </r>
  <r>
    <x v="443"/>
    <x v="3"/>
    <x v="1"/>
    <n v="7458"/>
    <n v="15556"/>
    <s v="West"/>
    <n v="0.4794292"/>
  </r>
  <r>
    <x v="443"/>
    <x v="3"/>
    <x v="2"/>
    <n v="288"/>
    <n v="2223"/>
    <s v="West"/>
    <n v="0.12955469999999999"/>
  </r>
  <r>
    <x v="443"/>
    <x v="3"/>
    <x v="3"/>
    <n v="1"/>
    <n v="2435"/>
    <s v="West"/>
    <n v="4.1070000000000001E-4"/>
  </r>
  <r>
    <x v="443"/>
    <x v="3"/>
    <x v="4"/>
    <m/>
    <n v="1368"/>
    <s v="West"/>
    <m/>
  </r>
  <r>
    <x v="444"/>
    <x v="3"/>
    <x v="0"/>
    <n v="5962"/>
    <n v="7094"/>
    <s v="West"/>
    <n v="0.84042850000000002"/>
  </r>
  <r>
    <x v="444"/>
    <x v="3"/>
    <x v="1"/>
    <n v="5237"/>
    <n v="14335"/>
    <s v="West"/>
    <n v="0.36532959999999998"/>
  </r>
  <r>
    <x v="444"/>
    <x v="3"/>
    <x v="2"/>
    <n v="117"/>
    <n v="1537"/>
    <s v="West"/>
    <n v="7.6122300000000004E-2"/>
  </r>
  <r>
    <x v="444"/>
    <x v="3"/>
    <x v="3"/>
    <n v="1"/>
    <n v="1695"/>
    <s v="West"/>
    <n v="5.9000000000000003E-4"/>
  </r>
  <r>
    <x v="444"/>
    <x v="3"/>
    <x v="4"/>
    <m/>
    <n v="1168"/>
    <s v="West"/>
    <m/>
  </r>
  <r>
    <x v="445"/>
    <x v="3"/>
    <x v="0"/>
    <n v="3755"/>
    <n v="4251"/>
    <s v="West"/>
    <n v="0.88332160000000004"/>
  </r>
  <r>
    <x v="445"/>
    <x v="3"/>
    <x v="1"/>
    <n v="2839"/>
    <n v="5638"/>
    <s v="West"/>
    <n v="0.50354739999999998"/>
  </r>
  <r>
    <x v="445"/>
    <x v="3"/>
    <x v="2"/>
    <n v="80"/>
    <n v="758"/>
    <s v="West"/>
    <n v="0.10554090000000001"/>
  </r>
  <r>
    <x v="445"/>
    <x v="3"/>
    <x v="3"/>
    <n v="1"/>
    <n v="775"/>
    <s v="West"/>
    <n v="1.2903000000000001E-3"/>
  </r>
  <r>
    <x v="445"/>
    <x v="3"/>
    <x v="4"/>
    <m/>
    <n v="441"/>
    <s v="West"/>
    <m/>
  </r>
  <r>
    <x v="446"/>
    <x v="3"/>
    <x v="0"/>
    <n v="1280"/>
    <n v="1457"/>
    <s v="West"/>
    <n v="0.87851749999999995"/>
  </r>
  <r>
    <x v="446"/>
    <x v="3"/>
    <x v="1"/>
    <n v="454"/>
    <n v="857"/>
    <s v="West"/>
    <n v="0.52975490000000003"/>
  </r>
  <r>
    <x v="446"/>
    <x v="3"/>
    <x v="2"/>
    <n v="15"/>
    <n v="103"/>
    <s v="West"/>
    <n v="0.14563110000000001"/>
  </r>
  <r>
    <x v="446"/>
    <x v="3"/>
    <x v="4"/>
    <m/>
    <n v="54"/>
    <s v="West"/>
    <m/>
  </r>
  <r>
    <x v="446"/>
    <x v="3"/>
    <x v="3"/>
    <m/>
    <n v="108"/>
    <s v="West"/>
    <m/>
  </r>
  <r>
    <x v="447"/>
    <x v="3"/>
    <x v="0"/>
    <n v="396"/>
    <n v="438"/>
    <s v="West"/>
    <n v="0.90410959999999996"/>
  </r>
  <r>
    <x v="447"/>
    <x v="3"/>
    <x v="1"/>
    <n v="276"/>
    <n v="524"/>
    <s v="West"/>
    <n v="0.52671749999999995"/>
  </r>
  <r>
    <x v="447"/>
    <x v="3"/>
    <x v="2"/>
    <n v="11"/>
    <n v="75"/>
    <s v="West"/>
    <n v="0.14666670000000001"/>
  </r>
  <r>
    <x v="447"/>
    <x v="3"/>
    <x v="4"/>
    <m/>
    <n v="41"/>
    <s v="West"/>
    <m/>
  </r>
  <r>
    <x v="447"/>
    <x v="3"/>
    <x v="3"/>
    <m/>
    <n v="69"/>
    <s v="West"/>
    <m/>
  </r>
  <r>
    <x v="448"/>
    <x v="3"/>
    <x v="0"/>
    <n v="3492"/>
    <n v="4512"/>
    <s v="West"/>
    <n v="0.77393619999999996"/>
  </r>
  <r>
    <x v="448"/>
    <x v="3"/>
    <x v="1"/>
    <n v="2555"/>
    <n v="7313"/>
    <s v="West"/>
    <n v="0.34937780000000002"/>
  </r>
  <r>
    <x v="448"/>
    <x v="3"/>
    <x v="2"/>
    <n v="86"/>
    <n v="977"/>
    <s v="West"/>
    <n v="8.8024599999999995E-2"/>
  </r>
  <r>
    <x v="448"/>
    <x v="3"/>
    <x v="4"/>
    <m/>
    <n v="682"/>
    <s v="West"/>
    <m/>
  </r>
  <r>
    <x v="448"/>
    <x v="3"/>
    <x v="3"/>
    <m/>
    <n v="1173"/>
    <s v="West"/>
    <m/>
  </r>
  <r>
    <x v="449"/>
    <x v="3"/>
    <x v="0"/>
    <n v="5215"/>
    <n v="6780"/>
    <s v="West"/>
    <n v="0.76917400000000002"/>
  </r>
  <r>
    <x v="449"/>
    <x v="3"/>
    <x v="1"/>
    <n v="6231"/>
    <n v="19199"/>
    <s v="West"/>
    <n v="0.32454820000000001"/>
  </r>
  <r>
    <x v="449"/>
    <x v="3"/>
    <x v="2"/>
    <n v="129"/>
    <n v="2338"/>
    <s v="West"/>
    <n v="5.5175399999999999E-2"/>
  </r>
  <r>
    <x v="449"/>
    <x v="3"/>
    <x v="4"/>
    <m/>
    <n v="1482"/>
    <s v="West"/>
    <m/>
  </r>
  <r>
    <x v="449"/>
    <x v="3"/>
    <x v="3"/>
    <m/>
    <n v="2347"/>
    <s v="West"/>
    <m/>
  </r>
  <r>
    <x v="450"/>
    <x v="3"/>
    <x v="0"/>
    <n v="2468"/>
    <n v="3157"/>
    <s v="West"/>
    <n v="0.78175490000000003"/>
  </r>
  <r>
    <x v="450"/>
    <x v="3"/>
    <x v="1"/>
    <n v="2549"/>
    <n v="6545"/>
    <s v="West"/>
    <n v="0.38945760000000001"/>
  </r>
  <r>
    <x v="450"/>
    <x v="3"/>
    <x v="2"/>
    <n v="102"/>
    <n v="845"/>
    <s v="West"/>
    <n v="0.1207101"/>
  </r>
  <r>
    <x v="450"/>
    <x v="3"/>
    <x v="3"/>
    <n v="1"/>
    <n v="869"/>
    <s v="West"/>
    <n v="1.1506999999999999E-3"/>
  </r>
  <r>
    <x v="450"/>
    <x v="3"/>
    <x v="4"/>
    <m/>
    <n v="526"/>
    <s v="West"/>
    <m/>
  </r>
  <r>
    <x v="451"/>
    <x v="3"/>
    <x v="0"/>
    <n v="6246"/>
    <n v="7544"/>
    <s v="West"/>
    <n v="0.82794270000000003"/>
  </r>
  <r>
    <x v="451"/>
    <x v="3"/>
    <x v="1"/>
    <n v="6672"/>
    <n v="13387"/>
    <s v="West"/>
    <n v="0.498394"/>
  </r>
  <r>
    <x v="451"/>
    <x v="3"/>
    <x v="2"/>
    <n v="304"/>
    <n v="1768"/>
    <s v="West"/>
    <n v="0.17194570000000001"/>
  </r>
  <r>
    <x v="451"/>
    <x v="3"/>
    <x v="3"/>
    <n v="3"/>
    <n v="1787"/>
    <s v="West"/>
    <n v="1.6788E-3"/>
  </r>
  <r>
    <x v="451"/>
    <x v="3"/>
    <x v="4"/>
    <m/>
    <n v="927"/>
    <s v="West"/>
    <m/>
  </r>
  <r>
    <x v="452"/>
    <x v="3"/>
    <x v="0"/>
    <n v="3452"/>
    <n v="4679"/>
    <s v="West"/>
    <n v="0.73776450000000005"/>
  </r>
  <r>
    <x v="452"/>
    <x v="3"/>
    <x v="1"/>
    <n v="3501"/>
    <n v="7993"/>
    <s v="West"/>
    <n v="0.43800820000000001"/>
  </r>
  <r>
    <x v="452"/>
    <x v="3"/>
    <x v="2"/>
    <n v="165"/>
    <n v="1184"/>
    <s v="West"/>
    <n v="0.13935810000000001"/>
  </r>
  <r>
    <x v="452"/>
    <x v="3"/>
    <x v="4"/>
    <m/>
    <n v="654"/>
    <s v="West"/>
    <m/>
  </r>
  <r>
    <x v="452"/>
    <x v="3"/>
    <x v="3"/>
    <m/>
    <n v="1127"/>
    <s v="West"/>
    <m/>
  </r>
  <r>
    <x v="453"/>
    <x v="3"/>
    <x v="0"/>
    <n v="2422"/>
    <n v="3236"/>
    <s v="West"/>
    <n v="0.74845490000000003"/>
  </r>
  <r>
    <x v="453"/>
    <x v="3"/>
    <x v="1"/>
    <n v="2880"/>
    <n v="7402"/>
    <s v="West"/>
    <n v="0.38908399999999999"/>
  </r>
  <r>
    <x v="453"/>
    <x v="3"/>
    <x v="2"/>
    <n v="115"/>
    <n v="1135"/>
    <s v="West"/>
    <n v="0.1013216"/>
  </r>
  <r>
    <x v="453"/>
    <x v="3"/>
    <x v="4"/>
    <m/>
    <n v="647"/>
    <s v="West"/>
    <m/>
  </r>
  <r>
    <x v="453"/>
    <x v="3"/>
    <x v="3"/>
    <m/>
    <n v="1223"/>
    <s v="West"/>
    <m/>
  </r>
  <r>
    <x v="454"/>
    <x v="3"/>
    <x v="0"/>
    <n v="5724"/>
    <n v="7126"/>
    <s v="West"/>
    <n v="0.80325570000000002"/>
  </r>
  <r>
    <x v="454"/>
    <x v="3"/>
    <x v="1"/>
    <n v="5314"/>
    <n v="12100"/>
    <s v="West"/>
    <n v="0.43917349999999999"/>
  </r>
  <r>
    <x v="454"/>
    <x v="3"/>
    <x v="2"/>
    <n v="152"/>
    <n v="1336"/>
    <s v="West"/>
    <n v="0.1137725"/>
  </r>
  <r>
    <x v="454"/>
    <x v="3"/>
    <x v="3"/>
    <n v="2"/>
    <n v="1556"/>
    <s v="West"/>
    <n v="1.2853000000000001E-3"/>
  </r>
  <r>
    <x v="454"/>
    <x v="3"/>
    <x v="4"/>
    <m/>
    <n v="907"/>
    <s v="West"/>
    <m/>
  </r>
  <r>
    <x v="455"/>
    <x v="3"/>
    <x v="0"/>
    <n v="3467"/>
    <n v="4740"/>
    <s v="West"/>
    <n v="0.73143460000000005"/>
  </r>
  <r>
    <x v="455"/>
    <x v="3"/>
    <x v="1"/>
    <n v="3228"/>
    <n v="9771"/>
    <s v="West"/>
    <n v="0.33036539999999998"/>
  </r>
  <r>
    <x v="455"/>
    <x v="3"/>
    <x v="2"/>
    <n v="101"/>
    <n v="1454"/>
    <s v="West"/>
    <n v="6.94636E-2"/>
  </r>
  <r>
    <x v="455"/>
    <x v="3"/>
    <x v="4"/>
    <m/>
    <n v="937"/>
    <s v="West"/>
    <m/>
  </r>
  <r>
    <x v="455"/>
    <x v="3"/>
    <x v="3"/>
    <m/>
    <n v="1565"/>
    <s v="West"/>
    <m/>
  </r>
  <r>
    <x v="456"/>
    <x v="3"/>
    <x v="0"/>
    <n v="4480"/>
    <n v="5699"/>
    <s v="West"/>
    <n v="0.78610279999999999"/>
  </r>
  <r>
    <x v="456"/>
    <x v="3"/>
    <x v="1"/>
    <n v="6006"/>
    <n v="14713"/>
    <s v="West"/>
    <n v="0.40821039999999997"/>
  </r>
  <r>
    <x v="456"/>
    <x v="3"/>
    <x v="2"/>
    <n v="185"/>
    <n v="1830"/>
    <s v="West"/>
    <n v="0.1010929"/>
  </r>
  <r>
    <x v="456"/>
    <x v="3"/>
    <x v="3"/>
    <n v="2"/>
    <n v="1868"/>
    <s v="West"/>
    <n v="1.0707E-3"/>
  </r>
  <r>
    <x v="456"/>
    <x v="3"/>
    <x v="4"/>
    <m/>
    <n v="1179"/>
    <s v="West"/>
    <m/>
  </r>
  <r>
    <x v="90"/>
    <x v="3"/>
    <x v="4"/>
    <m/>
    <n v="829"/>
    <s v="West"/>
    <m/>
  </r>
  <r>
    <x v="90"/>
    <x v="3"/>
    <x v="3"/>
    <m/>
    <n v="1364"/>
    <s v="West"/>
    <m/>
  </r>
  <r>
    <x v="91"/>
    <x v="3"/>
    <x v="4"/>
    <m/>
    <n v="946"/>
    <s v="West"/>
    <m/>
  </r>
  <r>
    <x v="457"/>
    <x v="3"/>
    <x v="0"/>
    <n v="4125"/>
    <n v="5369"/>
    <s v="West"/>
    <n v="0.76829950000000002"/>
  </r>
  <r>
    <x v="457"/>
    <x v="3"/>
    <x v="1"/>
    <n v="5713"/>
    <n v="15543"/>
    <s v="West"/>
    <n v="0.36756100000000003"/>
  </r>
  <r>
    <x v="457"/>
    <x v="3"/>
    <x v="2"/>
    <n v="101"/>
    <n v="1961"/>
    <s v="West"/>
    <n v="5.1504300000000003E-2"/>
  </r>
  <r>
    <x v="457"/>
    <x v="3"/>
    <x v="4"/>
    <m/>
    <n v="1234"/>
    <s v="West"/>
    <m/>
  </r>
  <r>
    <x v="457"/>
    <x v="3"/>
    <x v="3"/>
    <m/>
    <n v="2126"/>
    <s v="West"/>
    <m/>
  </r>
  <r>
    <x v="92"/>
    <x v="3"/>
    <x v="4"/>
    <m/>
    <n v="967"/>
    <s v="West"/>
    <m/>
  </r>
  <r>
    <x v="92"/>
    <x v="3"/>
    <x v="3"/>
    <m/>
    <n v="1698"/>
    <s v="West"/>
    <m/>
  </r>
  <r>
    <x v="93"/>
    <x v="3"/>
    <x v="4"/>
    <m/>
    <n v="653"/>
    <s v="West"/>
    <m/>
  </r>
  <r>
    <x v="93"/>
    <x v="3"/>
    <x v="3"/>
    <m/>
    <n v="1166"/>
    <s v="West"/>
    <m/>
  </r>
  <r>
    <x v="458"/>
    <x v="3"/>
    <x v="0"/>
    <n v="4504"/>
    <n v="5620"/>
    <s v="West"/>
    <n v="0.80142349999999996"/>
  </r>
  <r>
    <x v="458"/>
    <x v="3"/>
    <x v="1"/>
    <n v="6043"/>
    <n v="12586"/>
    <s v="West"/>
    <n v="0.48013670000000003"/>
  </r>
  <r>
    <x v="458"/>
    <x v="3"/>
    <x v="2"/>
    <n v="336"/>
    <n v="2063"/>
    <s v="West"/>
    <n v="0.1628696"/>
  </r>
  <r>
    <x v="458"/>
    <x v="3"/>
    <x v="3"/>
    <n v="1"/>
    <n v="1930"/>
    <s v="West"/>
    <n v="5.1809999999999996E-4"/>
  </r>
  <r>
    <x v="458"/>
    <x v="3"/>
    <x v="4"/>
    <m/>
    <n v="937"/>
    <s v="West"/>
    <m/>
  </r>
  <r>
    <x v="459"/>
    <x v="3"/>
    <x v="0"/>
    <n v="3604"/>
    <n v="4727"/>
    <s v="West"/>
    <n v="0.76242860000000001"/>
  </r>
  <r>
    <x v="459"/>
    <x v="3"/>
    <x v="1"/>
    <n v="5854"/>
    <n v="12551"/>
    <s v="West"/>
    <n v="0.46641700000000003"/>
  </r>
  <r>
    <x v="459"/>
    <x v="3"/>
    <x v="2"/>
    <n v="356"/>
    <n v="2115"/>
    <s v="West"/>
    <n v="0.16832150000000001"/>
  </r>
  <r>
    <x v="459"/>
    <x v="3"/>
    <x v="3"/>
    <n v="3"/>
    <n v="1887"/>
    <s v="West"/>
    <n v="1.5897999999999999E-3"/>
  </r>
  <r>
    <x v="459"/>
    <x v="3"/>
    <x v="4"/>
    <m/>
    <n v="895"/>
    <s v="West"/>
    <m/>
  </r>
  <r>
    <x v="460"/>
    <x v="3"/>
    <x v="0"/>
    <n v="3169"/>
    <n v="3910"/>
    <s v="West"/>
    <n v="0.81048600000000004"/>
  </r>
  <r>
    <x v="460"/>
    <x v="3"/>
    <x v="1"/>
    <n v="3633"/>
    <n v="7010"/>
    <s v="West"/>
    <n v="0.51825960000000004"/>
  </r>
  <r>
    <x v="460"/>
    <x v="3"/>
    <x v="2"/>
    <n v="235"/>
    <n v="1081"/>
    <s v="West"/>
    <n v="0.21739130000000001"/>
  </r>
  <r>
    <x v="460"/>
    <x v="3"/>
    <x v="3"/>
    <n v="1"/>
    <n v="1032"/>
    <s v="West"/>
    <n v="9.6900000000000003E-4"/>
  </r>
  <r>
    <x v="460"/>
    <x v="3"/>
    <x v="4"/>
    <m/>
    <n v="574"/>
    <s v="West"/>
    <m/>
  </r>
  <r>
    <x v="461"/>
    <x v="3"/>
    <x v="0"/>
    <n v="4101"/>
    <n v="5070"/>
    <s v="West"/>
    <n v="0.80887569999999998"/>
  </r>
  <r>
    <x v="461"/>
    <x v="3"/>
    <x v="1"/>
    <n v="6372"/>
    <n v="11909"/>
    <s v="West"/>
    <n v="0.53505749999999996"/>
  </r>
  <r>
    <x v="461"/>
    <x v="3"/>
    <x v="2"/>
    <n v="392"/>
    <n v="1727"/>
    <s v="West"/>
    <n v="0.2269832"/>
  </r>
  <r>
    <x v="461"/>
    <x v="3"/>
    <x v="3"/>
    <n v="8"/>
    <n v="1632"/>
    <s v="West"/>
    <n v="4.9020000000000001E-3"/>
  </r>
  <r>
    <x v="461"/>
    <x v="3"/>
    <x v="4"/>
    <m/>
    <n v="825"/>
    <s v="West"/>
    <m/>
  </r>
  <r>
    <x v="462"/>
    <x v="3"/>
    <x v="0"/>
    <n v="439"/>
    <n v="675"/>
    <s v="West"/>
    <n v="0.65037040000000002"/>
  </r>
  <r>
    <x v="462"/>
    <x v="3"/>
    <x v="1"/>
    <n v="835"/>
    <n v="1717"/>
    <s v="West"/>
    <n v="0.4863133"/>
  </r>
  <r>
    <x v="462"/>
    <x v="3"/>
    <x v="2"/>
    <n v="56"/>
    <n v="320"/>
    <s v="West"/>
    <n v="0.17499999999999999"/>
  </r>
  <r>
    <x v="462"/>
    <x v="3"/>
    <x v="4"/>
    <m/>
    <n v="92"/>
    <s v="West"/>
    <m/>
  </r>
  <r>
    <x v="462"/>
    <x v="3"/>
    <x v="3"/>
    <m/>
    <n v="225"/>
    <s v="West"/>
    <m/>
  </r>
  <r>
    <x v="463"/>
    <x v="3"/>
    <x v="0"/>
    <n v="5273"/>
    <n v="6451"/>
    <s v="West"/>
    <n v="0.81739260000000002"/>
  </r>
  <r>
    <x v="463"/>
    <x v="3"/>
    <x v="1"/>
    <n v="5494"/>
    <n v="11941"/>
    <s v="West"/>
    <n v="0.46009549999999999"/>
  </r>
  <r>
    <x v="463"/>
    <x v="3"/>
    <x v="2"/>
    <n v="219"/>
    <n v="1580"/>
    <s v="West"/>
    <n v="0.1386076"/>
  </r>
  <r>
    <x v="463"/>
    <x v="3"/>
    <x v="4"/>
    <m/>
    <n v="960"/>
    <s v="West"/>
    <m/>
  </r>
  <r>
    <x v="463"/>
    <x v="3"/>
    <x v="3"/>
    <m/>
    <n v="1673"/>
    <s v="West"/>
    <m/>
  </r>
  <r>
    <x v="464"/>
    <x v="3"/>
    <x v="0"/>
    <n v="4136"/>
    <n v="5056"/>
    <s v="West"/>
    <n v="0.81803800000000004"/>
  </r>
  <r>
    <x v="464"/>
    <x v="3"/>
    <x v="1"/>
    <n v="4701"/>
    <n v="10960"/>
    <s v="West"/>
    <n v="0.42892340000000001"/>
  </r>
  <r>
    <x v="464"/>
    <x v="3"/>
    <x v="2"/>
    <n v="158"/>
    <n v="1113"/>
    <s v="West"/>
    <n v="0.14195869999999999"/>
  </r>
  <r>
    <x v="464"/>
    <x v="3"/>
    <x v="4"/>
    <m/>
    <n v="666"/>
    <s v="West"/>
    <m/>
  </r>
  <r>
    <x v="464"/>
    <x v="3"/>
    <x v="3"/>
    <m/>
    <n v="1186"/>
    <s v="West"/>
    <m/>
  </r>
  <r>
    <x v="465"/>
    <x v="3"/>
    <x v="0"/>
    <n v="5431"/>
    <n v="7260"/>
    <s v="East"/>
    <n v="0.74807159999999995"/>
  </r>
  <r>
    <x v="465"/>
    <x v="3"/>
    <x v="1"/>
    <n v="3061"/>
    <n v="8765"/>
    <s v="East"/>
    <n v="0.34922989999999998"/>
  </r>
  <r>
    <x v="465"/>
    <x v="3"/>
    <x v="2"/>
    <n v="109"/>
    <n v="966"/>
    <s v="East"/>
    <n v="0.1128364"/>
  </r>
  <r>
    <x v="465"/>
    <x v="3"/>
    <x v="4"/>
    <m/>
    <n v="631"/>
    <s v="East"/>
    <m/>
  </r>
  <r>
    <x v="465"/>
    <x v="3"/>
    <x v="3"/>
    <m/>
    <n v="1076"/>
    <s v="East"/>
    <m/>
  </r>
  <r>
    <x v="466"/>
    <x v="3"/>
    <x v="0"/>
    <n v="2650"/>
    <n v="3347"/>
    <s v="Central"/>
    <n v="0.79175379999999995"/>
  </r>
  <r>
    <x v="466"/>
    <x v="3"/>
    <x v="1"/>
    <n v="2123"/>
    <n v="5169"/>
    <s v="Central"/>
    <n v="0.41071770000000002"/>
  </r>
  <r>
    <x v="466"/>
    <x v="3"/>
    <x v="2"/>
    <n v="72"/>
    <n v="543"/>
    <s v="Central"/>
    <n v="0.13259670000000001"/>
  </r>
  <r>
    <x v="466"/>
    <x v="3"/>
    <x v="4"/>
    <m/>
    <n v="384"/>
    <s v="Central"/>
    <m/>
  </r>
  <r>
    <x v="466"/>
    <x v="3"/>
    <x v="3"/>
    <m/>
    <n v="568"/>
    <s v="Central"/>
    <m/>
  </r>
  <r>
    <x v="467"/>
    <x v="3"/>
    <x v="0"/>
    <n v="1233"/>
    <n v="1730"/>
    <s v="Central"/>
    <n v="0.71271680000000004"/>
  </r>
  <r>
    <x v="467"/>
    <x v="3"/>
    <x v="1"/>
    <n v="837"/>
    <n v="2147"/>
    <s v="Central"/>
    <n v="0.38984629999999998"/>
  </r>
  <r>
    <x v="467"/>
    <x v="3"/>
    <x v="2"/>
    <n v="34"/>
    <n v="212"/>
    <s v="Central"/>
    <n v="0.1603774"/>
  </r>
  <r>
    <x v="467"/>
    <x v="3"/>
    <x v="4"/>
    <m/>
    <n v="159"/>
    <s v="Central"/>
    <m/>
  </r>
  <r>
    <x v="467"/>
    <x v="3"/>
    <x v="3"/>
    <m/>
    <n v="244"/>
    <s v="Central"/>
    <m/>
  </r>
  <r>
    <x v="468"/>
    <x v="3"/>
    <x v="0"/>
    <n v="952"/>
    <n v="1322"/>
    <s v="Central"/>
    <n v="0.72012100000000001"/>
  </r>
  <r>
    <x v="468"/>
    <x v="3"/>
    <x v="1"/>
    <n v="715"/>
    <n v="1929"/>
    <s v="Central"/>
    <n v="0.3706584"/>
  </r>
  <r>
    <x v="468"/>
    <x v="3"/>
    <x v="2"/>
    <n v="16"/>
    <n v="149"/>
    <s v="Central"/>
    <n v="0.10738259999999999"/>
  </r>
  <r>
    <x v="468"/>
    <x v="3"/>
    <x v="4"/>
    <m/>
    <n v="131"/>
    <s v="Central"/>
    <m/>
  </r>
  <r>
    <x v="468"/>
    <x v="3"/>
    <x v="3"/>
    <m/>
    <n v="195"/>
    <s v="Central"/>
    <m/>
  </r>
  <r>
    <x v="469"/>
    <x v="3"/>
    <x v="0"/>
    <n v="1142"/>
    <n v="1558"/>
    <s v="Central"/>
    <n v="0.73299099999999995"/>
  </r>
  <r>
    <x v="469"/>
    <x v="3"/>
    <x v="1"/>
    <n v="721"/>
    <n v="1684"/>
    <s v="Central"/>
    <n v="0.42814730000000001"/>
  </r>
  <r>
    <x v="469"/>
    <x v="3"/>
    <x v="2"/>
    <n v="28"/>
    <n v="160"/>
    <s v="Central"/>
    <n v="0.17499999999999999"/>
  </r>
  <r>
    <x v="469"/>
    <x v="3"/>
    <x v="4"/>
    <m/>
    <n v="110"/>
    <s v="Central"/>
    <m/>
  </r>
  <r>
    <x v="469"/>
    <x v="3"/>
    <x v="3"/>
    <m/>
    <n v="162"/>
    <s v="Central"/>
    <m/>
  </r>
  <r>
    <x v="470"/>
    <x v="3"/>
    <x v="0"/>
    <n v="8400"/>
    <n v="11277"/>
    <s v="North East"/>
    <n v="0.74487890000000001"/>
  </r>
  <r>
    <x v="470"/>
    <x v="3"/>
    <x v="1"/>
    <n v="6704"/>
    <n v="17384"/>
    <s v="North East"/>
    <n v="0.38564199999999998"/>
  </r>
  <r>
    <x v="470"/>
    <x v="3"/>
    <x v="2"/>
    <n v="272"/>
    <n v="2233"/>
    <s v="North East"/>
    <n v="0.12180920000000001"/>
  </r>
  <r>
    <x v="470"/>
    <x v="3"/>
    <x v="3"/>
    <n v="2"/>
    <n v="2382"/>
    <s v="North East"/>
    <n v="8.3960000000000003E-4"/>
  </r>
  <r>
    <x v="470"/>
    <x v="3"/>
    <x v="4"/>
    <m/>
    <n v="1224"/>
    <s v="North East"/>
    <m/>
  </r>
  <r>
    <x v="471"/>
    <x v="3"/>
    <x v="0"/>
    <n v="5418"/>
    <n v="6761"/>
    <s v="North East"/>
    <n v="0.80136070000000004"/>
  </r>
  <r>
    <x v="471"/>
    <x v="3"/>
    <x v="1"/>
    <n v="4888"/>
    <n v="11257"/>
    <s v="North East"/>
    <n v="0.43421870000000001"/>
  </r>
  <r>
    <x v="471"/>
    <x v="3"/>
    <x v="2"/>
    <n v="207"/>
    <n v="1480"/>
    <s v="North East"/>
    <n v="0.13986489999999999"/>
  </r>
  <r>
    <x v="471"/>
    <x v="3"/>
    <x v="4"/>
    <m/>
    <n v="1027"/>
    <s v="North East"/>
    <m/>
  </r>
  <r>
    <x v="471"/>
    <x v="3"/>
    <x v="3"/>
    <m/>
    <n v="1747"/>
    <s v="North East"/>
    <m/>
  </r>
  <r>
    <x v="472"/>
    <x v="3"/>
    <x v="0"/>
    <n v="2704"/>
    <n v="3615"/>
    <s v="North East"/>
    <n v="0.74799450000000001"/>
  </r>
  <r>
    <x v="472"/>
    <x v="3"/>
    <x v="1"/>
    <n v="1840"/>
    <n v="5885"/>
    <s v="North East"/>
    <n v="0.31265929999999997"/>
  </r>
  <r>
    <x v="472"/>
    <x v="3"/>
    <x v="2"/>
    <n v="57"/>
    <n v="675"/>
    <s v="North East"/>
    <n v="8.4444400000000003E-2"/>
  </r>
  <r>
    <x v="472"/>
    <x v="3"/>
    <x v="4"/>
    <m/>
    <n v="461"/>
    <s v="North East"/>
    <m/>
  </r>
  <r>
    <x v="472"/>
    <x v="3"/>
    <x v="3"/>
    <m/>
    <n v="841"/>
    <s v="North East"/>
    <m/>
  </r>
  <r>
    <x v="473"/>
    <x v="3"/>
    <x v="0"/>
    <n v="4872"/>
    <n v="6328"/>
    <s v="North East"/>
    <n v="0.76991149999999997"/>
  </r>
  <r>
    <x v="473"/>
    <x v="3"/>
    <x v="1"/>
    <n v="5611"/>
    <n v="13743"/>
    <s v="North East"/>
    <n v="0.40828059999999999"/>
  </r>
  <r>
    <x v="473"/>
    <x v="3"/>
    <x v="2"/>
    <n v="289"/>
    <n v="2332"/>
    <s v="North East"/>
    <n v="0.123928"/>
  </r>
  <r>
    <x v="473"/>
    <x v="3"/>
    <x v="3"/>
    <n v="1"/>
    <n v="2602"/>
    <s v="North East"/>
    <n v="3.8430000000000002E-4"/>
  </r>
  <r>
    <x v="473"/>
    <x v="3"/>
    <x v="4"/>
    <m/>
    <n v="1447"/>
    <s v="North East"/>
    <m/>
  </r>
  <r>
    <x v="474"/>
    <x v="3"/>
    <x v="0"/>
    <n v="11852"/>
    <n v="15209"/>
    <s v="North East"/>
    <n v="0.77927539999999995"/>
  </r>
  <r>
    <x v="474"/>
    <x v="3"/>
    <x v="1"/>
    <n v="11029"/>
    <n v="27917"/>
    <s v="North East"/>
    <n v="0.39506390000000002"/>
  </r>
  <r>
    <x v="474"/>
    <x v="3"/>
    <x v="2"/>
    <n v="374"/>
    <n v="3229"/>
    <s v="North East"/>
    <n v="0.11582530000000001"/>
  </r>
  <r>
    <x v="474"/>
    <x v="3"/>
    <x v="3"/>
    <n v="3"/>
    <n v="3737"/>
    <s v="North East"/>
    <n v="8.028E-4"/>
  </r>
  <r>
    <x v="474"/>
    <x v="3"/>
    <x v="4"/>
    <m/>
    <n v="2092"/>
    <s v="North East"/>
    <m/>
  </r>
  <r>
    <x v="475"/>
    <x v="3"/>
    <x v="0"/>
    <n v="1739"/>
    <n v="2213"/>
    <s v="North East"/>
    <n v="0.78581109999999998"/>
  </r>
  <r>
    <x v="475"/>
    <x v="3"/>
    <x v="1"/>
    <n v="2044"/>
    <n v="5476"/>
    <s v="North East"/>
    <n v="0.37326510000000002"/>
  </r>
  <r>
    <x v="475"/>
    <x v="3"/>
    <x v="2"/>
    <n v="52"/>
    <n v="727"/>
    <s v="North East"/>
    <n v="7.1526800000000001E-2"/>
  </r>
  <r>
    <x v="475"/>
    <x v="3"/>
    <x v="4"/>
    <m/>
    <n v="443"/>
    <s v="North East"/>
    <m/>
  </r>
  <r>
    <x v="475"/>
    <x v="3"/>
    <x v="3"/>
    <m/>
    <n v="755"/>
    <s v="North East"/>
    <m/>
  </r>
  <r>
    <x v="476"/>
    <x v="3"/>
    <x v="0"/>
    <n v="5580"/>
    <n v="6809"/>
    <s v="North East"/>
    <n v="0.8195036"/>
  </r>
  <r>
    <x v="476"/>
    <x v="3"/>
    <x v="1"/>
    <n v="4611"/>
    <n v="10537"/>
    <s v="North East"/>
    <n v="0.43760080000000001"/>
  </r>
  <r>
    <x v="476"/>
    <x v="3"/>
    <x v="2"/>
    <n v="230"/>
    <n v="1457"/>
    <s v="North East"/>
    <n v="0.15785859999999999"/>
  </r>
  <r>
    <x v="476"/>
    <x v="3"/>
    <x v="3"/>
    <n v="1"/>
    <n v="1667"/>
    <s v="North East"/>
    <n v="5.999E-4"/>
  </r>
  <r>
    <x v="476"/>
    <x v="3"/>
    <x v="4"/>
    <m/>
    <n v="884"/>
    <s v="North East"/>
    <m/>
  </r>
  <r>
    <x v="477"/>
    <x v="3"/>
    <x v="0"/>
    <n v="3761"/>
    <n v="5165"/>
    <s v="North East"/>
    <n v="0.7281704"/>
  </r>
  <r>
    <x v="477"/>
    <x v="3"/>
    <x v="1"/>
    <n v="2309"/>
    <n v="6024"/>
    <s v="North East"/>
    <n v="0.38330009999999998"/>
  </r>
  <r>
    <x v="477"/>
    <x v="3"/>
    <x v="2"/>
    <n v="69"/>
    <n v="768"/>
    <s v="North East"/>
    <n v="8.9843800000000001E-2"/>
  </r>
  <r>
    <x v="477"/>
    <x v="3"/>
    <x v="3"/>
    <n v="1"/>
    <n v="862"/>
    <s v="North East"/>
    <n v="1.1601000000000001E-3"/>
  </r>
  <r>
    <x v="477"/>
    <x v="3"/>
    <x v="4"/>
    <m/>
    <n v="440"/>
    <s v="North East"/>
    <m/>
  </r>
  <r>
    <x v="478"/>
    <x v="3"/>
    <x v="0"/>
    <n v="2280"/>
    <n v="3432"/>
    <s v="North East"/>
    <n v="0.66433569999999997"/>
  </r>
  <r>
    <x v="478"/>
    <x v="3"/>
    <x v="1"/>
    <n v="2095"/>
    <n v="5572"/>
    <s v="North East"/>
    <n v="0.37598710000000002"/>
  </r>
  <r>
    <x v="478"/>
    <x v="3"/>
    <x v="2"/>
    <n v="63"/>
    <n v="671"/>
    <s v="North East"/>
    <n v="9.3889700000000006E-2"/>
  </r>
  <r>
    <x v="478"/>
    <x v="3"/>
    <x v="4"/>
    <m/>
    <n v="419"/>
    <s v="North East"/>
    <m/>
  </r>
  <r>
    <x v="478"/>
    <x v="3"/>
    <x v="3"/>
    <m/>
    <n v="818"/>
    <s v="North East"/>
    <m/>
  </r>
  <r>
    <x v="479"/>
    <x v="3"/>
    <x v="0"/>
    <n v="7049"/>
    <n v="9852"/>
    <s v="North East"/>
    <n v="0.71548929999999999"/>
  </r>
  <r>
    <x v="479"/>
    <x v="3"/>
    <x v="1"/>
    <n v="7197"/>
    <n v="17556"/>
    <s v="North East"/>
    <n v="0.40994530000000001"/>
  </r>
  <r>
    <x v="479"/>
    <x v="3"/>
    <x v="2"/>
    <n v="346"/>
    <n v="2501"/>
    <s v="North East"/>
    <n v="0.13834469999999999"/>
  </r>
  <r>
    <x v="479"/>
    <x v="3"/>
    <x v="3"/>
    <n v="1"/>
    <n v="2895"/>
    <s v="North East"/>
    <n v="3.4539999999999999E-4"/>
  </r>
  <r>
    <x v="479"/>
    <x v="3"/>
    <x v="4"/>
    <m/>
    <n v="1630"/>
    <s v="North East"/>
    <m/>
  </r>
  <r>
    <x v="480"/>
    <x v="3"/>
    <x v="0"/>
    <n v="2678"/>
    <n v="3684"/>
    <s v="North West"/>
    <n v="0.72692730000000005"/>
  </r>
  <r>
    <x v="480"/>
    <x v="3"/>
    <x v="1"/>
    <n v="6861"/>
    <n v="13928"/>
    <s v="North West"/>
    <n v="0.49260480000000001"/>
  </r>
  <r>
    <x v="480"/>
    <x v="3"/>
    <x v="2"/>
    <n v="720"/>
    <n v="2913"/>
    <s v="North West"/>
    <n v="0.2471679"/>
  </r>
  <r>
    <x v="480"/>
    <x v="3"/>
    <x v="3"/>
    <n v="2"/>
    <n v="3433"/>
    <s v="North West"/>
    <n v="5.8259999999999996E-4"/>
  </r>
  <r>
    <x v="480"/>
    <x v="3"/>
    <x v="4"/>
    <m/>
    <n v="1955"/>
    <s v="North West"/>
    <m/>
  </r>
  <r>
    <x v="481"/>
    <x v="3"/>
    <x v="0"/>
    <n v="1367"/>
    <n v="1839"/>
    <s v="North West"/>
    <n v="0.74333879999999997"/>
  </r>
  <r>
    <x v="481"/>
    <x v="3"/>
    <x v="1"/>
    <n v="1280"/>
    <n v="3467"/>
    <s v="North West"/>
    <n v="0.3691953"/>
  </r>
  <r>
    <x v="481"/>
    <x v="3"/>
    <x v="2"/>
    <n v="58"/>
    <n v="581"/>
    <s v="North West"/>
    <n v="9.9827899999999997E-2"/>
  </r>
  <r>
    <x v="481"/>
    <x v="3"/>
    <x v="4"/>
    <m/>
    <n v="346"/>
    <s v="North West"/>
    <m/>
  </r>
  <r>
    <x v="481"/>
    <x v="3"/>
    <x v="3"/>
    <m/>
    <n v="635"/>
    <s v="North West"/>
    <m/>
  </r>
  <r>
    <x v="482"/>
    <x v="3"/>
    <x v="0"/>
    <n v="1718"/>
    <n v="2247"/>
    <s v="North West"/>
    <n v="0.764575"/>
  </r>
  <r>
    <x v="482"/>
    <x v="3"/>
    <x v="1"/>
    <n v="2246"/>
    <n v="4582"/>
    <s v="North West"/>
    <n v="0.49017899999999998"/>
  </r>
  <r>
    <x v="482"/>
    <x v="3"/>
    <x v="2"/>
    <n v="134"/>
    <n v="752"/>
    <s v="North West"/>
    <n v="0.1781915"/>
  </r>
  <r>
    <x v="482"/>
    <x v="3"/>
    <x v="3"/>
    <n v="2"/>
    <n v="779"/>
    <s v="North West"/>
    <n v="2.5674000000000001E-3"/>
  </r>
  <r>
    <x v="482"/>
    <x v="3"/>
    <x v="4"/>
    <m/>
    <n v="427"/>
    <s v="North West"/>
    <m/>
  </r>
  <r>
    <x v="483"/>
    <x v="3"/>
    <x v="1"/>
    <n v="6"/>
    <n v="8"/>
    <s v="North West"/>
    <n v="0.75"/>
  </r>
  <r>
    <x v="483"/>
    <x v="3"/>
    <x v="0"/>
    <n v="29"/>
    <n v="42"/>
    <s v="North West"/>
    <n v="0.69047619999999998"/>
  </r>
  <r>
    <x v="483"/>
    <x v="3"/>
    <x v="4"/>
    <m/>
    <n v="0"/>
    <s v="North West"/>
    <m/>
  </r>
  <r>
    <x v="483"/>
    <x v="3"/>
    <x v="2"/>
    <m/>
    <n v="0"/>
    <s v="North West"/>
    <m/>
  </r>
  <r>
    <x v="483"/>
    <x v="3"/>
    <x v="3"/>
    <m/>
    <n v="1"/>
    <s v="North West"/>
    <m/>
  </r>
  <r>
    <x v="484"/>
    <x v="3"/>
    <x v="0"/>
    <n v="4243"/>
    <n v="5097"/>
    <s v="North East"/>
    <n v="0.83245040000000003"/>
  </r>
  <r>
    <x v="484"/>
    <x v="3"/>
    <x v="1"/>
    <n v="4196"/>
    <n v="9258"/>
    <s v="North East"/>
    <n v="0.45322960000000001"/>
  </r>
  <r>
    <x v="484"/>
    <x v="3"/>
    <x v="2"/>
    <n v="195"/>
    <n v="1177"/>
    <s v="North East"/>
    <n v="0.1656754"/>
  </r>
  <r>
    <x v="484"/>
    <x v="3"/>
    <x v="4"/>
    <m/>
    <n v="689"/>
    <s v="North East"/>
    <m/>
  </r>
  <r>
    <x v="484"/>
    <x v="3"/>
    <x v="3"/>
    <m/>
    <n v="1304"/>
    <s v="North East"/>
    <m/>
  </r>
  <r>
    <x v="485"/>
    <x v="3"/>
    <x v="0"/>
    <n v="7807"/>
    <n v="9012"/>
    <s v="North East"/>
    <n v="0.86628939999999999"/>
  </r>
  <r>
    <x v="485"/>
    <x v="3"/>
    <x v="1"/>
    <n v="8644"/>
    <n v="19273"/>
    <s v="North East"/>
    <n v="0.44850309999999999"/>
  </r>
  <r>
    <x v="485"/>
    <x v="3"/>
    <x v="2"/>
    <n v="335"/>
    <n v="1982"/>
    <s v="North East"/>
    <n v="0.16902120000000001"/>
  </r>
  <r>
    <x v="485"/>
    <x v="3"/>
    <x v="3"/>
    <n v="3"/>
    <n v="2323"/>
    <s v="North East"/>
    <n v="1.2914000000000001E-3"/>
  </r>
  <r>
    <x v="485"/>
    <x v="3"/>
    <x v="4"/>
    <m/>
    <n v="1250"/>
    <s v="North East"/>
    <m/>
  </r>
  <r>
    <x v="486"/>
    <x v="3"/>
    <x v="0"/>
    <n v="721"/>
    <n v="847"/>
    <s v="North East"/>
    <n v="0.85123970000000004"/>
  </r>
  <r>
    <x v="486"/>
    <x v="3"/>
    <x v="1"/>
    <n v="1330"/>
    <n v="1985"/>
    <s v="North East"/>
    <n v="0.67002519999999999"/>
  </r>
  <r>
    <x v="486"/>
    <x v="3"/>
    <x v="2"/>
    <n v="91"/>
    <n v="312"/>
    <s v="North East"/>
    <n v="0.2916667"/>
  </r>
  <r>
    <x v="486"/>
    <x v="3"/>
    <x v="4"/>
    <m/>
    <n v="139"/>
    <s v="North East"/>
    <m/>
  </r>
  <r>
    <x v="486"/>
    <x v="3"/>
    <x v="3"/>
    <m/>
    <n v="327"/>
    <s v="North East"/>
    <m/>
  </r>
  <r>
    <x v="487"/>
    <x v="3"/>
    <x v="0"/>
    <n v="5106"/>
    <n v="6232"/>
    <s v="Central"/>
    <n v="0.81931969999999998"/>
  </r>
  <r>
    <x v="487"/>
    <x v="3"/>
    <x v="1"/>
    <n v="4350"/>
    <n v="9369"/>
    <s v="Central"/>
    <n v="0.46429710000000002"/>
  </r>
  <r>
    <x v="487"/>
    <x v="3"/>
    <x v="2"/>
    <n v="195"/>
    <n v="1099"/>
    <s v="Central"/>
    <n v="0.17743400000000001"/>
  </r>
  <r>
    <x v="487"/>
    <x v="3"/>
    <x v="4"/>
    <m/>
    <n v="677"/>
    <s v="Central"/>
    <m/>
  </r>
  <r>
    <x v="487"/>
    <x v="3"/>
    <x v="3"/>
    <m/>
    <n v="1115"/>
    <s v="Central"/>
    <m/>
  </r>
  <r>
    <x v="488"/>
    <x v="3"/>
    <x v="0"/>
    <n v="5280"/>
    <n v="6080"/>
    <s v="Central"/>
    <n v="0.86842109999999995"/>
  </r>
  <r>
    <x v="488"/>
    <x v="3"/>
    <x v="1"/>
    <n v="4299"/>
    <n v="9356"/>
    <s v="Central"/>
    <n v="0.45949119999999999"/>
  </r>
  <r>
    <x v="488"/>
    <x v="3"/>
    <x v="2"/>
    <n v="169"/>
    <n v="1095"/>
    <s v="Central"/>
    <n v="0.1543379"/>
  </r>
  <r>
    <x v="488"/>
    <x v="3"/>
    <x v="4"/>
    <m/>
    <n v="670"/>
    <s v="Central"/>
    <m/>
  </r>
  <r>
    <x v="488"/>
    <x v="3"/>
    <x v="3"/>
    <m/>
    <n v="1171"/>
    <s v="Central"/>
    <m/>
  </r>
  <r>
    <x v="489"/>
    <x v="3"/>
    <x v="0"/>
    <n v="3244"/>
    <n v="3836"/>
    <s v="Central"/>
    <n v="0.84567250000000005"/>
  </r>
  <r>
    <x v="489"/>
    <x v="3"/>
    <x v="1"/>
    <n v="1979"/>
    <n v="4992"/>
    <s v="Central"/>
    <n v="0.39643430000000002"/>
  </r>
  <r>
    <x v="489"/>
    <x v="3"/>
    <x v="2"/>
    <n v="58"/>
    <n v="532"/>
    <s v="Central"/>
    <n v="0.1090226"/>
  </r>
  <r>
    <x v="489"/>
    <x v="3"/>
    <x v="4"/>
    <m/>
    <n v="402"/>
    <s v="Central"/>
    <m/>
  </r>
  <r>
    <x v="489"/>
    <x v="3"/>
    <x v="3"/>
    <m/>
    <n v="607"/>
    <s v="Central"/>
    <m/>
  </r>
  <r>
    <x v="490"/>
    <x v="3"/>
    <x v="0"/>
    <n v="4107"/>
    <n v="5258"/>
    <s v="North East"/>
    <n v="0.7810954"/>
  </r>
  <r>
    <x v="490"/>
    <x v="3"/>
    <x v="1"/>
    <n v="3195"/>
    <n v="7327"/>
    <s v="North East"/>
    <n v="0.43605840000000001"/>
  </r>
  <r>
    <x v="490"/>
    <x v="3"/>
    <x v="2"/>
    <n v="128"/>
    <n v="839"/>
    <s v="North East"/>
    <n v="0.15256259999999999"/>
  </r>
  <r>
    <x v="490"/>
    <x v="3"/>
    <x v="4"/>
    <m/>
    <n v="537"/>
    <s v="North East"/>
    <m/>
  </r>
  <r>
    <x v="490"/>
    <x v="3"/>
    <x v="3"/>
    <m/>
    <n v="933"/>
    <s v="North East"/>
    <m/>
  </r>
  <r>
    <x v="491"/>
    <x v="3"/>
    <x v="0"/>
    <n v="2701"/>
    <n v="3454"/>
    <s v="North East"/>
    <n v="0.78199189999999996"/>
  </r>
  <r>
    <x v="491"/>
    <x v="3"/>
    <x v="1"/>
    <n v="2071"/>
    <n v="5060"/>
    <s v="North East"/>
    <n v="0.4092885"/>
  </r>
  <r>
    <x v="491"/>
    <x v="3"/>
    <x v="2"/>
    <n v="58"/>
    <n v="608"/>
    <s v="North East"/>
    <n v="9.5394699999999999E-2"/>
  </r>
  <r>
    <x v="491"/>
    <x v="3"/>
    <x v="3"/>
    <n v="1"/>
    <n v="709"/>
    <s v="North East"/>
    <n v="1.4104E-3"/>
  </r>
  <r>
    <x v="491"/>
    <x v="3"/>
    <x v="4"/>
    <m/>
    <n v="353"/>
    <s v="North East"/>
    <m/>
  </r>
  <r>
    <x v="492"/>
    <x v="3"/>
    <x v="0"/>
    <n v="1524"/>
    <n v="1788"/>
    <s v="North East"/>
    <n v="0.85234900000000002"/>
  </r>
  <r>
    <x v="492"/>
    <x v="3"/>
    <x v="1"/>
    <n v="1484"/>
    <n v="3869"/>
    <s v="North East"/>
    <n v="0.3835616"/>
  </r>
  <r>
    <x v="492"/>
    <x v="3"/>
    <x v="2"/>
    <n v="67"/>
    <n v="449"/>
    <s v="North East"/>
    <n v="0.14922050000000001"/>
  </r>
  <r>
    <x v="492"/>
    <x v="3"/>
    <x v="4"/>
    <m/>
    <n v="331"/>
    <s v="North East"/>
    <m/>
  </r>
  <r>
    <x v="492"/>
    <x v="3"/>
    <x v="3"/>
    <m/>
    <n v="563"/>
    <s v="North East"/>
    <m/>
  </r>
  <r>
    <x v="493"/>
    <x v="3"/>
    <x v="0"/>
    <n v="6064"/>
    <n v="6812"/>
    <s v="North East"/>
    <n v="0.89019380000000004"/>
  </r>
  <r>
    <x v="493"/>
    <x v="3"/>
    <x v="1"/>
    <n v="6479"/>
    <n v="12922"/>
    <s v="North East"/>
    <n v="0.50139299999999998"/>
  </r>
  <r>
    <x v="493"/>
    <x v="3"/>
    <x v="2"/>
    <n v="236"/>
    <n v="1681"/>
    <s v="North East"/>
    <n v="0.14039260000000001"/>
  </r>
  <r>
    <x v="493"/>
    <x v="3"/>
    <x v="4"/>
    <m/>
    <n v="1008"/>
    <s v="North East"/>
    <m/>
  </r>
  <r>
    <x v="493"/>
    <x v="3"/>
    <x v="3"/>
    <m/>
    <n v="1882"/>
    <s v="North East"/>
    <m/>
  </r>
  <r>
    <x v="494"/>
    <x v="3"/>
    <x v="0"/>
    <n v="3003"/>
    <n v="3690"/>
    <s v="North East"/>
    <n v="0.81382109999999996"/>
  </r>
  <r>
    <x v="494"/>
    <x v="3"/>
    <x v="1"/>
    <n v="4179"/>
    <n v="9584"/>
    <s v="North East"/>
    <n v="0.43603920000000002"/>
  </r>
  <r>
    <x v="494"/>
    <x v="3"/>
    <x v="2"/>
    <n v="156"/>
    <n v="974"/>
    <s v="North East"/>
    <n v="0.16016430000000001"/>
  </r>
  <r>
    <x v="494"/>
    <x v="3"/>
    <x v="4"/>
    <m/>
    <n v="733"/>
    <s v="North East"/>
    <m/>
  </r>
  <r>
    <x v="494"/>
    <x v="3"/>
    <x v="3"/>
    <m/>
    <n v="1260"/>
    <s v="North East"/>
    <m/>
  </r>
  <r>
    <x v="495"/>
    <x v="3"/>
    <x v="0"/>
    <n v="2912"/>
    <n v="3417"/>
    <s v="North East"/>
    <n v="0.85220960000000001"/>
  </r>
  <r>
    <x v="495"/>
    <x v="3"/>
    <x v="1"/>
    <n v="3840"/>
    <n v="10230"/>
    <s v="North East"/>
    <n v="0.37536659999999999"/>
  </r>
  <r>
    <x v="495"/>
    <x v="3"/>
    <x v="2"/>
    <n v="114"/>
    <n v="958"/>
    <s v="North East"/>
    <n v="0.1189979"/>
  </r>
  <r>
    <x v="495"/>
    <x v="3"/>
    <x v="4"/>
    <m/>
    <n v="672"/>
    <s v="North East"/>
    <m/>
  </r>
  <r>
    <x v="495"/>
    <x v="3"/>
    <x v="3"/>
    <m/>
    <n v="1167"/>
    <s v="North East"/>
    <m/>
  </r>
  <r>
    <x v="496"/>
    <x v="3"/>
    <x v="0"/>
    <n v="7533"/>
    <n v="8202"/>
    <s v="North East"/>
    <n v="0.91843450000000004"/>
  </r>
  <r>
    <x v="496"/>
    <x v="3"/>
    <x v="1"/>
    <n v="8748"/>
    <n v="15231"/>
    <s v="North East"/>
    <n v="0.5743549"/>
  </r>
  <r>
    <x v="496"/>
    <x v="3"/>
    <x v="2"/>
    <n v="464"/>
    <n v="1818"/>
    <s v="North East"/>
    <n v="0.25522549999999999"/>
  </r>
  <r>
    <x v="496"/>
    <x v="3"/>
    <x v="3"/>
    <n v="2"/>
    <n v="2021"/>
    <s v="North East"/>
    <n v="9.8959999999999998E-4"/>
  </r>
  <r>
    <x v="496"/>
    <x v="3"/>
    <x v="4"/>
    <m/>
    <n v="987"/>
    <s v="North East"/>
    <m/>
  </r>
  <r>
    <x v="497"/>
    <x v="3"/>
    <x v="0"/>
    <n v="965"/>
    <n v="1195"/>
    <s v="North East"/>
    <n v="0.80753140000000001"/>
  </r>
  <r>
    <x v="497"/>
    <x v="3"/>
    <x v="1"/>
    <n v="1274"/>
    <n v="2304"/>
    <s v="North East"/>
    <n v="0.55295139999999998"/>
  </r>
  <r>
    <x v="497"/>
    <x v="3"/>
    <x v="2"/>
    <n v="74"/>
    <n v="258"/>
    <s v="North East"/>
    <n v="0.28682170000000001"/>
  </r>
  <r>
    <x v="497"/>
    <x v="3"/>
    <x v="4"/>
    <m/>
    <n v="158"/>
    <s v="North East"/>
    <m/>
  </r>
  <r>
    <x v="497"/>
    <x v="3"/>
    <x v="3"/>
    <m/>
    <n v="345"/>
    <s v="North East"/>
    <m/>
  </r>
  <r>
    <x v="498"/>
    <x v="3"/>
    <x v="0"/>
    <n v="1444"/>
    <n v="1786"/>
    <s v="Central"/>
    <n v="0.80851070000000003"/>
  </r>
  <r>
    <x v="498"/>
    <x v="3"/>
    <x v="1"/>
    <n v="2334"/>
    <n v="4870"/>
    <s v="Central"/>
    <n v="0.47926079999999999"/>
  </r>
  <r>
    <x v="498"/>
    <x v="3"/>
    <x v="2"/>
    <n v="78"/>
    <n v="624"/>
    <s v="Central"/>
    <n v="0.125"/>
  </r>
  <r>
    <x v="498"/>
    <x v="3"/>
    <x v="4"/>
    <m/>
    <n v="379"/>
    <s v="Central"/>
    <m/>
  </r>
  <r>
    <x v="498"/>
    <x v="3"/>
    <x v="3"/>
    <m/>
    <n v="645"/>
    <s v="Central"/>
    <m/>
  </r>
  <r>
    <x v="499"/>
    <x v="3"/>
    <x v="0"/>
    <n v="1610"/>
    <n v="2013"/>
    <s v="North East"/>
    <n v="0.79980130000000005"/>
  </r>
  <r>
    <x v="499"/>
    <x v="3"/>
    <x v="1"/>
    <n v="1880"/>
    <n v="4562"/>
    <s v="North East"/>
    <n v="0.41210000000000002"/>
  </r>
  <r>
    <x v="499"/>
    <x v="3"/>
    <x v="2"/>
    <n v="71"/>
    <n v="638"/>
    <s v="North East"/>
    <n v="0.1112853"/>
  </r>
  <r>
    <x v="499"/>
    <x v="3"/>
    <x v="4"/>
    <m/>
    <n v="331"/>
    <s v="North East"/>
    <m/>
  </r>
  <r>
    <x v="499"/>
    <x v="3"/>
    <x v="3"/>
    <m/>
    <n v="610"/>
    <s v="North East"/>
    <m/>
  </r>
  <r>
    <x v="500"/>
    <x v="3"/>
    <x v="0"/>
    <n v="2871"/>
    <n v="3628"/>
    <s v="North East"/>
    <n v="0.79134510000000002"/>
  </r>
  <r>
    <x v="500"/>
    <x v="3"/>
    <x v="1"/>
    <n v="3768"/>
    <n v="9022"/>
    <s v="North East"/>
    <n v="0.41764580000000001"/>
  </r>
  <r>
    <x v="500"/>
    <x v="3"/>
    <x v="2"/>
    <n v="135"/>
    <n v="1201"/>
    <s v="North East"/>
    <n v="0.1124063"/>
  </r>
  <r>
    <x v="500"/>
    <x v="3"/>
    <x v="4"/>
    <m/>
    <n v="636"/>
    <s v="North East"/>
    <m/>
  </r>
  <r>
    <x v="500"/>
    <x v="3"/>
    <x v="3"/>
    <m/>
    <n v="1276"/>
    <s v="North East"/>
    <m/>
  </r>
  <r>
    <x v="501"/>
    <x v="3"/>
    <x v="0"/>
    <n v="1889"/>
    <n v="1928"/>
    <s v="North East"/>
    <n v="0.97977179999999997"/>
  </r>
  <r>
    <x v="501"/>
    <x v="3"/>
    <x v="1"/>
    <n v="2360"/>
    <n v="4255"/>
    <s v="North East"/>
    <n v="0.55464159999999996"/>
  </r>
  <r>
    <x v="501"/>
    <x v="3"/>
    <x v="2"/>
    <n v="110"/>
    <n v="605"/>
    <s v="North East"/>
    <n v="0.18181820000000001"/>
  </r>
  <r>
    <x v="501"/>
    <x v="3"/>
    <x v="4"/>
    <m/>
    <n v="341"/>
    <s v="North East"/>
    <m/>
  </r>
  <r>
    <x v="501"/>
    <x v="3"/>
    <x v="3"/>
    <m/>
    <n v="631"/>
    <s v="North East"/>
    <m/>
  </r>
  <r>
    <x v="502"/>
    <x v="3"/>
    <x v="0"/>
    <n v="5108"/>
    <n v="6479"/>
    <s v="North East"/>
    <n v="0.78839329999999996"/>
  </r>
  <r>
    <x v="502"/>
    <x v="3"/>
    <x v="1"/>
    <n v="5326"/>
    <n v="14081"/>
    <s v="North East"/>
    <n v="0.37824020000000003"/>
  </r>
  <r>
    <x v="502"/>
    <x v="3"/>
    <x v="2"/>
    <n v="161"/>
    <n v="1741"/>
    <s v="North East"/>
    <n v="9.2475600000000005E-2"/>
  </r>
  <r>
    <x v="502"/>
    <x v="3"/>
    <x v="4"/>
    <m/>
    <n v="1014"/>
    <s v="North East"/>
    <m/>
  </r>
  <r>
    <x v="502"/>
    <x v="3"/>
    <x v="3"/>
    <m/>
    <n v="1963"/>
    <s v="North East"/>
    <m/>
  </r>
  <r>
    <x v="503"/>
    <x v="3"/>
    <x v="0"/>
    <n v="556"/>
    <n v="711"/>
    <s v="North East"/>
    <n v="0.78199719999999995"/>
  </r>
  <r>
    <x v="503"/>
    <x v="3"/>
    <x v="1"/>
    <n v="856"/>
    <n v="1915"/>
    <s v="North East"/>
    <n v="0.44699739999999999"/>
  </r>
  <r>
    <x v="503"/>
    <x v="3"/>
    <x v="2"/>
    <n v="40"/>
    <n v="291"/>
    <s v="North East"/>
    <n v="0.137457"/>
  </r>
  <r>
    <x v="503"/>
    <x v="3"/>
    <x v="4"/>
    <m/>
    <n v="153"/>
    <s v="North East"/>
    <m/>
  </r>
  <r>
    <x v="503"/>
    <x v="3"/>
    <x v="3"/>
    <m/>
    <n v="278"/>
    <s v="North East"/>
    <m/>
  </r>
  <r>
    <x v="504"/>
    <x v="3"/>
    <x v="0"/>
    <n v="730"/>
    <n v="1034"/>
    <s v="North East"/>
    <n v="0.70599619999999996"/>
  </r>
  <r>
    <x v="504"/>
    <x v="3"/>
    <x v="1"/>
    <n v="1266"/>
    <n v="2691"/>
    <s v="North East"/>
    <n v="0.47045710000000002"/>
  </r>
  <r>
    <x v="504"/>
    <x v="3"/>
    <x v="2"/>
    <n v="45"/>
    <n v="393"/>
    <s v="North East"/>
    <n v="0.1145038"/>
  </r>
  <r>
    <x v="504"/>
    <x v="3"/>
    <x v="4"/>
    <m/>
    <n v="200"/>
    <s v="North East"/>
    <m/>
  </r>
  <r>
    <x v="504"/>
    <x v="3"/>
    <x v="3"/>
    <m/>
    <n v="401"/>
    <s v="North East"/>
    <m/>
  </r>
  <r>
    <x v="505"/>
    <x v="3"/>
    <x v="0"/>
    <n v="4580"/>
    <n v="5700"/>
    <s v="North East"/>
    <n v="0.80350880000000002"/>
  </r>
  <r>
    <x v="505"/>
    <x v="3"/>
    <x v="1"/>
    <n v="1871"/>
    <n v="4584"/>
    <s v="North East"/>
    <n v="0.40815879999999999"/>
  </r>
  <r>
    <x v="505"/>
    <x v="3"/>
    <x v="2"/>
    <n v="62"/>
    <n v="569"/>
    <s v="North East"/>
    <n v="0.10896309999999999"/>
  </r>
  <r>
    <x v="505"/>
    <x v="3"/>
    <x v="4"/>
    <m/>
    <n v="306"/>
    <s v="North East"/>
    <m/>
  </r>
  <r>
    <x v="505"/>
    <x v="3"/>
    <x v="3"/>
    <m/>
    <n v="567"/>
    <s v="North East"/>
    <m/>
  </r>
  <r>
    <x v="506"/>
    <x v="3"/>
    <x v="0"/>
    <n v="1482"/>
    <n v="1834"/>
    <s v="North East"/>
    <n v="0.80806979999999995"/>
  </r>
  <r>
    <x v="506"/>
    <x v="3"/>
    <x v="1"/>
    <n v="1238"/>
    <n v="2717"/>
    <s v="North East"/>
    <n v="0.45564959999999999"/>
  </r>
  <r>
    <x v="506"/>
    <x v="3"/>
    <x v="2"/>
    <n v="27"/>
    <n v="337"/>
    <s v="North East"/>
    <n v="8.0118700000000001E-2"/>
  </r>
  <r>
    <x v="506"/>
    <x v="3"/>
    <x v="4"/>
    <m/>
    <n v="202"/>
    <s v="North East"/>
    <m/>
  </r>
  <r>
    <x v="506"/>
    <x v="3"/>
    <x v="3"/>
    <m/>
    <n v="361"/>
    <s v="North East"/>
    <m/>
  </r>
  <r>
    <x v="507"/>
    <x v="3"/>
    <x v="0"/>
    <n v="2137"/>
    <n v="2686"/>
    <s v="North East"/>
    <n v="0.79560690000000001"/>
  </r>
  <r>
    <x v="507"/>
    <x v="3"/>
    <x v="1"/>
    <n v="1623"/>
    <n v="4175"/>
    <s v="North East"/>
    <n v="0.38874249999999999"/>
  </r>
  <r>
    <x v="507"/>
    <x v="3"/>
    <x v="2"/>
    <n v="39"/>
    <n v="553"/>
    <s v="North East"/>
    <n v="7.0524400000000001E-2"/>
  </r>
  <r>
    <x v="507"/>
    <x v="3"/>
    <x v="4"/>
    <m/>
    <n v="330"/>
    <s v="North East"/>
    <m/>
  </r>
  <r>
    <x v="507"/>
    <x v="3"/>
    <x v="3"/>
    <m/>
    <n v="676"/>
    <s v="North East"/>
    <m/>
  </r>
  <r>
    <x v="508"/>
    <x v="3"/>
    <x v="0"/>
    <n v="11040"/>
    <n v="10381"/>
    <s v="North East"/>
    <n v="1"/>
  </r>
  <r>
    <x v="508"/>
    <x v="3"/>
    <x v="1"/>
    <n v="10549"/>
    <n v="18598"/>
    <s v="North East"/>
    <n v="0.56721149999999998"/>
  </r>
  <r>
    <x v="508"/>
    <x v="3"/>
    <x v="2"/>
    <n v="452"/>
    <n v="2329"/>
    <s v="North East"/>
    <n v="0.19407469999999999"/>
  </r>
  <r>
    <x v="508"/>
    <x v="3"/>
    <x v="3"/>
    <n v="2"/>
    <n v="2877"/>
    <s v="North East"/>
    <n v="6.9519999999999998E-4"/>
  </r>
  <r>
    <x v="508"/>
    <x v="3"/>
    <x v="4"/>
    <m/>
    <n v="1448"/>
    <s v="North East"/>
    <m/>
  </r>
  <r>
    <x v="509"/>
    <x v="3"/>
    <x v="0"/>
    <n v="5680"/>
    <n v="6837"/>
    <s v="North East"/>
    <n v="0.83077369999999995"/>
  </r>
  <r>
    <x v="509"/>
    <x v="3"/>
    <x v="1"/>
    <n v="5518"/>
    <n v="11179"/>
    <s v="North East"/>
    <n v="0.49360409999999999"/>
  </r>
  <r>
    <x v="509"/>
    <x v="3"/>
    <x v="2"/>
    <n v="187"/>
    <n v="1415"/>
    <s v="North East"/>
    <n v="0.13215550000000001"/>
  </r>
  <r>
    <x v="509"/>
    <x v="3"/>
    <x v="4"/>
    <m/>
    <n v="848"/>
    <s v="North East"/>
    <m/>
  </r>
  <r>
    <x v="509"/>
    <x v="3"/>
    <x v="3"/>
    <m/>
    <n v="1664"/>
    <s v="North East"/>
    <m/>
  </r>
  <r>
    <x v="510"/>
    <x v="3"/>
    <x v="0"/>
    <n v="4005"/>
    <n v="5539"/>
    <s v="North East"/>
    <n v="0.72305470000000005"/>
  </r>
  <r>
    <x v="510"/>
    <x v="3"/>
    <x v="1"/>
    <n v="4296"/>
    <n v="10331"/>
    <s v="North East"/>
    <n v="0.41583579999999998"/>
  </r>
  <r>
    <x v="510"/>
    <x v="3"/>
    <x v="2"/>
    <n v="158"/>
    <n v="1186"/>
    <s v="North East"/>
    <n v="0.1332209"/>
  </r>
  <r>
    <x v="510"/>
    <x v="3"/>
    <x v="4"/>
    <m/>
    <n v="726"/>
    <s v="North East"/>
    <m/>
  </r>
  <r>
    <x v="510"/>
    <x v="3"/>
    <x v="3"/>
    <m/>
    <n v="1329"/>
    <s v="North East"/>
    <m/>
  </r>
  <r>
    <x v="511"/>
    <x v="3"/>
    <x v="0"/>
    <n v="7641"/>
    <n v="8809"/>
    <s v="North West"/>
    <n v="0.86740830000000002"/>
  </r>
  <r>
    <x v="511"/>
    <x v="3"/>
    <x v="1"/>
    <n v="7576"/>
    <n v="15287"/>
    <s v="North West"/>
    <n v="0.49558449999999998"/>
  </r>
  <r>
    <x v="511"/>
    <x v="3"/>
    <x v="2"/>
    <n v="266"/>
    <n v="1572"/>
    <s v="North West"/>
    <n v="0.16921120000000001"/>
  </r>
  <r>
    <x v="511"/>
    <x v="3"/>
    <x v="3"/>
    <n v="3"/>
    <n v="1785"/>
    <s v="North West"/>
    <n v="1.6807E-3"/>
  </r>
  <r>
    <x v="511"/>
    <x v="3"/>
    <x v="4"/>
    <m/>
    <n v="1086"/>
    <s v="North West"/>
    <m/>
  </r>
  <r>
    <x v="512"/>
    <x v="3"/>
    <x v="0"/>
    <n v="5536"/>
    <n v="5872"/>
    <s v="North West"/>
    <n v="0.94277929999999999"/>
  </r>
  <r>
    <x v="512"/>
    <x v="3"/>
    <x v="1"/>
    <n v="7629"/>
    <n v="12618"/>
    <s v="North West"/>
    <n v="0.6046125"/>
  </r>
  <r>
    <x v="512"/>
    <x v="3"/>
    <x v="2"/>
    <n v="328"/>
    <n v="1529"/>
    <s v="North West"/>
    <n v="0.2145193"/>
  </r>
  <r>
    <x v="512"/>
    <x v="3"/>
    <x v="4"/>
    <m/>
    <n v="958"/>
    <s v="North West"/>
    <m/>
  </r>
  <r>
    <x v="512"/>
    <x v="3"/>
    <x v="3"/>
    <m/>
    <n v="1609"/>
    <s v="North West"/>
    <m/>
  </r>
  <r>
    <x v="513"/>
    <x v="3"/>
    <x v="0"/>
    <n v="4855"/>
    <n v="5793"/>
    <s v="North West"/>
    <n v="0.83808050000000001"/>
  </r>
  <r>
    <x v="513"/>
    <x v="3"/>
    <x v="1"/>
    <n v="5709"/>
    <n v="12071"/>
    <s v="North West"/>
    <n v="0.47295169999999997"/>
  </r>
  <r>
    <x v="513"/>
    <x v="3"/>
    <x v="2"/>
    <n v="194"/>
    <n v="1451"/>
    <s v="North West"/>
    <n v="0.13370090000000001"/>
  </r>
  <r>
    <x v="513"/>
    <x v="3"/>
    <x v="4"/>
    <m/>
    <n v="904"/>
    <s v="North West"/>
    <m/>
  </r>
  <r>
    <x v="513"/>
    <x v="3"/>
    <x v="3"/>
    <m/>
    <n v="1607"/>
    <s v="North West"/>
    <m/>
  </r>
  <r>
    <x v="514"/>
    <x v="3"/>
    <x v="0"/>
    <n v="4883"/>
    <n v="5663"/>
    <s v="North West"/>
    <n v="0.86226380000000002"/>
  </r>
  <r>
    <x v="514"/>
    <x v="3"/>
    <x v="1"/>
    <n v="5335"/>
    <n v="11790"/>
    <s v="North West"/>
    <n v="0.45250210000000002"/>
  </r>
  <r>
    <x v="514"/>
    <x v="3"/>
    <x v="2"/>
    <n v="187"/>
    <n v="1125"/>
    <s v="North West"/>
    <n v="0.16622219999999999"/>
  </r>
  <r>
    <x v="514"/>
    <x v="3"/>
    <x v="3"/>
    <n v="1"/>
    <n v="1445"/>
    <s v="North West"/>
    <n v="6.9200000000000002E-4"/>
  </r>
  <r>
    <x v="514"/>
    <x v="3"/>
    <x v="4"/>
    <m/>
    <n v="941"/>
    <s v="North West"/>
    <m/>
  </r>
  <r>
    <x v="515"/>
    <x v="3"/>
    <x v="0"/>
    <n v="2956"/>
    <n v="3562"/>
    <s v="North West"/>
    <n v="0.82987089999999997"/>
  </r>
  <r>
    <x v="515"/>
    <x v="3"/>
    <x v="1"/>
    <n v="4193"/>
    <n v="7176"/>
    <s v="North West"/>
    <n v="0.58430879999999996"/>
  </r>
  <r>
    <x v="515"/>
    <x v="3"/>
    <x v="2"/>
    <n v="265"/>
    <n v="1009"/>
    <s v="North West"/>
    <n v="0.26263629999999999"/>
  </r>
  <r>
    <x v="515"/>
    <x v="3"/>
    <x v="4"/>
    <m/>
    <n v="583"/>
    <s v="North West"/>
    <m/>
  </r>
  <r>
    <x v="515"/>
    <x v="3"/>
    <x v="3"/>
    <m/>
    <n v="1076"/>
    <s v="North West"/>
    <m/>
  </r>
  <r>
    <x v="516"/>
    <x v="3"/>
    <x v="0"/>
    <n v="1080"/>
    <n v="1344"/>
    <s v="North West"/>
    <n v="0.80357140000000005"/>
  </r>
  <r>
    <x v="516"/>
    <x v="3"/>
    <x v="1"/>
    <n v="1425"/>
    <n v="2876"/>
    <s v="North West"/>
    <n v="0.49547980000000003"/>
  </r>
  <r>
    <x v="516"/>
    <x v="3"/>
    <x v="2"/>
    <n v="89"/>
    <n v="589"/>
    <s v="North West"/>
    <n v="0.1511036"/>
  </r>
  <r>
    <x v="516"/>
    <x v="3"/>
    <x v="4"/>
    <m/>
    <n v="279"/>
    <s v="North West"/>
    <m/>
  </r>
  <r>
    <x v="516"/>
    <x v="3"/>
    <x v="3"/>
    <m/>
    <n v="603"/>
    <s v="North West"/>
    <m/>
  </r>
  <r>
    <x v="517"/>
    <x v="3"/>
    <x v="0"/>
    <n v="1795"/>
    <n v="2191"/>
    <s v="North West"/>
    <n v="0.81926060000000001"/>
  </r>
  <r>
    <x v="517"/>
    <x v="3"/>
    <x v="1"/>
    <n v="1875"/>
    <n v="3483"/>
    <s v="North West"/>
    <n v="0.53832899999999995"/>
  </r>
  <r>
    <x v="517"/>
    <x v="3"/>
    <x v="2"/>
    <n v="126"/>
    <n v="438"/>
    <s v="North West"/>
    <n v="0.28767120000000002"/>
  </r>
  <r>
    <x v="517"/>
    <x v="3"/>
    <x v="4"/>
    <m/>
    <n v="242"/>
    <s v="North West"/>
    <m/>
  </r>
  <r>
    <x v="517"/>
    <x v="3"/>
    <x v="3"/>
    <m/>
    <n v="495"/>
    <s v="North West"/>
    <m/>
  </r>
  <r>
    <x v="518"/>
    <x v="3"/>
    <x v="0"/>
    <n v="507"/>
    <n v="640"/>
    <s v="North West"/>
    <n v="0.79218750000000004"/>
  </r>
  <r>
    <x v="518"/>
    <x v="3"/>
    <x v="1"/>
    <n v="429"/>
    <n v="1079"/>
    <s v="North West"/>
    <n v="0.39759040000000001"/>
  </r>
  <r>
    <x v="518"/>
    <x v="3"/>
    <x v="2"/>
    <n v="20"/>
    <n v="117"/>
    <s v="North West"/>
    <n v="0.17094019999999999"/>
  </r>
  <r>
    <x v="518"/>
    <x v="3"/>
    <x v="4"/>
    <m/>
    <n v="102"/>
    <s v="North West"/>
    <m/>
  </r>
  <r>
    <x v="518"/>
    <x v="3"/>
    <x v="3"/>
    <m/>
    <n v="138"/>
    <s v="North West"/>
    <m/>
  </r>
  <r>
    <x v="519"/>
    <x v="3"/>
    <x v="0"/>
    <n v="2545"/>
    <n v="3225"/>
    <s v="North West"/>
    <n v="0.7891473"/>
  </r>
  <r>
    <x v="519"/>
    <x v="3"/>
    <x v="1"/>
    <n v="2501"/>
    <n v="5945"/>
    <s v="North West"/>
    <n v="0.4206896"/>
  </r>
  <r>
    <x v="519"/>
    <x v="3"/>
    <x v="2"/>
    <n v="121"/>
    <n v="756"/>
    <s v="North West"/>
    <n v="0.1600529"/>
  </r>
  <r>
    <x v="519"/>
    <x v="3"/>
    <x v="4"/>
    <m/>
    <n v="405"/>
    <s v="North West"/>
    <m/>
  </r>
  <r>
    <x v="519"/>
    <x v="3"/>
    <x v="3"/>
    <m/>
    <n v="762"/>
    <s v="North West"/>
    <m/>
  </r>
  <r>
    <x v="520"/>
    <x v="3"/>
    <x v="0"/>
    <n v="908"/>
    <n v="1114"/>
    <s v="North West"/>
    <n v="0.81508080000000005"/>
  </r>
  <r>
    <x v="520"/>
    <x v="3"/>
    <x v="1"/>
    <n v="1862"/>
    <n v="3394"/>
    <s v="North West"/>
    <n v="0.54861519999999997"/>
  </r>
  <r>
    <x v="520"/>
    <x v="3"/>
    <x v="2"/>
    <n v="108"/>
    <n v="798"/>
    <s v="North West"/>
    <n v="0.1353384"/>
  </r>
  <r>
    <x v="520"/>
    <x v="3"/>
    <x v="4"/>
    <m/>
    <n v="381"/>
    <s v="North West"/>
    <m/>
  </r>
  <r>
    <x v="520"/>
    <x v="3"/>
    <x v="3"/>
    <m/>
    <n v="800"/>
    <s v="North West"/>
    <m/>
  </r>
  <r>
    <x v="521"/>
    <x v="3"/>
    <x v="0"/>
    <n v="2607"/>
    <n v="2964"/>
    <s v="North West"/>
    <n v="0.87955459999999996"/>
  </r>
  <r>
    <x v="521"/>
    <x v="3"/>
    <x v="1"/>
    <n v="3153"/>
    <n v="5935"/>
    <s v="North West"/>
    <n v="0.53125520000000004"/>
  </r>
  <r>
    <x v="521"/>
    <x v="3"/>
    <x v="2"/>
    <n v="185"/>
    <n v="876"/>
    <s v="North West"/>
    <n v="0.21118719999999999"/>
  </r>
  <r>
    <x v="521"/>
    <x v="3"/>
    <x v="3"/>
    <n v="1"/>
    <n v="935"/>
    <s v="North West"/>
    <n v="1.0694999999999999E-3"/>
  </r>
  <r>
    <x v="521"/>
    <x v="3"/>
    <x v="4"/>
    <m/>
    <n v="548"/>
    <s v="North West"/>
    <m/>
  </r>
  <r>
    <x v="522"/>
    <x v="3"/>
    <x v="0"/>
    <n v="3390"/>
    <n v="3863"/>
    <s v="North West"/>
    <n v="0.87755629999999996"/>
  </r>
  <r>
    <x v="522"/>
    <x v="3"/>
    <x v="1"/>
    <n v="4467"/>
    <n v="8473"/>
    <s v="North West"/>
    <n v="0.52720400000000001"/>
  </r>
  <r>
    <x v="522"/>
    <x v="3"/>
    <x v="2"/>
    <n v="295"/>
    <n v="1181"/>
    <s v="North West"/>
    <n v="0.24978829999999999"/>
  </r>
  <r>
    <x v="522"/>
    <x v="3"/>
    <x v="4"/>
    <m/>
    <n v="711"/>
    <s v="North West"/>
    <m/>
  </r>
  <r>
    <x v="522"/>
    <x v="3"/>
    <x v="3"/>
    <m/>
    <n v="1239"/>
    <s v="North West"/>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5">
  <r>
    <x v="0"/>
    <x v="0"/>
    <x v="0"/>
    <n v="4302"/>
    <n v="8580"/>
    <s v="East"/>
    <n v="0.50139860000000003"/>
  </r>
  <r>
    <x v="0"/>
    <x v="0"/>
    <x v="1"/>
    <n v="1761"/>
    <n v="20830"/>
    <s v="East"/>
    <n v="8.4541500000000006E-2"/>
  </r>
  <r>
    <x v="0"/>
    <x v="0"/>
    <x v="2"/>
    <n v="3"/>
    <n v="2475"/>
    <s v="East"/>
    <n v="1.2121E-3"/>
  </r>
  <r>
    <x v="1"/>
    <x v="0"/>
    <x v="0"/>
    <n v="4125"/>
    <n v="6882"/>
    <s v="East"/>
    <n v="0.59938970000000003"/>
  </r>
  <r>
    <x v="1"/>
    <x v="0"/>
    <x v="1"/>
    <n v="1412"/>
    <n v="16233"/>
    <s v="East"/>
    <n v="8.69833E-2"/>
  </r>
  <r>
    <x v="1"/>
    <x v="0"/>
    <x v="2"/>
    <n v="2"/>
    <n v="2356"/>
    <s v="East"/>
    <n v="8.4889999999999998E-4"/>
  </r>
  <r>
    <x v="2"/>
    <x v="0"/>
    <x v="0"/>
    <n v="4589"/>
    <n v="8643"/>
    <s v="East"/>
    <n v="0.53094989999999997"/>
  </r>
  <r>
    <x v="2"/>
    <x v="0"/>
    <x v="1"/>
    <n v="1655"/>
    <n v="19156"/>
    <s v="East"/>
    <n v="8.6395899999999998E-2"/>
  </r>
  <r>
    <x v="2"/>
    <x v="0"/>
    <x v="2"/>
    <n v="3"/>
    <n v="2228"/>
    <s v="East"/>
    <n v="1.3465E-3"/>
  </r>
  <r>
    <x v="2"/>
    <x v="0"/>
    <x v="3"/>
    <m/>
    <n v="1682"/>
    <s v="East"/>
    <m/>
  </r>
  <r>
    <x v="2"/>
    <x v="0"/>
    <x v="4"/>
    <m/>
    <n v="2628"/>
    <s v="East"/>
    <m/>
  </r>
  <r>
    <x v="3"/>
    <x v="0"/>
    <x v="0"/>
    <n v="3161"/>
    <n v="5312"/>
    <s v="East"/>
    <n v="0.59506780000000004"/>
  </r>
  <r>
    <x v="3"/>
    <x v="0"/>
    <x v="1"/>
    <n v="1790"/>
    <n v="17958"/>
    <s v="East"/>
    <n v="9.9677000000000002E-2"/>
  </r>
  <r>
    <x v="3"/>
    <x v="0"/>
    <x v="2"/>
    <n v="1"/>
    <n v="1298"/>
    <s v="East"/>
    <n v="7.7039999999999997E-4"/>
  </r>
  <r>
    <x v="4"/>
    <x v="0"/>
    <x v="0"/>
    <n v="4638"/>
    <n v="8349"/>
    <s v="East"/>
    <n v="0.5555156"/>
  </r>
  <r>
    <x v="4"/>
    <x v="0"/>
    <x v="1"/>
    <n v="1419"/>
    <n v="18782"/>
    <s v="East"/>
    <n v="7.5551099999999996E-2"/>
  </r>
  <r>
    <x v="5"/>
    <x v="0"/>
    <x v="0"/>
    <n v="6597"/>
    <n v="12377"/>
    <s v="East"/>
    <n v="0.53300479999999995"/>
  </r>
  <r>
    <x v="5"/>
    <x v="0"/>
    <x v="1"/>
    <n v="3637"/>
    <n v="38623"/>
    <s v="East"/>
    <n v="9.4166700000000006E-2"/>
  </r>
  <r>
    <x v="5"/>
    <x v="0"/>
    <x v="2"/>
    <n v="4"/>
    <n v="6103"/>
    <s v="East"/>
    <n v="6.5539999999999999E-4"/>
  </r>
  <r>
    <x v="6"/>
    <x v="0"/>
    <x v="0"/>
    <n v="418"/>
    <n v="1549"/>
    <s v="East"/>
    <n v="0.26985150000000002"/>
  </r>
  <r>
    <x v="6"/>
    <x v="0"/>
    <x v="1"/>
    <n v="267"/>
    <n v="8728"/>
    <s v="East"/>
    <n v="3.0591199999999999E-2"/>
  </r>
  <r>
    <x v="7"/>
    <x v="0"/>
    <x v="0"/>
    <n v="1449"/>
    <n v="3782"/>
    <s v="East"/>
    <n v="0.38313059999999999"/>
  </r>
  <r>
    <x v="7"/>
    <x v="0"/>
    <x v="1"/>
    <n v="752"/>
    <n v="16464"/>
    <s v="East"/>
    <n v="4.5675399999999998E-2"/>
  </r>
  <r>
    <x v="7"/>
    <x v="0"/>
    <x v="2"/>
    <n v="2"/>
    <n v="2413"/>
    <s v="East"/>
    <n v="8.2879999999999998E-4"/>
  </r>
  <r>
    <x v="8"/>
    <x v="0"/>
    <x v="0"/>
    <n v="3686"/>
    <n v="8363"/>
    <s v="East"/>
    <n v="0.4407509"/>
  </r>
  <r>
    <x v="8"/>
    <x v="0"/>
    <x v="1"/>
    <n v="1459"/>
    <n v="27247"/>
    <s v="East"/>
    <n v="5.3547200000000003E-2"/>
  </r>
  <r>
    <x v="8"/>
    <x v="0"/>
    <x v="2"/>
    <n v="7"/>
    <n v="4023"/>
    <s v="East"/>
    <n v="1.74E-3"/>
  </r>
  <r>
    <x v="9"/>
    <x v="0"/>
    <x v="0"/>
    <n v="4696"/>
    <n v="15849"/>
    <s v="East"/>
    <n v="0.29629630000000001"/>
  </r>
  <r>
    <x v="9"/>
    <x v="0"/>
    <x v="1"/>
    <n v="1364"/>
    <n v="37808"/>
    <s v="East"/>
    <n v="3.6076999999999998E-2"/>
  </r>
  <r>
    <x v="9"/>
    <x v="0"/>
    <x v="2"/>
    <n v="1"/>
    <n v="5062"/>
    <s v="East"/>
    <n v="1.9760000000000001E-4"/>
  </r>
  <r>
    <x v="10"/>
    <x v="0"/>
    <x v="0"/>
    <n v="3339"/>
    <n v="7870"/>
    <s v="Central"/>
    <n v="0.42426940000000002"/>
  </r>
  <r>
    <x v="10"/>
    <x v="0"/>
    <x v="1"/>
    <n v="1194"/>
    <n v="20372"/>
    <s v="Central"/>
    <n v="5.8609899999999999E-2"/>
  </r>
  <r>
    <x v="10"/>
    <x v="0"/>
    <x v="2"/>
    <n v="1"/>
    <n v="2730"/>
    <s v="Central"/>
    <n v="3.6630000000000001E-4"/>
  </r>
  <r>
    <x v="11"/>
    <x v="0"/>
    <x v="0"/>
    <n v="1686"/>
    <n v="3862"/>
    <s v="Central"/>
    <n v="0.43656139999999999"/>
  </r>
  <r>
    <x v="11"/>
    <x v="0"/>
    <x v="1"/>
    <n v="528"/>
    <n v="8009"/>
    <s v="Central"/>
    <n v="6.5925800000000007E-2"/>
  </r>
  <r>
    <x v="11"/>
    <x v="0"/>
    <x v="2"/>
    <n v="2"/>
    <n v="954"/>
    <s v="Central"/>
    <n v="2.0964E-3"/>
  </r>
  <r>
    <x v="12"/>
    <x v="0"/>
    <x v="0"/>
    <n v="1922"/>
    <n v="4526"/>
    <s v="Toronto"/>
    <n v="0.42465750000000002"/>
  </r>
  <r>
    <x v="12"/>
    <x v="0"/>
    <x v="1"/>
    <n v="752"/>
    <n v="10801"/>
    <s v="Toronto"/>
    <n v="6.9623199999999996E-2"/>
  </r>
  <r>
    <x v="12"/>
    <x v="0"/>
    <x v="2"/>
    <n v="2"/>
    <n v="1339"/>
    <s v="Toronto"/>
    <n v="1.4936999999999999E-3"/>
  </r>
  <r>
    <x v="13"/>
    <x v="0"/>
    <x v="0"/>
    <n v="1694"/>
    <n v="3897"/>
    <s v="Toronto"/>
    <n v="0.43469340000000001"/>
  </r>
  <r>
    <x v="13"/>
    <x v="0"/>
    <x v="1"/>
    <n v="1192"/>
    <n v="13142"/>
    <s v="Toronto"/>
    <n v="9.0701599999999993E-2"/>
  </r>
  <r>
    <x v="13"/>
    <x v="0"/>
    <x v="2"/>
    <n v="5"/>
    <n v="1094"/>
    <s v="Toronto"/>
    <n v="4.5703999999999996E-3"/>
  </r>
  <r>
    <x v="14"/>
    <x v="0"/>
    <x v="0"/>
    <n v="3822"/>
    <n v="8326"/>
    <s v="Central"/>
    <n v="0.4590439"/>
  </r>
  <r>
    <x v="14"/>
    <x v="0"/>
    <x v="1"/>
    <n v="3627"/>
    <n v="34947"/>
    <s v="Central"/>
    <n v="0.10378569999999999"/>
  </r>
  <r>
    <x v="14"/>
    <x v="0"/>
    <x v="2"/>
    <n v="3"/>
    <n v="1840"/>
    <s v="Central"/>
    <n v="1.6303999999999999E-3"/>
  </r>
  <r>
    <x v="15"/>
    <x v="0"/>
    <x v="0"/>
    <n v="1686"/>
    <n v="3700"/>
    <s v="Central"/>
    <n v="0.45567570000000002"/>
  </r>
  <r>
    <x v="15"/>
    <x v="0"/>
    <x v="1"/>
    <n v="710"/>
    <n v="13996"/>
    <s v="Central"/>
    <n v="5.0728799999999998E-2"/>
  </r>
  <r>
    <x v="16"/>
    <x v="0"/>
    <x v="0"/>
    <n v="1295"/>
    <n v="4932"/>
    <s v="Central"/>
    <n v="0.262571"/>
  </r>
  <r>
    <x v="16"/>
    <x v="0"/>
    <x v="1"/>
    <n v="315"/>
    <n v="11510"/>
    <s v="Central"/>
    <n v="2.7367499999999999E-2"/>
  </r>
  <r>
    <x v="17"/>
    <x v="0"/>
    <x v="0"/>
    <n v="2112"/>
    <n v="9141"/>
    <s v="Central"/>
    <n v="0.2310469"/>
  </r>
  <r>
    <x v="17"/>
    <x v="0"/>
    <x v="1"/>
    <n v="832"/>
    <n v="24669"/>
    <s v="Central"/>
    <n v="3.37265E-2"/>
  </r>
  <r>
    <x v="17"/>
    <x v="0"/>
    <x v="2"/>
    <n v="3"/>
    <n v="3280"/>
    <s v="Central"/>
    <n v="9.146E-4"/>
  </r>
  <r>
    <x v="18"/>
    <x v="0"/>
    <x v="0"/>
    <n v="2439"/>
    <n v="9451"/>
    <s v="Central"/>
    <n v="0.25806790000000002"/>
  </r>
  <r>
    <x v="18"/>
    <x v="0"/>
    <x v="1"/>
    <n v="1279"/>
    <n v="24439"/>
    <s v="Central"/>
    <n v="5.2334400000000003E-2"/>
  </r>
  <r>
    <x v="18"/>
    <x v="0"/>
    <x v="3"/>
    <m/>
    <n v="2138"/>
    <s v="Central"/>
    <m/>
  </r>
  <r>
    <x v="18"/>
    <x v="0"/>
    <x v="2"/>
    <m/>
    <n v="2731"/>
    <s v="Central"/>
    <m/>
  </r>
  <r>
    <x v="18"/>
    <x v="0"/>
    <x v="4"/>
    <m/>
    <n v="3006"/>
    <s v="Central"/>
    <m/>
  </r>
  <r>
    <x v="19"/>
    <x v="0"/>
    <x v="0"/>
    <n v="1519"/>
    <n v="5402"/>
    <s v="Central"/>
    <n v="0.2811922"/>
  </r>
  <r>
    <x v="19"/>
    <x v="0"/>
    <x v="1"/>
    <n v="580"/>
    <n v="15256"/>
    <s v="Central"/>
    <n v="3.8017799999999997E-2"/>
  </r>
  <r>
    <x v="19"/>
    <x v="0"/>
    <x v="2"/>
    <n v="1"/>
    <n v="2009"/>
    <s v="Central"/>
    <n v="4.9779999999999996E-4"/>
  </r>
  <r>
    <x v="20"/>
    <x v="0"/>
    <x v="0"/>
    <n v="2458"/>
    <n v="5951"/>
    <s v="Central"/>
    <n v="0.41303980000000001"/>
  </r>
  <r>
    <x v="20"/>
    <x v="0"/>
    <x v="1"/>
    <n v="495"/>
    <n v="11117"/>
    <s v="Central"/>
    <n v="4.4526400000000001E-2"/>
  </r>
  <r>
    <x v="20"/>
    <x v="0"/>
    <x v="2"/>
    <n v="1"/>
    <n v="1460"/>
    <s v="Central"/>
    <n v="6.8490000000000001E-4"/>
  </r>
  <r>
    <x v="21"/>
    <x v="1"/>
    <x v="0"/>
    <n v="6667"/>
    <n v="12860"/>
    <s v="East"/>
    <n v="0.51842920000000003"/>
  </r>
  <r>
    <x v="21"/>
    <x v="1"/>
    <x v="1"/>
    <n v="2721"/>
    <n v="33832"/>
    <s v="East"/>
    <n v="8.0426800000000007E-2"/>
  </r>
  <r>
    <x v="21"/>
    <x v="1"/>
    <x v="2"/>
    <n v="7"/>
    <n v="4951"/>
    <s v="East"/>
    <n v="1.4139000000000001E-3"/>
  </r>
  <r>
    <x v="22"/>
    <x v="1"/>
    <x v="0"/>
    <n v="4895"/>
    <n v="10820"/>
    <s v="East"/>
    <n v="0.4524029"/>
  </r>
  <r>
    <x v="22"/>
    <x v="1"/>
    <x v="1"/>
    <n v="1395"/>
    <n v="25156"/>
    <s v="East"/>
    <n v="5.5454000000000003E-2"/>
  </r>
  <r>
    <x v="23"/>
    <x v="1"/>
    <x v="0"/>
    <n v="3305"/>
    <n v="10794"/>
    <s v="East"/>
    <n v="0.30618859999999998"/>
  </r>
  <r>
    <x v="23"/>
    <x v="1"/>
    <x v="1"/>
    <n v="1658"/>
    <n v="34321"/>
    <s v="East"/>
    <n v="4.83086E-2"/>
  </r>
  <r>
    <x v="23"/>
    <x v="1"/>
    <x v="2"/>
    <n v="2"/>
    <n v="4854"/>
    <s v="East"/>
    <n v="4.1199999999999999E-4"/>
  </r>
  <r>
    <x v="24"/>
    <x v="1"/>
    <x v="0"/>
    <n v="6030"/>
    <n v="13308"/>
    <s v="East"/>
    <n v="0.45311089999999998"/>
  </r>
  <r>
    <x v="24"/>
    <x v="1"/>
    <x v="1"/>
    <n v="2048"/>
    <n v="32114"/>
    <s v="East"/>
    <n v="6.3772800000000004E-2"/>
  </r>
  <r>
    <x v="24"/>
    <x v="1"/>
    <x v="2"/>
    <n v="6"/>
    <n v="3829"/>
    <s v="East"/>
    <n v="1.567E-3"/>
  </r>
  <r>
    <x v="25"/>
    <x v="1"/>
    <x v="0"/>
    <n v="1752"/>
    <n v="5211"/>
    <s v="East"/>
    <n v="0.33621190000000001"/>
  </r>
  <r>
    <x v="25"/>
    <x v="1"/>
    <x v="1"/>
    <n v="725"/>
    <n v="16537"/>
    <s v="East"/>
    <n v="4.3841100000000001E-2"/>
  </r>
  <r>
    <x v="26"/>
    <x v="1"/>
    <x v="0"/>
    <n v="1129"/>
    <n v="4681"/>
    <s v="East"/>
    <n v="0.24118780000000001"/>
  </r>
  <r>
    <x v="26"/>
    <x v="1"/>
    <x v="1"/>
    <n v="914"/>
    <n v="21198"/>
    <s v="East"/>
    <n v="4.3117299999999997E-2"/>
  </r>
  <r>
    <x v="27"/>
    <x v="1"/>
    <x v="0"/>
    <n v="1328"/>
    <n v="7613"/>
    <s v="Central"/>
    <n v="0.1744385"/>
  </r>
  <r>
    <x v="27"/>
    <x v="1"/>
    <x v="1"/>
    <n v="385"/>
    <n v="21987"/>
    <s v="Central"/>
    <n v="1.7510299999999999E-2"/>
  </r>
  <r>
    <x v="27"/>
    <x v="1"/>
    <x v="2"/>
    <n v="1"/>
    <n v="3111"/>
    <s v="Central"/>
    <n v="3.2140000000000001E-4"/>
  </r>
  <r>
    <x v="28"/>
    <x v="1"/>
    <x v="0"/>
    <n v="2070"/>
    <n v="16610"/>
    <s v="Central"/>
    <n v="0.1246237"/>
  </r>
  <r>
    <x v="28"/>
    <x v="1"/>
    <x v="1"/>
    <n v="885"/>
    <n v="57862"/>
    <s v="Central"/>
    <n v="1.5295E-2"/>
  </r>
  <r>
    <x v="29"/>
    <x v="1"/>
    <x v="0"/>
    <n v="3227"/>
    <n v="16966"/>
    <s v="Central"/>
    <n v="0.19020390000000001"/>
  </r>
  <r>
    <x v="29"/>
    <x v="1"/>
    <x v="1"/>
    <n v="1128"/>
    <n v="57397"/>
    <s v="Central"/>
    <n v="1.9652599999999999E-2"/>
  </r>
  <r>
    <x v="29"/>
    <x v="1"/>
    <x v="2"/>
    <n v="2"/>
    <n v="8602"/>
    <s v="Central"/>
    <n v="2.3250000000000001E-4"/>
  </r>
  <r>
    <x v="30"/>
    <x v="1"/>
    <x v="0"/>
    <n v="4336"/>
    <n v="12362"/>
    <s v="Central"/>
    <n v="0.35075230000000002"/>
  </r>
  <r>
    <x v="30"/>
    <x v="1"/>
    <x v="1"/>
    <n v="1116"/>
    <n v="31569"/>
    <s v="Central"/>
    <n v="3.5351100000000003E-2"/>
  </r>
  <r>
    <x v="30"/>
    <x v="1"/>
    <x v="2"/>
    <n v="1"/>
    <n v="4215"/>
    <s v="Central"/>
    <n v="2.3719999999999999E-4"/>
  </r>
  <r>
    <x v="31"/>
    <x v="1"/>
    <x v="0"/>
    <n v="2523"/>
    <n v="7711"/>
    <s v="Central"/>
    <n v="0.32719490000000001"/>
  </r>
  <r>
    <x v="31"/>
    <x v="1"/>
    <x v="1"/>
    <n v="638"/>
    <n v="22749"/>
    <s v="Central"/>
    <n v="2.8045199999999999E-2"/>
  </r>
  <r>
    <x v="31"/>
    <x v="1"/>
    <x v="2"/>
    <n v="2"/>
    <n v="3192"/>
    <s v="Central"/>
    <n v="6.2660000000000005E-4"/>
  </r>
  <r>
    <x v="32"/>
    <x v="1"/>
    <x v="0"/>
    <n v="2353"/>
    <n v="8077"/>
    <s v="Central"/>
    <n v="0.291321"/>
  </r>
  <r>
    <x v="32"/>
    <x v="1"/>
    <x v="1"/>
    <n v="735"/>
    <n v="24443"/>
    <s v="Central"/>
    <n v="3.007E-2"/>
  </r>
  <r>
    <x v="32"/>
    <x v="1"/>
    <x v="2"/>
    <n v="1"/>
    <n v="3198"/>
    <s v="Central"/>
    <n v="3.1270000000000001E-4"/>
  </r>
  <r>
    <x v="33"/>
    <x v="1"/>
    <x v="0"/>
    <n v="1886"/>
    <n v="5284"/>
    <s v="Central"/>
    <n v="0.35692659999999998"/>
  </r>
  <r>
    <x v="33"/>
    <x v="1"/>
    <x v="1"/>
    <n v="510"/>
    <n v="12694"/>
    <s v="Central"/>
    <n v="4.0176499999999997E-2"/>
  </r>
  <r>
    <x v="33"/>
    <x v="1"/>
    <x v="2"/>
    <n v="4"/>
    <n v="1587"/>
    <s v="Central"/>
    <n v="2.5205000000000002E-3"/>
  </r>
  <r>
    <x v="34"/>
    <x v="1"/>
    <x v="0"/>
    <n v="2759"/>
    <n v="12809"/>
    <s v="Central"/>
    <n v="0.21539539999999999"/>
  </r>
  <r>
    <x v="34"/>
    <x v="1"/>
    <x v="1"/>
    <n v="1264"/>
    <n v="47036"/>
    <s v="Central"/>
    <n v="2.6873000000000001E-2"/>
  </r>
  <r>
    <x v="34"/>
    <x v="1"/>
    <x v="2"/>
    <n v="1"/>
    <n v="6849"/>
    <s v="Central"/>
    <n v="1.46E-4"/>
  </r>
  <r>
    <x v="34"/>
    <x v="1"/>
    <x v="3"/>
    <m/>
    <n v="4549"/>
    <s v="Central"/>
    <m/>
  </r>
  <r>
    <x v="34"/>
    <x v="1"/>
    <x v="4"/>
    <m/>
    <n v="7543"/>
    <s v="Central"/>
    <m/>
  </r>
  <r>
    <x v="35"/>
    <x v="1"/>
    <x v="0"/>
    <n v="2419"/>
    <n v="7331"/>
    <s v="Central"/>
    <n v="0.3299686"/>
  </r>
  <r>
    <x v="35"/>
    <x v="1"/>
    <x v="1"/>
    <n v="710"/>
    <n v="19995"/>
    <s v="Central"/>
    <n v="3.5508900000000003E-2"/>
  </r>
  <r>
    <x v="36"/>
    <x v="1"/>
    <x v="0"/>
    <n v="2294"/>
    <n v="13702"/>
    <s v="Central"/>
    <n v="0.16742080000000001"/>
  </r>
  <r>
    <x v="36"/>
    <x v="1"/>
    <x v="1"/>
    <n v="1623"/>
    <n v="65450"/>
    <s v="Central"/>
    <n v="2.47976E-2"/>
  </r>
  <r>
    <x v="36"/>
    <x v="1"/>
    <x v="2"/>
    <n v="2"/>
    <n v="9784"/>
    <s v="Central"/>
    <n v="2.0440000000000001E-4"/>
  </r>
  <r>
    <x v="37"/>
    <x v="1"/>
    <x v="0"/>
    <n v="4844"/>
    <n v="11690"/>
    <s v="Central"/>
    <n v="0.4143713"/>
  </r>
  <r>
    <x v="37"/>
    <x v="1"/>
    <x v="1"/>
    <n v="1427"/>
    <n v="27419"/>
    <s v="Central"/>
    <n v="5.2044199999999999E-2"/>
  </r>
  <r>
    <x v="37"/>
    <x v="1"/>
    <x v="2"/>
    <n v="3"/>
    <n v="3625"/>
    <s v="Central"/>
    <n v="8.2759999999999995E-4"/>
  </r>
  <r>
    <x v="38"/>
    <x v="1"/>
    <x v="0"/>
    <n v="2126"/>
    <n v="6408"/>
    <s v="East"/>
    <n v="0.33177279999999998"/>
  </r>
  <r>
    <x v="38"/>
    <x v="1"/>
    <x v="1"/>
    <n v="596"/>
    <n v="17210"/>
    <s v="East"/>
    <n v="3.4631000000000002E-2"/>
  </r>
  <r>
    <x v="39"/>
    <x v="1"/>
    <x v="0"/>
    <n v="2345"/>
    <n v="7482"/>
    <s v="East"/>
    <n v="0.3134189"/>
  </r>
  <r>
    <x v="39"/>
    <x v="1"/>
    <x v="1"/>
    <n v="844"/>
    <n v="21278"/>
    <s v="East"/>
    <n v="3.9665400000000003E-2"/>
  </r>
  <r>
    <x v="40"/>
    <x v="1"/>
    <x v="0"/>
    <n v="3426"/>
    <n v="11039"/>
    <s v="East"/>
    <n v="0.31035420000000002"/>
  </r>
  <r>
    <x v="40"/>
    <x v="1"/>
    <x v="1"/>
    <n v="1322"/>
    <n v="28658"/>
    <s v="East"/>
    <n v="4.6130200000000003E-2"/>
  </r>
  <r>
    <x v="40"/>
    <x v="1"/>
    <x v="2"/>
    <n v="3"/>
    <n v="3749"/>
    <s v="East"/>
    <n v="8.0020000000000004E-4"/>
  </r>
  <r>
    <x v="41"/>
    <x v="1"/>
    <x v="0"/>
    <n v="2515"/>
    <n v="6645"/>
    <s v="Central"/>
    <n v="0.37847999999999998"/>
  </r>
  <r>
    <x v="41"/>
    <x v="1"/>
    <x v="1"/>
    <n v="1327"/>
    <n v="21586"/>
    <s v="Central"/>
    <n v="6.1475000000000002E-2"/>
  </r>
  <r>
    <x v="42"/>
    <x v="1"/>
    <x v="0"/>
    <n v="1230"/>
    <n v="5029"/>
    <s v="Central"/>
    <n v="0.2445814"/>
  </r>
  <r>
    <x v="42"/>
    <x v="1"/>
    <x v="1"/>
    <n v="696"/>
    <n v="16893"/>
    <s v="Central"/>
    <n v="4.1200500000000001E-2"/>
  </r>
  <r>
    <x v="43"/>
    <x v="1"/>
    <x v="0"/>
    <n v="920"/>
    <n v="4437"/>
    <s v="Central"/>
    <n v="0.20734730000000001"/>
  </r>
  <r>
    <x v="43"/>
    <x v="1"/>
    <x v="1"/>
    <n v="321"/>
    <n v="10872"/>
    <s v="Central"/>
    <n v="2.95254E-2"/>
  </r>
  <r>
    <x v="43"/>
    <x v="1"/>
    <x v="2"/>
    <n v="3"/>
    <n v="1572"/>
    <s v="Central"/>
    <n v="1.9084E-3"/>
  </r>
  <r>
    <x v="44"/>
    <x v="1"/>
    <x v="0"/>
    <n v="1281"/>
    <n v="5601"/>
    <s v="Central"/>
    <n v="0.2287092"/>
  </r>
  <r>
    <x v="44"/>
    <x v="1"/>
    <x v="1"/>
    <n v="479"/>
    <n v="14327"/>
    <s v="Central"/>
    <n v="3.3433400000000002E-2"/>
  </r>
  <r>
    <x v="44"/>
    <x v="1"/>
    <x v="2"/>
    <n v="4"/>
    <n v="1711"/>
    <s v="Central"/>
    <n v="2.3378000000000001E-3"/>
  </r>
  <r>
    <x v="45"/>
    <x v="1"/>
    <x v="0"/>
    <n v="1624"/>
    <n v="8241"/>
    <s v="Central"/>
    <n v="0.1970635"/>
  </r>
  <r>
    <x v="45"/>
    <x v="1"/>
    <x v="1"/>
    <n v="623"/>
    <n v="23037"/>
    <s v="Central"/>
    <n v="2.7043500000000002E-2"/>
  </r>
  <r>
    <x v="46"/>
    <x v="1"/>
    <x v="0"/>
    <n v="577"/>
    <n v="2909"/>
    <s v="Central"/>
    <n v="0.19835"/>
  </r>
  <r>
    <x v="46"/>
    <x v="1"/>
    <x v="1"/>
    <n v="158"/>
    <n v="6614"/>
    <s v="Central"/>
    <n v="2.3888699999999999E-2"/>
  </r>
  <r>
    <x v="47"/>
    <x v="1"/>
    <x v="0"/>
    <n v="1110"/>
    <n v="4976"/>
    <s v="Central"/>
    <n v="0.22307070000000001"/>
  </r>
  <r>
    <x v="47"/>
    <x v="1"/>
    <x v="1"/>
    <n v="427"/>
    <n v="14002"/>
    <s v="Central"/>
    <n v="3.0495600000000001E-2"/>
  </r>
  <r>
    <x v="47"/>
    <x v="1"/>
    <x v="2"/>
    <n v="1"/>
    <n v="1973"/>
    <s v="Central"/>
    <n v="5.0679999999999996E-4"/>
  </r>
  <r>
    <x v="48"/>
    <x v="1"/>
    <x v="0"/>
    <n v="3056"/>
    <n v="8497"/>
    <s v="East"/>
    <n v="0.35965639999999999"/>
  </r>
  <r>
    <x v="48"/>
    <x v="1"/>
    <x v="1"/>
    <n v="698"/>
    <n v="19909"/>
    <s v="East"/>
    <n v="3.50595E-2"/>
  </r>
  <r>
    <x v="48"/>
    <x v="1"/>
    <x v="2"/>
    <n v="2"/>
    <n v="2840"/>
    <s v="East"/>
    <n v="7.0419999999999999E-4"/>
  </r>
  <r>
    <x v="49"/>
    <x v="1"/>
    <x v="0"/>
    <n v="2264"/>
    <n v="11153"/>
    <s v="Central"/>
    <n v="0.2029947"/>
  </r>
  <r>
    <x v="49"/>
    <x v="1"/>
    <x v="1"/>
    <n v="702"/>
    <n v="31928"/>
    <s v="Central"/>
    <n v="2.1987E-2"/>
  </r>
  <r>
    <x v="49"/>
    <x v="1"/>
    <x v="2"/>
    <n v="3"/>
    <n v="4824"/>
    <s v="Central"/>
    <n v="6.2189999999999999E-4"/>
  </r>
  <r>
    <x v="50"/>
    <x v="1"/>
    <x v="0"/>
    <n v="2352"/>
    <n v="9513"/>
    <s v="Central"/>
    <n v="0.2472406"/>
  </r>
  <r>
    <x v="50"/>
    <x v="1"/>
    <x v="1"/>
    <n v="692"/>
    <n v="24153"/>
    <s v="Central"/>
    <n v="2.8650700000000001E-2"/>
  </r>
  <r>
    <x v="50"/>
    <x v="1"/>
    <x v="2"/>
    <n v="4"/>
    <n v="2923"/>
    <s v="Central"/>
    <n v="1.3684999999999999E-3"/>
  </r>
  <r>
    <x v="51"/>
    <x v="2"/>
    <x v="0"/>
    <n v="3350"/>
    <n v="7809"/>
    <s v="East"/>
    <n v="0.42899219999999999"/>
  </r>
  <r>
    <x v="51"/>
    <x v="2"/>
    <x v="1"/>
    <n v="1827"/>
    <n v="25662"/>
    <s v="East"/>
    <n v="7.1194800000000003E-2"/>
  </r>
  <r>
    <x v="51"/>
    <x v="2"/>
    <x v="2"/>
    <n v="5"/>
    <n v="3867"/>
    <s v="East"/>
    <n v="1.2930000000000001E-3"/>
  </r>
  <r>
    <x v="52"/>
    <x v="2"/>
    <x v="0"/>
    <n v="322"/>
    <n v="1141"/>
    <s v="Central"/>
    <n v="0.28220859999999998"/>
  </r>
  <r>
    <x v="52"/>
    <x v="2"/>
    <x v="1"/>
    <n v="102"/>
    <n v="3060"/>
    <s v="Central"/>
    <n v="3.3333300000000003E-2"/>
  </r>
  <r>
    <x v="53"/>
    <x v="2"/>
    <x v="0"/>
    <n v="5663"/>
    <n v="11149"/>
    <s v="Central"/>
    <n v="0.50793790000000005"/>
  </r>
  <r>
    <x v="53"/>
    <x v="2"/>
    <x v="1"/>
    <n v="1589"/>
    <n v="20479"/>
    <s v="Central"/>
    <n v="7.75917E-2"/>
  </r>
  <r>
    <x v="53"/>
    <x v="2"/>
    <x v="2"/>
    <n v="1"/>
    <n v="2949"/>
    <s v="Central"/>
    <n v="3.391E-4"/>
  </r>
  <r>
    <x v="54"/>
    <x v="2"/>
    <x v="0"/>
    <n v="8673"/>
    <n v="19270"/>
    <s v="Central"/>
    <n v="0.45007779999999997"/>
  </r>
  <r>
    <x v="54"/>
    <x v="2"/>
    <x v="1"/>
    <n v="2570"/>
    <n v="34349"/>
    <s v="Central"/>
    <n v="7.4820200000000003E-2"/>
  </r>
  <r>
    <x v="54"/>
    <x v="2"/>
    <x v="2"/>
    <n v="7"/>
    <n v="4574"/>
    <s v="Central"/>
    <n v="1.5303999999999999E-3"/>
  </r>
  <r>
    <x v="55"/>
    <x v="2"/>
    <x v="0"/>
    <n v="4072"/>
    <n v="14019"/>
    <s v="Central"/>
    <n v="0.29046290000000002"/>
  </r>
  <r>
    <x v="55"/>
    <x v="2"/>
    <x v="1"/>
    <n v="1437"/>
    <n v="32869"/>
    <s v="Central"/>
    <n v="4.3719000000000001E-2"/>
  </r>
  <r>
    <x v="55"/>
    <x v="2"/>
    <x v="2"/>
    <n v="4"/>
    <n v="4513"/>
    <s v="Central"/>
    <n v="8.8630000000000002E-4"/>
  </r>
  <r>
    <x v="56"/>
    <x v="2"/>
    <x v="0"/>
    <n v="8274"/>
    <n v="16043"/>
    <s v="Central"/>
    <n v="0.51573899999999995"/>
  </r>
  <r>
    <x v="56"/>
    <x v="2"/>
    <x v="1"/>
    <n v="2163"/>
    <n v="28269"/>
    <s v="Central"/>
    <n v="7.6514899999999997E-2"/>
  </r>
  <r>
    <x v="56"/>
    <x v="2"/>
    <x v="2"/>
    <n v="9"/>
    <n v="3356"/>
    <s v="Central"/>
    <n v="2.6817999999999998E-3"/>
  </r>
  <r>
    <x v="57"/>
    <x v="2"/>
    <x v="0"/>
    <n v="4416"/>
    <n v="10618"/>
    <s v="Central"/>
    <n v="0.41589749999999998"/>
  </r>
  <r>
    <x v="57"/>
    <x v="2"/>
    <x v="1"/>
    <n v="1807"/>
    <n v="21803"/>
    <s v="Central"/>
    <n v="8.2878499999999994E-2"/>
  </r>
  <r>
    <x v="57"/>
    <x v="2"/>
    <x v="2"/>
    <n v="11"/>
    <n v="2790"/>
    <s v="Central"/>
    <n v="3.9427000000000004E-3"/>
  </r>
  <r>
    <x v="58"/>
    <x v="2"/>
    <x v="0"/>
    <n v="2372"/>
    <n v="12661"/>
    <s v="Central"/>
    <n v="0.18734700000000001"/>
  </r>
  <r>
    <x v="58"/>
    <x v="2"/>
    <x v="1"/>
    <n v="1383"/>
    <n v="49591"/>
    <s v="Central"/>
    <n v="2.7888099999999999E-2"/>
  </r>
  <r>
    <x v="58"/>
    <x v="2"/>
    <x v="2"/>
    <n v="2"/>
    <n v="7916"/>
    <s v="Central"/>
    <n v="2.5270000000000002E-4"/>
  </r>
  <r>
    <x v="59"/>
    <x v="2"/>
    <x v="0"/>
    <n v="9305"/>
    <n v="22579"/>
    <s v="Central"/>
    <n v="0.41210859999999999"/>
  </r>
  <r>
    <x v="59"/>
    <x v="2"/>
    <x v="1"/>
    <n v="2959"/>
    <n v="43727"/>
    <s v="Central"/>
    <n v="6.7669900000000005E-2"/>
  </r>
  <r>
    <x v="59"/>
    <x v="2"/>
    <x v="2"/>
    <n v="14"/>
    <n v="6624"/>
    <s v="Central"/>
    <n v="2.1134999999999999E-3"/>
  </r>
  <r>
    <x v="60"/>
    <x v="2"/>
    <x v="0"/>
    <n v="1140"/>
    <n v="4566"/>
    <s v="Central"/>
    <n v="0.24967149999999999"/>
  </r>
  <r>
    <x v="60"/>
    <x v="2"/>
    <x v="1"/>
    <n v="500"/>
    <n v="12445"/>
    <s v="Central"/>
    <n v="4.0176799999999999E-2"/>
  </r>
  <r>
    <x v="60"/>
    <x v="2"/>
    <x v="2"/>
    <n v="1"/>
    <n v="1150"/>
    <s v="Central"/>
    <n v="8.696E-4"/>
  </r>
  <r>
    <x v="61"/>
    <x v="2"/>
    <x v="0"/>
    <n v="4107"/>
    <n v="17776"/>
    <s v="Central"/>
    <n v="0.23104179999999999"/>
  </r>
  <r>
    <x v="61"/>
    <x v="2"/>
    <x v="1"/>
    <n v="963"/>
    <n v="30696"/>
    <s v="Central"/>
    <n v="3.1372200000000003E-2"/>
  </r>
  <r>
    <x v="61"/>
    <x v="2"/>
    <x v="2"/>
    <n v="4"/>
    <n v="3468"/>
    <s v="Central"/>
    <n v="1.1534E-3"/>
  </r>
  <r>
    <x v="62"/>
    <x v="2"/>
    <x v="0"/>
    <n v="1284"/>
    <n v="4402"/>
    <s v="Central"/>
    <n v="0.29168559999999999"/>
  </r>
  <r>
    <x v="62"/>
    <x v="2"/>
    <x v="1"/>
    <n v="414"/>
    <n v="11208"/>
    <s v="Central"/>
    <n v="3.6937900000000003E-2"/>
  </r>
  <r>
    <x v="63"/>
    <x v="2"/>
    <x v="0"/>
    <n v="2659"/>
    <n v="9205"/>
    <s v="Central"/>
    <n v="0.28886479999999998"/>
  </r>
  <r>
    <x v="63"/>
    <x v="2"/>
    <x v="1"/>
    <n v="1069"/>
    <n v="23339"/>
    <s v="Central"/>
    <n v="4.5803200000000002E-2"/>
  </r>
  <r>
    <x v="63"/>
    <x v="2"/>
    <x v="2"/>
    <n v="4"/>
    <n v="2956"/>
    <s v="Central"/>
    <n v="1.3531999999999999E-3"/>
  </r>
  <r>
    <x v="64"/>
    <x v="2"/>
    <x v="0"/>
    <n v="4578"/>
    <n v="13904"/>
    <s v="Central"/>
    <n v="0.32925779999999999"/>
  </r>
  <r>
    <x v="64"/>
    <x v="2"/>
    <x v="1"/>
    <n v="1649"/>
    <n v="41137"/>
    <s v="Central"/>
    <n v="4.0085599999999999E-2"/>
  </r>
  <r>
    <x v="64"/>
    <x v="2"/>
    <x v="2"/>
    <n v="1"/>
    <n v="4979"/>
    <s v="Central"/>
    <n v="2.008E-4"/>
  </r>
  <r>
    <x v="65"/>
    <x v="2"/>
    <x v="0"/>
    <n v="2771"/>
    <n v="7971"/>
    <s v="Central"/>
    <n v="0.34763519999999998"/>
  </r>
  <r>
    <x v="65"/>
    <x v="2"/>
    <x v="1"/>
    <n v="803"/>
    <n v="17397"/>
    <s v="Central"/>
    <n v="4.6157400000000001E-2"/>
  </r>
  <r>
    <x v="66"/>
    <x v="2"/>
    <x v="0"/>
    <n v="1545"/>
    <n v="3252"/>
    <s v="Central"/>
    <n v="0.47509230000000002"/>
  </r>
  <r>
    <x v="66"/>
    <x v="2"/>
    <x v="1"/>
    <n v="463"/>
    <n v="7781"/>
    <s v="Central"/>
    <n v="5.9503899999999998E-2"/>
  </r>
  <r>
    <x v="67"/>
    <x v="2"/>
    <x v="0"/>
    <n v="5923"/>
    <n v="12628"/>
    <s v="Central"/>
    <n v="0.46903709999999998"/>
  </r>
  <r>
    <x v="67"/>
    <x v="2"/>
    <x v="1"/>
    <n v="1446"/>
    <n v="25447"/>
    <s v="Central"/>
    <n v="5.6824E-2"/>
  </r>
  <r>
    <x v="67"/>
    <x v="2"/>
    <x v="2"/>
    <n v="1"/>
    <n v="3226"/>
    <s v="Central"/>
    <n v="3.1E-4"/>
  </r>
  <r>
    <x v="68"/>
    <x v="2"/>
    <x v="0"/>
    <n v="8079"/>
    <n v="23097"/>
    <s v="Central"/>
    <n v="0.34978569999999998"/>
  </r>
  <r>
    <x v="68"/>
    <x v="2"/>
    <x v="1"/>
    <n v="3503"/>
    <n v="68167"/>
    <s v="Central"/>
    <n v="5.1388499999999997E-2"/>
  </r>
  <r>
    <x v="68"/>
    <x v="2"/>
    <x v="2"/>
    <n v="11"/>
    <n v="11334"/>
    <s v="Central"/>
    <n v="9.7050000000000001E-4"/>
  </r>
  <r>
    <x v="69"/>
    <x v="2"/>
    <x v="0"/>
    <n v="6845"/>
    <n v="18083"/>
    <s v="Central"/>
    <n v="0.37853229999999999"/>
  </r>
  <r>
    <x v="69"/>
    <x v="2"/>
    <x v="1"/>
    <n v="2913"/>
    <n v="53188"/>
    <s v="Central"/>
    <n v="5.4767999999999997E-2"/>
  </r>
  <r>
    <x v="69"/>
    <x v="2"/>
    <x v="2"/>
    <n v="11"/>
    <n v="7437"/>
    <s v="Central"/>
    <n v="1.4790999999999999E-3"/>
  </r>
  <r>
    <x v="70"/>
    <x v="2"/>
    <x v="0"/>
    <n v="3331"/>
    <n v="10343"/>
    <s v="Central"/>
    <n v="0.3220536"/>
  </r>
  <r>
    <x v="70"/>
    <x v="2"/>
    <x v="1"/>
    <n v="1059"/>
    <n v="22746"/>
    <s v="Central"/>
    <n v="4.6557599999999998E-2"/>
  </r>
  <r>
    <x v="70"/>
    <x v="2"/>
    <x v="2"/>
    <n v="1"/>
    <n v="2710"/>
    <s v="Central"/>
    <n v="3.6900000000000002E-4"/>
  </r>
  <r>
    <x v="71"/>
    <x v="2"/>
    <x v="0"/>
    <n v="3334"/>
    <n v="11349"/>
    <s v="Central"/>
    <n v="0.29377039999999999"/>
  </r>
  <r>
    <x v="71"/>
    <x v="2"/>
    <x v="1"/>
    <n v="1510"/>
    <n v="32104"/>
    <s v="Central"/>
    <n v="4.7034600000000003E-2"/>
  </r>
  <r>
    <x v="71"/>
    <x v="2"/>
    <x v="2"/>
    <n v="2"/>
    <n v="4379"/>
    <s v="Central"/>
    <n v="4.5669999999999999E-4"/>
  </r>
  <r>
    <x v="72"/>
    <x v="2"/>
    <x v="0"/>
    <n v="961"/>
    <n v="4371"/>
    <s v="Central"/>
    <n v="0.2198582"/>
  </r>
  <r>
    <x v="72"/>
    <x v="2"/>
    <x v="1"/>
    <n v="765"/>
    <n v="16580"/>
    <s v="Central"/>
    <n v="4.6139899999999998E-2"/>
  </r>
  <r>
    <x v="72"/>
    <x v="2"/>
    <x v="2"/>
    <n v="1"/>
    <n v="2591"/>
    <s v="Central"/>
    <n v="3.86E-4"/>
  </r>
  <r>
    <x v="73"/>
    <x v="2"/>
    <x v="0"/>
    <n v="3932"/>
    <n v="17313"/>
    <s v="Central"/>
    <n v="0.2271126"/>
  </r>
  <r>
    <x v="73"/>
    <x v="2"/>
    <x v="1"/>
    <n v="2337"/>
    <n v="55985"/>
    <s v="Central"/>
    <n v="4.1743299999999997E-2"/>
  </r>
  <r>
    <x v="73"/>
    <x v="2"/>
    <x v="2"/>
    <n v="6"/>
    <n v="8544"/>
    <s v="Central"/>
    <n v="7.0220000000000005E-4"/>
  </r>
  <r>
    <x v="74"/>
    <x v="2"/>
    <x v="0"/>
    <n v="1833"/>
    <n v="5849"/>
    <s v="Central"/>
    <n v="0.31338690000000002"/>
  </r>
  <r>
    <x v="74"/>
    <x v="2"/>
    <x v="1"/>
    <n v="1487"/>
    <n v="21056"/>
    <s v="Central"/>
    <n v="7.0621199999999995E-2"/>
  </r>
  <r>
    <x v="74"/>
    <x v="2"/>
    <x v="2"/>
    <n v="2"/>
    <n v="3348"/>
    <s v="Central"/>
    <n v="5.9739999999999999E-4"/>
  </r>
  <r>
    <x v="75"/>
    <x v="2"/>
    <x v="0"/>
    <n v="720"/>
    <n v="1682"/>
    <s v="Central"/>
    <n v="0.42806179999999999"/>
  </r>
  <r>
    <x v="75"/>
    <x v="2"/>
    <x v="1"/>
    <n v="316"/>
    <n v="4604"/>
    <s v="Central"/>
    <n v="6.8636000000000003E-2"/>
  </r>
  <r>
    <x v="76"/>
    <x v="2"/>
    <x v="0"/>
    <n v="4812"/>
    <n v="17757"/>
    <s v="Central"/>
    <n v="0.2709917"/>
  </r>
  <r>
    <x v="76"/>
    <x v="2"/>
    <x v="1"/>
    <n v="1629"/>
    <n v="56095"/>
    <s v="Central"/>
    <n v="2.904E-2"/>
  </r>
  <r>
    <x v="76"/>
    <x v="2"/>
    <x v="2"/>
    <n v="3"/>
    <n v="7395"/>
    <s v="Central"/>
    <n v="4.057E-4"/>
  </r>
  <r>
    <x v="77"/>
    <x v="2"/>
    <x v="0"/>
    <n v="1998"/>
    <n v="7039"/>
    <s v="Central"/>
    <n v="0.28384710000000002"/>
  </r>
  <r>
    <x v="77"/>
    <x v="2"/>
    <x v="1"/>
    <n v="615"/>
    <n v="22845"/>
    <s v="Central"/>
    <n v="2.6920599999999999E-2"/>
  </r>
  <r>
    <x v="78"/>
    <x v="2"/>
    <x v="0"/>
    <n v="4576"/>
    <n v="10346"/>
    <s v="Central"/>
    <n v="0.44229649999999998"/>
  </r>
  <r>
    <x v="78"/>
    <x v="2"/>
    <x v="1"/>
    <n v="1412"/>
    <n v="19999"/>
    <s v="Central"/>
    <n v="7.06035E-2"/>
  </r>
  <r>
    <x v="78"/>
    <x v="2"/>
    <x v="2"/>
    <n v="3"/>
    <n v="2480"/>
    <s v="Central"/>
    <n v="1.2097E-3"/>
  </r>
  <r>
    <x v="79"/>
    <x v="2"/>
    <x v="0"/>
    <n v="1940"/>
    <n v="5132"/>
    <s v="East"/>
    <n v="0.37802029999999998"/>
  </r>
  <r>
    <x v="79"/>
    <x v="2"/>
    <x v="1"/>
    <n v="613"/>
    <n v="13775"/>
    <s v="East"/>
    <n v="4.4500900000000003E-2"/>
  </r>
  <r>
    <x v="79"/>
    <x v="2"/>
    <x v="2"/>
    <n v="2"/>
    <n v="1734"/>
    <s v="East"/>
    <n v="1.1534E-3"/>
  </r>
  <r>
    <x v="80"/>
    <x v="2"/>
    <x v="0"/>
    <n v="2762"/>
    <n v="6051"/>
    <s v="East"/>
    <n v="0.45645350000000001"/>
  </r>
  <r>
    <x v="80"/>
    <x v="2"/>
    <x v="1"/>
    <n v="807"/>
    <n v="13630"/>
    <s v="East"/>
    <n v="5.9207599999999999E-2"/>
  </r>
  <r>
    <x v="80"/>
    <x v="2"/>
    <x v="2"/>
    <n v="3"/>
    <n v="1734"/>
    <s v="East"/>
    <n v="1.7301E-3"/>
  </r>
  <r>
    <x v="81"/>
    <x v="2"/>
    <x v="0"/>
    <n v="2974"/>
    <n v="5374"/>
    <s v="East"/>
    <n v="0.55340529999999999"/>
  </r>
  <r>
    <x v="81"/>
    <x v="2"/>
    <x v="1"/>
    <n v="1045"/>
    <n v="13005"/>
    <s v="East"/>
    <n v="8.03537E-2"/>
  </r>
  <r>
    <x v="81"/>
    <x v="2"/>
    <x v="2"/>
    <n v="1"/>
    <n v="1518"/>
    <s v="East"/>
    <n v="6.5879999999999997E-4"/>
  </r>
  <r>
    <x v="82"/>
    <x v="2"/>
    <x v="0"/>
    <n v="3452"/>
    <n v="9681"/>
    <s v="Central"/>
    <n v="0.35657470000000002"/>
  </r>
  <r>
    <x v="82"/>
    <x v="2"/>
    <x v="1"/>
    <n v="1129"/>
    <n v="25106"/>
    <s v="Central"/>
    <n v="4.4969299999999997E-2"/>
  </r>
  <r>
    <x v="82"/>
    <x v="2"/>
    <x v="2"/>
    <n v="3"/>
    <n v="3299"/>
    <s v="Central"/>
    <n v="9.0939999999999999E-4"/>
  </r>
  <r>
    <x v="83"/>
    <x v="2"/>
    <x v="0"/>
    <n v="2577"/>
    <n v="7230"/>
    <s v="Central"/>
    <n v="0.35643150000000001"/>
  </r>
  <r>
    <x v="83"/>
    <x v="2"/>
    <x v="1"/>
    <n v="839"/>
    <n v="17751"/>
    <s v="Central"/>
    <n v="4.7264899999999999E-2"/>
  </r>
  <r>
    <x v="83"/>
    <x v="2"/>
    <x v="2"/>
    <n v="1"/>
    <n v="2265"/>
    <s v="Central"/>
    <n v="4.415E-4"/>
  </r>
  <r>
    <x v="84"/>
    <x v="2"/>
    <x v="0"/>
    <n v="3885"/>
    <n v="10717"/>
    <s v="Central"/>
    <n v="0.3625082"/>
  </r>
  <r>
    <x v="84"/>
    <x v="2"/>
    <x v="1"/>
    <n v="1139"/>
    <n v="20307"/>
    <s v="Central"/>
    <n v="5.6089E-2"/>
  </r>
  <r>
    <x v="84"/>
    <x v="2"/>
    <x v="2"/>
    <n v="2"/>
    <n v="2195"/>
    <s v="Central"/>
    <n v="9.1120000000000003E-4"/>
  </r>
  <r>
    <x v="85"/>
    <x v="2"/>
    <x v="0"/>
    <n v="3976"/>
    <n v="9433"/>
    <s v="Central"/>
    <n v="0.42149900000000001"/>
  </r>
  <r>
    <x v="85"/>
    <x v="2"/>
    <x v="1"/>
    <n v="926"/>
    <n v="18499"/>
    <s v="Central"/>
    <n v="5.0056799999999999E-2"/>
  </r>
  <r>
    <x v="85"/>
    <x v="2"/>
    <x v="2"/>
    <n v="1"/>
    <n v="2324"/>
    <s v="Central"/>
    <n v="4.303E-4"/>
  </r>
  <r>
    <x v="86"/>
    <x v="2"/>
    <x v="0"/>
    <n v="5548"/>
    <n v="15325"/>
    <s v="East"/>
    <n v="0.36202279999999998"/>
  </r>
  <r>
    <x v="86"/>
    <x v="2"/>
    <x v="1"/>
    <n v="1470"/>
    <n v="26264"/>
    <s v="East"/>
    <n v="5.5970199999999998E-2"/>
  </r>
  <r>
    <x v="86"/>
    <x v="2"/>
    <x v="2"/>
    <n v="3"/>
    <n v="3263"/>
    <s v="East"/>
    <n v="9.1940000000000001E-4"/>
  </r>
  <r>
    <x v="87"/>
    <x v="2"/>
    <x v="0"/>
    <n v="6020"/>
    <n v="14294"/>
    <s v="East"/>
    <n v="0.42115570000000002"/>
  </r>
  <r>
    <x v="87"/>
    <x v="2"/>
    <x v="1"/>
    <n v="1382"/>
    <n v="24895"/>
    <s v="East"/>
    <n v="5.5513199999999999E-2"/>
  </r>
  <r>
    <x v="87"/>
    <x v="2"/>
    <x v="2"/>
    <n v="2"/>
    <n v="3073"/>
    <s v="East"/>
    <n v="6.5079999999999999E-4"/>
  </r>
  <r>
    <x v="88"/>
    <x v="2"/>
    <x v="0"/>
    <n v="4595"/>
    <n v="9505"/>
    <s v="Central"/>
    <n v="0.48342980000000002"/>
  </r>
  <r>
    <x v="88"/>
    <x v="2"/>
    <x v="1"/>
    <n v="1243"/>
    <n v="22497"/>
    <s v="Central"/>
    <n v="5.5251799999999997E-2"/>
  </r>
  <r>
    <x v="88"/>
    <x v="2"/>
    <x v="2"/>
    <n v="3"/>
    <n v="2965"/>
    <s v="Central"/>
    <n v="1.0118E-3"/>
  </r>
  <r>
    <x v="89"/>
    <x v="2"/>
    <x v="0"/>
    <n v="1218"/>
    <n v="2863"/>
    <s v="Toronto"/>
    <n v="0.42542790000000003"/>
  </r>
  <r>
    <x v="89"/>
    <x v="2"/>
    <x v="1"/>
    <n v="336"/>
    <n v="10818"/>
    <s v="Toronto"/>
    <n v="3.1059300000000001E-2"/>
  </r>
  <r>
    <x v="89"/>
    <x v="2"/>
    <x v="2"/>
    <n v="1"/>
    <n v="2375"/>
    <s v="Toronto"/>
    <n v="4.2109999999999999E-4"/>
  </r>
  <r>
    <x v="90"/>
    <x v="2"/>
    <x v="0"/>
    <n v="1137"/>
    <n v="3566"/>
    <s v="West"/>
    <n v="0.31884459999999998"/>
  </r>
  <r>
    <x v="90"/>
    <x v="2"/>
    <x v="1"/>
    <n v="389"/>
    <n v="9951"/>
    <s v="West"/>
    <n v="3.9091500000000001E-2"/>
  </r>
  <r>
    <x v="91"/>
    <x v="2"/>
    <x v="0"/>
    <n v="2198"/>
    <n v="4850"/>
    <s v="West"/>
    <n v="0.45319589999999998"/>
  </r>
  <r>
    <x v="91"/>
    <x v="2"/>
    <x v="1"/>
    <n v="459"/>
    <n v="11096"/>
    <s v="West"/>
    <n v="4.1366300000000002E-2"/>
  </r>
  <r>
    <x v="92"/>
    <x v="2"/>
    <x v="0"/>
    <n v="941"/>
    <n v="3337"/>
    <s v="West"/>
    <n v="0.28198980000000001"/>
  </r>
  <r>
    <x v="92"/>
    <x v="2"/>
    <x v="1"/>
    <n v="317"/>
    <n v="11449"/>
    <s v="West"/>
    <n v="2.7688000000000001E-2"/>
  </r>
  <r>
    <x v="92"/>
    <x v="2"/>
    <x v="2"/>
    <n v="1"/>
    <n v="1725"/>
    <s v="West"/>
    <n v="5.7970000000000005E-4"/>
  </r>
  <r>
    <x v="93"/>
    <x v="2"/>
    <x v="0"/>
    <n v="708"/>
    <n v="2038"/>
    <s v="West"/>
    <n v="0.34739940000000002"/>
  </r>
  <r>
    <x v="93"/>
    <x v="2"/>
    <x v="1"/>
    <n v="188"/>
    <n v="7153"/>
    <s v="West"/>
    <n v="2.6282699999999999E-2"/>
  </r>
  <r>
    <x v="94"/>
    <x v="3"/>
    <x v="0"/>
    <n v="3351"/>
    <n v="8551"/>
    <s v="Central"/>
    <n v="0.39188400000000001"/>
  </r>
  <r>
    <x v="94"/>
    <x v="3"/>
    <x v="1"/>
    <n v="1621"/>
    <n v="23144"/>
    <s v="Central"/>
    <n v="7.0039699999999996E-2"/>
  </r>
  <r>
    <x v="94"/>
    <x v="3"/>
    <x v="2"/>
    <n v="11"/>
    <n v="3005"/>
    <s v="Central"/>
    <n v="3.6606E-3"/>
  </r>
  <r>
    <x v="94"/>
    <x v="3"/>
    <x v="3"/>
    <m/>
    <n v="1794"/>
    <s v="Central"/>
    <m/>
  </r>
  <r>
    <x v="94"/>
    <x v="3"/>
    <x v="4"/>
    <m/>
    <n v="3117"/>
    <s v="Central"/>
    <m/>
  </r>
  <r>
    <x v="95"/>
    <x v="3"/>
    <x v="0"/>
    <n v="400"/>
    <n v="1602"/>
    <s v="Central"/>
    <n v="0.24968789999999999"/>
  </r>
  <r>
    <x v="95"/>
    <x v="3"/>
    <x v="1"/>
    <n v="212"/>
    <n v="5176"/>
    <s v="Central"/>
    <n v="4.0958300000000003E-2"/>
  </r>
  <r>
    <x v="95"/>
    <x v="3"/>
    <x v="2"/>
    <n v="1"/>
    <n v="551"/>
    <s v="Central"/>
    <n v="1.8148999999999999E-3"/>
  </r>
  <r>
    <x v="95"/>
    <x v="3"/>
    <x v="3"/>
    <m/>
    <n v="452"/>
    <s v="Central"/>
    <m/>
  </r>
  <r>
    <x v="95"/>
    <x v="3"/>
    <x v="4"/>
    <m/>
    <n v="557"/>
    <s v="Central"/>
    <m/>
  </r>
  <r>
    <x v="96"/>
    <x v="3"/>
    <x v="0"/>
    <n v="15248"/>
    <n v="30555"/>
    <s v="East"/>
    <n v="0.49903449999999999"/>
  </r>
  <r>
    <x v="96"/>
    <x v="3"/>
    <x v="1"/>
    <n v="4218"/>
    <n v="64130"/>
    <s v="East"/>
    <n v="6.5772700000000003E-2"/>
  </r>
  <r>
    <x v="96"/>
    <x v="3"/>
    <x v="2"/>
    <n v="9"/>
    <n v="8397"/>
    <s v="East"/>
    <n v="1.0717999999999999E-3"/>
  </r>
  <r>
    <x v="96"/>
    <x v="3"/>
    <x v="3"/>
    <m/>
    <n v="5824"/>
    <s v="East"/>
    <m/>
  </r>
  <r>
    <x v="96"/>
    <x v="3"/>
    <x v="4"/>
    <m/>
    <n v="9610"/>
    <s v="East"/>
    <m/>
  </r>
  <r>
    <x v="97"/>
    <x v="3"/>
    <x v="0"/>
    <n v="2966"/>
    <n v="7051"/>
    <s v="East"/>
    <n v="0.42064960000000001"/>
  </r>
  <r>
    <x v="97"/>
    <x v="3"/>
    <x v="1"/>
    <n v="519"/>
    <n v="11381"/>
    <s v="East"/>
    <n v="4.5602299999999998E-2"/>
  </r>
  <r>
    <x v="97"/>
    <x v="3"/>
    <x v="3"/>
    <m/>
    <n v="941"/>
    <s v="East"/>
    <m/>
  </r>
  <r>
    <x v="97"/>
    <x v="3"/>
    <x v="2"/>
    <m/>
    <n v="1346"/>
    <s v="East"/>
    <m/>
  </r>
  <r>
    <x v="97"/>
    <x v="3"/>
    <x v="4"/>
    <m/>
    <n v="1511"/>
    <s v="East"/>
    <m/>
  </r>
  <r>
    <x v="98"/>
    <x v="3"/>
    <x v="0"/>
    <n v="7411"/>
    <n v="17279"/>
    <s v="East"/>
    <n v="0.42890210000000001"/>
  </r>
  <r>
    <x v="98"/>
    <x v="3"/>
    <x v="1"/>
    <n v="1296"/>
    <n v="28005"/>
    <s v="East"/>
    <n v="4.6277499999999999E-2"/>
  </r>
  <r>
    <x v="98"/>
    <x v="3"/>
    <x v="2"/>
    <n v="2"/>
    <n v="3628"/>
    <s v="East"/>
    <n v="5.5130000000000001E-4"/>
  </r>
  <r>
    <x v="98"/>
    <x v="3"/>
    <x v="3"/>
    <m/>
    <n v="2445"/>
    <s v="East"/>
    <m/>
  </r>
  <r>
    <x v="98"/>
    <x v="3"/>
    <x v="4"/>
    <m/>
    <n v="3999"/>
    <s v="East"/>
    <m/>
  </r>
  <r>
    <x v="99"/>
    <x v="3"/>
    <x v="0"/>
    <n v="6011"/>
    <n v="13423"/>
    <s v="East"/>
    <n v="0.44781349999999998"/>
  </r>
  <r>
    <x v="99"/>
    <x v="3"/>
    <x v="1"/>
    <n v="846"/>
    <n v="21046"/>
    <s v="East"/>
    <n v="4.0197700000000003E-2"/>
  </r>
  <r>
    <x v="99"/>
    <x v="3"/>
    <x v="3"/>
    <m/>
    <n v="1636"/>
    <s v="East"/>
    <m/>
  </r>
  <r>
    <x v="99"/>
    <x v="3"/>
    <x v="2"/>
    <m/>
    <n v="2548"/>
    <s v="East"/>
    <m/>
  </r>
  <r>
    <x v="99"/>
    <x v="3"/>
    <x v="4"/>
    <m/>
    <n v="2909"/>
    <s v="East"/>
    <m/>
  </r>
  <r>
    <x v="100"/>
    <x v="3"/>
    <x v="0"/>
    <n v="7148"/>
    <n v="13868"/>
    <s v="East"/>
    <n v="0.51543119999999998"/>
  </r>
  <r>
    <x v="100"/>
    <x v="3"/>
    <x v="1"/>
    <n v="1220"/>
    <n v="20916"/>
    <s v="East"/>
    <n v="5.8328600000000001E-2"/>
  </r>
  <r>
    <x v="100"/>
    <x v="3"/>
    <x v="2"/>
    <n v="3"/>
    <n v="2556"/>
    <s v="East"/>
    <n v="1.1737E-3"/>
  </r>
  <r>
    <x v="100"/>
    <x v="3"/>
    <x v="3"/>
    <m/>
    <n v="1727"/>
    <s v="East"/>
    <m/>
  </r>
  <r>
    <x v="100"/>
    <x v="3"/>
    <x v="4"/>
    <m/>
    <n v="2871"/>
    <s v="East"/>
    <m/>
  </r>
  <r>
    <x v="101"/>
    <x v="3"/>
    <x v="0"/>
    <n v="8138"/>
    <n v="16144"/>
    <s v="East"/>
    <n v="0.50408819999999999"/>
  </r>
  <r>
    <x v="101"/>
    <x v="3"/>
    <x v="1"/>
    <n v="1361"/>
    <n v="23770"/>
    <s v="East"/>
    <n v="5.7257000000000002E-2"/>
  </r>
  <r>
    <x v="101"/>
    <x v="3"/>
    <x v="2"/>
    <n v="4"/>
    <n v="2906"/>
    <s v="East"/>
    <n v="1.3764999999999999E-3"/>
  </r>
  <r>
    <x v="101"/>
    <x v="3"/>
    <x v="3"/>
    <m/>
    <n v="1824"/>
    <s v="East"/>
    <m/>
  </r>
  <r>
    <x v="101"/>
    <x v="3"/>
    <x v="4"/>
    <m/>
    <n v="3136"/>
    <s v="East"/>
    <m/>
  </r>
  <r>
    <x v="102"/>
    <x v="3"/>
    <x v="0"/>
    <n v="4572"/>
    <n v="12954"/>
    <s v="East"/>
    <n v="0.35294120000000001"/>
  </r>
  <r>
    <x v="102"/>
    <x v="3"/>
    <x v="1"/>
    <n v="565"/>
    <n v="17184"/>
    <s v="East"/>
    <n v="3.2879400000000003E-2"/>
  </r>
  <r>
    <x v="102"/>
    <x v="3"/>
    <x v="3"/>
    <m/>
    <n v="1365"/>
    <s v="East"/>
    <m/>
  </r>
  <r>
    <x v="102"/>
    <x v="3"/>
    <x v="2"/>
    <m/>
    <n v="2158"/>
    <s v="East"/>
    <m/>
  </r>
  <r>
    <x v="102"/>
    <x v="3"/>
    <x v="4"/>
    <m/>
    <n v="2475"/>
    <s v="East"/>
    <m/>
  </r>
  <r>
    <x v="103"/>
    <x v="3"/>
    <x v="0"/>
    <n v="18851"/>
    <n v="41903"/>
    <s v="East"/>
    <n v="0.4498723"/>
  </r>
  <r>
    <x v="103"/>
    <x v="3"/>
    <x v="1"/>
    <n v="2743"/>
    <n v="61303"/>
    <s v="East"/>
    <n v="4.4745E-2"/>
  </r>
  <r>
    <x v="103"/>
    <x v="3"/>
    <x v="2"/>
    <n v="6"/>
    <n v="7576"/>
    <s v="East"/>
    <n v="7.9199999999999995E-4"/>
  </r>
  <r>
    <x v="103"/>
    <x v="3"/>
    <x v="3"/>
    <m/>
    <n v="4867"/>
    <s v="East"/>
    <m/>
  </r>
  <r>
    <x v="103"/>
    <x v="3"/>
    <x v="4"/>
    <m/>
    <n v="8405"/>
    <s v="East"/>
    <m/>
  </r>
  <r>
    <x v="104"/>
    <x v="3"/>
    <x v="0"/>
    <n v="11657"/>
    <n v="29902"/>
    <s v="East"/>
    <n v="0.38984020000000003"/>
  </r>
  <r>
    <x v="104"/>
    <x v="3"/>
    <x v="1"/>
    <n v="1425"/>
    <n v="38666"/>
    <s v="East"/>
    <n v="3.6854100000000001E-2"/>
  </r>
  <r>
    <x v="104"/>
    <x v="3"/>
    <x v="2"/>
    <n v="5"/>
    <n v="4396"/>
    <s v="East"/>
    <n v="1.1374E-3"/>
  </r>
  <r>
    <x v="104"/>
    <x v="3"/>
    <x v="3"/>
    <m/>
    <n v="3038"/>
    <s v="East"/>
    <m/>
  </r>
  <r>
    <x v="104"/>
    <x v="3"/>
    <x v="4"/>
    <m/>
    <n v="5095"/>
    <s v="East"/>
    <m/>
  </r>
  <r>
    <x v="105"/>
    <x v="3"/>
    <x v="0"/>
    <n v="9552"/>
    <n v="22808"/>
    <s v="East"/>
    <n v="0.41880040000000002"/>
  </r>
  <r>
    <x v="105"/>
    <x v="3"/>
    <x v="1"/>
    <n v="829"/>
    <n v="25655"/>
    <s v="East"/>
    <n v="3.2313399999999999E-2"/>
  </r>
  <r>
    <x v="105"/>
    <x v="3"/>
    <x v="3"/>
    <m/>
    <n v="1856"/>
    <s v="East"/>
    <m/>
  </r>
  <r>
    <x v="105"/>
    <x v="3"/>
    <x v="2"/>
    <m/>
    <n v="2638"/>
    <s v="East"/>
    <m/>
  </r>
  <r>
    <x v="105"/>
    <x v="3"/>
    <x v="4"/>
    <m/>
    <n v="3068"/>
    <s v="East"/>
    <m/>
  </r>
  <r>
    <x v="106"/>
    <x v="3"/>
    <x v="1"/>
    <n v="2"/>
    <n v="46"/>
    <s v="East"/>
    <n v="4.3478299999999998E-2"/>
  </r>
  <r>
    <x v="106"/>
    <x v="3"/>
    <x v="0"/>
    <n v="13"/>
    <n v="0"/>
    <s v="East"/>
    <m/>
  </r>
  <r>
    <x v="106"/>
    <x v="3"/>
    <x v="3"/>
    <m/>
    <n v="4"/>
    <s v="East"/>
    <m/>
  </r>
  <r>
    <x v="106"/>
    <x v="3"/>
    <x v="2"/>
    <m/>
    <n v="3"/>
    <s v="East"/>
    <m/>
  </r>
  <r>
    <x v="106"/>
    <x v="3"/>
    <x v="4"/>
    <m/>
    <n v="4"/>
    <s v="East"/>
    <m/>
  </r>
  <r>
    <x v="107"/>
    <x v="3"/>
    <x v="0"/>
    <n v="2346"/>
    <n v="4371"/>
    <s v="East"/>
    <n v="0.53671930000000001"/>
  </r>
  <r>
    <x v="107"/>
    <x v="3"/>
    <x v="1"/>
    <n v="921"/>
    <n v="10263"/>
    <s v="East"/>
    <n v="8.9739799999999995E-2"/>
  </r>
  <r>
    <x v="107"/>
    <x v="3"/>
    <x v="2"/>
    <n v="1"/>
    <n v="1796"/>
    <s v="East"/>
    <n v="5.5679999999999998E-4"/>
  </r>
  <r>
    <x v="107"/>
    <x v="3"/>
    <x v="3"/>
    <m/>
    <n v="979"/>
    <s v="East"/>
    <m/>
  </r>
  <r>
    <x v="107"/>
    <x v="3"/>
    <x v="4"/>
    <m/>
    <n v="1946"/>
    <s v="East"/>
    <m/>
  </r>
  <r>
    <x v="108"/>
    <x v="3"/>
    <x v="0"/>
    <n v="7118"/>
    <n v="11232"/>
    <s v="East"/>
    <n v="0.63372499999999998"/>
  </r>
  <r>
    <x v="108"/>
    <x v="3"/>
    <x v="1"/>
    <n v="2320"/>
    <n v="20516"/>
    <s v="East"/>
    <n v="0.1130825"/>
  </r>
  <r>
    <x v="108"/>
    <x v="3"/>
    <x v="2"/>
    <n v="4"/>
    <n v="2798"/>
    <s v="East"/>
    <n v="1.4296000000000001E-3"/>
  </r>
  <r>
    <x v="108"/>
    <x v="3"/>
    <x v="3"/>
    <m/>
    <n v="1567"/>
    <s v="East"/>
    <m/>
  </r>
  <r>
    <x v="108"/>
    <x v="3"/>
    <x v="4"/>
    <m/>
    <n v="2909"/>
    <s v="East"/>
    <m/>
  </r>
  <r>
    <x v="109"/>
    <x v="3"/>
    <x v="0"/>
    <n v="3009"/>
    <n v="4850"/>
    <s v="East"/>
    <n v="0.62041230000000003"/>
  </r>
  <r>
    <x v="109"/>
    <x v="3"/>
    <x v="1"/>
    <n v="804"/>
    <n v="8106"/>
    <s v="East"/>
    <n v="9.9185800000000005E-2"/>
  </r>
  <r>
    <x v="109"/>
    <x v="3"/>
    <x v="2"/>
    <n v="1"/>
    <n v="967"/>
    <s v="East"/>
    <n v="1.0341E-3"/>
  </r>
  <r>
    <x v="109"/>
    <x v="3"/>
    <x v="3"/>
    <m/>
    <n v="623"/>
    <s v="East"/>
    <m/>
  </r>
  <r>
    <x v="109"/>
    <x v="3"/>
    <x v="4"/>
    <m/>
    <n v="1050"/>
    <s v="East"/>
    <m/>
  </r>
  <r>
    <x v="0"/>
    <x v="3"/>
    <x v="3"/>
    <m/>
    <n v="1700"/>
    <s v="East"/>
    <m/>
  </r>
  <r>
    <x v="0"/>
    <x v="3"/>
    <x v="4"/>
    <m/>
    <n v="2864"/>
    <s v="East"/>
    <m/>
  </r>
  <r>
    <x v="110"/>
    <x v="3"/>
    <x v="0"/>
    <n v="2961"/>
    <n v="4424"/>
    <s v="East"/>
    <n v="0.6693038"/>
  </r>
  <r>
    <x v="110"/>
    <x v="3"/>
    <x v="1"/>
    <n v="1275"/>
    <n v="8769"/>
    <s v="East"/>
    <n v="0.14539859999999999"/>
  </r>
  <r>
    <x v="110"/>
    <x v="3"/>
    <x v="2"/>
    <n v="2"/>
    <n v="1191"/>
    <s v="East"/>
    <n v="1.6793000000000001E-3"/>
  </r>
  <r>
    <x v="110"/>
    <x v="3"/>
    <x v="3"/>
    <m/>
    <n v="692"/>
    <s v="East"/>
    <m/>
  </r>
  <r>
    <x v="110"/>
    <x v="3"/>
    <x v="4"/>
    <m/>
    <n v="1403"/>
    <s v="East"/>
    <m/>
  </r>
  <r>
    <x v="1"/>
    <x v="3"/>
    <x v="3"/>
    <m/>
    <n v="1308"/>
    <s v="East"/>
    <m/>
  </r>
  <r>
    <x v="1"/>
    <x v="3"/>
    <x v="4"/>
    <m/>
    <n v="2440"/>
    <s v="East"/>
    <m/>
  </r>
  <r>
    <x v="111"/>
    <x v="3"/>
    <x v="0"/>
    <n v="2287"/>
    <n v="4834"/>
    <s v="East"/>
    <n v="0.47310720000000001"/>
  </r>
  <r>
    <x v="111"/>
    <x v="3"/>
    <x v="1"/>
    <n v="1057"/>
    <n v="10886"/>
    <s v="East"/>
    <n v="9.7097199999999995E-2"/>
  </r>
  <r>
    <x v="111"/>
    <x v="3"/>
    <x v="2"/>
    <n v="1"/>
    <n v="852"/>
    <s v="East"/>
    <n v="1.1737E-3"/>
  </r>
  <r>
    <x v="111"/>
    <x v="3"/>
    <x v="3"/>
    <m/>
    <n v="811"/>
    <s v="East"/>
    <m/>
  </r>
  <r>
    <x v="111"/>
    <x v="3"/>
    <x v="4"/>
    <m/>
    <n v="1245"/>
    <s v="East"/>
    <m/>
  </r>
  <r>
    <x v="112"/>
    <x v="3"/>
    <x v="0"/>
    <n v="1724"/>
    <n v="2232"/>
    <s v="East"/>
    <n v="0.77240149999999996"/>
  </r>
  <r>
    <x v="112"/>
    <x v="3"/>
    <x v="1"/>
    <n v="633"/>
    <n v="3868"/>
    <s v="East"/>
    <n v="0.1636505"/>
  </r>
  <r>
    <x v="112"/>
    <x v="3"/>
    <x v="2"/>
    <n v="2"/>
    <n v="547"/>
    <s v="East"/>
    <n v="3.6562999999999999E-3"/>
  </r>
  <r>
    <x v="112"/>
    <x v="3"/>
    <x v="3"/>
    <m/>
    <n v="169"/>
    <s v="East"/>
    <m/>
  </r>
  <r>
    <x v="112"/>
    <x v="3"/>
    <x v="4"/>
    <m/>
    <n v="493"/>
    <s v="East"/>
    <m/>
  </r>
  <r>
    <x v="3"/>
    <x v="3"/>
    <x v="3"/>
    <m/>
    <n v="821"/>
    <s v="East"/>
    <m/>
  </r>
  <r>
    <x v="3"/>
    <x v="3"/>
    <x v="4"/>
    <m/>
    <n v="1541"/>
    <s v="East"/>
    <m/>
  </r>
  <r>
    <x v="113"/>
    <x v="3"/>
    <x v="0"/>
    <n v="74"/>
    <n v="85"/>
    <s v="East"/>
    <n v="0.87058820000000003"/>
  </r>
  <r>
    <x v="113"/>
    <x v="3"/>
    <x v="1"/>
    <n v="96"/>
    <n v="502"/>
    <s v="East"/>
    <n v="0.19123509999999999"/>
  </r>
  <r>
    <x v="113"/>
    <x v="3"/>
    <x v="3"/>
    <m/>
    <n v="46"/>
    <s v="East"/>
    <m/>
  </r>
  <r>
    <x v="113"/>
    <x v="3"/>
    <x v="2"/>
    <m/>
    <n v="68"/>
    <s v="East"/>
    <m/>
  </r>
  <r>
    <x v="113"/>
    <x v="3"/>
    <x v="4"/>
    <m/>
    <n v="69"/>
    <s v="East"/>
    <m/>
  </r>
  <r>
    <x v="114"/>
    <x v="3"/>
    <x v="0"/>
    <n v="1876"/>
    <n v="3480"/>
    <s v="East"/>
    <n v="0.53908040000000002"/>
  </r>
  <r>
    <x v="114"/>
    <x v="3"/>
    <x v="1"/>
    <n v="1852"/>
    <n v="14029"/>
    <s v="East"/>
    <n v="0.1320123"/>
  </r>
  <r>
    <x v="114"/>
    <x v="3"/>
    <x v="3"/>
    <m/>
    <n v="635"/>
    <s v="East"/>
    <m/>
  </r>
  <r>
    <x v="114"/>
    <x v="3"/>
    <x v="2"/>
    <m/>
    <n v="697"/>
    <s v="East"/>
    <m/>
  </r>
  <r>
    <x v="114"/>
    <x v="3"/>
    <x v="4"/>
    <m/>
    <n v="935"/>
    <s v="East"/>
    <m/>
  </r>
  <r>
    <x v="115"/>
    <x v="3"/>
    <x v="0"/>
    <n v="5069"/>
    <n v="7442"/>
    <s v="East"/>
    <n v="0.68113409999999996"/>
  </r>
  <r>
    <x v="115"/>
    <x v="3"/>
    <x v="1"/>
    <n v="3328"/>
    <n v="19132"/>
    <s v="East"/>
    <n v="0.1739494"/>
  </r>
  <r>
    <x v="115"/>
    <x v="3"/>
    <x v="2"/>
    <n v="6"/>
    <n v="2084"/>
    <s v="East"/>
    <n v="2.8790999999999999E-3"/>
  </r>
  <r>
    <x v="115"/>
    <x v="3"/>
    <x v="3"/>
    <m/>
    <n v="993"/>
    <s v="East"/>
    <m/>
  </r>
  <r>
    <x v="115"/>
    <x v="3"/>
    <x v="4"/>
    <m/>
    <n v="2064"/>
    <s v="East"/>
    <m/>
  </r>
  <r>
    <x v="51"/>
    <x v="3"/>
    <x v="3"/>
    <m/>
    <n v="2494"/>
    <s v="East"/>
    <m/>
  </r>
  <r>
    <x v="51"/>
    <x v="3"/>
    <x v="4"/>
    <m/>
    <n v="4301"/>
    <s v="East"/>
    <m/>
  </r>
  <r>
    <x v="21"/>
    <x v="3"/>
    <x v="3"/>
    <m/>
    <n v="2953"/>
    <s v="East"/>
    <m/>
  </r>
  <r>
    <x v="21"/>
    <x v="3"/>
    <x v="4"/>
    <m/>
    <n v="5514"/>
    <s v="East"/>
    <m/>
  </r>
  <r>
    <x v="116"/>
    <x v="3"/>
    <x v="0"/>
    <n v="1367"/>
    <n v="2540"/>
    <s v="East"/>
    <n v="0.53818900000000003"/>
  </r>
  <r>
    <x v="116"/>
    <x v="3"/>
    <x v="1"/>
    <n v="869"/>
    <n v="9268"/>
    <s v="East"/>
    <n v="9.37635E-2"/>
  </r>
  <r>
    <x v="116"/>
    <x v="3"/>
    <x v="2"/>
    <n v="2"/>
    <n v="1212"/>
    <s v="East"/>
    <n v="1.6502000000000001E-3"/>
  </r>
  <r>
    <x v="116"/>
    <x v="3"/>
    <x v="3"/>
    <m/>
    <n v="959"/>
    <s v="East"/>
    <m/>
  </r>
  <r>
    <x v="116"/>
    <x v="3"/>
    <x v="4"/>
    <m/>
    <n v="1494"/>
    <s v="East"/>
    <m/>
  </r>
  <r>
    <x v="117"/>
    <x v="3"/>
    <x v="0"/>
    <n v="226"/>
    <n v="697"/>
    <s v="East"/>
    <n v="0.3242468"/>
  </r>
  <r>
    <x v="117"/>
    <x v="3"/>
    <x v="1"/>
    <n v="206"/>
    <n v="3150"/>
    <s v="East"/>
    <n v="6.5396800000000005E-2"/>
  </r>
  <r>
    <x v="117"/>
    <x v="3"/>
    <x v="2"/>
    <n v="1"/>
    <n v="335"/>
    <s v="East"/>
    <n v="2.9851000000000001E-3"/>
  </r>
  <r>
    <x v="117"/>
    <x v="3"/>
    <x v="3"/>
    <m/>
    <n v="469"/>
    <s v="East"/>
    <m/>
  </r>
  <r>
    <x v="117"/>
    <x v="3"/>
    <x v="4"/>
    <m/>
    <n v="494"/>
    <s v="East"/>
    <m/>
  </r>
  <r>
    <x v="118"/>
    <x v="3"/>
    <x v="0"/>
    <n v="3048"/>
    <n v="4558"/>
    <s v="East"/>
    <n v="0.66871429999999998"/>
  </r>
  <r>
    <x v="118"/>
    <x v="3"/>
    <x v="1"/>
    <n v="2353"/>
    <n v="13150"/>
    <s v="East"/>
    <n v="0.17893539999999999"/>
  </r>
  <r>
    <x v="118"/>
    <x v="3"/>
    <x v="2"/>
    <n v="5"/>
    <n v="1324"/>
    <s v="East"/>
    <n v="3.7764000000000001E-3"/>
  </r>
  <r>
    <x v="118"/>
    <x v="3"/>
    <x v="3"/>
    <m/>
    <n v="844"/>
    <s v="East"/>
    <m/>
  </r>
  <r>
    <x v="118"/>
    <x v="3"/>
    <x v="4"/>
    <m/>
    <n v="1601"/>
    <s v="East"/>
    <m/>
  </r>
  <r>
    <x v="119"/>
    <x v="3"/>
    <x v="0"/>
    <n v="2780"/>
    <n v="4884"/>
    <s v="East"/>
    <n v="0.56920559999999998"/>
  </r>
  <r>
    <x v="119"/>
    <x v="3"/>
    <x v="1"/>
    <n v="1651"/>
    <n v="14333"/>
    <s v="East"/>
    <n v="0.1151887"/>
  </r>
  <r>
    <x v="119"/>
    <x v="3"/>
    <x v="2"/>
    <n v="4"/>
    <n v="1521"/>
    <s v="East"/>
    <n v="2.6297999999999998E-3"/>
  </r>
  <r>
    <x v="119"/>
    <x v="3"/>
    <x v="3"/>
    <m/>
    <n v="1246"/>
    <s v="East"/>
    <m/>
  </r>
  <r>
    <x v="119"/>
    <x v="3"/>
    <x v="4"/>
    <m/>
    <n v="1948"/>
    <s v="East"/>
    <m/>
  </r>
  <r>
    <x v="120"/>
    <x v="3"/>
    <x v="0"/>
    <n v="3559"/>
    <n v="5317"/>
    <s v="East"/>
    <n v="0.66936240000000002"/>
  </r>
  <r>
    <x v="120"/>
    <x v="3"/>
    <x v="1"/>
    <n v="1430"/>
    <n v="9364"/>
    <s v="East"/>
    <n v="0.1527125"/>
  </r>
  <r>
    <x v="120"/>
    <x v="3"/>
    <x v="2"/>
    <n v="4"/>
    <n v="1357"/>
    <s v="East"/>
    <n v="2.9477000000000001E-3"/>
  </r>
  <r>
    <x v="120"/>
    <x v="3"/>
    <x v="3"/>
    <m/>
    <n v="624"/>
    <s v="East"/>
    <m/>
  </r>
  <r>
    <x v="120"/>
    <x v="3"/>
    <x v="4"/>
    <m/>
    <n v="1304"/>
    <s v="East"/>
    <m/>
  </r>
  <r>
    <x v="4"/>
    <x v="3"/>
    <x v="3"/>
    <m/>
    <n v="1591"/>
    <s v="East"/>
    <m/>
  </r>
  <r>
    <x v="4"/>
    <x v="3"/>
    <x v="2"/>
    <m/>
    <n v="2334"/>
    <s v="East"/>
    <m/>
  </r>
  <r>
    <x v="4"/>
    <x v="3"/>
    <x v="4"/>
    <m/>
    <n v="2769"/>
    <s v="East"/>
    <m/>
  </r>
  <r>
    <x v="121"/>
    <x v="3"/>
    <x v="0"/>
    <n v="3560"/>
    <n v="6223"/>
    <s v="East"/>
    <n v="0.57207140000000001"/>
  </r>
  <r>
    <x v="121"/>
    <x v="3"/>
    <x v="1"/>
    <n v="1700"/>
    <n v="17076"/>
    <s v="East"/>
    <n v="9.9554900000000002E-2"/>
  </r>
  <r>
    <x v="121"/>
    <x v="3"/>
    <x v="2"/>
    <n v="4"/>
    <n v="1741"/>
    <s v="East"/>
    <n v="2.2975000000000001E-3"/>
  </r>
  <r>
    <x v="121"/>
    <x v="3"/>
    <x v="3"/>
    <m/>
    <n v="1219"/>
    <s v="East"/>
    <m/>
  </r>
  <r>
    <x v="121"/>
    <x v="3"/>
    <x v="4"/>
    <m/>
    <n v="2048"/>
    <s v="East"/>
    <m/>
  </r>
  <r>
    <x v="122"/>
    <x v="3"/>
    <x v="0"/>
    <n v="3177"/>
    <n v="5386"/>
    <s v="East"/>
    <n v="0.58986260000000001"/>
  </r>
  <r>
    <x v="122"/>
    <x v="3"/>
    <x v="1"/>
    <n v="929"/>
    <n v="10765"/>
    <s v="East"/>
    <n v="8.6298200000000005E-2"/>
  </r>
  <r>
    <x v="122"/>
    <x v="3"/>
    <x v="2"/>
    <n v="2"/>
    <n v="1384"/>
    <s v="East"/>
    <n v="1.4450999999999999E-3"/>
  </r>
  <r>
    <x v="122"/>
    <x v="3"/>
    <x v="3"/>
    <m/>
    <n v="1019"/>
    <s v="East"/>
    <m/>
  </r>
  <r>
    <x v="122"/>
    <x v="3"/>
    <x v="4"/>
    <m/>
    <n v="1743"/>
    <s v="East"/>
    <m/>
  </r>
  <r>
    <x v="123"/>
    <x v="3"/>
    <x v="0"/>
    <n v="6529"/>
    <n v="11761"/>
    <s v="East"/>
    <n v="0.55513979999999996"/>
  </r>
  <r>
    <x v="123"/>
    <x v="3"/>
    <x v="1"/>
    <n v="2820"/>
    <n v="29720"/>
    <s v="East"/>
    <n v="9.48856E-2"/>
  </r>
  <r>
    <x v="123"/>
    <x v="3"/>
    <x v="2"/>
    <n v="10"/>
    <n v="4331"/>
    <s v="East"/>
    <n v="2.3089E-3"/>
  </r>
  <r>
    <x v="123"/>
    <x v="3"/>
    <x v="3"/>
    <m/>
    <n v="1971"/>
    <s v="East"/>
    <m/>
  </r>
  <r>
    <x v="123"/>
    <x v="3"/>
    <x v="4"/>
    <m/>
    <n v="4079"/>
    <s v="East"/>
    <m/>
  </r>
  <r>
    <x v="124"/>
    <x v="3"/>
    <x v="0"/>
    <n v="5013"/>
    <n v="7328"/>
    <s v="East"/>
    <n v="0.68408840000000004"/>
  </r>
  <r>
    <x v="124"/>
    <x v="3"/>
    <x v="1"/>
    <n v="1508"/>
    <n v="14581"/>
    <s v="East"/>
    <n v="0.10342229999999999"/>
  </r>
  <r>
    <x v="124"/>
    <x v="3"/>
    <x v="2"/>
    <n v="4"/>
    <n v="1660"/>
    <s v="East"/>
    <n v="2.4096E-3"/>
  </r>
  <r>
    <x v="124"/>
    <x v="3"/>
    <x v="3"/>
    <m/>
    <n v="1060"/>
    <s v="East"/>
    <m/>
  </r>
  <r>
    <x v="124"/>
    <x v="3"/>
    <x v="4"/>
    <m/>
    <n v="1975"/>
    <s v="East"/>
    <m/>
  </r>
  <r>
    <x v="125"/>
    <x v="3"/>
    <x v="0"/>
    <n v="7041"/>
    <n v="14749"/>
    <s v="East"/>
    <n v="0.47738829999999999"/>
  </r>
  <r>
    <x v="125"/>
    <x v="3"/>
    <x v="1"/>
    <n v="4054"/>
    <n v="51309"/>
    <s v="East"/>
    <n v="7.9011499999999998E-2"/>
  </r>
  <r>
    <x v="125"/>
    <x v="3"/>
    <x v="2"/>
    <n v="15"/>
    <n v="8445"/>
    <s v="East"/>
    <n v="1.7761999999999999E-3"/>
  </r>
  <r>
    <x v="125"/>
    <x v="3"/>
    <x v="3"/>
    <m/>
    <n v="4494"/>
    <s v="East"/>
    <m/>
  </r>
  <r>
    <x v="125"/>
    <x v="3"/>
    <x v="4"/>
    <m/>
    <n v="9102"/>
    <s v="East"/>
    <m/>
  </r>
  <r>
    <x v="126"/>
    <x v="3"/>
    <x v="0"/>
    <n v="4447"/>
    <n v="7191"/>
    <s v="East"/>
    <n v="0.61841190000000001"/>
  </r>
  <r>
    <x v="126"/>
    <x v="3"/>
    <x v="1"/>
    <n v="1332"/>
    <n v="13922"/>
    <s v="East"/>
    <n v="9.5675899999999994E-2"/>
  </r>
  <r>
    <x v="126"/>
    <x v="3"/>
    <x v="2"/>
    <n v="4"/>
    <n v="2394"/>
    <s v="East"/>
    <n v="1.6708000000000001E-3"/>
  </r>
  <r>
    <x v="126"/>
    <x v="3"/>
    <x v="3"/>
    <m/>
    <n v="839"/>
    <s v="East"/>
    <m/>
  </r>
  <r>
    <x v="126"/>
    <x v="3"/>
    <x v="4"/>
    <m/>
    <n v="2146"/>
    <s v="East"/>
    <m/>
  </r>
  <r>
    <x v="127"/>
    <x v="3"/>
    <x v="0"/>
    <n v="2998"/>
    <n v="5101"/>
    <s v="East"/>
    <n v="0.58772789999999997"/>
  </r>
  <r>
    <x v="127"/>
    <x v="3"/>
    <x v="1"/>
    <n v="963"/>
    <n v="10567"/>
    <s v="East"/>
    <n v="9.11328E-2"/>
  </r>
  <r>
    <x v="127"/>
    <x v="3"/>
    <x v="2"/>
    <n v="2"/>
    <n v="1359"/>
    <s v="East"/>
    <n v="1.4717E-3"/>
  </r>
  <r>
    <x v="127"/>
    <x v="3"/>
    <x v="3"/>
    <m/>
    <n v="800"/>
    <s v="East"/>
    <m/>
  </r>
  <r>
    <x v="127"/>
    <x v="3"/>
    <x v="4"/>
    <m/>
    <n v="1535"/>
    <s v="East"/>
    <m/>
  </r>
  <r>
    <x v="128"/>
    <x v="3"/>
    <x v="0"/>
    <n v="3135"/>
    <n v="5490"/>
    <s v="East"/>
    <n v="0.57103820000000005"/>
  </r>
  <r>
    <x v="128"/>
    <x v="3"/>
    <x v="1"/>
    <n v="1782"/>
    <n v="17596"/>
    <s v="East"/>
    <n v="0.101273"/>
  </r>
  <r>
    <x v="128"/>
    <x v="3"/>
    <x v="2"/>
    <n v="4"/>
    <n v="2657"/>
    <s v="East"/>
    <n v="1.5054999999999999E-3"/>
  </r>
  <r>
    <x v="128"/>
    <x v="3"/>
    <x v="3"/>
    <m/>
    <n v="1589"/>
    <s v="East"/>
    <m/>
  </r>
  <r>
    <x v="128"/>
    <x v="3"/>
    <x v="4"/>
    <m/>
    <n v="3044"/>
    <s v="East"/>
    <m/>
  </r>
  <r>
    <x v="129"/>
    <x v="3"/>
    <x v="0"/>
    <n v="2106"/>
    <n v="3573"/>
    <s v="East"/>
    <n v="0.58942070000000002"/>
  </r>
  <r>
    <x v="129"/>
    <x v="3"/>
    <x v="1"/>
    <n v="1782"/>
    <n v="13178"/>
    <s v="East"/>
    <n v="0.1352254"/>
  </r>
  <r>
    <x v="129"/>
    <x v="3"/>
    <x v="3"/>
    <m/>
    <n v="393"/>
    <s v="East"/>
    <m/>
  </r>
  <r>
    <x v="129"/>
    <x v="3"/>
    <x v="2"/>
    <m/>
    <n v="440"/>
    <s v="East"/>
    <m/>
  </r>
  <r>
    <x v="129"/>
    <x v="3"/>
    <x v="4"/>
    <m/>
    <n v="493"/>
    <s v="East"/>
    <m/>
  </r>
  <r>
    <x v="130"/>
    <x v="3"/>
    <x v="0"/>
    <n v="251"/>
    <n v="431"/>
    <s v="East"/>
    <n v="0.58236659999999996"/>
  </r>
  <r>
    <x v="130"/>
    <x v="3"/>
    <x v="1"/>
    <n v="71"/>
    <n v="663"/>
    <s v="East"/>
    <n v="0.107089"/>
  </r>
  <r>
    <x v="130"/>
    <x v="3"/>
    <x v="3"/>
    <m/>
    <n v="35"/>
    <s v="East"/>
    <m/>
  </r>
  <r>
    <x v="130"/>
    <x v="3"/>
    <x v="2"/>
    <m/>
    <n v="96"/>
    <s v="East"/>
    <m/>
  </r>
  <r>
    <x v="130"/>
    <x v="3"/>
    <x v="4"/>
    <m/>
    <n v="114"/>
    <s v="East"/>
    <m/>
  </r>
  <r>
    <x v="131"/>
    <x v="3"/>
    <x v="0"/>
    <n v="5099"/>
    <n v="8415"/>
    <s v="East"/>
    <n v="0.60594179999999997"/>
  </r>
  <r>
    <x v="131"/>
    <x v="3"/>
    <x v="1"/>
    <n v="2336"/>
    <n v="23624"/>
    <s v="East"/>
    <n v="9.8882499999999998E-2"/>
  </r>
  <r>
    <x v="131"/>
    <x v="3"/>
    <x v="2"/>
    <n v="10"/>
    <n v="3787"/>
    <s v="East"/>
    <n v="2.6405999999999999E-3"/>
  </r>
  <r>
    <x v="131"/>
    <x v="3"/>
    <x v="3"/>
    <m/>
    <n v="2154"/>
    <s v="East"/>
    <m/>
  </r>
  <r>
    <x v="131"/>
    <x v="3"/>
    <x v="4"/>
    <m/>
    <n v="3913"/>
    <s v="East"/>
    <m/>
  </r>
  <r>
    <x v="132"/>
    <x v="3"/>
    <x v="0"/>
    <n v="959"/>
    <n v="2230"/>
    <s v="East"/>
    <n v="0.4300448"/>
  </r>
  <r>
    <x v="132"/>
    <x v="3"/>
    <x v="1"/>
    <n v="630"/>
    <n v="7670"/>
    <s v="East"/>
    <n v="8.2138199999999995E-2"/>
  </r>
  <r>
    <x v="132"/>
    <x v="3"/>
    <x v="2"/>
    <n v="1"/>
    <n v="1472"/>
    <s v="East"/>
    <n v="6.7929999999999998E-4"/>
  </r>
  <r>
    <x v="132"/>
    <x v="3"/>
    <x v="3"/>
    <m/>
    <n v="552"/>
    <s v="East"/>
    <m/>
  </r>
  <r>
    <x v="132"/>
    <x v="3"/>
    <x v="4"/>
    <m/>
    <n v="1493"/>
    <s v="East"/>
    <m/>
  </r>
  <r>
    <x v="133"/>
    <x v="3"/>
    <x v="0"/>
    <n v="507"/>
    <n v="1206"/>
    <s v="East"/>
    <n v="0.42039799999999999"/>
  </r>
  <r>
    <x v="133"/>
    <x v="3"/>
    <x v="1"/>
    <n v="480"/>
    <n v="6937"/>
    <s v="East"/>
    <n v="6.9194199999999997E-2"/>
  </r>
  <r>
    <x v="133"/>
    <x v="3"/>
    <x v="3"/>
    <m/>
    <n v="1037"/>
    <s v="East"/>
    <m/>
  </r>
  <r>
    <x v="133"/>
    <x v="3"/>
    <x v="2"/>
    <m/>
    <n v="777"/>
    <s v="East"/>
    <m/>
  </r>
  <r>
    <x v="133"/>
    <x v="3"/>
    <x v="4"/>
    <m/>
    <n v="1325"/>
    <s v="East"/>
    <m/>
  </r>
  <r>
    <x v="134"/>
    <x v="3"/>
    <x v="0"/>
    <n v="715"/>
    <n v="1419"/>
    <s v="East"/>
    <n v="0.50387599999999999"/>
  </r>
  <r>
    <x v="134"/>
    <x v="3"/>
    <x v="1"/>
    <n v="422"/>
    <n v="5366"/>
    <s v="East"/>
    <n v="7.8643299999999999E-2"/>
  </r>
  <r>
    <x v="134"/>
    <x v="3"/>
    <x v="2"/>
    <n v="4"/>
    <n v="1226"/>
    <s v="East"/>
    <n v="3.2626E-3"/>
  </r>
  <r>
    <x v="134"/>
    <x v="3"/>
    <x v="3"/>
    <m/>
    <n v="303"/>
    <s v="East"/>
    <m/>
  </r>
  <r>
    <x v="134"/>
    <x v="3"/>
    <x v="4"/>
    <m/>
    <n v="952"/>
    <s v="East"/>
    <m/>
  </r>
  <r>
    <x v="5"/>
    <x v="3"/>
    <x v="3"/>
    <m/>
    <n v="3294"/>
    <s v="East"/>
    <m/>
  </r>
  <r>
    <x v="5"/>
    <x v="3"/>
    <x v="4"/>
    <m/>
    <n v="6260"/>
    <s v="East"/>
    <m/>
  </r>
  <r>
    <x v="135"/>
    <x v="3"/>
    <x v="0"/>
    <n v="646"/>
    <n v="1352"/>
    <s v="East"/>
    <n v="0.47781069999999998"/>
  </r>
  <r>
    <x v="135"/>
    <x v="3"/>
    <x v="1"/>
    <n v="235"/>
    <n v="2728"/>
    <s v="East"/>
    <n v="8.6143700000000004E-2"/>
  </r>
  <r>
    <x v="135"/>
    <x v="3"/>
    <x v="3"/>
    <m/>
    <n v="178"/>
    <s v="East"/>
    <m/>
  </r>
  <r>
    <x v="135"/>
    <x v="3"/>
    <x v="2"/>
    <m/>
    <n v="343"/>
    <s v="East"/>
    <m/>
  </r>
  <r>
    <x v="135"/>
    <x v="3"/>
    <x v="4"/>
    <m/>
    <n v="334"/>
    <s v="East"/>
    <m/>
  </r>
  <r>
    <x v="136"/>
    <x v="3"/>
    <x v="0"/>
    <n v="784"/>
    <n v="1408"/>
    <s v="East"/>
    <n v="0.55681820000000004"/>
  </r>
  <r>
    <x v="136"/>
    <x v="3"/>
    <x v="1"/>
    <n v="280"/>
    <n v="2545"/>
    <s v="East"/>
    <n v="0.1100196"/>
  </r>
  <r>
    <x v="136"/>
    <x v="3"/>
    <x v="3"/>
    <m/>
    <n v="136"/>
    <s v="East"/>
    <m/>
  </r>
  <r>
    <x v="136"/>
    <x v="3"/>
    <x v="2"/>
    <m/>
    <n v="339"/>
    <s v="East"/>
    <m/>
  </r>
  <r>
    <x v="136"/>
    <x v="3"/>
    <x v="4"/>
    <m/>
    <n v="321"/>
    <s v="East"/>
    <m/>
  </r>
  <r>
    <x v="137"/>
    <x v="3"/>
    <x v="0"/>
    <n v="2730"/>
    <n v="4997"/>
    <s v="East"/>
    <n v="0.54632780000000003"/>
  </r>
  <r>
    <x v="137"/>
    <x v="3"/>
    <x v="1"/>
    <n v="653"/>
    <n v="9679"/>
    <s v="East"/>
    <n v="6.7465600000000001E-2"/>
  </r>
  <r>
    <x v="137"/>
    <x v="3"/>
    <x v="3"/>
    <m/>
    <n v="796"/>
    <s v="East"/>
    <m/>
  </r>
  <r>
    <x v="137"/>
    <x v="3"/>
    <x v="2"/>
    <m/>
    <n v="1280"/>
    <s v="East"/>
    <m/>
  </r>
  <r>
    <x v="137"/>
    <x v="3"/>
    <x v="4"/>
    <m/>
    <n v="1537"/>
    <s v="East"/>
    <m/>
  </r>
  <r>
    <x v="138"/>
    <x v="3"/>
    <x v="0"/>
    <n v="2353"/>
    <n v="4049"/>
    <s v="East"/>
    <n v="0.58113119999999996"/>
  </r>
  <r>
    <x v="138"/>
    <x v="3"/>
    <x v="1"/>
    <n v="778"/>
    <n v="9239"/>
    <s v="East"/>
    <n v="8.42083E-2"/>
  </r>
  <r>
    <x v="138"/>
    <x v="3"/>
    <x v="2"/>
    <n v="3"/>
    <n v="1195"/>
    <s v="East"/>
    <n v="2.5105000000000001E-3"/>
  </r>
  <r>
    <x v="138"/>
    <x v="3"/>
    <x v="3"/>
    <m/>
    <n v="915"/>
    <s v="East"/>
    <m/>
  </r>
  <r>
    <x v="138"/>
    <x v="3"/>
    <x v="4"/>
    <m/>
    <n v="1370"/>
    <s v="East"/>
    <m/>
  </r>
  <r>
    <x v="139"/>
    <x v="3"/>
    <x v="0"/>
    <n v="1370"/>
    <n v="2554"/>
    <s v="East"/>
    <n v="0.53641349999999999"/>
  </r>
  <r>
    <x v="139"/>
    <x v="3"/>
    <x v="1"/>
    <n v="523"/>
    <n v="6151"/>
    <s v="East"/>
    <n v="8.50268E-2"/>
  </r>
  <r>
    <x v="139"/>
    <x v="3"/>
    <x v="3"/>
    <m/>
    <n v="497"/>
    <s v="East"/>
    <m/>
  </r>
  <r>
    <x v="139"/>
    <x v="3"/>
    <x v="2"/>
    <m/>
    <n v="928"/>
    <s v="East"/>
    <m/>
  </r>
  <r>
    <x v="139"/>
    <x v="3"/>
    <x v="4"/>
    <m/>
    <n v="995"/>
    <s v="East"/>
    <m/>
  </r>
  <r>
    <x v="140"/>
    <x v="3"/>
    <x v="0"/>
    <n v="1184"/>
    <n v="2141"/>
    <s v="East"/>
    <n v="0.55301259999999997"/>
  </r>
  <r>
    <x v="140"/>
    <x v="3"/>
    <x v="1"/>
    <n v="432"/>
    <n v="5202"/>
    <s v="East"/>
    <n v="8.3044999999999994E-2"/>
  </r>
  <r>
    <x v="140"/>
    <x v="3"/>
    <x v="2"/>
    <n v="2"/>
    <n v="730"/>
    <s v="East"/>
    <n v="2.7396999999999999E-3"/>
  </r>
  <r>
    <x v="140"/>
    <x v="3"/>
    <x v="3"/>
    <m/>
    <n v="522"/>
    <s v="East"/>
    <m/>
  </r>
  <r>
    <x v="140"/>
    <x v="3"/>
    <x v="4"/>
    <m/>
    <n v="920"/>
    <s v="East"/>
    <m/>
  </r>
  <r>
    <x v="141"/>
    <x v="3"/>
    <x v="0"/>
    <n v="2274"/>
    <n v="4928"/>
    <s v="East"/>
    <n v="0.46144479999999999"/>
  </r>
  <r>
    <x v="141"/>
    <x v="3"/>
    <x v="1"/>
    <n v="235"/>
    <n v="6336"/>
    <s v="East"/>
    <n v="3.70896E-2"/>
  </r>
  <r>
    <x v="141"/>
    <x v="3"/>
    <x v="3"/>
    <m/>
    <n v="433"/>
    <s v="East"/>
    <m/>
  </r>
  <r>
    <x v="141"/>
    <x v="3"/>
    <x v="2"/>
    <m/>
    <n v="792"/>
    <s v="East"/>
    <m/>
  </r>
  <r>
    <x v="141"/>
    <x v="3"/>
    <x v="4"/>
    <m/>
    <n v="776"/>
    <s v="East"/>
    <m/>
  </r>
  <r>
    <x v="142"/>
    <x v="3"/>
    <x v="0"/>
    <n v="4353"/>
    <n v="9628"/>
    <s v="East"/>
    <n v="0.45211879999999999"/>
  </r>
  <r>
    <x v="142"/>
    <x v="3"/>
    <x v="1"/>
    <n v="608"/>
    <n v="17333"/>
    <s v="East"/>
    <n v="3.50776E-2"/>
  </r>
  <r>
    <x v="142"/>
    <x v="3"/>
    <x v="3"/>
    <m/>
    <n v="1646"/>
    <s v="East"/>
    <m/>
  </r>
  <r>
    <x v="142"/>
    <x v="3"/>
    <x v="2"/>
    <m/>
    <n v="2593"/>
    <s v="East"/>
    <m/>
  </r>
  <r>
    <x v="142"/>
    <x v="3"/>
    <x v="4"/>
    <m/>
    <n v="2909"/>
    <s v="East"/>
    <m/>
  </r>
  <r>
    <x v="143"/>
    <x v="3"/>
    <x v="0"/>
    <n v="2435"/>
    <n v="5608"/>
    <s v="East"/>
    <n v="0.43420120000000001"/>
  </r>
  <r>
    <x v="143"/>
    <x v="3"/>
    <x v="1"/>
    <n v="301"/>
    <n v="9091"/>
    <s v="East"/>
    <n v="3.3109699999999999E-2"/>
  </r>
  <r>
    <x v="143"/>
    <x v="3"/>
    <x v="3"/>
    <m/>
    <n v="739"/>
    <s v="East"/>
    <m/>
  </r>
  <r>
    <x v="143"/>
    <x v="3"/>
    <x v="2"/>
    <m/>
    <n v="1184"/>
    <s v="East"/>
    <m/>
  </r>
  <r>
    <x v="143"/>
    <x v="3"/>
    <x v="4"/>
    <m/>
    <n v="1405"/>
    <s v="East"/>
    <m/>
  </r>
  <r>
    <x v="144"/>
    <x v="3"/>
    <x v="0"/>
    <n v="495"/>
    <n v="1060"/>
    <s v="East"/>
    <n v="0.46698109999999998"/>
  </r>
  <r>
    <x v="144"/>
    <x v="3"/>
    <x v="1"/>
    <n v="72"/>
    <n v="1739"/>
    <s v="East"/>
    <n v="4.1403099999999998E-2"/>
  </r>
  <r>
    <x v="144"/>
    <x v="3"/>
    <x v="3"/>
    <m/>
    <n v="140"/>
    <s v="East"/>
    <m/>
  </r>
  <r>
    <x v="144"/>
    <x v="3"/>
    <x v="2"/>
    <m/>
    <n v="258"/>
    <s v="East"/>
    <m/>
  </r>
  <r>
    <x v="144"/>
    <x v="3"/>
    <x v="4"/>
    <m/>
    <n v="282"/>
    <s v="East"/>
    <m/>
  </r>
  <r>
    <x v="145"/>
    <x v="3"/>
    <x v="0"/>
    <n v="113"/>
    <n v="209"/>
    <s v="East"/>
    <n v="0.54066990000000004"/>
  </r>
  <r>
    <x v="145"/>
    <x v="3"/>
    <x v="1"/>
    <n v="11"/>
    <n v="328"/>
    <s v="East"/>
    <n v="3.35366E-2"/>
  </r>
  <r>
    <x v="145"/>
    <x v="3"/>
    <x v="3"/>
    <m/>
    <n v="26"/>
    <s v="East"/>
    <m/>
  </r>
  <r>
    <x v="145"/>
    <x v="3"/>
    <x v="2"/>
    <m/>
    <n v="39"/>
    <s v="East"/>
    <m/>
  </r>
  <r>
    <x v="145"/>
    <x v="3"/>
    <x v="4"/>
    <m/>
    <n v="39"/>
    <s v="East"/>
    <m/>
  </r>
  <r>
    <x v="146"/>
    <x v="3"/>
    <x v="0"/>
    <n v="5483"/>
    <n v="10235"/>
    <s v="East"/>
    <n v="0.53571080000000004"/>
  </r>
  <r>
    <x v="146"/>
    <x v="3"/>
    <x v="1"/>
    <n v="632"/>
    <n v="14209"/>
    <s v="East"/>
    <n v="4.4478900000000002E-2"/>
  </r>
  <r>
    <x v="146"/>
    <x v="3"/>
    <x v="2"/>
    <n v="1"/>
    <n v="1708"/>
    <s v="East"/>
    <n v="5.8549999999999997E-4"/>
  </r>
  <r>
    <x v="146"/>
    <x v="3"/>
    <x v="3"/>
    <m/>
    <n v="959"/>
    <s v="East"/>
    <m/>
  </r>
  <r>
    <x v="146"/>
    <x v="3"/>
    <x v="4"/>
    <m/>
    <n v="1642"/>
    <s v="East"/>
    <m/>
  </r>
  <r>
    <x v="147"/>
    <x v="3"/>
    <x v="0"/>
    <n v="2684"/>
    <n v="5590"/>
    <s v="East"/>
    <n v="0.48014309999999999"/>
  </r>
  <r>
    <x v="147"/>
    <x v="3"/>
    <x v="1"/>
    <n v="426"/>
    <n v="9531"/>
    <s v="East"/>
    <n v="4.4696300000000001E-2"/>
  </r>
  <r>
    <x v="147"/>
    <x v="3"/>
    <x v="3"/>
    <m/>
    <n v="834"/>
    <s v="East"/>
    <m/>
  </r>
  <r>
    <x v="147"/>
    <x v="3"/>
    <x v="2"/>
    <m/>
    <n v="1136"/>
    <s v="East"/>
    <m/>
  </r>
  <r>
    <x v="147"/>
    <x v="3"/>
    <x v="4"/>
    <m/>
    <n v="1426"/>
    <s v="East"/>
    <m/>
  </r>
  <r>
    <x v="148"/>
    <x v="3"/>
    <x v="0"/>
    <n v="3030"/>
    <n v="5817"/>
    <s v="East"/>
    <n v="0.52088710000000005"/>
  </r>
  <r>
    <x v="148"/>
    <x v="3"/>
    <x v="1"/>
    <n v="765"/>
    <n v="11707"/>
    <s v="East"/>
    <n v="6.5345500000000001E-2"/>
  </r>
  <r>
    <x v="148"/>
    <x v="3"/>
    <x v="3"/>
    <m/>
    <n v="1102"/>
    <s v="East"/>
    <m/>
  </r>
  <r>
    <x v="148"/>
    <x v="3"/>
    <x v="2"/>
    <m/>
    <n v="1385"/>
    <s v="East"/>
    <m/>
  </r>
  <r>
    <x v="148"/>
    <x v="3"/>
    <x v="4"/>
    <m/>
    <n v="1716"/>
    <s v="East"/>
    <m/>
  </r>
  <r>
    <x v="149"/>
    <x v="3"/>
    <x v="0"/>
    <n v="2059"/>
    <n v="3507"/>
    <s v="East"/>
    <n v="0.58711150000000001"/>
  </r>
  <r>
    <x v="149"/>
    <x v="3"/>
    <x v="1"/>
    <n v="301"/>
    <n v="4216"/>
    <s v="East"/>
    <n v="7.1394700000000005E-2"/>
  </r>
  <r>
    <x v="149"/>
    <x v="3"/>
    <x v="3"/>
    <m/>
    <n v="264"/>
    <s v="East"/>
    <m/>
  </r>
  <r>
    <x v="149"/>
    <x v="3"/>
    <x v="2"/>
    <m/>
    <n v="467"/>
    <s v="East"/>
    <m/>
  </r>
  <r>
    <x v="149"/>
    <x v="3"/>
    <x v="4"/>
    <m/>
    <n v="459"/>
    <s v="East"/>
    <m/>
  </r>
  <r>
    <x v="150"/>
    <x v="3"/>
    <x v="0"/>
    <n v="3582"/>
    <n v="6335"/>
    <s v="East"/>
    <n v="0.56543019999999999"/>
  </r>
  <r>
    <x v="150"/>
    <x v="3"/>
    <x v="1"/>
    <n v="464"/>
    <n v="7709"/>
    <s v="East"/>
    <n v="6.0189399999999997E-2"/>
  </r>
  <r>
    <x v="150"/>
    <x v="3"/>
    <x v="2"/>
    <n v="2"/>
    <n v="938"/>
    <s v="East"/>
    <n v="2.1321999999999999E-3"/>
  </r>
  <r>
    <x v="150"/>
    <x v="3"/>
    <x v="3"/>
    <m/>
    <n v="589"/>
    <s v="East"/>
    <m/>
  </r>
  <r>
    <x v="150"/>
    <x v="3"/>
    <x v="4"/>
    <m/>
    <n v="978"/>
    <s v="East"/>
    <m/>
  </r>
  <r>
    <x v="151"/>
    <x v="3"/>
    <x v="0"/>
    <n v="3954"/>
    <n v="7162"/>
    <s v="East"/>
    <n v="0.55208049999999997"/>
  </r>
  <r>
    <x v="151"/>
    <x v="3"/>
    <x v="1"/>
    <n v="1732"/>
    <n v="19969"/>
    <s v="East"/>
    <n v="8.6734400000000003E-2"/>
  </r>
  <r>
    <x v="151"/>
    <x v="3"/>
    <x v="2"/>
    <n v="4"/>
    <n v="2465"/>
    <s v="East"/>
    <n v="1.6226999999999999E-3"/>
  </r>
  <r>
    <x v="151"/>
    <x v="3"/>
    <x v="3"/>
    <m/>
    <n v="1657"/>
    <s v="East"/>
    <m/>
  </r>
  <r>
    <x v="151"/>
    <x v="3"/>
    <x v="4"/>
    <m/>
    <n v="2964"/>
    <s v="East"/>
    <m/>
  </r>
  <r>
    <x v="152"/>
    <x v="3"/>
    <x v="0"/>
    <n v="3817"/>
    <n v="5501"/>
    <s v="East"/>
    <n v="0.69387379999999999"/>
  </r>
  <r>
    <x v="152"/>
    <x v="3"/>
    <x v="1"/>
    <n v="1298"/>
    <n v="10418"/>
    <s v="East"/>
    <n v="0.1245921"/>
  </r>
  <r>
    <x v="152"/>
    <x v="3"/>
    <x v="2"/>
    <n v="5"/>
    <n v="935"/>
    <s v="East"/>
    <n v="5.3476000000000001E-3"/>
  </r>
  <r>
    <x v="152"/>
    <x v="3"/>
    <x v="3"/>
    <m/>
    <n v="516"/>
    <s v="East"/>
    <m/>
  </r>
  <r>
    <x v="152"/>
    <x v="3"/>
    <x v="4"/>
    <m/>
    <n v="937"/>
    <s v="East"/>
    <m/>
  </r>
  <r>
    <x v="153"/>
    <x v="3"/>
    <x v="0"/>
    <n v="9617"/>
    <n v="14903"/>
    <s v="East"/>
    <n v="0.6453063"/>
  </r>
  <r>
    <x v="153"/>
    <x v="3"/>
    <x v="1"/>
    <n v="2632"/>
    <n v="26321"/>
    <s v="East"/>
    <n v="9.9996199999999993E-2"/>
  </r>
  <r>
    <x v="153"/>
    <x v="3"/>
    <x v="2"/>
    <n v="3"/>
    <n v="3135"/>
    <s v="East"/>
    <n v="9.569E-4"/>
  </r>
  <r>
    <x v="153"/>
    <x v="3"/>
    <x v="3"/>
    <m/>
    <n v="1921"/>
    <s v="East"/>
    <m/>
  </r>
  <r>
    <x v="153"/>
    <x v="3"/>
    <x v="4"/>
    <m/>
    <n v="3402"/>
    <s v="East"/>
    <m/>
  </r>
  <r>
    <x v="154"/>
    <x v="3"/>
    <x v="0"/>
    <n v="1300"/>
    <n v="2036"/>
    <s v="East"/>
    <n v="0.63850689999999999"/>
  </r>
  <r>
    <x v="154"/>
    <x v="3"/>
    <x v="1"/>
    <n v="286"/>
    <n v="4830"/>
    <s v="East"/>
    <n v="5.9213300000000003E-2"/>
  </r>
  <r>
    <x v="154"/>
    <x v="3"/>
    <x v="2"/>
    <n v="2"/>
    <n v="688"/>
    <s v="East"/>
    <n v="2.9069999999999999E-3"/>
  </r>
  <r>
    <x v="154"/>
    <x v="3"/>
    <x v="3"/>
    <m/>
    <n v="447"/>
    <s v="East"/>
    <m/>
  </r>
  <r>
    <x v="154"/>
    <x v="3"/>
    <x v="4"/>
    <m/>
    <n v="751"/>
    <s v="East"/>
    <m/>
  </r>
  <r>
    <x v="155"/>
    <x v="3"/>
    <x v="0"/>
    <n v="3817"/>
    <n v="6227"/>
    <s v="East"/>
    <n v="0.61297579999999996"/>
  </r>
  <r>
    <x v="155"/>
    <x v="3"/>
    <x v="1"/>
    <n v="1276"/>
    <n v="14089"/>
    <s v="East"/>
    <n v="9.0567099999999998E-2"/>
  </r>
  <r>
    <x v="155"/>
    <x v="3"/>
    <x v="3"/>
    <m/>
    <n v="1196"/>
    <s v="East"/>
    <m/>
  </r>
  <r>
    <x v="155"/>
    <x v="3"/>
    <x v="2"/>
    <m/>
    <n v="2022"/>
    <s v="East"/>
    <m/>
  </r>
  <r>
    <x v="155"/>
    <x v="3"/>
    <x v="4"/>
    <m/>
    <n v="2234"/>
    <s v="East"/>
    <m/>
  </r>
  <r>
    <x v="156"/>
    <x v="3"/>
    <x v="0"/>
    <n v="2506"/>
    <n v="5050"/>
    <s v="East"/>
    <n v="0.4962376"/>
  </r>
  <r>
    <x v="156"/>
    <x v="3"/>
    <x v="1"/>
    <n v="415"/>
    <n v="7718"/>
    <s v="East"/>
    <n v="5.3770400000000003E-2"/>
  </r>
  <r>
    <x v="156"/>
    <x v="3"/>
    <x v="2"/>
    <n v="1"/>
    <n v="974"/>
    <s v="East"/>
    <n v="1.0267E-3"/>
  </r>
  <r>
    <x v="156"/>
    <x v="3"/>
    <x v="3"/>
    <m/>
    <n v="571"/>
    <s v="East"/>
    <m/>
  </r>
  <r>
    <x v="156"/>
    <x v="3"/>
    <x v="4"/>
    <m/>
    <n v="1032"/>
    <s v="East"/>
    <m/>
  </r>
  <r>
    <x v="157"/>
    <x v="3"/>
    <x v="0"/>
    <n v="2326"/>
    <n v="4855"/>
    <s v="East"/>
    <n v="0.47909370000000001"/>
  </r>
  <r>
    <x v="157"/>
    <x v="3"/>
    <x v="1"/>
    <n v="393"/>
    <n v="7571"/>
    <s v="East"/>
    <n v="5.1908599999999999E-2"/>
  </r>
  <r>
    <x v="157"/>
    <x v="3"/>
    <x v="2"/>
    <n v="1"/>
    <n v="886"/>
    <s v="East"/>
    <n v="1.1287000000000001E-3"/>
  </r>
  <r>
    <x v="157"/>
    <x v="3"/>
    <x v="3"/>
    <m/>
    <n v="675"/>
    <s v="East"/>
    <m/>
  </r>
  <r>
    <x v="157"/>
    <x v="3"/>
    <x v="4"/>
    <m/>
    <n v="1051"/>
    <s v="East"/>
    <m/>
  </r>
  <r>
    <x v="158"/>
    <x v="3"/>
    <x v="0"/>
    <n v="1817"/>
    <n v="5027"/>
    <s v="East"/>
    <n v="0.3614482"/>
  </r>
  <r>
    <x v="158"/>
    <x v="3"/>
    <x v="1"/>
    <n v="223"/>
    <n v="6948"/>
    <s v="East"/>
    <n v="3.2095600000000002E-2"/>
  </r>
  <r>
    <x v="158"/>
    <x v="3"/>
    <x v="2"/>
    <n v="2"/>
    <n v="847"/>
    <s v="East"/>
    <n v="2.3613000000000002E-3"/>
  </r>
  <r>
    <x v="158"/>
    <x v="3"/>
    <x v="3"/>
    <m/>
    <n v="587"/>
    <s v="East"/>
    <m/>
  </r>
  <r>
    <x v="158"/>
    <x v="3"/>
    <x v="4"/>
    <m/>
    <n v="912"/>
    <s v="East"/>
    <m/>
  </r>
  <r>
    <x v="159"/>
    <x v="3"/>
    <x v="0"/>
    <n v="2992"/>
    <n v="7983"/>
    <s v="East"/>
    <n v="0.37479649999999998"/>
  </r>
  <r>
    <x v="159"/>
    <x v="3"/>
    <x v="1"/>
    <n v="436"/>
    <n v="13924"/>
    <s v="East"/>
    <n v="3.1312800000000002E-2"/>
  </r>
  <r>
    <x v="159"/>
    <x v="3"/>
    <x v="2"/>
    <n v="1"/>
    <n v="1838"/>
    <s v="East"/>
    <n v="5.4410000000000005E-4"/>
  </r>
  <r>
    <x v="159"/>
    <x v="3"/>
    <x v="3"/>
    <m/>
    <n v="1325"/>
    <s v="East"/>
    <m/>
  </r>
  <r>
    <x v="159"/>
    <x v="3"/>
    <x v="4"/>
    <m/>
    <n v="2113"/>
    <s v="East"/>
    <m/>
  </r>
  <r>
    <x v="160"/>
    <x v="3"/>
    <x v="0"/>
    <n v="42"/>
    <n v="106"/>
    <s v="East"/>
    <n v="0.39622639999999998"/>
  </r>
  <r>
    <x v="160"/>
    <x v="3"/>
    <x v="1"/>
    <n v="13"/>
    <n v="292"/>
    <s v="East"/>
    <n v="4.4520499999999998E-2"/>
  </r>
  <r>
    <x v="160"/>
    <x v="3"/>
    <x v="3"/>
    <m/>
    <n v="31"/>
    <s v="East"/>
    <m/>
  </r>
  <r>
    <x v="160"/>
    <x v="3"/>
    <x v="2"/>
    <m/>
    <n v="37"/>
    <s v="East"/>
    <m/>
  </r>
  <r>
    <x v="160"/>
    <x v="3"/>
    <x v="4"/>
    <m/>
    <n v="52"/>
    <s v="East"/>
    <m/>
  </r>
  <r>
    <x v="161"/>
    <x v="3"/>
    <x v="0"/>
    <n v="874"/>
    <n v="2150"/>
    <s v="East"/>
    <n v="0.40651159999999997"/>
  </r>
  <r>
    <x v="161"/>
    <x v="3"/>
    <x v="1"/>
    <n v="230"/>
    <n v="7506"/>
    <s v="East"/>
    <n v="3.0642200000000001E-2"/>
  </r>
  <r>
    <x v="161"/>
    <x v="3"/>
    <x v="3"/>
    <m/>
    <n v="1161"/>
    <s v="East"/>
    <m/>
  </r>
  <r>
    <x v="161"/>
    <x v="3"/>
    <x v="2"/>
    <m/>
    <n v="1502"/>
    <s v="East"/>
    <m/>
  </r>
  <r>
    <x v="161"/>
    <x v="3"/>
    <x v="4"/>
    <m/>
    <n v="2187"/>
    <s v="East"/>
    <m/>
  </r>
  <r>
    <x v="162"/>
    <x v="3"/>
    <x v="0"/>
    <n v="5631"/>
    <n v="10293"/>
    <s v="East"/>
    <n v="0.54707079999999997"/>
  </r>
  <r>
    <x v="162"/>
    <x v="3"/>
    <x v="1"/>
    <n v="966"/>
    <n v="16322"/>
    <s v="East"/>
    <n v="5.9183899999999998E-2"/>
  </r>
  <r>
    <x v="162"/>
    <x v="3"/>
    <x v="2"/>
    <n v="2"/>
    <n v="2028"/>
    <s v="East"/>
    <n v="9.8620000000000001E-4"/>
  </r>
  <r>
    <x v="162"/>
    <x v="3"/>
    <x v="3"/>
    <m/>
    <n v="1342"/>
    <s v="East"/>
    <m/>
  </r>
  <r>
    <x v="162"/>
    <x v="3"/>
    <x v="4"/>
    <m/>
    <n v="2261"/>
    <s v="East"/>
    <m/>
  </r>
  <r>
    <x v="163"/>
    <x v="3"/>
    <x v="0"/>
    <n v="3448"/>
    <n v="6310"/>
    <s v="East"/>
    <n v="0.54643419999999998"/>
  </r>
  <r>
    <x v="163"/>
    <x v="3"/>
    <x v="1"/>
    <n v="607"/>
    <n v="12477"/>
    <s v="East"/>
    <n v="4.8649499999999998E-2"/>
  </r>
  <r>
    <x v="163"/>
    <x v="3"/>
    <x v="2"/>
    <n v="1"/>
    <n v="1573"/>
    <s v="East"/>
    <n v="6.357E-4"/>
  </r>
  <r>
    <x v="163"/>
    <x v="3"/>
    <x v="3"/>
    <m/>
    <n v="988"/>
    <s v="East"/>
    <m/>
  </r>
  <r>
    <x v="163"/>
    <x v="3"/>
    <x v="4"/>
    <m/>
    <n v="1685"/>
    <s v="East"/>
    <m/>
  </r>
  <r>
    <x v="164"/>
    <x v="3"/>
    <x v="0"/>
    <n v="280"/>
    <n v="573"/>
    <s v="East"/>
    <n v="0.48865619999999999"/>
  </r>
  <r>
    <x v="164"/>
    <x v="3"/>
    <x v="1"/>
    <n v="57"/>
    <n v="1052"/>
    <s v="East"/>
    <n v="5.4182500000000001E-2"/>
  </r>
  <r>
    <x v="164"/>
    <x v="3"/>
    <x v="3"/>
    <m/>
    <n v="123"/>
    <s v="East"/>
    <m/>
  </r>
  <r>
    <x v="164"/>
    <x v="3"/>
    <x v="2"/>
    <m/>
    <n v="141"/>
    <s v="East"/>
    <m/>
  </r>
  <r>
    <x v="164"/>
    <x v="3"/>
    <x v="4"/>
    <m/>
    <n v="136"/>
    <s v="East"/>
    <m/>
  </r>
  <r>
    <x v="165"/>
    <x v="3"/>
    <x v="0"/>
    <n v="3741"/>
    <n v="8503"/>
    <s v="East"/>
    <n v="0.43996239999999998"/>
  </r>
  <r>
    <x v="165"/>
    <x v="3"/>
    <x v="1"/>
    <n v="590"/>
    <n v="15424"/>
    <s v="East"/>
    <n v="3.8252099999999997E-2"/>
  </r>
  <r>
    <x v="165"/>
    <x v="3"/>
    <x v="2"/>
    <n v="5"/>
    <n v="2194"/>
    <s v="East"/>
    <n v="2.2788999999999999E-3"/>
  </r>
  <r>
    <x v="165"/>
    <x v="3"/>
    <x v="3"/>
    <m/>
    <n v="1546"/>
    <s v="East"/>
    <m/>
  </r>
  <r>
    <x v="165"/>
    <x v="3"/>
    <x v="4"/>
    <m/>
    <n v="2493"/>
    <s v="East"/>
    <m/>
  </r>
  <r>
    <x v="166"/>
    <x v="3"/>
    <x v="0"/>
    <n v="5807"/>
    <n v="10368"/>
    <s v="East"/>
    <n v="0.56008880000000005"/>
  </r>
  <r>
    <x v="166"/>
    <x v="3"/>
    <x v="1"/>
    <n v="672"/>
    <n v="13302"/>
    <s v="East"/>
    <n v="5.05187E-2"/>
  </r>
  <r>
    <x v="166"/>
    <x v="3"/>
    <x v="2"/>
    <n v="3"/>
    <n v="1615"/>
    <s v="East"/>
    <n v="1.8576E-3"/>
  </r>
  <r>
    <x v="166"/>
    <x v="3"/>
    <x v="3"/>
    <m/>
    <n v="950"/>
    <s v="East"/>
    <m/>
  </r>
  <r>
    <x v="166"/>
    <x v="3"/>
    <x v="4"/>
    <m/>
    <n v="1721"/>
    <s v="East"/>
    <m/>
  </r>
  <r>
    <x v="167"/>
    <x v="3"/>
    <x v="0"/>
    <n v="4499"/>
    <n v="8345"/>
    <s v="East"/>
    <n v="0.53912519999999997"/>
  </r>
  <r>
    <x v="167"/>
    <x v="3"/>
    <x v="1"/>
    <n v="1064"/>
    <n v="16319"/>
    <s v="East"/>
    <n v="6.5200099999999997E-2"/>
  </r>
  <r>
    <x v="167"/>
    <x v="3"/>
    <x v="2"/>
    <n v="1"/>
    <n v="1849"/>
    <s v="East"/>
    <n v="5.4080000000000003E-4"/>
  </r>
  <r>
    <x v="167"/>
    <x v="3"/>
    <x v="3"/>
    <m/>
    <n v="1234"/>
    <s v="East"/>
    <m/>
  </r>
  <r>
    <x v="167"/>
    <x v="3"/>
    <x v="4"/>
    <m/>
    <n v="2227"/>
    <s v="East"/>
    <m/>
  </r>
  <r>
    <x v="168"/>
    <x v="3"/>
    <x v="0"/>
    <n v="6558"/>
    <n v="12711"/>
    <s v="East"/>
    <n v="0.51593109999999998"/>
  </r>
  <r>
    <x v="168"/>
    <x v="3"/>
    <x v="1"/>
    <n v="1267"/>
    <n v="24739"/>
    <s v="East"/>
    <n v="5.1214700000000002E-2"/>
  </r>
  <r>
    <x v="168"/>
    <x v="3"/>
    <x v="2"/>
    <n v="3"/>
    <n v="2731"/>
    <s v="East"/>
    <n v="1.0985000000000001E-3"/>
  </r>
  <r>
    <x v="168"/>
    <x v="3"/>
    <x v="3"/>
    <m/>
    <n v="1955"/>
    <s v="East"/>
    <m/>
  </r>
  <r>
    <x v="168"/>
    <x v="3"/>
    <x v="4"/>
    <m/>
    <n v="3330"/>
    <s v="East"/>
    <m/>
  </r>
  <r>
    <x v="169"/>
    <x v="3"/>
    <x v="0"/>
    <n v="2587"/>
    <n v="4473"/>
    <s v="East"/>
    <n v="0.57835910000000001"/>
  </r>
  <r>
    <x v="169"/>
    <x v="3"/>
    <x v="1"/>
    <n v="443"/>
    <n v="7152"/>
    <s v="East"/>
    <n v="6.1940700000000001E-2"/>
  </r>
  <r>
    <x v="169"/>
    <x v="3"/>
    <x v="2"/>
    <n v="1"/>
    <n v="972"/>
    <s v="East"/>
    <n v="1.0288000000000001E-3"/>
  </r>
  <r>
    <x v="169"/>
    <x v="3"/>
    <x v="3"/>
    <m/>
    <n v="479"/>
    <s v="East"/>
    <m/>
  </r>
  <r>
    <x v="169"/>
    <x v="3"/>
    <x v="4"/>
    <m/>
    <n v="951"/>
    <s v="East"/>
    <m/>
  </r>
  <r>
    <x v="170"/>
    <x v="3"/>
    <x v="0"/>
    <n v="1278"/>
    <n v="2525"/>
    <s v="East"/>
    <n v="0.50613859999999999"/>
  </r>
  <r>
    <x v="170"/>
    <x v="3"/>
    <x v="1"/>
    <n v="209"/>
    <n v="4111"/>
    <s v="East"/>
    <n v="5.0839200000000001E-2"/>
  </r>
  <r>
    <x v="170"/>
    <x v="3"/>
    <x v="3"/>
    <m/>
    <n v="327"/>
    <s v="East"/>
    <m/>
  </r>
  <r>
    <x v="170"/>
    <x v="3"/>
    <x v="2"/>
    <m/>
    <n v="614"/>
    <s v="East"/>
    <m/>
  </r>
  <r>
    <x v="170"/>
    <x v="3"/>
    <x v="4"/>
    <m/>
    <n v="604"/>
    <s v="East"/>
    <m/>
  </r>
  <r>
    <x v="171"/>
    <x v="3"/>
    <x v="0"/>
    <n v="4910"/>
    <n v="10141"/>
    <s v="East"/>
    <n v="0.48417310000000002"/>
  </r>
  <r>
    <x v="171"/>
    <x v="3"/>
    <x v="1"/>
    <n v="544"/>
    <n v="14739"/>
    <s v="East"/>
    <n v="3.6908900000000001E-2"/>
  </r>
  <r>
    <x v="171"/>
    <x v="3"/>
    <x v="3"/>
    <m/>
    <n v="1223"/>
    <s v="East"/>
    <m/>
  </r>
  <r>
    <x v="171"/>
    <x v="3"/>
    <x v="2"/>
    <m/>
    <n v="1681"/>
    <s v="East"/>
    <m/>
  </r>
  <r>
    <x v="171"/>
    <x v="3"/>
    <x v="4"/>
    <m/>
    <n v="2003"/>
    <s v="East"/>
    <m/>
  </r>
  <r>
    <x v="172"/>
    <x v="3"/>
    <x v="0"/>
    <n v="1680"/>
    <n v="4192"/>
    <s v="East"/>
    <n v="0.40076339999999999"/>
  </r>
  <r>
    <x v="172"/>
    <x v="3"/>
    <x v="1"/>
    <n v="303"/>
    <n v="8995"/>
    <s v="East"/>
    <n v="3.3685399999999997E-2"/>
  </r>
  <r>
    <x v="172"/>
    <x v="3"/>
    <x v="3"/>
    <m/>
    <n v="782"/>
    <s v="East"/>
    <m/>
  </r>
  <r>
    <x v="172"/>
    <x v="3"/>
    <x v="2"/>
    <m/>
    <n v="1129"/>
    <s v="East"/>
    <m/>
  </r>
  <r>
    <x v="172"/>
    <x v="3"/>
    <x v="4"/>
    <m/>
    <n v="1300"/>
    <s v="East"/>
    <m/>
  </r>
  <r>
    <x v="173"/>
    <x v="3"/>
    <x v="0"/>
    <n v="1773"/>
    <n v="4666"/>
    <s v="East"/>
    <n v="0.37998290000000001"/>
  </r>
  <r>
    <x v="173"/>
    <x v="3"/>
    <x v="1"/>
    <n v="324"/>
    <n v="9135"/>
    <s v="East"/>
    <n v="3.5468E-2"/>
  </r>
  <r>
    <x v="173"/>
    <x v="3"/>
    <x v="3"/>
    <m/>
    <n v="698"/>
    <s v="East"/>
    <m/>
  </r>
  <r>
    <x v="173"/>
    <x v="3"/>
    <x v="2"/>
    <m/>
    <n v="991"/>
    <s v="East"/>
    <m/>
  </r>
  <r>
    <x v="173"/>
    <x v="3"/>
    <x v="4"/>
    <m/>
    <n v="1120"/>
    <s v="East"/>
    <m/>
  </r>
  <r>
    <x v="174"/>
    <x v="3"/>
    <x v="0"/>
    <n v="1187"/>
    <n v="2791"/>
    <s v="Central"/>
    <n v="0.4252956"/>
  </r>
  <r>
    <x v="174"/>
    <x v="3"/>
    <x v="1"/>
    <n v="204"/>
    <n v="5664"/>
    <s v="Central"/>
    <n v="3.6016899999999998E-2"/>
  </r>
  <r>
    <x v="174"/>
    <x v="3"/>
    <x v="3"/>
    <m/>
    <n v="477"/>
    <s v="Central"/>
    <m/>
  </r>
  <r>
    <x v="174"/>
    <x v="3"/>
    <x v="2"/>
    <m/>
    <n v="610"/>
    <s v="Central"/>
    <m/>
  </r>
  <r>
    <x v="174"/>
    <x v="3"/>
    <x v="4"/>
    <m/>
    <n v="778"/>
    <s v="Central"/>
    <m/>
  </r>
  <r>
    <x v="175"/>
    <x v="3"/>
    <x v="0"/>
    <n v="2316"/>
    <n v="6532"/>
    <s v="Central"/>
    <n v="0.35456219999999999"/>
  </r>
  <r>
    <x v="175"/>
    <x v="3"/>
    <x v="1"/>
    <n v="394"/>
    <n v="12352"/>
    <s v="Central"/>
    <n v="3.1897700000000001E-2"/>
  </r>
  <r>
    <x v="175"/>
    <x v="3"/>
    <x v="3"/>
    <m/>
    <n v="1050"/>
    <s v="Central"/>
    <m/>
  </r>
  <r>
    <x v="175"/>
    <x v="3"/>
    <x v="2"/>
    <m/>
    <n v="1364"/>
    <s v="Central"/>
    <m/>
  </r>
  <r>
    <x v="175"/>
    <x v="3"/>
    <x v="4"/>
    <m/>
    <n v="1668"/>
    <s v="Central"/>
    <m/>
  </r>
  <r>
    <x v="176"/>
    <x v="3"/>
    <x v="0"/>
    <n v="4294"/>
    <n v="11133"/>
    <s v="Central"/>
    <n v="0.38570019999999999"/>
  </r>
  <r>
    <x v="176"/>
    <x v="3"/>
    <x v="1"/>
    <n v="1064"/>
    <n v="27384"/>
    <s v="Central"/>
    <n v="3.8854800000000002E-2"/>
  </r>
  <r>
    <x v="176"/>
    <x v="3"/>
    <x v="2"/>
    <n v="2"/>
    <n v="3226"/>
    <s v="Central"/>
    <n v="6.2E-4"/>
  </r>
  <r>
    <x v="176"/>
    <x v="3"/>
    <x v="3"/>
    <m/>
    <n v="2595"/>
    <s v="Central"/>
    <m/>
  </r>
  <r>
    <x v="176"/>
    <x v="3"/>
    <x v="4"/>
    <m/>
    <n v="3757"/>
    <s v="Central"/>
    <m/>
  </r>
  <r>
    <x v="177"/>
    <x v="3"/>
    <x v="0"/>
    <n v="198"/>
    <n v="313"/>
    <s v="Central"/>
    <n v="0.63258789999999998"/>
  </r>
  <r>
    <x v="177"/>
    <x v="3"/>
    <x v="1"/>
    <n v="40"/>
    <n v="723"/>
    <s v="Central"/>
    <n v="5.5324999999999999E-2"/>
  </r>
  <r>
    <x v="177"/>
    <x v="3"/>
    <x v="3"/>
    <m/>
    <n v="31"/>
    <s v="Central"/>
    <m/>
  </r>
  <r>
    <x v="177"/>
    <x v="3"/>
    <x v="2"/>
    <m/>
    <n v="97"/>
    <s v="Central"/>
    <m/>
  </r>
  <r>
    <x v="177"/>
    <x v="3"/>
    <x v="4"/>
    <m/>
    <n v="109"/>
    <s v="Central"/>
    <m/>
  </r>
  <r>
    <x v="52"/>
    <x v="3"/>
    <x v="3"/>
    <m/>
    <n v="134"/>
    <s v="Central"/>
    <m/>
  </r>
  <r>
    <x v="52"/>
    <x v="3"/>
    <x v="2"/>
    <m/>
    <n v="463"/>
    <s v="Central"/>
    <m/>
  </r>
  <r>
    <x v="52"/>
    <x v="3"/>
    <x v="4"/>
    <m/>
    <n v="303"/>
    <s v="Central"/>
    <m/>
  </r>
  <r>
    <x v="178"/>
    <x v="3"/>
    <x v="0"/>
    <n v="5568"/>
    <n v="13442"/>
    <s v="East"/>
    <n v="0.41422409999999998"/>
  </r>
  <r>
    <x v="178"/>
    <x v="3"/>
    <x v="1"/>
    <n v="845"/>
    <n v="21111"/>
    <s v="East"/>
    <n v="4.00265E-2"/>
  </r>
  <r>
    <x v="178"/>
    <x v="3"/>
    <x v="2"/>
    <n v="1"/>
    <n v="2112"/>
    <s v="East"/>
    <n v="4.7350000000000002E-4"/>
  </r>
  <r>
    <x v="178"/>
    <x v="3"/>
    <x v="3"/>
    <m/>
    <n v="1696"/>
    <s v="East"/>
    <m/>
  </r>
  <r>
    <x v="178"/>
    <x v="3"/>
    <x v="4"/>
    <m/>
    <n v="2594"/>
    <s v="East"/>
    <m/>
  </r>
  <r>
    <x v="179"/>
    <x v="3"/>
    <x v="0"/>
    <n v="5562"/>
    <n v="12664"/>
    <s v="Central"/>
    <n v="0.43919770000000002"/>
  </r>
  <r>
    <x v="179"/>
    <x v="3"/>
    <x v="1"/>
    <n v="1109"/>
    <n v="25064"/>
    <s v="Central"/>
    <n v="4.42467E-2"/>
  </r>
  <r>
    <x v="179"/>
    <x v="3"/>
    <x v="2"/>
    <n v="1"/>
    <n v="3237"/>
    <s v="Central"/>
    <n v="3.0889999999999997E-4"/>
  </r>
  <r>
    <x v="179"/>
    <x v="3"/>
    <x v="3"/>
    <m/>
    <n v="1866"/>
    <s v="Central"/>
    <m/>
  </r>
  <r>
    <x v="179"/>
    <x v="3"/>
    <x v="4"/>
    <m/>
    <n v="3374"/>
    <s v="Central"/>
    <m/>
  </r>
  <r>
    <x v="180"/>
    <x v="3"/>
    <x v="0"/>
    <n v="3285"/>
    <n v="8275"/>
    <s v="Central"/>
    <n v="0.39697890000000002"/>
  </r>
  <r>
    <x v="180"/>
    <x v="3"/>
    <x v="1"/>
    <n v="743"/>
    <n v="22925"/>
    <s v="Central"/>
    <n v="3.2410000000000001E-2"/>
  </r>
  <r>
    <x v="180"/>
    <x v="3"/>
    <x v="2"/>
    <n v="4"/>
    <n v="3097"/>
    <s v="Central"/>
    <n v="1.2916E-3"/>
  </r>
  <r>
    <x v="180"/>
    <x v="3"/>
    <x v="3"/>
    <m/>
    <n v="2186"/>
    <s v="Central"/>
    <m/>
  </r>
  <r>
    <x v="180"/>
    <x v="3"/>
    <x v="4"/>
    <m/>
    <n v="3824"/>
    <s v="Central"/>
    <m/>
  </r>
  <r>
    <x v="181"/>
    <x v="3"/>
    <x v="0"/>
    <n v="310"/>
    <n v="624"/>
    <s v="Central"/>
    <n v="0.49679489999999998"/>
  </r>
  <r>
    <x v="181"/>
    <x v="3"/>
    <x v="1"/>
    <n v="63"/>
    <n v="1919"/>
    <s v="Central"/>
    <n v="3.28296E-2"/>
  </r>
  <r>
    <x v="181"/>
    <x v="3"/>
    <x v="3"/>
    <m/>
    <n v="98"/>
    <s v="Central"/>
    <m/>
  </r>
  <r>
    <x v="181"/>
    <x v="3"/>
    <x v="2"/>
    <m/>
    <n v="277"/>
    <s v="Central"/>
    <m/>
  </r>
  <r>
    <x v="181"/>
    <x v="3"/>
    <x v="4"/>
    <m/>
    <n v="184"/>
    <s v="Central"/>
    <m/>
  </r>
  <r>
    <x v="182"/>
    <x v="3"/>
    <x v="0"/>
    <n v="1007"/>
    <n v="2354"/>
    <s v="Central"/>
    <n v="0.42778250000000001"/>
  </r>
  <r>
    <x v="182"/>
    <x v="3"/>
    <x v="1"/>
    <n v="275"/>
    <n v="4733"/>
    <s v="Central"/>
    <n v="5.81027E-2"/>
  </r>
  <r>
    <x v="182"/>
    <x v="3"/>
    <x v="2"/>
    <n v="3"/>
    <n v="594"/>
    <s v="Central"/>
    <n v="5.0505000000000003E-3"/>
  </r>
  <r>
    <x v="182"/>
    <x v="3"/>
    <x v="3"/>
    <m/>
    <n v="269"/>
    <s v="Central"/>
    <m/>
  </r>
  <r>
    <x v="182"/>
    <x v="3"/>
    <x v="4"/>
    <m/>
    <n v="558"/>
    <s v="Central"/>
    <m/>
  </r>
  <r>
    <x v="183"/>
    <x v="3"/>
    <x v="0"/>
    <n v="9816"/>
    <n v="20257"/>
    <s v="West"/>
    <n v="0.48457319999999998"/>
  </r>
  <r>
    <x v="183"/>
    <x v="3"/>
    <x v="1"/>
    <n v="1990"/>
    <n v="48043"/>
    <s v="West"/>
    <n v="4.1421199999999998E-2"/>
  </r>
  <r>
    <x v="183"/>
    <x v="3"/>
    <x v="2"/>
    <n v="3"/>
    <n v="7105"/>
    <s v="West"/>
    <n v="4.2220000000000002E-4"/>
  </r>
  <r>
    <x v="183"/>
    <x v="3"/>
    <x v="3"/>
    <m/>
    <n v="4584"/>
    <s v="West"/>
    <m/>
  </r>
  <r>
    <x v="183"/>
    <x v="3"/>
    <x v="4"/>
    <m/>
    <n v="8642"/>
    <s v="West"/>
    <m/>
  </r>
  <r>
    <x v="184"/>
    <x v="3"/>
    <x v="0"/>
    <n v="11177"/>
    <n v="23203"/>
    <s v="West"/>
    <n v="0.48170499999999999"/>
  </r>
  <r>
    <x v="184"/>
    <x v="3"/>
    <x v="1"/>
    <n v="1419"/>
    <n v="30754"/>
    <s v="West"/>
    <n v="4.6140300000000002E-2"/>
  </r>
  <r>
    <x v="184"/>
    <x v="3"/>
    <x v="2"/>
    <n v="4"/>
    <n v="3607"/>
    <s v="West"/>
    <n v="1.109E-3"/>
  </r>
  <r>
    <x v="184"/>
    <x v="3"/>
    <x v="3"/>
    <m/>
    <n v="2216"/>
    <s v="West"/>
    <m/>
  </r>
  <r>
    <x v="184"/>
    <x v="3"/>
    <x v="4"/>
    <m/>
    <n v="3842"/>
    <s v="West"/>
    <m/>
  </r>
  <r>
    <x v="185"/>
    <x v="3"/>
    <x v="0"/>
    <n v="3022"/>
    <n v="5754"/>
    <s v="East"/>
    <n v="0.52519990000000005"/>
  </r>
  <r>
    <x v="185"/>
    <x v="3"/>
    <x v="1"/>
    <n v="371"/>
    <n v="8420"/>
    <s v="East"/>
    <n v="4.4061799999999998E-2"/>
  </r>
  <r>
    <x v="185"/>
    <x v="3"/>
    <x v="3"/>
    <m/>
    <n v="654"/>
    <s v="East"/>
    <m/>
  </r>
  <r>
    <x v="185"/>
    <x v="3"/>
    <x v="2"/>
    <m/>
    <n v="912"/>
    <s v="East"/>
    <m/>
  </r>
  <r>
    <x v="185"/>
    <x v="3"/>
    <x v="4"/>
    <m/>
    <n v="1007"/>
    <s v="East"/>
    <m/>
  </r>
  <r>
    <x v="186"/>
    <x v="3"/>
    <x v="0"/>
    <n v="2413"/>
    <n v="4348"/>
    <s v="East"/>
    <n v="0.55496780000000001"/>
  </r>
  <r>
    <x v="186"/>
    <x v="3"/>
    <x v="1"/>
    <n v="347"/>
    <n v="7028"/>
    <s v="East"/>
    <n v="4.9373899999999998E-2"/>
  </r>
  <r>
    <x v="186"/>
    <x v="3"/>
    <x v="3"/>
    <m/>
    <n v="705"/>
    <s v="East"/>
    <m/>
  </r>
  <r>
    <x v="186"/>
    <x v="3"/>
    <x v="2"/>
    <m/>
    <n v="883"/>
    <s v="East"/>
    <m/>
  </r>
  <r>
    <x v="186"/>
    <x v="3"/>
    <x v="4"/>
    <m/>
    <n v="1154"/>
    <s v="East"/>
    <m/>
  </r>
  <r>
    <x v="187"/>
    <x v="3"/>
    <x v="0"/>
    <n v="4114"/>
    <n v="9225"/>
    <s v="East"/>
    <n v="0.44596209999999997"/>
  </r>
  <r>
    <x v="187"/>
    <x v="3"/>
    <x v="1"/>
    <n v="1280"/>
    <n v="31654"/>
    <s v="East"/>
    <n v="4.04372E-2"/>
  </r>
  <r>
    <x v="187"/>
    <x v="3"/>
    <x v="2"/>
    <n v="4"/>
    <n v="4126"/>
    <s v="East"/>
    <n v="9.6949999999999998E-4"/>
  </r>
  <r>
    <x v="187"/>
    <x v="3"/>
    <x v="3"/>
    <m/>
    <n v="3235"/>
    <s v="East"/>
    <m/>
  </r>
  <r>
    <x v="187"/>
    <x v="3"/>
    <x v="4"/>
    <m/>
    <n v="5077"/>
    <s v="East"/>
    <m/>
  </r>
  <r>
    <x v="188"/>
    <x v="3"/>
    <x v="0"/>
    <n v="2354"/>
    <n v="5586"/>
    <s v="East"/>
    <n v="0.42141070000000003"/>
  </r>
  <r>
    <x v="188"/>
    <x v="3"/>
    <x v="1"/>
    <n v="848"/>
    <n v="17991"/>
    <s v="East"/>
    <n v="4.7134700000000002E-2"/>
  </r>
  <r>
    <x v="188"/>
    <x v="3"/>
    <x v="2"/>
    <n v="4"/>
    <n v="2212"/>
    <s v="East"/>
    <n v="1.8083000000000001E-3"/>
  </r>
  <r>
    <x v="188"/>
    <x v="3"/>
    <x v="3"/>
    <m/>
    <n v="1675"/>
    <s v="East"/>
    <m/>
  </r>
  <r>
    <x v="188"/>
    <x v="3"/>
    <x v="4"/>
    <m/>
    <n v="2673"/>
    <s v="East"/>
    <m/>
  </r>
  <r>
    <x v="189"/>
    <x v="3"/>
    <x v="0"/>
    <n v="5623"/>
    <n v="12090"/>
    <s v="East"/>
    <n v="0.46509509999999998"/>
  </r>
  <r>
    <x v="189"/>
    <x v="3"/>
    <x v="1"/>
    <n v="1035"/>
    <n v="24459"/>
    <s v="East"/>
    <n v="4.2315699999999998E-2"/>
  </r>
  <r>
    <x v="189"/>
    <x v="3"/>
    <x v="2"/>
    <n v="1"/>
    <n v="2404"/>
    <s v="East"/>
    <n v="4.1599999999999997E-4"/>
  </r>
  <r>
    <x v="189"/>
    <x v="3"/>
    <x v="3"/>
    <m/>
    <n v="2024"/>
    <s v="East"/>
    <m/>
  </r>
  <r>
    <x v="189"/>
    <x v="3"/>
    <x v="4"/>
    <m/>
    <n v="3090"/>
    <s v="East"/>
    <m/>
  </r>
  <r>
    <x v="190"/>
    <x v="3"/>
    <x v="0"/>
    <n v="3096"/>
    <n v="7649"/>
    <s v="East"/>
    <n v="0.40475879999999997"/>
  </r>
  <r>
    <x v="190"/>
    <x v="3"/>
    <x v="1"/>
    <n v="684"/>
    <n v="19700"/>
    <s v="East"/>
    <n v="3.4720800000000003E-2"/>
  </r>
  <r>
    <x v="190"/>
    <x v="3"/>
    <x v="2"/>
    <n v="1"/>
    <n v="2003"/>
    <s v="East"/>
    <n v="4.9930000000000005E-4"/>
  </r>
  <r>
    <x v="190"/>
    <x v="3"/>
    <x v="3"/>
    <m/>
    <n v="1716"/>
    <s v="East"/>
    <m/>
  </r>
  <r>
    <x v="190"/>
    <x v="3"/>
    <x v="4"/>
    <m/>
    <n v="2614"/>
    <s v="East"/>
    <m/>
  </r>
  <r>
    <x v="191"/>
    <x v="3"/>
    <x v="0"/>
    <n v="3841"/>
    <n v="10387"/>
    <s v="East"/>
    <n v="0.36978919999999998"/>
  </r>
  <r>
    <x v="191"/>
    <x v="3"/>
    <x v="1"/>
    <n v="982"/>
    <n v="26382"/>
    <s v="East"/>
    <n v="3.72223E-2"/>
  </r>
  <r>
    <x v="191"/>
    <x v="3"/>
    <x v="2"/>
    <n v="2"/>
    <n v="2943"/>
    <s v="East"/>
    <n v="6.7960000000000004E-4"/>
  </r>
  <r>
    <x v="191"/>
    <x v="3"/>
    <x v="3"/>
    <m/>
    <n v="2473"/>
    <s v="East"/>
    <m/>
  </r>
  <r>
    <x v="191"/>
    <x v="3"/>
    <x v="4"/>
    <m/>
    <n v="3484"/>
    <s v="East"/>
    <m/>
  </r>
  <r>
    <x v="192"/>
    <x v="3"/>
    <x v="0"/>
    <n v="3190"/>
    <n v="7997"/>
    <s v="East"/>
    <n v="0.39889960000000002"/>
  </r>
  <r>
    <x v="192"/>
    <x v="3"/>
    <x v="1"/>
    <n v="1127"/>
    <n v="27529"/>
    <s v="East"/>
    <n v="4.0938599999999999E-2"/>
  </r>
  <r>
    <x v="192"/>
    <x v="3"/>
    <x v="2"/>
    <n v="4"/>
    <n v="4434"/>
    <s v="East"/>
    <n v="9.0209999999999997E-4"/>
  </r>
  <r>
    <x v="192"/>
    <x v="3"/>
    <x v="3"/>
    <m/>
    <n v="2353"/>
    <s v="East"/>
    <m/>
  </r>
  <r>
    <x v="192"/>
    <x v="3"/>
    <x v="4"/>
    <m/>
    <n v="4763"/>
    <s v="East"/>
    <m/>
  </r>
  <r>
    <x v="6"/>
    <x v="3"/>
    <x v="3"/>
    <m/>
    <n v="1185"/>
    <s v="East"/>
    <m/>
  </r>
  <r>
    <x v="6"/>
    <x v="3"/>
    <x v="2"/>
    <m/>
    <n v="1210"/>
    <s v="East"/>
    <m/>
  </r>
  <r>
    <x v="6"/>
    <x v="3"/>
    <x v="4"/>
    <m/>
    <n v="1634"/>
    <s v="East"/>
    <m/>
  </r>
  <r>
    <x v="193"/>
    <x v="3"/>
    <x v="0"/>
    <n v="1631"/>
    <n v="3259"/>
    <s v="East"/>
    <n v="0.50046029999999997"/>
  </r>
  <r>
    <x v="193"/>
    <x v="3"/>
    <x v="1"/>
    <n v="701"/>
    <n v="13963"/>
    <s v="East"/>
    <n v="5.0204100000000002E-2"/>
  </r>
  <r>
    <x v="193"/>
    <x v="3"/>
    <x v="2"/>
    <n v="2"/>
    <n v="2872"/>
    <s v="East"/>
    <n v="6.9640000000000001E-4"/>
  </r>
  <r>
    <x v="193"/>
    <x v="3"/>
    <x v="3"/>
    <m/>
    <n v="1058"/>
    <s v="East"/>
    <m/>
  </r>
  <r>
    <x v="193"/>
    <x v="3"/>
    <x v="4"/>
    <m/>
    <n v="2505"/>
    <s v="East"/>
    <m/>
  </r>
  <r>
    <x v="194"/>
    <x v="3"/>
    <x v="0"/>
    <n v="6288"/>
    <n v="13104"/>
    <s v="East"/>
    <n v="0.47985349999999999"/>
  </r>
  <r>
    <x v="194"/>
    <x v="3"/>
    <x v="1"/>
    <n v="1573"/>
    <n v="28662"/>
    <s v="East"/>
    <n v="5.4880999999999999E-2"/>
  </r>
  <r>
    <x v="194"/>
    <x v="3"/>
    <x v="2"/>
    <n v="2"/>
    <n v="3447"/>
    <s v="East"/>
    <n v="5.8020000000000001E-4"/>
  </r>
  <r>
    <x v="194"/>
    <x v="3"/>
    <x v="3"/>
    <m/>
    <n v="2461"/>
    <s v="East"/>
    <m/>
  </r>
  <r>
    <x v="194"/>
    <x v="3"/>
    <x v="4"/>
    <m/>
    <n v="3910"/>
    <s v="East"/>
    <m/>
  </r>
  <r>
    <x v="7"/>
    <x v="3"/>
    <x v="3"/>
    <m/>
    <n v="1666"/>
    <s v="East"/>
    <m/>
  </r>
  <r>
    <x v="7"/>
    <x v="3"/>
    <x v="4"/>
    <m/>
    <n v="2568"/>
    <s v="East"/>
    <m/>
  </r>
  <r>
    <x v="8"/>
    <x v="3"/>
    <x v="3"/>
    <m/>
    <n v="2157"/>
    <s v="East"/>
    <m/>
  </r>
  <r>
    <x v="8"/>
    <x v="3"/>
    <x v="4"/>
    <m/>
    <n v="4031"/>
    <s v="East"/>
    <m/>
  </r>
  <r>
    <x v="22"/>
    <x v="3"/>
    <x v="3"/>
    <m/>
    <n v="2166"/>
    <s v="East"/>
    <m/>
  </r>
  <r>
    <x v="22"/>
    <x v="3"/>
    <x v="2"/>
    <m/>
    <n v="2812"/>
    <s v="East"/>
    <m/>
  </r>
  <r>
    <x v="22"/>
    <x v="3"/>
    <x v="4"/>
    <m/>
    <n v="3291"/>
    <s v="East"/>
    <m/>
  </r>
  <r>
    <x v="23"/>
    <x v="3"/>
    <x v="3"/>
    <m/>
    <n v="2823"/>
    <s v="East"/>
    <m/>
  </r>
  <r>
    <x v="23"/>
    <x v="3"/>
    <x v="4"/>
    <m/>
    <n v="4942"/>
    <s v="East"/>
    <m/>
  </r>
  <r>
    <x v="24"/>
    <x v="3"/>
    <x v="3"/>
    <m/>
    <n v="2535"/>
    <s v="East"/>
    <m/>
  </r>
  <r>
    <x v="24"/>
    <x v="3"/>
    <x v="4"/>
    <m/>
    <n v="4220"/>
    <s v="East"/>
    <m/>
  </r>
  <r>
    <x v="195"/>
    <x v="3"/>
    <x v="0"/>
    <n v="2297"/>
    <n v="4786"/>
    <s v="East"/>
    <n v="0.47994150000000002"/>
  </r>
  <r>
    <x v="195"/>
    <x v="3"/>
    <x v="1"/>
    <n v="644"/>
    <n v="10755"/>
    <s v="East"/>
    <n v="5.9879099999999998E-2"/>
  </r>
  <r>
    <x v="195"/>
    <x v="3"/>
    <x v="2"/>
    <n v="3"/>
    <n v="1068"/>
    <s v="East"/>
    <n v="2.8089999999999999E-3"/>
  </r>
  <r>
    <x v="195"/>
    <x v="3"/>
    <x v="3"/>
    <m/>
    <n v="888"/>
    <s v="East"/>
    <m/>
  </r>
  <r>
    <x v="195"/>
    <x v="3"/>
    <x v="4"/>
    <m/>
    <n v="1330"/>
    <s v="East"/>
    <m/>
  </r>
  <r>
    <x v="25"/>
    <x v="3"/>
    <x v="3"/>
    <m/>
    <n v="1723"/>
    <s v="East"/>
    <m/>
  </r>
  <r>
    <x v="25"/>
    <x v="3"/>
    <x v="2"/>
    <m/>
    <n v="2133"/>
    <s v="East"/>
    <m/>
  </r>
  <r>
    <x v="25"/>
    <x v="3"/>
    <x v="4"/>
    <m/>
    <n v="2511"/>
    <s v="East"/>
    <m/>
  </r>
  <r>
    <x v="196"/>
    <x v="3"/>
    <x v="0"/>
    <n v="246"/>
    <n v="703"/>
    <s v="East"/>
    <n v="0.34992889999999999"/>
  </r>
  <r>
    <x v="196"/>
    <x v="3"/>
    <x v="1"/>
    <n v="58"/>
    <n v="1225"/>
    <s v="East"/>
    <n v="4.7346899999999997E-2"/>
  </r>
  <r>
    <x v="196"/>
    <x v="3"/>
    <x v="3"/>
    <m/>
    <n v="73"/>
    <s v="East"/>
    <m/>
  </r>
  <r>
    <x v="196"/>
    <x v="3"/>
    <x v="2"/>
    <m/>
    <n v="137"/>
    <s v="East"/>
    <m/>
  </r>
  <r>
    <x v="196"/>
    <x v="3"/>
    <x v="4"/>
    <m/>
    <n v="158"/>
    <s v="East"/>
    <m/>
  </r>
  <r>
    <x v="26"/>
    <x v="3"/>
    <x v="3"/>
    <m/>
    <n v="2206"/>
    <s v="East"/>
    <m/>
  </r>
  <r>
    <x v="26"/>
    <x v="3"/>
    <x v="2"/>
    <m/>
    <n v="3486"/>
    <s v="East"/>
    <m/>
  </r>
  <r>
    <x v="26"/>
    <x v="3"/>
    <x v="4"/>
    <m/>
    <n v="3821"/>
    <s v="East"/>
    <m/>
  </r>
  <r>
    <x v="197"/>
    <x v="3"/>
    <x v="0"/>
    <n v="2290"/>
    <n v="5893"/>
    <s v="West"/>
    <n v="0.38859670000000002"/>
  </r>
  <r>
    <x v="197"/>
    <x v="3"/>
    <x v="1"/>
    <n v="261"/>
    <n v="9505"/>
    <s v="West"/>
    <n v="2.74592E-2"/>
  </r>
  <r>
    <x v="197"/>
    <x v="3"/>
    <x v="2"/>
    <n v="1"/>
    <n v="1159"/>
    <s v="West"/>
    <n v="8.6280000000000005E-4"/>
  </r>
  <r>
    <x v="197"/>
    <x v="3"/>
    <x v="3"/>
    <m/>
    <n v="744"/>
    <s v="West"/>
    <m/>
  </r>
  <r>
    <x v="197"/>
    <x v="3"/>
    <x v="4"/>
    <m/>
    <n v="1187"/>
    <s v="West"/>
    <m/>
  </r>
  <r>
    <x v="198"/>
    <x v="3"/>
    <x v="0"/>
    <n v="2015"/>
    <n v="5381"/>
    <s v="West"/>
    <n v="0.37446570000000001"/>
  </r>
  <r>
    <x v="198"/>
    <x v="3"/>
    <x v="1"/>
    <n v="366"/>
    <n v="11017"/>
    <s v="West"/>
    <n v="3.3221399999999998E-2"/>
  </r>
  <r>
    <x v="198"/>
    <x v="3"/>
    <x v="3"/>
    <m/>
    <n v="796"/>
    <s v="West"/>
    <m/>
  </r>
  <r>
    <x v="198"/>
    <x v="3"/>
    <x v="2"/>
    <m/>
    <n v="1112"/>
    <s v="West"/>
    <m/>
  </r>
  <r>
    <x v="198"/>
    <x v="3"/>
    <x v="4"/>
    <m/>
    <n v="1215"/>
    <s v="West"/>
    <m/>
  </r>
  <r>
    <x v="199"/>
    <x v="3"/>
    <x v="0"/>
    <n v="3090"/>
    <n v="8804"/>
    <s v="West"/>
    <n v="0.35097679999999998"/>
  </r>
  <r>
    <x v="199"/>
    <x v="3"/>
    <x v="1"/>
    <n v="494"/>
    <n v="16959"/>
    <s v="West"/>
    <n v="2.9129100000000002E-2"/>
  </r>
  <r>
    <x v="199"/>
    <x v="3"/>
    <x v="2"/>
    <n v="1"/>
    <n v="1837"/>
    <s v="West"/>
    <n v="5.4440000000000001E-4"/>
  </r>
  <r>
    <x v="199"/>
    <x v="3"/>
    <x v="3"/>
    <m/>
    <n v="1312"/>
    <s v="West"/>
    <m/>
  </r>
  <r>
    <x v="199"/>
    <x v="3"/>
    <x v="4"/>
    <m/>
    <n v="2140"/>
    <s v="West"/>
    <m/>
  </r>
  <r>
    <x v="200"/>
    <x v="3"/>
    <x v="0"/>
    <n v="2810"/>
    <n v="7246"/>
    <s v="West"/>
    <n v="0.38780019999999998"/>
  </r>
  <r>
    <x v="200"/>
    <x v="3"/>
    <x v="1"/>
    <n v="679"/>
    <n v="17564"/>
    <s v="West"/>
    <n v="3.8658600000000001E-2"/>
  </r>
  <r>
    <x v="200"/>
    <x v="3"/>
    <x v="2"/>
    <n v="1"/>
    <n v="2564"/>
    <s v="West"/>
    <n v="3.8999999999999999E-4"/>
  </r>
  <r>
    <x v="200"/>
    <x v="3"/>
    <x v="3"/>
    <m/>
    <n v="1313"/>
    <s v="West"/>
    <m/>
  </r>
  <r>
    <x v="200"/>
    <x v="3"/>
    <x v="4"/>
    <m/>
    <n v="2576"/>
    <s v="West"/>
    <m/>
  </r>
  <r>
    <x v="201"/>
    <x v="3"/>
    <x v="0"/>
    <n v="2307"/>
    <n v="5212"/>
    <s v="West"/>
    <n v="0.44263239999999998"/>
  </r>
  <r>
    <x v="201"/>
    <x v="3"/>
    <x v="1"/>
    <n v="340"/>
    <n v="7776"/>
    <s v="West"/>
    <n v="4.3724300000000001E-2"/>
  </r>
  <r>
    <x v="201"/>
    <x v="3"/>
    <x v="2"/>
    <n v="1"/>
    <n v="909"/>
    <s v="West"/>
    <n v="1.1000999999999999E-3"/>
  </r>
  <r>
    <x v="201"/>
    <x v="3"/>
    <x v="3"/>
    <m/>
    <n v="550"/>
    <s v="West"/>
    <m/>
  </r>
  <r>
    <x v="201"/>
    <x v="3"/>
    <x v="4"/>
    <m/>
    <n v="958"/>
    <s v="West"/>
    <m/>
  </r>
  <r>
    <x v="202"/>
    <x v="3"/>
    <x v="0"/>
    <n v="4271"/>
    <n v="10212"/>
    <s v="West"/>
    <n v="0.41823349999999998"/>
  </r>
  <r>
    <x v="202"/>
    <x v="3"/>
    <x v="1"/>
    <n v="754"/>
    <n v="18074"/>
    <s v="West"/>
    <n v="4.1717400000000002E-2"/>
  </r>
  <r>
    <x v="202"/>
    <x v="3"/>
    <x v="2"/>
    <n v="6"/>
    <n v="2151"/>
    <s v="West"/>
    <n v="2.7894E-3"/>
  </r>
  <r>
    <x v="202"/>
    <x v="3"/>
    <x v="3"/>
    <m/>
    <n v="1503"/>
    <s v="West"/>
    <m/>
  </r>
  <r>
    <x v="202"/>
    <x v="3"/>
    <x v="4"/>
    <m/>
    <n v="2497"/>
    <s v="West"/>
    <m/>
  </r>
  <r>
    <x v="203"/>
    <x v="3"/>
    <x v="0"/>
    <n v="5391"/>
    <n v="11082"/>
    <s v="West"/>
    <n v="0.48646450000000002"/>
  </r>
  <r>
    <x v="203"/>
    <x v="3"/>
    <x v="1"/>
    <n v="774"/>
    <n v="15106"/>
    <s v="West"/>
    <n v="5.1237900000000003E-2"/>
  </r>
  <r>
    <x v="203"/>
    <x v="3"/>
    <x v="2"/>
    <n v="1"/>
    <n v="1806"/>
    <s v="West"/>
    <n v="5.5369999999999996E-4"/>
  </r>
  <r>
    <x v="203"/>
    <x v="3"/>
    <x v="3"/>
    <m/>
    <n v="1025"/>
    <s v="West"/>
    <m/>
  </r>
  <r>
    <x v="203"/>
    <x v="3"/>
    <x v="4"/>
    <m/>
    <n v="1901"/>
    <s v="West"/>
    <m/>
  </r>
  <r>
    <x v="204"/>
    <x v="3"/>
    <x v="0"/>
    <n v="1578"/>
    <n v="3855"/>
    <s v="West"/>
    <n v="0.40933849999999999"/>
  </r>
  <r>
    <x v="204"/>
    <x v="3"/>
    <x v="1"/>
    <n v="327"/>
    <n v="8998"/>
    <s v="West"/>
    <n v="3.6341400000000003E-2"/>
  </r>
  <r>
    <x v="204"/>
    <x v="3"/>
    <x v="3"/>
    <m/>
    <n v="802"/>
    <s v="West"/>
    <m/>
  </r>
  <r>
    <x v="204"/>
    <x v="3"/>
    <x v="2"/>
    <m/>
    <n v="1001"/>
    <s v="West"/>
    <m/>
  </r>
  <r>
    <x v="204"/>
    <x v="3"/>
    <x v="4"/>
    <m/>
    <n v="1264"/>
    <s v="West"/>
    <m/>
  </r>
  <r>
    <x v="205"/>
    <x v="3"/>
    <x v="0"/>
    <n v="2785"/>
    <n v="5867"/>
    <s v="West"/>
    <n v="0.47468890000000002"/>
  </r>
  <r>
    <x v="205"/>
    <x v="3"/>
    <x v="1"/>
    <n v="727"/>
    <n v="16118"/>
    <s v="West"/>
    <n v="4.5104900000000003E-2"/>
  </r>
  <r>
    <x v="205"/>
    <x v="3"/>
    <x v="3"/>
    <m/>
    <n v="1291"/>
    <s v="West"/>
    <m/>
  </r>
  <r>
    <x v="205"/>
    <x v="3"/>
    <x v="2"/>
    <m/>
    <n v="1721"/>
    <s v="West"/>
    <m/>
  </r>
  <r>
    <x v="205"/>
    <x v="3"/>
    <x v="4"/>
    <m/>
    <n v="1993"/>
    <s v="West"/>
    <m/>
  </r>
  <r>
    <x v="206"/>
    <x v="3"/>
    <x v="0"/>
    <n v="2162"/>
    <n v="4989"/>
    <s v="West"/>
    <n v="0.4333534"/>
  </r>
  <r>
    <x v="206"/>
    <x v="3"/>
    <x v="1"/>
    <n v="481"/>
    <n v="11317"/>
    <s v="West"/>
    <n v="4.2502400000000003E-2"/>
  </r>
  <r>
    <x v="206"/>
    <x v="3"/>
    <x v="3"/>
    <m/>
    <n v="798"/>
    <s v="West"/>
    <m/>
  </r>
  <r>
    <x v="206"/>
    <x v="3"/>
    <x v="2"/>
    <m/>
    <n v="1556"/>
    <s v="West"/>
    <m/>
  </r>
  <r>
    <x v="206"/>
    <x v="3"/>
    <x v="4"/>
    <m/>
    <n v="1484"/>
    <s v="West"/>
    <m/>
  </r>
  <r>
    <x v="207"/>
    <x v="3"/>
    <x v="0"/>
    <n v="1699"/>
    <n v="3379"/>
    <s v="West"/>
    <n v="0.50281149999999997"/>
  </r>
  <r>
    <x v="207"/>
    <x v="3"/>
    <x v="1"/>
    <n v="301"/>
    <n v="6505"/>
    <s v="West"/>
    <n v="4.6272099999999997E-2"/>
  </r>
  <r>
    <x v="207"/>
    <x v="3"/>
    <x v="3"/>
    <m/>
    <n v="416"/>
    <s v="West"/>
    <m/>
  </r>
  <r>
    <x v="207"/>
    <x v="3"/>
    <x v="2"/>
    <m/>
    <n v="652"/>
    <s v="West"/>
    <m/>
  </r>
  <r>
    <x v="207"/>
    <x v="3"/>
    <x v="4"/>
    <m/>
    <n v="690"/>
    <s v="West"/>
    <m/>
  </r>
  <r>
    <x v="208"/>
    <x v="3"/>
    <x v="0"/>
    <n v="1698"/>
    <n v="4519"/>
    <s v="West"/>
    <n v="0.37574679999999999"/>
  </r>
  <r>
    <x v="208"/>
    <x v="3"/>
    <x v="1"/>
    <n v="423"/>
    <n v="12361"/>
    <s v="West"/>
    <n v="3.4220500000000001E-2"/>
  </r>
  <r>
    <x v="208"/>
    <x v="3"/>
    <x v="2"/>
    <n v="1"/>
    <n v="1281"/>
    <s v="West"/>
    <n v="7.806E-4"/>
  </r>
  <r>
    <x v="208"/>
    <x v="3"/>
    <x v="3"/>
    <m/>
    <n v="1152"/>
    <s v="West"/>
    <m/>
  </r>
  <r>
    <x v="208"/>
    <x v="3"/>
    <x v="4"/>
    <m/>
    <n v="1574"/>
    <s v="West"/>
    <m/>
  </r>
  <r>
    <x v="209"/>
    <x v="3"/>
    <x v="0"/>
    <n v="238"/>
    <n v="485"/>
    <s v="West"/>
    <n v="0.49072159999999998"/>
  </r>
  <r>
    <x v="209"/>
    <x v="3"/>
    <x v="1"/>
    <n v="87"/>
    <n v="1184"/>
    <s v="West"/>
    <n v="7.3479699999999995E-2"/>
  </r>
  <r>
    <x v="209"/>
    <x v="3"/>
    <x v="3"/>
    <m/>
    <n v="76"/>
    <s v="West"/>
    <m/>
  </r>
  <r>
    <x v="209"/>
    <x v="3"/>
    <x v="2"/>
    <m/>
    <n v="198"/>
    <s v="West"/>
    <m/>
  </r>
  <r>
    <x v="209"/>
    <x v="3"/>
    <x v="4"/>
    <m/>
    <n v="202"/>
    <s v="West"/>
    <m/>
  </r>
  <r>
    <x v="210"/>
    <x v="3"/>
    <x v="0"/>
    <n v="2529"/>
    <n v="7040"/>
    <s v="West"/>
    <n v="0.35923300000000002"/>
  </r>
  <r>
    <x v="210"/>
    <x v="3"/>
    <x v="1"/>
    <n v="412"/>
    <n v="14604"/>
    <s v="West"/>
    <n v="2.8211400000000001E-2"/>
  </r>
  <r>
    <x v="210"/>
    <x v="3"/>
    <x v="3"/>
    <m/>
    <n v="1354"/>
    <s v="West"/>
    <m/>
  </r>
  <r>
    <x v="210"/>
    <x v="3"/>
    <x v="2"/>
    <m/>
    <n v="1601"/>
    <s v="West"/>
    <m/>
  </r>
  <r>
    <x v="210"/>
    <x v="3"/>
    <x v="4"/>
    <m/>
    <n v="1949"/>
    <s v="West"/>
    <m/>
  </r>
  <r>
    <x v="211"/>
    <x v="3"/>
    <x v="0"/>
    <n v="4626"/>
    <n v="10539"/>
    <s v="West"/>
    <n v="0.43894109999999997"/>
  </r>
  <r>
    <x v="211"/>
    <x v="3"/>
    <x v="1"/>
    <n v="707"/>
    <n v="18182"/>
    <s v="West"/>
    <n v="3.8884599999999998E-2"/>
  </r>
  <r>
    <x v="211"/>
    <x v="3"/>
    <x v="2"/>
    <n v="1"/>
    <n v="2230"/>
    <s v="West"/>
    <n v="4.484E-4"/>
  </r>
  <r>
    <x v="211"/>
    <x v="3"/>
    <x v="3"/>
    <m/>
    <n v="1412"/>
    <s v="West"/>
    <m/>
  </r>
  <r>
    <x v="211"/>
    <x v="3"/>
    <x v="4"/>
    <m/>
    <n v="2427"/>
    <s v="West"/>
    <m/>
  </r>
  <r>
    <x v="212"/>
    <x v="3"/>
    <x v="0"/>
    <n v="2634"/>
    <n v="6509"/>
    <s v="West"/>
    <n v="0.40467039999999999"/>
  </r>
  <r>
    <x v="212"/>
    <x v="3"/>
    <x v="1"/>
    <n v="310"/>
    <n v="9923"/>
    <s v="West"/>
    <n v="3.12406E-2"/>
  </r>
  <r>
    <x v="212"/>
    <x v="3"/>
    <x v="3"/>
    <m/>
    <n v="772"/>
    <s v="West"/>
    <m/>
  </r>
  <r>
    <x v="212"/>
    <x v="3"/>
    <x v="2"/>
    <m/>
    <n v="1097"/>
    <s v="West"/>
    <m/>
  </r>
  <r>
    <x v="212"/>
    <x v="3"/>
    <x v="4"/>
    <m/>
    <n v="1137"/>
    <s v="West"/>
    <m/>
  </r>
  <r>
    <x v="213"/>
    <x v="3"/>
    <x v="0"/>
    <n v="3919"/>
    <n v="8179"/>
    <s v="West"/>
    <n v="0.47915390000000002"/>
  </r>
  <r>
    <x v="213"/>
    <x v="3"/>
    <x v="1"/>
    <n v="808"/>
    <n v="15926"/>
    <s v="West"/>
    <n v="5.0734599999999998E-2"/>
  </r>
  <r>
    <x v="213"/>
    <x v="3"/>
    <x v="3"/>
    <m/>
    <n v="1218"/>
    <s v="West"/>
    <m/>
  </r>
  <r>
    <x v="213"/>
    <x v="3"/>
    <x v="2"/>
    <m/>
    <n v="2173"/>
    <s v="West"/>
    <m/>
  </r>
  <r>
    <x v="213"/>
    <x v="3"/>
    <x v="4"/>
    <m/>
    <n v="2192"/>
    <s v="West"/>
    <m/>
  </r>
  <r>
    <x v="53"/>
    <x v="3"/>
    <x v="3"/>
    <m/>
    <n v="1318"/>
    <s v="Central"/>
    <m/>
  </r>
  <r>
    <x v="53"/>
    <x v="3"/>
    <x v="4"/>
    <m/>
    <n v="2841"/>
    <s v="Central"/>
    <m/>
  </r>
  <r>
    <x v="54"/>
    <x v="3"/>
    <x v="3"/>
    <m/>
    <n v="1957"/>
    <s v="Central"/>
    <m/>
  </r>
  <r>
    <x v="54"/>
    <x v="3"/>
    <x v="4"/>
    <m/>
    <n v="4691"/>
    <s v="Central"/>
    <m/>
  </r>
  <r>
    <x v="55"/>
    <x v="3"/>
    <x v="3"/>
    <m/>
    <n v="2377"/>
    <s v="Central"/>
    <m/>
  </r>
  <r>
    <x v="55"/>
    <x v="3"/>
    <x v="4"/>
    <m/>
    <n v="4819"/>
    <s v="Central"/>
    <m/>
  </r>
  <r>
    <x v="56"/>
    <x v="3"/>
    <x v="3"/>
    <m/>
    <n v="1655"/>
    <s v="Central"/>
    <m/>
  </r>
  <r>
    <x v="56"/>
    <x v="3"/>
    <x v="4"/>
    <m/>
    <n v="3377"/>
    <s v="Central"/>
    <m/>
  </r>
  <r>
    <x v="214"/>
    <x v="3"/>
    <x v="0"/>
    <n v="8141"/>
    <n v="15720"/>
    <s v="East"/>
    <n v="0.51787530000000004"/>
  </r>
  <r>
    <x v="214"/>
    <x v="3"/>
    <x v="1"/>
    <n v="1413"/>
    <n v="26841"/>
    <s v="East"/>
    <n v="5.2643299999999997E-2"/>
  </r>
  <r>
    <x v="214"/>
    <x v="3"/>
    <x v="2"/>
    <n v="4"/>
    <n v="3064"/>
    <s v="East"/>
    <n v="1.3055E-3"/>
  </r>
  <r>
    <x v="214"/>
    <x v="3"/>
    <x v="3"/>
    <m/>
    <n v="2230"/>
    <s v="East"/>
    <m/>
  </r>
  <r>
    <x v="214"/>
    <x v="3"/>
    <x v="4"/>
    <m/>
    <n v="3399"/>
    <s v="East"/>
    <m/>
  </r>
  <r>
    <x v="215"/>
    <x v="3"/>
    <x v="0"/>
    <n v="3001"/>
    <n v="8351"/>
    <s v="Central"/>
    <n v="0.35935820000000002"/>
  </r>
  <r>
    <x v="215"/>
    <x v="3"/>
    <x v="1"/>
    <n v="1691"/>
    <n v="29995"/>
    <s v="Central"/>
    <n v="5.6376099999999998E-2"/>
  </r>
  <r>
    <x v="215"/>
    <x v="3"/>
    <x v="2"/>
    <n v="10"/>
    <n v="4400"/>
    <s v="Central"/>
    <n v="2.2726999999999999E-3"/>
  </r>
  <r>
    <x v="215"/>
    <x v="3"/>
    <x v="3"/>
    <m/>
    <n v="2160"/>
    <s v="Central"/>
    <m/>
  </r>
  <r>
    <x v="215"/>
    <x v="3"/>
    <x v="4"/>
    <m/>
    <n v="4399"/>
    <s v="Central"/>
    <m/>
  </r>
  <r>
    <x v="216"/>
    <x v="3"/>
    <x v="0"/>
    <n v="6027"/>
    <n v="11383"/>
    <s v="Central"/>
    <n v="0.52947379999999999"/>
  </r>
  <r>
    <x v="216"/>
    <x v="3"/>
    <x v="1"/>
    <n v="1488"/>
    <n v="25428"/>
    <s v="Central"/>
    <n v="5.8518199999999999E-2"/>
  </r>
  <r>
    <x v="216"/>
    <x v="3"/>
    <x v="2"/>
    <n v="6"/>
    <n v="2880"/>
    <s v="Central"/>
    <n v="2.0833000000000002E-3"/>
  </r>
  <r>
    <x v="216"/>
    <x v="3"/>
    <x v="3"/>
    <m/>
    <n v="1731"/>
    <s v="Central"/>
    <m/>
  </r>
  <r>
    <x v="216"/>
    <x v="3"/>
    <x v="4"/>
    <m/>
    <n v="3058"/>
    <s v="Central"/>
    <m/>
  </r>
  <r>
    <x v="217"/>
    <x v="3"/>
    <x v="0"/>
    <n v="2376"/>
    <n v="7895"/>
    <s v="Central"/>
    <n v="0.30095"/>
  </r>
  <r>
    <x v="217"/>
    <x v="3"/>
    <x v="1"/>
    <n v="757"/>
    <n v="26973"/>
    <s v="Central"/>
    <n v="2.8065099999999999E-2"/>
  </r>
  <r>
    <x v="217"/>
    <x v="3"/>
    <x v="2"/>
    <n v="3"/>
    <n v="3620"/>
    <s v="Central"/>
    <n v="8.2870000000000003E-4"/>
  </r>
  <r>
    <x v="217"/>
    <x v="3"/>
    <x v="3"/>
    <m/>
    <n v="2903"/>
    <s v="Central"/>
    <m/>
  </r>
  <r>
    <x v="217"/>
    <x v="3"/>
    <x v="4"/>
    <m/>
    <n v="4802"/>
    <s v="Central"/>
    <m/>
  </r>
  <r>
    <x v="218"/>
    <x v="3"/>
    <x v="0"/>
    <n v="5296"/>
    <n v="12462"/>
    <s v="Central"/>
    <n v="0.42497190000000001"/>
  </r>
  <r>
    <x v="218"/>
    <x v="3"/>
    <x v="1"/>
    <n v="1570"/>
    <n v="28805"/>
    <s v="Central"/>
    <n v="5.4504400000000001E-2"/>
  </r>
  <r>
    <x v="218"/>
    <x v="3"/>
    <x v="2"/>
    <n v="14"/>
    <n v="4104"/>
    <s v="Central"/>
    <n v="3.4112999999999999E-3"/>
  </r>
  <r>
    <x v="218"/>
    <x v="3"/>
    <x v="3"/>
    <m/>
    <n v="2583"/>
    <s v="Central"/>
    <m/>
  </r>
  <r>
    <x v="218"/>
    <x v="3"/>
    <x v="4"/>
    <m/>
    <n v="5066"/>
    <s v="Central"/>
    <m/>
  </r>
  <r>
    <x v="57"/>
    <x v="3"/>
    <x v="3"/>
    <m/>
    <n v="1115"/>
    <s v="Central"/>
    <m/>
  </r>
  <r>
    <x v="57"/>
    <x v="3"/>
    <x v="4"/>
    <m/>
    <n v="2458"/>
    <s v="Central"/>
    <m/>
  </r>
  <r>
    <x v="219"/>
    <x v="3"/>
    <x v="0"/>
    <n v="8592"/>
    <n v="20689"/>
    <s v="Central"/>
    <n v="0.41529319999999997"/>
  </r>
  <r>
    <x v="219"/>
    <x v="3"/>
    <x v="1"/>
    <n v="2662"/>
    <n v="43892"/>
    <s v="Central"/>
    <n v="6.0648899999999999E-2"/>
  </r>
  <r>
    <x v="219"/>
    <x v="3"/>
    <x v="2"/>
    <n v="4"/>
    <n v="5161"/>
    <s v="Central"/>
    <n v="7.7499999999999997E-4"/>
  </r>
  <r>
    <x v="219"/>
    <x v="3"/>
    <x v="3"/>
    <m/>
    <n v="2578"/>
    <s v="Central"/>
    <m/>
  </r>
  <r>
    <x v="219"/>
    <x v="3"/>
    <x v="4"/>
    <m/>
    <n v="5011"/>
    <s v="Central"/>
    <m/>
  </r>
  <r>
    <x v="220"/>
    <x v="3"/>
    <x v="0"/>
    <n v="3018"/>
    <n v="10102"/>
    <s v="Central"/>
    <n v="0.29875269999999998"/>
  </r>
  <r>
    <x v="220"/>
    <x v="3"/>
    <x v="1"/>
    <n v="1954"/>
    <n v="35062"/>
    <s v="Central"/>
    <n v="5.5729899999999999E-2"/>
  </r>
  <r>
    <x v="220"/>
    <x v="3"/>
    <x v="2"/>
    <n v="1"/>
    <n v="5760"/>
    <s v="Central"/>
    <n v="1.7359999999999999E-4"/>
  </r>
  <r>
    <x v="220"/>
    <x v="3"/>
    <x v="3"/>
    <m/>
    <n v="2284"/>
    <s v="Central"/>
    <m/>
  </r>
  <r>
    <x v="220"/>
    <x v="3"/>
    <x v="4"/>
    <m/>
    <n v="5115"/>
    <s v="Central"/>
    <m/>
  </r>
  <r>
    <x v="221"/>
    <x v="3"/>
    <x v="0"/>
    <n v="6635"/>
    <n v="14360"/>
    <s v="Central"/>
    <n v="0.4620474"/>
  </r>
  <r>
    <x v="221"/>
    <x v="3"/>
    <x v="1"/>
    <n v="2370"/>
    <n v="38094"/>
    <s v="Central"/>
    <n v="6.2214499999999999E-2"/>
  </r>
  <r>
    <x v="221"/>
    <x v="3"/>
    <x v="2"/>
    <n v="7"/>
    <n v="5181"/>
    <s v="Central"/>
    <n v="1.3511E-3"/>
  </r>
  <r>
    <x v="221"/>
    <x v="3"/>
    <x v="3"/>
    <m/>
    <n v="2684"/>
    <s v="Central"/>
    <m/>
  </r>
  <r>
    <x v="221"/>
    <x v="3"/>
    <x v="4"/>
    <m/>
    <n v="5281"/>
    <s v="Central"/>
    <m/>
  </r>
  <r>
    <x v="58"/>
    <x v="3"/>
    <x v="3"/>
    <m/>
    <n v="4073"/>
    <s v="Central"/>
    <m/>
  </r>
  <r>
    <x v="58"/>
    <x v="3"/>
    <x v="4"/>
    <m/>
    <n v="7687"/>
    <s v="Central"/>
    <m/>
  </r>
  <r>
    <x v="59"/>
    <x v="3"/>
    <x v="3"/>
    <m/>
    <n v="2955"/>
    <s v="Central"/>
    <m/>
  </r>
  <r>
    <x v="59"/>
    <x v="3"/>
    <x v="4"/>
    <m/>
    <n v="6040"/>
    <s v="Central"/>
    <m/>
  </r>
  <r>
    <x v="60"/>
    <x v="3"/>
    <x v="3"/>
    <m/>
    <n v="912"/>
    <s v="Central"/>
    <m/>
  </r>
  <r>
    <x v="60"/>
    <x v="3"/>
    <x v="4"/>
    <m/>
    <n v="1239"/>
    <s v="Central"/>
    <m/>
  </r>
  <r>
    <x v="61"/>
    <x v="3"/>
    <x v="3"/>
    <m/>
    <n v="2011"/>
    <s v="Central"/>
    <m/>
  </r>
  <r>
    <x v="61"/>
    <x v="3"/>
    <x v="4"/>
    <m/>
    <n v="3190"/>
    <s v="Central"/>
    <m/>
  </r>
  <r>
    <x v="222"/>
    <x v="3"/>
    <x v="0"/>
    <n v="5073"/>
    <n v="10135"/>
    <s v="Central"/>
    <n v="0.50054270000000001"/>
  </r>
  <r>
    <x v="222"/>
    <x v="3"/>
    <x v="1"/>
    <n v="1389"/>
    <n v="29655"/>
    <s v="Central"/>
    <n v="4.6838600000000001E-2"/>
  </r>
  <r>
    <x v="222"/>
    <x v="3"/>
    <x v="2"/>
    <n v="1"/>
    <n v="3507"/>
    <s v="Central"/>
    <n v="2.8509999999999999E-4"/>
  </r>
  <r>
    <x v="222"/>
    <x v="3"/>
    <x v="3"/>
    <m/>
    <n v="2429"/>
    <s v="Central"/>
    <m/>
  </r>
  <r>
    <x v="222"/>
    <x v="3"/>
    <x v="4"/>
    <m/>
    <n v="3783"/>
    <s v="Central"/>
    <m/>
  </r>
  <r>
    <x v="223"/>
    <x v="3"/>
    <x v="0"/>
    <n v="10139"/>
    <n v="21238"/>
    <s v="Central"/>
    <n v="0.47739900000000002"/>
  </r>
  <r>
    <x v="223"/>
    <x v="3"/>
    <x v="1"/>
    <n v="2866"/>
    <n v="63622"/>
    <s v="Central"/>
    <n v="4.5047299999999998E-2"/>
  </r>
  <r>
    <x v="223"/>
    <x v="3"/>
    <x v="2"/>
    <n v="8"/>
    <n v="8255"/>
    <s v="Central"/>
    <n v="9.6909999999999997E-4"/>
  </r>
  <r>
    <x v="223"/>
    <x v="3"/>
    <x v="3"/>
    <m/>
    <n v="5010"/>
    <s v="Central"/>
    <m/>
  </r>
  <r>
    <x v="223"/>
    <x v="3"/>
    <x v="4"/>
    <m/>
    <n v="8705"/>
    <s v="Central"/>
    <m/>
  </r>
  <r>
    <x v="224"/>
    <x v="3"/>
    <x v="0"/>
    <n v="2361"/>
    <n v="6734"/>
    <s v="Central"/>
    <n v="0.3506089"/>
  </r>
  <r>
    <x v="224"/>
    <x v="3"/>
    <x v="1"/>
    <n v="751"/>
    <n v="19161"/>
    <s v="Central"/>
    <n v="3.9194199999999998E-2"/>
  </r>
  <r>
    <x v="224"/>
    <x v="3"/>
    <x v="2"/>
    <n v="3"/>
    <n v="2248"/>
    <s v="Central"/>
    <n v="1.3345E-3"/>
  </r>
  <r>
    <x v="224"/>
    <x v="3"/>
    <x v="3"/>
    <m/>
    <n v="1707"/>
    <s v="Central"/>
    <m/>
  </r>
  <r>
    <x v="224"/>
    <x v="3"/>
    <x v="4"/>
    <m/>
    <n v="2522"/>
    <s v="Central"/>
    <m/>
  </r>
  <r>
    <x v="225"/>
    <x v="3"/>
    <x v="0"/>
    <n v="3658"/>
    <n v="6736"/>
    <s v="Central"/>
    <n v="0.54305230000000004"/>
  </r>
  <r>
    <x v="225"/>
    <x v="3"/>
    <x v="1"/>
    <n v="637"/>
    <n v="9995"/>
    <s v="Central"/>
    <n v="6.3731899999999994E-2"/>
  </r>
  <r>
    <x v="225"/>
    <x v="3"/>
    <x v="2"/>
    <n v="3"/>
    <n v="1138"/>
    <s v="Central"/>
    <n v="2.6362E-3"/>
  </r>
  <r>
    <x v="225"/>
    <x v="3"/>
    <x v="3"/>
    <m/>
    <n v="772"/>
    <s v="Central"/>
    <m/>
  </r>
  <r>
    <x v="225"/>
    <x v="3"/>
    <x v="4"/>
    <m/>
    <n v="1214"/>
    <s v="Central"/>
    <m/>
  </r>
  <r>
    <x v="226"/>
    <x v="3"/>
    <x v="0"/>
    <n v="3200"/>
    <n v="8307"/>
    <s v="Central"/>
    <n v="0.38521729999999998"/>
  </r>
  <r>
    <x v="226"/>
    <x v="3"/>
    <x v="1"/>
    <n v="1672"/>
    <n v="23291"/>
    <s v="Central"/>
    <n v="7.1787400000000001E-2"/>
  </r>
  <r>
    <x v="226"/>
    <x v="3"/>
    <x v="2"/>
    <n v="9"/>
    <n v="3517"/>
    <s v="Central"/>
    <n v="2.5590000000000001E-3"/>
  </r>
  <r>
    <x v="226"/>
    <x v="3"/>
    <x v="3"/>
    <m/>
    <n v="1272"/>
    <s v="Central"/>
    <m/>
  </r>
  <r>
    <x v="226"/>
    <x v="3"/>
    <x v="4"/>
    <m/>
    <n v="2807"/>
    <s v="Central"/>
    <m/>
  </r>
  <r>
    <x v="27"/>
    <x v="3"/>
    <x v="3"/>
    <m/>
    <n v="1910"/>
    <s v="Central"/>
    <m/>
  </r>
  <r>
    <x v="27"/>
    <x v="3"/>
    <x v="4"/>
    <m/>
    <n v="3350"/>
    <s v="Central"/>
    <m/>
  </r>
  <r>
    <x v="227"/>
    <x v="3"/>
    <x v="0"/>
    <n v="10"/>
    <n v="7"/>
    <s v="Central"/>
    <n v="1"/>
  </r>
  <r>
    <x v="227"/>
    <x v="3"/>
    <x v="1"/>
    <n v="10"/>
    <n v="41"/>
    <s v="Central"/>
    <n v="0.24390239999999999"/>
  </r>
  <r>
    <x v="227"/>
    <x v="3"/>
    <x v="3"/>
    <m/>
    <n v="8"/>
    <s v="Central"/>
    <m/>
  </r>
  <r>
    <x v="227"/>
    <x v="3"/>
    <x v="2"/>
    <m/>
    <n v="4"/>
    <s v="Central"/>
    <m/>
  </r>
  <r>
    <x v="227"/>
    <x v="3"/>
    <x v="4"/>
    <m/>
    <n v="6"/>
    <s v="Central"/>
    <m/>
  </r>
  <r>
    <x v="228"/>
    <x v="3"/>
    <x v="0"/>
    <n v="2666"/>
    <n v="6245"/>
    <s v="Central"/>
    <n v="0.42690149999999999"/>
  </r>
  <r>
    <x v="228"/>
    <x v="3"/>
    <x v="1"/>
    <n v="529"/>
    <n v="10676"/>
    <s v="Central"/>
    <n v="4.9550400000000001E-2"/>
  </r>
  <r>
    <x v="228"/>
    <x v="3"/>
    <x v="3"/>
    <m/>
    <n v="715"/>
    <s v="Central"/>
    <m/>
  </r>
  <r>
    <x v="228"/>
    <x v="3"/>
    <x v="2"/>
    <m/>
    <n v="1319"/>
    <s v="Central"/>
    <m/>
  </r>
  <r>
    <x v="228"/>
    <x v="3"/>
    <x v="4"/>
    <m/>
    <n v="1364"/>
    <s v="Central"/>
    <m/>
  </r>
  <r>
    <x v="62"/>
    <x v="3"/>
    <x v="3"/>
    <m/>
    <n v="872"/>
    <s v="Central"/>
    <m/>
  </r>
  <r>
    <x v="62"/>
    <x v="3"/>
    <x v="2"/>
    <m/>
    <n v="1784"/>
    <s v="Central"/>
    <m/>
  </r>
  <r>
    <x v="62"/>
    <x v="3"/>
    <x v="4"/>
    <m/>
    <n v="1755"/>
    <s v="Central"/>
    <m/>
  </r>
  <r>
    <x v="229"/>
    <x v="3"/>
    <x v="0"/>
    <n v="2476"/>
    <n v="6428"/>
    <s v="Central"/>
    <n v="0.38518980000000003"/>
  </r>
  <r>
    <x v="229"/>
    <x v="3"/>
    <x v="1"/>
    <n v="636"/>
    <n v="12887"/>
    <s v="Central"/>
    <n v="4.9352100000000003E-2"/>
  </r>
  <r>
    <x v="229"/>
    <x v="3"/>
    <x v="2"/>
    <n v="1"/>
    <n v="1746"/>
    <s v="Central"/>
    <n v="5.7269999999999999E-4"/>
  </r>
  <r>
    <x v="229"/>
    <x v="3"/>
    <x v="3"/>
    <m/>
    <n v="1028"/>
    <s v="Central"/>
    <m/>
  </r>
  <r>
    <x v="229"/>
    <x v="3"/>
    <x v="4"/>
    <m/>
    <n v="1964"/>
    <s v="Central"/>
    <m/>
  </r>
  <r>
    <x v="63"/>
    <x v="3"/>
    <x v="3"/>
    <m/>
    <n v="1776"/>
    <s v="Central"/>
    <m/>
  </r>
  <r>
    <x v="63"/>
    <x v="3"/>
    <x v="4"/>
    <m/>
    <n v="3014"/>
    <s v="Central"/>
    <m/>
  </r>
  <r>
    <x v="230"/>
    <x v="3"/>
    <x v="0"/>
    <n v="3631"/>
    <n v="11839"/>
    <s v="Central"/>
    <n v="0.30669819999999998"/>
  </r>
  <r>
    <x v="230"/>
    <x v="3"/>
    <x v="1"/>
    <n v="993"/>
    <n v="27720"/>
    <s v="Central"/>
    <n v="3.58225E-2"/>
  </r>
  <r>
    <x v="230"/>
    <x v="3"/>
    <x v="2"/>
    <n v="5"/>
    <n v="3784"/>
    <s v="Central"/>
    <n v="1.3213999999999999E-3"/>
  </r>
  <r>
    <x v="230"/>
    <x v="3"/>
    <x v="3"/>
    <m/>
    <n v="2398"/>
    <s v="Central"/>
    <m/>
  </r>
  <r>
    <x v="230"/>
    <x v="3"/>
    <x v="4"/>
    <m/>
    <n v="4196"/>
    <s v="Central"/>
    <m/>
  </r>
  <r>
    <x v="64"/>
    <x v="3"/>
    <x v="3"/>
    <m/>
    <n v="3741"/>
    <s v="Central"/>
    <m/>
  </r>
  <r>
    <x v="64"/>
    <x v="3"/>
    <x v="4"/>
    <m/>
    <n v="6105"/>
    <s v="Central"/>
    <m/>
  </r>
  <r>
    <x v="65"/>
    <x v="3"/>
    <x v="3"/>
    <m/>
    <n v="1166"/>
    <s v="Central"/>
    <m/>
  </r>
  <r>
    <x v="65"/>
    <x v="3"/>
    <x v="2"/>
    <m/>
    <n v="2256"/>
    <s v="Central"/>
    <m/>
  </r>
  <r>
    <x v="65"/>
    <x v="3"/>
    <x v="4"/>
    <m/>
    <n v="2203"/>
    <s v="Central"/>
    <m/>
  </r>
  <r>
    <x v="231"/>
    <x v="3"/>
    <x v="0"/>
    <n v="1445"/>
    <n v="3686"/>
    <s v="Central"/>
    <n v="0.39202389999999998"/>
  </r>
  <r>
    <x v="231"/>
    <x v="3"/>
    <x v="1"/>
    <n v="415"/>
    <n v="7253"/>
    <s v="Central"/>
    <n v="5.7217700000000003E-2"/>
  </r>
  <r>
    <x v="231"/>
    <x v="3"/>
    <x v="3"/>
    <m/>
    <n v="558"/>
    <s v="Central"/>
    <m/>
  </r>
  <r>
    <x v="231"/>
    <x v="3"/>
    <x v="2"/>
    <m/>
    <n v="832"/>
    <s v="Central"/>
    <m/>
  </r>
  <r>
    <x v="231"/>
    <x v="3"/>
    <x v="4"/>
    <m/>
    <n v="965"/>
    <s v="Central"/>
    <m/>
  </r>
  <r>
    <x v="232"/>
    <x v="3"/>
    <x v="0"/>
    <n v="2539"/>
    <n v="5778"/>
    <s v="Central"/>
    <n v="0.43942540000000002"/>
  </r>
  <r>
    <x v="232"/>
    <x v="3"/>
    <x v="1"/>
    <n v="789"/>
    <n v="12039"/>
    <s v="Central"/>
    <n v="6.5536999999999998E-2"/>
  </r>
  <r>
    <x v="232"/>
    <x v="3"/>
    <x v="2"/>
    <n v="2"/>
    <n v="1535"/>
    <s v="Central"/>
    <n v="1.3029000000000001E-3"/>
  </r>
  <r>
    <x v="232"/>
    <x v="3"/>
    <x v="3"/>
    <m/>
    <n v="888"/>
    <s v="Central"/>
    <m/>
  </r>
  <r>
    <x v="232"/>
    <x v="3"/>
    <x v="4"/>
    <m/>
    <n v="1520"/>
    <s v="Central"/>
    <m/>
  </r>
  <r>
    <x v="233"/>
    <x v="3"/>
    <x v="0"/>
    <n v="2398"/>
    <n v="5018"/>
    <s v="Central"/>
    <n v="0.47787960000000002"/>
  </r>
  <r>
    <x v="233"/>
    <x v="3"/>
    <x v="1"/>
    <n v="732"/>
    <n v="10282"/>
    <s v="Central"/>
    <n v="7.1192400000000003E-2"/>
  </r>
  <r>
    <x v="233"/>
    <x v="3"/>
    <x v="2"/>
    <n v="1"/>
    <n v="1470"/>
    <s v="Central"/>
    <n v="6.803E-4"/>
  </r>
  <r>
    <x v="233"/>
    <x v="3"/>
    <x v="3"/>
    <m/>
    <n v="675"/>
    <s v="Central"/>
    <m/>
  </r>
  <r>
    <x v="233"/>
    <x v="3"/>
    <x v="4"/>
    <m/>
    <n v="1288"/>
    <s v="Central"/>
    <m/>
  </r>
  <r>
    <x v="234"/>
    <x v="3"/>
    <x v="0"/>
    <n v="3571"/>
    <n v="7457"/>
    <s v="Central"/>
    <n v="0.4788789"/>
  </r>
  <r>
    <x v="234"/>
    <x v="3"/>
    <x v="1"/>
    <n v="1099"/>
    <n v="16657"/>
    <s v="Central"/>
    <n v="6.5978300000000004E-2"/>
  </r>
  <r>
    <x v="234"/>
    <x v="3"/>
    <x v="2"/>
    <n v="2"/>
    <n v="1948"/>
    <s v="Central"/>
    <n v="1.0267E-3"/>
  </r>
  <r>
    <x v="234"/>
    <x v="3"/>
    <x v="3"/>
    <m/>
    <n v="1310"/>
    <s v="Central"/>
    <m/>
  </r>
  <r>
    <x v="234"/>
    <x v="3"/>
    <x v="4"/>
    <m/>
    <n v="2222"/>
    <s v="Central"/>
    <m/>
  </r>
  <r>
    <x v="66"/>
    <x v="3"/>
    <x v="3"/>
    <m/>
    <n v="607"/>
    <s v="Central"/>
    <m/>
  </r>
  <r>
    <x v="66"/>
    <x v="3"/>
    <x v="2"/>
    <m/>
    <n v="1176"/>
    <s v="Central"/>
    <m/>
  </r>
  <r>
    <x v="66"/>
    <x v="3"/>
    <x v="4"/>
    <m/>
    <n v="1226"/>
    <s v="Central"/>
    <m/>
  </r>
  <r>
    <x v="67"/>
    <x v="3"/>
    <x v="3"/>
    <m/>
    <n v="1793"/>
    <s v="Central"/>
    <m/>
  </r>
  <r>
    <x v="67"/>
    <x v="3"/>
    <x v="4"/>
    <m/>
    <n v="3228"/>
    <s v="Central"/>
    <m/>
  </r>
  <r>
    <x v="68"/>
    <x v="3"/>
    <x v="3"/>
    <m/>
    <n v="4599"/>
    <s v="Central"/>
    <m/>
  </r>
  <r>
    <x v="68"/>
    <x v="3"/>
    <x v="4"/>
    <m/>
    <n v="9680"/>
    <s v="Central"/>
    <m/>
  </r>
  <r>
    <x v="69"/>
    <x v="3"/>
    <x v="3"/>
    <m/>
    <n v="3807"/>
    <s v="Central"/>
    <m/>
  </r>
  <r>
    <x v="69"/>
    <x v="3"/>
    <x v="4"/>
    <m/>
    <n v="7515"/>
    <s v="Central"/>
    <m/>
  </r>
  <r>
    <x v="70"/>
    <x v="3"/>
    <x v="3"/>
    <m/>
    <n v="1593"/>
    <s v="Central"/>
    <m/>
  </r>
  <r>
    <x v="70"/>
    <x v="3"/>
    <x v="4"/>
    <m/>
    <n v="2886"/>
    <s v="Central"/>
    <m/>
  </r>
  <r>
    <x v="235"/>
    <x v="3"/>
    <x v="0"/>
    <n v="4"/>
    <n v="6"/>
    <s v="Central"/>
    <n v="0.66666669999999995"/>
  </r>
  <r>
    <x v="235"/>
    <x v="3"/>
    <x v="3"/>
    <m/>
    <n v="2"/>
    <s v="Central"/>
    <m/>
  </r>
  <r>
    <x v="235"/>
    <x v="3"/>
    <x v="2"/>
    <m/>
    <n v="3"/>
    <s v="Central"/>
    <m/>
  </r>
  <r>
    <x v="235"/>
    <x v="3"/>
    <x v="1"/>
    <m/>
    <n v="71"/>
    <s v="Central"/>
    <m/>
  </r>
  <r>
    <x v="235"/>
    <x v="3"/>
    <x v="4"/>
    <m/>
    <n v="2"/>
    <s v="Central"/>
    <m/>
  </r>
  <r>
    <x v="236"/>
    <x v="3"/>
    <x v="0"/>
    <n v="7"/>
    <n v="21"/>
    <s v="Central"/>
    <n v="0.3333333"/>
  </r>
  <r>
    <x v="236"/>
    <x v="3"/>
    <x v="1"/>
    <n v="1"/>
    <n v="91"/>
    <s v="Central"/>
    <n v="1.0989000000000001E-2"/>
  </r>
  <r>
    <x v="236"/>
    <x v="3"/>
    <x v="3"/>
    <m/>
    <n v="3"/>
    <s v="Central"/>
    <m/>
  </r>
  <r>
    <x v="236"/>
    <x v="3"/>
    <x v="2"/>
    <m/>
    <n v="11"/>
    <s v="Central"/>
    <m/>
  </r>
  <r>
    <x v="236"/>
    <x v="3"/>
    <x v="4"/>
    <m/>
    <n v="3"/>
    <s v="Central"/>
    <m/>
  </r>
  <r>
    <x v="71"/>
    <x v="3"/>
    <x v="3"/>
    <m/>
    <n v="2023"/>
    <s v="Central"/>
    <m/>
  </r>
  <r>
    <x v="71"/>
    <x v="3"/>
    <x v="4"/>
    <m/>
    <n v="3989"/>
    <s v="Central"/>
    <m/>
  </r>
  <r>
    <x v="72"/>
    <x v="3"/>
    <x v="3"/>
    <m/>
    <n v="1067"/>
    <s v="Central"/>
    <m/>
  </r>
  <r>
    <x v="72"/>
    <x v="3"/>
    <x v="4"/>
    <m/>
    <n v="2253"/>
    <s v="Central"/>
    <m/>
  </r>
  <r>
    <x v="73"/>
    <x v="3"/>
    <x v="3"/>
    <m/>
    <n v="3923"/>
    <s v="Central"/>
    <m/>
  </r>
  <r>
    <x v="73"/>
    <x v="3"/>
    <x v="4"/>
    <m/>
    <n v="8444"/>
    <s v="Central"/>
    <m/>
  </r>
  <r>
    <x v="74"/>
    <x v="3"/>
    <x v="3"/>
    <m/>
    <n v="2032"/>
    <s v="Central"/>
    <m/>
  </r>
  <r>
    <x v="74"/>
    <x v="3"/>
    <x v="4"/>
    <m/>
    <n v="3829"/>
    <s v="Central"/>
    <m/>
  </r>
  <r>
    <x v="237"/>
    <x v="3"/>
    <x v="0"/>
    <n v="4555"/>
    <n v="11594"/>
    <s v="Central"/>
    <n v="0.39287559999999999"/>
  </r>
  <r>
    <x v="237"/>
    <x v="3"/>
    <x v="1"/>
    <n v="2831"/>
    <n v="30913"/>
    <s v="Central"/>
    <n v="9.1579599999999997E-2"/>
  </r>
  <r>
    <x v="237"/>
    <x v="3"/>
    <x v="2"/>
    <n v="11"/>
    <n v="4923"/>
    <s v="Central"/>
    <n v="2.2344000000000001E-3"/>
  </r>
  <r>
    <x v="237"/>
    <x v="3"/>
    <x v="3"/>
    <m/>
    <n v="1981"/>
    <s v="Central"/>
    <m/>
  </r>
  <r>
    <x v="237"/>
    <x v="3"/>
    <x v="4"/>
    <m/>
    <n v="5031"/>
    <s v="Central"/>
    <m/>
  </r>
  <r>
    <x v="238"/>
    <x v="3"/>
    <x v="0"/>
    <n v="2938"/>
    <n v="7874"/>
    <s v="Central"/>
    <n v="0.37312669999999998"/>
  </r>
  <r>
    <x v="238"/>
    <x v="3"/>
    <x v="1"/>
    <n v="1695"/>
    <n v="22954"/>
    <s v="Central"/>
    <n v="7.3843300000000001E-2"/>
  </r>
  <r>
    <x v="238"/>
    <x v="3"/>
    <x v="2"/>
    <n v="4"/>
    <n v="3894"/>
    <s v="Central"/>
    <n v="1.0272E-3"/>
  </r>
  <r>
    <x v="238"/>
    <x v="3"/>
    <x v="3"/>
    <m/>
    <n v="1668"/>
    <s v="Central"/>
    <m/>
  </r>
  <r>
    <x v="238"/>
    <x v="3"/>
    <x v="4"/>
    <m/>
    <n v="3856"/>
    <s v="Central"/>
    <m/>
  </r>
  <r>
    <x v="75"/>
    <x v="3"/>
    <x v="3"/>
    <m/>
    <n v="361"/>
    <s v="Central"/>
    <m/>
  </r>
  <r>
    <x v="75"/>
    <x v="3"/>
    <x v="2"/>
    <m/>
    <n v="306"/>
    <s v="Central"/>
    <m/>
  </r>
  <r>
    <x v="75"/>
    <x v="3"/>
    <x v="4"/>
    <m/>
    <n v="477"/>
    <s v="Central"/>
    <m/>
  </r>
  <r>
    <x v="239"/>
    <x v="3"/>
    <x v="0"/>
    <n v="6949"/>
    <n v="15885"/>
    <s v="Central"/>
    <n v="0.43745669999999998"/>
  </r>
  <r>
    <x v="239"/>
    <x v="3"/>
    <x v="1"/>
    <n v="3306"/>
    <n v="46651"/>
    <s v="Central"/>
    <n v="7.0866600000000002E-2"/>
  </r>
  <r>
    <x v="239"/>
    <x v="3"/>
    <x v="2"/>
    <n v="12"/>
    <n v="7185"/>
    <s v="Central"/>
    <n v="1.6701000000000001E-3"/>
  </r>
  <r>
    <x v="239"/>
    <x v="3"/>
    <x v="3"/>
    <m/>
    <n v="3483"/>
    <s v="Central"/>
    <m/>
  </r>
  <r>
    <x v="239"/>
    <x v="3"/>
    <x v="4"/>
    <m/>
    <n v="6824"/>
    <s v="Central"/>
    <m/>
  </r>
  <r>
    <x v="240"/>
    <x v="3"/>
    <x v="0"/>
    <n v="3879"/>
    <n v="6372"/>
    <s v="Central"/>
    <n v="0.60875710000000005"/>
  </r>
  <r>
    <x v="240"/>
    <x v="3"/>
    <x v="1"/>
    <n v="1235"/>
    <n v="14693"/>
    <s v="Central"/>
    <n v="8.4053600000000006E-2"/>
  </r>
  <r>
    <x v="240"/>
    <x v="3"/>
    <x v="2"/>
    <n v="3"/>
    <n v="2776"/>
    <s v="Central"/>
    <n v="1.0807E-3"/>
  </r>
  <r>
    <x v="240"/>
    <x v="3"/>
    <x v="3"/>
    <m/>
    <n v="701"/>
    <s v="Central"/>
    <m/>
  </r>
  <r>
    <x v="240"/>
    <x v="3"/>
    <x v="4"/>
    <m/>
    <n v="2072"/>
    <s v="Central"/>
    <m/>
  </r>
  <r>
    <x v="241"/>
    <x v="3"/>
    <x v="0"/>
    <n v="1993"/>
    <n v="4059"/>
    <s v="Central"/>
    <n v="0.49100759999999999"/>
  </r>
  <r>
    <x v="241"/>
    <x v="3"/>
    <x v="1"/>
    <n v="597"/>
    <n v="8272"/>
    <s v="Central"/>
    <n v="7.2171200000000005E-2"/>
  </r>
  <r>
    <x v="241"/>
    <x v="3"/>
    <x v="2"/>
    <n v="3"/>
    <n v="916"/>
    <s v="Central"/>
    <n v="3.2751E-3"/>
  </r>
  <r>
    <x v="241"/>
    <x v="3"/>
    <x v="3"/>
    <m/>
    <n v="534"/>
    <s v="Central"/>
    <m/>
  </r>
  <r>
    <x v="241"/>
    <x v="3"/>
    <x v="4"/>
    <m/>
    <n v="956"/>
    <s v="Central"/>
    <m/>
  </r>
  <r>
    <x v="242"/>
    <x v="3"/>
    <x v="0"/>
    <n v="5165"/>
    <n v="8912"/>
    <s v="Central"/>
    <n v="0.57955559999999995"/>
  </r>
  <r>
    <x v="242"/>
    <x v="3"/>
    <x v="1"/>
    <n v="1332"/>
    <n v="17155"/>
    <s v="Central"/>
    <n v="7.7645000000000006E-2"/>
  </r>
  <r>
    <x v="242"/>
    <x v="3"/>
    <x v="2"/>
    <n v="2"/>
    <n v="2766"/>
    <s v="Central"/>
    <n v="7.2309999999999996E-4"/>
  </r>
  <r>
    <x v="242"/>
    <x v="3"/>
    <x v="3"/>
    <m/>
    <n v="1033"/>
    <s v="Central"/>
    <m/>
  </r>
  <r>
    <x v="242"/>
    <x v="3"/>
    <x v="4"/>
    <m/>
    <n v="2278"/>
    <s v="Central"/>
    <m/>
  </r>
  <r>
    <x v="243"/>
    <x v="3"/>
    <x v="0"/>
    <n v="5753"/>
    <n v="12717"/>
    <s v="Central"/>
    <n v="0.45238660000000003"/>
  </r>
  <r>
    <x v="243"/>
    <x v="3"/>
    <x v="1"/>
    <n v="3465"/>
    <n v="46778"/>
    <s v="Central"/>
    <n v="7.4073299999999995E-2"/>
  </r>
  <r>
    <x v="243"/>
    <x v="3"/>
    <x v="2"/>
    <n v="17"/>
    <n v="9199"/>
    <s v="Central"/>
    <n v="1.848E-3"/>
  </r>
  <r>
    <x v="243"/>
    <x v="3"/>
    <x v="3"/>
    <m/>
    <n v="3131"/>
    <s v="Central"/>
    <m/>
  </r>
  <r>
    <x v="243"/>
    <x v="3"/>
    <x v="4"/>
    <m/>
    <n v="7870"/>
    <s v="Central"/>
    <m/>
  </r>
  <r>
    <x v="28"/>
    <x v="3"/>
    <x v="3"/>
    <m/>
    <n v="4935"/>
    <s v="Central"/>
    <m/>
  </r>
  <r>
    <x v="28"/>
    <x v="3"/>
    <x v="2"/>
    <m/>
    <n v="8812"/>
    <s v="Central"/>
    <m/>
  </r>
  <r>
    <x v="28"/>
    <x v="3"/>
    <x v="4"/>
    <m/>
    <n v="8584"/>
    <s v="Central"/>
    <m/>
  </r>
  <r>
    <x v="29"/>
    <x v="3"/>
    <x v="3"/>
    <m/>
    <n v="5429"/>
    <s v="Central"/>
    <m/>
  </r>
  <r>
    <x v="29"/>
    <x v="3"/>
    <x v="4"/>
    <m/>
    <n v="8999"/>
    <s v="Central"/>
    <m/>
  </r>
  <r>
    <x v="30"/>
    <x v="3"/>
    <x v="3"/>
    <m/>
    <n v="2805"/>
    <s v="Central"/>
    <m/>
  </r>
  <r>
    <x v="30"/>
    <x v="3"/>
    <x v="4"/>
    <m/>
    <n v="4333"/>
    <s v="Central"/>
    <m/>
  </r>
  <r>
    <x v="31"/>
    <x v="3"/>
    <x v="3"/>
    <m/>
    <n v="2103"/>
    <s v="Central"/>
    <m/>
  </r>
  <r>
    <x v="31"/>
    <x v="3"/>
    <x v="4"/>
    <m/>
    <n v="3602"/>
    <s v="Central"/>
    <m/>
  </r>
  <r>
    <x v="32"/>
    <x v="3"/>
    <x v="3"/>
    <m/>
    <n v="2418"/>
    <s v="Central"/>
    <m/>
  </r>
  <r>
    <x v="32"/>
    <x v="3"/>
    <x v="4"/>
    <m/>
    <n v="3621"/>
    <s v="Central"/>
    <m/>
  </r>
  <r>
    <x v="33"/>
    <x v="3"/>
    <x v="3"/>
    <m/>
    <n v="1134"/>
    <s v="Central"/>
    <m/>
  </r>
  <r>
    <x v="33"/>
    <x v="3"/>
    <x v="4"/>
    <m/>
    <n v="1835"/>
    <s v="Central"/>
    <m/>
  </r>
  <r>
    <x v="76"/>
    <x v="3"/>
    <x v="3"/>
    <m/>
    <n v="5169"/>
    <s v="Central"/>
    <m/>
  </r>
  <r>
    <x v="76"/>
    <x v="3"/>
    <x v="4"/>
    <m/>
    <n v="8441"/>
    <s v="Central"/>
    <m/>
  </r>
  <r>
    <x v="35"/>
    <x v="3"/>
    <x v="3"/>
    <m/>
    <n v="1904"/>
    <s v="Central"/>
    <m/>
  </r>
  <r>
    <x v="35"/>
    <x v="3"/>
    <x v="2"/>
    <m/>
    <n v="2674"/>
    <s v="Central"/>
    <m/>
  </r>
  <r>
    <x v="35"/>
    <x v="3"/>
    <x v="4"/>
    <m/>
    <n v="2918"/>
    <s v="Central"/>
    <m/>
  </r>
  <r>
    <x v="36"/>
    <x v="3"/>
    <x v="3"/>
    <m/>
    <n v="7762"/>
    <s v="Central"/>
    <m/>
  </r>
  <r>
    <x v="36"/>
    <x v="3"/>
    <x v="4"/>
    <m/>
    <n v="11684"/>
    <s v="Central"/>
    <m/>
  </r>
  <r>
    <x v="244"/>
    <x v="3"/>
    <x v="0"/>
    <n v="1294"/>
    <n v="3989"/>
    <s v="Central"/>
    <n v="0.32439210000000002"/>
  </r>
  <r>
    <x v="244"/>
    <x v="3"/>
    <x v="1"/>
    <n v="369"/>
    <n v="10477"/>
    <s v="Central"/>
    <n v="3.5220000000000001E-2"/>
  </r>
  <r>
    <x v="244"/>
    <x v="3"/>
    <x v="2"/>
    <n v="2"/>
    <n v="1624"/>
    <s v="Central"/>
    <n v="1.2315E-3"/>
  </r>
  <r>
    <x v="244"/>
    <x v="3"/>
    <x v="3"/>
    <m/>
    <n v="802"/>
    <s v="Central"/>
    <m/>
  </r>
  <r>
    <x v="244"/>
    <x v="3"/>
    <x v="4"/>
    <m/>
    <n v="1618"/>
    <s v="Central"/>
    <m/>
  </r>
  <r>
    <x v="77"/>
    <x v="3"/>
    <x v="3"/>
    <m/>
    <n v="1973"/>
    <s v="Central"/>
    <m/>
  </r>
  <r>
    <x v="77"/>
    <x v="3"/>
    <x v="2"/>
    <m/>
    <n v="3153"/>
    <s v="Central"/>
    <m/>
  </r>
  <r>
    <x v="77"/>
    <x v="3"/>
    <x v="4"/>
    <m/>
    <n v="3497"/>
    <s v="Central"/>
    <m/>
  </r>
  <r>
    <x v="245"/>
    <x v="3"/>
    <x v="0"/>
    <n v="2441"/>
    <n v="7462"/>
    <s v="Central"/>
    <n v="0.32712409999999997"/>
  </r>
  <r>
    <x v="245"/>
    <x v="3"/>
    <x v="1"/>
    <n v="726"/>
    <n v="21747"/>
    <s v="Central"/>
    <n v="3.3383900000000001E-2"/>
  </r>
  <r>
    <x v="245"/>
    <x v="3"/>
    <x v="2"/>
    <n v="1"/>
    <n v="2897"/>
    <s v="Central"/>
    <n v="3.4519999999999999E-4"/>
  </r>
  <r>
    <x v="245"/>
    <x v="3"/>
    <x v="3"/>
    <m/>
    <n v="1507"/>
    <s v="Central"/>
    <m/>
  </r>
  <r>
    <x v="245"/>
    <x v="3"/>
    <x v="4"/>
    <m/>
    <n v="2475"/>
    <s v="Central"/>
    <m/>
  </r>
  <r>
    <x v="246"/>
    <x v="3"/>
    <x v="0"/>
    <n v="5002"/>
    <n v="10729"/>
    <s v="Central"/>
    <n v="0.46621309999999999"/>
  </r>
  <r>
    <x v="246"/>
    <x v="3"/>
    <x v="1"/>
    <n v="1751"/>
    <n v="30491"/>
    <s v="Central"/>
    <n v="5.74268E-2"/>
  </r>
  <r>
    <x v="246"/>
    <x v="3"/>
    <x v="2"/>
    <n v="3"/>
    <n v="4148"/>
    <s v="Central"/>
    <n v="7.2320000000000001E-4"/>
  </r>
  <r>
    <x v="246"/>
    <x v="3"/>
    <x v="3"/>
    <m/>
    <n v="2105"/>
    <s v="Central"/>
    <m/>
  </r>
  <r>
    <x v="246"/>
    <x v="3"/>
    <x v="4"/>
    <m/>
    <n v="4108"/>
    <s v="Central"/>
    <m/>
  </r>
  <r>
    <x v="247"/>
    <x v="3"/>
    <x v="0"/>
    <n v="1332"/>
    <n v="3318"/>
    <s v="Central"/>
    <n v="0.40144659999999999"/>
  </r>
  <r>
    <x v="247"/>
    <x v="3"/>
    <x v="1"/>
    <n v="417"/>
    <n v="8429"/>
    <s v="Central"/>
    <n v="4.9472099999999998E-2"/>
  </r>
  <r>
    <x v="247"/>
    <x v="3"/>
    <x v="2"/>
    <n v="2"/>
    <n v="1123"/>
    <s v="Central"/>
    <n v="1.7809E-3"/>
  </r>
  <r>
    <x v="247"/>
    <x v="3"/>
    <x v="3"/>
    <m/>
    <n v="630"/>
    <s v="Central"/>
    <m/>
  </r>
  <r>
    <x v="247"/>
    <x v="3"/>
    <x v="4"/>
    <m/>
    <n v="977"/>
    <s v="Central"/>
    <m/>
  </r>
  <r>
    <x v="248"/>
    <x v="3"/>
    <x v="0"/>
    <n v="1078"/>
    <n v="2461"/>
    <s v="Central"/>
    <n v="0.43803330000000001"/>
  </r>
  <r>
    <x v="248"/>
    <x v="3"/>
    <x v="1"/>
    <n v="237"/>
    <n v="5048"/>
    <s v="Central"/>
    <n v="4.6949299999999999E-2"/>
  </r>
  <r>
    <x v="248"/>
    <x v="3"/>
    <x v="2"/>
    <n v="2"/>
    <n v="562"/>
    <s v="Central"/>
    <n v="3.5587000000000001E-3"/>
  </r>
  <r>
    <x v="248"/>
    <x v="3"/>
    <x v="3"/>
    <m/>
    <n v="270"/>
    <s v="Central"/>
    <m/>
  </r>
  <r>
    <x v="248"/>
    <x v="3"/>
    <x v="4"/>
    <m/>
    <n v="560"/>
    <s v="Central"/>
    <m/>
  </r>
  <r>
    <x v="249"/>
    <x v="3"/>
    <x v="0"/>
    <n v="5759"/>
    <n v="10587"/>
    <s v="West"/>
    <n v="0.54396900000000004"/>
  </r>
  <r>
    <x v="249"/>
    <x v="3"/>
    <x v="1"/>
    <n v="2148"/>
    <n v="28476"/>
    <s v="West"/>
    <n v="7.5431899999999996E-2"/>
  </r>
  <r>
    <x v="249"/>
    <x v="3"/>
    <x v="2"/>
    <n v="3"/>
    <n v="4079"/>
    <s v="West"/>
    <n v="7.3550000000000004E-4"/>
  </r>
  <r>
    <x v="249"/>
    <x v="3"/>
    <x v="3"/>
    <m/>
    <n v="2200"/>
    <s v="West"/>
    <m/>
  </r>
  <r>
    <x v="249"/>
    <x v="3"/>
    <x v="4"/>
    <m/>
    <n v="4218"/>
    <s v="West"/>
    <m/>
  </r>
  <r>
    <x v="250"/>
    <x v="3"/>
    <x v="0"/>
    <n v="6199"/>
    <n v="11480"/>
    <s v="West"/>
    <n v="0.53998259999999998"/>
  </r>
  <r>
    <x v="250"/>
    <x v="3"/>
    <x v="1"/>
    <n v="2206"/>
    <n v="28980"/>
    <s v="West"/>
    <n v="7.6121499999999995E-2"/>
  </r>
  <r>
    <x v="250"/>
    <x v="3"/>
    <x v="2"/>
    <n v="3"/>
    <n v="4436"/>
    <s v="West"/>
    <n v="6.7630000000000001E-4"/>
  </r>
  <r>
    <x v="250"/>
    <x v="3"/>
    <x v="3"/>
    <m/>
    <n v="2047"/>
    <s v="West"/>
    <m/>
  </r>
  <r>
    <x v="250"/>
    <x v="3"/>
    <x v="4"/>
    <m/>
    <n v="4482"/>
    <s v="West"/>
    <m/>
  </r>
  <r>
    <x v="251"/>
    <x v="3"/>
    <x v="0"/>
    <n v="2518"/>
    <n v="4366"/>
    <s v="West"/>
    <n v="0.5767293"/>
  </r>
  <r>
    <x v="251"/>
    <x v="3"/>
    <x v="1"/>
    <n v="565"/>
    <n v="6955"/>
    <s v="West"/>
    <n v="8.1236500000000003E-2"/>
  </r>
  <r>
    <x v="251"/>
    <x v="3"/>
    <x v="3"/>
    <m/>
    <n v="553"/>
    <s v="West"/>
    <m/>
  </r>
  <r>
    <x v="251"/>
    <x v="3"/>
    <x v="2"/>
    <m/>
    <n v="914"/>
    <s v="West"/>
    <m/>
  </r>
  <r>
    <x v="251"/>
    <x v="3"/>
    <x v="4"/>
    <m/>
    <n v="933"/>
    <s v="West"/>
    <m/>
  </r>
  <r>
    <x v="252"/>
    <x v="3"/>
    <x v="0"/>
    <n v="4406"/>
    <n v="8230"/>
    <s v="West"/>
    <n v="0.53535840000000001"/>
  </r>
  <r>
    <x v="252"/>
    <x v="3"/>
    <x v="1"/>
    <n v="1253"/>
    <n v="16559"/>
    <s v="West"/>
    <n v="7.5668799999999994E-2"/>
  </r>
  <r>
    <x v="252"/>
    <x v="3"/>
    <x v="2"/>
    <n v="2"/>
    <n v="2083"/>
    <s v="West"/>
    <n v="9.6020000000000003E-4"/>
  </r>
  <r>
    <x v="252"/>
    <x v="3"/>
    <x v="3"/>
    <m/>
    <n v="1389"/>
    <s v="West"/>
    <m/>
  </r>
  <r>
    <x v="252"/>
    <x v="3"/>
    <x v="4"/>
    <m/>
    <n v="2421"/>
    <s v="West"/>
    <m/>
  </r>
  <r>
    <x v="253"/>
    <x v="3"/>
    <x v="0"/>
    <n v="2870"/>
    <n v="5303"/>
    <s v="Central"/>
    <n v="0.54120310000000005"/>
  </r>
  <r>
    <x v="253"/>
    <x v="3"/>
    <x v="1"/>
    <n v="813"/>
    <n v="9815"/>
    <s v="Central"/>
    <n v="8.28324E-2"/>
  </r>
  <r>
    <x v="253"/>
    <x v="3"/>
    <x v="3"/>
    <m/>
    <n v="691"/>
    <s v="Central"/>
    <m/>
  </r>
  <r>
    <x v="253"/>
    <x v="3"/>
    <x v="2"/>
    <m/>
    <n v="935"/>
    <s v="Central"/>
    <m/>
  </r>
  <r>
    <x v="253"/>
    <x v="3"/>
    <x v="4"/>
    <m/>
    <n v="1077"/>
    <s v="Central"/>
    <m/>
  </r>
  <r>
    <x v="254"/>
    <x v="3"/>
    <x v="0"/>
    <n v="2653"/>
    <n v="4605"/>
    <s v="West"/>
    <n v="0.57611290000000004"/>
  </r>
  <r>
    <x v="254"/>
    <x v="3"/>
    <x v="1"/>
    <n v="488"/>
    <n v="6002"/>
    <s v="West"/>
    <n v="8.1306199999999995E-2"/>
  </r>
  <r>
    <x v="254"/>
    <x v="3"/>
    <x v="3"/>
    <m/>
    <n v="362"/>
    <s v="West"/>
    <m/>
  </r>
  <r>
    <x v="254"/>
    <x v="3"/>
    <x v="2"/>
    <m/>
    <n v="553"/>
    <s v="West"/>
    <m/>
  </r>
  <r>
    <x v="254"/>
    <x v="3"/>
    <x v="4"/>
    <m/>
    <n v="583"/>
    <s v="West"/>
    <m/>
  </r>
  <r>
    <x v="255"/>
    <x v="3"/>
    <x v="0"/>
    <n v="3735"/>
    <n v="6242"/>
    <s v="West"/>
    <n v="0.59836590000000001"/>
  </r>
  <r>
    <x v="255"/>
    <x v="3"/>
    <x v="1"/>
    <n v="752"/>
    <n v="9801"/>
    <s v="West"/>
    <n v="7.6726900000000001E-2"/>
  </r>
  <r>
    <x v="255"/>
    <x v="3"/>
    <x v="2"/>
    <n v="1"/>
    <n v="1024"/>
    <s v="West"/>
    <n v="9.7659999999999999E-4"/>
  </r>
  <r>
    <x v="255"/>
    <x v="3"/>
    <x v="3"/>
    <m/>
    <n v="782"/>
    <s v="West"/>
    <m/>
  </r>
  <r>
    <x v="255"/>
    <x v="3"/>
    <x v="4"/>
    <m/>
    <n v="1236"/>
    <s v="West"/>
    <m/>
  </r>
  <r>
    <x v="256"/>
    <x v="3"/>
    <x v="0"/>
    <n v="3444"/>
    <n v="10557"/>
    <s v="West"/>
    <n v="0.32622899999999999"/>
  </r>
  <r>
    <x v="256"/>
    <x v="3"/>
    <x v="1"/>
    <n v="858"/>
    <n v="24418"/>
    <s v="West"/>
    <n v="3.5138000000000003E-2"/>
  </r>
  <r>
    <x v="256"/>
    <x v="3"/>
    <x v="2"/>
    <n v="2"/>
    <n v="3400"/>
    <s v="West"/>
    <n v="5.8819999999999999E-4"/>
  </r>
  <r>
    <x v="256"/>
    <x v="3"/>
    <x v="3"/>
    <m/>
    <n v="2248"/>
    <s v="West"/>
    <m/>
  </r>
  <r>
    <x v="256"/>
    <x v="3"/>
    <x v="4"/>
    <m/>
    <n v="3819"/>
    <s v="West"/>
    <m/>
  </r>
  <r>
    <x v="257"/>
    <x v="3"/>
    <x v="0"/>
    <n v="3021"/>
    <n v="7348"/>
    <s v="West"/>
    <n v="0.41113230000000001"/>
  </r>
  <r>
    <x v="257"/>
    <x v="3"/>
    <x v="1"/>
    <n v="468"/>
    <n v="11153"/>
    <s v="West"/>
    <n v="4.19618E-2"/>
  </r>
  <r>
    <x v="257"/>
    <x v="3"/>
    <x v="3"/>
    <m/>
    <n v="805"/>
    <s v="West"/>
    <m/>
  </r>
  <r>
    <x v="257"/>
    <x v="3"/>
    <x v="2"/>
    <m/>
    <n v="1205"/>
    <s v="West"/>
    <m/>
  </r>
  <r>
    <x v="257"/>
    <x v="3"/>
    <x v="4"/>
    <m/>
    <n v="1362"/>
    <s v="West"/>
    <m/>
  </r>
  <r>
    <x v="258"/>
    <x v="3"/>
    <x v="0"/>
    <n v="1665"/>
    <n v="5732"/>
    <s v="West"/>
    <n v="0.29047450000000002"/>
  </r>
  <r>
    <x v="258"/>
    <x v="3"/>
    <x v="1"/>
    <n v="562"/>
    <n v="16559"/>
    <s v="West"/>
    <n v="3.3939200000000003E-2"/>
  </r>
  <r>
    <x v="258"/>
    <x v="3"/>
    <x v="2"/>
    <n v="1"/>
    <n v="1647"/>
    <s v="West"/>
    <n v="6.0720000000000001E-4"/>
  </r>
  <r>
    <x v="258"/>
    <x v="3"/>
    <x v="3"/>
    <m/>
    <n v="1374"/>
    <s v="West"/>
    <m/>
  </r>
  <r>
    <x v="258"/>
    <x v="3"/>
    <x v="4"/>
    <m/>
    <n v="1931"/>
    <s v="West"/>
    <m/>
  </r>
  <r>
    <x v="259"/>
    <x v="3"/>
    <x v="0"/>
    <n v="1856"/>
    <n v="5760"/>
    <s v="West"/>
    <n v="0.32222220000000001"/>
  </r>
  <r>
    <x v="259"/>
    <x v="3"/>
    <x v="1"/>
    <n v="610"/>
    <n v="17901"/>
    <s v="West"/>
    <n v="3.4076299999999997E-2"/>
  </r>
  <r>
    <x v="259"/>
    <x v="3"/>
    <x v="2"/>
    <n v="2"/>
    <n v="2450"/>
    <s v="West"/>
    <n v="8.1629999999999995E-4"/>
  </r>
  <r>
    <x v="259"/>
    <x v="3"/>
    <x v="3"/>
    <m/>
    <n v="1758"/>
    <s v="West"/>
    <m/>
  </r>
  <r>
    <x v="259"/>
    <x v="3"/>
    <x v="4"/>
    <m/>
    <n v="2879"/>
    <s v="West"/>
    <m/>
  </r>
  <r>
    <x v="260"/>
    <x v="3"/>
    <x v="0"/>
    <n v="3225"/>
    <n v="8569"/>
    <s v="West"/>
    <n v="0.37635659999999999"/>
  </r>
  <r>
    <x v="260"/>
    <x v="3"/>
    <x v="1"/>
    <n v="816"/>
    <n v="18368"/>
    <s v="West"/>
    <n v="4.4425100000000002E-2"/>
  </r>
  <r>
    <x v="260"/>
    <x v="3"/>
    <x v="3"/>
    <m/>
    <n v="1721"/>
    <s v="West"/>
    <m/>
  </r>
  <r>
    <x v="260"/>
    <x v="3"/>
    <x v="2"/>
    <m/>
    <n v="2010"/>
    <s v="West"/>
    <m/>
  </r>
  <r>
    <x v="260"/>
    <x v="3"/>
    <x v="4"/>
    <m/>
    <n v="2414"/>
    <s v="West"/>
    <m/>
  </r>
  <r>
    <x v="261"/>
    <x v="3"/>
    <x v="0"/>
    <n v="1516"/>
    <n v="5734"/>
    <s v="West"/>
    <n v="0.26438790000000001"/>
  </r>
  <r>
    <x v="261"/>
    <x v="3"/>
    <x v="1"/>
    <n v="908"/>
    <n v="20374"/>
    <s v="West"/>
    <n v="4.4566599999999998E-2"/>
  </r>
  <r>
    <x v="261"/>
    <x v="3"/>
    <x v="3"/>
    <m/>
    <n v="1816"/>
    <s v="West"/>
    <m/>
  </r>
  <r>
    <x v="261"/>
    <x v="3"/>
    <x v="2"/>
    <m/>
    <n v="2392"/>
    <s v="West"/>
    <m/>
  </r>
  <r>
    <x v="261"/>
    <x v="3"/>
    <x v="4"/>
    <m/>
    <n v="2705"/>
    <s v="West"/>
    <m/>
  </r>
  <r>
    <x v="262"/>
    <x v="3"/>
    <x v="0"/>
    <n v="1057"/>
    <n v="2345"/>
    <s v="West"/>
    <n v="0.45074629999999999"/>
  </r>
  <r>
    <x v="262"/>
    <x v="3"/>
    <x v="1"/>
    <n v="635"/>
    <n v="8450"/>
    <s v="West"/>
    <n v="7.5147900000000004E-2"/>
  </r>
  <r>
    <x v="262"/>
    <x v="3"/>
    <x v="3"/>
    <m/>
    <n v="794"/>
    <s v="West"/>
    <m/>
  </r>
  <r>
    <x v="262"/>
    <x v="3"/>
    <x v="2"/>
    <m/>
    <n v="965"/>
    <s v="West"/>
    <m/>
  </r>
  <r>
    <x v="262"/>
    <x v="3"/>
    <x v="4"/>
    <m/>
    <n v="1173"/>
    <s v="West"/>
    <m/>
  </r>
  <r>
    <x v="263"/>
    <x v="3"/>
    <x v="0"/>
    <n v="1127"/>
    <n v="2137"/>
    <s v="West"/>
    <n v="0.52737480000000003"/>
  </r>
  <r>
    <x v="263"/>
    <x v="3"/>
    <x v="1"/>
    <n v="559"/>
    <n v="9529"/>
    <s v="West"/>
    <n v="5.8663E-2"/>
  </r>
  <r>
    <x v="263"/>
    <x v="3"/>
    <x v="3"/>
    <m/>
    <n v="744"/>
    <s v="West"/>
    <m/>
  </r>
  <r>
    <x v="263"/>
    <x v="3"/>
    <x v="2"/>
    <m/>
    <n v="895"/>
    <s v="West"/>
    <m/>
  </r>
  <r>
    <x v="263"/>
    <x v="3"/>
    <x v="4"/>
    <m/>
    <n v="1039"/>
    <s v="West"/>
    <m/>
  </r>
  <r>
    <x v="264"/>
    <x v="3"/>
    <x v="0"/>
    <n v="3115"/>
    <n v="5339"/>
    <s v="West"/>
    <n v="0.58344260000000003"/>
  </r>
  <r>
    <x v="264"/>
    <x v="3"/>
    <x v="1"/>
    <n v="1465"/>
    <n v="14340"/>
    <s v="West"/>
    <n v="0.1021618"/>
  </r>
  <r>
    <x v="264"/>
    <x v="3"/>
    <x v="3"/>
    <m/>
    <n v="933"/>
    <s v="West"/>
    <m/>
  </r>
  <r>
    <x v="264"/>
    <x v="3"/>
    <x v="2"/>
    <m/>
    <n v="1069"/>
    <s v="West"/>
    <m/>
  </r>
  <r>
    <x v="264"/>
    <x v="3"/>
    <x v="4"/>
    <m/>
    <n v="1381"/>
    <s v="West"/>
    <m/>
  </r>
  <r>
    <x v="265"/>
    <x v="3"/>
    <x v="0"/>
    <n v="1044"/>
    <n v="2350"/>
    <s v="West"/>
    <n v="0.44425530000000002"/>
  </r>
  <r>
    <x v="265"/>
    <x v="3"/>
    <x v="1"/>
    <n v="477"/>
    <n v="7507"/>
    <s v="West"/>
    <n v="6.3540700000000006E-2"/>
  </r>
  <r>
    <x v="265"/>
    <x v="3"/>
    <x v="3"/>
    <m/>
    <n v="632"/>
    <s v="West"/>
    <m/>
  </r>
  <r>
    <x v="265"/>
    <x v="3"/>
    <x v="2"/>
    <m/>
    <n v="852"/>
    <s v="West"/>
    <m/>
  </r>
  <r>
    <x v="265"/>
    <x v="3"/>
    <x v="4"/>
    <m/>
    <n v="1068"/>
    <s v="West"/>
    <m/>
  </r>
  <r>
    <x v="266"/>
    <x v="3"/>
    <x v="0"/>
    <n v="1627"/>
    <n v="2939"/>
    <s v="West"/>
    <n v="0.55358960000000002"/>
  </r>
  <r>
    <x v="266"/>
    <x v="3"/>
    <x v="1"/>
    <n v="793"/>
    <n v="8788"/>
    <s v="West"/>
    <n v="9.0236700000000003E-2"/>
  </r>
  <r>
    <x v="266"/>
    <x v="3"/>
    <x v="2"/>
    <n v="1"/>
    <n v="832"/>
    <s v="West"/>
    <n v="1.2019000000000001E-3"/>
  </r>
  <r>
    <x v="266"/>
    <x v="3"/>
    <x v="3"/>
    <m/>
    <n v="574"/>
    <s v="West"/>
    <m/>
  </r>
  <r>
    <x v="266"/>
    <x v="3"/>
    <x v="4"/>
    <m/>
    <n v="929"/>
    <s v="West"/>
    <m/>
  </r>
  <r>
    <x v="267"/>
    <x v="3"/>
    <x v="0"/>
    <n v="2310"/>
    <n v="5223"/>
    <s v="West"/>
    <n v="0.44227450000000001"/>
  </r>
  <r>
    <x v="267"/>
    <x v="3"/>
    <x v="1"/>
    <n v="506"/>
    <n v="10900"/>
    <s v="West"/>
    <n v="4.6421999999999998E-2"/>
  </r>
  <r>
    <x v="267"/>
    <x v="3"/>
    <x v="3"/>
    <m/>
    <n v="957"/>
    <s v="West"/>
    <m/>
  </r>
  <r>
    <x v="267"/>
    <x v="3"/>
    <x v="2"/>
    <m/>
    <n v="1198"/>
    <s v="West"/>
    <m/>
  </r>
  <r>
    <x v="267"/>
    <x v="3"/>
    <x v="4"/>
    <m/>
    <n v="1386"/>
    <s v="West"/>
    <m/>
  </r>
  <r>
    <x v="268"/>
    <x v="3"/>
    <x v="0"/>
    <n v="2427"/>
    <n v="5878"/>
    <s v="West"/>
    <n v="0.41289550000000003"/>
  </r>
  <r>
    <x v="268"/>
    <x v="3"/>
    <x v="1"/>
    <n v="482"/>
    <n v="11545"/>
    <s v="West"/>
    <n v="4.1749700000000001E-2"/>
  </r>
  <r>
    <x v="268"/>
    <x v="3"/>
    <x v="3"/>
    <m/>
    <n v="1022"/>
    <s v="West"/>
    <m/>
  </r>
  <r>
    <x v="268"/>
    <x v="3"/>
    <x v="2"/>
    <m/>
    <n v="1192"/>
    <s v="West"/>
    <m/>
  </r>
  <r>
    <x v="268"/>
    <x v="3"/>
    <x v="4"/>
    <m/>
    <n v="1414"/>
    <s v="West"/>
    <m/>
  </r>
  <r>
    <x v="269"/>
    <x v="3"/>
    <x v="0"/>
    <n v="2118"/>
    <n v="5797"/>
    <s v="West"/>
    <n v="0.3653614"/>
  </r>
  <r>
    <x v="269"/>
    <x v="3"/>
    <x v="1"/>
    <n v="626"/>
    <n v="15802"/>
    <s v="West"/>
    <n v="3.9615200000000003E-2"/>
  </r>
  <r>
    <x v="269"/>
    <x v="3"/>
    <x v="2"/>
    <n v="1"/>
    <n v="2246"/>
    <s v="West"/>
    <n v="4.4519999999999998E-4"/>
  </r>
  <r>
    <x v="269"/>
    <x v="3"/>
    <x v="3"/>
    <m/>
    <n v="1248"/>
    <s v="West"/>
    <m/>
  </r>
  <r>
    <x v="269"/>
    <x v="3"/>
    <x v="4"/>
    <m/>
    <n v="2365"/>
    <s v="West"/>
    <m/>
  </r>
  <r>
    <x v="270"/>
    <x v="3"/>
    <x v="0"/>
    <n v="2514"/>
    <n v="6044"/>
    <s v="West"/>
    <n v="0.41594969999999998"/>
  </r>
  <r>
    <x v="270"/>
    <x v="3"/>
    <x v="1"/>
    <n v="761"/>
    <n v="15222"/>
    <s v="West"/>
    <n v="4.99934E-2"/>
  </r>
  <r>
    <x v="270"/>
    <x v="3"/>
    <x v="3"/>
    <m/>
    <n v="1255"/>
    <s v="West"/>
    <m/>
  </r>
  <r>
    <x v="270"/>
    <x v="3"/>
    <x v="2"/>
    <m/>
    <n v="1764"/>
    <s v="West"/>
    <m/>
  </r>
  <r>
    <x v="270"/>
    <x v="3"/>
    <x v="4"/>
    <m/>
    <n v="2047"/>
    <s v="West"/>
    <m/>
  </r>
  <r>
    <x v="271"/>
    <x v="3"/>
    <x v="0"/>
    <n v="3086"/>
    <n v="6386"/>
    <s v="West"/>
    <n v="0.48324460000000002"/>
  </r>
  <r>
    <x v="271"/>
    <x v="3"/>
    <x v="1"/>
    <n v="603"/>
    <n v="14043"/>
    <s v="West"/>
    <n v="4.2939499999999999E-2"/>
  </r>
  <r>
    <x v="271"/>
    <x v="3"/>
    <x v="2"/>
    <n v="2"/>
    <n v="2112"/>
    <s v="West"/>
    <n v="9.4700000000000003E-4"/>
  </r>
  <r>
    <x v="271"/>
    <x v="3"/>
    <x v="3"/>
    <m/>
    <n v="1027"/>
    <s v="West"/>
    <m/>
  </r>
  <r>
    <x v="271"/>
    <x v="3"/>
    <x v="4"/>
    <m/>
    <n v="2069"/>
    <s v="West"/>
    <m/>
  </r>
  <r>
    <x v="272"/>
    <x v="3"/>
    <x v="0"/>
    <n v="4648"/>
    <n v="10536"/>
    <s v="West"/>
    <n v="0.4411542"/>
  </r>
  <r>
    <x v="272"/>
    <x v="3"/>
    <x v="1"/>
    <n v="1314"/>
    <n v="23435"/>
    <s v="West"/>
    <n v="5.6070000000000002E-2"/>
  </r>
  <r>
    <x v="272"/>
    <x v="3"/>
    <x v="2"/>
    <n v="2"/>
    <n v="2959"/>
    <s v="West"/>
    <n v="6.759E-4"/>
  </r>
  <r>
    <x v="272"/>
    <x v="3"/>
    <x v="3"/>
    <m/>
    <n v="1964"/>
    <s v="West"/>
    <m/>
  </r>
  <r>
    <x v="272"/>
    <x v="3"/>
    <x v="4"/>
    <m/>
    <n v="3222"/>
    <s v="West"/>
    <m/>
  </r>
  <r>
    <x v="273"/>
    <x v="3"/>
    <x v="0"/>
    <n v="259"/>
    <n v="1859"/>
    <s v="Central"/>
    <n v="0.13932220000000001"/>
  </r>
  <r>
    <x v="273"/>
    <x v="3"/>
    <x v="1"/>
    <n v="415"/>
    <n v="11733"/>
    <s v="Central"/>
    <n v="3.53703E-2"/>
  </r>
  <r>
    <x v="273"/>
    <x v="3"/>
    <x v="3"/>
    <m/>
    <n v="1794"/>
    <s v="Central"/>
    <m/>
  </r>
  <r>
    <x v="273"/>
    <x v="3"/>
    <x v="2"/>
    <m/>
    <n v="1656"/>
    <s v="Central"/>
    <m/>
  </r>
  <r>
    <x v="273"/>
    <x v="3"/>
    <x v="4"/>
    <m/>
    <n v="2312"/>
    <s v="Central"/>
    <m/>
  </r>
  <r>
    <x v="274"/>
    <x v="3"/>
    <x v="0"/>
    <n v="4151"/>
    <n v="7131"/>
    <s v="West"/>
    <n v="0.58210629999999997"/>
  </r>
  <r>
    <x v="274"/>
    <x v="3"/>
    <x v="1"/>
    <n v="1006"/>
    <n v="13751"/>
    <s v="West"/>
    <n v="7.3158299999999996E-2"/>
  </r>
  <r>
    <x v="274"/>
    <x v="3"/>
    <x v="2"/>
    <n v="3"/>
    <n v="1976"/>
    <s v="West"/>
    <n v="1.5181999999999999E-3"/>
  </r>
  <r>
    <x v="274"/>
    <x v="3"/>
    <x v="3"/>
    <m/>
    <n v="1062"/>
    <s v="West"/>
    <m/>
  </r>
  <r>
    <x v="274"/>
    <x v="3"/>
    <x v="4"/>
    <m/>
    <n v="2024"/>
    <s v="West"/>
    <m/>
  </r>
  <r>
    <x v="275"/>
    <x v="3"/>
    <x v="0"/>
    <n v="6118"/>
    <n v="9875"/>
    <s v="West"/>
    <n v="0.61954430000000005"/>
  </r>
  <r>
    <x v="275"/>
    <x v="3"/>
    <x v="1"/>
    <n v="1530"/>
    <n v="16434"/>
    <s v="West"/>
    <n v="9.3099699999999994E-2"/>
  </r>
  <r>
    <x v="275"/>
    <x v="3"/>
    <x v="3"/>
    <m/>
    <n v="1135"/>
    <s v="West"/>
    <m/>
  </r>
  <r>
    <x v="275"/>
    <x v="3"/>
    <x v="2"/>
    <m/>
    <n v="2023"/>
    <s v="West"/>
    <m/>
  </r>
  <r>
    <x v="275"/>
    <x v="3"/>
    <x v="4"/>
    <m/>
    <n v="2036"/>
    <s v="West"/>
    <m/>
  </r>
  <r>
    <x v="276"/>
    <x v="3"/>
    <x v="0"/>
    <n v="209"/>
    <n v="689"/>
    <s v="West"/>
    <n v="0.3033382"/>
  </r>
  <r>
    <x v="276"/>
    <x v="3"/>
    <x v="1"/>
    <n v="53"/>
    <n v="1844"/>
    <s v="West"/>
    <n v="2.8741900000000001E-2"/>
  </r>
  <r>
    <x v="276"/>
    <x v="3"/>
    <x v="3"/>
    <m/>
    <n v="185"/>
    <s v="West"/>
    <m/>
  </r>
  <r>
    <x v="276"/>
    <x v="3"/>
    <x v="2"/>
    <m/>
    <n v="107"/>
    <s v="West"/>
    <m/>
  </r>
  <r>
    <x v="276"/>
    <x v="3"/>
    <x v="4"/>
    <m/>
    <n v="147"/>
    <s v="West"/>
    <m/>
  </r>
  <r>
    <x v="277"/>
    <x v="3"/>
    <x v="0"/>
    <n v="1638"/>
    <n v="3424"/>
    <s v="West"/>
    <n v="0.47838789999999998"/>
  </r>
  <r>
    <x v="277"/>
    <x v="3"/>
    <x v="1"/>
    <n v="539"/>
    <n v="9840"/>
    <s v="West"/>
    <n v="5.4776400000000003E-2"/>
  </r>
  <r>
    <x v="277"/>
    <x v="3"/>
    <x v="3"/>
    <m/>
    <n v="793"/>
    <s v="West"/>
    <m/>
  </r>
  <r>
    <x v="277"/>
    <x v="3"/>
    <x v="2"/>
    <m/>
    <n v="1679"/>
    <s v="West"/>
    <m/>
  </r>
  <r>
    <x v="277"/>
    <x v="3"/>
    <x v="4"/>
    <m/>
    <n v="1746"/>
    <s v="West"/>
    <m/>
  </r>
  <r>
    <x v="278"/>
    <x v="3"/>
    <x v="0"/>
    <n v="2612"/>
    <n v="5094"/>
    <s v="East"/>
    <n v="0.51276010000000005"/>
  </r>
  <r>
    <x v="278"/>
    <x v="3"/>
    <x v="1"/>
    <n v="402"/>
    <n v="7879"/>
    <s v="East"/>
    <n v="5.1021700000000003E-2"/>
  </r>
  <r>
    <x v="278"/>
    <x v="3"/>
    <x v="3"/>
    <m/>
    <n v="593"/>
    <s v="East"/>
    <m/>
  </r>
  <r>
    <x v="278"/>
    <x v="3"/>
    <x v="2"/>
    <m/>
    <n v="947"/>
    <s v="East"/>
    <m/>
  </r>
  <r>
    <x v="278"/>
    <x v="3"/>
    <x v="4"/>
    <m/>
    <n v="921"/>
    <s v="East"/>
    <m/>
  </r>
  <r>
    <x v="279"/>
    <x v="3"/>
    <x v="0"/>
    <n v="3003"/>
    <n v="6065"/>
    <s v="Central"/>
    <n v="0.49513600000000002"/>
  </r>
  <r>
    <x v="279"/>
    <x v="3"/>
    <x v="1"/>
    <n v="504"/>
    <n v="8012"/>
    <s v="Central"/>
    <n v="6.2905600000000006E-2"/>
  </r>
  <r>
    <x v="279"/>
    <x v="3"/>
    <x v="2"/>
    <n v="1"/>
    <n v="813"/>
    <s v="Central"/>
    <n v="1.23E-3"/>
  </r>
  <r>
    <x v="279"/>
    <x v="3"/>
    <x v="3"/>
    <m/>
    <n v="563"/>
    <s v="Central"/>
    <m/>
  </r>
  <r>
    <x v="279"/>
    <x v="3"/>
    <x v="4"/>
    <m/>
    <n v="912"/>
    <s v="Central"/>
    <m/>
  </r>
  <r>
    <x v="280"/>
    <x v="3"/>
    <x v="0"/>
    <n v="1523"/>
    <n v="4349"/>
    <s v="Central"/>
    <n v="0.35019539999999999"/>
  </r>
  <r>
    <x v="280"/>
    <x v="3"/>
    <x v="1"/>
    <n v="612"/>
    <n v="14256"/>
    <s v="Central"/>
    <n v="4.2929299999999997E-2"/>
  </r>
  <r>
    <x v="280"/>
    <x v="3"/>
    <x v="2"/>
    <n v="1"/>
    <n v="1509"/>
    <s v="Central"/>
    <n v="6.6270000000000001E-4"/>
  </r>
  <r>
    <x v="280"/>
    <x v="3"/>
    <x v="3"/>
    <m/>
    <n v="1495"/>
    <s v="Central"/>
    <m/>
  </r>
  <r>
    <x v="280"/>
    <x v="3"/>
    <x v="4"/>
    <m/>
    <n v="2148"/>
    <s v="Central"/>
    <m/>
  </r>
  <r>
    <x v="281"/>
    <x v="3"/>
    <x v="0"/>
    <n v="2526"/>
    <n v="5295"/>
    <s v="East"/>
    <n v="0.47705379999999997"/>
  </r>
  <r>
    <x v="281"/>
    <x v="3"/>
    <x v="1"/>
    <n v="533"/>
    <n v="9718"/>
    <s v="East"/>
    <n v="5.4846699999999998E-2"/>
  </r>
  <r>
    <x v="281"/>
    <x v="3"/>
    <x v="3"/>
    <m/>
    <n v="730"/>
    <s v="East"/>
    <m/>
  </r>
  <r>
    <x v="281"/>
    <x v="3"/>
    <x v="2"/>
    <m/>
    <n v="1265"/>
    <s v="East"/>
    <m/>
  </r>
  <r>
    <x v="281"/>
    <x v="3"/>
    <x v="4"/>
    <m/>
    <n v="1301"/>
    <s v="East"/>
    <m/>
  </r>
  <r>
    <x v="282"/>
    <x v="3"/>
    <x v="0"/>
    <n v="3374"/>
    <n v="6804"/>
    <s v="Central"/>
    <n v="0.49588480000000001"/>
  </r>
  <r>
    <x v="282"/>
    <x v="3"/>
    <x v="1"/>
    <n v="425"/>
    <n v="15117"/>
    <s v="Central"/>
    <n v="2.8114E-2"/>
  </r>
  <r>
    <x v="282"/>
    <x v="3"/>
    <x v="3"/>
    <m/>
    <n v="1551"/>
    <s v="Central"/>
    <m/>
  </r>
  <r>
    <x v="282"/>
    <x v="3"/>
    <x v="2"/>
    <m/>
    <n v="2006"/>
    <s v="Central"/>
    <m/>
  </r>
  <r>
    <x v="282"/>
    <x v="3"/>
    <x v="4"/>
    <m/>
    <n v="2448"/>
    <s v="Central"/>
    <m/>
  </r>
  <r>
    <x v="283"/>
    <x v="3"/>
    <x v="0"/>
    <n v="3258"/>
    <n v="8191"/>
    <s v="Central"/>
    <n v="0.39775359999999998"/>
  </r>
  <r>
    <x v="283"/>
    <x v="3"/>
    <x v="1"/>
    <n v="593"/>
    <n v="19754"/>
    <s v="Central"/>
    <n v="3.0019199999999999E-2"/>
  </r>
  <r>
    <x v="283"/>
    <x v="3"/>
    <x v="2"/>
    <n v="3"/>
    <n v="2580"/>
    <s v="Central"/>
    <n v="1.1628000000000001E-3"/>
  </r>
  <r>
    <x v="283"/>
    <x v="3"/>
    <x v="3"/>
    <m/>
    <n v="1765"/>
    <s v="Central"/>
    <m/>
  </r>
  <r>
    <x v="283"/>
    <x v="3"/>
    <x v="4"/>
    <m/>
    <n v="2970"/>
    <s v="Central"/>
    <m/>
  </r>
  <r>
    <x v="284"/>
    <x v="3"/>
    <x v="0"/>
    <n v="6346"/>
    <n v="16465"/>
    <s v="West"/>
    <n v="0.38542359999999998"/>
  </r>
  <r>
    <x v="284"/>
    <x v="3"/>
    <x v="1"/>
    <n v="3510"/>
    <n v="70587"/>
    <s v="West"/>
    <n v="4.9725900000000003E-2"/>
  </r>
  <r>
    <x v="284"/>
    <x v="3"/>
    <x v="2"/>
    <n v="15"/>
    <n v="13060"/>
    <s v="West"/>
    <n v="1.1485E-3"/>
  </r>
  <r>
    <x v="284"/>
    <x v="3"/>
    <x v="3"/>
    <m/>
    <n v="6574"/>
    <s v="West"/>
    <m/>
  </r>
  <r>
    <x v="284"/>
    <x v="3"/>
    <x v="4"/>
    <m/>
    <n v="13906"/>
    <s v="West"/>
    <m/>
  </r>
  <r>
    <x v="285"/>
    <x v="3"/>
    <x v="0"/>
    <n v="1373"/>
    <n v="4131"/>
    <s v="Central"/>
    <n v="0.33236500000000002"/>
  </r>
  <r>
    <x v="285"/>
    <x v="3"/>
    <x v="1"/>
    <n v="233"/>
    <n v="11166"/>
    <s v="Central"/>
    <n v="2.0866900000000001E-2"/>
  </r>
  <r>
    <x v="285"/>
    <x v="3"/>
    <x v="3"/>
    <m/>
    <n v="1081"/>
    <s v="Central"/>
    <m/>
  </r>
  <r>
    <x v="285"/>
    <x v="3"/>
    <x v="2"/>
    <m/>
    <n v="1483"/>
    <s v="Central"/>
    <m/>
  </r>
  <r>
    <x v="285"/>
    <x v="3"/>
    <x v="4"/>
    <m/>
    <n v="1692"/>
    <s v="Central"/>
    <m/>
  </r>
  <r>
    <x v="286"/>
    <x v="3"/>
    <x v="0"/>
    <n v="4894"/>
    <n v="11168"/>
    <s v="Central"/>
    <n v="0.4382163"/>
  </r>
  <r>
    <x v="286"/>
    <x v="3"/>
    <x v="1"/>
    <n v="1078"/>
    <n v="30319"/>
    <s v="Central"/>
    <n v="3.5555299999999998E-2"/>
  </r>
  <r>
    <x v="286"/>
    <x v="3"/>
    <x v="2"/>
    <n v="3"/>
    <n v="3764"/>
    <s v="Central"/>
    <n v="7.9699999999999997E-4"/>
  </r>
  <r>
    <x v="286"/>
    <x v="3"/>
    <x v="3"/>
    <m/>
    <n v="2715"/>
    <s v="Central"/>
    <m/>
  </r>
  <r>
    <x v="286"/>
    <x v="3"/>
    <x v="4"/>
    <m/>
    <n v="4365"/>
    <s v="Central"/>
    <m/>
  </r>
  <r>
    <x v="287"/>
    <x v="3"/>
    <x v="0"/>
    <n v="6399"/>
    <n v="10849"/>
    <s v="Central"/>
    <n v="0.58982400000000001"/>
  </r>
  <r>
    <x v="287"/>
    <x v="3"/>
    <x v="1"/>
    <n v="867"/>
    <n v="14475"/>
    <s v="Central"/>
    <n v="5.9896400000000002E-2"/>
  </r>
  <r>
    <x v="287"/>
    <x v="3"/>
    <x v="3"/>
    <m/>
    <n v="1002"/>
    <s v="Central"/>
    <m/>
  </r>
  <r>
    <x v="287"/>
    <x v="3"/>
    <x v="2"/>
    <m/>
    <n v="1673"/>
    <s v="Central"/>
    <m/>
  </r>
  <r>
    <x v="287"/>
    <x v="3"/>
    <x v="4"/>
    <m/>
    <n v="1801"/>
    <s v="Central"/>
    <m/>
  </r>
  <r>
    <x v="288"/>
    <x v="3"/>
    <x v="0"/>
    <n v="5357"/>
    <n v="10755"/>
    <s v="Central"/>
    <n v="0.49809389999999998"/>
  </r>
  <r>
    <x v="288"/>
    <x v="3"/>
    <x v="1"/>
    <n v="544"/>
    <n v="11450"/>
    <s v="Central"/>
    <n v="4.7510900000000002E-2"/>
  </r>
  <r>
    <x v="288"/>
    <x v="3"/>
    <x v="2"/>
    <n v="2"/>
    <n v="1269"/>
    <s v="Central"/>
    <n v="1.5759999999999999E-3"/>
  </r>
  <r>
    <x v="288"/>
    <x v="3"/>
    <x v="3"/>
    <m/>
    <n v="778"/>
    <s v="Central"/>
    <m/>
  </r>
  <r>
    <x v="288"/>
    <x v="3"/>
    <x v="4"/>
    <m/>
    <n v="1359"/>
    <s v="Central"/>
    <m/>
  </r>
  <r>
    <x v="9"/>
    <x v="3"/>
    <x v="3"/>
    <m/>
    <n v="3059"/>
    <s v="East"/>
    <m/>
  </r>
  <r>
    <x v="9"/>
    <x v="3"/>
    <x v="4"/>
    <m/>
    <n v="5222"/>
    <s v="East"/>
    <m/>
  </r>
  <r>
    <x v="78"/>
    <x v="3"/>
    <x v="3"/>
    <m/>
    <n v="1437"/>
    <s v="Central"/>
    <m/>
  </r>
  <r>
    <x v="78"/>
    <x v="3"/>
    <x v="4"/>
    <m/>
    <n v="2711"/>
    <s v="Central"/>
    <m/>
  </r>
  <r>
    <x v="37"/>
    <x v="3"/>
    <x v="3"/>
    <m/>
    <n v="2256"/>
    <s v="Central"/>
    <m/>
  </r>
  <r>
    <x v="37"/>
    <x v="3"/>
    <x v="4"/>
    <m/>
    <n v="3982"/>
    <s v="Central"/>
    <m/>
  </r>
  <r>
    <x v="38"/>
    <x v="3"/>
    <x v="3"/>
    <m/>
    <n v="1544"/>
    <s v="East"/>
    <m/>
  </r>
  <r>
    <x v="38"/>
    <x v="3"/>
    <x v="2"/>
    <m/>
    <n v="2554"/>
    <s v="East"/>
    <m/>
  </r>
  <r>
    <x v="38"/>
    <x v="3"/>
    <x v="4"/>
    <m/>
    <n v="2788"/>
    <s v="East"/>
    <m/>
  </r>
  <r>
    <x v="79"/>
    <x v="3"/>
    <x v="3"/>
    <m/>
    <n v="1163"/>
    <s v="East"/>
    <m/>
  </r>
  <r>
    <x v="79"/>
    <x v="3"/>
    <x v="4"/>
    <m/>
    <n v="1961"/>
    <s v="East"/>
    <m/>
  </r>
  <r>
    <x v="39"/>
    <x v="3"/>
    <x v="3"/>
    <m/>
    <n v="1930"/>
    <s v="East"/>
    <m/>
  </r>
  <r>
    <x v="39"/>
    <x v="3"/>
    <x v="2"/>
    <m/>
    <n v="3358"/>
    <s v="East"/>
    <m/>
  </r>
  <r>
    <x v="39"/>
    <x v="3"/>
    <x v="4"/>
    <m/>
    <n v="3489"/>
    <s v="East"/>
    <m/>
  </r>
  <r>
    <x v="40"/>
    <x v="3"/>
    <x v="3"/>
    <m/>
    <n v="2274"/>
    <s v="East"/>
    <m/>
  </r>
  <r>
    <x v="40"/>
    <x v="3"/>
    <x v="4"/>
    <m/>
    <n v="4207"/>
    <s v="East"/>
    <m/>
  </r>
  <r>
    <x v="41"/>
    <x v="3"/>
    <x v="3"/>
    <m/>
    <n v="1902"/>
    <s v="Central"/>
    <m/>
  </r>
  <r>
    <x v="41"/>
    <x v="3"/>
    <x v="2"/>
    <m/>
    <n v="2960"/>
    <s v="Central"/>
    <m/>
  </r>
  <r>
    <x v="41"/>
    <x v="3"/>
    <x v="4"/>
    <m/>
    <n v="3469"/>
    <s v="Central"/>
    <m/>
  </r>
  <r>
    <x v="80"/>
    <x v="3"/>
    <x v="3"/>
    <m/>
    <n v="1014"/>
    <s v="East"/>
    <m/>
  </r>
  <r>
    <x v="80"/>
    <x v="3"/>
    <x v="4"/>
    <m/>
    <n v="1760"/>
    <s v="East"/>
    <m/>
  </r>
  <r>
    <x v="81"/>
    <x v="3"/>
    <x v="3"/>
    <m/>
    <n v="983"/>
    <s v="East"/>
    <m/>
  </r>
  <r>
    <x v="81"/>
    <x v="3"/>
    <x v="4"/>
    <m/>
    <n v="1730"/>
    <s v="East"/>
    <m/>
  </r>
  <r>
    <x v="82"/>
    <x v="3"/>
    <x v="3"/>
    <m/>
    <n v="2151"/>
    <s v="Central"/>
    <m/>
  </r>
  <r>
    <x v="82"/>
    <x v="3"/>
    <x v="4"/>
    <m/>
    <n v="3596"/>
    <s v="Central"/>
    <m/>
  </r>
  <r>
    <x v="83"/>
    <x v="3"/>
    <x v="3"/>
    <m/>
    <n v="1408"/>
    <s v="Central"/>
    <m/>
  </r>
  <r>
    <x v="83"/>
    <x v="3"/>
    <x v="4"/>
    <m/>
    <n v="2453"/>
    <s v="Central"/>
    <m/>
  </r>
  <r>
    <x v="84"/>
    <x v="3"/>
    <x v="3"/>
    <m/>
    <n v="1410"/>
    <s v="Central"/>
    <m/>
  </r>
  <r>
    <x v="84"/>
    <x v="3"/>
    <x v="4"/>
    <m/>
    <n v="2459"/>
    <s v="Central"/>
    <m/>
  </r>
  <r>
    <x v="85"/>
    <x v="3"/>
    <x v="3"/>
    <m/>
    <n v="1339"/>
    <s v="Central"/>
    <m/>
  </r>
  <r>
    <x v="85"/>
    <x v="3"/>
    <x v="4"/>
    <m/>
    <n v="2579"/>
    <s v="Central"/>
    <m/>
  </r>
  <r>
    <x v="86"/>
    <x v="3"/>
    <x v="3"/>
    <m/>
    <n v="1787"/>
    <s v="East"/>
    <m/>
  </r>
  <r>
    <x v="86"/>
    <x v="3"/>
    <x v="4"/>
    <m/>
    <n v="3902"/>
    <s v="East"/>
    <m/>
  </r>
  <r>
    <x v="87"/>
    <x v="3"/>
    <x v="3"/>
    <m/>
    <n v="1510"/>
    <s v="East"/>
    <m/>
  </r>
  <r>
    <x v="87"/>
    <x v="3"/>
    <x v="4"/>
    <m/>
    <n v="3075"/>
    <s v="East"/>
    <m/>
  </r>
  <r>
    <x v="289"/>
    <x v="3"/>
    <x v="0"/>
    <n v="739"/>
    <n v="3421"/>
    <s v="East"/>
    <n v="0.21601870000000001"/>
  </r>
  <r>
    <x v="289"/>
    <x v="3"/>
    <x v="1"/>
    <n v="262"/>
    <n v="8718"/>
    <s v="East"/>
    <n v="3.0052800000000001E-2"/>
  </r>
  <r>
    <x v="289"/>
    <x v="3"/>
    <x v="3"/>
    <m/>
    <n v="708"/>
    <s v="East"/>
    <m/>
  </r>
  <r>
    <x v="289"/>
    <x v="3"/>
    <x v="2"/>
    <m/>
    <n v="1342"/>
    <s v="East"/>
    <m/>
  </r>
  <r>
    <x v="289"/>
    <x v="3"/>
    <x v="4"/>
    <m/>
    <n v="1230"/>
    <s v="East"/>
    <m/>
  </r>
  <r>
    <x v="290"/>
    <x v="3"/>
    <x v="0"/>
    <n v="3593"/>
    <n v="7237"/>
    <s v="Central"/>
    <n v="0.49647639999999998"/>
  </r>
  <r>
    <x v="290"/>
    <x v="3"/>
    <x v="1"/>
    <n v="787"/>
    <n v="12806"/>
    <s v="Central"/>
    <n v="6.1455599999999999E-2"/>
  </r>
  <r>
    <x v="290"/>
    <x v="3"/>
    <x v="2"/>
    <n v="2"/>
    <n v="1687"/>
    <s v="Central"/>
    <n v="1.1854999999999999E-3"/>
  </r>
  <r>
    <x v="290"/>
    <x v="3"/>
    <x v="3"/>
    <m/>
    <n v="619"/>
    <s v="Central"/>
    <m/>
  </r>
  <r>
    <x v="290"/>
    <x v="3"/>
    <x v="4"/>
    <m/>
    <n v="1588"/>
    <s v="Central"/>
    <m/>
  </r>
  <r>
    <x v="291"/>
    <x v="3"/>
    <x v="0"/>
    <n v="5627"/>
    <n v="13881"/>
    <s v="Central"/>
    <n v="0.40537430000000002"/>
  </r>
  <r>
    <x v="291"/>
    <x v="3"/>
    <x v="1"/>
    <n v="2110"/>
    <n v="36998"/>
    <s v="Central"/>
    <n v="5.70301E-2"/>
  </r>
  <r>
    <x v="291"/>
    <x v="3"/>
    <x v="2"/>
    <n v="4"/>
    <n v="4350"/>
    <s v="Central"/>
    <n v="9.1949999999999996E-4"/>
  </r>
  <r>
    <x v="291"/>
    <x v="3"/>
    <x v="3"/>
    <m/>
    <n v="2772"/>
    <s v="Central"/>
    <m/>
  </r>
  <r>
    <x v="291"/>
    <x v="3"/>
    <x v="4"/>
    <m/>
    <n v="5033"/>
    <s v="Central"/>
    <m/>
  </r>
  <r>
    <x v="292"/>
    <x v="3"/>
    <x v="0"/>
    <n v="3540"/>
    <n v="6366"/>
    <s v="Central"/>
    <n v="0.55607910000000005"/>
  </r>
  <r>
    <x v="292"/>
    <x v="3"/>
    <x v="1"/>
    <n v="1184"/>
    <n v="15068"/>
    <s v="Central"/>
    <n v="7.8577099999999997E-2"/>
  </r>
  <r>
    <x v="292"/>
    <x v="3"/>
    <x v="3"/>
    <m/>
    <n v="936"/>
    <s v="Central"/>
    <m/>
  </r>
  <r>
    <x v="292"/>
    <x v="3"/>
    <x v="2"/>
    <m/>
    <n v="1279"/>
    <s v="Central"/>
    <m/>
  </r>
  <r>
    <x v="292"/>
    <x v="3"/>
    <x v="4"/>
    <m/>
    <n v="1528"/>
    <s v="Central"/>
    <m/>
  </r>
  <r>
    <x v="293"/>
    <x v="3"/>
    <x v="0"/>
    <n v="1749"/>
    <n v="3309"/>
    <s v="Central"/>
    <n v="0.52855850000000004"/>
  </r>
  <r>
    <x v="293"/>
    <x v="3"/>
    <x v="1"/>
    <n v="479"/>
    <n v="6669"/>
    <s v="Central"/>
    <n v="7.1824899999999997E-2"/>
  </r>
  <r>
    <x v="293"/>
    <x v="3"/>
    <x v="2"/>
    <n v="1"/>
    <n v="1012"/>
    <s v="Central"/>
    <n v="9.881E-4"/>
  </r>
  <r>
    <x v="293"/>
    <x v="3"/>
    <x v="3"/>
    <m/>
    <n v="340"/>
    <s v="Central"/>
    <m/>
  </r>
  <r>
    <x v="293"/>
    <x v="3"/>
    <x v="4"/>
    <m/>
    <n v="817"/>
    <s v="Central"/>
    <m/>
  </r>
  <r>
    <x v="294"/>
    <x v="3"/>
    <x v="0"/>
    <n v="3914"/>
    <n v="8798"/>
    <s v="Central"/>
    <n v="0.44487379999999999"/>
  </r>
  <r>
    <x v="294"/>
    <x v="3"/>
    <x v="1"/>
    <n v="1414"/>
    <n v="19043"/>
    <s v="Central"/>
    <n v="7.4253E-2"/>
  </r>
  <r>
    <x v="294"/>
    <x v="3"/>
    <x v="3"/>
    <m/>
    <n v="1143"/>
    <s v="Central"/>
    <m/>
  </r>
  <r>
    <x v="294"/>
    <x v="3"/>
    <x v="2"/>
    <m/>
    <n v="1807"/>
    <s v="Central"/>
    <m/>
  </r>
  <r>
    <x v="294"/>
    <x v="3"/>
    <x v="4"/>
    <m/>
    <n v="1830"/>
    <s v="Central"/>
    <m/>
  </r>
  <r>
    <x v="295"/>
    <x v="3"/>
    <x v="0"/>
    <n v="7968"/>
    <n v="16433"/>
    <s v="Central"/>
    <n v="0.48487799999999998"/>
  </r>
  <r>
    <x v="295"/>
    <x v="3"/>
    <x v="1"/>
    <n v="4063"/>
    <n v="48111"/>
    <s v="Central"/>
    <n v="8.4450499999999998E-2"/>
  </r>
  <r>
    <x v="295"/>
    <x v="3"/>
    <x v="2"/>
    <n v="4"/>
    <n v="4580"/>
    <s v="Central"/>
    <n v="8.7339999999999998E-4"/>
  </r>
  <r>
    <x v="295"/>
    <x v="3"/>
    <x v="3"/>
    <m/>
    <n v="2974"/>
    <s v="Central"/>
    <m/>
  </r>
  <r>
    <x v="295"/>
    <x v="3"/>
    <x v="4"/>
    <m/>
    <n v="5587"/>
    <s v="Central"/>
    <m/>
  </r>
  <r>
    <x v="296"/>
    <x v="3"/>
    <x v="0"/>
    <n v="1283"/>
    <n v="2326"/>
    <s v="Central"/>
    <n v="0.55159069999999999"/>
  </r>
  <r>
    <x v="296"/>
    <x v="3"/>
    <x v="1"/>
    <n v="371"/>
    <n v="4437"/>
    <s v="Central"/>
    <n v="8.3615099999999998E-2"/>
  </r>
  <r>
    <x v="296"/>
    <x v="3"/>
    <x v="3"/>
    <m/>
    <n v="233"/>
    <s v="Central"/>
    <m/>
  </r>
  <r>
    <x v="296"/>
    <x v="3"/>
    <x v="2"/>
    <m/>
    <n v="726"/>
    <s v="Central"/>
    <m/>
  </r>
  <r>
    <x v="296"/>
    <x v="3"/>
    <x v="4"/>
    <m/>
    <n v="567"/>
    <s v="Central"/>
    <m/>
  </r>
  <r>
    <x v="297"/>
    <x v="3"/>
    <x v="0"/>
    <n v="3641"/>
    <n v="10471"/>
    <s v="Central"/>
    <n v="0.34772229999999998"/>
  </r>
  <r>
    <x v="297"/>
    <x v="3"/>
    <x v="1"/>
    <n v="1125"/>
    <n v="23775"/>
    <s v="Central"/>
    <n v="4.7318600000000002E-2"/>
  </r>
  <r>
    <x v="297"/>
    <x v="3"/>
    <x v="3"/>
    <m/>
    <n v="1757"/>
    <s v="Central"/>
    <m/>
  </r>
  <r>
    <x v="297"/>
    <x v="3"/>
    <x v="2"/>
    <m/>
    <n v="2768"/>
    <s v="Central"/>
    <m/>
  </r>
  <r>
    <x v="297"/>
    <x v="3"/>
    <x v="4"/>
    <m/>
    <n v="2924"/>
    <s v="Central"/>
    <m/>
  </r>
  <r>
    <x v="10"/>
    <x v="3"/>
    <x v="3"/>
    <m/>
    <n v="1432"/>
    <s v="Central"/>
    <m/>
  </r>
  <r>
    <x v="10"/>
    <x v="3"/>
    <x v="4"/>
    <m/>
    <n v="2780"/>
    <s v="Central"/>
    <m/>
  </r>
  <r>
    <x v="298"/>
    <x v="3"/>
    <x v="0"/>
    <n v="2389"/>
    <n v="4166"/>
    <s v="Central"/>
    <n v="0.57345179999999996"/>
  </r>
  <r>
    <x v="298"/>
    <x v="3"/>
    <x v="1"/>
    <n v="631"/>
    <n v="7257"/>
    <s v="Central"/>
    <n v="8.69505E-2"/>
  </r>
  <r>
    <x v="298"/>
    <x v="3"/>
    <x v="2"/>
    <n v="3"/>
    <n v="1119"/>
    <s v="Central"/>
    <n v="2.6809999999999998E-3"/>
  </r>
  <r>
    <x v="298"/>
    <x v="3"/>
    <x v="3"/>
    <m/>
    <n v="386"/>
    <s v="Central"/>
    <m/>
  </r>
  <r>
    <x v="298"/>
    <x v="3"/>
    <x v="4"/>
    <m/>
    <n v="895"/>
    <s v="Central"/>
    <m/>
  </r>
  <r>
    <x v="88"/>
    <x v="3"/>
    <x v="3"/>
    <m/>
    <n v="2083"/>
    <s v="Central"/>
    <m/>
  </r>
  <r>
    <x v="88"/>
    <x v="3"/>
    <x v="4"/>
    <m/>
    <n v="3394"/>
    <s v="Central"/>
    <m/>
  </r>
  <r>
    <x v="42"/>
    <x v="3"/>
    <x v="3"/>
    <m/>
    <n v="1353"/>
    <s v="Central"/>
    <m/>
  </r>
  <r>
    <x v="42"/>
    <x v="3"/>
    <x v="2"/>
    <m/>
    <n v="1757"/>
    <s v="Central"/>
    <m/>
  </r>
  <r>
    <x v="42"/>
    <x v="3"/>
    <x v="4"/>
    <m/>
    <n v="2055"/>
    <s v="Central"/>
    <m/>
  </r>
  <r>
    <x v="43"/>
    <x v="3"/>
    <x v="3"/>
    <m/>
    <n v="994"/>
    <s v="Central"/>
    <m/>
  </r>
  <r>
    <x v="43"/>
    <x v="3"/>
    <x v="4"/>
    <m/>
    <n v="1707"/>
    <s v="Central"/>
    <m/>
  </r>
  <r>
    <x v="44"/>
    <x v="3"/>
    <x v="3"/>
    <m/>
    <n v="1230"/>
    <s v="Central"/>
    <m/>
  </r>
  <r>
    <x v="44"/>
    <x v="3"/>
    <x v="4"/>
    <m/>
    <n v="2062"/>
    <s v="Central"/>
    <m/>
  </r>
  <r>
    <x v="45"/>
    <x v="3"/>
    <x v="3"/>
    <m/>
    <n v="2120"/>
    <s v="Central"/>
    <m/>
  </r>
  <r>
    <x v="45"/>
    <x v="3"/>
    <x v="2"/>
    <m/>
    <n v="3832"/>
    <s v="Central"/>
    <m/>
  </r>
  <r>
    <x v="45"/>
    <x v="3"/>
    <x v="4"/>
    <m/>
    <n v="4095"/>
    <s v="Central"/>
    <m/>
  </r>
  <r>
    <x v="11"/>
    <x v="3"/>
    <x v="3"/>
    <m/>
    <n v="649"/>
    <s v="Central"/>
    <m/>
  </r>
  <r>
    <x v="11"/>
    <x v="3"/>
    <x v="4"/>
    <m/>
    <n v="1117"/>
    <s v="Central"/>
    <m/>
  </r>
  <r>
    <x v="12"/>
    <x v="3"/>
    <x v="3"/>
    <m/>
    <n v="838"/>
    <s v="Toronto"/>
    <m/>
  </r>
  <r>
    <x v="12"/>
    <x v="3"/>
    <x v="4"/>
    <m/>
    <n v="1430"/>
    <s v="Toronto"/>
    <m/>
  </r>
  <r>
    <x v="299"/>
    <x v="3"/>
    <x v="0"/>
    <n v="4279"/>
    <n v="9724"/>
    <s v="Toronto"/>
    <n v="0.44004520000000003"/>
  </r>
  <r>
    <x v="299"/>
    <x v="3"/>
    <x v="1"/>
    <n v="3071"/>
    <n v="31969"/>
    <s v="Toronto"/>
    <n v="9.6061800000000003E-2"/>
  </r>
  <r>
    <x v="299"/>
    <x v="3"/>
    <x v="2"/>
    <n v="6"/>
    <n v="3227"/>
    <s v="Toronto"/>
    <n v="1.8592999999999999E-3"/>
  </r>
  <r>
    <x v="299"/>
    <x v="3"/>
    <x v="3"/>
    <m/>
    <n v="2569"/>
    <s v="Toronto"/>
    <m/>
  </r>
  <r>
    <x v="299"/>
    <x v="3"/>
    <x v="4"/>
    <m/>
    <n v="4330"/>
    <s v="Toronto"/>
    <m/>
  </r>
  <r>
    <x v="300"/>
    <x v="3"/>
    <x v="0"/>
    <n v="3458"/>
    <n v="5918"/>
    <s v="East"/>
    <n v="0.58431909999999998"/>
  </r>
  <r>
    <x v="300"/>
    <x v="3"/>
    <x v="1"/>
    <n v="1819"/>
    <n v="15478"/>
    <s v="East"/>
    <n v="0.1175216"/>
  </r>
  <r>
    <x v="300"/>
    <x v="3"/>
    <x v="2"/>
    <n v="3"/>
    <n v="2021"/>
    <s v="East"/>
    <n v="1.4844000000000001E-3"/>
  </r>
  <r>
    <x v="300"/>
    <x v="3"/>
    <x v="3"/>
    <m/>
    <n v="1287"/>
    <s v="East"/>
    <m/>
  </r>
  <r>
    <x v="300"/>
    <x v="3"/>
    <x v="4"/>
    <m/>
    <n v="2278"/>
    <s v="East"/>
    <m/>
  </r>
  <r>
    <x v="301"/>
    <x v="3"/>
    <x v="0"/>
    <n v="3409"/>
    <n v="5109"/>
    <s v="Central"/>
    <n v="0.66725389999999996"/>
  </r>
  <r>
    <x v="301"/>
    <x v="3"/>
    <x v="1"/>
    <n v="1388"/>
    <n v="11344"/>
    <s v="Central"/>
    <n v="0.1223554"/>
  </r>
  <r>
    <x v="301"/>
    <x v="3"/>
    <x v="2"/>
    <n v="5"/>
    <n v="1773"/>
    <s v="Central"/>
    <n v="2.8200999999999999E-3"/>
  </r>
  <r>
    <x v="301"/>
    <x v="3"/>
    <x v="4"/>
    <n v="1"/>
    <n v="1569"/>
    <s v="Central"/>
    <n v="6.3730000000000004E-4"/>
  </r>
  <r>
    <x v="301"/>
    <x v="3"/>
    <x v="3"/>
    <m/>
    <n v="741"/>
    <s v="Central"/>
    <m/>
  </r>
  <r>
    <x v="89"/>
    <x v="3"/>
    <x v="3"/>
    <m/>
    <n v="1537"/>
    <s v="Toronto"/>
    <m/>
  </r>
  <r>
    <x v="89"/>
    <x v="3"/>
    <x v="4"/>
    <m/>
    <n v="2824"/>
    <s v="Toronto"/>
    <m/>
  </r>
  <r>
    <x v="302"/>
    <x v="3"/>
    <x v="0"/>
    <n v="3490"/>
    <n v="8037"/>
    <s v="Toronto"/>
    <n v="0.43424160000000001"/>
  </r>
  <r>
    <x v="302"/>
    <x v="3"/>
    <x v="1"/>
    <n v="2618"/>
    <n v="21274"/>
    <s v="Toronto"/>
    <n v="0.123061"/>
  </r>
  <r>
    <x v="302"/>
    <x v="3"/>
    <x v="2"/>
    <n v="3"/>
    <n v="2443"/>
    <s v="Toronto"/>
    <n v="1.2279999999999999E-3"/>
  </r>
  <r>
    <x v="302"/>
    <x v="3"/>
    <x v="3"/>
    <m/>
    <n v="1708"/>
    <s v="Toronto"/>
    <m/>
  </r>
  <r>
    <x v="302"/>
    <x v="3"/>
    <x v="4"/>
    <m/>
    <n v="3117"/>
    <s v="Toronto"/>
    <m/>
  </r>
  <r>
    <x v="303"/>
    <x v="3"/>
    <x v="0"/>
    <n v="3788"/>
    <n v="7543"/>
    <s v="Toronto"/>
    <n v="0.50218739999999995"/>
  </r>
  <r>
    <x v="303"/>
    <x v="3"/>
    <x v="1"/>
    <n v="2528"/>
    <n v="18641"/>
    <s v="Toronto"/>
    <n v="0.13561500000000001"/>
  </r>
  <r>
    <x v="303"/>
    <x v="3"/>
    <x v="2"/>
    <n v="8"/>
    <n v="2029"/>
    <s v="Toronto"/>
    <n v="3.9427999999999998E-3"/>
  </r>
  <r>
    <x v="303"/>
    <x v="3"/>
    <x v="3"/>
    <m/>
    <n v="1217"/>
    <s v="Toronto"/>
    <m/>
  </r>
  <r>
    <x v="303"/>
    <x v="3"/>
    <x v="4"/>
    <m/>
    <n v="2319"/>
    <s v="Toronto"/>
    <m/>
  </r>
  <r>
    <x v="304"/>
    <x v="3"/>
    <x v="0"/>
    <n v="3308"/>
    <n v="6318"/>
    <s v="Toronto"/>
    <n v="0.52358340000000003"/>
  </r>
  <r>
    <x v="304"/>
    <x v="3"/>
    <x v="1"/>
    <n v="2476"/>
    <n v="20448"/>
    <s v="Toronto"/>
    <n v="0.1210876"/>
  </r>
  <r>
    <x v="304"/>
    <x v="3"/>
    <x v="2"/>
    <n v="6"/>
    <n v="2504"/>
    <s v="Toronto"/>
    <n v="2.3961999999999998E-3"/>
  </r>
  <r>
    <x v="304"/>
    <x v="3"/>
    <x v="3"/>
    <m/>
    <n v="1801"/>
    <s v="Toronto"/>
    <m/>
  </r>
  <r>
    <x v="304"/>
    <x v="3"/>
    <x v="4"/>
    <m/>
    <n v="3022"/>
    <s v="Toronto"/>
    <m/>
  </r>
  <r>
    <x v="305"/>
    <x v="3"/>
    <x v="0"/>
    <n v="1976"/>
    <n v="4106"/>
    <s v="Toronto"/>
    <n v="0.48124689999999998"/>
  </r>
  <r>
    <x v="305"/>
    <x v="3"/>
    <x v="1"/>
    <n v="2008"/>
    <n v="16703"/>
    <s v="Toronto"/>
    <n v="0.1202179"/>
  </r>
  <r>
    <x v="305"/>
    <x v="3"/>
    <x v="2"/>
    <n v="1"/>
    <n v="1326"/>
    <s v="Toronto"/>
    <n v="7.5409999999999995E-4"/>
  </r>
  <r>
    <x v="305"/>
    <x v="3"/>
    <x v="3"/>
    <m/>
    <n v="1169"/>
    <s v="Toronto"/>
    <m/>
  </r>
  <r>
    <x v="305"/>
    <x v="3"/>
    <x v="4"/>
    <m/>
    <n v="1830"/>
    <s v="Toronto"/>
    <m/>
  </r>
  <r>
    <x v="306"/>
    <x v="3"/>
    <x v="0"/>
    <n v="2934"/>
    <n v="4378"/>
    <s v="Toronto"/>
    <n v="0.67016909999999996"/>
  </r>
  <r>
    <x v="306"/>
    <x v="3"/>
    <x v="1"/>
    <n v="989"/>
    <n v="8865"/>
    <s v="Toronto"/>
    <n v="0.1115623"/>
  </r>
  <r>
    <x v="306"/>
    <x v="3"/>
    <x v="2"/>
    <n v="6"/>
    <n v="1491"/>
    <s v="Toronto"/>
    <n v="4.0241000000000001E-3"/>
  </r>
  <r>
    <x v="306"/>
    <x v="3"/>
    <x v="3"/>
    <m/>
    <n v="455"/>
    <s v="Toronto"/>
    <m/>
  </r>
  <r>
    <x v="306"/>
    <x v="3"/>
    <x v="4"/>
    <m/>
    <n v="1225"/>
    <s v="Toronto"/>
    <m/>
  </r>
  <r>
    <x v="307"/>
    <x v="3"/>
    <x v="0"/>
    <n v="2459"/>
    <n v="4469"/>
    <s v="Central"/>
    <n v="0.55023500000000003"/>
  </r>
  <r>
    <x v="307"/>
    <x v="3"/>
    <x v="1"/>
    <n v="1637"/>
    <n v="16114"/>
    <s v="Central"/>
    <n v="0.1015887"/>
  </r>
  <r>
    <x v="307"/>
    <x v="3"/>
    <x v="2"/>
    <n v="2"/>
    <n v="1102"/>
    <s v="Central"/>
    <n v="1.8148999999999999E-3"/>
  </r>
  <r>
    <x v="307"/>
    <x v="3"/>
    <x v="3"/>
    <m/>
    <n v="911"/>
    <s v="Central"/>
    <m/>
  </r>
  <r>
    <x v="307"/>
    <x v="3"/>
    <x v="4"/>
    <m/>
    <n v="1350"/>
    <s v="Central"/>
    <m/>
  </r>
  <r>
    <x v="308"/>
    <x v="3"/>
    <x v="0"/>
    <n v="1718"/>
    <n v="2595"/>
    <s v="Central"/>
    <n v="0.66204240000000003"/>
  </r>
  <r>
    <x v="308"/>
    <x v="3"/>
    <x v="1"/>
    <n v="870"/>
    <n v="7514"/>
    <s v="Central"/>
    <n v="0.1157839"/>
  </r>
  <r>
    <x v="308"/>
    <x v="3"/>
    <x v="2"/>
    <n v="3"/>
    <n v="1072"/>
    <s v="Central"/>
    <n v="2.7985000000000002E-3"/>
  </r>
  <r>
    <x v="308"/>
    <x v="3"/>
    <x v="3"/>
    <m/>
    <n v="429"/>
    <s v="Central"/>
    <m/>
  </r>
  <r>
    <x v="308"/>
    <x v="3"/>
    <x v="4"/>
    <m/>
    <n v="913"/>
    <s v="Central"/>
    <m/>
  </r>
  <r>
    <x v="309"/>
    <x v="3"/>
    <x v="0"/>
    <n v="3516"/>
    <n v="6004"/>
    <s v="Toronto"/>
    <n v="0.58560959999999995"/>
  </r>
  <r>
    <x v="309"/>
    <x v="3"/>
    <x v="1"/>
    <n v="2331"/>
    <n v="20050"/>
    <s v="Toronto"/>
    <n v="0.1162594"/>
  </r>
  <r>
    <x v="309"/>
    <x v="3"/>
    <x v="2"/>
    <n v="3"/>
    <n v="1725"/>
    <s v="Toronto"/>
    <n v="1.7390999999999999E-3"/>
  </r>
  <r>
    <x v="309"/>
    <x v="3"/>
    <x v="3"/>
    <m/>
    <n v="1354"/>
    <s v="Toronto"/>
    <m/>
  </r>
  <r>
    <x v="309"/>
    <x v="3"/>
    <x v="4"/>
    <m/>
    <n v="2181"/>
    <s v="Toronto"/>
    <m/>
  </r>
  <r>
    <x v="310"/>
    <x v="3"/>
    <x v="0"/>
    <n v="2270"/>
    <n v="3418"/>
    <s v="Central"/>
    <n v="0.66413100000000003"/>
  </r>
  <r>
    <x v="310"/>
    <x v="3"/>
    <x v="1"/>
    <n v="675"/>
    <n v="5870"/>
    <s v="Central"/>
    <n v="0.1149915"/>
  </r>
  <r>
    <x v="310"/>
    <x v="3"/>
    <x v="3"/>
    <m/>
    <n v="371"/>
    <s v="Central"/>
    <m/>
  </r>
  <r>
    <x v="310"/>
    <x v="3"/>
    <x v="2"/>
    <m/>
    <n v="664"/>
    <s v="Central"/>
    <m/>
  </r>
  <r>
    <x v="310"/>
    <x v="3"/>
    <x v="4"/>
    <m/>
    <n v="738"/>
    <s v="Central"/>
    <m/>
  </r>
  <r>
    <x v="311"/>
    <x v="3"/>
    <x v="0"/>
    <n v="3848"/>
    <n v="5942"/>
    <s v="East"/>
    <n v="0.64759339999999999"/>
  </r>
  <r>
    <x v="311"/>
    <x v="3"/>
    <x v="1"/>
    <n v="1339"/>
    <n v="11057"/>
    <s v="East"/>
    <n v="0.12109979999999999"/>
  </r>
  <r>
    <x v="311"/>
    <x v="3"/>
    <x v="2"/>
    <n v="5"/>
    <n v="1000"/>
    <s v="East"/>
    <n v="5.0000000000000001E-3"/>
  </r>
  <r>
    <x v="311"/>
    <x v="3"/>
    <x v="3"/>
    <m/>
    <n v="614"/>
    <s v="East"/>
    <m/>
  </r>
  <r>
    <x v="311"/>
    <x v="3"/>
    <x v="4"/>
    <m/>
    <n v="1066"/>
    <s v="East"/>
    <m/>
  </r>
  <r>
    <x v="312"/>
    <x v="3"/>
    <x v="0"/>
    <n v="2994"/>
    <n v="4734"/>
    <s v="East"/>
    <n v="0.63244610000000001"/>
  </r>
  <r>
    <x v="312"/>
    <x v="3"/>
    <x v="1"/>
    <n v="913"/>
    <n v="9211"/>
    <s v="East"/>
    <n v="9.9120600000000003E-2"/>
  </r>
  <r>
    <x v="312"/>
    <x v="3"/>
    <x v="2"/>
    <n v="1"/>
    <n v="837"/>
    <s v="East"/>
    <n v="1.1946999999999999E-3"/>
  </r>
  <r>
    <x v="312"/>
    <x v="3"/>
    <x v="3"/>
    <m/>
    <n v="436"/>
    <s v="East"/>
    <m/>
  </r>
  <r>
    <x v="312"/>
    <x v="3"/>
    <x v="4"/>
    <m/>
    <n v="859"/>
    <s v="East"/>
    <m/>
  </r>
  <r>
    <x v="13"/>
    <x v="3"/>
    <x v="3"/>
    <m/>
    <n v="805"/>
    <s v="Toronto"/>
    <m/>
  </r>
  <r>
    <x v="13"/>
    <x v="3"/>
    <x v="4"/>
    <m/>
    <n v="1477"/>
    <s v="Toronto"/>
    <m/>
  </r>
  <r>
    <x v="313"/>
    <x v="3"/>
    <x v="0"/>
    <n v="3082"/>
    <n v="5353"/>
    <s v="Toronto"/>
    <n v="0.57575189999999998"/>
  </r>
  <r>
    <x v="313"/>
    <x v="3"/>
    <x v="1"/>
    <n v="3120"/>
    <n v="24963"/>
    <s v="Toronto"/>
    <n v="0.124985"/>
  </r>
  <r>
    <x v="313"/>
    <x v="3"/>
    <x v="3"/>
    <m/>
    <n v="1158"/>
    <s v="Toronto"/>
    <m/>
  </r>
  <r>
    <x v="313"/>
    <x v="3"/>
    <x v="2"/>
    <m/>
    <n v="1695"/>
    <s v="Toronto"/>
    <m/>
  </r>
  <r>
    <x v="313"/>
    <x v="3"/>
    <x v="4"/>
    <m/>
    <n v="1860"/>
    <s v="Toronto"/>
    <m/>
  </r>
  <r>
    <x v="14"/>
    <x v="3"/>
    <x v="3"/>
    <m/>
    <n v="1795"/>
    <s v="Central"/>
    <m/>
  </r>
  <r>
    <x v="14"/>
    <x v="3"/>
    <x v="4"/>
    <m/>
    <n v="2325"/>
    <s v="Central"/>
    <m/>
  </r>
  <r>
    <x v="314"/>
    <x v="3"/>
    <x v="0"/>
    <n v="1108"/>
    <n v="2320"/>
    <s v="Central"/>
    <n v="0.47758620000000002"/>
  </r>
  <r>
    <x v="314"/>
    <x v="3"/>
    <x v="1"/>
    <n v="1377"/>
    <n v="11935"/>
    <s v="Central"/>
    <n v="0.1153749"/>
  </r>
  <r>
    <x v="314"/>
    <x v="3"/>
    <x v="3"/>
    <m/>
    <n v="449"/>
    <s v="Central"/>
    <m/>
  </r>
  <r>
    <x v="314"/>
    <x v="3"/>
    <x v="2"/>
    <m/>
    <n v="412"/>
    <s v="Central"/>
    <m/>
  </r>
  <r>
    <x v="314"/>
    <x v="3"/>
    <x v="4"/>
    <m/>
    <n v="687"/>
    <s v="Central"/>
    <m/>
  </r>
  <r>
    <x v="315"/>
    <x v="3"/>
    <x v="0"/>
    <n v="286"/>
    <n v="549"/>
    <s v="Central"/>
    <n v="0.52094720000000005"/>
  </r>
  <r>
    <x v="315"/>
    <x v="3"/>
    <x v="1"/>
    <n v="323"/>
    <n v="2553"/>
    <s v="Central"/>
    <n v="0.12651780000000001"/>
  </r>
  <r>
    <x v="315"/>
    <x v="3"/>
    <x v="3"/>
    <m/>
    <n v="100"/>
    <s v="Central"/>
    <m/>
  </r>
  <r>
    <x v="315"/>
    <x v="3"/>
    <x v="2"/>
    <m/>
    <n v="80"/>
    <s v="Central"/>
    <m/>
  </r>
  <r>
    <x v="315"/>
    <x v="3"/>
    <x v="4"/>
    <m/>
    <n v="115"/>
    <s v="Central"/>
    <m/>
  </r>
  <r>
    <x v="316"/>
    <x v="3"/>
    <x v="0"/>
    <n v="1172"/>
    <n v="2138"/>
    <s v="Toronto"/>
    <n v="0.54817590000000005"/>
  </r>
  <r>
    <x v="316"/>
    <x v="3"/>
    <x v="1"/>
    <n v="800"/>
    <n v="8474"/>
    <s v="Toronto"/>
    <n v="9.4406400000000001E-2"/>
  </r>
  <r>
    <x v="316"/>
    <x v="3"/>
    <x v="3"/>
    <m/>
    <n v="401"/>
    <s v="Toronto"/>
    <m/>
  </r>
  <r>
    <x v="316"/>
    <x v="3"/>
    <x v="2"/>
    <m/>
    <n v="242"/>
    <s v="Toronto"/>
    <m/>
  </r>
  <r>
    <x v="316"/>
    <x v="3"/>
    <x v="4"/>
    <m/>
    <n v="398"/>
    <s v="Toronto"/>
    <m/>
  </r>
  <r>
    <x v="317"/>
    <x v="3"/>
    <x v="0"/>
    <n v="525"/>
    <n v="1032"/>
    <s v="East"/>
    <n v="0.50872090000000003"/>
  </r>
  <r>
    <x v="317"/>
    <x v="3"/>
    <x v="1"/>
    <n v="878"/>
    <n v="8308"/>
    <s v="East"/>
    <n v="0.10568130000000001"/>
  </r>
  <r>
    <x v="317"/>
    <x v="3"/>
    <x v="3"/>
    <m/>
    <n v="616"/>
    <s v="East"/>
    <m/>
  </r>
  <r>
    <x v="317"/>
    <x v="3"/>
    <x v="2"/>
    <m/>
    <n v="890"/>
    <s v="East"/>
    <m/>
  </r>
  <r>
    <x v="317"/>
    <x v="3"/>
    <x v="4"/>
    <m/>
    <n v="1298"/>
    <s v="East"/>
    <m/>
  </r>
  <r>
    <x v="318"/>
    <x v="3"/>
    <x v="0"/>
    <n v="141"/>
    <n v="270"/>
    <s v="Central"/>
    <n v="0.52222219999999997"/>
  </r>
  <r>
    <x v="318"/>
    <x v="3"/>
    <x v="1"/>
    <n v="201"/>
    <n v="2485"/>
    <s v="Central"/>
    <n v="8.0885299999999993E-2"/>
  </r>
  <r>
    <x v="318"/>
    <x v="3"/>
    <x v="3"/>
    <m/>
    <n v="107"/>
    <s v="Central"/>
    <m/>
  </r>
  <r>
    <x v="318"/>
    <x v="3"/>
    <x v="2"/>
    <m/>
    <n v="67"/>
    <s v="Central"/>
    <m/>
  </r>
  <r>
    <x v="318"/>
    <x v="3"/>
    <x v="4"/>
    <m/>
    <n v="149"/>
    <s v="Central"/>
    <m/>
  </r>
  <r>
    <x v="319"/>
    <x v="3"/>
    <x v="0"/>
    <n v="1445"/>
    <n v="2858"/>
    <s v="Central"/>
    <n v="0.50559829999999994"/>
  </r>
  <r>
    <x v="319"/>
    <x v="3"/>
    <x v="1"/>
    <n v="982"/>
    <n v="11797"/>
    <s v="Central"/>
    <n v="8.3241499999999996E-2"/>
  </r>
  <r>
    <x v="319"/>
    <x v="3"/>
    <x v="3"/>
    <m/>
    <n v="560"/>
    <s v="Central"/>
    <m/>
  </r>
  <r>
    <x v="319"/>
    <x v="3"/>
    <x v="2"/>
    <m/>
    <n v="375"/>
    <s v="Central"/>
    <m/>
  </r>
  <r>
    <x v="319"/>
    <x v="3"/>
    <x v="4"/>
    <m/>
    <n v="769"/>
    <s v="Central"/>
    <m/>
  </r>
  <r>
    <x v="320"/>
    <x v="3"/>
    <x v="0"/>
    <n v="7"/>
    <n v="4"/>
    <s v="Toronto"/>
    <n v="1"/>
  </r>
  <r>
    <x v="320"/>
    <x v="3"/>
    <x v="1"/>
    <n v="1"/>
    <n v="15"/>
    <s v="Toronto"/>
    <n v="6.6666699999999995E-2"/>
  </r>
  <r>
    <x v="320"/>
    <x v="3"/>
    <x v="3"/>
    <m/>
    <n v="1"/>
    <s v="Toronto"/>
    <m/>
  </r>
  <r>
    <x v="320"/>
    <x v="3"/>
    <x v="2"/>
    <m/>
    <n v="1"/>
    <s v="Toronto"/>
    <m/>
  </r>
  <r>
    <x v="320"/>
    <x v="3"/>
    <x v="4"/>
    <m/>
    <n v="2"/>
    <s v="Toronto"/>
    <m/>
  </r>
  <r>
    <x v="321"/>
    <x v="3"/>
    <x v="1"/>
    <n v="2"/>
    <n v="3"/>
    <s v="Toronto"/>
    <n v="0.66666669999999995"/>
  </r>
  <r>
    <x v="321"/>
    <x v="3"/>
    <x v="0"/>
    <n v="4"/>
    <n v="0"/>
    <s v="Toronto"/>
    <m/>
  </r>
  <r>
    <x v="321"/>
    <x v="3"/>
    <x v="3"/>
    <m/>
    <n v="1"/>
    <s v="Toronto"/>
    <m/>
  </r>
  <r>
    <x v="321"/>
    <x v="3"/>
    <x v="2"/>
    <m/>
    <n v="1"/>
    <s v="Toronto"/>
    <m/>
  </r>
  <r>
    <x v="321"/>
    <x v="3"/>
    <x v="4"/>
    <m/>
    <n v="0"/>
    <s v="Toronto"/>
    <m/>
  </r>
  <r>
    <x v="322"/>
    <x v="3"/>
    <x v="0"/>
    <n v="3775"/>
    <n v="6190"/>
    <s v="East"/>
    <n v="0.60985460000000002"/>
  </r>
  <r>
    <x v="322"/>
    <x v="3"/>
    <x v="1"/>
    <n v="1812"/>
    <n v="15103"/>
    <s v="East"/>
    <n v="0.11997620000000001"/>
  </r>
  <r>
    <x v="322"/>
    <x v="3"/>
    <x v="2"/>
    <n v="3"/>
    <n v="2628"/>
    <s v="East"/>
    <n v="1.1416E-3"/>
  </r>
  <r>
    <x v="322"/>
    <x v="3"/>
    <x v="3"/>
    <m/>
    <n v="1109"/>
    <s v="East"/>
    <m/>
  </r>
  <r>
    <x v="322"/>
    <x v="3"/>
    <x v="4"/>
    <m/>
    <n v="2561"/>
    <s v="East"/>
    <m/>
  </r>
  <r>
    <x v="323"/>
    <x v="3"/>
    <x v="0"/>
    <n v="2356"/>
    <n v="4103"/>
    <s v="Central"/>
    <n v="0.574214"/>
  </r>
  <r>
    <x v="323"/>
    <x v="3"/>
    <x v="1"/>
    <n v="915"/>
    <n v="10063"/>
    <s v="Central"/>
    <n v="9.09272E-2"/>
  </r>
  <r>
    <x v="323"/>
    <x v="3"/>
    <x v="2"/>
    <n v="3"/>
    <n v="1758"/>
    <s v="Central"/>
    <n v="1.7064999999999999E-3"/>
  </r>
  <r>
    <x v="323"/>
    <x v="3"/>
    <x v="3"/>
    <m/>
    <n v="742"/>
    <s v="Central"/>
    <m/>
  </r>
  <r>
    <x v="323"/>
    <x v="3"/>
    <x v="4"/>
    <m/>
    <n v="1638"/>
    <s v="Central"/>
    <m/>
  </r>
  <r>
    <x v="324"/>
    <x v="3"/>
    <x v="0"/>
    <n v="3569"/>
    <n v="5521"/>
    <s v="Toronto"/>
    <n v="0.64644089999999998"/>
  </r>
  <r>
    <x v="324"/>
    <x v="3"/>
    <x v="1"/>
    <n v="1321"/>
    <n v="11498"/>
    <s v="Toronto"/>
    <n v="0.11488950000000001"/>
  </r>
  <r>
    <x v="324"/>
    <x v="3"/>
    <x v="2"/>
    <n v="5"/>
    <n v="1390"/>
    <s v="Toronto"/>
    <n v="3.5971000000000002E-3"/>
  </r>
  <r>
    <x v="324"/>
    <x v="3"/>
    <x v="3"/>
    <m/>
    <n v="642"/>
    <s v="Toronto"/>
    <m/>
  </r>
  <r>
    <x v="324"/>
    <x v="3"/>
    <x v="4"/>
    <m/>
    <n v="1226"/>
    <s v="Toronto"/>
    <m/>
  </r>
  <r>
    <x v="325"/>
    <x v="3"/>
    <x v="0"/>
    <n v="4168"/>
    <n v="6802"/>
    <s v="Central"/>
    <n v="0.612761"/>
  </r>
  <r>
    <x v="325"/>
    <x v="3"/>
    <x v="1"/>
    <n v="1805"/>
    <n v="16117"/>
    <s v="Central"/>
    <n v="0.1119935"/>
  </r>
  <r>
    <x v="325"/>
    <x v="3"/>
    <x v="2"/>
    <n v="7"/>
    <n v="994"/>
    <s v="Central"/>
    <n v="7.0422999999999996E-3"/>
  </r>
  <r>
    <x v="325"/>
    <x v="3"/>
    <x v="3"/>
    <m/>
    <n v="705"/>
    <s v="Central"/>
    <m/>
  </r>
  <r>
    <x v="325"/>
    <x v="3"/>
    <x v="4"/>
    <m/>
    <n v="1184"/>
    <s v="Central"/>
    <m/>
  </r>
  <r>
    <x v="326"/>
    <x v="3"/>
    <x v="0"/>
    <n v="1628"/>
    <n v="3239"/>
    <s v="Central"/>
    <n v="0.50262430000000002"/>
  </r>
  <r>
    <x v="326"/>
    <x v="3"/>
    <x v="1"/>
    <n v="1416"/>
    <n v="11250"/>
    <s v="Central"/>
    <n v="0.1258667"/>
  </r>
  <r>
    <x v="326"/>
    <x v="3"/>
    <x v="3"/>
    <m/>
    <n v="490"/>
    <s v="Central"/>
    <m/>
  </r>
  <r>
    <x v="326"/>
    <x v="3"/>
    <x v="2"/>
    <m/>
    <n v="739"/>
    <s v="Central"/>
    <m/>
  </r>
  <r>
    <x v="326"/>
    <x v="3"/>
    <x v="4"/>
    <m/>
    <n v="931"/>
    <s v="Central"/>
    <m/>
  </r>
  <r>
    <x v="327"/>
    <x v="3"/>
    <x v="0"/>
    <n v="1576"/>
    <n v="3466"/>
    <s v="Toronto"/>
    <n v="0.45470280000000002"/>
  </r>
  <r>
    <x v="327"/>
    <x v="3"/>
    <x v="1"/>
    <n v="1127"/>
    <n v="12152"/>
    <s v="Toronto"/>
    <n v="9.2741900000000002E-2"/>
  </r>
  <r>
    <x v="327"/>
    <x v="3"/>
    <x v="2"/>
    <n v="2"/>
    <n v="814"/>
    <s v="Toronto"/>
    <n v="2.457E-3"/>
  </r>
  <r>
    <x v="327"/>
    <x v="3"/>
    <x v="3"/>
    <m/>
    <n v="468"/>
    <s v="Toronto"/>
    <m/>
  </r>
  <r>
    <x v="327"/>
    <x v="3"/>
    <x v="4"/>
    <m/>
    <n v="855"/>
    <s v="Toronto"/>
    <m/>
  </r>
  <r>
    <x v="328"/>
    <x v="3"/>
    <x v="0"/>
    <n v="1912"/>
    <n v="4583"/>
    <s v="Central"/>
    <n v="0.41719400000000001"/>
  </r>
  <r>
    <x v="328"/>
    <x v="3"/>
    <x v="1"/>
    <n v="4053"/>
    <n v="48089"/>
    <s v="Central"/>
    <n v="8.4281200000000001E-2"/>
  </r>
  <r>
    <x v="328"/>
    <x v="3"/>
    <x v="3"/>
    <m/>
    <n v="2070"/>
    <s v="Central"/>
    <m/>
  </r>
  <r>
    <x v="328"/>
    <x v="3"/>
    <x v="2"/>
    <m/>
    <n v="1053"/>
    <s v="Central"/>
    <m/>
  </r>
  <r>
    <x v="328"/>
    <x v="3"/>
    <x v="4"/>
    <m/>
    <n v="2111"/>
    <s v="Central"/>
    <m/>
  </r>
  <r>
    <x v="329"/>
    <x v="3"/>
    <x v="0"/>
    <n v="15"/>
    <n v="7"/>
    <s v="Toronto"/>
    <n v="1"/>
  </r>
  <r>
    <x v="329"/>
    <x v="3"/>
    <x v="1"/>
    <n v="4"/>
    <n v="11"/>
    <s v="Toronto"/>
    <n v="0.36363640000000003"/>
  </r>
  <r>
    <x v="329"/>
    <x v="3"/>
    <x v="3"/>
    <m/>
    <n v="2"/>
    <s v="Toronto"/>
    <m/>
  </r>
  <r>
    <x v="329"/>
    <x v="3"/>
    <x v="2"/>
    <m/>
    <n v="0"/>
    <s v="Toronto"/>
    <m/>
  </r>
  <r>
    <x v="329"/>
    <x v="3"/>
    <x v="4"/>
    <m/>
    <n v="3"/>
    <s v="Toronto"/>
    <m/>
  </r>
  <r>
    <x v="330"/>
    <x v="3"/>
    <x v="0"/>
    <n v="7"/>
    <n v="7"/>
    <s v="Toronto"/>
    <n v="1"/>
  </r>
  <r>
    <x v="330"/>
    <x v="3"/>
    <x v="1"/>
    <n v="5"/>
    <n v="18"/>
    <s v="Toronto"/>
    <n v="0.27777780000000002"/>
  </r>
  <r>
    <x v="330"/>
    <x v="3"/>
    <x v="3"/>
    <m/>
    <n v="0"/>
    <s v="Toronto"/>
    <m/>
  </r>
  <r>
    <x v="330"/>
    <x v="3"/>
    <x v="2"/>
    <m/>
    <n v="1"/>
    <s v="Toronto"/>
    <m/>
  </r>
  <r>
    <x v="330"/>
    <x v="3"/>
    <x v="4"/>
    <m/>
    <n v="1"/>
    <s v="Toronto"/>
    <m/>
  </r>
  <r>
    <x v="15"/>
    <x v="3"/>
    <x v="3"/>
    <m/>
    <n v="1240"/>
    <s v="Central"/>
    <m/>
  </r>
  <r>
    <x v="15"/>
    <x v="3"/>
    <x v="2"/>
    <m/>
    <n v="1908"/>
    <s v="Central"/>
    <m/>
  </r>
  <r>
    <x v="15"/>
    <x v="3"/>
    <x v="4"/>
    <m/>
    <n v="1910"/>
    <s v="Central"/>
    <m/>
  </r>
  <r>
    <x v="331"/>
    <x v="3"/>
    <x v="0"/>
    <n v="2394"/>
    <n v="7279"/>
    <s v="Central"/>
    <n v="0.3288913"/>
  </r>
  <r>
    <x v="331"/>
    <x v="3"/>
    <x v="1"/>
    <n v="909"/>
    <n v="16551"/>
    <s v="Central"/>
    <n v="5.4921200000000003E-2"/>
  </r>
  <r>
    <x v="331"/>
    <x v="3"/>
    <x v="2"/>
    <n v="3"/>
    <n v="2232"/>
    <s v="Central"/>
    <n v="1.3441E-3"/>
  </r>
  <r>
    <x v="331"/>
    <x v="3"/>
    <x v="3"/>
    <m/>
    <n v="1551"/>
    <s v="Central"/>
    <m/>
  </r>
  <r>
    <x v="331"/>
    <x v="3"/>
    <x v="4"/>
    <m/>
    <n v="2482"/>
    <s v="Central"/>
    <m/>
  </r>
  <r>
    <x v="332"/>
    <x v="3"/>
    <x v="0"/>
    <n v="2428"/>
    <n v="5328"/>
    <s v="Central"/>
    <n v="0.45570569999999999"/>
  </r>
  <r>
    <x v="332"/>
    <x v="3"/>
    <x v="1"/>
    <n v="1534"/>
    <n v="14444"/>
    <s v="Central"/>
    <n v="0.1062033"/>
  </r>
  <r>
    <x v="332"/>
    <x v="3"/>
    <x v="2"/>
    <n v="4"/>
    <n v="1684"/>
    <s v="Central"/>
    <n v="2.3752999999999999E-3"/>
  </r>
  <r>
    <x v="332"/>
    <x v="3"/>
    <x v="3"/>
    <m/>
    <n v="1169"/>
    <s v="Central"/>
    <m/>
  </r>
  <r>
    <x v="332"/>
    <x v="3"/>
    <x v="4"/>
    <m/>
    <n v="1961"/>
    <s v="Central"/>
    <m/>
  </r>
  <r>
    <x v="333"/>
    <x v="3"/>
    <x v="0"/>
    <n v="2098"/>
    <n v="8558"/>
    <s v="Central"/>
    <n v="0.2451507"/>
  </r>
  <r>
    <x v="333"/>
    <x v="3"/>
    <x v="1"/>
    <n v="1418"/>
    <n v="23020"/>
    <s v="Central"/>
    <n v="6.1598600000000003E-2"/>
  </r>
  <r>
    <x v="333"/>
    <x v="3"/>
    <x v="2"/>
    <n v="1"/>
    <n v="2293"/>
    <s v="Central"/>
    <n v="4.3609999999999998E-4"/>
  </r>
  <r>
    <x v="333"/>
    <x v="3"/>
    <x v="3"/>
    <m/>
    <n v="1922"/>
    <s v="Central"/>
    <m/>
  </r>
  <r>
    <x v="333"/>
    <x v="3"/>
    <x v="4"/>
    <m/>
    <n v="2665"/>
    <s v="Central"/>
    <m/>
  </r>
  <r>
    <x v="334"/>
    <x v="3"/>
    <x v="0"/>
    <n v="3237"/>
    <n v="6579"/>
    <s v="East"/>
    <n v="0.49202010000000002"/>
  </r>
  <r>
    <x v="334"/>
    <x v="3"/>
    <x v="1"/>
    <n v="2314"/>
    <n v="19916"/>
    <s v="East"/>
    <n v="0.116188"/>
  </r>
  <r>
    <x v="334"/>
    <x v="3"/>
    <x v="2"/>
    <n v="7"/>
    <n v="1761"/>
    <s v="East"/>
    <n v="3.9750000000000002E-3"/>
  </r>
  <r>
    <x v="334"/>
    <x v="3"/>
    <x v="3"/>
    <m/>
    <n v="1178"/>
    <s v="East"/>
    <m/>
  </r>
  <r>
    <x v="334"/>
    <x v="3"/>
    <x v="4"/>
    <m/>
    <n v="1916"/>
    <s v="East"/>
    <m/>
  </r>
  <r>
    <x v="335"/>
    <x v="3"/>
    <x v="0"/>
    <n v="2682"/>
    <n v="8539"/>
    <s v="Central"/>
    <n v="0.31408829999999999"/>
  </r>
  <r>
    <x v="335"/>
    <x v="3"/>
    <x v="1"/>
    <n v="2911"/>
    <n v="29974"/>
    <s v="Central"/>
    <n v="9.7117499999999995E-2"/>
  </r>
  <r>
    <x v="335"/>
    <x v="3"/>
    <x v="2"/>
    <n v="3"/>
    <n v="2269"/>
    <s v="Central"/>
    <n v="1.3221999999999999E-3"/>
  </r>
  <r>
    <x v="335"/>
    <x v="3"/>
    <x v="4"/>
    <n v="1"/>
    <n v="2749"/>
    <s v="Central"/>
    <n v="3.6380000000000001E-4"/>
  </r>
  <r>
    <x v="335"/>
    <x v="3"/>
    <x v="3"/>
    <m/>
    <n v="1709"/>
    <s v="Central"/>
    <m/>
  </r>
  <r>
    <x v="336"/>
    <x v="3"/>
    <x v="0"/>
    <n v="1802"/>
    <n v="4909"/>
    <s v="Toronto"/>
    <n v="0.36708089999999999"/>
  </r>
  <r>
    <x v="336"/>
    <x v="3"/>
    <x v="1"/>
    <n v="2168"/>
    <n v="22859"/>
    <s v="Toronto"/>
    <n v="9.4842300000000004E-2"/>
  </r>
  <r>
    <x v="336"/>
    <x v="3"/>
    <x v="2"/>
    <n v="6"/>
    <n v="1251"/>
    <s v="Toronto"/>
    <n v="4.7961999999999996E-3"/>
  </r>
  <r>
    <x v="336"/>
    <x v="3"/>
    <x v="3"/>
    <m/>
    <n v="1138"/>
    <s v="Toronto"/>
    <m/>
  </r>
  <r>
    <x v="336"/>
    <x v="3"/>
    <x v="4"/>
    <m/>
    <n v="1808"/>
    <s v="Toronto"/>
    <m/>
  </r>
  <r>
    <x v="337"/>
    <x v="3"/>
    <x v="0"/>
    <n v="1843"/>
    <n v="5892"/>
    <s v="Central"/>
    <n v="0.31279699999999999"/>
  </r>
  <r>
    <x v="337"/>
    <x v="3"/>
    <x v="1"/>
    <n v="2353"/>
    <n v="30963"/>
    <s v="Central"/>
    <n v="7.5993900000000003E-2"/>
  </r>
  <r>
    <x v="337"/>
    <x v="3"/>
    <x v="2"/>
    <n v="2"/>
    <n v="1465"/>
    <s v="Central"/>
    <n v="1.3652E-3"/>
  </r>
  <r>
    <x v="337"/>
    <x v="3"/>
    <x v="3"/>
    <m/>
    <n v="1458"/>
    <s v="Central"/>
    <m/>
  </r>
  <r>
    <x v="337"/>
    <x v="3"/>
    <x v="4"/>
    <m/>
    <n v="1947"/>
    <s v="Central"/>
    <m/>
  </r>
  <r>
    <x v="16"/>
    <x v="3"/>
    <x v="3"/>
    <m/>
    <n v="976"/>
    <s v="Central"/>
    <m/>
  </r>
  <r>
    <x v="16"/>
    <x v="3"/>
    <x v="2"/>
    <m/>
    <n v="1525"/>
    <s v="Central"/>
    <m/>
  </r>
  <r>
    <x v="16"/>
    <x v="3"/>
    <x v="4"/>
    <m/>
    <n v="1650"/>
    <s v="Central"/>
    <m/>
  </r>
  <r>
    <x v="17"/>
    <x v="3"/>
    <x v="3"/>
    <m/>
    <n v="2207"/>
    <s v="Central"/>
    <m/>
  </r>
  <r>
    <x v="17"/>
    <x v="3"/>
    <x v="4"/>
    <m/>
    <n v="3587"/>
    <s v="Central"/>
    <m/>
  </r>
  <r>
    <x v="338"/>
    <x v="3"/>
    <x v="0"/>
    <n v="3418"/>
    <n v="7807"/>
    <s v="Toronto"/>
    <n v="0.43781219999999998"/>
  </r>
  <r>
    <x v="338"/>
    <x v="3"/>
    <x v="1"/>
    <n v="2844"/>
    <n v="26488"/>
    <s v="Toronto"/>
    <n v="0.1073694"/>
  </r>
  <r>
    <x v="338"/>
    <x v="3"/>
    <x v="3"/>
    <m/>
    <n v="1846"/>
    <s v="Toronto"/>
    <m/>
  </r>
  <r>
    <x v="338"/>
    <x v="3"/>
    <x v="2"/>
    <m/>
    <n v="2278"/>
    <s v="Toronto"/>
    <m/>
  </r>
  <r>
    <x v="338"/>
    <x v="3"/>
    <x v="4"/>
    <m/>
    <n v="2951"/>
    <s v="Toronto"/>
    <m/>
  </r>
  <r>
    <x v="339"/>
    <x v="3"/>
    <x v="0"/>
    <n v="1724"/>
    <n v="3380"/>
    <s v="Toronto"/>
    <n v="0.51005920000000005"/>
  </r>
  <r>
    <x v="339"/>
    <x v="3"/>
    <x v="1"/>
    <n v="1660"/>
    <n v="13021"/>
    <s v="Toronto"/>
    <n v="0.1274864"/>
  </r>
  <r>
    <x v="339"/>
    <x v="3"/>
    <x v="2"/>
    <n v="3"/>
    <n v="1387"/>
    <s v="Toronto"/>
    <n v="2.1629000000000002E-3"/>
  </r>
  <r>
    <x v="339"/>
    <x v="3"/>
    <x v="3"/>
    <m/>
    <n v="867"/>
    <s v="Toronto"/>
    <m/>
  </r>
  <r>
    <x v="339"/>
    <x v="3"/>
    <x v="4"/>
    <m/>
    <n v="1565"/>
    <s v="Toronto"/>
    <m/>
  </r>
  <r>
    <x v="340"/>
    <x v="3"/>
    <x v="0"/>
    <n v="4025"/>
    <n v="7576"/>
    <s v="East"/>
    <n v="0.53128299999999995"/>
  </r>
  <r>
    <x v="340"/>
    <x v="3"/>
    <x v="1"/>
    <n v="2336"/>
    <n v="20450"/>
    <s v="East"/>
    <n v="0.11422980000000001"/>
  </r>
  <r>
    <x v="340"/>
    <x v="3"/>
    <x v="2"/>
    <n v="4"/>
    <n v="2783"/>
    <s v="East"/>
    <n v="1.4373000000000001E-3"/>
  </r>
  <r>
    <x v="340"/>
    <x v="3"/>
    <x v="3"/>
    <m/>
    <n v="1635"/>
    <s v="East"/>
    <m/>
  </r>
  <r>
    <x v="340"/>
    <x v="3"/>
    <x v="4"/>
    <m/>
    <n v="3052"/>
    <s v="East"/>
    <m/>
  </r>
  <r>
    <x v="341"/>
    <x v="3"/>
    <x v="1"/>
    <n v="1"/>
    <n v="13"/>
    <s v="Central"/>
    <n v="7.6923099999999994E-2"/>
  </r>
  <r>
    <x v="341"/>
    <x v="3"/>
    <x v="0"/>
    <n v="2"/>
    <n v="0"/>
    <s v="Central"/>
    <m/>
  </r>
  <r>
    <x v="341"/>
    <x v="3"/>
    <x v="3"/>
    <m/>
    <n v="1"/>
    <s v="Central"/>
    <m/>
  </r>
  <r>
    <x v="341"/>
    <x v="3"/>
    <x v="2"/>
    <m/>
    <n v="3"/>
    <s v="Central"/>
    <m/>
  </r>
  <r>
    <x v="341"/>
    <x v="3"/>
    <x v="4"/>
    <m/>
    <n v="0"/>
    <s v="Central"/>
    <m/>
  </r>
  <r>
    <x v="342"/>
    <x v="3"/>
    <x v="3"/>
    <m/>
    <n v="0"/>
    <s v="East"/>
    <m/>
  </r>
  <r>
    <x v="342"/>
    <x v="3"/>
    <x v="2"/>
    <m/>
    <n v="0"/>
    <s v="East"/>
    <m/>
  </r>
  <r>
    <x v="342"/>
    <x v="3"/>
    <x v="1"/>
    <m/>
    <n v="0"/>
    <s v="East"/>
    <m/>
  </r>
  <r>
    <x v="342"/>
    <x v="3"/>
    <x v="4"/>
    <m/>
    <n v="0"/>
    <s v="East"/>
    <m/>
  </r>
  <r>
    <x v="342"/>
    <x v="3"/>
    <x v="0"/>
    <m/>
    <n v="0"/>
    <s v="East"/>
    <m/>
  </r>
  <r>
    <x v="343"/>
    <x v="3"/>
    <x v="0"/>
    <n v="4463"/>
    <n v="10460"/>
    <s v="Central"/>
    <n v="0.42667310000000003"/>
  </r>
  <r>
    <x v="343"/>
    <x v="3"/>
    <x v="1"/>
    <n v="1935"/>
    <n v="26839"/>
    <s v="Central"/>
    <n v="7.2096599999999997E-2"/>
  </r>
  <r>
    <x v="343"/>
    <x v="3"/>
    <x v="3"/>
    <m/>
    <n v="2073"/>
    <s v="Central"/>
    <m/>
  </r>
  <r>
    <x v="343"/>
    <x v="3"/>
    <x v="2"/>
    <m/>
    <n v="1907"/>
    <s v="Central"/>
    <m/>
  </r>
  <r>
    <x v="343"/>
    <x v="3"/>
    <x v="4"/>
    <m/>
    <n v="2494"/>
    <s v="Central"/>
    <m/>
  </r>
  <r>
    <x v="344"/>
    <x v="3"/>
    <x v="0"/>
    <n v="1843"/>
    <n v="5274"/>
    <s v="Central"/>
    <n v="0.34945009999999999"/>
  </r>
  <r>
    <x v="344"/>
    <x v="3"/>
    <x v="1"/>
    <n v="858"/>
    <n v="13255"/>
    <s v="Central"/>
    <n v="6.4730300000000005E-2"/>
  </r>
  <r>
    <x v="344"/>
    <x v="3"/>
    <x v="2"/>
    <n v="1"/>
    <n v="1242"/>
    <s v="Central"/>
    <n v="8.0519999999999995E-4"/>
  </r>
  <r>
    <x v="344"/>
    <x v="3"/>
    <x v="3"/>
    <m/>
    <n v="1219"/>
    <s v="Central"/>
    <m/>
  </r>
  <r>
    <x v="344"/>
    <x v="3"/>
    <x v="4"/>
    <m/>
    <n v="1753"/>
    <s v="Central"/>
    <m/>
  </r>
  <r>
    <x v="345"/>
    <x v="3"/>
    <x v="0"/>
    <n v="2450"/>
    <n v="3730"/>
    <s v="Central"/>
    <n v="0.65683650000000005"/>
  </r>
  <r>
    <x v="345"/>
    <x v="3"/>
    <x v="1"/>
    <n v="662"/>
    <n v="5875"/>
    <s v="Central"/>
    <n v="0.1126809"/>
  </r>
  <r>
    <x v="345"/>
    <x v="3"/>
    <x v="2"/>
    <n v="4"/>
    <n v="823"/>
    <s v="Central"/>
    <n v="4.8602999999999997E-3"/>
  </r>
  <r>
    <x v="345"/>
    <x v="3"/>
    <x v="3"/>
    <m/>
    <n v="345"/>
    <s v="Central"/>
    <m/>
  </r>
  <r>
    <x v="345"/>
    <x v="3"/>
    <x v="4"/>
    <m/>
    <n v="702"/>
    <s v="Central"/>
    <m/>
  </r>
  <r>
    <x v="346"/>
    <x v="3"/>
    <x v="0"/>
    <n v="2004"/>
    <n v="4848"/>
    <s v="Central"/>
    <n v="0.41336630000000002"/>
  </r>
  <r>
    <x v="346"/>
    <x v="3"/>
    <x v="1"/>
    <n v="954"/>
    <n v="13313"/>
    <s v="Central"/>
    <n v="7.1659299999999995E-2"/>
  </r>
  <r>
    <x v="346"/>
    <x v="3"/>
    <x v="2"/>
    <n v="1"/>
    <n v="1410"/>
    <s v="Central"/>
    <n v="7.092E-4"/>
  </r>
  <r>
    <x v="346"/>
    <x v="3"/>
    <x v="3"/>
    <m/>
    <n v="1077"/>
    <s v="Central"/>
    <m/>
  </r>
  <r>
    <x v="346"/>
    <x v="3"/>
    <x v="4"/>
    <m/>
    <n v="1751"/>
    <s v="Central"/>
    <m/>
  </r>
  <r>
    <x v="347"/>
    <x v="3"/>
    <x v="0"/>
    <n v="1688"/>
    <n v="4118"/>
    <s v="Central"/>
    <n v="0.40990769999999999"/>
  </r>
  <r>
    <x v="347"/>
    <x v="3"/>
    <x v="1"/>
    <n v="827"/>
    <n v="11154"/>
    <s v="Central"/>
    <n v="7.4143799999999996E-2"/>
  </r>
  <r>
    <x v="347"/>
    <x v="3"/>
    <x v="2"/>
    <n v="3"/>
    <n v="1126"/>
    <s v="Central"/>
    <n v="2.6643000000000001E-3"/>
  </r>
  <r>
    <x v="347"/>
    <x v="3"/>
    <x v="3"/>
    <m/>
    <n v="926"/>
    <s v="Central"/>
    <m/>
  </r>
  <r>
    <x v="347"/>
    <x v="3"/>
    <x v="4"/>
    <m/>
    <n v="1517"/>
    <s v="Central"/>
    <m/>
  </r>
  <r>
    <x v="348"/>
    <x v="3"/>
    <x v="0"/>
    <n v="4658"/>
    <n v="10018"/>
    <s v="Central"/>
    <n v="0.46496310000000002"/>
  </r>
  <r>
    <x v="348"/>
    <x v="3"/>
    <x v="1"/>
    <n v="1428"/>
    <n v="20945"/>
    <s v="Central"/>
    <n v="6.8178600000000006E-2"/>
  </r>
  <r>
    <x v="348"/>
    <x v="3"/>
    <x v="2"/>
    <n v="2"/>
    <n v="2432"/>
    <s v="Central"/>
    <n v="8.2240000000000004E-4"/>
  </r>
  <r>
    <x v="348"/>
    <x v="3"/>
    <x v="3"/>
    <m/>
    <n v="1443"/>
    <s v="Central"/>
    <m/>
  </r>
  <r>
    <x v="348"/>
    <x v="3"/>
    <x v="4"/>
    <m/>
    <n v="2487"/>
    <s v="Central"/>
    <m/>
  </r>
  <r>
    <x v="349"/>
    <x v="3"/>
    <x v="0"/>
    <n v="3563"/>
    <n v="8002"/>
    <s v="Central"/>
    <n v="0.44526369999999998"/>
  </r>
  <r>
    <x v="349"/>
    <x v="3"/>
    <x v="1"/>
    <n v="1538"/>
    <n v="20433"/>
    <s v="Central"/>
    <n v="7.5270400000000001E-2"/>
  </r>
  <r>
    <x v="349"/>
    <x v="3"/>
    <x v="2"/>
    <n v="2"/>
    <n v="2448"/>
    <s v="Central"/>
    <n v="8.1700000000000002E-4"/>
  </r>
  <r>
    <x v="349"/>
    <x v="3"/>
    <x v="3"/>
    <m/>
    <n v="1576"/>
    <s v="Central"/>
    <m/>
  </r>
  <r>
    <x v="349"/>
    <x v="3"/>
    <x v="4"/>
    <m/>
    <n v="2761"/>
    <s v="Central"/>
    <m/>
  </r>
  <r>
    <x v="350"/>
    <x v="3"/>
    <x v="0"/>
    <n v="4931"/>
    <n v="10948"/>
    <s v="Central"/>
    <n v="0.45040190000000002"/>
  </r>
  <r>
    <x v="350"/>
    <x v="3"/>
    <x v="1"/>
    <n v="1321"/>
    <n v="21510"/>
    <s v="Central"/>
    <n v="6.1413299999999997E-2"/>
  </r>
  <r>
    <x v="350"/>
    <x v="3"/>
    <x v="2"/>
    <n v="2"/>
    <n v="2504"/>
    <s v="Central"/>
    <n v="7.9869999999999995E-4"/>
  </r>
  <r>
    <x v="350"/>
    <x v="3"/>
    <x v="3"/>
    <m/>
    <n v="1597"/>
    <s v="Central"/>
    <m/>
  </r>
  <r>
    <x v="350"/>
    <x v="3"/>
    <x v="4"/>
    <m/>
    <n v="2623"/>
    <s v="Central"/>
    <m/>
  </r>
  <r>
    <x v="46"/>
    <x v="3"/>
    <x v="3"/>
    <m/>
    <n v="601"/>
    <s v="Central"/>
    <m/>
  </r>
  <r>
    <x v="46"/>
    <x v="3"/>
    <x v="2"/>
    <m/>
    <n v="895"/>
    <s v="Central"/>
    <m/>
  </r>
  <r>
    <x v="46"/>
    <x v="3"/>
    <x v="4"/>
    <m/>
    <n v="915"/>
    <s v="Central"/>
    <m/>
  </r>
  <r>
    <x v="47"/>
    <x v="3"/>
    <x v="3"/>
    <m/>
    <n v="1365"/>
    <s v="Central"/>
    <m/>
  </r>
  <r>
    <x v="47"/>
    <x v="3"/>
    <x v="4"/>
    <m/>
    <n v="2102"/>
    <s v="Central"/>
    <m/>
  </r>
  <r>
    <x v="19"/>
    <x v="3"/>
    <x v="3"/>
    <m/>
    <n v="1490"/>
    <s v="Central"/>
    <m/>
  </r>
  <r>
    <x v="19"/>
    <x v="3"/>
    <x v="4"/>
    <m/>
    <n v="2197"/>
    <s v="Central"/>
    <m/>
  </r>
  <r>
    <x v="20"/>
    <x v="3"/>
    <x v="3"/>
    <m/>
    <n v="949"/>
    <s v="Central"/>
    <m/>
  </r>
  <r>
    <x v="20"/>
    <x v="3"/>
    <x v="4"/>
    <m/>
    <n v="1654"/>
    <s v="Central"/>
    <m/>
  </r>
  <r>
    <x v="48"/>
    <x v="3"/>
    <x v="3"/>
    <m/>
    <n v="1711"/>
    <s v="East"/>
    <m/>
  </r>
  <r>
    <x v="48"/>
    <x v="3"/>
    <x v="4"/>
    <m/>
    <n v="3084"/>
    <s v="East"/>
    <m/>
  </r>
  <r>
    <x v="49"/>
    <x v="3"/>
    <x v="3"/>
    <m/>
    <n v="2681"/>
    <s v="Central"/>
    <m/>
  </r>
  <r>
    <x v="49"/>
    <x v="3"/>
    <x v="4"/>
    <m/>
    <n v="4654"/>
    <s v="Central"/>
    <m/>
  </r>
  <r>
    <x v="50"/>
    <x v="3"/>
    <x v="3"/>
    <m/>
    <n v="2000"/>
    <s v="Central"/>
    <m/>
  </r>
  <r>
    <x v="50"/>
    <x v="3"/>
    <x v="4"/>
    <m/>
    <n v="3198"/>
    <s v="Central"/>
    <m/>
  </r>
  <r>
    <x v="351"/>
    <x v="3"/>
    <x v="0"/>
    <n v="5707"/>
    <n v="13289"/>
    <s v="West"/>
    <n v="0.42945290000000003"/>
  </r>
  <r>
    <x v="351"/>
    <x v="3"/>
    <x v="1"/>
    <n v="820"/>
    <n v="21439"/>
    <s v="West"/>
    <n v="3.82481E-2"/>
  </r>
  <r>
    <x v="351"/>
    <x v="3"/>
    <x v="2"/>
    <n v="2"/>
    <n v="2800"/>
    <s v="West"/>
    <n v="7.1429999999999996E-4"/>
  </r>
  <r>
    <x v="351"/>
    <x v="3"/>
    <x v="3"/>
    <m/>
    <n v="2050"/>
    <s v="West"/>
    <m/>
  </r>
  <r>
    <x v="351"/>
    <x v="3"/>
    <x v="4"/>
    <m/>
    <n v="3527"/>
    <s v="West"/>
    <m/>
  </r>
  <r>
    <x v="352"/>
    <x v="3"/>
    <x v="0"/>
    <n v="10179"/>
    <n v="22468"/>
    <s v="West"/>
    <n v="0.45304430000000001"/>
  </r>
  <r>
    <x v="352"/>
    <x v="3"/>
    <x v="1"/>
    <n v="2349"/>
    <n v="47510"/>
    <s v="West"/>
    <n v="4.9442199999999999E-2"/>
  </r>
  <r>
    <x v="352"/>
    <x v="3"/>
    <x v="2"/>
    <n v="8"/>
    <n v="7064"/>
    <s v="West"/>
    <n v="1.1325E-3"/>
  </r>
  <r>
    <x v="352"/>
    <x v="3"/>
    <x v="3"/>
    <m/>
    <n v="4270"/>
    <s v="West"/>
    <m/>
  </r>
  <r>
    <x v="352"/>
    <x v="3"/>
    <x v="4"/>
    <m/>
    <n v="7476"/>
    <s v="West"/>
    <m/>
  </r>
  <r>
    <x v="353"/>
    <x v="3"/>
    <x v="0"/>
    <n v="1951"/>
    <n v="4947"/>
    <s v="Central"/>
    <n v="0.39438040000000002"/>
  </r>
  <r>
    <x v="353"/>
    <x v="3"/>
    <x v="1"/>
    <n v="228"/>
    <n v="9904"/>
    <s v="Central"/>
    <n v="2.3021E-2"/>
  </r>
  <r>
    <x v="353"/>
    <x v="3"/>
    <x v="2"/>
    <n v="1"/>
    <n v="1281"/>
    <s v="Central"/>
    <n v="7.806E-4"/>
  </r>
  <r>
    <x v="353"/>
    <x v="3"/>
    <x v="3"/>
    <m/>
    <n v="1208"/>
    <s v="Central"/>
    <m/>
  </r>
  <r>
    <x v="353"/>
    <x v="3"/>
    <x v="4"/>
    <m/>
    <n v="1609"/>
    <s v="Central"/>
    <m/>
  </r>
  <r>
    <x v="354"/>
    <x v="3"/>
    <x v="0"/>
    <n v="4505"/>
    <n v="11508"/>
    <s v="West"/>
    <n v="0.3914668"/>
  </r>
  <r>
    <x v="354"/>
    <x v="3"/>
    <x v="1"/>
    <n v="730"/>
    <n v="22704"/>
    <s v="West"/>
    <n v="3.2152899999999998E-2"/>
  </r>
  <r>
    <x v="354"/>
    <x v="3"/>
    <x v="3"/>
    <m/>
    <n v="1831"/>
    <s v="West"/>
    <m/>
  </r>
  <r>
    <x v="354"/>
    <x v="3"/>
    <x v="2"/>
    <m/>
    <n v="2816"/>
    <s v="West"/>
    <m/>
  </r>
  <r>
    <x v="354"/>
    <x v="3"/>
    <x v="4"/>
    <m/>
    <n v="3177"/>
    <s v="West"/>
    <m/>
  </r>
  <r>
    <x v="355"/>
    <x v="3"/>
    <x v="0"/>
    <n v="8688"/>
    <n v="22970"/>
    <s v="West"/>
    <n v="0.37823250000000003"/>
  </r>
  <r>
    <x v="355"/>
    <x v="3"/>
    <x v="1"/>
    <n v="1119"/>
    <n v="43872"/>
    <s v="West"/>
    <n v="2.5506000000000001E-2"/>
  </r>
  <r>
    <x v="355"/>
    <x v="3"/>
    <x v="2"/>
    <n v="2"/>
    <n v="6320"/>
    <s v="West"/>
    <n v="3.165E-4"/>
  </r>
  <r>
    <x v="355"/>
    <x v="3"/>
    <x v="3"/>
    <m/>
    <n v="5197"/>
    <s v="West"/>
    <m/>
  </r>
  <r>
    <x v="355"/>
    <x v="3"/>
    <x v="4"/>
    <m/>
    <n v="7904"/>
    <s v="West"/>
    <m/>
  </r>
  <r>
    <x v="356"/>
    <x v="3"/>
    <x v="0"/>
    <n v="9318"/>
    <n v="20402"/>
    <s v="Central"/>
    <n v="0.45671990000000001"/>
  </r>
  <r>
    <x v="356"/>
    <x v="3"/>
    <x v="1"/>
    <n v="1136"/>
    <n v="26291"/>
    <s v="Central"/>
    <n v="4.3208700000000003E-2"/>
  </r>
  <r>
    <x v="356"/>
    <x v="3"/>
    <x v="2"/>
    <n v="5"/>
    <n v="3106"/>
    <s v="Central"/>
    <n v="1.6098E-3"/>
  </r>
  <r>
    <x v="356"/>
    <x v="3"/>
    <x v="3"/>
    <m/>
    <n v="2273"/>
    <s v="Central"/>
    <m/>
  </r>
  <r>
    <x v="356"/>
    <x v="3"/>
    <x v="4"/>
    <m/>
    <n v="3807"/>
    <s v="Central"/>
    <m/>
  </r>
  <r>
    <x v="357"/>
    <x v="3"/>
    <x v="0"/>
    <n v="2903"/>
    <n v="8182"/>
    <s v="West"/>
    <n v="0.35480319999999999"/>
  </r>
  <r>
    <x v="357"/>
    <x v="3"/>
    <x v="1"/>
    <n v="556"/>
    <n v="19352"/>
    <s v="West"/>
    <n v="2.87309E-2"/>
  </r>
  <r>
    <x v="357"/>
    <x v="3"/>
    <x v="2"/>
    <n v="2"/>
    <n v="3013"/>
    <s v="West"/>
    <n v="6.6379999999999998E-4"/>
  </r>
  <r>
    <x v="357"/>
    <x v="3"/>
    <x v="3"/>
    <m/>
    <n v="2299"/>
    <s v="West"/>
    <m/>
  </r>
  <r>
    <x v="357"/>
    <x v="3"/>
    <x v="4"/>
    <m/>
    <n v="3761"/>
    <s v="West"/>
    <m/>
  </r>
  <r>
    <x v="358"/>
    <x v="3"/>
    <x v="0"/>
    <n v="2406"/>
    <n v="5857"/>
    <s v="West"/>
    <n v="0.4107905"/>
  </r>
  <r>
    <x v="358"/>
    <x v="3"/>
    <x v="1"/>
    <n v="369"/>
    <n v="13385"/>
    <s v="West"/>
    <n v="2.7568200000000001E-2"/>
  </r>
  <r>
    <x v="358"/>
    <x v="3"/>
    <x v="3"/>
    <m/>
    <n v="1763"/>
    <s v="West"/>
    <m/>
  </r>
  <r>
    <x v="358"/>
    <x v="3"/>
    <x v="2"/>
    <m/>
    <n v="2078"/>
    <s v="West"/>
    <m/>
  </r>
  <r>
    <x v="358"/>
    <x v="3"/>
    <x v="4"/>
    <m/>
    <n v="2547"/>
    <s v="West"/>
    <m/>
  </r>
  <r>
    <x v="359"/>
    <x v="3"/>
    <x v="0"/>
    <n v="6318"/>
    <n v="14541"/>
    <s v="West"/>
    <n v="0.43449559999999998"/>
  </r>
  <r>
    <x v="359"/>
    <x v="3"/>
    <x v="1"/>
    <n v="1385"/>
    <n v="29920"/>
    <s v="West"/>
    <n v="4.6290100000000001E-2"/>
  </r>
  <r>
    <x v="359"/>
    <x v="3"/>
    <x v="2"/>
    <n v="1"/>
    <n v="4134"/>
    <s v="West"/>
    <n v="2.419E-4"/>
  </r>
  <r>
    <x v="359"/>
    <x v="3"/>
    <x v="3"/>
    <m/>
    <n v="2827"/>
    <s v="West"/>
    <m/>
  </r>
  <r>
    <x v="359"/>
    <x v="3"/>
    <x v="4"/>
    <m/>
    <n v="4535"/>
    <s v="West"/>
    <m/>
  </r>
  <r>
    <x v="360"/>
    <x v="3"/>
    <x v="0"/>
    <n v="10170"/>
    <n v="21762"/>
    <s v="West"/>
    <n v="0.46732839999999998"/>
  </r>
  <r>
    <x v="360"/>
    <x v="3"/>
    <x v="1"/>
    <n v="1675"/>
    <n v="35853"/>
    <s v="West"/>
    <n v="4.6718500000000003E-2"/>
  </r>
  <r>
    <x v="360"/>
    <x v="3"/>
    <x v="2"/>
    <n v="9"/>
    <n v="4855"/>
    <s v="West"/>
    <n v="1.8538000000000001E-3"/>
  </r>
  <r>
    <x v="360"/>
    <x v="3"/>
    <x v="3"/>
    <m/>
    <n v="3573"/>
    <s v="West"/>
    <m/>
  </r>
  <r>
    <x v="360"/>
    <x v="3"/>
    <x v="4"/>
    <m/>
    <n v="5608"/>
    <s v="West"/>
    <m/>
  </r>
  <r>
    <x v="361"/>
    <x v="3"/>
    <x v="0"/>
    <n v="5675"/>
    <n v="12752"/>
    <s v="West"/>
    <n v="0.44502819999999998"/>
  </r>
  <r>
    <x v="361"/>
    <x v="3"/>
    <x v="1"/>
    <n v="919"/>
    <n v="22310"/>
    <s v="West"/>
    <n v="4.1192300000000001E-2"/>
  </r>
  <r>
    <x v="361"/>
    <x v="3"/>
    <x v="3"/>
    <m/>
    <n v="2211"/>
    <s v="West"/>
    <m/>
  </r>
  <r>
    <x v="361"/>
    <x v="3"/>
    <x v="2"/>
    <m/>
    <n v="3087"/>
    <s v="West"/>
    <m/>
  </r>
  <r>
    <x v="361"/>
    <x v="3"/>
    <x v="4"/>
    <m/>
    <n v="3503"/>
    <s v="West"/>
    <m/>
  </r>
  <r>
    <x v="362"/>
    <x v="3"/>
    <x v="0"/>
    <n v="6329"/>
    <n v="16387"/>
    <s v="West"/>
    <n v="0.38622079999999998"/>
  </r>
  <r>
    <x v="362"/>
    <x v="3"/>
    <x v="1"/>
    <n v="740"/>
    <n v="30650"/>
    <s v="West"/>
    <n v="2.4143600000000001E-2"/>
  </r>
  <r>
    <x v="362"/>
    <x v="3"/>
    <x v="2"/>
    <n v="1"/>
    <n v="4105"/>
    <s v="West"/>
    <n v="2.4360000000000001E-4"/>
  </r>
  <r>
    <x v="362"/>
    <x v="3"/>
    <x v="3"/>
    <m/>
    <n v="2699"/>
    <s v="West"/>
    <m/>
  </r>
  <r>
    <x v="362"/>
    <x v="3"/>
    <x v="4"/>
    <m/>
    <n v="4461"/>
    <s v="West"/>
    <m/>
  </r>
  <r>
    <x v="363"/>
    <x v="3"/>
    <x v="0"/>
    <n v="4702"/>
    <n v="12688"/>
    <s v="West"/>
    <n v="0.37058639999999998"/>
  </r>
  <r>
    <x v="363"/>
    <x v="3"/>
    <x v="1"/>
    <n v="842"/>
    <n v="28700"/>
    <s v="West"/>
    <n v="2.9337999999999999E-2"/>
  </r>
  <r>
    <x v="363"/>
    <x v="3"/>
    <x v="2"/>
    <n v="2"/>
    <n v="4018"/>
    <s v="West"/>
    <n v="4.9779999999999996E-4"/>
  </r>
  <r>
    <x v="363"/>
    <x v="3"/>
    <x v="3"/>
    <m/>
    <n v="2263"/>
    <s v="West"/>
    <m/>
  </r>
  <r>
    <x v="363"/>
    <x v="3"/>
    <x v="4"/>
    <m/>
    <n v="4172"/>
    <s v="West"/>
    <m/>
  </r>
  <r>
    <x v="364"/>
    <x v="3"/>
    <x v="0"/>
    <n v="1475"/>
    <n v="3984"/>
    <s v="West"/>
    <n v="0.37023089999999997"/>
  </r>
  <r>
    <x v="364"/>
    <x v="3"/>
    <x v="1"/>
    <n v="201"/>
    <n v="6733"/>
    <s v="West"/>
    <n v="2.9853000000000001E-2"/>
  </r>
  <r>
    <x v="364"/>
    <x v="3"/>
    <x v="2"/>
    <n v="1"/>
    <n v="863"/>
    <s v="West"/>
    <n v="1.1586999999999999E-3"/>
  </r>
  <r>
    <x v="364"/>
    <x v="3"/>
    <x v="3"/>
    <m/>
    <n v="672"/>
    <s v="West"/>
    <m/>
  </r>
  <r>
    <x v="364"/>
    <x v="3"/>
    <x v="4"/>
    <m/>
    <n v="1094"/>
    <s v="West"/>
    <m/>
  </r>
  <r>
    <x v="365"/>
    <x v="3"/>
    <x v="0"/>
    <n v="529"/>
    <n v="851"/>
    <s v="West"/>
    <n v="0.6216216"/>
  </r>
  <r>
    <x v="365"/>
    <x v="3"/>
    <x v="1"/>
    <n v="232"/>
    <n v="2313"/>
    <s v="West"/>
    <n v="0.10030260000000001"/>
  </r>
  <r>
    <x v="365"/>
    <x v="3"/>
    <x v="2"/>
    <n v="1"/>
    <n v="334"/>
    <s v="West"/>
    <n v="2.9940000000000001E-3"/>
  </r>
  <r>
    <x v="365"/>
    <x v="3"/>
    <x v="3"/>
    <m/>
    <n v="147"/>
    <s v="West"/>
    <m/>
  </r>
  <r>
    <x v="365"/>
    <x v="3"/>
    <x v="4"/>
    <m/>
    <n v="297"/>
    <s v="West"/>
    <m/>
  </r>
  <r>
    <x v="366"/>
    <x v="3"/>
    <x v="0"/>
    <n v="4690"/>
    <n v="9337"/>
    <s v="West"/>
    <n v="0.50230260000000004"/>
  </r>
  <r>
    <x v="366"/>
    <x v="3"/>
    <x v="1"/>
    <n v="1914"/>
    <n v="27397"/>
    <s v="West"/>
    <n v="6.9861699999999999E-2"/>
  </r>
  <r>
    <x v="366"/>
    <x v="3"/>
    <x v="2"/>
    <n v="3"/>
    <n v="3334"/>
    <s v="West"/>
    <n v="8.9979999999999997E-4"/>
  </r>
  <r>
    <x v="366"/>
    <x v="3"/>
    <x v="3"/>
    <m/>
    <n v="2406"/>
    <s v="West"/>
    <m/>
  </r>
  <r>
    <x v="366"/>
    <x v="3"/>
    <x v="4"/>
    <m/>
    <n v="4067"/>
    <s v="West"/>
    <m/>
  </r>
  <r>
    <x v="367"/>
    <x v="3"/>
    <x v="0"/>
    <n v="4692"/>
    <n v="7153"/>
    <s v="West"/>
    <n v="0.65594859999999999"/>
  </r>
  <r>
    <x v="367"/>
    <x v="3"/>
    <x v="1"/>
    <n v="1441"/>
    <n v="17443"/>
    <s v="West"/>
    <n v="8.2611900000000002E-2"/>
  </r>
  <r>
    <x v="367"/>
    <x v="3"/>
    <x v="2"/>
    <n v="4"/>
    <n v="2081"/>
    <s v="West"/>
    <n v="1.9222E-3"/>
  </r>
  <r>
    <x v="367"/>
    <x v="3"/>
    <x v="3"/>
    <m/>
    <n v="1364"/>
    <s v="West"/>
    <m/>
  </r>
  <r>
    <x v="367"/>
    <x v="3"/>
    <x v="4"/>
    <m/>
    <n v="2291"/>
    <s v="West"/>
    <m/>
  </r>
  <r>
    <x v="368"/>
    <x v="3"/>
    <x v="0"/>
    <n v="5464"/>
    <n v="10515"/>
    <s v="West"/>
    <n v="0.51963859999999995"/>
  </r>
  <r>
    <x v="368"/>
    <x v="3"/>
    <x v="1"/>
    <n v="1837"/>
    <n v="25101"/>
    <s v="West"/>
    <n v="7.3184299999999994E-2"/>
  </r>
  <r>
    <x v="368"/>
    <x v="3"/>
    <x v="2"/>
    <n v="3"/>
    <n v="2649"/>
    <s v="West"/>
    <n v="1.1325E-3"/>
  </r>
  <r>
    <x v="368"/>
    <x v="3"/>
    <x v="3"/>
    <m/>
    <n v="2191"/>
    <s v="West"/>
    <m/>
  </r>
  <r>
    <x v="368"/>
    <x v="3"/>
    <x v="4"/>
    <m/>
    <n v="3357"/>
    <s v="West"/>
    <m/>
  </r>
  <r>
    <x v="369"/>
    <x v="3"/>
    <x v="0"/>
    <n v="967"/>
    <n v="2382"/>
    <s v="West"/>
    <n v="0.40596139999999997"/>
  </r>
  <r>
    <x v="369"/>
    <x v="3"/>
    <x v="1"/>
    <n v="362"/>
    <n v="7104"/>
    <s v="West"/>
    <n v="5.0957200000000001E-2"/>
  </r>
  <r>
    <x v="369"/>
    <x v="3"/>
    <x v="3"/>
    <m/>
    <n v="505"/>
    <s v="West"/>
    <m/>
  </r>
  <r>
    <x v="369"/>
    <x v="3"/>
    <x v="2"/>
    <m/>
    <n v="857"/>
    <s v="West"/>
    <m/>
  </r>
  <r>
    <x v="369"/>
    <x v="3"/>
    <x v="4"/>
    <m/>
    <n v="910"/>
    <s v="West"/>
    <m/>
  </r>
  <r>
    <x v="370"/>
    <x v="3"/>
    <x v="0"/>
    <n v="1474"/>
    <n v="2919"/>
    <s v="West"/>
    <n v="0.50496750000000001"/>
  </r>
  <r>
    <x v="370"/>
    <x v="3"/>
    <x v="1"/>
    <n v="859"/>
    <n v="11355"/>
    <s v="West"/>
    <n v="7.5649499999999995E-2"/>
  </r>
  <r>
    <x v="370"/>
    <x v="3"/>
    <x v="2"/>
    <n v="4"/>
    <n v="1558"/>
    <s v="West"/>
    <n v="2.5674000000000001E-3"/>
  </r>
  <r>
    <x v="370"/>
    <x v="3"/>
    <x v="3"/>
    <m/>
    <n v="802"/>
    <s v="West"/>
    <m/>
  </r>
  <r>
    <x v="370"/>
    <x v="3"/>
    <x v="4"/>
    <m/>
    <n v="1548"/>
    <s v="West"/>
    <m/>
  </r>
  <r>
    <x v="371"/>
    <x v="3"/>
    <x v="0"/>
    <n v="2682"/>
    <n v="5113"/>
    <s v="West"/>
    <n v="0.52454529999999999"/>
  </r>
  <r>
    <x v="371"/>
    <x v="3"/>
    <x v="1"/>
    <n v="527"/>
    <n v="10347"/>
    <s v="West"/>
    <n v="5.0932600000000001E-2"/>
  </r>
  <r>
    <x v="371"/>
    <x v="3"/>
    <x v="2"/>
    <n v="1"/>
    <n v="1327"/>
    <s v="West"/>
    <n v="7.5359999999999999E-4"/>
  </r>
  <r>
    <x v="371"/>
    <x v="3"/>
    <x v="3"/>
    <m/>
    <n v="1000"/>
    <s v="West"/>
    <m/>
  </r>
  <r>
    <x v="371"/>
    <x v="3"/>
    <x v="4"/>
    <m/>
    <n v="1601"/>
    <s v="West"/>
    <m/>
  </r>
  <r>
    <x v="372"/>
    <x v="3"/>
    <x v="0"/>
    <n v="349"/>
    <n v="1183"/>
    <s v="West"/>
    <n v="0.29501270000000002"/>
  </r>
  <r>
    <x v="372"/>
    <x v="3"/>
    <x v="1"/>
    <n v="185"/>
    <n v="5211"/>
    <s v="West"/>
    <n v="3.55018E-2"/>
  </r>
  <r>
    <x v="372"/>
    <x v="3"/>
    <x v="3"/>
    <m/>
    <n v="400"/>
    <s v="West"/>
    <m/>
  </r>
  <r>
    <x v="372"/>
    <x v="3"/>
    <x v="2"/>
    <m/>
    <n v="915"/>
    <s v="West"/>
    <m/>
  </r>
  <r>
    <x v="372"/>
    <x v="3"/>
    <x v="4"/>
    <m/>
    <n v="840"/>
    <s v="West"/>
    <m/>
  </r>
  <r>
    <x v="373"/>
    <x v="3"/>
    <x v="0"/>
    <n v="3766"/>
    <n v="10719"/>
    <s v="West"/>
    <n v="0.3513387"/>
  </r>
  <r>
    <x v="373"/>
    <x v="3"/>
    <x v="1"/>
    <n v="817"/>
    <n v="25728"/>
    <s v="West"/>
    <n v="3.17553E-2"/>
  </r>
  <r>
    <x v="373"/>
    <x v="3"/>
    <x v="3"/>
    <m/>
    <n v="2115"/>
    <s v="West"/>
    <m/>
  </r>
  <r>
    <x v="373"/>
    <x v="3"/>
    <x v="2"/>
    <m/>
    <n v="2950"/>
    <s v="West"/>
    <m/>
  </r>
  <r>
    <x v="373"/>
    <x v="3"/>
    <x v="4"/>
    <m/>
    <n v="3377"/>
    <s v="West"/>
    <m/>
  </r>
  <r>
    <x v="374"/>
    <x v="3"/>
    <x v="0"/>
    <n v="2403"/>
    <n v="5334"/>
    <s v="West"/>
    <n v="0.45050620000000002"/>
  </r>
  <r>
    <x v="374"/>
    <x v="3"/>
    <x v="1"/>
    <n v="609"/>
    <n v="11682"/>
    <s v="West"/>
    <n v="5.2131499999999997E-2"/>
  </r>
  <r>
    <x v="374"/>
    <x v="3"/>
    <x v="3"/>
    <m/>
    <n v="914"/>
    <s v="West"/>
    <m/>
  </r>
  <r>
    <x v="374"/>
    <x v="3"/>
    <x v="2"/>
    <m/>
    <n v="1498"/>
    <s v="West"/>
    <m/>
  </r>
  <r>
    <x v="374"/>
    <x v="3"/>
    <x v="4"/>
    <m/>
    <n v="1587"/>
    <s v="West"/>
    <m/>
  </r>
  <r>
    <x v="375"/>
    <x v="3"/>
    <x v="0"/>
    <n v="1321"/>
    <n v="3694"/>
    <s v="West"/>
    <n v="0.35760690000000001"/>
  </r>
  <r>
    <x v="375"/>
    <x v="3"/>
    <x v="1"/>
    <n v="487"/>
    <n v="11847"/>
    <s v="West"/>
    <n v="4.1107499999999998E-2"/>
  </r>
  <r>
    <x v="375"/>
    <x v="3"/>
    <x v="2"/>
    <n v="3"/>
    <n v="1807"/>
    <s v="West"/>
    <n v="1.6601999999999999E-3"/>
  </r>
  <r>
    <x v="375"/>
    <x v="3"/>
    <x v="3"/>
    <m/>
    <n v="1005"/>
    <s v="West"/>
    <m/>
  </r>
  <r>
    <x v="375"/>
    <x v="3"/>
    <x v="4"/>
    <m/>
    <n v="1744"/>
    <s v="West"/>
    <m/>
  </r>
  <r>
    <x v="376"/>
    <x v="3"/>
    <x v="0"/>
    <n v="3078"/>
    <n v="7025"/>
    <s v="West"/>
    <n v="0.43814950000000003"/>
  </r>
  <r>
    <x v="376"/>
    <x v="3"/>
    <x v="1"/>
    <n v="835"/>
    <n v="19054"/>
    <s v="West"/>
    <n v="4.3822800000000002E-2"/>
  </r>
  <r>
    <x v="376"/>
    <x v="3"/>
    <x v="2"/>
    <n v="3"/>
    <n v="2716"/>
    <s v="West"/>
    <n v="1.1046000000000001E-3"/>
  </r>
  <r>
    <x v="376"/>
    <x v="3"/>
    <x v="3"/>
    <m/>
    <n v="1721"/>
    <s v="West"/>
    <m/>
  </r>
  <r>
    <x v="376"/>
    <x v="3"/>
    <x v="4"/>
    <m/>
    <n v="3137"/>
    <s v="West"/>
    <m/>
  </r>
  <r>
    <x v="377"/>
    <x v="3"/>
    <x v="0"/>
    <n v="1929"/>
    <n v="4548"/>
    <s v="West"/>
    <n v="0.42414249999999998"/>
  </r>
  <r>
    <x v="377"/>
    <x v="3"/>
    <x v="1"/>
    <n v="461"/>
    <n v="10172"/>
    <s v="West"/>
    <n v="4.53205E-2"/>
  </r>
  <r>
    <x v="377"/>
    <x v="3"/>
    <x v="3"/>
    <m/>
    <n v="905"/>
    <s v="West"/>
    <m/>
  </r>
  <r>
    <x v="377"/>
    <x v="3"/>
    <x v="2"/>
    <m/>
    <n v="1053"/>
    <s v="West"/>
    <m/>
  </r>
  <r>
    <x v="377"/>
    <x v="3"/>
    <x v="4"/>
    <m/>
    <n v="1251"/>
    <s v="West"/>
    <m/>
  </r>
  <r>
    <x v="378"/>
    <x v="3"/>
    <x v="0"/>
    <n v="1597"/>
    <n v="3870"/>
    <s v="West"/>
    <n v="0.41266150000000001"/>
  </r>
  <r>
    <x v="378"/>
    <x v="3"/>
    <x v="1"/>
    <n v="362"/>
    <n v="10736"/>
    <s v="West"/>
    <n v="3.37183E-2"/>
  </r>
  <r>
    <x v="378"/>
    <x v="3"/>
    <x v="3"/>
    <m/>
    <n v="1075"/>
    <s v="West"/>
    <m/>
  </r>
  <r>
    <x v="378"/>
    <x v="3"/>
    <x v="2"/>
    <m/>
    <n v="1456"/>
    <s v="West"/>
    <m/>
  </r>
  <r>
    <x v="378"/>
    <x v="3"/>
    <x v="4"/>
    <m/>
    <n v="1780"/>
    <s v="West"/>
    <m/>
  </r>
  <r>
    <x v="379"/>
    <x v="3"/>
    <x v="0"/>
    <n v="2541"/>
    <n v="7392"/>
    <s v="West"/>
    <n v="0.34375"/>
  </r>
  <r>
    <x v="379"/>
    <x v="3"/>
    <x v="1"/>
    <n v="999"/>
    <n v="25566"/>
    <s v="West"/>
    <n v="3.90753E-2"/>
  </r>
  <r>
    <x v="379"/>
    <x v="3"/>
    <x v="2"/>
    <n v="5"/>
    <n v="3465"/>
    <s v="West"/>
    <n v="1.4430000000000001E-3"/>
  </r>
  <r>
    <x v="379"/>
    <x v="3"/>
    <x v="3"/>
    <m/>
    <n v="2391"/>
    <s v="West"/>
    <m/>
  </r>
  <r>
    <x v="379"/>
    <x v="3"/>
    <x v="4"/>
    <m/>
    <n v="3947"/>
    <s v="West"/>
    <m/>
  </r>
  <r>
    <x v="380"/>
    <x v="3"/>
    <x v="0"/>
    <n v="1589"/>
    <n v="3410"/>
    <s v="West"/>
    <n v="0.46598240000000002"/>
  </r>
  <r>
    <x v="380"/>
    <x v="3"/>
    <x v="1"/>
    <n v="790"/>
    <n v="10383"/>
    <s v="West"/>
    <n v="7.6085899999999998E-2"/>
  </r>
  <r>
    <x v="380"/>
    <x v="3"/>
    <x v="3"/>
    <m/>
    <n v="670"/>
    <s v="West"/>
    <m/>
  </r>
  <r>
    <x v="380"/>
    <x v="3"/>
    <x v="2"/>
    <m/>
    <n v="821"/>
    <s v="West"/>
    <m/>
  </r>
  <r>
    <x v="380"/>
    <x v="3"/>
    <x v="4"/>
    <m/>
    <n v="1020"/>
    <s v="West"/>
    <m/>
  </r>
  <r>
    <x v="381"/>
    <x v="3"/>
    <x v="0"/>
    <n v="2281"/>
    <n v="4883"/>
    <s v="West"/>
    <n v="0.46713090000000002"/>
  </r>
  <r>
    <x v="381"/>
    <x v="3"/>
    <x v="1"/>
    <n v="1207"/>
    <n v="14104"/>
    <s v="West"/>
    <n v="8.5578600000000005E-2"/>
  </r>
  <r>
    <x v="381"/>
    <x v="3"/>
    <x v="3"/>
    <m/>
    <n v="1080"/>
    <s v="West"/>
    <m/>
  </r>
  <r>
    <x v="381"/>
    <x v="3"/>
    <x v="2"/>
    <m/>
    <n v="1193"/>
    <s v="West"/>
    <m/>
  </r>
  <r>
    <x v="381"/>
    <x v="3"/>
    <x v="4"/>
    <m/>
    <n v="1477"/>
    <s v="West"/>
    <m/>
  </r>
  <r>
    <x v="382"/>
    <x v="3"/>
    <x v="0"/>
    <n v="2679"/>
    <n v="5165"/>
    <s v="West"/>
    <n v="0.51868340000000002"/>
  </r>
  <r>
    <x v="382"/>
    <x v="3"/>
    <x v="1"/>
    <n v="983"/>
    <n v="11483"/>
    <s v="West"/>
    <n v="8.5604799999999995E-2"/>
  </r>
  <r>
    <x v="382"/>
    <x v="3"/>
    <x v="2"/>
    <n v="2"/>
    <n v="1049"/>
    <s v="West"/>
    <n v="1.9066E-3"/>
  </r>
  <r>
    <x v="382"/>
    <x v="3"/>
    <x v="3"/>
    <m/>
    <n v="807"/>
    <s v="West"/>
    <m/>
  </r>
  <r>
    <x v="382"/>
    <x v="3"/>
    <x v="4"/>
    <m/>
    <n v="1230"/>
    <s v="West"/>
    <m/>
  </r>
  <r>
    <x v="383"/>
    <x v="3"/>
    <x v="0"/>
    <n v="2762"/>
    <n v="6287"/>
    <s v="West"/>
    <n v="0.43931920000000002"/>
  </r>
  <r>
    <x v="383"/>
    <x v="3"/>
    <x v="1"/>
    <n v="1371"/>
    <n v="18556"/>
    <s v="West"/>
    <n v="7.3884500000000006E-2"/>
  </r>
  <r>
    <x v="383"/>
    <x v="3"/>
    <x v="2"/>
    <n v="9"/>
    <n v="2508"/>
    <s v="West"/>
    <n v="3.5885000000000001E-3"/>
  </r>
  <r>
    <x v="383"/>
    <x v="3"/>
    <x v="3"/>
    <m/>
    <n v="1371"/>
    <s v="West"/>
    <m/>
  </r>
  <r>
    <x v="383"/>
    <x v="3"/>
    <x v="4"/>
    <m/>
    <n v="2465"/>
    <s v="West"/>
    <m/>
  </r>
  <r>
    <x v="384"/>
    <x v="3"/>
    <x v="0"/>
    <n v="4125"/>
    <n v="6938"/>
    <s v="West"/>
    <n v="0.59455170000000002"/>
  </r>
  <r>
    <x v="384"/>
    <x v="3"/>
    <x v="1"/>
    <n v="1976"/>
    <n v="19377"/>
    <s v="West"/>
    <n v="0.1019766"/>
  </r>
  <r>
    <x v="384"/>
    <x v="3"/>
    <x v="2"/>
    <n v="4"/>
    <n v="1925"/>
    <s v="West"/>
    <n v="2.0779000000000001E-3"/>
  </r>
  <r>
    <x v="384"/>
    <x v="3"/>
    <x v="3"/>
    <m/>
    <n v="1328"/>
    <s v="West"/>
    <m/>
  </r>
  <r>
    <x v="384"/>
    <x v="3"/>
    <x v="4"/>
    <m/>
    <n v="2267"/>
    <s v="West"/>
    <m/>
  </r>
  <r>
    <x v="385"/>
    <x v="3"/>
    <x v="0"/>
    <n v="3285"/>
    <n v="7511"/>
    <s v="West"/>
    <n v="0.43735849999999998"/>
  </r>
  <r>
    <x v="385"/>
    <x v="3"/>
    <x v="1"/>
    <n v="1147"/>
    <n v="21985"/>
    <s v="West"/>
    <n v="5.21719E-2"/>
  </r>
  <r>
    <x v="385"/>
    <x v="3"/>
    <x v="2"/>
    <n v="2"/>
    <n v="2522"/>
    <s v="West"/>
    <n v="7.9299999999999998E-4"/>
  </r>
  <r>
    <x v="385"/>
    <x v="3"/>
    <x v="3"/>
    <m/>
    <n v="2362"/>
    <s v="West"/>
    <m/>
  </r>
  <r>
    <x v="385"/>
    <x v="3"/>
    <x v="4"/>
    <m/>
    <n v="3127"/>
    <s v="West"/>
    <m/>
  </r>
  <r>
    <x v="386"/>
    <x v="3"/>
    <x v="0"/>
    <n v="2558"/>
    <n v="5819"/>
    <s v="West"/>
    <n v="0.4395944"/>
  </r>
  <r>
    <x v="386"/>
    <x v="3"/>
    <x v="1"/>
    <n v="1011"/>
    <n v="16316"/>
    <s v="West"/>
    <n v="6.1963699999999997E-2"/>
  </r>
  <r>
    <x v="386"/>
    <x v="3"/>
    <x v="2"/>
    <n v="2"/>
    <n v="2261"/>
    <s v="West"/>
    <n v="8.8460000000000003E-4"/>
  </r>
  <r>
    <x v="386"/>
    <x v="3"/>
    <x v="3"/>
    <m/>
    <n v="1288"/>
    <s v="West"/>
    <m/>
  </r>
  <r>
    <x v="386"/>
    <x v="3"/>
    <x v="4"/>
    <m/>
    <n v="2436"/>
    <s v="West"/>
    <m/>
  </r>
  <r>
    <x v="387"/>
    <x v="3"/>
    <x v="0"/>
    <n v="1974"/>
    <n v="4408"/>
    <s v="West"/>
    <n v="0.4478222"/>
  </r>
  <r>
    <x v="387"/>
    <x v="3"/>
    <x v="1"/>
    <n v="713"/>
    <n v="15485"/>
    <s v="West"/>
    <n v="4.6044599999999998E-2"/>
  </r>
  <r>
    <x v="387"/>
    <x v="3"/>
    <x v="2"/>
    <n v="3"/>
    <n v="2245"/>
    <s v="West"/>
    <n v="1.3362999999999999E-3"/>
  </r>
  <r>
    <x v="387"/>
    <x v="3"/>
    <x v="3"/>
    <m/>
    <n v="1423"/>
    <s v="West"/>
    <m/>
  </r>
  <r>
    <x v="387"/>
    <x v="3"/>
    <x v="4"/>
    <m/>
    <n v="2310"/>
    <s v="West"/>
    <m/>
  </r>
  <r>
    <x v="388"/>
    <x v="3"/>
    <x v="0"/>
    <n v="567"/>
    <n v="1935"/>
    <s v="West"/>
    <n v="0.29302329999999999"/>
  </r>
  <r>
    <x v="388"/>
    <x v="3"/>
    <x v="1"/>
    <n v="491"/>
    <n v="13052"/>
    <s v="West"/>
    <n v="3.7618800000000001E-2"/>
  </r>
  <r>
    <x v="388"/>
    <x v="3"/>
    <x v="2"/>
    <n v="2"/>
    <n v="1876"/>
    <s v="West"/>
    <n v="1.0660999999999999E-3"/>
  </r>
  <r>
    <x v="388"/>
    <x v="3"/>
    <x v="3"/>
    <m/>
    <n v="1543"/>
    <s v="West"/>
    <m/>
  </r>
  <r>
    <x v="388"/>
    <x v="3"/>
    <x v="4"/>
    <m/>
    <n v="2582"/>
    <s v="West"/>
    <m/>
  </r>
  <r>
    <x v="389"/>
    <x v="3"/>
    <x v="0"/>
    <n v="2580"/>
    <n v="4745"/>
    <s v="West"/>
    <n v="0.5437303"/>
  </r>
  <r>
    <x v="389"/>
    <x v="3"/>
    <x v="1"/>
    <n v="1219"/>
    <n v="12788"/>
    <s v="West"/>
    <n v="9.5323699999999997E-2"/>
  </r>
  <r>
    <x v="389"/>
    <x v="3"/>
    <x v="2"/>
    <n v="3"/>
    <n v="2124"/>
    <s v="West"/>
    <n v="1.4124000000000001E-3"/>
  </r>
  <r>
    <x v="389"/>
    <x v="3"/>
    <x v="3"/>
    <m/>
    <n v="837"/>
    <s v="West"/>
    <m/>
  </r>
  <r>
    <x v="389"/>
    <x v="3"/>
    <x v="4"/>
    <m/>
    <n v="1827"/>
    <s v="West"/>
    <m/>
  </r>
  <r>
    <x v="390"/>
    <x v="3"/>
    <x v="0"/>
    <n v="1569"/>
    <n v="3626"/>
    <s v="West"/>
    <n v="0.43270819999999999"/>
  </r>
  <r>
    <x v="390"/>
    <x v="3"/>
    <x v="1"/>
    <n v="1017"/>
    <n v="12423"/>
    <s v="West"/>
    <n v="8.1864300000000001E-2"/>
  </r>
  <r>
    <x v="390"/>
    <x v="3"/>
    <x v="2"/>
    <n v="7"/>
    <n v="2093"/>
    <s v="West"/>
    <n v="3.3444999999999998E-3"/>
  </r>
  <r>
    <x v="390"/>
    <x v="3"/>
    <x v="3"/>
    <m/>
    <n v="913"/>
    <s v="West"/>
    <m/>
  </r>
  <r>
    <x v="390"/>
    <x v="3"/>
    <x v="4"/>
    <m/>
    <n v="2019"/>
    <s v="West"/>
    <m/>
  </r>
  <r>
    <x v="391"/>
    <x v="3"/>
    <x v="0"/>
    <n v="2219"/>
    <n v="4172"/>
    <s v="West"/>
    <n v="0.5318792"/>
  </r>
  <r>
    <x v="391"/>
    <x v="3"/>
    <x v="1"/>
    <n v="304"/>
    <n v="5881"/>
    <s v="West"/>
    <n v="5.1691899999999999E-2"/>
  </r>
  <r>
    <x v="391"/>
    <x v="3"/>
    <x v="3"/>
    <m/>
    <n v="570"/>
    <s v="West"/>
    <m/>
  </r>
  <r>
    <x v="391"/>
    <x v="3"/>
    <x v="2"/>
    <m/>
    <n v="813"/>
    <s v="West"/>
    <m/>
  </r>
  <r>
    <x v="391"/>
    <x v="3"/>
    <x v="4"/>
    <m/>
    <n v="1021"/>
    <s v="West"/>
    <m/>
  </r>
  <r>
    <x v="392"/>
    <x v="3"/>
    <x v="0"/>
    <n v="2439"/>
    <n v="4638"/>
    <s v="West"/>
    <n v="0.52587320000000004"/>
  </r>
  <r>
    <x v="392"/>
    <x v="3"/>
    <x v="1"/>
    <n v="516"/>
    <n v="9036"/>
    <s v="West"/>
    <n v="5.71049E-2"/>
  </r>
  <r>
    <x v="392"/>
    <x v="3"/>
    <x v="3"/>
    <m/>
    <n v="846"/>
    <s v="West"/>
    <m/>
  </r>
  <r>
    <x v="392"/>
    <x v="3"/>
    <x v="2"/>
    <m/>
    <n v="1391"/>
    <s v="West"/>
    <m/>
  </r>
  <r>
    <x v="392"/>
    <x v="3"/>
    <x v="4"/>
    <m/>
    <n v="1668"/>
    <s v="West"/>
    <m/>
  </r>
  <r>
    <x v="393"/>
    <x v="3"/>
    <x v="0"/>
    <n v="1228"/>
    <n v="2957"/>
    <s v="West"/>
    <n v="0.41528579999999998"/>
  </r>
  <r>
    <x v="393"/>
    <x v="3"/>
    <x v="1"/>
    <n v="365"/>
    <n v="6938"/>
    <s v="West"/>
    <n v="5.2608799999999997E-2"/>
  </r>
  <r>
    <x v="393"/>
    <x v="3"/>
    <x v="2"/>
    <n v="2"/>
    <n v="1034"/>
    <s v="West"/>
    <n v="1.9342000000000001E-3"/>
  </r>
  <r>
    <x v="393"/>
    <x v="3"/>
    <x v="3"/>
    <m/>
    <n v="801"/>
    <s v="West"/>
    <m/>
  </r>
  <r>
    <x v="393"/>
    <x v="3"/>
    <x v="4"/>
    <m/>
    <n v="1194"/>
    <s v="West"/>
    <m/>
  </r>
  <r>
    <x v="394"/>
    <x v="3"/>
    <x v="0"/>
    <n v="2033"/>
    <n v="5413"/>
    <s v="West"/>
    <n v="0.3755773"/>
  </r>
  <r>
    <x v="394"/>
    <x v="3"/>
    <x v="1"/>
    <n v="831"/>
    <n v="17453"/>
    <s v="West"/>
    <n v="4.7613599999999999E-2"/>
  </r>
  <r>
    <x v="394"/>
    <x v="3"/>
    <x v="2"/>
    <n v="1"/>
    <n v="2382"/>
    <s v="West"/>
    <n v="4.1980000000000001E-4"/>
  </r>
  <r>
    <x v="394"/>
    <x v="3"/>
    <x v="3"/>
    <m/>
    <n v="1492"/>
    <s v="West"/>
    <m/>
  </r>
  <r>
    <x v="394"/>
    <x v="3"/>
    <x v="4"/>
    <m/>
    <n v="2617"/>
    <s v="West"/>
    <m/>
  </r>
  <r>
    <x v="395"/>
    <x v="3"/>
    <x v="0"/>
    <n v="66"/>
    <n v="268"/>
    <s v="West"/>
    <n v="0.24626870000000001"/>
  </r>
  <r>
    <x v="395"/>
    <x v="3"/>
    <x v="1"/>
    <n v="44"/>
    <n v="1851"/>
    <s v="West"/>
    <n v="2.3770900000000001E-2"/>
  </r>
  <r>
    <x v="395"/>
    <x v="3"/>
    <x v="3"/>
    <m/>
    <n v="299"/>
    <s v="West"/>
    <m/>
  </r>
  <r>
    <x v="395"/>
    <x v="3"/>
    <x v="2"/>
    <m/>
    <n v="230"/>
    <s v="West"/>
    <m/>
  </r>
  <r>
    <x v="395"/>
    <x v="3"/>
    <x v="4"/>
    <m/>
    <n v="319"/>
    <s v="West"/>
    <m/>
  </r>
  <r>
    <x v="396"/>
    <x v="3"/>
    <x v="0"/>
    <n v="2231"/>
    <n v="5749"/>
    <s v="West"/>
    <n v="0.38806750000000001"/>
  </r>
  <r>
    <x v="396"/>
    <x v="3"/>
    <x v="1"/>
    <n v="482"/>
    <n v="14244"/>
    <s v="West"/>
    <n v="3.3838800000000002E-2"/>
  </r>
  <r>
    <x v="396"/>
    <x v="3"/>
    <x v="3"/>
    <m/>
    <n v="1224"/>
    <s v="West"/>
    <m/>
  </r>
  <r>
    <x v="396"/>
    <x v="3"/>
    <x v="2"/>
    <m/>
    <n v="1572"/>
    <s v="West"/>
    <m/>
  </r>
  <r>
    <x v="396"/>
    <x v="3"/>
    <x v="4"/>
    <m/>
    <n v="1753"/>
    <s v="West"/>
    <m/>
  </r>
  <r>
    <x v="397"/>
    <x v="3"/>
    <x v="0"/>
    <n v="2212"/>
    <n v="4717"/>
    <s v="West"/>
    <n v="0.46894209999999997"/>
  </r>
  <r>
    <x v="397"/>
    <x v="3"/>
    <x v="1"/>
    <n v="494"/>
    <n v="10749"/>
    <s v="West"/>
    <n v="4.59578E-2"/>
  </r>
  <r>
    <x v="397"/>
    <x v="3"/>
    <x v="3"/>
    <m/>
    <n v="992"/>
    <s v="West"/>
    <m/>
  </r>
  <r>
    <x v="397"/>
    <x v="3"/>
    <x v="2"/>
    <m/>
    <n v="1356"/>
    <s v="West"/>
    <m/>
  </r>
  <r>
    <x v="397"/>
    <x v="3"/>
    <x v="4"/>
    <m/>
    <n v="1566"/>
    <s v="West"/>
    <m/>
  </r>
  <r>
    <x v="398"/>
    <x v="3"/>
    <x v="0"/>
    <n v="878"/>
    <n v="2194"/>
    <s v="West"/>
    <n v="0.40018229999999999"/>
  </r>
  <r>
    <x v="398"/>
    <x v="3"/>
    <x v="1"/>
    <n v="208"/>
    <n v="4915"/>
    <s v="West"/>
    <n v="4.23194E-2"/>
  </r>
  <r>
    <x v="398"/>
    <x v="3"/>
    <x v="3"/>
    <m/>
    <n v="502"/>
    <s v="West"/>
    <m/>
  </r>
  <r>
    <x v="398"/>
    <x v="3"/>
    <x v="2"/>
    <m/>
    <n v="615"/>
    <s v="West"/>
    <m/>
  </r>
  <r>
    <x v="398"/>
    <x v="3"/>
    <x v="4"/>
    <m/>
    <n v="769"/>
    <s v="West"/>
    <m/>
  </r>
  <r>
    <x v="399"/>
    <x v="3"/>
    <x v="0"/>
    <n v="5213"/>
    <n v="10863"/>
    <s v="West"/>
    <n v="0.47988579999999997"/>
  </r>
  <r>
    <x v="399"/>
    <x v="3"/>
    <x v="1"/>
    <n v="875"/>
    <n v="19236"/>
    <s v="West"/>
    <n v="4.5487600000000003E-2"/>
  </r>
  <r>
    <x v="399"/>
    <x v="3"/>
    <x v="3"/>
    <m/>
    <n v="1575"/>
    <s v="West"/>
    <m/>
  </r>
  <r>
    <x v="399"/>
    <x v="3"/>
    <x v="2"/>
    <m/>
    <n v="2384"/>
    <s v="West"/>
    <m/>
  </r>
  <r>
    <x v="399"/>
    <x v="3"/>
    <x v="4"/>
    <m/>
    <n v="2541"/>
    <s v="West"/>
    <m/>
  </r>
  <r>
    <x v="400"/>
    <x v="3"/>
    <x v="0"/>
    <n v="2112"/>
    <n v="6408"/>
    <s v="West"/>
    <n v="0.32958799999999999"/>
  </r>
  <r>
    <x v="400"/>
    <x v="3"/>
    <x v="1"/>
    <n v="522"/>
    <n v="16707"/>
    <s v="West"/>
    <n v="3.1244399999999999E-2"/>
  </r>
  <r>
    <x v="400"/>
    <x v="3"/>
    <x v="3"/>
    <m/>
    <n v="1558"/>
    <s v="West"/>
    <m/>
  </r>
  <r>
    <x v="400"/>
    <x v="3"/>
    <x v="2"/>
    <m/>
    <n v="1886"/>
    <s v="West"/>
    <m/>
  </r>
  <r>
    <x v="400"/>
    <x v="3"/>
    <x v="4"/>
    <m/>
    <n v="2248"/>
    <s v="West"/>
    <m/>
  </r>
  <r>
    <x v="401"/>
    <x v="3"/>
    <x v="0"/>
    <n v="3646"/>
    <n v="8190"/>
    <s v="West"/>
    <n v="0.44517699999999999"/>
  </r>
  <r>
    <x v="401"/>
    <x v="3"/>
    <x v="1"/>
    <n v="909"/>
    <n v="22871"/>
    <s v="West"/>
    <n v="3.9744700000000001E-2"/>
  </r>
  <r>
    <x v="401"/>
    <x v="3"/>
    <x v="2"/>
    <n v="2"/>
    <n v="3390"/>
    <s v="West"/>
    <n v="5.9000000000000003E-4"/>
  </r>
  <r>
    <x v="401"/>
    <x v="3"/>
    <x v="3"/>
    <m/>
    <n v="2086"/>
    <s v="West"/>
    <m/>
  </r>
  <r>
    <x v="401"/>
    <x v="3"/>
    <x v="4"/>
    <m/>
    <n v="3797"/>
    <s v="West"/>
    <m/>
  </r>
  <r>
    <x v="402"/>
    <x v="3"/>
    <x v="0"/>
    <n v="182"/>
    <n v="430"/>
    <s v="West"/>
    <n v="0.42325580000000002"/>
  </r>
  <r>
    <x v="402"/>
    <x v="3"/>
    <x v="1"/>
    <n v="51"/>
    <n v="987"/>
    <s v="West"/>
    <n v="5.1671700000000001E-2"/>
  </r>
  <r>
    <x v="402"/>
    <x v="3"/>
    <x v="3"/>
    <m/>
    <n v="60"/>
    <s v="West"/>
    <m/>
  </r>
  <r>
    <x v="402"/>
    <x v="3"/>
    <x v="2"/>
    <m/>
    <n v="138"/>
    <s v="West"/>
    <m/>
  </r>
  <r>
    <x v="402"/>
    <x v="3"/>
    <x v="4"/>
    <m/>
    <n v="126"/>
    <s v="West"/>
    <m/>
  </r>
  <r>
    <x v="403"/>
    <x v="3"/>
    <x v="0"/>
    <n v="1646"/>
    <n v="3553"/>
    <s v="West"/>
    <n v="0.46327049999999997"/>
  </r>
  <r>
    <x v="403"/>
    <x v="3"/>
    <x v="1"/>
    <n v="320"/>
    <n v="9655"/>
    <s v="West"/>
    <n v="3.3143400000000003E-2"/>
  </r>
  <r>
    <x v="403"/>
    <x v="3"/>
    <x v="2"/>
    <n v="1"/>
    <n v="1322"/>
    <s v="West"/>
    <n v="7.5639999999999995E-4"/>
  </r>
  <r>
    <x v="403"/>
    <x v="3"/>
    <x v="3"/>
    <m/>
    <n v="965"/>
    <s v="West"/>
    <m/>
  </r>
  <r>
    <x v="403"/>
    <x v="3"/>
    <x v="4"/>
    <m/>
    <n v="1489"/>
    <s v="West"/>
    <m/>
  </r>
  <r>
    <x v="404"/>
    <x v="3"/>
    <x v="0"/>
    <n v="3669"/>
    <n v="8018"/>
    <s v="West"/>
    <n v="0.45759539999999999"/>
  </r>
  <r>
    <x v="404"/>
    <x v="3"/>
    <x v="1"/>
    <n v="535"/>
    <n v="12820"/>
    <s v="West"/>
    <n v="4.1731699999999997E-2"/>
  </r>
  <r>
    <x v="404"/>
    <x v="3"/>
    <x v="2"/>
    <n v="1"/>
    <n v="1378"/>
    <s v="West"/>
    <n v="7.2570000000000002E-4"/>
  </r>
  <r>
    <x v="404"/>
    <x v="3"/>
    <x v="3"/>
    <m/>
    <n v="1034"/>
    <s v="West"/>
    <m/>
  </r>
  <r>
    <x v="404"/>
    <x v="3"/>
    <x v="4"/>
    <m/>
    <n v="1735"/>
    <s v="West"/>
    <m/>
  </r>
  <r>
    <x v="405"/>
    <x v="3"/>
    <x v="0"/>
    <n v="1052"/>
    <n v="2440"/>
    <s v="West"/>
    <n v="0.43114750000000002"/>
  </r>
  <r>
    <x v="405"/>
    <x v="3"/>
    <x v="1"/>
    <n v="114"/>
    <n v="4686"/>
    <s v="West"/>
    <n v="2.43278E-2"/>
  </r>
  <r>
    <x v="405"/>
    <x v="3"/>
    <x v="3"/>
    <m/>
    <n v="374"/>
    <s v="West"/>
    <m/>
  </r>
  <r>
    <x v="405"/>
    <x v="3"/>
    <x v="2"/>
    <m/>
    <n v="560"/>
    <s v="West"/>
    <m/>
  </r>
  <r>
    <x v="405"/>
    <x v="3"/>
    <x v="4"/>
    <m/>
    <n v="666"/>
    <s v="West"/>
    <m/>
  </r>
  <r>
    <x v="406"/>
    <x v="3"/>
    <x v="0"/>
    <n v="3545"/>
    <n v="7126"/>
    <s v="West"/>
    <n v="0.49747400000000003"/>
  </r>
  <r>
    <x v="406"/>
    <x v="3"/>
    <x v="1"/>
    <n v="388"/>
    <n v="11514"/>
    <s v="West"/>
    <n v="3.3698100000000002E-2"/>
  </r>
  <r>
    <x v="406"/>
    <x v="3"/>
    <x v="2"/>
    <n v="1"/>
    <n v="1509"/>
    <s v="West"/>
    <n v="6.6270000000000001E-4"/>
  </r>
  <r>
    <x v="406"/>
    <x v="3"/>
    <x v="3"/>
    <m/>
    <n v="1098"/>
    <s v="West"/>
    <m/>
  </r>
  <r>
    <x v="406"/>
    <x v="3"/>
    <x v="4"/>
    <m/>
    <n v="1656"/>
    <s v="West"/>
    <m/>
  </r>
  <r>
    <x v="407"/>
    <x v="3"/>
    <x v="0"/>
    <n v="4626"/>
    <n v="9468"/>
    <s v="West"/>
    <n v="0.48859320000000001"/>
  </r>
  <r>
    <x v="407"/>
    <x v="3"/>
    <x v="1"/>
    <n v="650"/>
    <n v="15000"/>
    <s v="West"/>
    <n v="4.3333299999999998E-2"/>
  </r>
  <r>
    <x v="407"/>
    <x v="3"/>
    <x v="3"/>
    <m/>
    <n v="1272"/>
    <s v="West"/>
    <m/>
  </r>
  <r>
    <x v="407"/>
    <x v="3"/>
    <x v="2"/>
    <m/>
    <n v="1838"/>
    <s v="West"/>
    <m/>
  </r>
  <r>
    <x v="407"/>
    <x v="3"/>
    <x v="4"/>
    <m/>
    <n v="2131"/>
    <s v="West"/>
    <m/>
  </r>
  <r>
    <x v="408"/>
    <x v="3"/>
    <x v="0"/>
    <n v="1719"/>
    <n v="3407"/>
    <s v="West"/>
    <n v="0.50454940000000004"/>
  </r>
  <r>
    <x v="408"/>
    <x v="3"/>
    <x v="1"/>
    <n v="173"/>
    <n v="3887"/>
    <s v="West"/>
    <n v="4.45073E-2"/>
  </r>
  <r>
    <x v="408"/>
    <x v="3"/>
    <x v="3"/>
    <m/>
    <n v="326"/>
    <s v="West"/>
    <m/>
  </r>
  <r>
    <x v="408"/>
    <x v="3"/>
    <x v="2"/>
    <m/>
    <n v="459"/>
    <s v="West"/>
    <m/>
  </r>
  <r>
    <x v="408"/>
    <x v="3"/>
    <x v="4"/>
    <m/>
    <n v="563"/>
    <s v="West"/>
    <m/>
  </r>
  <r>
    <x v="409"/>
    <x v="3"/>
    <x v="0"/>
    <n v="1519"/>
    <n v="3402"/>
    <s v="West"/>
    <n v="0.44650210000000001"/>
  </r>
  <r>
    <x v="409"/>
    <x v="3"/>
    <x v="1"/>
    <n v="152"/>
    <n v="5047"/>
    <s v="West"/>
    <n v="3.0116899999999999E-2"/>
  </r>
  <r>
    <x v="409"/>
    <x v="3"/>
    <x v="3"/>
    <m/>
    <n v="441"/>
    <s v="West"/>
    <m/>
  </r>
  <r>
    <x v="409"/>
    <x v="3"/>
    <x v="2"/>
    <m/>
    <n v="643"/>
    <s v="West"/>
    <m/>
  </r>
  <r>
    <x v="409"/>
    <x v="3"/>
    <x v="4"/>
    <m/>
    <n v="683"/>
    <s v="West"/>
    <m/>
  </r>
  <r>
    <x v="410"/>
    <x v="3"/>
    <x v="0"/>
    <n v="4181"/>
    <n v="8753"/>
    <s v="West"/>
    <n v="0.4776648"/>
  </r>
  <r>
    <x v="410"/>
    <x v="3"/>
    <x v="1"/>
    <n v="743"/>
    <n v="19489"/>
    <s v="West"/>
    <n v="3.8124100000000001E-2"/>
  </r>
  <r>
    <x v="410"/>
    <x v="3"/>
    <x v="2"/>
    <n v="2"/>
    <n v="2168"/>
    <s v="West"/>
    <n v="9.2250000000000003E-4"/>
  </r>
  <r>
    <x v="410"/>
    <x v="3"/>
    <x v="3"/>
    <m/>
    <n v="1720"/>
    <s v="West"/>
    <m/>
  </r>
  <r>
    <x v="410"/>
    <x v="3"/>
    <x v="4"/>
    <m/>
    <n v="2653"/>
    <s v="West"/>
    <m/>
  </r>
  <r>
    <x v="411"/>
    <x v="3"/>
    <x v="0"/>
    <n v="1772"/>
    <n v="3667"/>
    <s v="West"/>
    <n v="0.48322880000000001"/>
  </r>
  <r>
    <x v="411"/>
    <x v="3"/>
    <x v="1"/>
    <n v="342"/>
    <n v="8958"/>
    <s v="West"/>
    <n v="3.8178200000000002E-2"/>
  </r>
  <r>
    <x v="411"/>
    <x v="3"/>
    <x v="2"/>
    <n v="2"/>
    <n v="1341"/>
    <s v="West"/>
    <n v="1.4913999999999999E-3"/>
  </r>
  <r>
    <x v="411"/>
    <x v="3"/>
    <x v="3"/>
    <m/>
    <n v="1008"/>
    <s v="West"/>
    <m/>
  </r>
  <r>
    <x v="411"/>
    <x v="3"/>
    <x v="4"/>
    <m/>
    <n v="1721"/>
    <s v="West"/>
    <m/>
  </r>
  <r>
    <x v="412"/>
    <x v="3"/>
    <x v="0"/>
    <n v="475"/>
    <n v="930"/>
    <s v="West"/>
    <n v="0.51075269999999995"/>
  </r>
  <r>
    <x v="412"/>
    <x v="3"/>
    <x v="1"/>
    <n v="92"/>
    <n v="1947"/>
    <s v="West"/>
    <n v="4.7252200000000001E-2"/>
  </r>
  <r>
    <x v="412"/>
    <x v="3"/>
    <x v="3"/>
    <m/>
    <n v="190"/>
    <s v="West"/>
    <m/>
  </r>
  <r>
    <x v="412"/>
    <x v="3"/>
    <x v="2"/>
    <m/>
    <n v="269"/>
    <s v="West"/>
    <m/>
  </r>
  <r>
    <x v="412"/>
    <x v="3"/>
    <x v="4"/>
    <m/>
    <n v="335"/>
    <s v="West"/>
    <m/>
  </r>
  <r>
    <x v="413"/>
    <x v="3"/>
    <x v="0"/>
    <n v="1505"/>
    <n v="3408"/>
    <s v="West"/>
    <n v="0.441608"/>
  </r>
  <r>
    <x v="413"/>
    <x v="3"/>
    <x v="1"/>
    <n v="245"/>
    <n v="6809"/>
    <s v="West"/>
    <n v="3.5981800000000001E-2"/>
  </r>
  <r>
    <x v="413"/>
    <x v="3"/>
    <x v="3"/>
    <m/>
    <n v="890"/>
    <s v="West"/>
    <m/>
  </r>
  <r>
    <x v="413"/>
    <x v="3"/>
    <x v="2"/>
    <m/>
    <n v="978"/>
    <s v="West"/>
    <m/>
  </r>
  <r>
    <x v="413"/>
    <x v="3"/>
    <x v="4"/>
    <m/>
    <n v="1283"/>
    <s v="West"/>
    <m/>
  </r>
  <r>
    <x v="414"/>
    <x v="3"/>
    <x v="0"/>
    <n v="1701"/>
    <n v="3178"/>
    <s v="West"/>
    <n v="0.53524229999999995"/>
  </r>
  <r>
    <x v="414"/>
    <x v="3"/>
    <x v="1"/>
    <n v="309"/>
    <n v="5267"/>
    <s v="West"/>
    <n v="5.8667200000000003E-2"/>
  </r>
  <r>
    <x v="414"/>
    <x v="3"/>
    <x v="2"/>
    <n v="2"/>
    <n v="690"/>
    <s v="West"/>
    <n v="2.8985999999999999E-3"/>
  </r>
  <r>
    <x v="414"/>
    <x v="3"/>
    <x v="3"/>
    <m/>
    <n v="436"/>
    <s v="West"/>
    <m/>
  </r>
  <r>
    <x v="414"/>
    <x v="3"/>
    <x v="4"/>
    <m/>
    <n v="747"/>
    <s v="West"/>
    <m/>
  </r>
  <r>
    <x v="415"/>
    <x v="3"/>
    <x v="0"/>
    <n v="314"/>
    <n v="631"/>
    <s v="West"/>
    <n v="0.49762279999999998"/>
  </r>
  <r>
    <x v="415"/>
    <x v="3"/>
    <x v="1"/>
    <n v="59"/>
    <n v="1284"/>
    <s v="West"/>
    <n v="4.5950199999999997E-2"/>
  </r>
  <r>
    <x v="415"/>
    <x v="3"/>
    <x v="3"/>
    <m/>
    <n v="112"/>
    <s v="West"/>
    <m/>
  </r>
  <r>
    <x v="415"/>
    <x v="3"/>
    <x v="2"/>
    <m/>
    <n v="199"/>
    <s v="West"/>
    <m/>
  </r>
  <r>
    <x v="415"/>
    <x v="3"/>
    <x v="4"/>
    <m/>
    <n v="189"/>
    <s v="West"/>
    <m/>
  </r>
  <r>
    <x v="416"/>
    <x v="3"/>
    <x v="0"/>
    <n v="5899"/>
    <n v="10193"/>
    <s v="West"/>
    <n v="0.57873050000000004"/>
  </r>
  <r>
    <x v="416"/>
    <x v="3"/>
    <x v="1"/>
    <n v="1146"/>
    <n v="18077"/>
    <s v="West"/>
    <n v="6.3395499999999994E-2"/>
  </r>
  <r>
    <x v="416"/>
    <x v="3"/>
    <x v="2"/>
    <n v="4"/>
    <n v="2089"/>
    <s v="West"/>
    <n v="1.9147999999999999E-3"/>
  </r>
  <r>
    <x v="416"/>
    <x v="3"/>
    <x v="3"/>
    <m/>
    <n v="1497"/>
    <s v="West"/>
    <m/>
  </r>
  <r>
    <x v="416"/>
    <x v="3"/>
    <x v="4"/>
    <m/>
    <n v="2256"/>
    <s v="West"/>
    <m/>
  </r>
  <r>
    <x v="417"/>
    <x v="3"/>
    <x v="0"/>
    <n v="1697"/>
    <n v="3752"/>
    <s v="West"/>
    <n v="0.45229209999999997"/>
  </r>
  <r>
    <x v="417"/>
    <x v="3"/>
    <x v="1"/>
    <n v="402"/>
    <n v="9250"/>
    <s v="West"/>
    <n v="4.3459499999999998E-2"/>
  </r>
  <r>
    <x v="417"/>
    <x v="3"/>
    <x v="3"/>
    <m/>
    <n v="926"/>
    <s v="West"/>
    <m/>
  </r>
  <r>
    <x v="417"/>
    <x v="3"/>
    <x v="2"/>
    <m/>
    <n v="1272"/>
    <s v="West"/>
    <m/>
  </r>
  <r>
    <x v="417"/>
    <x v="3"/>
    <x v="4"/>
    <m/>
    <n v="1352"/>
    <s v="West"/>
    <m/>
  </r>
  <r>
    <x v="418"/>
    <x v="3"/>
    <x v="0"/>
    <n v="1330"/>
    <n v="3544"/>
    <s v="West"/>
    <n v="0.37528220000000001"/>
  </r>
  <r>
    <x v="418"/>
    <x v="3"/>
    <x v="1"/>
    <n v="290"/>
    <n v="8823"/>
    <s v="West"/>
    <n v="3.2868599999999998E-2"/>
  </r>
  <r>
    <x v="418"/>
    <x v="3"/>
    <x v="3"/>
    <m/>
    <n v="1048"/>
    <s v="West"/>
    <m/>
  </r>
  <r>
    <x v="418"/>
    <x v="3"/>
    <x v="2"/>
    <m/>
    <n v="1619"/>
    <s v="West"/>
    <m/>
  </r>
  <r>
    <x v="418"/>
    <x v="3"/>
    <x v="4"/>
    <m/>
    <n v="1782"/>
    <s v="West"/>
    <m/>
  </r>
  <r>
    <x v="419"/>
    <x v="3"/>
    <x v="0"/>
    <n v="824"/>
    <n v="1597"/>
    <s v="West"/>
    <n v="0.51596739999999996"/>
  </r>
  <r>
    <x v="419"/>
    <x v="3"/>
    <x v="1"/>
    <n v="108"/>
    <n v="1673"/>
    <s v="West"/>
    <n v="6.4554700000000007E-2"/>
  </r>
  <r>
    <x v="419"/>
    <x v="3"/>
    <x v="3"/>
    <m/>
    <n v="92"/>
    <s v="West"/>
    <m/>
  </r>
  <r>
    <x v="419"/>
    <x v="3"/>
    <x v="2"/>
    <m/>
    <n v="128"/>
    <s v="West"/>
    <m/>
  </r>
  <r>
    <x v="419"/>
    <x v="3"/>
    <x v="4"/>
    <m/>
    <n v="179"/>
    <s v="West"/>
    <m/>
  </r>
  <r>
    <x v="420"/>
    <x v="3"/>
    <x v="0"/>
    <n v="2249"/>
    <n v="5286"/>
    <s v="West"/>
    <n v="0.42546349999999999"/>
  </r>
  <r>
    <x v="420"/>
    <x v="3"/>
    <x v="1"/>
    <n v="506"/>
    <n v="12192"/>
    <s v="West"/>
    <n v="4.1502600000000001E-2"/>
  </r>
  <r>
    <x v="420"/>
    <x v="3"/>
    <x v="2"/>
    <n v="1"/>
    <n v="1636"/>
    <s v="West"/>
    <n v="6.112E-4"/>
  </r>
  <r>
    <x v="420"/>
    <x v="3"/>
    <x v="3"/>
    <m/>
    <n v="1012"/>
    <s v="West"/>
    <m/>
  </r>
  <r>
    <x v="420"/>
    <x v="3"/>
    <x v="4"/>
    <m/>
    <n v="1807"/>
    <s v="West"/>
    <m/>
  </r>
  <r>
    <x v="421"/>
    <x v="3"/>
    <x v="0"/>
    <n v="4435"/>
    <n v="8679"/>
    <s v="West"/>
    <n v="0.5110036"/>
  </r>
  <r>
    <x v="421"/>
    <x v="3"/>
    <x v="1"/>
    <n v="814"/>
    <n v="17031"/>
    <s v="West"/>
    <n v="4.7795200000000003E-2"/>
  </r>
  <r>
    <x v="421"/>
    <x v="3"/>
    <x v="3"/>
    <m/>
    <n v="1417"/>
    <s v="West"/>
    <m/>
  </r>
  <r>
    <x v="421"/>
    <x v="3"/>
    <x v="2"/>
    <m/>
    <n v="2345"/>
    <s v="West"/>
    <m/>
  </r>
  <r>
    <x v="421"/>
    <x v="3"/>
    <x v="4"/>
    <m/>
    <n v="2441"/>
    <s v="West"/>
    <m/>
  </r>
  <r>
    <x v="422"/>
    <x v="3"/>
    <x v="0"/>
    <n v="2587"/>
    <n v="6587"/>
    <s v="West"/>
    <n v="0.39274330000000002"/>
  </r>
  <r>
    <x v="422"/>
    <x v="3"/>
    <x v="1"/>
    <n v="865"/>
    <n v="19508"/>
    <s v="West"/>
    <n v="4.43408E-2"/>
  </r>
  <r>
    <x v="422"/>
    <x v="3"/>
    <x v="2"/>
    <n v="2"/>
    <n v="2473"/>
    <s v="West"/>
    <n v="8.0869999999999998E-4"/>
  </r>
  <r>
    <x v="422"/>
    <x v="3"/>
    <x v="3"/>
    <m/>
    <n v="1571"/>
    <s v="West"/>
    <m/>
  </r>
  <r>
    <x v="422"/>
    <x v="3"/>
    <x v="4"/>
    <m/>
    <n v="2804"/>
    <s v="West"/>
    <m/>
  </r>
  <r>
    <x v="423"/>
    <x v="3"/>
    <x v="0"/>
    <n v="2311"/>
    <n v="5980"/>
    <s v="West"/>
    <n v="0.38645489999999999"/>
  </r>
  <r>
    <x v="423"/>
    <x v="3"/>
    <x v="1"/>
    <n v="689"/>
    <n v="15465"/>
    <s v="West"/>
    <n v="4.45522E-2"/>
  </r>
  <r>
    <x v="423"/>
    <x v="3"/>
    <x v="2"/>
    <n v="1"/>
    <n v="1424"/>
    <s v="West"/>
    <n v="7.0220000000000005E-4"/>
  </r>
  <r>
    <x v="423"/>
    <x v="3"/>
    <x v="3"/>
    <m/>
    <n v="1074"/>
    <s v="West"/>
    <m/>
  </r>
  <r>
    <x v="423"/>
    <x v="3"/>
    <x v="4"/>
    <m/>
    <n v="1611"/>
    <s v="West"/>
    <m/>
  </r>
  <r>
    <x v="424"/>
    <x v="3"/>
    <x v="0"/>
    <n v="4757"/>
    <n v="8407"/>
    <s v="West"/>
    <n v="0.56583799999999995"/>
  </r>
  <r>
    <x v="424"/>
    <x v="3"/>
    <x v="1"/>
    <n v="1708"/>
    <n v="20391"/>
    <s v="West"/>
    <n v="8.3762400000000001E-2"/>
  </r>
  <r>
    <x v="424"/>
    <x v="3"/>
    <x v="2"/>
    <n v="4"/>
    <n v="3492"/>
    <s v="West"/>
    <n v="1.1455E-3"/>
  </r>
  <r>
    <x v="424"/>
    <x v="3"/>
    <x v="3"/>
    <m/>
    <n v="1640"/>
    <s v="West"/>
    <m/>
  </r>
  <r>
    <x v="424"/>
    <x v="3"/>
    <x v="4"/>
    <m/>
    <n v="3512"/>
    <s v="West"/>
    <m/>
  </r>
  <r>
    <x v="425"/>
    <x v="3"/>
    <x v="0"/>
    <n v="2894"/>
    <n v="6855"/>
    <s v="West"/>
    <n v="0.42217359999999998"/>
  </r>
  <r>
    <x v="425"/>
    <x v="3"/>
    <x v="1"/>
    <n v="1213"/>
    <n v="21463"/>
    <s v="West"/>
    <n v="5.6515900000000001E-2"/>
  </r>
  <r>
    <x v="425"/>
    <x v="3"/>
    <x v="3"/>
    <m/>
    <n v="2018"/>
    <s v="West"/>
    <m/>
  </r>
  <r>
    <x v="425"/>
    <x v="3"/>
    <x v="2"/>
    <m/>
    <n v="2809"/>
    <s v="West"/>
    <m/>
  </r>
  <r>
    <x v="425"/>
    <x v="3"/>
    <x v="4"/>
    <m/>
    <n v="3364"/>
    <s v="West"/>
    <m/>
  </r>
  <r>
    <x v="426"/>
    <x v="3"/>
    <x v="0"/>
    <n v="1993"/>
    <n v="5348"/>
    <s v="West"/>
    <n v="0.37266270000000001"/>
  </r>
  <r>
    <x v="426"/>
    <x v="3"/>
    <x v="1"/>
    <n v="648"/>
    <n v="14464"/>
    <s v="West"/>
    <n v="4.4800899999999998E-2"/>
  </r>
  <r>
    <x v="426"/>
    <x v="3"/>
    <x v="2"/>
    <n v="2"/>
    <n v="1715"/>
    <s v="West"/>
    <n v="1.1662E-3"/>
  </r>
  <r>
    <x v="426"/>
    <x v="3"/>
    <x v="3"/>
    <m/>
    <n v="1279"/>
    <s v="West"/>
    <m/>
  </r>
  <r>
    <x v="426"/>
    <x v="3"/>
    <x v="4"/>
    <m/>
    <n v="1974"/>
    <s v="West"/>
    <m/>
  </r>
  <r>
    <x v="427"/>
    <x v="3"/>
    <x v="0"/>
    <n v="2155"/>
    <n v="2168"/>
    <s v="West"/>
    <n v="0.99400370000000005"/>
  </r>
  <r>
    <x v="427"/>
    <x v="3"/>
    <x v="1"/>
    <n v="994"/>
    <n v="7892"/>
    <s v="West"/>
    <n v="0.12595029999999999"/>
  </r>
  <r>
    <x v="427"/>
    <x v="3"/>
    <x v="2"/>
    <n v="1"/>
    <n v="425"/>
    <s v="West"/>
    <n v="2.3528999999999998E-3"/>
  </r>
  <r>
    <x v="427"/>
    <x v="3"/>
    <x v="3"/>
    <m/>
    <n v="327"/>
    <s v="West"/>
    <m/>
  </r>
  <r>
    <x v="427"/>
    <x v="3"/>
    <x v="4"/>
    <m/>
    <n v="513"/>
    <s v="West"/>
    <m/>
  </r>
  <r>
    <x v="428"/>
    <x v="3"/>
    <x v="0"/>
    <n v="1127"/>
    <n v="2255"/>
    <s v="West"/>
    <n v="0.49977830000000001"/>
  </r>
  <r>
    <x v="428"/>
    <x v="3"/>
    <x v="1"/>
    <n v="490"/>
    <n v="7333"/>
    <s v="West"/>
    <n v="6.6821199999999997E-2"/>
  </r>
  <r>
    <x v="428"/>
    <x v="3"/>
    <x v="3"/>
    <m/>
    <n v="375"/>
    <s v="West"/>
    <m/>
  </r>
  <r>
    <x v="428"/>
    <x v="3"/>
    <x v="2"/>
    <m/>
    <n v="559"/>
    <s v="West"/>
    <m/>
  </r>
  <r>
    <x v="428"/>
    <x v="3"/>
    <x v="4"/>
    <m/>
    <n v="635"/>
    <s v="West"/>
    <m/>
  </r>
  <r>
    <x v="429"/>
    <x v="3"/>
    <x v="0"/>
    <n v="4373"/>
    <n v="7432"/>
    <s v="West"/>
    <n v="0.58840150000000002"/>
  </r>
  <r>
    <x v="429"/>
    <x v="3"/>
    <x v="1"/>
    <n v="1699"/>
    <n v="17686"/>
    <s v="West"/>
    <n v="9.6064700000000003E-2"/>
  </r>
  <r>
    <x v="429"/>
    <x v="3"/>
    <x v="2"/>
    <n v="5"/>
    <n v="2006"/>
    <s v="West"/>
    <n v="2.4924999999999999E-3"/>
  </r>
  <r>
    <x v="429"/>
    <x v="3"/>
    <x v="3"/>
    <m/>
    <n v="1349"/>
    <s v="West"/>
    <m/>
  </r>
  <r>
    <x v="429"/>
    <x v="3"/>
    <x v="4"/>
    <m/>
    <n v="2326"/>
    <s v="West"/>
    <m/>
  </r>
  <r>
    <x v="430"/>
    <x v="3"/>
    <x v="0"/>
    <n v="2396"/>
    <n v="6211"/>
    <s v="West"/>
    <n v="0.38576719999999998"/>
  </r>
  <r>
    <x v="430"/>
    <x v="3"/>
    <x v="1"/>
    <n v="721"/>
    <n v="15932"/>
    <s v="West"/>
    <n v="4.5254799999999998E-2"/>
  </r>
  <r>
    <x v="430"/>
    <x v="3"/>
    <x v="2"/>
    <n v="3"/>
    <n v="2549"/>
    <s v="West"/>
    <n v="1.1769E-3"/>
  </r>
  <r>
    <x v="430"/>
    <x v="3"/>
    <x v="3"/>
    <m/>
    <n v="1559"/>
    <s v="West"/>
    <m/>
  </r>
  <r>
    <x v="430"/>
    <x v="3"/>
    <x v="4"/>
    <m/>
    <n v="2865"/>
    <s v="West"/>
    <m/>
  </r>
  <r>
    <x v="431"/>
    <x v="3"/>
    <x v="0"/>
    <n v="5897"/>
    <n v="10742"/>
    <s v="West"/>
    <n v="0.54896659999999997"/>
  </r>
  <r>
    <x v="431"/>
    <x v="3"/>
    <x v="1"/>
    <n v="2402"/>
    <n v="29743"/>
    <s v="West"/>
    <n v="8.0758499999999997E-2"/>
  </r>
  <r>
    <x v="431"/>
    <x v="3"/>
    <x v="2"/>
    <n v="6"/>
    <n v="4683"/>
    <s v="West"/>
    <n v="1.2811999999999999E-3"/>
  </r>
  <r>
    <x v="431"/>
    <x v="3"/>
    <x v="3"/>
    <m/>
    <n v="2674"/>
    <s v="West"/>
    <m/>
  </r>
  <r>
    <x v="431"/>
    <x v="3"/>
    <x v="4"/>
    <m/>
    <n v="5262"/>
    <s v="West"/>
    <m/>
  </r>
  <r>
    <x v="432"/>
    <x v="3"/>
    <x v="0"/>
    <n v="6127"/>
    <n v="10131"/>
    <s v="West"/>
    <n v="0.60477740000000002"/>
  </r>
  <r>
    <x v="432"/>
    <x v="3"/>
    <x v="1"/>
    <n v="1929"/>
    <n v="23317"/>
    <s v="West"/>
    <n v="8.2729300000000006E-2"/>
  </r>
  <r>
    <x v="432"/>
    <x v="3"/>
    <x v="2"/>
    <n v="2"/>
    <n v="2927"/>
    <s v="West"/>
    <n v="6.8329999999999997E-4"/>
  </r>
  <r>
    <x v="432"/>
    <x v="3"/>
    <x v="3"/>
    <m/>
    <n v="1929"/>
    <s v="West"/>
    <m/>
  </r>
  <r>
    <x v="432"/>
    <x v="3"/>
    <x v="4"/>
    <m/>
    <n v="3296"/>
    <s v="West"/>
    <m/>
  </r>
  <r>
    <x v="433"/>
    <x v="3"/>
    <x v="0"/>
    <n v="4212"/>
    <n v="7829"/>
    <s v="West"/>
    <n v="0.53799969999999997"/>
  </r>
  <r>
    <x v="433"/>
    <x v="3"/>
    <x v="1"/>
    <n v="1069"/>
    <n v="14683"/>
    <s v="West"/>
    <n v="7.2805300000000003E-2"/>
  </r>
  <r>
    <x v="433"/>
    <x v="3"/>
    <x v="2"/>
    <n v="2"/>
    <n v="1783"/>
    <s v="West"/>
    <n v="1.1217E-3"/>
  </r>
  <r>
    <x v="433"/>
    <x v="3"/>
    <x v="3"/>
    <m/>
    <n v="1212"/>
    <s v="West"/>
    <m/>
  </r>
  <r>
    <x v="433"/>
    <x v="3"/>
    <x v="4"/>
    <m/>
    <n v="1950"/>
    <s v="West"/>
    <m/>
  </r>
  <r>
    <x v="434"/>
    <x v="3"/>
    <x v="0"/>
    <n v="6912"/>
    <n v="11476"/>
    <s v="West"/>
    <n v="0.60230050000000002"/>
  </r>
  <r>
    <x v="434"/>
    <x v="3"/>
    <x v="1"/>
    <n v="1674"/>
    <n v="19751"/>
    <s v="West"/>
    <n v="8.4755200000000003E-2"/>
  </r>
  <r>
    <x v="434"/>
    <x v="3"/>
    <x v="2"/>
    <n v="1"/>
    <n v="3113"/>
    <s v="West"/>
    <n v="3.212E-4"/>
  </r>
  <r>
    <x v="434"/>
    <x v="3"/>
    <x v="3"/>
    <m/>
    <n v="1631"/>
    <s v="West"/>
    <m/>
  </r>
  <r>
    <x v="434"/>
    <x v="3"/>
    <x v="4"/>
    <m/>
    <n v="3326"/>
    <s v="West"/>
    <m/>
  </r>
  <r>
    <x v="435"/>
    <x v="3"/>
    <x v="0"/>
    <n v="238"/>
    <n v="899"/>
    <s v="West"/>
    <n v="0.26473859999999999"/>
  </r>
  <r>
    <x v="435"/>
    <x v="3"/>
    <x v="1"/>
    <n v="155"/>
    <n v="3521"/>
    <s v="West"/>
    <n v="4.4021600000000001E-2"/>
  </r>
  <r>
    <x v="435"/>
    <x v="3"/>
    <x v="3"/>
    <m/>
    <n v="441"/>
    <s v="West"/>
    <m/>
  </r>
  <r>
    <x v="435"/>
    <x v="3"/>
    <x v="2"/>
    <m/>
    <n v="547"/>
    <s v="West"/>
    <m/>
  </r>
  <r>
    <x v="435"/>
    <x v="3"/>
    <x v="4"/>
    <m/>
    <n v="672"/>
    <s v="West"/>
    <m/>
  </r>
  <r>
    <x v="436"/>
    <x v="3"/>
    <x v="0"/>
    <n v="530"/>
    <n v="1276"/>
    <s v="West"/>
    <n v="0.41536050000000002"/>
  </r>
  <r>
    <x v="436"/>
    <x v="3"/>
    <x v="1"/>
    <n v="263"/>
    <n v="5633"/>
    <s v="West"/>
    <n v="4.66892E-2"/>
  </r>
  <r>
    <x v="436"/>
    <x v="3"/>
    <x v="2"/>
    <n v="2"/>
    <n v="820"/>
    <s v="West"/>
    <n v="2.4390000000000002E-3"/>
  </r>
  <r>
    <x v="436"/>
    <x v="3"/>
    <x v="3"/>
    <m/>
    <n v="627"/>
    <s v="West"/>
    <m/>
  </r>
  <r>
    <x v="436"/>
    <x v="3"/>
    <x v="4"/>
    <m/>
    <n v="1046"/>
    <s v="West"/>
    <m/>
  </r>
  <r>
    <x v="437"/>
    <x v="3"/>
    <x v="0"/>
    <n v="78"/>
    <n v="216"/>
    <s v="West"/>
    <n v="0.36111110000000002"/>
  </r>
  <r>
    <x v="437"/>
    <x v="3"/>
    <x v="1"/>
    <n v="24"/>
    <n v="363"/>
    <s v="West"/>
    <n v="6.6115699999999999E-2"/>
  </r>
  <r>
    <x v="437"/>
    <x v="3"/>
    <x v="3"/>
    <m/>
    <n v="20"/>
    <s v="West"/>
    <m/>
  </r>
  <r>
    <x v="437"/>
    <x v="3"/>
    <x v="2"/>
    <m/>
    <n v="50"/>
    <s v="West"/>
    <m/>
  </r>
  <r>
    <x v="437"/>
    <x v="3"/>
    <x v="4"/>
    <m/>
    <n v="63"/>
    <s v="West"/>
    <m/>
  </r>
  <r>
    <x v="438"/>
    <x v="3"/>
    <x v="0"/>
    <n v="1444"/>
    <n v="2662"/>
    <s v="West"/>
    <n v="0.54244930000000002"/>
  </r>
  <r>
    <x v="438"/>
    <x v="3"/>
    <x v="1"/>
    <n v="418"/>
    <n v="6398"/>
    <s v="West"/>
    <n v="6.5332899999999999E-2"/>
  </r>
  <r>
    <x v="438"/>
    <x v="3"/>
    <x v="2"/>
    <n v="4"/>
    <n v="934"/>
    <s v="West"/>
    <n v="4.2827000000000004E-3"/>
  </r>
  <r>
    <x v="438"/>
    <x v="3"/>
    <x v="3"/>
    <m/>
    <n v="650"/>
    <s v="West"/>
    <m/>
  </r>
  <r>
    <x v="438"/>
    <x v="3"/>
    <x v="4"/>
    <m/>
    <n v="1203"/>
    <s v="West"/>
    <m/>
  </r>
  <r>
    <x v="439"/>
    <x v="3"/>
    <x v="0"/>
    <n v="2733"/>
    <n v="5034"/>
    <s v="West"/>
    <n v="0.54290830000000001"/>
  </r>
  <r>
    <x v="439"/>
    <x v="3"/>
    <x v="1"/>
    <n v="316"/>
    <n v="5655"/>
    <s v="West"/>
    <n v="5.58798E-2"/>
  </r>
  <r>
    <x v="439"/>
    <x v="3"/>
    <x v="3"/>
    <m/>
    <n v="451"/>
    <s v="West"/>
    <m/>
  </r>
  <r>
    <x v="439"/>
    <x v="3"/>
    <x v="2"/>
    <m/>
    <n v="709"/>
    <s v="West"/>
    <m/>
  </r>
  <r>
    <x v="439"/>
    <x v="3"/>
    <x v="4"/>
    <m/>
    <n v="819"/>
    <s v="West"/>
    <m/>
  </r>
  <r>
    <x v="440"/>
    <x v="3"/>
    <x v="0"/>
    <n v="2599"/>
    <n v="5643"/>
    <s v="West"/>
    <n v="0.4605706"/>
  </r>
  <r>
    <x v="440"/>
    <x v="3"/>
    <x v="1"/>
    <n v="482"/>
    <n v="10727"/>
    <s v="West"/>
    <n v="4.4933300000000002E-2"/>
  </r>
  <r>
    <x v="440"/>
    <x v="3"/>
    <x v="2"/>
    <n v="1"/>
    <n v="1390"/>
    <s v="West"/>
    <n v="7.1940000000000003E-4"/>
  </r>
  <r>
    <x v="440"/>
    <x v="3"/>
    <x v="3"/>
    <m/>
    <n v="989"/>
    <s v="West"/>
    <m/>
  </r>
  <r>
    <x v="440"/>
    <x v="3"/>
    <x v="4"/>
    <m/>
    <n v="1610"/>
    <s v="West"/>
    <m/>
  </r>
  <r>
    <x v="441"/>
    <x v="3"/>
    <x v="0"/>
    <n v="3996"/>
    <n v="7925"/>
    <s v="West"/>
    <n v="0.50422710000000004"/>
  </r>
  <r>
    <x v="441"/>
    <x v="3"/>
    <x v="1"/>
    <n v="554"/>
    <n v="13189"/>
    <s v="West"/>
    <n v="4.2004699999999999E-2"/>
  </r>
  <r>
    <x v="441"/>
    <x v="3"/>
    <x v="3"/>
    <m/>
    <n v="1123"/>
    <s v="West"/>
    <m/>
  </r>
  <r>
    <x v="441"/>
    <x v="3"/>
    <x v="2"/>
    <m/>
    <n v="1887"/>
    <s v="West"/>
    <m/>
  </r>
  <r>
    <x v="441"/>
    <x v="3"/>
    <x v="4"/>
    <m/>
    <n v="1950"/>
    <s v="West"/>
    <m/>
  </r>
  <r>
    <x v="442"/>
    <x v="3"/>
    <x v="0"/>
    <n v="3059"/>
    <n v="7589"/>
    <s v="West"/>
    <n v="0.40308339999999998"/>
  </r>
  <r>
    <x v="442"/>
    <x v="3"/>
    <x v="1"/>
    <n v="481"/>
    <n v="14059"/>
    <s v="West"/>
    <n v="3.4213E-2"/>
  </r>
  <r>
    <x v="442"/>
    <x v="3"/>
    <x v="3"/>
    <m/>
    <n v="1179"/>
    <s v="West"/>
    <m/>
  </r>
  <r>
    <x v="442"/>
    <x v="3"/>
    <x v="2"/>
    <m/>
    <n v="1898"/>
    <s v="West"/>
    <m/>
  </r>
  <r>
    <x v="442"/>
    <x v="3"/>
    <x v="4"/>
    <m/>
    <n v="2081"/>
    <s v="West"/>
    <m/>
  </r>
  <r>
    <x v="443"/>
    <x v="3"/>
    <x v="0"/>
    <n v="3785"/>
    <n v="7759"/>
    <s v="West"/>
    <n v="0.48782059999999999"/>
  </r>
  <r>
    <x v="443"/>
    <x v="3"/>
    <x v="1"/>
    <n v="692"/>
    <n v="15556"/>
    <s v="West"/>
    <n v="4.44844E-2"/>
  </r>
  <r>
    <x v="443"/>
    <x v="3"/>
    <x v="2"/>
    <n v="2"/>
    <n v="2223"/>
    <s v="West"/>
    <n v="8.9970000000000002E-4"/>
  </r>
  <r>
    <x v="443"/>
    <x v="3"/>
    <x v="3"/>
    <m/>
    <n v="1368"/>
    <s v="West"/>
    <m/>
  </r>
  <r>
    <x v="443"/>
    <x v="3"/>
    <x v="4"/>
    <m/>
    <n v="2435"/>
    <s v="West"/>
    <m/>
  </r>
  <r>
    <x v="444"/>
    <x v="3"/>
    <x v="0"/>
    <n v="2946"/>
    <n v="7094"/>
    <s v="West"/>
    <n v="0.4152805"/>
  </r>
  <r>
    <x v="444"/>
    <x v="3"/>
    <x v="1"/>
    <n v="457"/>
    <n v="14335"/>
    <s v="West"/>
    <n v="3.1879999999999999E-2"/>
  </r>
  <r>
    <x v="444"/>
    <x v="3"/>
    <x v="2"/>
    <n v="1"/>
    <n v="1537"/>
    <s v="West"/>
    <n v="6.5059999999999998E-4"/>
  </r>
  <r>
    <x v="444"/>
    <x v="3"/>
    <x v="3"/>
    <m/>
    <n v="1168"/>
    <s v="West"/>
    <m/>
  </r>
  <r>
    <x v="444"/>
    <x v="3"/>
    <x v="4"/>
    <m/>
    <n v="1695"/>
    <s v="West"/>
    <m/>
  </r>
  <r>
    <x v="445"/>
    <x v="3"/>
    <x v="0"/>
    <n v="2196"/>
    <n v="4251"/>
    <s v="West"/>
    <n v="0.5165843"/>
  </r>
  <r>
    <x v="445"/>
    <x v="3"/>
    <x v="1"/>
    <n v="333"/>
    <n v="5638"/>
    <s v="West"/>
    <n v="5.9063499999999998E-2"/>
  </r>
  <r>
    <x v="445"/>
    <x v="3"/>
    <x v="3"/>
    <m/>
    <n v="441"/>
    <s v="West"/>
    <m/>
  </r>
  <r>
    <x v="445"/>
    <x v="3"/>
    <x v="2"/>
    <m/>
    <n v="758"/>
    <s v="West"/>
    <m/>
  </r>
  <r>
    <x v="445"/>
    <x v="3"/>
    <x v="4"/>
    <m/>
    <n v="775"/>
    <s v="West"/>
    <m/>
  </r>
  <r>
    <x v="446"/>
    <x v="3"/>
    <x v="0"/>
    <n v="819"/>
    <n v="1457"/>
    <s v="West"/>
    <n v="0.56211390000000006"/>
  </r>
  <r>
    <x v="446"/>
    <x v="3"/>
    <x v="1"/>
    <n v="40"/>
    <n v="857"/>
    <s v="West"/>
    <n v="4.6674399999999998E-2"/>
  </r>
  <r>
    <x v="446"/>
    <x v="3"/>
    <x v="3"/>
    <m/>
    <n v="54"/>
    <s v="West"/>
    <m/>
  </r>
  <r>
    <x v="446"/>
    <x v="3"/>
    <x v="2"/>
    <m/>
    <n v="103"/>
    <s v="West"/>
    <m/>
  </r>
  <r>
    <x v="446"/>
    <x v="3"/>
    <x v="4"/>
    <m/>
    <n v="108"/>
    <s v="West"/>
    <m/>
  </r>
  <r>
    <x v="447"/>
    <x v="3"/>
    <x v="0"/>
    <n v="207"/>
    <n v="438"/>
    <s v="West"/>
    <n v="0.47260269999999999"/>
  </r>
  <r>
    <x v="447"/>
    <x v="3"/>
    <x v="1"/>
    <n v="25"/>
    <n v="524"/>
    <s v="West"/>
    <n v="4.77099E-2"/>
  </r>
  <r>
    <x v="447"/>
    <x v="3"/>
    <x v="3"/>
    <m/>
    <n v="41"/>
    <s v="West"/>
    <m/>
  </r>
  <r>
    <x v="447"/>
    <x v="3"/>
    <x v="2"/>
    <m/>
    <n v="75"/>
    <s v="West"/>
    <m/>
  </r>
  <r>
    <x v="447"/>
    <x v="3"/>
    <x v="4"/>
    <m/>
    <n v="69"/>
    <s v="West"/>
    <m/>
  </r>
  <r>
    <x v="448"/>
    <x v="3"/>
    <x v="0"/>
    <n v="1680"/>
    <n v="4512"/>
    <s v="West"/>
    <n v="0.37234040000000002"/>
  </r>
  <r>
    <x v="448"/>
    <x v="3"/>
    <x v="1"/>
    <n v="292"/>
    <n v="7313"/>
    <s v="West"/>
    <n v="3.9928900000000003E-2"/>
  </r>
  <r>
    <x v="448"/>
    <x v="3"/>
    <x v="3"/>
    <m/>
    <n v="682"/>
    <s v="West"/>
    <m/>
  </r>
  <r>
    <x v="448"/>
    <x v="3"/>
    <x v="2"/>
    <m/>
    <n v="977"/>
    <s v="West"/>
    <m/>
  </r>
  <r>
    <x v="448"/>
    <x v="3"/>
    <x v="4"/>
    <m/>
    <n v="1173"/>
    <s v="West"/>
    <m/>
  </r>
  <r>
    <x v="449"/>
    <x v="3"/>
    <x v="0"/>
    <n v="2582"/>
    <n v="6780"/>
    <s v="West"/>
    <n v="0.380826"/>
  </r>
  <r>
    <x v="449"/>
    <x v="3"/>
    <x v="1"/>
    <n v="345"/>
    <n v="19199"/>
    <s v="West"/>
    <n v="1.7969700000000002E-2"/>
  </r>
  <r>
    <x v="449"/>
    <x v="3"/>
    <x v="3"/>
    <m/>
    <n v="1482"/>
    <s v="West"/>
    <m/>
  </r>
  <r>
    <x v="449"/>
    <x v="3"/>
    <x v="2"/>
    <m/>
    <n v="2338"/>
    <s v="West"/>
    <m/>
  </r>
  <r>
    <x v="449"/>
    <x v="3"/>
    <x v="4"/>
    <m/>
    <n v="2347"/>
    <s v="West"/>
    <m/>
  </r>
  <r>
    <x v="450"/>
    <x v="3"/>
    <x v="0"/>
    <n v="1185"/>
    <n v="3157"/>
    <s v="West"/>
    <n v="0.37535629999999998"/>
  </r>
  <r>
    <x v="450"/>
    <x v="3"/>
    <x v="1"/>
    <n v="198"/>
    <n v="6545"/>
    <s v="West"/>
    <n v="3.0252100000000001E-2"/>
  </r>
  <r>
    <x v="450"/>
    <x v="3"/>
    <x v="3"/>
    <m/>
    <n v="526"/>
    <s v="West"/>
    <m/>
  </r>
  <r>
    <x v="450"/>
    <x v="3"/>
    <x v="2"/>
    <m/>
    <n v="845"/>
    <s v="West"/>
    <m/>
  </r>
  <r>
    <x v="450"/>
    <x v="3"/>
    <x v="4"/>
    <m/>
    <n v="869"/>
    <s v="West"/>
    <m/>
  </r>
  <r>
    <x v="451"/>
    <x v="3"/>
    <x v="0"/>
    <n v="3276"/>
    <n v="7544"/>
    <s v="West"/>
    <n v="0.43425239999999998"/>
  </r>
  <r>
    <x v="451"/>
    <x v="3"/>
    <x v="1"/>
    <n v="595"/>
    <n v="13387"/>
    <s v="West"/>
    <n v="4.4446100000000002E-2"/>
  </r>
  <r>
    <x v="451"/>
    <x v="3"/>
    <x v="3"/>
    <m/>
    <n v="927"/>
    <s v="West"/>
    <m/>
  </r>
  <r>
    <x v="451"/>
    <x v="3"/>
    <x v="2"/>
    <m/>
    <n v="1768"/>
    <s v="West"/>
    <m/>
  </r>
  <r>
    <x v="451"/>
    <x v="3"/>
    <x v="4"/>
    <m/>
    <n v="1787"/>
    <s v="West"/>
    <m/>
  </r>
  <r>
    <x v="452"/>
    <x v="3"/>
    <x v="0"/>
    <n v="1920"/>
    <n v="4679"/>
    <s v="West"/>
    <n v="0.41034409999999999"/>
  </r>
  <r>
    <x v="452"/>
    <x v="3"/>
    <x v="1"/>
    <n v="333"/>
    <n v="7993"/>
    <s v="West"/>
    <n v="4.1661499999999997E-2"/>
  </r>
  <r>
    <x v="452"/>
    <x v="3"/>
    <x v="3"/>
    <m/>
    <n v="654"/>
    <s v="West"/>
    <m/>
  </r>
  <r>
    <x v="452"/>
    <x v="3"/>
    <x v="2"/>
    <m/>
    <n v="1184"/>
    <s v="West"/>
    <m/>
  </r>
  <r>
    <x v="452"/>
    <x v="3"/>
    <x v="4"/>
    <m/>
    <n v="1127"/>
    <s v="West"/>
    <m/>
  </r>
  <r>
    <x v="453"/>
    <x v="3"/>
    <x v="0"/>
    <n v="1064"/>
    <n v="3236"/>
    <s v="West"/>
    <n v="0.32880100000000001"/>
  </r>
  <r>
    <x v="453"/>
    <x v="3"/>
    <x v="1"/>
    <n v="223"/>
    <n v="7402"/>
    <s v="West"/>
    <n v="3.0127000000000001E-2"/>
  </r>
  <r>
    <x v="453"/>
    <x v="3"/>
    <x v="2"/>
    <n v="1"/>
    <n v="1135"/>
    <s v="West"/>
    <n v="8.811E-4"/>
  </r>
  <r>
    <x v="453"/>
    <x v="3"/>
    <x v="3"/>
    <m/>
    <n v="647"/>
    <s v="West"/>
    <m/>
  </r>
  <r>
    <x v="453"/>
    <x v="3"/>
    <x v="4"/>
    <m/>
    <n v="1223"/>
    <s v="West"/>
    <m/>
  </r>
  <r>
    <x v="454"/>
    <x v="3"/>
    <x v="0"/>
    <n v="3137"/>
    <n v="7126"/>
    <s v="West"/>
    <n v="0.44021890000000002"/>
  </r>
  <r>
    <x v="454"/>
    <x v="3"/>
    <x v="1"/>
    <n v="497"/>
    <n v="12100"/>
    <s v="West"/>
    <n v="4.1074399999999997E-2"/>
  </r>
  <r>
    <x v="454"/>
    <x v="3"/>
    <x v="2"/>
    <n v="2"/>
    <n v="1336"/>
    <s v="West"/>
    <n v="1.4970000000000001E-3"/>
  </r>
  <r>
    <x v="454"/>
    <x v="3"/>
    <x v="3"/>
    <m/>
    <n v="907"/>
    <s v="West"/>
    <m/>
  </r>
  <r>
    <x v="454"/>
    <x v="3"/>
    <x v="4"/>
    <m/>
    <n v="1556"/>
    <s v="West"/>
    <m/>
  </r>
  <r>
    <x v="455"/>
    <x v="3"/>
    <x v="0"/>
    <n v="1448"/>
    <n v="4740"/>
    <s v="West"/>
    <n v="0.30548520000000001"/>
  </r>
  <r>
    <x v="455"/>
    <x v="3"/>
    <x v="1"/>
    <n v="242"/>
    <n v="9771"/>
    <s v="West"/>
    <n v="2.47672E-2"/>
  </r>
  <r>
    <x v="455"/>
    <x v="3"/>
    <x v="3"/>
    <m/>
    <n v="937"/>
    <s v="West"/>
    <m/>
  </r>
  <r>
    <x v="455"/>
    <x v="3"/>
    <x v="2"/>
    <m/>
    <n v="1454"/>
    <s v="West"/>
    <m/>
  </r>
  <r>
    <x v="455"/>
    <x v="3"/>
    <x v="4"/>
    <m/>
    <n v="1565"/>
    <s v="West"/>
    <m/>
  </r>
  <r>
    <x v="456"/>
    <x v="3"/>
    <x v="0"/>
    <n v="2003"/>
    <n v="5699"/>
    <s v="West"/>
    <n v="0.35146519999999998"/>
  </r>
  <r>
    <x v="456"/>
    <x v="3"/>
    <x v="1"/>
    <n v="485"/>
    <n v="14713"/>
    <s v="West"/>
    <n v="3.2964E-2"/>
  </r>
  <r>
    <x v="456"/>
    <x v="3"/>
    <x v="2"/>
    <n v="2"/>
    <n v="1830"/>
    <s v="West"/>
    <n v="1.0928999999999999E-3"/>
  </r>
  <r>
    <x v="456"/>
    <x v="3"/>
    <x v="3"/>
    <m/>
    <n v="1179"/>
    <s v="West"/>
    <m/>
  </r>
  <r>
    <x v="456"/>
    <x v="3"/>
    <x v="4"/>
    <m/>
    <n v="1868"/>
    <s v="West"/>
    <m/>
  </r>
  <r>
    <x v="90"/>
    <x v="3"/>
    <x v="3"/>
    <m/>
    <n v="829"/>
    <s v="West"/>
    <m/>
  </r>
  <r>
    <x v="90"/>
    <x v="3"/>
    <x v="2"/>
    <m/>
    <n v="1206"/>
    <s v="West"/>
    <m/>
  </r>
  <r>
    <x v="90"/>
    <x v="3"/>
    <x v="4"/>
    <m/>
    <n v="1364"/>
    <s v="West"/>
    <m/>
  </r>
  <r>
    <x v="91"/>
    <x v="3"/>
    <x v="3"/>
    <m/>
    <n v="946"/>
    <s v="West"/>
    <m/>
  </r>
  <r>
    <x v="91"/>
    <x v="3"/>
    <x v="2"/>
    <m/>
    <n v="1585"/>
    <s v="West"/>
    <m/>
  </r>
  <r>
    <x v="91"/>
    <x v="3"/>
    <x v="4"/>
    <m/>
    <n v="1659"/>
    <s v="West"/>
    <m/>
  </r>
  <r>
    <x v="457"/>
    <x v="3"/>
    <x v="0"/>
    <n v="1817"/>
    <n v="5369"/>
    <s v="West"/>
    <n v="0.33842430000000001"/>
  </r>
  <r>
    <x v="457"/>
    <x v="3"/>
    <x v="1"/>
    <n v="429"/>
    <n v="15543"/>
    <s v="West"/>
    <n v="2.7600800000000002E-2"/>
  </r>
  <r>
    <x v="457"/>
    <x v="3"/>
    <x v="2"/>
    <n v="1"/>
    <n v="1961"/>
    <s v="West"/>
    <n v="5.0989999999999998E-4"/>
  </r>
  <r>
    <x v="457"/>
    <x v="3"/>
    <x v="3"/>
    <m/>
    <n v="1234"/>
    <s v="West"/>
    <m/>
  </r>
  <r>
    <x v="457"/>
    <x v="3"/>
    <x v="4"/>
    <m/>
    <n v="2126"/>
    <s v="West"/>
    <m/>
  </r>
  <r>
    <x v="92"/>
    <x v="3"/>
    <x v="3"/>
    <m/>
    <n v="967"/>
    <s v="West"/>
    <m/>
  </r>
  <r>
    <x v="92"/>
    <x v="3"/>
    <x v="4"/>
    <m/>
    <n v="1698"/>
    <s v="West"/>
    <m/>
  </r>
  <r>
    <x v="93"/>
    <x v="3"/>
    <x v="3"/>
    <m/>
    <n v="653"/>
    <s v="West"/>
    <m/>
  </r>
  <r>
    <x v="93"/>
    <x v="3"/>
    <x v="2"/>
    <m/>
    <n v="932"/>
    <s v="West"/>
    <m/>
  </r>
  <r>
    <x v="93"/>
    <x v="3"/>
    <x v="4"/>
    <m/>
    <n v="1166"/>
    <s v="West"/>
    <m/>
  </r>
  <r>
    <x v="458"/>
    <x v="3"/>
    <x v="0"/>
    <n v="2247"/>
    <n v="5620"/>
    <s v="West"/>
    <n v="0.39982210000000001"/>
  </r>
  <r>
    <x v="458"/>
    <x v="3"/>
    <x v="1"/>
    <n v="510"/>
    <n v="12586"/>
    <s v="West"/>
    <n v="4.05212E-2"/>
  </r>
  <r>
    <x v="458"/>
    <x v="3"/>
    <x v="2"/>
    <n v="1"/>
    <n v="2063"/>
    <s v="West"/>
    <n v="4.8470000000000002E-4"/>
  </r>
  <r>
    <x v="458"/>
    <x v="3"/>
    <x v="3"/>
    <m/>
    <n v="937"/>
    <s v="West"/>
    <m/>
  </r>
  <r>
    <x v="458"/>
    <x v="3"/>
    <x v="4"/>
    <m/>
    <n v="1930"/>
    <s v="West"/>
    <m/>
  </r>
  <r>
    <x v="459"/>
    <x v="3"/>
    <x v="0"/>
    <n v="1789"/>
    <n v="4727"/>
    <s v="West"/>
    <n v="0.37846410000000003"/>
  </r>
  <r>
    <x v="459"/>
    <x v="3"/>
    <x v="1"/>
    <n v="420"/>
    <n v="12551"/>
    <s v="West"/>
    <n v="3.34635E-2"/>
  </r>
  <r>
    <x v="459"/>
    <x v="3"/>
    <x v="2"/>
    <n v="2"/>
    <n v="2115"/>
    <s v="West"/>
    <n v="9.456E-4"/>
  </r>
  <r>
    <x v="459"/>
    <x v="3"/>
    <x v="3"/>
    <m/>
    <n v="895"/>
    <s v="West"/>
    <m/>
  </r>
  <r>
    <x v="459"/>
    <x v="3"/>
    <x v="4"/>
    <m/>
    <n v="1887"/>
    <s v="West"/>
    <m/>
  </r>
  <r>
    <x v="460"/>
    <x v="3"/>
    <x v="0"/>
    <n v="1734"/>
    <n v="3910"/>
    <s v="West"/>
    <n v="0.44347829999999999"/>
  </r>
  <r>
    <x v="460"/>
    <x v="3"/>
    <x v="1"/>
    <n v="295"/>
    <n v="7010"/>
    <s v="West"/>
    <n v="4.2082700000000001E-2"/>
  </r>
  <r>
    <x v="460"/>
    <x v="3"/>
    <x v="2"/>
    <n v="2"/>
    <n v="1081"/>
    <s v="West"/>
    <n v="1.8500999999999999E-3"/>
  </r>
  <r>
    <x v="460"/>
    <x v="3"/>
    <x v="3"/>
    <m/>
    <n v="574"/>
    <s v="West"/>
    <m/>
  </r>
  <r>
    <x v="460"/>
    <x v="3"/>
    <x v="4"/>
    <m/>
    <n v="1032"/>
    <s v="West"/>
    <m/>
  </r>
  <r>
    <x v="461"/>
    <x v="3"/>
    <x v="0"/>
    <n v="2188"/>
    <n v="5070"/>
    <s v="West"/>
    <n v="0.4315582"/>
  </r>
  <r>
    <x v="461"/>
    <x v="3"/>
    <x v="1"/>
    <n v="585"/>
    <n v="11909"/>
    <s v="West"/>
    <n v="4.9122499999999999E-2"/>
  </r>
  <r>
    <x v="461"/>
    <x v="3"/>
    <x v="2"/>
    <n v="2"/>
    <n v="1727"/>
    <s v="West"/>
    <n v="1.1581E-3"/>
  </r>
  <r>
    <x v="461"/>
    <x v="3"/>
    <x v="3"/>
    <m/>
    <n v="825"/>
    <s v="West"/>
    <m/>
  </r>
  <r>
    <x v="461"/>
    <x v="3"/>
    <x v="4"/>
    <m/>
    <n v="1632"/>
    <s v="West"/>
    <m/>
  </r>
  <r>
    <x v="462"/>
    <x v="3"/>
    <x v="0"/>
    <n v="183"/>
    <n v="675"/>
    <s v="West"/>
    <n v="0.27111109999999999"/>
  </r>
  <r>
    <x v="462"/>
    <x v="3"/>
    <x v="1"/>
    <n v="87"/>
    <n v="1717"/>
    <s v="West"/>
    <n v="5.0669800000000001E-2"/>
  </r>
  <r>
    <x v="462"/>
    <x v="3"/>
    <x v="3"/>
    <m/>
    <n v="92"/>
    <s v="West"/>
    <m/>
  </r>
  <r>
    <x v="462"/>
    <x v="3"/>
    <x v="2"/>
    <m/>
    <n v="320"/>
    <s v="West"/>
    <m/>
  </r>
  <r>
    <x v="462"/>
    <x v="3"/>
    <x v="4"/>
    <m/>
    <n v="225"/>
    <s v="West"/>
    <m/>
  </r>
  <r>
    <x v="463"/>
    <x v="3"/>
    <x v="0"/>
    <n v="2822"/>
    <n v="6451"/>
    <s v="West"/>
    <n v="0.4374516"/>
  </r>
  <r>
    <x v="463"/>
    <x v="3"/>
    <x v="1"/>
    <n v="426"/>
    <n v="11941"/>
    <s v="West"/>
    <n v="3.5675400000000003E-2"/>
  </r>
  <r>
    <x v="463"/>
    <x v="3"/>
    <x v="3"/>
    <m/>
    <n v="960"/>
    <s v="West"/>
    <m/>
  </r>
  <r>
    <x v="463"/>
    <x v="3"/>
    <x v="2"/>
    <m/>
    <n v="1580"/>
    <s v="West"/>
    <m/>
  </r>
  <r>
    <x v="463"/>
    <x v="3"/>
    <x v="4"/>
    <m/>
    <n v="1673"/>
    <s v="West"/>
    <m/>
  </r>
  <r>
    <x v="464"/>
    <x v="3"/>
    <x v="0"/>
    <n v="2275"/>
    <n v="5056"/>
    <s v="West"/>
    <n v="0.44996039999999998"/>
  </r>
  <r>
    <x v="464"/>
    <x v="3"/>
    <x v="1"/>
    <n v="338"/>
    <n v="10960"/>
    <s v="West"/>
    <n v="3.0839399999999999E-2"/>
  </r>
  <r>
    <x v="464"/>
    <x v="3"/>
    <x v="3"/>
    <m/>
    <n v="666"/>
    <s v="West"/>
    <m/>
  </r>
  <r>
    <x v="464"/>
    <x v="3"/>
    <x v="2"/>
    <m/>
    <n v="1113"/>
    <s v="West"/>
    <m/>
  </r>
  <r>
    <x v="464"/>
    <x v="3"/>
    <x v="4"/>
    <m/>
    <n v="1186"/>
    <s v="West"/>
    <m/>
  </r>
  <r>
    <x v="465"/>
    <x v="3"/>
    <x v="0"/>
    <n v="2768"/>
    <n v="7260"/>
    <s v="East"/>
    <n v="0.38126719999999997"/>
  </r>
  <r>
    <x v="465"/>
    <x v="3"/>
    <x v="1"/>
    <n v="261"/>
    <n v="8765"/>
    <s v="East"/>
    <n v="2.9777499999999998E-2"/>
  </r>
  <r>
    <x v="465"/>
    <x v="3"/>
    <x v="3"/>
    <m/>
    <n v="631"/>
    <s v="East"/>
    <m/>
  </r>
  <r>
    <x v="465"/>
    <x v="3"/>
    <x v="2"/>
    <m/>
    <n v="966"/>
    <s v="East"/>
    <m/>
  </r>
  <r>
    <x v="465"/>
    <x v="3"/>
    <x v="4"/>
    <m/>
    <n v="1076"/>
    <s v="East"/>
    <m/>
  </r>
  <r>
    <x v="466"/>
    <x v="3"/>
    <x v="0"/>
    <n v="1474"/>
    <n v="3347"/>
    <s v="Central"/>
    <n v="0.44039440000000002"/>
  </r>
  <r>
    <x v="466"/>
    <x v="3"/>
    <x v="1"/>
    <n v="177"/>
    <n v="5169"/>
    <s v="Central"/>
    <n v="3.4242599999999998E-2"/>
  </r>
  <r>
    <x v="466"/>
    <x v="3"/>
    <x v="3"/>
    <m/>
    <n v="384"/>
    <s v="Central"/>
    <m/>
  </r>
  <r>
    <x v="466"/>
    <x v="3"/>
    <x v="2"/>
    <m/>
    <n v="543"/>
    <s v="Central"/>
    <m/>
  </r>
  <r>
    <x v="466"/>
    <x v="3"/>
    <x v="4"/>
    <m/>
    <n v="568"/>
    <s v="Central"/>
    <m/>
  </r>
  <r>
    <x v="467"/>
    <x v="3"/>
    <x v="0"/>
    <n v="686"/>
    <n v="1730"/>
    <s v="Central"/>
    <n v="0.39653179999999999"/>
  </r>
  <r>
    <x v="467"/>
    <x v="3"/>
    <x v="1"/>
    <n v="80"/>
    <n v="2147"/>
    <s v="Central"/>
    <n v="3.7261299999999997E-2"/>
  </r>
  <r>
    <x v="467"/>
    <x v="3"/>
    <x v="3"/>
    <m/>
    <n v="159"/>
    <s v="Central"/>
    <m/>
  </r>
  <r>
    <x v="467"/>
    <x v="3"/>
    <x v="2"/>
    <m/>
    <n v="212"/>
    <s v="Central"/>
    <m/>
  </r>
  <r>
    <x v="467"/>
    <x v="3"/>
    <x v="4"/>
    <m/>
    <n v="244"/>
    <s v="Central"/>
    <m/>
  </r>
  <r>
    <x v="468"/>
    <x v="3"/>
    <x v="0"/>
    <n v="468"/>
    <n v="1322"/>
    <s v="Central"/>
    <n v="0.35400910000000002"/>
  </r>
  <r>
    <x v="468"/>
    <x v="3"/>
    <x v="1"/>
    <n v="68"/>
    <n v="1929"/>
    <s v="Central"/>
    <n v="3.5251400000000002E-2"/>
  </r>
  <r>
    <x v="468"/>
    <x v="3"/>
    <x v="3"/>
    <m/>
    <n v="131"/>
    <s v="Central"/>
    <m/>
  </r>
  <r>
    <x v="468"/>
    <x v="3"/>
    <x v="2"/>
    <m/>
    <n v="149"/>
    <s v="Central"/>
    <m/>
  </r>
  <r>
    <x v="468"/>
    <x v="3"/>
    <x v="4"/>
    <m/>
    <n v="195"/>
    <s v="Central"/>
    <m/>
  </r>
  <r>
    <x v="469"/>
    <x v="3"/>
    <x v="0"/>
    <n v="719"/>
    <n v="1558"/>
    <s v="Central"/>
    <n v="0.46148909999999999"/>
  </r>
  <r>
    <x v="469"/>
    <x v="3"/>
    <x v="1"/>
    <n v="84"/>
    <n v="1684"/>
    <s v="Central"/>
    <n v="4.9881200000000001E-2"/>
  </r>
  <r>
    <x v="469"/>
    <x v="3"/>
    <x v="3"/>
    <m/>
    <n v="110"/>
    <s v="Central"/>
    <m/>
  </r>
  <r>
    <x v="469"/>
    <x v="3"/>
    <x v="2"/>
    <m/>
    <n v="160"/>
    <s v="Central"/>
    <m/>
  </r>
  <r>
    <x v="469"/>
    <x v="3"/>
    <x v="4"/>
    <m/>
    <n v="162"/>
    <s v="Central"/>
    <m/>
  </r>
  <r>
    <x v="470"/>
    <x v="3"/>
    <x v="0"/>
    <n v="4027"/>
    <n v="11277"/>
    <s v="North East"/>
    <n v="0.35709849999999999"/>
  </r>
  <r>
    <x v="470"/>
    <x v="3"/>
    <x v="1"/>
    <n v="485"/>
    <n v="17384"/>
    <s v="North East"/>
    <n v="2.7899199999999999E-2"/>
  </r>
  <r>
    <x v="470"/>
    <x v="3"/>
    <x v="2"/>
    <n v="1"/>
    <n v="2233"/>
    <s v="North East"/>
    <n v="4.4779999999999999E-4"/>
  </r>
  <r>
    <x v="470"/>
    <x v="3"/>
    <x v="3"/>
    <m/>
    <n v="1224"/>
    <s v="North East"/>
    <m/>
  </r>
  <r>
    <x v="470"/>
    <x v="3"/>
    <x v="4"/>
    <m/>
    <n v="2382"/>
    <s v="North East"/>
    <m/>
  </r>
  <r>
    <x v="471"/>
    <x v="3"/>
    <x v="0"/>
    <n v="2495"/>
    <n v="6761"/>
    <s v="North East"/>
    <n v="0.36902819999999997"/>
  </r>
  <r>
    <x v="471"/>
    <x v="3"/>
    <x v="1"/>
    <n v="361"/>
    <n v="11257"/>
    <s v="North East"/>
    <n v="3.2068899999999997E-2"/>
  </r>
  <r>
    <x v="471"/>
    <x v="3"/>
    <x v="3"/>
    <m/>
    <n v="1027"/>
    <s v="North East"/>
    <m/>
  </r>
  <r>
    <x v="471"/>
    <x v="3"/>
    <x v="2"/>
    <m/>
    <n v="1480"/>
    <s v="North East"/>
    <m/>
  </r>
  <r>
    <x v="471"/>
    <x v="3"/>
    <x v="4"/>
    <m/>
    <n v="1747"/>
    <s v="North East"/>
    <m/>
  </r>
  <r>
    <x v="472"/>
    <x v="3"/>
    <x v="0"/>
    <n v="1151"/>
    <n v="3615"/>
    <s v="North East"/>
    <n v="0.3183956"/>
  </r>
  <r>
    <x v="472"/>
    <x v="3"/>
    <x v="1"/>
    <n v="108"/>
    <n v="5885"/>
    <s v="North East"/>
    <n v="1.8351699999999999E-2"/>
  </r>
  <r>
    <x v="472"/>
    <x v="3"/>
    <x v="2"/>
    <n v="2"/>
    <n v="675"/>
    <s v="North East"/>
    <n v="2.9629999999999999E-3"/>
  </r>
  <r>
    <x v="472"/>
    <x v="3"/>
    <x v="3"/>
    <m/>
    <n v="461"/>
    <s v="North East"/>
    <m/>
  </r>
  <r>
    <x v="472"/>
    <x v="3"/>
    <x v="4"/>
    <m/>
    <n v="841"/>
    <s v="North East"/>
    <m/>
  </r>
  <r>
    <x v="473"/>
    <x v="3"/>
    <x v="0"/>
    <n v="1973"/>
    <n v="6328"/>
    <s v="North East"/>
    <n v="0.31178889999999998"/>
  </r>
  <r>
    <x v="473"/>
    <x v="3"/>
    <x v="1"/>
    <n v="633"/>
    <n v="13743"/>
    <s v="North East"/>
    <n v="4.6059799999999998E-2"/>
  </r>
  <r>
    <x v="473"/>
    <x v="3"/>
    <x v="3"/>
    <m/>
    <n v="1447"/>
    <s v="North East"/>
    <m/>
  </r>
  <r>
    <x v="473"/>
    <x v="3"/>
    <x v="2"/>
    <m/>
    <n v="2332"/>
    <s v="North East"/>
    <m/>
  </r>
  <r>
    <x v="473"/>
    <x v="3"/>
    <x v="4"/>
    <m/>
    <n v="2602"/>
    <s v="North East"/>
    <m/>
  </r>
  <r>
    <x v="474"/>
    <x v="3"/>
    <x v="0"/>
    <n v="5818"/>
    <n v="15209"/>
    <s v="North East"/>
    <n v="0.3825366"/>
  </r>
  <r>
    <x v="474"/>
    <x v="3"/>
    <x v="1"/>
    <n v="1014"/>
    <n v="27917"/>
    <s v="North East"/>
    <n v="3.6322E-2"/>
  </r>
  <r>
    <x v="474"/>
    <x v="3"/>
    <x v="3"/>
    <m/>
    <n v="2092"/>
    <s v="North East"/>
    <m/>
  </r>
  <r>
    <x v="474"/>
    <x v="3"/>
    <x v="2"/>
    <m/>
    <n v="3229"/>
    <s v="North East"/>
    <m/>
  </r>
  <r>
    <x v="474"/>
    <x v="3"/>
    <x v="4"/>
    <m/>
    <n v="3737"/>
    <s v="North East"/>
    <m/>
  </r>
  <r>
    <x v="475"/>
    <x v="3"/>
    <x v="0"/>
    <n v="716"/>
    <n v="2213"/>
    <s v="North East"/>
    <n v="0.32354270000000002"/>
  </r>
  <r>
    <x v="475"/>
    <x v="3"/>
    <x v="1"/>
    <n v="89"/>
    <n v="5476"/>
    <s v="North East"/>
    <n v="1.6252699999999998E-2"/>
  </r>
  <r>
    <x v="475"/>
    <x v="3"/>
    <x v="3"/>
    <m/>
    <n v="443"/>
    <s v="North East"/>
    <m/>
  </r>
  <r>
    <x v="475"/>
    <x v="3"/>
    <x v="2"/>
    <m/>
    <n v="727"/>
    <s v="North East"/>
    <m/>
  </r>
  <r>
    <x v="475"/>
    <x v="3"/>
    <x v="4"/>
    <m/>
    <n v="755"/>
    <s v="North East"/>
    <m/>
  </r>
  <r>
    <x v="476"/>
    <x v="3"/>
    <x v="0"/>
    <n v="2868"/>
    <n v="6809"/>
    <s v="North East"/>
    <n v="0.4212072"/>
  </r>
  <r>
    <x v="476"/>
    <x v="3"/>
    <x v="1"/>
    <n v="661"/>
    <n v="10537"/>
    <s v="North East"/>
    <n v="6.2731300000000004E-2"/>
  </r>
  <r>
    <x v="476"/>
    <x v="3"/>
    <x v="2"/>
    <n v="3"/>
    <n v="1457"/>
    <s v="North East"/>
    <n v="2.0590000000000001E-3"/>
  </r>
  <r>
    <x v="476"/>
    <x v="3"/>
    <x v="3"/>
    <m/>
    <n v="884"/>
    <s v="North East"/>
    <m/>
  </r>
  <r>
    <x v="476"/>
    <x v="3"/>
    <x v="4"/>
    <m/>
    <n v="1667"/>
    <s v="North East"/>
    <m/>
  </r>
  <r>
    <x v="477"/>
    <x v="3"/>
    <x v="0"/>
    <n v="1793"/>
    <n v="5165"/>
    <s v="North East"/>
    <n v="0.34714420000000001"/>
  </r>
  <r>
    <x v="477"/>
    <x v="3"/>
    <x v="1"/>
    <n v="184"/>
    <n v="6024"/>
    <s v="North East"/>
    <n v="3.0544499999999999E-2"/>
  </r>
  <r>
    <x v="477"/>
    <x v="3"/>
    <x v="2"/>
    <n v="1"/>
    <n v="768"/>
    <s v="North East"/>
    <n v="1.3021E-3"/>
  </r>
  <r>
    <x v="477"/>
    <x v="3"/>
    <x v="3"/>
    <m/>
    <n v="440"/>
    <s v="North East"/>
    <m/>
  </r>
  <r>
    <x v="477"/>
    <x v="3"/>
    <x v="4"/>
    <m/>
    <n v="862"/>
    <s v="North East"/>
    <m/>
  </r>
  <r>
    <x v="478"/>
    <x v="3"/>
    <x v="0"/>
    <n v="1013"/>
    <n v="3432"/>
    <s v="North East"/>
    <n v="0.29516320000000001"/>
  </r>
  <r>
    <x v="478"/>
    <x v="3"/>
    <x v="1"/>
    <n v="142"/>
    <n v="5572"/>
    <s v="North East"/>
    <n v="2.54846E-2"/>
  </r>
  <r>
    <x v="478"/>
    <x v="3"/>
    <x v="3"/>
    <m/>
    <n v="419"/>
    <s v="North East"/>
    <m/>
  </r>
  <r>
    <x v="478"/>
    <x v="3"/>
    <x v="2"/>
    <m/>
    <n v="671"/>
    <s v="North East"/>
    <m/>
  </r>
  <r>
    <x v="478"/>
    <x v="3"/>
    <x v="4"/>
    <m/>
    <n v="818"/>
    <s v="North East"/>
    <m/>
  </r>
  <r>
    <x v="479"/>
    <x v="3"/>
    <x v="0"/>
    <n v="3568"/>
    <n v="9852"/>
    <s v="North East"/>
    <n v="0.36215999999999998"/>
  </r>
  <r>
    <x v="479"/>
    <x v="3"/>
    <x v="1"/>
    <n v="777"/>
    <n v="17556"/>
    <s v="North East"/>
    <n v="4.4258400000000003E-2"/>
  </r>
  <r>
    <x v="479"/>
    <x v="3"/>
    <x v="2"/>
    <n v="3"/>
    <n v="2501"/>
    <s v="North East"/>
    <n v="1.1995E-3"/>
  </r>
  <r>
    <x v="479"/>
    <x v="3"/>
    <x v="3"/>
    <m/>
    <n v="1630"/>
    <s v="North East"/>
    <m/>
  </r>
  <r>
    <x v="479"/>
    <x v="3"/>
    <x v="4"/>
    <m/>
    <n v="2895"/>
    <s v="North East"/>
    <m/>
  </r>
  <r>
    <x v="480"/>
    <x v="3"/>
    <x v="0"/>
    <n v="1095"/>
    <n v="3684"/>
    <s v="North West"/>
    <n v="0.29723129999999998"/>
  </r>
  <r>
    <x v="480"/>
    <x v="3"/>
    <x v="1"/>
    <n v="1056"/>
    <n v="13928"/>
    <s v="North West"/>
    <n v="7.5818499999999997E-2"/>
  </r>
  <r>
    <x v="480"/>
    <x v="3"/>
    <x v="2"/>
    <n v="7"/>
    <n v="2913"/>
    <s v="North West"/>
    <n v="2.4030000000000002E-3"/>
  </r>
  <r>
    <x v="480"/>
    <x v="3"/>
    <x v="3"/>
    <m/>
    <n v="1955"/>
    <s v="North West"/>
    <m/>
  </r>
  <r>
    <x v="480"/>
    <x v="3"/>
    <x v="4"/>
    <m/>
    <n v="3433"/>
    <s v="North West"/>
    <m/>
  </r>
  <r>
    <x v="481"/>
    <x v="3"/>
    <x v="0"/>
    <n v="556"/>
    <n v="1839"/>
    <s v="North West"/>
    <n v="0.3023382"/>
  </r>
  <r>
    <x v="481"/>
    <x v="3"/>
    <x v="1"/>
    <n v="122"/>
    <n v="3467"/>
    <s v="North West"/>
    <n v="3.5188900000000002E-2"/>
  </r>
  <r>
    <x v="481"/>
    <x v="3"/>
    <x v="3"/>
    <m/>
    <n v="346"/>
    <s v="North West"/>
    <m/>
  </r>
  <r>
    <x v="481"/>
    <x v="3"/>
    <x v="2"/>
    <m/>
    <n v="581"/>
    <s v="North West"/>
    <m/>
  </r>
  <r>
    <x v="481"/>
    <x v="3"/>
    <x v="4"/>
    <m/>
    <n v="635"/>
    <s v="North West"/>
    <m/>
  </r>
  <r>
    <x v="482"/>
    <x v="3"/>
    <x v="0"/>
    <n v="885"/>
    <n v="2247"/>
    <s v="North West"/>
    <n v="0.3938585"/>
  </r>
  <r>
    <x v="482"/>
    <x v="3"/>
    <x v="1"/>
    <n v="279"/>
    <n v="4582"/>
    <s v="North West"/>
    <n v="6.0890399999999997E-2"/>
  </r>
  <r>
    <x v="482"/>
    <x v="3"/>
    <x v="3"/>
    <m/>
    <n v="427"/>
    <s v="North West"/>
    <m/>
  </r>
  <r>
    <x v="482"/>
    <x v="3"/>
    <x v="2"/>
    <m/>
    <n v="752"/>
    <s v="North West"/>
    <m/>
  </r>
  <r>
    <x v="482"/>
    <x v="3"/>
    <x v="4"/>
    <m/>
    <n v="779"/>
    <s v="North West"/>
    <m/>
  </r>
  <r>
    <x v="483"/>
    <x v="3"/>
    <x v="0"/>
    <n v="19"/>
    <n v="42"/>
    <s v="North West"/>
    <n v="0.45238099999999998"/>
  </r>
  <r>
    <x v="483"/>
    <x v="3"/>
    <x v="1"/>
    <n v="2"/>
    <n v="8"/>
    <s v="North West"/>
    <n v="0.25"/>
  </r>
  <r>
    <x v="483"/>
    <x v="3"/>
    <x v="3"/>
    <m/>
    <n v="0"/>
    <s v="North West"/>
    <m/>
  </r>
  <r>
    <x v="483"/>
    <x v="3"/>
    <x v="2"/>
    <m/>
    <n v="0"/>
    <s v="North West"/>
    <m/>
  </r>
  <r>
    <x v="483"/>
    <x v="3"/>
    <x v="4"/>
    <m/>
    <n v="1"/>
    <s v="North West"/>
    <m/>
  </r>
  <r>
    <x v="484"/>
    <x v="3"/>
    <x v="0"/>
    <n v="2459"/>
    <n v="5097"/>
    <s v="North East"/>
    <n v="0.4824407"/>
  </r>
  <r>
    <x v="484"/>
    <x v="3"/>
    <x v="1"/>
    <n v="425"/>
    <n v="9258"/>
    <s v="North East"/>
    <n v="4.5906200000000001E-2"/>
  </r>
  <r>
    <x v="484"/>
    <x v="3"/>
    <x v="3"/>
    <m/>
    <n v="689"/>
    <s v="North East"/>
    <m/>
  </r>
  <r>
    <x v="484"/>
    <x v="3"/>
    <x v="2"/>
    <m/>
    <n v="1177"/>
    <s v="North East"/>
    <m/>
  </r>
  <r>
    <x v="484"/>
    <x v="3"/>
    <x v="4"/>
    <m/>
    <n v="1304"/>
    <s v="North East"/>
    <m/>
  </r>
  <r>
    <x v="485"/>
    <x v="3"/>
    <x v="0"/>
    <n v="4289"/>
    <n v="9012"/>
    <s v="North East"/>
    <n v="0.47592099999999998"/>
  </r>
  <r>
    <x v="485"/>
    <x v="3"/>
    <x v="1"/>
    <n v="772"/>
    <n v="19273"/>
    <s v="North East"/>
    <n v="4.0056000000000001E-2"/>
  </r>
  <r>
    <x v="485"/>
    <x v="3"/>
    <x v="3"/>
    <m/>
    <n v="1250"/>
    <s v="North East"/>
    <m/>
  </r>
  <r>
    <x v="485"/>
    <x v="3"/>
    <x v="2"/>
    <m/>
    <n v="1982"/>
    <s v="North East"/>
    <m/>
  </r>
  <r>
    <x v="485"/>
    <x v="3"/>
    <x v="4"/>
    <m/>
    <n v="2323"/>
    <s v="North East"/>
    <m/>
  </r>
  <r>
    <x v="486"/>
    <x v="3"/>
    <x v="0"/>
    <n v="484"/>
    <n v="847"/>
    <s v="North East"/>
    <n v="0.57142859999999995"/>
  </r>
  <r>
    <x v="486"/>
    <x v="3"/>
    <x v="1"/>
    <n v="145"/>
    <n v="1985"/>
    <s v="North East"/>
    <n v="7.3047899999999999E-2"/>
  </r>
  <r>
    <x v="486"/>
    <x v="3"/>
    <x v="3"/>
    <m/>
    <n v="139"/>
    <s v="North East"/>
    <m/>
  </r>
  <r>
    <x v="486"/>
    <x v="3"/>
    <x v="2"/>
    <m/>
    <n v="312"/>
    <s v="North East"/>
    <m/>
  </r>
  <r>
    <x v="486"/>
    <x v="3"/>
    <x v="4"/>
    <m/>
    <n v="327"/>
    <s v="North East"/>
    <m/>
  </r>
  <r>
    <x v="487"/>
    <x v="3"/>
    <x v="0"/>
    <n v="3023"/>
    <n v="6232"/>
    <s v="Central"/>
    <n v="0.48507699999999998"/>
  </r>
  <r>
    <x v="487"/>
    <x v="3"/>
    <x v="1"/>
    <n v="448"/>
    <n v="9369"/>
    <s v="Central"/>
    <n v="4.78173E-2"/>
  </r>
  <r>
    <x v="487"/>
    <x v="3"/>
    <x v="3"/>
    <m/>
    <n v="677"/>
    <s v="Central"/>
    <m/>
  </r>
  <r>
    <x v="487"/>
    <x v="3"/>
    <x v="2"/>
    <m/>
    <n v="1099"/>
    <s v="Central"/>
    <m/>
  </r>
  <r>
    <x v="487"/>
    <x v="3"/>
    <x v="4"/>
    <m/>
    <n v="1115"/>
    <s v="Central"/>
    <m/>
  </r>
  <r>
    <x v="488"/>
    <x v="3"/>
    <x v="0"/>
    <n v="3154"/>
    <n v="6080"/>
    <s v="Central"/>
    <n v="0.51875000000000004"/>
  </r>
  <r>
    <x v="488"/>
    <x v="3"/>
    <x v="1"/>
    <n v="367"/>
    <n v="9356"/>
    <s v="Central"/>
    <n v="3.9226200000000003E-2"/>
  </r>
  <r>
    <x v="488"/>
    <x v="3"/>
    <x v="3"/>
    <m/>
    <n v="670"/>
    <s v="Central"/>
    <m/>
  </r>
  <r>
    <x v="488"/>
    <x v="3"/>
    <x v="2"/>
    <m/>
    <n v="1095"/>
    <s v="Central"/>
    <m/>
  </r>
  <r>
    <x v="488"/>
    <x v="3"/>
    <x v="4"/>
    <m/>
    <n v="1171"/>
    <s v="Central"/>
    <m/>
  </r>
  <r>
    <x v="489"/>
    <x v="3"/>
    <x v="0"/>
    <n v="1903"/>
    <n v="3836"/>
    <s v="Central"/>
    <n v="0.49608970000000002"/>
  </r>
  <r>
    <x v="489"/>
    <x v="3"/>
    <x v="1"/>
    <n v="240"/>
    <n v="4992"/>
    <s v="Central"/>
    <n v="4.8076899999999999E-2"/>
  </r>
  <r>
    <x v="489"/>
    <x v="3"/>
    <x v="2"/>
    <n v="2"/>
    <n v="532"/>
    <s v="Central"/>
    <n v="3.7594E-3"/>
  </r>
  <r>
    <x v="489"/>
    <x v="3"/>
    <x v="3"/>
    <m/>
    <n v="402"/>
    <s v="Central"/>
    <m/>
  </r>
  <r>
    <x v="489"/>
    <x v="3"/>
    <x v="4"/>
    <m/>
    <n v="607"/>
    <s v="Central"/>
    <m/>
  </r>
  <r>
    <x v="490"/>
    <x v="3"/>
    <x v="0"/>
    <n v="2475"/>
    <n v="5258"/>
    <s v="North East"/>
    <n v="0.4707113"/>
  </r>
  <r>
    <x v="490"/>
    <x v="3"/>
    <x v="1"/>
    <n v="355"/>
    <n v="7327"/>
    <s v="North East"/>
    <n v="4.8450899999999998E-2"/>
  </r>
  <r>
    <x v="490"/>
    <x v="3"/>
    <x v="2"/>
    <n v="8"/>
    <n v="839"/>
    <s v="North East"/>
    <n v="9.5352000000000006E-3"/>
  </r>
  <r>
    <x v="490"/>
    <x v="3"/>
    <x v="3"/>
    <m/>
    <n v="537"/>
    <s v="North East"/>
    <m/>
  </r>
  <r>
    <x v="490"/>
    <x v="3"/>
    <x v="4"/>
    <m/>
    <n v="933"/>
    <s v="North East"/>
    <m/>
  </r>
  <r>
    <x v="491"/>
    <x v="3"/>
    <x v="0"/>
    <n v="1379"/>
    <n v="3454"/>
    <s v="North East"/>
    <n v="0.39924730000000003"/>
  </r>
  <r>
    <x v="491"/>
    <x v="3"/>
    <x v="1"/>
    <n v="186"/>
    <n v="5060"/>
    <s v="North East"/>
    <n v="3.6758899999999997E-2"/>
  </r>
  <r>
    <x v="491"/>
    <x v="3"/>
    <x v="3"/>
    <m/>
    <n v="353"/>
    <s v="North East"/>
    <m/>
  </r>
  <r>
    <x v="491"/>
    <x v="3"/>
    <x v="2"/>
    <m/>
    <n v="608"/>
    <s v="North East"/>
    <m/>
  </r>
  <r>
    <x v="491"/>
    <x v="3"/>
    <x v="4"/>
    <m/>
    <n v="709"/>
    <s v="North East"/>
    <m/>
  </r>
  <r>
    <x v="492"/>
    <x v="3"/>
    <x v="0"/>
    <n v="688"/>
    <n v="1788"/>
    <s v="North East"/>
    <n v="0.3847875"/>
  </r>
  <r>
    <x v="492"/>
    <x v="3"/>
    <x v="1"/>
    <n v="106"/>
    <n v="3869"/>
    <s v="North East"/>
    <n v="2.7397299999999999E-2"/>
  </r>
  <r>
    <x v="492"/>
    <x v="3"/>
    <x v="3"/>
    <m/>
    <n v="331"/>
    <s v="North East"/>
    <m/>
  </r>
  <r>
    <x v="492"/>
    <x v="3"/>
    <x v="2"/>
    <m/>
    <n v="449"/>
    <s v="North East"/>
    <m/>
  </r>
  <r>
    <x v="492"/>
    <x v="3"/>
    <x v="4"/>
    <m/>
    <n v="563"/>
    <s v="North East"/>
    <m/>
  </r>
  <r>
    <x v="493"/>
    <x v="3"/>
    <x v="0"/>
    <n v="3475"/>
    <n v="6812"/>
    <s v="North East"/>
    <n v="0.51012919999999995"/>
  </r>
  <r>
    <x v="493"/>
    <x v="3"/>
    <x v="1"/>
    <n v="617"/>
    <n v="12922"/>
    <s v="North East"/>
    <n v="4.7747999999999999E-2"/>
  </r>
  <r>
    <x v="493"/>
    <x v="3"/>
    <x v="2"/>
    <n v="2"/>
    <n v="1681"/>
    <s v="North East"/>
    <n v="1.1898E-3"/>
  </r>
  <r>
    <x v="493"/>
    <x v="3"/>
    <x v="3"/>
    <m/>
    <n v="1008"/>
    <s v="North East"/>
    <m/>
  </r>
  <r>
    <x v="493"/>
    <x v="3"/>
    <x v="4"/>
    <m/>
    <n v="1882"/>
    <s v="North East"/>
    <m/>
  </r>
  <r>
    <x v="494"/>
    <x v="3"/>
    <x v="0"/>
    <n v="1511"/>
    <n v="3690"/>
    <s v="North East"/>
    <n v="0.40948509999999999"/>
  </r>
  <r>
    <x v="494"/>
    <x v="3"/>
    <x v="1"/>
    <n v="362"/>
    <n v="9584"/>
    <s v="North East"/>
    <n v="3.7771300000000001E-2"/>
  </r>
  <r>
    <x v="494"/>
    <x v="3"/>
    <x v="3"/>
    <m/>
    <n v="733"/>
    <s v="North East"/>
    <m/>
  </r>
  <r>
    <x v="494"/>
    <x v="3"/>
    <x v="2"/>
    <m/>
    <n v="974"/>
    <s v="North East"/>
    <m/>
  </r>
  <r>
    <x v="494"/>
    <x v="3"/>
    <x v="4"/>
    <m/>
    <n v="1260"/>
    <s v="North East"/>
    <m/>
  </r>
  <r>
    <x v="495"/>
    <x v="3"/>
    <x v="0"/>
    <n v="1448"/>
    <n v="3417"/>
    <s v="North East"/>
    <n v="0.42376350000000002"/>
  </r>
  <r>
    <x v="495"/>
    <x v="3"/>
    <x v="1"/>
    <n v="395"/>
    <n v="10230"/>
    <s v="North East"/>
    <n v="3.8611899999999998E-2"/>
  </r>
  <r>
    <x v="495"/>
    <x v="3"/>
    <x v="2"/>
    <n v="3"/>
    <n v="958"/>
    <s v="North East"/>
    <n v="3.1315000000000002E-3"/>
  </r>
  <r>
    <x v="495"/>
    <x v="3"/>
    <x v="3"/>
    <m/>
    <n v="672"/>
    <s v="North East"/>
    <m/>
  </r>
  <r>
    <x v="495"/>
    <x v="3"/>
    <x v="4"/>
    <m/>
    <n v="1167"/>
    <s v="North East"/>
    <m/>
  </r>
  <r>
    <x v="496"/>
    <x v="3"/>
    <x v="0"/>
    <n v="4693"/>
    <n v="8202"/>
    <s v="North East"/>
    <n v="0.57217750000000001"/>
  </r>
  <r>
    <x v="496"/>
    <x v="3"/>
    <x v="1"/>
    <n v="1154"/>
    <n v="15231"/>
    <s v="North East"/>
    <n v="7.5766500000000001E-2"/>
  </r>
  <r>
    <x v="496"/>
    <x v="3"/>
    <x v="2"/>
    <n v="2"/>
    <n v="1818"/>
    <s v="North East"/>
    <n v="1.1000999999999999E-3"/>
  </r>
  <r>
    <x v="496"/>
    <x v="3"/>
    <x v="3"/>
    <m/>
    <n v="987"/>
    <s v="North East"/>
    <m/>
  </r>
  <r>
    <x v="496"/>
    <x v="3"/>
    <x v="4"/>
    <m/>
    <n v="2021"/>
    <s v="North East"/>
    <m/>
  </r>
  <r>
    <x v="497"/>
    <x v="3"/>
    <x v="0"/>
    <n v="544"/>
    <n v="1195"/>
    <s v="North East"/>
    <n v="0.45523010000000003"/>
  </r>
  <r>
    <x v="497"/>
    <x v="3"/>
    <x v="1"/>
    <n v="127"/>
    <n v="2304"/>
    <s v="North East"/>
    <n v="5.5121499999999997E-2"/>
  </r>
  <r>
    <x v="497"/>
    <x v="3"/>
    <x v="3"/>
    <m/>
    <n v="158"/>
    <s v="North East"/>
    <m/>
  </r>
  <r>
    <x v="497"/>
    <x v="3"/>
    <x v="2"/>
    <m/>
    <n v="258"/>
    <s v="North East"/>
    <m/>
  </r>
  <r>
    <x v="497"/>
    <x v="3"/>
    <x v="4"/>
    <m/>
    <n v="345"/>
    <s v="North East"/>
    <m/>
  </r>
  <r>
    <x v="498"/>
    <x v="3"/>
    <x v="0"/>
    <n v="763"/>
    <n v="1786"/>
    <s v="Central"/>
    <n v="0.42721160000000002"/>
  </r>
  <r>
    <x v="498"/>
    <x v="3"/>
    <x v="1"/>
    <n v="184"/>
    <n v="4870"/>
    <s v="Central"/>
    <n v="3.7782299999999998E-2"/>
  </r>
  <r>
    <x v="498"/>
    <x v="3"/>
    <x v="3"/>
    <m/>
    <n v="379"/>
    <s v="Central"/>
    <m/>
  </r>
  <r>
    <x v="498"/>
    <x v="3"/>
    <x v="2"/>
    <m/>
    <n v="624"/>
    <s v="Central"/>
    <m/>
  </r>
  <r>
    <x v="498"/>
    <x v="3"/>
    <x v="4"/>
    <m/>
    <n v="645"/>
    <s v="Central"/>
    <m/>
  </r>
  <r>
    <x v="499"/>
    <x v="3"/>
    <x v="0"/>
    <n v="773"/>
    <n v="2013"/>
    <s v="North East"/>
    <n v="0.38400400000000001"/>
  </r>
  <r>
    <x v="499"/>
    <x v="3"/>
    <x v="1"/>
    <n v="156"/>
    <n v="4562"/>
    <s v="North East"/>
    <n v="3.4195499999999997E-2"/>
  </r>
  <r>
    <x v="499"/>
    <x v="3"/>
    <x v="3"/>
    <m/>
    <n v="331"/>
    <s v="North East"/>
    <m/>
  </r>
  <r>
    <x v="499"/>
    <x v="3"/>
    <x v="2"/>
    <m/>
    <n v="638"/>
    <s v="North East"/>
    <m/>
  </r>
  <r>
    <x v="499"/>
    <x v="3"/>
    <x v="4"/>
    <m/>
    <n v="610"/>
    <s v="North East"/>
    <m/>
  </r>
  <r>
    <x v="500"/>
    <x v="3"/>
    <x v="0"/>
    <n v="1412"/>
    <n v="3628"/>
    <s v="North East"/>
    <n v="0.38919510000000002"/>
  </r>
  <r>
    <x v="500"/>
    <x v="3"/>
    <x v="1"/>
    <n v="296"/>
    <n v="9022"/>
    <s v="North East"/>
    <n v="3.2808700000000003E-2"/>
  </r>
  <r>
    <x v="500"/>
    <x v="3"/>
    <x v="2"/>
    <n v="1"/>
    <n v="1201"/>
    <s v="North East"/>
    <n v="8.3259999999999996E-4"/>
  </r>
  <r>
    <x v="500"/>
    <x v="3"/>
    <x v="3"/>
    <m/>
    <n v="636"/>
    <s v="North East"/>
    <m/>
  </r>
  <r>
    <x v="500"/>
    <x v="3"/>
    <x v="4"/>
    <m/>
    <n v="1276"/>
    <s v="North East"/>
    <m/>
  </r>
  <r>
    <x v="501"/>
    <x v="3"/>
    <x v="0"/>
    <n v="1167"/>
    <n v="1928"/>
    <s v="North East"/>
    <n v="0.60529049999999995"/>
  </r>
  <r>
    <x v="501"/>
    <x v="3"/>
    <x v="1"/>
    <n v="272"/>
    <n v="4255"/>
    <s v="North East"/>
    <n v="6.3924800000000004E-2"/>
  </r>
  <r>
    <x v="501"/>
    <x v="3"/>
    <x v="2"/>
    <n v="2"/>
    <n v="605"/>
    <s v="North East"/>
    <n v="3.3057999999999998E-3"/>
  </r>
  <r>
    <x v="501"/>
    <x v="3"/>
    <x v="3"/>
    <m/>
    <n v="341"/>
    <s v="North East"/>
    <m/>
  </r>
  <r>
    <x v="501"/>
    <x v="3"/>
    <x v="4"/>
    <m/>
    <n v="631"/>
    <s v="North East"/>
    <m/>
  </r>
  <r>
    <x v="502"/>
    <x v="3"/>
    <x v="0"/>
    <n v="2219"/>
    <n v="6479"/>
    <s v="North East"/>
    <n v="0.34249109999999999"/>
  </r>
  <r>
    <x v="502"/>
    <x v="3"/>
    <x v="1"/>
    <n v="250"/>
    <n v="14081"/>
    <s v="North East"/>
    <n v="1.77544E-2"/>
  </r>
  <r>
    <x v="502"/>
    <x v="3"/>
    <x v="2"/>
    <n v="1"/>
    <n v="1741"/>
    <s v="North East"/>
    <n v="5.7439999999999998E-4"/>
  </r>
  <r>
    <x v="502"/>
    <x v="3"/>
    <x v="3"/>
    <m/>
    <n v="1014"/>
    <s v="North East"/>
    <m/>
  </r>
  <r>
    <x v="502"/>
    <x v="3"/>
    <x v="4"/>
    <m/>
    <n v="1963"/>
    <s v="North East"/>
    <m/>
  </r>
  <r>
    <x v="503"/>
    <x v="3"/>
    <x v="0"/>
    <n v="224"/>
    <n v="711"/>
    <s v="North East"/>
    <n v="0.31504919999999997"/>
  </r>
  <r>
    <x v="503"/>
    <x v="3"/>
    <x v="1"/>
    <n v="32"/>
    <n v="1915"/>
    <s v="North East"/>
    <n v="1.6710200000000001E-2"/>
  </r>
  <r>
    <x v="503"/>
    <x v="3"/>
    <x v="3"/>
    <m/>
    <n v="153"/>
    <s v="North East"/>
    <m/>
  </r>
  <r>
    <x v="503"/>
    <x v="3"/>
    <x v="2"/>
    <m/>
    <n v="291"/>
    <s v="North East"/>
    <m/>
  </r>
  <r>
    <x v="503"/>
    <x v="3"/>
    <x v="4"/>
    <m/>
    <n v="278"/>
    <s v="North East"/>
    <m/>
  </r>
  <r>
    <x v="504"/>
    <x v="3"/>
    <x v="0"/>
    <n v="298"/>
    <n v="1034"/>
    <s v="North East"/>
    <n v="0.28820119999999999"/>
  </r>
  <r>
    <x v="504"/>
    <x v="3"/>
    <x v="1"/>
    <n v="55"/>
    <n v="2691"/>
    <s v="North East"/>
    <n v="2.0438499999999998E-2"/>
  </r>
  <r>
    <x v="504"/>
    <x v="3"/>
    <x v="3"/>
    <m/>
    <n v="200"/>
    <s v="North East"/>
    <m/>
  </r>
  <r>
    <x v="504"/>
    <x v="3"/>
    <x v="2"/>
    <m/>
    <n v="393"/>
    <s v="North East"/>
    <m/>
  </r>
  <r>
    <x v="504"/>
    <x v="3"/>
    <x v="4"/>
    <m/>
    <n v="401"/>
    <s v="North East"/>
    <m/>
  </r>
  <r>
    <x v="505"/>
    <x v="3"/>
    <x v="0"/>
    <n v="2716"/>
    <n v="5700"/>
    <s v="North East"/>
    <n v="0.4764912"/>
  </r>
  <r>
    <x v="505"/>
    <x v="3"/>
    <x v="1"/>
    <n v="300"/>
    <n v="4584"/>
    <s v="North East"/>
    <n v="6.5445000000000003E-2"/>
  </r>
  <r>
    <x v="505"/>
    <x v="3"/>
    <x v="2"/>
    <n v="4"/>
    <n v="569"/>
    <s v="North East"/>
    <n v="7.0299000000000004E-3"/>
  </r>
  <r>
    <x v="505"/>
    <x v="3"/>
    <x v="3"/>
    <m/>
    <n v="306"/>
    <s v="North East"/>
    <m/>
  </r>
  <r>
    <x v="505"/>
    <x v="3"/>
    <x v="4"/>
    <m/>
    <n v="567"/>
    <s v="North East"/>
    <m/>
  </r>
  <r>
    <x v="506"/>
    <x v="3"/>
    <x v="0"/>
    <n v="856"/>
    <n v="1834"/>
    <s v="North East"/>
    <n v="0.46673940000000003"/>
  </r>
  <r>
    <x v="506"/>
    <x v="3"/>
    <x v="1"/>
    <n v="100"/>
    <n v="2717"/>
    <s v="North East"/>
    <n v="3.6805299999999999E-2"/>
  </r>
  <r>
    <x v="506"/>
    <x v="3"/>
    <x v="3"/>
    <m/>
    <n v="202"/>
    <s v="North East"/>
    <m/>
  </r>
  <r>
    <x v="506"/>
    <x v="3"/>
    <x v="2"/>
    <m/>
    <n v="337"/>
    <s v="North East"/>
    <m/>
  </r>
  <r>
    <x v="506"/>
    <x v="3"/>
    <x v="4"/>
    <m/>
    <n v="361"/>
    <s v="North East"/>
    <m/>
  </r>
  <r>
    <x v="507"/>
    <x v="3"/>
    <x v="0"/>
    <n v="937"/>
    <n v="2686"/>
    <s v="North East"/>
    <n v="0.34884589999999999"/>
  </r>
  <r>
    <x v="507"/>
    <x v="3"/>
    <x v="1"/>
    <n v="109"/>
    <n v="4175"/>
    <s v="North East"/>
    <n v="2.61078E-2"/>
  </r>
  <r>
    <x v="507"/>
    <x v="3"/>
    <x v="3"/>
    <m/>
    <n v="330"/>
    <s v="North East"/>
    <m/>
  </r>
  <r>
    <x v="507"/>
    <x v="3"/>
    <x v="2"/>
    <m/>
    <n v="553"/>
    <s v="North East"/>
    <m/>
  </r>
  <r>
    <x v="507"/>
    <x v="3"/>
    <x v="4"/>
    <m/>
    <n v="676"/>
    <s v="North East"/>
    <m/>
  </r>
  <r>
    <x v="508"/>
    <x v="3"/>
    <x v="0"/>
    <n v="5967"/>
    <n v="10381"/>
    <s v="North East"/>
    <n v="0.57480010000000004"/>
  </r>
  <r>
    <x v="508"/>
    <x v="3"/>
    <x v="1"/>
    <n v="984"/>
    <n v="18598"/>
    <s v="North East"/>
    <n v="5.2908900000000002E-2"/>
  </r>
  <r>
    <x v="508"/>
    <x v="3"/>
    <x v="2"/>
    <n v="3"/>
    <n v="2329"/>
    <s v="North East"/>
    <n v="1.2880999999999999E-3"/>
  </r>
  <r>
    <x v="508"/>
    <x v="3"/>
    <x v="3"/>
    <m/>
    <n v="1448"/>
    <s v="North East"/>
    <m/>
  </r>
  <r>
    <x v="508"/>
    <x v="3"/>
    <x v="4"/>
    <m/>
    <n v="2877"/>
    <s v="North East"/>
    <m/>
  </r>
  <r>
    <x v="509"/>
    <x v="3"/>
    <x v="0"/>
    <n v="3250"/>
    <n v="6837"/>
    <s v="North East"/>
    <n v="0.47535470000000002"/>
  </r>
  <r>
    <x v="509"/>
    <x v="3"/>
    <x v="1"/>
    <n v="448"/>
    <n v="11179"/>
    <s v="North East"/>
    <n v="4.0075100000000002E-2"/>
  </r>
  <r>
    <x v="509"/>
    <x v="3"/>
    <x v="2"/>
    <n v="4"/>
    <n v="1415"/>
    <s v="North East"/>
    <n v="2.8268999999999998E-3"/>
  </r>
  <r>
    <x v="509"/>
    <x v="3"/>
    <x v="3"/>
    <m/>
    <n v="848"/>
    <s v="North East"/>
    <m/>
  </r>
  <r>
    <x v="509"/>
    <x v="3"/>
    <x v="4"/>
    <m/>
    <n v="1664"/>
    <s v="North East"/>
    <m/>
  </r>
  <r>
    <x v="510"/>
    <x v="3"/>
    <x v="0"/>
    <n v="1900"/>
    <n v="5539"/>
    <s v="North East"/>
    <n v="0.3430222"/>
  </r>
  <r>
    <x v="510"/>
    <x v="3"/>
    <x v="1"/>
    <n v="330"/>
    <n v="10331"/>
    <s v="North East"/>
    <n v="3.1942699999999997E-2"/>
  </r>
  <r>
    <x v="510"/>
    <x v="3"/>
    <x v="3"/>
    <m/>
    <n v="726"/>
    <s v="North East"/>
    <m/>
  </r>
  <r>
    <x v="510"/>
    <x v="3"/>
    <x v="2"/>
    <m/>
    <n v="1186"/>
    <s v="North East"/>
    <m/>
  </r>
  <r>
    <x v="510"/>
    <x v="3"/>
    <x v="4"/>
    <m/>
    <n v="1329"/>
    <s v="North East"/>
    <m/>
  </r>
  <r>
    <x v="511"/>
    <x v="3"/>
    <x v="0"/>
    <n v="4792"/>
    <n v="8809"/>
    <s v="North West"/>
    <n v="0.5439891"/>
  </r>
  <r>
    <x v="511"/>
    <x v="3"/>
    <x v="1"/>
    <n v="972"/>
    <n v="15287"/>
    <s v="North West"/>
    <n v="6.3583399999999998E-2"/>
  </r>
  <r>
    <x v="511"/>
    <x v="3"/>
    <x v="2"/>
    <n v="2"/>
    <n v="1572"/>
    <s v="North West"/>
    <n v="1.2723000000000001E-3"/>
  </r>
  <r>
    <x v="511"/>
    <x v="3"/>
    <x v="4"/>
    <n v="1"/>
    <n v="1785"/>
    <s v="North West"/>
    <n v="5.6019999999999996E-4"/>
  </r>
  <r>
    <x v="511"/>
    <x v="3"/>
    <x v="3"/>
    <m/>
    <n v="1086"/>
    <s v="North West"/>
    <m/>
  </r>
  <r>
    <x v="512"/>
    <x v="3"/>
    <x v="0"/>
    <n v="3438"/>
    <n v="5872"/>
    <s v="North West"/>
    <n v="0.58549050000000002"/>
  </r>
  <r>
    <x v="512"/>
    <x v="3"/>
    <x v="1"/>
    <n v="911"/>
    <n v="12618"/>
    <s v="North West"/>
    <n v="7.2198399999999996E-2"/>
  </r>
  <r>
    <x v="512"/>
    <x v="3"/>
    <x v="2"/>
    <n v="1"/>
    <n v="1529"/>
    <s v="North West"/>
    <n v="6.5399999999999996E-4"/>
  </r>
  <r>
    <x v="512"/>
    <x v="3"/>
    <x v="3"/>
    <m/>
    <n v="958"/>
    <s v="North West"/>
    <m/>
  </r>
  <r>
    <x v="512"/>
    <x v="3"/>
    <x v="4"/>
    <m/>
    <n v="1609"/>
    <s v="North West"/>
    <m/>
  </r>
  <r>
    <x v="513"/>
    <x v="3"/>
    <x v="0"/>
    <n v="3016"/>
    <n v="5793"/>
    <s v="North West"/>
    <n v="0.52062830000000004"/>
  </r>
  <r>
    <x v="513"/>
    <x v="3"/>
    <x v="1"/>
    <n v="716"/>
    <n v="12071"/>
    <s v="North West"/>
    <n v="5.9315699999999999E-2"/>
  </r>
  <r>
    <x v="513"/>
    <x v="3"/>
    <x v="3"/>
    <m/>
    <n v="904"/>
    <s v="North West"/>
    <m/>
  </r>
  <r>
    <x v="513"/>
    <x v="3"/>
    <x v="2"/>
    <m/>
    <n v="1451"/>
    <s v="North West"/>
    <m/>
  </r>
  <r>
    <x v="513"/>
    <x v="3"/>
    <x v="4"/>
    <m/>
    <n v="1607"/>
    <s v="North West"/>
    <m/>
  </r>
  <r>
    <x v="514"/>
    <x v="3"/>
    <x v="0"/>
    <n v="3031"/>
    <n v="5663"/>
    <s v="North West"/>
    <n v="0.5352287"/>
  </r>
  <r>
    <x v="514"/>
    <x v="3"/>
    <x v="1"/>
    <n v="621"/>
    <n v="11790"/>
    <s v="North West"/>
    <n v="5.2671799999999998E-2"/>
  </r>
  <r>
    <x v="514"/>
    <x v="3"/>
    <x v="2"/>
    <n v="2"/>
    <n v="1125"/>
    <s v="North West"/>
    <n v="1.7778E-3"/>
  </r>
  <r>
    <x v="514"/>
    <x v="3"/>
    <x v="3"/>
    <m/>
    <n v="941"/>
    <s v="North West"/>
    <m/>
  </r>
  <r>
    <x v="514"/>
    <x v="3"/>
    <x v="4"/>
    <m/>
    <n v="1445"/>
    <s v="North West"/>
    <m/>
  </r>
  <r>
    <x v="515"/>
    <x v="3"/>
    <x v="0"/>
    <n v="1688"/>
    <n v="3562"/>
    <s v="North West"/>
    <n v="0.47389110000000001"/>
  </r>
  <r>
    <x v="515"/>
    <x v="3"/>
    <x v="1"/>
    <n v="436"/>
    <n v="7176"/>
    <s v="North West"/>
    <n v="6.0758100000000002E-2"/>
  </r>
  <r>
    <x v="515"/>
    <x v="3"/>
    <x v="2"/>
    <n v="1"/>
    <n v="1009"/>
    <s v="North West"/>
    <n v="9.9109999999999997E-4"/>
  </r>
  <r>
    <x v="515"/>
    <x v="3"/>
    <x v="3"/>
    <m/>
    <n v="583"/>
    <s v="North West"/>
    <m/>
  </r>
  <r>
    <x v="515"/>
    <x v="3"/>
    <x v="4"/>
    <m/>
    <n v="1076"/>
    <s v="North West"/>
    <m/>
  </r>
  <r>
    <x v="516"/>
    <x v="3"/>
    <x v="0"/>
    <n v="636"/>
    <n v="1344"/>
    <s v="North West"/>
    <n v="0.47321429999999998"/>
  </r>
  <r>
    <x v="516"/>
    <x v="3"/>
    <x v="1"/>
    <n v="199"/>
    <n v="2876"/>
    <s v="North West"/>
    <n v="6.9193299999999999E-2"/>
  </r>
  <r>
    <x v="516"/>
    <x v="3"/>
    <x v="2"/>
    <n v="2"/>
    <n v="589"/>
    <s v="North West"/>
    <n v="3.3955999999999999E-3"/>
  </r>
  <r>
    <x v="516"/>
    <x v="3"/>
    <x v="3"/>
    <m/>
    <n v="279"/>
    <s v="North West"/>
    <m/>
  </r>
  <r>
    <x v="516"/>
    <x v="3"/>
    <x v="4"/>
    <m/>
    <n v="603"/>
    <s v="North West"/>
    <m/>
  </r>
  <r>
    <x v="517"/>
    <x v="3"/>
    <x v="0"/>
    <n v="1092"/>
    <n v="2191"/>
    <s v="North West"/>
    <n v="0.49840259999999997"/>
  </r>
  <r>
    <x v="517"/>
    <x v="3"/>
    <x v="1"/>
    <n v="223"/>
    <n v="3483"/>
    <s v="North West"/>
    <n v="6.4025299999999993E-2"/>
  </r>
  <r>
    <x v="517"/>
    <x v="3"/>
    <x v="2"/>
    <n v="3"/>
    <n v="438"/>
    <s v="North West"/>
    <n v="6.8493E-3"/>
  </r>
  <r>
    <x v="517"/>
    <x v="3"/>
    <x v="3"/>
    <m/>
    <n v="242"/>
    <s v="North West"/>
    <m/>
  </r>
  <r>
    <x v="517"/>
    <x v="3"/>
    <x v="4"/>
    <m/>
    <n v="495"/>
    <s v="North West"/>
    <m/>
  </r>
  <r>
    <x v="518"/>
    <x v="3"/>
    <x v="0"/>
    <n v="280"/>
    <n v="640"/>
    <s v="North West"/>
    <n v="0.4375"/>
  </r>
  <r>
    <x v="518"/>
    <x v="3"/>
    <x v="1"/>
    <n v="42"/>
    <n v="1079"/>
    <s v="North West"/>
    <n v="3.8924899999999998E-2"/>
  </r>
  <r>
    <x v="518"/>
    <x v="3"/>
    <x v="3"/>
    <m/>
    <n v="102"/>
    <s v="North West"/>
    <m/>
  </r>
  <r>
    <x v="518"/>
    <x v="3"/>
    <x v="2"/>
    <m/>
    <n v="117"/>
    <s v="North West"/>
    <m/>
  </r>
  <r>
    <x v="518"/>
    <x v="3"/>
    <x v="4"/>
    <m/>
    <n v="138"/>
    <s v="North West"/>
    <m/>
  </r>
  <r>
    <x v="519"/>
    <x v="3"/>
    <x v="0"/>
    <n v="1180"/>
    <n v="3225"/>
    <s v="North West"/>
    <n v="0.36589149999999998"/>
  </r>
  <r>
    <x v="519"/>
    <x v="3"/>
    <x v="1"/>
    <n v="227"/>
    <n v="5945"/>
    <s v="North West"/>
    <n v="3.8183300000000003E-2"/>
  </r>
  <r>
    <x v="519"/>
    <x v="3"/>
    <x v="3"/>
    <m/>
    <n v="405"/>
    <s v="North West"/>
    <m/>
  </r>
  <r>
    <x v="519"/>
    <x v="3"/>
    <x v="2"/>
    <m/>
    <n v="756"/>
    <s v="North West"/>
    <m/>
  </r>
  <r>
    <x v="519"/>
    <x v="3"/>
    <x v="4"/>
    <m/>
    <n v="762"/>
    <s v="North West"/>
    <m/>
  </r>
  <r>
    <x v="520"/>
    <x v="3"/>
    <x v="0"/>
    <n v="386"/>
    <n v="1114"/>
    <s v="North West"/>
    <n v="0.3464991"/>
  </r>
  <r>
    <x v="520"/>
    <x v="3"/>
    <x v="1"/>
    <n v="176"/>
    <n v="3394"/>
    <s v="North West"/>
    <n v="5.1856199999999998E-2"/>
  </r>
  <r>
    <x v="520"/>
    <x v="3"/>
    <x v="3"/>
    <m/>
    <n v="381"/>
    <s v="North West"/>
    <m/>
  </r>
  <r>
    <x v="520"/>
    <x v="3"/>
    <x v="2"/>
    <m/>
    <n v="798"/>
    <s v="North West"/>
    <m/>
  </r>
  <r>
    <x v="520"/>
    <x v="3"/>
    <x v="4"/>
    <m/>
    <n v="800"/>
    <s v="North West"/>
    <m/>
  </r>
  <r>
    <x v="521"/>
    <x v="3"/>
    <x v="0"/>
    <n v="1364"/>
    <n v="2964"/>
    <s v="North West"/>
    <n v="0.46018890000000001"/>
  </r>
  <r>
    <x v="521"/>
    <x v="3"/>
    <x v="1"/>
    <n v="305"/>
    <n v="5935"/>
    <s v="North West"/>
    <n v="5.1390100000000001E-2"/>
  </r>
  <r>
    <x v="521"/>
    <x v="3"/>
    <x v="2"/>
    <n v="3"/>
    <n v="876"/>
    <s v="North West"/>
    <n v="3.4247000000000001E-3"/>
  </r>
  <r>
    <x v="521"/>
    <x v="3"/>
    <x v="3"/>
    <m/>
    <n v="548"/>
    <s v="North West"/>
    <m/>
  </r>
  <r>
    <x v="521"/>
    <x v="3"/>
    <x v="4"/>
    <m/>
    <n v="935"/>
    <s v="North West"/>
    <m/>
  </r>
  <r>
    <x v="522"/>
    <x v="3"/>
    <x v="0"/>
    <n v="1730"/>
    <n v="3863"/>
    <s v="North West"/>
    <n v="0.44783849999999997"/>
  </r>
  <r>
    <x v="522"/>
    <x v="3"/>
    <x v="1"/>
    <n v="538"/>
    <n v="8473"/>
    <s v="North West"/>
    <n v="6.3495800000000005E-2"/>
  </r>
  <r>
    <x v="522"/>
    <x v="3"/>
    <x v="3"/>
    <m/>
    <n v="711"/>
    <s v="North West"/>
    <m/>
  </r>
  <r>
    <x v="522"/>
    <x v="3"/>
    <x v="2"/>
    <m/>
    <n v="1181"/>
    <s v="North West"/>
    <m/>
  </r>
  <r>
    <x v="522"/>
    <x v="3"/>
    <x v="4"/>
    <m/>
    <n v="1239"/>
    <s v="North West"/>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30">
  <r>
    <n v="1"/>
    <x v="0"/>
    <x v="0"/>
    <n v="131"/>
    <n v="20"/>
    <x v="0"/>
    <x v="0"/>
    <s v="East"/>
    <x v="0"/>
    <s v="Western Champlain"/>
  </r>
  <r>
    <n v="2"/>
    <x v="0"/>
    <x v="1"/>
    <n v="156"/>
    <n v="16"/>
    <x v="0"/>
    <x v="0"/>
    <s v="East"/>
    <x v="0"/>
    <s v="Western Champlain"/>
  </r>
  <r>
    <n v="3"/>
    <x v="0"/>
    <x v="2"/>
    <n v="86"/>
    <n v="11"/>
    <x v="0"/>
    <x v="0"/>
    <s v="East"/>
    <x v="0"/>
    <s v="Western Champlain"/>
  </r>
  <r>
    <n v="4"/>
    <x v="0"/>
    <x v="3"/>
    <n v="72"/>
    <n v="7"/>
    <x v="0"/>
    <x v="0"/>
    <s v="East"/>
    <x v="0"/>
    <s v="Western Champlain"/>
  </r>
  <r>
    <n v="5"/>
    <x v="0"/>
    <x v="4"/>
    <n v="34"/>
    <n v="6"/>
    <x v="0"/>
    <x v="0"/>
    <s v="East"/>
    <x v="0"/>
    <s v="Western Champlain"/>
  </r>
  <r>
    <n v="6"/>
    <x v="0"/>
    <x v="5"/>
    <n v="29"/>
    <n v="8"/>
    <x v="0"/>
    <x v="0"/>
    <s v="East"/>
    <x v="0"/>
    <s v="Western Champlain"/>
  </r>
  <r>
    <n v="7"/>
    <x v="0"/>
    <x v="6"/>
    <n v="17"/>
    <n v="4"/>
    <x v="0"/>
    <x v="0"/>
    <s v="East"/>
    <x v="0"/>
    <s v="Western Champlain"/>
  </r>
  <r>
    <n v="8"/>
    <x v="0"/>
    <x v="7"/>
    <n v="17"/>
    <n v="2"/>
    <x v="0"/>
    <x v="0"/>
    <s v="East"/>
    <x v="0"/>
    <s v="Western Champlain"/>
  </r>
  <r>
    <n v="9"/>
    <x v="0"/>
    <x v="8"/>
    <n v="16"/>
    <n v="7"/>
    <x v="0"/>
    <x v="0"/>
    <s v="East"/>
    <x v="0"/>
    <s v="Western Champlain"/>
  </r>
  <r>
    <n v="10"/>
    <x v="0"/>
    <x v="9"/>
    <n v="30"/>
    <n v="7"/>
    <x v="0"/>
    <x v="0"/>
    <s v="East"/>
    <x v="0"/>
    <s v="Western Champlain"/>
  </r>
  <r>
    <n v="11"/>
    <x v="0"/>
    <x v="10"/>
    <n v="38"/>
    <n v="9"/>
    <x v="0"/>
    <x v="0"/>
    <s v="East"/>
    <x v="0"/>
    <s v="Western Champlain"/>
  </r>
  <r>
    <n v="12"/>
    <x v="0"/>
    <x v="11"/>
    <n v="61"/>
    <n v="13"/>
    <x v="0"/>
    <x v="0"/>
    <s v="East"/>
    <x v="0"/>
    <s v="Western Champlain"/>
  </r>
  <r>
    <n v="13"/>
    <x v="0"/>
    <x v="12"/>
    <n v="92"/>
    <n v="18"/>
    <x v="0"/>
    <x v="0"/>
    <s v="East"/>
    <x v="0"/>
    <s v="Western Champlain"/>
  </r>
  <r>
    <n v="14"/>
    <x v="0"/>
    <x v="13"/>
    <n v="87"/>
    <n v="10"/>
    <x v="0"/>
    <x v="0"/>
    <s v="East"/>
    <x v="0"/>
    <s v="Western Champlain"/>
  </r>
  <r>
    <n v="15"/>
    <x v="0"/>
    <x v="14"/>
    <n v="92"/>
    <n v="21"/>
    <x v="0"/>
    <x v="0"/>
    <s v="East"/>
    <x v="0"/>
    <s v="Western Champlain"/>
  </r>
  <r>
    <n v="16"/>
    <x v="0"/>
    <x v="15"/>
    <n v="88"/>
    <n v="30"/>
    <x v="0"/>
    <x v="0"/>
    <s v="East"/>
    <x v="0"/>
    <s v="Western Champlain"/>
  </r>
  <r>
    <n v="17"/>
    <x v="0"/>
    <x v="16"/>
    <n v="48"/>
    <n v="16"/>
    <x v="0"/>
    <x v="0"/>
    <s v="East"/>
    <x v="0"/>
    <s v="Western Champlain"/>
  </r>
  <r>
    <n v="18"/>
    <x v="0"/>
    <x v="17"/>
    <n v="46"/>
    <n v="16"/>
    <x v="0"/>
    <x v="0"/>
    <s v="East"/>
    <x v="0"/>
    <s v="Western Champlain"/>
  </r>
  <r>
    <n v="19"/>
    <x v="0"/>
    <x v="18"/>
    <n v="48"/>
    <n v="11"/>
    <x v="0"/>
    <x v="0"/>
    <s v="East"/>
    <x v="0"/>
    <s v="Western Champlain"/>
  </r>
  <r>
    <n v="20"/>
    <x v="0"/>
    <x v="19"/>
    <n v="54"/>
    <n v="8"/>
    <x v="0"/>
    <x v="0"/>
    <s v="East"/>
    <x v="0"/>
    <s v="Western Champlain"/>
  </r>
  <r>
    <n v="21"/>
    <x v="0"/>
    <x v="20"/>
    <n v="71"/>
    <n v="9"/>
    <x v="0"/>
    <x v="0"/>
    <s v="East"/>
    <x v="0"/>
    <s v="Western Champlain"/>
  </r>
  <r>
    <n v="22"/>
    <x v="0"/>
    <x v="21"/>
    <n v="64"/>
    <n v="20"/>
    <x v="0"/>
    <x v="0"/>
    <s v="East"/>
    <x v="0"/>
    <s v="Western Champlain"/>
  </r>
  <r>
    <n v="23"/>
    <x v="0"/>
    <x v="22"/>
    <n v="70"/>
    <n v="7"/>
    <x v="0"/>
    <x v="0"/>
    <s v="East"/>
    <x v="0"/>
    <s v="Western Champlain"/>
  </r>
  <r>
    <n v="24"/>
    <x v="0"/>
    <x v="23"/>
    <n v="50"/>
    <n v="10"/>
    <x v="0"/>
    <x v="0"/>
    <s v="East"/>
    <x v="0"/>
    <s v="Western Champlain"/>
  </r>
  <r>
    <n v="25"/>
    <x v="1"/>
    <x v="0"/>
    <n v="19"/>
    <n v="1"/>
    <x v="0"/>
    <x v="0"/>
    <s v="East"/>
    <x v="0"/>
    <s v="Eastern Champlain"/>
  </r>
  <r>
    <n v="26"/>
    <x v="1"/>
    <x v="1"/>
    <n v="11"/>
    <n v="1"/>
    <x v="0"/>
    <x v="0"/>
    <s v="East"/>
    <x v="0"/>
    <s v="Eastern Champlain"/>
  </r>
  <r>
    <n v="27"/>
    <x v="1"/>
    <x v="2"/>
    <n v="8"/>
    <n v="3"/>
    <x v="0"/>
    <x v="0"/>
    <s v="East"/>
    <x v="0"/>
    <s v="Eastern Champlain"/>
  </r>
  <r>
    <n v="28"/>
    <x v="1"/>
    <x v="3"/>
    <n v="13"/>
    <n v="3"/>
    <x v="0"/>
    <x v="0"/>
    <s v="East"/>
    <x v="0"/>
    <s v="Eastern Champlain"/>
  </r>
  <r>
    <n v="29"/>
    <x v="1"/>
    <x v="4"/>
    <n v="7"/>
    <n v="1"/>
    <x v="0"/>
    <x v="0"/>
    <s v="East"/>
    <x v="0"/>
    <s v="Eastern Champlain"/>
  </r>
  <r>
    <n v="30"/>
    <x v="1"/>
    <x v="5"/>
    <n v="5"/>
    <n v="0"/>
    <x v="0"/>
    <x v="0"/>
    <s v="East"/>
    <x v="0"/>
    <s v="Eastern Champlain"/>
  </r>
  <r>
    <n v="31"/>
    <x v="1"/>
    <x v="6"/>
    <n v="18"/>
    <n v="1"/>
    <x v="0"/>
    <x v="0"/>
    <s v="East"/>
    <x v="0"/>
    <s v="Eastern Champlain"/>
  </r>
  <r>
    <n v="32"/>
    <x v="1"/>
    <x v="7"/>
    <n v="9"/>
    <n v="0"/>
    <x v="0"/>
    <x v="0"/>
    <s v="East"/>
    <x v="0"/>
    <s v="Eastern Champlain"/>
  </r>
  <r>
    <n v="33"/>
    <x v="1"/>
    <x v="8"/>
    <n v="3"/>
    <n v="1"/>
    <x v="0"/>
    <x v="0"/>
    <s v="East"/>
    <x v="0"/>
    <s v="Eastern Champlain"/>
  </r>
  <r>
    <n v="34"/>
    <x v="1"/>
    <x v="9"/>
    <n v="1"/>
    <n v="0"/>
    <x v="0"/>
    <x v="0"/>
    <s v="East"/>
    <x v="0"/>
    <s v="Eastern Champlain"/>
  </r>
  <r>
    <n v="35"/>
    <x v="1"/>
    <x v="10"/>
    <n v="5"/>
    <n v="1"/>
    <x v="0"/>
    <x v="0"/>
    <s v="East"/>
    <x v="0"/>
    <s v="Eastern Champlain"/>
  </r>
  <r>
    <n v="36"/>
    <x v="1"/>
    <x v="11"/>
    <n v="1"/>
    <n v="1"/>
    <x v="0"/>
    <x v="0"/>
    <s v="East"/>
    <x v="0"/>
    <s v="Eastern Champlain"/>
  </r>
  <r>
    <n v="37"/>
    <x v="1"/>
    <x v="12"/>
    <n v="20"/>
    <n v="3"/>
    <x v="0"/>
    <x v="0"/>
    <s v="East"/>
    <x v="0"/>
    <s v="Eastern Champlain"/>
  </r>
  <r>
    <n v="38"/>
    <x v="1"/>
    <x v="13"/>
    <n v="31"/>
    <n v="8"/>
    <x v="0"/>
    <x v="0"/>
    <s v="East"/>
    <x v="0"/>
    <s v="Eastern Champlain"/>
  </r>
  <r>
    <n v="39"/>
    <x v="1"/>
    <x v="14"/>
    <n v="24"/>
    <n v="2"/>
    <x v="0"/>
    <x v="0"/>
    <s v="East"/>
    <x v="0"/>
    <s v="Eastern Champlain"/>
  </r>
  <r>
    <n v="40"/>
    <x v="1"/>
    <x v="15"/>
    <n v="9"/>
    <n v="1"/>
    <x v="0"/>
    <x v="0"/>
    <s v="East"/>
    <x v="0"/>
    <s v="Eastern Champlain"/>
  </r>
  <r>
    <n v="41"/>
    <x v="1"/>
    <x v="16"/>
    <n v="11"/>
    <n v="1"/>
    <x v="0"/>
    <x v="0"/>
    <s v="East"/>
    <x v="0"/>
    <s v="Eastern Champlain"/>
  </r>
  <r>
    <n v="42"/>
    <x v="1"/>
    <x v="17"/>
    <n v="5"/>
    <n v="0"/>
    <x v="0"/>
    <x v="0"/>
    <s v="East"/>
    <x v="0"/>
    <s v="Eastern Champlain"/>
  </r>
  <r>
    <n v="43"/>
    <x v="1"/>
    <x v="18"/>
    <n v="12"/>
    <n v="0"/>
    <x v="0"/>
    <x v="0"/>
    <s v="East"/>
    <x v="0"/>
    <s v="Eastern Champlain"/>
  </r>
  <r>
    <n v="44"/>
    <x v="1"/>
    <x v="19"/>
    <n v="8"/>
    <n v="1"/>
    <x v="0"/>
    <x v="0"/>
    <s v="East"/>
    <x v="0"/>
    <s v="Eastern Champlain"/>
  </r>
  <r>
    <n v="45"/>
    <x v="1"/>
    <x v="20"/>
    <n v="3"/>
    <n v="0"/>
    <x v="0"/>
    <x v="0"/>
    <s v="East"/>
    <x v="0"/>
    <s v="Eastern Champlain"/>
  </r>
  <r>
    <n v="46"/>
    <x v="1"/>
    <x v="21"/>
    <n v="6"/>
    <n v="3"/>
    <x v="0"/>
    <x v="0"/>
    <s v="East"/>
    <x v="0"/>
    <s v="Eastern Champlain"/>
  </r>
  <r>
    <n v="47"/>
    <x v="1"/>
    <x v="22"/>
    <n v="6"/>
    <n v="2"/>
    <x v="0"/>
    <x v="0"/>
    <s v="East"/>
    <x v="0"/>
    <s v="Eastern Champlain"/>
  </r>
  <r>
    <n v="48"/>
    <x v="1"/>
    <x v="23"/>
    <n v="5"/>
    <n v="0"/>
    <x v="0"/>
    <x v="0"/>
    <s v="East"/>
    <x v="0"/>
    <s v="Eastern Champlain"/>
  </r>
  <r>
    <n v="49"/>
    <x v="2"/>
    <x v="0"/>
    <n v="80"/>
    <n v="5"/>
    <x v="0"/>
    <x v="0"/>
    <s v="East"/>
    <x v="0"/>
    <s v="Eastern Champlain"/>
  </r>
  <r>
    <n v="50"/>
    <x v="2"/>
    <x v="1"/>
    <n v="86"/>
    <n v="8"/>
    <x v="0"/>
    <x v="0"/>
    <s v="East"/>
    <x v="0"/>
    <s v="Eastern Champlain"/>
  </r>
  <r>
    <n v="51"/>
    <x v="2"/>
    <x v="2"/>
    <n v="66"/>
    <n v="5"/>
    <x v="0"/>
    <x v="0"/>
    <s v="East"/>
    <x v="0"/>
    <s v="Eastern Champlain"/>
  </r>
  <r>
    <n v="52"/>
    <x v="2"/>
    <x v="3"/>
    <n v="48"/>
    <n v="8"/>
    <x v="0"/>
    <x v="0"/>
    <s v="East"/>
    <x v="0"/>
    <s v="Eastern Champlain"/>
  </r>
  <r>
    <n v="53"/>
    <x v="2"/>
    <x v="4"/>
    <n v="27"/>
    <n v="5"/>
    <x v="0"/>
    <x v="0"/>
    <s v="East"/>
    <x v="0"/>
    <s v="Eastern Champlain"/>
  </r>
  <r>
    <n v="54"/>
    <x v="2"/>
    <x v="5"/>
    <n v="12"/>
    <n v="1"/>
    <x v="0"/>
    <x v="0"/>
    <s v="East"/>
    <x v="0"/>
    <s v="Eastern Champlain"/>
  </r>
  <r>
    <n v="55"/>
    <x v="2"/>
    <x v="6"/>
    <n v="7"/>
    <n v="1"/>
    <x v="0"/>
    <x v="0"/>
    <s v="East"/>
    <x v="0"/>
    <s v="Eastern Champlain"/>
  </r>
  <r>
    <n v="56"/>
    <x v="2"/>
    <x v="7"/>
    <n v="12"/>
    <n v="1"/>
    <x v="0"/>
    <x v="0"/>
    <s v="East"/>
    <x v="0"/>
    <s v="Eastern Champlain"/>
  </r>
  <r>
    <n v="57"/>
    <x v="2"/>
    <x v="8"/>
    <n v="12"/>
    <n v="1"/>
    <x v="0"/>
    <x v="0"/>
    <s v="East"/>
    <x v="0"/>
    <s v="Eastern Champlain"/>
  </r>
  <r>
    <n v="58"/>
    <x v="2"/>
    <x v="9"/>
    <n v="13"/>
    <n v="5"/>
    <x v="0"/>
    <x v="0"/>
    <s v="East"/>
    <x v="0"/>
    <s v="Eastern Champlain"/>
  </r>
  <r>
    <n v="59"/>
    <x v="2"/>
    <x v="10"/>
    <n v="16"/>
    <n v="3"/>
    <x v="0"/>
    <x v="0"/>
    <s v="East"/>
    <x v="0"/>
    <s v="Eastern Champlain"/>
  </r>
  <r>
    <n v="60"/>
    <x v="2"/>
    <x v="11"/>
    <n v="15"/>
    <n v="4"/>
    <x v="0"/>
    <x v="0"/>
    <s v="East"/>
    <x v="0"/>
    <s v="Eastern Champlain"/>
  </r>
  <r>
    <n v="61"/>
    <x v="2"/>
    <x v="12"/>
    <n v="38"/>
    <n v="7"/>
    <x v="0"/>
    <x v="0"/>
    <s v="East"/>
    <x v="0"/>
    <s v="Eastern Champlain"/>
  </r>
  <r>
    <n v="62"/>
    <x v="2"/>
    <x v="13"/>
    <n v="36"/>
    <n v="7"/>
    <x v="0"/>
    <x v="0"/>
    <s v="East"/>
    <x v="0"/>
    <s v="Eastern Champlain"/>
  </r>
  <r>
    <n v="63"/>
    <x v="2"/>
    <x v="14"/>
    <n v="72"/>
    <n v="11"/>
    <x v="0"/>
    <x v="0"/>
    <s v="East"/>
    <x v="0"/>
    <s v="Eastern Champlain"/>
  </r>
  <r>
    <n v="64"/>
    <x v="2"/>
    <x v="15"/>
    <n v="27"/>
    <n v="14"/>
    <x v="0"/>
    <x v="0"/>
    <s v="East"/>
    <x v="0"/>
    <s v="Eastern Champlain"/>
  </r>
  <r>
    <n v="65"/>
    <x v="2"/>
    <x v="16"/>
    <n v="41"/>
    <n v="11"/>
    <x v="0"/>
    <x v="0"/>
    <s v="East"/>
    <x v="0"/>
    <s v="Eastern Champlain"/>
  </r>
  <r>
    <n v="66"/>
    <x v="2"/>
    <x v="17"/>
    <n v="22"/>
    <n v="7"/>
    <x v="0"/>
    <x v="0"/>
    <s v="East"/>
    <x v="0"/>
    <s v="Eastern Champlain"/>
  </r>
  <r>
    <n v="67"/>
    <x v="2"/>
    <x v="18"/>
    <n v="30"/>
    <n v="4"/>
    <x v="0"/>
    <x v="0"/>
    <s v="East"/>
    <x v="0"/>
    <s v="Eastern Champlain"/>
  </r>
  <r>
    <n v="68"/>
    <x v="2"/>
    <x v="19"/>
    <n v="33"/>
    <n v="4"/>
    <x v="0"/>
    <x v="0"/>
    <s v="East"/>
    <x v="0"/>
    <s v="Eastern Champlain"/>
  </r>
  <r>
    <n v="69"/>
    <x v="2"/>
    <x v="20"/>
    <n v="14"/>
    <n v="8"/>
    <x v="0"/>
    <x v="0"/>
    <s v="East"/>
    <x v="0"/>
    <s v="Eastern Champlain"/>
  </r>
  <r>
    <n v="70"/>
    <x v="2"/>
    <x v="21"/>
    <n v="22"/>
    <n v="2"/>
    <x v="0"/>
    <x v="0"/>
    <s v="East"/>
    <x v="0"/>
    <s v="Eastern Champlain"/>
  </r>
  <r>
    <n v="71"/>
    <x v="2"/>
    <x v="22"/>
    <n v="24"/>
    <n v="6"/>
    <x v="0"/>
    <x v="0"/>
    <s v="East"/>
    <x v="0"/>
    <s v="Eastern Champlain"/>
  </r>
  <r>
    <n v="72"/>
    <x v="2"/>
    <x v="23"/>
    <n v="20"/>
    <n v="15"/>
    <x v="0"/>
    <x v="0"/>
    <s v="East"/>
    <x v="0"/>
    <s v="Eastern Champlain"/>
  </r>
  <r>
    <n v="73"/>
    <x v="3"/>
    <x v="0"/>
    <n v="80"/>
    <n v="4"/>
    <x v="0"/>
    <x v="0"/>
    <s v="East"/>
    <x v="1"/>
    <s v="Lanark, Leeds &amp; Grenville"/>
  </r>
  <r>
    <n v="74"/>
    <x v="3"/>
    <x v="1"/>
    <n v="81"/>
    <n v="4"/>
    <x v="0"/>
    <x v="0"/>
    <s v="East"/>
    <x v="1"/>
    <s v="Lanark, Leeds &amp; Grenville"/>
  </r>
  <r>
    <n v="75"/>
    <x v="3"/>
    <x v="2"/>
    <n v="58"/>
    <n v="11"/>
    <x v="0"/>
    <x v="0"/>
    <s v="East"/>
    <x v="1"/>
    <s v="Lanark, Leeds &amp; Grenville"/>
  </r>
  <r>
    <n v="76"/>
    <x v="3"/>
    <x v="3"/>
    <n v="51"/>
    <n v="5"/>
    <x v="0"/>
    <x v="0"/>
    <s v="East"/>
    <x v="1"/>
    <s v="Lanark, Leeds &amp; Grenville"/>
  </r>
  <r>
    <n v="77"/>
    <x v="3"/>
    <x v="4"/>
    <n v="44"/>
    <n v="4"/>
    <x v="0"/>
    <x v="0"/>
    <s v="East"/>
    <x v="1"/>
    <s v="Lanark, Leeds &amp; Grenville"/>
  </r>
  <r>
    <n v="78"/>
    <x v="3"/>
    <x v="5"/>
    <n v="38"/>
    <n v="9"/>
    <x v="0"/>
    <x v="0"/>
    <s v="East"/>
    <x v="1"/>
    <s v="Lanark, Leeds &amp; Grenville"/>
  </r>
  <r>
    <n v="79"/>
    <x v="3"/>
    <x v="6"/>
    <n v="31"/>
    <n v="11"/>
    <x v="0"/>
    <x v="0"/>
    <s v="East"/>
    <x v="1"/>
    <s v="Lanark, Leeds &amp; Grenville"/>
  </r>
  <r>
    <n v="80"/>
    <x v="3"/>
    <x v="7"/>
    <n v="23"/>
    <n v="2"/>
    <x v="0"/>
    <x v="0"/>
    <s v="East"/>
    <x v="1"/>
    <s v="Lanark, Leeds &amp; Grenville"/>
  </r>
  <r>
    <n v="81"/>
    <x v="3"/>
    <x v="8"/>
    <n v="18"/>
    <n v="1"/>
    <x v="0"/>
    <x v="0"/>
    <s v="East"/>
    <x v="1"/>
    <s v="Lanark, Leeds &amp; Grenville"/>
  </r>
  <r>
    <n v="82"/>
    <x v="3"/>
    <x v="9"/>
    <n v="15"/>
    <n v="4"/>
    <x v="0"/>
    <x v="0"/>
    <s v="East"/>
    <x v="1"/>
    <s v="Lanark, Leeds &amp; Grenville"/>
  </r>
  <r>
    <n v="83"/>
    <x v="3"/>
    <x v="10"/>
    <n v="10"/>
    <n v="4"/>
    <x v="0"/>
    <x v="0"/>
    <s v="East"/>
    <x v="1"/>
    <s v="Lanark, Leeds &amp; Grenville"/>
  </r>
  <r>
    <n v="84"/>
    <x v="3"/>
    <x v="11"/>
    <n v="20"/>
    <n v="1"/>
    <x v="0"/>
    <x v="0"/>
    <s v="East"/>
    <x v="1"/>
    <s v="Lanark, Leeds &amp; Grenville"/>
  </r>
  <r>
    <n v="85"/>
    <x v="3"/>
    <x v="12"/>
    <n v="27"/>
    <n v="3"/>
    <x v="0"/>
    <x v="0"/>
    <s v="East"/>
    <x v="1"/>
    <s v="Lanark, Leeds &amp; Grenville"/>
  </r>
  <r>
    <n v="86"/>
    <x v="3"/>
    <x v="13"/>
    <n v="38"/>
    <n v="3"/>
    <x v="0"/>
    <x v="0"/>
    <s v="East"/>
    <x v="1"/>
    <s v="Lanark, Leeds &amp; Grenville"/>
  </r>
  <r>
    <n v="87"/>
    <x v="3"/>
    <x v="14"/>
    <n v="31"/>
    <n v="8"/>
    <x v="0"/>
    <x v="0"/>
    <s v="East"/>
    <x v="1"/>
    <s v="Lanark, Leeds &amp; Grenville"/>
  </r>
  <r>
    <n v="88"/>
    <x v="3"/>
    <x v="15"/>
    <n v="45"/>
    <n v="11"/>
    <x v="0"/>
    <x v="0"/>
    <s v="East"/>
    <x v="1"/>
    <s v="Lanark, Leeds &amp; Grenville"/>
  </r>
  <r>
    <n v="89"/>
    <x v="3"/>
    <x v="16"/>
    <n v="19"/>
    <n v="4"/>
    <x v="0"/>
    <x v="0"/>
    <s v="East"/>
    <x v="1"/>
    <s v="Lanark, Leeds &amp; Grenville"/>
  </r>
  <r>
    <n v="90"/>
    <x v="3"/>
    <x v="17"/>
    <n v="32"/>
    <n v="1"/>
    <x v="0"/>
    <x v="0"/>
    <s v="East"/>
    <x v="1"/>
    <s v="Lanark, Leeds &amp; Grenville"/>
  </r>
  <r>
    <n v="91"/>
    <x v="3"/>
    <x v="18"/>
    <n v="35"/>
    <n v="2"/>
    <x v="0"/>
    <x v="0"/>
    <s v="East"/>
    <x v="1"/>
    <s v="Lanark, Leeds &amp; Grenville"/>
  </r>
  <r>
    <n v="92"/>
    <x v="3"/>
    <x v="19"/>
    <n v="14"/>
    <n v="3"/>
    <x v="0"/>
    <x v="0"/>
    <s v="East"/>
    <x v="1"/>
    <s v="Lanark, Leeds &amp; Grenville"/>
  </r>
  <r>
    <n v="93"/>
    <x v="3"/>
    <x v="20"/>
    <n v="20"/>
    <n v="4"/>
    <x v="0"/>
    <x v="0"/>
    <s v="East"/>
    <x v="1"/>
    <s v="Lanark, Leeds &amp; Grenville"/>
  </r>
  <r>
    <n v="94"/>
    <x v="3"/>
    <x v="21"/>
    <n v="28"/>
    <n v="0"/>
    <x v="0"/>
    <x v="0"/>
    <s v="East"/>
    <x v="1"/>
    <s v="Lanark, Leeds &amp; Grenville"/>
  </r>
  <r>
    <n v="95"/>
    <x v="3"/>
    <x v="22"/>
    <n v="41"/>
    <n v="7"/>
    <x v="0"/>
    <x v="0"/>
    <s v="East"/>
    <x v="1"/>
    <s v="Lanark, Leeds &amp; Grenville"/>
  </r>
  <r>
    <n v="96"/>
    <x v="3"/>
    <x v="23"/>
    <n v="45"/>
    <n v="3"/>
    <x v="0"/>
    <x v="0"/>
    <s v="East"/>
    <x v="1"/>
    <s v="Lanark, Leeds &amp; Grenville"/>
  </r>
  <r>
    <n v="97"/>
    <x v="4"/>
    <x v="0"/>
    <n v="56"/>
    <n v="8"/>
    <x v="0"/>
    <x v="0"/>
    <s v="East"/>
    <x v="0"/>
    <s v="Western Champlain"/>
  </r>
  <r>
    <n v="98"/>
    <x v="4"/>
    <x v="1"/>
    <n v="65"/>
    <n v="19"/>
    <x v="0"/>
    <x v="0"/>
    <s v="East"/>
    <x v="0"/>
    <s v="Western Champlain"/>
  </r>
  <r>
    <n v="99"/>
    <x v="4"/>
    <x v="2"/>
    <n v="49"/>
    <n v="13"/>
    <x v="0"/>
    <x v="0"/>
    <s v="East"/>
    <x v="0"/>
    <s v="Western Champlain"/>
  </r>
  <r>
    <n v="100"/>
    <x v="4"/>
    <x v="3"/>
    <n v="33"/>
    <n v="13"/>
    <x v="0"/>
    <x v="0"/>
    <s v="East"/>
    <x v="0"/>
    <s v="Western Champlain"/>
  </r>
  <r>
    <n v="101"/>
    <x v="4"/>
    <x v="4"/>
    <n v="21"/>
    <n v="5"/>
    <x v="0"/>
    <x v="0"/>
    <s v="East"/>
    <x v="0"/>
    <s v="Western Champlain"/>
  </r>
  <r>
    <n v="102"/>
    <x v="4"/>
    <x v="5"/>
    <n v="16"/>
    <n v="4"/>
    <x v="0"/>
    <x v="0"/>
    <s v="East"/>
    <x v="0"/>
    <s v="Western Champlain"/>
  </r>
  <r>
    <n v="103"/>
    <x v="4"/>
    <x v="6"/>
    <n v="14"/>
    <n v="1"/>
    <x v="0"/>
    <x v="0"/>
    <s v="East"/>
    <x v="0"/>
    <s v="Western Champlain"/>
  </r>
  <r>
    <n v="104"/>
    <x v="4"/>
    <x v="7"/>
    <n v="12"/>
    <n v="2"/>
    <x v="0"/>
    <x v="0"/>
    <s v="East"/>
    <x v="0"/>
    <s v="Western Champlain"/>
  </r>
  <r>
    <n v="105"/>
    <x v="4"/>
    <x v="8"/>
    <n v="15"/>
    <n v="1"/>
    <x v="0"/>
    <x v="0"/>
    <s v="East"/>
    <x v="0"/>
    <s v="Western Champlain"/>
  </r>
  <r>
    <n v="106"/>
    <x v="4"/>
    <x v="9"/>
    <n v="7"/>
    <n v="7"/>
    <x v="0"/>
    <x v="0"/>
    <s v="East"/>
    <x v="0"/>
    <s v="Western Champlain"/>
  </r>
  <r>
    <n v="107"/>
    <x v="4"/>
    <x v="10"/>
    <n v="15"/>
    <n v="8"/>
    <x v="0"/>
    <x v="0"/>
    <s v="East"/>
    <x v="0"/>
    <s v="Western Champlain"/>
  </r>
  <r>
    <n v="108"/>
    <x v="4"/>
    <x v="11"/>
    <n v="19"/>
    <n v="10"/>
    <x v="0"/>
    <x v="0"/>
    <s v="East"/>
    <x v="0"/>
    <s v="Western Champlain"/>
  </r>
  <r>
    <n v="109"/>
    <x v="4"/>
    <x v="12"/>
    <n v="13"/>
    <n v="6"/>
    <x v="0"/>
    <x v="0"/>
    <s v="East"/>
    <x v="0"/>
    <s v="Western Champlain"/>
  </r>
  <r>
    <n v="110"/>
    <x v="4"/>
    <x v="13"/>
    <n v="24"/>
    <n v="11"/>
    <x v="0"/>
    <x v="0"/>
    <s v="East"/>
    <x v="0"/>
    <s v="Western Champlain"/>
  </r>
  <r>
    <n v="111"/>
    <x v="4"/>
    <x v="14"/>
    <n v="19"/>
    <n v="10"/>
    <x v="0"/>
    <x v="0"/>
    <s v="East"/>
    <x v="0"/>
    <s v="Western Champlain"/>
  </r>
  <r>
    <n v="112"/>
    <x v="4"/>
    <x v="15"/>
    <n v="27"/>
    <n v="15"/>
    <x v="0"/>
    <x v="0"/>
    <s v="East"/>
    <x v="0"/>
    <s v="Western Champlain"/>
  </r>
  <r>
    <n v="113"/>
    <x v="4"/>
    <x v="16"/>
    <n v="27"/>
    <n v="11"/>
    <x v="0"/>
    <x v="0"/>
    <s v="East"/>
    <x v="0"/>
    <s v="Western Champlain"/>
  </r>
  <r>
    <n v="114"/>
    <x v="4"/>
    <x v="17"/>
    <n v="30"/>
    <n v="12"/>
    <x v="0"/>
    <x v="0"/>
    <s v="East"/>
    <x v="0"/>
    <s v="Western Champlain"/>
  </r>
  <r>
    <n v="115"/>
    <x v="4"/>
    <x v="18"/>
    <n v="15"/>
    <n v="4"/>
    <x v="0"/>
    <x v="0"/>
    <s v="East"/>
    <x v="0"/>
    <s v="Western Champlain"/>
  </r>
  <r>
    <n v="116"/>
    <x v="4"/>
    <x v="19"/>
    <n v="22"/>
    <n v="9"/>
    <x v="0"/>
    <x v="0"/>
    <s v="East"/>
    <x v="0"/>
    <s v="Western Champlain"/>
  </r>
  <r>
    <n v="117"/>
    <x v="4"/>
    <x v="20"/>
    <n v="10"/>
    <n v="7"/>
    <x v="0"/>
    <x v="0"/>
    <s v="East"/>
    <x v="0"/>
    <s v="Western Champlain"/>
  </r>
  <r>
    <n v="118"/>
    <x v="4"/>
    <x v="21"/>
    <n v="10"/>
    <n v="5"/>
    <x v="0"/>
    <x v="0"/>
    <s v="East"/>
    <x v="0"/>
    <s v="Western Champlain"/>
  </r>
  <r>
    <n v="119"/>
    <x v="4"/>
    <x v="22"/>
    <n v="20"/>
    <n v="6"/>
    <x v="0"/>
    <x v="0"/>
    <s v="East"/>
    <x v="0"/>
    <s v="Western Champlain"/>
  </r>
  <r>
    <n v="120"/>
    <x v="4"/>
    <x v="23"/>
    <n v="18"/>
    <n v="8"/>
    <x v="0"/>
    <x v="0"/>
    <s v="East"/>
    <x v="0"/>
    <s v="Western Champlain"/>
  </r>
  <r>
    <n v="121"/>
    <x v="5"/>
    <x v="0"/>
    <n v="132"/>
    <n v="8"/>
    <x v="0"/>
    <x v="0"/>
    <s v="East"/>
    <x v="1"/>
    <s v="Rural Frontenac, Lennox &amp; Addington"/>
  </r>
  <r>
    <n v="122"/>
    <x v="5"/>
    <x v="1"/>
    <n v="119"/>
    <n v="10"/>
    <x v="0"/>
    <x v="0"/>
    <s v="East"/>
    <x v="1"/>
    <s v="Rural Frontenac, Lennox &amp; Addington"/>
  </r>
  <r>
    <n v="123"/>
    <x v="5"/>
    <x v="2"/>
    <n v="72"/>
    <n v="8"/>
    <x v="0"/>
    <x v="0"/>
    <s v="East"/>
    <x v="1"/>
    <s v="Rural Frontenac, Lennox &amp; Addington"/>
  </r>
  <r>
    <n v="124"/>
    <x v="5"/>
    <x v="3"/>
    <n v="60"/>
    <n v="4"/>
    <x v="0"/>
    <x v="0"/>
    <s v="East"/>
    <x v="1"/>
    <s v="Rural Frontenac, Lennox &amp; Addington"/>
  </r>
  <r>
    <n v="125"/>
    <x v="5"/>
    <x v="4"/>
    <n v="47"/>
    <n v="5"/>
    <x v="0"/>
    <x v="0"/>
    <s v="East"/>
    <x v="1"/>
    <s v="Rural Frontenac, Lennox &amp; Addington"/>
  </r>
  <r>
    <n v="126"/>
    <x v="5"/>
    <x v="5"/>
    <n v="47"/>
    <n v="1"/>
    <x v="0"/>
    <x v="0"/>
    <s v="East"/>
    <x v="1"/>
    <s v="Rural Frontenac, Lennox &amp; Addington"/>
  </r>
  <r>
    <n v="127"/>
    <x v="5"/>
    <x v="6"/>
    <n v="19"/>
    <n v="1"/>
    <x v="0"/>
    <x v="0"/>
    <s v="East"/>
    <x v="1"/>
    <s v="Rural Frontenac, Lennox &amp; Addington"/>
  </r>
  <r>
    <n v="128"/>
    <x v="5"/>
    <x v="7"/>
    <n v="11"/>
    <n v="1"/>
    <x v="0"/>
    <x v="0"/>
    <s v="East"/>
    <x v="1"/>
    <s v="Rural Frontenac, Lennox &amp; Addington"/>
  </r>
  <r>
    <n v="129"/>
    <x v="5"/>
    <x v="8"/>
    <n v="8"/>
    <n v="1"/>
    <x v="0"/>
    <x v="0"/>
    <s v="East"/>
    <x v="1"/>
    <s v="Rural Frontenac, Lennox &amp; Addington"/>
  </r>
  <r>
    <n v="130"/>
    <x v="5"/>
    <x v="9"/>
    <n v="12"/>
    <n v="0"/>
    <x v="0"/>
    <x v="0"/>
    <s v="East"/>
    <x v="1"/>
    <s v="Rural Frontenac, Lennox &amp; Addington"/>
  </r>
  <r>
    <n v="131"/>
    <x v="5"/>
    <x v="10"/>
    <n v="12"/>
    <n v="5"/>
    <x v="0"/>
    <x v="0"/>
    <s v="East"/>
    <x v="1"/>
    <s v="Rural Frontenac, Lennox &amp; Addington"/>
  </r>
  <r>
    <n v="132"/>
    <x v="5"/>
    <x v="11"/>
    <n v="14"/>
    <n v="3"/>
    <x v="0"/>
    <x v="0"/>
    <s v="East"/>
    <x v="1"/>
    <s v="Rural Frontenac, Lennox &amp; Addington"/>
  </r>
  <r>
    <n v="133"/>
    <x v="5"/>
    <x v="12"/>
    <n v="26"/>
    <n v="2"/>
    <x v="0"/>
    <x v="0"/>
    <s v="East"/>
    <x v="1"/>
    <s v="Rural Frontenac, Lennox &amp; Addington"/>
  </r>
  <r>
    <n v="134"/>
    <x v="5"/>
    <x v="13"/>
    <n v="35"/>
    <n v="5"/>
    <x v="0"/>
    <x v="0"/>
    <s v="East"/>
    <x v="1"/>
    <s v="Rural Frontenac, Lennox &amp; Addington"/>
  </r>
  <r>
    <n v="135"/>
    <x v="5"/>
    <x v="14"/>
    <n v="34"/>
    <n v="6"/>
    <x v="0"/>
    <x v="0"/>
    <s v="East"/>
    <x v="1"/>
    <s v="Rural Frontenac, Lennox &amp; Addington"/>
  </r>
  <r>
    <n v="136"/>
    <x v="5"/>
    <x v="15"/>
    <n v="27"/>
    <n v="7"/>
    <x v="0"/>
    <x v="0"/>
    <s v="East"/>
    <x v="1"/>
    <s v="Rural Frontenac, Lennox &amp; Addington"/>
  </r>
  <r>
    <n v="137"/>
    <x v="5"/>
    <x v="16"/>
    <n v="31"/>
    <n v="4"/>
    <x v="0"/>
    <x v="0"/>
    <s v="East"/>
    <x v="1"/>
    <s v="Rural Frontenac, Lennox &amp; Addington"/>
  </r>
  <r>
    <n v="138"/>
    <x v="5"/>
    <x v="17"/>
    <n v="60"/>
    <n v="1"/>
    <x v="0"/>
    <x v="0"/>
    <s v="East"/>
    <x v="1"/>
    <s v="Rural Frontenac, Lennox &amp; Addington"/>
  </r>
  <r>
    <n v="139"/>
    <x v="5"/>
    <x v="18"/>
    <n v="56"/>
    <n v="3"/>
    <x v="0"/>
    <x v="0"/>
    <s v="East"/>
    <x v="1"/>
    <s v="Rural Frontenac, Lennox &amp; Addington"/>
  </r>
  <r>
    <n v="140"/>
    <x v="5"/>
    <x v="19"/>
    <n v="42"/>
    <n v="4"/>
    <x v="0"/>
    <x v="0"/>
    <s v="East"/>
    <x v="1"/>
    <s v="Rural Frontenac, Lennox &amp; Addington"/>
  </r>
  <r>
    <n v="141"/>
    <x v="5"/>
    <x v="20"/>
    <n v="28"/>
    <n v="2"/>
    <x v="0"/>
    <x v="0"/>
    <s v="East"/>
    <x v="1"/>
    <s v="Rural Frontenac, Lennox &amp; Addington"/>
  </r>
  <r>
    <n v="142"/>
    <x v="5"/>
    <x v="21"/>
    <n v="31"/>
    <n v="3"/>
    <x v="0"/>
    <x v="0"/>
    <s v="East"/>
    <x v="1"/>
    <s v="Rural Frontenac, Lennox &amp; Addington"/>
  </r>
  <r>
    <n v="143"/>
    <x v="5"/>
    <x v="22"/>
    <n v="39"/>
    <n v="5"/>
    <x v="0"/>
    <x v="0"/>
    <s v="East"/>
    <x v="1"/>
    <s v="Rural Frontenac, Lennox &amp; Addington"/>
  </r>
  <r>
    <n v="144"/>
    <x v="5"/>
    <x v="23"/>
    <n v="36"/>
    <n v="6"/>
    <x v="0"/>
    <x v="0"/>
    <s v="East"/>
    <x v="1"/>
    <s v="Rural Frontenac, Lennox &amp; Addington"/>
  </r>
  <r>
    <n v="145"/>
    <x v="6"/>
    <x v="0"/>
    <n v="45"/>
    <n v="5"/>
    <x v="0"/>
    <x v="0"/>
    <s v="East"/>
    <x v="0"/>
    <s v="Western Champlain"/>
  </r>
  <r>
    <n v="146"/>
    <x v="6"/>
    <x v="1"/>
    <n v="45"/>
    <n v="12"/>
    <x v="0"/>
    <x v="0"/>
    <s v="East"/>
    <x v="0"/>
    <s v="Western Champlain"/>
  </r>
  <r>
    <n v="147"/>
    <x v="6"/>
    <x v="2"/>
    <n v="38"/>
    <n v="3"/>
    <x v="0"/>
    <x v="0"/>
    <s v="East"/>
    <x v="0"/>
    <s v="Western Champlain"/>
  </r>
  <r>
    <n v="148"/>
    <x v="6"/>
    <x v="3"/>
    <n v="38"/>
    <n v="5"/>
    <x v="0"/>
    <x v="0"/>
    <s v="East"/>
    <x v="0"/>
    <s v="Western Champlain"/>
  </r>
  <r>
    <n v="149"/>
    <x v="6"/>
    <x v="4"/>
    <n v="18"/>
    <n v="5"/>
    <x v="0"/>
    <x v="0"/>
    <s v="East"/>
    <x v="0"/>
    <s v="Western Champlain"/>
  </r>
  <r>
    <n v="150"/>
    <x v="6"/>
    <x v="5"/>
    <n v="13"/>
    <n v="2"/>
    <x v="0"/>
    <x v="0"/>
    <s v="East"/>
    <x v="0"/>
    <s v="Western Champlain"/>
  </r>
  <r>
    <n v="151"/>
    <x v="6"/>
    <x v="6"/>
    <n v="8"/>
    <n v="1"/>
    <x v="0"/>
    <x v="0"/>
    <s v="East"/>
    <x v="0"/>
    <s v="Western Champlain"/>
  </r>
  <r>
    <n v="152"/>
    <x v="6"/>
    <x v="7"/>
    <n v="7"/>
    <n v="1"/>
    <x v="0"/>
    <x v="0"/>
    <s v="East"/>
    <x v="0"/>
    <s v="Western Champlain"/>
  </r>
  <r>
    <n v="153"/>
    <x v="6"/>
    <x v="8"/>
    <n v="11"/>
    <n v="4"/>
    <x v="0"/>
    <x v="0"/>
    <s v="East"/>
    <x v="0"/>
    <s v="Western Champlain"/>
  </r>
  <r>
    <n v="154"/>
    <x v="6"/>
    <x v="9"/>
    <n v="3"/>
    <n v="0"/>
    <x v="0"/>
    <x v="0"/>
    <s v="East"/>
    <x v="0"/>
    <s v="Western Champlain"/>
  </r>
  <r>
    <n v="155"/>
    <x v="6"/>
    <x v="10"/>
    <n v="5"/>
    <n v="5"/>
    <x v="0"/>
    <x v="0"/>
    <s v="East"/>
    <x v="0"/>
    <s v="Western Champlain"/>
  </r>
  <r>
    <n v="156"/>
    <x v="6"/>
    <x v="11"/>
    <n v="10"/>
    <n v="1"/>
    <x v="0"/>
    <x v="0"/>
    <s v="East"/>
    <x v="0"/>
    <s v="Western Champlain"/>
  </r>
  <r>
    <n v="157"/>
    <x v="6"/>
    <x v="12"/>
    <n v="15"/>
    <n v="7"/>
    <x v="0"/>
    <x v="0"/>
    <s v="East"/>
    <x v="0"/>
    <s v="Western Champlain"/>
  </r>
  <r>
    <n v="158"/>
    <x v="6"/>
    <x v="13"/>
    <n v="16"/>
    <n v="14"/>
    <x v="0"/>
    <x v="0"/>
    <s v="East"/>
    <x v="0"/>
    <s v="Western Champlain"/>
  </r>
  <r>
    <n v="159"/>
    <x v="6"/>
    <x v="14"/>
    <n v="64"/>
    <n v="13"/>
    <x v="0"/>
    <x v="0"/>
    <s v="East"/>
    <x v="0"/>
    <s v="Western Champlain"/>
  </r>
  <r>
    <n v="160"/>
    <x v="6"/>
    <x v="15"/>
    <n v="38"/>
    <n v="8"/>
    <x v="0"/>
    <x v="0"/>
    <s v="East"/>
    <x v="0"/>
    <s v="Western Champlain"/>
  </r>
  <r>
    <n v="161"/>
    <x v="6"/>
    <x v="16"/>
    <n v="28"/>
    <n v="8"/>
    <x v="0"/>
    <x v="0"/>
    <s v="East"/>
    <x v="0"/>
    <s v="Western Champlain"/>
  </r>
  <r>
    <n v="162"/>
    <x v="6"/>
    <x v="17"/>
    <n v="19"/>
    <n v="5"/>
    <x v="0"/>
    <x v="0"/>
    <s v="East"/>
    <x v="0"/>
    <s v="Western Champlain"/>
  </r>
  <r>
    <n v="163"/>
    <x v="6"/>
    <x v="18"/>
    <n v="27"/>
    <n v="1"/>
    <x v="0"/>
    <x v="0"/>
    <s v="East"/>
    <x v="0"/>
    <s v="Western Champlain"/>
  </r>
  <r>
    <n v="164"/>
    <x v="6"/>
    <x v="19"/>
    <n v="24"/>
    <n v="7"/>
    <x v="0"/>
    <x v="0"/>
    <s v="East"/>
    <x v="0"/>
    <s v="Western Champlain"/>
  </r>
  <r>
    <n v="165"/>
    <x v="6"/>
    <x v="20"/>
    <n v="13"/>
    <n v="4"/>
    <x v="0"/>
    <x v="0"/>
    <s v="East"/>
    <x v="0"/>
    <s v="Western Champlain"/>
  </r>
  <r>
    <n v="166"/>
    <x v="6"/>
    <x v="21"/>
    <n v="18"/>
    <n v="5"/>
    <x v="0"/>
    <x v="0"/>
    <s v="East"/>
    <x v="0"/>
    <s v="Western Champlain"/>
  </r>
  <r>
    <n v="167"/>
    <x v="6"/>
    <x v="22"/>
    <n v="20"/>
    <n v="9"/>
    <x v="0"/>
    <x v="0"/>
    <s v="East"/>
    <x v="0"/>
    <s v="Western Champlain"/>
  </r>
  <r>
    <n v="168"/>
    <x v="6"/>
    <x v="23"/>
    <n v="22"/>
    <n v="4"/>
    <x v="0"/>
    <x v="0"/>
    <s v="East"/>
    <x v="0"/>
    <s v="Western Champlain"/>
  </r>
  <r>
    <n v="169"/>
    <x v="7"/>
    <x v="0"/>
    <n v="283"/>
    <n v="9"/>
    <x v="0"/>
    <x v="0"/>
    <s v="East"/>
    <x v="2"/>
    <s v="Northumberland County"/>
  </r>
  <r>
    <n v="170"/>
    <x v="7"/>
    <x v="1"/>
    <n v="192"/>
    <n v="14"/>
    <x v="0"/>
    <x v="0"/>
    <s v="East"/>
    <x v="2"/>
    <s v="Northumberland County"/>
  </r>
  <r>
    <n v="171"/>
    <x v="7"/>
    <x v="2"/>
    <n v="143"/>
    <n v="27"/>
    <x v="0"/>
    <x v="0"/>
    <s v="East"/>
    <x v="2"/>
    <s v="Northumberland County"/>
  </r>
  <r>
    <n v="172"/>
    <x v="7"/>
    <x v="3"/>
    <n v="73"/>
    <n v="8"/>
    <x v="0"/>
    <x v="0"/>
    <s v="East"/>
    <x v="2"/>
    <s v="Northumberland County"/>
  </r>
  <r>
    <n v="173"/>
    <x v="7"/>
    <x v="4"/>
    <n v="57"/>
    <n v="4"/>
    <x v="0"/>
    <x v="0"/>
    <s v="East"/>
    <x v="2"/>
    <s v="Northumberland County"/>
  </r>
  <r>
    <n v="174"/>
    <x v="7"/>
    <x v="5"/>
    <n v="31"/>
    <n v="5"/>
    <x v="0"/>
    <x v="0"/>
    <s v="East"/>
    <x v="2"/>
    <s v="Northumberland County"/>
  </r>
  <r>
    <n v="175"/>
    <x v="7"/>
    <x v="6"/>
    <n v="28"/>
    <n v="4"/>
    <x v="0"/>
    <x v="0"/>
    <s v="East"/>
    <x v="2"/>
    <s v="Northumberland County"/>
  </r>
  <r>
    <n v="176"/>
    <x v="7"/>
    <x v="7"/>
    <n v="28"/>
    <n v="1"/>
    <x v="0"/>
    <x v="0"/>
    <s v="East"/>
    <x v="2"/>
    <s v="Northumberland County"/>
  </r>
  <r>
    <n v="177"/>
    <x v="7"/>
    <x v="8"/>
    <n v="28"/>
    <n v="2"/>
    <x v="0"/>
    <x v="0"/>
    <s v="East"/>
    <x v="2"/>
    <s v="Northumberland County"/>
  </r>
  <r>
    <n v="178"/>
    <x v="7"/>
    <x v="9"/>
    <n v="16"/>
    <n v="7"/>
    <x v="0"/>
    <x v="0"/>
    <s v="East"/>
    <x v="2"/>
    <s v="Northumberland County"/>
  </r>
  <r>
    <n v="179"/>
    <x v="7"/>
    <x v="10"/>
    <n v="30"/>
    <n v="8"/>
    <x v="0"/>
    <x v="0"/>
    <s v="East"/>
    <x v="2"/>
    <s v="Northumberland County"/>
  </r>
  <r>
    <n v="180"/>
    <x v="7"/>
    <x v="11"/>
    <n v="33"/>
    <n v="7"/>
    <x v="0"/>
    <x v="0"/>
    <s v="East"/>
    <x v="2"/>
    <s v="Northumberland County"/>
  </r>
  <r>
    <n v="181"/>
    <x v="7"/>
    <x v="12"/>
    <n v="47"/>
    <n v="7"/>
    <x v="0"/>
    <x v="0"/>
    <s v="East"/>
    <x v="2"/>
    <s v="Northumberland County"/>
  </r>
  <r>
    <n v="182"/>
    <x v="7"/>
    <x v="13"/>
    <n v="65"/>
    <n v="13"/>
    <x v="0"/>
    <x v="0"/>
    <s v="East"/>
    <x v="2"/>
    <s v="Northumberland County"/>
  </r>
  <r>
    <n v="183"/>
    <x v="7"/>
    <x v="14"/>
    <n v="78"/>
    <n v="12"/>
    <x v="0"/>
    <x v="0"/>
    <s v="East"/>
    <x v="2"/>
    <s v="Northumberland County"/>
  </r>
  <r>
    <n v="184"/>
    <x v="7"/>
    <x v="15"/>
    <n v="78"/>
    <n v="15"/>
    <x v="0"/>
    <x v="0"/>
    <s v="East"/>
    <x v="2"/>
    <s v="Northumberland County"/>
  </r>
  <r>
    <n v="185"/>
    <x v="7"/>
    <x v="16"/>
    <n v="83"/>
    <n v="3"/>
    <x v="0"/>
    <x v="0"/>
    <s v="East"/>
    <x v="2"/>
    <s v="Northumberland County"/>
  </r>
  <r>
    <n v="186"/>
    <x v="7"/>
    <x v="17"/>
    <n v="80"/>
    <n v="10"/>
    <x v="0"/>
    <x v="0"/>
    <s v="East"/>
    <x v="2"/>
    <s v="Northumberland County"/>
  </r>
  <r>
    <n v="187"/>
    <x v="7"/>
    <x v="18"/>
    <n v="67"/>
    <n v="14"/>
    <x v="0"/>
    <x v="0"/>
    <s v="East"/>
    <x v="2"/>
    <s v="Northumberland County"/>
  </r>
  <r>
    <n v="188"/>
    <x v="7"/>
    <x v="19"/>
    <n v="94"/>
    <n v="10"/>
    <x v="0"/>
    <x v="0"/>
    <s v="East"/>
    <x v="2"/>
    <s v="Northumberland County"/>
  </r>
  <r>
    <n v="189"/>
    <x v="7"/>
    <x v="20"/>
    <n v="76"/>
    <n v="11"/>
    <x v="0"/>
    <x v="0"/>
    <s v="East"/>
    <x v="2"/>
    <s v="Northumberland County"/>
  </r>
  <r>
    <n v="190"/>
    <x v="7"/>
    <x v="21"/>
    <n v="109"/>
    <n v="16"/>
    <x v="0"/>
    <x v="0"/>
    <s v="East"/>
    <x v="2"/>
    <s v="Northumberland County"/>
  </r>
  <r>
    <n v="191"/>
    <x v="7"/>
    <x v="22"/>
    <n v="112"/>
    <n v="16"/>
    <x v="0"/>
    <x v="0"/>
    <s v="East"/>
    <x v="2"/>
    <s v="Northumberland County"/>
  </r>
  <r>
    <n v="192"/>
    <x v="7"/>
    <x v="23"/>
    <n v="86"/>
    <n v="19"/>
    <x v="0"/>
    <x v="0"/>
    <s v="East"/>
    <x v="2"/>
    <s v="Northumberland County"/>
  </r>
  <r>
    <n v="193"/>
    <x v="8"/>
    <x v="0"/>
    <n v="104"/>
    <n v="7"/>
    <x v="0"/>
    <x v="0"/>
    <s v="East"/>
    <x v="2"/>
    <s v="Northumberland County"/>
  </r>
  <r>
    <n v="194"/>
    <x v="8"/>
    <x v="1"/>
    <n v="77"/>
    <n v="7"/>
    <x v="0"/>
    <x v="0"/>
    <s v="East"/>
    <x v="2"/>
    <s v="Northumberland County"/>
  </r>
  <r>
    <n v="195"/>
    <x v="8"/>
    <x v="2"/>
    <n v="72"/>
    <n v="20"/>
    <x v="0"/>
    <x v="0"/>
    <s v="East"/>
    <x v="2"/>
    <s v="Northumberland County"/>
  </r>
  <r>
    <n v="196"/>
    <x v="8"/>
    <x v="3"/>
    <n v="75"/>
    <n v="8"/>
    <x v="0"/>
    <x v="0"/>
    <s v="East"/>
    <x v="2"/>
    <s v="Northumberland County"/>
  </r>
  <r>
    <n v="197"/>
    <x v="8"/>
    <x v="4"/>
    <n v="45"/>
    <n v="7"/>
    <x v="0"/>
    <x v="0"/>
    <s v="East"/>
    <x v="2"/>
    <s v="Northumberland County"/>
  </r>
  <r>
    <n v="198"/>
    <x v="8"/>
    <x v="5"/>
    <n v="43"/>
    <n v="4"/>
    <x v="0"/>
    <x v="0"/>
    <s v="East"/>
    <x v="2"/>
    <s v="Northumberland County"/>
  </r>
  <r>
    <n v="199"/>
    <x v="8"/>
    <x v="6"/>
    <n v="25"/>
    <n v="1"/>
    <x v="0"/>
    <x v="0"/>
    <s v="East"/>
    <x v="2"/>
    <s v="Northumberland County"/>
  </r>
  <r>
    <n v="200"/>
    <x v="8"/>
    <x v="7"/>
    <n v="13"/>
    <n v="4"/>
    <x v="0"/>
    <x v="0"/>
    <s v="East"/>
    <x v="2"/>
    <s v="Northumberland County"/>
  </r>
  <r>
    <n v="201"/>
    <x v="8"/>
    <x v="8"/>
    <n v="14"/>
    <n v="3"/>
    <x v="0"/>
    <x v="0"/>
    <s v="East"/>
    <x v="2"/>
    <s v="Northumberland County"/>
  </r>
  <r>
    <n v="202"/>
    <x v="8"/>
    <x v="9"/>
    <n v="9"/>
    <n v="5"/>
    <x v="0"/>
    <x v="0"/>
    <s v="East"/>
    <x v="2"/>
    <s v="Northumberland County"/>
  </r>
  <r>
    <n v="203"/>
    <x v="8"/>
    <x v="10"/>
    <n v="14"/>
    <n v="4"/>
    <x v="0"/>
    <x v="0"/>
    <s v="East"/>
    <x v="2"/>
    <s v="Northumberland County"/>
  </r>
  <r>
    <n v="204"/>
    <x v="8"/>
    <x v="11"/>
    <n v="24"/>
    <n v="2"/>
    <x v="0"/>
    <x v="0"/>
    <s v="East"/>
    <x v="2"/>
    <s v="Northumberland County"/>
  </r>
  <r>
    <n v="205"/>
    <x v="8"/>
    <x v="12"/>
    <n v="26"/>
    <n v="4"/>
    <x v="0"/>
    <x v="0"/>
    <s v="East"/>
    <x v="2"/>
    <s v="Northumberland County"/>
  </r>
  <r>
    <n v="206"/>
    <x v="8"/>
    <x v="13"/>
    <n v="55"/>
    <n v="9"/>
    <x v="0"/>
    <x v="0"/>
    <s v="East"/>
    <x v="2"/>
    <s v="Northumberland County"/>
  </r>
  <r>
    <n v="207"/>
    <x v="8"/>
    <x v="14"/>
    <n v="51"/>
    <n v="10"/>
    <x v="0"/>
    <x v="0"/>
    <s v="East"/>
    <x v="2"/>
    <s v="Northumberland County"/>
  </r>
  <r>
    <n v="208"/>
    <x v="8"/>
    <x v="15"/>
    <n v="44"/>
    <n v="12"/>
    <x v="0"/>
    <x v="0"/>
    <s v="East"/>
    <x v="2"/>
    <s v="Northumberland County"/>
  </r>
  <r>
    <n v="209"/>
    <x v="8"/>
    <x v="16"/>
    <n v="37"/>
    <n v="6"/>
    <x v="0"/>
    <x v="0"/>
    <s v="East"/>
    <x v="2"/>
    <s v="Northumberland County"/>
  </r>
  <r>
    <n v="210"/>
    <x v="8"/>
    <x v="17"/>
    <n v="44"/>
    <n v="10"/>
    <x v="0"/>
    <x v="0"/>
    <s v="East"/>
    <x v="2"/>
    <s v="Northumberland County"/>
  </r>
  <r>
    <n v="211"/>
    <x v="8"/>
    <x v="18"/>
    <n v="29"/>
    <n v="8"/>
    <x v="0"/>
    <x v="0"/>
    <s v="East"/>
    <x v="2"/>
    <s v="Northumberland County"/>
  </r>
  <r>
    <n v="212"/>
    <x v="8"/>
    <x v="19"/>
    <n v="44"/>
    <n v="6"/>
    <x v="0"/>
    <x v="0"/>
    <s v="East"/>
    <x v="2"/>
    <s v="Northumberland County"/>
  </r>
  <r>
    <n v="213"/>
    <x v="8"/>
    <x v="20"/>
    <n v="32"/>
    <n v="8"/>
    <x v="0"/>
    <x v="0"/>
    <s v="East"/>
    <x v="2"/>
    <s v="Northumberland County"/>
  </r>
  <r>
    <n v="214"/>
    <x v="8"/>
    <x v="21"/>
    <n v="23"/>
    <n v="6"/>
    <x v="0"/>
    <x v="0"/>
    <s v="East"/>
    <x v="2"/>
    <s v="Northumberland County"/>
  </r>
  <r>
    <n v="215"/>
    <x v="8"/>
    <x v="22"/>
    <n v="37"/>
    <n v="9"/>
    <x v="0"/>
    <x v="0"/>
    <s v="East"/>
    <x v="2"/>
    <s v="Northumberland County"/>
  </r>
  <r>
    <n v="216"/>
    <x v="8"/>
    <x v="23"/>
    <n v="66"/>
    <n v="17"/>
    <x v="0"/>
    <x v="0"/>
    <s v="East"/>
    <x v="2"/>
    <s v="Northumberland County"/>
  </r>
  <r>
    <n v="217"/>
    <x v="9"/>
    <x v="0"/>
    <n v="77"/>
    <n v="10"/>
    <x v="0"/>
    <x v="0"/>
    <s v="East"/>
    <x v="2"/>
    <s v="Haliburton County and City of Kawartha Lakes"/>
  </r>
  <r>
    <n v="218"/>
    <x v="9"/>
    <x v="1"/>
    <n v="79"/>
    <n v="8"/>
    <x v="0"/>
    <x v="0"/>
    <s v="East"/>
    <x v="2"/>
    <s v="Haliburton County and City of Kawartha Lakes"/>
  </r>
  <r>
    <n v="219"/>
    <x v="9"/>
    <x v="2"/>
    <n v="47"/>
    <n v="12"/>
    <x v="0"/>
    <x v="0"/>
    <s v="East"/>
    <x v="2"/>
    <s v="Haliburton County and City of Kawartha Lakes"/>
  </r>
  <r>
    <n v="220"/>
    <x v="9"/>
    <x v="3"/>
    <n v="39"/>
    <n v="6"/>
    <x v="0"/>
    <x v="0"/>
    <s v="East"/>
    <x v="2"/>
    <s v="Haliburton County and City of Kawartha Lakes"/>
  </r>
  <r>
    <n v="221"/>
    <x v="9"/>
    <x v="4"/>
    <n v="24"/>
    <n v="3"/>
    <x v="0"/>
    <x v="0"/>
    <s v="East"/>
    <x v="2"/>
    <s v="Haliburton County and City of Kawartha Lakes"/>
  </r>
  <r>
    <n v="222"/>
    <x v="9"/>
    <x v="5"/>
    <n v="21"/>
    <n v="5"/>
    <x v="0"/>
    <x v="0"/>
    <s v="East"/>
    <x v="2"/>
    <s v="Haliburton County and City of Kawartha Lakes"/>
  </r>
  <r>
    <n v="223"/>
    <x v="9"/>
    <x v="6"/>
    <n v="12"/>
    <n v="4"/>
    <x v="0"/>
    <x v="0"/>
    <s v="East"/>
    <x v="2"/>
    <s v="Haliburton County and City of Kawartha Lakes"/>
  </r>
  <r>
    <n v="224"/>
    <x v="9"/>
    <x v="7"/>
    <n v="18"/>
    <n v="5"/>
    <x v="0"/>
    <x v="0"/>
    <s v="East"/>
    <x v="2"/>
    <s v="Haliburton County and City of Kawartha Lakes"/>
  </r>
  <r>
    <n v="225"/>
    <x v="9"/>
    <x v="8"/>
    <n v="13"/>
    <n v="1"/>
    <x v="0"/>
    <x v="0"/>
    <s v="East"/>
    <x v="2"/>
    <s v="Haliburton County and City of Kawartha Lakes"/>
  </r>
  <r>
    <n v="226"/>
    <x v="9"/>
    <x v="9"/>
    <n v="6"/>
    <n v="2"/>
    <x v="0"/>
    <x v="0"/>
    <s v="East"/>
    <x v="2"/>
    <s v="Haliburton County and City of Kawartha Lakes"/>
  </r>
  <r>
    <n v="227"/>
    <x v="9"/>
    <x v="10"/>
    <n v="4"/>
    <n v="4"/>
    <x v="0"/>
    <x v="0"/>
    <s v="East"/>
    <x v="2"/>
    <s v="Haliburton County and City of Kawartha Lakes"/>
  </r>
  <r>
    <n v="228"/>
    <x v="9"/>
    <x v="11"/>
    <n v="11"/>
    <n v="2"/>
    <x v="0"/>
    <x v="0"/>
    <s v="East"/>
    <x v="2"/>
    <s v="Haliburton County and City of Kawartha Lakes"/>
  </r>
  <r>
    <n v="229"/>
    <x v="9"/>
    <x v="12"/>
    <n v="19"/>
    <n v="4"/>
    <x v="0"/>
    <x v="0"/>
    <s v="East"/>
    <x v="2"/>
    <s v="Haliburton County and City of Kawartha Lakes"/>
  </r>
  <r>
    <n v="230"/>
    <x v="9"/>
    <x v="13"/>
    <n v="17"/>
    <n v="14"/>
    <x v="0"/>
    <x v="0"/>
    <s v="East"/>
    <x v="2"/>
    <s v="Haliburton County and City of Kawartha Lakes"/>
  </r>
  <r>
    <n v="231"/>
    <x v="9"/>
    <x v="14"/>
    <n v="21"/>
    <n v="13"/>
    <x v="0"/>
    <x v="0"/>
    <s v="East"/>
    <x v="2"/>
    <s v="Haliburton County and City of Kawartha Lakes"/>
  </r>
  <r>
    <n v="232"/>
    <x v="9"/>
    <x v="15"/>
    <n v="33"/>
    <n v="12"/>
    <x v="0"/>
    <x v="0"/>
    <s v="East"/>
    <x v="2"/>
    <s v="Haliburton County and City of Kawartha Lakes"/>
  </r>
  <r>
    <n v="233"/>
    <x v="9"/>
    <x v="16"/>
    <n v="24"/>
    <n v="4"/>
    <x v="0"/>
    <x v="0"/>
    <s v="East"/>
    <x v="2"/>
    <s v="Haliburton County and City of Kawartha Lakes"/>
  </r>
  <r>
    <n v="234"/>
    <x v="9"/>
    <x v="17"/>
    <n v="26"/>
    <n v="10"/>
    <x v="0"/>
    <x v="0"/>
    <s v="East"/>
    <x v="2"/>
    <s v="Haliburton County and City of Kawartha Lakes"/>
  </r>
  <r>
    <n v="235"/>
    <x v="9"/>
    <x v="18"/>
    <n v="28"/>
    <n v="9"/>
    <x v="0"/>
    <x v="0"/>
    <s v="East"/>
    <x v="2"/>
    <s v="Haliburton County and City of Kawartha Lakes"/>
  </r>
  <r>
    <n v="236"/>
    <x v="9"/>
    <x v="19"/>
    <n v="26"/>
    <n v="7"/>
    <x v="0"/>
    <x v="0"/>
    <s v="East"/>
    <x v="2"/>
    <s v="Haliburton County and City of Kawartha Lakes"/>
  </r>
  <r>
    <n v="237"/>
    <x v="9"/>
    <x v="20"/>
    <n v="13"/>
    <n v="9"/>
    <x v="0"/>
    <x v="0"/>
    <s v="East"/>
    <x v="2"/>
    <s v="Haliburton County and City of Kawartha Lakes"/>
  </r>
  <r>
    <n v="238"/>
    <x v="9"/>
    <x v="21"/>
    <n v="20"/>
    <n v="5"/>
    <x v="0"/>
    <x v="0"/>
    <s v="East"/>
    <x v="2"/>
    <s v="Haliburton County and City of Kawartha Lakes"/>
  </r>
  <r>
    <n v="239"/>
    <x v="9"/>
    <x v="22"/>
    <n v="14"/>
    <n v="3"/>
    <x v="0"/>
    <x v="0"/>
    <s v="East"/>
    <x v="2"/>
    <s v="Haliburton County and City of Kawartha Lakes"/>
  </r>
  <r>
    <n v="240"/>
    <x v="9"/>
    <x v="23"/>
    <n v="14"/>
    <n v="8"/>
    <x v="0"/>
    <x v="0"/>
    <s v="East"/>
    <x v="2"/>
    <s v="Haliburton County and City of Kawartha Lakes"/>
  </r>
  <r>
    <n v="250"/>
    <x v="10"/>
    <x v="0"/>
    <n v="19"/>
    <n v="2"/>
    <x v="0"/>
    <x v="0"/>
    <s v="East"/>
    <x v="0"/>
    <s v="Central Ottawa"/>
  </r>
  <r>
    <n v="251"/>
    <x v="10"/>
    <x v="1"/>
    <n v="19"/>
    <n v="4"/>
    <x v="0"/>
    <x v="0"/>
    <s v="East"/>
    <x v="0"/>
    <s v="Central Ottawa"/>
  </r>
  <r>
    <n v="252"/>
    <x v="10"/>
    <x v="2"/>
    <n v="8"/>
    <n v="2"/>
    <x v="0"/>
    <x v="0"/>
    <s v="East"/>
    <x v="0"/>
    <s v="Central Ottawa"/>
  </r>
  <r>
    <n v="253"/>
    <x v="10"/>
    <x v="3"/>
    <n v="7"/>
    <n v="2"/>
    <x v="0"/>
    <x v="0"/>
    <s v="East"/>
    <x v="0"/>
    <s v="Central Ottawa"/>
  </r>
  <r>
    <n v="254"/>
    <x v="10"/>
    <x v="4"/>
    <n v="3"/>
    <n v="3"/>
    <x v="0"/>
    <x v="0"/>
    <s v="East"/>
    <x v="0"/>
    <s v="Central Ottawa"/>
  </r>
  <r>
    <n v="255"/>
    <x v="10"/>
    <x v="5"/>
    <n v="6"/>
    <n v="1"/>
    <x v="0"/>
    <x v="0"/>
    <s v="East"/>
    <x v="0"/>
    <s v="Central Ottawa"/>
  </r>
  <r>
    <n v="256"/>
    <x v="10"/>
    <x v="6"/>
    <n v="7"/>
    <n v="1"/>
    <x v="0"/>
    <x v="0"/>
    <s v="East"/>
    <x v="0"/>
    <s v="Central Ottawa"/>
  </r>
  <r>
    <n v="257"/>
    <x v="10"/>
    <x v="7"/>
    <n v="1"/>
    <n v="0"/>
    <x v="0"/>
    <x v="0"/>
    <s v="East"/>
    <x v="0"/>
    <s v="Central Ottawa"/>
  </r>
  <r>
    <n v="258"/>
    <x v="10"/>
    <x v="8"/>
    <n v="7"/>
    <n v="2"/>
    <x v="0"/>
    <x v="0"/>
    <s v="East"/>
    <x v="0"/>
    <s v="Central Ottawa"/>
  </r>
  <r>
    <n v="259"/>
    <x v="10"/>
    <x v="9"/>
    <n v="5"/>
    <n v="0"/>
    <x v="0"/>
    <x v="0"/>
    <s v="East"/>
    <x v="0"/>
    <s v="Central Ottawa"/>
  </r>
  <r>
    <n v="260"/>
    <x v="10"/>
    <x v="10"/>
    <n v="3"/>
    <n v="2"/>
    <x v="0"/>
    <x v="0"/>
    <s v="East"/>
    <x v="0"/>
    <s v="Central Ottawa"/>
  </r>
  <r>
    <n v="261"/>
    <x v="10"/>
    <x v="11"/>
    <n v="4"/>
    <n v="4"/>
    <x v="0"/>
    <x v="0"/>
    <s v="East"/>
    <x v="0"/>
    <s v="Central Ottawa"/>
  </r>
  <r>
    <n v="262"/>
    <x v="10"/>
    <x v="12"/>
    <n v="5"/>
    <n v="1"/>
    <x v="0"/>
    <x v="0"/>
    <s v="East"/>
    <x v="0"/>
    <s v="Central Ottawa"/>
  </r>
  <r>
    <n v="263"/>
    <x v="10"/>
    <x v="13"/>
    <n v="14"/>
    <n v="2"/>
    <x v="0"/>
    <x v="0"/>
    <s v="East"/>
    <x v="0"/>
    <s v="Central Ottawa"/>
  </r>
  <r>
    <n v="264"/>
    <x v="10"/>
    <x v="14"/>
    <n v="11"/>
    <n v="1"/>
    <x v="0"/>
    <x v="0"/>
    <s v="East"/>
    <x v="0"/>
    <s v="Central Ottawa"/>
  </r>
  <r>
    <n v="265"/>
    <x v="10"/>
    <x v="15"/>
    <n v="8"/>
    <n v="3"/>
    <x v="0"/>
    <x v="0"/>
    <s v="East"/>
    <x v="0"/>
    <s v="Central Ottawa"/>
  </r>
  <r>
    <n v="266"/>
    <x v="10"/>
    <x v="16"/>
    <n v="9"/>
    <n v="6"/>
    <x v="0"/>
    <x v="0"/>
    <s v="East"/>
    <x v="0"/>
    <s v="Central Ottawa"/>
  </r>
  <r>
    <n v="267"/>
    <x v="10"/>
    <x v="17"/>
    <n v="12"/>
    <n v="1"/>
    <x v="0"/>
    <x v="0"/>
    <s v="East"/>
    <x v="0"/>
    <s v="Central Ottawa"/>
  </r>
  <r>
    <n v="268"/>
    <x v="10"/>
    <x v="18"/>
    <n v="12"/>
    <n v="0"/>
    <x v="0"/>
    <x v="0"/>
    <s v="East"/>
    <x v="0"/>
    <s v="Central Ottawa"/>
  </r>
  <r>
    <n v="269"/>
    <x v="10"/>
    <x v="19"/>
    <n v="8"/>
    <n v="0"/>
    <x v="0"/>
    <x v="0"/>
    <s v="East"/>
    <x v="0"/>
    <s v="Central Ottawa"/>
  </r>
  <r>
    <n v="270"/>
    <x v="10"/>
    <x v="20"/>
    <n v="1"/>
    <n v="1"/>
    <x v="0"/>
    <x v="0"/>
    <s v="East"/>
    <x v="0"/>
    <s v="Central Ottawa"/>
  </r>
  <r>
    <n v="271"/>
    <x v="10"/>
    <x v="21"/>
    <n v="2"/>
    <n v="1"/>
    <x v="0"/>
    <x v="0"/>
    <s v="East"/>
    <x v="0"/>
    <s v="Central Ottawa"/>
  </r>
  <r>
    <n v="272"/>
    <x v="10"/>
    <x v="22"/>
    <n v="17"/>
    <n v="4"/>
    <x v="0"/>
    <x v="0"/>
    <s v="East"/>
    <x v="0"/>
    <s v="Central Ottawa"/>
  </r>
  <r>
    <n v="273"/>
    <x v="10"/>
    <x v="23"/>
    <n v="8"/>
    <n v="3"/>
    <x v="0"/>
    <x v="0"/>
    <s v="East"/>
    <x v="0"/>
    <s v="Central Ottawa"/>
  </r>
  <r>
    <n v="274"/>
    <x v="11"/>
    <x v="0"/>
    <n v="65"/>
    <n v="16"/>
    <x v="0"/>
    <x v="0"/>
    <s v="East"/>
    <x v="0"/>
    <s v="Eastern Ottawa"/>
  </r>
  <r>
    <n v="275"/>
    <x v="11"/>
    <x v="1"/>
    <n v="55"/>
    <n v="14"/>
    <x v="0"/>
    <x v="0"/>
    <s v="East"/>
    <x v="0"/>
    <s v="Eastern Ottawa"/>
  </r>
  <r>
    <n v="276"/>
    <x v="11"/>
    <x v="2"/>
    <n v="38"/>
    <n v="14"/>
    <x v="0"/>
    <x v="0"/>
    <s v="East"/>
    <x v="0"/>
    <s v="Eastern Ottawa"/>
  </r>
  <r>
    <n v="277"/>
    <x v="11"/>
    <x v="3"/>
    <n v="30"/>
    <n v="6"/>
    <x v="0"/>
    <x v="0"/>
    <s v="East"/>
    <x v="0"/>
    <s v="Eastern Ottawa"/>
  </r>
  <r>
    <n v="278"/>
    <x v="11"/>
    <x v="4"/>
    <n v="22"/>
    <n v="8"/>
    <x v="0"/>
    <x v="0"/>
    <s v="East"/>
    <x v="0"/>
    <s v="Eastern Ottawa"/>
  </r>
  <r>
    <n v="279"/>
    <x v="11"/>
    <x v="5"/>
    <n v="24"/>
    <n v="7"/>
    <x v="0"/>
    <x v="0"/>
    <s v="East"/>
    <x v="0"/>
    <s v="Eastern Ottawa"/>
  </r>
  <r>
    <n v="280"/>
    <x v="11"/>
    <x v="6"/>
    <n v="11"/>
    <n v="1"/>
    <x v="0"/>
    <x v="0"/>
    <s v="East"/>
    <x v="0"/>
    <s v="Eastern Ottawa"/>
  </r>
  <r>
    <n v="281"/>
    <x v="11"/>
    <x v="7"/>
    <n v="7"/>
    <n v="5"/>
    <x v="0"/>
    <x v="0"/>
    <s v="East"/>
    <x v="0"/>
    <s v="Eastern Ottawa"/>
  </r>
  <r>
    <n v="282"/>
    <x v="11"/>
    <x v="8"/>
    <n v="9"/>
    <n v="2"/>
    <x v="0"/>
    <x v="0"/>
    <s v="East"/>
    <x v="0"/>
    <s v="Eastern Ottawa"/>
  </r>
  <r>
    <n v="283"/>
    <x v="11"/>
    <x v="9"/>
    <n v="10"/>
    <n v="2"/>
    <x v="0"/>
    <x v="0"/>
    <s v="East"/>
    <x v="0"/>
    <s v="Eastern Ottawa"/>
  </r>
  <r>
    <n v="284"/>
    <x v="11"/>
    <x v="10"/>
    <n v="19"/>
    <n v="6"/>
    <x v="0"/>
    <x v="0"/>
    <s v="East"/>
    <x v="0"/>
    <s v="Eastern Ottawa"/>
  </r>
  <r>
    <n v="285"/>
    <x v="11"/>
    <x v="11"/>
    <n v="18"/>
    <n v="6"/>
    <x v="0"/>
    <x v="0"/>
    <s v="East"/>
    <x v="0"/>
    <s v="Eastern Ottawa"/>
  </r>
  <r>
    <n v="286"/>
    <x v="11"/>
    <x v="12"/>
    <n v="15"/>
    <n v="10"/>
    <x v="0"/>
    <x v="0"/>
    <s v="East"/>
    <x v="0"/>
    <s v="Eastern Ottawa"/>
  </r>
  <r>
    <n v="287"/>
    <x v="11"/>
    <x v="13"/>
    <n v="31"/>
    <n v="7"/>
    <x v="0"/>
    <x v="0"/>
    <s v="East"/>
    <x v="0"/>
    <s v="Eastern Ottawa"/>
  </r>
  <r>
    <n v="288"/>
    <x v="11"/>
    <x v="14"/>
    <n v="31"/>
    <n v="16"/>
    <x v="0"/>
    <x v="0"/>
    <s v="East"/>
    <x v="0"/>
    <s v="Eastern Ottawa"/>
  </r>
  <r>
    <n v="289"/>
    <x v="11"/>
    <x v="15"/>
    <n v="25"/>
    <n v="12"/>
    <x v="0"/>
    <x v="0"/>
    <s v="East"/>
    <x v="0"/>
    <s v="Eastern Ottawa"/>
  </r>
  <r>
    <n v="290"/>
    <x v="11"/>
    <x v="16"/>
    <n v="21"/>
    <n v="9"/>
    <x v="0"/>
    <x v="0"/>
    <s v="East"/>
    <x v="0"/>
    <s v="Eastern Ottawa"/>
  </r>
  <r>
    <n v="291"/>
    <x v="11"/>
    <x v="17"/>
    <n v="16"/>
    <n v="7"/>
    <x v="0"/>
    <x v="0"/>
    <s v="East"/>
    <x v="0"/>
    <s v="Eastern Ottawa"/>
  </r>
  <r>
    <n v="292"/>
    <x v="11"/>
    <x v="18"/>
    <n v="11"/>
    <n v="7"/>
    <x v="0"/>
    <x v="0"/>
    <s v="East"/>
    <x v="0"/>
    <s v="Eastern Ottawa"/>
  </r>
  <r>
    <n v="293"/>
    <x v="11"/>
    <x v="19"/>
    <n v="14"/>
    <n v="3"/>
    <x v="0"/>
    <x v="0"/>
    <s v="East"/>
    <x v="0"/>
    <s v="Eastern Ottawa"/>
  </r>
  <r>
    <n v="294"/>
    <x v="11"/>
    <x v="20"/>
    <n v="11"/>
    <n v="5"/>
    <x v="0"/>
    <x v="0"/>
    <s v="East"/>
    <x v="0"/>
    <s v="Eastern Ottawa"/>
  </r>
  <r>
    <n v="295"/>
    <x v="11"/>
    <x v="21"/>
    <n v="15"/>
    <n v="8"/>
    <x v="0"/>
    <x v="0"/>
    <s v="East"/>
    <x v="0"/>
    <s v="Eastern Ottawa"/>
  </r>
  <r>
    <n v="296"/>
    <x v="11"/>
    <x v="22"/>
    <n v="27"/>
    <n v="11"/>
    <x v="0"/>
    <x v="0"/>
    <s v="East"/>
    <x v="0"/>
    <s v="Eastern Ottawa"/>
  </r>
  <r>
    <n v="297"/>
    <x v="11"/>
    <x v="23"/>
    <n v="24"/>
    <n v="6"/>
    <x v="0"/>
    <x v="0"/>
    <s v="East"/>
    <x v="0"/>
    <s v="Eastern Ottawa"/>
  </r>
  <r>
    <n v="298"/>
    <x v="12"/>
    <x v="0"/>
    <n v="12"/>
    <n v="3"/>
    <x v="0"/>
    <x v="0"/>
    <s v="East"/>
    <x v="0"/>
    <s v="Eastern Ottawa"/>
  </r>
  <r>
    <n v="299"/>
    <x v="12"/>
    <x v="1"/>
    <n v="19"/>
    <n v="2"/>
    <x v="0"/>
    <x v="0"/>
    <s v="East"/>
    <x v="0"/>
    <s v="Eastern Ottawa"/>
  </r>
  <r>
    <n v="300"/>
    <x v="12"/>
    <x v="2"/>
    <n v="8"/>
    <n v="0"/>
    <x v="0"/>
    <x v="0"/>
    <s v="East"/>
    <x v="0"/>
    <s v="Eastern Ottawa"/>
  </r>
  <r>
    <n v="301"/>
    <x v="12"/>
    <x v="3"/>
    <n v="13"/>
    <n v="2"/>
    <x v="0"/>
    <x v="0"/>
    <s v="East"/>
    <x v="0"/>
    <s v="Eastern Ottawa"/>
  </r>
  <r>
    <n v="302"/>
    <x v="12"/>
    <x v="4"/>
    <n v="6"/>
    <n v="0"/>
    <x v="0"/>
    <x v="0"/>
    <s v="East"/>
    <x v="0"/>
    <s v="Eastern Ottawa"/>
  </r>
  <r>
    <n v="303"/>
    <x v="12"/>
    <x v="5"/>
    <n v="5"/>
    <n v="1"/>
    <x v="0"/>
    <x v="0"/>
    <s v="East"/>
    <x v="0"/>
    <s v="Eastern Ottawa"/>
  </r>
  <r>
    <n v="304"/>
    <x v="12"/>
    <x v="6"/>
    <n v="5"/>
    <n v="1"/>
    <x v="0"/>
    <x v="0"/>
    <s v="East"/>
    <x v="0"/>
    <s v="Eastern Ottawa"/>
  </r>
  <r>
    <n v="305"/>
    <x v="12"/>
    <x v="7"/>
    <n v="1"/>
    <n v="0"/>
    <x v="0"/>
    <x v="0"/>
    <s v="East"/>
    <x v="0"/>
    <s v="Eastern Ottawa"/>
  </r>
  <r>
    <n v="306"/>
    <x v="12"/>
    <x v="8"/>
    <n v="3"/>
    <n v="3"/>
    <x v="0"/>
    <x v="0"/>
    <s v="East"/>
    <x v="0"/>
    <s v="Eastern Ottawa"/>
  </r>
  <r>
    <n v="307"/>
    <x v="12"/>
    <x v="9"/>
    <n v="5"/>
    <n v="0"/>
    <x v="0"/>
    <x v="0"/>
    <s v="East"/>
    <x v="0"/>
    <s v="Eastern Ottawa"/>
  </r>
  <r>
    <n v="308"/>
    <x v="12"/>
    <x v="10"/>
    <n v="5"/>
    <n v="0"/>
    <x v="0"/>
    <x v="0"/>
    <s v="East"/>
    <x v="0"/>
    <s v="Eastern Ottawa"/>
  </r>
  <r>
    <n v="309"/>
    <x v="12"/>
    <x v="11"/>
    <n v="7"/>
    <n v="2"/>
    <x v="0"/>
    <x v="0"/>
    <s v="East"/>
    <x v="0"/>
    <s v="Eastern Ottawa"/>
  </r>
  <r>
    <n v="310"/>
    <x v="12"/>
    <x v="12"/>
    <n v="7"/>
    <n v="3"/>
    <x v="0"/>
    <x v="0"/>
    <s v="East"/>
    <x v="0"/>
    <s v="Eastern Ottawa"/>
  </r>
  <r>
    <n v="311"/>
    <x v="12"/>
    <x v="13"/>
    <n v="6"/>
    <n v="0"/>
    <x v="0"/>
    <x v="0"/>
    <s v="East"/>
    <x v="0"/>
    <s v="Eastern Ottawa"/>
  </r>
  <r>
    <n v="312"/>
    <x v="12"/>
    <x v="14"/>
    <n v="8"/>
    <n v="3"/>
    <x v="0"/>
    <x v="0"/>
    <s v="East"/>
    <x v="0"/>
    <s v="Eastern Ottawa"/>
  </r>
  <r>
    <n v="313"/>
    <x v="12"/>
    <x v="15"/>
    <n v="7"/>
    <n v="13"/>
    <x v="0"/>
    <x v="0"/>
    <s v="East"/>
    <x v="0"/>
    <s v="Eastern Ottawa"/>
  </r>
  <r>
    <n v="314"/>
    <x v="12"/>
    <x v="16"/>
    <n v="4"/>
    <n v="4"/>
    <x v="0"/>
    <x v="0"/>
    <s v="East"/>
    <x v="0"/>
    <s v="Eastern Ottawa"/>
  </r>
  <r>
    <n v="315"/>
    <x v="12"/>
    <x v="17"/>
    <n v="8"/>
    <n v="3"/>
    <x v="0"/>
    <x v="0"/>
    <s v="East"/>
    <x v="0"/>
    <s v="Eastern Ottawa"/>
  </r>
  <r>
    <n v="316"/>
    <x v="12"/>
    <x v="18"/>
    <n v="4"/>
    <n v="3"/>
    <x v="0"/>
    <x v="0"/>
    <s v="East"/>
    <x v="0"/>
    <s v="Eastern Ottawa"/>
  </r>
  <r>
    <n v="317"/>
    <x v="12"/>
    <x v="19"/>
    <n v="6"/>
    <n v="2"/>
    <x v="0"/>
    <x v="0"/>
    <s v="East"/>
    <x v="0"/>
    <s v="Eastern Ottawa"/>
  </r>
  <r>
    <n v="318"/>
    <x v="12"/>
    <x v="20"/>
    <n v="7"/>
    <n v="1"/>
    <x v="0"/>
    <x v="0"/>
    <s v="East"/>
    <x v="0"/>
    <s v="Eastern Ottawa"/>
  </r>
  <r>
    <n v="319"/>
    <x v="12"/>
    <x v="21"/>
    <n v="5"/>
    <n v="1"/>
    <x v="0"/>
    <x v="0"/>
    <s v="East"/>
    <x v="0"/>
    <s v="Eastern Ottawa"/>
  </r>
  <r>
    <n v="320"/>
    <x v="12"/>
    <x v="22"/>
    <n v="3"/>
    <n v="3"/>
    <x v="0"/>
    <x v="0"/>
    <s v="East"/>
    <x v="0"/>
    <s v="Eastern Ottawa"/>
  </r>
  <r>
    <n v="321"/>
    <x v="12"/>
    <x v="23"/>
    <n v="7"/>
    <n v="3"/>
    <x v="0"/>
    <x v="0"/>
    <s v="East"/>
    <x v="0"/>
    <s v="Eastern Ottawa"/>
  </r>
  <r>
    <n v="322"/>
    <x v="13"/>
    <x v="0"/>
    <n v="50"/>
    <n v="3"/>
    <x v="1"/>
    <x v="0"/>
    <s v="East"/>
    <x v="0"/>
    <s v="Central Ottawa"/>
  </r>
  <r>
    <n v="323"/>
    <x v="13"/>
    <x v="1"/>
    <n v="40"/>
    <n v="5"/>
    <x v="1"/>
    <x v="0"/>
    <s v="East"/>
    <x v="0"/>
    <s v="Central Ottawa"/>
  </r>
  <r>
    <n v="324"/>
    <x v="13"/>
    <x v="2"/>
    <n v="45"/>
    <n v="9"/>
    <x v="1"/>
    <x v="0"/>
    <s v="East"/>
    <x v="0"/>
    <s v="Central Ottawa"/>
  </r>
  <r>
    <n v="325"/>
    <x v="13"/>
    <x v="3"/>
    <n v="23"/>
    <n v="4"/>
    <x v="1"/>
    <x v="0"/>
    <s v="East"/>
    <x v="0"/>
    <s v="Central Ottawa"/>
  </r>
  <r>
    <n v="326"/>
    <x v="13"/>
    <x v="4"/>
    <n v="12"/>
    <n v="2"/>
    <x v="1"/>
    <x v="0"/>
    <s v="East"/>
    <x v="0"/>
    <s v="Central Ottawa"/>
  </r>
  <r>
    <n v="327"/>
    <x v="13"/>
    <x v="5"/>
    <n v="12"/>
    <n v="0"/>
    <x v="1"/>
    <x v="0"/>
    <s v="East"/>
    <x v="0"/>
    <s v="Central Ottawa"/>
  </r>
  <r>
    <n v="328"/>
    <x v="13"/>
    <x v="6"/>
    <n v="10"/>
    <n v="0"/>
    <x v="1"/>
    <x v="0"/>
    <s v="East"/>
    <x v="0"/>
    <s v="Central Ottawa"/>
  </r>
  <r>
    <n v="329"/>
    <x v="13"/>
    <x v="7"/>
    <n v="36"/>
    <n v="2"/>
    <x v="1"/>
    <x v="0"/>
    <s v="East"/>
    <x v="0"/>
    <s v="Central Ottawa"/>
  </r>
  <r>
    <n v="330"/>
    <x v="13"/>
    <x v="8"/>
    <n v="28"/>
    <n v="3"/>
    <x v="1"/>
    <x v="0"/>
    <s v="East"/>
    <x v="0"/>
    <s v="Central Ottawa"/>
  </r>
  <r>
    <n v="331"/>
    <x v="13"/>
    <x v="9"/>
    <n v="22"/>
    <n v="3"/>
    <x v="1"/>
    <x v="0"/>
    <s v="East"/>
    <x v="0"/>
    <s v="Central Ottawa"/>
  </r>
  <r>
    <n v="332"/>
    <x v="13"/>
    <x v="10"/>
    <n v="13"/>
    <n v="2"/>
    <x v="1"/>
    <x v="0"/>
    <s v="East"/>
    <x v="0"/>
    <s v="Central Ottawa"/>
  </r>
  <r>
    <n v="333"/>
    <x v="13"/>
    <x v="11"/>
    <n v="15"/>
    <n v="3"/>
    <x v="1"/>
    <x v="0"/>
    <s v="East"/>
    <x v="0"/>
    <s v="Central Ottawa"/>
  </r>
  <r>
    <n v="334"/>
    <x v="13"/>
    <x v="12"/>
    <n v="27"/>
    <n v="2"/>
    <x v="1"/>
    <x v="0"/>
    <s v="East"/>
    <x v="0"/>
    <s v="Central Ottawa"/>
  </r>
  <r>
    <n v="335"/>
    <x v="13"/>
    <x v="13"/>
    <n v="42"/>
    <n v="2"/>
    <x v="1"/>
    <x v="0"/>
    <s v="East"/>
    <x v="0"/>
    <s v="Central Ottawa"/>
  </r>
  <r>
    <n v="336"/>
    <x v="13"/>
    <x v="14"/>
    <n v="51"/>
    <n v="2"/>
    <x v="1"/>
    <x v="0"/>
    <s v="East"/>
    <x v="0"/>
    <s v="Central Ottawa"/>
  </r>
  <r>
    <n v="337"/>
    <x v="13"/>
    <x v="15"/>
    <n v="32"/>
    <n v="2"/>
    <x v="1"/>
    <x v="0"/>
    <s v="East"/>
    <x v="0"/>
    <s v="Central Ottawa"/>
  </r>
  <r>
    <n v="338"/>
    <x v="13"/>
    <x v="16"/>
    <n v="25"/>
    <n v="1"/>
    <x v="1"/>
    <x v="0"/>
    <s v="East"/>
    <x v="0"/>
    <s v="Central Ottawa"/>
  </r>
  <r>
    <n v="339"/>
    <x v="13"/>
    <x v="17"/>
    <n v="29"/>
    <n v="3"/>
    <x v="1"/>
    <x v="0"/>
    <s v="East"/>
    <x v="0"/>
    <s v="Central Ottawa"/>
  </r>
  <r>
    <n v="340"/>
    <x v="13"/>
    <x v="18"/>
    <n v="24"/>
    <n v="3"/>
    <x v="1"/>
    <x v="0"/>
    <s v="East"/>
    <x v="0"/>
    <s v="Central Ottawa"/>
  </r>
  <r>
    <n v="341"/>
    <x v="13"/>
    <x v="19"/>
    <n v="11"/>
    <n v="1"/>
    <x v="1"/>
    <x v="0"/>
    <s v="East"/>
    <x v="0"/>
    <s v="Central Ottawa"/>
  </r>
  <r>
    <n v="342"/>
    <x v="13"/>
    <x v="20"/>
    <n v="18"/>
    <n v="2"/>
    <x v="1"/>
    <x v="0"/>
    <s v="East"/>
    <x v="0"/>
    <s v="Central Ottawa"/>
  </r>
  <r>
    <n v="343"/>
    <x v="13"/>
    <x v="21"/>
    <n v="11"/>
    <n v="0"/>
    <x v="1"/>
    <x v="0"/>
    <s v="East"/>
    <x v="0"/>
    <s v="Central Ottawa"/>
  </r>
  <r>
    <n v="344"/>
    <x v="13"/>
    <x v="22"/>
    <n v="23"/>
    <n v="4"/>
    <x v="1"/>
    <x v="0"/>
    <s v="East"/>
    <x v="0"/>
    <s v="Central Ottawa"/>
  </r>
  <r>
    <n v="345"/>
    <x v="13"/>
    <x v="23"/>
    <n v="9"/>
    <n v="4"/>
    <x v="1"/>
    <x v="0"/>
    <s v="East"/>
    <x v="0"/>
    <s v="Central Ottawa"/>
  </r>
  <r>
    <n v="346"/>
    <x v="14"/>
    <x v="0"/>
    <n v="20"/>
    <n v="1"/>
    <x v="0"/>
    <x v="0"/>
    <s v="East"/>
    <x v="0"/>
    <s v="Central Ottawa"/>
  </r>
  <r>
    <n v="347"/>
    <x v="14"/>
    <x v="1"/>
    <n v="38"/>
    <n v="4"/>
    <x v="0"/>
    <x v="0"/>
    <s v="East"/>
    <x v="0"/>
    <s v="Central Ottawa"/>
  </r>
  <r>
    <n v="348"/>
    <x v="14"/>
    <x v="2"/>
    <n v="25"/>
    <n v="4"/>
    <x v="0"/>
    <x v="0"/>
    <s v="East"/>
    <x v="0"/>
    <s v="Central Ottawa"/>
  </r>
  <r>
    <n v="349"/>
    <x v="14"/>
    <x v="3"/>
    <n v="10"/>
    <n v="5"/>
    <x v="0"/>
    <x v="0"/>
    <s v="East"/>
    <x v="0"/>
    <s v="Central Ottawa"/>
  </r>
  <r>
    <n v="350"/>
    <x v="14"/>
    <x v="4"/>
    <n v="9"/>
    <n v="3"/>
    <x v="0"/>
    <x v="0"/>
    <s v="East"/>
    <x v="0"/>
    <s v="Central Ottawa"/>
  </r>
  <r>
    <n v="351"/>
    <x v="14"/>
    <x v="5"/>
    <n v="5"/>
    <n v="1"/>
    <x v="0"/>
    <x v="0"/>
    <s v="East"/>
    <x v="0"/>
    <s v="Central Ottawa"/>
  </r>
  <r>
    <n v="352"/>
    <x v="14"/>
    <x v="6"/>
    <n v="2"/>
    <n v="2"/>
    <x v="0"/>
    <x v="0"/>
    <s v="East"/>
    <x v="0"/>
    <s v="Central Ottawa"/>
  </r>
  <r>
    <n v="353"/>
    <x v="14"/>
    <x v="7"/>
    <n v="4"/>
    <n v="4"/>
    <x v="0"/>
    <x v="0"/>
    <s v="East"/>
    <x v="0"/>
    <s v="Central Ottawa"/>
  </r>
  <r>
    <n v="354"/>
    <x v="14"/>
    <x v="8"/>
    <n v="6"/>
    <n v="2"/>
    <x v="0"/>
    <x v="0"/>
    <s v="East"/>
    <x v="0"/>
    <s v="Central Ottawa"/>
  </r>
  <r>
    <n v="355"/>
    <x v="14"/>
    <x v="9"/>
    <n v="3"/>
    <n v="2"/>
    <x v="0"/>
    <x v="0"/>
    <s v="East"/>
    <x v="0"/>
    <s v="Central Ottawa"/>
  </r>
  <r>
    <n v="356"/>
    <x v="14"/>
    <x v="10"/>
    <n v="11"/>
    <n v="3"/>
    <x v="0"/>
    <x v="0"/>
    <s v="East"/>
    <x v="0"/>
    <s v="Central Ottawa"/>
  </r>
  <r>
    <n v="357"/>
    <x v="14"/>
    <x v="11"/>
    <n v="15"/>
    <n v="2"/>
    <x v="0"/>
    <x v="0"/>
    <s v="East"/>
    <x v="0"/>
    <s v="Central Ottawa"/>
  </r>
  <r>
    <n v="358"/>
    <x v="14"/>
    <x v="12"/>
    <n v="9"/>
    <n v="5"/>
    <x v="0"/>
    <x v="0"/>
    <s v="East"/>
    <x v="0"/>
    <s v="Central Ottawa"/>
  </r>
  <r>
    <n v="359"/>
    <x v="14"/>
    <x v="13"/>
    <n v="12"/>
    <n v="7"/>
    <x v="0"/>
    <x v="0"/>
    <s v="East"/>
    <x v="0"/>
    <s v="Central Ottawa"/>
  </r>
  <r>
    <n v="360"/>
    <x v="14"/>
    <x v="14"/>
    <n v="35"/>
    <n v="9"/>
    <x v="0"/>
    <x v="0"/>
    <s v="East"/>
    <x v="0"/>
    <s v="Central Ottawa"/>
  </r>
  <r>
    <n v="361"/>
    <x v="14"/>
    <x v="15"/>
    <n v="22"/>
    <n v="7"/>
    <x v="0"/>
    <x v="0"/>
    <s v="East"/>
    <x v="0"/>
    <s v="Central Ottawa"/>
  </r>
  <r>
    <n v="362"/>
    <x v="14"/>
    <x v="16"/>
    <n v="11"/>
    <n v="6"/>
    <x v="0"/>
    <x v="0"/>
    <s v="East"/>
    <x v="0"/>
    <s v="Central Ottawa"/>
  </r>
  <r>
    <n v="363"/>
    <x v="14"/>
    <x v="17"/>
    <n v="8"/>
    <n v="4"/>
    <x v="0"/>
    <x v="0"/>
    <s v="East"/>
    <x v="0"/>
    <s v="Central Ottawa"/>
  </r>
  <r>
    <n v="364"/>
    <x v="14"/>
    <x v="18"/>
    <n v="6"/>
    <n v="5"/>
    <x v="0"/>
    <x v="0"/>
    <s v="East"/>
    <x v="0"/>
    <s v="Central Ottawa"/>
  </r>
  <r>
    <n v="365"/>
    <x v="14"/>
    <x v="19"/>
    <n v="4"/>
    <n v="7"/>
    <x v="0"/>
    <x v="0"/>
    <s v="East"/>
    <x v="0"/>
    <s v="Central Ottawa"/>
  </r>
  <r>
    <n v="366"/>
    <x v="14"/>
    <x v="20"/>
    <n v="8"/>
    <n v="1"/>
    <x v="0"/>
    <x v="0"/>
    <s v="East"/>
    <x v="0"/>
    <s v="Central Ottawa"/>
  </r>
  <r>
    <n v="367"/>
    <x v="14"/>
    <x v="21"/>
    <n v="5"/>
    <n v="4"/>
    <x v="0"/>
    <x v="0"/>
    <s v="East"/>
    <x v="0"/>
    <s v="Central Ottawa"/>
  </r>
  <r>
    <n v="368"/>
    <x v="14"/>
    <x v="22"/>
    <n v="8"/>
    <n v="4"/>
    <x v="0"/>
    <x v="0"/>
    <s v="East"/>
    <x v="0"/>
    <s v="Central Ottawa"/>
  </r>
  <r>
    <n v="369"/>
    <x v="14"/>
    <x v="23"/>
    <n v="9"/>
    <n v="5"/>
    <x v="0"/>
    <x v="0"/>
    <s v="East"/>
    <x v="0"/>
    <s v="Central Ottawa"/>
  </r>
  <r>
    <n v="370"/>
    <x v="15"/>
    <x v="0"/>
    <n v="34"/>
    <n v="9"/>
    <x v="1"/>
    <x v="0"/>
    <s v="East"/>
    <x v="0"/>
    <s v="Eastern Ottawa"/>
  </r>
  <r>
    <n v="371"/>
    <x v="15"/>
    <x v="1"/>
    <n v="26"/>
    <n v="9"/>
    <x v="1"/>
    <x v="0"/>
    <s v="East"/>
    <x v="0"/>
    <s v="Eastern Ottawa"/>
  </r>
  <r>
    <n v="372"/>
    <x v="15"/>
    <x v="2"/>
    <n v="23"/>
    <n v="10"/>
    <x v="1"/>
    <x v="0"/>
    <s v="East"/>
    <x v="0"/>
    <s v="Eastern Ottawa"/>
  </r>
  <r>
    <n v="373"/>
    <x v="15"/>
    <x v="3"/>
    <n v="10"/>
    <n v="1"/>
    <x v="1"/>
    <x v="0"/>
    <s v="East"/>
    <x v="0"/>
    <s v="Eastern Ottawa"/>
  </r>
  <r>
    <n v="374"/>
    <x v="15"/>
    <x v="4"/>
    <n v="11"/>
    <n v="3"/>
    <x v="1"/>
    <x v="0"/>
    <s v="East"/>
    <x v="0"/>
    <s v="Eastern Ottawa"/>
  </r>
  <r>
    <n v="375"/>
    <x v="15"/>
    <x v="5"/>
    <n v="7"/>
    <n v="5"/>
    <x v="1"/>
    <x v="0"/>
    <s v="East"/>
    <x v="0"/>
    <s v="Eastern Ottawa"/>
  </r>
  <r>
    <n v="376"/>
    <x v="15"/>
    <x v="6"/>
    <n v="12"/>
    <n v="2"/>
    <x v="1"/>
    <x v="0"/>
    <s v="East"/>
    <x v="0"/>
    <s v="Eastern Ottawa"/>
  </r>
  <r>
    <n v="377"/>
    <x v="15"/>
    <x v="7"/>
    <n v="9"/>
    <n v="4"/>
    <x v="1"/>
    <x v="0"/>
    <s v="East"/>
    <x v="0"/>
    <s v="Eastern Ottawa"/>
  </r>
  <r>
    <n v="378"/>
    <x v="15"/>
    <x v="8"/>
    <n v="13"/>
    <n v="5"/>
    <x v="1"/>
    <x v="0"/>
    <s v="East"/>
    <x v="0"/>
    <s v="Eastern Ottawa"/>
  </r>
  <r>
    <n v="379"/>
    <x v="15"/>
    <x v="9"/>
    <n v="9"/>
    <n v="3"/>
    <x v="1"/>
    <x v="0"/>
    <s v="East"/>
    <x v="0"/>
    <s v="Eastern Ottawa"/>
  </r>
  <r>
    <n v="380"/>
    <x v="15"/>
    <x v="10"/>
    <n v="9"/>
    <n v="2"/>
    <x v="1"/>
    <x v="0"/>
    <s v="East"/>
    <x v="0"/>
    <s v="Eastern Ottawa"/>
  </r>
  <r>
    <n v="381"/>
    <x v="15"/>
    <x v="11"/>
    <n v="16"/>
    <n v="2"/>
    <x v="1"/>
    <x v="0"/>
    <s v="East"/>
    <x v="0"/>
    <s v="Eastern Ottawa"/>
  </r>
  <r>
    <n v="382"/>
    <x v="15"/>
    <x v="12"/>
    <n v="16"/>
    <n v="8"/>
    <x v="1"/>
    <x v="0"/>
    <s v="East"/>
    <x v="0"/>
    <s v="Eastern Ottawa"/>
  </r>
  <r>
    <n v="383"/>
    <x v="15"/>
    <x v="13"/>
    <n v="20"/>
    <n v="9"/>
    <x v="1"/>
    <x v="0"/>
    <s v="East"/>
    <x v="0"/>
    <s v="Eastern Ottawa"/>
  </r>
  <r>
    <n v="384"/>
    <x v="15"/>
    <x v="14"/>
    <n v="77"/>
    <n v="14"/>
    <x v="1"/>
    <x v="0"/>
    <s v="East"/>
    <x v="0"/>
    <s v="Eastern Ottawa"/>
  </r>
  <r>
    <n v="385"/>
    <x v="15"/>
    <x v="15"/>
    <n v="21"/>
    <n v="9"/>
    <x v="1"/>
    <x v="0"/>
    <s v="East"/>
    <x v="0"/>
    <s v="Eastern Ottawa"/>
  </r>
  <r>
    <n v="386"/>
    <x v="15"/>
    <x v="16"/>
    <n v="25"/>
    <n v="5"/>
    <x v="1"/>
    <x v="0"/>
    <s v="East"/>
    <x v="0"/>
    <s v="Eastern Ottawa"/>
  </r>
  <r>
    <n v="387"/>
    <x v="15"/>
    <x v="17"/>
    <n v="19"/>
    <n v="8"/>
    <x v="1"/>
    <x v="0"/>
    <s v="East"/>
    <x v="0"/>
    <s v="Eastern Ottawa"/>
  </r>
  <r>
    <n v="388"/>
    <x v="15"/>
    <x v="18"/>
    <n v="20"/>
    <n v="11"/>
    <x v="1"/>
    <x v="0"/>
    <s v="East"/>
    <x v="0"/>
    <s v="Eastern Ottawa"/>
  </r>
  <r>
    <n v="389"/>
    <x v="15"/>
    <x v="19"/>
    <n v="15"/>
    <n v="5"/>
    <x v="1"/>
    <x v="0"/>
    <s v="East"/>
    <x v="0"/>
    <s v="Eastern Ottawa"/>
  </r>
  <r>
    <n v="390"/>
    <x v="15"/>
    <x v="20"/>
    <n v="7"/>
    <n v="4"/>
    <x v="1"/>
    <x v="0"/>
    <s v="East"/>
    <x v="0"/>
    <s v="Eastern Ottawa"/>
  </r>
  <r>
    <n v="391"/>
    <x v="15"/>
    <x v="21"/>
    <n v="11"/>
    <n v="3"/>
    <x v="1"/>
    <x v="0"/>
    <s v="East"/>
    <x v="0"/>
    <s v="Eastern Ottawa"/>
  </r>
  <r>
    <n v="392"/>
    <x v="15"/>
    <x v="22"/>
    <n v="16"/>
    <n v="1"/>
    <x v="1"/>
    <x v="0"/>
    <s v="East"/>
    <x v="0"/>
    <s v="Eastern Ottawa"/>
  </r>
  <r>
    <n v="393"/>
    <x v="15"/>
    <x v="23"/>
    <n v="17"/>
    <n v="3"/>
    <x v="1"/>
    <x v="0"/>
    <s v="East"/>
    <x v="0"/>
    <s v="Eastern Ottawa"/>
  </r>
  <r>
    <n v="394"/>
    <x v="16"/>
    <x v="0"/>
    <n v="25"/>
    <n v="5"/>
    <x v="1"/>
    <x v="0"/>
    <s v="East"/>
    <x v="0"/>
    <s v="Eastern Ottawa"/>
  </r>
  <r>
    <n v="395"/>
    <x v="16"/>
    <x v="1"/>
    <n v="21"/>
    <n v="11"/>
    <x v="1"/>
    <x v="0"/>
    <s v="East"/>
    <x v="0"/>
    <s v="Eastern Ottawa"/>
  </r>
  <r>
    <n v="396"/>
    <x v="16"/>
    <x v="2"/>
    <n v="30"/>
    <n v="11"/>
    <x v="1"/>
    <x v="0"/>
    <s v="East"/>
    <x v="0"/>
    <s v="Eastern Ottawa"/>
  </r>
  <r>
    <n v="397"/>
    <x v="16"/>
    <x v="3"/>
    <n v="21"/>
    <n v="4"/>
    <x v="1"/>
    <x v="0"/>
    <s v="East"/>
    <x v="0"/>
    <s v="Eastern Ottawa"/>
  </r>
  <r>
    <n v="398"/>
    <x v="16"/>
    <x v="4"/>
    <n v="13"/>
    <n v="0"/>
    <x v="1"/>
    <x v="0"/>
    <s v="East"/>
    <x v="0"/>
    <s v="Eastern Ottawa"/>
  </r>
  <r>
    <n v="399"/>
    <x v="16"/>
    <x v="5"/>
    <n v="13"/>
    <n v="1"/>
    <x v="1"/>
    <x v="0"/>
    <s v="East"/>
    <x v="0"/>
    <s v="Eastern Ottawa"/>
  </r>
  <r>
    <n v="400"/>
    <x v="16"/>
    <x v="6"/>
    <n v="4"/>
    <n v="6"/>
    <x v="1"/>
    <x v="0"/>
    <s v="East"/>
    <x v="0"/>
    <s v="Eastern Ottawa"/>
  </r>
  <r>
    <n v="401"/>
    <x v="16"/>
    <x v="7"/>
    <n v="11"/>
    <n v="2"/>
    <x v="1"/>
    <x v="0"/>
    <s v="East"/>
    <x v="0"/>
    <s v="Eastern Ottawa"/>
  </r>
  <r>
    <n v="402"/>
    <x v="16"/>
    <x v="8"/>
    <n v="11"/>
    <n v="4"/>
    <x v="1"/>
    <x v="0"/>
    <s v="East"/>
    <x v="0"/>
    <s v="Eastern Ottawa"/>
  </r>
  <r>
    <n v="403"/>
    <x v="16"/>
    <x v="9"/>
    <n v="13"/>
    <n v="5"/>
    <x v="1"/>
    <x v="0"/>
    <s v="East"/>
    <x v="0"/>
    <s v="Eastern Ottawa"/>
  </r>
  <r>
    <n v="404"/>
    <x v="16"/>
    <x v="10"/>
    <n v="68"/>
    <n v="6"/>
    <x v="1"/>
    <x v="0"/>
    <s v="East"/>
    <x v="0"/>
    <s v="Eastern Ottawa"/>
  </r>
  <r>
    <n v="405"/>
    <x v="16"/>
    <x v="11"/>
    <n v="19"/>
    <n v="2"/>
    <x v="1"/>
    <x v="0"/>
    <s v="East"/>
    <x v="0"/>
    <s v="Eastern Ottawa"/>
  </r>
  <r>
    <n v="406"/>
    <x v="16"/>
    <x v="12"/>
    <n v="23"/>
    <n v="4"/>
    <x v="1"/>
    <x v="0"/>
    <s v="East"/>
    <x v="0"/>
    <s v="Eastern Ottawa"/>
  </r>
  <r>
    <n v="407"/>
    <x v="16"/>
    <x v="13"/>
    <n v="27"/>
    <n v="7"/>
    <x v="1"/>
    <x v="0"/>
    <s v="East"/>
    <x v="0"/>
    <s v="Eastern Ottawa"/>
  </r>
  <r>
    <n v="408"/>
    <x v="16"/>
    <x v="14"/>
    <n v="45"/>
    <n v="18"/>
    <x v="1"/>
    <x v="0"/>
    <s v="East"/>
    <x v="0"/>
    <s v="Eastern Ottawa"/>
  </r>
  <r>
    <n v="409"/>
    <x v="16"/>
    <x v="15"/>
    <n v="22"/>
    <n v="5"/>
    <x v="1"/>
    <x v="0"/>
    <s v="East"/>
    <x v="0"/>
    <s v="Eastern Ottawa"/>
  </r>
  <r>
    <n v="410"/>
    <x v="16"/>
    <x v="16"/>
    <n v="18"/>
    <n v="6"/>
    <x v="1"/>
    <x v="0"/>
    <s v="East"/>
    <x v="0"/>
    <s v="Eastern Ottawa"/>
  </r>
  <r>
    <n v="411"/>
    <x v="16"/>
    <x v="17"/>
    <n v="19"/>
    <n v="6"/>
    <x v="1"/>
    <x v="0"/>
    <s v="East"/>
    <x v="0"/>
    <s v="Eastern Ottawa"/>
  </r>
  <r>
    <n v="412"/>
    <x v="16"/>
    <x v="18"/>
    <n v="17"/>
    <n v="4"/>
    <x v="1"/>
    <x v="0"/>
    <s v="East"/>
    <x v="0"/>
    <s v="Eastern Ottawa"/>
  </r>
  <r>
    <n v="413"/>
    <x v="16"/>
    <x v="19"/>
    <n v="15"/>
    <n v="3"/>
    <x v="1"/>
    <x v="0"/>
    <s v="East"/>
    <x v="0"/>
    <s v="Eastern Ottawa"/>
  </r>
  <r>
    <n v="414"/>
    <x v="16"/>
    <x v="20"/>
    <n v="13"/>
    <n v="3"/>
    <x v="1"/>
    <x v="0"/>
    <s v="East"/>
    <x v="0"/>
    <s v="Eastern Ottawa"/>
  </r>
  <r>
    <n v="415"/>
    <x v="16"/>
    <x v="21"/>
    <n v="13"/>
    <n v="2"/>
    <x v="1"/>
    <x v="0"/>
    <s v="East"/>
    <x v="0"/>
    <s v="Eastern Ottawa"/>
  </r>
  <r>
    <n v="416"/>
    <x v="16"/>
    <x v="22"/>
    <n v="14"/>
    <n v="4"/>
    <x v="1"/>
    <x v="0"/>
    <s v="East"/>
    <x v="0"/>
    <s v="Eastern Ottawa"/>
  </r>
  <r>
    <n v="417"/>
    <x v="16"/>
    <x v="23"/>
    <n v="8"/>
    <n v="2"/>
    <x v="1"/>
    <x v="0"/>
    <s v="East"/>
    <x v="0"/>
    <s v="Eastern Ottawa"/>
  </r>
  <r>
    <n v="418"/>
    <x v="17"/>
    <x v="0"/>
    <n v="22"/>
    <n v="2"/>
    <x v="0"/>
    <x v="0"/>
    <s v="East"/>
    <x v="0"/>
    <s v="Central Ottawa"/>
  </r>
  <r>
    <n v="419"/>
    <x v="17"/>
    <x v="1"/>
    <n v="20"/>
    <n v="4"/>
    <x v="0"/>
    <x v="0"/>
    <s v="East"/>
    <x v="0"/>
    <s v="Central Ottawa"/>
  </r>
  <r>
    <n v="420"/>
    <x v="17"/>
    <x v="2"/>
    <n v="8"/>
    <n v="12"/>
    <x v="0"/>
    <x v="0"/>
    <s v="East"/>
    <x v="0"/>
    <s v="Central Ottawa"/>
  </r>
  <r>
    <n v="421"/>
    <x v="17"/>
    <x v="3"/>
    <n v="11"/>
    <n v="3"/>
    <x v="0"/>
    <x v="0"/>
    <s v="East"/>
    <x v="0"/>
    <s v="Central Ottawa"/>
  </r>
  <r>
    <n v="422"/>
    <x v="17"/>
    <x v="4"/>
    <n v="6"/>
    <n v="2"/>
    <x v="0"/>
    <x v="0"/>
    <s v="East"/>
    <x v="0"/>
    <s v="Central Ottawa"/>
  </r>
  <r>
    <n v="423"/>
    <x v="17"/>
    <x v="5"/>
    <n v="12"/>
    <n v="2"/>
    <x v="0"/>
    <x v="0"/>
    <s v="East"/>
    <x v="0"/>
    <s v="Central Ottawa"/>
  </r>
  <r>
    <n v="424"/>
    <x v="17"/>
    <x v="6"/>
    <n v="3"/>
    <n v="3"/>
    <x v="0"/>
    <x v="0"/>
    <s v="East"/>
    <x v="0"/>
    <s v="Central Ottawa"/>
  </r>
  <r>
    <n v="425"/>
    <x v="17"/>
    <x v="7"/>
    <n v="4"/>
    <n v="5"/>
    <x v="0"/>
    <x v="0"/>
    <s v="East"/>
    <x v="0"/>
    <s v="Central Ottawa"/>
  </r>
  <r>
    <n v="426"/>
    <x v="17"/>
    <x v="8"/>
    <n v="3"/>
    <n v="4"/>
    <x v="0"/>
    <x v="0"/>
    <s v="East"/>
    <x v="0"/>
    <s v="Central Ottawa"/>
  </r>
  <r>
    <n v="427"/>
    <x v="17"/>
    <x v="9"/>
    <n v="3"/>
    <n v="3"/>
    <x v="0"/>
    <x v="0"/>
    <s v="East"/>
    <x v="0"/>
    <s v="Central Ottawa"/>
  </r>
  <r>
    <n v="428"/>
    <x v="17"/>
    <x v="10"/>
    <n v="4"/>
    <n v="2"/>
    <x v="0"/>
    <x v="0"/>
    <s v="East"/>
    <x v="0"/>
    <s v="Central Ottawa"/>
  </r>
  <r>
    <n v="429"/>
    <x v="17"/>
    <x v="11"/>
    <n v="9"/>
    <n v="5"/>
    <x v="0"/>
    <x v="0"/>
    <s v="East"/>
    <x v="0"/>
    <s v="Central Ottawa"/>
  </r>
  <r>
    <n v="430"/>
    <x v="17"/>
    <x v="12"/>
    <n v="5"/>
    <n v="4"/>
    <x v="0"/>
    <x v="0"/>
    <s v="East"/>
    <x v="0"/>
    <s v="Central Ottawa"/>
  </r>
  <r>
    <n v="431"/>
    <x v="17"/>
    <x v="13"/>
    <n v="33"/>
    <n v="3"/>
    <x v="0"/>
    <x v="0"/>
    <s v="East"/>
    <x v="0"/>
    <s v="Central Ottawa"/>
  </r>
  <r>
    <n v="432"/>
    <x v="17"/>
    <x v="14"/>
    <n v="36"/>
    <n v="14"/>
    <x v="0"/>
    <x v="0"/>
    <s v="East"/>
    <x v="0"/>
    <s v="Central Ottawa"/>
  </r>
  <r>
    <n v="433"/>
    <x v="17"/>
    <x v="15"/>
    <n v="25"/>
    <n v="6"/>
    <x v="0"/>
    <x v="0"/>
    <s v="East"/>
    <x v="0"/>
    <s v="Central Ottawa"/>
  </r>
  <r>
    <n v="434"/>
    <x v="17"/>
    <x v="16"/>
    <n v="15"/>
    <n v="4"/>
    <x v="0"/>
    <x v="0"/>
    <s v="East"/>
    <x v="0"/>
    <s v="Central Ottawa"/>
  </r>
  <r>
    <n v="435"/>
    <x v="17"/>
    <x v="17"/>
    <n v="7"/>
    <n v="0"/>
    <x v="0"/>
    <x v="0"/>
    <s v="East"/>
    <x v="0"/>
    <s v="Central Ottawa"/>
  </r>
  <r>
    <n v="436"/>
    <x v="17"/>
    <x v="18"/>
    <n v="6"/>
    <n v="3"/>
    <x v="0"/>
    <x v="0"/>
    <s v="East"/>
    <x v="0"/>
    <s v="Central Ottawa"/>
  </r>
  <r>
    <n v="437"/>
    <x v="17"/>
    <x v="20"/>
    <n v="8"/>
    <n v="4"/>
    <x v="0"/>
    <x v="0"/>
    <s v="East"/>
    <x v="0"/>
    <s v="Central Ottawa"/>
  </r>
  <r>
    <n v="438"/>
    <x v="17"/>
    <x v="21"/>
    <n v="6"/>
    <n v="1"/>
    <x v="0"/>
    <x v="0"/>
    <s v="East"/>
    <x v="0"/>
    <s v="Central Ottawa"/>
  </r>
  <r>
    <n v="439"/>
    <x v="17"/>
    <x v="22"/>
    <n v="4"/>
    <n v="2"/>
    <x v="0"/>
    <x v="0"/>
    <s v="East"/>
    <x v="0"/>
    <s v="Central Ottawa"/>
  </r>
  <r>
    <n v="440"/>
    <x v="17"/>
    <x v="23"/>
    <n v="6"/>
    <n v="3"/>
    <x v="0"/>
    <x v="0"/>
    <s v="East"/>
    <x v="0"/>
    <s v="Central Ottawa"/>
  </r>
  <r>
    <n v="441"/>
    <x v="18"/>
    <x v="0"/>
    <n v="13"/>
    <n v="1"/>
    <x v="0"/>
    <x v="0"/>
    <s v="East"/>
    <x v="0"/>
    <s v="Central Ottawa"/>
  </r>
  <r>
    <n v="442"/>
    <x v="18"/>
    <x v="1"/>
    <n v="8"/>
    <n v="0"/>
    <x v="0"/>
    <x v="0"/>
    <s v="East"/>
    <x v="0"/>
    <s v="Central Ottawa"/>
  </r>
  <r>
    <n v="443"/>
    <x v="18"/>
    <x v="2"/>
    <n v="10"/>
    <n v="1"/>
    <x v="0"/>
    <x v="0"/>
    <s v="East"/>
    <x v="0"/>
    <s v="Central Ottawa"/>
  </r>
  <r>
    <n v="444"/>
    <x v="18"/>
    <x v="3"/>
    <n v="7"/>
    <n v="1"/>
    <x v="0"/>
    <x v="0"/>
    <s v="East"/>
    <x v="0"/>
    <s v="Central Ottawa"/>
  </r>
  <r>
    <n v="445"/>
    <x v="18"/>
    <x v="4"/>
    <n v="3"/>
    <n v="0"/>
    <x v="0"/>
    <x v="0"/>
    <s v="East"/>
    <x v="0"/>
    <s v="Central Ottawa"/>
  </r>
  <r>
    <n v="446"/>
    <x v="18"/>
    <x v="6"/>
    <n v="1"/>
    <n v="5"/>
    <x v="0"/>
    <x v="0"/>
    <s v="East"/>
    <x v="0"/>
    <s v="Central Ottawa"/>
  </r>
  <r>
    <n v="447"/>
    <x v="18"/>
    <x v="7"/>
    <n v="3"/>
    <n v="1"/>
    <x v="0"/>
    <x v="0"/>
    <s v="East"/>
    <x v="0"/>
    <s v="Central Ottawa"/>
  </r>
  <r>
    <n v="448"/>
    <x v="18"/>
    <x v="8"/>
    <n v="1"/>
    <n v="0"/>
    <x v="0"/>
    <x v="0"/>
    <s v="East"/>
    <x v="0"/>
    <s v="Central Ottawa"/>
  </r>
  <r>
    <n v="449"/>
    <x v="18"/>
    <x v="9"/>
    <n v="2"/>
    <n v="1"/>
    <x v="0"/>
    <x v="0"/>
    <s v="East"/>
    <x v="0"/>
    <s v="Central Ottawa"/>
  </r>
  <r>
    <n v="450"/>
    <x v="18"/>
    <x v="10"/>
    <n v="4"/>
    <n v="3"/>
    <x v="0"/>
    <x v="0"/>
    <s v="East"/>
    <x v="0"/>
    <s v="Central Ottawa"/>
  </r>
  <r>
    <n v="451"/>
    <x v="18"/>
    <x v="11"/>
    <n v="8"/>
    <n v="6"/>
    <x v="0"/>
    <x v="0"/>
    <s v="East"/>
    <x v="0"/>
    <s v="Central Ottawa"/>
  </r>
  <r>
    <n v="452"/>
    <x v="18"/>
    <x v="12"/>
    <n v="1"/>
    <n v="2"/>
    <x v="0"/>
    <x v="0"/>
    <s v="East"/>
    <x v="0"/>
    <s v="Central Ottawa"/>
  </r>
  <r>
    <n v="453"/>
    <x v="18"/>
    <x v="13"/>
    <n v="8"/>
    <n v="2"/>
    <x v="0"/>
    <x v="0"/>
    <s v="East"/>
    <x v="0"/>
    <s v="Central Ottawa"/>
  </r>
  <r>
    <n v="454"/>
    <x v="18"/>
    <x v="14"/>
    <n v="9"/>
    <n v="4"/>
    <x v="0"/>
    <x v="0"/>
    <s v="East"/>
    <x v="0"/>
    <s v="Central Ottawa"/>
  </r>
  <r>
    <n v="455"/>
    <x v="18"/>
    <x v="15"/>
    <n v="4"/>
    <n v="6"/>
    <x v="0"/>
    <x v="0"/>
    <s v="East"/>
    <x v="0"/>
    <s v="Central Ottawa"/>
  </r>
  <r>
    <n v="456"/>
    <x v="18"/>
    <x v="16"/>
    <n v="4"/>
    <n v="2"/>
    <x v="0"/>
    <x v="0"/>
    <s v="East"/>
    <x v="0"/>
    <s v="Central Ottawa"/>
  </r>
  <r>
    <n v="457"/>
    <x v="18"/>
    <x v="17"/>
    <n v="7"/>
    <n v="0"/>
    <x v="0"/>
    <x v="0"/>
    <s v="East"/>
    <x v="0"/>
    <s v="Central Ottawa"/>
  </r>
  <r>
    <n v="458"/>
    <x v="18"/>
    <x v="18"/>
    <n v="6"/>
    <n v="0"/>
    <x v="0"/>
    <x v="0"/>
    <s v="East"/>
    <x v="0"/>
    <s v="Central Ottawa"/>
  </r>
  <r>
    <n v="459"/>
    <x v="18"/>
    <x v="19"/>
    <n v="1"/>
    <n v="1"/>
    <x v="0"/>
    <x v="0"/>
    <s v="East"/>
    <x v="0"/>
    <s v="Central Ottawa"/>
  </r>
  <r>
    <n v="460"/>
    <x v="18"/>
    <x v="20"/>
    <n v="6"/>
    <n v="0"/>
    <x v="0"/>
    <x v="0"/>
    <s v="East"/>
    <x v="0"/>
    <s v="Central Ottawa"/>
  </r>
  <r>
    <n v="461"/>
    <x v="18"/>
    <x v="21"/>
    <n v="11"/>
    <n v="2"/>
    <x v="0"/>
    <x v="0"/>
    <s v="East"/>
    <x v="0"/>
    <s v="Central Ottawa"/>
  </r>
  <r>
    <n v="462"/>
    <x v="18"/>
    <x v="22"/>
    <n v="9"/>
    <n v="0"/>
    <x v="0"/>
    <x v="0"/>
    <s v="East"/>
    <x v="0"/>
    <s v="Central Ottawa"/>
  </r>
  <r>
    <n v="463"/>
    <x v="18"/>
    <x v="23"/>
    <n v="7"/>
    <n v="0"/>
    <x v="0"/>
    <x v="0"/>
    <s v="East"/>
    <x v="0"/>
    <s v="Central Ottawa"/>
  </r>
  <r>
    <n v="464"/>
    <x v="19"/>
    <x v="0"/>
    <n v="20"/>
    <n v="1"/>
    <x v="1"/>
    <x v="0"/>
    <s v="East"/>
    <x v="0"/>
    <s v="Central Ottawa"/>
  </r>
  <r>
    <n v="465"/>
    <x v="19"/>
    <x v="1"/>
    <n v="31"/>
    <n v="8"/>
    <x v="1"/>
    <x v="0"/>
    <s v="East"/>
    <x v="0"/>
    <s v="Central Ottawa"/>
  </r>
  <r>
    <n v="466"/>
    <x v="19"/>
    <x v="2"/>
    <n v="17"/>
    <n v="1"/>
    <x v="1"/>
    <x v="0"/>
    <s v="East"/>
    <x v="0"/>
    <s v="Central Ottawa"/>
  </r>
  <r>
    <n v="467"/>
    <x v="19"/>
    <x v="3"/>
    <n v="44"/>
    <n v="11"/>
    <x v="1"/>
    <x v="0"/>
    <s v="East"/>
    <x v="0"/>
    <s v="Central Ottawa"/>
  </r>
  <r>
    <n v="468"/>
    <x v="19"/>
    <x v="4"/>
    <n v="13"/>
    <n v="4"/>
    <x v="1"/>
    <x v="0"/>
    <s v="East"/>
    <x v="0"/>
    <s v="Central Ottawa"/>
  </r>
  <r>
    <n v="469"/>
    <x v="19"/>
    <x v="5"/>
    <n v="8"/>
    <n v="1"/>
    <x v="1"/>
    <x v="0"/>
    <s v="East"/>
    <x v="0"/>
    <s v="Central Ottawa"/>
  </r>
  <r>
    <n v="470"/>
    <x v="19"/>
    <x v="6"/>
    <n v="8"/>
    <n v="3"/>
    <x v="1"/>
    <x v="0"/>
    <s v="East"/>
    <x v="0"/>
    <s v="Central Ottawa"/>
  </r>
  <r>
    <n v="471"/>
    <x v="19"/>
    <x v="7"/>
    <n v="7"/>
    <n v="2"/>
    <x v="1"/>
    <x v="0"/>
    <s v="East"/>
    <x v="0"/>
    <s v="Central Ottawa"/>
  </r>
  <r>
    <n v="472"/>
    <x v="19"/>
    <x v="8"/>
    <n v="5"/>
    <n v="0"/>
    <x v="1"/>
    <x v="0"/>
    <s v="East"/>
    <x v="0"/>
    <s v="Central Ottawa"/>
  </r>
  <r>
    <n v="473"/>
    <x v="19"/>
    <x v="9"/>
    <n v="13"/>
    <n v="1"/>
    <x v="1"/>
    <x v="0"/>
    <s v="East"/>
    <x v="0"/>
    <s v="Central Ottawa"/>
  </r>
  <r>
    <n v="474"/>
    <x v="19"/>
    <x v="10"/>
    <n v="7"/>
    <n v="3"/>
    <x v="1"/>
    <x v="0"/>
    <s v="East"/>
    <x v="0"/>
    <s v="Central Ottawa"/>
  </r>
  <r>
    <n v="475"/>
    <x v="19"/>
    <x v="11"/>
    <n v="6"/>
    <n v="4"/>
    <x v="1"/>
    <x v="0"/>
    <s v="East"/>
    <x v="0"/>
    <s v="Central Ottawa"/>
  </r>
  <r>
    <n v="476"/>
    <x v="19"/>
    <x v="12"/>
    <n v="15"/>
    <n v="3"/>
    <x v="1"/>
    <x v="0"/>
    <s v="East"/>
    <x v="0"/>
    <s v="Central Ottawa"/>
  </r>
  <r>
    <n v="477"/>
    <x v="19"/>
    <x v="13"/>
    <n v="20"/>
    <n v="8"/>
    <x v="1"/>
    <x v="0"/>
    <s v="East"/>
    <x v="0"/>
    <s v="Central Ottawa"/>
  </r>
  <r>
    <n v="478"/>
    <x v="19"/>
    <x v="14"/>
    <n v="21"/>
    <n v="6"/>
    <x v="1"/>
    <x v="0"/>
    <s v="East"/>
    <x v="0"/>
    <s v="Central Ottawa"/>
  </r>
  <r>
    <n v="479"/>
    <x v="19"/>
    <x v="15"/>
    <n v="22"/>
    <n v="8"/>
    <x v="1"/>
    <x v="0"/>
    <s v="East"/>
    <x v="0"/>
    <s v="Central Ottawa"/>
  </r>
  <r>
    <n v="480"/>
    <x v="19"/>
    <x v="16"/>
    <n v="12"/>
    <n v="4"/>
    <x v="1"/>
    <x v="0"/>
    <s v="East"/>
    <x v="0"/>
    <s v="Central Ottawa"/>
  </r>
  <r>
    <n v="481"/>
    <x v="19"/>
    <x v="17"/>
    <n v="10"/>
    <n v="5"/>
    <x v="1"/>
    <x v="0"/>
    <s v="East"/>
    <x v="0"/>
    <s v="Central Ottawa"/>
  </r>
  <r>
    <n v="482"/>
    <x v="19"/>
    <x v="18"/>
    <n v="20"/>
    <n v="3"/>
    <x v="1"/>
    <x v="0"/>
    <s v="East"/>
    <x v="0"/>
    <s v="Central Ottawa"/>
  </r>
  <r>
    <n v="483"/>
    <x v="19"/>
    <x v="19"/>
    <n v="15"/>
    <n v="4"/>
    <x v="1"/>
    <x v="0"/>
    <s v="East"/>
    <x v="0"/>
    <s v="Central Ottawa"/>
  </r>
  <r>
    <n v="484"/>
    <x v="19"/>
    <x v="20"/>
    <n v="6"/>
    <n v="3"/>
    <x v="1"/>
    <x v="0"/>
    <s v="East"/>
    <x v="0"/>
    <s v="Central Ottawa"/>
  </r>
  <r>
    <n v="485"/>
    <x v="19"/>
    <x v="21"/>
    <n v="10"/>
    <n v="2"/>
    <x v="1"/>
    <x v="0"/>
    <s v="East"/>
    <x v="0"/>
    <s v="Central Ottawa"/>
  </r>
  <r>
    <n v="486"/>
    <x v="19"/>
    <x v="22"/>
    <n v="12"/>
    <n v="3"/>
    <x v="1"/>
    <x v="0"/>
    <s v="East"/>
    <x v="0"/>
    <s v="Central Ottawa"/>
  </r>
  <r>
    <n v="487"/>
    <x v="19"/>
    <x v="23"/>
    <n v="16"/>
    <n v="3"/>
    <x v="1"/>
    <x v="0"/>
    <s v="East"/>
    <x v="0"/>
    <s v="Central Ottawa"/>
  </r>
  <r>
    <n v="488"/>
    <x v="20"/>
    <x v="0"/>
    <n v="1"/>
    <n v="0"/>
    <x v="0"/>
    <x v="0"/>
    <s v="East"/>
    <x v="0"/>
    <s v="Central Ottawa"/>
  </r>
  <r>
    <n v="489"/>
    <x v="20"/>
    <x v="2"/>
    <n v="3"/>
    <n v="1"/>
    <x v="0"/>
    <x v="0"/>
    <s v="East"/>
    <x v="0"/>
    <s v="Central Ottawa"/>
  </r>
  <r>
    <n v="490"/>
    <x v="20"/>
    <x v="11"/>
    <n v="1"/>
    <n v="1"/>
    <x v="0"/>
    <x v="0"/>
    <s v="East"/>
    <x v="0"/>
    <s v="Central Ottawa"/>
  </r>
  <r>
    <n v="491"/>
    <x v="20"/>
    <x v="12"/>
    <n v="1"/>
    <n v="0"/>
    <x v="0"/>
    <x v="0"/>
    <s v="East"/>
    <x v="0"/>
    <s v="Central Ottawa"/>
  </r>
  <r>
    <n v="492"/>
    <x v="20"/>
    <x v="14"/>
    <n v="1"/>
    <n v="1"/>
    <x v="0"/>
    <x v="0"/>
    <s v="East"/>
    <x v="0"/>
    <s v="Central Ottawa"/>
  </r>
  <r>
    <n v="493"/>
    <x v="20"/>
    <x v="23"/>
    <n v="1"/>
    <n v="0"/>
    <x v="0"/>
    <x v="0"/>
    <s v="East"/>
    <x v="0"/>
    <s v="Central Ottawa"/>
  </r>
  <r>
    <n v="494"/>
    <x v="21"/>
    <x v="0"/>
    <n v="19"/>
    <n v="2"/>
    <x v="0"/>
    <x v="0"/>
    <s v="East"/>
    <x v="0"/>
    <s v="Central Ottawa"/>
  </r>
  <r>
    <n v="495"/>
    <x v="21"/>
    <x v="1"/>
    <n v="21"/>
    <n v="4"/>
    <x v="0"/>
    <x v="0"/>
    <s v="East"/>
    <x v="0"/>
    <s v="Central Ottawa"/>
  </r>
  <r>
    <n v="496"/>
    <x v="21"/>
    <x v="2"/>
    <n v="9"/>
    <n v="0"/>
    <x v="0"/>
    <x v="0"/>
    <s v="East"/>
    <x v="0"/>
    <s v="Central Ottawa"/>
  </r>
  <r>
    <n v="497"/>
    <x v="21"/>
    <x v="3"/>
    <n v="7"/>
    <n v="1"/>
    <x v="0"/>
    <x v="0"/>
    <s v="East"/>
    <x v="0"/>
    <s v="Central Ottawa"/>
  </r>
  <r>
    <n v="498"/>
    <x v="21"/>
    <x v="4"/>
    <n v="15"/>
    <n v="0"/>
    <x v="0"/>
    <x v="0"/>
    <s v="East"/>
    <x v="0"/>
    <s v="Central Ottawa"/>
  </r>
  <r>
    <n v="499"/>
    <x v="21"/>
    <x v="5"/>
    <n v="7"/>
    <n v="3"/>
    <x v="0"/>
    <x v="0"/>
    <s v="East"/>
    <x v="0"/>
    <s v="Central Ottawa"/>
  </r>
  <r>
    <n v="500"/>
    <x v="21"/>
    <x v="6"/>
    <n v="9"/>
    <n v="1"/>
    <x v="0"/>
    <x v="0"/>
    <s v="East"/>
    <x v="0"/>
    <s v="Central Ottawa"/>
  </r>
  <r>
    <n v="501"/>
    <x v="21"/>
    <x v="7"/>
    <n v="5"/>
    <n v="0"/>
    <x v="0"/>
    <x v="0"/>
    <s v="East"/>
    <x v="0"/>
    <s v="Central Ottawa"/>
  </r>
  <r>
    <n v="502"/>
    <x v="21"/>
    <x v="8"/>
    <n v="2"/>
    <n v="1"/>
    <x v="0"/>
    <x v="0"/>
    <s v="East"/>
    <x v="0"/>
    <s v="Central Ottawa"/>
  </r>
  <r>
    <n v="503"/>
    <x v="21"/>
    <x v="9"/>
    <n v="7"/>
    <n v="0"/>
    <x v="0"/>
    <x v="0"/>
    <s v="East"/>
    <x v="0"/>
    <s v="Central Ottawa"/>
  </r>
  <r>
    <n v="504"/>
    <x v="21"/>
    <x v="10"/>
    <n v="5"/>
    <n v="0"/>
    <x v="0"/>
    <x v="0"/>
    <s v="East"/>
    <x v="0"/>
    <s v="Central Ottawa"/>
  </r>
  <r>
    <n v="505"/>
    <x v="21"/>
    <x v="11"/>
    <n v="10"/>
    <n v="2"/>
    <x v="0"/>
    <x v="0"/>
    <s v="East"/>
    <x v="0"/>
    <s v="Central Ottawa"/>
  </r>
  <r>
    <n v="506"/>
    <x v="21"/>
    <x v="12"/>
    <n v="9"/>
    <n v="4"/>
    <x v="0"/>
    <x v="0"/>
    <s v="East"/>
    <x v="0"/>
    <s v="Central Ottawa"/>
  </r>
  <r>
    <n v="507"/>
    <x v="21"/>
    <x v="13"/>
    <n v="18"/>
    <n v="5"/>
    <x v="0"/>
    <x v="0"/>
    <s v="East"/>
    <x v="0"/>
    <s v="Central Ottawa"/>
  </r>
  <r>
    <n v="508"/>
    <x v="21"/>
    <x v="14"/>
    <n v="21"/>
    <n v="2"/>
    <x v="0"/>
    <x v="0"/>
    <s v="East"/>
    <x v="0"/>
    <s v="Central Ottawa"/>
  </r>
  <r>
    <n v="509"/>
    <x v="21"/>
    <x v="15"/>
    <n v="13"/>
    <n v="0"/>
    <x v="0"/>
    <x v="0"/>
    <s v="East"/>
    <x v="0"/>
    <s v="Central Ottawa"/>
  </r>
  <r>
    <n v="510"/>
    <x v="21"/>
    <x v="16"/>
    <n v="9"/>
    <n v="0"/>
    <x v="0"/>
    <x v="0"/>
    <s v="East"/>
    <x v="0"/>
    <s v="Central Ottawa"/>
  </r>
  <r>
    <n v="511"/>
    <x v="21"/>
    <x v="17"/>
    <n v="9"/>
    <n v="0"/>
    <x v="0"/>
    <x v="0"/>
    <s v="East"/>
    <x v="0"/>
    <s v="Central Ottawa"/>
  </r>
  <r>
    <n v="512"/>
    <x v="21"/>
    <x v="18"/>
    <n v="10"/>
    <n v="2"/>
    <x v="0"/>
    <x v="0"/>
    <s v="East"/>
    <x v="0"/>
    <s v="Central Ottawa"/>
  </r>
  <r>
    <n v="513"/>
    <x v="21"/>
    <x v="19"/>
    <n v="7"/>
    <n v="0"/>
    <x v="0"/>
    <x v="0"/>
    <s v="East"/>
    <x v="0"/>
    <s v="Central Ottawa"/>
  </r>
  <r>
    <n v="514"/>
    <x v="21"/>
    <x v="20"/>
    <n v="3"/>
    <n v="0"/>
    <x v="0"/>
    <x v="0"/>
    <s v="East"/>
    <x v="0"/>
    <s v="Central Ottawa"/>
  </r>
  <r>
    <n v="515"/>
    <x v="21"/>
    <x v="21"/>
    <n v="6"/>
    <n v="2"/>
    <x v="0"/>
    <x v="0"/>
    <s v="East"/>
    <x v="0"/>
    <s v="Central Ottawa"/>
  </r>
  <r>
    <n v="516"/>
    <x v="21"/>
    <x v="22"/>
    <n v="3"/>
    <n v="1"/>
    <x v="0"/>
    <x v="0"/>
    <s v="East"/>
    <x v="0"/>
    <s v="Central Ottawa"/>
  </r>
  <r>
    <n v="517"/>
    <x v="21"/>
    <x v="23"/>
    <n v="5"/>
    <n v="1"/>
    <x v="0"/>
    <x v="0"/>
    <s v="East"/>
    <x v="0"/>
    <s v="Central Ottawa"/>
  </r>
  <r>
    <n v="518"/>
    <x v="22"/>
    <x v="0"/>
    <n v="51"/>
    <n v="14"/>
    <x v="0"/>
    <x v="0"/>
    <s v="East"/>
    <x v="0"/>
    <s v="Central Ottawa"/>
  </r>
  <r>
    <n v="519"/>
    <x v="22"/>
    <x v="1"/>
    <n v="62"/>
    <n v="11"/>
    <x v="0"/>
    <x v="0"/>
    <s v="East"/>
    <x v="0"/>
    <s v="Central Ottawa"/>
  </r>
  <r>
    <n v="520"/>
    <x v="22"/>
    <x v="2"/>
    <n v="31"/>
    <n v="13"/>
    <x v="0"/>
    <x v="0"/>
    <s v="East"/>
    <x v="0"/>
    <s v="Central Ottawa"/>
  </r>
  <r>
    <n v="521"/>
    <x v="22"/>
    <x v="3"/>
    <n v="40"/>
    <n v="4"/>
    <x v="0"/>
    <x v="0"/>
    <s v="East"/>
    <x v="0"/>
    <s v="Central Ottawa"/>
  </r>
  <r>
    <n v="522"/>
    <x v="22"/>
    <x v="4"/>
    <n v="12"/>
    <n v="8"/>
    <x v="0"/>
    <x v="0"/>
    <s v="East"/>
    <x v="0"/>
    <s v="Central Ottawa"/>
  </r>
  <r>
    <n v="523"/>
    <x v="22"/>
    <x v="5"/>
    <n v="12"/>
    <n v="4"/>
    <x v="0"/>
    <x v="0"/>
    <s v="East"/>
    <x v="0"/>
    <s v="Central Ottawa"/>
  </r>
  <r>
    <n v="524"/>
    <x v="22"/>
    <x v="6"/>
    <n v="13"/>
    <n v="3"/>
    <x v="0"/>
    <x v="0"/>
    <s v="East"/>
    <x v="0"/>
    <s v="Central Ottawa"/>
  </r>
  <r>
    <n v="525"/>
    <x v="22"/>
    <x v="7"/>
    <n v="11"/>
    <n v="4"/>
    <x v="0"/>
    <x v="0"/>
    <s v="East"/>
    <x v="0"/>
    <s v="Central Ottawa"/>
  </r>
  <r>
    <n v="526"/>
    <x v="22"/>
    <x v="8"/>
    <n v="13"/>
    <n v="6"/>
    <x v="0"/>
    <x v="0"/>
    <s v="East"/>
    <x v="0"/>
    <s v="Central Ottawa"/>
  </r>
  <r>
    <n v="527"/>
    <x v="22"/>
    <x v="9"/>
    <n v="13"/>
    <n v="4"/>
    <x v="0"/>
    <x v="0"/>
    <s v="East"/>
    <x v="0"/>
    <s v="Central Ottawa"/>
  </r>
  <r>
    <n v="528"/>
    <x v="22"/>
    <x v="10"/>
    <n v="15"/>
    <n v="2"/>
    <x v="0"/>
    <x v="0"/>
    <s v="East"/>
    <x v="0"/>
    <s v="Central Ottawa"/>
  </r>
  <r>
    <n v="529"/>
    <x v="22"/>
    <x v="11"/>
    <n v="16"/>
    <n v="10"/>
    <x v="0"/>
    <x v="0"/>
    <s v="East"/>
    <x v="0"/>
    <s v="Central Ottawa"/>
  </r>
  <r>
    <n v="530"/>
    <x v="22"/>
    <x v="12"/>
    <n v="7"/>
    <n v="9"/>
    <x v="0"/>
    <x v="0"/>
    <s v="East"/>
    <x v="0"/>
    <s v="Central Ottawa"/>
  </r>
  <r>
    <n v="531"/>
    <x v="22"/>
    <x v="13"/>
    <n v="19"/>
    <n v="11"/>
    <x v="0"/>
    <x v="0"/>
    <s v="East"/>
    <x v="0"/>
    <s v="Central Ottawa"/>
  </r>
  <r>
    <n v="532"/>
    <x v="22"/>
    <x v="14"/>
    <n v="38"/>
    <n v="10"/>
    <x v="0"/>
    <x v="0"/>
    <s v="East"/>
    <x v="0"/>
    <s v="Central Ottawa"/>
  </r>
  <r>
    <n v="533"/>
    <x v="22"/>
    <x v="15"/>
    <n v="22"/>
    <n v="10"/>
    <x v="0"/>
    <x v="0"/>
    <s v="East"/>
    <x v="0"/>
    <s v="Central Ottawa"/>
  </r>
  <r>
    <n v="534"/>
    <x v="22"/>
    <x v="16"/>
    <n v="19"/>
    <n v="10"/>
    <x v="0"/>
    <x v="0"/>
    <s v="East"/>
    <x v="0"/>
    <s v="Central Ottawa"/>
  </r>
  <r>
    <n v="535"/>
    <x v="22"/>
    <x v="17"/>
    <n v="18"/>
    <n v="6"/>
    <x v="0"/>
    <x v="0"/>
    <s v="East"/>
    <x v="0"/>
    <s v="Central Ottawa"/>
  </r>
  <r>
    <n v="536"/>
    <x v="22"/>
    <x v="18"/>
    <n v="18"/>
    <n v="7"/>
    <x v="0"/>
    <x v="0"/>
    <s v="East"/>
    <x v="0"/>
    <s v="Central Ottawa"/>
  </r>
  <r>
    <n v="537"/>
    <x v="22"/>
    <x v="19"/>
    <n v="20"/>
    <n v="6"/>
    <x v="0"/>
    <x v="0"/>
    <s v="East"/>
    <x v="0"/>
    <s v="Central Ottawa"/>
  </r>
  <r>
    <n v="538"/>
    <x v="22"/>
    <x v="20"/>
    <n v="11"/>
    <n v="6"/>
    <x v="0"/>
    <x v="0"/>
    <s v="East"/>
    <x v="0"/>
    <s v="Central Ottawa"/>
  </r>
  <r>
    <n v="539"/>
    <x v="22"/>
    <x v="21"/>
    <n v="9"/>
    <n v="6"/>
    <x v="0"/>
    <x v="0"/>
    <s v="East"/>
    <x v="0"/>
    <s v="Central Ottawa"/>
  </r>
  <r>
    <n v="540"/>
    <x v="22"/>
    <x v="22"/>
    <n v="10"/>
    <n v="5"/>
    <x v="0"/>
    <x v="0"/>
    <s v="East"/>
    <x v="0"/>
    <s v="Central Ottawa"/>
  </r>
  <r>
    <n v="541"/>
    <x v="22"/>
    <x v="23"/>
    <n v="13"/>
    <n v="11"/>
    <x v="0"/>
    <x v="0"/>
    <s v="East"/>
    <x v="0"/>
    <s v="Central Ottawa"/>
  </r>
  <r>
    <n v="542"/>
    <x v="23"/>
    <x v="0"/>
    <n v="45"/>
    <n v="2"/>
    <x v="0"/>
    <x v="1"/>
    <s v="East"/>
    <x v="0"/>
    <s v="Central Ottawa"/>
  </r>
  <r>
    <n v="543"/>
    <x v="23"/>
    <x v="1"/>
    <n v="31"/>
    <n v="6"/>
    <x v="0"/>
    <x v="1"/>
    <s v="East"/>
    <x v="0"/>
    <s v="Central Ottawa"/>
  </r>
  <r>
    <n v="544"/>
    <x v="23"/>
    <x v="2"/>
    <n v="31"/>
    <n v="6"/>
    <x v="0"/>
    <x v="1"/>
    <s v="East"/>
    <x v="0"/>
    <s v="Central Ottawa"/>
  </r>
  <r>
    <n v="545"/>
    <x v="23"/>
    <x v="3"/>
    <n v="26"/>
    <n v="2"/>
    <x v="0"/>
    <x v="1"/>
    <s v="East"/>
    <x v="0"/>
    <s v="Central Ottawa"/>
  </r>
  <r>
    <n v="546"/>
    <x v="23"/>
    <x v="4"/>
    <n v="20"/>
    <n v="1"/>
    <x v="0"/>
    <x v="1"/>
    <s v="East"/>
    <x v="0"/>
    <s v="Central Ottawa"/>
  </r>
  <r>
    <n v="547"/>
    <x v="23"/>
    <x v="5"/>
    <n v="10"/>
    <n v="3"/>
    <x v="0"/>
    <x v="1"/>
    <s v="East"/>
    <x v="0"/>
    <s v="Central Ottawa"/>
  </r>
  <r>
    <n v="548"/>
    <x v="23"/>
    <x v="6"/>
    <n v="12"/>
    <n v="1"/>
    <x v="0"/>
    <x v="1"/>
    <s v="East"/>
    <x v="0"/>
    <s v="Central Ottawa"/>
  </r>
  <r>
    <n v="549"/>
    <x v="23"/>
    <x v="7"/>
    <n v="8"/>
    <n v="0"/>
    <x v="0"/>
    <x v="1"/>
    <s v="East"/>
    <x v="0"/>
    <s v="Central Ottawa"/>
  </r>
  <r>
    <n v="550"/>
    <x v="23"/>
    <x v="8"/>
    <n v="6"/>
    <n v="1"/>
    <x v="0"/>
    <x v="1"/>
    <s v="East"/>
    <x v="0"/>
    <s v="Central Ottawa"/>
  </r>
  <r>
    <n v="551"/>
    <x v="23"/>
    <x v="9"/>
    <n v="10"/>
    <n v="1"/>
    <x v="0"/>
    <x v="1"/>
    <s v="East"/>
    <x v="0"/>
    <s v="Central Ottawa"/>
  </r>
  <r>
    <n v="552"/>
    <x v="23"/>
    <x v="10"/>
    <n v="8"/>
    <n v="1"/>
    <x v="0"/>
    <x v="1"/>
    <s v="East"/>
    <x v="0"/>
    <s v="Central Ottawa"/>
  </r>
  <r>
    <n v="553"/>
    <x v="23"/>
    <x v="11"/>
    <n v="11"/>
    <n v="1"/>
    <x v="0"/>
    <x v="1"/>
    <s v="East"/>
    <x v="0"/>
    <s v="Central Ottawa"/>
  </r>
  <r>
    <n v="554"/>
    <x v="23"/>
    <x v="12"/>
    <n v="25"/>
    <n v="3"/>
    <x v="0"/>
    <x v="1"/>
    <s v="East"/>
    <x v="0"/>
    <s v="Central Ottawa"/>
  </r>
  <r>
    <n v="555"/>
    <x v="23"/>
    <x v="13"/>
    <n v="22"/>
    <n v="3"/>
    <x v="0"/>
    <x v="1"/>
    <s v="East"/>
    <x v="0"/>
    <s v="Central Ottawa"/>
  </r>
  <r>
    <n v="556"/>
    <x v="23"/>
    <x v="14"/>
    <n v="33"/>
    <n v="3"/>
    <x v="0"/>
    <x v="1"/>
    <s v="East"/>
    <x v="0"/>
    <s v="Central Ottawa"/>
  </r>
  <r>
    <n v="557"/>
    <x v="23"/>
    <x v="15"/>
    <n v="19"/>
    <n v="5"/>
    <x v="0"/>
    <x v="1"/>
    <s v="East"/>
    <x v="0"/>
    <s v="Central Ottawa"/>
  </r>
  <r>
    <n v="558"/>
    <x v="23"/>
    <x v="16"/>
    <n v="30"/>
    <n v="4"/>
    <x v="0"/>
    <x v="1"/>
    <s v="East"/>
    <x v="0"/>
    <s v="Central Ottawa"/>
  </r>
  <r>
    <n v="559"/>
    <x v="23"/>
    <x v="17"/>
    <n v="15"/>
    <n v="1"/>
    <x v="0"/>
    <x v="1"/>
    <s v="East"/>
    <x v="0"/>
    <s v="Central Ottawa"/>
  </r>
  <r>
    <n v="560"/>
    <x v="23"/>
    <x v="18"/>
    <n v="14"/>
    <n v="2"/>
    <x v="0"/>
    <x v="1"/>
    <s v="East"/>
    <x v="0"/>
    <s v="Central Ottawa"/>
  </r>
  <r>
    <n v="561"/>
    <x v="23"/>
    <x v="19"/>
    <n v="8"/>
    <n v="2"/>
    <x v="0"/>
    <x v="1"/>
    <s v="East"/>
    <x v="0"/>
    <s v="Central Ottawa"/>
  </r>
  <r>
    <n v="562"/>
    <x v="23"/>
    <x v="20"/>
    <n v="19"/>
    <n v="1"/>
    <x v="0"/>
    <x v="1"/>
    <s v="East"/>
    <x v="0"/>
    <s v="Central Ottawa"/>
  </r>
  <r>
    <n v="563"/>
    <x v="23"/>
    <x v="21"/>
    <n v="15"/>
    <n v="6"/>
    <x v="0"/>
    <x v="1"/>
    <s v="East"/>
    <x v="0"/>
    <s v="Central Ottawa"/>
  </r>
  <r>
    <n v="564"/>
    <x v="23"/>
    <x v="22"/>
    <n v="15"/>
    <n v="2"/>
    <x v="0"/>
    <x v="1"/>
    <s v="East"/>
    <x v="0"/>
    <s v="Central Ottawa"/>
  </r>
  <r>
    <n v="565"/>
    <x v="23"/>
    <x v="23"/>
    <n v="8"/>
    <n v="8"/>
    <x v="0"/>
    <x v="1"/>
    <s v="East"/>
    <x v="0"/>
    <s v="Central Ottawa"/>
  </r>
  <r>
    <n v="566"/>
    <x v="24"/>
    <x v="0"/>
    <n v="65"/>
    <n v="17"/>
    <x v="1"/>
    <x v="1"/>
    <s v="East"/>
    <x v="0"/>
    <s v="Central Ottawa"/>
  </r>
  <r>
    <n v="567"/>
    <x v="24"/>
    <x v="1"/>
    <n v="61"/>
    <n v="33"/>
    <x v="1"/>
    <x v="1"/>
    <s v="East"/>
    <x v="0"/>
    <s v="Central Ottawa"/>
  </r>
  <r>
    <n v="568"/>
    <x v="24"/>
    <x v="2"/>
    <n v="61"/>
    <n v="25"/>
    <x v="1"/>
    <x v="1"/>
    <s v="East"/>
    <x v="0"/>
    <s v="Central Ottawa"/>
  </r>
  <r>
    <n v="569"/>
    <x v="24"/>
    <x v="3"/>
    <n v="34"/>
    <n v="24"/>
    <x v="1"/>
    <x v="1"/>
    <s v="East"/>
    <x v="0"/>
    <s v="Central Ottawa"/>
  </r>
  <r>
    <n v="570"/>
    <x v="24"/>
    <x v="4"/>
    <n v="24"/>
    <n v="11"/>
    <x v="1"/>
    <x v="1"/>
    <s v="East"/>
    <x v="0"/>
    <s v="Central Ottawa"/>
  </r>
  <r>
    <n v="571"/>
    <x v="24"/>
    <x v="5"/>
    <n v="21"/>
    <n v="13"/>
    <x v="1"/>
    <x v="1"/>
    <s v="East"/>
    <x v="0"/>
    <s v="Central Ottawa"/>
  </r>
  <r>
    <n v="572"/>
    <x v="24"/>
    <x v="6"/>
    <n v="10"/>
    <n v="8"/>
    <x v="1"/>
    <x v="1"/>
    <s v="East"/>
    <x v="0"/>
    <s v="Central Ottawa"/>
  </r>
  <r>
    <n v="573"/>
    <x v="24"/>
    <x v="7"/>
    <n v="20"/>
    <n v="17"/>
    <x v="1"/>
    <x v="1"/>
    <s v="East"/>
    <x v="0"/>
    <s v="Central Ottawa"/>
  </r>
  <r>
    <n v="574"/>
    <x v="24"/>
    <x v="8"/>
    <n v="12"/>
    <n v="14"/>
    <x v="1"/>
    <x v="1"/>
    <s v="East"/>
    <x v="0"/>
    <s v="Central Ottawa"/>
  </r>
  <r>
    <n v="575"/>
    <x v="24"/>
    <x v="9"/>
    <n v="16"/>
    <n v="19"/>
    <x v="1"/>
    <x v="1"/>
    <s v="East"/>
    <x v="0"/>
    <s v="Central Ottawa"/>
  </r>
  <r>
    <n v="576"/>
    <x v="24"/>
    <x v="10"/>
    <n v="17"/>
    <n v="11"/>
    <x v="1"/>
    <x v="1"/>
    <s v="East"/>
    <x v="0"/>
    <s v="Central Ottawa"/>
  </r>
  <r>
    <n v="577"/>
    <x v="24"/>
    <x v="11"/>
    <n v="12"/>
    <n v="15"/>
    <x v="1"/>
    <x v="1"/>
    <s v="East"/>
    <x v="0"/>
    <s v="Central Ottawa"/>
  </r>
  <r>
    <n v="578"/>
    <x v="24"/>
    <x v="12"/>
    <n v="17"/>
    <n v="15"/>
    <x v="1"/>
    <x v="1"/>
    <s v="East"/>
    <x v="0"/>
    <s v="Central Ottawa"/>
  </r>
  <r>
    <n v="579"/>
    <x v="24"/>
    <x v="13"/>
    <n v="49"/>
    <n v="26"/>
    <x v="1"/>
    <x v="1"/>
    <s v="East"/>
    <x v="0"/>
    <s v="Central Ottawa"/>
  </r>
  <r>
    <n v="580"/>
    <x v="24"/>
    <x v="14"/>
    <n v="58"/>
    <n v="59"/>
    <x v="1"/>
    <x v="1"/>
    <s v="East"/>
    <x v="0"/>
    <s v="Central Ottawa"/>
  </r>
  <r>
    <n v="581"/>
    <x v="24"/>
    <x v="15"/>
    <n v="57"/>
    <n v="89"/>
    <x v="1"/>
    <x v="1"/>
    <s v="East"/>
    <x v="0"/>
    <s v="Central Ottawa"/>
  </r>
  <r>
    <n v="582"/>
    <x v="24"/>
    <x v="16"/>
    <n v="45"/>
    <n v="76"/>
    <x v="1"/>
    <x v="1"/>
    <s v="East"/>
    <x v="0"/>
    <s v="Central Ottawa"/>
  </r>
  <r>
    <n v="583"/>
    <x v="24"/>
    <x v="17"/>
    <n v="35"/>
    <n v="61"/>
    <x v="1"/>
    <x v="1"/>
    <s v="East"/>
    <x v="0"/>
    <s v="Central Ottawa"/>
  </r>
  <r>
    <n v="584"/>
    <x v="24"/>
    <x v="18"/>
    <n v="38"/>
    <n v="38"/>
    <x v="1"/>
    <x v="1"/>
    <s v="East"/>
    <x v="0"/>
    <s v="Central Ottawa"/>
  </r>
  <r>
    <n v="585"/>
    <x v="24"/>
    <x v="19"/>
    <n v="24"/>
    <n v="69"/>
    <x v="1"/>
    <x v="1"/>
    <s v="East"/>
    <x v="0"/>
    <s v="Central Ottawa"/>
  </r>
  <r>
    <n v="586"/>
    <x v="24"/>
    <x v="20"/>
    <n v="13"/>
    <n v="49"/>
    <x v="1"/>
    <x v="1"/>
    <s v="East"/>
    <x v="0"/>
    <s v="Central Ottawa"/>
  </r>
  <r>
    <n v="587"/>
    <x v="24"/>
    <x v="21"/>
    <n v="14"/>
    <n v="15"/>
    <x v="1"/>
    <x v="1"/>
    <s v="East"/>
    <x v="0"/>
    <s v="Central Ottawa"/>
  </r>
  <r>
    <n v="588"/>
    <x v="24"/>
    <x v="22"/>
    <n v="17"/>
    <n v="18"/>
    <x v="1"/>
    <x v="1"/>
    <s v="East"/>
    <x v="0"/>
    <s v="Central Ottawa"/>
  </r>
  <r>
    <n v="589"/>
    <x v="24"/>
    <x v="23"/>
    <n v="26"/>
    <n v="55"/>
    <x v="1"/>
    <x v="1"/>
    <s v="East"/>
    <x v="0"/>
    <s v="Central Ottawa"/>
  </r>
  <r>
    <n v="590"/>
    <x v="25"/>
    <x v="0"/>
    <n v="17"/>
    <n v="5"/>
    <x v="0"/>
    <x v="0"/>
    <s v="East"/>
    <x v="0"/>
    <s v="Eastern Ottawa"/>
  </r>
  <r>
    <n v="591"/>
    <x v="25"/>
    <x v="1"/>
    <n v="20"/>
    <n v="5"/>
    <x v="0"/>
    <x v="0"/>
    <s v="East"/>
    <x v="0"/>
    <s v="Eastern Ottawa"/>
  </r>
  <r>
    <n v="592"/>
    <x v="25"/>
    <x v="2"/>
    <n v="14"/>
    <n v="1"/>
    <x v="0"/>
    <x v="0"/>
    <s v="East"/>
    <x v="0"/>
    <s v="Eastern Ottawa"/>
  </r>
  <r>
    <n v="593"/>
    <x v="25"/>
    <x v="3"/>
    <n v="6"/>
    <n v="0"/>
    <x v="0"/>
    <x v="0"/>
    <s v="East"/>
    <x v="0"/>
    <s v="Eastern Ottawa"/>
  </r>
  <r>
    <n v="594"/>
    <x v="25"/>
    <x v="4"/>
    <n v="10"/>
    <n v="3"/>
    <x v="0"/>
    <x v="0"/>
    <s v="East"/>
    <x v="0"/>
    <s v="Eastern Ottawa"/>
  </r>
  <r>
    <n v="595"/>
    <x v="25"/>
    <x v="5"/>
    <n v="8"/>
    <n v="5"/>
    <x v="0"/>
    <x v="0"/>
    <s v="East"/>
    <x v="0"/>
    <s v="Eastern Ottawa"/>
  </r>
  <r>
    <n v="596"/>
    <x v="25"/>
    <x v="6"/>
    <n v="6"/>
    <n v="0"/>
    <x v="0"/>
    <x v="0"/>
    <s v="East"/>
    <x v="0"/>
    <s v="Eastern Ottawa"/>
  </r>
  <r>
    <n v="597"/>
    <x v="25"/>
    <x v="7"/>
    <n v="1"/>
    <n v="0"/>
    <x v="0"/>
    <x v="0"/>
    <s v="East"/>
    <x v="0"/>
    <s v="Eastern Ottawa"/>
  </r>
  <r>
    <n v="598"/>
    <x v="25"/>
    <x v="8"/>
    <n v="4"/>
    <n v="1"/>
    <x v="0"/>
    <x v="0"/>
    <s v="East"/>
    <x v="0"/>
    <s v="Eastern Ottawa"/>
  </r>
  <r>
    <n v="599"/>
    <x v="25"/>
    <x v="9"/>
    <n v="6"/>
    <n v="2"/>
    <x v="0"/>
    <x v="0"/>
    <s v="East"/>
    <x v="0"/>
    <s v="Eastern Ottawa"/>
  </r>
  <r>
    <n v="600"/>
    <x v="25"/>
    <x v="10"/>
    <n v="9"/>
    <n v="1"/>
    <x v="0"/>
    <x v="0"/>
    <s v="East"/>
    <x v="0"/>
    <s v="Eastern Ottawa"/>
  </r>
  <r>
    <n v="601"/>
    <x v="25"/>
    <x v="11"/>
    <n v="9"/>
    <n v="0"/>
    <x v="0"/>
    <x v="0"/>
    <s v="East"/>
    <x v="0"/>
    <s v="Eastern Ottawa"/>
  </r>
  <r>
    <n v="602"/>
    <x v="25"/>
    <x v="12"/>
    <n v="10"/>
    <n v="4"/>
    <x v="0"/>
    <x v="0"/>
    <s v="East"/>
    <x v="0"/>
    <s v="Eastern Ottawa"/>
  </r>
  <r>
    <n v="603"/>
    <x v="25"/>
    <x v="13"/>
    <n v="11"/>
    <n v="2"/>
    <x v="0"/>
    <x v="0"/>
    <s v="East"/>
    <x v="0"/>
    <s v="Eastern Ottawa"/>
  </r>
  <r>
    <n v="604"/>
    <x v="25"/>
    <x v="14"/>
    <n v="11"/>
    <n v="7"/>
    <x v="0"/>
    <x v="0"/>
    <s v="East"/>
    <x v="0"/>
    <s v="Eastern Ottawa"/>
  </r>
  <r>
    <n v="605"/>
    <x v="25"/>
    <x v="15"/>
    <n v="15"/>
    <n v="3"/>
    <x v="0"/>
    <x v="0"/>
    <s v="East"/>
    <x v="0"/>
    <s v="Eastern Ottawa"/>
  </r>
  <r>
    <n v="606"/>
    <x v="25"/>
    <x v="16"/>
    <n v="7"/>
    <n v="0"/>
    <x v="0"/>
    <x v="0"/>
    <s v="East"/>
    <x v="0"/>
    <s v="Eastern Ottawa"/>
  </r>
  <r>
    <n v="607"/>
    <x v="25"/>
    <x v="17"/>
    <n v="20"/>
    <n v="2"/>
    <x v="0"/>
    <x v="0"/>
    <s v="East"/>
    <x v="0"/>
    <s v="Eastern Ottawa"/>
  </r>
  <r>
    <n v="608"/>
    <x v="25"/>
    <x v="18"/>
    <n v="8"/>
    <n v="2"/>
    <x v="0"/>
    <x v="0"/>
    <s v="East"/>
    <x v="0"/>
    <s v="Eastern Ottawa"/>
  </r>
  <r>
    <n v="609"/>
    <x v="25"/>
    <x v="19"/>
    <n v="5"/>
    <n v="2"/>
    <x v="0"/>
    <x v="0"/>
    <s v="East"/>
    <x v="0"/>
    <s v="Eastern Ottawa"/>
  </r>
  <r>
    <n v="610"/>
    <x v="25"/>
    <x v="20"/>
    <n v="6"/>
    <n v="0"/>
    <x v="0"/>
    <x v="0"/>
    <s v="East"/>
    <x v="0"/>
    <s v="Eastern Ottawa"/>
  </r>
  <r>
    <n v="611"/>
    <x v="25"/>
    <x v="21"/>
    <n v="4"/>
    <n v="2"/>
    <x v="0"/>
    <x v="0"/>
    <s v="East"/>
    <x v="0"/>
    <s v="Eastern Ottawa"/>
  </r>
  <r>
    <n v="612"/>
    <x v="25"/>
    <x v="22"/>
    <n v="6"/>
    <n v="6"/>
    <x v="0"/>
    <x v="0"/>
    <s v="East"/>
    <x v="0"/>
    <s v="Eastern Ottawa"/>
  </r>
  <r>
    <n v="613"/>
    <x v="25"/>
    <x v="23"/>
    <n v="6"/>
    <n v="6"/>
    <x v="0"/>
    <x v="0"/>
    <s v="East"/>
    <x v="0"/>
    <s v="Eastern Ottawa"/>
  </r>
  <r>
    <n v="614"/>
    <x v="26"/>
    <x v="0"/>
    <n v="4"/>
    <n v="0"/>
    <x v="0"/>
    <x v="0"/>
    <s v="East"/>
    <x v="0"/>
    <s v="N/A"/>
  </r>
  <r>
    <n v="615"/>
    <x v="26"/>
    <x v="1"/>
    <n v="4"/>
    <n v="0"/>
    <x v="0"/>
    <x v="0"/>
    <s v="East"/>
    <x v="0"/>
    <s v="N/A"/>
  </r>
  <r>
    <n v="616"/>
    <x v="26"/>
    <x v="2"/>
    <n v="4"/>
    <n v="0"/>
    <x v="0"/>
    <x v="0"/>
    <s v="East"/>
    <x v="0"/>
    <s v="N/A"/>
  </r>
  <r>
    <n v="617"/>
    <x v="26"/>
    <x v="3"/>
    <n v="1"/>
    <n v="0"/>
    <x v="0"/>
    <x v="0"/>
    <s v="East"/>
    <x v="0"/>
    <s v="N/A"/>
  </r>
  <r>
    <n v="618"/>
    <x v="26"/>
    <x v="4"/>
    <n v="1"/>
    <n v="0"/>
    <x v="0"/>
    <x v="0"/>
    <s v="East"/>
    <x v="0"/>
    <s v="N/A"/>
  </r>
  <r>
    <n v="619"/>
    <x v="26"/>
    <x v="7"/>
    <n v="3"/>
    <n v="0"/>
    <x v="0"/>
    <x v="0"/>
    <s v="East"/>
    <x v="0"/>
    <s v="N/A"/>
  </r>
  <r>
    <n v="620"/>
    <x v="26"/>
    <x v="8"/>
    <n v="2"/>
    <n v="0"/>
    <x v="0"/>
    <x v="0"/>
    <s v="East"/>
    <x v="0"/>
    <s v="N/A"/>
  </r>
  <r>
    <n v="621"/>
    <x v="26"/>
    <x v="10"/>
    <n v="1"/>
    <n v="0"/>
    <x v="0"/>
    <x v="0"/>
    <s v="East"/>
    <x v="0"/>
    <s v="N/A"/>
  </r>
  <r>
    <n v="622"/>
    <x v="26"/>
    <x v="11"/>
    <n v="2"/>
    <n v="0"/>
    <x v="0"/>
    <x v="0"/>
    <s v="East"/>
    <x v="0"/>
    <s v="N/A"/>
  </r>
  <r>
    <n v="623"/>
    <x v="26"/>
    <x v="12"/>
    <n v="3"/>
    <n v="0"/>
    <x v="0"/>
    <x v="0"/>
    <s v="East"/>
    <x v="0"/>
    <s v="N/A"/>
  </r>
  <r>
    <n v="624"/>
    <x v="26"/>
    <x v="13"/>
    <n v="2"/>
    <n v="0"/>
    <x v="0"/>
    <x v="0"/>
    <s v="East"/>
    <x v="0"/>
    <s v="N/A"/>
  </r>
  <r>
    <n v="625"/>
    <x v="26"/>
    <x v="14"/>
    <n v="2"/>
    <n v="0"/>
    <x v="0"/>
    <x v="0"/>
    <s v="East"/>
    <x v="0"/>
    <s v="N/A"/>
  </r>
  <r>
    <n v="626"/>
    <x v="26"/>
    <x v="15"/>
    <n v="2"/>
    <n v="0"/>
    <x v="0"/>
    <x v="0"/>
    <s v="East"/>
    <x v="0"/>
    <s v="N/A"/>
  </r>
  <r>
    <n v="627"/>
    <x v="26"/>
    <x v="16"/>
    <n v="1"/>
    <n v="0"/>
    <x v="0"/>
    <x v="0"/>
    <s v="East"/>
    <x v="0"/>
    <s v="N/A"/>
  </r>
  <r>
    <n v="628"/>
    <x v="26"/>
    <x v="18"/>
    <n v="4"/>
    <n v="0"/>
    <x v="0"/>
    <x v="0"/>
    <s v="East"/>
    <x v="0"/>
    <s v="N/A"/>
  </r>
  <r>
    <n v="629"/>
    <x v="26"/>
    <x v="19"/>
    <n v="1"/>
    <n v="0"/>
    <x v="0"/>
    <x v="0"/>
    <s v="East"/>
    <x v="0"/>
    <s v="N/A"/>
  </r>
  <r>
    <n v="630"/>
    <x v="26"/>
    <x v="20"/>
    <n v="1"/>
    <n v="0"/>
    <x v="0"/>
    <x v="0"/>
    <s v="East"/>
    <x v="0"/>
    <s v="N/A"/>
  </r>
  <r>
    <n v="631"/>
    <x v="26"/>
    <x v="22"/>
    <n v="1"/>
    <n v="0"/>
    <x v="0"/>
    <x v="0"/>
    <s v="East"/>
    <x v="0"/>
    <s v="N/A"/>
  </r>
  <r>
    <n v="632"/>
    <x v="26"/>
    <x v="23"/>
    <n v="1"/>
    <n v="0"/>
    <x v="0"/>
    <x v="0"/>
    <s v="East"/>
    <x v="0"/>
    <s v="N/A"/>
  </r>
  <r>
    <n v="633"/>
    <x v="27"/>
    <x v="0"/>
    <n v="35"/>
    <n v="16"/>
    <x v="0"/>
    <x v="0"/>
    <s v="East"/>
    <x v="0"/>
    <s v="Central Ottawa"/>
  </r>
  <r>
    <n v="634"/>
    <x v="27"/>
    <x v="1"/>
    <n v="33"/>
    <n v="4"/>
    <x v="0"/>
    <x v="0"/>
    <s v="East"/>
    <x v="0"/>
    <s v="Central Ottawa"/>
  </r>
  <r>
    <n v="635"/>
    <x v="27"/>
    <x v="2"/>
    <n v="25"/>
    <n v="2"/>
    <x v="0"/>
    <x v="0"/>
    <s v="East"/>
    <x v="0"/>
    <s v="Central Ottawa"/>
  </r>
  <r>
    <n v="636"/>
    <x v="27"/>
    <x v="3"/>
    <n v="17"/>
    <n v="1"/>
    <x v="0"/>
    <x v="0"/>
    <s v="East"/>
    <x v="0"/>
    <s v="Central Ottawa"/>
  </r>
  <r>
    <n v="637"/>
    <x v="27"/>
    <x v="4"/>
    <n v="11"/>
    <n v="3"/>
    <x v="0"/>
    <x v="0"/>
    <s v="East"/>
    <x v="0"/>
    <s v="Central Ottawa"/>
  </r>
  <r>
    <n v="638"/>
    <x v="27"/>
    <x v="5"/>
    <n v="10"/>
    <n v="1"/>
    <x v="0"/>
    <x v="0"/>
    <s v="East"/>
    <x v="0"/>
    <s v="Central Ottawa"/>
  </r>
  <r>
    <n v="639"/>
    <x v="27"/>
    <x v="6"/>
    <n v="7"/>
    <n v="1"/>
    <x v="0"/>
    <x v="0"/>
    <s v="East"/>
    <x v="0"/>
    <s v="Central Ottawa"/>
  </r>
  <r>
    <n v="640"/>
    <x v="27"/>
    <x v="7"/>
    <n v="10"/>
    <n v="2"/>
    <x v="0"/>
    <x v="0"/>
    <s v="East"/>
    <x v="0"/>
    <s v="Central Ottawa"/>
  </r>
  <r>
    <n v="641"/>
    <x v="27"/>
    <x v="8"/>
    <n v="7"/>
    <n v="0"/>
    <x v="0"/>
    <x v="0"/>
    <s v="East"/>
    <x v="0"/>
    <s v="Central Ottawa"/>
  </r>
  <r>
    <n v="642"/>
    <x v="27"/>
    <x v="9"/>
    <n v="2"/>
    <n v="3"/>
    <x v="0"/>
    <x v="0"/>
    <s v="East"/>
    <x v="0"/>
    <s v="Central Ottawa"/>
  </r>
  <r>
    <n v="643"/>
    <x v="27"/>
    <x v="10"/>
    <n v="3"/>
    <n v="1"/>
    <x v="0"/>
    <x v="0"/>
    <s v="East"/>
    <x v="0"/>
    <s v="Central Ottawa"/>
  </r>
  <r>
    <n v="644"/>
    <x v="27"/>
    <x v="11"/>
    <n v="6"/>
    <n v="7"/>
    <x v="0"/>
    <x v="0"/>
    <s v="East"/>
    <x v="0"/>
    <s v="Central Ottawa"/>
  </r>
  <r>
    <n v="645"/>
    <x v="27"/>
    <x v="12"/>
    <n v="7"/>
    <n v="7"/>
    <x v="0"/>
    <x v="0"/>
    <s v="East"/>
    <x v="0"/>
    <s v="Central Ottawa"/>
  </r>
  <r>
    <n v="646"/>
    <x v="27"/>
    <x v="13"/>
    <n v="15"/>
    <n v="5"/>
    <x v="0"/>
    <x v="0"/>
    <s v="East"/>
    <x v="0"/>
    <s v="Central Ottawa"/>
  </r>
  <r>
    <n v="647"/>
    <x v="27"/>
    <x v="14"/>
    <n v="17"/>
    <n v="2"/>
    <x v="0"/>
    <x v="0"/>
    <s v="East"/>
    <x v="0"/>
    <s v="Central Ottawa"/>
  </r>
  <r>
    <n v="648"/>
    <x v="27"/>
    <x v="15"/>
    <n v="11"/>
    <n v="5"/>
    <x v="0"/>
    <x v="0"/>
    <s v="East"/>
    <x v="0"/>
    <s v="Central Ottawa"/>
  </r>
  <r>
    <n v="649"/>
    <x v="27"/>
    <x v="16"/>
    <n v="18"/>
    <n v="4"/>
    <x v="0"/>
    <x v="0"/>
    <s v="East"/>
    <x v="0"/>
    <s v="Central Ottawa"/>
  </r>
  <r>
    <n v="650"/>
    <x v="27"/>
    <x v="17"/>
    <n v="12"/>
    <n v="0"/>
    <x v="0"/>
    <x v="0"/>
    <s v="East"/>
    <x v="0"/>
    <s v="Central Ottawa"/>
  </r>
  <r>
    <n v="651"/>
    <x v="27"/>
    <x v="18"/>
    <n v="9"/>
    <n v="3"/>
    <x v="0"/>
    <x v="0"/>
    <s v="East"/>
    <x v="0"/>
    <s v="Central Ottawa"/>
  </r>
  <r>
    <n v="652"/>
    <x v="27"/>
    <x v="19"/>
    <n v="10"/>
    <n v="2"/>
    <x v="0"/>
    <x v="0"/>
    <s v="East"/>
    <x v="0"/>
    <s v="Central Ottawa"/>
  </r>
  <r>
    <n v="653"/>
    <x v="27"/>
    <x v="20"/>
    <n v="3"/>
    <n v="5"/>
    <x v="0"/>
    <x v="0"/>
    <s v="East"/>
    <x v="0"/>
    <s v="Central Ottawa"/>
  </r>
  <r>
    <n v="654"/>
    <x v="27"/>
    <x v="21"/>
    <n v="3"/>
    <n v="1"/>
    <x v="0"/>
    <x v="0"/>
    <s v="East"/>
    <x v="0"/>
    <s v="Central Ottawa"/>
  </r>
  <r>
    <n v="655"/>
    <x v="27"/>
    <x v="22"/>
    <n v="15"/>
    <n v="2"/>
    <x v="0"/>
    <x v="0"/>
    <s v="East"/>
    <x v="0"/>
    <s v="Central Ottawa"/>
  </r>
  <r>
    <n v="656"/>
    <x v="27"/>
    <x v="23"/>
    <n v="14"/>
    <n v="5"/>
    <x v="0"/>
    <x v="0"/>
    <s v="East"/>
    <x v="0"/>
    <s v="Central Ottawa"/>
  </r>
  <r>
    <n v="657"/>
    <x v="28"/>
    <x v="0"/>
    <n v="27"/>
    <n v="7"/>
    <x v="0"/>
    <x v="0"/>
    <s v="East"/>
    <x v="0"/>
    <s v="Central Ottawa"/>
  </r>
  <r>
    <n v="658"/>
    <x v="28"/>
    <x v="1"/>
    <n v="22"/>
    <n v="9"/>
    <x v="0"/>
    <x v="0"/>
    <s v="East"/>
    <x v="0"/>
    <s v="Central Ottawa"/>
  </r>
  <r>
    <n v="659"/>
    <x v="28"/>
    <x v="2"/>
    <n v="24"/>
    <n v="8"/>
    <x v="0"/>
    <x v="0"/>
    <s v="East"/>
    <x v="0"/>
    <s v="Central Ottawa"/>
  </r>
  <r>
    <n v="660"/>
    <x v="28"/>
    <x v="3"/>
    <n v="12"/>
    <n v="5"/>
    <x v="0"/>
    <x v="0"/>
    <s v="East"/>
    <x v="0"/>
    <s v="Central Ottawa"/>
  </r>
  <r>
    <n v="661"/>
    <x v="28"/>
    <x v="4"/>
    <n v="10"/>
    <n v="2"/>
    <x v="0"/>
    <x v="0"/>
    <s v="East"/>
    <x v="0"/>
    <s v="Central Ottawa"/>
  </r>
  <r>
    <n v="662"/>
    <x v="28"/>
    <x v="5"/>
    <n v="10"/>
    <n v="1"/>
    <x v="0"/>
    <x v="0"/>
    <s v="East"/>
    <x v="0"/>
    <s v="Central Ottawa"/>
  </r>
  <r>
    <n v="663"/>
    <x v="28"/>
    <x v="6"/>
    <n v="3"/>
    <n v="3"/>
    <x v="0"/>
    <x v="0"/>
    <s v="East"/>
    <x v="0"/>
    <s v="Central Ottawa"/>
  </r>
  <r>
    <n v="664"/>
    <x v="28"/>
    <x v="7"/>
    <n v="6"/>
    <n v="2"/>
    <x v="0"/>
    <x v="0"/>
    <s v="East"/>
    <x v="0"/>
    <s v="Central Ottawa"/>
  </r>
  <r>
    <n v="665"/>
    <x v="28"/>
    <x v="8"/>
    <n v="8"/>
    <n v="0"/>
    <x v="0"/>
    <x v="0"/>
    <s v="East"/>
    <x v="0"/>
    <s v="Central Ottawa"/>
  </r>
  <r>
    <n v="666"/>
    <x v="28"/>
    <x v="9"/>
    <n v="6"/>
    <n v="3"/>
    <x v="0"/>
    <x v="0"/>
    <s v="East"/>
    <x v="0"/>
    <s v="Central Ottawa"/>
  </r>
  <r>
    <n v="667"/>
    <x v="28"/>
    <x v="10"/>
    <n v="11"/>
    <n v="5"/>
    <x v="0"/>
    <x v="0"/>
    <s v="East"/>
    <x v="0"/>
    <s v="Central Ottawa"/>
  </r>
  <r>
    <n v="668"/>
    <x v="28"/>
    <x v="11"/>
    <n v="10"/>
    <n v="9"/>
    <x v="0"/>
    <x v="0"/>
    <s v="East"/>
    <x v="0"/>
    <s v="Central Ottawa"/>
  </r>
  <r>
    <n v="669"/>
    <x v="28"/>
    <x v="12"/>
    <n v="12"/>
    <n v="16"/>
    <x v="0"/>
    <x v="0"/>
    <s v="East"/>
    <x v="0"/>
    <s v="Central Ottawa"/>
  </r>
  <r>
    <n v="670"/>
    <x v="28"/>
    <x v="13"/>
    <n v="29"/>
    <n v="10"/>
    <x v="0"/>
    <x v="0"/>
    <s v="East"/>
    <x v="0"/>
    <s v="Central Ottawa"/>
  </r>
  <r>
    <n v="671"/>
    <x v="28"/>
    <x v="14"/>
    <n v="22"/>
    <n v="13"/>
    <x v="0"/>
    <x v="0"/>
    <s v="East"/>
    <x v="0"/>
    <s v="Central Ottawa"/>
  </r>
  <r>
    <n v="672"/>
    <x v="28"/>
    <x v="15"/>
    <n v="18"/>
    <n v="8"/>
    <x v="0"/>
    <x v="0"/>
    <s v="East"/>
    <x v="0"/>
    <s v="Central Ottawa"/>
  </r>
  <r>
    <n v="673"/>
    <x v="28"/>
    <x v="16"/>
    <n v="13"/>
    <n v="7"/>
    <x v="0"/>
    <x v="0"/>
    <s v="East"/>
    <x v="0"/>
    <s v="Central Ottawa"/>
  </r>
  <r>
    <n v="674"/>
    <x v="28"/>
    <x v="17"/>
    <n v="11"/>
    <n v="6"/>
    <x v="0"/>
    <x v="0"/>
    <s v="East"/>
    <x v="0"/>
    <s v="Central Ottawa"/>
  </r>
  <r>
    <n v="675"/>
    <x v="28"/>
    <x v="18"/>
    <n v="10"/>
    <n v="2"/>
    <x v="0"/>
    <x v="0"/>
    <s v="East"/>
    <x v="0"/>
    <s v="Central Ottawa"/>
  </r>
  <r>
    <n v="676"/>
    <x v="28"/>
    <x v="19"/>
    <n v="8"/>
    <n v="2"/>
    <x v="0"/>
    <x v="0"/>
    <s v="East"/>
    <x v="0"/>
    <s v="Central Ottawa"/>
  </r>
  <r>
    <n v="677"/>
    <x v="28"/>
    <x v="20"/>
    <n v="3"/>
    <n v="5"/>
    <x v="0"/>
    <x v="0"/>
    <s v="East"/>
    <x v="0"/>
    <s v="Central Ottawa"/>
  </r>
  <r>
    <n v="678"/>
    <x v="28"/>
    <x v="21"/>
    <n v="12"/>
    <n v="2"/>
    <x v="0"/>
    <x v="0"/>
    <s v="East"/>
    <x v="0"/>
    <s v="Central Ottawa"/>
  </r>
  <r>
    <n v="679"/>
    <x v="28"/>
    <x v="22"/>
    <n v="10"/>
    <n v="1"/>
    <x v="0"/>
    <x v="0"/>
    <s v="East"/>
    <x v="0"/>
    <s v="Central Ottawa"/>
  </r>
  <r>
    <n v="680"/>
    <x v="28"/>
    <x v="23"/>
    <n v="13"/>
    <n v="5"/>
    <x v="0"/>
    <x v="0"/>
    <s v="East"/>
    <x v="0"/>
    <s v="Central Ottawa"/>
  </r>
  <r>
    <n v="681"/>
    <x v="29"/>
    <x v="0"/>
    <n v="25"/>
    <n v="5"/>
    <x v="0"/>
    <x v="0"/>
    <s v="East"/>
    <x v="0"/>
    <s v="Central Ottawa"/>
  </r>
  <r>
    <n v="682"/>
    <x v="29"/>
    <x v="1"/>
    <n v="43"/>
    <n v="5"/>
    <x v="0"/>
    <x v="0"/>
    <s v="East"/>
    <x v="0"/>
    <s v="Central Ottawa"/>
  </r>
  <r>
    <n v="683"/>
    <x v="29"/>
    <x v="2"/>
    <n v="22"/>
    <n v="6"/>
    <x v="0"/>
    <x v="0"/>
    <s v="East"/>
    <x v="0"/>
    <s v="Central Ottawa"/>
  </r>
  <r>
    <n v="684"/>
    <x v="29"/>
    <x v="3"/>
    <n v="17"/>
    <n v="6"/>
    <x v="0"/>
    <x v="0"/>
    <s v="East"/>
    <x v="0"/>
    <s v="Central Ottawa"/>
  </r>
  <r>
    <n v="685"/>
    <x v="29"/>
    <x v="4"/>
    <n v="10"/>
    <n v="0"/>
    <x v="0"/>
    <x v="0"/>
    <s v="East"/>
    <x v="0"/>
    <s v="Central Ottawa"/>
  </r>
  <r>
    <n v="686"/>
    <x v="29"/>
    <x v="5"/>
    <n v="10"/>
    <n v="1"/>
    <x v="0"/>
    <x v="0"/>
    <s v="East"/>
    <x v="0"/>
    <s v="Central Ottawa"/>
  </r>
  <r>
    <n v="687"/>
    <x v="29"/>
    <x v="6"/>
    <n v="2"/>
    <n v="3"/>
    <x v="0"/>
    <x v="0"/>
    <s v="East"/>
    <x v="0"/>
    <s v="Central Ottawa"/>
  </r>
  <r>
    <n v="688"/>
    <x v="29"/>
    <x v="7"/>
    <n v="10"/>
    <n v="1"/>
    <x v="0"/>
    <x v="0"/>
    <s v="East"/>
    <x v="0"/>
    <s v="Central Ottawa"/>
  </r>
  <r>
    <n v="689"/>
    <x v="29"/>
    <x v="8"/>
    <n v="7"/>
    <n v="1"/>
    <x v="0"/>
    <x v="0"/>
    <s v="East"/>
    <x v="0"/>
    <s v="Central Ottawa"/>
  </r>
  <r>
    <n v="690"/>
    <x v="29"/>
    <x v="9"/>
    <n v="5"/>
    <n v="0"/>
    <x v="0"/>
    <x v="0"/>
    <s v="East"/>
    <x v="0"/>
    <s v="Central Ottawa"/>
  </r>
  <r>
    <n v="691"/>
    <x v="29"/>
    <x v="10"/>
    <n v="11"/>
    <n v="7"/>
    <x v="0"/>
    <x v="0"/>
    <s v="East"/>
    <x v="0"/>
    <s v="Central Ottawa"/>
  </r>
  <r>
    <n v="692"/>
    <x v="29"/>
    <x v="11"/>
    <n v="13"/>
    <n v="11"/>
    <x v="0"/>
    <x v="0"/>
    <s v="East"/>
    <x v="0"/>
    <s v="Central Ottawa"/>
  </r>
  <r>
    <n v="693"/>
    <x v="29"/>
    <x v="12"/>
    <n v="6"/>
    <n v="3"/>
    <x v="0"/>
    <x v="0"/>
    <s v="East"/>
    <x v="0"/>
    <s v="Central Ottawa"/>
  </r>
  <r>
    <n v="694"/>
    <x v="29"/>
    <x v="13"/>
    <n v="12"/>
    <n v="11"/>
    <x v="0"/>
    <x v="0"/>
    <s v="East"/>
    <x v="0"/>
    <s v="Central Ottawa"/>
  </r>
  <r>
    <n v="695"/>
    <x v="29"/>
    <x v="14"/>
    <n v="18"/>
    <n v="11"/>
    <x v="0"/>
    <x v="0"/>
    <s v="East"/>
    <x v="0"/>
    <s v="Central Ottawa"/>
  </r>
  <r>
    <n v="696"/>
    <x v="29"/>
    <x v="15"/>
    <n v="20"/>
    <n v="6"/>
    <x v="0"/>
    <x v="0"/>
    <s v="East"/>
    <x v="0"/>
    <s v="Central Ottawa"/>
  </r>
  <r>
    <n v="697"/>
    <x v="29"/>
    <x v="16"/>
    <n v="37"/>
    <n v="6"/>
    <x v="0"/>
    <x v="0"/>
    <s v="East"/>
    <x v="0"/>
    <s v="Central Ottawa"/>
  </r>
  <r>
    <n v="698"/>
    <x v="29"/>
    <x v="17"/>
    <n v="22"/>
    <n v="4"/>
    <x v="0"/>
    <x v="0"/>
    <s v="East"/>
    <x v="0"/>
    <s v="Central Ottawa"/>
  </r>
  <r>
    <n v="699"/>
    <x v="29"/>
    <x v="18"/>
    <n v="6"/>
    <n v="4"/>
    <x v="0"/>
    <x v="0"/>
    <s v="East"/>
    <x v="0"/>
    <s v="Central Ottawa"/>
  </r>
  <r>
    <n v="700"/>
    <x v="29"/>
    <x v="19"/>
    <n v="5"/>
    <n v="0"/>
    <x v="0"/>
    <x v="0"/>
    <s v="East"/>
    <x v="0"/>
    <s v="Central Ottawa"/>
  </r>
  <r>
    <n v="701"/>
    <x v="29"/>
    <x v="20"/>
    <n v="3"/>
    <n v="0"/>
    <x v="0"/>
    <x v="0"/>
    <s v="East"/>
    <x v="0"/>
    <s v="Central Ottawa"/>
  </r>
  <r>
    <n v="702"/>
    <x v="29"/>
    <x v="21"/>
    <n v="3"/>
    <n v="11"/>
    <x v="0"/>
    <x v="0"/>
    <s v="East"/>
    <x v="0"/>
    <s v="Central Ottawa"/>
  </r>
  <r>
    <n v="703"/>
    <x v="29"/>
    <x v="22"/>
    <n v="7"/>
    <n v="6"/>
    <x v="0"/>
    <x v="0"/>
    <s v="East"/>
    <x v="0"/>
    <s v="Central Ottawa"/>
  </r>
  <r>
    <n v="704"/>
    <x v="29"/>
    <x v="23"/>
    <n v="11"/>
    <n v="9"/>
    <x v="0"/>
    <x v="0"/>
    <s v="East"/>
    <x v="0"/>
    <s v="Central Ottawa"/>
  </r>
  <r>
    <n v="705"/>
    <x v="30"/>
    <x v="0"/>
    <n v="55"/>
    <n v="4"/>
    <x v="1"/>
    <x v="0"/>
    <s v="East"/>
    <x v="0"/>
    <s v="Central Ottawa"/>
  </r>
  <r>
    <n v="706"/>
    <x v="30"/>
    <x v="1"/>
    <n v="40"/>
    <n v="11"/>
    <x v="1"/>
    <x v="0"/>
    <s v="East"/>
    <x v="0"/>
    <s v="Central Ottawa"/>
  </r>
  <r>
    <n v="707"/>
    <x v="30"/>
    <x v="2"/>
    <n v="48"/>
    <n v="4"/>
    <x v="1"/>
    <x v="0"/>
    <s v="East"/>
    <x v="0"/>
    <s v="Central Ottawa"/>
  </r>
  <r>
    <n v="708"/>
    <x v="30"/>
    <x v="3"/>
    <n v="29"/>
    <n v="6"/>
    <x v="1"/>
    <x v="0"/>
    <s v="East"/>
    <x v="0"/>
    <s v="Central Ottawa"/>
  </r>
  <r>
    <n v="709"/>
    <x v="30"/>
    <x v="4"/>
    <n v="18"/>
    <n v="5"/>
    <x v="1"/>
    <x v="0"/>
    <s v="East"/>
    <x v="0"/>
    <s v="Central Ottawa"/>
  </r>
  <r>
    <n v="710"/>
    <x v="30"/>
    <x v="5"/>
    <n v="16"/>
    <n v="1"/>
    <x v="1"/>
    <x v="0"/>
    <s v="East"/>
    <x v="0"/>
    <s v="Central Ottawa"/>
  </r>
  <r>
    <n v="711"/>
    <x v="30"/>
    <x v="6"/>
    <n v="9"/>
    <n v="0"/>
    <x v="1"/>
    <x v="0"/>
    <s v="East"/>
    <x v="0"/>
    <s v="Central Ottawa"/>
  </r>
  <r>
    <n v="712"/>
    <x v="30"/>
    <x v="7"/>
    <n v="11"/>
    <n v="1"/>
    <x v="1"/>
    <x v="0"/>
    <s v="East"/>
    <x v="0"/>
    <s v="Central Ottawa"/>
  </r>
  <r>
    <n v="713"/>
    <x v="30"/>
    <x v="8"/>
    <n v="22"/>
    <n v="1"/>
    <x v="1"/>
    <x v="0"/>
    <s v="East"/>
    <x v="0"/>
    <s v="Central Ottawa"/>
  </r>
  <r>
    <n v="714"/>
    <x v="30"/>
    <x v="9"/>
    <n v="8"/>
    <n v="2"/>
    <x v="1"/>
    <x v="0"/>
    <s v="East"/>
    <x v="0"/>
    <s v="Central Ottawa"/>
  </r>
  <r>
    <n v="715"/>
    <x v="30"/>
    <x v="10"/>
    <n v="6"/>
    <n v="2"/>
    <x v="1"/>
    <x v="0"/>
    <s v="East"/>
    <x v="0"/>
    <s v="Central Ottawa"/>
  </r>
  <r>
    <n v="716"/>
    <x v="30"/>
    <x v="11"/>
    <n v="15"/>
    <n v="4"/>
    <x v="1"/>
    <x v="0"/>
    <s v="East"/>
    <x v="0"/>
    <s v="Central Ottawa"/>
  </r>
  <r>
    <n v="717"/>
    <x v="30"/>
    <x v="12"/>
    <n v="21"/>
    <n v="8"/>
    <x v="1"/>
    <x v="0"/>
    <s v="East"/>
    <x v="0"/>
    <s v="Central Ottawa"/>
  </r>
  <r>
    <n v="718"/>
    <x v="30"/>
    <x v="13"/>
    <n v="31"/>
    <n v="5"/>
    <x v="1"/>
    <x v="0"/>
    <s v="East"/>
    <x v="0"/>
    <s v="Central Ottawa"/>
  </r>
  <r>
    <n v="719"/>
    <x v="30"/>
    <x v="14"/>
    <n v="37"/>
    <n v="10"/>
    <x v="1"/>
    <x v="0"/>
    <s v="East"/>
    <x v="0"/>
    <s v="Central Ottawa"/>
  </r>
  <r>
    <n v="720"/>
    <x v="30"/>
    <x v="15"/>
    <n v="27"/>
    <n v="13"/>
    <x v="1"/>
    <x v="0"/>
    <s v="East"/>
    <x v="0"/>
    <s v="Central Ottawa"/>
  </r>
  <r>
    <n v="721"/>
    <x v="30"/>
    <x v="16"/>
    <n v="23"/>
    <n v="4"/>
    <x v="1"/>
    <x v="0"/>
    <s v="East"/>
    <x v="0"/>
    <s v="Central Ottawa"/>
  </r>
  <r>
    <n v="722"/>
    <x v="30"/>
    <x v="17"/>
    <n v="28"/>
    <n v="4"/>
    <x v="1"/>
    <x v="0"/>
    <s v="East"/>
    <x v="0"/>
    <s v="Central Ottawa"/>
  </r>
  <r>
    <n v="723"/>
    <x v="30"/>
    <x v="18"/>
    <n v="16"/>
    <n v="4"/>
    <x v="1"/>
    <x v="0"/>
    <s v="East"/>
    <x v="0"/>
    <s v="Central Ottawa"/>
  </r>
  <r>
    <n v="724"/>
    <x v="30"/>
    <x v="19"/>
    <n v="23"/>
    <n v="2"/>
    <x v="1"/>
    <x v="0"/>
    <s v="East"/>
    <x v="0"/>
    <s v="Central Ottawa"/>
  </r>
  <r>
    <n v="725"/>
    <x v="30"/>
    <x v="20"/>
    <n v="13"/>
    <n v="2"/>
    <x v="1"/>
    <x v="0"/>
    <s v="East"/>
    <x v="0"/>
    <s v="Central Ottawa"/>
  </r>
  <r>
    <n v="726"/>
    <x v="30"/>
    <x v="21"/>
    <n v="11"/>
    <n v="5"/>
    <x v="1"/>
    <x v="0"/>
    <s v="East"/>
    <x v="0"/>
    <s v="Central Ottawa"/>
  </r>
  <r>
    <n v="727"/>
    <x v="30"/>
    <x v="22"/>
    <n v="10"/>
    <n v="0"/>
    <x v="1"/>
    <x v="0"/>
    <s v="East"/>
    <x v="0"/>
    <s v="Central Ottawa"/>
  </r>
  <r>
    <n v="728"/>
    <x v="30"/>
    <x v="23"/>
    <n v="20"/>
    <n v="4"/>
    <x v="1"/>
    <x v="0"/>
    <s v="East"/>
    <x v="0"/>
    <s v="Central Ottawa"/>
  </r>
  <r>
    <n v="729"/>
    <x v="31"/>
    <x v="0"/>
    <n v="39"/>
    <n v="4"/>
    <x v="0"/>
    <x v="0"/>
    <s v="East"/>
    <x v="0"/>
    <s v="Central Ottawa"/>
  </r>
  <r>
    <n v="730"/>
    <x v="31"/>
    <x v="1"/>
    <n v="39"/>
    <n v="8"/>
    <x v="0"/>
    <x v="0"/>
    <s v="East"/>
    <x v="0"/>
    <s v="Central Ottawa"/>
  </r>
  <r>
    <n v="731"/>
    <x v="31"/>
    <x v="2"/>
    <n v="31"/>
    <n v="5"/>
    <x v="0"/>
    <x v="0"/>
    <s v="East"/>
    <x v="0"/>
    <s v="Central Ottawa"/>
  </r>
  <r>
    <n v="732"/>
    <x v="31"/>
    <x v="3"/>
    <n v="18"/>
    <n v="7"/>
    <x v="0"/>
    <x v="0"/>
    <s v="East"/>
    <x v="0"/>
    <s v="Central Ottawa"/>
  </r>
  <r>
    <n v="733"/>
    <x v="31"/>
    <x v="4"/>
    <n v="12"/>
    <n v="5"/>
    <x v="0"/>
    <x v="0"/>
    <s v="East"/>
    <x v="0"/>
    <s v="Central Ottawa"/>
  </r>
  <r>
    <n v="734"/>
    <x v="31"/>
    <x v="5"/>
    <n v="13"/>
    <n v="0"/>
    <x v="0"/>
    <x v="0"/>
    <s v="East"/>
    <x v="0"/>
    <s v="Central Ottawa"/>
  </r>
  <r>
    <n v="735"/>
    <x v="31"/>
    <x v="6"/>
    <n v="18"/>
    <n v="2"/>
    <x v="0"/>
    <x v="0"/>
    <s v="East"/>
    <x v="0"/>
    <s v="Central Ottawa"/>
  </r>
  <r>
    <n v="736"/>
    <x v="31"/>
    <x v="7"/>
    <n v="28"/>
    <n v="1"/>
    <x v="0"/>
    <x v="0"/>
    <s v="East"/>
    <x v="0"/>
    <s v="Central Ottawa"/>
  </r>
  <r>
    <n v="737"/>
    <x v="31"/>
    <x v="8"/>
    <n v="8"/>
    <n v="1"/>
    <x v="0"/>
    <x v="0"/>
    <s v="East"/>
    <x v="0"/>
    <s v="Central Ottawa"/>
  </r>
  <r>
    <n v="738"/>
    <x v="31"/>
    <x v="9"/>
    <n v="10"/>
    <n v="3"/>
    <x v="0"/>
    <x v="0"/>
    <s v="East"/>
    <x v="0"/>
    <s v="Central Ottawa"/>
  </r>
  <r>
    <n v="739"/>
    <x v="31"/>
    <x v="10"/>
    <n v="11"/>
    <n v="2"/>
    <x v="0"/>
    <x v="0"/>
    <s v="East"/>
    <x v="0"/>
    <s v="Central Ottawa"/>
  </r>
  <r>
    <n v="740"/>
    <x v="31"/>
    <x v="11"/>
    <n v="14"/>
    <n v="4"/>
    <x v="0"/>
    <x v="0"/>
    <s v="East"/>
    <x v="0"/>
    <s v="Central Ottawa"/>
  </r>
  <r>
    <n v="741"/>
    <x v="31"/>
    <x v="12"/>
    <n v="27"/>
    <n v="7"/>
    <x v="0"/>
    <x v="0"/>
    <s v="East"/>
    <x v="0"/>
    <s v="Central Ottawa"/>
  </r>
  <r>
    <n v="742"/>
    <x v="31"/>
    <x v="13"/>
    <n v="25"/>
    <n v="1"/>
    <x v="0"/>
    <x v="0"/>
    <s v="East"/>
    <x v="0"/>
    <s v="Central Ottawa"/>
  </r>
  <r>
    <n v="743"/>
    <x v="31"/>
    <x v="14"/>
    <n v="47"/>
    <n v="4"/>
    <x v="0"/>
    <x v="0"/>
    <s v="East"/>
    <x v="0"/>
    <s v="Central Ottawa"/>
  </r>
  <r>
    <n v="744"/>
    <x v="31"/>
    <x v="15"/>
    <n v="43"/>
    <n v="7"/>
    <x v="0"/>
    <x v="0"/>
    <s v="East"/>
    <x v="0"/>
    <s v="Central Ottawa"/>
  </r>
  <r>
    <n v="745"/>
    <x v="31"/>
    <x v="16"/>
    <n v="35"/>
    <n v="1"/>
    <x v="0"/>
    <x v="0"/>
    <s v="East"/>
    <x v="0"/>
    <s v="Central Ottawa"/>
  </r>
  <r>
    <n v="746"/>
    <x v="31"/>
    <x v="17"/>
    <n v="17"/>
    <n v="5"/>
    <x v="0"/>
    <x v="0"/>
    <s v="East"/>
    <x v="0"/>
    <s v="Central Ottawa"/>
  </r>
  <r>
    <n v="747"/>
    <x v="31"/>
    <x v="18"/>
    <n v="14"/>
    <n v="1"/>
    <x v="0"/>
    <x v="0"/>
    <s v="East"/>
    <x v="0"/>
    <s v="Central Ottawa"/>
  </r>
  <r>
    <n v="748"/>
    <x v="31"/>
    <x v="19"/>
    <n v="15"/>
    <n v="3"/>
    <x v="0"/>
    <x v="0"/>
    <s v="East"/>
    <x v="0"/>
    <s v="Central Ottawa"/>
  </r>
  <r>
    <n v="749"/>
    <x v="31"/>
    <x v="20"/>
    <n v="12"/>
    <n v="4"/>
    <x v="0"/>
    <x v="0"/>
    <s v="East"/>
    <x v="0"/>
    <s v="Central Ottawa"/>
  </r>
  <r>
    <n v="750"/>
    <x v="31"/>
    <x v="21"/>
    <n v="15"/>
    <n v="4"/>
    <x v="0"/>
    <x v="0"/>
    <s v="East"/>
    <x v="0"/>
    <s v="Central Ottawa"/>
  </r>
  <r>
    <n v="751"/>
    <x v="31"/>
    <x v="22"/>
    <n v="27"/>
    <n v="1"/>
    <x v="0"/>
    <x v="0"/>
    <s v="East"/>
    <x v="0"/>
    <s v="Central Ottawa"/>
  </r>
  <r>
    <n v="752"/>
    <x v="31"/>
    <x v="23"/>
    <n v="13"/>
    <n v="0"/>
    <x v="0"/>
    <x v="0"/>
    <s v="East"/>
    <x v="0"/>
    <s v="Central Ottawa"/>
  </r>
  <r>
    <n v="753"/>
    <x v="32"/>
    <x v="0"/>
    <n v="21"/>
    <n v="3"/>
    <x v="0"/>
    <x v="0"/>
    <s v="East"/>
    <x v="0"/>
    <s v="Central Ottawa"/>
  </r>
  <r>
    <n v="754"/>
    <x v="32"/>
    <x v="1"/>
    <n v="27"/>
    <n v="12"/>
    <x v="0"/>
    <x v="0"/>
    <s v="East"/>
    <x v="0"/>
    <s v="Central Ottawa"/>
  </r>
  <r>
    <n v="755"/>
    <x v="32"/>
    <x v="2"/>
    <n v="17"/>
    <n v="10"/>
    <x v="0"/>
    <x v="0"/>
    <s v="East"/>
    <x v="0"/>
    <s v="Central Ottawa"/>
  </r>
  <r>
    <n v="756"/>
    <x v="32"/>
    <x v="3"/>
    <n v="18"/>
    <n v="13"/>
    <x v="0"/>
    <x v="0"/>
    <s v="East"/>
    <x v="0"/>
    <s v="Central Ottawa"/>
  </r>
  <r>
    <n v="757"/>
    <x v="32"/>
    <x v="4"/>
    <n v="18"/>
    <n v="9"/>
    <x v="0"/>
    <x v="0"/>
    <s v="East"/>
    <x v="0"/>
    <s v="Central Ottawa"/>
  </r>
  <r>
    <n v="758"/>
    <x v="32"/>
    <x v="5"/>
    <n v="7"/>
    <n v="6"/>
    <x v="0"/>
    <x v="0"/>
    <s v="East"/>
    <x v="0"/>
    <s v="Central Ottawa"/>
  </r>
  <r>
    <n v="759"/>
    <x v="32"/>
    <x v="6"/>
    <n v="1"/>
    <n v="4"/>
    <x v="0"/>
    <x v="0"/>
    <s v="East"/>
    <x v="0"/>
    <s v="Central Ottawa"/>
  </r>
  <r>
    <n v="760"/>
    <x v="32"/>
    <x v="7"/>
    <n v="3"/>
    <n v="3"/>
    <x v="0"/>
    <x v="0"/>
    <s v="East"/>
    <x v="0"/>
    <s v="Central Ottawa"/>
  </r>
  <r>
    <n v="761"/>
    <x v="32"/>
    <x v="8"/>
    <n v="4"/>
    <n v="4"/>
    <x v="0"/>
    <x v="0"/>
    <s v="East"/>
    <x v="0"/>
    <s v="Central Ottawa"/>
  </r>
  <r>
    <n v="762"/>
    <x v="32"/>
    <x v="9"/>
    <n v="7"/>
    <n v="1"/>
    <x v="0"/>
    <x v="0"/>
    <s v="East"/>
    <x v="0"/>
    <s v="Central Ottawa"/>
  </r>
  <r>
    <n v="763"/>
    <x v="32"/>
    <x v="10"/>
    <n v="5"/>
    <n v="2"/>
    <x v="0"/>
    <x v="0"/>
    <s v="East"/>
    <x v="0"/>
    <s v="Central Ottawa"/>
  </r>
  <r>
    <n v="764"/>
    <x v="32"/>
    <x v="11"/>
    <n v="6"/>
    <n v="9"/>
    <x v="0"/>
    <x v="0"/>
    <s v="East"/>
    <x v="0"/>
    <s v="Central Ottawa"/>
  </r>
  <r>
    <n v="765"/>
    <x v="32"/>
    <x v="12"/>
    <n v="6"/>
    <n v="5"/>
    <x v="0"/>
    <x v="0"/>
    <s v="East"/>
    <x v="0"/>
    <s v="Central Ottawa"/>
  </r>
  <r>
    <n v="766"/>
    <x v="32"/>
    <x v="13"/>
    <n v="17"/>
    <n v="6"/>
    <x v="0"/>
    <x v="0"/>
    <s v="East"/>
    <x v="0"/>
    <s v="Central Ottawa"/>
  </r>
  <r>
    <n v="767"/>
    <x v="32"/>
    <x v="14"/>
    <n v="11"/>
    <n v="5"/>
    <x v="0"/>
    <x v="0"/>
    <s v="East"/>
    <x v="0"/>
    <s v="Central Ottawa"/>
  </r>
  <r>
    <n v="768"/>
    <x v="32"/>
    <x v="15"/>
    <n v="7"/>
    <n v="8"/>
    <x v="0"/>
    <x v="0"/>
    <s v="East"/>
    <x v="0"/>
    <s v="Central Ottawa"/>
  </r>
  <r>
    <n v="769"/>
    <x v="32"/>
    <x v="16"/>
    <n v="1"/>
    <n v="5"/>
    <x v="0"/>
    <x v="0"/>
    <s v="East"/>
    <x v="0"/>
    <s v="Central Ottawa"/>
  </r>
  <r>
    <n v="770"/>
    <x v="32"/>
    <x v="17"/>
    <n v="5"/>
    <n v="2"/>
    <x v="0"/>
    <x v="0"/>
    <s v="East"/>
    <x v="0"/>
    <s v="Central Ottawa"/>
  </r>
  <r>
    <n v="771"/>
    <x v="32"/>
    <x v="18"/>
    <n v="4"/>
    <n v="0"/>
    <x v="0"/>
    <x v="0"/>
    <s v="East"/>
    <x v="0"/>
    <s v="Central Ottawa"/>
  </r>
  <r>
    <n v="772"/>
    <x v="32"/>
    <x v="19"/>
    <n v="7"/>
    <n v="4"/>
    <x v="0"/>
    <x v="0"/>
    <s v="East"/>
    <x v="0"/>
    <s v="Central Ottawa"/>
  </r>
  <r>
    <n v="773"/>
    <x v="32"/>
    <x v="20"/>
    <n v="8"/>
    <n v="2"/>
    <x v="0"/>
    <x v="0"/>
    <s v="East"/>
    <x v="0"/>
    <s v="Central Ottawa"/>
  </r>
  <r>
    <n v="774"/>
    <x v="32"/>
    <x v="21"/>
    <n v="3"/>
    <n v="3"/>
    <x v="0"/>
    <x v="0"/>
    <s v="East"/>
    <x v="0"/>
    <s v="Central Ottawa"/>
  </r>
  <r>
    <n v="775"/>
    <x v="32"/>
    <x v="22"/>
    <n v="6"/>
    <n v="4"/>
    <x v="0"/>
    <x v="0"/>
    <s v="East"/>
    <x v="0"/>
    <s v="Central Ottawa"/>
  </r>
  <r>
    <n v="776"/>
    <x v="32"/>
    <x v="23"/>
    <n v="10"/>
    <n v="3"/>
    <x v="0"/>
    <x v="0"/>
    <s v="East"/>
    <x v="0"/>
    <s v="Central Ottawa"/>
  </r>
  <r>
    <n v="778"/>
    <x v="33"/>
    <x v="0"/>
    <n v="52"/>
    <n v="21"/>
    <x v="0"/>
    <x v="0"/>
    <s v="East"/>
    <x v="0"/>
    <s v="Central Ottawa"/>
  </r>
  <r>
    <n v="779"/>
    <x v="33"/>
    <x v="1"/>
    <n v="90"/>
    <n v="30"/>
    <x v="0"/>
    <x v="0"/>
    <s v="East"/>
    <x v="0"/>
    <s v="Central Ottawa"/>
  </r>
  <r>
    <n v="780"/>
    <x v="33"/>
    <x v="2"/>
    <n v="83"/>
    <n v="11"/>
    <x v="0"/>
    <x v="0"/>
    <s v="East"/>
    <x v="0"/>
    <s v="Central Ottawa"/>
  </r>
  <r>
    <n v="781"/>
    <x v="33"/>
    <x v="3"/>
    <n v="43"/>
    <n v="11"/>
    <x v="0"/>
    <x v="0"/>
    <s v="East"/>
    <x v="0"/>
    <s v="Central Ottawa"/>
  </r>
  <r>
    <n v="782"/>
    <x v="33"/>
    <x v="4"/>
    <n v="23"/>
    <n v="12"/>
    <x v="0"/>
    <x v="0"/>
    <s v="East"/>
    <x v="0"/>
    <s v="Central Ottawa"/>
  </r>
  <r>
    <n v="783"/>
    <x v="33"/>
    <x v="5"/>
    <n v="16"/>
    <n v="17"/>
    <x v="0"/>
    <x v="0"/>
    <s v="East"/>
    <x v="0"/>
    <s v="Central Ottawa"/>
  </r>
  <r>
    <n v="784"/>
    <x v="33"/>
    <x v="6"/>
    <n v="7"/>
    <n v="2"/>
    <x v="0"/>
    <x v="0"/>
    <s v="East"/>
    <x v="0"/>
    <s v="Central Ottawa"/>
  </r>
  <r>
    <n v="785"/>
    <x v="33"/>
    <x v="7"/>
    <n v="10"/>
    <n v="4"/>
    <x v="0"/>
    <x v="0"/>
    <s v="East"/>
    <x v="0"/>
    <s v="Central Ottawa"/>
  </r>
  <r>
    <n v="786"/>
    <x v="33"/>
    <x v="8"/>
    <n v="9"/>
    <n v="3"/>
    <x v="0"/>
    <x v="0"/>
    <s v="East"/>
    <x v="0"/>
    <s v="Central Ottawa"/>
  </r>
  <r>
    <n v="787"/>
    <x v="33"/>
    <x v="9"/>
    <n v="20"/>
    <n v="2"/>
    <x v="0"/>
    <x v="0"/>
    <s v="East"/>
    <x v="0"/>
    <s v="Central Ottawa"/>
  </r>
  <r>
    <n v="788"/>
    <x v="33"/>
    <x v="10"/>
    <n v="18"/>
    <n v="11"/>
    <x v="0"/>
    <x v="0"/>
    <s v="East"/>
    <x v="0"/>
    <s v="Central Ottawa"/>
  </r>
  <r>
    <n v="789"/>
    <x v="33"/>
    <x v="11"/>
    <n v="21"/>
    <n v="9"/>
    <x v="0"/>
    <x v="0"/>
    <s v="East"/>
    <x v="0"/>
    <s v="Central Ottawa"/>
  </r>
  <r>
    <n v="790"/>
    <x v="33"/>
    <x v="12"/>
    <n v="36"/>
    <n v="15"/>
    <x v="0"/>
    <x v="0"/>
    <s v="East"/>
    <x v="0"/>
    <s v="Central Ottawa"/>
  </r>
  <r>
    <n v="791"/>
    <x v="33"/>
    <x v="13"/>
    <n v="34"/>
    <n v="44"/>
    <x v="0"/>
    <x v="0"/>
    <s v="East"/>
    <x v="0"/>
    <s v="Central Ottawa"/>
  </r>
  <r>
    <n v="792"/>
    <x v="33"/>
    <x v="14"/>
    <n v="39"/>
    <n v="41"/>
    <x v="0"/>
    <x v="0"/>
    <s v="East"/>
    <x v="0"/>
    <s v="Central Ottawa"/>
  </r>
  <r>
    <n v="793"/>
    <x v="33"/>
    <x v="15"/>
    <n v="37"/>
    <n v="39"/>
    <x v="0"/>
    <x v="0"/>
    <s v="East"/>
    <x v="0"/>
    <s v="Central Ottawa"/>
  </r>
  <r>
    <n v="794"/>
    <x v="33"/>
    <x v="16"/>
    <n v="31"/>
    <n v="30"/>
    <x v="0"/>
    <x v="0"/>
    <s v="East"/>
    <x v="0"/>
    <s v="Central Ottawa"/>
  </r>
  <r>
    <n v="795"/>
    <x v="33"/>
    <x v="17"/>
    <n v="26"/>
    <n v="19"/>
    <x v="0"/>
    <x v="0"/>
    <s v="East"/>
    <x v="0"/>
    <s v="Central Ottawa"/>
  </r>
  <r>
    <n v="796"/>
    <x v="33"/>
    <x v="18"/>
    <n v="17"/>
    <n v="18"/>
    <x v="0"/>
    <x v="0"/>
    <s v="East"/>
    <x v="0"/>
    <s v="Central Ottawa"/>
  </r>
  <r>
    <n v="797"/>
    <x v="33"/>
    <x v="19"/>
    <n v="21"/>
    <n v="33"/>
    <x v="0"/>
    <x v="0"/>
    <s v="East"/>
    <x v="0"/>
    <s v="Central Ottawa"/>
  </r>
  <r>
    <n v="798"/>
    <x v="33"/>
    <x v="20"/>
    <n v="15"/>
    <n v="18"/>
    <x v="0"/>
    <x v="0"/>
    <s v="East"/>
    <x v="0"/>
    <s v="Central Ottawa"/>
  </r>
  <r>
    <n v="799"/>
    <x v="33"/>
    <x v="21"/>
    <n v="17"/>
    <n v="8"/>
    <x v="0"/>
    <x v="0"/>
    <s v="East"/>
    <x v="0"/>
    <s v="Central Ottawa"/>
  </r>
  <r>
    <n v="800"/>
    <x v="33"/>
    <x v="22"/>
    <n v="11"/>
    <n v="9"/>
    <x v="0"/>
    <x v="0"/>
    <s v="East"/>
    <x v="0"/>
    <s v="Central Ottawa"/>
  </r>
  <r>
    <n v="801"/>
    <x v="33"/>
    <x v="23"/>
    <n v="12"/>
    <n v="16"/>
    <x v="0"/>
    <x v="0"/>
    <s v="East"/>
    <x v="0"/>
    <s v="Central Ottawa"/>
  </r>
  <r>
    <n v="802"/>
    <x v="34"/>
    <x v="0"/>
    <n v="37"/>
    <n v="10"/>
    <x v="0"/>
    <x v="0"/>
    <s v="East"/>
    <x v="0"/>
    <s v="Western Ottawa"/>
  </r>
  <r>
    <n v="803"/>
    <x v="34"/>
    <x v="1"/>
    <n v="36"/>
    <n v="21"/>
    <x v="0"/>
    <x v="0"/>
    <s v="East"/>
    <x v="0"/>
    <s v="Western Ottawa"/>
  </r>
  <r>
    <n v="804"/>
    <x v="34"/>
    <x v="2"/>
    <n v="35"/>
    <n v="8"/>
    <x v="0"/>
    <x v="0"/>
    <s v="East"/>
    <x v="0"/>
    <s v="Western Ottawa"/>
  </r>
  <r>
    <n v="805"/>
    <x v="34"/>
    <x v="3"/>
    <n v="17"/>
    <n v="4"/>
    <x v="0"/>
    <x v="0"/>
    <s v="East"/>
    <x v="0"/>
    <s v="Western Ottawa"/>
  </r>
  <r>
    <n v="806"/>
    <x v="34"/>
    <x v="4"/>
    <n v="11"/>
    <n v="4"/>
    <x v="0"/>
    <x v="0"/>
    <s v="East"/>
    <x v="0"/>
    <s v="Western Ottawa"/>
  </r>
  <r>
    <n v="807"/>
    <x v="34"/>
    <x v="5"/>
    <n v="6"/>
    <n v="3"/>
    <x v="0"/>
    <x v="0"/>
    <s v="East"/>
    <x v="0"/>
    <s v="Western Ottawa"/>
  </r>
  <r>
    <n v="808"/>
    <x v="34"/>
    <x v="6"/>
    <n v="4"/>
    <n v="2"/>
    <x v="0"/>
    <x v="0"/>
    <s v="East"/>
    <x v="0"/>
    <s v="Western Ottawa"/>
  </r>
  <r>
    <n v="809"/>
    <x v="34"/>
    <x v="7"/>
    <n v="9"/>
    <n v="3"/>
    <x v="0"/>
    <x v="0"/>
    <s v="East"/>
    <x v="0"/>
    <s v="Western Ottawa"/>
  </r>
  <r>
    <n v="810"/>
    <x v="34"/>
    <x v="8"/>
    <n v="9"/>
    <n v="2"/>
    <x v="0"/>
    <x v="0"/>
    <s v="East"/>
    <x v="0"/>
    <s v="Western Ottawa"/>
  </r>
  <r>
    <n v="811"/>
    <x v="34"/>
    <x v="9"/>
    <n v="13"/>
    <n v="1"/>
    <x v="0"/>
    <x v="0"/>
    <s v="East"/>
    <x v="0"/>
    <s v="Western Ottawa"/>
  </r>
  <r>
    <n v="812"/>
    <x v="34"/>
    <x v="10"/>
    <n v="10"/>
    <n v="3"/>
    <x v="0"/>
    <x v="0"/>
    <s v="East"/>
    <x v="0"/>
    <s v="Western Ottawa"/>
  </r>
  <r>
    <n v="813"/>
    <x v="34"/>
    <x v="11"/>
    <n v="19"/>
    <n v="8"/>
    <x v="0"/>
    <x v="0"/>
    <s v="East"/>
    <x v="0"/>
    <s v="Western Ottawa"/>
  </r>
  <r>
    <n v="814"/>
    <x v="34"/>
    <x v="12"/>
    <n v="15"/>
    <n v="10"/>
    <x v="0"/>
    <x v="0"/>
    <s v="East"/>
    <x v="0"/>
    <s v="Western Ottawa"/>
  </r>
  <r>
    <n v="815"/>
    <x v="34"/>
    <x v="13"/>
    <n v="34"/>
    <n v="15"/>
    <x v="0"/>
    <x v="0"/>
    <s v="East"/>
    <x v="0"/>
    <s v="Western Ottawa"/>
  </r>
  <r>
    <n v="816"/>
    <x v="34"/>
    <x v="14"/>
    <n v="35"/>
    <n v="13"/>
    <x v="0"/>
    <x v="0"/>
    <s v="East"/>
    <x v="0"/>
    <s v="Western Ottawa"/>
  </r>
  <r>
    <n v="817"/>
    <x v="34"/>
    <x v="15"/>
    <n v="23"/>
    <n v="9"/>
    <x v="0"/>
    <x v="0"/>
    <s v="East"/>
    <x v="0"/>
    <s v="Western Ottawa"/>
  </r>
  <r>
    <n v="818"/>
    <x v="34"/>
    <x v="16"/>
    <n v="16"/>
    <n v="6"/>
    <x v="0"/>
    <x v="0"/>
    <s v="East"/>
    <x v="0"/>
    <s v="Western Ottawa"/>
  </r>
  <r>
    <n v="819"/>
    <x v="34"/>
    <x v="17"/>
    <n v="19"/>
    <n v="4"/>
    <x v="0"/>
    <x v="0"/>
    <s v="East"/>
    <x v="0"/>
    <s v="Western Ottawa"/>
  </r>
  <r>
    <n v="820"/>
    <x v="34"/>
    <x v="18"/>
    <n v="17"/>
    <n v="2"/>
    <x v="0"/>
    <x v="0"/>
    <s v="East"/>
    <x v="0"/>
    <s v="Western Ottawa"/>
  </r>
  <r>
    <n v="821"/>
    <x v="34"/>
    <x v="19"/>
    <n v="16"/>
    <n v="0"/>
    <x v="0"/>
    <x v="0"/>
    <s v="East"/>
    <x v="0"/>
    <s v="Western Ottawa"/>
  </r>
  <r>
    <n v="822"/>
    <x v="34"/>
    <x v="20"/>
    <n v="6"/>
    <n v="6"/>
    <x v="0"/>
    <x v="0"/>
    <s v="East"/>
    <x v="0"/>
    <s v="Western Ottawa"/>
  </r>
  <r>
    <n v="823"/>
    <x v="34"/>
    <x v="21"/>
    <n v="9"/>
    <n v="1"/>
    <x v="0"/>
    <x v="0"/>
    <s v="East"/>
    <x v="0"/>
    <s v="Western Ottawa"/>
  </r>
  <r>
    <n v="824"/>
    <x v="34"/>
    <x v="22"/>
    <n v="30"/>
    <n v="8"/>
    <x v="0"/>
    <x v="0"/>
    <s v="East"/>
    <x v="0"/>
    <s v="Western Ottawa"/>
  </r>
  <r>
    <n v="825"/>
    <x v="34"/>
    <x v="23"/>
    <n v="21"/>
    <n v="11"/>
    <x v="0"/>
    <x v="0"/>
    <s v="East"/>
    <x v="0"/>
    <s v="Western Ottawa"/>
  </r>
  <r>
    <n v="826"/>
    <x v="35"/>
    <x v="0"/>
    <n v="112"/>
    <n v="21"/>
    <x v="0"/>
    <x v="0"/>
    <s v="East"/>
    <x v="0"/>
    <s v="Western Ottawa"/>
  </r>
  <r>
    <n v="827"/>
    <x v="35"/>
    <x v="1"/>
    <n v="102"/>
    <n v="26"/>
    <x v="0"/>
    <x v="0"/>
    <s v="East"/>
    <x v="0"/>
    <s v="Western Ottawa"/>
  </r>
  <r>
    <n v="828"/>
    <x v="35"/>
    <x v="2"/>
    <n v="74"/>
    <n v="20"/>
    <x v="0"/>
    <x v="0"/>
    <s v="East"/>
    <x v="0"/>
    <s v="Western Ottawa"/>
  </r>
  <r>
    <n v="829"/>
    <x v="35"/>
    <x v="3"/>
    <n v="51"/>
    <n v="20"/>
    <x v="0"/>
    <x v="0"/>
    <s v="East"/>
    <x v="0"/>
    <s v="Western Ottawa"/>
  </r>
  <r>
    <n v="830"/>
    <x v="35"/>
    <x v="4"/>
    <n v="50"/>
    <n v="14"/>
    <x v="0"/>
    <x v="0"/>
    <s v="East"/>
    <x v="0"/>
    <s v="Western Ottawa"/>
  </r>
  <r>
    <n v="831"/>
    <x v="35"/>
    <x v="5"/>
    <n v="32"/>
    <n v="6"/>
    <x v="0"/>
    <x v="0"/>
    <s v="East"/>
    <x v="0"/>
    <s v="Western Ottawa"/>
  </r>
  <r>
    <n v="832"/>
    <x v="35"/>
    <x v="6"/>
    <n v="19"/>
    <n v="9"/>
    <x v="0"/>
    <x v="0"/>
    <s v="East"/>
    <x v="0"/>
    <s v="Western Ottawa"/>
  </r>
  <r>
    <n v="833"/>
    <x v="35"/>
    <x v="7"/>
    <n v="12"/>
    <n v="4"/>
    <x v="0"/>
    <x v="0"/>
    <s v="East"/>
    <x v="0"/>
    <s v="Western Ottawa"/>
  </r>
  <r>
    <n v="834"/>
    <x v="35"/>
    <x v="8"/>
    <n v="18"/>
    <n v="13"/>
    <x v="0"/>
    <x v="0"/>
    <s v="East"/>
    <x v="0"/>
    <s v="Western Ottawa"/>
  </r>
  <r>
    <n v="835"/>
    <x v="35"/>
    <x v="9"/>
    <n v="31"/>
    <n v="12"/>
    <x v="0"/>
    <x v="0"/>
    <s v="East"/>
    <x v="0"/>
    <s v="Western Ottawa"/>
  </r>
  <r>
    <n v="836"/>
    <x v="35"/>
    <x v="10"/>
    <n v="37"/>
    <n v="13"/>
    <x v="0"/>
    <x v="0"/>
    <s v="East"/>
    <x v="0"/>
    <s v="Western Ottawa"/>
  </r>
  <r>
    <n v="837"/>
    <x v="35"/>
    <x v="11"/>
    <n v="34"/>
    <n v="23"/>
    <x v="0"/>
    <x v="0"/>
    <s v="East"/>
    <x v="0"/>
    <s v="Western Ottawa"/>
  </r>
  <r>
    <n v="838"/>
    <x v="35"/>
    <x v="12"/>
    <n v="49"/>
    <n v="21"/>
    <x v="0"/>
    <x v="0"/>
    <s v="East"/>
    <x v="0"/>
    <s v="Western Ottawa"/>
  </r>
  <r>
    <n v="839"/>
    <x v="35"/>
    <x v="13"/>
    <n v="69"/>
    <n v="27"/>
    <x v="0"/>
    <x v="0"/>
    <s v="East"/>
    <x v="0"/>
    <s v="Western Ottawa"/>
  </r>
  <r>
    <n v="840"/>
    <x v="35"/>
    <x v="14"/>
    <n v="49"/>
    <n v="18"/>
    <x v="0"/>
    <x v="0"/>
    <s v="East"/>
    <x v="0"/>
    <s v="Western Ottawa"/>
  </r>
  <r>
    <n v="841"/>
    <x v="35"/>
    <x v="15"/>
    <n v="44"/>
    <n v="25"/>
    <x v="0"/>
    <x v="0"/>
    <s v="East"/>
    <x v="0"/>
    <s v="Western Ottawa"/>
  </r>
  <r>
    <n v="842"/>
    <x v="35"/>
    <x v="16"/>
    <n v="52"/>
    <n v="10"/>
    <x v="0"/>
    <x v="0"/>
    <s v="East"/>
    <x v="0"/>
    <s v="Western Ottawa"/>
  </r>
  <r>
    <n v="843"/>
    <x v="35"/>
    <x v="17"/>
    <n v="29"/>
    <n v="14"/>
    <x v="0"/>
    <x v="0"/>
    <s v="East"/>
    <x v="0"/>
    <s v="Western Ottawa"/>
  </r>
  <r>
    <n v="844"/>
    <x v="35"/>
    <x v="18"/>
    <n v="35"/>
    <n v="11"/>
    <x v="0"/>
    <x v="0"/>
    <s v="East"/>
    <x v="0"/>
    <s v="Western Ottawa"/>
  </r>
  <r>
    <n v="845"/>
    <x v="35"/>
    <x v="19"/>
    <n v="23"/>
    <n v="20"/>
    <x v="0"/>
    <x v="0"/>
    <s v="East"/>
    <x v="0"/>
    <s v="Western Ottawa"/>
  </r>
  <r>
    <n v="846"/>
    <x v="35"/>
    <x v="20"/>
    <n v="25"/>
    <n v="5"/>
    <x v="0"/>
    <x v="0"/>
    <s v="East"/>
    <x v="0"/>
    <s v="Western Ottawa"/>
  </r>
  <r>
    <n v="847"/>
    <x v="35"/>
    <x v="21"/>
    <n v="28"/>
    <n v="6"/>
    <x v="0"/>
    <x v="0"/>
    <s v="East"/>
    <x v="0"/>
    <s v="Western Ottawa"/>
  </r>
  <r>
    <n v="848"/>
    <x v="35"/>
    <x v="22"/>
    <n v="24"/>
    <n v="10"/>
    <x v="0"/>
    <x v="0"/>
    <s v="East"/>
    <x v="0"/>
    <s v="Western Ottawa"/>
  </r>
  <r>
    <n v="849"/>
    <x v="35"/>
    <x v="23"/>
    <n v="25"/>
    <n v="17"/>
    <x v="0"/>
    <x v="0"/>
    <s v="East"/>
    <x v="0"/>
    <s v="Western Ottawa"/>
  </r>
  <r>
    <n v="850"/>
    <x v="36"/>
    <x v="0"/>
    <n v="24"/>
    <n v="3"/>
    <x v="0"/>
    <x v="0"/>
    <s v="East"/>
    <x v="0"/>
    <s v="Western Ottawa"/>
  </r>
  <r>
    <n v="851"/>
    <x v="36"/>
    <x v="1"/>
    <n v="20"/>
    <n v="4"/>
    <x v="0"/>
    <x v="0"/>
    <s v="East"/>
    <x v="0"/>
    <s v="Western Ottawa"/>
  </r>
  <r>
    <n v="852"/>
    <x v="36"/>
    <x v="2"/>
    <n v="28"/>
    <n v="2"/>
    <x v="0"/>
    <x v="0"/>
    <s v="East"/>
    <x v="0"/>
    <s v="Western Ottawa"/>
  </r>
  <r>
    <n v="853"/>
    <x v="36"/>
    <x v="3"/>
    <n v="22"/>
    <n v="2"/>
    <x v="0"/>
    <x v="0"/>
    <s v="East"/>
    <x v="0"/>
    <s v="Western Ottawa"/>
  </r>
  <r>
    <n v="854"/>
    <x v="36"/>
    <x v="4"/>
    <n v="18"/>
    <n v="3"/>
    <x v="0"/>
    <x v="0"/>
    <s v="East"/>
    <x v="0"/>
    <s v="Western Ottawa"/>
  </r>
  <r>
    <n v="855"/>
    <x v="36"/>
    <x v="5"/>
    <n v="11"/>
    <n v="0"/>
    <x v="0"/>
    <x v="0"/>
    <s v="East"/>
    <x v="0"/>
    <s v="Western Ottawa"/>
  </r>
  <r>
    <n v="856"/>
    <x v="36"/>
    <x v="6"/>
    <n v="6"/>
    <n v="0"/>
    <x v="0"/>
    <x v="0"/>
    <s v="East"/>
    <x v="0"/>
    <s v="Western Ottawa"/>
  </r>
  <r>
    <n v="857"/>
    <x v="36"/>
    <x v="7"/>
    <n v="3"/>
    <n v="1"/>
    <x v="0"/>
    <x v="0"/>
    <s v="East"/>
    <x v="0"/>
    <s v="Western Ottawa"/>
  </r>
  <r>
    <n v="858"/>
    <x v="36"/>
    <x v="8"/>
    <n v="14"/>
    <n v="2"/>
    <x v="0"/>
    <x v="0"/>
    <s v="East"/>
    <x v="0"/>
    <s v="Western Ottawa"/>
  </r>
  <r>
    <n v="859"/>
    <x v="36"/>
    <x v="9"/>
    <n v="11"/>
    <n v="3"/>
    <x v="0"/>
    <x v="0"/>
    <s v="East"/>
    <x v="0"/>
    <s v="Western Ottawa"/>
  </r>
  <r>
    <n v="860"/>
    <x v="36"/>
    <x v="10"/>
    <n v="14"/>
    <n v="4"/>
    <x v="0"/>
    <x v="0"/>
    <s v="East"/>
    <x v="0"/>
    <s v="Western Ottawa"/>
  </r>
  <r>
    <n v="861"/>
    <x v="36"/>
    <x v="11"/>
    <n v="17"/>
    <n v="1"/>
    <x v="0"/>
    <x v="0"/>
    <s v="East"/>
    <x v="0"/>
    <s v="Western Ottawa"/>
  </r>
  <r>
    <n v="862"/>
    <x v="36"/>
    <x v="12"/>
    <n v="21"/>
    <n v="4"/>
    <x v="0"/>
    <x v="0"/>
    <s v="East"/>
    <x v="0"/>
    <s v="Western Ottawa"/>
  </r>
  <r>
    <n v="863"/>
    <x v="36"/>
    <x v="13"/>
    <n v="20"/>
    <n v="5"/>
    <x v="0"/>
    <x v="0"/>
    <s v="East"/>
    <x v="0"/>
    <s v="Western Ottawa"/>
  </r>
  <r>
    <n v="864"/>
    <x v="36"/>
    <x v="14"/>
    <n v="20"/>
    <n v="2"/>
    <x v="0"/>
    <x v="0"/>
    <s v="East"/>
    <x v="0"/>
    <s v="Western Ottawa"/>
  </r>
  <r>
    <n v="865"/>
    <x v="36"/>
    <x v="15"/>
    <n v="24"/>
    <n v="6"/>
    <x v="0"/>
    <x v="0"/>
    <s v="East"/>
    <x v="0"/>
    <s v="Western Ottawa"/>
  </r>
  <r>
    <n v="866"/>
    <x v="36"/>
    <x v="16"/>
    <n v="14"/>
    <n v="2"/>
    <x v="0"/>
    <x v="0"/>
    <s v="East"/>
    <x v="0"/>
    <s v="Western Ottawa"/>
  </r>
  <r>
    <n v="867"/>
    <x v="36"/>
    <x v="17"/>
    <n v="14"/>
    <n v="5"/>
    <x v="0"/>
    <x v="0"/>
    <s v="East"/>
    <x v="0"/>
    <s v="Western Ottawa"/>
  </r>
  <r>
    <n v="868"/>
    <x v="36"/>
    <x v="18"/>
    <n v="4"/>
    <n v="1"/>
    <x v="0"/>
    <x v="0"/>
    <s v="East"/>
    <x v="0"/>
    <s v="Western Ottawa"/>
  </r>
  <r>
    <n v="869"/>
    <x v="36"/>
    <x v="19"/>
    <n v="6"/>
    <n v="3"/>
    <x v="0"/>
    <x v="0"/>
    <s v="East"/>
    <x v="0"/>
    <s v="Western Ottawa"/>
  </r>
  <r>
    <n v="870"/>
    <x v="36"/>
    <x v="20"/>
    <n v="5"/>
    <n v="2"/>
    <x v="0"/>
    <x v="0"/>
    <s v="East"/>
    <x v="0"/>
    <s v="Western Ottawa"/>
  </r>
  <r>
    <n v="871"/>
    <x v="36"/>
    <x v="21"/>
    <n v="10"/>
    <n v="1"/>
    <x v="0"/>
    <x v="0"/>
    <s v="East"/>
    <x v="0"/>
    <s v="Western Ottawa"/>
  </r>
  <r>
    <n v="872"/>
    <x v="36"/>
    <x v="22"/>
    <n v="9"/>
    <n v="0"/>
    <x v="0"/>
    <x v="0"/>
    <s v="East"/>
    <x v="0"/>
    <s v="Western Ottawa"/>
  </r>
  <r>
    <n v="873"/>
    <x v="36"/>
    <x v="23"/>
    <n v="17"/>
    <n v="4"/>
    <x v="0"/>
    <x v="0"/>
    <s v="East"/>
    <x v="0"/>
    <s v="Western Ottawa"/>
  </r>
  <r>
    <n v="874"/>
    <x v="37"/>
    <x v="0"/>
    <n v="27"/>
    <n v="5"/>
    <x v="0"/>
    <x v="0"/>
    <s v="East"/>
    <x v="0"/>
    <s v="Western Ottawa"/>
  </r>
  <r>
    <n v="875"/>
    <x v="37"/>
    <x v="1"/>
    <n v="15"/>
    <n v="4"/>
    <x v="0"/>
    <x v="0"/>
    <s v="East"/>
    <x v="0"/>
    <s v="Western Ottawa"/>
  </r>
  <r>
    <n v="876"/>
    <x v="37"/>
    <x v="2"/>
    <n v="18"/>
    <n v="3"/>
    <x v="0"/>
    <x v="0"/>
    <s v="East"/>
    <x v="0"/>
    <s v="Western Ottawa"/>
  </r>
  <r>
    <n v="877"/>
    <x v="37"/>
    <x v="3"/>
    <n v="15"/>
    <n v="1"/>
    <x v="0"/>
    <x v="0"/>
    <s v="East"/>
    <x v="0"/>
    <s v="Western Ottawa"/>
  </r>
  <r>
    <n v="878"/>
    <x v="37"/>
    <x v="4"/>
    <n v="6"/>
    <n v="4"/>
    <x v="0"/>
    <x v="0"/>
    <s v="East"/>
    <x v="0"/>
    <s v="Western Ottawa"/>
  </r>
  <r>
    <n v="879"/>
    <x v="37"/>
    <x v="5"/>
    <n v="10"/>
    <n v="0"/>
    <x v="0"/>
    <x v="0"/>
    <s v="East"/>
    <x v="0"/>
    <s v="Western Ottawa"/>
  </r>
  <r>
    <n v="880"/>
    <x v="37"/>
    <x v="6"/>
    <n v="8"/>
    <n v="0"/>
    <x v="0"/>
    <x v="0"/>
    <s v="East"/>
    <x v="0"/>
    <s v="Western Ottawa"/>
  </r>
  <r>
    <n v="881"/>
    <x v="37"/>
    <x v="7"/>
    <n v="4"/>
    <n v="2"/>
    <x v="0"/>
    <x v="0"/>
    <s v="East"/>
    <x v="0"/>
    <s v="Western Ottawa"/>
  </r>
  <r>
    <n v="882"/>
    <x v="37"/>
    <x v="8"/>
    <n v="6"/>
    <n v="1"/>
    <x v="0"/>
    <x v="0"/>
    <s v="East"/>
    <x v="0"/>
    <s v="Western Ottawa"/>
  </r>
  <r>
    <n v="883"/>
    <x v="37"/>
    <x v="9"/>
    <n v="12"/>
    <n v="0"/>
    <x v="0"/>
    <x v="0"/>
    <s v="East"/>
    <x v="0"/>
    <s v="Western Ottawa"/>
  </r>
  <r>
    <n v="884"/>
    <x v="37"/>
    <x v="10"/>
    <n v="3"/>
    <n v="1"/>
    <x v="0"/>
    <x v="0"/>
    <s v="East"/>
    <x v="0"/>
    <s v="Western Ottawa"/>
  </r>
  <r>
    <n v="885"/>
    <x v="37"/>
    <x v="11"/>
    <n v="14"/>
    <n v="4"/>
    <x v="0"/>
    <x v="0"/>
    <s v="East"/>
    <x v="0"/>
    <s v="Western Ottawa"/>
  </r>
  <r>
    <n v="886"/>
    <x v="37"/>
    <x v="12"/>
    <n v="11"/>
    <n v="4"/>
    <x v="0"/>
    <x v="0"/>
    <s v="East"/>
    <x v="0"/>
    <s v="Western Ottawa"/>
  </r>
  <r>
    <n v="887"/>
    <x v="37"/>
    <x v="13"/>
    <n v="8"/>
    <n v="2"/>
    <x v="0"/>
    <x v="0"/>
    <s v="East"/>
    <x v="0"/>
    <s v="Western Ottawa"/>
  </r>
  <r>
    <n v="888"/>
    <x v="37"/>
    <x v="14"/>
    <n v="21"/>
    <n v="10"/>
    <x v="0"/>
    <x v="0"/>
    <s v="East"/>
    <x v="0"/>
    <s v="Western Ottawa"/>
  </r>
  <r>
    <n v="889"/>
    <x v="37"/>
    <x v="15"/>
    <n v="17"/>
    <n v="4"/>
    <x v="0"/>
    <x v="0"/>
    <s v="East"/>
    <x v="0"/>
    <s v="Western Ottawa"/>
  </r>
  <r>
    <n v="890"/>
    <x v="37"/>
    <x v="16"/>
    <n v="24"/>
    <n v="3"/>
    <x v="0"/>
    <x v="0"/>
    <s v="East"/>
    <x v="0"/>
    <s v="Western Ottawa"/>
  </r>
  <r>
    <n v="891"/>
    <x v="37"/>
    <x v="17"/>
    <n v="17"/>
    <n v="3"/>
    <x v="0"/>
    <x v="0"/>
    <s v="East"/>
    <x v="0"/>
    <s v="Western Ottawa"/>
  </r>
  <r>
    <n v="892"/>
    <x v="37"/>
    <x v="18"/>
    <n v="10"/>
    <n v="1"/>
    <x v="0"/>
    <x v="0"/>
    <s v="East"/>
    <x v="0"/>
    <s v="Western Ottawa"/>
  </r>
  <r>
    <n v="893"/>
    <x v="37"/>
    <x v="19"/>
    <n v="4"/>
    <n v="1"/>
    <x v="0"/>
    <x v="0"/>
    <s v="East"/>
    <x v="0"/>
    <s v="Western Ottawa"/>
  </r>
  <r>
    <n v="894"/>
    <x v="37"/>
    <x v="20"/>
    <n v="4"/>
    <n v="2"/>
    <x v="0"/>
    <x v="0"/>
    <s v="East"/>
    <x v="0"/>
    <s v="Western Ottawa"/>
  </r>
  <r>
    <n v="895"/>
    <x v="37"/>
    <x v="21"/>
    <n v="7"/>
    <n v="0"/>
    <x v="0"/>
    <x v="0"/>
    <s v="East"/>
    <x v="0"/>
    <s v="Western Ottawa"/>
  </r>
  <r>
    <n v="896"/>
    <x v="37"/>
    <x v="22"/>
    <n v="5"/>
    <n v="2"/>
    <x v="0"/>
    <x v="0"/>
    <s v="East"/>
    <x v="0"/>
    <s v="Western Ottawa"/>
  </r>
  <r>
    <n v="897"/>
    <x v="37"/>
    <x v="23"/>
    <n v="22"/>
    <n v="2"/>
    <x v="0"/>
    <x v="0"/>
    <s v="East"/>
    <x v="0"/>
    <s v="Western Ottawa"/>
  </r>
  <r>
    <n v="898"/>
    <x v="38"/>
    <x v="0"/>
    <n v="56"/>
    <n v="9"/>
    <x v="0"/>
    <x v="0"/>
    <s v="East"/>
    <x v="0"/>
    <s v="Western Ottawa"/>
  </r>
  <r>
    <n v="899"/>
    <x v="38"/>
    <x v="1"/>
    <n v="28"/>
    <n v="8"/>
    <x v="0"/>
    <x v="0"/>
    <s v="East"/>
    <x v="0"/>
    <s v="Western Ottawa"/>
  </r>
  <r>
    <n v="900"/>
    <x v="38"/>
    <x v="2"/>
    <n v="16"/>
    <n v="3"/>
    <x v="0"/>
    <x v="0"/>
    <s v="East"/>
    <x v="0"/>
    <s v="Western Ottawa"/>
  </r>
  <r>
    <n v="901"/>
    <x v="38"/>
    <x v="3"/>
    <n v="15"/>
    <n v="8"/>
    <x v="0"/>
    <x v="0"/>
    <s v="East"/>
    <x v="0"/>
    <s v="Western Ottawa"/>
  </r>
  <r>
    <n v="902"/>
    <x v="38"/>
    <x v="4"/>
    <n v="15"/>
    <n v="2"/>
    <x v="0"/>
    <x v="0"/>
    <s v="East"/>
    <x v="0"/>
    <s v="Western Ottawa"/>
  </r>
  <r>
    <n v="903"/>
    <x v="38"/>
    <x v="5"/>
    <n v="10"/>
    <n v="2"/>
    <x v="0"/>
    <x v="0"/>
    <s v="East"/>
    <x v="0"/>
    <s v="Western Ottawa"/>
  </r>
  <r>
    <n v="904"/>
    <x v="38"/>
    <x v="6"/>
    <n v="5"/>
    <n v="3"/>
    <x v="0"/>
    <x v="0"/>
    <s v="East"/>
    <x v="0"/>
    <s v="Western Ottawa"/>
  </r>
  <r>
    <n v="905"/>
    <x v="38"/>
    <x v="7"/>
    <n v="12"/>
    <n v="4"/>
    <x v="0"/>
    <x v="0"/>
    <s v="East"/>
    <x v="0"/>
    <s v="Western Ottawa"/>
  </r>
  <r>
    <n v="906"/>
    <x v="38"/>
    <x v="8"/>
    <n v="14"/>
    <n v="5"/>
    <x v="0"/>
    <x v="0"/>
    <s v="East"/>
    <x v="0"/>
    <s v="Western Ottawa"/>
  </r>
  <r>
    <n v="907"/>
    <x v="38"/>
    <x v="9"/>
    <n v="1"/>
    <n v="3"/>
    <x v="0"/>
    <x v="0"/>
    <s v="East"/>
    <x v="0"/>
    <s v="Western Ottawa"/>
  </r>
  <r>
    <n v="908"/>
    <x v="38"/>
    <x v="10"/>
    <n v="10"/>
    <n v="3"/>
    <x v="0"/>
    <x v="0"/>
    <s v="East"/>
    <x v="0"/>
    <s v="Western Ottawa"/>
  </r>
  <r>
    <n v="909"/>
    <x v="38"/>
    <x v="11"/>
    <n v="20"/>
    <n v="8"/>
    <x v="0"/>
    <x v="0"/>
    <s v="East"/>
    <x v="0"/>
    <s v="Western Ottawa"/>
  </r>
  <r>
    <n v="910"/>
    <x v="38"/>
    <x v="12"/>
    <n v="21"/>
    <n v="11"/>
    <x v="0"/>
    <x v="0"/>
    <s v="East"/>
    <x v="0"/>
    <s v="Western Ottawa"/>
  </r>
  <r>
    <n v="911"/>
    <x v="38"/>
    <x v="13"/>
    <n v="19"/>
    <n v="9"/>
    <x v="0"/>
    <x v="0"/>
    <s v="East"/>
    <x v="0"/>
    <s v="Western Ottawa"/>
  </r>
  <r>
    <n v="912"/>
    <x v="38"/>
    <x v="14"/>
    <n v="29"/>
    <n v="9"/>
    <x v="0"/>
    <x v="0"/>
    <s v="East"/>
    <x v="0"/>
    <s v="Western Ottawa"/>
  </r>
  <r>
    <n v="913"/>
    <x v="38"/>
    <x v="15"/>
    <n v="21"/>
    <n v="8"/>
    <x v="0"/>
    <x v="0"/>
    <s v="East"/>
    <x v="0"/>
    <s v="Western Ottawa"/>
  </r>
  <r>
    <n v="914"/>
    <x v="38"/>
    <x v="16"/>
    <n v="32"/>
    <n v="4"/>
    <x v="0"/>
    <x v="0"/>
    <s v="East"/>
    <x v="0"/>
    <s v="Western Ottawa"/>
  </r>
  <r>
    <n v="915"/>
    <x v="38"/>
    <x v="17"/>
    <n v="9"/>
    <n v="4"/>
    <x v="0"/>
    <x v="0"/>
    <s v="East"/>
    <x v="0"/>
    <s v="Western Ottawa"/>
  </r>
  <r>
    <n v="916"/>
    <x v="38"/>
    <x v="18"/>
    <n v="10"/>
    <n v="1"/>
    <x v="0"/>
    <x v="0"/>
    <s v="East"/>
    <x v="0"/>
    <s v="Western Ottawa"/>
  </r>
  <r>
    <n v="917"/>
    <x v="38"/>
    <x v="19"/>
    <n v="7"/>
    <n v="3"/>
    <x v="0"/>
    <x v="0"/>
    <s v="East"/>
    <x v="0"/>
    <s v="Western Ottawa"/>
  </r>
  <r>
    <n v="918"/>
    <x v="38"/>
    <x v="20"/>
    <n v="9"/>
    <n v="3"/>
    <x v="0"/>
    <x v="0"/>
    <s v="East"/>
    <x v="0"/>
    <s v="Western Ottawa"/>
  </r>
  <r>
    <n v="919"/>
    <x v="38"/>
    <x v="21"/>
    <n v="12"/>
    <n v="3"/>
    <x v="0"/>
    <x v="0"/>
    <s v="East"/>
    <x v="0"/>
    <s v="Western Ottawa"/>
  </r>
  <r>
    <n v="920"/>
    <x v="38"/>
    <x v="22"/>
    <n v="35"/>
    <n v="8"/>
    <x v="0"/>
    <x v="0"/>
    <s v="East"/>
    <x v="0"/>
    <s v="Western Ottawa"/>
  </r>
  <r>
    <n v="921"/>
    <x v="38"/>
    <x v="23"/>
    <n v="22"/>
    <n v="4"/>
    <x v="0"/>
    <x v="0"/>
    <s v="East"/>
    <x v="0"/>
    <s v="Western Ottawa"/>
  </r>
  <r>
    <n v="923"/>
    <x v="39"/>
    <x v="0"/>
    <n v="19"/>
    <n v="5"/>
    <x v="0"/>
    <x v="0"/>
    <s v="East"/>
    <x v="0"/>
    <s v="Central Ottawa"/>
  </r>
  <r>
    <n v="924"/>
    <x v="39"/>
    <x v="1"/>
    <n v="15"/>
    <n v="2"/>
    <x v="0"/>
    <x v="0"/>
    <s v="East"/>
    <x v="0"/>
    <s v="Central Ottawa"/>
  </r>
  <r>
    <n v="925"/>
    <x v="39"/>
    <x v="2"/>
    <n v="6"/>
    <n v="8"/>
    <x v="0"/>
    <x v="0"/>
    <s v="East"/>
    <x v="0"/>
    <s v="Central Ottawa"/>
  </r>
  <r>
    <n v="926"/>
    <x v="39"/>
    <x v="3"/>
    <n v="11"/>
    <n v="5"/>
    <x v="0"/>
    <x v="0"/>
    <s v="East"/>
    <x v="0"/>
    <s v="Central Ottawa"/>
  </r>
  <r>
    <n v="927"/>
    <x v="39"/>
    <x v="4"/>
    <n v="9"/>
    <n v="4"/>
    <x v="0"/>
    <x v="0"/>
    <s v="East"/>
    <x v="0"/>
    <s v="Central Ottawa"/>
  </r>
  <r>
    <n v="928"/>
    <x v="39"/>
    <x v="5"/>
    <n v="8"/>
    <n v="3"/>
    <x v="0"/>
    <x v="0"/>
    <s v="East"/>
    <x v="0"/>
    <s v="Central Ottawa"/>
  </r>
  <r>
    <n v="929"/>
    <x v="39"/>
    <x v="6"/>
    <n v="3"/>
    <n v="1"/>
    <x v="0"/>
    <x v="0"/>
    <s v="East"/>
    <x v="0"/>
    <s v="Central Ottawa"/>
  </r>
  <r>
    <n v="930"/>
    <x v="39"/>
    <x v="7"/>
    <n v="4"/>
    <n v="0"/>
    <x v="0"/>
    <x v="0"/>
    <s v="East"/>
    <x v="0"/>
    <s v="Central Ottawa"/>
  </r>
  <r>
    <n v="931"/>
    <x v="39"/>
    <x v="8"/>
    <n v="8"/>
    <n v="3"/>
    <x v="0"/>
    <x v="0"/>
    <s v="East"/>
    <x v="0"/>
    <s v="Central Ottawa"/>
  </r>
  <r>
    <n v="932"/>
    <x v="39"/>
    <x v="9"/>
    <n v="3"/>
    <n v="1"/>
    <x v="0"/>
    <x v="0"/>
    <s v="East"/>
    <x v="0"/>
    <s v="Central Ottawa"/>
  </r>
  <r>
    <n v="933"/>
    <x v="39"/>
    <x v="10"/>
    <n v="5"/>
    <n v="5"/>
    <x v="0"/>
    <x v="0"/>
    <s v="East"/>
    <x v="0"/>
    <s v="Central Ottawa"/>
  </r>
  <r>
    <n v="934"/>
    <x v="39"/>
    <x v="11"/>
    <n v="5"/>
    <n v="1"/>
    <x v="0"/>
    <x v="0"/>
    <s v="East"/>
    <x v="0"/>
    <s v="Central Ottawa"/>
  </r>
  <r>
    <n v="935"/>
    <x v="39"/>
    <x v="12"/>
    <n v="5"/>
    <n v="7"/>
    <x v="0"/>
    <x v="0"/>
    <s v="East"/>
    <x v="0"/>
    <s v="Central Ottawa"/>
  </r>
  <r>
    <n v="936"/>
    <x v="39"/>
    <x v="13"/>
    <n v="13"/>
    <n v="8"/>
    <x v="0"/>
    <x v="0"/>
    <s v="East"/>
    <x v="0"/>
    <s v="Central Ottawa"/>
  </r>
  <r>
    <n v="937"/>
    <x v="39"/>
    <x v="14"/>
    <n v="14"/>
    <n v="8"/>
    <x v="0"/>
    <x v="0"/>
    <s v="East"/>
    <x v="0"/>
    <s v="Central Ottawa"/>
  </r>
  <r>
    <n v="938"/>
    <x v="39"/>
    <x v="15"/>
    <n v="10"/>
    <n v="9"/>
    <x v="0"/>
    <x v="0"/>
    <s v="East"/>
    <x v="0"/>
    <s v="Central Ottawa"/>
  </r>
  <r>
    <n v="939"/>
    <x v="39"/>
    <x v="16"/>
    <n v="12"/>
    <n v="4"/>
    <x v="0"/>
    <x v="0"/>
    <s v="East"/>
    <x v="0"/>
    <s v="Central Ottawa"/>
  </r>
  <r>
    <n v="940"/>
    <x v="39"/>
    <x v="17"/>
    <n v="9"/>
    <n v="2"/>
    <x v="0"/>
    <x v="0"/>
    <s v="East"/>
    <x v="0"/>
    <s v="Central Ottawa"/>
  </r>
  <r>
    <n v="941"/>
    <x v="39"/>
    <x v="18"/>
    <n v="4"/>
    <n v="2"/>
    <x v="0"/>
    <x v="0"/>
    <s v="East"/>
    <x v="0"/>
    <s v="Central Ottawa"/>
  </r>
  <r>
    <n v="942"/>
    <x v="39"/>
    <x v="19"/>
    <n v="7"/>
    <n v="2"/>
    <x v="0"/>
    <x v="0"/>
    <s v="East"/>
    <x v="0"/>
    <s v="Central Ottawa"/>
  </r>
  <r>
    <n v="943"/>
    <x v="39"/>
    <x v="20"/>
    <n v="3"/>
    <n v="3"/>
    <x v="0"/>
    <x v="0"/>
    <s v="East"/>
    <x v="0"/>
    <s v="Central Ottawa"/>
  </r>
  <r>
    <n v="944"/>
    <x v="39"/>
    <x v="21"/>
    <n v="4"/>
    <n v="3"/>
    <x v="0"/>
    <x v="0"/>
    <s v="East"/>
    <x v="0"/>
    <s v="Central Ottawa"/>
  </r>
  <r>
    <n v="945"/>
    <x v="39"/>
    <x v="22"/>
    <n v="8"/>
    <n v="1"/>
    <x v="0"/>
    <x v="0"/>
    <s v="East"/>
    <x v="0"/>
    <s v="Central Ottawa"/>
  </r>
  <r>
    <n v="946"/>
    <x v="39"/>
    <x v="23"/>
    <n v="10"/>
    <n v="3"/>
    <x v="0"/>
    <x v="0"/>
    <s v="East"/>
    <x v="0"/>
    <s v="Central Ottawa"/>
  </r>
  <r>
    <n v="947"/>
    <x v="40"/>
    <x v="0"/>
    <n v="1"/>
    <n v="0"/>
    <x v="0"/>
    <x v="0"/>
    <s v="East"/>
    <x v="0"/>
    <s v="N/A"/>
  </r>
  <r>
    <n v="948"/>
    <x v="40"/>
    <x v="1"/>
    <n v="1"/>
    <n v="0"/>
    <x v="0"/>
    <x v="0"/>
    <s v="East"/>
    <x v="0"/>
    <s v="N/A"/>
  </r>
  <r>
    <n v="949"/>
    <x v="40"/>
    <x v="3"/>
    <n v="2"/>
    <n v="0"/>
    <x v="0"/>
    <x v="0"/>
    <s v="East"/>
    <x v="0"/>
    <s v="N/A"/>
  </r>
  <r>
    <n v="950"/>
    <x v="40"/>
    <x v="7"/>
    <n v="3"/>
    <n v="0"/>
    <x v="0"/>
    <x v="0"/>
    <s v="East"/>
    <x v="0"/>
    <s v="N/A"/>
  </r>
  <r>
    <n v="951"/>
    <x v="40"/>
    <x v="9"/>
    <n v="1"/>
    <n v="0"/>
    <x v="0"/>
    <x v="0"/>
    <s v="East"/>
    <x v="0"/>
    <s v="N/A"/>
  </r>
  <r>
    <n v="952"/>
    <x v="40"/>
    <x v="10"/>
    <n v="1"/>
    <n v="0"/>
    <x v="0"/>
    <x v="0"/>
    <s v="East"/>
    <x v="0"/>
    <s v="N/A"/>
  </r>
  <r>
    <n v="953"/>
    <x v="40"/>
    <x v="11"/>
    <n v="2"/>
    <n v="0"/>
    <x v="0"/>
    <x v="0"/>
    <s v="East"/>
    <x v="0"/>
    <s v="N/A"/>
  </r>
  <r>
    <n v="954"/>
    <x v="40"/>
    <x v="12"/>
    <n v="2"/>
    <n v="0"/>
    <x v="0"/>
    <x v="0"/>
    <s v="East"/>
    <x v="0"/>
    <s v="N/A"/>
  </r>
  <r>
    <n v="955"/>
    <x v="40"/>
    <x v="13"/>
    <n v="1"/>
    <n v="0"/>
    <x v="0"/>
    <x v="0"/>
    <s v="East"/>
    <x v="0"/>
    <s v="N/A"/>
  </r>
  <r>
    <n v="956"/>
    <x v="40"/>
    <x v="16"/>
    <n v="1"/>
    <n v="0"/>
    <x v="0"/>
    <x v="0"/>
    <s v="East"/>
    <x v="0"/>
    <s v="N/A"/>
  </r>
  <r>
    <n v="957"/>
    <x v="40"/>
    <x v="18"/>
    <n v="1"/>
    <n v="0"/>
    <x v="0"/>
    <x v="0"/>
    <s v="East"/>
    <x v="0"/>
    <s v="N/A"/>
  </r>
  <r>
    <n v="958"/>
    <x v="40"/>
    <x v="23"/>
    <n v="1"/>
    <n v="0"/>
    <x v="0"/>
    <x v="0"/>
    <s v="East"/>
    <x v="0"/>
    <s v="N/A"/>
  </r>
  <r>
    <n v="959"/>
    <x v="41"/>
    <x v="0"/>
    <n v="59"/>
    <n v="10"/>
    <x v="0"/>
    <x v="0"/>
    <s v="East"/>
    <x v="0"/>
    <s v="Western Ottawa"/>
  </r>
  <r>
    <n v="960"/>
    <x v="41"/>
    <x v="1"/>
    <n v="38"/>
    <n v="10"/>
    <x v="0"/>
    <x v="0"/>
    <s v="East"/>
    <x v="0"/>
    <s v="Western Ottawa"/>
  </r>
  <r>
    <n v="961"/>
    <x v="41"/>
    <x v="2"/>
    <n v="35"/>
    <n v="3"/>
    <x v="0"/>
    <x v="0"/>
    <s v="East"/>
    <x v="0"/>
    <s v="Western Ottawa"/>
  </r>
  <r>
    <n v="962"/>
    <x v="41"/>
    <x v="3"/>
    <n v="45"/>
    <n v="4"/>
    <x v="0"/>
    <x v="0"/>
    <s v="East"/>
    <x v="0"/>
    <s v="Western Ottawa"/>
  </r>
  <r>
    <n v="963"/>
    <x v="41"/>
    <x v="4"/>
    <n v="19"/>
    <n v="4"/>
    <x v="0"/>
    <x v="0"/>
    <s v="East"/>
    <x v="0"/>
    <s v="Western Ottawa"/>
  </r>
  <r>
    <n v="964"/>
    <x v="41"/>
    <x v="5"/>
    <n v="29"/>
    <n v="7"/>
    <x v="0"/>
    <x v="0"/>
    <s v="East"/>
    <x v="0"/>
    <s v="Western Ottawa"/>
  </r>
  <r>
    <n v="965"/>
    <x v="41"/>
    <x v="6"/>
    <n v="6"/>
    <n v="2"/>
    <x v="0"/>
    <x v="0"/>
    <s v="East"/>
    <x v="0"/>
    <s v="Western Ottawa"/>
  </r>
  <r>
    <n v="966"/>
    <x v="41"/>
    <x v="7"/>
    <n v="7"/>
    <n v="4"/>
    <x v="0"/>
    <x v="0"/>
    <s v="East"/>
    <x v="0"/>
    <s v="Western Ottawa"/>
  </r>
  <r>
    <n v="967"/>
    <x v="41"/>
    <x v="8"/>
    <n v="10"/>
    <n v="3"/>
    <x v="0"/>
    <x v="0"/>
    <s v="East"/>
    <x v="0"/>
    <s v="Western Ottawa"/>
  </r>
  <r>
    <n v="968"/>
    <x v="41"/>
    <x v="9"/>
    <n v="10"/>
    <n v="5"/>
    <x v="0"/>
    <x v="0"/>
    <s v="East"/>
    <x v="0"/>
    <s v="Western Ottawa"/>
  </r>
  <r>
    <n v="969"/>
    <x v="41"/>
    <x v="10"/>
    <n v="11"/>
    <n v="5"/>
    <x v="0"/>
    <x v="0"/>
    <s v="East"/>
    <x v="0"/>
    <s v="Western Ottawa"/>
  </r>
  <r>
    <n v="970"/>
    <x v="41"/>
    <x v="11"/>
    <n v="18"/>
    <n v="7"/>
    <x v="0"/>
    <x v="0"/>
    <s v="East"/>
    <x v="0"/>
    <s v="Western Ottawa"/>
  </r>
  <r>
    <n v="971"/>
    <x v="41"/>
    <x v="12"/>
    <n v="19"/>
    <n v="11"/>
    <x v="0"/>
    <x v="0"/>
    <s v="East"/>
    <x v="0"/>
    <s v="Western Ottawa"/>
  </r>
  <r>
    <n v="972"/>
    <x v="41"/>
    <x v="13"/>
    <n v="23"/>
    <n v="4"/>
    <x v="0"/>
    <x v="0"/>
    <s v="East"/>
    <x v="0"/>
    <s v="Western Ottawa"/>
  </r>
  <r>
    <n v="973"/>
    <x v="41"/>
    <x v="14"/>
    <n v="23"/>
    <n v="15"/>
    <x v="0"/>
    <x v="0"/>
    <s v="East"/>
    <x v="0"/>
    <s v="Western Ottawa"/>
  </r>
  <r>
    <n v="974"/>
    <x v="41"/>
    <x v="15"/>
    <n v="37"/>
    <n v="14"/>
    <x v="0"/>
    <x v="0"/>
    <s v="East"/>
    <x v="0"/>
    <s v="Western Ottawa"/>
  </r>
  <r>
    <n v="975"/>
    <x v="41"/>
    <x v="16"/>
    <n v="37"/>
    <n v="12"/>
    <x v="0"/>
    <x v="0"/>
    <s v="East"/>
    <x v="0"/>
    <s v="Western Ottawa"/>
  </r>
  <r>
    <n v="976"/>
    <x v="41"/>
    <x v="17"/>
    <n v="56"/>
    <n v="9"/>
    <x v="0"/>
    <x v="0"/>
    <s v="East"/>
    <x v="0"/>
    <s v="Western Ottawa"/>
  </r>
  <r>
    <n v="977"/>
    <x v="41"/>
    <x v="18"/>
    <n v="26"/>
    <n v="10"/>
    <x v="0"/>
    <x v="0"/>
    <s v="East"/>
    <x v="0"/>
    <s v="Western Ottawa"/>
  </r>
  <r>
    <n v="978"/>
    <x v="41"/>
    <x v="19"/>
    <n v="35"/>
    <n v="5"/>
    <x v="0"/>
    <x v="0"/>
    <s v="East"/>
    <x v="0"/>
    <s v="Western Ottawa"/>
  </r>
  <r>
    <n v="979"/>
    <x v="41"/>
    <x v="20"/>
    <n v="17"/>
    <n v="4"/>
    <x v="0"/>
    <x v="0"/>
    <s v="East"/>
    <x v="0"/>
    <s v="Western Ottawa"/>
  </r>
  <r>
    <n v="980"/>
    <x v="41"/>
    <x v="21"/>
    <n v="14"/>
    <n v="3"/>
    <x v="0"/>
    <x v="0"/>
    <s v="East"/>
    <x v="0"/>
    <s v="Western Ottawa"/>
  </r>
  <r>
    <n v="981"/>
    <x v="41"/>
    <x v="22"/>
    <n v="21"/>
    <n v="9"/>
    <x v="0"/>
    <x v="0"/>
    <s v="East"/>
    <x v="0"/>
    <s v="Western Ottawa"/>
  </r>
  <r>
    <n v="982"/>
    <x v="41"/>
    <x v="23"/>
    <n v="23"/>
    <n v="9"/>
    <x v="0"/>
    <x v="0"/>
    <s v="East"/>
    <x v="0"/>
    <s v="Western Ottawa"/>
  </r>
  <r>
    <n v="983"/>
    <x v="42"/>
    <x v="0"/>
    <n v="11"/>
    <n v="4"/>
    <x v="0"/>
    <x v="0"/>
    <s v="East"/>
    <x v="0"/>
    <s v="Western Ottawa"/>
  </r>
  <r>
    <n v="984"/>
    <x v="42"/>
    <x v="1"/>
    <n v="11"/>
    <n v="4"/>
    <x v="0"/>
    <x v="0"/>
    <s v="East"/>
    <x v="0"/>
    <s v="Western Ottawa"/>
  </r>
  <r>
    <n v="985"/>
    <x v="42"/>
    <x v="2"/>
    <n v="13"/>
    <n v="4"/>
    <x v="0"/>
    <x v="0"/>
    <s v="East"/>
    <x v="0"/>
    <s v="Western Ottawa"/>
  </r>
  <r>
    <n v="986"/>
    <x v="42"/>
    <x v="3"/>
    <n v="3"/>
    <n v="0"/>
    <x v="0"/>
    <x v="0"/>
    <s v="East"/>
    <x v="0"/>
    <s v="Western Ottawa"/>
  </r>
  <r>
    <n v="987"/>
    <x v="42"/>
    <x v="4"/>
    <n v="3"/>
    <n v="1"/>
    <x v="0"/>
    <x v="0"/>
    <s v="East"/>
    <x v="0"/>
    <s v="Western Ottawa"/>
  </r>
  <r>
    <n v="988"/>
    <x v="42"/>
    <x v="5"/>
    <n v="5"/>
    <n v="0"/>
    <x v="0"/>
    <x v="0"/>
    <s v="East"/>
    <x v="0"/>
    <s v="Western Ottawa"/>
  </r>
  <r>
    <n v="989"/>
    <x v="42"/>
    <x v="7"/>
    <n v="1"/>
    <n v="0"/>
    <x v="0"/>
    <x v="0"/>
    <s v="East"/>
    <x v="0"/>
    <s v="Western Ottawa"/>
  </r>
  <r>
    <n v="990"/>
    <x v="42"/>
    <x v="8"/>
    <n v="2"/>
    <n v="0"/>
    <x v="0"/>
    <x v="0"/>
    <s v="East"/>
    <x v="0"/>
    <s v="Western Ottawa"/>
  </r>
  <r>
    <n v="991"/>
    <x v="42"/>
    <x v="9"/>
    <n v="2"/>
    <n v="3"/>
    <x v="0"/>
    <x v="0"/>
    <s v="East"/>
    <x v="0"/>
    <s v="Western Ottawa"/>
  </r>
  <r>
    <n v="992"/>
    <x v="42"/>
    <x v="10"/>
    <n v="7"/>
    <n v="8"/>
    <x v="0"/>
    <x v="0"/>
    <s v="East"/>
    <x v="0"/>
    <s v="Western Ottawa"/>
  </r>
  <r>
    <n v="993"/>
    <x v="42"/>
    <x v="11"/>
    <n v="5"/>
    <n v="1"/>
    <x v="0"/>
    <x v="0"/>
    <s v="East"/>
    <x v="0"/>
    <s v="Western Ottawa"/>
  </r>
  <r>
    <n v="994"/>
    <x v="42"/>
    <x v="12"/>
    <n v="11"/>
    <n v="3"/>
    <x v="0"/>
    <x v="0"/>
    <s v="East"/>
    <x v="0"/>
    <s v="Western Ottawa"/>
  </r>
  <r>
    <n v="995"/>
    <x v="42"/>
    <x v="13"/>
    <n v="7"/>
    <n v="6"/>
    <x v="0"/>
    <x v="0"/>
    <s v="East"/>
    <x v="0"/>
    <s v="Western Ottawa"/>
  </r>
  <r>
    <n v="996"/>
    <x v="42"/>
    <x v="14"/>
    <n v="2"/>
    <n v="4"/>
    <x v="0"/>
    <x v="0"/>
    <s v="East"/>
    <x v="0"/>
    <s v="Western Ottawa"/>
  </r>
  <r>
    <n v="997"/>
    <x v="42"/>
    <x v="15"/>
    <n v="3"/>
    <n v="5"/>
    <x v="0"/>
    <x v="0"/>
    <s v="East"/>
    <x v="0"/>
    <s v="Western Ottawa"/>
  </r>
  <r>
    <n v="998"/>
    <x v="42"/>
    <x v="16"/>
    <n v="6"/>
    <n v="3"/>
    <x v="0"/>
    <x v="0"/>
    <s v="East"/>
    <x v="0"/>
    <s v="Western Ottawa"/>
  </r>
  <r>
    <n v="999"/>
    <x v="42"/>
    <x v="17"/>
    <n v="3"/>
    <n v="7"/>
    <x v="0"/>
    <x v="0"/>
    <s v="East"/>
    <x v="0"/>
    <s v="Western Ottawa"/>
  </r>
  <r>
    <n v="1000"/>
    <x v="42"/>
    <x v="18"/>
    <n v="1"/>
    <n v="3"/>
    <x v="0"/>
    <x v="0"/>
    <s v="East"/>
    <x v="0"/>
    <s v="Western Ottawa"/>
  </r>
  <r>
    <n v="1001"/>
    <x v="42"/>
    <x v="20"/>
    <n v="2"/>
    <n v="4"/>
    <x v="0"/>
    <x v="0"/>
    <s v="East"/>
    <x v="0"/>
    <s v="Western Ottawa"/>
  </r>
  <r>
    <n v="1002"/>
    <x v="42"/>
    <x v="21"/>
    <n v="3"/>
    <n v="11"/>
    <x v="0"/>
    <x v="0"/>
    <s v="East"/>
    <x v="0"/>
    <s v="Western Ottawa"/>
  </r>
  <r>
    <n v="1003"/>
    <x v="42"/>
    <x v="22"/>
    <n v="3"/>
    <n v="7"/>
    <x v="0"/>
    <x v="0"/>
    <s v="East"/>
    <x v="0"/>
    <s v="Western Ottawa"/>
  </r>
  <r>
    <n v="1004"/>
    <x v="42"/>
    <x v="23"/>
    <n v="1"/>
    <n v="5"/>
    <x v="0"/>
    <x v="0"/>
    <s v="East"/>
    <x v="0"/>
    <s v="Western Ottawa"/>
  </r>
  <r>
    <n v="1005"/>
    <x v="43"/>
    <x v="0"/>
    <n v="11"/>
    <n v="1"/>
    <x v="0"/>
    <x v="0"/>
    <s v="East"/>
    <x v="0"/>
    <s v="Western Ottawa"/>
  </r>
  <r>
    <n v="1006"/>
    <x v="43"/>
    <x v="1"/>
    <n v="6"/>
    <n v="1"/>
    <x v="0"/>
    <x v="0"/>
    <s v="East"/>
    <x v="0"/>
    <s v="Western Ottawa"/>
  </r>
  <r>
    <n v="1007"/>
    <x v="43"/>
    <x v="2"/>
    <n v="6"/>
    <n v="1"/>
    <x v="0"/>
    <x v="0"/>
    <s v="East"/>
    <x v="0"/>
    <s v="Western Ottawa"/>
  </r>
  <r>
    <n v="1008"/>
    <x v="43"/>
    <x v="3"/>
    <n v="3"/>
    <n v="4"/>
    <x v="0"/>
    <x v="0"/>
    <s v="East"/>
    <x v="0"/>
    <s v="Western Ottawa"/>
  </r>
  <r>
    <n v="1009"/>
    <x v="43"/>
    <x v="4"/>
    <n v="4"/>
    <n v="0"/>
    <x v="0"/>
    <x v="0"/>
    <s v="East"/>
    <x v="0"/>
    <s v="Western Ottawa"/>
  </r>
  <r>
    <n v="1010"/>
    <x v="43"/>
    <x v="5"/>
    <n v="3"/>
    <n v="1"/>
    <x v="0"/>
    <x v="0"/>
    <s v="East"/>
    <x v="0"/>
    <s v="Western Ottawa"/>
  </r>
  <r>
    <n v="1011"/>
    <x v="43"/>
    <x v="6"/>
    <n v="4"/>
    <n v="0"/>
    <x v="0"/>
    <x v="0"/>
    <s v="East"/>
    <x v="0"/>
    <s v="Western Ottawa"/>
  </r>
  <r>
    <n v="1012"/>
    <x v="43"/>
    <x v="7"/>
    <n v="3"/>
    <n v="1"/>
    <x v="0"/>
    <x v="0"/>
    <s v="East"/>
    <x v="0"/>
    <s v="Western Ottawa"/>
  </r>
  <r>
    <n v="1013"/>
    <x v="43"/>
    <x v="8"/>
    <n v="1"/>
    <n v="4"/>
    <x v="0"/>
    <x v="0"/>
    <s v="East"/>
    <x v="0"/>
    <s v="Western Ottawa"/>
  </r>
  <r>
    <n v="1014"/>
    <x v="43"/>
    <x v="9"/>
    <n v="1"/>
    <n v="2"/>
    <x v="0"/>
    <x v="0"/>
    <s v="East"/>
    <x v="0"/>
    <s v="Western Ottawa"/>
  </r>
  <r>
    <n v="1015"/>
    <x v="43"/>
    <x v="10"/>
    <n v="2"/>
    <n v="1"/>
    <x v="0"/>
    <x v="0"/>
    <s v="East"/>
    <x v="0"/>
    <s v="Western Ottawa"/>
  </r>
  <r>
    <n v="1016"/>
    <x v="43"/>
    <x v="11"/>
    <n v="6"/>
    <n v="3"/>
    <x v="0"/>
    <x v="0"/>
    <s v="East"/>
    <x v="0"/>
    <s v="Western Ottawa"/>
  </r>
  <r>
    <n v="1017"/>
    <x v="43"/>
    <x v="12"/>
    <n v="7"/>
    <n v="8"/>
    <x v="0"/>
    <x v="0"/>
    <s v="East"/>
    <x v="0"/>
    <s v="Western Ottawa"/>
  </r>
  <r>
    <n v="1018"/>
    <x v="43"/>
    <x v="13"/>
    <n v="5"/>
    <n v="1"/>
    <x v="0"/>
    <x v="0"/>
    <s v="East"/>
    <x v="0"/>
    <s v="Western Ottawa"/>
  </r>
  <r>
    <n v="1019"/>
    <x v="43"/>
    <x v="14"/>
    <n v="7"/>
    <n v="3"/>
    <x v="0"/>
    <x v="0"/>
    <s v="East"/>
    <x v="0"/>
    <s v="Western Ottawa"/>
  </r>
  <r>
    <n v="1020"/>
    <x v="43"/>
    <x v="15"/>
    <n v="5"/>
    <n v="6"/>
    <x v="0"/>
    <x v="0"/>
    <s v="East"/>
    <x v="0"/>
    <s v="Western Ottawa"/>
  </r>
  <r>
    <n v="1021"/>
    <x v="43"/>
    <x v="16"/>
    <n v="7"/>
    <n v="4"/>
    <x v="0"/>
    <x v="0"/>
    <s v="East"/>
    <x v="0"/>
    <s v="Western Ottawa"/>
  </r>
  <r>
    <n v="1022"/>
    <x v="43"/>
    <x v="17"/>
    <n v="6"/>
    <n v="4"/>
    <x v="0"/>
    <x v="0"/>
    <s v="East"/>
    <x v="0"/>
    <s v="Western Ottawa"/>
  </r>
  <r>
    <n v="1023"/>
    <x v="43"/>
    <x v="18"/>
    <n v="3"/>
    <n v="1"/>
    <x v="0"/>
    <x v="0"/>
    <s v="East"/>
    <x v="0"/>
    <s v="Western Ottawa"/>
  </r>
  <r>
    <n v="1024"/>
    <x v="43"/>
    <x v="19"/>
    <n v="3"/>
    <n v="1"/>
    <x v="0"/>
    <x v="0"/>
    <s v="East"/>
    <x v="0"/>
    <s v="Western Ottawa"/>
  </r>
  <r>
    <n v="1025"/>
    <x v="43"/>
    <x v="20"/>
    <n v="3"/>
    <n v="1"/>
    <x v="0"/>
    <x v="0"/>
    <s v="East"/>
    <x v="0"/>
    <s v="Western Ottawa"/>
  </r>
  <r>
    <n v="1026"/>
    <x v="43"/>
    <x v="21"/>
    <n v="3"/>
    <n v="3"/>
    <x v="0"/>
    <x v="0"/>
    <s v="East"/>
    <x v="0"/>
    <s v="Western Ottawa"/>
  </r>
  <r>
    <n v="1027"/>
    <x v="43"/>
    <x v="22"/>
    <n v="1"/>
    <n v="3"/>
    <x v="0"/>
    <x v="0"/>
    <s v="East"/>
    <x v="0"/>
    <s v="Western Ottawa"/>
  </r>
  <r>
    <n v="1028"/>
    <x v="43"/>
    <x v="23"/>
    <n v="4"/>
    <n v="3"/>
    <x v="0"/>
    <x v="0"/>
    <s v="East"/>
    <x v="0"/>
    <s v="Western Ottawa"/>
  </r>
  <r>
    <n v="1029"/>
    <x v="44"/>
    <x v="0"/>
    <n v="8"/>
    <n v="3"/>
    <x v="0"/>
    <x v="0"/>
    <s v="East"/>
    <x v="0"/>
    <s v="Western Ottawa"/>
  </r>
  <r>
    <n v="1030"/>
    <x v="44"/>
    <x v="1"/>
    <n v="3"/>
    <n v="4"/>
    <x v="0"/>
    <x v="0"/>
    <s v="East"/>
    <x v="0"/>
    <s v="Western Ottawa"/>
  </r>
  <r>
    <n v="1031"/>
    <x v="44"/>
    <x v="2"/>
    <n v="8"/>
    <n v="1"/>
    <x v="0"/>
    <x v="0"/>
    <s v="East"/>
    <x v="0"/>
    <s v="Western Ottawa"/>
  </r>
  <r>
    <n v="1032"/>
    <x v="44"/>
    <x v="3"/>
    <n v="5"/>
    <n v="0"/>
    <x v="0"/>
    <x v="0"/>
    <s v="East"/>
    <x v="0"/>
    <s v="Western Ottawa"/>
  </r>
  <r>
    <n v="1033"/>
    <x v="44"/>
    <x v="4"/>
    <n v="3"/>
    <n v="0"/>
    <x v="0"/>
    <x v="0"/>
    <s v="East"/>
    <x v="0"/>
    <s v="Western Ottawa"/>
  </r>
  <r>
    <n v="1034"/>
    <x v="44"/>
    <x v="7"/>
    <n v="1"/>
    <n v="0"/>
    <x v="0"/>
    <x v="0"/>
    <s v="East"/>
    <x v="0"/>
    <s v="Western Ottawa"/>
  </r>
  <r>
    <n v="1035"/>
    <x v="44"/>
    <x v="8"/>
    <n v="1"/>
    <n v="0"/>
    <x v="0"/>
    <x v="0"/>
    <s v="East"/>
    <x v="0"/>
    <s v="Western Ottawa"/>
  </r>
  <r>
    <n v="1036"/>
    <x v="44"/>
    <x v="10"/>
    <n v="3"/>
    <n v="1"/>
    <x v="0"/>
    <x v="0"/>
    <s v="East"/>
    <x v="0"/>
    <s v="Western Ottawa"/>
  </r>
  <r>
    <n v="1037"/>
    <x v="44"/>
    <x v="11"/>
    <n v="1"/>
    <n v="1"/>
    <x v="0"/>
    <x v="0"/>
    <s v="East"/>
    <x v="0"/>
    <s v="Western Ottawa"/>
  </r>
  <r>
    <n v="1038"/>
    <x v="44"/>
    <x v="12"/>
    <n v="7"/>
    <n v="1"/>
    <x v="0"/>
    <x v="0"/>
    <s v="East"/>
    <x v="0"/>
    <s v="Western Ottawa"/>
  </r>
  <r>
    <n v="1039"/>
    <x v="44"/>
    <x v="13"/>
    <n v="4"/>
    <n v="1"/>
    <x v="0"/>
    <x v="0"/>
    <s v="East"/>
    <x v="0"/>
    <s v="Western Ottawa"/>
  </r>
  <r>
    <n v="1040"/>
    <x v="44"/>
    <x v="14"/>
    <n v="2"/>
    <n v="2"/>
    <x v="0"/>
    <x v="0"/>
    <s v="East"/>
    <x v="0"/>
    <s v="Western Ottawa"/>
  </r>
  <r>
    <n v="1041"/>
    <x v="44"/>
    <x v="15"/>
    <n v="3"/>
    <n v="2"/>
    <x v="0"/>
    <x v="0"/>
    <s v="East"/>
    <x v="0"/>
    <s v="Western Ottawa"/>
  </r>
  <r>
    <n v="1042"/>
    <x v="44"/>
    <x v="16"/>
    <n v="2"/>
    <n v="2"/>
    <x v="0"/>
    <x v="0"/>
    <s v="East"/>
    <x v="0"/>
    <s v="Western Ottawa"/>
  </r>
  <r>
    <n v="1043"/>
    <x v="44"/>
    <x v="17"/>
    <n v="4"/>
    <n v="0"/>
    <x v="0"/>
    <x v="0"/>
    <s v="East"/>
    <x v="0"/>
    <s v="Western Ottawa"/>
  </r>
  <r>
    <n v="1044"/>
    <x v="44"/>
    <x v="18"/>
    <n v="2"/>
    <n v="2"/>
    <x v="0"/>
    <x v="0"/>
    <s v="East"/>
    <x v="0"/>
    <s v="Western Ottawa"/>
  </r>
  <r>
    <n v="1045"/>
    <x v="44"/>
    <x v="19"/>
    <n v="1"/>
    <n v="1"/>
    <x v="0"/>
    <x v="0"/>
    <s v="East"/>
    <x v="0"/>
    <s v="Western Ottawa"/>
  </r>
  <r>
    <n v="1046"/>
    <x v="44"/>
    <x v="20"/>
    <n v="2"/>
    <n v="1"/>
    <x v="0"/>
    <x v="0"/>
    <s v="East"/>
    <x v="0"/>
    <s v="Western Ottawa"/>
  </r>
  <r>
    <n v="1047"/>
    <x v="44"/>
    <x v="21"/>
    <n v="1"/>
    <n v="1"/>
    <x v="0"/>
    <x v="0"/>
    <s v="East"/>
    <x v="0"/>
    <s v="Western Ottawa"/>
  </r>
  <r>
    <n v="1048"/>
    <x v="44"/>
    <x v="22"/>
    <n v="3"/>
    <n v="2"/>
    <x v="0"/>
    <x v="0"/>
    <s v="East"/>
    <x v="0"/>
    <s v="Western Ottawa"/>
  </r>
  <r>
    <n v="1049"/>
    <x v="44"/>
    <x v="23"/>
    <n v="4"/>
    <n v="0"/>
    <x v="0"/>
    <x v="0"/>
    <s v="East"/>
    <x v="0"/>
    <s v="Western Ottawa"/>
  </r>
  <r>
    <n v="1054"/>
    <x v="45"/>
    <x v="0"/>
    <n v="75"/>
    <n v="7"/>
    <x v="1"/>
    <x v="0"/>
    <s v="East"/>
    <x v="0"/>
    <s v="Eastern Ottawa"/>
  </r>
  <r>
    <n v="1055"/>
    <x v="45"/>
    <x v="1"/>
    <n v="85"/>
    <n v="6"/>
    <x v="1"/>
    <x v="0"/>
    <s v="East"/>
    <x v="0"/>
    <s v="Eastern Ottawa"/>
  </r>
  <r>
    <n v="1056"/>
    <x v="45"/>
    <x v="2"/>
    <n v="62"/>
    <n v="5"/>
    <x v="1"/>
    <x v="0"/>
    <s v="East"/>
    <x v="0"/>
    <s v="Eastern Ottawa"/>
  </r>
  <r>
    <n v="1057"/>
    <x v="45"/>
    <x v="3"/>
    <n v="39"/>
    <n v="5"/>
    <x v="1"/>
    <x v="0"/>
    <s v="East"/>
    <x v="0"/>
    <s v="Eastern Ottawa"/>
  </r>
  <r>
    <n v="1058"/>
    <x v="45"/>
    <x v="4"/>
    <n v="32"/>
    <n v="3"/>
    <x v="1"/>
    <x v="0"/>
    <s v="East"/>
    <x v="0"/>
    <s v="Eastern Ottawa"/>
  </r>
  <r>
    <n v="1059"/>
    <x v="45"/>
    <x v="5"/>
    <n v="13"/>
    <n v="2"/>
    <x v="1"/>
    <x v="0"/>
    <s v="East"/>
    <x v="0"/>
    <s v="Eastern Ottawa"/>
  </r>
  <r>
    <n v="1060"/>
    <x v="45"/>
    <x v="6"/>
    <n v="13"/>
    <n v="4"/>
    <x v="1"/>
    <x v="0"/>
    <s v="East"/>
    <x v="0"/>
    <s v="Eastern Ottawa"/>
  </r>
  <r>
    <n v="1061"/>
    <x v="45"/>
    <x v="7"/>
    <n v="11"/>
    <n v="4"/>
    <x v="1"/>
    <x v="0"/>
    <s v="East"/>
    <x v="0"/>
    <s v="Eastern Ottawa"/>
  </r>
  <r>
    <n v="1062"/>
    <x v="45"/>
    <x v="8"/>
    <n v="9"/>
    <n v="3"/>
    <x v="1"/>
    <x v="0"/>
    <s v="East"/>
    <x v="0"/>
    <s v="Eastern Ottawa"/>
  </r>
  <r>
    <n v="1063"/>
    <x v="45"/>
    <x v="9"/>
    <n v="14"/>
    <n v="4"/>
    <x v="1"/>
    <x v="0"/>
    <s v="East"/>
    <x v="0"/>
    <s v="Eastern Ottawa"/>
  </r>
  <r>
    <n v="1064"/>
    <x v="45"/>
    <x v="10"/>
    <n v="16"/>
    <n v="3"/>
    <x v="1"/>
    <x v="0"/>
    <s v="East"/>
    <x v="0"/>
    <s v="Eastern Ottawa"/>
  </r>
  <r>
    <n v="1065"/>
    <x v="45"/>
    <x v="11"/>
    <n v="26"/>
    <n v="3"/>
    <x v="1"/>
    <x v="0"/>
    <s v="East"/>
    <x v="0"/>
    <s v="Eastern Ottawa"/>
  </r>
  <r>
    <n v="1066"/>
    <x v="45"/>
    <x v="12"/>
    <n v="27"/>
    <n v="12"/>
    <x v="1"/>
    <x v="0"/>
    <s v="East"/>
    <x v="0"/>
    <s v="Eastern Ottawa"/>
  </r>
  <r>
    <n v="1067"/>
    <x v="45"/>
    <x v="13"/>
    <n v="35"/>
    <n v="5"/>
    <x v="1"/>
    <x v="0"/>
    <s v="East"/>
    <x v="0"/>
    <s v="Eastern Ottawa"/>
  </r>
  <r>
    <n v="1068"/>
    <x v="45"/>
    <x v="14"/>
    <n v="48"/>
    <n v="13"/>
    <x v="1"/>
    <x v="0"/>
    <s v="East"/>
    <x v="0"/>
    <s v="Eastern Ottawa"/>
  </r>
  <r>
    <n v="1069"/>
    <x v="45"/>
    <x v="15"/>
    <n v="34"/>
    <n v="6"/>
    <x v="1"/>
    <x v="0"/>
    <s v="East"/>
    <x v="0"/>
    <s v="Eastern Ottawa"/>
  </r>
  <r>
    <n v="1070"/>
    <x v="45"/>
    <x v="16"/>
    <n v="32"/>
    <n v="7"/>
    <x v="1"/>
    <x v="0"/>
    <s v="East"/>
    <x v="0"/>
    <s v="Eastern Ottawa"/>
  </r>
  <r>
    <n v="1071"/>
    <x v="45"/>
    <x v="17"/>
    <n v="33"/>
    <n v="3"/>
    <x v="1"/>
    <x v="0"/>
    <s v="East"/>
    <x v="0"/>
    <s v="Eastern Ottawa"/>
  </r>
  <r>
    <n v="1072"/>
    <x v="45"/>
    <x v="18"/>
    <n v="33"/>
    <n v="5"/>
    <x v="1"/>
    <x v="0"/>
    <s v="East"/>
    <x v="0"/>
    <s v="Eastern Ottawa"/>
  </r>
  <r>
    <n v="1073"/>
    <x v="45"/>
    <x v="19"/>
    <n v="22"/>
    <n v="3"/>
    <x v="1"/>
    <x v="0"/>
    <s v="East"/>
    <x v="0"/>
    <s v="Eastern Ottawa"/>
  </r>
  <r>
    <n v="1074"/>
    <x v="45"/>
    <x v="20"/>
    <n v="16"/>
    <n v="5"/>
    <x v="1"/>
    <x v="0"/>
    <s v="East"/>
    <x v="0"/>
    <s v="Eastern Ottawa"/>
  </r>
  <r>
    <n v="1075"/>
    <x v="45"/>
    <x v="21"/>
    <n v="13"/>
    <n v="3"/>
    <x v="1"/>
    <x v="0"/>
    <s v="East"/>
    <x v="0"/>
    <s v="Eastern Ottawa"/>
  </r>
  <r>
    <n v="1076"/>
    <x v="45"/>
    <x v="22"/>
    <n v="23"/>
    <n v="4"/>
    <x v="1"/>
    <x v="0"/>
    <s v="East"/>
    <x v="0"/>
    <s v="Eastern Ottawa"/>
  </r>
  <r>
    <n v="1077"/>
    <x v="45"/>
    <x v="23"/>
    <n v="29"/>
    <n v="9"/>
    <x v="1"/>
    <x v="0"/>
    <s v="East"/>
    <x v="0"/>
    <s v="Eastern Ottawa"/>
  </r>
  <r>
    <n v="1078"/>
    <x v="46"/>
    <x v="0"/>
    <n v="6"/>
    <n v="0"/>
    <x v="0"/>
    <x v="0"/>
    <s v="East"/>
    <x v="0"/>
    <s v="Eastern Ottawa"/>
  </r>
  <r>
    <n v="1079"/>
    <x v="46"/>
    <x v="1"/>
    <n v="4"/>
    <n v="0"/>
    <x v="0"/>
    <x v="0"/>
    <s v="East"/>
    <x v="0"/>
    <s v="Eastern Ottawa"/>
  </r>
  <r>
    <n v="1080"/>
    <x v="46"/>
    <x v="2"/>
    <n v="3"/>
    <n v="0"/>
    <x v="0"/>
    <x v="0"/>
    <s v="East"/>
    <x v="0"/>
    <s v="Eastern Ottawa"/>
  </r>
  <r>
    <n v="1081"/>
    <x v="46"/>
    <x v="3"/>
    <n v="2"/>
    <n v="0"/>
    <x v="0"/>
    <x v="0"/>
    <s v="East"/>
    <x v="0"/>
    <s v="Eastern Ottawa"/>
  </r>
  <r>
    <n v="1082"/>
    <x v="46"/>
    <x v="4"/>
    <n v="1"/>
    <n v="0"/>
    <x v="0"/>
    <x v="0"/>
    <s v="East"/>
    <x v="0"/>
    <s v="Eastern Ottawa"/>
  </r>
  <r>
    <n v="1083"/>
    <x v="46"/>
    <x v="5"/>
    <n v="1"/>
    <n v="1"/>
    <x v="0"/>
    <x v="0"/>
    <s v="East"/>
    <x v="0"/>
    <s v="Eastern Ottawa"/>
  </r>
  <r>
    <n v="1084"/>
    <x v="46"/>
    <x v="7"/>
    <n v="2"/>
    <n v="1"/>
    <x v="0"/>
    <x v="0"/>
    <s v="East"/>
    <x v="0"/>
    <s v="Eastern Ottawa"/>
  </r>
  <r>
    <n v="1085"/>
    <x v="46"/>
    <x v="8"/>
    <n v="1"/>
    <n v="0"/>
    <x v="0"/>
    <x v="0"/>
    <s v="East"/>
    <x v="0"/>
    <s v="Eastern Ottawa"/>
  </r>
  <r>
    <n v="1086"/>
    <x v="46"/>
    <x v="9"/>
    <n v="1"/>
    <n v="0"/>
    <x v="0"/>
    <x v="0"/>
    <s v="East"/>
    <x v="0"/>
    <s v="Eastern Ottawa"/>
  </r>
  <r>
    <n v="1087"/>
    <x v="46"/>
    <x v="10"/>
    <n v="1"/>
    <n v="0"/>
    <x v="0"/>
    <x v="0"/>
    <s v="East"/>
    <x v="0"/>
    <s v="Eastern Ottawa"/>
  </r>
  <r>
    <n v="1088"/>
    <x v="46"/>
    <x v="12"/>
    <n v="1"/>
    <n v="0"/>
    <x v="0"/>
    <x v="0"/>
    <s v="East"/>
    <x v="0"/>
    <s v="Eastern Ottawa"/>
  </r>
  <r>
    <n v="1089"/>
    <x v="46"/>
    <x v="13"/>
    <n v="4"/>
    <n v="0"/>
    <x v="0"/>
    <x v="0"/>
    <s v="East"/>
    <x v="0"/>
    <s v="Eastern Ottawa"/>
  </r>
  <r>
    <n v="1090"/>
    <x v="46"/>
    <x v="14"/>
    <n v="1"/>
    <n v="0"/>
    <x v="0"/>
    <x v="0"/>
    <s v="East"/>
    <x v="0"/>
    <s v="Eastern Ottawa"/>
  </r>
  <r>
    <n v="1091"/>
    <x v="46"/>
    <x v="15"/>
    <n v="5"/>
    <n v="0"/>
    <x v="0"/>
    <x v="0"/>
    <s v="East"/>
    <x v="0"/>
    <s v="Eastern Ottawa"/>
  </r>
  <r>
    <n v="1092"/>
    <x v="46"/>
    <x v="16"/>
    <n v="1"/>
    <n v="1"/>
    <x v="0"/>
    <x v="0"/>
    <s v="East"/>
    <x v="0"/>
    <s v="Eastern Ottawa"/>
  </r>
  <r>
    <n v="1093"/>
    <x v="46"/>
    <x v="17"/>
    <n v="2"/>
    <n v="1"/>
    <x v="0"/>
    <x v="0"/>
    <s v="East"/>
    <x v="0"/>
    <s v="Eastern Ottawa"/>
  </r>
  <r>
    <n v="1094"/>
    <x v="46"/>
    <x v="18"/>
    <n v="2"/>
    <n v="0"/>
    <x v="0"/>
    <x v="0"/>
    <s v="East"/>
    <x v="0"/>
    <s v="Eastern Ottawa"/>
  </r>
  <r>
    <n v="1095"/>
    <x v="46"/>
    <x v="19"/>
    <n v="1"/>
    <n v="0"/>
    <x v="0"/>
    <x v="0"/>
    <s v="East"/>
    <x v="0"/>
    <s v="Eastern Ottawa"/>
  </r>
  <r>
    <n v="1096"/>
    <x v="46"/>
    <x v="22"/>
    <n v="1"/>
    <n v="0"/>
    <x v="0"/>
    <x v="0"/>
    <s v="East"/>
    <x v="0"/>
    <s v="Eastern Ottawa"/>
  </r>
  <r>
    <n v="1097"/>
    <x v="46"/>
    <x v="23"/>
    <n v="1"/>
    <n v="0"/>
    <x v="0"/>
    <x v="0"/>
    <s v="East"/>
    <x v="0"/>
    <s v="Eastern Ottawa"/>
  </r>
  <r>
    <n v="1098"/>
    <x v="47"/>
    <x v="0"/>
    <n v="4"/>
    <n v="0"/>
    <x v="0"/>
    <x v="0"/>
    <s v="East"/>
    <x v="0"/>
    <s v="Eastern Ottawa"/>
  </r>
  <r>
    <n v="1099"/>
    <x v="47"/>
    <x v="1"/>
    <n v="6"/>
    <n v="0"/>
    <x v="0"/>
    <x v="0"/>
    <s v="East"/>
    <x v="0"/>
    <s v="Eastern Ottawa"/>
  </r>
  <r>
    <n v="1100"/>
    <x v="47"/>
    <x v="2"/>
    <n v="4"/>
    <n v="0"/>
    <x v="0"/>
    <x v="0"/>
    <s v="East"/>
    <x v="0"/>
    <s v="Eastern Ottawa"/>
  </r>
  <r>
    <n v="1101"/>
    <x v="47"/>
    <x v="3"/>
    <n v="1"/>
    <n v="0"/>
    <x v="0"/>
    <x v="0"/>
    <s v="East"/>
    <x v="0"/>
    <s v="Eastern Ottawa"/>
  </r>
  <r>
    <n v="1102"/>
    <x v="47"/>
    <x v="4"/>
    <n v="1"/>
    <n v="0"/>
    <x v="0"/>
    <x v="0"/>
    <s v="East"/>
    <x v="0"/>
    <s v="Eastern Ottawa"/>
  </r>
  <r>
    <n v="1103"/>
    <x v="47"/>
    <x v="6"/>
    <n v="1"/>
    <n v="0"/>
    <x v="0"/>
    <x v="0"/>
    <s v="East"/>
    <x v="0"/>
    <s v="Eastern Ottawa"/>
  </r>
  <r>
    <n v="1104"/>
    <x v="47"/>
    <x v="7"/>
    <n v="2"/>
    <n v="0"/>
    <x v="0"/>
    <x v="0"/>
    <s v="East"/>
    <x v="0"/>
    <s v="Eastern Ottawa"/>
  </r>
  <r>
    <n v="1105"/>
    <x v="47"/>
    <x v="10"/>
    <n v="6"/>
    <n v="0"/>
    <x v="0"/>
    <x v="0"/>
    <s v="East"/>
    <x v="0"/>
    <s v="Eastern Ottawa"/>
  </r>
  <r>
    <n v="1106"/>
    <x v="47"/>
    <x v="11"/>
    <n v="2"/>
    <n v="0"/>
    <x v="0"/>
    <x v="0"/>
    <s v="East"/>
    <x v="0"/>
    <s v="Eastern Ottawa"/>
  </r>
  <r>
    <n v="1107"/>
    <x v="47"/>
    <x v="13"/>
    <n v="3"/>
    <n v="0"/>
    <x v="0"/>
    <x v="0"/>
    <s v="East"/>
    <x v="0"/>
    <s v="Eastern Ottawa"/>
  </r>
  <r>
    <n v="1108"/>
    <x v="47"/>
    <x v="14"/>
    <n v="2"/>
    <n v="0"/>
    <x v="0"/>
    <x v="0"/>
    <s v="East"/>
    <x v="0"/>
    <s v="Eastern Ottawa"/>
  </r>
  <r>
    <n v="1109"/>
    <x v="47"/>
    <x v="15"/>
    <n v="3"/>
    <n v="0"/>
    <x v="0"/>
    <x v="0"/>
    <s v="East"/>
    <x v="0"/>
    <s v="Eastern Ottawa"/>
  </r>
  <r>
    <n v="1110"/>
    <x v="47"/>
    <x v="16"/>
    <n v="2"/>
    <n v="0"/>
    <x v="0"/>
    <x v="0"/>
    <s v="East"/>
    <x v="0"/>
    <s v="Eastern Ottawa"/>
  </r>
  <r>
    <n v="1111"/>
    <x v="47"/>
    <x v="17"/>
    <n v="1"/>
    <n v="0"/>
    <x v="0"/>
    <x v="0"/>
    <s v="East"/>
    <x v="0"/>
    <s v="Eastern Ottawa"/>
  </r>
  <r>
    <n v="1112"/>
    <x v="47"/>
    <x v="18"/>
    <n v="4"/>
    <n v="0"/>
    <x v="0"/>
    <x v="0"/>
    <s v="East"/>
    <x v="0"/>
    <s v="Eastern Ottawa"/>
  </r>
  <r>
    <n v="1113"/>
    <x v="47"/>
    <x v="20"/>
    <n v="1"/>
    <n v="0"/>
    <x v="0"/>
    <x v="0"/>
    <s v="East"/>
    <x v="0"/>
    <s v="Eastern Ottawa"/>
  </r>
  <r>
    <n v="1114"/>
    <x v="47"/>
    <x v="22"/>
    <n v="2"/>
    <n v="0"/>
    <x v="0"/>
    <x v="0"/>
    <s v="East"/>
    <x v="0"/>
    <s v="Eastern Ottawa"/>
  </r>
  <r>
    <n v="1115"/>
    <x v="47"/>
    <x v="23"/>
    <n v="3"/>
    <n v="0"/>
    <x v="0"/>
    <x v="0"/>
    <s v="East"/>
    <x v="0"/>
    <s v="Eastern Ottawa"/>
  </r>
  <r>
    <n v="1116"/>
    <x v="48"/>
    <x v="0"/>
    <n v="17"/>
    <n v="4"/>
    <x v="0"/>
    <x v="0"/>
    <s v="East"/>
    <x v="0"/>
    <s v="Eastern Champlain"/>
  </r>
  <r>
    <n v="1117"/>
    <x v="48"/>
    <x v="1"/>
    <n v="11"/>
    <n v="7"/>
    <x v="0"/>
    <x v="0"/>
    <s v="East"/>
    <x v="0"/>
    <s v="Eastern Champlain"/>
  </r>
  <r>
    <n v="1118"/>
    <x v="48"/>
    <x v="2"/>
    <n v="6"/>
    <n v="9"/>
    <x v="0"/>
    <x v="0"/>
    <s v="East"/>
    <x v="0"/>
    <s v="Eastern Champlain"/>
  </r>
  <r>
    <n v="1119"/>
    <x v="48"/>
    <x v="3"/>
    <n v="11"/>
    <n v="2"/>
    <x v="0"/>
    <x v="0"/>
    <s v="East"/>
    <x v="0"/>
    <s v="Eastern Champlain"/>
  </r>
  <r>
    <n v="1120"/>
    <x v="48"/>
    <x v="4"/>
    <n v="8"/>
    <n v="1"/>
    <x v="0"/>
    <x v="0"/>
    <s v="East"/>
    <x v="0"/>
    <s v="Eastern Champlain"/>
  </r>
  <r>
    <n v="1121"/>
    <x v="48"/>
    <x v="5"/>
    <n v="13"/>
    <n v="2"/>
    <x v="0"/>
    <x v="0"/>
    <s v="East"/>
    <x v="0"/>
    <s v="Eastern Champlain"/>
  </r>
  <r>
    <n v="1122"/>
    <x v="48"/>
    <x v="6"/>
    <n v="13"/>
    <n v="0"/>
    <x v="0"/>
    <x v="0"/>
    <s v="East"/>
    <x v="0"/>
    <s v="Eastern Champlain"/>
  </r>
  <r>
    <n v="1123"/>
    <x v="48"/>
    <x v="7"/>
    <n v="10"/>
    <n v="1"/>
    <x v="0"/>
    <x v="0"/>
    <s v="East"/>
    <x v="0"/>
    <s v="Eastern Champlain"/>
  </r>
  <r>
    <n v="1124"/>
    <x v="48"/>
    <x v="8"/>
    <n v="4"/>
    <n v="0"/>
    <x v="0"/>
    <x v="0"/>
    <s v="East"/>
    <x v="0"/>
    <s v="Eastern Champlain"/>
  </r>
  <r>
    <n v="1125"/>
    <x v="48"/>
    <x v="9"/>
    <n v="1"/>
    <n v="3"/>
    <x v="0"/>
    <x v="0"/>
    <s v="East"/>
    <x v="0"/>
    <s v="Eastern Champlain"/>
  </r>
  <r>
    <n v="1126"/>
    <x v="48"/>
    <x v="10"/>
    <n v="7"/>
    <n v="5"/>
    <x v="0"/>
    <x v="0"/>
    <s v="East"/>
    <x v="0"/>
    <s v="Eastern Champlain"/>
  </r>
  <r>
    <n v="1127"/>
    <x v="48"/>
    <x v="11"/>
    <n v="6"/>
    <n v="0"/>
    <x v="0"/>
    <x v="0"/>
    <s v="East"/>
    <x v="0"/>
    <s v="Eastern Champlain"/>
  </r>
  <r>
    <n v="1128"/>
    <x v="48"/>
    <x v="12"/>
    <n v="6"/>
    <n v="15"/>
    <x v="0"/>
    <x v="0"/>
    <s v="East"/>
    <x v="0"/>
    <s v="Eastern Champlain"/>
  </r>
  <r>
    <n v="1129"/>
    <x v="48"/>
    <x v="13"/>
    <n v="20"/>
    <n v="9"/>
    <x v="0"/>
    <x v="0"/>
    <s v="East"/>
    <x v="0"/>
    <s v="Eastern Champlain"/>
  </r>
  <r>
    <n v="1130"/>
    <x v="48"/>
    <x v="14"/>
    <n v="6"/>
    <n v="3"/>
    <x v="0"/>
    <x v="0"/>
    <s v="East"/>
    <x v="0"/>
    <s v="Eastern Champlain"/>
  </r>
  <r>
    <n v="1131"/>
    <x v="48"/>
    <x v="15"/>
    <n v="19"/>
    <n v="5"/>
    <x v="0"/>
    <x v="0"/>
    <s v="East"/>
    <x v="0"/>
    <s v="Eastern Champlain"/>
  </r>
  <r>
    <n v="1132"/>
    <x v="48"/>
    <x v="16"/>
    <n v="7"/>
    <n v="2"/>
    <x v="0"/>
    <x v="0"/>
    <s v="East"/>
    <x v="0"/>
    <s v="Eastern Champlain"/>
  </r>
  <r>
    <n v="1133"/>
    <x v="48"/>
    <x v="17"/>
    <n v="9"/>
    <n v="2"/>
    <x v="0"/>
    <x v="0"/>
    <s v="East"/>
    <x v="0"/>
    <s v="Eastern Champlain"/>
  </r>
  <r>
    <n v="1134"/>
    <x v="48"/>
    <x v="18"/>
    <n v="4"/>
    <n v="7"/>
    <x v="0"/>
    <x v="0"/>
    <s v="East"/>
    <x v="0"/>
    <s v="Eastern Champlain"/>
  </r>
  <r>
    <n v="1135"/>
    <x v="48"/>
    <x v="19"/>
    <n v="5"/>
    <n v="2"/>
    <x v="0"/>
    <x v="0"/>
    <s v="East"/>
    <x v="0"/>
    <s v="Eastern Champlain"/>
  </r>
  <r>
    <n v="1136"/>
    <x v="48"/>
    <x v="20"/>
    <n v="5"/>
    <n v="2"/>
    <x v="0"/>
    <x v="0"/>
    <s v="East"/>
    <x v="0"/>
    <s v="Eastern Champlain"/>
  </r>
  <r>
    <n v="1137"/>
    <x v="48"/>
    <x v="21"/>
    <n v="9"/>
    <n v="2"/>
    <x v="0"/>
    <x v="0"/>
    <s v="East"/>
    <x v="0"/>
    <s v="Eastern Champlain"/>
  </r>
  <r>
    <n v="1138"/>
    <x v="48"/>
    <x v="22"/>
    <n v="6"/>
    <n v="2"/>
    <x v="0"/>
    <x v="0"/>
    <s v="East"/>
    <x v="0"/>
    <s v="Eastern Champlain"/>
  </r>
  <r>
    <n v="1139"/>
    <x v="48"/>
    <x v="23"/>
    <n v="14"/>
    <n v="1"/>
    <x v="0"/>
    <x v="0"/>
    <s v="East"/>
    <x v="0"/>
    <s v="Eastern Champlain"/>
  </r>
  <r>
    <n v="1140"/>
    <x v="49"/>
    <x v="0"/>
    <n v="26"/>
    <n v="5"/>
    <x v="0"/>
    <x v="0"/>
    <s v="East"/>
    <x v="0"/>
    <s v="Western Ottawa"/>
  </r>
  <r>
    <n v="1141"/>
    <x v="49"/>
    <x v="1"/>
    <n v="15"/>
    <n v="12"/>
    <x v="0"/>
    <x v="0"/>
    <s v="East"/>
    <x v="0"/>
    <s v="Western Ottawa"/>
  </r>
  <r>
    <n v="1142"/>
    <x v="49"/>
    <x v="2"/>
    <n v="5"/>
    <n v="6"/>
    <x v="0"/>
    <x v="0"/>
    <s v="East"/>
    <x v="0"/>
    <s v="Western Ottawa"/>
  </r>
  <r>
    <n v="1143"/>
    <x v="49"/>
    <x v="3"/>
    <n v="9"/>
    <n v="3"/>
    <x v="0"/>
    <x v="0"/>
    <s v="East"/>
    <x v="0"/>
    <s v="Western Ottawa"/>
  </r>
  <r>
    <n v="1144"/>
    <x v="49"/>
    <x v="4"/>
    <n v="2"/>
    <n v="2"/>
    <x v="0"/>
    <x v="0"/>
    <s v="East"/>
    <x v="0"/>
    <s v="Western Ottawa"/>
  </r>
  <r>
    <n v="1145"/>
    <x v="49"/>
    <x v="5"/>
    <n v="7"/>
    <n v="3"/>
    <x v="0"/>
    <x v="0"/>
    <s v="East"/>
    <x v="0"/>
    <s v="Western Ottawa"/>
  </r>
  <r>
    <n v="1146"/>
    <x v="49"/>
    <x v="6"/>
    <n v="3"/>
    <n v="2"/>
    <x v="0"/>
    <x v="0"/>
    <s v="East"/>
    <x v="0"/>
    <s v="Western Ottawa"/>
  </r>
  <r>
    <n v="1147"/>
    <x v="49"/>
    <x v="7"/>
    <n v="7"/>
    <n v="2"/>
    <x v="0"/>
    <x v="0"/>
    <s v="East"/>
    <x v="0"/>
    <s v="Western Ottawa"/>
  </r>
  <r>
    <n v="1148"/>
    <x v="49"/>
    <x v="8"/>
    <n v="3"/>
    <n v="1"/>
    <x v="0"/>
    <x v="0"/>
    <s v="East"/>
    <x v="0"/>
    <s v="Western Ottawa"/>
  </r>
  <r>
    <n v="1149"/>
    <x v="49"/>
    <x v="9"/>
    <n v="5"/>
    <n v="0"/>
    <x v="0"/>
    <x v="0"/>
    <s v="East"/>
    <x v="0"/>
    <s v="Western Ottawa"/>
  </r>
  <r>
    <n v="1150"/>
    <x v="49"/>
    <x v="10"/>
    <n v="9"/>
    <n v="3"/>
    <x v="0"/>
    <x v="0"/>
    <s v="East"/>
    <x v="0"/>
    <s v="Western Ottawa"/>
  </r>
  <r>
    <n v="1151"/>
    <x v="49"/>
    <x v="11"/>
    <n v="9"/>
    <n v="7"/>
    <x v="0"/>
    <x v="0"/>
    <s v="East"/>
    <x v="0"/>
    <s v="Western Ottawa"/>
  </r>
  <r>
    <n v="1152"/>
    <x v="49"/>
    <x v="12"/>
    <n v="7"/>
    <n v="2"/>
    <x v="0"/>
    <x v="0"/>
    <s v="East"/>
    <x v="0"/>
    <s v="Western Ottawa"/>
  </r>
  <r>
    <n v="1153"/>
    <x v="49"/>
    <x v="13"/>
    <n v="5"/>
    <n v="3"/>
    <x v="0"/>
    <x v="0"/>
    <s v="East"/>
    <x v="0"/>
    <s v="Western Ottawa"/>
  </r>
  <r>
    <n v="1154"/>
    <x v="49"/>
    <x v="14"/>
    <n v="12"/>
    <n v="4"/>
    <x v="0"/>
    <x v="0"/>
    <s v="East"/>
    <x v="0"/>
    <s v="Western Ottawa"/>
  </r>
  <r>
    <n v="1155"/>
    <x v="49"/>
    <x v="15"/>
    <n v="13"/>
    <n v="19"/>
    <x v="0"/>
    <x v="0"/>
    <s v="East"/>
    <x v="0"/>
    <s v="Western Ottawa"/>
  </r>
  <r>
    <n v="1156"/>
    <x v="49"/>
    <x v="16"/>
    <n v="14"/>
    <n v="4"/>
    <x v="0"/>
    <x v="0"/>
    <s v="East"/>
    <x v="0"/>
    <s v="Western Ottawa"/>
  </r>
  <r>
    <n v="1157"/>
    <x v="49"/>
    <x v="17"/>
    <n v="7"/>
    <n v="2"/>
    <x v="0"/>
    <x v="0"/>
    <s v="East"/>
    <x v="0"/>
    <s v="Western Ottawa"/>
  </r>
  <r>
    <n v="1158"/>
    <x v="49"/>
    <x v="18"/>
    <n v="7"/>
    <n v="9"/>
    <x v="0"/>
    <x v="0"/>
    <s v="East"/>
    <x v="0"/>
    <s v="Western Ottawa"/>
  </r>
  <r>
    <n v="1159"/>
    <x v="49"/>
    <x v="19"/>
    <n v="6"/>
    <n v="0"/>
    <x v="0"/>
    <x v="0"/>
    <s v="East"/>
    <x v="0"/>
    <s v="Western Ottawa"/>
  </r>
  <r>
    <n v="1160"/>
    <x v="49"/>
    <x v="20"/>
    <n v="3"/>
    <n v="3"/>
    <x v="0"/>
    <x v="0"/>
    <s v="East"/>
    <x v="0"/>
    <s v="Western Ottawa"/>
  </r>
  <r>
    <n v="1161"/>
    <x v="49"/>
    <x v="21"/>
    <n v="3"/>
    <n v="4"/>
    <x v="0"/>
    <x v="0"/>
    <s v="East"/>
    <x v="0"/>
    <s v="Western Ottawa"/>
  </r>
  <r>
    <n v="1162"/>
    <x v="49"/>
    <x v="22"/>
    <n v="3"/>
    <n v="8"/>
    <x v="0"/>
    <x v="0"/>
    <s v="East"/>
    <x v="0"/>
    <s v="Western Ottawa"/>
  </r>
  <r>
    <n v="1163"/>
    <x v="49"/>
    <x v="23"/>
    <n v="4"/>
    <n v="5"/>
    <x v="0"/>
    <x v="0"/>
    <s v="East"/>
    <x v="0"/>
    <s v="Western Ottawa"/>
  </r>
  <r>
    <n v="1164"/>
    <x v="50"/>
    <x v="0"/>
    <n v="10"/>
    <n v="0"/>
    <x v="0"/>
    <x v="0"/>
    <s v="East"/>
    <x v="0"/>
    <s v="Eastern Ottawa"/>
  </r>
  <r>
    <n v="1165"/>
    <x v="50"/>
    <x v="1"/>
    <n v="7"/>
    <n v="0"/>
    <x v="0"/>
    <x v="0"/>
    <s v="East"/>
    <x v="0"/>
    <s v="Eastern Ottawa"/>
  </r>
  <r>
    <n v="1166"/>
    <x v="50"/>
    <x v="2"/>
    <n v="11"/>
    <n v="1"/>
    <x v="0"/>
    <x v="0"/>
    <s v="East"/>
    <x v="0"/>
    <s v="Eastern Ottawa"/>
  </r>
  <r>
    <n v="1167"/>
    <x v="50"/>
    <x v="3"/>
    <n v="10"/>
    <n v="0"/>
    <x v="0"/>
    <x v="0"/>
    <s v="East"/>
    <x v="0"/>
    <s v="Eastern Ottawa"/>
  </r>
  <r>
    <n v="1168"/>
    <x v="50"/>
    <x v="4"/>
    <n v="1"/>
    <n v="0"/>
    <x v="0"/>
    <x v="0"/>
    <s v="East"/>
    <x v="0"/>
    <s v="Eastern Ottawa"/>
  </r>
  <r>
    <n v="1169"/>
    <x v="50"/>
    <x v="5"/>
    <n v="2"/>
    <n v="0"/>
    <x v="0"/>
    <x v="0"/>
    <s v="East"/>
    <x v="0"/>
    <s v="Eastern Ottawa"/>
  </r>
  <r>
    <n v="1170"/>
    <x v="50"/>
    <x v="6"/>
    <n v="4"/>
    <n v="0"/>
    <x v="0"/>
    <x v="0"/>
    <s v="East"/>
    <x v="0"/>
    <s v="Eastern Ottawa"/>
  </r>
  <r>
    <n v="1171"/>
    <x v="50"/>
    <x v="7"/>
    <n v="1"/>
    <n v="0"/>
    <x v="0"/>
    <x v="0"/>
    <s v="East"/>
    <x v="0"/>
    <s v="Eastern Ottawa"/>
  </r>
  <r>
    <n v="1172"/>
    <x v="50"/>
    <x v="8"/>
    <n v="4"/>
    <n v="0"/>
    <x v="0"/>
    <x v="0"/>
    <s v="East"/>
    <x v="0"/>
    <s v="Eastern Ottawa"/>
  </r>
  <r>
    <n v="1173"/>
    <x v="50"/>
    <x v="11"/>
    <n v="2"/>
    <n v="0"/>
    <x v="0"/>
    <x v="0"/>
    <s v="East"/>
    <x v="0"/>
    <s v="Eastern Ottawa"/>
  </r>
  <r>
    <n v="1174"/>
    <x v="50"/>
    <x v="12"/>
    <n v="3"/>
    <n v="0"/>
    <x v="0"/>
    <x v="0"/>
    <s v="East"/>
    <x v="0"/>
    <s v="Eastern Ottawa"/>
  </r>
  <r>
    <n v="1175"/>
    <x v="50"/>
    <x v="13"/>
    <n v="4"/>
    <n v="0"/>
    <x v="0"/>
    <x v="0"/>
    <s v="East"/>
    <x v="0"/>
    <s v="Eastern Ottawa"/>
  </r>
  <r>
    <n v="1176"/>
    <x v="50"/>
    <x v="14"/>
    <n v="2"/>
    <n v="0"/>
    <x v="0"/>
    <x v="0"/>
    <s v="East"/>
    <x v="0"/>
    <s v="Eastern Ottawa"/>
  </r>
  <r>
    <n v="1177"/>
    <x v="50"/>
    <x v="15"/>
    <n v="10"/>
    <n v="1"/>
    <x v="0"/>
    <x v="0"/>
    <s v="East"/>
    <x v="0"/>
    <s v="Eastern Ottawa"/>
  </r>
  <r>
    <n v="1178"/>
    <x v="50"/>
    <x v="16"/>
    <n v="2"/>
    <n v="0"/>
    <x v="0"/>
    <x v="0"/>
    <s v="East"/>
    <x v="0"/>
    <s v="Eastern Ottawa"/>
  </r>
  <r>
    <n v="1179"/>
    <x v="50"/>
    <x v="17"/>
    <n v="5"/>
    <n v="0"/>
    <x v="0"/>
    <x v="0"/>
    <s v="East"/>
    <x v="0"/>
    <s v="Eastern Ottawa"/>
  </r>
  <r>
    <n v="1180"/>
    <x v="50"/>
    <x v="18"/>
    <n v="2"/>
    <n v="0"/>
    <x v="0"/>
    <x v="0"/>
    <s v="East"/>
    <x v="0"/>
    <s v="Eastern Ottawa"/>
  </r>
  <r>
    <n v="1181"/>
    <x v="50"/>
    <x v="19"/>
    <n v="3"/>
    <n v="0"/>
    <x v="0"/>
    <x v="0"/>
    <s v="East"/>
    <x v="0"/>
    <s v="Eastern Ottawa"/>
  </r>
  <r>
    <n v="1182"/>
    <x v="50"/>
    <x v="20"/>
    <n v="2"/>
    <n v="0"/>
    <x v="0"/>
    <x v="0"/>
    <s v="East"/>
    <x v="0"/>
    <s v="Eastern Ottawa"/>
  </r>
  <r>
    <n v="1183"/>
    <x v="50"/>
    <x v="21"/>
    <n v="1"/>
    <n v="0"/>
    <x v="0"/>
    <x v="0"/>
    <s v="East"/>
    <x v="0"/>
    <s v="Eastern Ottawa"/>
  </r>
  <r>
    <n v="1184"/>
    <x v="50"/>
    <x v="22"/>
    <n v="3"/>
    <n v="0"/>
    <x v="0"/>
    <x v="0"/>
    <s v="East"/>
    <x v="0"/>
    <s v="Eastern Ottawa"/>
  </r>
  <r>
    <n v="1185"/>
    <x v="50"/>
    <x v="23"/>
    <n v="3"/>
    <n v="0"/>
    <x v="0"/>
    <x v="0"/>
    <s v="East"/>
    <x v="0"/>
    <s v="Eastern Ottawa"/>
  </r>
  <r>
    <n v="1186"/>
    <x v="51"/>
    <x v="0"/>
    <n v="7"/>
    <n v="2"/>
    <x v="0"/>
    <x v="0"/>
    <s v="East"/>
    <x v="0"/>
    <s v="Eastern Champlain"/>
  </r>
  <r>
    <n v="1187"/>
    <x v="51"/>
    <x v="1"/>
    <n v="8"/>
    <n v="2"/>
    <x v="0"/>
    <x v="0"/>
    <s v="East"/>
    <x v="0"/>
    <s v="Eastern Champlain"/>
  </r>
  <r>
    <n v="1188"/>
    <x v="51"/>
    <x v="2"/>
    <n v="4"/>
    <n v="1"/>
    <x v="0"/>
    <x v="0"/>
    <s v="East"/>
    <x v="0"/>
    <s v="Eastern Champlain"/>
  </r>
  <r>
    <n v="1189"/>
    <x v="51"/>
    <x v="3"/>
    <n v="3"/>
    <n v="0"/>
    <x v="0"/>
    <x v="0"/>
    <s v="East"/>
    <x v="0"/>
    <s v="Eastern Champlain"/>
  </r>
  <r>
    <n v="1190"/>
    <x v="51"/>
    <x v="4"/>
    <n v="3"/>
    <n v="2"/>
    <x v="0"/>
    <x v="0"/>
    <s v="East"/>
    <x v="0"/>
    <s v="Eastern Champlain"/>
  </r>
  <r>
    <n v="1191"/>
    <x v="51"/>
    <x v="7"/>
    <n v="1"/>
    <n v="0"/>
    <x v="0"/>
    <x v="0"/>
    <s v="East"/>
    <x v="0"/>
    <s v="Eastern Champlain"/>
  </r>
  <r>
    <n v="1192"/>
    <x v="51"/>
    <x v="9"/>
    <n v="1"/>
    <n v="0"/>
    <x v="0"/>
    <x v="0"/>
    <s v="East"/>
    <x v="0"/>
    <s v="Eastern Champlain"/>
  </r>
  <r>
    <n v="1193"/>
    <x v="51"/>
    <x v="10"/>
    <n v="1"/>
    <n v="0"/>
    <x v="0"/>
    <x v="0"/>
    <s v="East"/>
    <x v="0"/>
    <s v="Eastern Champlain"/>
  </r>
  <r>
    <n v="1194"/>
    <x v="51"/>
    <x v="12"/>
    <n v="3"/>
    <n v="0"/>
    <x v="0"/>
    <x v="0"/>
    <s v="East"/>
    <x v="0"/>
    <s v="Eastern Champlain"/>
  </r>
  <r>
    <n v="1195"/>
    <x v="51"/>
    <x v="13"/>
    <n v="8"/>
    <n v="1"/>
    <x v="0"/>
    <x v="0"/>
    <s v="East"/>
    <x v="0"/>
    <s v="Eastern Champlain"/>
  </r>
  <r>
    <n v="1196"/>
    <x v="51"/>
    <x v="14"/>
    <n v="14"/>
    <n v="0"/>
    <x v="0"/>
    <x v="0"/>
    <s v="East"/>
    <x v="0"/>
    <s v="Eastern Champlain"/>
  </r>
  <r>
    <n v="1197"/>
    <x v="51"/>
    <x v="15"/>
    <n v="32"/>
    <n v="0"/>
    <x v="0"/>
    <x v="0"/>
    <s v="East"/>
    <x v="0"/>
    <s v="Eastern Champlain"/>
  </r>
  <r>
    <n v="1198"/>
    <x v="51"/>
    <x v="16"/>
    <n v="6"/>
    <n v="1"/>
    <x v="0"/>
    <x v="0"/>
    <s v="East"/>
    <x v="0"/>
    <s v="Eastern Champlain"/>
  </r>
  <r>
    <n v="1199"/>
    <x v="51"/>
    <x v="17"/>
    <n v="3"/>
    <n v="1"/>
    <x v="0"/>
    <x v="0"/>
    <s v="East"/>
    <x v="0"/>
    <s v="Eastern Champlain"/>
  </r>
  <r>
    <n v="1200"/>
    <x v="51"/>
    <x v="18"/>
    <n v="2"/>
    <n v="1"/>
    <x v="0"/>
    <x v="0"/>
    <s v="East"/>
    <x v="0"/>
    <s v="Eastern Champlain"/>
  </r>
  <r>
    <n v="1201"/>
    <x v="51"/>
    <x v="19"/>
    <n v="2"/>
    <n v="0"/>
    <x v="0"/>
    <x v="0"/>
    <s v="East"/>
    <x v="0"/>
    <s v="Eastern Champlain"/>
  </r>
  <r>
    <n v="1202"/>
    <x v="51"/>
    <x v="21"/>
    <n v="2"/>
    <n v="0"/>
    <x v="0"/>
    <x v="0"/>
    <s v="East"/>
    <x v="0"/>
    <s v="Eastern Champlain"/>
  </r>
  <r>
    <n v="1203"/>
    <x v="51"/>
    <x v="23"/>
    <n v="7"/>
    <n v="0"/>
    <x v="0"/>
    <x v="0"/>
    <s v="East"/>
    <x v="0"/>
    <s v="Eastern Champlain"/>
  </r>
  <r>
    <n v="1205"/>
    <x v="52"/>
    <x v="0"/>
    <n v="25"/>
    <n v="10"/>
    <x v="0"/>
    <x v="0"/>
    <s v="East"/>
    <x v="0"/>
    <s v="Eastern Champlain"/>
  </r>
  <r>
    <n v="1206"/>
    <x v="52"/>
    <x v="1"/>
    <n v="17"/>
    <n v="2"/>
    <x v="0"/>
    <x v="0"/>
    <s v="East"/>
    <x v="0"/>
    <s v="Eastern Champlain"/>
  </r>
  <r>
    <n v="1207"/>
    <x v="52"/>
    <x v="2"/>
    <n v="7"/>
    <n v="0"/>
    <x v="0"/>
    <x v="0"/>
    <s v="East"/>
    <x v="0"/>
    <s v="Eastern Champlain"/>
  </r>
  <r>
    <n v="1208"/>
    <x v="52"/>
    <x v="3"/>
    <n v="7"/>
    <n v="2"/>
    <x v="0"/>
    <x v="0"/>
    <s v="East"/>
    <x v="0"/>
    <s v="Eastern Champlain"/>
  </r>
  <r>
    <n v="1209"/>
    <x v="52"/>
    <x v="4"/>
    <n v="5"/>
    <n v="3"/>
    <x v="0"/>
    <x v="0"/>
    <s v="East"/>
    <x v="0"/>
    <s v="Eastern Champlain"/>
  </r>
  <r>
    <n v="1210"/>
    <x v="52"/>
    <x v="5"/>
    <n v="5"/>
    <n v="2"/>
    <x v="0"/>
    <x v="0"/>
    <s v="East"/>
    <x v="0"/>
    <s v="Eastern Champlain"/>
  </r>
  <r>
    <n v="1211"/>
    <x v="52"/>
    <x v="6"/>
    <n v="7"/>
    <n v="0"/>
    <x v="0"/>
    <x v="0"/>
    <s v="East"/>
    <x v="0"/>
    <s v="Eastern Champlain"/>
  </r>
  <r>
    <n v="1212"/>
    <x v="52"/>
    <x v="7"/>
    <n v="1"/>
    <n v="0"/>
    <x v="0"/>
    <x v="0"/>
    <s v="East"/>
    <x v="0"/>
    <s v="Eastern Champlain"/>
  </r>
  <r>
    <n v="1213"/>
    <x v="52"/>
    <x v="10"/>
    <n v="8"/>
    <n v="2"/>
    <x v="0"/>
    <x v="0"/>
    <s v="East"/>
    <x v="0"/>
    <s v="Eastern Champlain"/>
  </r>
  <r>
    <n v="1214"/>
    <x v="52"/>
    <x v="11"/>
    <n v="4"/>
    <n v="3"/>
    <x v="0"/>
    <x v="0"/>
    <s v="East"/>
    <x v="0"/>
    <s v="Eastern Champlain"/>
  </r>
  <r>
    <n v="1215"/>
    <x v="52"/>
    <x v="12"/>
    <n v="8"/>
    <n v="4"/>
    <x v="0"/>
    <x v="0"/>
    <s v="East"/>
    <x v="0"/>
    <s v="Eastern Champlain"/>
  </r>
  <r>
    <n v="1216"/>
    <x v="52"/>
    <x v="13"/>
    <n v="15"/>
    <n v="1"/>
    <x v="0"/>
    <x v="0"/>
    <s v="East"/>
    <x v="0"/>
    <s v="Eastern Champlain"/>
  </r>
  <r>
    <n v="1217"/>
    <x v="52"/>
    <x v="14"/>
    <n v="13"/>
    <n v="4"/>
    <x v="0"/>
    <x v="0"/>
    <s v="East"/>
    <x v="0"/>
    <s v="Eastern Champlain"/>
  </r>
  <r>
    <n v="1218"/>
    <x v="52"/>
    <x v="15"/>
    <n v="16"/>
    <n v="1"/>
    <x v="0"/>
    <x v="0"/>
    <s v="East"/>
    <x v="0"/>
    <s v="Eastern Champlain"/>
  </r>
  <r>
    <n v="1219"/>
    <x v="52"/>
    <x v="16"/>
    <n v="12"/>
    <n v="2"/>
    <x v="0"/>
    <x v="0"/>
    <s v="East"/>
    <x v="0"/>
    <s v="Eastern Champlain"/>
  </r>
  <r>
    <n v="1220"/>
    <x v="52"/>
    <x v="17"/>
    <n v="9"/>
    <n v="1"/>
    <x v="0"/>
    <x v="0"/>
    <s v="East"/>
    <x v="0"/>
    <s v="Eastern Champlain"/>
  </r>
  <r>
    <n v="1221"/>
    <x v="52"/>
    <x v="18"/>
    <n v="9"/>
    <n v="4"/>
    <x v="0"/>
    <x v="0"/>
    <s v="East"/>
    <x v="0"/>
    <s v="Eastern Champlain"/>
  </r>
  <r>
    <n v="1222"/>
    <x v="52"/>
    <x v="19"/>
    <n v="3"/>
    <n v="0"/>
    <x v="0"/>
    <x v="0"/>
    <s v="East"/>
    <x v="0"/>
    <s v="Eastern Champlain"/>
  </r>
  <r>
    <n v="1223"/>
    <x v="52"/>
    <x v="20"/>
    <n v="4"/>
    <n v="2"/>
    <x v="0"/>
    <x v="0"/>
    <s v="East"/>
    <x v="0"/>
    <s v="Eastern Champlain"/>
  </r>
  <r>
    <n v="1224"/>
    <x v="52"/>
    <x v="21"/>
    <n v="2"/>
    <n v="2"/>
    <x v="0"/>
    <x v="0"/>
    <s v="East"/>
    <x v="0"/>
    <s v="Eastern Champlain"/>
  </r>
  <r>
    <n v="1225"/>
    <x v="52"/>
    <x v="22"/>
    <n v="3"/>
    <n v="3"/>
    <x v="0"/>
    <x v="0"/>
    <s v="East"/>
    <x v="0"/>
    <s v="Eastern Champlain"/>
  </r>
  <r>
    <n v="1226"/>
    <x v="52"/>
    <x v="23"/>
    <n v="3"/>
    <n v="2"/>
    <x v="0"/>
    <x v="0"/>
    <s v="East"/>
    <x v="0"/>
    <s v="Eastern Champlain"/>
  </r>
  <r>
    <n v="1228"/>
    <x v="53"/>
    <x v="0"/>
    <n v="61"/>
    <n v="6"/>
    <x v="0"/>
    <x v="0"/>
    <s v="East"/>
    <x v="0"/>
    <s v="Eastern Champlain"/>
  </r>
  <r>
    <n v="1229"/>
    <x v="53"/>
    <x v="1"/>
    <n v="58"/>
    <n v="18"/>
    <x v="0"/>
    <x v="0"/>
    <s v="East"/>
    <x v="0"/>
    <s v="Eastern Champlain"/>
  </r>
  <r>
    <n v="1230"/>
    <x v="53"/>
    <x v="2"/>
    <n v="49"/>
    <n v="8"/>
    <x v="0"/>
    <x v="0"/>
    <s v="East"/>
    <x v="0"/>
    <s v="Eastern Champlain"/>
  </r>
  <r>
    <n v="1231"/>
    <x v="53"/>
    <x v="3"/>
    <n v="27"/>
    <n v="4"/>
    <x v="0"/>
    <x v="0"/>
    <s v="East"/>
    <x v="0"/>
    <s v="Eastern Champlain"/>
  </r>
  <r>
    <n v="1232"/>
    <x v="53"/>
    <x v="4"/>
    <n v="16"/>
    <n v="5"/>
    <x v="0"/>
    <x v="0"/>
    <s v="East"/>
    <x v="0"/>
    <s v="Eastern Champlain"/>
  </r>
  <r>
    <n v="1233"/>
    <x v="53"/>
    <x v="5"/>
    <n v="24"/>
    <n v="6"/>
    <x v="0"/>
    <x v="0"/>
    <s v="East"/>
    <x v="0"/>
    <s v="Eastern Champlain"/>
  </r>
  <r>
    <n v="1234"/>
    <x v="53"/>
    <x v="6"/>
    <n v="13"/>
    <n v="1"/>
    <x v="0"/>
    <x v="0"/>
    <s v="East"/>
    <x v="0"/>
    <s v="Eastern Champlain"/>
  </r>
  <r>
    <n v="1235"/>
    <x v="53"/>
    <x v="7"/>
    <n v="10"/>
    <n v="3"/>
    <x v="0"/>
    <x v="0"/>
    <s v="East"/>
    <x v="0"/>
    <s v="Eastern Champlain"/>
  </r>
  <r>
    <n v="1236"/>
    <x v="53"/>
    <x v="8"/>
    <n v="3"/>
    <n v="0"/>
    <x v="0"/>
    <x v="0"/>
    <s v="East"/>
    <x v="0"/>
    <s v="Eastern Champlain"/>
  </r>
  <r>
    <n v="1237"/>
    <x v="53"/>
    <x v="9"/>
    <n v="8"/>
    <n v="3"/>
    <x v="0"/>
    <x v="0"/>
    <s v="East"/>
    <x v="0"/>
    <s v="Eastern Champlain"/>
  </r>
  <r>
    <n v="1238"/>
    <x v="53"/>
    <x v="10"/>
    <n v="11"/>
    <n v="4"/>
    <x v="0"/>
    <x v="0"/>
    <s v="East"/>
    <x v="0"/>
    <s v="Eastern Champlain"/>
  </r>
  <r>
    <n v="1239"/>
    <x v="53"/>
    <x v="11"/>
    <n v="16"/>
    <n v="0"/>
    <x v="0"/>
    <x v="0"/>
    <s v="East"/>
    <x v="0"/>
    <s v="Eastern Champlain"/>
  </r>
  <r>
    <n v="1240"/>
    <x v="53"/>
    <x v="12"/>
    <n v="16"/>
    <n v="7"/>
    <x v="0"/>
    <x v="0"/>
    <s v="East"/>
    <x v="0"/>
    <s v="Eastern Champlain"/>
  </r>
  <r>
    <n v="1241"/>
    <x v="53"/>
    <x v="13"/>
    <n v="23"/>
    <n v="7"/>
    <x v="0"/>
    <x v="0"/>
    <s v="East"/>
    <x v="0"/>
    <s v="Eastern Champlain"/>
  </r>
  <r>
    <n v="1242"/>
    <x v="53"/>
    <x v="14"/>
    <n v="54"/>
    <n v="6"/>
    <x v="0"/>
    <x v="0"/>
    <s v="East"/>
    <x v="0"/>
    <s v="Eastern Champlain"/>
  </r>
  <r>
    <n v="1243"/>
    <x v="53"/>
    <x v="15"/>
    <n v="29"/>
    <n v="3"/>
    <x v="0"/>
    <x v="0"/>
    <s v="East"/>
    <x v="0"/>
    <s v="Eastern Champlain"/>
  </r>
  <r>
    <n v="1244"/>
    <x v="53"/>
    <x v="16"/>
    <n v="45"/>
    <n v="7"/>
    <x v="0"/>
    <x v="0"/>
    <s v="East"/>
    <x v="0"/>
    <s v="Eastern Champlain"/>
  </r>
  <r>
    <n v="1245"/>
    <x v="53"/>
    <x v="17"/>
    <n v="26"/>
    <n v="9"/>
    <x v="0"/>
    <x v="0"/>
    <s v="East"/>
    <x v="0"/>
    <s v="Eastern Champlain"/>
  </r>
  <r>
    <n v="1246"/>
    <x v="53"/>
    <x v="18"/>
    <n v="22"/>
    <n v="5"/>
    <x v="0"/>
    <x v="0"/>
    <s v="East"/>
    <x v="0"/>
    <s v="Eastern Champlain"/>
  </r>
  <r>
    <n v="1247"/>
    <x v="53"/>
    <x v="19"/>
    <n v="27"/>
    <n v="7"/>
    <x v="0"/>
    <x v="0"/>
    <s v="East"/>
    <x v="0"/>
    <s v="Eastern Champlain"/>
  </r>
  <r>
    <n v="1248"/>
    <x v="53"/>
    <x v="20"/>
    <n v="18"/>
    <n v="3"/>
    <x v="0"/>
    <x v="0"/>
    <s v="East"/>
    <x v="0"/>
    <s v="Eastern Champlain"/>
  </r>
  <r>
    <n v="1249"/>
    <x v="53"/>
    <x v="21"/>
    <n v="27"/>
    <n v="9"/>
    <x v="0"/>
    <x v="0"/>
    <s v="East"/>
    <x v="0"/>
    <s v="Eastern Champlain"/>
  </r>
  <r>
    <n v="1250"/>
    <x v="53"/>
    <x v="22"/>
    <n v="27"/>
    <n v="4"/>
    <x v="0"/>
    <x v="0"/>
    <s v="East"/>
    <x v="0"/>
    <s v="Eastern Champlain"/>
  </r>
  <r>
    <n v="1251"/>
    <x v="53"/>
    <x v="23"/>
    <n v="22"/>
    <n v="8"/>
    <x v="0"/>
    <x v="0"/>
    <s v="East"/>
    <x v="0"/>
    <s v="Eastern Champlain"/>
  </r>
  <r>
    <n v="1252"/>
    <x v="54"/>
    <x v="0"/>
    <n v="26"/>
    <n v="2"/>
    <x v="0"/>
    <x v="0"/>
    <s v="East"/>
    <x v="0"/>
    <s v="Eastern Champlain"/>
  </r>
  <r>
    <n v="1253"/>
    <x v="54"/>
    <x v="1"/>
    <n v="21"/>
    <n v="1"/>
    <x v="0"/>
    <x v="0"/>
    <s v="East"/>
    <x v="0"/>
    <s v="Eastern Champlain"/>
  </r>
  <r>
    <n v="1254"/>
    <x v="54"/>
    <x v="2"/>
    <n v="19"/>
    <n v="3"/>
    <x v="0"/>
    <x v="0"/>
    <s v="East"/>
    <x v="0"/>
    <s v="Eastern Champlain"/>
  </r>
  <r>
    <n v="1255"/>
    <x v="54"/>
    <x v="3"/>
    <n v="23"/>
    <n v="1"/>
    <x v="0"/>
    <x v="0"/>
    <s v="East"/>
    <x v="0"/>
    <s v="Eastern Champlain"/>
  </r>
  <r>
    <n v="1256"/>
    <x v="54"/>
    <x v="4"/>
    <n v="16"/>
    <n v="0"/>
    <x v="0"/>
    <x v="0"/>
    <s v="East"/>
    <x v="0"/>
    <s v="Eastern Champlain"/>
  </r>
  <r>
    <n v="1257"/>
    <x v="54"/>
    <x v="5"/>
    <n v="22"/>
    <n v="1"/>
    <x v="0"/>
    <x v="0"/>
    <s v="East"/>
    <x v="0"/>
    <s v="Eastern Champlain"/>
  </r>
  <r>
    <n v="1258"/>
    <x v="54"/>
    <x v="6"/>
    <n v="14"/>
    <n v="0"/>
    <x v="0"/>
    <x v="0"/>
    <s v="East"/>
    <x v="0"/>
    <s v="Eastern Champlain"/>
  </r>
  <r>
    <n v="1259"/>
    <x v="54"/>
    <x v="7"/>
    <n v="7"/>
    <n v="1"/>
    <x v="0"/>
    <x v="0"/>
    <s v="East"/>
    <x v="0"/>
    <s v="Eastern Champlain"/>
  </r>
  <r>
    <n v="1260"/>
    <x v="54"/>
    <x v="8"/>
    <n v="1"/>
    <n v="0"/>
    <x v="0"/>
    <x v="0"/>
    <s v="East"/>
    <x v="0"/>
    <s v="Eastern Champlain"/>
  </r>
  <r>
    <n v="1261"/>
    <x v="54"/>
    <x v="9"/>
    <n v="4"/>
    <n v="1"/>
    <x v="0"/>
    <x v="0"/>
    <s v="East"/>
    <x v="0"/>
    <s v="Eastern Champlain"/>
  </r>
  <r>
    <n v="1262"/>
    <x v="54"/>
    <x v="10"/>
    <n v="4"/>
    <n v="0"/>
    <x v="0"/>
    <x v="0"/>
    <s v="East"/>
    <x v="0"/>
    <s v="Eastern Champlain"/>
  </r>
  <r>
    <n v="1263"/>
    <x v="54"/>
    <x v="11"/>
    <n v="6"/>
    <n v="1"/>
    <x v="0"/>
    <x v="0"/>
    <s v="East"/>
    <x v="0"/>
    <s v="Eastern Champlain"/>
  </r>
  <r>
    <n v="1264"/>
    <x v="54"/>
    <x v="12"/>
    <n v="10"/>
    <n v="3"/>
    <x v="0"/>
    <x v="0"/>
    <s v="East"/>
    <x v="0"/>
    <s v="Eastern Champlain"/>
  </r>
  <r>
    <n v="1265"/>
    <x v="54"/>
    <x v="13"/>
    <n v="10"/>
    <n v="4"/>
    <x v="0"/>
    <x v="0"/>
    <s v="East"/>
    <x v="0"/>
    <s v="Eastern Champlain"/>
  </r>
  <r>
    <n v="1266"/>
    <x v="54"/>
    <x v="14"/>
    <n v="14"/>
    <n v="3"/>
    <x v="0"/>
    <x v="0"/>
    <s v="East"/>
    <x v="0"/>
    <s v="Eastern Champlain"/>
  </r>
  <r>
    <n v="1267"/>
    <x v="54"/>
    <x v="15"/>
    <n v="22"/>
    <n v="1"/>
    <x v="0"/>
    <x v="0"/>
    <s v="East"/>
    <x v="0"/>
    <s v="Eastern Champlain"/>
  </r>
  <r>
    <n v="1268"/>
    <x v="54"/>
    <x v="16"/>
    <n v="25"/>
    <n v="5"/>
    <x v="0"/>
    <x v="0"/>
    <s v="East"/>
    <x v="0"/>
    <s v="Eastern Champlain"/>
  </r>
  <r>
    <n v="1269"/>
    <x v="54"/>
    <x v="17"/>
    <n v="17"/>
    <n v="0"/>
    <x v="0"/>
    <x v="0"/>
    <s v="East"/>
    <x v="0"/>
    <s v="Eastern Champlain"/>
  </r>
  <r>
    <n v="1270"/>
    <x v="54"/>
    <x v="18"/>
    <n v="11"/>
    <n v="0"/>
    <x v="0"/>
    <x v="0"/>
    <s v="East"/>
    <x v="0"/>
    <s v="Eastern Champlain"/>
  </r>
  <r>
    <n v="1271"/>
    <x v="54"/>
    <x v="19"/>
    <n v="18"/>
    <n v="2"/>
    <x v="0"/>
    <x v="0"/>
    <s v="East"/>
    <x v="0"/>
    <s v="Eastern Champlain"/>
  </r>
  <r>
    <n v="1272"/>
    <x v="54"/>
    <x v="20"/>
    <n v="15"/>
    <n v="2"/>
    <x v="0"/>
    <x v="0"/>
    <s v="East"/>
    <x v="0"/>
    <s v="Eastern Champlain"/>
  </r>
  <r>
    <n v="1273"/>
    <x v="54"/>
    <x v="21"/>
    <n v="22"/>
    <n v="2"/>
    <x v="0"/>
    <x v="0"/>
    <s v="East"/>
    <x v="0"/>
    <s v="Eastern Champlain"/>
  </r>
  <r>
    <n v="1274"/>
    <x v="54"/>
    <x v="22"/>
    <n v="49"/>
    <n v="2"/>
    <x v="0"/>
    <x v="0"/>
    <s v="East"/>
    <x v="0"/>
    <s v="Eastern Champlain"/>
  </r>
  <r>
    <n v="1275"/>
    <x v="54"/>
    <x v="23"/>
    <n v="17"/>
    <n v="1"/>
    <x v="0"/>
    <x v="0"/>
    <s v="East"/>
    <x v="0"/>
    <s v="Eastern Champlain"/>
  </r>
  <r>
    <n v="1276"/>
    <x v="55"/>
    <x v="0"/>
    <n v="8"/>
    <n v="0"/>
    <x v="0"/>
    <x v="0"/>
    <s v="East"/>
    <x v="0"/>
    <s v="Eastern Champlain"/>
  </r>
  <r>
    <n v="1277"/>
    <x v="55"/>
    <x v="1"/>
    <n v="5"/>
    <n v="0"/>
    <x v="0"/>
    <x v="0"/>
    <s v="East"/>
    <x v="0"/>
    <s v="Eastern Champlain"/>
  </r>
  <r>
    <n v="1278"/>
    <x v="55"/>
    <x v="2"/>
    <n v="7"/>
    <n v="0"/>
    <x v="0"/>
    <x v="0"/>
    <s v="East"/>
    <x v="0"/>
    <s v="Eastern Champlain"/>
  </r>
  <r>
    <n v="1279"/>
    <x v="55"/>
    <x v="3"/>
    <n v="2"/>
    <n v="0"/>
    <x v="0"/>
    <x v="0"/>
    <s v="East"/>
    <x v="0"/>
    <s v="Eastern Champlain"/>
  </r>
  <r>
    <n v="1280"/>
    <x v="55"/>
    <x v="4"/>
    <n v="5"/>
    <n v="0"/>
    <x v="0"/>
    <x v="0"/>
    <s v="East"/>
    <x v="0"/>
    <s v="Eastern Champlain"/>
  </r>
  <r>
    <n v="1281"/>
    <x v="55"/>
    <x v="8"/>
    <n v="1"/>
    <n v="0"/>
    <x v="0"/>
    <x v="0"/>
    <s v="East"/>
    <x v="0"/>
    <s v="Eastern Champlain"/>
  </r>
  <r>
    <n v="1282"/>
    <x v="55"/>
    <x v="10"/>
    <n v="3"/>
    <n v="0"/>
    <x v="0"/>
    <x v="0"/>
    <s v="East"/>
    <x v="0"/>
    <s v="Eastern Champlain"/>
  </r>
  <r>
    <n v="1283"/>
    <x v="55"/>
    <x v="11"/>
    <n v="1"/>
    <n v="0"/>
    <x v="0"/>
    <x v="0"/>
    <s v="East"/>
    <x v="0"/>
    <s v="Eastern Champlain"/>
  </r>
  <r>
    <n v="1284"/>
    <x v="55"/>
    <x v="12"/>
    <n v="2"/>
    <n v="0"/>
    <x v="0"/>
    <x v="0"/>
    <s v="East"/>
    <x v="0"/>
    <s v="Eastern Champlain"/>
  </r>
  <r>
    <n v="1285"/>
    <x v="55"/>
    <x v="13"/>
    <n v="2"/>
    <n v="0"/>
    <x v="0"/>
    <x v="0"/>
    <s v="East"/>
    <x v="0"/>
    <s v="Eastern Champlain"/>
  </r>
  <r>
    <n v="1286"/>
    <x v="55"/>
    <x v="14"/>
    <n v="4"/>
    <n v="0"/>
    <x v="0"/>
    <x v="0"/>
    <s v="East"/>
    <x v="0"/>
    <s v="Eastern Champlain"/>
  </r>
  <r>
    <n v="1287"/>
    <x v="55"/>
    <x v="16"/>
    <n v="3"/>
    <n v="0"/>
    <x v="0"/>
    <x v="0"/>
    <s v="East"/>
    <x v="0"/>
    <s v="Eastern Champlain"/>
  </r>
  <r>
    <n v="1288"/>
    <x v="55"/>
    <x v="17"/>
    <n v="1"/>
    <n v="0"/>
    <x v="0"/>
    <x v="0"/>
    <s v="East"/>
    <x v="0"/>
    <s v="Eastern Champlain"/>
  </r>
  <r>
    <n v="1289"/>
    <x v="55"/>
    <x v="18"/>
    <n v="3"/>
    <n v="0"/>
    <x v="0"/>
    <x v="0"/>
    <s v="East"/>
    <x v="0"/>
    <s v="Eastern Champlain"/>
  </r>
  <r>
    <n v="1290"/>
    <x v="55"/>
    <x v="19"/>
    <n v="1"/>
    <n v="0"/>
    <x v="0"/>
    <x v="0"/>
    <s v="East"/>
    <x v="0"/>
    <s v="Eastern Champlain"/>
  </r>
  <r>
    <n v="1291"/>
    <x v="55"/>
    <x v="20"/>
    <n v="1"/>
    <n v="0"/>
    <x v="0"/>
    <x v="0"/>
    <s v="East"/>
    <x v="0"/>
    <s v="Eastern Champlain"/>
  </r>
  <r>
    <n v="1292"/>
    <x v="55"/>
    <x v="21"/>
    <n v="2"/>
    <n v="0"/>
    <x v="0"/>
    <x v="0"/>
    <s v="East"/>
    <x v="0"/>
    <s v="Eastern Champlain"/>
  </r>
  <r>
    <n v="1293"/>
    <x v="55"/>
    <x v="22"/>
    <n v="4"/>
    <n v="0"/>
    <x v="0"/>
    <x v="0"/>
    <s v="East"/>
    <x v="0"/>
    <s v="Eastern Champlain"/>
  </r>
  <r>
    <n v="1294"/>
    <x v="55"/>
    <x v="23"/>
    <n v="1"/>
    <n v="0"/>
    <x v="0"/>
    <x v="0"/>
    <s v="East"/>
    <x v="0"/>
    <s v="Eastern Champlain"/>
  </r>
  <r>
    <n v="1296"/>
    <x v="56"/>
    <x v="0"/>
    <n v="2"/>
    <n v="0"/>
    <x v="0"/>
    <x v="0"/>
    <s v="East"/>
    <x v="0"/>
    <s v="N/A"/>
  </r>
  <r>
    <n v="1297"/>
    <x v="56"/>
    <x v="2"/>
    <n v="2"/>
    <n v="0"/>
    <x v="0"/>
    <x v="0"/>
    <s v="East"/>
    <x v="0"/>
    <s v="N/A"/>
  </r>
  <r>
    <n v="1298"/>
    <x v="56"/>
    <x v="4"/>
    <n v="1"/>
    <n v="0"/>
    <x v="0"/>
    <x v="0"/>
    <s v="East"/>
    <x v="0"/>
    <s v="N/A"/>
  </r>
  <r>
    <n v="1299"/>
    <x v="56"/>
    <x v="8"/>
    <n v="3"/>
    <n v="0"/>
    <x v="0"/>
    <x v="0"/>
    <s v="East"/>
    <x v="0"/>
    <s v="N/A"/>
  </r>
  <r>
    <n v="1300"/>
    <x v="56"/>
    <x v="16"/>
    <n v="1"/>
    <n v="0"/>
    <x v="0"/>
    <x v="0"/>
    <s v="East"/>
    <x v="0"/>
    <s v="N/A"/>
  </r>
  <r>
    <n v="1301"/>
    <x v="56"/>
    <x v="18"/>
    <n v="2"/>
    <n v="0"/>
    <x v="0"/>
    <x v="0"/>
    <s v="East"/>
    <x v="0"/>
    <s v="N/A"/>
  </r>
  <r>
    <n v="1302"/>
    <x v="56"/>
    <x v="19"/>
    <n v="1"/>
    <n v="0"/>
    <x v="0"/>
    <x v="0"/>
    <s v="East"/>
    <x v="0"/>
    <s v="N/A"/>
  </r>
  <r>
    <n v="1303"/>
    <x v="56"/>
    <x v="23"/>
    <n v="2"/>
    <n v="0"/>
    <x v="0"/>
    <x v="0"/>
    <s v="East"/>
    <x v="0"/>
    <s v="N/A"/>
  </r>
  <r>
    <n v="1304"/>
    <x v="57"/>
    <x v="0"/>
    <n v="85"/>
    <n v="12"/>
    <x v="0"/>
    <x v="0"/>
    <s v="East"/>
    <x v="1"/>
    <s v="Lanark, Leeds &amp; Grenville"/>
  </r>
  <r>
    <n v="1305"/>
    <x v="57"/>
    <x v="1"/>
    <n v="78"/>
    <n v="24"/>
    <x v="0"/>
    <x v="0"/>
    <s v="East"/>
    <x v="1"/>
    <s v="Lanark, Leeds &amp; Grenville"/>
  </r>
  <r>
    <n v="1306"/>
    <x v="57"/>
    <x v="2"/>
    <n v="90"/>
    <n v="34"/>
    <x v="0"/>
    <x v="0"/>
    <s v="East"/>
    <x v="1"/>
    <s v="Lanark, Leeds &amp; Grenville"/>
  </r>
  <r>
    <n v="1307"/>
    <x v="57"/>
    <x v="3"/>
    <n v="53"/>
    <n v="28"/>
    <x v="0"/>
    <x v="0"/>
    <s v="East"/>
    <x v="1"/>
    <s v="Lanark, Leeds &amp; Grenville"/>
  </r>
  <r>
    <n v="1308"/>
    <x v="57"/>
    <x v="4"/>
    <n v="39"/>
    <n v="11"/>
    <x v="0"/>
    <x v="0"/>
    <s v="East"/>
    <x v="1"/>
    <s v="Lanark, Leeds &amp; Grenville"/>
  </r>
  <r>
    <n v="1309"/>
    <x v="57"/>
    <x v="5"/>
    <n v="25"/>
    <n v="5"/>
    <x v="0"/>
    <x v="0"/>
    <s v="East"/>
    <x v="1"/>
    <s v="Lanark, Leeds &amp; Grenville"/>
  </r>
  <r>
    <n v="1310"/>
    <x v="57"/>
    <x v="6"/>
    <n v="29"/>
    <n v="9"/>
    <x v="0"/>
    <x v="0"/>
    <s v="East"/>
    <x v="1"/>
    <s v="Lanark, Leeds &amp; Grenville"/>
  </r>
  <r>
    <n v="1311"/>
    <x v="57"/>
    <x v="7"/>
    <n v="24"/>
    <n v="3"/>
    <x v="0"/>
    <x v="0"/>
    <s v="East"/>
    <x v="1"/>
    <s v="Lanark, Leeds &amp; Grenville"/>
  </r>
  <r>
    <n v="1312"/>
    <x v="57"/>
    <x v="8"/>
    <n v="17"/>
    <n v="6"/>
    <x v="0"/>
    <x v="0"/>
    <s v="East"/>
    <x v="1"/>
    <s v="Lanark, Leeds &amp; Grenville"/>
  </r>
  <r>
    <n v="1313"/>
    <x v="57"/>
    <x v="9"/>
    <n v="21"/>
    <n v="2"/>
    <x v="0"/>
    <x v="0"/>
    <s v="East"/>
    <x v="1"/>
    <s v="Lanark, Leeds &amp; Grenville"/>
  </r>
  <r>
    <n v="1314"/>
    <x v="57"/>
    <x v="10"/>
    <n v="24"/>
    <n v="10"/>
    <x v="0"/>
    <x v="0"/>
    <s v="East"/>
    <x v="1"/>
    <s v="Lanark, Leeds &amp; Grenville"/>
  </r>
  <r>
    <n v="1315"/>
    <x v="57"/>
    <x v="11"/>
    <n v="17"/>
    <n v="4"/>
    <x v="0"/>
    <x v="0"/>
    <s v="East"/>
    <x v="1"/>
    <s v="Lanark, Leeds &amp; Grenville"/>
  </r>
  <r>
    <n v="1316"/>
    <x v="57"/>
    <x v="12"/>
    <n v="26"/>
    <n v="6"/>
    <x v="0"/>
    <x v="0"/>
    <s v="East"/>
    <x v="1"/>
    <s v="Lanark, Leeds &amp; Grenville"/>
  </r>
  <r>
    <n v="1317"/>
    <x v="57"/>
    <x v="13"/>
    <n v="36"/>
    <n v="8"/>
    <x v="0"/>
    <x v="0"/>
    <s v="East"/>
    <x v="1"/>
    <s v="Lanark, Leeds &amp; Grenville"/>
  </r>
  <r>
    <n v="1318"/>
    <x v="57"/>
    <x v="14"/>
    <n v="27"/>
    <n v="16"/>
    <x v="0"/>
    <x v="0"/>
    <s v="East"/>
    <x v="1"/>
    <s v="Lanark, Leeds &amp; Grenville"/>
  </r>
  <r>
    <n v="1319"/>
    <x v="57"/>
    <x v="15"/>
    <n v="49"/>
    <n v="26"/>
    <x v="0"/>
    <x v="0"/>
    <s v="East"/>
    <x v="1"/>
    <s v="Lanark, Leeds &amp; Grenville"/>
  </r>
  <r>
    <n v="1320"/>
    <x v="57"/>
    <x v="16"/>
    <n v="46"/>
    <n v="16"/>
    <x v="0"/>
    <x v="0"/>
    <s v="East"/>
    <x v="1"/>
    <s v="Lanark, Leeds &amp; Grenville"/>
  </r>
  <r>
    <n v="1321"/>
    <x v="57"/>
    <x v="17"/>
    <n v="56"/>
    <n v="11"/>
    <x v="0"/>
    <x v="0"/>
    <s v="East"/>
    <x v="1"/>
    <s v="Lanark, Leeds &amp; Grenville"/>
  </r>
  <r>
    <n v="1322"/>
    <x v="57"/>
    <x v="18"/>
    <n v="44"/>
    <n v="11"/>
    <x v="0"/>
    <x v="0"/>
    <s v="East"/>
    <x v="1"/>
    <s v="Lanark, Leeds &amp; Grenville"/>
  </r>
  <r>
    <n v="1323"/>
    <x v="57"/>
    <x v="19"/>
    <n v="36"/>
    <n v="12"/>
    <x v="0"/>
    <x v="0"/>
    <s v="East"/>
    <x v="1"/>
    <s v="Lanark, Leeds &amp; Grenville"/>
  </r>
  <r>
    <n v="1324"/>
    <x v="57"/>
    <x v="20"/>
    <n v="33"/>
    <n v="4"/>
    <x v="0"/>
    <x v="0"/>
    <s v="East"/>
    <x v="1"/>
    <s v="Lanark, Leeds &amp; Grenville"/>
  </r>
  <r>
    <n v="1325"/>
    <x v="57"/>
    <x v="21"/>
    <n v="55"/>
    <n v="12"/>
    <x v="0"/>
    <x v="0"/>
    <s v="East"/>
    <x v="1"/>
    <s v="Lanark, Leeds &amp; Grenville"/>
  </r>
  <r>
    <n v="1326"/>
    <x v="57"/>
    <x v="22"/>
    <n v="41"/>
    <n v="13"/>
    <x v="0"/>
    <x v="0"/>
    <s v="East"/>
    <x v="1"/>
    <s v="Lanark, Leeds &amp; Grenville"/>
  </r>
  <r>
    <n v="1327"/>
    <x v="57"/>
    <x v="23"/>
    <n v="55"/>
    <n v="14"/>
    <x v="0"/>
    <x v="0"/>
    <s v="East"/>
    <x v="1"/>
    <s v="Lanark, Leeds &amp; Grenville"/>
  </r>
  <r>
    <n v="1328"/>
    <x v="58"/>
    <x v="0"/>
    <n v="24"/>
    <n v="11"/>
    <x v="0"/>
    <x v="0"/>
    <s v="East"/>
    <x v="1"/>
    <s v="Lanark, Leeds &amp; Grenville"/>
  </r>
  <r>
    <n v="1329"/>
    <x v="58"/>
    <x v="1"/>
    <n v="31"/>
    <n v="14"/>
    <x v="0"/>
    <x v="0"/>
    <s v="East"/>
    <x v="1"/>
    <s v="Lanark, Leeds &amp; Grenville"/>
  </r>
  <r>
    <n v="1330"/>
    <x v="58"/>
    <x v="2"/>
    <n v="12"/>
    <n v="2"/>
    <x v="0"/>
    <x v="0"/>
    <s v="East"/>
    <x v="1"/>
    <s v="Lanark, Leeds &amp; Grenville"/>
  </r>
  <r>
    <n v="1331"/>
    <x v="58"/>
    <x v="3"/>
    <n v="8"/>
    <n v="1"/>
    <x v="0"/>
    <x v="0"/>
    <s v="East"/>
    <x v="1"/>
    <s v="Lanark, Leeds &amp; Grenville"/>
  </r>
  <r>
    <n v="1332"/>
    <x v="58"/>
    <x v="4"/>
    <n v="5"/>
    <n v="3"/>
    <x v="0"/>
    <x v="0"/>
    <s v="East"/>
    <x v="1"/>
    <s v="Lanark, Leeds &amp; Grenville"/>
  </r>
  <r>
    <n v="1333"/>
    <x v="58"/>
    <x v="5"/>
    <n v="6"/>
    <n v="0"/>
    <x v="0"/>
    <x v="0"/>
    <s v="East"/>
    <x v="1"/>
    <s v="Lanark, Leeds &amp; Grenville"/>
  </r>
  <r>
    <n v="1334"/>
    <x v="58"/>
    <x v="6"/>
    <n v="3"/>
    <n v="0"/>
    <x v="0"/>
    <x v="0"/>
    <s v="East"/>
    <x v="1"/>
    <s v="Lanark, Leeds &amp; Grenville"/>
  </r>
  <r>
    <n v="1335"/>
    <x v="58"/>
    <x v="7"/>
    <n v="1"/>
    <n v="1"/>
    <x v="0"/>
    <x v="0"/>
    <s v="East"/>
    <x v="1"/>
    <s v="Lanark, Leeds &amp; Grenville"/>
  </r>
  <r>
    <n v="1336"/>
    <x v="58"/>
    <x v="9"/>
    <n v="1"/>
    <n v="2"/>
    <x v="0"/>
    <x v="0"/>
    <s v="East"/>
    <x v="1"/>
    <s v="Lanark, Leeds &amp; Grenville"/>
  </r>
  <r>
    <n v="1337"/>
    <x v="58"/>
    <x v="10"/>
    <n v="4"/>
    <n v="1"/>
    <x v="0"/>
    <x v="0"/>
    <s v="East"/>
    <x v="1"/>
    <s v="Lanark, Leeds &amp; Grenville"/>
  </r>
  <r>
    <n v="1338"/>
    <x v="58"/>
    <x v="11"/>
    <n v="11"/>
    <n v="4"/>
    <x v="0"/>
    <x v="0"/>
    <s v="East"/>
    <x v="1"/>
    <s v="Lanark, Leeds &amp; Grenville"/>
  </r>
  <r>
    <n v="1339"/>
    <x v="58"/>
    <x v="12"/>
    <n v="5"/>
    <n v="2"/>
    <x v="0"/>
    <x v="0"/>
    <s v="East"/>
    <x v="1"/>
    <s v="Lanark, Leeds &amp; Grenville"/>
  </r>
  <r>
    <n v="1340"/>
    <x v="58"/>
    <x v="13"/>
    <n v="8"/>
    <n v="4"/>
    <x v="0"/>
    <x v="0"/>
    <s v="East"/>
    <x v="1"/>
    <s v="Lanark, Leeds &amp; Grenville"/>
  </r>
  <r>
    <n v="1341"/>
    <x v="58"/>
    <x v="14"/>
    <n v="10"/>
    <n v="9"/>
    <x v="0"/>
    <x v="0"/>
    <s v="East"/>
    <x v="1"/>
    <s v="Lanark, Leeds &amp; Grenville"/>
  </r>
  <r>
    <n v="1342"/>
    <x v="58"/>
    <x v="15"/>
    <n v="14"/>
    <n v="6"/>
    <x v="0"/>
    <x v="0"/>
    <s v="East"/>
    <x v="1"/>
    <s v="Lanark, Leeds &amp; Grenville"/>
  </r>
  <r>
    <n v="1343"/>
    <x v="58"/>
    <x v="16"/>
    <n v="9"/>
    <n v="6"/>
    <x v="0"/>
    <x v="0"/>
    <s v="East"/>
    <x v="1"/>
    <s v="Lanark, Leeds &amp; Grenville"/>
  </r>
  <r>
    <n v="1344"/>
    <x v="58"/>
    <x v="17"/>
    <n v="11"/>
    <n v="2"/>
    <x v="0"/>
    <x v="0"/>
    <s v="East"/>
    <x v="1"/>
    <s v="Lanark, Leeds &amp; Grenville"/>
  </r>
  <r>
    <n v="1345"/>
    <x v="58"/>
    <x v="18"/>
    <n v="6"/>
    <n v="4"/>
    <x v="0"/>
    <x v="0"/>
    <s v="East"/>
    <x v="1"/>
    <s v="Lanark, Leeds &amp; Grenville"/>
  </r>
  <r>
    <n v="1346"/>
    <x v="58"/>
    <x v="19"/>
    <n v="2"/>
    <n v="1"/>
    <x v="0"/>
    <x v="0"/>
    <s v="East"/>
    <x v="1"/>
    <s v="Lanark, Leeds &amp; Grenville"/>
  </r>
  <r>
    <n v="1347"/>
    <x v="58"/>
    <x v="20"/>
    <n v="4"/>
    <n v="2"/>
    <x v="0"/>
    <x v="0"/>
    <s v="East"/>
    <x v="1"/>
    <s v="Lanark, Leeds &amp; Grenville"/>
  </r>
  <r>
    <n v="1348"/>
    <x v="58"/>
    <x v="21"/>
    <n v="10"/>
    <n v="1"/>
    <x v="0"/>
    <x v="0"/>
    <s v="East"/>
    <x v="1"/>
    <s v="Lanark, Leeds &amp; Grenville"/>
  </r>
  <r>
    <n v="1349"/>
    <x v="58"/>
    <x v="22"/>
    <n v="10"/>
    <n v="6"/>
    <x v="0"/>
    <x v="0"/>
    <s v="East"/>
    <x v="1"/>
    <s v="Lanark, Leeds &amp; Grenville"/>
  </r>
  <r>
    <n v="1350"/>
    <x v="58"/>
    <x v="23"/>
    <n v="8"/>
    <n v="10"/>
    <x v="0"/>
    <x v="0"/>
    <s v="East"/>
    <x v="1"/>
    <s v="Lanark, Leeds &amp; Grenville"/>
  </r>
  <r>
    <n v="1351"/>
    <x v="59"/>
    <x v="0"/>
    <n v="25"/>
    <n v="13"/>
    <x v="0"/>
    <x v="0"/>
    <s v="East"/>
    <x v="0"/>
    <s v="Western Champlain"/>
  </r>
  <r>
    <n v="1352"/>
    <x v="59"/>
    <x v="1"/>
    <n v="23"/>
    <n v="12"/>
    <x v="0"/>
    <x v="0"/>
    <s v="East"/>
    <x v="0"/>
    <s v="Western Champlain"/>
  </r>
  <r>
    <n v="1353"/>
    <x v="59"/>
    <x v="2"/>
    <n v="11"/>
    <n v="9"/>
    <x v="0"/>
    <x v="0"/>
    <s v="East"/>
    <x v="0"/>
    <s v="Western Champlain"/>
  </r>
  <r>
    <n v="1354"/>
    <x v="59"/>
    <x v="3"/>
    <n v="13"/>
    <n v="13"/>
    <x v="0"/>
    <x v="0"/>
    <s v="East"/>
    <x v="0"/>
    <s v="Western Champlain"/>
  </r>
  <r>
    <n v="1355"/>
    <x v="59"/>
    <x v="4"/>
    <n v="14"/>
    <n v="8"/>
    <x v="0"/>
    <x v="0"/>
    <s v="East"/>
    <x v="0"/>
    <s v="Western Champlain"/>
  </r>
  <r>
    <n v="1356"/>
    <x v="59"/>
    <x v="5"/>
    <n v="10"/>
    <n v="0"/>
    <x v="0"/>
    <x v="0"/>
    <s v="East"/>
    <x v="0"/>
    <s v="Western Champlain"/>
  </r>
  <r>
    <n v="1357"/>
    <x v="59"/>
    <x v="6"/>
    <n v="1"/>
    <n v="1"/>
    <x v="0"/>
    <x v="0"/>
    <s v="East"/>
    <x v="0"/>
    <s v="Western Champlain"/>
  </r>
  <r>
    <n v="1358"/>
    <x v="59"/>
    <x v="7"/>
    <n v="4"/>
    <n v="1"/>
    <x v="0"/>
    <x v="0"/>
    <s v="East"/>
    <x v="0"/>
    <s v="Western Champlain"/>
  </r>
  <r>
    <n v="1359"/>
    <x v="59"/>
    <x v="8"/>
    <n v="4"/>
    <n v="0"/>
    <x v="0"/>
    <x v="0"/>
    <s v="East"/>
    <x v="0"/>
    <s v="Western Champlain"/>
  </r>
  <r>
    <n v="1360"/>
    <x v="59"/>
    <x v="9"/>
    <n v="2"/>
    <n v="1"/>
    <x v="0"/>
    <x v="0"/>
    <s v="East"/>
    <x v="0"/>
    <s v="Western Champlain"/>
  </r>
  <r>
    <n v="1361"/>
    <x v="59"/>
    <x v="10"/>
    <n v="6"/>
    <n v="1"/>
    <x v="0"/>
    <x v="0"/>
    <s v="East"/>
    <x v="0"/>
    <s v="Western Champlain"/>
  </r>
  <r>
    <n v="1362"/>
    <x v="59"/>
    <x v="11"/>
    <n v="8"/>
    <n v="3"/>
    <x v="0"/>
    <x v="0"/>
    <s v="East"/>
    <x v="0"/>
    <s v="Western Champlain"/>
  </r>
  <r>
    <n v="1363"/>
    <x v="59"/>
    <x v="12"/>
    <n v="10"/>
    <n v="5"/>
    <x v="0"/>
    <x v="0"/>
    <s v="East"/>
    <x v="0"/>
    <s v="Western Champlain"/>
  </r>
  <r>
    <n v="1364"/>
    <x v="59"/>
    <x v="13"/>
    <n v="12"/>
    <n v="9"/>
    <x v="0"/>
    <x v="0"/>
    <s v="East"/>
    <x v="0"/>
    <s v="Western Champlain"/>
  </r>
  <r>
    <n v="1365"/>
    <x v="59"/>
    <x v="14"/>
    <n v="31"/>
    <n v="8"/>
    <x v="0"/>
    <x v="0"/>
    <s v="East"/>
    <x v="0"/>
    <s v="Western Champlain"/>
  </r>
  <r>
    <n v="1366"/>
    <x v="59"/>
    <x v="15"/>
    <n v="16"/>
    <n v="17"/>
    <x v="0"/>
    <x v="0"/>
    <s v="East"/>
    <x v="0"/>
    <s v="Western Champlain"/>
  </r>
  <r>
    <n v="1367"/>
    <x v="59"/>
    <x v="16"/>
    <n v="7"/>
    <n v="10"/>
    <x v="0"/>
    <x v="0"/>
    <s v="East"/>
    <x v="0"/>
    <s v="Western Champlain"/>
  </r>
  <r>
    <n v="1368"/>
    <x v="59"/>
    <x v="17"/>
    <n v="3"/>
    <n v="7"/>
    <x v="0"/>
    <x v="0"/>
    <s v="East"/>
    <x v="0"/>
    <s v="Western Champlain"/>
  </r>
  <r>
    <n v="1369"/>
    <x v="59"/>
    <x v="18"/>
    <n v="4"/>
    <n v="2"/>
    <x v="0"/>
    <x v="0"/>
    <s v="East"/>
    <x v="0"/>
    <s v="Western Champlain"/>
  </r>
  <r>
    <n v="1370"/>
    <x v="59"/>
    <x v="19"/>
    <n v="8"/>
    <n v="8"/>
    <x v="0"/>
    <x v="0"/>
    <s v="East"/>
    <x v="0"/>
    <s v="Western Champlain"/>
  </r>
  <r>
    <n v="1371"/>
    <x v="59"/>
    <x v="20"/>
    <n v="9"/>
    <n v="3"/>
    <x v="0"/>
    <x v="0"/>
    <s v="East"/>
    <x v="0"/>
    <s v="Western Champlain"/>
  </r>
  <r>
    <n v="1372"/>
    <x v="59"/>
    <x v="21"/>
    <n v="5"/>
    <n v="6"/>
    <x v="0"/>
    <x v="0"/>
    <s v="East"/>
    <x v="0"/>
    <s v="Western Champlain"/>
  </r>
  <r>
    <n v="1373"/>
    <x v="59"/>
    <x v="22"/>
    <n v="7"/>
    <n v="4"/>
    <x v="0"/>
    <x v="0"/>
    <s v="East"/>
    <x v="0"/>
    <s v="Western Champlain"/>
  </r>
  <r>
    <n v="1374"/>
    <x v="59"/>
    <x v="23"/>
    <n v="10"/>
    <n v="18"/>
    <x v="0"/>
    <x v="0"/>
    <s v="East"/>
    <x v="0"/>
    <s v="Western Champlain"/>
  </r>
  <r>
    <n v="1375"/>
    <x v="60"/>
    <x v="0"/>
    <n v="17"/>
    <n v="1"/>
    <x v="0"/>
    <x v="0"/>
    <s v="East"/>
    <x v="1"/>
    <s v="Lanark, Leeds &amp; Grenville"/>
  </r>
  <r>
    <n v="1376"/>
    <x v="60"/>
    <x v="1"/>
    <n v="16"/>
    <n v="4"/>
    <x v="0"/>
    <x v="0"/>
    <s v="East"/>
    <x v="1"/>
    <s v="Lanark, Leeds &amp; Grenville"/>
  </r>
  <r>
    <n v="1377"/>
    <x v="60"/>
    <x v="2"/>
    <n v="18"/>
    <n v="9"/>
    <x v="0"/>
    <x v="0"/>
    <s v="East"/>
    <x v="1"/>
    <s v="Lanark, Leeds &amp; Grenville"/>
  </r>
  <r>
    <n v="1378"/>
    <x v="60"/>
    <x v="3"/>
    <n v="15"/>
    <n v="3"/>
    <x v="0"/>
    <x v="0"/>
    <s v="East"/>
    <x v="1"/>
    <s v="Lanark, Leeds &amp; Grenville"/>
  </r>
  <r>
    <n v="1379"/>
    <x v="60"/>
    <x v="4"/>
    <n v="4"/>
    <n v="4"/>
    <x v="0"/>
    <x v="0"/>
    <s v="East"/>
    <x v="1"/>
    <s v="Lanark, Leeds &amp; Grenville"/>
  </r>
  <r>
    <n v="1380"/>
    <x v="60"/>
    <x v="5"/>
    <n v="6"/>
    <n v="1"/>
    <x v="0"/>
    <x v="0"/>
    <s v="East"/>
    <x v="1"/>
    <s v="Lanark, Leeds &amp; Grenville"/>
  </r>
  <r>
    <n v="1381"/>
    <x v="60"/>
    <x v="6"/>
    <n v="8"/>
    <n v="1"/>
    <x v="0"/>
    <x v="0"/>
    <s v="East"/>
    <x v="1"/>
    <s v="Lanark, Leeds &amp; Grenville"/>
  </r>
  <r>
    <n v="1382"/>
    <x v="60"/>
    <x v="7"/>
    <n v="3"/>
    <n v="3"/>
    <x v="0"/>
    <x v="0"/>
    <s v="East"/>
    <x v="1"/>
    <s v="Lanark, Leeds &amp; Grenville"/>
  </r>
  <r>
    <n v="1383"/>
    <x v="60"/>
    <x v="8"/>
    <n v="2"/>
    <n v="0"/>
    <x v="0"/>
    <x v="0"/>
    <s v="East"/>
    <x v="1"/>
    <s v="Lanark, Leeds &amp; Grenville"/>
  </r>
  <r>
    <n v="1384"/>
    <x v="60"/>
    <x v="9"/>
    <n v="4"/>
    <n v="5"/>
    <x v="0"/>
    <x v="0"/>
    <s v="East"/>
    <x v="1"/>
    <s v="Lanark, Leeds &amp; Grenville"/>
  </r>
  <r>
    <n v="1385"/>
    <x v="60"/>
    <x v="10"/>
    <n v="6"/>
    <n v="5"/>
    <x v="0"/>
    <x v="0"/>
    <s v="East"/>
    <x v="1"/>
    <s v="Lanark, Leeds &amp; Grenville"/>
  </r>
  <r>
    <n v="1386"/>
    <x v="60"/>
    <x v="11"/>
    <n v="4"/>
    <n v="6"/>
    <x v="0"/>
    <x v="0"/>
    <s v="East"/>
    <x v="1"/>
    <s v="Lanark, Leeds &amp; Grenville"/>
  </r>
  <r>
    <n v="1387"/>
    <x v="60"/>
    <x v="12"/>
    <n v="4"/>
    <n v="2"/>
    <x v="0"/>
    <x v="0"/>
    <s v="East"/>
    <x v="1"/>
    <s v="Lanark, Leeds &amp; Grenville"/>
  </r>
  <r>
    <n v="1388"/>
    <x v="60"/>
    <x v="13"/>
    <n v="11"/>
    <n v="3"/>
    <x v="0"/>
    <x v="0"/>
    <s v="East"/>
    <x v="1"/>
    <s v="Lanark, Leeds &amp; Grenville"/>
  </r>
  <r>
    <n v="1389"/>
    <x v="60"/>
    <x v="14"/>
    <n v="8"/>
    <n v="9"/>
    <x v="0"/>
    <x v="0"/>
    <s v="East"/>
    <x v="1"/>
    <s v="Lanark, Leeds &amp; Grenville"/>
  </r>
  <r>
    <n v="1390"/>
    <x v="60"/>
    <x v="15"/>
    <n v="7"/>
    <n v="4"/>
    <x v="0"/>
    <x v="0"/>
    <s v="East"/>
    <x v="1"/>
    <s v="Lanark, Leeds &amp; Grenville"/>
  </r>
  <r>
    <n v="1391"/>
    <x v="60"/>
    <x v="16"/>
    <n v="4"/>
    <n v="1"/>
    <x v="0"/>
    <x v="0"/>
    <s v="East"/>
    <x v="1"/>
    <s v="Lanark, Leeds &amp; Grenville"/>
  </r>
  <r>
    <n v="1392"/>
    <x v="60"/>
    <x v="17"/>
    <n v="3"/>
    <n v="4"/>
    <x v="0"/>
    <x v="0"/>
    <s v="East"/>
    <x v="1"/>
    <s v="Lanark, Leeds &amp; Grenville"/>
  </r>
  <r>
    <n v="1393"/>
    <x v="60"/>
    <x v="18"/>
    <n v="5"/>
    <n v="3"/>
    <x v="0"/>
    <x v="0"/>
    <s v="East"/>
    <x v="1"/>
    <s v="Lanark, Leeds &amp; Grenville"/>
  </r>
  <r>
    <n v="1394"/>
    <x v="60"/>
    <x v="19"/>
    <n v="9"/>
    <n v="1"/>
    <x v="0"/>
    <x v="0"/>
    <s v="East"/>
    <x v="1"/>
    <s v="Lanark, Leeds &amp; Grenville"/>
  </r>
  <r>
    <n v="1395"/>
    <x v="60"/>
    <x v="20"/>
    <n v="3"/>
    <n v="3"/>
    <x v="0"/>
    <x v="0"/>
    <s v="East"/>
    <x v="1"/>
    <s v="Lanark, Leeds &amp; Grenville"/>
  </r>
  <r>
    <n v="1396"/>
    <x v="60"/>
    <x v="21"/>
    <n v="17"/>
    <n v="4"/>
    <x v="0"/>
    <x v="0"/>
    <s v="East"/>
    <x v="1"/>
    <s v="Lanark, Leeds &amp; Grenville"/>
  </r>
  <r>
    <n v="1397"/>
    <x v="60"/>
    <x v="22"/>
    <n v="45"/>
    <n v="5"/>
    <x v="0"/>
    <x v="0"/>
    <s v="East"/>
    <x v="1"/>
    <s v="Lanark, Leeds &amp; Grenville"/>
  </r>
  <r>
    <n v="1398"/>
    <x v="60"/>
    <x v="23"/>
    <n v="17"/>
    <n v="0"/>
    <x v="0"/>
    <x v="0"/>
    <s v="East"/>
    <x v="1"/>
    <s v="Lanark, Leeds &amp; Grenville"/>
  </r>
  <r>
    <n v="1399"/>
    <x v="61"/>
    <x v="0"/>
    <n v="25"/>
    <n v="7"/>
    <x v="0"/>
    <x v="0"/>
    <s v="East"/>
    <x v="1"/>
    <s v="Lanark, Leeds &amp; Grenville"/>
  </r>
  <r>
    <n v="1400"/>
    <x v="61"/>
    <x v="1"/>
    <n v="32"/>
    <n v="7"/>
    <x v="0"/>
    <x v="0"/>
    <s v="East"/>
    <x v="1"/>
    <s v="Lanark, Leeds &amp; Grenville"/>
  </r>
  <r>
    <n v="1401"/>
    <x v="61"/>
    <x v="2"/>
    <n v="35"/>
    <n v="1"/>
    <x v="0"/>
    <x v="0"/>
    <s v="East"/>
    <x v="1"/>
    <s v="Lanark, Leeds &amp; Grenville"/>
  </r>
  <r>
    <n v="1402"/>
    <x v="61"/>
    <x v="3"/>
    <n v="15"/>
    <n v="1"/>
    <x v="0"/>
    <x v="0"/>
    <s v="East"/>
    <x v="1"/>
    <s v="Lanark, Leeds &amp; Grenville"/>
  </r>
  <r>
    <n v="1403"/>
    <x v="61"/>
    <x v="4"/>
    <n v="20"/>
    <n v="2"/>
    <x v="0"/>
    <x v="0"/>
    <s v="East"/>
    <x v="1"/>
    <s v="Lanark, Leeds &amp; Grenville"/>
  </r>
  <r>
    <n v="1404"/>
    <x v="61"/>
    <x v="5"/>
    <n v="13"/>
    <n v="4"/>
    <x v="0"/>
    <x v="0"/>
    <s v="East"/>
    <x v="1"/>
    <s v="Lanark, Leeds &amp; Grenville"/>
  </r>
  <r>
    <n v="1405"/>
    <x v="61"/>
    <x v="6"/>
    <n v="1"/>
    <n v="1"/>
    <x v="0"/>
    <x v="0"/>
    <s v="East"/>
    <x v="1"/>
    <s v="Lanark, Leeds &amp; Grenville"/>
  </r>
  <r>
    <n v="1406"/>
    <x v="61"/>
    <x v="7"/>
    <n v="5"/>
    <n v="0"/>
    <x v="0"/>
    <x v="0"/>
    <s v="East"/>
    <x v="1"/>
    <s v="Lanark, Leeds &amp; Grenville"/>
  </r>
  <r>
    <n v="1407"/>
    <x v="61"/>
    <x v="8"/>
    <n v="1"/>
    <n v="0"/>
    <x v="0"/>
    <x v="0"/>
    <s v="East"/>
    <x v="1"/>
    <s v="Lanark, Leeds &amp; Grenville"/>
  </r>
  <r>
    <n v="1408"/>
    <x v="61"/>
    <x v="9"/>
    <n v="1"/>
    <n v="0"/>
    <x v="0"/>
    <x v="0"/>
    <s v="East"/>
    <x v="1"/>
    <s v="Lanark, Leeds &amp; Grenville"/>
  </r>
  <r>
    <n v="1409"/>
    <x v="61"/>
    <x v="10"/>
    <n v="3"/>
    <n v="1"/>
    <x v="0"/>
    <x v="0"/>
    <s v="East"/>
    <x v="1"/>
    <s v="Lanark, Leeds &amp; Grenville"/>
  </r>
  <r>
    <n v="1410"/>
    <x v="61"/>
    <x v="11"/>
    <n v="5"/>
    <n v="2"/>
    <x v="0"/>
    <x v="0"/>
    <s v="East"/>
    <x v="1"/>
    <s v="Lanark, Leeds &amp; Grenville"/>
  </r>
  <r>
    <n v="1411"/>
    <x v="61"/>
    <x v="12"/>
    <n v="3"/>
    <n v="5"/>
    <x v="0"/>
    <x v="0"/>
    <s v="East"/>
    <x v="1"/>
    <s v="Lanark, Leeds &amp; Grenville"/>
  </r>
  <r>
    <n v="1412"/>
    <x v="61"/>
    <x v="13"/>
    <n v="23"/>
    <n v="5"/>
    <x v="0"/>
    <x v="0"/>
    <s v="East"/>
    <x v="1"/>
    <s v="Lanark, Leeds &amp; Grenville"/>
  </r>
  <r>
    <n v="1413"/>
    <x v="61"/>
    <x v="14"/>
    <n v="21"/>
    <n v="7"/>
    <x v="0"/>
    <x v="0"/>
    <s v="East"/>
    <x v="1"/>
    <s v="Lanark, Leeds &amp; Grenville"/>
  </r>
  <r>
    <n v="1414"/>
    <x v="61"/>
    <x v="15"/>
    <n v="16"/>
    <n v="16"/>
    <x v="0"/>
    <x v="0"/>
    <s v="East"/>
    <x v="1"/>
    <s v="Lanark, Leeds &amp; Grenville"/>
  </r>
  <r>
    <n v="1415"/>
    <x v="61"/>
    <x v="16"/>
    <n v="24"/>
    <n v="3"/>
    <x v="0"/>
    <x v="0"/>
    <s v="East"/>
    <x v="1"/>
    <s v="Lanark, Leeds &amp; Grenville"/>
  </r>
  <r>
    <n v="1416"/>
    <x v="61"/>
    <x v="17"/>
    <n v="14"/>
    <n v="2"/>
    <x v="0"/>
    <x v="0"/>
    <s v="East"/>
    <x v="1"/>
    <s v="Lanark, Leeds &amp; Grenville"/>
  </r>
  <r>
    <n v="1417"/>
    <x v="61"/>
    <x v="18"/>
    <n v="7"/>
    <n v="4"/>
    <x v="0"/>
    <x v="0"/>
    <s v="East"/>
    <x v="1"/>
    <s v="Lanark, Leeds &amp; Grenville"/>
  </r>
  <r>
    <n v="1418"/>
    <x v="61"/>
    <x v="19"/>
    <n v="4"/>
    <n v="3"/>
    <x v="0"/>
    <x v="0"/>
    <s v="East"/>
    <x v="1"/>
    <s v="Lanark, Leeds &amp; Grenville"/>
  </r>
  <r>
    <n v="1419"/>
    <x v="61"/>
    <x v="20"/>
    <n v="2"/>
    <n v="3"/>
    <x v="0"/>
    <x v="0"/>
    <s v="East"/>
    <x v="1"/>
    <s v="Lanark, Leeds &amp; Grenville"/>
  </r>
  <r>
    <n v="1420"/>
    <x v="61"/>
    <x v="21"/>
    <n v="4"/>
    <n v="2"/>
    <x v="0"/>
    <x v="0"/>
    <s v="East"/>
    <x v="1"/>
    <s v="Lanark, Leeds &amp; Grenville"/>
  </r>
  <r>
    <n v="1421"/>
    <x v="61"/>
    <x v="22"/>
    <n v="9"/>
    <n v="5"/>
    <x v="0"/>
    <x v="0"/>
    <s v="East"/>
    <x v="1"/>
    <s v="Lanark, Leeds &amp; Grenville"/>
  </r>
  <r>
    <n v="1422"/>
    <x v="61"/>
    <x v="23"/>
    <n v="9"/>
    <n v="2"/>
    <x v="0"/>
    <x v="0"/>
    <s v="East"/>
    <x v="1"/>
    <s v="Lanark, Leeds &amp; Grenville"/>
  </r>
  <r>
    <n v="1424"/>
    <x v="62"/>
    <x v="0"/>
    <n v="123"/>
    <n v="3"/>
    <x v="0"/>
    <x v="0"/>
    <s v="East"/>
    <x v="1"/>
    <s v="Kingston"/>
  </r>
  <r>
    <n v="1425"/>
    <x v="62"/>
    <x v="1"/>
    <n v="132"/>
    <n v="10"/>
    <x v="0"/>
    <x v="0"/>
    <s v="East"/>
    <x v="1"/>
    <s v="Kingston"/>
  </r>
  <r>
    <n v="1426"/>
    <x v="62"/>
    <x v="2"/>
    <n v="92"/>
    <n v="9"/>
    <x v="0"/>
    <x v="0"/>
    <s v="East"/>
    <x v="1"/>
    <s v="Kingston"/>
  </r>
  <r>
    <n v="1427"/>
    <x v="62"/>
    <x v="3"/>
    <n v="70"/>
    <n v="3"/>
    <x v="0"/>
    <x v="0"/>
    <s v="East"/>
    <x v="1"/>
    <s v="Kingston"/>
  </r>
  <r>
    <n v="1428"/>
    <x v="62"/>
    <x v="4"/>
    <n v="41"/>
    <n v="4"/>
    <x v="0"/>
    <x v="0"/>
    <s v="East"/>
    <x v="1"/>
    <s v="Kingston"/>
  </r>
  <r>
    <n v="1429"/>
    <x v="62"/>
    <x v="5"/>
    <n v="32"/>
    <n v="2"/>
    <x v="0"/>
    <x v="0"/>
    <s v="East"/>
    <x v="1"/>
    <s v="Kingston"/>
  </r>
  <r>
    <n v="1430"/>
    <x v="62"/>
    <x v="6"/>
    <n v="17"/>
    <n v="1"/>
    <x v="0"/>
    <x v="0"/>
    <s v="East"/>
    <x v="1"/>
    <s v="Kingston"/>
  </r>
  <r>
    <n v="1431"/>
    <x v="62"/>
    <x v="7"/>
    <n v="11"/>
    <n v="0"/>
    <x v="0"/>
    <x v="0"/>
    <s v="East"/>
    <x v="1"/>
    <s v="Kingston"/>
  </r>
  <r>
    <n v="1432"/>
    <x v="62"/>
    <x v="8"/>
    <n v="15"/>
    <n v="0"/>
    <x v="0"/>
    <x v="0"/>
    <s v="East"/>
    <x v="1"/>
    <s v="Kingston"/>
  </r>
  <r>
    <n v="1433"/>
    <x v="62"/>
    <x v="9"/>
    <n v="18"/>
    <n v="1"/>
    <x v="0"/>
    <x v="0"/>
    <s v="East"/>
    <x v="1"/>
    <s v="Kingston"/>
  </r>
  <r>
    <n v="1434"/>
    <x v="62"/>
    <x v="10"/>
    <n v="17"/>
    <n v="4"/>
    <x v="0"/>
    <x v="0"/>
    <s v="East"/>
    <x v="1"/>
    <s v="Kingston"/>
  </r>
  <r>
    <n v="1435"/>
    <x v="62"/>
    <x v="11"/>
    <n v="16"/>
    <n v="3"/>
    <x v="0"/>
    <x v="0"/>
    <s v="East"/>
    <x v="1"/>
    <s v="Kingston"/>
  </r>
  <r>
    <n v="1436"/>
    <x v="62"/>
    <x v="12"/>
    <n v="35"/>
    <n v="5"/>
    <x v="0"/>
    <x v="0"/>
    <s v="East"/>
    <x v="1"/>
    <s v="Kingston"/>
  </r>
  <r>
    <n v="1437"/>
    <x v="62"/>
    <x v="13"/>
    <n v="34"/>
    <n v="3"/>
    <x v="0"/>
    <x v="0"/>
    <s v="East"/>
    <x v="1"/>
    <s v="Kingston"/>
  </r>
  <r>
    <n v="1438"/>
    <x v="62"/>
    <x v="14"/>
    <n v="67"/>
    <n v="7"/>
    <x v="0"/>
    <x v="0"/>
    <s v="East"/>
    <x v="1"/>
    <s v="Kingston"/>
  </r>
  <r>
    <n v="1439"/>
    <x v="62"/>
    <x v="15"/>
    <n v="56"/>
    <n v="4"/>
    <x v="0"/>
    <x v="0"/>
    <s v="East"/>
    <x v="1"/>
    <s v="Kingston"/>
  </r>
  <r>
    <n v="1440"/>
    <x v="62"/>
    <x v="16"/>
    <n v="47"/>
    <n v="3"/>
    <x v="0"/>
    <x v="0"/>
    <s v="East"/>
    <x v="1"/>
    <s v="Kingston"/>
  </r>
  <r>
    <n v="1441"/>
    <x v="62"/>
    <x v="17"/>
    <n v="46"/>
    <n v="3"/>
    <x v="0"/>
    <x v="0"/>
    <s v="East"/>
    <x v="1"/>
    <s v="Kingston"/>
  </r>
  <r>
    <n v="1442"/>
    <x v="62"/>
    <x v="18"/>
    <n v="43"/>
    <n v="3"/>
    <x v="0"/>
    <x v="0"/>
    <s v="East"/>
    <x v="1"/>
    <s v="Kingston"/>
  </r>
  <r>
    <n v="1443"/>
    <x v="62"/>
    <x v="19"/>
    <n v="36"/>
    <n v="1"/>
    <x v="0"/>
    <x v="0"/>
    <s v="East"/>
    <x v="1"/>
    <s v="Kingston"/>
  </r>
  <r>
    <n v="1444"/>
    <x v="62"/>
    <x v="20"/>
    <n v="34"/>
    <n v="2"/>
    <x v="0"/>
    <x v="0"/>
    <s v="East"/>
    <x v="1"/>
    <s v="Kingston"/>
  </r>
  <r>
    <n v="1445"/>
    <x v="62"/>
    <x v="21"/>
    <n v="20"/>
    <n v="4"/>
    <x v="0"/>
    <x v="0"/>
    <s v="East"/>
    <x v="1"/>
    <s v="Kingston"/>
  </r>
  <r>
    <n v="1446"/>
    <x v="62"/>
    <x v="22"/>
    <n v="24"/>
    <n v="2"/>
    <x v="0"/>
    <x v="0"/>
    <s v="East"/>
    <x v="1"/>
    <s v="Kingston"/>
  </r>
  <r>
    <n v="1447"/>
    <x v="62"/>
    <x v="23"/>
    <n v="42"/>
    <n v="8"/>
    <x v="0"/>
    <x v="0"/>
    <s v="East"/>
    <x v="1"/>
    <s v="Kingston"/>
  </r>
  <r>
    <n v="1448"/>
    <x v="63"/>
    <x v="0"/>
    <n v="72"/>
    <n v="11"/>
    <x v="0"/>
    <x v="0"/>
    <s v="East"/>
    <x v="1"/>
    <s v="Kingston"/>
  </r>
  <r>
    <n v="1449"/>
    <x v="63"/>
    <x v="1"/>
    <n v="64"/>
    <n v="23"/>
    <x v="0"/>
    <x v="0"/>
    <s v="East"/>
    <x v="1"/>
    <s v="Kingston"/>
  </r>
  <r>
    <n v="1450"/>
    <x v="63"/>
    <x v="2"/>
    <n v="59"/>
    <n v="19"/>
    <x v="0"/>
    <x v="0"/>
    <s v="East"/>
    <x v="1"/>
    <s v="Kingston"/>
  </r>
  <r>
    <n v="1451"/>
    <x v="63"/>
    <x v="3"/>
    <n v="41"/>
    <n v="18"/>
    <x v="0"/>
    <x v="0"/>
    <s v="East"/>
    <x v="1"/>
    <s v="Kingston"/>
  </r>
  <r>
    <n v="1452"/>
    <x v="63"/>
    <x v="4"/>
    <n v="38"/>
    <n v="10"/>
    <x v="0"/>
    <x v="0"/>
    <s v="East"/>
    <x v="1"/>
    <s v="Kingston"/>
  </r>
  <r>
    <n v="1453"/>
    <x v="63"/>
    <x v="5"/>
    <n v="31"/>
    <n v="11"/>
    <x v="0"/>
    <x v="0"/>
    <s v="East"/>
    <x v="1"/>
    <s v="Kingston"/>
  </r>
  <r>
    <n v="1454"/>
    <x v="63"/>
    <x v="6"/>
    <n v="8"/>
    <n v="6"/>
    <x v="0"/>
    <x v="0"/>
    <s v="East"/>
    <x v="1"/>
    <s v="Kingston"/>
  </r>
  <r>
    <n v="1455"/>
    <x v="63"/>
    <x v="7"/>
    <n v="17"/>
    <n v="5"/>
    <x v="0"/>
    <x v="0"/>
    <s v="East"/>
    <x v="1"/>
    <s v="Kingston"/>
  </r>
  <r>
    <n v="1456"/>
    <x v="63"/>
    <x v="8"/>
    <n v="15"/>
    <n v="5"/>
    <x v="0"/>
    <x v="0"/>
    <s v="East"/>
    <x v="1"/>
    <s v="Kingston"/>
  </r>
  <r>
    <n v="1457"/>
    <x v="63"/>
    <x v="9"/>
    <n v="19"/>
    <n v="2"/>
    <x v="0"/>
    <x v="0"/>
    <s v="East"/>
    <x v="1"/>
    <s v="Kingston"/>
  </r>
  <r>
    <n v="1458"/>
    <x v="63"/>
    <x v="10"/>
    <n v="9"/>
    <n v="5"/>
    <x v="0"/>
    <x v="0"/>
    <s v="East"/>
    <x v="1"/>
    <s v="Kingston"/>
  </r>
  <r>
    <n v="1459"/>
    <x v="63"/>
    <x v="11"/>
    <n v="10"/>
    <n v="14"/>
    <x v="0"/>
    <x v="0"/>
    <s v="East"/>
    <x v="1"/>
    <s v="Kingston"/>
  </r>
  <r>
    <n v="1460"/>
    <x v="63"/>
    <x v="12"/>
    <n v="36"/>
    <n v="15"/>
    <x v="0"/>
    <x v="0"/>
    <s v="East"/>
    <x v="1"/>
    <s v="Kingston"/>
  </r>
  <r>
    <n v="1461"/>
    <x v="63"/>
    <x v="13"/>
    <n v="29"/>
    <n v="10"/>
    <x v="0"/>
    <x v="0"/>
    <s v="East"/>
    <x v="1"/>
    <s v="Kingston"/>
  </r>
  <r>
    <n v="1462"/>
    <x v="63"/>
    <x v="14"/>
    <n v="28"/>
    <n v="14"/>
    <x v="0"/>
    <x v="0"/>
    <s v="East"/>
    <x v="1"/>
    <s v="Kingston"/>
  </r>
  <r>
    <n v="1463"/>
    <x v="63"/>
    <x v="15"/>
    <n v="17"/>
    <n v="16"/>
    <x v="0"/>
    <x v="0"/>
    <s v="East"/>
    <x v="1"/>
    <s v="Kingston"/>
  </r>
  <r>
    <n v="1464"/>
    <x v="63"/>
    <x v="16"/>
    <n v="32"/>
    <n v="11"/>
    <x v="0"/>
    <x v="0"/>
    <s v="East"/>
    <x v="1"/>
    <s v="Kingston"/>
  </r>
  <r>
    <n v="1465"/>
    <x v="63"/>
    <x v="17"/>
    <n v="22"/>
    <n v="8"/>
    <x v="0"/>
    <x v="0"/>
    <s v="East"/>
    <x v="1"/>
    <s v="Kingston"/>
  </r>
  <r>
    <n v="1466"/>
    <x v="63"/>
    <x v="18"/>
    <n v="19"/>
    <n v="7"/>
    <x v="0"/>
    <x v="0"/>
    <s v="East"/>
    <x v="1"/>
    <s v="Kingston"/>
  </r>
  <r>
    <n v="1467"/>
    <x v="63"/>
    <x v="19"/>
    <n v="15"/>
    <n v="11"/>
    <x v="0"/>
    <x v="0"/>
    <s v="East"/>
    <x v="1"/>
    <s v="Kingston"/>
  </r>
  <r>
    <n v="1468"/>
    <x v="63"/>
    <x v="20"/>
    <n v="12"/>
    <n v="12"/>
    <x v="0"/>
    <x v="0"/>
    <s v="East"/>
    <x v="1"/>
    <s v="Kingston"/>
  </r>
  <r>
    <n v="1469"/>
    <x v="63"/>
    <x v="21"/>
    <n v="13"/>
    <n v="8"/>
    <x v="0"/>
    <x v="0"/>
    <s v="East"/>
    <x v="1"/>
    <s v="Kingston"/>
  </r>
  <r>
    <n v="1470"/>
    <x v="63"/>
    <x v="22"/>
    <n v="19"/>
    <n v="7"/>
    <x v="0"/>
    <x v="0"/>
    <s v="East"/>
    <x v="1"/>
    <s v="Kingston"/>
  </r>
  <r>
    <n v="1471"/>
    <x v="63"/>
    <x v="23"/>
    <n v="12"/>
    <n v="14"/>
    <x v="0"/>
    <x v="0"/>
    <s v="East"/>
    <x v="1"/>
    <s v="Kingston"/>
  </r>
  <r>
    <n v="1472"/>
    <x v="64"/>
    <x v="0"/>
    <n v="214"/>
    <n v="28"/>
    <x v="0"/>
    <x v="0"/>
    <s v="East"/>
    <x v="1"/>
    <s v="Kingston"/>
  </r>
  <r>
    <n v="1473"/>
    <x v="64"/>
    <x v="1"/>
    <n v="202"/>
    <n v="21"/>
    <x v="0"/>
    <x v="0"/>
    <s v="East"/>
    <x v="1"/>
    <s v="Kingston"/>
  </r>
  <r>
    <n v="1474"/>
    <x v="64"/>
    <x v="2"/>
    <n v="145"/>
    <n v="14"/>
    <x v="0"/>
    <x v="0"/>
    <s v="East"/>
    <x v="1"/>
    <s v="Kingston"/>
  </r>
  <r>
    <n v="1475"/>
    <x v="64"/>
    <x v="3"/>
    <n v="132"/>
    <n v="19"/>
    <x v="0"/>
    <x v="0"/>
    <s v="East"/>
    <x v="1"/>
    <s v="Kingston"/>
  </r>
  <r>
    <n v="1476"/>
    <x v="64"/>
    <x v="4"/>
    <n v="91"/>
    <n v="13"/>
    <x v="0"/>
    <x v="0"/>
    <s v="East"/>
    <x v="1"/>
    <s v="Kingston"/>
  </r>
  <r>
    <n v="1477"/>
    <x v="64"/>
    <x v="5"/>
    <n v="53"/>
    <n v="8"/>
    <x v="0"/>
    <x v="0"/>
    <s v="East"/>
    <x v="1"/>
    <s v="Kingston"/>
  </r>
  <r>
    <n v="1478"/>
    <x v="64"/>
    <x v="6"/>
    <n v="27"/>
    <n v="1"/>
    <x v="0"/>
    <x v="0"/>
    <s v="East"/>
    <x v="1"/>
    <s v="Kingston"/>
  </r>
  <r>
    <n v="1479"/>
    <x v="64"/>
    <x v="7"/>
    <n v="34"/>
    <n v="2"/>
    <x v="0"/>
    <x v="0"/>
    <s v="East"/>
    <x v="1"/>
    <s v="Kingston"/>
  </r>
  <r>
    <n v="1480"/>
    <x v="64"/>
    <x v="8"/>
    <n v="30"/>
    <n v="5"/>
    <x v="0"/>
    <x v="0"/>
    <s v="East"/>
    <x v="1"/>
    <s v="Kingston"/>
  </r>
  <r>
    <n v="1481"/>
    <x v="64"/>
    <x v="9"/>
    <n v="38"/>
    <n v="4"/>
    <x v="0"/>
    <x v="0"/>
    <s v="East"/>
    <x v="1"/>
    <s v="Kingston"/>
  </r>
  <r>
    <n v="1482"/>
    <x v="64"/>
    <x v="10"/>
    <n v="22"/>
    <n v="4"/>
    <x v="0"/>
    <x v="0"/>
    <s v="East"/>
    <x v="1"/>
    <s v="Kingston"/>
  </r>
  <r>
    <n v="1483"/>
    <x v="64"/>
    <x v="11"/>
    <n v="45"/>
    <n v="7"/>
    <x v="0"/>
    <x v="0"/>
    <s v="East"/>
    <x v="1"/>
    <s v="Kingston"/>
  </r>
  <r>
    <n v="1484"/>
    <x v="64"/>
    <x v="12"/>
    <n v="48"/>
    <n v="12"/>
    <x v="0"/>
    <x v="0"/>
    <s v="East"/>
    <x v="1"/>
    <s v="Kingston"/>
  </r>
  <r>
    <n v="1485"/>
    <x v="64"/>
    <x v="13"/>
    <n v="87"/>
    <n v="15"/>
    <x v="0"/>
    <x v="0"/>
    <s v="East"/>
    <x v="1"/>
    <s v="Kingston"/>
  </r>
  <r>
    <n v="1486"/>
    <x v="64"/>
    <x v="14"/>
    <n v="70"/>
    <n v="18"/>
    <x v="0"/>
    <x v="0"/>
    <s v="East"/>
    <x v="1"/>
    <s v="Kingston"/>
  </r>
  <r>
    <n v="1487"/>
    <x v="64"/>
    <x v="15"/>
    <n v="58"/>
    <n v="15"/>
    <x v="0"/>
    <x v="0"/>
    <s v="East"/>
    <x v="1"/>
    <s v="Kingston"/>
  </r>
  <r>
    <n v="1488"/>
    <x v="64"/>
    <x v="16"/>
    <n v="106"/>
    <n v="9"/>
    <x v="0"/>
    <x v="0"/>
    <s v="East"/>
    <x v="1"/>
    <s v="Kingston"/>
  </r>
  <r>
    <n v="1489"/>
    <x v="64"/>
    <x v="17"/>
    <n v="58"/>
    <n v="18"/>
    <x v="0"/>
    <x v="0"/>
    <s v="East"/>
    <x v="1"/>
    <s v="Kingston"/>
  </r>
  <r>
    <n v="1490"/>
    <x v="64"/>
    <x v="18"/>
    <n v="51"/>
    <n v="8"/>
    <x v="0"/>
    <x v="0"/>
    <s v="East"/>
    <x v="1"/>
    <s v="Kingston"/>
  </r>
  <r>
    <n v="1491"/>
    <x v="64"/>
    <x v="19"/>
    <n v="98"/>
    <n v="16"/>
    <x v="0"/>
    <x v="0"/>
    <s v="East"/>
    <x v="1"/>
    <s v="Kingston"/>
  </r>
  <r>
    <n v="1492"/>
    <x v="64"/>
    <x v="20"/>
    <n v="110"/>
    <n v="12"/>
    <x v="0"/>
    <x v="0"/>
    <s v="East"/>
    <x v="1"/>
    <s v="Kingston"/>
  </r>
  <r>
    <n v="1493"/>
    <x v="64"/>
    <x v="21"/>
    <n v="62"/>
    <n v="10"/>
    <x v="0"/>
    <x v="0"/>
    <s v="East"/>
    <x v="1"/>
    <s v="Kingston"/>
  </r>
  <r>
    <n v="1494"/>
    <x v="64"/>
    <x v="22"/>
    <n v="37"/>
    <n v="5"/>
    <x v="0"/>
    <x v="0"/>
    <s v="East"/>
    <x v="1"/>
    <s v="Kingston"/>
  </r>
  <r>
    <n v="1495"/>
    <x v="64"/>
    <x v="23"/>
    <n v="70"/>
    <n v="16"/>
    <x v="0"/>
    <x v="0"/>
    <s v="East"/>
    <x v="1"/>
    <s v="Kingston"/>
  </r>
  <r>
    <n v="1496"/>
    <x v="65"/>
    <x v="0"/>
    <n v="37"/>
    <n v="4"/>
    <x v="0"/>
    <x v="0"/>
    <s v="East"/>
    <x v="1"/>
    <s v="Kingston"/>
  </r>
  <r>
    <n v="1497"/>
    <x v="65"/>
    <x v="1"/>
    <n v="43"/>
    <n v="3"/>
    <x v="0"/>
    <x v="0"/>
    <s v="East"/>
    <x v="1"/>
    <s v="Kingston"/>
  </r>
  <r>
    <n v="1498"/>
    <x v="65"/>
    <x v="2"/>
    <n v="18"/>
    <n v="5"/>
    <x v="0"/>
    <x v="0"/>
    <s v="East"/>
    <x v="1"/>
    <s v="Kingston"/>
  </r>
  <r>
    <n v="1499"/>
    <x v="65"/>
    <x v="3"/>
    <n v="35"/>
    <n v="9"/>
    <x v="0"/>
    <x v="0"/>
    <s v="East"/>
    <x v="1"/>
    <s v="Kingston"/>
  </r>
  <r>
    <n v="1500"/>
    <x v="65"/>
    <x v="4"/>
    <n v="25"/>
    <n v="3"/>
    <x v="0"/>
    <x v="0"/>
    <s v="East"/>
    <x v="1"/>
    <s v="Kingston"/>
  </r>
  <r>
    <n v="1501"/>
    <x v="65"/>
    <x v="5"/>
    <n v="14"/>
    <n v="1"/>
    <x v="0"/>
    <x v="0"/>
    <s v="East"/>
    <x v="1"/>
    <s v="Kingston"/>
  </r>
  <r>
    <n v="1502"/>
    <x v="65"/>
    <x v="6"/>
    <n v="28"/>
    <n v="3"/>
    <x v="0"/>
    <x v="0"/>
    <s v="East"/>
    <x v="1"/>
    <s v="Kingston"/>
  </r>
  <r>
    <n v="1503"/>
    <x v="65"/>
    <x v="7"/>
    <n v="19"/>
    <n v="4"/>
    <x v="0"/>
    <x v="0"/>
    <s v="East"/>
    <x v="1"/>
    <s v="Kingston"/>
  </r>
  <r>
    <n v="1504"/>
    <x v="65"/>
    <x v="8"/>
    <n v="9"/>
    <n v="1"/>
    <x v="0"/>
    <x v="0"/>
    <s v="East"/>
    <x v="1"/>
    <s v="Kingston"/>
  </r>
  <r>
    <n v="1505"/>
    <x v="65"/>
    <x v="9"/>
    <n v="13"/>
    <n v="0"/>
    <x v="0"/>
    <x v="0"/>
    <s v="East"/>
    <x v="1"/>
    <s v="Kingston"/>
  </r>
  <r>
    <n v="1506"/>
    <x v="65"/>
    <x v="10"/>
    <n v="5"/>
    <n v="0"/>
    <x v="0"/>
    <x v="0"/>
    <s v="East"/>
    <x v="1"/>
    <s v="Kingston"/>
  </r>
  <r>
    <n v="1507"/>
    <x v="65"/>
    <x v="11"/>
    <n v="4"/>
    <n v="0"/>
    <x v="0"/>
    <x v="0"/>
    <s v="East"/>
    <x v="1"/>
    <s v="Kingston"/>
  </r>
  <r>
    <n v="1508"/>
    <x v="65"/>
    <x v="12"/>
    <n v="9"/>
    <n v="2"/>
    <x v="0"/>
    <x v="0"/>
    <s v="East"/>
    <x v="1"/>
    <s v="Kingston"/>
  </r>
  <r>
    <n v="1509"/>
    <x v="65"/>
    <x v="13"/>
    <n v="17"/>
    <n v="2"/>
    <x v="0"/>
    <x v="0"/>
    <s v="East"/>
    <x v="1"/>
    <s v="Kingston"/>
  </r>
  <r>
    <n v="1510"/>
    <x v="65"/>
    <x v="14"/>
    <n v="17"/>
    <n v="3"/>
    <x v="0"/>
    <x v="0"/>
    <s v="East"/>
    <x v="1"/>
    <s v="Kingston"/>
  </r>
  <r>
    <n v="1511"/>
    <x v="65"/>
    <x v="15"/>
    <n v="8"/>
    <n v="1"/>
    <x v="0"/>
    <x v="0"/>
    <s v="East"/>
    <x v="1"/>
    <s v="Kingston"/>
  </r>
  <r>
    <n v="1512"/>
    <x v="65"/>
    <x v="16"/>
    <n v="6"/>
    <n v="4"/>
    <x v="0"/>
    <x v="0"/>
    <s v="East"/>
    <x v="1"/>
    <s v="Kingston"/>
  </r>
  <r>
    <n v="1513"/>
    <x v="65"/>
    <x v="17"/>
    <n v="7"/>
    <n v="3"/>
    <x v="0"/>
    <x v="0"/>
    <s v="East"/>
    <x v="1"/>
    <s v="Kingston"/>
  </r>
  <r>
    <n v="1514"/>
    <x v="65"/>
    <x v="18"/>
    <n v="13"/>
    <n v="2"/>
    <x v="0"/>
    <x v="0"/>
    <s v="East"/>
    <x v="1"/>
    <s v="Kingston"/>
  </r>
  <r>
    <n v="1515"/>
    <x v="65"/>
    <x v="19"/>
    <n v="20"/>
    <n v="8"/>
    <x v="0"/>
    <x v="0"/>
    <s v="East"/>
    <x v="1"/>
    <s v="Kingston"/>
  </r>
  <r>
    <n v="1516"/>
    <x v="65"/>
    <x v="20"/>
    <n v="11"/>
    <n v="2"/>
    <x v="0"/>
    <x v="0"/>
    <s v="East"/>
    <x v="1"/>
    <s v="Kingston"/>
  </r>
  <r>
    <n v="1517"/>
    <x v="65"/>
    <x v="21"/>
    <n v="7"/>
    <n v="3"/>
    <x v="0"/>
    <x v="0"/>
    <s v="East"/>
    <x v="1"/>
    <s v="Kingston"/>
  </r>
  <r>
    <n v="1518"/>
    <x v="65"/>
    <x v="22"/>
    <n v="9"/>
    <n v="3"/>
    <x v="0"/>
    <x v="0"/>
    <s v="East"/>
    <x v="1"/>
    <s v="Kingston"/>
  </r>
  <r>
    <n v="1519"/>
    <x v="65"/>
    <x v="23"/>
    <n v="11"/>
    <n v="5"/>
    <x v="0"/>
    <x v="0"/>
    <s v="East"/>
    <x v="1"/>
    <s v="Kingston"/>
  </r>
  <r>
    <n v="1521"/>
    <x v="66"/>
    <x v="0"/>
    <n v="93"/>
    <n v="7"/>
    <x v="0"/>
    <x v="0"/>
    <s v="East"/>
    <x v="1"/>
    <s v="Kingston"/>
  </r>
  <r>
    <n v="1522"/>
    <x v="66"/>
    <x v="1"/>
    <n v="93"/>
    <n v="12"/>
    <x v="0"/>
    <x v="0"/>
    <s v="East"/>
    <x v="1"/>
    <s v="Kingston"/>
  </r>
  <r>
    <n v="1523"/>
    <x v="66"/>
    <x v="2"/>
    <n v="106"/>
    <n v="17"/>
    <x v="0"/>
    <x v="0"/>
    <s v="East"/>
    <x v="1"/>
    <s v="Kingston"/>
  </r>
  <r>
    <n v="1524"/>
    <x v="66"/>
    <x v="3"/>
    <n v="64"/>
    <n v="11"/>
    <x v="0"/>
    <x v="0"/>
    <s v="East"/>
    <x v="1"/>
    <s v="Kingston"/>
  </r>
  <r>
    <n v="1525"/>
    <x v="66"/>
    <x v="4"/>
    <n v="34"/>
    <n v="10"/>
    <x v="0"/>
    <x v="0"/>
    <s v="East"/>
    <x v="1"/>
    <s v="Kingston"/>
  </r>
  <r>
    <n v="1526"/>
    <x v="66"/>
    <x v="5"/>
    <n v="29"/>
    <n v="9"/>
    <x v="0"/>
    <x v="0"/>
    <s v="East"/>
    <x v="1"/>
    <s v="Kingston"/>
  </r>
  <r>
    <n v="1527"/>
    <x v="66"/>
    <x v="6"/>
    <n v="19"/>
    <n v="2"/>
    <x v="0"/>
    <x v="0"/>
    <s v="East"/>
    <x v="1"/>
    <s v="Kingston"/>
  </r>
  <r>
    <n v="1528"/>
    <x v="66"/>
    <x v="7"/>
    <n v="17"/>
    <n v="4"/>
    <x v="0"/>
    <x v="0"/>
    <s v="East"/>
    <x v="1"/>
    <s v="Kingston"/>
  </r>
  <r>
    <n v="1529"/>
    <x v="66"/>
    <x v="8"/>
    <n v="16"/>
    <n v="2"/>
    <x v="0"/>
    <x v="0"/>
    <s v="East"/>
    <x v="1"/>
    <s v="Kingston"/>
  </r>
  <r>
    <n v="1530"/>
    <x v="66"/>
    <x v="9"/>
    <n v="22"/>
    <n v="0"/>
    <x v="0"/>
    <x v="0"/>
    <s v="East"/>
    <x v="1"/>
    <s v="Kingston"/>
  </r>
  <r>
    <n v="1531"/>
    <x v="66"/>
    <x v="10"/>
    <n v="13"/>
    <n v="1"/>
    <x v="0"/>
    <x v="0"/>
    <s v="East"/>
    <x v="1"/>
    <s v="Kingston"/>
  </r>
  <r>
    <n v="1532"/>
    <x v="66"/>
    <x v="11"/>
    <n v="12"/>
    <n v="5"/>
    <x v="0"/>
    <x v="0"/>
    <s v="East"/>
    <x v="1"/>
    <s v="Kingston"/>
  </r>
  <r>
    <n v="1533"/>
    <x v="66"/>
    <x v="12"/>
    <n v="22"/>
    <n v="4"/>
    <x v="0"/>
    <x v="0"/>
    <s v="East"/>
    <x v="1"/>
    <s v="Kingston"/>
  </r>
  <r>
    <n v="1534"/>
    <x v="66"/>
    <x v="13"/>
    <n v="22"/>
    <n v="9"/>
    <x v="0"/>
    <x v="0"/>
    <s v="East"/>
    <x v="1"/>
    <s v="Kingston"/>
  </r>
  <r>
    <n v="1535"/>
    <x v="66"/>
    <x v="14"/>
    <n v="36"/>
    <n v="18"/>
    <x v="0"/>
    <x v="0"/>
    <s v="East"/>
    <x v="1"/>
    <s v="Kingston"/>
  </r>
  <r>
    <n v="1536"/>
    <x v="66"/>
    <x v="15"/>
    <n v="25"/>
    <n v="8"/>
    <x v="0"/>
    <x v="0"/>
    <s v="East"/>
    <x v="1"/>
    <s v="Kingston"/>
  </r>
  <r>
    <n v="1537"/>
    <x v="66"/>
    <x v="16"/>
    <n v="21"/>
    <n v="11"/>
    <x v="0"/>
    <x v="0"/>
    <s v="East"/>
    <x v="1"/>
    <s v="Kingston"/>
  </r>
  <r>
    <n v="1538"/>
    <x v="66"/>
    <x v="17"/>
    <n v="29"/>
    <n v="8"/>
    <x v="0"/>
    <x v="0"/>
    <s v="East"/>
    <x v="1"/>
    <s v="Kingston"/>
  </r>
  <r>
    <n v="1539"/>
    <x v="66"/>
    <x v="18"/>
    <n v="26"/>
    <n v="8"/>
    <x v="0"/>
    <x v="0"/>
    <s v="East"/>
    <x v="1"/>
    <s v="Kingston"/>
  </r>
  <r>
    <n v="1540"/>
    <x v="66"/>
    <x v="19"/>
    <n v="33"/>
    <n v="7"/>
    <x v="0"/>
    <x v="0"/>
    <s v="East"/>
    <x v="1"/>
    <s v="Kingston"/>
  </r>
  <r>
    <n v="1541"/>
    <x v="66"/>
    <x v="20"/>
    <n v="37"/>
    <n v="8"/>
    <x v="0"/>
    <x v="0"/>
    <s v="East"/>
    <x v="1"/>
    <s v="Kingston"/>
  </r>
  <r>
    <n v="1542"/>
    <x v="66"/>
    <x v="21"/>
    <n v="18"/>
    <n v="4"/>
    <x v="0"/>
    <x v="0"/>
    <s v="East"/>
    <x v="1"/>
    <s v="Kingston"/>
  </r>
  <r>
    <n v="1543"/>
    <x v="66"/>
    <x v="22"/>
    <n v="23"/>
    <n v="2"/>
    <x v="0"/>
    <x v="0"/>
    <s v="East"/>
    <x v="1"/>
    <s v="Kingston"/>
  </r>
  <r>
    <n v="1544"/>
    <x v="66"/>
    <x v="23"/>
    <n v="49"/>
    <n v="14"/>
    <x v="0"/>
    <x v="0"/>
    <s v="East"/>
    <x v="1"/>
    <s v="Kingston"/>
  </r>
  <r>
    <n v="1545"/>
    <x v="67"/>
    <x v="0"/>
    <n v="46"/>
    <n v="11"/>
    <x v="0"/>
    <x v="0"/>
    <s v="East"/>
    <x v="1"/>
    <s v="Rural Frontenac, Lennox &amp; Addington"/>
  </r>
  <r>
    <n v="1546"/>
    <x v="67"/>
    <x v="1"/>
    <n v="53"/>
    <n v="17"/>
    <x v="0"/>
    <x v="0"/>
    <s v="East"/>
    <x v="1"/>
    <s v="Rural Frontenac, Lennox &amp; Addington"/>
  </r>
  <r>
    <n v="1547"/>
    <x v="67"/>
    <x v="2"/>
    <n v="33"/>
    <n v="20"/>
    <x v="0"/>
    <x v="0"/>
    <s v="East"/>
    <x v="1"/>
    <s v="Rural Frontenac, Lennox &amp; Addington"/>
  </r>
  <r>
    <n v="1548"/>
    <x v="67"/>
    <x v="3"/>
    <n v="24"/>
    <n v="8"/>
    <x v="0"/>
    <x v="0"/>
    <s v="East"/>
    <x v="1"/>
    <s v="Rural Frontenac, Lennox &amp; Addington"/>
  </r>
  <r>
    <n v="1549"/>
    <x v="67"/>
    <x v="4"/>
    <n v="25"/>
    <n v="5"/>
    <x v="0"/>
    <x v="0"/>
    <s v="East"/>
    <x v="1"/>
    <s v="Rural Frontenac, Lennox &amp; Addington"/>
  </r>
  <r>
    <n v="1550"/>
    <x v="67"/>
    <x v="5"/>
    <n v="14"/>
    <n v="4"/>
    <x v="0"/>
    <x v="0"/>
    <s v="East"/>
    <x v="1"/>
    <s v="Rural Frontenac, Lennox &amp; Addington"/>
  </r>
  <r>
    <n v="1551"/>
    <x v="67"/>
    <x v="6"/>
    <n v="4"/>
    <n v="1"/>
    <x v="0"/>
    <x v="0"/>
    <s v="East"/>
    <x v="1"/>
    <s v="Rural Frontenac, Lennox &amp; Addington"/>
  </r>
  <r>
    <n v="1552"/>
    <x v="67"/>
    <x v="7"/>
    <n v="3"/>
    <n v="0"/>
    <x v="0"/>
    <x v="0"/>
    <s v="East"/>
    <x v="1"/>
    <s v="Rural Frontenac, Lennox &amp; Addington"/>
  </r>
  <r>
    <n v="1553"/>
    <x v="67"/>
    <x v="8"/>
    <n v="1"/>
    <n v="0"/>
    <x v="0"/>
    <x v="0"/>
    <s v="East"/>
    <x v="1"/>
    <s v="Rural Frontenac, Lennox &amp; Addington"/>
  </r>
  <r>
    <n v="1554"/>
    <x v="67"/>
    <x v="9"/>
    <n v="3"/>
    <n v="2"/>
    <x v="0"/>
    <x v="0"/>
    <s v="East"/>
    <x v="1"/>
    <s v="Rural Frontenac, Lennox &amp; Addington"/>
  </r>
  <r>
    <n v="1555"/>
    <x v="67"/>
    <x v="10"/>
    <n v="4"/>
    <n v="2"/>
    <x v="0"/>
    <x v="0"/>
    <s v="East"/>
    <x v="1"/>
    <s v="Rural Frontenac, Lennox &amp; Addington"/>
  </r>
  <r>
    <n v="1556"/>
    <x v="67"/>
    <x v="11"/>
    <n v="5"/>
    <n v="0"/>
    <x v="0"/>
    <x v="0"/>
    <s v="East"/>
    <x v="1"/>
    <s v="Rural Frontenac, Lennox &amp; Addington"/>
  </r>
  <r>
    <n v="1557"/>
    <x v="67"/>
    <x v="12"/>
    <n v="2"/>
    <n v="7"/>
    <x v="0"/>
    <x v="0"/>
    <s v="East"/>
    <x v="1"/>
    <s v="Rural Frontenac, Lennox &amp; Addington"/>
  </r>
  <r>
    <n v="1558"/>
    <x v="67"/>
    <x v="13"/>
    <n v="16"/>
    <n v="3"/>
    <x v="0"/>
    <x v="0"/>
    <s v="East"/>
    <x v="1"/>
    <s v="Rural Frontenac, Lennox &amp; Addington"/>
  </r>
  <r>
    <n v="1559"/>
    <x v="67"/>
    <x v="14"/>
    <n v="14"/>
    <n v="6"/>
    <x v="0"/>
    <x v="0"/>
    <s v="East"/>
    <x v="1"/>
    <s v="Rural Frontenac, Lennox &amp; Addington"/>
  </r>
  <r>
    <n v="1560"/>
    <x v="67"/>
    <x v="15"/>
    <n v="11"/>
    <n v="2"/>
    <x v="0"/>
    <x v="0"/>
    <s v="East"/>
    <x v="1"/>
    <s v="Rural Frontenac, Lennox &amp; Addington"/>
  </r>
  <r>
    <n v="1561"/>
    <x v="67"/>
    <x v="16"/>
    <n v="12"/>
    <n v="3"/>
    <x v="0"/>
    <x v="0"/>
    <s v="East"/>
    <x v="1"/>
    <s v="Rural Frontenac, Lennox &amp; Addington"/>
  </r>
  <r>
    <n v="1562"/>
    <x v="67"/>
    <x v="17"/>
    <n v="11"/>
    <n v="2"/>
    <x v="0"/>
    <x v="0"/>
    <s v="East"/>
    <x v="1"/>
    <s v="Rural Frontenac, Lennox &amp; Addington"/>
  </r>
  <r>
    <n v="1563"/>
    <x v="67"/>
    <x v="18"/>
    <n v="7"/>
    <n v="5"/>
    <x v="0"/>
    <x v="0"/>
    <s v="East"/>
    <x v="1"/>
    <s v="Rural Frontenac, Lennox &amp; Addington"/>
  </r>
  <r>
    <n v="1564"/>
    <x v="67"/>
    <x v="19"/>
    <n v="8"/>
    <n v="2"/>
    <x v="0"/>
    <x v="0"/>
    <s v="East"/>
    <x v="1"/>
    <s v="Rural Frontenac, Lennox &amp; Addington"/>
  </r>
  <r>
    <n v="1565"/>
    <x v="67"/>
    <x v="20"/>
    <n v="18"/>
    <n v="5"/>
    <x v="0"/>
    <x v="0"/>
    <s v="East"/>
    <x v="1"/>
    <s v="Rural Frontenac, Lennox &amp; Addington"/>
  </r>
  <r>
    <n v="1566"/>
    <x v="67"/>
    <x v="21"/>
    <n v="14"/>
    <n v="8"/>
    <x v="0"/>
    <x v="0"/>
    <s v="East"/>
    <x v="1"/>
    <s v="Rural Frontenac, Lennox &amp; Addington"/>
  </r>
  <r>
    <n v="1567"/>
    <x v="67"/>
    <x v="22"/>
    <n v="20"/>
    <n v="7"/>
    <x v="0"/>
    <x v="0"/>
    <s v="East"/>
    <x v="1"/>
    <s v="Rural Frontenac, Lennox &amp; Addington"/>
  </r>
  <r>
    <n v="1568"/>
    <x v="67"/>
    <x v="23"/>
    <n v="16"/>
    <n v="5"/>
    <x v="0"/>
    <x v="0"/>
    <s v="East"/>
    <x v="1"/>
    <s v="Rural Frontenac, Lennox &amp; Addington"/>
  </r>
  <r>
    <n v="1569"/>
    <x v="68"/>
    <x v="0"/>
    <n v="17"/>
    <n v="4"/>
    <x v="0"/>
    <x v="0"/>
    <s v="East"/>
    <x v="0"/>
    <s v="Western Champlain"/>
  </r>
  <r>
    <n v="1570"/>
    <x v="68"/>
    <x v="1"/>
    <n v="14"/>
    <n v="3"/>
    <x v="0"/>
    <x v="0"/>
    <s v="East"/>
    <x v="0"/>
    <s v="Western Champlain"/>
  </r>
  <r>
    <n v="1571"/>
    <x v="68"/>
    <x v="2"/>
    <n v="14"/>
    <n v="4"/>
    <x v="0"/>
    <x v="0"/>
    <s v="East"/>
    <x v="0"/>
    <s v="Western Champlain"/>
  </r>
  <r>
    <n v="1572"/>
    <x v="68"/>
    <x v="3"/>
    <n v="32"/>
    <n v="8"/>
    <x v="0"/>
    <x v="0"/>
    <s v="East"/>
    <x v="0"/>
    <s v="Western Champlain"/>
  </r>
  <r>
    <n v="1573"/>
    <x v="68"/>
    <x v="4"/>
    <n v="11"/>
    <n v="6"/>
    <x v="0"/>
    <x v="0"/>
    <s v="East"/>
    <x v="0"/>
    <s v="Western Champlain"/>
  </r>
  <r>
    <n v="1574"/>
    <x v="68"/>
    <x v="5"/>
    <n v="5"/>
    <n v="3"/>
    <x v="0"/>
    <x v="0"/>
    <s v="East"/>
    <x v="0"/>
    <s v="Western Champlain"/>
  </r>
  <r>
    <n v="1575"/>
    <x v="68"/>
    <x v="7"/>
    <n v="5"/>
    <n v="1"/>
    <x v="0"/>
    <x v="0"/>
    <s v="East"/>
    <x v="0"/>
    <s v="Western Champlain"/>
  </r>
  <r>
    <n v="1576"/>
    <x v="68"/>
    <x v="8"/>
    <n v="5"/>
    <n v="1"/>
    <x v="0"/>
    <x v="0"/>
    <s v="East"/>
    <x v="0"/>
    <s v="Western Champlain"/>
  </r>
  <r>
    <n v="1577"/>
    <x v="68"/>
    <x v="9"/>
    <n v="3"/>
    <n v="3"/>
    <x v="0"/>
    <x v="0"/>
    <s v="East"/>
    <x v="0"/>
    <s v="Western Champlain"/>
  </r>
  <r>
    <n v="1578"/>
    <x v="68"/>
    <x v="10"/>
    <n v="4"/>
    <n v="7"/>
    <x v="0"/>
    <x v="0"/>
    <s v="East"/>
    <x v="0"/>
    <s v="Western Champlain"/>
  </r>
  <r>
    <n v="1579"/>
    <x v="68"/>
    <x v="11"/>
    <n v="9"/>
    <n v="5"/>
    <x v="0"/>
    <x v="0"/>
    <s v="East"/>
    <x v="0"/>
    <s v="Western Champlain"/>
  </r>
  <r>
    <n v="1580"/>
    <x v="68"/>
    <x v="12"/>
    <n v="5"/>
    <n v="2"/>
    <x v="0"/>
    <x v="0"/>
    <s v="East"/>
    <x v="0"/>
    <s v="Western Champlain"/>
  </r>
  <r>
    <n v="1581"/>
    <x v="68"/>
    <x v="13"/>
    <n v="7"/>
    <n v="8"/>
    <x v="0"/>
    <x v="0"/>
    <s v="East"/>
    <x v="0"/>
    <s v="Western Champlain"/>
  </r>
  <r>
    <n v="1582"/>
    <x v="68"/>
    <x v="14"/>
    <n v="9"/>
    <n v="11"/>
    <x v="0"/>
    <x v="0"/>
    <s v="East"/>
    <x v="0"/>
    <s v="Western Champlain"/>
  </r>
  <r>
    <n v="1583"/>
    <x v="68"/>
    <x v="15"/>
    <n v="14"/>
    <n v="13"/>
    <x v="0"/>
    <x v="0"/>
    <s v="East"/>
    <x v="0"/>
    <s v="Western Champlain"/>
  </r>
  <r>
    <n v="1584"/>
    <x v="68"/>
    <x v="16"/>
    <n v="10"/>
    <n v="2"/>
    <x v="0"/>
    <x v="0"/>
    <s v="East"/>
    <x v="0"/>
    <s v="Western Champlain"/>
  </r>
  <r>
    <n v="1585"/>
    <x v="68"/>
    <x v="17"/>
    <n v="7"/>
    <n v="2"/>
    <x v="0"/>
    <x v="0"/>
    <s v="East"/>
    <x v="0"/>
    <s v="Western Champlain"/>
  </r>
  <r>
    <n v="1586"/>
    <x v="68"/>
    <x v="18"/>
    <n v="22"/>
    <n v="6"/>
    <x v="0"/>
    <x v="0"/>
    <s v="East"/>
    <x v="0"/>
    <s v="Western Champlain"/>
  </r>
  <r>
    <n v="1587"/>
    <x v="68"/>
    <x v="19"/>
    <n v="12"/>
    <n v="4"/>
    <x v="0"/>
    <x v="0"/>
    <s v="East"/>
    <x v="0"/>
    <s v="Western Champlain"/>
  </r>
  <r>
    <n v="1588"/>
    <x v="68"/>
    <x v="20"/>
    <n v="3"/>
    <n v="2"/>
    <x v="0"/>
    <x v="0"/>
    <s v="East"/>
    <x v="0"/>
    <s v="Western Champlain"/>
  </r>
  <r>
    <n v="1589"/>
    <x v="68"/>
    <x v="21"/>
    <n v="5"/>
    <n v="9"/>
    <x v="0"/>
    <x v="0"/>
    <s v="East"/>
    <x v="0"/>
    <s v="Western Champlain"/>
  </r>
  <r>
    <n v="1590"/>
    <x v="68"/>
    <x v="22"/>
    <n v="7"/>
    <n v="8"/>
    <x v="0"/>
    <x v="0"/>
    <s v="East"/>
    <x v="0"/>
    <s v="Western Champlain"/>
  </r>
  <r>
    <n v="1591"/>
    <x v="68"/>
    <x v="23"/>
    <n v="11"/>
    <n v="6"/>
    <x v="0"/>
    <x v="0"/>
    <s v="East"/>
    <x v="0"/>
    <s v="Western Champlain"/>
  </r>
  <r>
    <n v="1592"/>
    <x v="69"/>
    <x v="0"/>
    <n v="26"/>
    <n v="6"/>
    <x v="0"/>
    <x v="0"/>
    <s v="East"/>
    <x v="0"/>
    <s v="Western Champlain"/>
  </r>
  <r>
    <n v="1593"/>
    <x v="69"/>
    <x v="1"/>
    <n v="25"/>
    <n v="8"/>
    <x v="0"/>
    <x v="0"/>
    <s v="East"/>
    <x v="0"/>
    <s v="Western Champlain"/>
  </r>
  <r>
    <n v="1594"/>
    <x v="69"/>
    <x v="2"/>
    <n v="16"/>
    <n v="8"/>
    <x v="0"/>
    <x v="0"/>
    <s v="East"/>
    <x v="0"/>
    <s v="Western Champlain"/>
  </r>
  <r>
    <n v="1595"/>
    <x v="69"/>
    <x v="3"/>
    <n v="18"/>
    <n v="3"/>
    <x v="0"/>
    <x v="0"/>
    <s v="East"/>
    <x v="0"/>
    <s v="Western Champlain"/>
  </r>
  <r>
    <n v="1596"/>
    <x v="69"/>
    <x v="4"/>
    <n v="6"/>
    <n v="2"/>
    <x v="0"/>
    <x v="0"/>
    <s v="East"/>
    <x v="0"/>
    <s v="Western Champlain"/>
  </r>
  <r>
    <n v="1597"/>
    <x v="69"/>
    <x v="5"/>
    <n v="6"/>
    <n v="3"/>
    <x v="0"/>
    <x v="0"/>
    <s v="East"/>
    <x v="0"/>
    <s v="Western Champlain"/>
  </r>
  <r>
    <n v="1598"/>
    <x v="69"/>
    <x v="6"/>
    <n v="7"/>
    <n v="4"/>
    <x v="0"/>
    <x v="0"/>
    <s v="East"/>
    <x v="0"/>
    <s v="Western Champlain"/>
  </r>
  <r>
    <n v="1599"/>
    <x v="69"/>
    <x v="7"/>
    <n v="5"/>
    <n v="4"/>
    <x v="0"/>
    <x v="0"/>
    <s v="East"/>
    <x v="0"/>
    <s v="Western Champlain"/>
  </r>
  <r>
    <n v="1600"/>
    <x v="69"/>
    <x v="8"/>
    <n v="3"/>
    <n v="2"/>
    <x v="0"/>
    <x v="0"/>
    <s v="East"/>
    <x v="0"/>
    <s v="Western Champlain"/>
  </r>
  <r>
    <n v="1601"/>
    <x v="69"/>
    <x v="9"/>
    <n v="4"/>
    <n v="2"/>
    <x v="0"/>
    <x v="0"/>
    <s v="East"/>
    <x v="0"/>
    <s v="Western Champlain"/>
  </r>
  <r>
    <n v="1602"/>
    <x v="69"/>
    <x v="10"/>
    <n v="4"/>
    <n v="1"/>
    <x v="0"/>
    <x v="0"/>
    <s v="East"/>
    <x v="0"/>
    <s v="Western Champlain"/>
  </r>
  <r>
    <n v="1603"/>
    <x v="69"/>
    <x v="11"/>
    <n v="9"/>
    <n v="3"/>
    <x v="0"/>
    <x v="0"/>
    <s v="East"/>
    <x v="0"/>
    <s v="Western Champlain"/>
  </r>
  <r>
    <n v="1604"/>
    <x v="69"/>
    <x v="12"/>
    <n v="19"/>
    <n v="3"/>
    <x v="0"/>
    <x v="0"/>
    <s v="East"/>
    <x v="0"/>
    <s v="Western Champlain"/>
  </r>
  <r>
    <n v="1605"/>
    <x v="69"/>
    <x v="13"/>
    <n v="32"/>
    <n v="2"/>
    <x v="0"/>
    <x v="0"/>
    <s v="East"/>
    <x v="0"/>
    <s v="Western Champlain"/>
  </r>
  <r>
    <n v="1606"/>
    <x v="69"/>
    <x v="14"/>
    <n v="20"/>
    <n v="7"/>
    <x v="0"/>
    <x v="0"/>
    <s v="East"/>
    <x v="0"/>
    <s v="Western Champlain"/>
  </r>
  <r>
    <n v="1607"/>
    <x v="69"/>
    <x v="15"/>
    <n v="12"/>
    <n v="12"/>
    <x v="0"/>
    <x v="0"/>
    <s v="East"/>
    <x v="0"/>
    <s v="Western Champlain"/>
  </r>
  <r>
    <n v="1608"/>
    <x v="69"/>
    <x v="16"/>
    <n v="13"/>
    <n v="12"/>
    <x v="0"/>
    <x v="0"/>
    <s v="East"/>
    <x v="0"/>
    <s v="Western Champlain"/>
  </r>
  <r>
    <n v="1609"/>
    <x v="69"/>
    <x v="17"/>
    <n v="18"/>
    <n v="5"/>
    <x v="0"/>
    <x v="0"/>
    <s v="East"/>
    <x v="0"/>
    <s v="Western Champlain"/>
  </r>
  <r>
    <n v="1610"/>
    <x v="69"/>
    <x v="18"/>
    <n v="22"/>
    <n v="2"/>
    <x v="0"/>
    <x v="0"/>
    <s v="East"/>
    <x v="0"/>
    <s v="Western Champlain"/>
  </r>
  <r>
    <n v="1611"/>
    <x v="69"/>
    <x v="19"/>
    <n v="58"/>
    <n v="7"/>
    <x v="0"/>
    <x v="0"/>
    <s v="East"/>
    <x v="0"/>
    <s v="Western Champlain"/>
  </r>
  <r>
    <n v="1612"/>
    <x v="69"/>
    <x v="20"/>
    <n v="26"/>
    <n v="5"/>
    <x v="0"/>
    <x v="0"/>
    <s v="East"/>
    <x v="0"/>
    <s v="Western Champlain"/>
  </r>
  <r>
    <n v="1613"/>
    <x v="69"/>
    <x v="21"/>
    <n v="8"/>
    <n v="4"/>
    <x v="0"/>
    <x v="0"/>
    <s v="East"/>
    <x v="0"/>
    <s v="Western Champlain"/>
  </r>
  <r>
    <n v="1614"/>
    <x v="69"/>
    <x v="22"/>
    <n v="5"/>
    <n v="4"/>
    <x v="0"/>
    <x v="0"/>
    <s v="East"/>
    <x v="0"/>
    <s v="Western Champlain"/>
  </r>
  <r>
    <n v="1615"/>
    <x v="69"/>
    <x v="23"/>
    <n v="10"/>
    <n v="7"/>
    <x v="0"/>
    <x v="0"/>
    <s v="East"/>
    <x v="0"/>
    <s v="Western Champlain"/>
  </r>
  <r>
    <n v="1616"/>
    <x v="70"/>
    <x v="0"/>
    <n v="61"/>
    <n v="12"/>
    <x v="0"/>
    <x v="0"/>
    <s v="East"/>
    <x v="0"/>
    <s v="Western Champlain"/>
  </r>
  <r>
    <n v="1617"/>
    <x v="70"/>
    <x v="1"/>
    <n v="59"/>
    <n v="16"/>
    <x v="0"/>
    <x v="0"/>
    <s v="East"/>
    <x v="0"/>
    <s v="Western Champlain"/>
  </r>
  <r>
    <n v="1618"/>
    <x v="70"/>
    <x v="2"/>
    <n v="46"/>
    <n v="13"/>
    <x v="0"/>
    <x v="0"/>
    <s v="East"/>
    <x v="0"/>
    <s v="Western Champlain"/>
  </r>
  <r>
    <n v="1619"/>
    <x v="70"/>
    <x v="3"/>
    <n v="20"/>
    <n v="5"/>
    <x v="0"/>
    <x v="0"/>
    <s v="East"/>
    <x v="0"/>
    <s v="Western Champlain"/>
  </r>
  <r>
    <n v="1620"/>
    <x v="70"/>
    <x v="4"/>
    <n v="29"/>
    <n v="5"/>
    <x v="0"/>
    <x v="0"/>
    <s v="East"/>
    <x v="0"/>
    <s v="Western Champlain"/>
  </r>
  <r>
    <n v="1621"/>
    <x v="70"/>
    <x v="5"/>
    <n v="12"/>
    <n v="6"/>
    <x v="0"/>
    <x v="0"/>
    <s v="East"/>
    <x v="0"/>
    <s v="Western Champlain"/>
  </r>
  <r>
    <n v="1622"/>
    <x v="70"/>
    <x v="6"/>
    <n v="6"/>
    <n v="0"/>
    <x v="0"/>
    <x v="0"/>
    <s v="East"/>
    <x v="0"/>
    <s v="Western Champlain"/>
  </r>
  <r>
    <n v="1623"/>
    <x v="70"/>
    <x v="7"/>
    <n v="7"/>
    <n v="6"/>
    <x v="0"/>
    <x v="0"/>
    <s v="East"/>
    <x v="0"/>
    <s v="Western Champlain"/>
  </r>
  <r>
    <n v="1624"/>
    <x v="70"/>
    <x v="8"/>
    <n v="10"/>
    <n v="5"/>
    <x v="0"/>
    <x v="0"/>
    <s v="East"/>
    <x v="0"/>
    <s v="Western Champlain"/>
  </r>
  <r>
    <n v="1625"/>
    <x v="70"/>
    <x v="9"/>
    <n v="5"/>
    <n v="2"/>
    <x v="0"/>
    <x v="0"/>
    <s v="East"/>
    <x v="0"/>
    <s v="Western Champlain"/>
  </r>
  <r>
    <n v="1626"/>
    <x v="70"/>
    <x v="10"/>
    <n v="9"/>
    <n v="3"/>
    <x v="0"/>
    <x v="0"/>
    <s v="East"/>
    <x v="0"/>
    <s v="Western Champlain"/>
  </r>
  <r>
    <n v="1627"/>
    <x v="70"/>
    <x v="11"/>
    <n v="12"/>
    <n v="1"/>
    <x v="0"/>
    <x v="0"/>
    <s v="East"/>
    <x v="0"/>
    <s v="Western Champlain"/>
  </r>
  <r>
    <n v="1628"/>
    <x v="70"/>
    <x v="12"/>
    <n v="13"/>
    <n v="4"/>
    <x v="0"/>
    <x v="0"/>
    <s v="East"/>
    <x v="0"/>
    <s v="Western Champlain"/>
  </r>
  <r>
    <n v="1629"/>
    <x v="70"/>
    <x v="13"/>
    <n v="12"/>
    <n v="3"/>
    <x v="0"/>
    <x v="0"/>
    <s v="East"/>
    <x v="0"/>
    <s v="Western Champlain"/>
  </r>
  <r>
    <n v="1630"/>
    <x v="70"/>
    <x v="14"/>
    <n v="24"/>
    <n v="15"/>
    <x v="0"/>
    <x v="0"/>
    <s v="East"/>
    <x v="0"/>
    <s v="Western Champlain"/>
  </r>
  <r>
    <n v="1631"/>
    <x v="70"/>
    <x v="15"/>
    <n v="20"/>
    <n v="15"/>
    <x v="0"/>
    <x v="0"/>
    <s v="East"/>
    <x v="0"/>
    <s v="Western Champlain"/>
  </r>
  <r>
    <n v="1632"/>
    <x v="70"/>
    <x v="16"/>
    <n v="52"/>
    <n v="16"/>
    <x v="0"/>
    <x v="0"/>
    <s v="East"/>
    <x v="0"/>
    <s v="Western Champlain"/>
  </r>
  <r>
    <n v="1633"/>
    <x v="70"/>
    <x v="17"/>
    <n v="46"/>
    <n v="9"/>
    <x v="0"/>
    <x v="0"/>
    <s v="East"/>
    <x v="0"/>
    <s v="Western Champlain"/>
  </r>
  <r>
    <n v="1634"/>
    <x v="70"/>
    <x v="18"/>
    <n v="49"/>
    <n v="4"/>
    <x v="0"/>
    <x v="0"/>
    <s v="East"/>
    <x v="0"/>
    <s v="Western Champlain"/>
  </r>
  <r>
    <n v="1635"/>
    <x v="70"/>
    <x v="19"/>
    <n v="29"/>
    <n v="5"/>
    <x v="0"/>
    <x v="0"/>
    <s v="East"/>
    <x v="0"/>
    <s v="Western Champlain"/>
  </r>
  <r>
    <n v="1636"/>
    <x v="70"/>
    <x v="20"/>
    <n v="21"/>
    <n v="15"/>
    <x v="0"/>
    <x v="0"/>
    <s v="East"/>
    <x v="0"/>
    <s v="Western Champlain"/>
  </r>
  <r>
    <n v="1637"/>
    <x v="70"/>
    <x v="21"/>
    <n v="26"/>
    <n v="10"/>
    <x v="0"/>
    <x v="0"/>
    <s v="East"/>
    <x v="0"/>
    <s v="Western Champlain"/>
  </r>
  <r>
    <n v="1638"/>
    <x v="70"/>
    <x v="22"/>
    <n v="17"/>
    <n v="7"/>
    <x v="0"/>
    <x v="0"/>
    <s v="East"/>
    <x v="0"/>
    <s v="Western Champlain"/>
  </r>
  <r>
    <n v="1639"/>
    <x v="70"/>
    <x v="23"/>
    <n v="40"/>
    <n v="13"/>
    <x v="0"/>
    <x v="0"/>
    <s v="East"/>
    <x v="0"/>
    <s v="Western Champlain"/>
  </r>
  <r>
    <n v="1640"/>
    <x v="71"/>
    <x v="0"/>
    <n v="1"/>
    <n v="0"/>
    <x v="0"/>
    <x v="0"/>
    <s v="East"/>
    <x v="0"/>
    <s v="N/A"/>
  </r>
  <r>
    <n v="1641"/>
    <x v="71"/>
    <x v="1"/>
    <n v="1"/>
    <n v="0"/>
    <x v="0"/>
    <x v="0"/>
    <s v="East"/>
    <x v="0"/>
    <s v="N/A"/>
  </r>
  <r>
    <n v="1642"/>
    <x v="71"/>
    <x v="4"/>
    <n v="1"/>
    <n v="0"/>
    <x v="0"/>
    <x v="0"/>
    <s v="East"/>
    <x v="0"/>
    <s v="N/A"/>
  </r>
  <r>
    <n v="1643"/>
    <x v="71"/>
    <x v="11"/>
    <n v="1"/>
    <n v="0"/>
    <x v="0"/>
    <x v="0"/>
    <s v="East"/>
    <x v="0"/>
    <s v="N/A"/>
  </r>
  <r>
    <n v="1644"/>
    <x v="71"/>
    <x v="12"/>
    <n v="1"/>
    <n v="0"/>
    <x v="0"/>
    <x v="0"/>
    <s v="East"/>
    <x v="0"/>
    <s v="N/A"/>
  </r>
  <r>
    <n v="1645"/>
    <x v="71"/>
    <x v="14"/>
    <n v="1"/>
    <n v="0"/>
    <x v="0"/>
    <x v="0"/>
    <s v="East"/>
    <x v="0"/>
    <s v="N/A"/>
  </r>
  <r>
    <n v="1646"/>
    <x v="71"/>
    <x v="16"/>
    <n v="2"/>
    <n v="0"/>
    <x v="0"/>
    <x v="0"/>
    <s v="East"/>
    <x v="0"/>
    <s v="N/A"/>
  </r>
  <r>
    <n v="1648"/>
    <x v="72"/>
    <x v="0"/>
    <n v="14"/>
    <n v="0"/>
    <x v="0"/>
    <x v="0"/>
    <s v="East"/>
    <x v="0"/>
    <s v="Western Champlain"/>
  </r>
  <r>
    <n v="1649"/>
    <x v="72"/>
    <x v="1"/>
    <n v="15"/>
    <n v="0"/>
    <x v="0"/>
    <x v="0"/>
    <s v="East"/>
    <x v="0"/>
    <s v="Western Champlain"/>
  </r>
  <r>
    <n v="1650"/>
    <x v="72"/>
    <x v="2"/>
    <n v="6"/>
    <n v="1"/>
    <x v="0"/>
    <x v="0"/>
    <s v="East"/>
    <x v="0"/>
    <s v="Western Champlain"/>
  </r>
  <r>
    <n v="1651"/>
    <x v="72"/>
    <x v="3"/>
    <n v="6"/>
    <n v="2"/>
    <x v="0"/>
    <x v="0"/>
    <s v="East"/>
    <x v="0"/>
    <s v="Western Champlain"/>
  </r>
  <r>
    <n v="1652"/>
    <x v="72"/>
    <x v="4"/>
    <n v="16"/>
    <n v="3"/>
    <x v="0"/>
    <x v="0"/>
    <s v="East"/>
    <x v="0"/>
    <s v="Western Champlain"/>
  </r>
  <r>
    <n v="1653"/>
    <x v="72"/>
    <x v="5"/>
    <n v="1"/>
    <n v="3"/>
    <x v="0"/>
    <x v="0"/>
    <s v="East"/>
    <x v="0"/>
    <s v="Western Champlain"/>
  </r>
  <r>
    <n v="1654"/>
    <x v="72"/>
    <x v="6"/>
    <n v="5"/>
    <n v="0"/>
    <x v="0"/>
    <x v="0"/>
    <s v="East"/>
    <x v="0"/>
    <s v="Western Champlain"/>
  </r>
  <r>
    <n v="1655"/>
    <x v="72"/>
    <x v="7"/>
    <n v="1"/>
    <n v="0"/>
    <x v="0"/>
    <x v="0"/>
    <s v="East"/>
    <x v="0"/>
    <s v="Western Champlain"/>
  </r>
  <r>
    <n v="1656"/>
    <x v="72"/>
    <x v="8"/>
    <n v="4"/>
    <n v="2"/>
    <x v="0"/>
    <x v="0"/>
    <s v="East"/>
    <x v="0"/>
    <s v="Western Champlain"/>
  </r>
  <r>
    <n v="1657"/>
    <x v="72"/>
    <x v="9"/>
    <n v="3"/>
    <n v="0"/>
    <x v="0"/>
    <x v="0"/>
    <s v="East"/>
    <x v="0"/>
    <s v="Western Champlain"/>
  </r>
  <r>
    <n v="1658"/>
    <x v="72"/>
    <x v="10"/>
    <n v="1"/>
    <n v="0"/>
    <x v="0"/>
    <x v="0"/>
    <s v="East"/>
    <x v="0"/>
    <s v="Western Champlain"/>
  </r>
  <r>
    <n v="1659"/>
    <x v="72"/>
    <x v="11"/>
    <n v="1"/>
    <n v="0"/>
    <x v="0"/>
    <x v="0"/>
    <s v="East"/>
    <x v="0"/>
    <s v="Western Champlain"/>
  </r>
  <r>
    <n v="1660"/>
    <x v="72"/>
    <x v="12"/>
    <n v="2"/>
    <n v="0"/>
    <x v="0"/>
    <x v="0"/>
    <s v="East"/>
    <x v="0"/>
    <s v="Western Champlain"/>
  </r>
  <r>
    <n v="1661"/>
    <x v="72"/>
    <x v="13"/>
    <n v="4"/>
    <n v="1"/>
    <x v="0"/>
    <x v="0"/>
    <s v="East"/>
    <x v="0"/>
    <s v="Western Champlain"/>
  </r>
  <r>
    <n v="1662"/>
    <x v="72"/>
    <x v="14"/>
    <n v="5"/>
    <n v="2"/>
    <x v="0"/>
    <x v="0"/>
    <s v="East"/>
    <x v="0"/>
    <s v="Western Champlain"/>
  </r>
  <r>
    <n v="1663"/>
    <x v="72"/>
    <x v="15"/>
    <n v="6"/>
    <n v="1"/>
    <x v="0"/>
    <x v="0"/>
    <s v="East"/>
    <x v="0"/>
    <s v="Western Champlain"/>
  </r>
  <r>
    <n v="1664"/>
    <x v="72"/>
    <x v="16"/>
    <n v="6"/>
    <n v="2"/>
    <x v="0"/>
    <x v="0"/>
    <s v="East"/>
    <x v="0"/>
    <s v="Western Champlain"/>
  </r>
  <r>
    <n v="1665"/>
    <x v="72"/>
    <x v="17"/>
    <n v="4"/>
    <n v="1"/>
    <x v="0"/>
    <x v="0"/>
    <s v="East"/>
    <x v="0"/>
    <s v="Western Champlain"/>
  </r>
  <r>
    <n v="1666"/>
    <x v="72"/>
    <x v="18"/>
    <n v="7"/>
    <n v="3"/>
    <x v="0"/>
    <x v="0"/>
    <s v="East"/>
    <x v="0"/>
    <s v="Western Champlain"/>
  </r>
  <r>
    <n v="1667"/>
    <x v="72"/>
    <x v="19"/>
    <n v="3"/>
    <n v="2"/>
    <x v="0"/>
    <x v="0"/>
    <s v="East"/>
    <x v="0"/>
    <s v="Western Champlain"/>
  </r>
  <r>
    <n v="1668"/>
    <x v="72"/>
    <x v="20"/>
    <n v="6"/>
    <n v="0"/>
    <x v="0"/>
    <x v="0"/>
    <s v="East"/>
    <x v="0"/>
    <s v="Western Champlain"/>
  </r>
  <r>
    <n v="1669"/>
    <x v="72"/>
    <x v="21"/>
    <n v="3"/>
    <n v="0"/>
    <x v="0"/>
    <x v="0"/>
    <s v="East"/>
    <x v="0"/>
    <s v="Western Champlain"/>
  </r>
  <r>
    <n v="1670"/>
    <x v="72"/>
    <x v="22"/>
    <n v="5"/>
    <n v="0"/>
    <x v="0"/>
    <x v="0"/>
    <s v="East"/>
    <x v="0"/>
    <s v="Western Champlain"/>
  </r>
  <r>
    <n v="1671"/>
    <x v="72"/>
    <x v="23"/>
    <n v="8"/>
    <n v="1"/>
    <x v="0"/>
    <x v="0"/>
    <s v="East"/>
    <x v="0"/>
    <s v="Western Champlain"/>
  </r>
  <r>
    <n v="1674"/>
    <x v="73"/>
    <x v="0"/>
    <n v="77"/>
    <n v="16"/>
    <x v="0"/>
    <x v="0"/>
    <s v="East"/>
    <x v="1"/>
    <s v="Quinte"/>
  </r>
  <r>
    <n v="1675"/>
    <x v="73"/>
    <x v="1"/>
    <n v="89"/>
    <n v="12"/>
    <x v="0"/>
    <x v="0"/>
    <s v="East"/>
    <x v="1"/>
    <s v="Quinte"/>
  </r>
  <r>
    <n v="1676"/>
    <x v="73"/>
    <x v="2"/>
    <n v="53"/>
    <n v="19"/>
    <x v="0"/>
    <x v="0"/>
    <s v="East"/>
    <x v="1"/>
    <s v="Quinte"/>
  </r>
  <r>
    <n v="1677"/>
    <x v="73"/>
    <x v="3"/>
    <n v="27"/>
    <n v="5"/>
    <x v="0"/>
    <x v="0"/>
    <s v="East"/>
    <x v="1"/>
    <s v="Quinte"/>
  </r>
  <r>
    <n v="1678"/>
    <x v="73"/>
    <x v="4"/>
    <n v="24"/>
    <n v="3"/>
    <x v="0"/>
    <x v="0"/>
    <s v="East"/>
    <x v="1"/>
    <s v="Quinte"/>
  </r>
  <r>
    <n v="1679"/>
    <x v="73"/>
    <x v="5"/>
    <n v="9"/>
    <n v="3"/>
    <x v="0"/>
    <x v="0"/>
    <s v="East"/>
    <x v="1"/>
    <s v="Quinte"/>
  </r>
  <r>
    <n v="1680"/>
    <x v="73"/>
    <x v="6"/>
    <n v="8"/>
    <n v="4"/>
    <x v="0"/>
    <x v="0"/>
    <s v="East"/>
    <x v="1"/>
    <s v="Quinte"/>
  </r>
  <r>
    <n v="1681"/>
    <x v="73"/>
    <x v="7"/>
    <n v="13"/>
    <n v="3"/>
    <x v="0"/>
    <x v="0"/>
    <s v="East"/>
    <x v="1"/>
    <s v="Quinte"/>
  </r>
  <r>
    <n v="1682"/>
    <x v="73"/>
    <x v="8"/>
    <n v="15"/>
    <n v="2"/>
    <x v="0"/>
    <x v="0"/>
    <s v="East"/>
    <x v="1"/>
    <s v="Quinte"/>
  </r>
  <r>
    <n v="1683"/>
    <x v="73"/>
    <x v="9"/>
    <n v="7"/>
    <n v="0"/>
    <x v="0"/>
    <x v="0"/>
    <s v="East"/>
    <x v="1"/>
    <s v="Quinte"/>
  </r>
  <r>
    <n v="1684"/>
    <x v="73"/>
    <x v="10"/>
    <n v="16"/>
    <n v="4"/>
    <x v="0"/>
    <x v="0"/>
    <s v="East"/>
    <x v="1"/>
    <s v="Quinte"/>
  </r>
  <r>
    <n v="1685"/>
    <x v="73"/>
    <x v="11"/>
    <n v="12"/>
    <n v="2"/>
    <x v="0"/>
    <x v="0"/>
    <s v="East"/>
    <x v="1"/>
    <s v="Quinte"/>
  </r>
  <r>
    <n v="1686"/>
    <x v="73"/>
    <x v="12"/>
    <n v="24"/>
    <n v="5"/>
    <x v="0"/>
    <x v="0"/>
    <s v="East"/>
    <x v="1"/>
    <s v="Quinte"/>
  </r>
  <r>
    <n v="1687"/>
    <x v="73"/>
    <x v="13"/>
    <n v="23"/>
    <n v="4"/>
    <x v="0"/>
    <x v="0"/>
    <s v="East"/>
    <x v="1"/>
    <s v="Quinte"/>
  </r>
  <r>
    <n v="1688"/>
    <x v="73"/>
    <x v="14"/>
    <n v="20"/>
    <n v="9"/>
    <x v="0"/>
    <x v="0"/>
    <s v="East"/>
    <x v="1"/>
    <s v="Quinte"/>
  </r>
  <r>
    <n v="1689"/>
    <x v="73"/>
    <x v="15"/>
    <n v="24"/>
    <n v="11"/>
    <x v="0"/>
    <x v="0"/>
    <s v="East"/>
    <x v="1"/>
    <s v="Quinte"/>
  </r>
  <r>
    <n v="1690"/>
    <x v="73"/>
    <x v="16"/>
    <n v="15"/>
    <n v="7"/>
    <x v="0"/>
    <x v="0"/>
    <s v="East"/>
    <x v="1"/>
    <s v="Quinte"/>
  </r>
  <r>
    <n v="1691"/>
    <x v="73"/>
    <x v="17"/>
    <n v="41"/>
    <n v="5"/>
    <x v="0"/>
    <x v="0"/>
    <s v="East"/>
    <x v="1"/>
    <s v="Quinte"/>
  </r>
  <r>
    <n v="1692"/>
    <x v="73"/>
    <x v="18"/>
    <n v="24"/>
    <n v="3"/>
    <x v="0"/>
    <x v="0"/>
    <s v="East"/>
    <x v="1"/>
    <s v="Quinte"/>
  </r>
  <r>
    <n v="1693"/>
    <x v="73"/>
    <x v="19"/>
    <n v="39"/>
    <n v="8"/>
    <x v="0"/>
    <x v="0"/>
    <s v="East"/>
    <x v="1"/>
    <s v="Quinte"/>
  </r>
  <r>
    <n v="1694"/>
    <x v="73"/>
    <x v="20"/>
    <n v="26"/>
    <n v="11"/>
    <x v="0"/>
    <x v="0"/>
    <s v="East"/>
    <x v="1"/>
    <s v="Quinte"/>
  </r>
  <r>
    <n v="1695"/>
    <x v="73"/>
    <x v="21"/>
    <n v="32"/>
    <n v="14"/>
    <x v="0"/>
    <x v="0"/>
    <s v="East"/>
    <x v="1"/>
    <s v="Quinte"/>
  </r>
  <r>
    <n v="1696"/>
    <x v="73"/>
    <x v="22"/>
    <n v="56"/>
    <n v="14"/>
    <x v="0"/>
    <x v="0"/>
    <s v="East"/>
    <x v="1"/>
    <s v="Quinte"/>
  </r>
  <r>
    <n v="1697"/>
    <x v="73"/>
    <x v="23"/>
    <n v="40"/>
    <n v="10"/>
    <x v="0"/>
    <x v="0"/>
    <s v="East"/>
    <x v="1"/>
    <s v="Quinte"/>
  </r>
  <r>
    <n v="1698"/>
    <x v="74"/>
    <x v="0"/>
    <n v="67"/>
    <n v="8"/>
    <x v="0"/>
    <x v="0"/>
    <s v="East"/>
    <x v="1"/>
    <s v="Quinte"/>
  </r>
  <r>
    <n v="1699"/>
    <x v="74"/>
    <x v="1"/>
    <n v="106"/>
    <n v="17"/>
    <x v="0"/>
    <x v="0"/>
    <s v="East"/>
    <x v="1"/>
    <s v="Quinte"/>
  </r>
  <r>
    <n v="1700"/>
    <x v="74"/>
    <x v="2"/>
    <n v="65"/>
    <n v="16"/>
    <x v="0"/>
    <x v="0"/>
    <s v="East"/>
    <x v="1"/>
    <s v="Quinte"/>
  </r>
  <r>
    <n v="1701"/>
    <x v="74"/>
    <x v="3"/>
    <n v="30"/>
    <n v="11"/>
    <x v="0"/>
    <x v="0"/>
    <s v="East"/>
    <x v="1"/>
    <s v="Quinte"/>
  </r>
  <r>
    <n v="1702"/>
    <x v="74"/>
    <x v="4"/>
    <n v="21"/>
    <n v="4"/>
    <x v="0"/>
    <x v="0"/>
    <s v="East"/>
    <x v="1"/>
    <s v="Quinte"/>
  </r>
  <r>
    <n v="1703"/>
    <x v="74"/>
    <x v="5"/>
    <n v="17"/>
    <n v="2"/>
    <x v="0"/>
    <x v="0"/>
    <s v="East"/>
    <x v="1"/>
    <s v="Quinte"/>
  </r>
  <r>
    <n v="1704"/>
    <x v="74"/>
    <x v="6"/>
    <n v="5"/>
    <n v="1"/>
    <x v="0"/>
    <x v="0"/>
    <s v="East"/>
    <x v="1"/>
    <s v="Quinte"/>
  </r>
  <r>
    <n v="1705"/>
    <x v="74"/>
    <x v="7"/>
    <n v="16"/>
    <n v="3"/>
    <x v="0"/>
    <x v="0"/>
    <s v="East"/>
    <x v="1"/>
    <s v="Quinte"/>
  </r>
  <r>
    <n v="1706"/>
    <x v="74"/>
    <x v="8"/>
    <n v="11"/>
    <n v="2"/>
    <x v="0"/>
    <x v="0"/>
    <s v="East"/>
    <x v="1"/>
    <s v="Quinte"/>
  </r>
  <r>
    <n v="1707"/>
    <x v="74"/>
    <x v="9"/>
    <n v="11"/>
    <n v="2"/>
    <x v="0"/>
    <x v="0"/>
    <s v="East"/>
    <x v="1"/>
    <s v="Quinte"/>
  </r>
  <r>
    <n v="1708"/>
    <x v="74"/>
    <x v="10"/>
    <n v="3"/>
    <n v="1"/>
    <x v="0"/>
    <x v="0"/>
    <s v="East"/>
    <x v="1"/>
    <s v="Quinte"/>
  </r>
  <r>
    <n v="1709"/>
    <x v="74"/>
    <x v="11"/>
    <n v="8"/>
    <n v="6"/>
    <x v="0"/>
    <x v="0"/>
    <s v="East"/>
    <x v="1"/>
    <s v="Quinte"/>
  </r>
  <r>
    <n v="1710"/>
    <x v="74"/>
    <x v="12"/>
    <n v="14"/>
    <n v="6"/>
    <x v="0"/>
    <x v="0"/>
    <s v="East"/>
    <x v="1"/>
    <s v="Quinte"/>
  </r>
  <r>
    <n v="1711"/>
    <x v="74"/>
    <x v="13"/>
    <n v="16"/>
    <n v="2"/>
    <x v="0"/>
    <x v="0"/>
    <s v="East"/>
    <x v="1"/>
    <s v="Quinte"/>
  </r>
  <r>
    <n v="1712"/>
    <x v="74"/>
    <x v="14"/>
    <n v="26"/>
    <n v="2"/>
    <x v="0"/>
    <x v="0"/>
    <s v="East"/>
    <x v="1"/>
    <s v="Quinte"/>
  </r>
  <r>
    <n v="1713"/>
    <x v="74"/>
    <x v="15"/>
    <n v="14"/>
    <n v="4"/>
    <x v="0"/>
    <x v="0"/>
    <s v="East"/>
    <x v="1"/>
    <s v="Quinte"/>
  </r>
  <r>
    <n v="1714"/>
    <x v="74"/>
    <x v="16"/>
    <n v="19"/>
    <n v="6"/>
    <x v="0"/>
    <x v="0"/>
    <s v="East"/>
    <x v="1"/>
    <s v="Quinte"/>
  </r>
  <r>
    <n v="1715"/>
    <x v="74"/>
    <x v="17"/>
    <n v="26"/>
    <n v="3"/>
    <x v="0"/>
    <x v="0"/>
    <s v="East"/>
    <x v="1"/>
    <s v="Quinte"/>
  </r>
  <r>
    <n v="1716"/>
    <x v="74"/>
    <x v="18"/>
    <n v="54"/>
    <n v="6"/>
    <x v="0"/>
    <x v="0"/>
    <s v="East"/>
    <x v="1"/>
    <s v="Quinte"/>
  </r>
  <r>
    <n v="1717"/>
    <x v="74"/>
    <x v="19"/>
    <n v="44"/>
    <n v="6"/>
    <x v="0"/>
    <x v="0"/>
    <s v="East"/>
    <x v="1"/>
    <s v="Quinte"/>
  </r>
  <r>
    <n v="1718"/>
    <x v="74"/>
    <x v="20"/>
    <n v="48"/>
    <n v="8"/>
    <x v="0"/>
    <x v="0"/>
    <s v="East"/>
    <x v="1"/>
    <s v="Quinte"/>
  </r>
  <r>
    <n v="1719"/>
    <x v="74"/>
    <x v="21"/>
    <n v="46"/>
    <n v="5"/>
    <x v="0"/>
    <x v="0"/>
    <s v="East"/>
    <x v="1"/>
    <s v="Quinte"/>
  </r>
  <r>
    <n v="1720"/>
    <x v="74"/>
    <x v="22"/>
    <n v="60"/>
    <n v="23"/>
    <x v="0"/>
    <x v="0"/>
    <s v="East"/>
    <x v="1"/>
    <s v="Quinte"/>
  </r>
  <r>
    <n v="1721"/>
    <x v="74"/>
    <x v="23"/>
    <n v="69"/>
    <n v="7"/>
    <x v="0"/>
    <x v="0"/>
    <s v="East"/>
    <x v="1"/>
    <s v="Quinte"/>
  </r>
  <r>
    <n v="1722"/>
    <x v="75"/>
    <x v="0"/>
    <n v="6"/>
    <n v="0"/>
    <x v="0"/>
    <x v="0"/>
    <s v="East"/>
    <x v="1"/>
    <s v="N/A"/>
  </r>
  <r>
    <n v="1723"/>
    <x v="75"/>
    <x v="1"/>
    <n v="11"/>
    <n v="0"/>
    <x v="0"/>
    <x v="0"/>
    <s v="East"/>
    <x v="1"/>
    <s v="N/A"/>
  </r>
  <r>
    <n v="1724"/>
    <x v="75"/>
    <x v="2"/>
    <n v="3"/>
    <n v="0"/>
    <x v="0"/>
    <x v="0"/>
    <s v="East"/>
    <x v="1"/>
    <s v="N/A"/>
  </r>
  <r>
    <n v="1725"/>
    <x v="75"/>
    <x v="3"/>
    <n v="4"/>
    <n v="0"/>
    <x v="0"/>
    <x v="0"/>
    <s v="East"/>
    <x v="1"/>
    <s v="N/A"/>
  </r>
  <r>
    <n v="1726"/>
    <x v="75"/>
    <x v="4"/>
    <n v="2"/>
    <n v="0"/>
    <x v="0"/>
    <x v="0"/>
    <s v="East"/>
    <x v="1"/>
    <s v="N/A"/>
  </r>
  <r>
    <n v="1727"/>
    <x v="75"/>
    <x v="7"/>
    <n v="2"/>
    <n v="0"/>
    <x v="0"/>
    <x v="0"/>
    <s v="East"/>
    <x v="1"/>
    <s v="N/A"/>
  </r>
  <r>
    <n v="1728"/>
    <x v="75"/>
    <x v="9"/>
    <n v="1"/>
    <n v="0"/>
    <x v="0"/>
    <x v="0"/>
    <s v="East"/>
    <x v="1"/>
    <s v="N/A"/>
  </r>
  <r>
    <n v="1729"/>
    <x v="75"/>
    <x v="11"/>
    <n v="1"/>
    <n v="0"/>
    <x v="0"/>
    <x v="0"/>
    <s v="East"/>
    <x v="1"/>
    <s v="N/A"/>
  </r>
  <r>
    <n v="1730"/>
    <x v="75"/>
    <x v="12"/>
    <n v="1"/>
    <n v="0"/>
    <x v="0"/>
    <x v="0"/>
    <s v="East"/>
    <x v="1"/>
    <s v="N/A"/>
  </r>
  <r>
    <n v="1731"/>
    <x v="75"/>
    <x v="13"/>
    <n v="1"/>
    <n v="0"/>
    <x v="0"/>
    <x v="0"/>
    <s v="East"/>
    <x v="1"/>
    <s v="N/A"/>
  </r>
  <r>
    <n v="1732"/>
    <x v="75"/>
    <x v="14"/>
    <n v="2"/>
    <n v="0"/>
    <x v="0"/>
    <x v="0"/>
    <s v="East"/>
    <x v="1"/>
    <s v="N/A"/>
  </r>
  <r>
    <n v="1733"/>
    <x v="75"/>
    <x v="16"/>
    <n v="1"/>
    <n v="0"/>
    <x v="0"/>
    <x v="0"/>
    <s v="East"/>
    <x v="1"/>
    <s v="N/A"/>
  </r>
  <r>
    <n v="1734"/>
    <x v="75"/>
    <x v="17"/>
    <n v="3"/>
    <n v="0"/>
    <x v="0"/>
    <x v="0"/>
    <s v="East"/>
    <x v="1"/>
    <s v="N/A"/>
  </r>
  <r>
    <n v="1735"/>
    <x v="75"/>
    <x v="18"/>
    <n v="3"/>
    <n v="0"/>
    <x v="0"/>
    <x v="0"/>
    <s v="East"/>
    <x v="1"/>
    <s v="N/A"/>
  </r>
  <r>
    <n v="1736"/>
    <x v="75"/>
    <x v="19"/>
    <n v="1"/>
    <n v="0"/>
    <x v="0"/>
    <x v="0"/>
    <s v="East"/>
    <x v="1"/>
    <s v="N/A"/>
  </r>
  <r>
    <n v="1737"/>
    <x v="75"/>
    <x v="20"/>
    <n v="2"/>
    <n v="0"/>
    <x v="0"/>
    <x v="0"/>
    <s v="East"/>
    <x v="1"/>
    <s v="N/A"/>
  </r>
  <r>
    <n v="1738"/>
    <x v="75"/>
    <x v="21"/>
    <n v="1"/>
    <n v="0"/>
    <x v="0"/>
    <x v="0"/>
    <s v="East"/>
    <x v="1"/>
    <s v="N/A"/>
  </r>
  <r>
    <n v="1739"/>
    <x v="75"/>
    <x v="22"/>
    <n v="5"/>
    <n v="0"/>
    <x v="0"/>
    <x v="0"/>
    <s v="East"/>
    <x v="1"/>
    <s v="N/A"/>
  </r>
  <r>
    <n v="1740"/>
    <x v="76"/>
    <x v="0"/>
    <n v="73"/>
    <n v="4"/>
    <x v="0"/>
    <x v="0"/>
    <s v="East"/>
    <x v="1"/>
    <s v="Quinte"/>
  </r>
  <r>
    <n v="1741"/>
    <x v="76"/>
    <x v="1"/>
    <n v="58"/>
    <n v="8"/>
    <x v="0"/>
    <x v="0"/>
    <s v="East"/>
    <x v="1"/>
    <s v="Quinte"/>
  </r>
  <r>
    <n v="1742"/>
    <x v="76"/>
    <x v="2"/>
    <n v="63"/>
    <n v="11"/>
    <x v="0"/>
    <x v="0"/>
    <s v="East"/>
    <x v="1"/>
    <s v="Quinte"/>
  </r>
  <r>
    <n v="1743"/>
    <x v="76"/>
    <x v="3"/>
    <n v="36"/>
    <n v="0"/>
    <x v="0"/>
    <x v="0"/>
    <s v="East"/>
    <x v="1"/>
    <s v="Quinte"/>
  </r>
  <r>
    <n v="1744"/>
    <x v="76"/>
    <x v="4"/>
    <n v="15"/>
    <n v="2"/>
    <x v="0"/>
    <x v="0"/>
    <s v="East"/>
    <x v="1"/>
    <s v="Quinte"/>
  </r>
  <r>
    <n v="1745"/>
    <x v="76"/>
    <x v="5"/>
    <n v="20"/>
    <n v="1"/>
    <x v="0"/>
    <x v="0"/>
    <s v="East"/>
    <x v="1"/>
    <s v="Quinte"/>
  </r>
  <r>
    <n v="1746"/>
    <x v="76"/>
    <x v="6"/>
    <n v="13"/>
    <n v="3"/>
    <x v="0"/>
    <x v="0"/>
    <s v="East"/>
    <x v="1"/>
    <s v="Quinte"/>
  </r>
  <r>
    <n v="1747"/>
    <x v="76"/>
    <x v="7"/>
    <n v="8"/>
    <n v="2"/>
    <x v="0"/>
    <x v="0"/>
    <s v="East"/>
    <x v="1"/>
    <s v="Quinte"/>
  </r>
  <r>
    <n v="1748"/>
    <x v="76"/>
    <x v="8"/>
    <n v="10"/>
    <n v="1"/>
    <x v="0"/>
    <x v="0"/>
    <s v="East"/>
    <x v="1"/>
    <s v="Quinte"/>
  </r>
  <r>
    <n v="1749"/>
    <x v="76"/>
    <x v="9"/>
    <n v="12"/>
    <n v="1"/>
    <x v="0"/>
    <x v="0"/>
    <s v="East"/>
    <x v="1"/>
    <s v="Quinte"/>
  </r>
  <r>
    <n v="1750"/>
    <x v="76"/>
    <x v="10"/>
    <n v="11"/>
    <n v="6"/>
    <x v="0"/>
    <x v="0"/>
    <s v="East"/>
    <x v="1"/>
    <s v="Quinte"/>
  </r>
  <r>
    <n v="1751"/>
    <x v="76"/>
    <x v="11"/>
    <n v="12"/>
    <n v="1"/>
    <x v="0"/>
    <x v="0"/>
    <s v="East"/>
    <x v="1"/>
    <s v="Quinte"/>
  </r>
  <r>
    <n v="1752"/>
    <x v="76"/>
    <x v="12"/>
    <n v="16"/>
    <n v="0"/>
    <x v="0"/>
    <x v="0"/>
    <s v="East"/>
    <x v="1"/>
    <s v="Quinte"/>
  </r>
  <r>
    <n v="1753"/>
    <x v="76"/>
    <x v="13"/>
    <n v="38"/>
    <n v="1"/>
    <x v="0"/>
    <x v="0"/>
    <s v="East"/>
    <x v="1"/>
    <s v="Quinte"/>
  </r>
  <r>
    <n v="1754"/>
    <x v="76"/>
    <x v="14"/>
    <n v="32"/>
    <n v="3"/>
    <x v="0"/>
    <x v="0"/>
    <s v="East"/>
    <x v="1"/>
    <s v="Quinte"/>
  </r>
  <r>
    <n v="1755"/>
    <x v="76"/>
    <x v="15"/>
    <n v="22"/>
    <n v="5"/>
    <x v="0"/>
    <x v="0"/>
    <s v="East"/>
    <x v="1"/>
    <s v="Quinte"/>
  </r>
  <r>
    <n v="1756"/>
    <x v="76"/>
    <x v="16"/>
    <n v="24"/>
    <n v="0"/>
    <x v="0"/>
    <x v="0"/>
    <s v="East"/>
    <x v="1"/>
    <s v="Quinte"/>
  </r>
  <r>
    <n v="1757"/>
    <x v="76"/>
    <x v="17"/>
    <n v="27"/>
    <n v="8"/>
    <x v="0"/>
    <x v="0"/>
    <s v="East"/>
    <x v="1"/>
    <s v="Quinte"/>
  </r>
  <r>
    <n v="1758"/>
    <x v="76"/>
    <x v="18"/>
    <n v="24"/>
    <n v="2"/>
    <x v="0"/>
    <x v="0"/>
    <s v="East"/>
    <x v="1"/>
    <s v="Quinte"/>
  </r>
  <r>
    <n v="1759"/>
    <x v="76"/>
    <x v="19"/>
    <n v="40"/>
    <n v="5"/>
    <x v="0"/>
    <x v="0"/>
    <s v="East"/>
    <x v="1"/>
    <s v="Quinte"/>
  </r>
  <r>
    <n v="1760"/>
    <x v="76"/>
    <x v="20"/>
    <n v="53"/>
    <n v="5"/>
    <x v="0"/>
    <x v="0"/>
    <s v="East"/>
    <x v="1"/>
    <s v="Quinte"/>
  </r>
  <r>
    <n v="1761"/>
    <x v="76"/>
    <x v="21"/>
    <n v="27"/>
    <n v="8"/>
    <x v="0"/>
    <x v="0"/>
    <s v="East"/>
    <x v="1"/>
    <s v="Quinte"/>
  </r>
  <r>
    <n v="1762"/>
    <x v="76"/>
    <x v="22"/>
    <n v="32"/>
    <n v="12"/>
    <x v="0"/>
    <x v="0"/>
    <s v="East"/>
    <x v="1"/>
    <s v="Quinte"/>
  </r>
  <r>
    <n v="1763"/>
    <x v="76"/>
    <x v="23"/>
    <n v="29"/>
    <n v="12"/>
    <x v="0"/>
    <x v="0"/>
    <s v="East"/>
    <x v="1"/>
    <s v="Quinte"/>
  </r>
  <r>
    <n v="1764"/>
    <x v="77"/>
    <x v="0"/>
    <n v="50"/>
    <n v="3"/>
    <x v="0"/>
    <x v="0"/>
    <s v="East"/>
    <x v="2"/>
    <s v="Northumberland County"/>
  </r>
  <r>
    <n v="1765"/>
    <x v="77"/>
    <x v="1"/>
    <n v="63"/>
    <n v="7"/>
    <x v="0"/>
    <x v="0"/>
    <s v="East"/>
    <x v="2"/>
    <s v="Northumberland County"/>
  </r>
  <r>
    <n v="1766"/>
    <x v="77"/>
    <x v="2"/>
    <n v="30"/>
    <n v="3"/>
    <x v="0"/>
    <x v="0"/>
    <s v="East"/>
    <x v="2"/>
    <s v="Northumberland County"/>
  </r>
  <r>
    <n v="1767"/>
    <x v="77"/>
    <x v="3"/>
    <n v="28"/>
    <n v="2"/>
    <x v="0"/>
    <x v="0"/>
    <s v="East"/>
    <x v="2"/>
    <s v="Northumberland County"/>
  </r>
  <r>
    <n v="1768"/>
    <x v="77"/>
    <x v="4"/>
    <n v="13"/>
    <n v="3"/>
    <x v="0"/>
    <x v="0"/>
    <s v="East"/>
    <x v="2"/>
    <s v="Northumberland County"/>
  </r>
  <r>
    <n v="1769"/>
    <x v="77"/>
    <x v="5"/>
    <n v="37"/>
    <n v="3"/>
    <x v="0"/>
    <x v="0"/>
    <s v="East"/>
    <x v="2"/>
    <s v="Northumberland County"/>
  </r>
  <r>
    <n v="1770"/>
    <x v="77"/>
    <x v="6"/>
    <n v="17"/>
    <n v="3"/>
    <x v="0"/>
    <x v="0"/>
    <s v="East"/>
    <x v="2"/>
    <s v="Northumberland County"/>
  </r>
  <r>
    <n v="1771"/>
    <x v="77"/>
    <x v="7"/>
    <n v="8"/>
    <n v="1"/>
    <x v="0"/>
    <x v="0"/>
    <s v="East"/>
    <x v="2"/>
    <s v="Northumberland County"/>
  </r>
  <r>
    <n v="1772"/>
    <x v="77"/>
    <x v="8"/>
    <n v="2"/>
    <n v="1"/>
    <x v="0"/>
    <x v="0"/>
    <s v="East"/>
    <x v="2"/>
    <s v="Northumberland County"/>
  </r>
  <r>
    <n v="1773"/>
    <x v="77"/>
    <x v="9"/>
    <n v="5"/>
    <n v="1"/>
    <x v="0"/>
    <x v="0"/>
    <s v="East"/>
    <x v="2"/>
    <s v="Northumberland County"/>
  </r>
  <r>
    <n v="1774"/>
    <x v="77"/>
    <x v="10"/>
    <n v="13"/>
    <n v="7"/>
    <x v="0"/>
    <x v="0"/>
    <s v="East"/>
    <x v="2"/>
    <s v="Northumberland County"/>
  </r>
  <r>
    <n v="1775"/>
    <x v="77"/>
    <x v="11"/>
    <n v="10"/>
    <n v="1"/>
    <x v="0"/>
    <x v="0"/>
    <s v="East"/>
    <x v="2"/>
    <s v="Northumberland County"/>
  </r>
  <r>
    <n v="1776"/>
    <x v="77"/>
    <x v="12"/>
    <n v="7"/>
    <n v="3"/>
    <x v="0"/>
    <x v="0"/>
    <s v="East"/>
    <x v="2"/>
    <s v="Northumberland County"/>
  </r>
  <r>
    <n v="1777"/>
    <x v="77"/>
    <x v="13"/>
    <n v="16"/>
    <n v="9"/>
    <x v="0"/>
    <x v="0"/>
    <s v="East"/>
    <x v="2"/>
    <s v="Northumberland County"/>
  </r>
  <r>
    <n v="1778"/>
    <x v="77"/>
    <x v="14"/>
    <n v="18"/>
    <n v="4"/>
    <x v="0"/>
    <x v="0"/>
    <s v="East"/>
    <x v="2"/>
    <s v="Northumberland County"/>
  </r>
  <r>
    <n v="1779"/>
    <x v="77"/>
    <x v="15"/>
    <n v="13"/>
    <n v="13"/>
    <x v="0"/>
    <x v="0"/>
    <s v="East"/>
    <x v="2"/>
    <s v="Northumberland County"/>
  </r>
  <r>
    <n v="1780"/>
    <x v="77"/>
    <x v="16"/>
    <n v="8"/>
    <n v="4"/>
    <x v="0"/>
    <x v="0"/>
    <s v="East"/>
    <x v="2"/>
    <s v="Northumberland County"/>
  </r>
  <r>
    <n v="1781"/>
    <x v="77"/>
    <x v="17"/>
    <n v="21"/>
    <n v="9"/>
    <x v="0"/>
    <x v="0"/>
    <s v="East"/>
    <x v="2"/>
    <s v="Northumberland County"/>
  </r>
  <r>
    <n v="1782"/>
    <x v="77"/>
    <x v="18"/>
    <n v="13"/>
    <n v="10"/>
    <x v="0"/>
    <x v="0"/>
    <s v="East"/>
    <x v="2"/>
    <s v="Northumberland County"/>
  </r>
  <r>
    <n v="1783"/>
    <x v="77"/>
    <x v="19"/>
    <n v="12"/>
    <n v="5"/>
    <x v="0"/>
    <x v="0"/>
    <s v="East"/>
    <x v="2"/>
    <s v="Northumberland County"/>
  </r>
  <r>
    <n v="1784"/>
    <x v="77"/>
    <x v="20"/>
    <n v="9"/>
    <n v="9"/>
    <x v="0"/>
    <x v="0"/>
    <s v="East"/>
    <x v="2"/>
    <s v="Northumberland County"/>
  </r>
  <r>
    <n v="1785"/>
    <x v="77"/>
    <x v="21"/>
    <n v="8"/>
    <n v="4"/>
    <x v="0"/>
    <x v="0"/>
    <s v="East"/>
    <x v="2"/>
    <s v="Northumberland County"/>
  </r>
  <r>
    <n v="1786"/>
    <x v="77"/>
    <x v="22"/>
    <n v="17"/>
    <n v="5"/>
    <x v="0"/>
    <x v="0"/>
    <s v="East"/>
    <x v="2"/>
    <s v="Northumberland County"/>
  </r>
  <r>
    <n v="1787"/>
    <x v="77"/>
    <x v="23"/>
    <n v="8"/>
    <n v="4"/>
    <x v="0"/>
    <x v="0"/>
    <s v="East"/>
    <x v="2"/>
    <s v="Northumberland County"/>
  </r>
  <r>
    <n v="1789"/>
    <x v="78"/>
    <x v="0"/>
    <n v="65"/>
    <n v="5"/>
    <x v="0"/>
    <x v="0"/>
    <s v="East"/>
    <x v="2"/>
    <s v="Peterborough City and County"/>
  </r>
  <r>
    <n v="1790"/>
    <x v="78"/>
    <x v="1"/>
    <n v="43"/>
    <n v="23"/>
    <x v="0"/>
    <x v="0"/>
    <s v="East"/>
    <x v="2"/>
    <s v="Peterborough City and County"/>
  </r>
  <r>
    <n v="1791"/>
    <x v="78"/>
    <x v="2"/>
    <n v="26"/>
    <n v="16"/>
    <x v="0"/>
    <x v="0"/>
    <s v="East"/>
    <x v="2"/>
    <s v="Peterborough City and County"/>
  </r>
  <r>
    <n v="1792"/>
    <x v="78"/>
    <x v="3"/>
    <n v="66"/>
    <n v="9"/>
    <x v="0"/>
    <x v="0"/>
    <s v="East"/>
    <x v="2"/>
    <s v="Peterborough City and County"/>
  </r>
  <r>
    <n v="1793"/>
    <x v="78"/>
    <x v="4"/>
    <n v="19"/>
    <n v="10"/>
    <x v="0"/>
    <x v="0"/>
    <s v="East"/>
    <x v="2"/>
    <s v="Peterborough City and County"/>
  </r>
  <r>
    <n v="1794"/>
    <x v="78"/>
    <x v="5"/>
    <n v="14"/>
    <n v="8"/>
    <x v="0"/>
    <x v="0"/>
    <s v="East"/>
    <x v="2"/>
    <s v="Peterborough City and County"/>
  </r>
  <r>
    <n v="1795"/>
    <x v="78"/>
    <x v="6"/>
    <n v="5"/>
    <n v="3"/>
    <x v="0"/>
    <x v="0"/>
    <s v="East"/>
    <x v="2"/>
    <s v="Peterborough City and County"/>
  </r>
  <r>
    <n v="1796"/>
    <x v="78"/>
    <x v="7"/>
    <n v="7"/>
    <n v="7"/>
    <x v="0"/>
    <x v="0"/>
    <s v="East"/>
    <x v="2"/>
    <s v="Peterborough City and County"/>
  </r>
  <r>
    <n v="1797"/>
    <x v="78"/>
    <x v="8"/>
    <n v="5"/>
    <n v="2"/>
    <x v="0"/>
    <x v="0"/>
    <s v="East"/>
    <x v="2"/>
    <s v="Peterborough City and County"/>
  </r>
  <r>
    <n v="1798"/>
    <x v="78"/>
    <x v="9"/>
    <n v="10"/>
    <n v="7"/>
    <x v="0"/>
    <x v="0"/>
    <s v="East"/>
    <x v="2"/>
    <s v="Peterborough City and County"/>
  </r>
  <r>
    <n v="1799"/>
    <x v="78"/>
    <x v="10"/>
    <n v="8"/>
    <n v="4"/>
    <x v="0"/>
    <x v="0"/>
    <s v="East"/>
    <x v="2"/>
    <s v="Peterborough City and County"/>
  </r>
  <r>
    <n v="1800"/>
    <x v="78"/>
    <x v="11"/>
    <n v="5"/>
    <n v="2"/>
    <x v="0"/>
    <x v="0"/>
    <s v="East"/>
    <x v="2"/>
    <s v="Peterborough City and County"/>
  </r>
  <r>
    <n v="1801"/>
    <x v="78"/>
    <x v="12"/>
    <n v="11"/>
    <n v="20"/>
    <x v="0"/>
    <x v="0"/>
    <s v="East"/>
    <x v="2"/>
    <s v="Peterborough City and County"/>
  </r>
  <r>
    <n v="1802"/>
    <x v="78"/>
    <x v="13"/>
    <n v="17"/>
    <n v="29"/>
    <x v="0"/>
    <x v="0"/>
    <s v="East"/>
    <x v="2"/>
    <s v="Peterborough City and County"/>
  </r>
  <r>
    <n v="1803"/>
    <x v="78"/>
    <x v="14"/>
    <n v="19"/>
    <n v="32"/>
    <x v="0"/>
    <x v="0"/>
    <s v="East"/>
    <x v="2"/>
    <s v="Peterborough City and County"/>
  </r>
  <r>
    <n v="1804"/>
    <x v="78"/>
    <x v="15"/>
    <n v="29"/>
    <n v="24"/>
    <x v="0"/>
    <x v="0"/>
    <s v="East"/>
    <x v="2"/>
    <s v="Peterborough City and County"/>
  </r>
  <r>
    <n v="1805"/>
    <x v="78"/>
    <x v="16"/>
    <n v="22"/>
    <n v="16"/>
    <x v="0"/>
    <x v="0"/>
    <s v="East"/>
    <x v="2"/>
    <s v="Peterborough City and County"/>
  </r>
  <r>
    <n v="1806"/>
    <x v="78"/>
    <x v="17"/>
    <n v="19"/>
    <n v="41"/>
    <x v="0"/>
    <x v="0"/>
    <s v="East"/>
    <x v="2"/>
    <s v="Peterborough City and County"/>
  </r>
  <r>
    <n v="1807"/>
    <x v="78"/>
    <x v="18"/>
    <n v="15"/>
    <n v="33"/>
    <x v="0"/>
    <x v="0"/>
    <s v="East"/>
    <x v="2"/>
    <s v="Peterborough City and County"/>
  </r>
  <r>
    <n v="1808"/>
    <x v="78"/>
    <x v="19"/>
    <n v="20"/>
    <n v="23"/>
    <x v="0"/>
    <x v="0"/>
    <s v="East"/>
    <x v="2"/>
    <s v="Peterborough City and County"/>
  </r>
  <r>
    <n v="1809"/>
    <x v="78"/>
    <x v="20"/>
    <n v="12"/>
    <n v="17"/>
    <x v="0"/>
    <x v="0"/>
    <s v="East"/>
    <x v="2"/>
    <s v="Peterborough City and County"/>
  </r>
  <r>
    <n v="1810"/>
    <x v="78"/>
    <x v="21"/>
    <n v="18"/>
    <n v="7"/>
    <x v="0"/>
    <x v="0"/>
    <s v="East"/>
    <x v="2"/>
    <s v="Peterborough City and County"/>
  </r>
  <r>
    <n v="1811"/>
    <x v="78"/>
    <x v="22"/>
    <n v="17"/>
    <n v="2"/>
    <x v="0"/>
    <x v="0"/>
    <s v="East"/>
    <x v="2"/>
    <s v="Peterborough City and County"/>
  </r>
  <r>
    <n v="1812"/>
    <x v="78"/>
    <x v="23"/>
    <n v="34"/>
    <n v="19"/>
    <x v="0"/>
    <x v="0"/>
    <s v="East"/>
    <x v="2"/>
    <s v="Peterborough City and County"/>
  </r>
  <r>
    <n v="1813"/>
    <x v="79"/>
    <x v="0"/>
    <n v="92"/>
    <n v="8"/>
    <x v="0"/>
    <x v="0"/>
    <s v="East"/>
    <x v="2"/>
    <s v="Peterborough City and County"/>
  </r>
  <r>
    <n v="1814"/>
    <x v="79"/>
    <x v="1"/>
    <n v="52"/>
    <n v="12"/>
    <x v="0"/>
    <x v="0"/>
    <s v="East"/>
    <x v="2"/>
    <s v="Peterborough City and County"/>
  </r>
  <r>
    <n v="1815"/>
    <x v="79"/>
    <x v="2"/>
    <n v="33"/>
    <n v="12"/>
    <x v="0"/>
    <x v="0"/>
    <s v="East"/>
    <x v="2"/>
    <s v="Peterborough City and County"/>
  </r>
  <r>
    <n v="1816"/>
    <x v="79"/>
    <x v="3"/>
    <n v="62"/>
    <n v="13"/>
    <x v="0"/>
    <x v="0"/>
    <s v="East"/>
    <x v="2"/>
    <s v="Peterborough City and County"/>
  </r>
  <r>
    <n v="1817"/>
    <x v="79"/>
    <x v="4"/>
    <n v="48"/>
    <n v="13"/>
    <x v="0"/>
    <x v="0"/>
    <s v="East"/>
    <x v="2"/>
    <s v="Peterborough City and County"/>
  </r>
  <r>
    <n v="1818"/>
    <x v="79"/>
    <x v="5"/>
    <n v="27"/>
    <n v="10"/>
    <x v="0"/>
    <x v="0"/>
    <s v="East"/>
    <x v="2"/>
    <s v="Peterborough City and County"/>
  </r>
  <r>
    <n v="1819"/>
    <x v="79"/>
    <x v="6"/>
    <n v="22"/>
    <n v="1"/>
    <x v="0"/>
    <x v="0"/>
    <s v="East"/>
    <x v="2"/>
    <s v="Peterborough City and County"/>
  </r>
  <r>
    <n v="1820"/>
    <x v="79"/>
    <x v="7"/>
    <n v="35"/>
    <n v="1"/>
    <x v="0"/>
    <x v="0"/>
    <s v="East"/>
    <x v="2"/>
    <s v="Peterborough City and County"/>
  </r>
  <r>
    <n v="1821"/>
    <x v="79"/>
    <x v="8"/>
    <n v="12"/>
    <n v="4"/>
    <x v="0"/>
    <x v="0"/>
    <s v="East"/>
    <x v="2"/>
    <s v="Peterborough City and County"/>
  </r>
  <r>
    <n v="1822"/>
    <x v="79"/>
    <x v="9"/>
    <n v="12"/>
    <n v="2"/>
    <x v="0"/>
    <x v="0"/>
    <s v="East"/>
    <x v="2"/>
    <s v="Peterborough City and County"/>
  </r>
  <r>
    <n v="1823"/>
    <x v="79"/>
    <x v="10"/>
    <n v="17"/>
    <n v="3"/>
    <x v="0"/>
    <x v="0"/>
    <s v="East"/>
    <x v="2"/>
    <s v="Peterborough City and County"/>
  </r>
  <r>
    <n v="1824"/>
    <x v="79"/>
    <x v="11"/>
    <n v="14"/>
    <n v="4"/>
    <x v="0"/>
    <x v="0"/>
    <s v="East"/>
    <x v="2"/>
    <s v="Peterborough City and County"/>
  </r>
  <r>
    <n v="1825"/>
    <x v="79"/>
    <x v="12"/>
    <n v="30"/>
    <n v="7"/>
    <x v="0"/>
    <x v="0"/>
    <s v="East"/>
    <x v="2"/>
    <s v="Peterborough City and County"/>
  </r>
  <r>
    <n v="1826"/>
    <x v="79"/>
    <x v="13"/>
    <n v="39"/>
    <n v="13"/>
    <x v="0"/>
    <x v="0"/>
    <s v="East"/>
    <x v="2"/>
    <s v="Peterborough City and County"/>
  </r>
  <r>
    <n v="1827"/>
    <x v="79"/>
    <x v="14"/>
    <n v="43"/>
    <n v="11"/>
    <x v="0"/>
    <x v="0"/>
    <s v="East"/>
    <x v="2"/>
    <s v="Peterborough City and County"/>
  </r>
  <r>
    <n v="1828"/>
    <x v="79"/>
    <x v="15"/>
    <n v="37"/>
    <n v="15"/>
    <x v="0"/>
    <x v="0"/>
    <s v="East"/>
    <x v="2"/>
    <s v="Peterborough City and County"/>
  </r>
  <r>
    <n v="1829"/>
    <x v="79"/>
    <x v="16"/>
    <n v="42"/>
    <n v="15"/>
    <x v="0"/>
    <x v="0"/>
    <s v="East"/>
    <x v="2"/>
    <s v="Peterborough City and County"/>
  </r>
  <r>
    <n v="1830"/>
    <x v="79"/>
    <x v="17"/>
    <n v="33"/>
    <n v="10"/>
    <x v="0"/>
    <x v="0"/>
    <s v="East"/>
    <x v="2"/>
    <s v="Peterborough City and County"/>
  </r>
  <r>
    <n v="1831"/>
    <x v="79"/>
    <x v="18"/>
    <n v="32"/>
    <n v="8"/>
    <x v="0"/>
    <x v="0"/>
    <s v="East"/>
    <x v="2"/>
    <s v="Peterborough City and County"/>
  </r>
  <r>
    <n v="1832"/>
    <x v="79"/>
    <x v="19"/>
    <n v="37"/>
    <n v="18"/>
    <x v="0"/>
    <x v="0"/>
    <s v="East"/>
    <x v="2"/>
    <s v="Peterborough City and County"/>
  </r>
  <r>
    <n v="1833"/>
    <x v="79"/>
    <x v="20"/>
    <n v="34"/>
    <n v="17"/>
    <x v="0"/>
    <x v="0"/>
    <s v="East"/>
    <x v="2"/>
    <s v="Peterborough City and County"/>
  </r>
  <r>
    <n v="1834"/>
    <x v="79"/>
    <x v="21"/>
    <n v="31"/>
    <n v="5"/>
    <x v="0"/>
    <x v="0"/>
    <s v="East"/>
    <x v="2"/>
    <s v="Peterborough City and County"/>
  </r>
  <r>
    <n v="1835"/>
    <x v="79"/>
    <x v="22"/>
    <n v="40"/>
    <n v="15"/>
    <x v="0"/>
    <x v="0"/>
    <s v="East"/>
    <x v="2"/>
    <s v="Peterborough City and County"/>
  </r>
  <r>
    <n v="1836"/>
    <x v="79"/>
    <x v="23"/>
    <n v="76"/>
    <n v="33"/>
    <x v="0"/>
    <x v="0"/>
    <s v="East"/>
    <x v="2"/>
    <s v="Peterborough City and County"/>
  </r>
  <r>
    <n v="1837"/>
    <x v="80"/>
    <x v="0"/>
    <n v="38"/>
    <n v="0"/>
    <x v="0"/>
    <x v="0"/>
    <s v="East"/>
    <x v="2"/>
    <s v="Peterborough City and County"/>
  </r>
  <r>
    <n v="1838"/>
    <x v="80"/>
    <x v="1"/>
    <n v="15"/>
    <n v="1"/>
    <x v="0"/>
    <x v="0"/>
    <s v="East"/>
    <x v="2"/>
    <s v="Peterborough City and County"/>
  </r>
  <r>
    <n v="1839"/>
    <x v="80"/>
    <x v="2"/>
    <n v="17"/>
    <n v="0"/>
    <x v="0"/>
    <x v="0"/>
    <s v="East"/>
    <x v="2"/>
    <s v="Peterborough City and County"/>
  </r>
  <r>
    <n v="1840"/>
    <x v="80"/>
    <x v="3"/>
    <n v="11"/>
    <n v="0"/>
    <x v="0"/>
    <x v="0"/>
    <s v="East"/>
    <x v="2"/>
    <s v="Peterborough City and County"/>
  </r>
  <r>
    <n v="1841"/>
    <x v="80"/>
    <x v="4"/>
    <n v="5"/>
    <n v="1"/>
    <x v="0"/>
    <x v="0"/>
    <s v="East"/>
    <x v="2"/>
    <s v="Peterborough City and County"/>
  </r>
  <r>
    <n v="1842"/>
    <x v="80"/>
    <x v="5"/>
    <n v="3"/>
    <n v="1"/>
    <x v="0"/>
    <x v="0"/>
    <s v="East"/>
    <x v="2"/>
    <s v="Peterborough City and County"/>
  </r>
  <r>
    <n v="1843"/>
    <x v="80"/>
    <x v="6"/>
    <n v="5"/>
    <n v="0"/>
    <x v="0"/>
    <x v="0"/>
    <s v="East"/>
    <x v="2"/>
    <s v="Peterborough City and County"/>
  </r>
  <r>
    <n v="1844"/>
    <x v="80"/>
    <x v="7"/>
    <n v="3"/>
    <n v="0"/>
    <x v="0"/>
    <x v="0"/>
    <s v="East"/>
    <x v="2"/>
    <s v="Peterborough City and County"/>
  </r>
  <r>
    <n v="1845"/>
    <x v="80"/>
    <x v="8"/>
    <n v="11"/>
    <n v="0"/>
    <x v="0"/>
    <x v="0"/>
    <s v="East"/>
    <x v="2"/>
    <s v="Peterborough City and County"/>
  </r>
  <r>
    <n v="1846"/>
    <x v="80"/>
    <x v="9"/>
    <n v="5"/>
    <n v="0"/>
    <x v="0"/>
    <x v="0"/>
    <s v="East"/>
    <x v="2"/>
    <s v="Peterborough City and County"/>
  </r>
  <r>
    <n v="1847"/>
    <x v="80"/>
    <x v="10"/>
    <n v="6"/>
    <n v="0"/>
    <x v="0"/>
    <x v="0"/>
    <s v="East"/>
    <x v="2"/>
    <s v="Peterborough City and County"/>
  </r>
  <r>
    <n v="1848"/>
    <x v="80"/>
    <x v="11"/>
    <n v="5"/>
    <n v="0"/>
    <x v="0"/>
    <x v="0"/>
    <s v="East"/>
    <x v="2"/>
    <s v="Peterborough City and County"/>
  </r>
  <r>
    <n v="1849"/>
    <x v="80"/>
    <x v="12"/>
    <n v="12"/>
    <n v="2"/>
    <x v="0"/>
    <x v="0"/>
    <s v="East"/>
    <x v="2"/>
    <s v="Peterborough City and County"/>
  </r>
  <r>
    <n v="1850"/>
    <x v="80"/>
    <x v="13"/>
    <n v="15"/>
    <n v="1"/>
    <x v="0"/>
    <x v="0"/>
    <s v="East"/>
    <x v="2"/>
    <s v="Peterborough City and County"/>
  </r>
  <r>
    <n v="1851"/>
    <x v="80"/>
    <x v="14"/>
    <n v="4"/>
    <n v="2"/>
    <x v="0"/>
    <x v="0"/>
    <s v="East"/>
    <x v="2"/>
    <s v="Peterborough City and County"/>
  </r>
  <r>
    <n v="1852"/>
    <x v="80"/>
    <x v="15"/>
    <n v="11"/>
    <n v="1"/>
    <x v="0"/>
    <x v="0"/>
    <s v="East"/>
    <x v="2"/>
    <s v="Peterborough City and County"/>
  </r>
  <r>
    <n v="1853"/>
    <x v="80"/>
    <x v="16"/>
    <n v="6"/>
    <n v="2"/>
    <x v="0"/>
    <x v="0"/>
    <s v="East"/>
    <x v="2"/>
    <s v="Peterborough City and County"/>
  </r>
  <r>
    <n v="1854"/>
    <x v="80"/>
    <x v="17"/>
    <n v="13"/>
    <n v="1"/>
    <x v="0"/>
    <x v="0"/>
    <s v="East"/>
    <x v="2"/>
    <s v="Peterborough City and County"/>
  </r>
  <r>
    <n v="1855"/>
    <x v="80"/>
    <x v="18"/>
    <n v="13"/>
    <n v="1"/>
    <x v="0"/>
    <x v="0"/>
    <s v="East"/>
    <x v="2"/>
    <s v="Peterborough City and County"/>
  </r>
  <r>
    <n v="1856"/>
    <x v="80"/>
    <x v="19"/>
    <n v="7"/>
    <n v="4"/>
    <x v="0"/>
    <x v="0"/>
    <s v="East"/>
    <x v="2"/>
    <s v="Peterborough City and County"/>
  </r>
  <r>
    <n v="1857"/>
    <x v="80"/>
    <x v="20"/>
    <n v="9"/>
    <n v="1"/>
    <x v="0"/>
    <x v="0"/>
    <s v="East"/>
    <x v="2"/>
    <s v="Peterborough City and County"/>
  </r>
  <r>
    <n v="1858"/>
    <x v="80"/>
    <x v="21"/>
    <n v="12"/>
    <n v="2"/>
    <x v="0"/>
    <x v="0"/>
    <s v="East"/>
    <x v="2"/>
    <s v="Peterborough City and County"/>
  </r>
  <r>
    <n v="1859"/>
    <x v="80"/>
    <x v="22"/>
    <n v="16"/>
    <n v="1"/>
    <x v="0"/>
    <x v="0"/>
    <s v="East"/>
    <x v="2"/>
    <s v="Peterborough City and County"/>
  </r>
  <r>
    <n v="1860"/>
    <x v="80"/>
    <x v="23"/>
    <n v="24"/>
    <n v="5"/>
    <x v="0"/>
    <x v="0"/>
    <s v="East"/>
    <x v="2"/>
    <s v="Peterborough City and County"/>
  </r>
  <r>
    <n v="1861"/>
    <x v="81"/>
    <x v="0"/>
    <n v="13"/>
    <n v="0"/>
    <x v="0"/>
    <x v="0"/>
    <s v="East"/>
    <x v="2"/>
    <s v="N/A"/>
  </r>
  <r>
    <n v="1862"/>
    <x v="81"/>
    <x v="1"/>
    <n v="8"/>
    <n v="0"/>
    <x v="0"/>
    <x v="0"/>
    <s v="East"/>
    <x v="2"/>
    <s v="N/A"/>
  </r>
  <r>
    <n v="1863"/>
    <x v="81"/>
    <x v="2"/>
    <n v="2"/>
    <n v="0"/>
    <x v="0"/>
    <x v="0"/>
    <s v="East"/>
    <x v="2"/>
    <s v="N/A"/>
  </r>
  <r>
    <n v="1864"/>
    <x v="81"/>
    <x v="3"/>
    <n v="3"/>
    <n v="0"/>
    <x v="0"/>
    <x v="0"/>
    <s v="East"/>
    <x v="2"/>
    <s v="N/A"/>
  </r>
  <r>
    <n v="1865"/>
    <x v="81"/>
    <x v="4"/>
    <n v="9"/>
    <n v="0"/>
    <x v="0"/>
    <x v="0"/>
    <s v="East"/>
    <x v="2"/>
    <s v="N/A"/>
  </r>
  <r>
    <n v="1866"/>
    <x v="81"/>
    <x v="5"/>
    <n v="1"/>
    <n v="0"/>
    <x v="0"/>
    <x v="0"/>
    <s v="East"/>
    <x v="2"/>
    <s v="N/A"/>
  </r>
  <r>
    <n v="1867"/>
    <x v="81"/>
    <x v="6"/>
    <n v="5"/>
    <n v="0"/>
    <x v="0"/>
    <x v="0"/>
    <s v="East"/>
    <x v="2"/>
    <s v="N/A"/>
  </r>
  <r>
    <n v="1868"/>
    <x v="81"/>
    <x v="7"/>
    <n v="2"/>
    <n v="1"/>
    <x v="0"/>
    <x v="0"/>
    <s v="East"/>
    <x v="2"/>
    <s v="N/A"/>
  </r>
  <r>
    <n v="1869"/>
    <x v="81"/>
    <x v="8"/>
    <n v="3"/>
    <n v="1"/>
    <x v="0"/>
    <x v="0"/>
    <s v="East"/>
    <x v="2"/>
    <s v="N/A"/>
  </r>
  <r>
    <n v="1870"/>
    <x v="81"/>
    <x v="10"/>
    <n v="1"/>
    <n v="1"/>
    <x v="0"/>
    <x v="0"/>
    <s v="East"/>
    <x v="2"/>
    <s v="N/A"/>
  </r>
  <r>
    <n v="1871"/>
    <x v="81"/>
    <x v="11"/>
    <n v="3"/>
    <n v="0"/>
    <x v="0"/>
    <x v="0"/>
    <s v="East"/>
    <x v="2"/>
    <s v="N/A"/>
  </r>
  <r>
    <n v="1872"/>
    <x v="81"/>
    <x v="12"/>
    <n v="6"/>
    <n v="0"/>
    <x v="0"/>
    <x v="0"/>
    <s v="East"/>
    <x v="2"/>
    <s v="N/A"/>
  </r>
  <r>
    <n v="1873"/>
    <x v="81"/>
    <x v="13"/>
    <n v="3"/>
    <n v="0"/>
    <x v="0"/>
    <x v="0"/>
    <s v="East"/>
    <x v="2"/>
    <s v="N/A"/>
  </r>
  <r>
    <n v="1874"/>
    <x v="81"/>
    <x v="14"/>
    <n v="3"/>
    <n v="0"/>
    <x v="0"/>
    <x v="0"/>
    <s v="East"/>
    <x v="2"/>
    <s v="N/A"/>
  </r>
  <r>
    <n v="1875"/>
    <x v="81"/>
    <x v="15"/>
    <n v="6"/>
    <n v="1"/>
    <x v="0"/>
    <x v="0"/>
    <s v="East"/>
    <x v="2"/>
    <s v="N/A"/>
  </r>
  <r>
    <n v="1876"/>
    <x v="81"/>
    <x v="16"/>
    <n v="8"/>
    <n v="1"/>
    <x v="0"/>
    <x v="0"/>
    <s v="East"/>
    <x v="2"/>
    <s v="N/A"/>
  </r>
  <r>
    <n v="1877"/>
    <x v="81"/>
    <x v="17"/>
    <n v="7"/>
    <n v="0"/>
    <x v="0"/>
    <x v="0"/>
    <s v="East"/>
    <x v="2"/>
    <s v="N/A"/>
  </r>
  <r>
    <n v="1878"/>
    <x v="81"/>
    <x v="18"/>
    <n v="7"/>
    <n v="2"/>
    <x v="0"/>
    <x v="0"/>
    <s v="East"/>
    <x v="2"/>
    <s v="N/A"/>
  </r>
  <r>
    <n v="1879"/>
    <x v="81"/>
    <x v="19"/>
    <n v="7"/>
    <n v="0"/>
    <x v="0"/>
    <x v="0"/>
    <s v="East"/>
    <x v="2"/>
    <s v="N/A"/>
  </r>
  <r>
    <n v="1880"/>
    <x v="81"/>
    <x v="20"/>
    <n v="7"/>
    <n v="0"/>
    <x v="0"/>
    <x v="0"/>
    <s v="East"/>
    <x v="2"/>
    <s v="N/A"/>
  </r>
  <r>
    <n v="1881"/>
    <x v="81"/>
    <x v="21"/>
    <n v="1"/>
    <n v="0"/>
    <x v="0"/>
    <x v="0"/>
    <s v="East"/>
    <x v="2"/>
    <s v="N/A"/>
  </r>
  <r>
    <n v="1882"/>
    <x v="81"/>
    <x v="22"/>
    <n v="3"/>
    <n v="1"/>
    <x v="0"/>
    <x v="0"/>
    <s v="East"/>
    <x v="2"/>
    <s v="N/A"/>
  </r>
  <r>
    <n v="1883"/>
    <x v="81"/>
    <x v="23"/>
    <n v="10"/>
    <n v="0"/>
    <x v="0"/>
    <x v="0"/>
    <s v="East"/>
    <x v="2"/>
    <s v="N/A"/>
  </r>
  <r>
    <n v="1885"/>
    <x v="82"/>
    <x v="0"/>
    <n v="65"/>
    <n v="6"/>
    <x v="0"/>
    <x v="0"/>
    <s v="East"/>
    <x v="2"/>
    <s v="Haliburton County and City of Kawartha Lakes"/>
  </r>
  <r>
    <n v="1886"/>
    <x v="82"/>
    <x v="1"/>
    <n v="113"/>
    <n v="17"/>
    <x v="0"/>
    <x v="0"/>
    <s v="East"/>
    <x v="2"/>
    <s v="Haliburton County and City of Kawartha Lakes"/>
  </r>
  <r>
    <n v="1887"/>
    <x v="82"/>
    <x v="2"/>
    <n v="51"/>
    <n v="1"/>
    <x v="0"/>
    <x v="0"/>
    <s v="East"/>
    <x v="2"/>
    <s v="Haliburton County and City of Kawartha Lakes"/>
  </r>
  <r>
    <n v="1888"/>
    <x v="82"/>
    <x v="3"/>
    <n v="44"/>
    <n v="9"/>
    <x v="0"/>
    <x v="0"/>
    <s v="East"/>
    <x v="2"/>
    <s v="Haliburton County and City of Kawartha Lakes"/>
  </r>
  <r>
    <n v="1889"/>
    <x v="82"/>
    <x v="4"/>
    <n v="27"/>
    <n v="6"/>
    <x v="0"/>
    <x v="0"/>
    <s v="East"/>
    <x v="2"/>
    <s v="Haliburton County and City of Kawartha Lakes"/>
  </r>
  <r>
    <n v="1890"/>
    <x v="82"/>
    <x v="5"/>
    <n v="14"/>
    <n v="3"/>
    <x v="0"/>
    <x v="0"/>
    <s v="East"/>
    <x v="2"/>
    <s v="Haliburton County and City of Kawartha Lakes"/>
  </r>
  <r>
    <n v="1891"/>
    <x v="82"/>
    <x v="6"/>
    <n v="8"/>
    <n v="2"/>
    <x v="0"/>
    <x v="0"/>
    <s v="East"/>
    <x v="2"/>
    <s v="Haliburton County and City of Kawartha Lakes"/>
  </r>
  <r>
    <n v="1892"/>
    <x v="82"/>
    <x v="7"/>
    <n v="5"/>
    <n v="2"/>
    <x v="0"/>
    <x v="0"/>
    <s v="East"/>
    <x v="2"/>
    <s v="Haliburton County and City of Kawartha Lakes"/>
  </r>
  <r>
    <n v="1893"/>
    <x v="82"/>
    <x v="9"/>
    <n v="4"/>
    <n v="1"/>
    <x v="0"/>
    <x v="0"/>
    <s v="East"/>
    <x v="2"/>
    <s v="Haliburton County and City of Kawartha Lakes"/>
  </r>
  <r>
    <n v="1894"/>
    <x v="82"/>
    <x v="10"/>
    <n v="11"/>
    <n v="5"/>
    <x v="0"/>
    <x v="0"/>
    <s v="East"/>
    <x v="2"/>
    <s v="Haliburton County and City of Kawartha Lakes"/>
  </r>
  <r>
    <n v="1895"/>
    <x v="82"/>
    <x v="11"/>
    <n v="8"/>
    <n v="1"/>
    <x v="0"/>
    <x v="0"/>
    <s v="East"/>
    <x v="2"/>
    <s v="Haliburton County and City of Kawartha Lakes"/>
  </r>
  <r>
    <n v="1896"/>
    <x v="82"/>
    <x v="12"/>
    <n v="19"/>
    <n v="1"/>
    <x v="0"/>
    <x v="0"/>
    <s v="East"/>
    <x v="2"/>
    <s v="Haliburton County and City of Kawartha Lakes"/>
  </r>
  <r>
    <n v="1897"/>
    <x v="82"/>
    <x v="13"/>
    <n v="17"/>
    <n v="2"/>
    <x v="0"/>
    <x v="0"/>
    <s v="East"/>
    <x v="2"/>
    <s v="Haliburton County and City of Kawartha Lakes"/>
  </r>
  <r>
    <n v="1898"/>
    <x v="82"/>
    <x v="14"/>
    <n v="26"/>
    <n v="7"/>
    <x v="0"/>
    <x v="0"/>
    <s v="East"/>
    <x v="2"/>
    <s v="Haliburton County and City of Kawartha Lakes"/>
  </r>
  <r>
    <n v="1899"/>
    <x v="82"/>
    <x v="15"/>
    <n v="51"/>
    <n v="4"/>
    <x v="0"/>
    <x v="0"/>
    <s v="East"/>
    <x v="2"/>
    <s v="Haliburton County and City of Kawartha Lakes"/>
  </r>
  <r>
    <n v="1900"/>
    <x v="82"/>
    <x v="16"/>
    <n v="58"/>
    <n v="2"/>
    <x v="0"/>
    <x v="0"/>
    <s v="East"/>
    <x v="2"/>
    <s v="Haliburton County and City of Kawartha Lakes"/>
  </r>
  <r>
    <n v="1901"/>
    <x v="82"/>
    <x v="17"/>
    <n v="35"/>
    <n v="10"/>
    <x v="0"/>
    <x v="0"/>
    <s v="East"/>
    <x v="2"/>
    <s v="Haliburton County and City of Kawartha Lakes"/>
  </r>
  <r>
    <n v="1902"/>
    <x v="82"/>
    <x v="18"/>
    <n v="80"/>
    <n v="0"/>
    <x v="0"/>
    <x v="0"/>
    <s v="East"/>
    <x v="2"/>
    <s v="Haliburton County and City of Kawartha Lakes"/>
  </r>
  <r>
    <n v="1903"/>
    <x v="82"/>
    <x v="19"/>
    <n v="57"/>
    <n v="6"/>
    <x v="0"/>
    <x v="0"/>
    <s v="East"/>
    <x v="2"/>
    <s v="Haliburton County and City of Kawartha Lakes"/>
  </r>
  <r>
    <n v="1904"/>
    <x v="82"/>
    <x v="20"/>
    <n v="25"/>
    <n v="2"/>
    <x v="0"/>
    <x v="0"/>
    <s v="East"/>
    <x v="2"/>
    <s v="Haliburton County and City of Kawartha Lakes"/>
  </r>
  <r>
    <n v="1905"/>
    <x v="82"/>
    <x v="21"/>
    <n v="19"/>
    <n v="4"/>
    <x v="0"/>
    <x v="0"/>
    <s v="East"/>
    <x v="2"/>
    <s v="Haliburton County and City of Kawartha Lakes"/>
  </r>
  <r>
    <n v="1906"/>
    <x v="82"/>
    <x v="22"/>
    <n v="16"/>
    <n v="4"/>
    <x v="0"/>
    <x v="0"/>
    <s v="East"/>
    <x v="2"/>
    <s v="Haliburton County and City of Kawartha Lakes"/>
  </r>
  <r>
    <n v="1907"/>
    <x v="82"/>
    <x v="23"/>
    <n v="27"/>
    <n v="8"/>
    <x v="0"/>
    <x v="0"/>
    <s v="East"/>
    <x v="2"/>
    <s v="Haliburton County and City of Kawartha Lakes"/>
  </r>
  <r>
    <n v="1908"/>
    <x v="83"/>
    <x v="0"/>
    <n v="22"/>
    <n v="0"/>
    <x v="0"/>
    <x v="0"/>
    <s v="East"/>
    <x v="2"/>
    <s v="Haliburton County and City of Kawartha Lakes"/>
  </r>
  <r>
    <n v="1909"/>
    <x v="83"/>
    <x v="1"/>
    <n v="15"/>
    <n v="2"/>
    <x v="0"/>
    <x v="0"/>
    <s v="East"/>
    <x v="2"/>
    <s v="Haliburton County and City of Kawartha Lakes"/>
  </r>
  <r>
    <n v="1910"/>
    <x v="83"/>
    <x v="2"/>
    <n v="33"/>
    <n v="0"/>
    <x v="0"/>
    <x v="0"/>
    <s v="East"/>
    <x v="2"/>
    <s v="Haliburton County and City of Kawartha Lakes"/>
  </r>
  <r>
    <n v="1911"/>
    <x v="83"/>
    <x v="3"/>
    <n v="33"/>
    <n v="1"/>
    <x v="0"/>
    <x v="0"/>
    <s v="East"/>
    <x v="2"/>
    <s v="Haliburton County and City of Kawartha Lakes"/>
  </r>
  <r>
    <n v="1912"/>
    <x v="83"/>
    <x v="4"/>
    <n v="16"/>
    <n v="0"/>
    <x v="0"/>
    <x v="0"/>
    <s v="East"/>
    <x v="2"/>
    <s v="Haliburton County and City of Kawartha Lakes"/>
  </r>
  <r>
    <n v="1913"/>
    <x v="83"/>
    <x v="5"/>
    <n v="7"/>
    <n v="0"/>
    <x v="0"/>
    <x v="0"/>
    <s v="East"/>
    <x v="2"/>
    <s v="Haliburton County and City of Kawartha Lakes"/>
  </r>
  <r>
    <n v="1914"/>
    <x v="83"/>
    <x v="6"/>
    <n v="3"/>
    <n v="0"/>
    <x v="0"/>
    <x v="0"/>
    <s v="East"/>
    <x v="2"/>
    <s v="Haliburton County and City of Kawartha Lakes"/>
  </r>
  <r>
    <n v="1915"/>
    <x v="83"/>
    <x v="7"/>
    <n v="1"/>
    <n v="1"/>
    <x v="0"/>
    <x v="0"/>
    <s v="East"/>
    <x v="2"/>
    <s v="Haliburton County and City of Kawartha Lakes"/>
  </r>
  <r>
    <n v="1916"/>
    <x v="83"/>
    <x v="8"/>
    <n v="3"/>
    <n v="0"/>
    <x v="0"/>
    <x v="0"/>
    <s v="East"/>
    <x v="2"/>
    <s v="Haliburton County and City of Kawartha Lakes"/>
  </r>
  <r>
    <n v="1917"/>
    <x v="83"/>
    <x v="10"/>
    <n v="2"/>
    <n v="0"/>
    <x v="0"/>
    <x v="0"/>
    <s v="East"/>
    <x v="2"/>
    <s v="Haliburton County and City of Kawartha Lakes"/>
  </r>
  <r>
    <n v="1918"/>
    <x v="83"/>
    <x v="11"/>
    <n v="3"/>
    <n v="0"/>
    <x v="0"/>
    <x v="0"/>
    <s v="East"/>
    <x v="2"/>
    <s v="Haliburton County and City of Kawartha Lakes"/>
  </r>
  <r>
    <n v="1919"/>
    <x v="83"/>
    <x v="12"/>
    <n v="4"/>
    <n v="1"/>
    <x v="0"/>
    <x v="0"/>
    <s v="East"/>
    <x v="2"/>
    <s v="Haliburton County and City of Kawartha Lakes"/>
  </r>
  <r>
    <n v="1920"/>
    <x v="83"/>
    <x v="13"/>
    <n v="4"/>
    <n v="0"/>
    <x v="0"/>
    <x v="0"/>
    <s v="East"/>
    <x v="2"/>
    <s v="Haliburton County and City of Kawartha Lakes"/>
  </r>
  <r>
    <n v="1921"/>
    <x v="83"/>
    <x v="14"/>
    <n v="7"/>
    <n v="0"/>
    <x v="0"/>
    <x v="0"/>
    <s v="East"/>
    <x v="2"/>
    <s v="Haliburton County and City of Kawartha Lakes"/>
  </r>
  <r>
    <n v="1922"/>
    <x v="83"/>
    <x v="15"/>
    <n v="4"/>
    <n v="1"/>
    <x v="0"/>
    <x v="0"/>
    <s v="East"/>
    <x v="2"/>
    <s v="Haliburton County and City of Kawartha Lakes"/>
  </r>
  <r>
    <n v="1923"/>
    <x v="83"/>
    <x v="16"/>
    <n v="15"/>
    <n v="2"/>
    <x v="0"/>
    <x v="0"/>
    <s v="East"/>
    <x v="2"/>
    <s v="Haliburton County and City of Kawartha Lakes"/>
  </r>
  <r>
    <n v="1924"/>
    <x v="83"/>
    <x v="17"/>
    <n v="9"/>
    <n v="0"/>
    <x v="0"/>
    <x v="0"/>
    <s v="East"/>
    <x v="2"/>
    <s v="Haliburton County and City of Kawartha Lakes"/>
  </r>
  <r>
    <n v="1925"/>
    <x v="83"/>
    <x v="18"/>
    <n v="6"/>
    <n v="1"/>
    <x v="0"/>
    <x v="0"/>
    <s v="East"/>
    <x v="2"/>
    <s v="Haliburton County and City of Kawartha Lakes"/>
  </r>
  <r>
    <n v="1926"/>
    <x v="83"/>
    <x v="19"/>
    <n v="6"/>
    <n v="0"/>
    <x v="0"/>
    <x v="0"/>
    <s v="East"/>
    <x v="2"/>
    <s v="Haliburton County and City of Kawartha Lakes"/>
  </r>
  <r>
    <n v="1927"/>
    <x v="83"/>
    <x v="20"/>
    <n v="6"/>
    <n v="1"/>
    <x v="0"/>
    <x v="0"/>
    <s v="East"/>
    <x v="2"/>
    <s v="Haliburton County and City of Kawartha Lakes"/>
  </r>
  <r>
    <n v="1928"/>
    <x v="83"/>
    <x v="21"/>
    <n v="8"/>
    <n v="0"/>
    <x v="0"/>
    <x v="0"/>
    <s v="East"/>
    <x v="2"/>
    <s v="Haliburton County and City of Kawartha Lakes"/>
  </r>
  <r>
    <n v="1929"/>
    <x v="83"/>
    <x v="22"/>
    <n v="4"/>
    <n v="1"/>
    <x v="0"/>
    <x v="0"/>
    <s v="East"/>
    <x v="2"/>
    <s v="Haliburton County and City of Kawartha Lakes"/>
  </r>
  <r>
    <n v="1930"/>
    <x v="83"/>
    <x v="23"/>
    <n v="4"/>
    <n v="0"/>
    <x v="0"/>
    <x v="0"/>
    <s v="East"/>
    <x v="2"/>
    <s v="Haliburton County and City of Kawartha Lakes"/>
  </r>
  <r>
    <n v="1931"/>
    <x v="84"/>
    <x v="0"/>
    <n v="16"/>
    <n v="0"/>
    <x v="0"/>
    <x v="0"/>
    <s v="East"/>
    <x v="2"/>
    <s v="Durham North East"/>
  </r>
  <r>
    <n v="1932"/>
    <x v="84"/>
    <x v="1"/>
    <n v="16"/>
    <n v="2"/>
    <x v="0"/>
    <x v="0"/>
    <s v="East"/>
    <x v="2"/>
    <s v="Durham North East"/>
  </r>
  <r>
    <n v="1933"/>
    <x v="84"/>
    <x v="2"/>
    <n v="12"/>
    <n v="1"/>
    <x v="0"/>
    <x v="0"/>
    <s v="East"/>
    <x v="2"/>
    <s v="Durham North East"/>
  </r>
  <r>
    <n v="1934"/>
    <x v="84"/>
    <x v="3"/>
    <n v="15"/>
    <n v="1"/>
    <x v="0"/>
    <x v="0"/>
    <s v="East"/>
    <x v="2"/>
    <s v="Durham North East"/>
  </r>
  <r>
    <n v="1935"/>
    <x v="84"/>
    <x v="4"/>
    <n v="8"/>
    <n v="0"/>
    <x v="0"/>
    <x v="0"/>
    <s v="East"/>
    <x v="2"/>
    <s v="Durham North East"/>
  </r>
  <r>
    <n v="1936"/>
    <x v="84"/>
    <x v="5"/>
    <n v="9"/>
    <n v="0"/>
    <x v="0"/>
    <x v="0"/>
    <s v="East"/>
    <x v="2"/>
    <s v="Durham North East"/>
  </r>
  <r>
    <n v="1937"/>
    <x v="84"/>
    <x v="6"/>
    <n v="3"/>
    <n v="0"/>
    <x v="0"/>
    <x v="0"/>
    <s v="East"/>
    <x v="2"/>
    <s v="Durham North East"/>
  </r>
  <r>
    <n v="1938"/>
    <x v="84"/>
    <x v="7"/>
    <n v="5"/>
    <n v="0"/>
    <x v="0"/>
    <x v="0"/>
    <s v="East"/>
    <x v="2"/>
    <s v="Durham North East"/>
  </r>
  <r>
    <n v="1939"/>
    <x v="84"/>
    <x v="8"/>
    <n v="2"/>
    <n v="1"/>
    <x v="0"/>
    <x v="0"/>
    <s v="East"/>
    <x v="2"/>
    <s v="Durham North East"/>
  </r>
  <r>
    <n v="1940"/>
    <x v="84"/>
    <x v="9"/>
    <n v="1"/>
    <n v="0"/>
    <x v="0"/>
    <x v="0"/>
    <s v="East"/>
    <x v="2"/>
    <s v="Durham North East"/>
  </r>
  <r>
    <n v="1941"/>
    <x v="84"/>
    <x v="10"/>
    <n v="3"/>
    <n v="1"/>
    <x v="0"/>
    <x v="0"/>
    <s v="East"/>
    <x v="2"/>
    <s v="Durham North East"/>
  </r>
  <r>
    <n v="1942"/>
    <x v="84"/>
    <x v="11"/>
    <n v="4"/>
    <n v="2"/>
    <x v="0"/>
    <x v="0"/>
    <s v="East"/>
    <x v="2"/>
    <s v="Durham North East"/>
  </r>
  <r>
    <n v="1943"/>
    <x v="84"/>
    <x v="12"/>
    <n v="2"/>
    <n v="0"/>
    <x v="0"/>
    <x v="0"/>
    <s v="East"/>
    <x v="2"/>
    <s v="Durham North East"/>
  </r>
  <r>
    <n v="1944"/>
    <x v="84"/>
    <x v="13"/>
    <n v="11"/>
    <n v="0"/>
    <x v="0"/>
    <x v="0"/>
    <s v="East"/>
    <x v="2"/>
    <s v="Durham North East"/>
  </r>
  <r>
    <n v="1945"/>
    <x v="84"/>
    <x v="14"/>
    <n v="4"/>
    <n v="0"/>
    <x v="0"/>
    <x v="0"/>
    <s v="East"/>
    <x v="2"/>
    <s v="Durham North East"/>
  </r>
  <r>
    <n v="1946"/>
    <x v="84"/>
    <x v="15"/>
    <n v="11"/>
    <n v="2"/>
    <x v="0"/>
    <x v="0"/>
    <s v="East"/>
    <x v="2"/>
    <s v="Durham North East"/>
  </r>
  <r>
    <n v="1947"/>
    <x v="84"/>
    <x v="16"/>
    <n v="2"/>
    <n v="0"/>
    <x v="0"/>
    <x v="0"/>
    <s v="East"/>
    <x v="2"/>
    <s v="Durham North East"/>
  </r>
  <r>
    <n v="1948"/>
    <x v="84"/>
    <x v="17"/>
    <n v="12"/>
    <n v="1"/>
    <x v="0"/>
    <x v="0"/>
    <s v="East"/>
    <x v="2"/>
    <s v="Durham North East"/>
  </r>
  <r>
    <n v="1949"/>
    <x v="84"/>
    <x v="18"/>
    <n v="11"/>
    <n v="2"/>
    <x v="0"/>
    <x v="0"/>
    <s v="East"/>
    <x v="2"/>
    <s v="Durham North East"/>
  </r>
  <r>
    <n v="1950"/>
    <x v="84"/>
    <x v="19"/>
    <n v="4"/>
    <n v="0"/>
    <x v="0"/>
    <x v="0"/>
    <s v="East"/>
    <x v="2"/>
    <s v="Durham North East"/>
  </r>
  <r>
    <n v="1951"/>
    <x v="84"/>
    <x v="20"/>
    <n v="4"/>
    <n v="4"/>
    <x v="0"/>
    <x v="0"/>
    <s v="East"/>
    <x v="2"/>
    <s v="Durham North East"/>
  </r>
  <r>
    <n v="1952"/>
    <x v="84"/>
    <x v="21"/>
    <n v="3"/>
    <n v="0"/>
    <x v="0"/>
    <x v="0"/>
    <s v="East"/>
    <x v="2"/>
    <s v="Durham North East"/>
  </r>
  <r>
    <n v="1953"/>
    <x v="84"/>
    <x v="22"/>
    <n v="8"/>
    <n v="0"/>
    <x v="0"/>
    <x v="0"/>
    <s v="East"/>
    <x v="2"/>
    <s v="Durham North East"/>
  </r>
  <r>
    <n v="1954"/>
    <x v="84"/>
    <x v="23"/>
    <n v="11"/>
    <n v="0"/>
    <x v="0"/>
    <x v="0"/>
    <s v="East"/>
    <x v="2"/>
    <s v="Durham North East"/>
  </r>
  <r>
    <n v="1955"/>
    <x v="85"/>
    <x v="0"/>
    <n v="15"/>
    <n v="0"/>
    <x v="0"/>
    <x v="0"/>
    <s v="East"/>
    <x v="2"/>
    <s v="Durham North East"/>
  </r>
  <r>
    <n v="1956"/>
    <x v="85"/>
    <x v="1"/>
    <n v="17"/>
    <n v="0"/>
    <x v="0"/>
    <x v="0"/>
    <s v="East"/>
    <x v="2"/>
    <s v="Durham North East"/>
  </r>
  <r>
    <n v="1957"/>
    <x v="85"/>
    <x v="2"/>
    <n v="7"/>
    <n v="0"/>
    <x v="0"/>
    <x v="0"/>
    <s v="East"/>
    <x v="2"/>
    <s v="Durham North East"/>
  </r>
  <r>
    <n v="1958"/>
    <x v="85"/>
    <x v="3"/>
    <n v="5"/>
    <n v="0"/>
    <x v="0"/>
    <x v="0"/>
    <s v="East"/>
    <x v="2"/>
    <s v="Durham North East"/>
  </r>
  <r>
    <n v="1959"/>
    <x v="85"/>
    <x v="4"/>
    <n v="7"/>
    <n v="0"/>
    <x v="0"/>
    <x v="0"/>
    <s v="East"/>
    <x v="2"/>
    <s v="Durham North East"/>
  </r>
  <r>
    <n v="1960"/>
    <x v="85"/>
    <x v="5"/>
    <n v="2"/>
    <n v="0"/>
    <x v="0"/>
    <x v="0"/>
    <s v="East"/>
    <x v="2"/>
    <s v="Durham North East"/>
  </r>
  <r>
    <n v="1961"/>
    <x v="85"/>
    <x v="6"/>
    <n v="2"/>
    <n v="0"/>
    <x v="0"/>
    <x v="0"/>
    <s v="East"/>
    <x v="2"/>
    <s v="Durham North East"/>
  </r>
  <r>
    <n v="1962"/>
    <x v="85"/>
    <x v="7"/>
    <n v="2"/>
    <n v="0"/>
    <x v="0"/>
    <x v="0"/>
    <s v="East"/>
    <x v="2"/>
    <s v="Durham North East"/>
  </r>
  <r>
    <n v="1963"/>
    <x v="85"/>
    <x v="8"/>
    <n v="2"/>
    <n v="0"/>
    <x v="0"/>
    <x v="0"/>
    <s v="East"/>
    <x v="2"/>
    <s v="Durham North East"/>
  </r>
  <r>
    <n v="1964"/>
    <x v="85"/>
    <x v="9"/>
    <n v="2"/>
    <n v="0"/>
    <x v="0"/>
    <x v="0"/>
    <s v="East"/>
    <x v="2"/>
    <s v="Durham North East"/>
  </r>
  <r>
    <n v="1965"/>
    <x v="85"/>
    <x v="10"/>
    <n v="1"/>
    <n v="0"/>
    <x v="0"/>
    <x v="0"/>
    <s v="East"/>
    <x v="2"/>
    <s v="Durham North East"/>
  </r>
  <r>
    <n v="1966"/>
    <x v="85"/>
    <x v="11"/>
    <n v="3"/>
    <n v="0"/>
    <x v="0"/>
    <x v="0"/>
    <s v="East"/>
    <x v="2"/>
    <s v="Durham North East"/>
  </r>
  <r>
    <n v="1967"/>
    <x v="85"/>
    <x v="12"/>
    <n v="5"/>
    <n v="0"/>
    <x v="0"/>
    <x v="0"/>
    <s v="East"/>
    <x v="2"/>
    <s v="Durham North East"/>
  </r>
  <r>
    <n v="1968"/>
    <x v="85"/>
    <x v="13"/>
    <n v="4"/>
    <n v="0"/>
    <x v="0"/>
    <x v="0"/>
    <s v="East"/>
    <x v="2"/>
    <s v="Durham North East"/>
  </r>
  <r>
    <n v="1969"/>
    <x v="85"/>
    <x v="14"/>
    <n v="4"/>
    <n v="0"/>
    <x v="0"/>
    <x v="0"/>
    <s v="East"/>
    <x v="2"/>
    <s v="Durham North East"/>
  </r>
  <r>
    <n v="1970"/>
    <x v="85"/>
    <x v="15"/>
    <n v="3"/>
    <n v="0"/>
    <x v="0"/>
    <x v="0"/>
    <s v="East"/>
    <x v="2"/>
    <s v="Durham North East"/>
  </r>
  <r>
    <n v="1971"/>
    <x v="85"/>
    <x v="16"/>
    <n v="5"/>
    <n v="0"/>
    <x v="0"/>
    <x v="0"/>
    <s v="East"/>
    <x v="2"/>
    <s v="Durham North East"/>
  </r>
  <r>
    <n v="1972"/>
    <x v="85"/>
    <x v="17"/>
    <n v="6"/>
    <n v="0"/>
    <x v="0"/>
    <x v="0"/>
    <s v="East"/>
    <x v="2"/>
    <s v="Durham North East"/>
  </r>
  <r>
    <n v="1973"/>
    <x v="85"/>
    <x v="18"/>
    <n v="7"/>
    <n v="0"/>
    <x v="0"/>
    <x v="0"/>
    <s v="East"/>
    <x v="2"/>
    <s v="Durham North East"/>
  </r>
  <r>
    <n v="1974"/>
    <x v="85"/>
    <x v="19"/>
    <n v="1"/>
    <n v="0"/>
    <x v="0"/>
    <x v="0"/>
    <s v="East"/>
    <x v="2"/>
    <s v="Durham North East"/>
  </r>
  <r>
    <n v="1975"/>
    <x v="85"/>
    <x v="20"/>
    <n v="5"/>
    <n v="1"/>
    <x v="0"/>
    <x v="0"/>
    <s v="East"/>
    <x v="2"/>
    <s v="Durham North East"/>
  </r>
  <r>
    <n v="1976"/>
    <x v="85"/>
    <x v="21"/>
    <n v="1"/>
    <n v="0"/>
    <x v="0"/>
    <x v="0"/>
    <s v="East"/>
    <x v="2"/>
    <s v="Durham North East"/>
  </r>
  <r>
    <n v="1977"/>
    <x v="85"/>
    <x v="22"/>
    <n v="2"/>
    <n v="0"/>
    <x v="0"/>
    <x v="0"/>
    <s v="East"/>
    <x v="2"/>
    <s v="Durham North East"/>
  </r>
  <r>
    <n v="1978"/>
    <x v="85"/>
    <x v="23"/>
    <n v="5"/>
    <n v="0"/>
    <x v="0"/>
    <x v="0"/>
    <s v="East"/>
    <x v="2"/>
    <s v="Durham North East"/>
  </r>
  <r>
    <n v="1979"/>
    <x v="86"/>
    <x v="0"/>
    <n v="25"/>
    <n v="0"/>
    <x v="0"/>
    <x v="0"/>
    <s v="East"/>
    <x v="2"/>
    <s v="Durham North East"/>
  </r>
  <r>
    <n v="1980"/>
    <x v="86"/>
    <x v="1"/>
    <n v="21"/>
    <n v="0"/>
    <x v="0"/>
    <x v="0"/>
    <s v="East"/>
    <x v="2"/>
    <s v="Durham North East"/>
  </r>
  <r>
    <n v="1981"/>
    <x v="86"/>
    <x v="2"/>
    <n v="21"/>
    <n v="0"/>
    <x v="0"/>
    <x v="0"/>
    <s v="East"/>
    <x v="2"/>
    <s v="Durham North East"/>
  </r>
  <r>
    <n v="1982"/>
    <x v="86"/>
    <x v="3"/>
    <n v="30"/>
    <n v="6"/>
    <x v="0"/>
    <x v="0"/>
    <s v="East"/>
    <x v="2"/>
    <s v="Durham North East"/>
  </r>
  <r>
    <n v="1983"/>
    <x v="86"/>
    <x v="4"/>
    <n v="13"/>
    <n v="0"/>
    <x v="0"/>
    <x v="0"/>
    <s v="East"/>
    <x v="2"/>
    <s v="Durham North East"/>
  </r>
  <r>
    <n v="1984"/>
    <x v="86"/>
    <x v="5"/>
    <n v="16"/>
    <n v="1"/>
    <x v="0"/>
    <x v="0"/>
    <s v="East"/>
    <x v="2"/>
    <s v="Durham North East"/>
  </r>
  <r>
    <n v="1985"/>
    <x v="86"/>
    <x v="6"/>
    <n v="7"/>
    <n v="0"/>
    <x v="0"/>
    <x v="0"/>
    <s v="East"/>
    <x v="2"/>
    <s v="Durham North East"/>
  </r>
  <r>
    <n v="1986"/>
    <x v="86"/>
    <x v="7"/>
    <n v="12"/>
    <n v="0"/>
    <x v="0"/>
    <x v="0"/>
    <s v="East"/>
    <x v="2"/>
    <s v="Durham North East"/>
  </r>
  <r>
    <n v="1987"/>
    <x v="86"/>
    <x v="8"/>
    <n v="5"/>
    <n v="0"/>
    <x v="0"/>
    <x v="0"/>
    <s v="East"/>
    <x v="2"/>
    <s v="Durham North East"/>
  </r>
  <r>
    <n v="1988"/>
    <x v="86"/>
    <x v="9"/>
    <n v="2"/>
    <n v="0"/>
    <x v="0"/>
    <x v="0"/>
    <s v="East"/>
    <x v="2"/>
    <s v="Durham North East"/>
  </r>
  <r>
    <n v="1989"/>
    <x v="86"/>
    <x v="10"/>
    <n v="5"/>
    <n v="2"/>
    <x v="0"/>
    <x v="0"/>
    <s v="East"/>
    <x v="2"/>
    <s v="Durham North East"/>
  </r>
  <r>
    <n v="1990"/>
    <x v="86"/>
    <x v="11"/>
    <n v="7"/>
    <n v="2"/>
    <x v="0"/>
    <x v="0"/>
    <s v="East"/>
    <x v="2"/>
    <s v="Durham North East"/>
  </r>
  <r>
    <n v="1991"/>
    <x v="86"/>
    <x v="12"/>
    <n v="14"/>
    <n v="1"/>
    <x v="0"/>
    <x v="0"/>
    <s v="East"/>
    <x v="2"/>
    <s v="Durham North East"/>
  </r>
  <r>
    <n v="1992"/>
    <x v="86"/>
    <x v="13"/>
    <n v="24"/>
    <n v="5"/>
    <x v="0"/>
    <x v="0"/>
    <s v="East"/>
    <x v="2"/>
    <s v="Durham North East"/>
  </r>
  <r>
    <n v="1993"/>
    <x v="86"/>
    <x v="14"/>
    <n v="21"/>
    <n v="1"/>
    <x v="0"/>
    <x v="0"/>
    <s v="East"/>
    <x v="2"/>
    <s v="Durham North East"/>
  </r>
  <r>
    <n v="1994"/>
    <x v="86"/>
    <x v="15"/>
    <n v="4"/>
    <n v="4"/>
    <x v="0"/>
    <x v="0"/>
    <s v="East"/>
    <x v="2"/>
    <s v="Durham North East"/>
  </r>
  <r>
    <n v="1995"/>
    <x v="86"/>
    <x v="16"/>
    <n v="15"/>
    <n v="0"/>
    <x v="0"/>
    <x v="0"/>
    <s v="East"/>
    <x v="2"/>
    <s v="Durham North East"/>
  </r>
  <r>
    <n v="1996"/>
    <x v="86"/>
    <x v="17"/>
    <n v="8"/>
    <n v="2"/>
    <x v="0"/>
    <x v="0"/>
    <s v="East"/>
    <x v="2"/>
    <s v="Durham North East"/>
  </r>
  <r>
    <n v="1997"/>
    <x v="86"/>
    <x v="18"/>
    <n v="6"/>
    <n v="2"/>
    <x v="0"/>
    <x v="0"/>
    <s v="East"/>
    <x v="2"/>
    <s v="Durham North East"/>
  </r>
  <r>
    <n v="1998"/>
    <x v="86"/>
    <x v="19"/>
    <n v="16"/>
    <n v="2"/>
    <x v="0"/>
    <x v="0"/>
    <s v="East"/>
    <x v="2"/>
    <s v="Durham North East"/>
  </r>
  <r>
    <n v="1999"/>
    <x v="86"/>
    <x v="20"/>
    <n v="14"/>
    <n v="3"/>
    <x v="0"/>
    <x v="0"/>
    <s v="East"/>
    <x v="2"/>
    <s v="Durham North East"/>
  </r>
  <r>
    <n v="2000"/>
    <x v="86"/>
    <x v="21"/>
    <n v="6"/>
    <n v="0"/>
    <x v="0"/>
    <x v="0"/>
    <s v="East"/>
    <x v="2"/>
    <s v="Durham North East"/>
  </r>
  <r>
    <n v="2001"/>
    <x v="86"/>
    <x v="22"/>
    <n v="12"/>
    <n v="2"/>
    <x v="0"/>
    <x v="0"/>
    <s v="East"/>
    <x v="2"/>
    <s v="Durham North East"/>
  </r>
  <r>
    <n v="2002"/>
    <x v="86"/>
    <x v="23"/>
    <n v="7"/>
    <n v="2"/>
    <x v="0"/>
    <x v="0"/>
    <s v="East"/>
    <x v="2"/>
    <s v="Durham North East"/>
  </r>
  <r>
    <n v="2003"/>
    <x v="87"/>
    <x v="0"/>
    <n v="50"/>
    <n v="3"/>
    <x v="0"/>
    <x v="0"/>
    <s v="Central"/>
    <x v="3"/>
    <s v="South Simcoe"/>
  </r>
  <r>
    <n v="2004"/>
    <x v="87"/>
    <x v="1"/>
    <n v="48"/>
    <n v="4"/>
    <x v="0"/>
    <x v="0"/>
    <s v="Central"/>
    <x v="3"/>
    <s v="South Simcoe"/>
  </r>
  <r>
    <n v="2005"/>
    <x v="87"/>
    <x v="2"/>
    <n v="34"/>
    <n v="2"/>
    <x v="0"/>
    <x v="0"/>
    <s v="Central"/>
    <x v="3"/>
    <s v="South Simcoe"/>
  </r>
  <r>
    <n v="2006"/>
    <x v="87"/>
    <x v="3"/>
    <n v="38"/>
    <n v="5"/>
    <x v="0"/>
    <x v="0"/>
    <s v="Central"/>
    <x v="3"/>
    <s v="South Simcoe"/>
  </r>
  <r>
    <n v="2007"/>
    <x v="87"/>
    <x v="4"/>
    <n v="17"/>
    <n v="3"/>
    <x v="0"/>
    <x v="0"/>
    <s v="Central"/>
    <x v="3"/>
    <s v="South Simcoe"/>
  </r>
  <r>
    <n v="2008"/>
    <x v="87"/>
    <x v="5"/>
    <n v="13"/>
    <n v="2"/>
    <x v="0"/>
    <x v="0"/>
    <s v="Central"/>
    <x v="3"/>
    <s v="South Simcoe"/>
  </r>
  <r>
    <n v="2009"/>
    <x v="87"/>
    <x v="6"/>
    <n v="22"/>
    <n v="0"/>
    <x v="0"/>
    <x v="0"/>
    <s v="Central"/>
    <x v="3"/>
    <s v="South Simcoe"/>
  </r>
  <r>
    <n v="2010"/>
    <x v="87"/>
    <x v="7"/>
    <n v="10"/>
    <n v="0"/>
    <x v="0"/>
    <x v="0"/>
    <s v="Central"/>
    <x v="3"/>
    <s v="South Simcoe"/>
  </r>
  <r>
    <n v="2011"/>
    <x v="87"/>
    <x v="8"/>
    <n v="12"/>
    <n v="0"/>
    <x v="0"/>
    <x v="0"/>
    <s v="Central"/>
    <x v="3"/>
    <s v="South Simcoe"/>
  </r>
  <r>
    <n v="2012"/>
    <x v="87"/>
    <x v="9"/>
    <n v="6"/>
    <n v="0"/>
    <x v="0"/>
    <x v="0"/>
    <s v="Central"/>
    <x v="3"/>
    <s v="South Simcoe"/>
  </r>
  <r>
    <n v="2013"/>
    <x v="87"/>
    <x v="10"/>
    <n v="17"/>
    <n v="1"/>
    <x v="0"/>
    <x v="0"/>
    <s v="Central"/>
    <x v="3"/>
    <s v="South Simcoe"/>
  </r>
  <r>
    <n v="2014"/>
    <x v="87"/>
    <x v="11"/>
    <n v="11"/>
    <n v="1"/>
    <x v="0"/>
    <x v="0"/>
    <s v="Central"/>
    <x v="3"/>
    <s v="South Simcoe"/>
  </r>
  <r>
    <n v="2015"/>
    <x v="87"/>
    <x v="12"/>
    <n v="14"/>
    <n v="6"/>
    <x v="0"/>
    <x v="0"/>
    <s v="Central"/>
    <x v="3"/>
    <s v="South Simcoe"/>
  </r>
  <r>
    <n v="2016"/>
    <x v="87"/>
    <x v="13"/>
    <n v="29"/>
    <n v="3"/>
    <x v="0"/>
    <x v="0"/>
    <s v="Central"/>
    <x v="3"/>
    <s v="South Simcoe"/>
  </r>
  <r>
    <n v="2017"/>
    <x v="87"/>
    <x v="14"/>
    <n v="15"/>
    <n v="8"/>
    <x v="0"/>
    <x v="0"/>
    <s v="Central"/>
    <x v="3"/>
    <s v="South Simcoe"/>
  </r>
  <r>
    <n v="2018"/>
    <x v="87"/>
    <x v="15"/>
    <n v="15"/>
    <n v="2"/>
    <x v="0"/>
    <x v="0"/>
    <s v="Central"/>
    <x v="3"/>
    <s v="South Simcoe"/>
  </r>
  <r>
    <n v="2019"/>
    <x v="87"/>
    <x v="16"/>
    <n v="14"/>
    <n v="3"/>
    <x v="0"/>
    <x v="0"/>
    <s v="Central"/>
    <x v="3"/>
    <s v="South Simcoe"/>
  </r>
  <r>
    <n v="2020"/>
    <x v="87"/>
    <x v="17"/>
    <n v="12"/>
    <n v="4"/>
    <x v="0"/>
    <x v="0"/>
    <s v="Central"/>
    <x v="3"/>
    <s v="South Simcoe"/>
  </r>
  <r>
    <n v="2021"/>
    <x v="87"/>
    <x v="18"/>
    <n v="18"/>
    <n v="7"/>
    <x v="0"/>
    <x v="0"/>
    <s v="Central"/>
    <x v="3"/>
    <s v="South Simcoe"/>
  </r>
  <r>
    <n v="2022"/>
    <x v="87"/>
    <x v="19"/>
    <n v="17"/>
    <n v="3"/>
    <x v="0"/>
    <x v="0"/>
    <s v="Central"/>
    <x v="3"/>
    <s v="South Simcoe"/>
  </r>
  <r>
    <n v="2023"/>
    <x v="87"/>
    <x v="20"/>
    <n v="38"/>
    <n v="3"/>
    <x v="0"/>
    <x v="0"/>
    <s v="Central"/>
    <x v="3"/>
    <s v="South Simcoe"/>
  </r>
  <r>
    <n v="2024"/>
    <x v="87"/>
    <x v="21"/>
    <n v="16"/>
    <n v="3"/>
    <x v="0"/>
    <x v="0"/>
    <s v="Central"/>
    <x v="3"/>
    <s v="South Simcoe"/>
  </r>
  <r>
    <n v="2025"/>
    <x v="87"/>
    <x v="22"/>
    <n v="19"/>
    <n v="0"/>
    <x v="0"/>
    <x v="0"/>
    <s v="Central"/>
    <x v="3"/>
    <s v="South Simcoe"/>
  </r>
  <r>
    <n v="2026"/>
    <x v="87"/>
    <x v="23"/>
    <n v="9"/>
    <n v="1"/>
    <x v="0"/>
    <x v="0"/>
    <s v="Central"/>
    <x v="3"/>
    <s v="South Simcoe"/>
  </r>
  <r>
    <n v="2027"/>
    <x v="88"/>
    <x v="0"/>
    <n v="1"/>
    <n v="0"/>
    <x v="0"/>
    <x v="0"/>
    <s v="East"/>
    <x v="2"/>
    <s v="Durham West"/>
  </r>
  <r>
    <n v="2028"/>
    <x v="88"/>
    <x v="1"/>
    <n v="1"/>
    <n v="0"/>
    <x v="0"/>
    <x v="0"/>
    <s v="East"/>
    <x v="2"/>
    <s v="Durham West"/>
  </r>
  <r>
    <n v="2029"/>
    <x v="88"/>
    <x v="2"/>
    <n v="2"/>
    <n v="0"/>
    <x v="0"/>
    <x v="0"/>
    <s v="East"/>
    <x v="2"/>
    <s v="Durham West"/>
  </r>
  <r>
    <n v="2030"/>
    <x v="88"/>
    <x v="4"/>
    <n v="2"/>
    <n v="0"/>
    <x v="0"/>
    <x v="0"/>
    <s v="East"/>
    <x v="2"/>
    <s v="Durham West"/>
  </r>
  <r>
    <n v="2031"/>
    <x v="88"/>
    <x v="6"/>
    <n v="1"/>
    <n v="0"/>
    <x v="0"/>
    <x v="0"/>
    <s v="East"/>
    <x v="2"/>
    <s v="Durham West"/>
  </r>
  <r>
    <n v="2032"/>
    <x v="88"/>
    <x v="7"/>
    <n v="1"/>
    <n v="0"/>
    <x v="0"/>
    <x v="0"/>
    <s v="East"/>
    <x v="2"/>
    <s v="Durham West"/>
  </r>
  <r>
    <n v="2033"/>
    <x v="88"/>
    <x v="9"/>
    <n v="1"/>
    <n v="0"/>
    <x v="0"/>
    <x v="0"/>
    <s v="East"/>
    <x v="2"/>
    <s v="Durham West"/>
  </r>
  <r>
    <n v="2034"/>
    <x v="88"/>
    <x v="13"/>
    <n v="1"/>
    <n v="0"/>
    <x v="0"/>
    <x v="0"/>
    <s v="East"/>
    <x v="2"/>
    <s v="Durham West"/>
  </r>
  <r>
    <n v="2035"/>
    <x v="88"/>
    <x v="15"/>
    <n v="1"/>
    <n v="0"/>
    <x v="0"/>
    <x v="0"/>
    <s v="East"/>
    <x v="2"/>
    <s v="Durham West"/>
  </r>
  <r>
    <n v="2036"/>
    <x v="88"/>
    <x v="20"/>
    <n v="2"/>
    <n v="0"/>
    <x v="0"/>
    <x v="0"/>
    <s v="East"/>
    <x v="2"/>
    <s v="Durham West"/>
  </r>
  <r>
    <n v="2037"/>
    <x v="88"/>
    <x v="22"/>
    <n v="1"/>
    <n v="0"/>
    <x v="0"/>
    <x v="0"/>
    <s v="East"/>
    <x v="2"/>
    <s v="Durham West"/>
  </r>
  <r>
    <n v="2038"/>
    <x v="89"/>
    <x v="0"/>
    <n v="9"/>
    <n v="1"/>
    <x v="0"/>
    <x v="1"/>
    <s v="Central"/>
    <x v="3"/>
    <s v="Western York Region"/>
  </r>
  <r>
    <n v="2039"/>
    <x v="89"/>
    <x v="1"/>
    <n v="8"/>
    <n v="0"/>
    <x v="0"/>
    <x v="1"/>
    <s v="Central"/>
    <x v="3"/>
    <s v="Western York Region"/>
  </r>
  <r>
    <n v="2040"/>
    <x v="89"/>
    <x v="2"/>
    <n v="6"/>
    <n v="1"/>
    <x v="0"/>
    <x v="1"/>
    <s v="Central"/>
    <x v="3"/>
    <s v="Western York Region"/>
  </r>
  <r>
    <n v="2041"/>
    <x v="89"/>
    <x v="3"/>
    <n v="14"/>
    <n v="1"/>
    <x v="0"/>
    <x v="1"/>
    <s v="Central"/>
    <x v="3"/>
    <s v="Western York Region"/>
  </r>
  <r>
    <n v="2042"/>
    <x v="89"/>
    <x v="4"/>
    <n v="7"/>
    <n v="0"/>
    <x v="0"/>
    <x v="1"/>
    <s v="Central"/>
    <x v="3"/>
    <s v="Western York Region"/>
  </r>
  <r>
    <n v="2043"/>
    <x v="89"/>
    <x v="5"/>
    <n v="7"/>
    <n v="1"/>
    <x v="0"/>
    <x v="1"/>
    <s v="Central"/>
    <x v="3"/>
    <s v="Western York Region"/>
  </r>
  <r>
    <n v="2044"/>
    <x v="89"/>
    <x v="6"/>
    <n v="2"/>
    <n v="0"/>
    <x v="0"/>
    <x v="1"/>
    <s v="Central"/>
    <x v="3"/>
    <s v="Western York Region"/>
  </r>
  <r>
    <n v="2045"/>
    <x v="89"/>
    <x v="7"/>
    <n v="4"/>
    <n v="0"/>
    <x v="0"/>
    <x v="1"/>
    <s v="Central"/>
    <x v="3"/>
    <s v="Western York Region"/>
  </r>
  <r>
    <n v="2046"/>
    <x v="89"/>
    <x v="8"/>
    <n v="1"/>
    <n v="0"/>
    <x v="0"/>
    <x v="1"/>
    <s v="Central"/>
    <x v="3"/>
    <s v="Western York Region"/>
  </r>
  <r>
    <n v="2047"/>
    <x v="89"/>
    <x v="10"/>
    <n v="4"/>
    <n v="0"/>
    <x v="0"/>
    <x v="1"/>
    <s v="Central"/>
    <x v="3"/>
    <s v="Western York Region"/>
  </r>
  <r>
    <n v="2048"/>
    <x v="89"/>
    <x v="11"/>
    <n v="1"/>
    <n v="4"/>
    <x v="0"/>
    <x v="1"/>
    <s v="Central"/>
    <x v="3"/>
    <s v="Western York Region"/>
  </r>
  <r>
    <n v="2049"/>
    <x v="89"/>
    <x v="12"/>
    <n v="2"/>
    <n v="0"/>
    <x v="0"/>
    <x v="1"/>
    <s v="Central"/>
    <x v="3"/>
    <s v="Western York Region"/>
  </r>
  <r>
    <n v="2050"/>
    <x v="89"/>
    <x v="13"/>
    <n v="4"/>
    <n v="0"/>
    <x v="0"/>
    <x v="1"/>
    <s v="Central"/>
    <x v="3"/>
    <s v="Western York Region"/>
  </r>
  <r>
    <n v="2051"/>
    <x v="89"/>
    <x v="14"/>
    <n v="6"/>
    <n v="1"/>
    <x v="0"/>
    <x v="1"/>
    <s v="Central"/>
    <x v="3"/>
    <s v="Western York Region"/>
  </r>
  <r>
    <n v="2052"/>
    <x v="89"/>
    <x v="15"/>
    <n v="1"/>
    <n v="0"/>
    <x v="0"/>
    <x v="1"/>
    <s v="Central"/>
    <x v="3"/>
    <s v="Western York Region"/>
  </r>
  <r>
    <n v="2053"/>
    <x v="89"/>
    <x v="16"/>
    <n v="7"/>
    <n v="0"/>
    <x v="0"/>
    <x v="1"/>
    <s v="Central"/>
    <x v="3"/>
    <s v="Western York Region"/>
  </r>
  <r>
    <n v="2054"/>
    <x v="89"/>
    <x v="17"/>
    <n v="1"/>
    <n v="0"/>
    <x v="0"/>
    <x v="1"/>
    <s v="Central"/>
    <x v="3"/>
    <s v="Western York Region"/>
  </r>
  <r>
    <n v="2055"/>
    <x v="89"/>
    <x v="18"/>
    <n v="6"/>
    <n v="0"/>
    <x v="0"/>
    <x v="1"/>
    <s v="Central"/>
    <x v="3"/>
    <s v="Western York Region"/>
  </r>
  <r>
    <n v="2056"/>
    <x v="89"/>
    <x v="19"/>
    <n v="40"/>
    <n v="0"/>
    <x v="0"/>
    <x v="1"/>
    <s v="Central"/>
    <x v="3"/>
    <s v="Western York Region"/>
  </r>
  <r>
    <n v="2057"/>
    <x v="89"/>
    <x v="20"/>
    <n v="10"/>
    <n v="0"/>
    <x v="0"/>
    <x v="1"/>
    <s v="Central"/>
    <x v="3"/>
    <s v="Western York Region"/>
  </r>
  <r>
    <n v="2058"/>
    <x v="89"/>
    <x v="21"/>
    <n v="1"/>
    <n v="0"/>
    <x v="0"/>
    <x v="1"/>
    <s v="Central"/>
    <x v="3"/>
    <s v="Western York Region"/>
  </r>
  <r>
    <n v="2059"/>
    <x v="89"/>
    <x v="22"/>
    <n v="8"/>
    <n v="0"/>
    <x v="0"/>
    <x v="1"/>
    <s v="Central"/>
    <x v="3"/>
    <s v="Western York Region"/>
  </r>
  <r>
    <n v="2060"/>
    <x v="90"/>
    <x v="0"/>
    <n v="78"/>
    <n v="1"/>
    <x v="0"/>
    <x v="0"/>
    <s v="Central"/>
    <x v="4"/>
    <s v="Couchiching"/>
  </r>
  <r>
    <n v="2061"/>
    <x v="90"/>
    <x v="1"/>
    <n v="65"/>
    <n v="3"/>
    <x v="0"/>
    <x v="0"/>
    <s v="Central"/>
    <x v="4"/>
    <s v="Couchiching"/>
  </r>
  <r>
    <n v="2062"/>
    <x v="90"/>
    <x v="2"/>
    <n v="34"/>
    <n v="4"/>
    <x v="0"/>
    <x v="0"/>
    <s v="Central"/>
    <x v="4"/>
    <s v="Couchiching"/>
  </r>
  <r>
    <n v="2063"/>
    <x v="90"/>
    <x v="3"/>
    <n v="32"/>
    <n v="1"/>
    <x v="0"/>
    <x v="0"/>
    <s v="Central"/>
    <x v="4"/>
    <s v="Couchiching"/>
  </r>
  <r>
    <n v="2064"/>
    <x v="90"/>
    <x v="4"/>
    <n v="27"/>
    <n v="2"/>
    <x v="0"/>
    <x v="0"/>
    <s v="Central"/>
    <x v="4"/>
    <s v="Couchiching"/>
  </r>
  <r>
    <n v="2065"/>
    <x v="90"/>
    <x v="5"/>
    <n v="22"/>
    <n v="0"/>
    <x v="0"/>
    <x v="0"/>
    <s v="Central"/>
    <x v="4"/>
    <s v="Couchiching"/>
  </r>
  <r>
    <n v="2066"/>
    <x v="90"/>
    <x v="6"/>
    <n v="19"/>
    <n v="0"/>
    <x v="0"/>
    <x v="0"/>
    <s v="Central"/>
    <x v="4"/>
    <s v="Couchiching"/>
  </r>
  <r>
    <n v="2067"/>
    <x v="90"/>
    <x v="7"/>
    <n v="19"/>
    <n v="0"/>
    <x v="0"/>
    <x v="0"/>
    <s v="Central"/>
    <x v="4"/>
    <s v="Couchiching"/>
  </r>
  <r>
    <n v="2068"/>
    <x v="90"/>
    <x v="8"/>
    <n v="9"/>
    <n v="1"/>
    <x v="0"/>
    <x v="0"/>
    <s v="Central"/>
    <x v="4"/>
    <s v="Couchiching"/>
  </r>
  <r>
    <n v="2069"/>
    <x v="90"/>
    <x v="9"/>
    <n v="13"/>
    <n v="1"/>
    <x v="0"/>
    <x v="0"/>
    <s v="Central"/>
    <x v="4"/>
    <s v="Couchiching"/>
  </r>
  <r>
    <n v="2070"/>
    <x v="90"/>
    <x v="10"/>
    <n v="11"/>
    <n v="1"/>
    <x v="0"/>
    <x v="0"/>
    <s v="Central"/>
    <x v="4"/>
    <s v="Couchiching"/>
  </r>
  <r>
    <n v="2071"/>
    <x v="90"/>
    <x v="11"/>
    <n v="7"/>
    <n v="1"/>
    <x v="0"/>
    <x v="0"/>
    <s v="Central"/>
    <x v="4"/>
    <s v="Couchiching"/>
  </r>
  <r>
    <n v="2072"/>
    <x v="90"/>
    <x v="12"/>
    <n v="15"/>
    <n v="2"/>
    <x v="0"/>
    <x v="0"/>
    <s v="Central"/>
    <x v="4"/>
    <s v="Couchiching"/>
  </r>
  <r>
    <n v="2073"/>
    <x v="90"/>
    <x v="13"/>
    <n v="16"/>
    <n v="5"/>
    <x v="0"/>
    <x v="0"/>
    <s v="Central"/>
    <x v="4"/>
    <s v="Couchiching"/>
  </r>
  <r>
    <n v="2074"/>
    <x v="90"/>
    <x v="14"/>
    <n v="25"/>
    <n v="3"/>
    <x v="0"/>
    <x v="0"/>
    <s v="Central"/>
    <x v="4"/>
    <s v="Couchiching"/>
  </r>
  <r>
    <n v="2075"/>
    <x v="90"/>
    <x v="15"/>
    <n v="29"/>
    <n v="4"/>
    <x v="0"/>
    <x v="0"/>
    <s v="Central"/>
    <x v="4"/>
    <s v="Couchiching"/>
  </r>
  <r>
    <n v="2076"/>
    <x v="90"/>
    <x v="16"/>
    <n v="14"/>
    <n v="2"/>
    <x v="0"/>
    <x v="0"/>
    <s v="Central"/>
    <x v="4"/>
    <s v="Couchiching"/>
  </r>
  <r>
    <n v="2077"/>
    <x v="90"/>
    <x v="17"/>
    <n v="23"/>
    <n v="3"/>
    <x v="0"/>
    <x v="0"/>
    <s v="Central"/>
    <x v="4"/>
    <s v="Couchiching"/>
  </r>
  <r>
    <n v="2078"/>
    <x v="90"/>
    <x v="18"/>
    <n v="24"/>
    <n v="4"/>
    <x v="0"/>
    <x v="0"/>
    <s v="Central"/>
    <x v="4"/>
    <s v="Couchiching"/>
  </r>
  <r>
    <n v="2079"/>
    <x v="90"/>
    <x v="19"/>
    <n v="23"/>
    <n v="1"/>
    <x v="0"/>
    <x v="0"/>
    <s v="Central"/>
    <x v="4"/>
    <s v="Couchiching"/>
  </r>
  <r>
    <n v="2080"/>
    <x v="90"/>
    <x v="20"/>
    <n v="28"/>
    <n v="0"/>
    <x v="0"/>
    <x v="0"/>
    <s v="Central"/>
    <x v="4"/>
    <s v="Couchiching"/>
  </r>
  <r>
    <n v="2081"/>
    <x v="90"/>
    <x v="21"/>
    <n v="25"/>
    <n v="1"/>
    <x v="0"/>
    <x v="0"/>
    <s v="Central"/>
    <x v="4"/>
    <s v="Couchiching"/>
  </r>
  <r>
    <n v="2082"/>
    <x v="90"/>
    <x v="22"/>
    <n v="21"/>
    <n v="0"/>
    <x v="0"/>
    <x v="0"/>
    <s v="Central"/>
    <x v="4"/>
    <s v="Couchiching"/>
  </r>
  <r>
    <n v="2083"/>
    <x v="90"/>
    <x v="23"/>
    <n v="21"/>
    <n v="0"/>
    <x v="0"/>
    <x v="0"/>
    <s v="Central"/>
    <x v="4"/>
    <s v="Couchiching"/>
  </r>
  <r>
    <n v="2084"/>
    <x v="91"/>
    <x v="0"/>
    <n v="103"/>
    <n v="4"/>
    <x v="0"/>
    <x v="0"/>
    <s v="Central"/>
    <x v="4"/>
    <s v="Barrie and Area"/>
  </r>
  <r>
    <n v="2085"/>
    <x v="91"/>
    <x v="1"/>
    <n v="77"/>
    <n v="1"/>
    <x v="0"/>
    <x v="0"/>
    <s v="Central"/>
    <x v="4"/>
    <s v="Barrie and Area"/>
  </r>
  <r>
    <n v="2086"/>
    <x v="91"/>
    <x v="2"/>
    <n v="57"/>
    <n v="1"/>
    <x v="0"/>
    <x v="0"/>
    <s v="Central"/>
    <x v="4"/>
    <s v="Barrie and Area"/>
  </r>
  <r>
    <n v="2087"/>
    <x v="91"/>
    <x v="3"/>
    <n v="50"/>
    <n v="0"/>
    <x v="0"/>
    <x v="0"/>
    <s v="Central"/>
    <x v="4"/>
    <s v="Barrie and Area"/>
  </r>
  <r>
    <n v="2088"/>
    <x v="91"/>
    <x v="4"/>
    <n v="24"/>
    <n v="1"/>
    <x v="0"/>
    <x v="0"/>
    <s v="Central"/>
    <x v="4"/>
    <s v="Barrie and Area"/>
  </r>
  <r>
    <n v="2089"/>
    <x v="91"/>
    <x v="5"/>
    <n v="21"/>
    <n v="0"/>
    <x v="0"/>
    <x v="0"/>
    <s v="Central"/>
    <x v="4"/>
    <s v="Barrie and Area"/>
  </r>
  <r>
    <n v="2090"/>
    <x v="91"/>
    <x v="6"/>
    <n v="18"/>
    <n v="0"/>
    <x v="0"/>
    <x v="0"/>
    <s v="Central"/>
    <x v="4"/>
    <s v="Barrie and Area"/>
  </r>
  <r>
    <n v="2091"/>
    <x v="91"/>
    <x v="7"/>
    <n v="12"/>
    <n v="0"/>
    <x v="0"/>
    <x v="0"/>
    <s v="Central"/>
    <x v="4"/>
    <s v="Barrie and Area"/>
  </r>
  <r>
    <n v="2092"/>
    <x v="91"/>
    <x v="8"/>
    <n v="15"/>
    <n v="0"/>
    <x v="0"/>
    <x v="0"/>
    <s v="Central"/>
    <x v="4"/>
    <s v="Barrie and Area"/>
  </r>
  <r>
    <n v="2093"/>
    <x v="91"/>
    <x v="9"/>
    <n v="8"/>
    <n v="0"/>
    <x v="0"/>
    <x v="0"/>
    <s v="Central"/>
    <x v="4"/>
    <s v="Barrie and Area"/>
  </r>
  <r>
    <n v="2094"/>
    <x v="91"/>
    <x v="10"/>
    <n v="17"/>
    <n v="0"/>
    <x v="0"/>
    <x v="0"/>
    <s v="Central"/>
    <x v="4"/>
    <s v="Barrie and Area"/>
  </r>
  <r>
    <n v="2095"/>
    <x v="91"/>
    <x v="11"/>
    <n v="17"/>
    <n v="1"/>
    <x v="0"/>
    <x v="0"/>
    <s v="Central"/>
    <x v="4"/>
    <s v="Barrie and Area"/>
  </r>
  <r>
    <n v="2096"/>
    <x v="91"/>
    <x v="12"/>
    <n v="21"/>
    <n v="1"/>
    <x v="0"/>
    <x v="0"/>
    <s v="Central"/>
    <x v="4"/>
    <s v="Barrie and Area"/>
  </r>
  <r>
    <n v="2097"/>
    <x v="91"/>
    <x v="13"/>
    <n v="22"/>
    <n v="0"/>
    <x v="0"/>
    <x v="0"/>
    <s v="Central"/>
    <x v="4"/>
    <s v="Barrie and Area"/>
  </r>
  <r>
    <n v="2098"/>
    <x v="91"/>
    <x v="14"/>
    <n v="32"/>
    <n v="1"/>
    <x v="0"/>
    <x v="0"/>
    <s v="Central"/>
    <x v="4"/>
    <s v="Barrie and Area"/>
  </r>
  <r>
    <n v="2099"/>
    <x v="91"/>
    <x v="15"/>
    <n v="20"/>
    <n v="2"/>
    <x v="0"/>
    <x v="0"/>
    <s v="Central"/>
    <x v="4"/>
    <s v="Barrie and Area"/>
  </r>
  <r>
    <n v="2100"/>
    <x v="91"/>
    <x v="16"/>
    <n v="18"/>
    <n v="0"/>
    <x v="0"/>
    <x v="0"/>
    <s v="Central"/>
    <x v="4"/>
    <s v="Barrie and Area"/>
  </r>
  <r>
    <n v="2101"/>
    <x v="91"/>
    <x v="17"/>
    <n v="30"/>
    <n v="0"/>
    <x v="0"/>
    <x v="0"/>
    <s v="Central"/>
    <x v="4"/>
    <s v="Barrie and Area"/>
  </r>
  <r>
    <n v="2102"/>
    <x v="91"/>
    <x v="18"/>
    <n v="32"/>
    <n v="1"/>
    <x v="0"/>
    <x v="0"/>
    <s v="Central"/>
    <x v="4"/>
    <s v="Barrie and Area"/>
  </r>
  <r>
    <n v="2103"/>
    <x v="91"/>
    <x v="19"/>
    <n v="27"/>
    <n v="1"/>
    <x v="0"/>
    <x v="0"/>
    <s v="Central"/>
    <x v="4"/>
    <s v="Barrie and Area"/>
  </r>
  <r>
    <n v="2104"/>
    <x v="91"/>
    <x v="20"/>
    <n v="22"/>
    <n v="0"/>
    <x v="0"/>
    <x v="0"/>
    <s v="Central"/>
    <x v="4"/>
    <s v="Barrie and Area"/>
  </r>
  <r>
    <n v="2105"/>
    <x v="91"/>
    <x v="21"/>
    <n v="14"/>
    <n v="2"/>
    <x v="0"/>
    <x v="0"/>
    <s v="Central"/>
    <x v="4"/>
    <s v="Barrie and Area"/>
  </r>
  <r>
    <n v="2106"/>
    <x v="91"/>
    <x v="22"/>
    <n v="15"/>
    <n v="0"/>
    <x v="0"/>
    <x v="0"/>
    <s v="Central"/>
    <x v="4"/>
    <s v="Barrie and Area"/>
  </r>
  <r>
    <n v="2107"/>
    <x v="91"/>
    <x v="23"/>
    <n v="23"/>
    <n v="0"/>
    <x v="0"/>
    <x v="0"/>
    <s v="Central"/>
    <x v="4"/>
    <s v="Barrie and Area"/>
  </r>
  <r>
    <n v="2108"/>
    <x v="92"/>
    <x v="0"/>
    <n v="85"/>
    <n v="10"/>
    <x v="0"/>
    <x v="0"/>
    <s v="Central"/>
    <x v="4"/>
    <s v="Barrie and Area"/>
  </r>
  <r>
    <n v="2109"/>
    <x v="92"/>
    <x v="1"/>
    <n v="65"/>
    <n v="4"/>
    <x v="0"/>
    <x v="0"/>
    <s v="Central"/>
    <x v="4"/>
    <s v="Barrie and Area"/>
  </r>
  <r>
    <n v="2110"/>
    <x v="92"/>
    <x v="2"/>
    <n v="50"/>
    <n v="2"/>
    <x v="0"/>
    <x v="0"/>
    <s v="Central"/>
    <x v="4"/>
    <s v="Barrie and Area"/>
  </r>
  <r>
    <n v="2111"/>
    <x v="92"/>
    <x v="3"/>
    <n v="42"/>
    <n v="0"/>
    <x v="0"/>
    <x v="0"/>
    <s v="Central"/>
    <x v="4"/>
    <s v="Barrie and Area"/>
  </r>
  <r>
    <n v="2112"/>
    <x v="92"/>
    <x v="4"/>
    <n v="34"/>
    <n v="3"/>
    <x v="0"/>
    <x v="0"/>
    <s v="Central"/>
    <x v="4"/>
    <s v="Barrie and Area"/>
  </r>
  <r>
    <n v="2113"/>
    <x v="92"/>
    <x v="5"/>
    <n v="22"/>
    <n v="0"/>
    <x v="0"/>
    <x v="0"/>
    <s v="Central"/>
    <x v="4"/>
    <s v="Barrie and Area"/>
  </r>
  <r>
    <n v="2114"/>
    <x v="92"/>
    <x v="6"/>
    <n v="11"/>
    <n v="0"/>
    <x v="0"/>
    <x v="0"/>
    <s v="Central"/>
    <x v="4"/>
    <s v="Barrie and Area"/>
  </r>
  <r>
    <n v="2115"/>
    <x v="92"/>
    <x v="7"/>
    <n v="16"/>
    <n v="0"/>
    <x v="0"/>
    <x v="0"/>
    <s v="Central"/>
    <x v="4"/>
    <s v="Barrie and Area"/>
  </r>
  <r>
    <n v="2116"/>
    <x v="92"/>
    <x v="8"/>
    <n v="12"/>
    <n v="2"/>
    <x v="0"/>
    <x v="0"/>
    <s v="Central"/>
    <x v="4"/>
    <s v="Barrie and Area"/>
  </r>
  <r>
    <n v="2117"/>
    <x v="92"/>
    <x v="9"/>
    <n v="18"/>
    <n v="1"/>
    <x v="0"/>
    <x v="0"/>
    <s v="Central"/>
    <x v="4"/>
    <s v="Barrie and Area"/>
  </r>
  <r>
    <n v="2118"/>
    <x v="92"/>
    <x v="10"/>
    <n v="11"/>
    <n v="0"/>
    <x v="0"/>
    <x v="0"/>
    <s v="Central"/>
    <x v="4"/>
    <s v="Barrie and Area"/>
  </r>
  <r>
    <n v="2119"/>
    <x v="92"/>
    <x v="11"/>
    <n v="19"/>
    <n v="2"/>
    <x v="0"/>
    <x v="0"/>
    <s v="Central"/>
    <x v="4"/>
    <s v="Barrie and Area"/>
  </r>
  <r>
    <n v="2120"/>
    <x v="92"/>
    <x v="12"/>
    <n v="12"/>
    <n v="2"/>
    <x v="0"/>
    <x v="0"/>
    <s v="Central"/>
    <x v="4"/>
    <s v="Barrie and Area"/>
  </r>
  <r>
    <n v="2121"/>
    <x v="92"/>
    <x v="13"/>
    <n v="24"/>
    <n v="0"/>
    <x v="0"/>
    <x v="0"/>
    <s v="Central"/>
    <x v="4"/>
    <s v="Barrie and Area"/>
  </r>
  <r>
    <n v="2122"/>
    <x v="92"/>
    <x v="14"/>
    <n v="24"/>
    <n v="1"/>
    <x v="0"/>
    <x v="0"/>
    <s v="Central"/>
    <x v="4"/>
    <s v="Barrie and Area"/>
  </r>
  <r>
    <n v="2123"/>
    <x v="92"/>
    <x v="15"/>
    <n v="14"/>
    <n v="1"/>
    <x v="0"/>
    <x v="0"/>
    <s v="Central"/>
    <x v="4"/>
    <s v="Barrie and Area"/>
  </r>
  <r>
    <n v="2124"/>
    <x v="92"/>
    <x v="16"/>
    <n v="14"/>
    <n v="2"/>
    <x v="0"/>
    <x v="0"/>
    <s v="Central"/>
    <x v="4"/>
    <s v="Barrie and Area"/>
  </r>
  <r>
    <n v="2125"/>
    <x v="92"/>
    <x v="17"/>
    <n v="15"/>
    <n v="2"/>
    <x v="0"/>
    <x v="0"/>
    <s v="Central"/>
    <x v="4"/>
    <s v="Barrie and Area"/>
  </r>
  <r>
    <n v="2126"/>
    <x v="92"/>
    <x v="18"/>
    <n v="14"/>
    <n v="1"/>
    <x v="0"/>
    <x v="0"/>
    <s v="Central"/>
    <x v="4"/>
    <s v="Barrie and Area"/>
  </r>
  <r>
    <n v="2127"/>
    <x v="92"/>
    <x v="19"/>
    <n v="7"/>
    <n v="2"/>
    <x v="0"/>
    <x v="0"/>
    <s v="Central"/>
    <x v="4"/>
    <s v="Barrie and Area"/>
  </r>
  <r>
    <n v="2128"/>
    <x v="92"/>
    <x v="20"/>
    <n v="11"/>
    <n v="1"/>
    <x v="0"/>
    <x v="0"/>
    <s v="Central"/>
    <x v="4"/>
    <s v="Barrie and Area"/>
  </r>
  <r>
    <n v="2129"/>
    <x v="92"/>
    <x v="21"/>
    <n v="10"/>
    <n v="2"/>
    <x v="0"/>
    <x v="0"/>
    <s v="Central"/>
    <x v="4"/>
    <s v="Barrie and Area"/>
  </r>
  <r>
    <n v="2130"/>
    <x v="92"/>
    <x v="22"/>
    <n v="9"/>
    <n v="0"/>
    <x v="0"/>
    <x v="0"/>
    <s v="Central"/>
    <x v="4"/>
    <s v="Barrie and Area"/>
  </r>
  <r>
    <n v="2131"/>
    <x v="92"/>
    <x v="23"/>
    <n v="17"/>
    <n v="2"/>
    <x v="0"/>
    <x v="0"/>
    <s v="Central"/>
    <x v="4"/>
    <s v="Barrie and Area"/>
  </r>
  <r>
    <n v="2132"/>
    <x v="93"/>
    <x v="0"/>
    <n v="1"/>
    <n v="0"/>
    <x v="0"/>
    <x v="0"/>
    <s v="Central"/>
    <x v="3"/>
    <s v="South Simcoe"/>
  </r>
  <r>
    <n v="2133"/>
    <x v="93"/>
    <x v="1"/>
    <n v="4"/>
    <n v="0"/>
    <x v="0"/>
    <x v="0"/>
    <s v="Central"/>
    <x v="3"/>
    <s v="South Simcoe"/>
  </r>
  <r>
    <n v="2134"/>
    <x v="93"/>
    <x v="2"/>
    <n v="5"/>
    <n v="0"/>
    <x v="0"/>
    <x v="0"/>
    <s v="Central"/>
    <x v="3"/>
    <s v="South Simcoe"/>
  </r>
  <r>
    <n v="2135"/>
    <x v="93"/>
    <x v="3"/>
    <n v="2"/>
    <n v="0"/>
    <x v="0"/>
    <x v="0"/>
    <s v="Central"/>
    <x v="3"/>
    <s v="South Simcoe"/>
  </r>
  <r>
    <n v="2136"/>
    <x v="93"/>
    <x v="4"/>
    <n v="1"/>
    <n v="0"/>
    <x v="0"/>
    <x v="0"/>
    <s v="Central"/>
    <x v="3"/>
    <s v="South Simcoe"/>
  </r>
  <r>
    <n v="2137"/>
    <x v="93"/>
    <x v="5"/>
    <n v="1"/>
    <n v="0"/>
    <x v="0"/>
    <x v="0"/>
    <s v="Central"/>
    <x v="3"/>
    <s v="South Simcoe"/>
  </r>
  <r>
    <n v="2138"/>
    <x v="93"/>
    <x v="6"/>
    <n v="2"/>
    <n v="0"/>
    <x v="0"/>
    <x v="0"/>
    <s v="Central"/>
    <x v="3"/>
    <s v="South Simcoe"/>
  </r>
  <r>
    <n v="2139"/>
    <x v="93"/>
    <x v="7"/>
    <n v="1"/>
    <n v="0"/>
    <x v="0"/>
    <x v="0"/>
    <s v="Central"/>
    <x v="3"/>
    <s v="South Simcoe"/>
  </r>
  <r>
    <n v="2140"/>
    <x v="93"/>
    <x v="9"/>
    <n v="1"/>
    <n v="0"/>
    <x v="0"/>
    <x v="0"/>
    <s v="Central"/>
    <x v="3"/>
    <s v="South Simcoe"/>
  </r>
  <r>
    <n v="2141"/>
    <x v="93"/>
    <x v="10"/>
    <n v="1"/>
    <n v="0"/>
    <x v="0"/>
    <x v="0"/>
    <s v="Central"/>
    <x v="3"/>
    <s v="South Simcoe"/>
  </r>
  <r>
    <n v="2142"/>
    <x v="93"/>
    <x v="11"/>
    <n v="1"/>
    <n v="0"/>
    <x v="0"/>
    <x v="0"/>
    <s v="Central"/>
    <x v="3"/>
    <s v="South Simcoe"/>
  </r>
  <r>
    <n v="2143"/>
    <x v="93"/>
    <x v="12"/>
    <n v="1"/>
    <n v="0"/>
    <x v="0"/>
    <x v="0"/>
    <s v="Central"/>
    <x v="3"/>
    <s v="South Simcoe"/>
  </r>
  <r>
    <n v="2144"/>
    <x v="93"/>
    <x v="13"/>
    <n v="5"/>
    <n v="0"/>
    <x v="0"/>
    <x v="0"/>
    <s v="Central"/>
    <x v="3"/>
    <s v="South Simcoe"/>
  </r>
  <r>
    <n v="2145"/>
    <x v="93"/>
    <x v="14"/>
    <n v="2"/>
    <n v="0"/>
    <x v="0"/>
    <x v="0"/>
    <s v="Central"/>
    <x v="3"/>
    <s v="South Simcoe"/>
  </r>
  <r>
    <n v="2146"/>
    <x v="93"/>
    <x v="15"/>
    <n v="2"/>
    <n v="0"/>
    <x v="0"/>
    <x v="0"/>
    <s v="Central"/>
    <x v="3"/>
    <s v="South Simcoe"/>
  </r>
  <r>
    <n v="2147"/>
    <x v="93"/>
    <x v="16"/>
    <n v="2"/>
    <n v="0"/>
    <x v="0"/>
    <x v="0"/>
    <s v="Central"/>
    <x v="3"/>
    <s v="South Simcoe"/>
  </r>
  <r>
    <n v="2148"/>
    <x v="93"/>
    <x v="18"/>
    <n v="1"/>
    <n v="0"/>
    <x v="0"/>
    <x v="0"/>
    <s v="Central"/>
    <x v="3"/>
    <s v="South Simcoe"/>
  </r>
  <r>
    <n v="2149"/>
    <x v="93"/>
    <x v="20"/>
    <n v="1"/>
    <n v="0"/>
    <x v="0"/>
    <x v="0"/>
    <s v="Central"/>
    <x v="3"/>
    <s v="South Simcoe"/>
  </r>
  <r>
    <n v="2150"/>
    <x v="93"/>
    <x v="21"/>
    <n v="2"/>
    <n v="0"/>
    <x v="0"/>
    <x v="0"/>
    <s v="Central"/>
    <x v="3"/>
    <s v="South Simcoe"/>
  </r>
  <r>
    <n v="2151"/>
    <x v="93"/>
    <x v="23"/>
    <n v="1"/>
    <n v="0"/>
    <x v="0"/>
    <x v="0"/>
    <s v="Central"/>
    <x v="3"/>
    <s v="South Simcoe"/>
  </r>
  <r>
    <n v="2152"/>
    <x v="94"/>
    <x v="0"/>
    <n v="13"/>
    <n v="1"/>
    <x v="0"/>
    <x v="0"/>
    <s v="Central"/>
    <x v="5"/>
    <s v="Halton Hills"/>
  </r>
  <r>
    <n v="2153"/>
    <x v="94"/>
    <x v="1"/>
    <n v="5"/>
    <n v="1"/>
    <x v="0"/>
    <x v="0"/>
    <s v="Central"/>
    <x v="5"/>
    <s v="Halton Hills"/>
  </r>
  <r>
    <n v="2154"/>
    <x v="94"/>
    <x v="2"/>
    <n v="2"/>
    <n v="0"/>
    <x v="0"/>
    <x v="0"/>
    <s v="Central"/>
    <x v="5"/>
    <s v="Halton Hills"/>
  </r>
  <r>
    <n v="2155"/>
    <x v="94"/>
    <x v="3"/>
    <n v="6"/>
    <n v="0"/>
    <x v="0"/>
    <x v="0"/>
    <s v="Central"/>
    <x v="5"/>
    <s v="Halton Hills"/>
  </r>
  <r>
    <n v="2156"/>
    <x v="94"/>
    <x v="5"/>
    <n v="1"/>
    <n v="0"/>
    <x v="0"/>
    <x v="0"/>
    <s v="Central"/>
    <x v="5"/>
    <s v="Halton Hills"/>
  </r>
  <r>
    <n v="2157"/>
    <x v="94"/>
    <x v="6"/>
    <n v="3"/>
    <n v="0"/>
    <x v="0"/>
    <x v="0"/>
    <s v="Central"/>
    <x v="5"/>
    <s v="Halton Hills"/>
  </r>
  <r>
    <n v="2158"/>
    <x v="94"/>
    <x v="7"/>
    <n v="2"/>
    <n v="0"/>
    <x v="0"/>
    <x v="0"/>
    <s v="Central"/>
    <x v="5"/>
    <s v="Halton Hills"/>
  </r>
  <r>
    <n v="2159"/>
    <x v="94"/>
    <x v="8"/>
    <n v="1"/>
    <n v="0"/>
    <x v="0"/>
    <x v="0"/>
    <s v="Central"/>
    <x v="5"/>
    <s v="Halton Hills"/>
  </r>
  <r>
    <n v="2160"/>
    <x v="94"/>
    <x v="9"/>
    <n v="1"/>
    <n v="0"/>
    <x v="0"/>
    <x v="0"/>
    <s v="Central"/>
    <x v="5"/>
    <s v="Halton Hills"/>
  </r>
  <r>
    <n v="2161"/>
    <x v="94"/>
    <x v="10"/>
    <n v="4"/>
    <n v="1"/>
    <x v="0"/>
    <x v="0"/>
    <s v="Central"/>
    <x v="5"/>
    <s v="Halton Hills"/>
  </r>
  <r>
    <n v="2162"/>
    <x v="94"/>
    <x v="11"/>
    <n v="1"/>
    <n v="0"/>
    <x v="0"/>
    <x v="0"/>
    <s v="Central"/>
    <x v="5"/>
    <s v="Halton Hills"/>
  </r>
  <r>
    <n v="2163"/>
    <x v="94"/>
    <x v="12"/>
    <n v="3"/>
    <n v="0"/>
    <x v="0"/>
    <x v="0"/>
    <s v="Central"/>
    <x v="5"/>
    <s v="Halton Hills"/>
  </r>
  <r>
    <n v="2164"/>
    <x v="94"/>
    <x v="13"/>
    <n v="4"/>
    <n v="1"/>
    <x v="0"/>
    <x v="0"/>
    <s v="Central"/>
    <x v="5"/>
    <s v="Halton Hills"/>
  </r>
  <r>
    <n v="2165"/>
    <x v="94"/>
    <x v="14"/>
    <n v="4"/>
    <n v="0"/>
    <x v="0"/>
    <x v="0"/>
    <s v="Central"/>
    <x v="5"/>
    <s v="Halton Hills"/>
  </r>
  <r>
    <n v="2166"/>
    <x v="94"/>
    <x v="15"/>
    <n v="2"/>
    <n v="0"/>
    <x v="0"/>
    <x v="0"/>
    <s v="Central"/>
    <x v="5"/>
    <s v="Halton Hills"/>
  </r>
  <r>
    <n v="2167"/>
    <x v="94"/>
    <x v="17"/>
    <n v="3"/>
    <n v="3"/>
    <x v="0"/>
    <x v="0"/>
    <s v="Central"/>
    <x v="5"/>
    <s v="Halton Hills"/>
  </r>
  <r>
    <n v="2168"/>
    <x v="94"/>
    <x v="18"/>
    <n v="7"/>
    <n v="2"/>
    <x v="0"/>
    <x v="0"/>
    <s v="Central"/>
    <x v="5"/>
    <s v="Halton Hills"/>
  </r>
  <r>
    <n v="2169"/>
    <x v="94"/>
    <x v="19"/>
    <n v="2"/>
    <n v="0"/>
    <x v="0"/>
    <x v="0"/>
    <s v="Central"/>
    <x v="5"/>
    <s v="Halton Hills"/>
  </r>
  <r>
    <n v="2170"/>
    <x v="94"/>
    <x v="20"/>
    <n v="6"/>
    <n v="1"/>
    <x v="0"/>
    <x v="0"/>
    <s v="Central"/>
    <x v="5"/>
    <s v="Halton Hills"/>
  </r>
  <r>
    <n v="2171"/>
    <x v="94"/>
    <x v="21"/>
    <n v="1"/>
    <n v="0"/>
    <x v="0"/>
    <x v="0"/>
    <s v="Central"/>
    <x v="5"/>
    <s v="Halton Hills"/>
  </r>
  <r>
    <n v="2172"/>
    <x v="94"/>
    <x v="22"/>
    <n v="3"/>
    <n v="0"/>
    <x v="0"/>
    <x v="0"/>
    <s v="Central"/>
    <x v="5"/>
    <s v="Halton Hills"/>
  </r>
  <r>
    <n v="2173"/>
    <x v="94"/>
    <x v="23"/>
    <n v="2"/>
    <n v="0"/>
    <x v="0"/>
    <x v="0"/>
    <s v="Central"/>
    <x v="5"/>
    <s v="Halton Hills"/>
  </r>
  <r>
    <n v="2174"/>
    <x v="95"/>
    <x v="0"/>
    <n v="162"/>
    <n v="19"/>
    <x v="0"/>
    <x v="0"/>
    <s v="West"/>
    <x v="6"/>
    <s v="Hamilton"/>
  </r>
  <r>
    <n v="2175"/>
    <x v="95"/>
    <x v="1"/>
    <n v="135"/>
    <n v="30"/>
    <x v="0"/>
    <x v="0"/>
    <s v="West"/>
    <x v="6"/>
    <s v="Hamilton"/>
  </r>
  <r>
    <n v="2176"/>
    <x v="95"/>
    <x v="2"/>
    <n v="100"/>
    <n v="17"/>
    <x v="0"/>
    <x v="0"/>
    <s v="West"/>
    <x v="6"/>
    <s v="Hamilton"/>
  </r>
  <r>
    <n v="2177"/>
    <x v="95"/>
    <x v="3"/>
    <n v="64"/>
    <n v="16"/>
    <x v="0"/>
    <x v="0"/>
    <s v="West"/>
    <x v="6"/>
    <s v="Hamilton"/>
  </r>
  <r>
    <n v="2178"/>
    <x v="95"/>
    <x v="4"/>
    <n v="82"/>
    <n v="11"/>
    <x v="0"/>
    <x v="0"/>
    <s v="West"/>
    <x v="6"/>
    <s v="Hamilton"/>
  </r>
  <r>
    <n v="2179"/>
    <x v="95"/>
    <x v="5"/>
    <n v="45"/>
    <n v="8"/>
    <x v="0"/>
    <x v="0"/>
    <s v="West"/>
    <x v="6"/>
    <s v="Hamilton"/>
  </r>
  <r>
    <n v="2180"/>
    <x v="95"/>
    <x v="6"/>
    <n v="18"/>
    <n v="2"/>
    <x v="0"/>
    <x v="0"/>
    <s v="West"/>
    <x v="6"/>
    <s v="Hamilton"/>
  </r>
  <r>
    <n v="2181"/>
    <x v="95"/>
    <x v="7"/>
    <n v="20"/>
    <n v="2"/>
    <x v="0"/>
    <x v="0"/>
    <s v="West"/>
    <x v="6"/>
    <s v="Hamilton"/>
  </r>
  <r>
    <n v="2182"/>
    <x v="95"/>
    <x v="8"/>
    <n v="36"/>
    <n v="3"/>
    <x v="0"/>
    <x v="0"/>
    <s v="West"/>
    <x v="6"/>
    <s v="Hamilton"/>
  </r>
  <r>
    <n v="2183"/>
    <x v="95"/>
    <x v="9"/>
    <n v="24"/>
    <n v="5"/>
    <x v="0"/>
    <x v="0"/>
    <s v="West"/>
    <x v="6"/>
    <s v="Hamilton"/>
  </r>
  <r>
    <n v="2184"/>
    <x v="95"/>
    <x v="10"/>
    <n v="32"/>
    <n v="11"/>
    <x v="0"/>
    <x v="0"/>
    <s v="West"/>
    <x v="6"/>
    <s v="Hamilton"/>
  </r>
  <r>
    <n v="2185"/>
    <x v="95"/>
    <x v="11"/>
    <n v="31"/>
    <n v="8"/>
    <x v="0"/>
    <x v="0"/>
    <s v="West"/>
    <x v="6"/>
    <s v="Hamilton"/>
  </r>
  <r>
    <n v="2186"/>
    <x v="95"/>
    <x v="12"/>
    <n v="48"/>
    <n v="15"/>
    <x v="0"/>
    <x v="0"/>
    <s v="West"/>
    <x v="6"/>
    <s v="Hamilton"/>
  </r>
  <r>
    <n v="2187"/>
    <x v="95"/>
    <x v="13"/>
    <n v="67"/>
    <n v="17"/>
    <x v="0"/>
    <x v="0"/>
    <s v="West"/>
    <x v="6"/>
    <s v="Hamilton"/>
  </r>
  <r>
    <n v="2188"/>
    <x v="95"/>
    <x v="14"/>
    <n v="78"/>
    <n v="16"/>
    <x v="0"/>
    <x v="0"/>
    <s v="West"/>
    <x v="6"/>
    <s v="Hamilton"/>
  </r>
  <r>
    <n v="2189"/>
    <x v="95"/>
    <x v="15"/>
    <n v="62"/>
    <n v="15"/>
    <x v="0"/>
    <x v="0"/>
    <s v="West"/>
    <x v="6"/>
    <s v="Hamilton"/>
  </r>
  <r>
    <n v="2190"/>
    <x v="95"/>
    <x v="16"/>
    <n v="48"/>
    <n v="11"/>
    <x v="0"/>
    <x v="0"/>
    <s v="West"/>
    <x v="6"/>
    <s v="Hamilton"/>
  </r>
  <r>
    <n v="2191"/>
    <x v="95"/>
    <x v="17"/>
    <n v="58"/>
    <n v="11"/>
    <x v="0"/>
    <x v="0"/>
    <s v="West"/>
    <x v="6"/>
    <s v="Hamilton"/>
  </r>
  <r>
    <n v="2192"/>
    <x v="95"/>
    <x v="18"/>
    <n v="53"/>
    <n v="11"/>
    <x v="0"/>
    <x v="0"/>
    <s v="West"/>
    <x v="6"/>
    <s v="Hamilton"/>
  </r>
  <r>
    <n v="2193"/>
    <x v="95"/>
    <x v="19"/>
    <n v="58"/>
    <n v="8"/>
    <x v="0"/>
    <x v="0"/>
    <s v="West"/>
    <x v="6"/>
    <s v="Hamilton"/>
  </r>
  <r>
    <n v="2194"/>
    <x v="95"/>
    <x v="20"/>
    <n v="52"/>
    <n v="22"/>
    <x v="0"/>
    <x v="0"/>
    <s v="West"/>
    <x v="6"/>
    <s v="Hamilton"/>
  </r>
  <r>
    <n v="2195"/>
    <x v="95"/>
    <x v="21"/>
    <n v="27"/>
    <n v="8"/>
    <x v="0"/>
    <x v="0"/>
    <s v="West"/>
    <x v="6"/>
    <s v="Hamilton"/>
  </r>
  <r>
    <n v="2196"/>
    <x v="95"/>
    <x v="22"/>
    <n v="36"/>
    <n v="21"/>
    <x v="0"/>
    <x v="0"/>
    <s v="West"/>
    <x v="6"/>
    <s v="Hamilton"/>
  </r>
  <r>
    <n v="2197"/>
    <x v="95"/>
    <x v="23"/>
    <n v="40"/>
    <n v="15"/>
    <x v="0"/>
    <x v="0"/>
    <s v="West"/>
    <x v="6"/>
    <s v="Hamilton"/>
  </r>
  <r>
    <n v="2198"/>
    <x v="96"/>
    <x v="0"/>
    <n v="104"/>
    <n v="6"/>
    <x v="0"/>
    <x v="0"/>
    <s v="West"/>
    <x v="6"/>
    <s v="Niagara"/>
  </r>
  <r>
    <n v="2199"/>
    <x v="96"/>
    <x v="1"/>
    <n v="75"/>
    <n v="14"/>
    <x v="0"/>
    <x v="0"/>
    <s v="West"/>
    <x v="6"/>
    <s v="Niagara"/>
  </r>
  <r>
    <n v="2200"/>
    <x v="96"/>
    <x v="2"/>
    <n v="70"/>
    <n v="11"/>
    <x v="0"/>
    <x v="0"/>
    <s v="West"/>
    <x v="6"/>
    <s v="Niagara"/>
  </r>
  <r>
    <n v="2201"/>
    <x v="96"/>
    <x v="3"/>
    <n v="59"/>
    <n v="6"/>
    <x v="0"/>
    <x v="0"/>
    <s v="West"/>
    <x v="6"/>
    <s v="Niagara"/>
  </r>
  <r>
    <n v="2202"/>
    <x v="96"/>
    <x v="4"/>
    <n v="37"/>
    <n v="10"/>
    <x v="0"/>
    <x v="0"/>
    <s v="West"/>
    <x v="6"/>
    <s v="Niagara"/>
  </r>
  <r>
    <n v="2203"/>
    <x v="96"/>
    <x v="5"/>
    <n v="28"/>
    <n v="2"/>
    <x v="0"/>
    <x v="0"/>
    <s v="West"/>
    <x v="6"/>
    <s v="Niagara"/>
  </r>
  <r>
    <n v="2204"/>
    <x v="96"/>
    <x v="6"/>
    <n v="18"/>
    <n v="2"/>
    <x v="0"/>
    <x v="0"/>
    <s v="West"/>
    <x v="6"/>
    <s v="Niagara"/>
  </r>
  <r>
    <n v="2205"/>
    <x v="96"/>
    <x v="7"/>
    <n v="22"/>
    <n v="1"/>
    <x v="0"/>
    <x v="0"/>
    <s v="West"/>
    <x v="6"/>
    <s v="Niagara"/>
  </r>
  <r>
    <n v="2206"/>
    <x v="96"/>
    <x v="8"/>
    <n v="20"/>
    <n v="4"/>
    <x v="0"/>
    <x v="0"/>
    <s v="West"/>
    <x v="6"/>
    <s v="Niagara"/>
  </r>
  <r>
    <n v="2207"/>
    <x v="96"/>
    <x v="9"/>
    <n v="20"/>
    <n v="6"/>
    <x v="0"/>
    <x v="0"/>
    <s v="West"/>
    <x v="6"/>
    <s v="Niagara"/>
  </r>
  <r>
    <n v="2208"/>
    <x v="96"/>
    <x v="10"/>
    <n v="11"/>
    <n v="2"/>
    <x v="0"/>
    <x v="0"/>
    <s v="West"/>
    <x v="6"/>
    <s v="Niagara"/>
  </r>
  <r>
    <n v="2209"/>
    <x v="96"/>
    <x v="11"/>
    <n v="24"/>
    <n v="18"/>
    <x v="0"/>
    <x v="0"/>
    <s v="West"/>
    <x v="6"/>
    <s v="Niagara"/>
  </r>
  <r>
    <n v="2210"/>
    <x v="96"/>
    <x v="12"/>
    <n v="29"/>
    <n v="12"/>
    <x v="0"/>
    <x v="0"/>
    <s v="West"/>
    <x v="6"/>
    <s v="Niagara"/>
  </r>
  <r>
    <n v="2211"/>
    <x v="96"/>
    <x v="13"/>
    <n v="45"/>
    <n v="20"/>
    <x v="0"/>
    <x v="0"/>
    <s v="West"/>
    <x v="6"/>
    <s v="Niagara"/>
  </r>
  <r>
    <n v="2212"/>
    <x v="96"/>
    <x v="14"/>
    <n v="35"/>
    <n v="22"/>
    <x v="0"/>
    <x v="0"/>
    <s v="West"/>
    <x v="6"/>
    <s v="Niagara"/>
  </r>
  <r>
    <n v="2213"/>
    <x v="96"/>
    <x v="15"/>
    <n v="57"/>
    <n v="21"/>
    <x v="0"/>
    <x v="0"/>
    <s v="West"/>
    <x v="6"/>
    <s v="Niagara"/>
  </r>
  <r>
    <n v="2214"/>
    <x v="96"/>
    <x v="16"/>
    <n v="30"/>
    <n v="12"/>
    <x v="0"/>
    <x v="0"/>
    <s v="West"/>
    <x v="6"/>
    <s v="Niagara"/>
  </r>
  <r>
    <n v="2215"/>
    <x v="96"/>
    <x v="17"/>
    <n v="41"/>
    <n v="7"/>
    <x v="0"/>
    <x v="0"/>
    <s v="West"/>
    <x v="6"/>
    <s v="Niagara"/>
  </r>
  <r>
    <n v="2216"/>
    <x v="96"/>
    <x v="18"/>
    <n v="45"/>
    <n v="19"/>
    <x v="0"/>
    <x v="0"/>
    <s v="West"/>
    <x v="6"/>
    <s v="Niagara"/>
  </r>
  <r>
    <n v="2217"/>
    <x v="96"/>
    <x v="19"/>
    <n v="36"/>
    <n v="6"/>
    <x v="0"/>
    <x v="0"/>
    <s v="West"/>
    <x v="6"/>
    <s v="Niagara"/>
  </r>
  <r>
    <n v="2218"/>
    <x v="96"/>
    <x v="20"/>
    <n v="27"/>
    <n v="8"/>
    <x v="0"/>
    <x v="0"/>
    <s v="West"/>
    <x v="6"/>
    <s v="Niagara"/>
  </r>
  <r>
    <n v="2219"/>
    <x v="96"/>
    <x v="21"/>
    <n v="21"/>
    <n v="3"/>
    <x v="0"/>
    <x v="0"/>
    <s v="West"/>
    <x v="6"/>
    <s v="Niagara"/>
  </r>
  <r>
    <n v="2220"/>
    <x v="96"/>
    <x v="22"/>
    <n v="31"/>
    <n v="11"/>
    <x v="0"/>
    <x v="0"/>
    <s v="West"/>
    <x v="6"/>
    <s v="Niagara"/>
  </r>
  <r>
    <n v="2221"/>
    <x v="96"/>
    <x v="23"/>
    <n v="21"/>
    <n v="12"/>
    <x v="0"/>
    <x v="0"/>
    <s v="West"/>
    <x v="6"/>
    <s v="Niagara"/>
  </r>
  <r>
    <n v="2224"/>
    <x v="97"/>
    <x v="0"/>
    <n v="21"/>
    <n v="3"/>
    <x v="0"/>
    <x v="0"/>
    <s v="East"/>
    <x v="2"/>
    <s v="Northumberland County"/>
  </r>
  <r>
    <n v="2225"/>
    <x v="97"/>
    <x v="1"/>
    <n v="11"/>
    <n v="7"/>
    <x v="0"/>
    <x v="0"/>
    <s v="East"/>
    <x v="2"/>
    <s v="Northumberland County"/>
  </r>
  <r>
    <n v="2226"/>
    <x v="97"/>
    <x v="2"/>
    <n v="12"/>
    <n v="3"/>
    <x v="0"/>
    <x v="0"/>
    <s v="East"/>
    <x v="2"/>
    <s v="Northumberland County"/>
  </r>
  <r>
    <n v="2227"/>
    <x v="97"/>
    <x v="3"/>
    <n v="8"/>
    <n v="2"/>
    <x v="0"/>
    <x v="0"/>
    <s v="East"/>
    <x v="2"/>
    <s v="Northumberland County"/>
  </r>
  <r>
    <n v="2228"/>
    <x v="97"/>
    <x v="4"/>
    <n v="11"/>
    <n v="3"/>
    <x v="0"/>
    <x v="0"/>
    <s v="East"/>
    <x v="2"/>
    <s v="Northumberland County"/>
  </r>
  <r>
    <n v="2229"/>
    <x v="97"/>
    <x v="5"/>
    <n v="10"/>
    <n v="3"/>
    <x v="0"/>
    <x v="0"/>
    <s v="East"/>
    <x v="2"/>
    <s v="Northumberland County"/>
  </r>
  <r>
    <n v="2230"/>
    <x v="97"/>
    <x v="6"/>
    <n v="6"/>
    <n v="1"/>
    <x v="0"/>
    <x v="0"/>
    <s v="East"/>
    <x v="2"/>
    <s v="Northumberland County"/>
  </r>
  <r>
    <n v="2231"/>
    <x v="97"/>
    <x v="7"/>
    <n v="5"/>
    <n v="1"/>
    <x v="0"/>
    <x v="0"/>
    <s v="East"/>
    <x v="2"/>
    <s v="Northumberland County"/>
  </r>
  <r>
    <n v="2232"/>
    <x v="97"/>
    <x v="8"/>
    <n v="2"/>
    <n v="1"/>
    <x v="0"/>
    <x v="0"/>
    <s v="East"/>
    <x v="2"/>
    <s v="Northumberland County"/>
  </r>
  <r>
    <n v="2233"/>
    <x v="97"/>
    <x v="9"/>
    <n v="3"/>
    <n v="3"/>
    <x v="0"/>
    <x v="0"/>
    <s v="East"/>
    <x v="2"/>
    <s v="Northumberland County"/>
  </r>
  <r>
    <n v="2234"/>
    <x v="97"/>
    <x v="10"/>
    <n v="3"/>
    <n v="1"/>
    <x v="0"/>
    <x v="0"/>
    <s v="East"/>
    <x v="2"/>
    <s v="Northumberland County"/>
  </r>
  <r>
    <n v="2235"/>
    <x v="97"/>
    <x v="11"/>
    <n v="10"/>
    <n v="4"/>
    <x v="0"/>
    <x v="0"/>
    <s v="East"/>
    <x v="2"/>
    <s v="Northumberland County"/>
  </r>
  <r>
    <n v="2236"/>
    <x v="97"/>
    <x v="12"/>
    <n v="12"/>
    <n v="2"/>
    <x v="0"/>
    <x v="0"/>
    <s v="East"/>
    <x v="2"/>
    <s v="Northumberland County"/>
  </r>
  <r>
    <n v="2237"/>
    <x v="97"/>
    <x v="13"/>
    <n v="5"/>
    <n v="2"/>
    <x v="0"/>
    <x v="0"/>
    <s v="East"/>
    <x v="2"/>
    <s v="Northumberland County"/>
  </r>
  <r>
    <n v="2238"/>
    <x v="97"/>
    <x v="14"/>
    <n v="7"/>
    <n v="3"/>
    <x v="0"/>
    <x v="0"/>
    <s v="East"/>
    <x v="2"/>
    <s v="Northumberland County"/>
  </r>
  <r>
    <n v="2239"/>
    <x v="97"/>
    <x v="15"/>
    <n v="10"/>
    <n v="10"/>
    <x v="0"/>
    <x v="0"/>
    <s v="East"/>
    <x v="2"/>
    <s v="Northumberland County"/>
  </r>
  <r>
    <n v="2240"/>
    <x v="97"/>
    <x v="16"/>
    <n v="38"/>
    <n v="3"/>
    <x v="0"/>
    <x v="0"/>
    <s v="East"/>
    <x v="2"/>
    <s v="Northumberland County"/>
  </r>
  <r>
    <n v="2241"/>
    <x v="97"/>
    <x v="17"/>
    <n v="15"/>
    <n v="3"/>
    <x v="0"/>
    <x v="0"/>
    <s v="East"/>
    <x v="2"/>
    <s v="Northumberland County"/>
  </r>
  <r>
    <n v="2242"/>
    <x v="97"/>
    <x v="18"/>
    <n v="10"/>
    <n v="6"/>
    <x v="0"/>
    <x v="0"/>
    <s v="East"/>
    <x v="2"/>
    <s v="Northumberland County"/>
  </r>
  <r>
    <n v="2243"/>
    <x v="97"/>
    <x v="19"/>
    <n v="7"/>
    <n v="5"/>
    <x v="0"/>
    <x v="0"/>
    <s v="East"/>
    <x v="2"/>
    <s v="Northumberland County"/>
  </r>
  <r>
    <n v="2244"/>
    <x v="97"/>
    <x v="20"/>
    <n v="4"/>
    <n v="3"/>
    <x v="0"/>
    <x v="0"/>
    <s v="East"/>
    <x v="2"/>
    <s v="Northumberland County"/>
  </r>
  <r>
    <n v="2245"/>
    <x v="97"/>
    <x v="21"/>
    <n v="5"/>
    <n v="1"/>
    <x v="0"/>
    <x v="0"/>
    <s v="East"/>
    <x v="2"/>
    <s v="Northumberland County"/>
  </r>
  <r>
    <n v="2246"/>
    <x v="97"/>
    <x v="22"/>
    <n v="10"/>
    <n v="1"/>
    <x v="0"/>
    <x v="0"/>
    <s v="East"/>
    <x v="2"/>
    <s v="Northumberland County"/>
  </r>
  <r>
    <n v="2247"/>
    <x v="97"/>
    <x v="23"/>
    <n v="17"/>
    <n v="4"/>
    <x v="0"/>
    <x v="0"/>
    <s v="East"/>
    <x v="2"/>
    <s v="Northumberland County"/>
  </r>
  <r>
    <n v="2248"/>
    <x v="98"/>
    <x v="0"/>
    <n v="24"/>
    <n v="4"/>
    <x v="0"/>
    <x v="0"/>
    <s v="East"/>
    <x v="2"/>
    <s v="Durham North East"/>
  </r>
  <r>
    <n v="2249"/>
    <x v="98"/>
    <x v="1"/>
    <n v="10"/>
    <n v="4"/>
    <x v="0"/>
    <x v="0"/>
    <s v="East"/>
    <x v="2"/>
    <s v="Durham North East"/>
  </r>
  <r>
    <n v="2250"/>
    <x v="98"/>
    <x v="2"/>
    <n v="11"/>
    <n v="2"/>
    <x v="0"/>
    <x v="0"/>
    <s v="East"/>
    <x v="2"/>
    <s v="Durham North East"/>
  </r>
  <r>
    <n v="2251"/>
    <x v="98"/>
    <x v="3"/>
    <n v="11"/>
    <n v="2"/>
    <x v="0"/>
    <x v="0"/>
    <s v="East"/>
    <x v="2"/>
    <s v="Durham North East"/>
  </r>
  <r>
    <n v="2252"/>
    <x v="98"/>
    <x v="4"/>
    <n v="7"/>
    <n v="0"/>
    <x v="0"/>
    <x v="0"/>
    <s v="East"/>
    <x v="2"/>
    <s v="Durham North East"/>
  </r>
  <r>
    <n v="2253"/>
    <x v="98"/>
    <x v="5"/>
    <n v="7"/>
    <n v="1"/>
    <x v="0"/>
    <x v="0"/>
    <s v="East"/>
    <x v="2"/>
    <s v="Durham North East"/>
  </r>
  <r>
    <n v="2254"/>
    <x v="98"/>
    <x v="6"/>
    <n v="3"/>
    <n v="1"/>
    <x v="0"/>
    <x v="0"/>
    <s v="East"/>
    <x v="2"/>
    <s v="Durham North East"/>
  </r>
  <r>
    <n v="2255"/>
    <x v="98"/>
    <x v="7"/>
    <n v="2"/>
    <n v="0"/>
    <x v="0"/>
    <x v="0"/>
    <s v="East"/>
    <x v="2"/>
    <s v="Durham North East"/>
  </r>
  <r>
    <n v="2256"/>
    <x v="98"/>
    <x v="8"/>
    <n v="1"/>
    <n v="1"/>
    <x v="0"/>
    <x v="0"/>
    <s v="East"/>
    <x v="2"/>
    <s v="Durham North East"/>
  </r>
  <r>
    <n v="2257"/>
    <x v="98"/>
    <x v="9"/>
    <n v="4"/>
    <n v="0"/>
    <x v="0"/>
    <x v="0"/>
    <s v="East"/>
    <x v="2"/>
    <s v="Durham North East"/>
  </r>
  <r>
    <n v="2258"/>
    <x v="98"/>
    <x v="10"/>
    <n v="7"/>
    <n v="0"/>
    <x v="0"/>
    <x v="0"/>
    <s v="East"/>
    <x v="2"/>
    <s v="Durham North East"/>
  </r>
  <r>
    <n v="2259"/>
    <x v="98"/>
    <x v="11"/>
    <n v="17"/>
    <n v="2"/>
    <x v="0"/>
    <x v="0"/>
    <s v="East"/>
    <x v="2"/>
    <s v="Durham North East"/>
  </r>
  <r>
    <n v="2260"/>
    <x v="98"/>
    <x v="12"/>
    <n v="10"/>
    <n v="2"/>
    <x v="0"/>
    <x v="0"/>
    <s v="East"/>
    <x v="2"/>
    <s v="Durham North East"/>
  </r>
  <r>
    <n v="2261"/>
    <x v="98"/>
    <x v="13"/>
    <n v="6"/>
    <n v="3"/>
    <x v="0"/>
    <x v="0"/>
    <s v="East"/>
    <x v="2"/>
    <s v="Durham North East"/>
  </r>
  <r>
    <n v="2262"/>
    <x v="98"/>
    <x v="14"/>
    <n v="9"/>
    <n v="3"/>
    <x v="0"/>
    <x v="0"/>
    <s v="East"/>
    <x v="2"/>
    <s v="Durham North East"/>
  </r>
  <r>
    <n v="2263"/>
    <x v="98"/>
    <x v="15"/>
    <n v="3"/>
    <n v="7"/>
    <x v="0"/>
    <x v="0"/>
    <s v="East"/>
    <x v="2"/>
    <s v="Durham North East"/>
  </r>
  <r>
    <n v="2264"/>
    <x v="98"/>
    <x v="16"/>
    <n v="4"/>
    <n v="6"/>
    <x v="0"/>
    <x v="0"/>
    <s v="East"/>
    <x v="2"/>
    <s v="Durham North East"/>
  </r>
  <r>
    <n v="2265"/>
    <x v="98"/>
    <x v="17"/>
    <n v="7"/>
    <n v="0"/>
    <x v="0"/>
    <x v="0"/>
    <s v="East"/>
    <x v="2"/>
    <s v="Durham North East"/>
  </r>
  <r>
    <n v="2266"/>
    <x v="98"/>
    <x v="18"/>
    <n v="2"/>
    <n v="5"/>
    <x v="0"/>
    <x v="0"/>
    <s v="East"/>
    <x v="2"/>
    <s v="Durham North East"/>
  </r>
  <r>
    <n v="2267"/>
    <x v="98"/>
    <x v="19"/>
    <n v="2"/>
    <n v="4"/>
    <x v="0"/>
    <x v="0"/>
    <s v="East"/>
    <x v="2"/>
    <s v="Durham North East"/>
  </r>
  <r>
    <n v="2268"/>
    <x v="98"/>
    <x v="20"/>
    <n v="4"/>
    <n v="4"/>
    <x v="0"/>
    <x v="0"/>
    <s v="East"/>
    <x v="2"/>
    <s v="Durham North East"/>
  </r>
  <r>
    <n v="2269"/>
    <x v="98"/>
    <x v="21"/>
    <n v="3"/>
    <n v="1"/>
    <x v="0"/>
    <x v="0"/>
    <s v="East"/>
    <x v="2"/>
    <s v="Durham North East"/>
  </r>
  <r>
    <n v="2270"/>
    <x v="98"/>
    <x v="23"/>
    <n v="4"/>
    <n v="5"/>
    <x v="0"/>
    <x v="0"/>
    <s v="East"/>
    <x v="2"/>
    <s v="Durham North East"/>
  </r>
  <r>
    <n v="2271"/>
    <x v="99"/>
    <x v="0"/>
    <n v="76"/>
    <n v="4"/>
    <x v="0"/>
    <x v="0"/>
    <s v="East"/>
    <x v="2"/>
    <s v="Durham North East"/>
  </r>
  <r>
    <n v="2272"/>
    <x v="99"/>
    <x v="1"/>
    <n v="78"/>
    <n v="9"/>
    <x v="0"/>
    <x v="0"/>
    <s v="East"/>
    <x v="2"/>
    <s v="Durham North East"/>
  </r>
  <r>
    <n v="2273"/>
    <x v="99"/>
    <x v="2"/>
    <n v="41"/>
    <n v="7"/>
    <x v="0"/>
    <x v="0"/>
    <s v="East"/>
    <x v="2"/>
    <s v="Durham North East"/>
  </r>
  <r>
    <n v="2274"/>
    <x v="99"/>
    <x v="3"/>
    <n v="48"/>
    <n v="4"/>
    <x v="0"/>
    <x v="0"/>
    <s v="East"/>
    <x v="2"/>
    <s v="Durham North East"/>
  </r>
  <r>
    <n v="2275"/>
    <x v="99"/>
    <x v="4"/>
    <n v="33"/>
    <n v="3"/>
    <x v="0"/>
    <x v="0"/>
    <s v="East"/>
    <x v="2"/>
    <s v="Durham North East"/>
  </r>
  <r>
    <n v="2276"/>
    <x v="99"/>
    <x v="5"/>
    <n v="59"/>
    <n v="4"/>
    <x v="0"/>
    <x v="0"/>
    <s v="East"/>
    <x v="2"/>
    <s v="Durham North East"/>
  </r>
  <r>
    <n v="2277"/>
    <x v="99"/>
    <x v="6"/>
    <n v="13"/>
    <n v="2"/>
    <x v="0"/>
    <x v="0"/>
    <s v="East"/>
    <x v="2"/>
    <s v="Durham North East"/>
  </r>
  <r>
    <n v="2278"/>
    <x v="99"/>
    <x v="7"/>
    <n v="16"/>
    <n v="1"/>
    <x v="0"/>
    <x v="0"/>
    <s v="East"/>
    <x v="2"/>
    <s v="Durham North East"/>
  </r>
  <r>
    <n v="2279"/>
    <x v="99"/>
    <x v="8"/>
    <n v="13"/>
    <n v="1"/>
    <x v="0"/>
    <x v="0"/>
    <s v="East"/>
    <x v="2"/>
    <s v="Durham North East"/>
  </r>
  <r>
    <n v="2280"/>
    <x v="99"/>
    <x v="9"/>
    <n v="12"/>
    <n v="1"/>
    <x v="0"/>
    <x v="0"/>
    <s v="East"/>
    <x v="2"/>
    <s v="Durham North East"/>
  </r>
  <r>
    <n v="2281"/>
    <x v="99"/>
    <x v="10"/>
    <n v="14"/>
    <n v="2"/>
    <x v="0"/>
    <x v="0"/>
    <s v="East"/>
    <x v="2"/>
    <s v="Durham North East"/>
  </r>
  <r>
    <n v="2282"/>
    <x v="99"/>
    <x v="11"/>
    <n v="23"/>
    <n v="4"/>
    <x v="0"/>
    <x v="0"/>
    <s v="East"/>
    <x v="2"/>
    <s v="Durham North East"/>
  </r>
  <r>
    <n v="2283"/>
    <x v="99"/>
    <x v="12"/>
    <n v="24"/>
    <n v="8"/>
    <x v="0"/>
    <x v="0"/>
    <s v="East"/>
    <x v="2"/>
    <s v="Durham North East"/>
  </r>
  <r>
    <n v="2284"/>
    <x v="99"/>
    <x v="13"/>
    <n v="27"/>
    <n v="6"/>
    <x v="0"/>
    <x v="0"/>
    <s v="East"/>
    <x v="2"/>
    <s v="Durham North East"/>
  </r>
  <r>
    <n v="2285"/>
    <x v="99"/>
    <x v="14"/>
    <n v="26"/>
    <n v="6"/>
    <x v="0"/>
    <x v="0"/>
    <s v="East"/>
    <x v="2"/>
    <s v="Durham North East"/>
  </r>
  <r>
    <n v="2286"/>
    <x v="99"/>
    <x v="15"/>
    <n v="18"/>
    <n v="5"/>
    <x v="0"/>
    <x v="0"/>
    <s v="East"/>
    <x v="2"/>
    <s v="Durham North East"/>
  </r>
  <r>
    <n v="2287"/>
    <x v="99"/>
    <x v="16"/>
    <n v="17"/>
    <n v="5"/>
    <x v="0"/>
    <x v="0"/>
    <s v="East"/>
    <x v="2"/>
    <s v="Durham North East"/>
  </r>
  <r>
    <n v="2288"/>
    <x v="99"/>
    <x v="17"/>
    <n v="16"/>
    <n v="0"/>
    <x v="0"/>
    <x v="0"/>
    <s v="East"/>
    <x v="2"/>
    <s v="Durham North East"/>
  </r>
  <r>
    <n v="2289"/>
    <x v="99"/>
    <x v="18"/>
    <n v="17"/>
    <n v="5"/>
    <x v="0"/>
    <x v="0"/>
    <s v="East"/>
    <x v="2"/>
    <s v="Durham North East"/>
  </r>
  <r>
    <n v="2290"/>
    <x v="99"/>
    <x v="19"/>
    <n v="27"/>
    <n v="6"/>
    <x v="0"/>
    <x v="0"/>
    <s v="East"/>
    <x v="2"/>
    <s v="Durham North East"/>
  </r>
  <r>
    <n v="2291"/>
    <x v="99"/>
    <x v="20"/>
    <n v="28"/>
    <n v="8"/>
    <x v="0"/>
    <x v="0"/>
    <s v="East"/>
    <x v="2"/>
    <s v="Durham North East"/>
  </r>
  <r>
    <n v="2292"/>
    <x v="99"/>
    <x v="21"/>
    <n v="21"/>
    <n v="1"/>
    <x v="0"/>
    <x v="0"/>
    <s v="East"/>
    <x v="2"/>
    <s v="Durham North East"/>
  </r>
  <r>
    <n v="2293"/>
    <x v="99"/>
    <x v="22"/>
    <n v="19"/>
    <n v="5"/>
    <x v="0"/>
    <x v="0"/>
    <s v="East"/>
    <x v="2"/>
    <s v="Durham North East"/>
  </r>
  <r>
    <n v="2294"/>
    <x v="99"/>
    <x v="23"/>
    <n v="18"/>
    <n v="10"/>
    <x v="0"/>
    <x v="0"/>
    <s v="East"/>
    <x v="2"/>
    <s v="Durham North East"/>
  </r>
  <r>
    <n v="2295"/>
    <x v="100"/>
    <x v="0"/>
    <n v="36"/>
    <n v="2"/>
    <x v="0"/>
    <x v="0"/>
    <s v="East"/>
    <x v="2"/>
    <s v="Durham North East"/>
  </r>
  <r>
    <n v="2296"/>
    <x v="100"/>
    <x v="1"/>
    <n v="44"/>
    <n v="5"/>
    <x v="0"/>
    <x v="0"/>
    <s v="East"/>
    <x v="2"/>
    <s v="Durham North East"/>
  </r>
  <r>
    <n v="2297"/>
    <x v="100"/>
    <x v="2"/>
    <n v="28"/>
    <n v="7"/>
    <x v="0"/>
    <x v="0"/>
    <s v="East"/>
    <x v="2"/>
    <s v="Durham North East"/>
  </r>
  <r>
    <n v="2298"/>
    <x v="100"/>
    <x v="3"/>
    <n v="25"/>
    <n v="2"/>
    <x v="0"/>
    <x v="0"/>
    <s v="East"/>
    <x v="2"/>
    <s v="Durham North East"/>
  </r>
  <r>
    <n v="2299"/>
    <x v="100"/>
    <x v="4"/>
    <n v="21"/>
    <n v="2"/>
    <x v="0"/>
    <x v="0"/>
    <s v="East"/>
    <x v="2"/>
    <s v="Durham North East"/>
  </r>
  <r>
    <n v="2300"/>
    <x v="100"/>
    <x v="5"/>
    <n v="19"/>
    <n v="2"/>
    <x v="0"/>
    <x v="0"/>
    <s v="East"/>
    <x v="2"/>
    <s v="Durham North East"/>
  </r>
  <r>
    <n v="2301"/>
    <x v="100"/>
    <x v="6"/>
    <n v="9"/>
    <n v="1"/>
    <x v="0"/>
    <x v="0"/>
    <s v="East"/>
    <x v="2"/>
    <s v="Durham North East"/>
  </r>
  <r>
    <n v="2302"/>
    <x v="100"/>
    <x v="7"/>
    <n v="8"/>
    <n v="1"/>
    <x v="0"/>
    <x v="0"/>
    <s v="East"/>
    <x v="2"/>
    <s v="Durham North East"/>
  </r>
  <r>
    <n v="2303"/>
    <x v="100"/>
    <x v="8"/>
    <n v="5"/>
    <n v="3"/>
    <x v="0"/>
    <x v="0"/>
    <s v="East"/>
    <x v="2"/>
    <s v="Durham North East"/>
  </r>
  <r>
    <n v="2304"/>
    <x v="100"/>
    <x v="9"/>
    <n v="3"/>
    <n v="2"/>
    <x v="0"/>
    <x v="0"/>
    <s v="East"/>
    <x v="2"/>
    <s v="Durham North East"/>
  </r>
  <r>
    <n v="2305"/>
    <x v="100"/>
    <x v="10"/>
    <n v="9"/>
    <n v="3"/>
    <x v="0"/>
    <x v="0"/>
    <s v="East"/>
    <x v="2"/>
    <s v="Durham North East"/>
  </r>
  <r>
    <n v="2306"/>
    <x v="100"/>
    <x v="11"/>
    <n v="6"/>
    <n v="2"/>
    <x v="0"/>
    <x v="0"/>
    <s v="East"/>
    <x v="2"/>
    <s v="Durham North East"/>
  </r>
  <r>
    <n v="2307"/>
    <x v="100"/>
    <x v="12"/>
    <n v="8"/>
    <n v="2"/>
    <x v="0"/>
    <x v="0"/>
    <s v="East"/>
    <x v="2"/>
    <s v="Durham North East"/>
  </r>
  <r>
    <n v="2308"/>
    <x v="100"/>
    <x v="13"/>
    <n v="15"/>
    <n v="1"/>
    <x v="0"/>
    <x v="0"/>
    <s v="East"/>
    <x v="2"/>
    <s v="Durham North East"/>
  </r>
  <r>
    <n v="2309"/>
    <x v="100"/>
    <x v="14"/>
    <n v="13"/>
    <n v="1"/>
    <x v="0"/>
    <x v="0"/>
    <s v="East"/>
    <x v="2"/>
    <s v="Durham North East"/>
  </r>
  <r>
    <n v="2310"/>
    <x v="100"/>
    <x v="15"/>
    <n v="14"/>
    <n v="6"/>
    <x v="0"/>
    <x v="0"/>
    <s v="East"/>
    <x v="2"/>
    <s v="Durham North East"/>
  </r>
  <r>
    <n v="2311"/>
    <x v="100"/>
    <x v="16"/>
    <n v="11"/>
    <n v="0"/>
    <x v="0"/>
    <x v="0"/>
    <s v="East"/>
    <x v="2"/>
    <s v="Durham North East"/>
  </r>
  <r>
    <n v="2312"/>
    <x v="100"/>
    <x v="17"/>
    <n v="12"/>
    <n v="3"/>
    <x v="0"/>
    <x v="0"/>
    <s v="East"/>
    <x v="2"/>
    <s v="Durham North East"/>
  </r>
  <r>
    <n v="2313"/>
    <x v="100"/>
    <x v="18"/>
    <n v="14"/>
    <n v="5"/>
    <x v="0"/>
    <x v="0"/>
    <s v="East"/>
    <x v="2"/>
    <s v="Durham North East"/>
  </r>
  <r>
    <n v="2314"/>
    <x v="100"/>
    <x v="19"/>
    <n v="8"/>
    <n v="0"/>
    <x v="0"/>
    <x v="0"/>
    <s v="East"/>
    <x v="2"/>
    <s v="Durham North East"/>
  </r>
  <r>
    <n v="2315"/>
    <x v="100"/>
    <x v="20"/>
    <n v="5"/>
    <n v="4"/>
    <x v="0"/>
    <x v="0"/>
    <s v="East"/>
    <x v="2"/>
    <s v="Durham North East"/>
  </r>
  <r>
    <n v="2316"/>
    <x v="100"/>
    <x v="21"/>
    <n v="7"/>
    <n v="2"/>
    <x v="0"/>
    <x v="0"/>
    <s v="East"/>
    <x v="2"/>
    <s v="Durham North East"/>
  </r>
  <r>
    <n v="2317"/>
    <x v="100"/>
    <x v="22"/>
    <n v="10"/>
    <n v="1"/>
    <x v="0"/>
    <x v="0"/>
    <s v="East"/>
    <x v="2"/>
    <s v="Durham North East"/>
  </r>
  <r>
    <n v="2318"/>
    <x v="100"/>
    <x v="23"/>
    <n v="9"/>
    <n v="4"/>
    <x v="0"/>
    <x v="0"/>
    <s v="East"/>
    <x v="2"/>
    <s v="Durham North East"/>
  </r>
  <r>
    <n v="2319"/>
    <x v="101"/>
    <x v="0"/>
    <n v="65"/>
    <n v="8"/>
    <x v="0"/>
    <x v="0"/>
    <s v="East"/>
    <x v="2"/>
    <s v="Durham North East"/>
  </r>
  <r>
    <n v="2320"/>
    <x v="101"/>
    <x v="1"/>
    <n v="69"/>
    <n v="8"/>
    <x v="0"/>
    <x v="0"/>
    <s v="East"/>
    <x v="2"/>
    <s v="Durham North East"/>
  </r>
  <r>
    <n v="2321"/>
    <x v="101"/>
    <x v="2"/>
    <n v="47"/>
    <n v="2"/>
    <x v="0"/>
    <x v="0"/>
    <s v="East"/>
    <x v="2"/>
    <s v="Durham North East"/>
  </r>
  <r>
    <n v="2322"/>
    <x v="101"/>
    <x v="3"/>
    <n v="38"/>
    <n v="2"/>
    <x v="0"/>
    <x v="0"/>
    <s v="East"/>
    <x v="2"/>
    <s v="Durham North East"/>
  </r>
  <r>
    <n v="2323"/>
    <x v="101"/>
    <x v="4"/>
    <n v="31"/>
    <n v="1"/>
    <x v="0"/>
    <x v="0"/>
    <s v="East"/>
    <x v="2"/>
    <s v="Durham North East"/>
  </r>
  <r>
    <n v="2324"/>
    <x v="101"/>
    <x v="5"/>
    <n v="24"/>
    <n v="3"/>
    <x v="0"/>
    <x v="0"/>
    <s v="East"/>
    <x v="2"/>
    <s v="Durham North East"/>
  </r>
  <r>
    <n v="2325"/>
    <x v="101"/>
    <x v="6"/>
    <n v="14"/>
    <n v="0"/>
    <x v="0"/>
    <x v="0"/>
    <s v="East"/>
    <x v="2"/>
    <s v="Durham North East"/>
  </r>
  <r>
    <n v="2326"/>
    <x v="101"/>
    <x v="7"/>
    <n v="11"/>
    <n v="3"/>
    <x v="0"/>
    <x v="0"/>
    <s v="East"/>
    <x v="2"/>
    <s v="Durham North East"/>
  </r>
  <r>
    <n v="2327"/>
    <x v="101"/>
    <x v="8"/>
    <n v="39"/>
    <n v="1"/>
    <x v="0"/>
    <x v="0"/>
    <s v="East"/>
    <x v="2"/>
    <s v="Durham North East"/>
  </r>
  <r>
    <n v="2328"/>
    <x v="101"/>
    <x v="9"/>
    <n v="9"/>
    <n v="0"/>
    <x v="0"/>
    <x v="0"/>
    <s v="East"/>
    <x v="2"/>
    <s v="Durham North East"/>
  </r>
  <r>
    <n v="2329"/>
    <x v="101"/>
    <x v="10"/>
    <n v="12"/>
    <n v="3"/>
    <x v="0"/>
    <x v="0"/>
    <s v="East"/>
    <x v="2"/>
    <s v="Durham North East"/>
  </r>
  <r>
    <n v="2330"/>
    <x v="101"/>
    <x v="11"/>
    <n v="20"/>
    <n v="1"/>
    <x v="0"/>
    <x v="0"/>
    <s v="East"/>
    <x v="2"/>
    <s v="Durham North East"/>
  </r>
  <r>
    <n v="2331"/>
    <x v="101"/>
    <x v="12"/>
    <n v="12"/>
    <n v="5"/>
    <x v="0"/>
    <x v="0"/>
    <s v="East"/>
    <x v="2"/>
    <s v="Durham North East"/>
  </r>
  <r>
    <n v="2332"/>
    <x v="101"/>
    <x v="13"/>
    <n v="17"/>
    <n v="8"/>
    <x v="0"/>
    <x v="0"/>
    <s v="East"/>
    <x v="2"/>
    <s v="Durham North East"/>
  </r>
  <r>
    <n v="2333"/>
    <x v="101"/>
    <x v="14"/>
    <n v="69"/>
    <n v="7"/>
    <x v="0"/>
    <x v="0"/>
    <s v="East"/>
    <x v="2"/>
    <s v="Durham North East"/>
  </r>
  <r>
    <n v="2334"/>
    <x v="101"/>
    <x v="15"/>
    <n v="26"/>
    <n v="9"/>
    <x v="0"/>
    <x v="0"/>
    <s v="East"/>
    <x v="2"/>
    <s v="Durham North East"/>
  </r>
  <r>
    <n v="2335"/>
    <x v="101"/>
    <x v="16"/>
    <n v="28"/>
    <n v="9"/>
    <x v="0"/>
    <x v="0"/>
    <s v="East"/>
    <x v="2"/>
    <s v="Durham North East"/>
  </r>
  <r>
    <n v="2336"/>
    <x v="101"/>
    <x v="17"/>
    <n v="23"/>
    <n v="3"/>
    <x v="0"/>
    <x v="0"/>
    <s v="East"/>
    <x v="2"/>
    <s v="Durham North East"/>
  </r>
  <r>
    <n v="2337"/>
    <x v="101"/>
    <x v="18"/>
    <n v="33"/>
    <n v="2"/>
    <x v="0"/>
    <x v="0"/>
    <s v="East"/>
    <x v="2"/>
    <s v="Durham North East"/>
  </r>
  <r>
    <n v="2338"/>
    <x v="101"/>
    <x v="19"/>
    <n v="35"/>
    <n v="3"/>
    <x v="0"/>
    <x v="0"/>
    <s v="East"/>
    <x v="2"/>
    <s v="Durham North East"/>
  </r>
  <r>
    <n v="2339"/>
    <x v="101"/>
    <x v="20"/>
    <n v="37"/>
    <n v="2"/>
    <x v="0"/>
    <x v="0"/>
    <s v="East"/>
    <x v="2"/>
    <s v="Durham North East"/>
  </r>
  <r>
    <n v="2340"/>
    <x v="101"/>
    <x v="21"/>
    <n v="18"/>
    <n v="6"/>
    <x v="0"/>
    <x v="0"/>
    <s v="East"/>
    <x v="2"/>
    <s v="Durham North East"/>
  </r>
  <r>
    <n v="2341"/>
    <x v="101"/>
    <x v="22"/>
    <n v="19"/>
    <n v="6"/>
    <x v="0"/>
    <x v="0"/>
    <s v="East"/>
    <x v="2"/>
    <s v="Durham North East"/>
  </r>
  <r>
    <n v="2342"/>
    <x v="101"/>
    <x v="23"/>
    <n v="36"/>
    <n v="5"/>
    <x v="0"/>
    <x v="0"/>
    <s v="East"/>
    <x v="2"/>
    <s v="Durham North East"/>
  </r>
  <r>
    <n v="2343"/>
    <x v="102"/>
    <x v="0"/>
    <n v="40"/>
    <n v="4"/>
    <x v="0"/>
    <x v="0"/>
    <s v="East"/>
    <x v="2"/>
    <s v="Durham North East"/>
  </r>
  <r>
    <n v="2344"/>
    <x v="102"/>
    <x v="1"/>
    <n v="52"/>
    <n v="15"/>
    <x v="0"/>
    <x v="0"/>
    <s v="East"/>
    <x v="2"/>
    <s v="Durham North East"/>
  </r>
  <r>
    <n v="2345"/>
    <x v="102"/>
    <x v="2"/>
    <n v="42"/>
    <n v="7"/>
    <x v="0"/>
    <x v="0"/>
    <s v="East"/>
    <x v="2"/>
    <s v="Durham North East"/>
  </r>
  <r>
    <n v="2346"/>
    <x v="102"/>
    <x v="3"/>
    <n v="26"/>
    <n v="7"/>
    <x v="0"/>
    <x v="0"/>
    <s v="East"/>
    <x v="2"/>
    <s v="Durham North East"/>
  </r>
  <r>
    <n v="2347"/>
    <x v="102"/>
    <x v="4"/>
    <n v="17"/>
    <n v="2"/>
    <x v="0"/>
    <x v="0"/>
    <s v="East"/>
    <x v="2"/>
    <s v="Durham North East"/>
  </r>
  <r>
    <n v="2348"/>
    <x v="102"/>
    <x v="5"/>
    <n v="11"/>
    <n v="2"/>
    <x v="0"/>
    <x v="0"/>
    <s v="East"/>
    <x v="2"/>
    <s v="Durham North East"/>
  </r>
  <r>
    <n v="2349"/>
    <x v="102"/>
    <x v="6"/>
    <n v="11"/>
    <n v="0"/>
    <x v="0"/>
    <x v="0"/>
    <s v="East"/>
    <x v="2"/>
    <s v="Durham North East"/>
  </r>
  <r>
    <n v="2350"/>
    <x v="102"/>
    <x v="7"/>
    <n v="6"/>
    <n v="2"/>
    <x v="0"/>
    <x v="0"/>
    <s v="East"/>
    <x v="2"/>
    <s v="Durham North East"/>
  </r>
  <r>
    <n v="2351"/>
    <x v="102"/>
    <x v="8"/>
    <n v="7"/>
    <n v="1"/>
    <x v="0"/>
    <x v="0"/>
    <s v="East"/>
    <x v="2"/>
    <s v="Durham North East"/>
  </r>
  <r>
    <n v="2352"/>
    <x v="102"/>
    <x v="9"/>
    <n v="4"/>
    <n v="2"/>
    <x v="0"/>
    <x v="0"/>
    <s v="East"/>
    <x v="2"/>
    <s v="Durham North East"/>
  </r>
  <r>
    <n v="2353"/>
    <x v="102"/>
    <x v="10"/>
    <n v="14"/>
    <n v="0"/>
    <x v="0"/>
    <x v="0"/>
    <s v="East"/>
    <x v="2"/>
    <s v="Durham North East"/>
  </r>
  <r>
    <n v="2354"/>
    <x v="102"/>
    <x v="11"/>
    <n v="12"/>
    <n v="1"/>
    <x v="0"/>
    <x v="0"/>
    <s v="East"/>
    <x v="2"/>
    <s v="Durham North East"/>
  </r>
  <r>
    <n v="2355"/>
    <x v="102"/>
    <x v="12"/>
    <n v="25"/>
    <n v="6"/>
    <x v="0"/>
    <x v="0"/>
    <s v="East"/>
    <x v="2"/>
    <s v="Durham North East"/>
  </r>
  <r>
    <n v="2356"/>
    <x v="102"/>
    <x v="13"/>
    <n v="13"/>
    <n v="4"/>
    <x v="0"/>
    <x v="0"/>
    <s v="East"/>
    <x v="2"/>
    <s v="Durham North East"/>
  </r>
  <r>
    <n v="2357"/>
    <x v="102"/>
    <x v="14"/>
    <n v="17"/>
    <n v="8"/>
    <x v="0"/>
    <x v="0"/>
    <s v="East"/>
    <x v="2"/>
    <s v="Durham North East"/>
  </r>
  <r>
    <n v="2358"/>
    <x v="102"/>
    <x v="15"/>
    <n v="6"/>
    <n v="8"/>
    <x v="0"/>
    <x v="0"/>
    <s v="East"/>
    <x v="2"/>
    <s v="Durham North East"/>
  </r>
  <r>
    <n v="2359"/>
    <x v="102"/>
    <x v="16"/>
    <n v="14"/>
    <n v="3"/>
    <x v="0"/>
    <x v="0"/>
    <s v="East"/>
    <x v="2"/>
    <s v="Durham North East"/>
  </r>
  <r>
    <n v="2360"/>
    <x v="102"/>
    <x v="17"/>
    <n v="3"/>
    <n v="4"/>
    <x v="0"/>
    <x v="0"/>
    <s v="East"/>
    <x v="2"/>
    <s v="Durham North East"/>
  </r>
  <r>
    <n v="2361"/>
    <x v="102"/>
    <x v="18"/>
    <n v="16"/>
    <n v="9"/>
    <x v="0"/>
    <x v="0"/>
    <s v="East"/>
    <x v="2"/>
    <s v="Durham North East"/>
  </r>
  <r>
    <n v="2362"/>
    <x v="102"/>
    <x v="19"/>
    <n v="12"/>
    <n v="3"/>
    <x v="0"/>
    <x v="0"/>
    <s v="East"/>
    <x v="2"/>
    <s v="Durham North East"/>
  </r>
  <r>
    <n v="2363"/>
    <x v="102"/>
    <x v="20"/>
    <n v="14"/>
    <n v="3"/>
    <x v="0"/>
    <x v="0"/>
    <s v="East"/>
    <x v="2"/>
    <s v="Durham North East"/>
  </r>
  <r>
    <n v="2364"/>
    <x v="102"/>
    <x v="21"/>
    <n v="17"/>
    <n v="0"/>
    <x v="0"/>
    <x v="0"/>
    <s v="East"/>
    <x v="2"/>
    <s v="Durham North East"/>
  </r>
  <r>
    <n v="2365"/>
    <x v="102"/>
    <x v="22"/>
    <n v="13"/>
    <n v="6"/>
    <x v="0"/>
    <x v="0"/>
    <s v="East"/>
    <x v="2"/>
    <s v="Durham North East"/>
  </r>
  <r>
    <n v="2366"/>
    <x v="102"/>
    <x v="23"/>
    <n v="14"/>
    <n v="9"/>
    <x v="0"/>
    <x v="0"/>
    <s v="East"/>
    <x v="2"/>
    <s v="Durham North East"/>
  </r>
  <r>
    <n v="2367"/>
    <x v="103"/>
    <x v="0"/>
    <n v="78"/>
    <n v="2"/>
    <x v="0"/>
    <x v="0"/>
    <s v="East"/>
    <x v="2"/>
    <s v="Durham North East"/>
  </r>
  <r>
    <n v="2368"/>
    <x v="103"/>
    <x v="1"/>
    <n v="46"/>
    <n v="8"/>
    <x v="0"/>
    <x v="0"/>
    <s v="East"/>
    <x v="2"/>
    <s v="Durham North East"/>
  </r>
  <r>
    <n v="2369"/>
    <x v="103"/>
    <x v="2"/>
    <n v="40"/>
    <n v="9"/>
    <x v="0"/>
    <x v="0"/>
    <s v="East"/>
    <x v="2"/>
    <s v="Durham North East"/>
  </r>
  <r>
    <n v="2370"/>
    <x v="103"/>
    <x v="3"/>
    <n v="41"/>
    <n v="6"/>
    <x v="0"/>
    <x v="0"/>
    <s v="East"/>
    <x v="2"/>
    <s v="Durham North East"/>
  </r>
  <r>
    <n v="2371"/>
    <x v="103"/>
    <x v="4"/>
    <n v="33"/>
    <n v="2"/>
    <x v="0"/>
    <x v="0"/>
    <s v="East"/>
    <x v="2"/>
    <s v="Durham North East"/>
  </r>
  <r>
    <n v="2372"/>
    <x v="103"/>
    <x v="5"/>
    <n v="18"/>
    <n v="4"/>
    <x v="0"/>
    <x v="0"/>
    <s v="East"/>
    <x v="2"/>
    <s v="Durham North East"/>
  </r>
  <r>
    <n v="2373"/>
    <x v="103"/>
    <x v="6"/>
    <n v="8"/>
    <n v="0"/>
    <x v="0"/>
    <x v="0"/>
    <s v="East"/>
    <x v="2"/>
    <s v="Durham North East"/>
  </r>
  <r>
    <n v="2374"/>
    <x v="103"/>
    <x v="7"/>
    <n v="10"/>
    <n v="1"/>
    <x v="0"/>
    <x v="0"/>
    <s v="East"/>
    <x v="2"/>
    <s v="Durham North East"/>
  </r>
  <r>
    <n v="2375"/>
    <x v="103"/>
    <x v="8"/>
    <n v="14"/>
    <n v="2"/>
    <x v="0"/>
    <x v="0"/>
    <s v="East"/>
    <x v="2"/>
    <s v="Durham North East"/>
  </r>
  <r>
    <n v="2376"/>
    <x v="103"/>
    <x v="9"/>
    <n v="7"/>
    <n v="4"/>
    <x v="0"/>
    <x v="0"/>
    <s v="East"/>
    <x v="2"/>
    <s v="Durham North East"/>
  </r>
  <r>
    <n v="2377"/>
    <x v="103"/>
    <x v="10"/>
    <n v="10"/>
    <n v="6"/>
    <x v="0"/>
    <x v="0"/>
    <s v="East"/>
    <x v="2"/>
    <s v="Durham North East"/>
  </r>
  <r>
    <n v="2378"/>
    <x v="103"/>
    <x v="11"/>
    <n v="10"/>
    <n v="3"/>
    <x v="0"/>
    <x v="0"/>
    <s v="East"/>
    <x v="2"/>
    <s v="Durham North East"/>
  </r>
  <r>
    <n v="2379"/>
    <x v="103"/>
    <x v="12"/>
    <n v="24"/>
    <n v="1"/>
    <x v="0"/>
    <x v="0"/>
    <s v="East"/>
    <x v="2"/>
    <s v="Durham North East"/>
  </r>
  <r>
    <n v="2380"/>
    <x v="103"/>
    <x v="13"/>
    <n v="30"/>
    <n v="15"/>
    <x v="0"/>
    <x v="0"/>
    <s v="East"/>
    <x v="2"/>
    <s v="Durham North East"/>
  </r>
  <r>
    <n v="2381"/>
    <x v="103"/>
    <x v="14"/>
    <n v="28"/>
    <n v="9"/>
    <x v="0"/>
    <x v="0"/>
    <s v="East"/>
    <x v="2"/>
    <s v="Durham North East"/>
  </r>
  <r>
    <n v="2382"/>
    <x v="103"/>
    <x v="15"/>
    <n v="31"/>
    <n v="6"/>
    <x v="0"/>
    <x v="0"/>
    <s v="East"/>
    <x v="2"/>
    <s v="Durham North East"/>
  </r>
  <r>
    <n v="2383"/>
    <x v="103"/>
    <x v="16"/>
    <n v="30"/>
    <n v="8"/>
    <x v="0"/>
    <x v="0"/>
    <s v="East"/>
    <x v="2"/>
    <s v="Durham North East"/>
  </r>
  <r>
    <n v="2384"/>
    <x v="103"/>
    <x v="17"/>
    <n v="14"/>
    <n v="8"/>
    <x v="0"/>
    <x v="0"/>
    <s v="East"/>
    <x v="2"/>
    <s v="Durham North East"/>
  </r>
  <r>
    <n v="2385"/>
    <x v="103"/>
    <x v="18"/>
    <n v="15"/>
    <n v="8"/>
    <x v="0"/>
    <x v="0"/>
    <s v="East"/>
    <x v="2"/>
    <s v="Durham North East"/>
  </r>
  <r>
    <n v="2386"/>
    <x v="103"/>
    <x v="19"/>
    <n v="17"/>
    <n v="3"/>
    <x v="0"/>
    <x v="0"/>
    <s v="East"/>
    <x v="2"/>
    <s v="Durham North East"/>
  </r>
  <r>
    <n v="2387"/>
    <x v="103"/>
    <x v="20"/>
    <n v="30"/>
    <n v="3"/>
    <x v="0"/>
    <x v="0"/>
    <s v="East"/>
    <x v="2"/>
    <s v="Durham North East"/>
  </r>
  <r>
    <n v="2388"/>
    <x v="103"/>
    <x v="21"/>
    <n v="30"/>
    <n v="8"/>
    <x v="0"/>
    <x v="0"/>
    <s v="East"/>
    <x v="2"/>
    <s v="Durham North East"/>
  </r>
  <r>
    <n v="2389"/>
    <x v="103"/>
    <x v="22"/>
    <n v="25"/>
    <n v="4"/>
    <x v="0"/>
    <x v="0"/>
    <s v="East"/>
    <x v="2"/>
    <s v="Durham North East"/>
  </r>
  <r>
    <n v="2390"/>
    <x v="103"/>
    <x v="23"/>
    <n v="19"/>
    <n v="8"/>
    <x v="0"/>
    <x v="0"/>
    <s v="East"/>
    <x v="2"/>
    <s v="Durham North East"/>
  </r>
  <r>
    <n v="2391"/>
    <x v="104"/>
    <x v="0"/>
    <n v="63"/>
    <n v="0"/>
    <x v="0"/>
    <x v="0"/>
    <s v="East"/>
    <x v="2"/>
    <s v="Durham North East"/>
  </r>
  <r>
    <n v="2392"/>
    <x v="104"/>
    <x v="1"/>
    <n v="62"/>
    <n v="0"/>
    <x v="0"/>
    <x v="0"/>
    <s v="East"/>
    <x v="2"/>
    <s v="Durham North East"/>
  </r>
  <r>
    <n v="2393"/>
    <x v="104"/>
    <x v="2"/>
    <n v="50"/>
    <n v="2"/>
    <x v="0"/>
    <x v="0"/>
    <s v="East"/>
    <x v="2"/>
    <s v="Durham North East"/>
  </r>
  <r>
    <n v="2394"/>
    <x v="104"/>
    <x v="3"/>
    <n v="45"/>
    <n v="0"/>
    <x v="0"/>
    <x v="0"/>
    <s v="East"/>
    <x v="2"/>
    <s v="Durham North East"/>
  </r>
  <r>
    <n v="2395"/>
    <x v="104"/>
    <x v="4"/>
    <n v="41"/>
    <n v="0"/>
    <x v="0"/>
    <x v="0"/>
    <s v="East"/>
    <x v="2"/>
    <s v="Durham North East"/>
  </r>
  <r>
    <n v="2396"/>
    <x v="104"/>
    <x v="5"/>
    <n v="28"/>
    <n v="1"/>
    <x v="0"/>
    <x v="0"/>
    <s v="East"/>
    <x v="2"/>
    <s v="Durham North East"/>
  </r>
  <r>
    <n v="2397"/>
    <x v="104"/>
    <x v="6"/>
    <n v="18"/>
    <n v="0"/>
    <x v="0"/>
    <x v="0"/>
    <s v="East"/>
    <x v="2"/>
    <s v="Durham North East"/>
  </r>
  <r>
    <n v="2398"/>
    <x v="104"/>
    <x v="7"/>
    <n v="15"/>
    <n v="2"/>
    <x v="0"/>
    <x v="0"/>
    <s v="East"/>
    <x v="2"/>
    <s v="Durham North East"/>
  </r>
  <r>
    <n v="2399"/>
    <x v="104"/>
    <x v="8"/>
    <n v="11"/>
    <n v="1"/>
    <x v="0"/>
    <x v="0"/>
    <s v="East"/>
    <x v="2"/>
    <s v="Durham North East"/>
  </r>
  <r>
    <n v="2400"/>
    <x v="104"/>
    <x v="9"/>
    <n v="17"/>
    <n v="0"/>
    <x v="0"/>
    <x v="0"/>
    <s v="East"/>
    <x v="2"/>
    <s v="Durham North East"/>
  </r>
  <r>
    <n v="2401"/>
    <x v="104"/>
    <x v="10"/>
    <n v="17"/>
    <n v="0"/>
    <x v="0"/>
    <x v="0"/>
    <s v="East"/>
    <x v="2"/>
    <s v="Durham North East"/>
  </r>
  <r>
    <n v="2402"/>
    <x v="104"/>
    <x v="11"/>
    <n v="14"/>
    <n v="0"/>
    <x v="0"/>
    <x v="0"/>
    <s v="East"/>
    <x v="2"/>
    <s v="Durham North East"/>
  </r>
  <r>
    <n v="2403"/>
    <x v="104"/>
    <x v="12"/>
    <n v="18"/>
    <n v="0"/>
    <x v="0"/>
    <x v="0"/>
    <s v="East"/>
    <x v="2"/>
    <s v="Durham North East"/>
  </r>
  <r>
    <n v="2404"/>
    <x v="104"/>
    <x v="13"/>
    <n v="24"/>
    <n v="5"/>
    <x v="0"/>
    <x v="0"/>
    <s v="East"/>
    <x v="2"/>
    <s v="Durham North East"/>
  </r>
  <r>
    <n v="2405"/>
    <x v="104"/>
    <x v="14"/>
    <n v="17"/>
    <n v="1"/>
    <x v="0"/>
    <x v="0"/>
    <s v="East"/>
    <x v="2"/>
    <s v="Durham North East"/>
  </r>
  <r>
    <n v="2406"/>
    <x v="104"/>
    <x v="15"/>
    <n v="23"/>
    <n v="2"/>
    <x v="0"/>
    <x v="0"/>
    <s v="East"/>
    <x v="2"/>
    <s v="Durham North East"/>
  </r>
  <r>
    <n v="2407"/>
    <x v="104"/>
    <x v="16"/>
    <n v="23"/>
    <n v="2"/>
    <x v="0"/>
    <x v="0"/>
    <s v="East"/>
    <x v="2"/>
    <s v="Durham North East"/>
  </r>
  <r>
    <n v="2408"/>
    <x v="104"/>
    <x v="17"/>
    <n v="19"/>
    <n v="0"/>
    <x v="0"/>
    <x v="0"/>
    <s v="East"/>
    <x v="2"/>
    <s v="Durham North East"/>
  </r>
  <r>
    <n v="2409"/>
    <x v="104"/>
    <x v="18"/>
    <n v="10"/>
    <n v="1"/>
    <x v="0"/>
    <x v="0"/>
    <s v="East"/>
    <x v="2"/>
    <s v="Durham North East"/>
  </r>
  <r>
    <n v="2410"/>
    <x v="104"/>
    <x v="19"/>
    <n v="20"/>
    <n v="1"/>
    <x v="0"/>
    <x v="0"/>
    <s v="East"/>
    <x v="2"/>
    <s v="Durham North East"/>
  </r>
  <r>
    <n v="2411"/>
    <x v="104"/>
    <x v="20"/>
    <n v="23"/>
    <n v="2"/>
    <x v="0"/>
    <x v="0"/>
    <s v="East"/>
    <x v="2"/>
    <s v="Durham North East"/>
  </r>
  <r>
    <n v="2412"/>
    <x v="104"/>
    <x v="21"/>
    <n v="22"/>
    <n v="0"/>
    <x v="0"/>
    <x v="0"/>
    <s v="East"/>
    <x v="2"/>
    <s v="Durham North East"/>
  </r>
  <r>
    <n v="2413"/>
    <x v="104"/>
    <x v="22"/>
    <n v="23"/>
    <n v="4"/>
    <x v="0"/>
    <x v="0"/>
    <s v="East"/>
    <x v="2"/>
    <s v="Durham North East"/>
  </r>
  <r>
    <n v="2414"/>
    <x v="104"/>
    <x v="23"/>
    <n v="26"/>
    <n v="0"/>
    <x v="0"/>
    <x v="0"/>
    <s v="East"/>
    <x v="2"/>
    <s v="Durham North East"/>
  </r>
  <r>
    <n v="2415"/>
    <x v="105"/>
    <x v="0"/>
    <n v="10"/>
    <n v="0"/>
    <x v="1"/>
    <x v="0"/>
    <s v="East"/>
    <x v="2"/>
    <s v="Durham North East"/>
  </r>
  <r>
    <n v="2416"/>
    <x v="105"/>
    <x v="1"/>
    <n v="16"/>
    <n v="0"/>
    <x v="1"/>
    <x v="0"/>
    <s v="East"/>
    <x v="2"/>
    <s v="Durham North East"/>
  </r>
  <r>
    <n v="2417"/>
    <x v="105"/>
    <x v="2"/>
    <n v="14"/>
    <n v="0"/>
    <x v="1"/>
    <x v="0"/>
    <s v="East"/>
    <x v="2"/>
    <s v="Durham North East"/>
  </r>
  <r>
    <n v="2418"/>
    <x v="105"/>
    <x v="3"/>
    <n v="6"/>
    <n v="0"/>
    <x v="1"/>
    <x v="0"/>
    <s v="East"/>
    <x v="2"/>
    <s v="Durham North East"/>
  </r>
  <r>
    <n v="2419"/>
    <x v="105"/>
    <x v="4"/>
    <n v="9"/>
    <n v="0"/>
    <x v="1"/>
    <x v="0"/>
    <s v="East"/>
    <x v="2"/>
    <s v="Durham North East"/>
  </r>
  <r>
    <n v="2420"/>
    <x v="105"/>
    <x v="5"/>
    <n v="5"/>
    <n v="0"/>
    <x v="1"/>
    <x v="0"/>
    <s v="East"/>
    <x v="2"/>
    <s v="Durham North East"/>
  </r>
  <r>
    <n v="2421"/>
    <x v="105"/>
    <x v="6"/>
    <n v="4"/>
    <n v="0"/>
    <x v="1"/>
    <x v="0"/>
    <s v="East"/>
    <x v="2"/>
    <s v="Durham North East"/>
  </r>
  <r>
    <n v="2422"/>
    <x v="105"/>
    <x v="7"/>
    <n v="4"/>
    <n v="0"/>
    <x v="1"/>
    <x v="0"/>
    <s v="East"/>
    <x v="2"/>
    <s v="Durham North East"/>
  </r>
  <r>
    <n v="2423"/>
    <x v="105"/>
    <x v="8"/>
    <n v="5"/>
    <n v="0"/>
    <x v="1"/>
    <x v="0"/>
    <s v="East"/>
    <x v="2"/>
    <s v="Durham North East"/>
  </r>
  <r>
    <n v="2424"/>
    <x v="105"/>
    <x v="9"/>
    <n v="1"/>
    <n v="0"/>
    <x v="1"/>
    <x v="0"/>
    <s v="East"/>
    <x v="2"/>
    <s v="Durham North East"/>
  </r>
  <r>
    <n v="2425"/>
    <x v="105"/>
    <x v="10"/>
    <n v="5"/>
    <n v="0"/>
    <x v="1"/>
    <x v="0"/>
    <s v="East"/>
    <x v="2"/>
    <s v="Durham North East"/>
  </r>
  <r>
    <n v="2426"/>
    <x v="105"/>
    <x v="11"/>
    <n v="1"/>
    <n v="0"/>
    <x v="1"/>
    <x v="0"/>
    <s v="East"/>
    <x v="2"/>
    <s v="Durham North East"/>
  </r>
  <r>
    <n v="2427"/>
    <x v="105"/>
    <x v="12"/>
    <n v="8"/>
    <n v="1"/>
    <x v="1"/>
    <x v="0"/>
    <s v="East"/>
    <x v="2"/>
    <s v="Durham North East"/>
  </r>
  <r>
    <n v="2428"/>
    <x v="105"/>
    <x v="13"/>
    <n v="7"/>
    <n v="0"/>
    <x v="1"/>
    <x v="0"/>
    <s v="East"/>
    <x v="2"/>
    <s v="Durham North East"/>
  </r>
  <r>
    <n v="2429"/>
    <x v="105"/>
    <x v="14"/>
    <n v="4"/>
    <n v="0"/>
    <x v="1"/>
    <x v="0"/>
    <s v="East"/>
    <x v="2"/>
    <s v="Durham North East"/>
  </r>
  <r>
    <n v="2430"/>
    <x v="105"/>
    <x v="15"/>
    <n v="4"/>
    <n v="0"/>
    <x v="1"/>
    <x v="0"/>
    <s v="East"/>
    <x v="2"/>
    <s v="Durham North East"/>
  </r>
  <r>
    <n v="2431"/>
    <x v="105"/>
    <x v="16"/>
    <n v="4"/>
    <n v="2"/>
    <x v="1"/>
    <x v="0"/>
    <s v="East"/>
    <x v="2"/>
    <s v="Durham North East"/>
  </r>
  <r>
    <n v="2432"/>
    <x v="105"/>
    <x v="17"/>
    <n v="4"/>
    <n v="1"/>
    <x v="1"/>
    <x v="0"/>
    <s v="East"/>
    <x v="2"/>
    <s v="Durham North East"/>
  </r>
  <r>
    <n v="2433"/>
    <x v="105"/>
    <x v="18"/>
    <n v="5"/>
    <n v="0"/>
    <x v="1"/>
    <x v="0"/>
    <s v="East"/>
    <x v="2"/>
    <s v="Durham North East"/>
  </r>
  <r>
    <n v="2434"/>
    <x v="105"/>
    <x v="19"/>
    <n v="4"/>
    <n v="0"/>
    <x v="1"/>
    <x v="0"/>
    <s v="East"/>
    <x v="2"/>
    <s v="Durham North East"/>
  </r>
  <r>
    <n v="2435"/>
    <x v="105"/>
    <x v="20"/>
    <n v="8"/>
    <n v="0"/>
    <x v="1"/>
    <x v="0"/>
    <s v="East"/>
    <x v="2"/>
    <s v="Durham North East"/>
  </r>
  <r>
    <n v="2436"/>
    <x v="105"/>
    <x v="21"/>
    <n v="4"/>
    <n v="1"/>
    <x v="1"/>
    <x v="0"/>
    <s v="East"/>
    <x v="2"/>
    <s v="Durham North East"/>
  </r>
  <r>
    <n v="2437"/>
    <x v="105"/>
    <x v="22"/>
    <n v="7"/>
    <n v="0"/>
    <x v="1"/>
    <x v="0"/>
    <s v="East"/>
    <x v="2"/>
    <s v="Durham North East"/>
  </r>
  <r>
    <n v="2438"/>
    <x v="105"/>
    <x v="23"/>
    <n v="1"/>
    <n v="0"/>
    <x v="1"/>
    <x v="0"/>
    <s v="East"/>
    <x v="2"/>
    <s v="Durham North East"/>
  </r>
  <r>
    <n v="2439"/>
    <x v="106"/>
    <x v="0"/>
    <n v="35"/>
    <n v="1"/>
    <x v="0"/>
    <x v="0"/>
    <s v="East"/>
    <x v="2"/>
    <s v="Durham West"/>
  </r>
  <r>
    <n v="2440"/>
    <x v="106"/>
    <x v="1"/>
    <n v="26"/>
    <n v="0"/>
    <x v="0"/>
    <x v="0"/>
    <s v="East"/>
    <x v="2"/>
    <s v="Durham West"/>
  </r>
  <r>
    <n v="2441"/>
    <x v="106"/>
    <x v="2"/>
    <n v="24"/>
    <n v="2"/>
    <x v="0"/>
    <x v="0"/>
    <s v="East"/>
    <x v="2"/>
    <s v="Durham West"/>
  </r>
  <r>
    <n v="2442"/>
    <x v="106"/>
    <x v="3"/>
    <n v="14"/>
    <n v="1"/>
    <x v="0"/>
    <x v="0"/>
    <s v="East"/>
    <x v="2"/>
    <s v="Durham West"/>
  </r>
  <r>
    <n v="2443"/>
    <x v="106"/>
    <x v="4"/>
    <n v="8"/>
    <n v="0"/>
    <x v="0"/>
    <x v="0"/>
    <s v="East"/>
    <x v="2"/>
    <s v="Durham West"/>
  </r>
  <r>
    <n v="2444"/>
    <x v="106"/>
    <x v="5"/>
    <n v="15"/>
    <n v="0"/>
    <x v="0"/>
    <x v="0"/>
    <s v="East"/>
    <x v="2"/>
    <s v="Durham West"/>
  </r>
  <r>
    <n v="2445"/>
    <x v="106"/>
    <x v="6"/>
    <n v="7"/>
    <n v="0"/>
    <x v="0"/>
    <x v="0"/>
    <s v="East"/>
    <x v="2"/>
    <s v="Durham West"/>
  </r>
  <r>
    <n v="2446"/>
    <x v="106"/>
    <x v="7"/>
    <n v="7"/>
    <n v="1"/>
    <x v="0"/>
    <x v="0"/>
    <s v="East"/>
    <x v="2"/>
    <s v="Durham West"/>
  </r>
  <r>
    <n v="2447"/>
    <x v="106"/>
    <x v="8"/>
    <n v="3"/>
    <n v="2"/>
    <x v="0"/>
    <x v="0"/>
    <s v="East"/>
    <x v="2"/>
    <s v="Durham West"/>
  </r>
  <r>
    <n v="2448"/>
    <x v="106"/>
    <x v="9"/>
    <n v="9"/>
    <n v="0"/>
    <x v="0"/>
    <x v="0"/>
    <s v="East"/>
    <x v="2"/>
    <s v="Durham West"/>
  </r>
  <r>
    <n v="2449"/>
    <x v="106"/>
    <x v="10"/>
    <n v="5"/>
    <n v="0"/>
    <x v="0"/>
    <x v="0"/>
    <s v="East"/>
    <x v="2"/>
    <s v="Durham West"/>
  </r>
  <r>
    <n v="2450"/>
    <x v="106"/>
    <x v="11"/>
    <n v="11"/>
    <n v="0"/>
    <x v="0"/>
    <x v="0"/>
    <s v="East"/>
    <x v="2"/>
    <s v="Durham West"/>
  </r>
  <r>
    <n v="2451"/>
    <x v="106"/>
    <x v="12"/>
    <n v="8"/>
    <n v="1"/>
    <x v="0"/>
    <x v="0"/>
    <s v="East"/>
    <x v="2"/>
    <s v="Durham West"/>
  </r>
  <r>
    <n v="2452"/>
    <x v="106"/>
    <x v="13"/>
    <n v="8"/>
    <n v="0"/>
    <x v="0"/>
    <x v="0"/>
    <s v="East"/>
    <x v="2"/>
    <s v="Durham West"/>
  </r>
  <r>
    <n v="2453"/>
    <x v="106"/>
    <x v="14"/>
    <n v="15"/>
    <n v="2"/>
    <x v="0"/>
    <x v="0"/>
    <s v="East"/>
    <x v="2"/>
    <s v="Durham West"/>
  </r>
  <r>
    <n v="2454"/>
    <x v="106"/>
    <x v="15"/>
    <n v="14"/>
    <n v="2"/>
    <x v="0"/>
    <x v="0"/>
    <s v="East"/>
    <x v="2"/>
    <s v="Durham West"/>
  </r>
  <r>
    <n v="2455"/>
    <x v="106"/>
    <x v="16"/>
    <n v="13"/>
    <n v="0"/>
    <x v="0"/>
    <x v="0"/>
    <s v="East"/>
    <x v="2"/>
    <s v="Durham West"/>
  </r>
  <r>
    <n v="2456"/>
    <x v="106"/>
    <x v="17"/>
    <n v="5"/>
    <n v="0"/>
    <x v="0"/>
    <x v="0"/>
    <s v="East"/>
    <x v="2"/>
    <s v="Durham West"/>
  </r>
  <r>
    <n v="2457"/>
    <x v="106"/>
    <x v="18"/>
    <n v="9"/>
    <n v="0"/>
    <x v="0"/>
    <x v="0"/>
    <s v="East"/>
    <x v="2"/>
    <s v="Durham West"/>
  </r>
  <r>
    <n v="2458"/>
    <x v="106"/>
    <x v="19"/>
    <n v="7"/>
    <n v="0"/>
    <x v="0"/>
    <x v="0"/>
    <s v="East"/>
    <x v="2"/>
    <s v="Durham West"/>
  </r>
  <r>
    <n v="2459"/>
    <x v="106"/>
    <x v="20"/>
    <n v="4"/>
    <n v="1"/>
    <x v="0"/>
    <x v="0"/>
    <s v="East"/>
    <x v="2"/>
    <s v="Durham West"/>
  </r>
  <r>
    <n v="2460"/>
    <x v="106"/>
    <x v="21"/>
    <n v="8"/>
    <n v="0"/>
    <x v="0"/>
    <x v="0"/>
    <s v="East"/>
    <x v="2"/>
    <s v="Durham West"/>
  </r>
  <r>
    <n v="2461"/>
    <x v="106"/>
    <x v="22"/>
    <n v="9"/>
    <n v="0"/>
    <x v="0"/>
    <x v="0"/>
    <s v="East"/>
    <x v="2"/>
    <s v="Durham West"/>
  </r>
  <r>
    <n v="2462"/>
    <x v="106"/>
    <x v="23"/>
    <n v="9"/>
    <n v="1"/>
    <x v="0"/>
    <x v="0"/>
    <s v="East"/>
    <x v="2"/>
    <s v="Durham West"/>
  </r>
  <r>
    <n v="2463"/>
    <x v="107"/>
    <x v="0"/>
    <n v="80"/>
    <n v="4"/>
    <x v="0"/>
    <x v="0"/>
    <s v="East"/>
    <x v="2"/>
    <s v="Durham West"/>
  </r>
  <r>
    <n v="2464"/>
    <x v="107"/>
    <x v="1"/>
    <n v="79"/>
    <n v="11"/>
    <x v="0"/>
    <x v="0"/>
    <s v="East"/>
    <x v="2"/>
    <s v="Durham West"/>
  </r>
  <r>
    <n v="2465"/>
    <x v="107"/>
    <x v="2"/>
    <n v="55"/>
    <n v="8"/>
    <x v="0"/>
    <x v="0"/>
    <s v="East"/>
    <x v="2"/>
    <s v="Durham West"/>
  </r>
  <r>
    <n v="2466"/>
    <x v="107"/>
    <x v="3"/>
    <n v="63"/>
    <n v="10"/>
    <x v="0"/>
    <x v="0"/>
    <s v="East"/>
    <x v="2"/>
    <s v="Durham West"/>
  </r>
  <r>
    <n v="2467"/>
    <x v="107"/>
    <x v="4"/>
    <n v="38"/>
    <n v="3"/>
    <x v="0"/>
    <x v="0"/>
    <s v="East"/>
    <x v="2"/>
    <s v="Durham West"/>
  </r>
  <r>
    <n v="2468"/>
    <x v="107"/>
    <x v="5"/>
    <n v="17"/>
    <n v="5"/>
    <x v="0"/>
    <x v="0"/>
    <s v="East"/>
    <x v="2"/>
    <s v="Durham West"/>
  </r>
  <r>
    <n v="2469"/>
    <x v="107"/>
    <x v="6"/>
    <n v="19"/>
    <n v="3"/>
    <x v="0"/>
    <x v="0"/>
    <s v="East"/>
    <x v="2"/>
    <s v="Durham West"/>
  </r>
  <r>
    <n v="2470"/>
    <x v="107"/>
    <x v="7"/>
    <n v="8"/>
    <n v="0"/>
    <x v="0"/>
    <x v="0"/>
    <s v="East"/>
    <x v="2"/>
    <s v="Durham West"/>
  </r>
  <r>
    <n v="2471"/>
    <x v="107"/>
    <x v="8"/>
    <n v="12"/>
    <n v="4"/>
    <x v="0"/>
    <x v="0"/>
    <s v="East"/>
    <x v="2"/>
    <s v="Durham West"/>
  </r>
  <r>
    <n v="2472"/>
    <x v="107"/>
    <x v="9"/>
    <n v="9"/>
    <n v="1"/>
    <x v="0"/>
    <x v="0"/>
    <s v="East"/>
    <x v="2"/>
    <s v="Durham West"/>
  </r>
  <r>
    <n v="2473"/>
    <x v="107"/>
    <x v="10"/>
    <n v="14"/>
    <n v="7"/>
    <x v="0"/>
    <x v="0"/>
    <s v="East"/>
    <x v="2"/>
    <s v="Durham West"/>
  </r>
  <r>
    <n v="2474"/>
    <x v="107"/>
    <x v="11"/>
    <n v="16"/>
    <n v="3"/>
    <x v="0"/>
    <x v="0"/>
    <s v="East"/>
    <x v="2"/>
    <s v="Durham West"/>
  </r>
  <r>
    <n v="2475"/>
    <x v="107"/>
    <x v="12"/>
    <n v="23"/>
    <n v="5"/>
    <x v="0"/>
    <x v="0"/>
    <s v="East"/>
    <x v="2"/>
    <s v="Durham West"/>
  </r>
  <r>
    <n v="2476"/>
    <x v="107"/>
    <x v="13"/>
    <n v="37"/>
    <n v="7"/>
    <x v="0"/>
    <x v="0"/>
    <s v="East"/>
    <x v="2"/>
    <s v="Durham West"/>
  </r>
  <r>
    <n v="2477"/>
    <x v="107"/>
    <x v="14"/>
    <n v="35"/>
    <n v="12"/>
    <x v="0"/>
    <x v="0"/>
    <s v="East"/>
    <x v="2"/>
    <s v="Durham West"/>
  </r>
  <r>
    <n v="2478"/>
    <x v="107"/>
    <x v="15"/>
    <n v="39"/>
    <n v="14"/>
    <x v="0"/>
    <x v="0"/>
    <s v="East"/>
    <x v="2"/>
    <s v="Durham West"/>
  </r>
  <r>
    <n v="2479"/>
    <x v="107"/>
    <x v="16"/>
    <n v="22"/>
    <n v="3"/>
    <x v="0"/>
    <x v="0"/>
    <s v="East"/>
    <x v="2"/>
    <s v="Durham West"/>
  </r>
  <r>
    <n v="2480"/>
    <x v="107"/>
    <x v="17"/>
    <n v="24"/>
    <n v="3"/>
    <x v="0"/>
    <x v="0"/>
    <s v="East"/>
    <x v="2"/>
    <s v="Durham West"/>
  </r>
  <r>
    <n v="2481"/>
    <x v="107"/>
    <x v="18"/>
    <n v="23"/>
    <n v="1"/>
    <x v="0"/>
    <x v="0"/>
    <s v="East"/>
    <x v="2"/>
    <s v="Durham West"/>
  </r>
  <r>
    <n v="2482"/>
    <x v="107"/>
    <x v="19"/>
    <n v="19"/>
    <n v="4"/>
    <x v="0"/>
    <x v="0"/>
    <s v="East"/>
    <x v="2"/>
    <s v="Durham West"/>
  </r>
  <r>
    <n v="2483"/>
    <x v="107"/>
    <x v="20"/>
    <n v="27"/>
    <n v="8"/>
    <x v="0"/>
    <x v="0"/>
    <s v="East"/>
    <x v="2"/>
    <s v="Durham West"/>
  </r>
  <r>
    <n v="2484"/>
    <x v="107"/>
    <x v="21"/>
    <n v="15"/>
    <n v="3"/>
    <x v="0"/>
    <x v="0"/>
    <s v="East"/>
    <x v="2"/>
    <s v="Durham West"/>
  </r>
  <r>
    <n v="2485"/>
    <x v="107"/>
    <x v="22"/>
    <n v="15"/>
    <n v="7"/>
    <x v="0"/>
    <x v="0"/>
    <s v="East"/>
    <x v="2"/>
    <s v="Durham West"/>
  </r>
  <r>
    <n v="2486"/>
    <x v="107"/>
    <x v="23"/>
    <n v="25"/>
    <n v="6"/>
    <x v="0"/>
    <x v="0"/>
    <s v="East"/>
    <x v="2"/>
    <s v="Durham West"/>
  </r>
  <r>
    <n v="2487"/>
    <x v="108"/>
    <x v="0"/>
    <n v="39"/>
    <n v="0"/>
    <x v="1"/>
    <x v="0"/>
    <s v="East"/>
    <x v="2"/>
    <s v="Durham West"/>
  </r>
  <r>
    <n v="2488"/>
    <x v="108"/>
    <x v="1"/>
    <n v="31"/>
    <n v="3"/>
    <x v="1"/>
    <x v="0"/>
    <s v="East"/>
    <x v="2"/>
    <s v="Durham West"/>
  </r>
  <r>
    <n v="2489"/>
    <x v="108"/>
    <x v="2"/>
    <n v="13"/>
    <n v="0"/>
    <x v="1"/>
    <x v="0"/>
    <s v="East"/>
    <x v="2"/>
    <s v="Durham West"/>
  </r>
  <r>
    <n v="2490"/>
    <x v="108"/>
    <x v="3"/>
    <n v="22"/>
    <n v="1"/>
    <x v="1"/>
    <x v="0"/>
    <s v="East"/>
    <x v="2"/>
    <s v="Durham West"/>
  </r>
  <r>
    <n v="2491"/>
    <x v="108"/>
    <x v="4"/>
    <n v="14"/>
    <n v="1"/>
    <x v="1"/>
    <x v="0"/>
    <s v="East"/>
    <x v="2"/>
    <s v="Durham West"/>
  </r>
  <r>
    <n v="2492"/>
    <x v="108"/>
    <x v="5"/>
    <n v="11"/>
    <n v="2"/>
    <x v="1"/>
    <x v="0"/>
    <s v="East"/>
    <x v="2"/>
    <s v="Durham West"/>
  </r>
  <r>
    <n v="2493"/>
    <x v="108"/>
    <x v="6"/>
    <n v="7"/>
    <n v="0"/>
    <x v="1"/>
    <x v="0"/>
    <s v="East"/>
    <x v="2"/>
    <s v="Durham West"/>
  </r>
  <r>
    <n v="2494"/>
    <x v="108"/>
    <x v="7"/>
    <n v="13"/>
    <n v="1"/>
    <x v="1"/>
    <x v="0"/>
    <s v="East"/>
    <x v="2"/>
    <s v="Durham West"/>
  </r>
  <r>
    <n v="2495"/>
    <x v="108"/>
    <x v="8"/>
    <n v="7"/>
    <n v="0"/>
    <x v="1"/>
    <x v="0"/>
    <s v="East"/>
    <x v="2"/>
    <s v="Durham West"/>
  </r>
  <r>
    <n v="2496"/>
    <x v="108"/>
    <x v="9"/>
    <n v="5"/>
    <n v="0"/>
    <x v="1"/>
    <x v="0"/>
    <s v="East"/>
    <x v="2"/>
    <s v="Durham West"/>
  </r>
  <r>
    <n v="2497"/>
    <x v="108"/>
    <x v="10"/>
    <n v="4"/>
    <n v="0"/>
    <x v="1"/>
    <x v="0"/>
    <s v="East"/>
    <x v="2"/>
    <s v="Durham West"/>
  </r>
  <r>
    <n v="2498"/>
    <x v="108"/>
    <x v="11"/>
    <n v="12"/>
    <n v="0"/>
    <x v="1"/>
    <x v="0"/>
    <s v="East"/>
    <x v="2"/>
    <s v="Durham West"/>
  </r>
  <r>
    <n v="2499"/>
    <x v="108"/>
    <x v="12"/>
    <n v="7"/>
    <n v="0"/>
    <x v="1"/>
    <x v="0"/>
    <s v="East"/>
    <x v="2"/>
    <s v="Durham West"/>
  </r>
  <r>
    <n v="2500"/>
    <x v="108"/>
    <x v="13"/>
    <n v="20"/>
    <n v="2"/>
    <x v="1"/>
    <x v="0"/>
    <s v="East"/>
    <x v="2"/>
    <s v="Durham West"/>
  </r>
  <r>
    <n v="2501"/>
    <x v="108"/>
    <x v="14"/>
    <n v="9"/>
    <n v="3"/>
    <x v="1"/>
    <x v="0"/>
    <s v="East"/>
    <x v="2"/>
    <s v="Durham West"/>
  </r>
  <r>
    <n v="2502"/>
    <x v="108"/>
    <x v="15"/>
    <n v="12"/>
    <n v="1"/>
    <x v="1"/>
    <x v="0"/>
    <s v="East"/>
    <x v="2"/>
    <s v="Durham West"/>
  </r>
  <r>
    <n v="2503"/>
    <x v="108"/>
    <x v="16"/>
    <n v="16"/>
    <n v="0"/>
    <x v="1"/>
    <x v="0"/>
    <s v="East"/>
    <x v="2"/>
    <s v="Durham West"/>
  </r>
  <r>
    <n v="2504"/>
    <x v="108"/>
    <x v="17"/>
    <n v="8"/>
    <n v="0"/>
    <x v="1"/>
    <x v="0"/>
    <s v="East"/>
    <x v="2"/>
    <s v="Durham West"/>
  </r>
  <r>
    <n v="2505"/>
    <x v="108"/>
    <x v="18"/>
    <n v="9"/>
    <n v="1"/>
    <x v="1"/>
    <x v="0"/>
    <s v="East"/>
    <x v="2"/>
    <s v="Durham West"/>
  </r>
  <r>
    <n v="2506"/>
    <x v="108"/>
    <x v="19"/>
    <n v="12"/>
    <n v="1"/>
    <x v="1"/>
    <x v="0"/>
    <s v="East"/>
    <x v="2"/>
    <s v="Durham West"/>
  </r>
  <r>
    <n v="2507"/>
    <x v="108"/>
    <x v="20"/>
    <n v="3"/>
    <n v="0"/>
    <x v="1"/>
    <x v="0"/>
    <s v="East"/>
    <x v="2"/>
    <s v="Durham West"/>
  </r>
  <r>
    <n v="2508"/>
    <x v="108"/>
    <x v="21"/>
    <n v="5"/>
    <n v="1"/>
    <x v="1"/>
    <x v="0"/>
    <s v="East"/>
    <x v="2"/>
    <s v="Durham West"/>
  </r>
  <r>
    <n v="2509"/>
    <x v="108"/>
    <x v="22"/>
    <n v="8"/>
    <n v="0"/>
    <x v="1"/>
    <x v="0"/>
    <s v="East"/>
    <x v="2"/>
    <s v="Durham West"/>
  </r>
  <r>
    <n v="2510"/>
    <x v="108"/>
    <x v="23"/>
    <n v="6"/>
    <n v="1"/>
    <x v="1"/>
    <x v="0"/>
    <s v="East"/>
    <x v="2"/>
    <s v="Durham West"/>
  </r>
  <r>
    <n v="2511"/>
    <x v="109"/>
    <x v="0"/>
    <n v="62"/>
    <n v="2"/>
    <x v="1"/>
    <x v="0"/>
    <s v="East"/>
    <x v="2"/>
    <s v="Durham West"/>
  </r>
  <r>
    <n v="2512"/>
    <x v="109"/>
    <x v="1"/>
    <n v="77"/>
    <n v="4"/>
    <x v="1"/>
    <x v="0"/>
    <s v="East"/>
    <x v="2"/>
    <s v="Durham West"/>
  </r>
  <r>
    <n v="2513"/>
    <x v="109"/>
    <x v="2"/>
    <n v="77"/>
    <n v="10"/>
    <x v="1"/>
    <x v="0"/>
    <s v="East"/>
    <x v="2"/>
    <s v="Durham West"/>
  </r>
  <r>
    <n v="2514"/>
    <x v="109"/>
    <x v="3"/>
    <n v="31"/>
    <n v="8"/>
    <x v="1"/>
    <x v="0"/>
    <s v="East"/>
    <x v="2"/>
    <s v="Durham West"/>
  </r>
  <r>
    <n v="2515"/>
    <x v="109"/>
    <x v="4"/>
    <n v="25"/>
    <n v="5"/>
    <x v="1"/>
    <x v="0"/>
    <s v="East"/>
    <x v="2"/>
    <s v="Durham West"/>
  </r>
  <r>
    <n v="2516"/>
    <x v="109"/>
    <x v="5"/>
    <n v="33"/>
    <n v="5"/>
    <x v="1"/>
    <x v="0"/>
    <s v="East"/>
    <x v="2"/>
    <s v="Durham West"/>
  </r>
  <r>
    <n v="2517"/>
    <x v="109"/>
    <x v="6"/>
    <n v="16"/>
    <n v="2"/>
    <x v="1"/>
    <x v="0"/>
    <s v="East"/>
    <x v="2"/>
    <s v="Durham West"/>
  </r>
  <r>
    <n v="2518"/>
    <x v="109"/>
    <x v="7"/>
    <n v="29"/>
    <n v="1"/>
    <x v="1"/>
    <x v="0"/>
    <s v="East"/>
    <x v="2"/>
    <s v="Durham West"/>
  </r>
  <r>
    <n v="2519"/>
    <x v="109"/>
    <x v="8"/>
    <n v="14"/>
    <n v="4"/>
    <x v="1"/>
    <x v="0"/>
    <s v="East"/>
    <x v="2"/>
    <s v="Durham West"/>
  </r>
  <r>
    <n v="2520"/>
    <x v="109"/>
    <x v="9"/>
    <n v="16"/>
    <n v="4"/>
    <x v="1"/>
    <x v="0"/>
    <s v="East"/>
    <x v="2"/>
    <s v="Durham West"/>
  </r>
  <r>
    <n v="2521"/>
    <x v="109"/>
    <x v="10"/>
    <n v="19"/>
    <n v="4"/>
    <x v="1"/>
    <x v="0"/>
    <s v="East"/>
    <x v="2"/>
    <s v="Durham West"/>
  </r>
  <r>
    <n v="2522"/>
    <x v="109"/>
    <x v="11"/>
    <n v="22"/>
    <n v="7"/>
    <x v="1"/>
    <x v="0"/>
    <s v="East"/>
    <x v="2"/>
    <s v="Durham West"/>
  </r>
  <r>
    <n v="2523"/>
    <x v="109"/>
    <x v="12"/>
    <n v="23"/>
    <n v="11"/>
    <x v="1"/>
    <x v="0"/>
    <s v="East"/>
    <x v="2"/>
    <s v="Durham West"/>
  </r>
  <r>
    <n v="2524"/>
    <x v="109"/>
    <x v="13"/>
    <n v="36"/>
    <n v="13"/>
    <x v="1"/>
    <x v="0"/>
    <s v="East"/>
    <x v="2"/>
    <s v="Durham West"/>
  </r>
  <r>
    <n v="2525"/>
    <x v="109"/>
    <x v="14"/>
    <n v="31"/>
    <n v="7"/>
    <x v="1"/>
    <x v="0"/>
    <s v="East"/>
    <x v="2"/>
    <s v="Durham West"/>
  </r>
  <r>
    <n v="2526"/>
    <x v="109"/>
    <x v="15"/>
    <n v="30"/>
    <n v="6"/>
    <x v="1"/>
    <x v="0"/>
    <s v="East"/>
    <x v="2"/>
    <s v="Durham West"/>
  </r>
  <r>
    <n v="2527"/>
    <x v="109"/>
    <x v="16"/>
    <n v="15"/>
    <n v="3"/>
    <x v="1"/>
    <x v="0"/>
    <s v="East"/>
    <x v="2"/>
    <s v="Durham West"/>
  </r>
  <r>
    <n v="2528"/>
    <x v="109"/>
    <x v="17"/>
    <n v="21"/>
    <n v="7"/>
    <x v="1"/>
    <x v="0"/>
    <s v="East"/>
    <x v="2"/>
    <s v="Durham West"/>
  </r>
  <r>
    <n v="2529"/>
    <x v="109"/>
    <x v="18"/>
    <n v="42"/>
    <n v="6"/>
    <x v="1"/>
    <x v="0"/>
    <s v="East"/>
    <x v="2"/>
    <s v="Durham West"/>
  </r>
  <r>
    <n v="2530"/>
    <x v="109"/>
    <x v="19"/>
    <n v="21"/>
    <n v="6"/>
    <x v="1"/>
    <x v="0"/>
    <s v="East"/>
    <x v="2"/>
    <s v="Durham West"/>
  </r>
  <r>
    <n v="2531"/>
    <x v="109"/>
    <x v="20"/>
    <n v="25"/>
    <n v="10"/>
    <x v="1"/>
    <x v="0"/>
    <s v="East"/>
    <x v="2"/>
    <s v="Durham West"/>
  </r>
  <r>
    <n v="2532"/>
    <x v="109"/>
    <x v="21"/>
    <n v="23"/>
    <n v="2"/>
    <x v="1"/>
    <x v="0"/>
    <s v="East"/>
    <x v="2"/>
    <s v="Durham West"/>
  </r>
  <r>
    <n v="2533"/>
    <x v="109"/>
    <x v="22"/>
    <n v="9"/>
    <n v="7"/>
    <x v="1"/>
    <x v="0"/>
    <s v="East"/>
    <x v="2"/>
    <s v="Durham West"/>
  </r>
  <r>
    <n v="2534"/>
    <x v="109"/>
    <x v="23"/>
    <n v="14"/>
    <n v="3"/>
    <x v="1"/>
    <x v="0"/>
    <s v="East"/>
    <x v="2"/>
    <s v="Durham West"/>
  </r>
  <r>
    <n v="2535"/>
    <x v="110"/>
    <x v="0"/>
    <n v="78"/>
    <n v="8"/>
    <x v="1"/>
    <x v="1"/>
    <s v="East"/>
    <x v="2"/>
    <s v="Durham West"/>
  </r>
  <r>
    <n v="2536"/>
    <x v="110"/>
    <x v="1"/>
    <n v="57"/>
    <n v="3"/>
    <x v="1"/>
    <x v="1"/>
    <s v="East"/>
    <x v="2"/>
    <s v="Durham West"/>
  </r>
  <r>
    <n v="2537"/>
    <x v="110"/>
    <x v="2"/>
    <n v="36"/>
    <n v="2"/>
    <x v="1"/>
    <x v="1"/>
    <s v="East"/>
    <x v="2"/>
    <s v="Durham West"/>
  </r>
  <r>
    <n v="2538"/>
    <x v="110"/>
    <x v="3"/>
    <n v="41"/>
    <n v="5"/>
    <x v="1"/>
    <x v="1"/>
    <s v="East"/>
    <x v="2"/>
    <s v="Durham West"/>
  </r>
  <r>
    <n v="2539"/>
    <x v="110"/>
    <x v="4"/>
    <n v="34"/>
    <n v="1"/>
    <x v="1"/>
    <x v="1"/>
    <s v="East"/>
    <x v="2"/>
    <s v="Durham West"/>
  </r>
  <r>
    <n v="2540"/>
    <x v="110"/>
    <x v="5"/>
    <n v="16"/>
    <n v="2"/>
    <x v="1"/>
    <x v="1"/>
    <s v="East"/>
    <x v="2"/>
    <s v="Durham West"/>
  </r>
  <r>
    <n v="2541"/>
    <x v="110"/>
    <x v="6"/>
    <n v="22"/>
    <n v="1"/>
    <x v="1"/>
    <x v="1"/>
    <s v="East"/>
    <x v="2"/>
    <s v="Durham West"/>
  </r>
  <r>
    <n v="2542"/>
    <x v="110"/>
    <x v="7"/>
    <n v="19"/>
    <n v="1"/>
    <x v="1"/>
    <x v="1"/>
    <s v="East"/>
    <x v="2"/>
    <s v="Durham West"/>
  </r>
  <r>
    <n v="2543"/>
    <x v="110"/>
    <x v="8"/>
    <n v="9"/>
    <n v="2"/>
    <x v="1"/>
    <x v="1"/>
    <s v="East"/>
    <x v="2"/>
    <s v="Durham West"/>
  </r>
  <r>
    <n v="2544"/>
    <x v="110"/>
    <x v="9"/>
    <n v="14"/>
    <n v="0"/>
    <x v="1"/>
    <x v="1"/>
    <s v="East"/>
    <x v="2"/>
    <s v="Durham West"/>
  </r>
  <r>
    <n v="2545"/>
    <x v="110"/>
    <x v="10"/>
    <n v="13"/>
    <n v="5"/>
    <x v="1"/>
    <x v="1"/>
    <s v="East"/>
    <x v="2"/>
    <s v="Durham West"/>
  </r>
  <r>
    <n v="2546"/>
    <x v="110"/>
    <x v="11"/>
    <n v="13"/>
    <n v="2"/>
    <x v="1"/>
    <x v="1"/>
    <s v="East"/>
    <x v="2"/>
    <s v="Durham West"/>
  </r>
  <r>
    <n v="2547"/>
    <x v="110"/>
    <x v="12"/>
    <n v="21"/>
    <n v="4"/>
    <x v="1"/>
    <x v="1"/>
    <s v="East"/>
    <x v="2"/>
    <s v="Durham West"/>
  </r>
  <r>
    <n v="2548"/>
    <x v="110"/>
    <x v="13"/>
    <n v="19"/>
    <n v="4"/>
    <x v="1"/>
    <x v="1"/>
    <s v="East"/>
    <x v="2"/>
    <s v="Durham West"/>
  </r>
  <r>
    <n v="2549"/>
    <x v="110"/>
    <x v="14"/>
    <n v="15"/>
    <n v="2"/>
    <x v="1"/>
    <x v="1"/>
    <s v="East"/>
    <x v="2"/>
    <s v="Durham West"/>
  </r>
  <r>
    <n v="2550"/>
    <x v="110"/>
    <x v="15"/>
    <n v="40"/>
    <n v="6"/>
    <x v="1"/>
    <x v="1"/>
    <s v="East"/>
    <x v="2"/>
    <s v="Durham West"/>
  </r>
  <r>
    <n v="2551"/>
    <x v="110"/>
    <x v="16"/>
    <n v="25"/>
    <n v="4"/>
    <x v="1"/>
    <x v="1"/>
    <s v="East"/>
    <x v="2"/>
    <s v="Durham West"/>
  </r>
  <r>
    <n v="2552"/>
    <x v="110"/>
    <x v="17"/>
    <n v="18"/>
    <n v="3"/>
    <x v="1"/>
    <x v="1"/>
    <s v="East"/>
    <x v="2"/>
    <s v="Durham West"/>
  </r>
  <r>
    <n v="2553"/>
    <x v="110"/>
    <x v="18"/>
    <n v="23"/>
    <n v="1"/>
    <x v="1"/>
    <x v="1"/>
    <s v="East"/>
    <x v="2"/>
    <s v="Durham West"/>
  </r>
  <r>
    <n v="2554"/>
    <x v="110"/>
    <x v="19"/>
    <n v="29"/>
    <n v="3"/>
    <x v="1"/>
    <x v="1"/>
    <s v="East"/>
    <x v="2"/>
    <s v="Durham West"/>
  </r>
  <r>
    <n v="2555"/>
    <x v="110"/>
    <x v="20"/>
    <n v="15"/>
    <n v="3"/>
    <x v="1"/>
    <x v="1"/>
    <s v="East"/>
    <x v="2"/>
    <s v="Durham West"/>
  </r>
  <r>
    <n v="2556"/>
    <x v="110"/>
    <x v="21"/>
    <n v="19"/>
    <n v="2"/>
    <x v="1"/>
    <x v="1"/>
    <s v="East"/>
    <x v="2"/>
    <s v="Durham West"/>
  </r>
  <r>
    <n v="2557"/>
    <x v="110"/>
    <x v="22"/>
    <n v="14"/>
    <n v="1"/>
    <x v="1"/>
    <x v="1"/>
    <s v="East"/>
    <x v="2"/>
    <s v="Durham West"/>
  </r>
  <r>
    <n v="2558"/>
    <x v="110"/>
    <x v="23"/>
    <n v="11"/>
    <n v="7"/>
    <x v="1"/>
    <x v="1"/>
    <s v="East"/>
    <x v="2"/>
    <s v="Durham West"/>
  </r>
  <r>
    <n v="2559"/>
    <x v="111"/>
    <x v="0"/>
    <n v="105"/>
    <n v="3"/>
    <x v="1"/>
    <x v="1"/>
    <s v="East"/>
    <x v="2"/>
    <s v="Durham West"/>
  </r>
  <r>
    <n v="2560"/>
    <x v="111"/>
    <x v="1"/>
    <n v="86"/>
    <n v="8"/>
    <x v="1"/>
    <x v="1"/>
    <s v="East"/>
    <x v="2"/>
    <s v="Durham West"/>
  </r>
  <r>
    <n v="2561"/>
    <x v="111"/>
    <x v="2"/>
    <n v="44"/>
    <n v="8"/>
    <x v="1"/>
    <x v="1"/>
    <s v="East"/>
    <x v="2"/>
    <s v="Durham West"/>
  </r>
  <r>
    <n v="2562"/>
    <x v="111"/>
    <x v="3"/>
    <n v="38"/>
    <n v="4"/>
    <x v="1"/>
    <x v="1"/>
    <s v="East"/>
    <x v="2"/>
    <s v="Durham West"/>
  </r>
  <r>
    <n v="2563"/>
    <x v="111"/>
    <x v="4"/>
    <n v="49"/>
    <n v="4"/>
    <x v="1"/>
    <x v="1"/>
    <s v="East"/>
    <x v="2"/>
    <s v="Durham West"/>
  </r>
  <r>
    <n v="2564"/>
    <x v="111"/>
    <x v="5"/>
    <n v="29"/>
    <n v="6"/>
    <x v="1"/>
    <x v="1"/>
    <s v="East"/>
    <x v="2"/>
    <s v="Durham West"/>
  </r>
  <r>
    <n v="2565"/>
    <x v="111"/>
    <x v="6"/>
    <n v="27"/>
    <n v="4"/>
    <x v="1"/>
    <x v="1"/>
    <s v="East"/>
    <x v="2"/>
    <s v="Durham West"/>
  </r>
  <r>
    <n v="2566"/>
    <x v="111"/>
    <x v="7"/>
    <n v="19"/>
    <n v="0"/>
    <x v="1"/>
    <x v="1"/>
    <s v="East"/>
    <x v="2"/>
    <s v="Durham West"/>
  </r>
  <r>
    <n v="2567"/>
    <x v="111"/>
    <x v="8"/>
    <n v="28"/>
    <n v="1"/>
    <x v="1"/>
    <x v="1"/>
    <s v="East"/>
    <x v="2"/>
    <s v="Durham West"/>
  </r>
  <r>
    <n v="2568"/>
    <x v="111"/>
    <x v="9"/>
    <n v="17"/>
    <n v="5"/>
    <x v="1"/>
    <x v="1"/>
    <s v="East"/>
    <x v="2"/>
    <s v="Durham West"/>
  </r>
  <r>
    <n v="2569"/>
    <x v="111"/>
    <x v="10"/>
    <n v="21"/>
    <n v="0"/>
    <x v="1"/>
    <x v="1"/>
    <s v="East"/>
    <x v="2"/>
    <s v="Durham West"/>
  </r>
  <r>
    <n v="2570"/>
    <x v="111"/>
    <x v="11"/>
    <n v="38"/>
    <n v="1"/>
    <x v="1"/>
    <x v="1"/>
    <s v="East"/>
    <x v="2"/>
    <s v="Durham West"/>
  </r>
  <r>
    <n v="2571"/>
    <x v="111"/>
    <x v="12"/>
    <n v="29"/>
    <n v="5"/>
    <x v="1"/>
    <x v="1"/>
    <s v="East"/>
    <x v="2"/>
    <s v="Durham West"/>
  </r>
  <r>
    <n v="2572"/>
    <x v="111"/>
    <x v="13"/>
    <n v="34"/>
    <n v="6"/>
    <x v="1"/>
    <x v="1"/>
    <s v="East"/>
    <x v="2"/>
    <s v="Durham West"/>
  </r>
  <r>
    <n v="2573"/>
    <x v="111"/>
    <x v="14"/>
    <n v="26"/>
    <n v="7"/>
    <x v="1"/>
    <x v="1"/>
    <s v="East"/>
    <x v="2"/>
    <s v="Durham West"/>
  </r>
  <r>
    <n v="2574"/>
    <x v="111"/>
    <x v="15"/>
    <n v="39"/>
    <n v="3"/>
    <x v="1"/>
    <x v="1"/>
    <s v="East"/>
    <x v="2"/>
    <s v="Durham West"/>
  </r>
  <r>
    <n v="2575"/>
    <x v="111"/>
    <x v="16"/>
    <n v="30"/>
    <n v="6"/>
    <x v="1"/>
    <x v="1"/>
    <s v="East"/>
    <x v="2"/>
    <s v="Durham West"/>
  </r>
  <r>
    <n v="2576"/>
    <x v="111"/>
    <x v="17"/>
    <n v="25"/>
    <n v="5"/>
    <x v="1"/>
    <x v="1"/>
    <s v="East"/>
    <x v="2"/>
    <s v="Durham West"/>
  </r>
  <r>
    <n v="2577"/>
    <x v="111"/>
    <x v="18"/>
    <n v="31"/>
    <n v="10"/>
    <x v="1"/>
    <x v="1"/>
    <s v="East"/>
    <x v="2"/>
    <s v="Durham West"/>
  </r>
  <r>
    <n v="2578"/>
    <x v="111"/>
    <x v="19"/>
    <n v="29"/>
    <n v="6"/>
    <x v="1"/>
    <x v="1"/>
    <s v="East"/>
    <x v="2"/>
    <s v="Durham West"/>
  </r>
  <r>
    <n v="2579"/>
    <x v="111"/>
    <x v="20"/>
    <n v="21"/>
    <n v="5"/>
    <x v="1"/>
    <x v="1"/>
    <s v="East"/>
    <x v="2"/>
    <s v="Durham West"/>
  </r>
  <r>
    <n v="2580"/>
    <x v="111"/>
    <x v="21"/>
    <n v="16"/>
    <n v="5"/>
    <x v="1"/>
    <x v="1"/>
    <s v="East"/>
    <x v="2"/>
    <s v="Durham West"/>
  </r>
  <r>
    <n v="2581"/>
    <x v="111"/>
    <x v="22"/>
    <n v="18"/>
    <n v="4"/>
    <x v="1"/>
    <x v="1"/>
    <s v="East"/>
    <x v="2"/>
    <s v="Durham West"/>
  </r>
  <r>
    <n v="2582"/>
    <x v="111"/>
    <x v="23"/>
    <n v="33"/>
    <n v="2"/>
    <x v="1"/>
    <x v="1"/>
    <s v="East"/>
    <x v="2"/>
    <s v="Durham West"/>
  </r>
  <r>
    <n v="2584"/>
    <x v="112"/>
    <x v="0"/>
    <n v="89"/>
    <n v="8"/>
    <x v="1"/>
    <x v="1"/>
    <s v="East"/>
    <x v="2"/>
    <s v="Durham West"/>
  </r>
  <r>
    <n v="2585"/>
    <x v="112"/>
    <x v="1"/>
    <n v="99"/>
    <n v="12"/>
    <x v="1"/>
    <x v="1"/>
    <s v="East"/>
    <x v="2"/>
    <s v="Durham West"/>
  </r>
  <r>
    <n v="2586"/>
    <x v="112"/>
    <x v="2"/>
    <n v="61"/>
    <n v="15"/>
    <x v="1"/>
    <x v="1"/>
    <s v="East"/>
    <x v="2"/>
    <s v="Durham West"/>
  </r>
  <r>
    <n v="2587"/>
    <x v="112"/>
    <x v="3"/>
    <n v="59"/>
    <n v="7"/>
    <x v="1"/>
    <x v="1"/>
    <s v="East"/>
    <x v="2"/>
    <s v="Durham West"/>
  </r>
  <r>
    <n v="2588"/>
    <x v="112"/>
    <x v="4"/>
    <n v="46"/>
    <n v="9"/>
    <x v="1"/>
    <x v="1"/>
    <s v="East"/>
    <x v="2"/>
    <s v="Durham West"/>
  </r>
  <r>
    <n v="2589"/>
    <x v="112"/>
    <x v="5"/>
    <n v="41"/>
    <n v="5"/>
    <x v="1"/>
    <x v="1"/>
    <s v="East"/>
    <x v="2"/>
    <s v="Durham West"/>
  </r>
  <r>
    <n v="2590"/>
    <x v="112"/>
    <x v="6"/>
    <n v="32"/>
    <n v="5"/>
    <x v="1"/>
    <x v="1"/>
    <s v="East"/>
    <x v="2"/>
    <s v="Durham West"/>
  </r>
  <r>
    <n v="2591"/>
    <x v="112"/>
    <x v="7"/>
    <n v="21"/>
    <n v="3"/>
    <x v="1"/>
    <x v="1"/>
    <s v="East"/>
    <x v="2"/>
    <s v="Durham West"/>
  </r>
  <r>
    <n v="2592"/>
    <x v="112"/>
    <x v="8"/>
    <n v="12"/>
    <n v="3"/>
    <x v="1"/>
    <x v="1"/>
    <s v="East"/>
    <x v="2"/>
    <s v="Durham West"/>
  </r>
  <r>
    <n v="2593"/>
    <x v="112"/>
    <x v="9"/>
    <n v="18"/>
    <n v="6"/>
    <x v="1"/>
    <x v="1"/>
    <s v="East"/>
    <x v="2"/>
    <s v="Durham West"/>
  </r>
  <r>
    <n v="2594"/>
    <x v="112"/>
    <x v="10"/>
    <n v="12"/>
    <n v="5"/>
    <x v="1"/>
    <x v="1"/>
    <s v="East"/>
    <x v="2"/>
    <s v="Durham West"/>
  </r>
  <r>
    <n v="2595"/>
    <x v="112"/>
    <x v="11"/>
    <n v="35"/>
    <n v="11"/>
    <x v="1"/>
    <x v="1"/>
    <s v="East"/>
    <x v="2"/>
    <s v="Durham West"/>
  </r>
  <r>
    <n v="2596"/>
    <x v="112"/>
    <x v="12"/>
    <n v="32"/>
    <n v="11"/>
    <x v="1"/>
    <x v="1"/>
    <s v="East"/>
    <x v="2"/>
    <s v="Durham West"/>
  </r>
  <r>
    <n v="2597"/>
    <x v="112"/>
    <x v="13"/>
    <n v="48"/>
    <n v="14"/>
    <x v="1"/>
    <x v="1"/>
    <s v="East"/>
    <x v="2"/>
    <s v="Durham West"/>
  </r>
  <r>
    <n v="2598"/>
    <x v="112"/>
    <x v="14"/>
    <n v="42"/>
    <n v="18"/>
    <x v="1"/>
    <x v="1"/>
    <s v="East"/>
    <x v="2"/>
    <s v="Durham West"/>
  </r>
  <r>
    <n v="2599"/>
    <x v="112"/>
    <x v="15"/>
    <n v="33"/>
    <n v="7"/>
    <x v="1"/>
    <x v="1"/>
    <s v="East"/>
    <x v="2"/>
    <s v="Durham West"/>
  </r>
  <r>
    <n v="2600"/>
    <x v="112"/>
    <x v="16"/>
    <n v="51"/>
    <n v="12"/>
    <x v="1"/>
    <x v="1"/>
    <s v="East"/>
    <x v="2"/>
    <s v="Durham West"/>
  </r>
  <r>
    <n v="2601"/>
    <x v="112"/>
    <x v="17"/>
    <n v="42"/>
    <n v="9"/>
    <x v="1"/>
    <x v="1"/>
    <s v="East"/>
    <x v="2"/>
    <s v="Durham West"/>
  </r>
  <r>
    <n v="2602"/>
    <x v="112"/>
    <x v="18"/>
    <n v="33"/>
    <n v="6"/>
    <x v="1"/>
    <x v="1"/>
    <s v="East"/>
    <x v="2"/>
    <s v="Durham West"/>
  </r>
  <r>
    <n v="2603"/>
    <x v="112"/>
    <x v="19"/>
    <n v="28"/>
    <n v="6"/>
    <x v="1"/>
    <x v="1"/>
    <s v="East"/>
    <x v="2"/>
    <s v="Durham West"/>
  </r>
  <r>
    <n v="2604"/>
    <x v="112"/>
    <x v="20"/>
    <n v="29"/>
    <n v="5"/>
    <x v="1"/>
    <x v="1"/>
    <s v="East"/>
    <x v="2"/>
    <s v="Durham West"/>
  </r>
  <r>
    <n v="2605"/>
    <x v="112"/>
    <x v="21"/>
    <n v="39"/>
    <n v="5"/>
    <x v="1"/>
    <x v="1"/>
    <s v="East"/>
    <x v="2"/>
    <s v="Durham West"/>
  </r>
  <r>
    <n v="2606"/>
    <x v="112"/>
    <x v="22"/>
    <n v="19"/>
    <n v="3"/>
    <x v="1"/>
    <x v="1"/>
    <s v="East"/>
    <x v="2"/>
    <s v="Durham West"/>
  </r>
  <r>
    <n v="2607"/>
    <x v="112"/>
    <x v="23"/>
    <n v="16"/>
    <n v="4"/>
    <x v="1"/>
    <x v="1"/>
    <s v="East"/>
    <x v="2"/>
    <s v="Durham West"/>
  </r>
  <r>
    <n v="2608"/>
    <x v="113"/>
    <x v="0"/>
    <n v="49"/>
    <n v="0"/>
    <x v="0"/>
    <x v="0"/>
    <s v="East"/>
    <x v="2"/>
    <s v="Durham West"/>
  </r>
  <r>
    <n v="2609"/>
    <x v="113"/>
    <x v="1"/>
    <n v="31"/>
    <n v="2"/>
    <x v="0"/>
    <x v="0"/>
    <s v="East"/>
    <x v="2"/>
    <s v="Durham West"/>
  </r>
  <r>
    <n v="2610"/>
    <x v="113"/>
    <x v="2"/>
    <n v="33"/>
    <n v="0"/>
    <x v="0"/>
    <x v="0"/>
    <s v="East"/>
    <x v="2"/>
    <s v="Durham West"/>
  </r>
  <r>
    <n v="2611"/>
    <x v="113"/>
    <x v="3"/>
    <n v="18"/>
    <n v="1"/>
    <x v="0"/>
    <x v="0"/>
    <s v="East"/>
    <x v="2"/>
    <s v="Durham West"/>
  </r>
  <r>
    <n v="2612"/>
    <x v="113"/>
    <x v="4"/>
    <n v="21"/>
    <n v="0"/>
    <x v="0"/>
    <x v="0"/>
    <s v="East"/>
    <x v="2"/>
    <s v="Durham West"/>
  </r>
  <r>
    <n v="2613"/>
    <x v="113"/>
    <x v="5"/>
    <n v="8"/>
    <n v="0"/>
    <x v="0"/>
    <x v="0"/>
    <s v="East"/>
    <x v="2"/>
    <s v="Durham West"/>
  </r>
  <r>
    <n v="2614"/>
    <x v="113"/>
    <x v="6"/>
    <n v="7"/>
    <n v="1"/>
    <x v="0"/>
    <x v="0"/>
    <s v="East"/>
    <x v="2"/>
    <s v="Durham West"/>
  </r>
  <r>
    <n v="2615"/>
    <x v="113"/>
    <x v="7"/>
    <n v="6"/>
    <n v="0"/>
    <x v="0"/>
    <x v="0"/>
    <s v="East"/>
    <x v="2"/>
    <s v="Durham West"/>
  </r>
  <r>
    <n v="2616"/>
    <x v="113"/>
    <x v="8"/>
    <n v="5"/>
    <n v="0"/>
    <x v="0"/>
    <x v="0"/>
    <s v="East"/>
    <x v="2"/>
    <s v="Durham West"/>
  </r>
  <r>
    <n v="2617"/>
    <x v="113"/>
    <x v="9"/>
    <n v="5"/>
    <n v="2"/>
    <x v="0"/>
    <x v="0"/>
    <s v="East"/>
    <x v="2"/>
    <s v="Durham West"/>
  </r>
  <r>
    <n v="2618"/>
    <x v="113"/>
    <x v="10"/>
    <n v="5"/>
    <n v="1"/>
    <x v="0"/>
    <x v="0"/>
    <s v="East"/>
    <x v="2"/>
    <s v="Durham West"/>
  </r>
  <r>
    <n v="2619"/>
    <x v="113"/>
    <x v="11"/>
    <n v="9"/>
    <n v="1"/>
    <x v="0"/>
    <x v="0"/>
    <s v="East"/>
    <x v="2"/>
    <s v="Durham West"/>
  </r>
  <r>
    <n v="2620"/>
    <x v="113"/>
    <x v="12"/>
    <n v="17"/>
    <n v="1"/>
    <x v="0"/>
    <x v="0"/>
    <s v="East"/>
    <x v="2"/>
    <s v="Durham West"/>
  </r>
  <r>
    <n v="2621"/>
    <x v="113"/>
    <x v="13"/>
    <n v="14"/>
    <n v="0"/>
    <x v="0"/>
    <x v="0"/>
    <s v="East"/>
    <x v="2"/>
    <s v="Durham West"/>
  </r>
  <r>
    <n v="2622"/>
    <x v="113"/>
    <x v="14"/>
    <n v="15"/>
    <n v="1"/>
    <x v="0"/>
    <x v="0"/>
    <s v="East"/>
    <x v="2"/>
    <s v="Durham West"/>
  </r>
  <r>
    <n v="2623"/>
    <x v="113"/>
    <x v="15"/>
    <n v="13"/>
    <n v="2"/>
    <x v="0"/>
    <x v="0"/>
    <s v="East"/>
    <x v="2"/>
    <s v="Durham West"/>
  </r>
  <r>
    <n v="2624"/>
    <x v="113"/>
    <x v="16"/>
    <n v="11"/>
    <n v="1"/>
    <x v="0"/>
    <x v="0"/>
    <s v="East"/>
    <x v="2"/>
    <s v="Durham West"/>
  </r>
  <r>
    <n v="2625"/>
    <x v="113"/>
    <x v="17"/>
    <n v="23"/>
    <n v="0"/>
    <x v="0"/>
    <x v="0"/>
    <s v="East"/>
    <x v="2"/>
    <s v="Durham West"/>
  </r>
  <r>
    <n v="2626"/>
    <x v="113"/>
    <x v="18"/>
    <n v="23"/>
    <n v="1"/>
    <x v="0"/>
    <x v="0"/>
    <s v="East"/>
    <x v="2"/>
    <s v="Durham West"/>
  </r>
  <r>
    <n v="2627"/>
    <x v="113"/>
    <x v="19"/>
    <n v="6"/>
    <n v="1"/>
    <x v="0"/>
    <x v="0"/>
    <s v="East"/>
    <x v="2"/>
    <s v="Durham West"/>
  </r>
  <r>
    <n v="2628"/>
    <x v="113"/>
    <x v="20"/>
    <n v="12"/>
    <n v="3"/>
    <x v="0"/>
    <x v="0"/>
    <s v="East"/>
    <x v="2"/>
    <s v="Durham West"/>
  </r>
  <r>
    <n v="2629"/>
    <x v="113"/>
    <x v="21"/>
    <n v="6"/>
    <n v="3"/>
    <x v="0"/>
    <x v="0"/>
    <s v="East"/>
    <x v="2"/>
    <s v="Durham West"/>
  </r>
  <r>
    <n v="2630"/>
    <x v="113"/>
    <x v="22"/>
    <n v="5"/>
    <n v="1"/>
    <x v="0"/>
    <x v="0"/>
    <s v="East"/>
    <x v="2"/>
    <s v="Durham West"/>
  </r>
  <r>
    <n v="2631"/>
    <x v="113"/>
    <x v="23"/>
    <n v="7"/>
    <n v="0"/>
    <x v="0"/>
    <x v="0"/>
    <s v="East"/>
    <x v="2"/>
    <s v="Durham West"/>
  </r>
  <r>
    <n v="2632"/>
    <x v="114"/>
    <x v="0"/>
    <n v="51"/>
    <n v="0"/>
    <x v="1"/>
    <x v="1"/>
    <s v="East"/>
    <x v="2"/>
    <s v="Durham West"/>
  </r>
  <r>
    <n v="2633"/>
    <x v="114"/>
    <x v="1"/>
    <n v="37"/>
    <n v="1"/>
    <x v="1"/>
    <x v="1"/>
    <s v="East"/>
    <x v="2"/>
    <s v="Durham West"/>
  </r>
  <r>
    <n v="2634"/>
    <x v="114"/>
    <x v="2"/>
    <n v="23"/>
    <n v="0"/>
    <x v="1"/>
    <x v="1"/>
    <s v="East"/>
    <x v="2"/>
    <s v="Durham West"/>
  </r>
  <r>
    <n v="2635"/>
    <x v="114"/>
    <x v="3"/>
    <n v="32"/>
    <n v="0"/>
    <x v="1"/>
    <x v="1"/>
    <s v="East"/>
    <x v="2"/>
    <s v="Durham West"/>
  </r>
  <r>
    <n v="2636"/>
    <x v="114"/>
    <x v="4"/>
    <n v="20"/>
    <n v="0"/>
    <x v="1"/>
    <x v="1"/>
    <s v="East"/>
    <x v="2"/>
    <s v="Durham West"/>
  </r>
  <r>
    <n v="2637"/>
    <x v="114"/>
    <x v="5"/>
    <n v="19"/>
    <n v="0"/>
    <x v="1"/>
    <x v="1"/>
    <s v="East"/>
    <x v="2"/>
    <s v="Durham West"/>
  </r>
  <r>
    <n v="2638"/>
    <x v="114"/>
    <x v="6"/>
    <n v="10"/>
    <n v="0"/>
    <x v="1"/>
    <x v="1"/>
    <s v="East"/>
    <x v="2"/>
    <s v="Durham West"/>
  </r>
  <r>
    <n v="2639"/>
    <x v="114"/>
    <x v="7"/>
    <n v="12"/>
    <n v="0"/>
    <x v="1"/>
    <x v="1"/>
    <s v="East"/>
    <x v="2"/>
    <s v="Durham West"/>
  </r>
  <r>
    <n v="2640"/>
    <x v="114"/>
    <x v="8"/>
    <n v="7"/>
    <n v="0"/>
    <x v="1"/>
    <x v="1"/>
    <s v="East"/>
    <x v="2"/>
    <s v="Durham West"/>
  </r>
  <r>
    <n v="2641"/>
    <x v="114"/>
    <x v="9"/>
    <n v="6"/>
    <n v="0"/>
    <x v="1"/>
    <x v="1"/>
    <s v="East"/>
    <x v="2"/>
    <s v="Durham West"/>
  </r>
  <r>
    <n v="2642"/>
    <x v="114"/>
    <x v="10"/>
    <n v="9"/>
    <n v="0"/>
    <x v="1"/>
    <x v="1"/>
    <s v="East"/>
    <x v="2"/>
    <s v="Durham West"/>
  </r>
  <r>
    <n v="2643"/>
    <x v="114"/>
    <x v="11"/>
    <n v="8"/>
    <n v="0"/>
    <x v="1"/>
    <x v="1"/>
    <s v="East"/>
    <x v="2"/>
    <s v="Durham West"/>
  </r>
  <r>
    <n v="2644"/>
    <x v="114"/>
    <x v="12"/>
    <n v="12"/>
    <n v="0"/>
    <x v="1"/>
    <x v="1"/>
    <s v="East"/>
    <x v="2"/>
    <s v="Durham West"/>
  </r>
  <r>
    <n v="2645"/>
    <x v="114"/>
    <x v="13"/>
    <n v="27"/>
    <n v="0"/>
    <x v="1"/>
    <x v="1"/>
    <s v="East"/>
    <x v="2"/>
    <s v="Durham West"/>
  </r>
  <r>
    <n v="2646"/>
    <x v="114"/>
    <x v="14"/>
    <n v="16"/>
    <n v="1"/>
    <x v="1"/>
    <x v="1"/>
    <s v="East"/>
    <x v="2"/>
    <s v="Durham West"/>
  </r>
  <r>
    <n v="2647"/>
    <x v="114"/>
    <x v="15"/>
    <n v="21"/>
    <n v="1"/>
    <x v="1"/>
    <x v="1"/>
    <s v="East"/>
    <x v="2"/>
    <s v="Durham West"/>
  </r>
  <r>
    <n v="2648"/>
    <x v="114"/>
    <x v="16"/>
    <n v="7"/>
    <n v="0"/>
    <x v="1"/>
    <x v="1"/>
    <s v="East"/>
    <x v="2"/>
    <s v="Durham West"/>
  </r>
  <r>
    <n v="2649"/>
    <x v="114"/>
    <x v="17"/>
    <n v="17"/>
    <n v="0"/>
    <x v="1"/>
    <x v="1"/>
    <s v="East"/>
    <x v="2"/>
    <s v="Durham West"/>
  </r>
  <r>
    <n v="2650"/>
    <x v="114"/>
    <x v="18"/>
    <n v="15"/>
    <n v="0"/>
    <x v="1"/>
    <x v="1"/>
    <s v="East"/>
    <x v="2"/>
    <s v="Durham West"/>
  </r>
  <r>
    <n v="2651"/>
    <x v="114"/>
    <x v="19"/>
    <n v="13"/>
    <n v="1"/>
    <x v="1"/>
    <x v="1"/>
    <s v="East"/>
    <x v="2"/>
    <s v="Durham West"/>
  </r>
  <r>
    <n v="2652"/>
    <x v="114"/>
    <x v="20"/>
    <n v="9"/>
    <n v="1"/>
    <x v="1"/>
    <x v="1"/>
    <s v="East"/>
    <x v="2"/>
    <s v="Durham West"/>
  </r>
  <r>
    <n v="2653"/>
    <x v="114"/>
    <x v="21"/>
    <n v="7"/>
    <n v="1"/>
    <x v="1"/>
    <x v="1"/>
    <s v="East"/>
    <x v="2"/>
    <s v="Durham West"/>
  </r>
  <r>
    <n v="2654"/>
    <x v="114"/>
    <x v="22"/>
    <n v="10"/>
    <n v="1"/>
    <x v="1"/>
    <x v="1"/>
    <s v="East"/>
    <x v="2"/>
    <s v="Durham West"/>
  </r>
  <r>
    <n v="2655"/>
    <x v="114"/>
    <x v="23"/>
    <n v="8"/>
    <n v="0"/>
    <x v="1"/>
    <x v="1"/>
    <s v="East"/>
    <x v="2"/>
    <s v="Durham West"/>
  </r>
  <r>
    <n v="2656"/>
    <x v="115"/>
    <x v="0"/>
    <n v="2"/>
    <n v="0"/>
    <x v="0"/>
    <x v="0"/>
    <s v="East"/>
    <x v="2"/>
    <s v="Durham West"/>
  </r>
  <r>
    <n v="2657"/>
    <x v="115"/>
    <x v="2"/>
    <n v="4"/>
    <n v="0"/>
    <x v="0"/>
    <x v="0"/>
    <s v="East"/>
    <x v="2"/>
    <s v="Durham West"/>
  </r>
  <r>
    <n v="2658"/>
    <x v="115"/>
    <x v="3"/>
    <n v="2"/>
    <n v="0"/>
    <x v="0"/>
    <x v="0"/>
    <s v="East"/>
    <x v="2"/>
    <s v="Durham West"/>
  </r>
  <r>
    <n v="2659"/>
    <x v="115"/>
    <x v="4"/>
    <n v="1"/>
    <n v="0"/>
    <x v="0"/>
    <x v="0"/>
    <s v="East"/>
    <x v="2"/>
    <s v="Durham West"/>
  </r>
  <r>
    <n v="2660"/>
    <x v="115"/>
    <x v="8"/>
    <n v="1"/>
    <n v="0"/>
    <x v="0"/>
    <x v="0"/>
    <s v="East"/>
    <x v="2"/>
    <s v="Durham West"/>
  </r>
  <r>
    <n v="2661"/>
    <x v="115"/>
    <x v="9"/>
    <n v="1"/>
    <n v="0"/>
    <x v="0"/>
    <x v="0"/>
    <s v="East"/>
    <x v="2"/>
    <s v="Durham West"/>
  </r>
  <r>
    <n v="2662"/>
    <x v="115"/>
    <x v="14"/>
    <n v="2"/>
    <n v="0"/>
    <x v="0"/>
    <x v="0"/>
    <s v="East"/>
    <x v="2"/>
    <s v="Durham West"/>
  </r>
  <r>
    <n v="2663"/>
    <x v="115"/>
    <x v="15"/>
    <n v="1"/>
    <n v="0"/>
    <x v="0"/>
    <x v="0"/>
    <s v="East"/>
    <x v="2"/>
    <s v="Durham West"/>
  </r>
  <r>
    <n v="2664"/>
    <x v="115"/>
    <x v="17"/>
    <n v="1"/>
    <n v="0"/>
    <x v="0"/>
    <x v="0"/>
    <s v="East"/>
    <x v="2"/>
    <s v="Durham West"/>
  </r>
  <r>
    <n v="2665"/>
    <x v="115"/>
    <x v="18"/>
    <n v="2"/>
    <n v="0"/>
    <x v="0"/>
    <x v="0"/>
    <s v="East"/>
    <x v="2"/>
    <s v="Durham West"/>
  </r>
  <r>
    <n v="2666"/>
    <x v="115"/>
    <x v="19"/>
    <n v="2"/>
    <n v="0"/>
    <x v="0"/>
    <x v="0"/>
    <s v="East"/>
    <x v="2"/>
    <s v="Durham West"/>
  </r>
  <r>
    <n v="2667"/>
    <x v="115"/>
    <x v="23"/>
    <n v="1"/>
    <n v="0"/>
    <x v="0"/>
    <x v="0"/>
    <s v="East"/>
    <x v="2"/>
    <s v="Durham West"/>
  </r>
  <r>
    <n v="2668"/>
    <x v="116"/>
    <x v="0"/>
    <n v="59"/>
    <n v="1"/>
    <x v="1"/>
    <x v="1"/>
    <s v="East"/>
    <x v="2"/>
    <s v="Durham West"/>
  </r>
  <r>
    <n v="2669"/>
    <x v="116"/>
    <x v="1"/>
    <n v="46"/>
    <n v="1"/>
    <x v="1"/>
    <x v="1"/>
    <s v="East"/>
    <x v="2"/>
    <s v="Durham West"/>
  </r>
  <r>
    <n v="2670"/>
    <x v="116"/>
    <x v="2"/>
    <n v="46"/>
    <n v="2"/>
    <x v="1"/>
    <x v="1"/>
    <s v="East"/>
    <x v="2"/>
    <s v="Durham West"/>
  </r>
  <r>
    <n v="2671"/>
    <x v="116"/>
    <x v="3"/>
    <n v="34"/>
    <n v="4"/>
    <x v="1"/>
    <x v="1"/>
    <s v="East"/>
    <x v="2"/>
    <s v="Durham West"/>
  </r>
  <r>
    <n v="2672"/>
    <x v="116"/>
    <x v="4"/>
    <n v="25"/>
    <n v="2"/>
    <x v="1"/>
    <x v="1"/>
    <s v="East"/>
    <x v="2"/>
    <s v="Durham West"/>
  </r>
  <r>
    <n v="2673"/>
    <x v="116"/>
    <x v="5"/>
    <n v="26"/>
    <n v="2"/>
    <x v="1"/>
    <x v="1"/>
    <s v="East"/>
    <x v="2"/>
    <s v="Durham West"/>
  </r>
  <r>
    <n v="2674"/>
    <x v="116"/>
    <x v="6"/>
    <n v="12"/>
    <n v="4"/>
    <x v="1"/>
    <x v="1"/>
    <s v="East"/>
    <x v="2"/>
    <s v="Durham West"/>
  </r>
  <r>
    <n v="2675"/>
    <x v="116"/>
    <x v="7"/>
    <n v="12"/>
    <n v="0"/>
    <x v="1"/>
    <x v="1"/>
    <s v="East"/>
    <x v="2"/>
    <s v="Durham West"/>
  </r>
  <r>
    <n v="2676"/>
    <x v="116"/>
    <x v="8"/>
    <n v="14"/>
    <n v="0"/>
    <x v="1"/>
    <x v="1"/>
    <s v="East"/>
    <x v="2"/>
    <s v="Durham West"/>
  </r>
  <r>
    <n v="2677"/>
    <x v="116"/>
    <x v="9"/>
    <n v="9"/>
    <n v="1"/>
    <x v="1"/>
    <x v="1"/>
    <s v="East"/>
    <x v="2"/>
    <s v="Durham West"/>
  </r>
  <r>
    <n v="2678"/>
    <x v="116"/>
    <x v="10"/>
    <n v="13"/>
    <n v="1"/>
    <x v="1"/>
    <x v="1"/>
    <s v="East"/>
    <x v="2"/>
    <s v="Durham West"/>
  </r>
  <r>
    <n v="2679"/>
    <x v="116"/>
    <x v="11"/>
    <n v="13"/>
    <n v="1"/>
    <x v="1"/>
    <x v="1"/>
    <s v="East"/>
    <x v="2"/>
    <s v="Durham West"/>
  </r>
  <r>
    <n v="2680"/>
    <x v="116"/>
    <x v="12"/>
    <n v="19"/>
    <n v="4"/>
    <x v="1"/>
    <x v="1"/>
    <s v="East"/>
    <x v="2"/>
    <s v="Durham West"/>
  </r>
  <r>
    <n v="2681"/>
    <x v="116"/>
    <x v="13"/>
    <n v="15"/>
    <n v="2"/>
    <x v="1"/>
    <x v="1"/>
    <s v="East"/>
    <x v="2"/>
    <s v="Durham West"/>
  </r>
  <r>
    <n v="2682"/>
    <x v="116"/>
    <x v="14"/>
    <n v="34"/>
    <n v="1"/>
    <x v="1"/>
    <x v="1"/>
    <s v="East"/>
    <x v="2"/>
    <s v="Durham West"/>
  </r>
  <r>
    <n v="2683"/>
    <x v="116"/>
    <x v="15"/>
    <n v="28"/>
    <n v="9"/>
    <x v="1"/>
    <x v="1"/>
    <s v="East"/>
    <x v="2"/>
    <s v="Durham West"/>
  </r>
  <r>
    <n v="2684"/>
    <x v="116"/>
    <x v="16"/>
    <n v="14"/>
    <n v="4"/>
    <x v="1"/>
    <x v="1"/>
    <s v="East"/>
    <x v="2"/>
    <s v="Durham West"/>
  </r>
  <r>
    <n v="2685"/>
    <x v="116"/>
    <x v="17"/>
    <n v="27"/>
    <n v="3"/>
    <x v="1"/>
    <x v="1"/>
    <s v="East"/>
    <x v="2"/>
    <s v="Durham West"/>
  </r>
  <r>
    <n v="2686"/>
    <x v="116"/>
    <x v="18"/>
    <n v="21"/>
    <n v="1"/>
    <x v="1"/>
    <x v="1"/>
    <s v="East"/>
    <x v="2"/>
    <s v="Durham West"/>
  </r>
  <r>
    <n v="2687"/>
    <x v="116"/>
    <x v="19"/>
    <n v="14"/>
    <n v="2"/>
    <x v="1"/>
    <x v="1"/>
    <s v="East"/>
    <x v="2"/>
    <s v="Durham West"/>
  </r>
  <r>
    <n v="2688"/>
    <x v="116"/>
    <x v="20"/>
    <n v="25"/>
    <n v="3"/>
    <x v="1"/>
    <x v="1"/>
    <s v="East"/>
    <x v="2"/>
    <s v="Durham West"/>
  </r>
  <r>
    <n v="2689"/>
    <x v="116"/>
    <x v="21"/>
    <n v="7"/>
    <n v="0"/>
    <x v="1"/>
    <x v="1"/>
    <s v="East"/>
    <x v="2"/>
    <s v="Durham West"/>
  </r>
  <r>
    <n v="2690"/>
    <x v="116"/>
    <x v="22"/>
    <n v="10"/>
    <n v="3"/>
    <x v="1"/>
    <x v="1"/>
    <s v="East"/>
    <x v="2"/>
    <s v="Durham West"/>
  </r>
  <r>
    <n v="2691"/>
    <x v="116"/>
    <x v="23"/>
    <n v="7"/>
    <n v="4"/>
    <x v="1"/>
    <x v="1"/>
    <s v="East"/>
    <x v="2"/>
    <s v="Durham West"/>
  </r>
  <r>
    <n v="2692"/>
    <x v="117"/>
    <x v="0"/>
    <n v="38"/>
    <n v="2"/>
    <x v="0"/>
    <x v="0"/>
    <s v="West"/>
    <x v="6"/>
    <s v="Niagara"/>
  </r>
  <r>
    <n v="2693"/>
    <x v="117"/>
    <x v="1"/>
    <n v="18"/>
    <n v="9"/>
    <x v="0"/>
    <x v="0"/>
    <s v="West"/>
    <x v="6"/>
    <s v="Niagara"/>
  </r>
  <r>
    <n v="2694"/>
    <x v="117"/>
    <x v="2"/>
    <n v="31"/>
    <n v="5"/>
    <x v="0"/>
    <x v="0"/>
    <s v="West"/>
    <x v="6"/>
    <s v="Niagara"/>
  </r>
  <r>
    <n v="2695"/>
    <x v="117"/>
    <x v="3"/>
    <n v="20"/>
    <n v="3"/>
    <x v="0"/>
    <x v="0"/>
    <s v="West"/>
    <x v="6"/>
    <s v="Niagara"/>
  </r>
  <r>
    <n v="2696"/>
    <x v="117"/>
    <x v="4"/>
    <n v="15"/>
    <n v="2"/>
    <x v="0"/>
    <x v="0"/>
    <s v="West"/>
    <x v="6"/>
    <s v="Niagara"/>
  </r>
  <r>
    <n v="2697"/>
    <x v="117"/>
    <x v="5"/>
    <n v="43"/>
    <n v="1"/>
    <x v="0"/>
    <x v="0"/>
    <s v="West"/>
    <x v="6"/>
    <s v="Niagara"/>
  </r>
  <r>
    <n v="2698"/>
    <x v="117"/>
    <x v="6"/>
    <n v="12"/>
    <n v="1"/>
    <x v="0"/>
    <x v="0"/>
    <s v="West"/>
    <x v="6"/>
    <s v="Niagara"/>
  </r>
  <r>
    <n v="2699"/>
    <x v="117"/>
    <x v="7"/>
    <n v="5"/>
    <n v="1"/>
    <x v="0"/>
    <x v="0"/>
    <s v="West"/>
    <x v="6"/>
    <s v="Niagara"/>
  </r>
  <r>
    <n v="2700"/>
    <x v="117"/>
    <x v="8"/>
    <n v="1"/>
    <n v="0"/>
    <x v="0"/>
    <x v="0"/>
    <s v="West"/>
    <x v="6"/>
    <s v="Niagara"/>
  </r>
  <r>
    <n v="2701"/>
    <x v="117"/>
    <x v="9"/>
    <n v="1"/>
    <n v="8"/>
    <x v="0"/>
    <x v="0"/>
    <s v="West"/>
    <x v="6"/>
    <s v="Niagara"/>
  </r>
  <r>
    <n v="2702"/>
    <x v="117"/>
    <x v="10"/>
    <n v="5"/>
    <n v="3"/>
    <x v="0"/>
    <x v="0"/>
    <s v="West"/>
    <x v="6"/>
    <s v="Niagara"/>
  </r>
  <r>
    <n v="2703"/>
    <x v="117"/>
    <x v="11"/>
    <n v="5"/>
    <n v="5"/>
    <x v="0"/>
    <x v="0"/>
    <s v="West"/>
    <x v="6"/>
    <s v="Niagara"/>
  </r>
  <r>
    <n v="2704"/>
    <x v="117"/>
    <x v="12"/>
    <n v="5"/>
    <n v="2"/>
    <x v="0"/>
    <x v="0"/>
    <s v="West"/>
    <x v="6"/>
    <s v="Niagara"/>
  </r>
  <r>
    <n v="2705"/>
    <x v="117"/>
    <x v="13"/>
    <n v="13"/>
    <n v="5"/>
    <x v="0"/>
    <x v="0"/>
    <s v="West"/>
    <x v="6"/>
    <s v="Niagara"/>
  </r>
  <r>
    <n v="2706"/>
    <x v="117"/>
    <x v="14"/>
    <n v="9"/>
    <n v="12"/>
    <x v="0"/>
    <x v="0"/>
    <s v="West"/>
    <x v="6"/>
    <s v="Niagara"/>
  </r>
  <r>
    <n v="2707"/>
    <x v="117"/>
    <x v="15"/>
    <n v="12"/>
    <n v="12"/>
    <x v="0"/>
    <x v="0"/>
    <s v="West"/>
    <x v="6"/>
    <s v="Niagara"/>
  </r>
  <r>
    <n v="2708"/>
    <x v="117"/>
    <x v="16"/>
    <n v="11"/>
    <n v="7"/>
    <x v="0"/>
    <x v="0"/>
    <s v="West"/>
    <x v="6"/>
    <s v="Niagara"/>
  </r>
  <r>
    <n v="2709"/>
    <x v="117"/>
    <x v="17"/>
    <n v="17"/>
    <n v="17"/>
    <x v="0"/>
    <x v="0"/>
    <s v="West"/>
    <x v="6"/>
    <s v="Niagara"/>
  </r>
  <r>
    <n v="2710"/>
    <x v="117"/>
    <x v="18"/>
    <n v="21"/>
    <n v="12"/>
    <x v="0"/>
    <x v="0"/>
    <s v="West"/>
    <x v="6"/>
    <s v="Niagara"/>
  </r>
  <r>
    <n v="2711"/>
    <x v="117"/>
    <x v="19"/>
    <n v="10"/>
    <n v="5"/>
    <x v="0"/>
    <x v="0"/>
    <s v="West"/>
    <x v="6"/>
    <s v="Niagara"/>
  </r>
  <r>
    <n v="2712"/>
    <x v="117"/>
    <x v="20"/>
    <n v="7"/>
    <n v="2"/>
    <x v="0"/>
    <x v="0"/>
    <s v="West"/>
    <x v="6"/>
    <s v="Niagara"/>
  </r>
  <r>
    <n v="2713"/>
    <x v="117"/>
    <x v="21"/>
    <n v="5"/>
    <n v="5"/>
    <x v="0"/>
    <x v="0"/>
    <s v="West"/>
    <x v="6"/>
    <s v="Niagara"/>
  </r>
  <r>
    <n v="2714"/>
    <x v="117"/>
    <x v="22"/>
    <n v="4"/>
    <n v="7"/>
    <x v="0"/>
    <x v="0"/>
    <s v="West"/>
    <x v="6"/>
    <s v="Niagara"/>
  </r>
  <r>
    <n v="2715"/>
    <x v="117"/>
    <x v="23"/>
    <n v="4"/>
    <n v="7"/>
    <x v="0"/>
    <x v="0"/>
    <s v="West"/>
    <x v="6"/>
    <s v="Niagara"/>
  </r>
  <r>
    <n v="2721"/>
    <x v="118"/>
    <x v="0"/>
    <n v="35"/>
    <n v="3"/>
    <x v="0"/>
    <x v="0"/>
    <s v="West"/>
    <x v="6"/>
    <s v="Niagara"/>
  </r>
  <r>
    <n v="2722"/>
    <x v="118"/>
    <x v="1"/>
    <n v="35"/>
    <n v="5"/>
    <x v="0"/>
    <x v="0"/>
    <s v="West"/>
    <x v="6"/>
    <s v="Niagara"/>
  </r>
  <r>
    <n v="2723"/>
    <x v="118"/>
    <x v="2"/>
    <n v="34"/>
    <n v="3"/>
    <x v="0"/>
    <x v="0"/>
    <s v="West"/>
    <x v="6"/>
    <s v="Niagara"/>
  </r>
  <r>
    <n v="2724"/>
    <x v="118"/>
    <x v="3"/>
    <n v="19"/>
    <n v="1"/>
    <x v="0"/>
    <x v="0"/>
    <s v="West"/>
    <x v="6"/>
    <s v="Niagara"/>
  </r>
  <r>
    <n v="2725"/>
    <x v="118"/>
    <x v="4"/>
    <n v="11"/>
    <n v="2"/>
    <x v="0"/>
    <x v="0"/>
    <s v="West"/>
    <x v="6"/>
    <s v="Niagara"/>
  </r>
  <r>
    <n v="2726"/>
    <x v="118"/>
    <x v="5"/>
    <n v="7"/>
    <n v="2"/>
    <x v="0"/>
    <x v="0"/>
    <s v="West"/>
    <x v="6"/>
    <s v="Niagara"/>
  </r>
  <r>
    <n v="2727"/>
    <x v="118"/>
    <x v="6"/>
    <n v="12"/>
    <n v="0"/>
    <x v="0"/>
    <x v="0"/>
    <s v="West"/>
    <x v="6"/>
    <s v="Niagara"/>
  </r>
  <r>
    <n v="2728"/>
    <x v="118"/>
    <x v="7"/>
    <n v="3"/>
    <n v="1"/>
    <x v="0"/>
    <x v="0"/>
    <s v="West"/>
    <x v="6"/>
    <s v="Niagara"/>
  </r>
  <r>
    <n v="2729"/>
    <x v="118"/>
    <x v="8"/>
    <n v="7"/>
    <n v="0"/>
    <x v="0"/>
    <x v="0"/>
    <s v="West"/>
    <x v="6"/>
    <s v="Niagara"/>
  </r>
  <r>
    <n v="2730"/>
    <x v="118"/>
    <x v="9"/>
    <n v="1"/>
    <n v="0"/>
    <x v="0"/>
    <x v="0"/>
    <s v="West"/>
    <x v="6"/>
    <s v="Niagara"/>
  </r>
  <r>
    <n v="2731"/>
    <x v="118"/>
    <x v="10"/>
    <n v="6"/>
    <n v="1"/>
    <x v="0"/>
    <x v="0"/>
    <s v="West"/>
    <x v="6"/>
    <s v="Niagara"/>
  </r>
  <r>
    <n v="2732"/>
    <x v="118"/>
    <x v="11"/>
    <n v="3"/>
    <n v="5"/>
    <x v="0"/>
    <x v="0"/>
    <s v="West"/>
    <x v="6"/>
    <s v="Niagara"/>
  </r>
  <r>
    <n v="2733"/>
    <x v="118"/>
    <x v="12"/>
    <n v="15"/>
    <n v="2"/>
    <x v="0"/>
    <x v="0"/>
    <s v="West"/>
    <x v="6"/>
    <s v="Niagara"/>
  </r>
  <r>
    <n v="2734"/>
    <x v="118"/>
    <x v="13"/>
    <n v="14"/>
    <n v="1"/>
    <x v="0"/>
    <x v="0"/>
    <s v="West"/>
    <x v="6"/>
    <s v="Niagara"/>
  </r>
  <r>
    <n v="2735"/>
    <x v="118"/>
    <x v="14"/>
    <n v="17"/>
    <n v="2"/>
    <x v="0"/>
    <x v="0"/>
    <s v="West"/>
    <x v="6"/>
    <s v="Niagara"/>
  </r>
  <r>
    <n v="2736"/>
    <x v="118"/>
    <x v="15"/>
    <n v="32"/>
    <n v="3"/>
    <x v="0"/>
    <x v="0"/>
    <s v="West"/>
    <x v="6"/>
    <s v="Niagara"/>
  </r>
  <r>
    <n v="2737"/>
    <x v="118"/>
    <x v="16"/>
    <n v="26"/>
    <n v="4"/>
    <x v="0"/>
    <x v="0"/>
    <s v="West"/>
    <x v="6"/>
    <s v="Niagara"/>
  </r>
  <r>
    <n v="2738"/>
    <x v="118"/>
    <x v="17"/>
    <n v="20"/>
    <n v="5"/>
    <x v="0"/>
    <x v="0"/>
    <s v="West"/>
    <x v="6"/>
    <s v="Niagara"/>
  </r>
  <r>
    <n v="2739"/>
    <x v="118"/>
    <x v="18"/>
    <n v="28"/>
    <n v="5"/>
    <x v="0"/>
    <x v="0"/>
    <s v="West"/>
    <x v="6"/>
    <s v="Niagara"/>
  </r>
  <r>
    <n v="2740"/>
    <x v="118"/>
    <x v="19"/>
    <n v="21"/>
    <n v="3"/>
    <x v="0"/>
    <x v="0"/>
    <s v="West"/>
    <x v="6"/>
    <s v="Niagara"/>
  </r>
  <r>
    <n v="2741"/>
    <x v="118"/>
    <x v="20"/>
    <n v="20"/>
    <n v="4"/>
    <x v="0"/>
    <x v="0"/>
    <s v="West"/>
    <x v="6"/>
    <s v="Niagara"/>
  </r>
  <r>
    <n v="2742"/>
    <x v="118"/>
    <x v="21"/>
    <n v="18"/>
    <n v="1"/>
    <x v="0"/>
    <x v="0"/>
    <s v="West"/>
    <x v="6"/>
    <s v="Niagara"/>
  </r>
  <r>
    <n v="2743"/>
    <x v="118"/>
    <x v="22"/>
    <n v="6"/>
    <n v="4"/>
    <x v="0"/>
    <x v="0"/>
    <s v="West"/>
    <x v="6"/>
    <s v="Niagara"/>
  </r>
  <r>
    <n v="2744"/>
    <x v="118"/>
    <x v="23"/>
    <n v="8"/>
    <n v="0"/>
    <x v="0"/>
    <x v="0"/>
    <s v="West"/>
    <x v="6"/>
    <s v="Niagara"/>
  </r>
  <r>
    <n v="2745"/>
    <x v="119"/>
    <x v="0"/>
    <n v="53"/>
    <n v="4"/>
    <x v="0"/>
    <x v="0"/>
    <s v="West"/>
    <x v="6"/>
    <s v="Niagara"/>
  </r>
  <r>
    <n v="2746"/>
    <x v="119"/>
    <x v="1"/>
    <n v="32"/>
    <n v="7"/>
    <x v="0"/>
    <x v="0"/>
    <s v="West"/>
    <x v="6"/>
    <s v="Niagara"/>
  </r>
  <r>
    <n v="2747"/>
    <x v="119"/>
    <x v="2"/>
    <n v="34"/>
    <n v="6"/>
    <x v="0"/>
    <x v="0"/>
    <s v="West"/>
    <x v="6"/>
    <s v="Niagara"/>
  </r>
  <r>
    <n v="2748"/>
    <x v="119"/>
    <x v="3"/>
    <n v="25"/>
    <n v="3"/>
    <x v="0"/>
    <x v="0"/>
    <s v="West"/>
    <x v="6"/>
    <s v="Niagara"/>
  </r>
  <r>
    <n v="2749"/>
    <x v="119"/>
    <x v="4"/>
    <n v="24"/>
    <n v="2"/>
    <x v="0"/>
    <x v="0"/>
    <s v="West"/>
    <x v="6"/>
    <s v="Niagara"/>
  </r>
  <r>
    <n v="2750"/>
    <x v="119"/>
    <x v="5"/>
    <n v="14"/>
    <n v="1"/>
    <x v="0"/>
    <x v="0"/>
    <s v="West"/>
    <x v="6"/>
    <s v="Niagara"/>
  </r>
  <r>
    <n v="2751"/>
    <x v="119"/>
    <x v="6"/>
    <n v="13"/>
    <n v="5"/>
    <x v="0"/>
    <x v="0"/>
    <s v="West"/>
    <x v="6"/>
    <s v="Niagara"/>
  </r>
  <r>
    <n v="2752"/>
    <x v="119"/>
    <x v="7"/>
    <n v="7"/>
    <n v="3"/>
    <x v="0"/>
    <x v="0"/>
    <s v="West"/>
    <x v="6"/>
    <s v="Niagara"/>
  </r>
  <r>
    <n v="2753"/>
    <x v="119"/>
    <x v="8"/>
    <n v="16"/>
    <n v="6"/>
    <x v="0"/>
    <x v="0"/>
    <s v="West"/>
    <x v="6"/>
    <s v="Niagara"/>
  </r>
  <r>
    <n v="2754"/>
    <x v="119"/>
    <x v="9"/>
    <n v="12"/>
    <n v="0"/>
    <x v="0"/>
    <x v="0"/>
    <s v="West"/>
    <x v="6"/>
    <s v="Niagara"/>
  </r>
  <r>
    <n v="2755"/>
    <x v="119"/>
    <x v="10"/>
    <n v="8"/>
    <n v="5"/>
    <x v="0"/>
    <x v="0"/>
    <s v="West"/>
    <x v="6"/>
    <s v="Niagara"/>
  </r>
  <r>
    <n v="2756"/>
    <x v="119"/>
    <x v="11"/>
    <n v="10"/>
    <n v="4"/>
    <x v="0"/>
    <x v="0"/>
    <s v="West"/>
    <x v="6"/>
    <s v="Niagara"/>
  </r>
  <r>
    <n v="2757"/>
    <x v="119"/>
    <x v="12"/>
    <n v="14"/>
    <n v="4"/>
    <x v="0"/>
    <x v="0"/>
    <s v="West"/>
    <x v="6"/>
    <s v="Niagara"/>
  </r>
  <r>
    <n v="2758"/>
    <x v="119"/>
    <x v="13"/>
    <n v="21"/>
    <n v="14"/>
    <x v="0"/>
    <x v="0"/>
    <s v="West"/>
    <x v="6"/>
    <s v="Niagara"/>
  </r>
  <r>
    <n v="2759"/>
    <x v="119"/>
    <x v="14"/>
    <n v="25"/>
    <n v="5"/>
    <x v="0"/>
    <x v="0"/>
    <s v="West"/>
    <x v="6"/>
    <s v="Niagara"/>
  </r>
  <r>
    <n v="2760"/>
    <x v="119"/>
    <x v="15"/>
    <n v="36"/>
    <n v="12"/>
    <x v="0"/>
    <x v="0"/>
    <s v="West"/>
    <x v="6"/>
    <s v="Niagara"/>
  </r>
  <r>
    <n v="2761"/>
    <x v="119"/>
    <x v="16"/>
    <n v="21"/>
    <n v="12"/>
    <x v="0"/>
    <x v="0"/>
    <s v="West"/>
    <x v="6"/>
    <s v="Niagara"/>
  </r>
  <r>
    <n v="2762"/>
    <x v="119"/>
    <x v="17"/>
    <n v="22"/>
    <n v="3"/>
    <x v="0"/>
    <x v="0"/>
    <s v="West"/>
    <x v="6"/>
    <s v="Niagara"/>
  </r>
  <r>
    <n v="2763"/>
    <x v="119"/>
    <x v="18"/>
    <n v="45"/>
    <n v="10"/>
    <x v="0"/>
    <x v="0"/>
    <s v="West"/>
    <x v="6"/>
    <s v="Niagara"/>
  </r>
  <r>
    <n v="2764"/>
    <x v="119"/>
    <x v="19"/>
    <n v="31"/>
    <n v="4"/>
    <x v="0"/>
    <x v="0"/>
    <s v="West"/>
    <x v="6"/>
    <s v="Niagara"/>
  </r>
  <r>
    <n v="2765"/>
    <x v="119"/>
    <x v="20"/>
    <n v="14"/>
    <n v="2"/>
    <x v="0"/>
    <x v="0"/>
    <s v="West"/>
    <x v="6"/>
    <s v="Niagara"/>
  </r>
  <r>
    <n v="2766"/>
    <x v="119"/>
    <x v="21"/>
    <n v="13"/>
    <n v="3"/>
    <x v="0"/>
    <x v="0"/>
    <s v="West"/>
    <x v="6"/>
    <s v="Niagara"/>
  </r>
  <r>
    <n v="2767"/>
    <x v="119"/>
    <x v="22"/>
    <n v="12"/>
    <n v="2"/>
    <x v="0"/>
    <x v="0"/>
    <s v="West"/>
    <x v="6"/>
    <s v="Niagara"/>
  </r>
  <r>
    <n v="2768"/>
    <x v="119"/>
    <x v="23"/>
    <n v="16"/>
    <n v="3"/>
    <x v="0"/>
    <x v="0"/>
    <s v="West"/>
    <x v="6"/>
    <s v="Niagara"/>
  </r>
  <r>
    <n v="2769"/>
    <x v="120"/>
    <x v="0"/>
    <n v="69"/>
    <n v="5"/>
    <x v="0"/>
    <x v="0"/>
    <s v="West"/>
    <x v="6"/>
    <s v="Niagara"/>
  </r>
  <r>
    <n v="2770"/>
    <x v="120"/>
    <x v="1"/>
    <n v="43"/>
    <n v="2"/>
    <x v="0"/>
    <x v="0"/>
    <s v="West"/>
    <x v="6"/>
    <s v="Niagara"/>
  </r>
  <r>
    <n v="2771"/>
    <x v="120"/>
    <x v="2"/>
    <n v="33"/>
    <n v="6"/>
    <x v="0"/>
    <x v="0"/>
    <s v="West"/>
    <x v="6"/>
    <s v="Niagara"/>
  </r>
  <r>
    <n v="2772"/>
    <x v="120"/>
    <x v="3"/>
    <n v="22"/>
    <n v="7"/>
    <x v="0"/>
    <x v="0"/>
    <s v="West"/>
    <x v="6"/>
    <s v="Niagara"/>
  </r>
  <r>
    <n v="2773"/>
    <x v="120"/>
    <x v="4"/>
    <n v="21"/>
    <n v="2"/>
    <x v="0"/>
    <x v="0"/>
    <s v="West"/>
    <x v="6"/>
    <s v="Niagara"/>
  </r>
  <r>
    <n v="2774"/>
    <x v="120"/>
    <x v="5"/>
    <n v="16"/>
    <n v="1"/>
    <x v="0"/>
    <x v="0"/>
    <s v="West"/>
    <x v="6"/>
    <s v="Niagara"/>
  </r>
  <r>
    <n v="2775"/>
    <x v="120"/>
    <x v="6"/>
    <n v="17"/>
    <n v="1"/>
    <x v="0"/>
    <x v="0"/>
    <s v="West"/>
    <x v="6"/>
    <s v="Niagara"/>
  </r>
  <r>
    <n v="2776"/>
    <x v="120"/>
    <x v="7"/>
    <n v="13"/>
    <n v="1"/>
    <x v="0"/>
    <x v="0"/>
    <s v="West"/>
    <x v="6"/>
    <s v="Niagara"/>
  </r>
  <r>
    <n v="2777"/>
    <x v="120"/>
    <x v="8"/>
    <n v="10"/>
    <n v="2"/>
    <x v="0"/>
    <x v="0"/>
    <s v="West"/>
    <x v="6"/>
    <s v="Niagara"/>
  </r>
  <r>
    <n v="2778"/>
    <x v="120"/>
    <x v="9"/>
    <n v="4"/>
    <n v="1"/>
    <x v="0"/>
    <x v="0"/>
    <s v="West"/>
    <x v="6"/>
    <s v="Niagara"/>
  </r>
  <r>
    <n v="2779"/>
    <x v="120"/>
    <x v="10"/>
    <n v="9"/>
    <n v="0"/>
    <x v="0"/>
    <x v="0"/>
    <s v="West"/>
    <x v="6"/>
    <s v="Niagara"/>
  </r>
  <r>
    <n v="2780"/>
    <x v="120"/>
    <x v="11"/>
    <n v="9"/>
    <n v="1"/>
    <x v="0"/>
    <x v="0"/>
    <s v="West"/>
    <x v="6"/>
    <s v="Niagara"/>
  </r>
  <r>
    <n v="2781"/>
    <x v="120"/>
    <x v="12"/>
    <n v="21"/>
    <n v="6"/>
    <x v="0"/>
    <x v="0"/>
    <s v="West"/>
    <x v="6"/>
    <s v="Niagara"/>
  </r>
  <r>
    <n v="2782"/>
    <x v="120"/>
    <x v="13"/>
    <n v="28"/>
    <n v="7"/>
    <x v="0"/>
    <x v="0"/>
    <s v="West"/>
    <x v="6"/>
    <s v="Niagara"/>
  </r>
  <r>
    <n v="2783"/>
    <x v="120"/>
    <x v="14"/>
    <n v="28"/>
    <n v="2"/>
    <x v="0"/>
    <x v="0"/>
    <s v="West"/>
    <x v="6"/>
    <s v="Niagara"/>
  </r>
  <r>
    <n v="2784"/>
    <x v="120"/>
    <x v="15"/>
    <n v="36"/>
    <n v="8"/>
    <x v="0"/>
    <x v="0"/>
    <s v="West"/>
    <x v="6"/>
    <s v="Niagara"/>
  </r>
  <r>
    <n v="2785"/>
    <x v="120"/>
    <x v="16"/>
    <n v="17"/>
    <n v="3"/>
    <x v="0"/>
    <x v="0"/>
    <s v="West"/>
    <x v="6"/>
    <s v="Niagara"/>
  </r>
  <r>
    <n v="2786"/>
    <x v="120"/>
    <x v="17"/>
    <n v="21"/>
    <n v="7"/>
    <x v="0"/>
    <x v="0"/>
    <s v="West"/>
    <x v="6"/>
    <s v="Niagara"/>
  </r>
  <r>
    <n v="2787"/>
    <x v="120"/>
    <x v="18"/>
    <n v="24"/>
    <n v="7"/>
    <x v="0"/>
    <x v="0"/>
    <s v="West"/>
    <x v="6"/>
    <s v="Niagara"/>
  </r>
  <r>
    <n v="2788"/>
    <x v="120"/>
    <x v="19"/>
    <n v="16"/>
    <n v="1"/>
    <x v="0"/>
    <x v="0"/>
    <s v="West"/>
    <x v="6"/>
    <s v="Niagara"/>
  </r>
  <r>
    <n v="2789"/>
    <x v="120"/>
    <x v="20"/>
    <n v="18"/>
    <n v="1"/>
    <x v="0"/>
    <x v="0"/>
    <s v="West"/>
    <x v="6"/>
    <s v="Niagara"/>
  </r>
  <r>
    <n v="2790"/>
    <x v="120"/>
    <x v="21"/>
    <n v="21"/>
    <n v="2"/>
    <x v="0"/>
    <x v="0"/>
    <s v="West"/>
    <x v="6"/>
    <s v="Niagara"/>
  </r>
  <r>
    <n v="2791"/>
    <x v="120"/>
    <x v="22"/>
    <n v="22"/>
    <n v="4"/>
    <x v="0"/>
    <x v="0"/>
    <s v="West"/>
    <x v="6"/>
    <s v="Niagara"/>
  </r>
  <r>
    <n v="2792"/>
    <x v="120"/>
    <x v="23"/>
    <n v="11"/>
    <n v="1"/>
    <x v="0"/>
    <x v="0"/>
    <s v="West"/>
    <x v="6"/>
    <s v="Niagara"/>
  </r>
  <r>
    <n v="2793"/>
    <x v="121"/>
    <x v="0"/>
    <n v="18"/>
    <n v="2"/>
    <x v="0"/>
    <x v="0"/>
    <s v="West"/>
    <x v="6"/>
    <s v="Niagara"/>
  </r>
  <r>
    <n v="2794"/>
    <x v="121"/>
    <x v="1"/>
    <n v="22"/>
    <n v="9"/>
    <x v="0"/>
    <x v="0"/>
    <s v="West"/>
    <x v="6"/>
    <s v="Niagara"/>
  </r>
  <r>
    <n v="2795"/>
    <x v="121"/>
    <x v="2"/>
    <n v="13"/>
    <n v="9"/>
    <x v="0"/>
    <x v="0"/>
    <s v="West"/>
    <x v="6"/>
    <s v="Niagara"/>
  </r>
  <r>
    <n v="2796"/>
    <x v="121"/>
    <x v="3"/>
    <n v="9"/>
    <n v="6"/>
    <x v="0"/>
    <x v="0"/>
    <s v="West"/>
    <x v="6"/>
    <s v="Niagara"/>
  </r>
  <r>
    <n v="2797"/>
    <x v="121"/>
    <x v="4"/>
    <n v="8"/>
    <n v="4"/>
    <x v="0"/>
    <x v="0"/>
    <s v="West"/>
    <x v="6"/>
    <s v="Niagara"/>
  </r>
  <r>
    <n v="2798"/>
    <x v="121"/>
    <x v="5"/>
    <n v="5"/>
    <n v="1"/>
    <x v="0"/>
    <x v="0"/>
    <s v="West"/>
    <x v="6"/>
    <s v="Niagara"/>
  </r>
  <r>
    <n v="2799"/>
    <x v="121"/>
    <x v="6"/>
    <n v="5"/>
    <n v="2"/>
    <x v="0"/>
    <x v="0"/>
    <s v="West"/>
    <x v="6"/>
    <s v="Niagara"/>
  </r>
  <r>
    <n v="2800"/>
    <x v="121"/>
    <x v="7"/>
    <n v="4"/>
    <n v="1"/>
    <x v="0"/>
    <x v="0"/>
    <s v="West"/>
    <x v="6"/>
    <s v="Niagara"/>
  </r>
  <r>
    <n v="2801"/>
    <x v="121"/>
    <x v="8"/>
    <n v="3"/>
    <n v="2"/>
    <x v="0"/>
    <x v="0"/>
    <s v="West"/>
    <x v="6"/>
    <s v="Niagara"/>
  </r>
  <r>
    <n v="2802"/>
    <x v="121"/>
    <x v="9"/>
    <n v="3"/>
    <n v="0"/>
    <x v="0"/>
    <x v="0"/>
    <s v="West"/>
    <x v="6"/>
    <s v="Niagara"/>
  </r>
  <r>
    <n v="2803"/>
    <x v="121"/>
    <x v="10"/>
    <n v="4"/>
    <n v="4"/>
    <x v="0"/>
    <x v="0"/>
    <s v="West"/>
    <x v="6"/>
    <s v="Niagara"/>
  </r>
  <r>
    <n v="2804"/>
    <x v="121"/>
    <x v="11"/>
    <n v="5"/>
    <n v="3"/>
    <x v="0"/>
    <x v="0"/>
    <s v="West"/>
    <x v="6"/>
    <s v="Niagara"/>
  </r>
  <r>
    <n v="2805"/>
    <x v="121"/>
    <x v="12"/>
    <n v="8"/>
    <n v="9"/>
    <x v="0"/>
    <x v="0"/>
    <s v="West"/>
    <x v="6"/>
    <s v="Niagara"/>
  </r>
  <r>
    <n v="2806"/>
    <x v="121"/>
    <x v="13"/>
    <n v="10"/>
    <n v="2"/>
    <x v="0"/>
    <x v="0"/>
    <s v="West"/>
    <x v="6"/>
    <s v="Niagara"/>
  </r>
  <r>
    <n v="2807"/>
    <x v="121"/>
    <x v="14"/>
    <n v="9"/>
    <n v="7"/>
    <x v="0"/>
    <x v="0"/>
    <s v="West"/>
    <x v="6"/>
    <s v="Niagara"/>
  </r>
  <r>
    <n v="2808"/>
    <x v="121"/>
    <x v="15"/>
    <n v="8"/>
    <n v="1"/>
    <x v="0"/>
    <x v="0"/>
    <s v="West"/>
    <x v="6"/>
    <s v="Niagara"/>
  </r>
  <r>
    <n v="2809"/>
    <x v="121"/>
    <x v="16"/>
    <n v="13"/>
    <n v="4"/>
    <x v="0"/>
    <x v="0"/>
    <s v="West"/>
    <x v="6"/>
    <s v="Niagara"/>
  </r>
  <r>
    <n v="2810"/>
    <x v="121"/>
    <x v="17"/>
    <n v="9"/>
    <n v="6"/>
    <x v="0"/>
    <x v="0"/>
    <s v="West"/>
    <x v="6"/>
    <s v="Niagara"/>
  </r>
  <r>
    <n v="2811"/>
    <x v="121"/>
    <x v="18"/>
    <n v="14"/>
    <n v="2"/>
    <x v="0"/>
    <x v="0"/>
    <s v="West"/>
    <x v="6"/>
    <s v="Niagara"/>
  </r>
  <r>
    <n v="2812"/>
    <x v="121"/>
    <x v="19"/>
    <n v="5"/>
    <n v="2"/>
    <x v="0"/>
    <x v="0"/>
    <s v="West"/>
    <x v="6"/>
    <s v="Niagara"/>
  </r>
  <r>
    <n v="2813"/>
    <x v="121"/>
    <x v="20"/>
    <n v="5"/>
    <n v="2"/>
    <x v="0"/>
    <x v="0"/>
    <s v="West"/>
    <x v="6"/>
    <s v="Niagara"/>
  </r>
  <r>
    <n v="2814"/>
    <x v="121"/>
    <x v="21"/>
    <n v="5"/>
    <n v="4"/>
    <x v="0"/>
    <x v="0"/>
    <s v="West"/>
    <x v="6"/>
    <s v="Niagara"/>
  </r>
  <r>
    <n v="2815"/>
    <x v="121"/>
    <x v="22"/>
    <n v="3"/>
    <n v="2"/>
    <x v="0"/>
    <x v="0"/>
    <s v="West"/>
    <x v="6"/>
    <s v="Niagara"/>
  </r>
  <r>
    <n v="2816"/>
    <x v="121"/>
    <x v="23"/>
    <n v="7"/>
    <n v="5"/>
    <x v="0"/>
    <x v="0"/>
    <s v="West"/>
    <x v="6"/>
    <s v="Niagara"/>
  </r>
  <r>
    <n v="2822"/>
    <x v="122"/>
    <x v="0"/>
    <n v="58"/>
    <n v="2"/>
    <x v="0"/>
    <x v="0"/>
    <s v="West"/>
    <x v="6"/>
    <s v="Niagara"/>
  </r>
  <r>
    <n v="2823"/>
    <x v="122"/>
    <x v="1"/>
    <n v="60"/>
    <n v="3"/>
    <x v="0"/>
    <x v="0"/>
    <s v="West"/>
    <x v="6"/>
    <s v="Niagara"/>
  </r>
  <r>
    <n v="2824"/>
    <x v="122"/>
    <x v="2"/>
    <n v="33"/>
    <n v="3"/>
    <x v="0"/>
    <x v="0"/>
    <s v="West"/>
    <x v="6"/>
    <s v="Niagara"/>
  </r>
  <r>
    <n v="2825"/>
    <x v="122"/>
    <x v="3"/>
    <n v="30"/>
    <n v="5"/>
    <x v="0"/>
    <x v="0"/>
    <s v="West"/>
    <x v="6"/>
    <s v="Niagara"/>
  </r>
  <r>
    <n v="2826"/>
    <x v="122"/>
    <x v="4"/>
    <n v="23"/>
    <n v="4"/>
    <x v="0"/>
    <x v="0"/>
    <s v="West"/>
    <x v="6"/>
    <s v="Niagara"/>
  </r>
  <r>
    <n v="2827"/>
    <x v="122"/>
    <x v="5"/>
    <n v="20"/>
    <n v="2"/>
    <x v="0"/>
    <x v="0"/>
    <s v="West"/>
    <x v="6"/>
    <s v="Niagara"/>
  </r>
  <r>
    <n v="2828"/>
    <x v="122"/>
    <x v="6"/>
    <n v="13"/>
    <n v="1"/>
    <x v="0"/>
    <x v="0"/>
    <s v="West"/>
    <x v="6"/>
    <s v="Niagara"/>
  </r>
  <r>
    <n v="2829"/>
    <x v="122"/>
    <x v="7"/>
    <n v="15"/>
    <n v="1"/>
    <x v="0"/>
    <x v="0"/>
    <s v="West"/>
    <x v="6"/>
    <s v="Niagara"/>
  </r>
  <r>
    <n v="2830"/>
    <x v="122"/>
    <x v="8"/>
    <n v="9"/>
    <n v="3"/>
    <x v="0"/>
    <x v="0"/>
    <s v="West"/>
    <x v="6"/>
    <s v="Niagara"/>
  </r>
  <r>
    <n v="2831"/>
    <x v="122"/>
    <x v="9"/>
    <n v="7"/>
    <n v="3"/>
    <x v="0"/>
    <x v="0"/>
    <s v="West"/>
    <x v="6"/>
    <s v="Niagara"/>
  </r>
  <r>
    <n v="2832"/>
    <x v="122"/>
    <x v="10"/>
    <n v="8"/>
    <n v="1"/>
    <x v="0"/>
    <x v="0"/>
    <s v="West"/>
    <x v="6"/>
    <s v="Niagara"/>
  </r>
  <r>
    <n v="2833"/>
    <x v="122"/>
    <x v="11"/>
    <n v="10"/>
    <n v="3"/>
    <x v="0"/>
    <x v="0"/>
    <s v="West"/>
    <x v="6"/>
    <s v="Niagara"/>
  </r>
  <r>
    <n v="2834"/>
    <x v="122"/>
    <x v="12"/>
    <n v="23"/>
    <n v="0"/>
    <x v="0"/>
    <x v="0"/>
    <s v="West"/>
    <x v="6"/>
    <s v="Niagara"/>
  </r>
  <r>
    <n v="2835"/>
    <x v="122"/>
    <x v="13"/>
    <n v="19"/>
    <n v="4"/>
    <x v="0"/>
    <x v="0"/>
    <s v="West"/>
    <x v="6"/>
    <s v="Niagara"/>
  </r>
  <r>
    <n v="2836"/>
    <x v="122"/>
    <x v="14"/>
    <n v="25"/>
    <n v="9"/>
    <x v="0"/>
    <x v="0"/>
    <s v="West"/>
    <x v="6"/>
    <s v="Niagara"/>
  </r>
  <r>
    <n v="2837"/>
    <x v="122"/>
    <x v="15"/>
    <n v="49"/>
    <n v="12"/>
    <x v="0"/>
    <x v="0"/>
    <s v="West"/>
    <x v="6"/>
    <s v="Niagara"/>
  </r>
  <r>
    <n v="2838"/>
    <x v="122"/>
    <x v="16"/>
    <n v="20"/>
    <n v="3"/>
    <x v="0"/>
    <x v="0"/>
    <s v="West"/>
    <x v="6"/>
    <s v="Niagara"/>
  </r>
  <r>
    <n v="2839"/>
    <x v="122"/>
    <x v="17"/>
    <n v="33"/>
    <n v="7"/>
    <x v="0"/>
    <x v="0"/>
    <s v="West"/>
    <x v="6"/>
    <s v="Niagara"/>
  </r>
  <r>
    <n v="2840"/>
    <x v="122"/>
    <x v="18"/>
    <n v="20"/>
    <n v="6"/>
    <x v="0"/>
    <x v="0"/>
    <s v="West"/>
    <x v="6"/>
    <s v="Niagara"/>
  </r>
  <r>
    <n v="2841"/>
    <x v="122"/>
    <x v="19"/>
    <n v="37"/>
    <n v="5"/>
    <x v="0"/>
    <x v="0"/>
    <s v="West"/>
    <x v="6"/>
    <s v="Niagara"/>
  </r>
  <r>
    <n v="2842"/>
    <x v="122"/>
    <x v="20"/>
    <n v="23"/>
    <n v="3"/>
    <x v="0"/>
    <x v="0"/>
    <s v="West"/>
    <x v="6"/>
    <s v="Niagara"/>
  </r>
  <r>
    <n v="2843"/>
    <x v="122"/>
    <x v="21"/>
    <n v="16"/>
    <n v="1"/>
    <x v="0"/>
    <x v="0"/>
    <s v="West"/>
    <x v="6"/>
    <s v="Niagara"/>
  </r>
  <r>
    <n v="2844"/>
    <x v="122"/>
    <x v="22"/>
    <n v="13"/>
    <n v="4"/>
    <x v="0"/>
    <x v="0"/>
    <s v="West"/>
    <x v="6"/>
    <s v="Niagara"/>
  </r>
  <r>
    <n v="2845"/>
    <x v="122"/>
    <x v="23"/>
    <n v="22"/>
    <n v="1"/>
    <x v="0"/>
    <x v="0"/>
    <s v="West"/>
    <x v="6"/>
    <s v="Niagara"/>
  </r>
  <r>
    <n v="2846"/>
    <x v="123"/>
    <x v="0"/>
    <n v="65"/>
    <n v="1"/>
    <x v="0"/>
    <x v="0"/>
    <s v="West"/>
    <x v="6"/>
    <s v="Niagara"/>
  </r>
  <r>
    <n v="2847"/>
    <x v="123"/>
    <x v="1"/>
    <n v="46"/>
    <n v="9"/>
    <x v="0"/>
    <x v="0"/>
    <s v="West"/>
    <x v="6"/>
    <s v="Niagara"/>
  </r>
  <r>
    <n v="2848"/>
    <x v="123"/>
    <x v="2"/>
    <n v="46"/>
    <n v="7"/>
    <x v="0"/>
    <x v="0"/>
    <s v="West"/>
    <x v="6"/>
    <s v="Niagara"/>
  </r>
  <r>
    <n v="2849"/>
    <x v="123"/>
    <x v="3"/>
    <n v="35"/>
    <n v="2"/>
    <x v="0"/>
    <x v="0"/>
    <s v="West"/>
    <x v="6"/>
    <s v="Niagara"/>
  </r>
  <r>
    <n v="2850"/>
    <x v="123"/>
    <x v="4"/>
    <n v="26"/>
    <n v="9"/>
    <x v="0"/>
    <x v="0"/>
    <s v="West"/>
    <x v="6"/>
    <s v="Niagara"/>
  </r>
  <r>
    <n v="2851"/>
    <x v="123"/>
    <x v="5"/>
    <n v="14"/>
    <n v="4"/>
    <x v="0"/>
    <x v="0"/>
    <s v="West"/>
    <x v="6"/>
    <s v="Niagara"/>
  </r>
  <r>
    <n v="2852"/>
    <x v="123"/>
    <x v="6"/>
    <n v="9"/>
    <n v="4"/>
    <x v="0"/>
    <x v="0"/>
    <s v="West"/>
    <x v="6"/>
    <s v="Niagara"/>
  </r>
  <r>
    <n v="2853"/>
    <x v="123"/>
    <x v="7"/>
    <n v="12"/>
    <n v="0"/>
    <x v="0"/>
    <x v="0"/>
    <s v="West"/>
    <x v="6"/>
    <s v="Niagara"/>
  </r>
  <r>
    <n v="2854"/>
    <x v="123"/>
    <x v="8"/>
    <n v="10"/>
    <n v="0"/>
    <x v="0"/>
    <x v="0"/>
    <s v="West"/>
    <x v="6"/>
    <s v="Niagara"/>
  </r>
  <r>
    <n v="2855"/>
    <x v="123"/>
    <x v="9"/>
    <n v="13"/>
    <n v="2"/>
    <x v="0"/>
    <x v="0"/>
    <s v="West"/>
    <x v="6"/>
    <s v="Niagara"/>
  </r>
  <r>
    <n v="2856"/>
    <x v="123"/>
    <x v="10"/>
    <n v="9"/>
    <n v="1"/>
    <x v="0"/>
    <x v="0"/>
    <s v="West"/>
    <x v="6"/>
    <s v="Niagara"/>
  </r>
  <r>
    <n v="2857"/>
    <x v="123"/>
    <x v="11"/>
    <n v="15"/>
    <n v="3"/>
    <x v="0"/>
    <x v="0"/>
    <s v="West"/>
    <x v="6"/>
    <s v="Niagara"/>
  </r>
  <r>
    <n v="2858"/>
    <x v="123"/>
    <x v="12"/>
    <n v="10"/>
    <n v="4"/>
    <x v="0"/>
    <x v="0"/>
    <s v="West"/>
    <x v="6"/>
    <s v="Niagara"/>
  </r>
  <r>
    <n v="2859"/>
    <x v="123"/>
    <x v="13"/>
    <n v="21"/>
    <n v="6"/>
    <x v="0"/>
    <x v="0"/>
    <s v="West"/>
    <x v="6"/>
    <s v="Niagara"/>
  </r>
  <r>
    <n v="2860"/>
    <x v="123"/>
    <x v="14"/>
    <n v="24"/>
    <n v="7"/>
    <x v="0"/>
    <x v="0"/>
    <s v="West"/>
    <x v="6"/>
    <s v="Niagara"/>
  </r>
  <r>
    <n v="2861"/>
    <x v="123"/>
    <x v="15"/>
    <n v="43"/>
    <n v="13"/>
    <x v="0"/>
    <x v="0"/>
    <s v="West"/>
    <x v="6"/>
    <s v="Niagara"/>
  </r>
  <r>
    <n v="2862"/>
    <x v="123"/>
    <x v="16"/>
    <n v="34"/>
    <n v="4"/>
    <x v="0"/>
    <x v="0"/>
    <s v="West"/>
    <x v="6"/>
    <s v="Niagara"/>
  </r>
  <r>
    <n v="2863"/>
    <x v="123"/>
    <x v="17"/>
    <n v="23"/>
    <n v="5"/>
    <x v="0"/>
    <x v="0"/>
    <s v="West"/>
    <x v="6"/>
    <s v="Niagara"/>
  </r>
  <r>
    <n v="2864"/>
    <x v="123"/>
    <x v="18"/>
    <n v="25"/>
    <n v="13"/>
    <x v="0"/>
    <x v="0"/>
    <s v="West"/>
    <x v="6"/>
    <s v="Niagara"/>
  </r>
  <r>
    <n v="2865"/>
    <x v="123"/>
    <x v="19"/>
    <n v="41"/>
    <n v="7"/>
    <x v="0"/>
    <x v="0"/>
    <s v="West"/>
    <x v="6"/>
    <s v="Niagara"/>
  </r>
  <r>
    <n v="2866"/>
    <x v="123"/>
    <x v="20"/>
    <n v="35"/>
    <n v="3"/>
    <x v="0"/>
    <x v="0"/>
    <s v="West"/>
    <x v="6"/>
    <s v="Niagara"/>
  </r>
  <r>
    <n v="2867"/>
    <x v="123"/>
    <x v="21"/>
    <n v="25"/>
    <n v="6"/>
    <x v="0"/>
    <x v="0"/>
    <s v="West"/>
    <x v="6"/>
    <s v="Niagara"/>
  </r>
  <r>
    <n v="2868"/>
    <x v="123"/>
    <x v="22"/>
    <n v="32"/>
    <n v="5"/>
    <x v="0"/>
    <x v="0"/>
    <s v="West"/>
    <x v="6"/>
    <s v="Niagara"/>
  </r>
  <r>
    <n v="2869"/>
    <x v="123"/>
    <x v="23"/>
    <n v="27"/>
    <n v="10"/>
    <x v="0"/>
    <x v="0"/>
    <s v="West"/>
    <x v="6"/>
    <s v="Niagara"/>
  </r>
  <r>
    <n v="2870"/>
    <x v="124"/>
    <x v="0"/>
    <n v="27"/>
    <n v="0"/>
    <x v="0"/>
    <x v="0"/>
    <s v="West"/>
    <x v="6"/>
    <s v="Niagara"/>
  </r>
  <r>
    <n v="2871"/>
    <x v="124"/>
    <x v="1"/>
    <n v="24"/>
    <n v="2"/>
    <x v="0"/>
    <x v="0"/>
    <s v="West"/>
    <x v="6"/>
    <s v="Niagara"/>
  </r>
  <r>
    <n v="2872"/>
    <x v="124"/>
    <x v="2"/>
    <n v="18"/>
    <n v="1"/>
    <x v="0"/>
    <x v="0"/>
    <s v="West"/>
    <x v="6"/>
    <s v="Niagara"/>
  </r>
  <r>
    <n v="2873"/>
    <x v="124"/>
    <x v="3"/>
    <n v="22"/>
    <n v="2"/>
    <x v="0"/>
    <x v="0"/>
    <s v="West"/>
    <x v="6"/>
    <s v="Niagara"/>
  </r>
  <r>
    <n v="2874"/>
    <x v="124"/>
    <x v="4"/>
    <n v="13"/>
    <n v="1"/>
    <x v="0"/>
    <x v="0"/>
    <s v="West"/>
    <x v="6"/>
    <s v="Niagara"/>
  </r>
  <r>
    <n v="2875"/>
    <x v="124"/>
    <x v="5"/>
    <n v="11"/>
    <n v="1"/>
    <x v="0"/>
    <x v="0"/>
    <s v="West"/>
    <x v="6"/>
    <s v="Niagara"/>
  </r>
  <r>
    <n v="2876"/>
    <x v="124"/>
    <x v="6"/>
    <n v="4"/>
    <n v="0"/>
    <x v="0"/>
    <x v="0"/>
    <s v="West"/>
    <x v="6"/>
    <s v="Niagara"/>
  </r>
  <r>
    <n v="2877"/>
    <x v="124"/>
    <x v="7"/>
    <n v="4"/>
    <n v="0"/>
    <x v="0"/>
    <x v="0"/>
    <s v="West"/>
    <x v="6"/>
    <s v="Niagara"/>
  </r>
  <r>
    <n v="2878"/>
    <x v="124"/>
    <x v="8"/>
    <n v="4"/>
    <n v="0"/>
    <x v="0"/>
    <x v="0"/>
    <s v="West"/>
    <x v="6"/>
    <s v="Niagara"/>
  </r>
  <r>
    <n v="2879"/>
    <x v="124"/>
    <x v="9"/>
    <n v="2"/>
    <n v="0"/>
    <x v="0"/>
    <x v="0"/>
    <s v="West"/>
    <x v="6"/>
    <s v="Niagara"/>
  </r>
  <r>
    <n v="2880"/>
    <x v="124"/>
    <x v="11"/>
    <n v="1"/>
    <n v="2"/>
    <x v="0"/>
    <x v="0"/>
    <s v="West"/>
    <x v="6"/>
    <s v="Niagara"/>
  </r>
  <r>
    <n v="2881"/>
    <x v="124"/>
    <x v="12"/>
    <n v="5"/>
    <n v="0"/>
    <x v="0"/>
    <x v="0"/>
    <s v="West"/>
    <x v="6"/>
    <s v="Niagara"/>
  </r>
  <r>
    <n v="2882"/>
    <x v="124"/>
    <x v="13"/>
    <n v="8"/>
    <n v="1"/>
    <x v="0"/>
    <x v="0"/>
    <s v="West"/>
    <x v="6"/>
    <s v="Niagara"/>
  </r>
  <r>
    <n v="2883"/>
    <x v="124"/>
    <x v="14"/>
    <n v="5"/>
    <n v="1"/>
    <x v="0"/>
    <x v="0"/>
    <s v="West"/>
    <x v="6"/>
    <s v="Niagara"/>
  </r>
  <r>
    <n v="2884"/>
    <x v="124"/>
    <x v="15"/>
    <n v="10"/>
    <n v="3"/>
    <x v="0"/>
    <x v="0"/>
    <s v="West"/>
    <x v="6"/>
    <s v="Niagara"/>
  </r>
  <r>
    <n v="2885"/>
    <x v="124"/>
    <x v="16"/>
    <n v="8"/>
    <n v="0"/>
    <x v="0"/>
    <x v="0"/>
    <s v="West"/>
    <x v="6"/>
    <s v="Niagara"/>
  </r>
  <r>
    <n v="2886"/>
    <x v="124"/>
    <x v="17"/>
    <n v="10"/>
    <n v="5"/>
    <x v="0"/>
    <x v="0"/>
    <s v="West"/>
    <x v="6"/>
    <s v="Niagara"/>
  </r>
  <r>
    <n v="2887"/>
    <x v="124"/>
    <x v="18"/>
    <n v="12"/>
    <n v="7"/>
    <x v="0"/>
    <x v="0"/>
    <s v="West"/>
    <x v="6"/>
    <s v="Niagara"/>
  </r>
  <r>
    <n v="2888"/>
    <x v="124"/>
    <x v="19"/>
    <n v="14"/>
    <n v="4"/>
    <x v="0"/>
    <x v="0"/>
    <s v="West"/>
    <x v="6"/>
    <s v="Niagara"/>
  </r>
  <r>
    <n v="2889"/>
    <x v="124"/>
    <x v="20"/>
    <n v="8"/>
    <n v="1"/>
    <x v="0"/>
    <x v="0"/>
    <s v="West"/>
    <x v="6"/>
    <s v="Niagara"/>
  </r>
  <r>
    <n v="2890"/>
    <x v="124"/>
    <x v="21"/>
    <n v="3"/>
    <n v="0"/>
    <x v="0"/>
    <x v="0"/>
    <s v="West"/>
    <x v="6"/>
    <s v="Niagara"/>
  </r>
  <r>
    <n v="2891"/>
    <x v="124"/>
    <x v="22"/>
    <n v="7"/>
    <n v="4"/>
    <x v="0"/>
    <x v="0"/>
    <s v="West"/>
    <x v="6"/>
    <s v="Niagara"/>
  </r>
  <r>
    <n v="2892"/>
    <x v="124"/>
    <x v="23"/>
    <n v="4"/>
    <n v="0"/>
    <x v="0"/>
    <x v="0"/>
    <s v="West"/>
    <x v="6"/>
    <s v="Niagara"/>
  </r>
  <r>
    <n v="2893"/>
    <x v="125"/>
    <x v="0"/>
    <n v="49"/>
    <n v="3"/>
    <x v="0"/>
    <x v="0"/>
    <s v="West"/>
    <x v="6"/>
    <s v="Niagara"/>
  </r>
  <r>
    <n v="2894"/>
    <x v="125"/>
    <x v="1"/>
    <n v="37"/>
    <n v="7"/>
    <x v="0"/>
    <x v="0"/>
    <s v="West"/>
    <x v="6"/>
    <s v="Niagara"/>
  </r>
  <r>
    <n v="2895"/>
    <x v="125"/>
    <x v="2"/>
    <n v="24"/>
    <n v="7"/>
    <x v="0"/>
    <x v="0"/>
    <s v="West"/>
    <x v="6"/>
    <s v="Niagara"/>
  </r>
  <r>
    <n v="2896"/>
    <x v="125"/>
    <x v="3"/>
    <n v="22"/>
    <n v="3"/>
    <x v="0"/>
    <x v="0"/>
    <s v="West"/>
    <x v="6"/>
    <s v="Niagara"/>
  </r>
  <r>
    <n v="2897"/>
    <x v="125"/>
    <x v="4"/>
    <n v="10"/>
    <n v="5"/>
    <x v="0"/>
    <x v="0"/>
    <s v="West"/>
    <x v="6"/>
    <s v="Niagara"/>
  </r>
  <r>
    <n v="2898"/>
    <x v="125"/>
    <x v="5"/>
    <n v="11"/>
    <n v="4"/>
    <x v="0"/>
    <x v="0"/>
    <s v="West"/>
    <x v="6"/>
    <s v="Niagara"/>
  </r>
  <r>
    <n v="2899"/>
    <x v="125"/>
    <x v="6"/>
    <n v="6"/>
    <n v="0"/>
    <x v="0"/>
    <x v="0"/>
    <s v="West"/>
    <x v="6"/>
    <s v="Niagara"/>
  </r>
  <r>
    <n v="2900"/>
    <x v="125"/>
    <x v="7"/>
    <n v="6"/>
    <n v="2"/>
    <x v="0"/>
    <x v="0"/>
    <s v="West"/>
    <x v="6"/>
    <s v="Niagara"/>
  </r>
  <r>
    <n v="2901"/>
    <x v="125"/>
    <x v="8"/>
    <n v="7"/>
    <n v="1"/>
    <x v="0"/>
    <x v="0"/>
    <s v="West"/>
    <x v="6"/>
    <s v="Niagara"/>
  </r>
  <r>
    <n v="2902"/>
    <x v="125"/>
    <x v="9"/>
    <n v="10"/>
    <n v="0"/>
    <x v="0"/>
    <x v="0"/>
    <s v="West"/>
    <x v="6"/>
    <s v="Niagara"/>
  </r>
  <r>
    <n v="2903"/>
    <x v="125"/>
    <x v="10"/>
    <n v="6"/>
    <n v="5"/>
    <x v="0"/>
    <x v="0"/>
    <s v="West"/>
    <x v="6"/>
    <s v="Niagara"/>
  </r>
  <r>
    <n v="2904"/>
    <x v="125"/>
    <x v="11"/>
    <n v="10"/>
    <n v="7"/>
    <x v="0"/>
    <x v="0"/>
    <s v="West"/>
    <x v="6"/>
    <s v="Niagara"/>
  </r>
  <r>
    <n v="2905"/>
    <x v="125"/>
    <x v="12"/>
    <n v="15"/>
    <n v="2"/>
    <x v="0"/>
    <x v="0"/>
    <s v="West"/>
    <x v="6"/>
    <s v="Niagara"/>
  </r>
  <r>
    <n v="2906"/>
    <x v="125"/>
    <x v="13"/>
    <n v="13"/>
    <n v="2"/>
    <x v="0"/>
    <x v="0"/>
    <s v="West"/>
    <x v="6"/>
    <s v="Niagara"/>
  </r>
  <r>
    <n v="2907"/>
    <x v="125"/>
    <x v="14"/>
    <n v="16"/>
    <n v="6"/>
    <x v="0"/>
    <x v="0"/>
    <s v="West"/>
    <x v="6"/>
    <s v="Niagara"/>
  </r>
  <r>
    <n v="2908"/>
    <x v="125"/>
    <x v="15"/>
    <n v="29"/>
    <n v="9"/>
    <x v="0"/>
    <x v="0"/>
    <s v="West"/>
    <x v="6"/>
    <s v="Niagara"/>
  </r>
  <r>
    <n v="2909"/>
    <x v="125"/>
    <x v="16"/>
    <n v="17"/>
    <n v="7"/>
    <x v="0"/>
    <x v="0"/>
    <s v="West"/>
    <x v="6"/>
    <s v="Niagara"/>
  </r>
  <r>
    <n v="2910"/>
    <x v="125"/>
    <x v="17"/>
    <n v="22"/>
    <n v="6"/>
    <x v="0"/>
    <x v="0"/>
    <s v="West"/>
    <x v="6"/>
    <s v="Niagara"/>
  </r>
  <r>
    <n v="2911"/>
    <x v="125"/>
    <x v="18"/>
    <n v="20"/>
    <n v="9"/>
    <x v="0"/>
    <x v="0"/>
    <s v="West"/>
    <x v="6"/>
    <s v="Niagara"/>
  </r>
  <r>
    <n v="2912"/>
    <x v="125"/>
    <x v="19"/>
    <n v="16"/>
    <n v="2"/>
    <x v="0"/>
    <x v="0"/>
    <s v="West"/>
    <x v="6"/>
    <s v="Niagara"/>
  </r>
  <r>
    <n v="2913"/>
    <x v="125"/>
    <x v="20"/>
    <n v="21"/>
    <n v="8"/>
    <x v="0"/>
    <x v="0"/>
    <s v="West"/>
    <x v="6"/>
    <s v="Niagara"/>
  </r>
  <r>
    <n v="2914"/>
    <x v="125"/>
    <x v="21"/>
    <n v="11"/>
    <n v="4"/>
    <x v="0"/>
    <x v="0"/>
    <s v="West"/>
    <x v="6"/>
    <s v="Niagara"/>
  </r>
  <r>
    <n v="2915"/>
    <x v="125"/>
    <x v="22"/>
    <n v="12"/>
    <n v="1"/>
    <x v="0"/>
    <x v="0"/>
    <s v="West"/>
    <x v="6"/>
    <s v="Niagara"/>
  </r>
  <r>
    <n v="2916"/>
    <x v="125"/>
    <x v="23"/>
    <n v="12"/>
    <n v="5"/>
    <x v="0"/>
    <x v="0"/>
    <s v="West"/>
    <x v="6"/>
    <s v="Niagara"/>
  </r>
  <r>
    <n v="2917"/>
    <x v="126"/>
    <x v="0"/>
    <n v="34"/>
    <n v="4"/>
    <x v="0"/>
    <x v="0"/>
    <s v="West"/>
    <x v="6"/>
    <s v="Niagara"/>
  </r>
  <r>
    <n v="2918"/>
    <x v="126"/>
    <x v="1"/>
    <n v="25"/>
    <n v="9"/>
    <x v="0"/>
    <x v="0"/>
    <s v="West"/>
    <x v="6"/>
    <s v="Niagara"/>
  </r>
  <r>
    <n v="2919"/>
    <x v="126"/>
    <x v="2"/>
    <n v="25"/>
    <n v="3"/>
    <x v="0"/>
    <x v="0"/>
    <s v="West"/>
    <x v="6"/>
    <s v="Niagara"/>
  </r>
  <r>
    <n v="2920"/>
    <x v="126"/>
    <x v="3"/>
    <n v="33"/>
    <n v="5"/>
    <x v="0"/>
    <x v="0"/>
    <s v="West"/>
    <x v="6"/>
    <s v="Niagara"/>
  </r>
  <r>
    <n v="2921"/>
    <x v="126"/>
    <x v="4"/>
    <n v="19"/>
    <n v="2"/>
    <x v="0"/>
    <x v="0"/>
    <s v="West"/>
    <x v="6"/>
    <s v="Niagara"/>
  </r>
  <r>
    <n v="2922"/>
    <x v="126"/>
    <x v="5"/>
    <n v="9"/>
    <n v="6"/>
    <x v="0"/>
    <x v="0"/>
    <s v="West"/>
    <x v="6"/>
    <s v="Niagara"/>
  </r>
  <r>
    <n v="2923"/>
    <x v="126"/>
    <x v="6"/>
    <n v="8"/>
    <n v="4"/>
    <x v="0"/>
    <x v="0"/>
    <s v="West"/>
    <x v="6"/>
    <s v="Niagara"/>
  </r>
  <r>
    <n v="2924"/>
    <x v="126"/>
    <x v="7"/>
    <n v="2"/>
    <n v="4"/>
    <x v="0"/>
    <x v="0"/>
    <s v="West"/>
    <x v="6"/>
    <s v="Niagara"/>
  </r>
  <r>
    <n v="2925"/>
    <x v="126"/>
    <x v="8"/>
    <n v="8"/>
    <n v="1"/>
    <x v="0"/>
    <x v="0"/>
    <s v="West"/>
    <x v="6"/>
    <s v="Niagara"/>
  </r>
  <r>
    <n v="2926"/>
    <x v="126"/>
    <x v="9"/>
    <n v="7"/>
    <n v="0"/>
    <x v="0"/>
    <x v="0"/>
    <s v="West"/>
    <x v="6"/>
    <s v="Niagara"/>
  </r>
  <r>
    <n v="2927"/>
    <x v="126"/>
    <x v="10"/>
    <n v="6"/>
    <n v="3"/>
    <x v="0"/>
    <x v="0"/>
    <s v="West"/>
    <x v="6"/>
    <s v="Niagara"/>
  </r>
  <r>
    <n v="2928"/>
    <x v="126"/>
    <x v="11"/>
    <n v="9"/>
    <n v="0"/>
    <x v="0"/>
    <x v="0"/>
    <s v="West"/>
    <x v="6"/>
    <s v="Niagara"/>
  </r>
  <r>
    <n v="2929"/>
    <x v="126"/>
    <x v="12"/>
    <n v="8"/>
    <n v="2"/>
    <x v="0"/>
    <x v="0"/>
    <s v="West"/>
    <x v="6"/>
    <s v="Niagara"/>
  </r>
  <r>
    <n v="2930"/>
    <x v="126"/>
    <x v="13"/>
    <n v="16"/>
    <n v="5"/>
    <x v="0"/>
    <x v="0"/>
    <s v="West"/>
    <x v="6"/>
    <s v="Niagara"/>
  </r>
  <r>
    <n v="2931"/>
    <x v="126"/>
    <x v="14"/>
    <n v="14"/>
    <n v="7"/>
    <x v="0"/>
    <x v="0"/>
    <s v="West"/>
    <x v="6"/>
    <s v="Niagara"/>
  </r>
  <r>
    <n v="2932"/>
    <x v="126"/>
    <x v="15"/>
    <n v="21"/>
    <n v="6"/>
    <x v="0"/>
    <x v="0"/>
    <s v="West"/>
    <x v="6"/>
    <s v="Niagara"/>
  </r>
  <r>
    <n v="2933"/>
    <x v="126"/>
    <x v="16"/>
    <n v="17"/>
    <n v="3"/>
    <x v="0"/>
    <x v="0"/>
    <s v="West"/>
    <x v="6"/>
    <s v="Niagara"/>
  </r>
  <r>
    <n v="2934"/>
    <x v="126"/>
    <x v="17"/>
    <n v="29"/>
    <n v="7"/>
    <x v="0"/>
    <x v="0"/>
    <s v="West"/>
    <x v="6"/>
    <s v="Niagara"/>
  </r>
  <r>
    <n v="2935"/>
    <x v="126"/>
    <x v="18"/>
    <n v="19"/>
    <n v="6"/>
    <x v="0"/>
    <x v="0"/>
    <s v="West"/>
    <x v="6"/>
    <s v="Niagara"/>
  </r>
  <r>
    <n v="2936"/>
    <x v="126"/>
    <x v="19"/>
    <n v="32"/>
    <n v="6"/>
    <x v="0"/>
    <x v="0"/>
    <s v="West"/>
    <x v="6"/>
    <s v="Niagara"/>
  </r>
  <r>
    <n v="2937"/>
    <x v="126"/>
    <x v="20"/>
    <n v="22"/>
    <n v="1"/>
    <x v="0"/>
    <x v="0"/>
    <s v="West"/>
    <x v="6"/>
    <s v="Niagara"/>
  </r>
  <r>
    <n v="2938"/>
    <x v="126"/>
    <x v="21"/>
    <n v="14"/>
    <n v="6"/>
    <x v="0"/>
    <x v="0"/>
    <s v="West"/>
    <x v="6"/>
    <s v="Niagara"/>
  </r>
  <r>
    <n v="2939"/>
    <x v="126"/>
    <x v="22"/>
    <n v="13"/>
    <n v="3"/>
    <x v="0"/>
    <x v="0"/>
    <s v="West"/>
    <x v="6"/>
    <s v="Niagara"/>
  </r>
  <r>
    <n v="2940"/>
    <x v="126"/>
    <x v="23"/>
    <n v="12"/>
    <n v="10"/>
    <x v="0"/>
    <x v="0"/>
    <s v="West"/>
    <x v="6"/>
    <s v="Niagara"/>
  </r>
  <r>
    <n v="2941"/>
    <x v="127"/>
    <x v="0"/>
    <n v="15"/>
    <n v="2"/>
    <x v="0"/>
    <x v="0"/>
    <s v="West"/>
    <x v="6"/>
    <s v="Niagara"/>
  </r>
  <r>
    <n v="2942"/>
    <x v="127"/>
    <x v="1"/>
    <n v="18"/>
    <n v="3"/>
    <x v="0"/>
    <x v="0"/>
    <s v="West"/>
    <x v="6"/>
    <s v="Niagara"/>
  </r>
  <r>
    <n v="2943"/>
    <x v="127"/>
    <x v="2"/>
    <n v="13"/>
    <n v="4"/>
    <x v="0"/>
    <x v="0"/>
    <s v="West"/>
    <x v="6"/>
    <s v="Niagara"/>
  </r>
  <r>
    <n v="2944"/>
    <x v="127"/>
    <x v="3"/>
    <n v="10"/>
    <n v="5"/>
    <x v="0"/>
    <x v="0"/>
    <s v="West"/>
    <x v="6"/>
    <s v="Niagara"/>
  </r>
  <r>
    <n v="2945"/>
    <x v="127"/>
    <x v="4"/>
    <n v="8"/>
    <n v="3"/>
    <x v="0"/>
    <x v="0"/>
    <s v="West"/>
    <x v="6"/>
    <s v="Niagara"/>
  </r>
  <r>
    <n v="2946"/>
    <x v="127"/>
    <x v="5"/>
    <n v="1"/>
    <n v="1"/>
    <x v="0"/>
    <x v="0"/>
    <s v="West"/>
    <x v="6"/>
    <s v="Niagara"/>
  </r>
  <r>
    <n v="2947"/>
    <x v="127"/>
    <x v="6"/>
    <n v="5"/>
    <n v="0"/>
    <x v="0"/>
    <x v="0"/>
    <s v="West"/>
    <x v="6"/>
    <s v="Niagara"/>
  </r>
  <r>
    <n v="2948"/>
    <x v="127"/>
    <x v="7"/>
    <n v="2"/>
    <n v="0"/>
    <x v="0"/>
    <x v="0"/>
    <s v="West"/>
    <x v="6"/>
    <s v="Niagara"/>
  </r>
  <r>
    <n v="2949"/>
    <x v="127"/>
    <x v="8"/>
    <n v="4"/>
    <n v="0"/>
    <x v="0"/>
    <x v="0"/>
    <s v="West"/>
    <x v="6"/>
    <s v="Niagara"/>
  </r>
  <r>
    <n v="2950"/>
    <x v="127"/>
    <x v="9"/>
    <n v="2"/>
    <n v="3"/>
    <x v="0"/>
    <x v="0"/>
    <s v="West"/>
    <x v="6"/>
    <s v="Niagara"/>
  </r>
  <r>
    <n v="2951"/>
    <x v="127"/>
    <x v="10"/>
    <n v="3"/>
    <n v="2"/>
    <x v="0"/>
    <x v="0"/>
    <s v="West"/>
    <x v="6"/>
    <s v="Niagara"/>
  </r>
  <r>
    <n v="2952"/>
    <x v="127"/>
    <x v="11"/>
    <n v="4"/>
    <n v="1"/>
    <x v="0"/>
    <x v="0"/>
    <s v="West"/>
    <x v="6"/>
    <s v="Niagara"/>
  </r>
  <r>
    <n v="2953"/>
    <x v="127"/>
    <x v="12"/>
    <n v="8"/>
    <n v="3"/>
    <x v="0"/>
    <x v="0"/>
    <s v="West"/>
    <x v="6"/>
    <s v="Niagara"/>
  </r>
  <r>
    <n v="2954"/>
    <x v="127"/>
    <x v="13"/>
    <n v="7"/>
    <n v="2"/>
    <x v="0"/>
    <x v="0"/>
    <s v="West"/>
    <x v="6"/>
    <s v="Niagara"/>
  </r>
  <r>
    <n v="2955"/>
    <x v="127"/>
    <x v="14"/>
    <n v="8"/>
    <n v="7"/>
    <x v="0"/>
    <x v="0"/>
    <s v="West"/>
    <x v="6"/>
    <s v="Niagara"/>
  </r>
  <r>
    <n v="2956"/>
    <x v="127"/>
    <x v="15"/>
    <n v="16"/>
    <n v="8"/>
    <x v="0"/>
    <x v="0"/>
    <s v="West"/>
    <x v="6"/>
    <s v="Niagara"/>
  </r>
  <r>
    <n v="2957"/>
    <x v="127"/>
    <x v="16"/>
    <n v="6"/>
    <n v="0"/>
    <x v="0"/>
    <x v="0"/>
    <s v="West"/>
    <x v="6"/>
    <s v="Niagara"/>
  </r>
  <r>
    <n v="2958"/>
    <x v="127"/>
    <x v="17"/>
    <n v="6"/>
    <n v="4"/>
    <x v="0"/>
    <x v="0"/>
    <s v="West"/>
    <x v="6"/>
    <s v="Niagara"/>
  </r>
  <r>
    <n v="2959"/>
    <x v="127"/>
    <x v="18"/>
    <n v="8"/>
    <n v="6"/>
    <x v="0"/>
    <x v="0"/>
    <s v="West"/>
    <x v="6"/>
    <s v="Niagara"/>
  </r>
  <r>
    <n v="2960"/>
    <x v="127"/>
    <x v="19"/>
    <n v="5"/>
    <n v="2"/>
    <x v="0"/>
    <x v="0"/>
    <s v="West"/>
    <x v="6"/>
    <s v="Niagara"/>
  </r>
  <r>
    <n v="2961"/>
    <x v="127"/>
    <x v="20"/>
    <n v="3"/>
    <n v="2"/>
    <x v="0"/>
    <x v="0"/>
    <s v="West"/>
    <x v="6"/>
    <s v="Niagara"/>
  </r>
  <r>
    <n v="2962"/>
    <x v="127"/>
    <x v="21"/>
    <n v="5"/>
    <n v="1"/>
    <x v="0"/>
    <x v="0"/>
    <s v="West"/>
    <x v="6"/>
    <s v="Niagara"/>
  </r>
  <r>
    <n v="2963"/>
    <x v="127"/>
    <x v="22"/>
    <n v="4"/>
    <n v="2"/>
    <x v="0"/>
    <x v="0"/>
    <s v="West"/>
    <x v="6"/>
    <s v="Niagara"/>
  </r>
  <r>
    <n v="2964"/>
    <x v="127"/>
    <x v="23"/>
    <n v="6"/>
    <n v="2"/>
    <x v="0"/>
    <x v="0"/>
    <s v="West"/>
    <x v="6"/>
    <s v="Niagara"/>
  </r>
  <r>
    <n v="2965"/>
    <x v="128"/>
    <x v="0"/>
    <n v="42"/>
    <n v="3"/>
    <x v="0"/>
    <x v="0"/>
    <s v="West"/>
    <x v="6"/>
    <s v="Niagara"/>
  </r>
  <r>
    <n v="2966"/>
    <x v="128"/>
    <x v="1"/>
    <n v="29"/>
    <n v="3"/>
    <x v="0"/>
    <x v="0"/>
    <s v="West"/>
    <x v="6"/>
    <s v="Niagara"/>
  </r>
  <r>
    <n v="2967"/>
    <x v="128"/>
    <x v="2"/>
    <n v="20"/>
    <n v="5"/>
    <x v="0"/>
    <x v="0"/>
    <s v="West"/>
    <x v="6"/>
    <s v="Niagara"/>
  </r>
  <r>
    <n v="2968"/>
    <x v="128"/>
    <x v="3"/>
    <n v="21"/>
    <n v="2"/>
    <x v="0"/>
    <x v="0"/>
    <s v="West"/>
    <x v="6"/>
    <s v="Niagara"/>
  </r>
  <r>
    <n v="2969"/>
    <x v="128"/>
    <x v="4"/>
    <n v="12"/>
    <n v="3"/>
    <x v="0"/>
    <x v="0"/>
    <s v="West"/>
    <x v="6"/>
    <s v="Niagara"/>
  </r>
  <r>
    <n v="2970"/>
    <x v="128"/>
    <x v="5"/>
    <n v="8"/>
    <n v="0"/>
    <x v="0"/>
    <x v="0"/>
    <s v="West"/>
    <x v="6"/>
    <s v="Niagara"/>
  </r>
  <r>
    <n v="2971"/>
    <x v="128"/>
    <x v="6"/>
    <n v="8"/>
    <n v="0"/>
    <x v="0"/>
    <x v="0"/>
    <s v="West"/>
    <x v="6"/>
    <s v="Niagara"/>
  </r>
  <r>
    <n v="2972"/>
    <x v="128"/>
    <x v="7"/>
    <n v="8"/>
    <n v="0"/>
    <x v="0"/>
    <x v="0"/>
    <s v="West"/>
    <x v="6"/>
    <s v="Niagara"/>
  </r>
  <r>
    <n v="2973"/>
    <x v="128"/>
    <x v="8"/>
    <n v="3"/>
    <n v="0"/>
    <x v="0"/>
    <x v="0"/>
    <s v="West"/>
    <x v="6"/>
    <s v="Niagara"/>
  </r>
  <r>
    <n v="2974"/>
    <x v="128"/>
    <x v="9"/>
    <n v="6"/>
    <n v="1"/>
    <x v="0"/>
    <x v="0"/>
    <s v="West"/>
    <x v="6"/>
    <s v="Niagara"/>
  </r>
  <r>
    <n v="2975"/>
    <x v="128"/>
    <x v="10"/>
    <n v="6"/>
    <n v="0"/>
    <x v="0"/>
    <x v="0"/>
    <s v="West"/>
    <x v="6"/>
    <s v="Niagara"/>
  </r>
  <r>
    <n v="2976"/>
    <x v="128"/>
    <x v="11"/>
    <n v="6"/>
    <n v="0"/>
    <x v="0"/>
    <x v="0"/>
    <s v="West"/>
    <x v="6"/>
    <s v="Niagara"/>
  </r>
  <r>
    <n v="2977"/>
    <x v="128"/>
    <x v="12"/>
    <n v="15"/>
    <n v="2"/>
    <x v="0"/>
    <x v="0"/>
    <s v="West"/>
    <x v="6"/>
    <s v="Niagara"/>
  </r>
  <r>
    <n v="2978"/>
    <x v="128"/>
    <x v="13"/>
    <n v="26"/>
    <n v="2"/>
    <x v="0"/>
    <x v="0"/>
    <s v="West"/>
    <x v="6"/>
    <s v="Niagara"/>
  </r>
  <r>
    <n v="2979"/>
    <x v="128"/>
    <x v="14"/>
    <n v="20"/>
    <n v="3"/>
    <x v="0"/>
    <x v="0"/>
    <s v="West"/>
    <x v="6"/>
    <s v="Niagara"/>
  </r>
  <r>
    <n v="2980"/>
    <x v="128"/>
    <x v="15"/>
    <n v="25"/>
    <n v="2"/>
    <x v="0"/>
    <x v="0"/>
    <s v="West"/>
    <x v="6"/>
    <s v="Niagara"/>
  </r>
  <r>
    <n v="2981"/>
    <x v="128"/>
    <x v="16"/>
    <n v="14"/>
    <n v="1"/>
    <x v="0"/>
    <x v="0"/>
    <s v="West"/>
    <x v="6"/>
    <s v="Niagara"/>
  </r>
  <r>
    <n v="2982"/>
    <x v="128"/>
    <x v="17"/>
    <n v="12"/>
    <n v="0"/>
    <x v="0"/>
    <x v="0"/>
    <s v="West"/>
    <x v="6"/>
    <s v="Niagara"/>
  </r>
  <r>
    <n v="2983"/>
    <x v="128"/>
    <x v="18"/>
    <n v="15"/>
    <n v="6"/>
    <x v="0"/>
    <x v="0"/>
    <s v="West"/>
    <x v="6"/>
    <s v="Niagara"/>
  </r>
  <r>
    <n v="2984"/>
    <x v="128"/>
    <x v="19"/>
    <n v="13"/>
    <n v="2"/>
    <x v="0"/>
    <x v="0"/>
    <s v="West"/>
    <x v="6"/>
    <s v="Niagara"/>
  </r>
  <r>
    <n v="2985"/>
    <x v="128"/>
    <x v="20"/>
    <n v="17"/>
    <n v="0"/>
    <x v="0"/>
    <x v="0"/>
    <s v="West"/>
    <x v="6"/>
    <s v="Niagara"/>
  </r>
  <r>
    <n v="2986"/>
    <x v="128"/>
    <x v="21"/>
    <n v="9"/>
    <n v="2"/>
    <x v="0"/>
    <x v="0"/>
    <s v="West"/>
    <x v="6"/>
    <s v="Niagara"/>
  </r>
  <r>
    <n v="2987"/>
    <x v="128"/>
    <x v="22"/>
    <n v="7"/>
    <n v="2"/>
    <x v="0"/>
    <x v="0"/>
    <s v="West"/>
    <x v="6"/>
    <s v="Niagara"/>
  </r>
  <r>
    <n v="2988"/>
    <x v="128"/>
    <x v="23"/>
    <n v="4"/>
    <n v="0"/>
    <x v="0"/>
    <x v="0"/>
    <s v="West"/>
    <x v="6"/>
    <s v="Niagara"/>
  </r>
  <r>
    <n v="2989"/>
    <x v="129"/>
    <x v="0"/>
    <n v="6"/>
    <n v="0"/>
    <x v="0"/>
    <x v="0"/>
    <s v="West"/>
    <x v="6"/>
    <s v="Niagara"/>
  </r>
  <r>
    <n v="2990"/>
    <x v="129"/>
    <x v="1"/>
    <n v="8"/>
    <n v="0"/>
    <x v="0"/>
    <x v="0"/>
    <s v="West"/>
    <x v="6"/>
    <s v="Niagara"/>
  </r>
  <r>
    <n v="2991"/>
    <x v="129"/>
    <x v="2"/>
    <n v="2"/>
    <n v="0"/>
    <x v="0"/>
    <x v="0"/>
    <s v="West"/>
    <x v="6"/>
    <s v="Niagara"/>
  </r>
  <r>
    <n v="2992"/>
    <x v="129"/>
    <x v="3"/>
    <n v="2"/>
    <n v="0"/>
    <x v="0"/>
    <x v="0"/>
    <s v="West"/>
    <x v="6"/>
    <s v="Niagara"/>
  </r>
  <r>
    <n v="2993"/>
    <x v="129"/>
    <x v="4"/>
    <n v="1"/>
    <n v="0"/>
    <x v="0"/>
    <x v="0"/>
    <s v="West"/>
    <x v="6"/>
    <s v="Niagara"/>
  </r>
  <r>
    <n v="2994"/>
    <x v="129"/>
    <x v="5"/>
    <n v="1"/>
    <n v="0"/>
    <x v="0"/>
    <x v="0"/>
    <s v="West"/>
    <x v="6"/>
    <s v="Niagara"/>
  </r>
  <r>
    <n v="2995"/>
    <x v="129"/>
    <x v="12"/>
    <n v="1"/>
    <n v="0"/>
    <x v="0"/>
    <x v="0"/>
    <s v="West"/>
    <x v="6"/>
    <s v="Niagara"/>
  </r>
  <r>
    <n v="2996"/>
    <x v="129"/>
    <x v="13"/>
    <n v="2"/>
    <n v="0"/>
    <x v="0"/>
    <x v="0"/>
    <s v="West"/>
    <x v="6"/>
    <s v="Niagara"/>
  </r>
  <r>
    <n v="2997"/>
    <x v="129"/>
    <x v="14"/>
    <n v="2"/>
    <n v="0"/>
    <x v="0"/>
    <x v="0"/>
    <s v="West"/>
    <x v="6"/>
    <s v="Niagara"/>
  </r>
  <r>
    <n v="2998"/>
    <x v="129"/>
    <x v="15"/>
    <n v="3"/>
    <n v="0"/>
    <x v="0"/>
    <x v="0"/>
    <s v="West"/>
    <x v="6"/>
    <s v="Niagara"/>
  </r>
  <r>
    <n v="2999"/>
    <x v="129"/>
    <x v="16"/>
    <n v="3"/>
    <n v="0"/>
    <x v="0"/>
    <x v="0"/>
    <s v="West"/>
    <x v="6"/>
    <s v="Niagara"/>
  </r>
  <r>
    <n v="3000"/>
    <x v="129"/>
    <x v="17"/>
    <n v="1"/>
    <n v="0"/>
    <x v="0"/>
    <x v="0"/>
    <s v="West"/>
    <x v="6"/>
    <s v="Niagara"/>
  </r>
  <r>
    <n v="3001"/>
    <x v="129"/>
    <x v="18"/>
    <n v="1"/>
    <n v="0"/>
    <x v="0"/>
    <x v="0"/>
    <s v="West"/>
    <x v="6"/>
    <s v="Niagara"/>
  </r>
  <r>
    <n v="3002"/>
    <x v="129"/>
    <x v="21"/>
    <n v="3"/>
    <n v="0"/>
    <x v="0"/>
    <x v="0"/>
    <s v="West"/>
    <x v="6"/>
    <s v="Niagara"/>
  </r>
  <r>
    <n v="3003"/>
    <x v="129"/>
    <x v="22"/>
    <n v="2"/>
    <n v="0"/>
    <x v="0"/>
    <x v="0"/>
    <s v="West"/>
    <x v="6"/>
    <s v="Niagara"/>
  </r>
  <r>
    <n v="3004"/>
    <x v="129"/>
    <x v="23"/>
    <n v="1"/>
    <n v="0"/>
    <x v="0"/>
    <x v="0"/>
    <s v="West"/>
    <x v="6"/>
    <s v="Niagara"/>
  </r>
  <r>
    <n v="3010"/>
    <x v="130"/>
    <x v="0"/>
    <n v="47"/>
    <n v="3"/>
    <x v="0"/>
    <x v="0"/>
    <s v="West"/>
    <x v="6"/>
    <s v="Niagara"/>
  </r>
  <r>
    <n v="3011"/>
    <x v="130"/>
    <x v="1"/>
    <n v="80"/>
    <n v="2"/>
    <x v="0"/>
    <x v="0"/>
    <s v="West"/>
    <x v="6"/>
    <s v="Niagara"/>
  </r>
  <r>
    <n v="3012"/>
    <x v="130"/>
    <x v="2"/>
    <n v="31"/>
    <n v="1"/>
    <x v="0"/>
    <x v="0"/>
    <s v="West"/>
    <x v="6"/>
    <s v="Niagara"/>
  </r>
  <r>
    <n v="3013"/>
    <x v="130"/>
    <x v="3"/>
    <n v="31"/>
    <n v="1"/>
    <x v="0"/>
    <x v="0"/>
    <s v="West"/>
    <x v="6"/>
    <s v="Niagara"/>
  </r>
  <r>
    <n v="3014"/>
    <x v="130"/>
    <x v="4"/>
    <n v="16"/>
    <n v="2"/>
    <x v="0"/>
    <x v="0"/>
    <s v="West"/>
    <x v="6"/>
    <s v="Niagara"/>
  </r>
  <r>
    <n v="3015"/>
    <x v="130"/>
    <x v="5"/>
    <n v="20"/>
    <n v="1"/>
    <x v="0"/>
    <x v="0"/>
    <s v="West"/>
    <x v="6"/>
    <s v="Niagara"/>
  </r>
  <r>
    <n v="3016"/>
    <x v="130"/>
    <x v="6"/>
    <n v="19"/>
    <n v="0"/>
    <x v="0"/>
    <x v="0"/>
    <s v="West"/>
    <x v="6"/>
    <s v="Niagara"/>
  </r>
  <r>
    <n v="3017"/>
    <x v="130"/>
    <x v="7"/>
    <n v="15"/>
    <n v="1"/>
    <x v="0"/>
    <x v="0"/>
    <s v="West"/>
    <x v="6"/>
    <s v="Niagara"/>
  </r>
  <r>
    <n v="3018"/>
    <x v="130"/>
    <x v="8"/>
    <n v="6"/>
    <n v="1"/>
    <x v="0"/>
    <x v="0"/>
    <s v="West"/>
    <x v="6"/>
    <s v="Niagara"/>
  </r>
  <r>
    <n v="3019"/>
    <x v="130"/>
    <x v="9"/>
    <n v="4"/>
    <n v="0"/>
    <x v="0"/>
    <x v="0"/>
    <s v="West"/>
    <x v="6"/>
    <s v="Niagara"/>
  </r>
  <r>
    <n v="3020"/>
    <x v="130"/>
    <x v="10"/>
    <n v="4"/>
    <n v="0"/>
    <x v="0"/>
    <x v="0"/>
    <s v="West"/>
    <x v="6"/>
    <s v="Niagara"/>
  </r>
  <r>
    <n v="3021"/>
    <x v="130"/>
    <x v="11"/>
    <n v="6"/>
    <n v="2"/>
    <x v="0"/>
    <x v="0"/>
    <s v="West"/>
    <x v="6"/>
    <s v="Niagara"/>
  </r>
  <r>
    <n v="3022"/>
    <x v="130"/>
    <x v="12"/>
    <n v="9"/>
    <n v="0"/>
    <x v="0"/>
    <x v="0"/>
    <s v="West"/>
    <x v="6"/>
    <s v="Niagara"/>
  </r>
  <r>
    <n v="3023"/>
    <x v="130"/>
    <x v="13"/>
    <n v="24"/>
    <n v="4"/>
    <x v="0"/>
    <x v="0"/>
    <s v="West"/>
    <x v="6"/>
    <s v="Niagara"/>
  </r>
  <r>
    <n v="3024"/>
    <x v="130"/>
    <x v="14"/>
    <n v="31"/>
    <n v="4"/>
    <x v="0"/>
    <x v="0"/>
    <s v="West"/>
    <x v="6"/>
    <s v="Niagara"/>
  </r>
  <r>
    <n v="3025"/>
    <x v="130"/>
    <x v="15"/>
    <n v="27"/>
    <n v="3"/>
    <x v="0"/>
    <x v="0"/>
    <s v="West"/>
    <x v="6"/>
    <s v="Niagara"/>
  </r>
  <r>
    <n v="3026"/>
    <x v="130"/>
    <x v="16"/>
    <n v="22"/>
    <n v="3"/>
    <x v="0"/>
    <x v="0"/>
    <s v="West"/>
    <x v="6"/>
    <s v="Niagara"/>
  </r>
  <r>
    <n v="3027"/>
    <x v="130"/>
    <x v="17"/>
    <n v="15"/>
    <n v="3"/>
    <x v="0"/>
    <x v="0"/>
    <s v="West"/>
    <x v="6"/>
    <s v="Niagara"/>
  </r>
  <r>
    <n v="3028"/>
    <x v="130"/>
    <x v="18"/>
    <n v="20"/>
    <n v="6"/>
    <x v="0"/>
    <x v="0"/>
    <s v="West"/>
    <x v="6"/>
    <s v="Niagara"/>
  </r>
  <r>
    <n v="3029"/>
    <x v="130"/>
    <x v="19"/>
    <n v="12"/>
    <n v="3"/>
    <x v="0"/>
    <x v="0"/>
    <s v="West"/>
    <x v="6"/>
    <s v="Niagara"/>
  </r>
  <r>
    <n v="3030"/>
    <x v="130"/>
    <x v="20"/>
    <n v="19"/>
    <n v="2"/>
    <x v="0"/>
    <x v="0"/>
    <s v="West"/>
    <x v="6"/>
    <s v="Niagara"/>
  </r>
  <r>
    <n v="3031"/>
    <x v="130"/>
    <x v="21"/>
    <n v="22"/>
    <n v="4"/>
    <x v="0"/>
    <x v="0"/>
    <s v="West"/>
    <x v="6"/>
    <s v="Niagara"/>
  </r>
  <r>
    <n v="3032"/>
    <x v="130"/>
    <x v="22"/>
    <n v="15"/>
    <n v="1"/>
    <x v="0"/>
    <x v="0"/>
    <s v="West"/>
    <x v="6"/>
    <s v="Niagara"/>
  </r>
  <r>
    <n v="3033"/>
    <x v="130"/>
    <x v="23"/>
    <n v="15"/>
    <n v="0"/>
    <x v="0"/>
    <x v="0"/>
    <s v="West"/>
    <x v="6"/>
    <s v="Niagara"/>
  </r>
  <r>
    <n v="3034"/>
    <x v="131"/>
    <x v="0"/>
    <n v="82"/>
    <n v="4"/>
    <x v="0"/>
    <x v="0"/>
    <s v="West"/>
    <x v="6"/>
    <s v="Niagara"/>
  </r>
  <r>
    <n v="3035"/>
    <x v="131"/>
    <x v="1"/>
    <n v="82"/>
    <n v="10"/>
    <x v="0"/>
    <x v="0"/>
    <s v="West"/>
    <x v="6"/>
    <s v="Niagara"/>
  </r>
  <r>
    <n v="3036"/>
    <x v="131"/>
    <x v="2"/>
    <n v="47"/>
    <n v="4"/>
    <x v="0"/>
    <x v="0"/>
    <s v="West"/>
    <x v="6"/>
    <s v="Niagara"/>
  </r>
  <r>
    <n v="3037"/>
    <x v="131"/>
    <x v="3"/>
    <n v="49"/>
    <n v="2"/>
    <x v="0"/>
    <x v="0"/>
    <s v="West"/>
    <x v="6"/>
    <s v="Niagara"/>
  </r>
  <r>
    <n v="3038"/>
    <x v="131"/>
    <x v="4"/>
    <n v="28"/>
    <n v="5"/>
    <x v="0"/>
    <x v="0"/>
    <s v="West"/>
    <x v="6"/>
    <s v="Niagara"/>
  </r>
  <r>
    <n v="3039"/>
    <x v="131"/>
    <x v="5"/>
    <n v="18"/>
    <n v="5"/>
    <x v="0"/>
    <x v="0"/>
    <s v="West"/>
    <x v="6"/>
    <s v="Niagara"/>
  </r>
  <r>
    <n v="3040"/>
    <x v="131"/>
    <x v="6"/>
    <n v="9"/>
    <n v="3"/>
    <x v="0"/>
    <x v="0"/>
    <s v="West"/>
    <x v="6"/>
    <s v="Niagara"/>
  </r>
  <r>
    <n v="3041"/>
    <x v="131"/>
    <x v="7"/>
    <n v="15"/>
    <n v="2"/>
    <x v="0"/>
    <x v="0"/>
    <s v="West"/>
    <x v="6"/>
    <s v="Niagara"/>
  </r>
  <r>
    <n v="3042"/>
    <x v="131"/>
    <x v="8"/>
    <n v="12"/>
    <n v="1"/>
    <x v="0"/>
    <x v="0"/>
    <s v="West"/>
    <x v="6"/>
    <s v="Niagara"/>
  </r>
  <r>
    <n v="3043"/>
    <x v="131"/>
    <x v="9"/>
    <n v="5"/>
    <n v="0"/>
    <x v="0"/>
    <x v="0"/>
    <s v="West"/>
    <x v="6"/>
    <s v="Niagara"/>
  </r>
  <r>
    <n v="3044"/>
    <x v="131"/>
    <x v="10"/>
    <n v="10"/>
    <n v="1"/>
    <x v="0"/>
    <x v="0"/>
    <s v="West"/>
    <x v="6"/>
    <s v="Niagara"/>
  </r>
  <r>
    <n v="3045"/>
    <x v="131"/>
    <x v="11"/>
    <n v="13"/>
    <n v="4"/>
    <x v="0"/>
    <x v="0"/>
    <s v="West"/>
    <x v="6"/>
    <s v="Niagara"/>
  </r>
  <r>
    <n v="3046"/>
    <x v="131"/>
    <x v="12"/>
    <n v="25"/>
    <n v="4"/>
    <x v="0"/>
    <x v="0"/>
    <s v="West"/>
    <x v="6"/>
    <s v="Niagara"/>
  </r>
  <r>
    <n v="3047"/>
    <x v="131"/>
    <x v="13"/>
    <n v="56"/>
    <n v="6"/>
    <x v="0"/>
    <x v="0"/>
    <s v="West"/>
    <x v="6"/>
    <s v="Niagara"/>
  </r>
  <r>
    <n v="3048"/>
    <x v="131"/>
    <x v="14"/>
    <n v="36"/>
    <n v="9"/>
    <x v="0"/>
    <x v="0"/>
    <s v="West"/>
    <x v="6"/>
    <s v="Niagara"/>
  </r>
  <r>
    <n v="3049"/>
    <x v="131"/>
    <x v="15"/>
    <n v="48"/>
    <n v="8"/>
    <x v="0"/>
    <x v="0"/>
    <s v="West"/>
    <x v="6"/>
    <s v="Niagara"/>
  </r>
  <r>
    <n v="3050"/>
    <x v="131"/>
    <x v="16"/>
    <n v="29"/>
    <n v="6"/>
    <x v="0"/>
    <x v="0"/>
    <s v="West"/>
    <x v="6"/>
    <s v="Niagara"/>
  </r>
  <r>
    <n v="3051"/>
    <x v="131"/>
    <x v="17"/>
    <n v="28"/>
    <n v="3"/>
    <x v="0"/>
    <x v="0"/>
    <s v="West"/>
    <x v="6"/>
    <s v="Niagara"/>
  </r>
  <r>
    <n v="3052"/>
    <x v="131"/>
    <x v="18"/>
    <n v="26"/>
    <n v="9"/>
    <x v="0"/>
    <x v="0"/>
    <s v="West"/>
    <x v="6"/>
    <s v="Niagara"/>
  </r>
  <r>
    <n v="3053"/>
    <x v="131"/>
    <x v="19"/>
    <n v="19"/>
    <n v="0"/>
    <x v="0"/>
    <x v="0"/>
    <s v="West"/>
    <x v="6"/>
    <s v="Niagara"/>
  </r>
  <r>
    <n v="3054"/>
    <x v="131"/>
    <x v="20"/>
    <n v="16"/>
    <n v="7"/>
    <x v="0"/>
    <x v="0"/>
    <s v="West"/>
    <x v="6"/>
    <s v="Niagara"/>
  </r>
  <r>
    <n v="3055"/>
    <x v="131"/>
    <x v="21"/>
    <n v="14"/>
    <n v="4"/>
    <x v="0"/>
    <x v="0"/>
    <s v="West"/>
    <x v="6"/>
    <s v="Niagara"/>
  </r>
  <r>
    <n v="3056"/>
    <x v="131"/>
    <x v="22"/>
    <n v="12"/>
    <n v="5"/>
    <x v="0"/>
    <x v="0"/>
    <s v="West"/>
    <x v="6"/>
    <s v="Niagara"/>
  </r>
  <r>
    <n v="3057"/>
    <x v="131"/>
    <x v="23"/>
    <n v="18"/>
    <n v="5"/>
    <x v="0"/>
    <x v="0"/>
    <s v="West"/>
    <x v="6"/>
    <s v="Niagara"/>
  </r>
  <r>
    <n v="3079"/>
    <x v="132"/>
    <x v="0"/>
    <n v="34"/>
    <n v="3"/>
    <x v="0"/>
    <x v="0"/>
    <s v="West"/>
    <x v="6"/>
    <s v="Niagara"/>
  </r>
  <r>
    <n v="3080"/>
    <x v="132"/>
    <x v="1"/>
    <n v="53"/>
    <n v="4"/>
    <x v="0"/>
    <x v="0"/>
    <s v="West"/>
    <x v="6"/>
    <s v="Niagara"/>
  </r>
  <r>
    <n v="3081"/>
    <x v="132"/>
    <x v="2"/>
    <n v="32"/>
    <n v="2"/>
    <x v="0"/>
    <x v="0"/>
    <s v="West"/>
    <x v="6"/>
    <s v="Niagara"/>
  </r>
  <r>
    <n v="3082"/>
    <x v="132"/>
    <x v="3"/>
    <n v="31"/>
    <n v="3"/>
    <x v="0"/>
    <x v="0"/>
    <s v="West"/>
    <x v="6"/>
    <s v="Niagara"/>
  </r>
  <r>
    <n v="3083"/>
    <x v="132"/>
    <x v="4"/>
    <n v="24"/>
    <n v="3"/>
    <x v="0"/>
    <x v="0"/>
    <s v="West"/>
    <x v="6"/>
    <s v="Niagara"/>
  </r>
  <r>
    <n v="3084"/>
    <x v="132"/>
    <x v="5"/>
    <n v="10"/>
    <n v="1"/>
    <x v="0"/>
    <x v="0"/>
    <s v="West"/>
    <x v="6"/>
    <s v="Niagara"/>
  </r>
  <r>
    <n v="3085"/>
    <x v="132"/>
    <x v="6"/>
    <n v="8"/>
    <n v="0"/>
    <x v="0"/>
    <x v="0"/>
    <s v="West"/>
    <x v="6"/>
    <s v="Niagara"/>
  </r>
  <r>
    <n v="3086"/>
    <x v="132"/>
    <x v="7"/>
    <n v="4"/>
    <n v="1"/>
    <x v="0"/>
    <x v="0"/>
    <s v="West"/>
    <x v="6"/>
    <s v="Niagara"/>
  </r>
  <r>
    <n v="3087"/>
    <x v="132"/>
    <x v="8"/>
    <n v="5"/>
    <n v="1"/>
    <x v="0"/>
    <x v="0"/>
    <s v="West"/>
    <x v="6"/>
    <s v="Niagara"/>
  </r>
  <r>
    <n v="3088"/>
    <x v="132"/>
    <x v="9"/>
    <n v="4"/>
    <n v="0"/>
    <x v="0"/>
    <x v="0"/>
    <s v="West"/>
    <x v="6"/>
    <s v="Niagara"/>
  </r>
  <r>
    <n v="3089"/>
    <x v="132"/>
    <x v="10"/>
    <n v="2"/>
    <n v="0"/>
    <x v="0"/>
    <x v="0"/>
    <s v="West"/>
    <x v="6"/>
    <s v="Niagara"/>
  </r>
  <r>
    <n v="3090"/>
    <x v="132"/>
    <x v="11"/>
    <n v="5"/>
    <n v="1"/>
    <x v="0"/>
    <x v="0"/>
    <s v="West"/>
    <x v="6"/>
    <s v="Niagara"/>
  </r>
  <r>
    <n v="3091"/>
    <x v="132"/>
    <x v="12"/>
    <n v="11"/>
    <n v="1"/>
    <x v="0"/>
    <x v="0"/>
    <s v="West"/>
    <x v="6"/>
    <s v="Niagara"/>
  </r>
  <r>
    <n v="3092"/>
    <x v="132"/>
    <x v="13"/>
    <n v="17"/>
    <n v="1"/>
    <x v="0"/>
    <x v="0"/>
    <s v="West"/>
    <x v="6"/>
    <s v="Niagara"/>
  </r>
  <r>
    <n v="3093"/>
    <x v="132"/>
    <x v="14"/>
    <n v="7"/>
    <n v="2"/>
    <x v="0"/>
    <x v="0"/>
    <s v="West"/>
    <x v="6"/>
    <s v="Niagara"/>
  </r>
  <r>
    <n v="3094"/>
    <x v="132"/>
    <x v="15"/>
    <n v="20"/>
    <n v="2"/>
    <x v="0"/>
    <x v="0"/>
    <s v="West"/>
    <x v="6"/>
    <s v="Niagara"/>
  </r>
  <r>
    <n v="3095"/>
    <x v="132"/>
    <x v="16"/>
    <n v="13"/>
    <n v="2"/>
    <x v="0"/>
    <x v="0"/>
    <s v="West"/>
    <x v="6"/>
    <s v="Niagara"/>
  </r>
  <r>
    <n v="3096"/>
    <x v="132"/>
    <x v="17"/>
    <n v="12"/>
    <n v="3"/>
    <x v="0"/>
    <x v="0"/>
    <s v="West"/>
    <x v="6"/>
    <s v="Niagara"/>
  </r>
  <r>
    <n v="3097"/>
    <x v="132"/>
    <x v="18"/>
    <n v="14"/>
    <n v="1"/>
    <x v="0"/>
    <x v="0"/>
    <s v="West"/>
    <x v="6"/>
    <s v="Niagara"/>
  </r>
  <r>
    <n v="3098"/>
    <x v="132"/>
    <x v="19"/>
    <n v="6"/>
    <n v="3"/>
    <x v="0"/>
    <x v="0"/>
    <s v="West"/>
    <x v="6"/>
    <s v="Niagara"/>
  </r>
  <r>
    <n v="3099"/>
    <x v="132"/>
    <x v="20"/>
    <n v="12"/>
    <n v="3"/>
    <x v="0"/>
    <x v="0"/>
    <s v="West"/>
    <x v="6"/>
    <s v="Niagara"/>
  </r>
  <r>
    <n v="3100"/>
    <x v="132"/>
    <x v="21"/>
    <n v="6"/>
    <n v="2"/>
    <x v="0"/>
    <x v="0"/>
    <s v="West"/>
    <x v="6"/>
    <s v="Niagara"/>
  </r>
  <r>
    <n v="3101"/>
    <x v="132"/>
    <x v="22"/>
    <n v="11"/>
    <n v="0"/>
    <x v="0"/>
    <x v="0"/>
    <s v="West"/>
    <x v="6"/>
    <s v="Niagara"/>
  </r>
  <r>
    <n v="3102"/>
    <x v="132"/>
    <x v="23"/>
    <n v="12"/>
    <n v="1"/>
    <x v="0"/>
    <x v="0"/>
    <s v="West"/>
    <x v="6"/>
    <s v="Niagara"/>
  </r>
  <r>
    <n v="3109"/>
    <x v="133"/>
    <x v="0"/>
    <n v="60"/>
    <n v="7"/>
    <x v="0"/>
    <x v="0"/>
    <s v="West"/>
    <x v="6"/>
    <s v="Niagara North West"/>
  </r>
  <r>
    <n v="3110"/>
    <x v="133"/>
    <x v="1"/>
    <n v="42"/>
    <n v="17"/>
    <x v="0"/>
    <x v="0"/>
    <s v="West"/>
    <x v="6"/>
    <s v="Niagara North West"/>
  </r>
  <r>
    <n v="3111"/>
    <x v="133"/>
    <x v="2"/>
    <n v="34"/>
    <n v="6"/>
    <x v="0"/>
    <x v="0"/>
    <s v="West"/>
    <x v="6"/>
    <s v="Niagara North West"/>
  </r>
  <r>
    <n v="3112"/>
    <x v="133"/>
    <x v="3"/>
    <n v="28"/>
    <n v="11"/>
    <x v="0"/>
    <x v="0"/>
    <s v="West"/>
    <x v="6"/>
    <s v="Niagara North West"/>
  </r>
  <r>
    <n v="3113"/>
    <x v="133"/>
    <x v="4"/>
    <n v="17"/>
    <n v="4"/>
    <x v="0"/>
    <x v="0"/>
    <s v="West"/>
    <x v="6"/>
    <s v="Niagara North West"/>
  </r>
  <r>
    <n v="3114"/>
    <x v="133"/>
    <x v="5"/>
    <n v="11"/>
    <n v="6"/>
    <x v="0"/>
    <x v="0"/>
    <s v="West"/>
    <x v="6"/>
    <s v="Niagara North West"/>
  </r>
  <r>
    <n v="3115"/>
    <x v="133"/>
    <x v="6"/>
    <n v="6"/>
    <n v="2"/>
    <x v="0"/>
    <x v="0"/>
    <s v="West"/>
    <x v="6"/>
    <s v="Niagara North West"/>
  </r>
  <r>
    <n v="3116"/>
    <x v="133"/>
    <x v="7"/>
    <n v="8"/>
    <n v="3"/>
    <x v="0"/>
    <x v="0"/>
    <s v="West"/>
    <x v="6"/>
    <s v="Niagara North West"/>
  </r>
  <r>
    <n v="3117"/>
    <x v="133"/>
    <x v="8"/>
    <n v="9"/>
    <n v="0"/>
    <x v="0"/>
    <x v="0"/>
    <s v="West"/>
    <x v="6"/>
    <s v="Niagara North West"/>
  </r>
  <r>
    <n v="3118"/>
    <x v="133"/>
    <x v="9"/>
    <n v="12"/>
    <n v="1"/>
    <x v="0"/>
    <x v="0"/>
    <s v="West"/>
    <x v="6"/>
    <s v="Niagara North West"/>
  </r>
  <r>
    <n v="3119"/>
    <x v="133"/>
    <x v="10"/>
    <n v="14"/>
    <n v="3"/>
    <x v="0"/>
    <x v="0"/>
    <s v="West"/>
    <x v="6"/>
    <s v="Niagara North West"/>
  </r>
  <r>
    <n v="3120"/>
    <x v="133"/>
    <x v="11"/>
    <n v="6"/>
    <n v="1"/>
    <x v="0"/>
    <x v="0"/>
    <s v="West"/>
    <x v="6"/>
    <s v="Niagara North West"/>
  </r>
  <r>
    <n v="3121"/>
    <x v="133"/>
    <x v="12"/>
    <n v="9"/>
    <n v="6"/>
    <x v="0"/>
    <x v="0"/>
    <s v="West"/>
    <x v="6"/>
    <s v="Niagara North West"/>
  </r>
  <r>
    <n v="3122"/>
    <x v="133"/>
    <x v="13"/>
    <n v="15"/>
    <n v="8"/>
    <x v="0"/>
    <x v="0"/>
    <s v="West"/>
    <x v="6"/>
    <s v="Niagara North West"/>
  </r>
  <r>
    <n v="3123"/>
    <x v="133"/>
    <x v="14"/>
    <n v="21"/>
    <n v="9"/>
    <x v="0"/>
    <x v="0"/>
    <s v="West"/>
    <x v="6"/>
    <s v="Niagara North West"/>
  </r>
  <r>
    <n v="3124"/>
    <x v="133"/>
    <x v="15"/>
    <n v="17"/>
    <n v="5"/>
    <x v="0"/>
    <x v="0"/>
    <s v="West"/>
    <x v="6"/>
    <s v="Niagara North West"/>
  </r>
  <r>
    <n v="3125"/>
    <x v="133"/>
    <x v="16"/>
    <n v="15"/>
    <n v="9"/>
    <x v="0"/>
    <x v="0"/>
    <s v="West"/>
    <x v="6"/>
    <s v="Niagara North West"/>
  </r>
  <r>
    <n v="3126"/>
    <x v="133"/>
    <x v="17"/>
    <n v="30"/>
    <n v="6"/>
    <x v="0"/>
    <x v="0"/>
    <s v="West"/>
    <x v="6"/>
    <s v="Niagara North West"/>
  </r>
  <r>
    <n v="3127"/>
    <x v="133"/>
    <x v="18"/>
    <n v="28"/>
    <n v="8"/>
    <x v="0"/>
    <x v="0"/>
    <s v="West"/>
    <x v="6"/>
    <s v="Niagara North West"/>
  </r>
  <r>
    <n v="3128"/>
    <x v="133"/>
    <x v="19"/>
    <n v="29"/>
    <n v="6"/>
    <x v="0"/>
    <x v="0"/>
    <s v="West"/>
    <x v="6"/>
    <s v="Niagara North West"/>
  </r>
  <r>
    <n v="3129"/>
    <x v="133"/>
    <x v="20"/>
    <n v="30"/>
    <n v="5"/>
    <x v="0"/>
    <x v="0"/>
    <s v="West"/>
    <x v="6"/>
    <s v="Niagara North West"/>
  </r>
  <r>
    <n v="3130"/>
    <x v="133"/>
    <x v="21"/>
    <n v="11"/>
    <n v="5"/>
    <x v="0"/>
    <x v="0"/>
    <s v="West"/>
    <x v="6"/>
    <s v="Niagara North West"/>
  </r>
  <r>
    <n v="3131"/>
    <x v="133"/>
    <x v="22"/>
    <n v="19"/>
    <n v="7"/>
    <x v="0"/>
    <x v="0"/>
    <s v="West"/>
    <x v="6"/>
    <s v="Niagara North West"/>
  </r>
  <r>
    <n v="3132"/>
    <x v="133"/>
    <x v="23"/>
    <n v="24"/>
    <n v="12"/>
    <x v="0"/>
    <x v="0"/>
    <s v="West"/>
    <x v="6"/>
    <s v="Niagara North West"/>
  </r>
  <r>
    <n v="3133"/>
    <x v="134"/>
    <x v="0"/>
    <n v="50"/>
    <n v="3"/>
    <x v="0"/>
    <x v="1"/>
    <s v="Central"/>
    <x v="3"/>
    <s v="Eastern York Region"/>
  </r>
  <r>
    <n v="3134"/>
    <x v="134"/>
    <x v="1"/>
    <n v="41"/>
    <n v="8"/>
    <x v="0"/>
    <x v="1"/>
    <s v="Central"/>
    <x v="3"/>
    <s v="Eastern York Region"/>
  </r>
  <r>
    <n v="3135"/>
    <x v="134"/>
    <x v="2"/>
    <n v="42"/>
    <n v="6"/>
    <x v="0"/>
    <x v="1"/>
    <s v="Central"/>
    <x v="3"/>
    <s v="Eastern York Region"/>
  </r>
  <r>
    <n v="3136"/>
    <x v="134"/>
    <x v="3"/>
    <n v="30"/>
    <n v="4"/>
    <x v="0"/>
    <x v="1"/>
    <s v="Central"/>
    <x v="3"/>
    <s v="Eastern York Region"/>
  </r>
  <r>
    <n v="3137"/>
    <x v="134"/>
    <x v="4"/>
    <n v="33"/>
    <n v="4"/>
    <x v="0"/>
    <x v="1"/>
    <s v="Central"/>
    <x v="3"/>
    <s v="Eastern York Region"/>
  </r>
  <r>
    <n v="3138"/>
    <x v="134"/>
    <x v="5"/>
    <n v="22"/>
    <n v="2"/>
    <x v="0"/>
    <x v="1"/>
    <s v="Central"/>
    <x v="3"/>
    <s v="Eastern York Region"/>
  </r>
  <r>
    <n v="3139"/>
    <x v="134"/>
    <x v="6"/>
    <n v="9"/>
    <n v="0"/>
    <x v="0"/>
    <x v="1"/>
    <s v="Central"/>
    <x v="3"/>
    <s v="Eastern York Region"/>
  </r>
  <r>
    <n v="3140"/>
    <x v="134"/>
    <x v="7"/>
    <n v="15"/>
    <n v="1"/>
    <x v="0"/>
    <x v="1"/>
    <s v="Central"/>
    <x v="3"/>
    <s v="Eastern York Region"/>
  </r>
  <r>
    <n v="3141"/>
    <x v="134"/>
    <x v="8"/>
    <n v="19"/>
    <n v="2"/>
    <x v="0"/>
    <x v="1"/>
    <s v="Central"/>
    <x v="3"/>
    <s v="Eastern York Region"/>
  </r>
  <r>
    <n v="3142"/>
    <x v="134"/>
    <x v="9"/>
    <n v="11"/>
    <n v="2"/>
    <x v="0"/>
    <x v="1"/>
    <s v="Central"/>
    <x v="3"/>
    <s v="Eastern York Region"/>
  </r>
  <r>
    <n v="3143"/>
    <x v="134"/>
    <x v="10"/>
    <n v="20"/>
    <n v="1"/>
    <x v="0"/>
    <x v="1"/>
    <s v="Central"/>
    <x v="3"/>
    <s v="Eastern York Region"/>
  </r>
  <r>
    <n v="3144"/>
    <x v="134"/>
    <x v="11"/>
    <n v="18"/>
    <n v="6"/>
    <x v="0"/>
    <x v="1"/>
    <s v="Central"/>
    <x v="3"/>
    <s v="Eastern York Region"/>
  </r>
  <r>
    <n v="3145"/>
    <x v="134"/>
    <x v="12"/>
    <n v="32"/>
    <n v="5"/>
    <x v="0"/>
    <x v="1"/>
    <s v="Central"/>
    <x v="3"/>
    <s v="Eastern York Region"/>
  </r>
  <r>
    <n v="3146"/>
    <x v="134"/>
    <x v="13"/>
    <n v="26"/>
    <n v="11"/>
    <x v="0"/>
    <x v="1"/>
    <s v="Central"/>
    <x v="3"/>
    <s v="Eastern York Region"/>
  </r>
  <r>
    <n v="3147"/>
    <x v="134"/>
    <x v="14"/>
    <n v="29"/>
    <n v="14"/>
    <x v="0"/>
    <x v="1"/>
    <s v="Central"/>
    <x v="3"/>
    <s v="Eastern York Region"/>
  </r>
  <r>
    <n v="3148"/>
    <x v="134"/>
    <x v="15"/>
    <n v="31"/>
    <n v="6"/>
    <x v="0"/>
    <x v="1"/>
    <s v="Central"/>
    <x v="3"/>
    <s v="Eastern York Region"/>
  </r>
  <r>
    <n v="3149"/>
    <x v="134"/>
    <x v="16"/>
    <n v="34"/>
    <n v="5"/>
    <x v="0"/>
    <x v="1"/>
    <s v="Central"/>
    <x v="3"/>
    <s v="Eastern York Region"/>
  </r>
  <r>
    <n v="3150"/>
    <x v="134"/>
    <x v="17"/>
    <n v="29"/>
    <n v="8"/>
    <x v="0"/>
    <x v="1"/>
    <s v="Central"/>
    <x v="3"/>
    <s v="Eastern York Region"/>
  </r>
  <r>
    <n v="3151"/>
    <x v="134"/>
    <x v="18"/>
    <n v="14"/>
    <n v="3"/>
    <x v="0"/>
    <x v="1"/>
    <s v="Central"/>
    <x v="3"/>
    <s v="Eastern York Region"/>
  </r>
  <r>
    <n v="3152"/>
    <x v="134"/>
    <x v="19"/>
    <n v="24"/>
    <n v="4"/>
    <x v="0"/>
    <x v="1"/>
    <s v="Central"/>
    <x v="3"/>
    <s v="Eastern York Region"/>
  </r>
  <r>
    <n v="3153"/>
    <x v="134"/>
    <x v="20"/>
    <n v="13"/>
    <n v="5"/>
    <x v="0"/>
    <x v="1"/>
    <s v="Central"/>
    <x v="3"/>
    <s v="Eastern York Region"/>
  </r>
  <r>
    <n v="3154"/>
    <x v="134"/>
    <x v="21"/>
    <n v="9"/>
    <n v="3"/>
    <x v="0"/>
    <x v="1"/>
    <s v="Central"/>
    <x v="3"/>
    <s v="Eastern York Region"/>
  </r>
  <r>
    <n v="3155"/>
    <x v="134"/>
    <x v="22"/>
    <n v="16"/>
    <n v="4"/>
    <x v="0"/>
    <x v="1"/>
    <s v="Central"/>
    <x v="3"/>
    <s v="Eastern York Region"/>
  </r>
  <r>
    <n v="3156"/>
    <x v="134"/>
    <x v="23"/>
    <n v="24"/>
    <n v="3"/>
    <x v="0"/>
    <x v="1"/>
    <s v="Central"/>
    <x v="3"/>
    <s v="Eastern York Region"/>
  </r>
  <r>
    <n v="3157"/>
    <x v="135"/>
    <x v="0"/>
    <n v="66"/>
    <n v="6"/>
    <x v="0"/>
    <x v="1"/>
    <s v="Central"/>
    <x v="3"/>
    <s v="Eastern York Region"/>
  </r>
  <r>
    <n v="3158"/>
    <x v="135"/>
    <x v="1"/>
    <n v="83"/>
    <n v="6"/>
    <x v="0"/>
    <x v="1"/>
    <s v="Central"/>
    <x v="3"/>
    <s v="Eastern York Region"/>
  </r>
  <r>
    <n v="3159"/>
    <x v="135"/>
    <x v="2"/>
    <n v="79"/>
    <n v="20"/>
    <x v="0"/>
    <x v="1"/>
    <s v="Central"/>
    <x v="3"/>
    <s v="Eastern York Region"/>
  </r>
  <r>
    <n v="3160"/>
    <x v="135"/>
    <x v="3"/>
    <n v="66"/>
    <n v="12"/>
    <x v="0"/>
    <x v="1"/>
    <s v="Central"/>
    <x v="3"/>
    <s v="Eastern York Region"/>
  </r>
  <r>
    <n v="3161"/>
    <x v="135"/>
    <x v="4"/>
    <n v="48"/>
    <n v="13"/>
    <x v="0"/>
    <x v="1"/>
    <s v="Central"/>
    <x v="3"/>
    <s v="Eastern York Region"/>
  </r>
  <r>
    <n v="3162"/>
    <x v="135"/>
    <x v="5"/>
    <n v="34"/>
    <n v="14"/>
    <x v="0"/>
    <x v="1"/>
    <s v="Central"/>
    <x v="3"/>
    <s v="Eastern York Region"/>
  </r>
  <r>
    <n v="3163"/>
    <x v="135"/>
    <x v="6"/>
    <n v="33"/>
    <n v="7"/>
    <x v="0"/>
    <x v="1"/>
    <s v="Central"/>
    <x v="3"/>
    <s v="Eastern York Region"/>
  </r>
  <r>
    <n v="3164"/>
    <x v="135"/>
    <x v="7"/>
    <n v="10"/>
    <n v="10"/>
    <x v="0"/>
    <x v="1"/>
    <s v="Central"/>
    <x v="3"/>
    <s v="Eastern York Region"/>
  </r>
  <r>
    <n v="3165"/>
    <x v="135"/>
    <x v="8"/>
    <n v="24"/>
    <n v="5"/>
    <x v="0"/>
    <x v="1"/>
    <s v="Central"/>
    <x v="3"/>
    <s v="Eastern York Region"/>
  </r>
  <r>
    <n v="3166"/>
    <x v="135"/>
    <x v="9"/>
    <n v="27"/>
    <n v="9"/>
    <x v="0"/>
    <x v="1"/>
    <s v="Central"/>
    <x v="3"/>
    <s v="Eastern York Region"/>
  </r>
  <r>
    <n v="3167"/>
    <x v="135"/>
    <x v="10"/>
    <n v="19"/>
    <n v="3"/>
    <x v="0"/>
    <x v="1"/>
    <s v="Central"/>
    <x v="3"/>
    <s v="Eastern York Region"/>
  </r>
  <r>
    <n v="3168"/>
    <x v="135"/>
    <x v="11"/>
    <n v="35"/>
    <n v="14"/>
    <x v="0"/>
    <x v="1"/>
    <s v="Central"/>
    <x v="3"/>
    <s v="Eastern York Region"/>
  </r>
  <r>
    <n v="3169"/>
    <x v="135"/>
    <x v="12"/>
    <n v="54"/>
    <n v="10"/>
    <x v="0"/>
    <x v="1"/>
    <s v="Central"/>
    <x v="3"/>
    <s v="Eastern York Region"/>
  </r>
  <r>
    <n v="3170"/>
    <x v="135"/>
    <x v="13"/>
    <n v="64"/>
    <n v="26"/>
    <x v="0"/>
    <x v="1"/>
    <s v="Central"/>
    <x v="3"/>
    <s v="Eastern York Region"/>
  </r>
  <r>
    <n v="3171"/>
    <x v="135"/>
    <x v="14"/>
    <n v="44"/>
    <n v="20"/>
    <x v="0"/>
    <x v="1"/>
    <s v="Central"/>
    <x v="3"/>
    <s v="Eastern York Region"/>
  </r>
  <r>
    <n v="3172"/>
    <x v="135"/>
    <x v="15"/>
    <n v="34"/>
    <n v="22"/>
    <x v="0"/>
    <x v="1"/>
    <s v="Central"/>
    <x v="3"/>
    <s v="Eastern York Region"/>
  </r>
  <r>
    <n v="3173"/>
    <x v="135"/>
    <x v="16"/>
    <n v="44"/>
    <n v="18"/>
    <x v="0"/>
    <x v="1"/>
    <s v="Central"/>
    <x v="3"/>
    <s v="Eastern York Region"/>
  </r>
  <r>
    <n v="3174"/>
    <x v="135"/>
    <x v="17"/>
    <n v="49"/>
    <n v="13"/>
    <x v="0"/>
    <x v="1"/>
    <s v="Central"/>
    <x v="3"/>
    <s v="Eastern York Region"/>
  </r>
  <r>
    <n v="3175"/>
    <x v="135"/>
    <x v="18"/>
    <n v="28"/>
    <n v="17"/>
    <x v="0"/>
    <x v="1"/>
    <s v="Central"/>
    <x v="3"/>
    <s v="Eastern York Region"/>
  </r>
  <r>
    <n v="3176"/>
    <x v="135"/>
    <x v="19"/>
    <n v="33"/>
    <n v="13"/>
    <x v="0"/>
    <x v="1"/>
    <s v="Central"/>
    <x v="3"/>
    <s v="Eastern York Region"/>
  </r>
  <r>
    <n v="3177"/>
    <x v="135"/>
    <x v="20"/>
    <n v="24"/>
    <n v="18"/>
    <x v="0"/>
    <x v="1"/>
    <s v="Central"/>
    <x v="3"/>
    <s v="Eastern York Region"/>
  </r>
  <r>
    <n v="3178"/>
    <x v="135"/>
    <x v="21"/>
    <n v="31"/>
    <n v="9"/>
    <x v="0"/>
    <x v="1"/>
    <s v="Central"/>
    <x v="3"/>
    <s v="Eastern York Region"/>
  </r>
  <r>
    <n v="3179"/>
    <x v="135"/>
    <x v="22"/>
    <n v="34"/>
    <n v="16"/>
    <x v="0"/>
    <x v="1"/>
    <s v="Central"/>
    <x v="3"/>
    <s v="Eastern York Region"/>
  </r>
  <r>
    <n v="3180"/>
    <x v="135"/>
    <x v="23"/>
    <n v="33"/>
    <n v="11"/>
    <x v="0"/>
    <x v="1"/>
    <s v="Central"/>
    <x v="3"/>
    <s v="Eastern York Region"/>
  </r>
  <r>
    <n v="3181"/>
    <x v="136"/>
    <x v="0"/>
    <n v="48"/>
    <n v="1"/>
    <x v="0"/>
    <x v="1"/>
    <s v="Central"/>
    <x v="3"/>
    <s v="Eastern York Region"/>
  </r>
  <r>
    <n v="3182"/>
    <x v="136"/>
    <x v="1"/>
    <n v="61"/>
    <n v="6"/>
    <x v="0"/>
    <x v="1"/>
    <s v="Central"/>
    <x v="3"/>
    <s v="Eastern York Region"/>
  </r>
  <r>
    <n v="3183"/>
    <x v="136"/>
    <x v="2"/>
    <n v="67"/>
    <n v="7"/>
    <x v="0"/>
    <x v="1"/>
    <s v="Central"/>
    <x v="3"/>
    <s v="Eastern York Region"/>
  </r>
  <r>
    <n v="3184"/>
    <x v="136"/>
    <x v="3"/>
    <n v="67"/>
    <n v="5"/>
    <x v="0"/>
    <x v="1"/>
    <s v="Central"/>
    <x v="3"/>
    <s v="Eastern York Region"/>
  </r>
  <r>
    <n v="3185"/>
    <x v="136"/>
    <x v="4"/>
    <n v="46"/>
    <n v="5"/>
    <x v="0"/>
    <x v="1"/>
    <s v="Central"/>
    <x v="3"/>
    <s v="Eastern York Region"/>
  </r>
  <r>
    <n v="3186"/>
    <x v="136"/>
    <x v="5"/>
    <n v="26"/>
    <n v="1"/>
    <x v="0"/>
    <x v="1"/>
    <s v="Central"/>
    <x v="3"/>
    <s v="Eastern York Region"/>
  </r>
  <r>
    <n v="3187"/>
    <x v="136"/>
    <x v="6"/>
    <n v="23"/>
    <n v="0"/>
    <x v="0"/>
    <x v="1"/>
    <s v="Central"/>
    <x v="3"/>
    <s v="Eastern York Region"/>
  </r>
  <r>
    <n v="3188"/>
    <x v="136"/>
    <x v="7"/>
    <n v="20"/>
    <n v="1"/>
    <x v="0"/>
    <x v="1"/>
    <s v="Central"/>
    <x v="3"/>
    <s v="Eastern York Region"/>
  </r>
  <r>
    <n v="3189"/>
    <x v="136"/>
    <x v="8"/>
    <n v="16"/>
    <n v="3"/>
    <x v="0"/>
    <x v="1"/>
    <s v="Central"/>
    <x v="3"/>
    <s v="Eastern York Region"/>
  </r>
  <r>
    <n v="3190"/>
    <x v="136"/>
    <x v="9"/>
    <n v="15"/>
    <n v="1"/>
    <x v="0"/>
    <x v="1"/>
    <s v="Central"/>
    <x v="3"/>
    <s v="Eastern York Region"/>
  </r>
  <r>
    <n v="3191"/>
    <x v="136"/>
    <x v="10"/>
    <n v="22"/>
    <n v="5"/>
    <x v="0"/>
    <x v="1"/>
    <s v="Central"/>
    <x v="3"/>
    <s v="Eastern York Region"/>
  </r>
  <r>
    <n v="3192"/>
    <x v="136"/>
    <x v="11"/>
    <n v="32"/>
    <n v="5"/>
    <x v="0"/>
    <x v="1"/>
    <s v="Central"/>
    <x v="3"/>
    <s v="Eastern York Region"/>
  </r>
  <r>
    <n v="3193"/>
    <x v="136"/>
    <x v="12"/>
    <n v="48"/>
    <n v="10"/>
    <x v="0"/>
    <x v="1"/>
    <s v="Central"/>
    <x v="3"/>
    <s v="Eastern York Region"/>
  </r>
  <r>
    <n v="3194"/>
    <x v="136"/>
    <x v="13"/>
    <n v="37"/>
    <n v="6"/>
    <x v="0"/>
    <x v="1"/>
    <s v="Central"/>
    <x v="3"/>
    <s v="Eastern York Region"/>
  </r>
  <r>
    <n v="3195"/>
    <x v="136"/>
    <x v="14"/>
    <n v="39"/>
    <n v="7"/>
    <x v="0"/>
    <x v="1"/>
    <s v="Central"/>
    <x v="3"/>
    <s v="Eastern York Region"/>
  </r>
  <r>
    <n v="3196"/>
    <x v="136"/>
    <x v="15"/>
    <n v="34"/>
    <n v="8"/>
    <x v="0"/>
    <x v="1"/>
    <s v="Central"/>
    <x v="3"/>
    <s v="Eastern York Region"/>
  </r>
  <r>
    <n v="3197"/>
    <x v="136"/>
    <x v="16"/>
    <n v="40"/>
    <n v="8"/>
    <x v="0"/>
    <x v="1"/>
    <s v="Central"/>
    <x v="3"/>
    <s v="Eastern York Region"/>
  </r>
  <r>
    <n v="3198"/>
    <x v="136"/>
    <x v="17"/>
    <n v="24"/>
    <n v="1"/>
    <x v="0"/>
    <x v="1"/>
    <s v="Central"/>
    <x v="3"/>
    <s v="Eastern York Region"/>
  </r>
  <r>
    <n v="3199"/>
    <x v="136"/>
    <x v="18"/>
    <n v="26"/>
    <n v="9"/>
    <x v="0"/>
    <x v="1"/>
    <s v="Central"/>
    <x v="3"/>
    <s v="Eastern York Region"/>
  </r>
  <r>
    <n v="3200"/>
    <x v="136"/>
    <x v="19"/>
    <n v="33"/>
    <n v="2"/>
    <x v="0"/>
    <x v="1"/>
    <s v="Central"/>
    <x v="3"/>
    <s v="Eastern York Region"/>
  </r>
  <r>
    <n v="3201"/>
    <x v="136"/>
    <x v="20"/>
    <n v="28"/>
    <n v="1"/>
    <x v="0"/>
    <x v="1"/>
    <s v="Central"/>
    <x v="3"/>
    <s v="Eastern York Region"/>
  </r>
  <r>
    <n v="3202"/>
    <x v="136"/>
    <x v="21"/>
    <n v="24"/>
    <n v="3"/>
    <x v="0"/>
    <x v="1"/>
    <s v="Central"/>
    <x v="3"/>
    <s v="Eastern York Region"/>
  </r>
  <r>
    <n v="3203"/>
    <x v="136"/>
    <x v="22"/>
    <n v="16"/>
    <n v="6"/>
    <x v="0"/>
    <x v="1"/>
    <s v="Central"/>
    <x v="3"/>
    <s v="Eastern York Region"/>
  </r>
  <r>
    <n v="3204"/>
    <x v="136"/>
    <x v="23"/>
    <n v="19"/>
    <n v="4"/>
    <x v="0"/>
    <x v="1"/>
    <s v="Central"/>
    <x v="3"/>
    <s v="Eastern York Region"/>
  </r>
  <r>
    <n v="3205"/>
    <x v="137"/>
    <x v="0"/>
    <n v="64"/>
    <n v="7"/>
    <x v="0"/>
    <x v="1"/>
    <s v="Central"/>
    <x v="3"/>
    <s v="Eastern York Region"/>
  </r>
  <r>
    <n v="3206"/>
    <x v="137"/>
    <x v="1"/>
    <n v="62"/>
    <n v="17"/>
    <x v="0"/>
    <x v="1"/>
    <s v="Central"/>
    <x v="3"/>
    <s v="Eastern York Region"/>
  </r>
  <r>
    <n v="3207"/>
    <x v="137"/>
    <x v="2"/>
    <n v="50"/>
    <n v="11"/>
    <x v="0"/>
    <x v="1"/>
    <s v="Central"/>
    <x v="3"/>
    <s v="Eastern York Region"/>
  </r>
  <r>
    <n v="3208"/>
    <x v="137"/>
    <x v="3"/>
    <n v="44"/>
    <n v="7"/>
    <x v="0"/>
    <x v="1"/>
    <s v="Central"/>
    <x v="3"/>
    <s v="Eastern York Region"/>
  </r>
  <r>
    <n v="3209"/>
    <x v="137"/>
    <x v="4"/>
    <n v="40"/>
    <n v="3"/>
    <x v="0"/>
    <x v="1"/>
    <s v="Central"/>
    <x v="3"/>
    <s v="Eastern York Region"/>
  </r>
  <r>
    <n v="3210"/>
    <x v="137"/>
    <x v="5"/>
    <n v="56"/>
    <n v="4"/>
    <x v="0"/>
    <x v="1"/>
    <s v="Central"/>
    <x v="3"/>
    <s v="Eastern York Region"/>
  </r>
  <r>
    <n v="3211"/>
    <x v="137"/>
    <x v="6"/>
    <n v="24"/>
    <n v="6"/>
    <x v="0"/>
    <x v="1"/>
    <s v="Central"/>
    <x v="3"/>
    <s v="Eastern York Region"/>
  </r>
  <r>
    <n v="3212"/>
    <x v="137"/>
    <x v="7"/>
    <n v="25"/>
    <n v="3"/>
    <x v="0"/>
    <x v="1"/>
    <s v="Central"/>
    <x v="3"/>
    <s v="Eastern York Region"/>
  </r>
  <r>
    <n v="3213"/>
    <x v="137"/>
    <x v="8"/>
    <n v="15"/>
    <n v="1"/>
    <x v="0"/>
    <x v="1"/>
    <s v="Central"/>
    <x v="3"/>
    <s v="Eastern York Region"/>
  </r>
  <r>
    <n v="3214"/>
    <x v="137"/>
    <x v="9"/>
    <n v="11"/>
    <n v="6"/>
    <x v="0"/>
    <x v="1"/>
    <s v="Central"/>
    <x v="3"/>
    <s v="Eastern York Region"/>
  </r>
  <r>
    <n v="3215"/>
    <x v="137"/>
    <x v="10"/>
    <n v="16"/>
    <n v="7"/>
    <x v="0"/>
    <x v="1"/>
    <s v="Central"/>
    <x v="3"/>
    <s v="Eastern York Region"/>
  </r>
  <r>
    <n v="3216"/>
    <x v="137"/>
    <x v="11"/>
    <n v="30"/>
    <n v="7"/>
    <x v="0"/>
    <x v="1"/>
    <s v="Central"/>
    <x v="3"/>
    <s v="Eastern York Region"/>
  </r>
  <r>
    <n v="3217"/>
    <x v="137"/>
    <x v="12"/>
    <n v="38"/>
    <n v="14"/>
    <x v="0"/>
    <x v="1"/>
    <s v="Central"/>
    <x v="3"/>
    <s v="Eastern York Region"/>
  </r>
  <r>
    <n v="3218"/>
    <x v="137"/>
    <x v="13"/>
    <n v="40"/>
    <n v="12"/>
    <x v="0"/>
    <x v="1"/>
    <s v="Central"/>
    <x v="3"/>
    <s v="Eastern York Region"/>
  </r>
  <r>
    <n v="3219"/>
    <x v="137"/>
    <x v="14"/>
    <n v="39"/>
    <n v="15"/>
    <x v="0"/>
    <x v="1"/>
    <s v="Central"/>
    <x v="3"/>
    <s v="Eastern York Region"/>
  </r>
  <r>
    <n v="3220"/>
    <x v="137"/>
    <x v="15"/>
    <n v="27"/>
    <n v="10"/>
    <x v="0"/>
    <x v="1"/>
    <s v="Central"/>
    <x v="3"/>
    <s v="Eastern York Region"/>
  </r>
  <r>
    <n v="3221"/>
    <x v="137"/>
    <x v="16"/>
    <n v="32"/>
    <n v="14"/>
    <x v="0"/>
    <x v="1"/>
    <s v="Central"/>
    <x v="3"/>
    <s v="Eastern York Region"/>
  </r>
  <r>
    <n v="3222"/>
    <x v="137"/>
    <x v="17"/>
    <n v="26"/>
    <n v="7"/>
    <x v="0"/>
    <x v="1"/>
    <s v="Central"/>
    <x v="3"/>
    <s v="Eastern York Region"/>
  </r>
  <r>
    <n v="3223"/>
    <x v="137"/>
    <x v="18"/>
    <n v="25"/>
    <n v="5"/>
    <x v="0"/>
    <x v="1"/>
    <s v="Central"/>
    <x v="3"/>
    <s v="Eastern York Region"/>
  </r>
  <r>
    <n v="3224"/>
    <x v="137"/>
    <x v="19"/>
    <n v="18"/>
    <n v="1"/>
    <x v="0"/>
    <x v="1"/>
    <s v="Central"/>
    <x v="3"/>
    <s v="Eastern York Region"/>
  </r>
  <r>
    <n v="3225"/>
    <x v="137"/>
    <x v="20"/>
    <n v="17"/>
    <n v="9"/>
    <x v="0"/>
    <x v="1"/>
    <s v="Central"/>
    <x v="3"/>
    <s v="Eastern York Region"/>
  </r>
  <r>
    <n v="3226"/>
    <x v="137"/>
    <x v="21"/>
    <n v="12"/>
    <n v="6"/>
    <x v="0"/>
    <x v="1"/>
    <s v="Central"/>
    <x v="3"/>
    <s v="Eastern York Region"/>
  </r>
  <r>
    <n v="3227"/>
    <x v="137"/>
    <x v="22"/>
    <n v="33"/>
    <n v="5"/>
    <x v="0"/>
    <x v="1"/>
    <s v="Central"/>
    <x v="3"/>
    <s v="Eastern York Region"/>
  </r>
  <r>
    <n v="3228"/>
    <x v="137"/>
    <x v="23"/>
    <n v="41"/>
    <n v="11"/>
    <x v="0"/>
    <x v="1"/>
    <s v="Central"/>
    <x v="3"/>
    <s v="Eastern York Region"/>
  </r>
  <r>
    <n v="3229"/>
    <x v="138"/>
    <x v="0"/>
    <n v="136"/>
    <n v="25"/>
    <x v="0"/>
    <x v="0"/>
    <s v="Central"/>
    <x v="4"/>
    <s v="Couchiching"/>
  </r>
  <r>
    <n v="3230"/>
    <x v="138"/>
    <x v="1"/>
    <n v="117"/>
    <n v="13"/>
    <x v="0"/>
    <x v="0"/>
    <s v="Central"/>
    <x v="4"/>
    <s v="Couchiching"/>
  </r>
  <r>
    <n v="3231"/>
    <x v="138"/>
    <x v="2"/>
    <n v="96"/>
    <n v="13"/>
    <x v="0"/>
    <x v="0"/>
    <s v="Central"/>
    <x v="4"/>
    <s v="Couchiching"/>
  </r>
  <r>
    <n v="3232"/>
    <x v="138"/>
    <x v="3"/>
    <n v="73"/>
    <n v="7"/>
    <x v="0"/>
    <x v="0"/>
    <s v="Central"/>
    <x v="4"/>
    <s v="Couchiching"/>
  </r>
  <r>
    <n v="3233"/>
    <x v="138"/>
    <x v="4"/>
    <n v="52"/>
    <n v="4"/>
    <x v="0"/>
    <x v="0"/>
    <s v="Central"/>
    <x v="4"/>
    <s v="Couchiching"/>
  </r>
  <r>
    <n v="3234"/>
    <x v="138"/>
    <x v="5"/>
    <n v="39"/>
    <n v="2"/>
    <x v="0"/>
    <x v="0"/>
    <s v="Central"/>
    <x v="4"/>
    <s v="Couchiching"/>
  </r>
  <r>
    <n v="3235"/>
    <x v="138"/>
    <x v="6"/>
    <n v="25"/>
    <n v="5"/>
    <x v="0"/>
    <x v="0"/>
    <s v="Central"/>
    <x v="4"/>
    <s v="Couchiching"/>
  </r>
  <r>
    <n v="3236"/>
    <x v="138"/>
    <x v="7"/>
    <n v="21"/>
    <n v="2"/>
    <x v="0"/>
    <x v="0"/>
    <s v="Central"/>
    <x v="4"/>
    <s v="Couchiching"/>
  </r>
  <r>
    <n v="3237"/>
    <x v="138"/>
    <x v="8"/>
    <n v="40"/>
    <n v="2"/>
    <x v="0"/>
    <x v="0"/>
    <s v="Central"/>
    <x v="4"/>
    <s v="Couchiching"/>
  </r>
  <r>
    <n v="3238"/>
    <x v="138"/>
    <x v="9"/>
    <n v="36"/>
    <n v="2"/>
    <x v="0"/>
    <x v="0"/>
    <s v="Central"/>
    <x v="4"/>
    <s v="Couchiching"/>
  </r>
  <r>
    <n v="3239"/>
    <x v="138"/>
    <x v="10"/>
    <n v="34"/>
    <n v="4"/>
    <x v="0"/>
    <x v="0"/>
    <s v="Central"/>
    <x v="4"/>
    <s v="Couchiching"/>
  </r>
  <r>
    <n v="3240"/>
    <x v="138"/>
    <x v="11"/>
    <n v="19"/>
    <n v="4"/>
    <x v="0"/>
    <x v="0"/>
    <s v="Central"/>
    <x v="4"/>
    <s v="Couchiching"/>
  </r>
  <r>
    <n v="3241"/>
    <x v="138"/>
    <x v="12"/>
    <n v="31"/>
    <n v="4"/>
    <x v="0"/>
    <x v="0"/>
    <s v="Central"/>
    <x v="4"/>
    <s v="Couchiching"/>
  </r>
  <r>
    <n v="3242"/>
    <x v="138"/>
    <x v="13"/>
    <n v="41"/>
    <n v="6"/>
    <x v="0"/>
    <x v="0"/>
    <s v="Central"/>
    <x v="4"/>
    <s v="Couchiching"/>
  </r>
  <r>
    <n v="3243"/>
    <x v="138"/>
    <x v="14"/>
    <n v="34"/>
    <n v="7"/>
    <x v="0"/>
    <x v="0"/>
    <s v="Central"/>
    <x v="4"/>
    <s v="Couchiching"/>
  </r>
  <r>
    <n v="3244"/>
    <x v="138"/>
    <x v="15"/>
    <n v="49"/>
    <n v="4"/>
    <x v="0"/>
    <x v="0"/>
    <s v="Central"/>
    <x v="4"/>
    <s v="Couchiching"/>
  </r>
  <r>
    <n v="3245"/>
    <x v="138"/>
    <x v="16"/>
    <n v="31"/>
    <n v="6"/>
    <x v="0"/>
    <x v="0"/>
    <s v="Central"/>
    <x v="4"/>
    <s v="Couchiching"/>
  </r>
  <r>
    <n v="3246"/>
    <x v="138"/>
    <x v="17"/>
    <n v="49"/>
    <n v="10"/>
    <x v="0"/>
    <x v="0"/>
    <s v="Central"/>
    <x v="4"/>
    <s v="Couchiching"/>
  </r>
  <r>
    <n v="3247"/>
    <x v="138"/>
    <x v="18"/>
    <n v="46"/>
    <n v="9"/>
    <x v="0"/>
    <x v="0"/>
    <s v="Central"/>
    <x v="4"/>
    <s v="Couchiching"/>
  </r>
  <r>
    <n v="3248"/>
    <x v="138"/>
    <x v="19"/>
    <n v="38"/>
    <n v="5"/>
    <x v="0"/>
    <x v="0"/>
    <s v="Central"/>
    <x v="4"/>
    <s v="Couchiching"/>
  </r>
  <r>
    <n v="3249"/>
    <x v="138"/>
    <x v="20"/>
    <n v="28"/>
    <n v="2"/>
    <x v="0"/>
    <x v="0"/>
    <s v="Central"/>
    <x v="4"/>
    <s v="Couchiching"/>
  </r>
  <r>
    <n v="3250"/>
    <x v="138"/>
    <x v="21"/>
    <n v="20"/>
    <n v="12"/>
    <x v="0"/>
    <x v="0"/>
    <s v="Central"/>
    <x v="4"/>
    <s v="Couchiching"/>
  </r>
  <r>
    <n v="3251"/>
    <x v="138"/>
    <x v="22"/>
    <n v="28"/>
    <n v="4"/>
    <x v="0"/>
    <x v="0"/>
    <s v="Central"/>
    <x v="4"/>
    <s v="Couchiching"/>
  </r>
  <r>
    <n v="3252"/>
    <x v="138"/>
    <x v="23"/>
    <n v="56"/>
    <n v="7"/>
    <x v="0"/>
    <x v="0"/>
    <s v="Central"/>
    <x v="4"/>
    <s v="Couchiching"/>
  </r>
  <r>
    <n v="3253"/>
    <x v="139"/>
    <x v="0"/>
    <n v="60"/>
    <n v="5"/>
    <x v="0"/>
    <x v="0"/>
    <s v="Central"/>
    <x v="3"/>
    <s v="Northern York Region"/>
  </r>
  <r>
    <n v="3254"/>
    <x v="139"/>
    <x v="1"/>
    <n v="55"/>
    <n v="3"/>
    <x v="0"/>
    <x v="0"/>
    <s v="Central"/>
    <x v="3"/>
    <s v="Northern York Region"/>
  </r>
  <r>
    <n v="3255"/>
    <x v="139"/>
    <x v="2"/>
    <n v="38"/>
    <n v="3"/>
    <x v="0"/>
    <x v="0"/>
    <s v="Central"/>
    <x v="3"/>
    <s v="Northern York Region"/>
  </r>
  <r>
    <n v="3256"/>
    <x v="139"/>
    <x v="3"/>
    <n v="40"/>
    <n v="5"/>
    <x v="0"/>
    <x v="0"/>
    <s v="Central"/>
    <x v="3"/>
    <s v="Northern York Region"/>
  </r>
  <r>
    <n v="3257"/>
    <x v="139"/>
    <x v="4"/>
    <n v="27"/>
    <n v="6"/>
    <x v="0"/>
    <x v="0"/>
    <s v="Central"/>
    <x v="3"/>
    <s v="Northern York Region"/>
  </r>
  <r>
    <n v="3258"/>
    <x v="139"/>
    <x v="5"/>
    <n v="27"/>
    <n v="4"/>
    <x v="0"/>
    <x v="0"/>
    <s v="Central"/>
    <x v="3"/>
    <s v="Northern York Region"/>
  </r>
  <r>
    <n v="3259"/>
    <x v="139"/>
    <x v="6"/>
    <n v="18"/>
    <n v="4"/>
    <x v="0"/>
    <x v="0"/>
    <s v="Central"/>
    <x v="3"/>
    <s v="Northern York Region"/>
  </r>
  <r>
    <n v="3260"/>
    <x v="139"/>
    <x v="7"/>
    <n v="15"/>
    <n v="1"/>
    <x v="0"/>
    <x v="0"/>
    <s v="Central"/>
    <x v="3"/>
    <s v="Northern York Region"/>
  </r>
  <r>
    <n v="3261"/>
    <x v="139"/>
    <x v="8"/>
    <n v="20"/>
    <n v="0"/>
    <x v="0"/>
    <x v="0"/>
    <s v="Central"/>
    <x v="3"/>
    <s v="Northern York Region"/>
  </r>
  <r>
    <n v="3262"/>
    <x v="139"/>
    <x v="9"/>
    <n v="8"/>
    <n v="0"/>
    <x v="0"/>
    <x v="0"/>
    <s v="Central"/>
    <x v="3"/>
    <s v="Northern York Region"/>
  </r>
  <r>
    <n v="3263"/>
    <x v="139"/>
    <x v="10"/>
    <n v="22"/>
    <n v="0"/>
    <x v="0"/>
    <x v="0"/>
    <s v="Central"/>
    <x v="3"/>
    <s v="Northern York Region"/>
  </r>
  <r>
    <n v="3264"/>
    <x v="139"/>
    <x v="11"/>
    <n v="13"/>
    <n v="1"/>
    <x v="0"/>
    <x v="0"/>
    <s v="Central"/>
    <x v="3"/>
    <s v="Northern York Region"/>
  </r>
  <r>
    <n v="3265"/>
    <x v="139"/>
    <x v="12"/>
    <n v="27"/>
    <n v="4"/>
    <x v="0"/>
    <x v="0"/>
    <s v="Central"/>
    <x v="3"/>
    <s v="Northern York Region"/>
  </r>
  <r>
    <n v="3266"/>
    <x v="139"/>
    <x v="13"/>
    <n v="16"/>
    <n v="7"/>
    <x v="0"/>
    <x v="0"/>
    <s v="Central"/>
    <x v="3"/>
    <s v="Northern York Region"/>
  </r>
  <r>
    <n v="3267"/>
    <x v="139"/>
    <x v="14"/>
    <n v="14"/>
    <n v="2"/>
    <x v="0"/>
    <x v="0"/>
    <s v="Central"/>
    <x v="3"/>
    <s v="Northern York Region"/>
  </r>
  <r>
    <n v="3268"/>
    <x v="139"/>
    <x v="15"/>
    <n v="30"/>
    <n v="4"/>
    <x v="0"/>
    <x v="0"/>
    <s v="Central"/>
    <x v="3"/>
    <s v="Northern York Region"/>
  </r>
  <r>
    <n v="3269"/>
    <x v="139"/>
    <x v="16"/>
    <n v="26"/>
    <n v="4"/>
    <x v="0"/>
    <x v="0"/>
    <s v="Central"/>
    <x v="3"/>
    <s v="Northern York Region"/>
  </r>
  <r>
    <n v="3270"/>
    <x v="139"/>
    <x v="17"/>
    <n v="19"/>
    <n v="1"/>
    <x v="0"/>
    <x v="0"/>
    <s v="Central"/>
    <x v="3"/>
    <s v="Northern York Region"/>
  </r>
  <r>
    <n v="3271"/>
    <x v="139"/>
    <x v="18"/>
    <n v="17"/>
    <n v="1"/>
    <x v="0"/>
    <x v="0"/>
    <s v="Central"/>
    <x v="3"/>
    <s v="Northern York Region"/>
  </r>
  <r>
    <n v="3272"/>
    <x v="139"/>
    <x v="19"/>
    <n v="17"/>
    <n v="2"/>
    <x v="0"/>
    <x v="0"/>
    <s v="Central"/>
    <x v="3"/>
    <s v="Northern York Region"/>
  </r>
  <r>
    <n v="3273"/>
    <x v="139"/>
    <x v="20"/>
    <n v="22"/>
    <n v="0"/>
    <x v="0"/>
    <x v="0"/>
    <s v="Central"/>
    <x v="3"/>
    <s v="Northern York Region"/>
  </r>
  <r>
    <n v="3274"/>
    <x v="139"/>
    <x v="21"/>
    <n v="12"/>
    <n v="6"/>
    <x v="0"/>
    <x v="0"/>
    <s v="Central"/>
    <x v="3"/>
    <s v="Northern York Region"/>
  </r>
  <r>
    <n v="3275"/>
    <x v="139"/>
    <x v="22"/>
    <n v="10"/>
    <n v="2"/>
    <x v="0"/>
    <x v="0"/>
    <s v="Central"/>
    <x v="3"/>
    <s v="Northern York Region"/>
  </r>
  <r>
    <n v="3276"/>
    <x v="139"/>
    <x v="23"/>
    <n v="15"/>
    <n v="1"/>
    <x v="0"/>
    <x v="0"/>
    <s v="Central"/>
    <x v="3"/>
    <s v="Northern York Region"/>
  </r>
  <r>
    <n v="3277"/>
    <x v="140"/>
    <x v="0"/>
    <n v="72"/>
    <n v="19"/>
    <x v="0"/>
    <x v="0"/>
    <s v="Central"/>
    <x v="3"/>
    <s v="Northern York Region"/>
  </r>
  <r>
    <n v="3278"/>
    <x v="140"/>
    <x v="1"/>
    <n v="85"/>
    <n v="15"/>
    <x v="0"/>
    <x v="0"/>
    <s v="Central"/>
    <x v="3"/>
    <s v="Northern York Region"/>
  </r>
  <r>
    <n v="3279"/>
    <x v="140"/>
    <x v="2"/>
    <n v="51"/>
    <n v="8"/>
    <x v="0"/>
    <x v="0"/>
    <s v="Central"/>
    <x v="3"/>
    <s v="Northern York Region"/>
  </r>
  <r>
    <n v="3280"/>
    <x v="140"/>
    <x v="3"/>
    <n v="39"/>
    <n v="5"/>
    <x v="0"/>
    <x v="0"/>
    <s v="Central"/>
    <x v="3"/>
    <s v="Northern York Region"/>
  </r>
  <r>
    <n v="3281"/>
    <x v="140"/>
    <x v="4"/>
    <n v="48"/>
    <n v="10"/>
    <x v="0"/>
    <x v="0"/>
    <s v="Central"/>
    <x v="3"/>
    <s v="Northern York Region"/>
  </r>
  <r>
    <n v="3282"/>
    <x v="140"/>
    <x v="5"/>
    <n v="36"/>
    <n v="3"/>
    <x v="0"/>
    <x v="0"/>
    <s v="Central"/>
    <x v="3"/>
    <s v="Northern York Region"/>
  </r>
  <r>
    <n v="3283"/>
    <x v="140"/>
    <x v="6"/>
    <n v="15"/>
    <n v="1"/>
    <x v="0"/>
    <x v="0"/>
    <s v="Central"/>
    <x v="3"/>
    <s v="Northern York Region"/>
  </r>
  <r>
    <n v="3284"/>
    <x v="140"/>
    <x v="7"/>
    <n v="14"/>
    <n v="2"/>
    <x v="0"/>
    <x v="0"/>
    <s v="Central"/>
    <x v="3"/>
    <s v="Northern York Region"/>
  </r>
  <r>
    <n v="3285"/>
    <x v="140"/>
    <x v="8"/>
    <n v="18"/>
    <n v="3"/>
    <x v="0"/>
    <x v="0"/>
    <s v="Central"/>
    <x v="3"/>
    <s v="Northern York Region"/>
  </r>
  <r>
    <n v="3286"/>
    <x v="140"/>
    <x v="9"/>
    <n v="6"/>
    <n v="6"/>
    <x v="0"/>
    <x v="0"/>
    <s v="Central"/>
    <x v="3"/>
    <s v="Northern York Region"/>
  </r>
  <r>
    <n v="3287"/>
    <x v="140"/>
    <x v="10"/>
    <n v="52"/>
    <n v="7"/>
    <x v="0"/>
    <x v="0"/>
    <s v="Central"/>
    <x v="3"/>
    <s v="Northern York Region"/>
  </r>
  <r>
    <n v="3288"/>
    <x v="140"/>
    <x v="11"/>
    <n v="34"/>
    <n v="4"/>
    <x v="0"/>
    <x v="0"/>
    <s v="Central"/>
    <x v="3"/>
    <s v="Northern York Region"/>
  </r>
  <r>
    <n v="3289"/>
    <x v="140"/>
    <x v="12"/>
    <n v="51"/>
    <n v="8"/>
    <x v="0"/>
    <x v="0"/>
    <s v="Central"/>
    <x v="3"/>
    <s v="Northern York Region"/>
  </r>
  <r>
    <n v="3290"/>
    <x v="140"/>
    <x v="13"/>
    <n v="57"/>
    <n v="9"/>
    <x v="0"/>
    <x v="0"/>
    <s v="Central"/>
    <x v="3"/>
    <s v="Northern York Region"/>
  </r>
  <r>
    <n v="3291"/>
    <x v="140"/>
    <x v="14"/>
    <n v="41"/>
    <n v="18"/>
    <x v="0"/>
    <x v="0"/>
    <s v="Central"/>
    <x v="3"/>
    <s v="Northern York Region"/>
  </r>
  <r>
    <n v="3292"/>
    <x v="140"/>
    <x v="15"/>
    <n v="44"/>
    <n v="18"/>
    <x v="0"/>
    <x v="0"/>
    <s v="Central"/>
    <x v="3"/>
    <s v="Northern York Region"/>
  </r>
  <r>
    <n v="3293"/>
    <x v="140"/>
    <x v="16"/>
    <n v="21"/>
    <n v="7"/>
    <x v="0"/>
    <x v="0"/>
    <s v="Central"/>
    <x v="3"/>
    <s v="Northern York Region"/>
  </r>
  <r>
    <n v="3294"/>
    <x v="140"/>
    <x v="17"/>
    <n v="21"/>
    <n v="1"/>
    <x v="0"/>
    <x v="0"/>
    <s v="Central"/>
    <x v="3"/>
    <s v="Northern York Region"/>
  </r>
  <r>
    <n v="3295"/>
    <x v="140"/>
    <x v="18"/>
    <n v="34"/>
    <n v="14"/>
    <x v="0"/>
    <x v="0"/>
    <s v="Central"/>
    <x v="3"/>
    <s v="Northern York Region"/>
  </r>
  <r>
    <n v="3296"/>
    <x v="140"/>
    <x v="19"/>
    <n v="29"/>
    <n v="9"/>
    <x v="0"/>
    <x v="0"/>
    <s v="Central"/>
    <x v="3"/>
    <s v="Northern York Region"/>
  </r>
  <r>
    <n v="3297"/>
    <x v="140"/>
    <x v="20"/>
    <n v="20"/>
    <n v="10"/>
    <x v="0"/>
    <x v="0"/>
    <s v="Central"/>
    <x v="3"/>
    <s v="Northern York Region"/>
  </r>
  <r>
    <n v="3298"/>
    <x v="140"/>
    <x v="21"/>
    <n v="21"/>
    <n v="7"/>
    <x v="0"/>
    <x v="0"/>
    <s v="Central"/>
    <x v="3"/>
    <s v="Northern York Region"/>
  </r>
  <r>
    <n v="3299"/>
    <x v="140"/>
    <x v="22"/>
    <n v="12"/>
    <n v="2"/>
    <x v="0"/>
    <x v="0"/>
    <s v="Central"/>
    <x v="3"/>
    <s v="Northern York Region"/>
  </r>
  <r>
    <n v="3300"/>
    <x v="140"/>
    <x v="23"/>
    <n v="22"/>
    <n v="5"/>
    <x v="0"/>
    <x v="0"/>
    <s v="Central"/>
    <x v="3"/>
    <s v="Northern York Region"/>
  </r>
  <r>
    <n v="3301"/>
    <x v="141"/>
    <x v="0"/>
    <n v="50"/>
    <n v="2"/>
    <x v="0"/>
    <x v="0"/>
    <s v="Central"/>
    <x v="3"/>
    <s v="South Simcoe"/>
  </r>
  <r>
    <n v="3302"/>
    <x v="141"/>
    <x v="1"/>
    <n v="55"/>
    <n v="3"/>
    <x v="0"/>
    <x v="0"/>
    <s v="Central"/>
    <x v="3"/>
    <s v="South Simcoe"/>
  </r>
  <r>
    <n v="3303"/>
    <x v="141"/>
    <x v="2"/>
    <n v="37"/>
    <n v="3"/>
    <x v="0"/>
    <x v="0"/>
    <s v="Central"/>
    <x v="3"/>
    <s v="South Simcoe"/>
  </r>
  <r>
    <n v="3304"/>
    <x v="141"/>
    <x v="3"/>
    <n v="54"/>
    <n v="1"/>
    <x v="0"/>
    <x v="0"/>
    <s v="Central"/>
    <x v="3"/>
    <s v="South Simcoe"/>
  </r>
  <r>
    <n v="3305"/>
    <x v="141"/>
    <x v="4"/>
    <n v="31"/>
    <n v="2"/>
    <x v="0"/>
    <x v="0"/>
    <s v="Central"/>
    <x v="3"/>
    <s v="South Simcoe"/>
  </r>
  <r>
    <n v="3306"/>
    <x v="141"/>
    <x v="5"/>
    <n v="19"/>
    <n v="2"/>
    <x v="0"/>
    <x v="0"/>
    <s v="Central"/>
    <x v="3"/>
    <s v="South Simcoe"/>
  </r>
  <r>
    <n v="3307"/>
    <x v="141"/>
    <x v="6"/>
    <n v="12"/>
    <n v="1"/>
    <x v="0"/>
    <x v="0"/>
    <s v="Central"/>
    <x v="3"/>
    <s v="South Simcoe"/>
  </r>
  <r>
    <n v="3308"/>
    <x v="141"/>
    <x v="7"/>
    <n v="14"/>
    <n v="0"/>
    <x v="0"/>
    <x v="0"/>
    <s v="Central"/>
    <x v="3"/>
    <s v="South Simcoe"/>
  </r>
  <r>
    <n v="3309"/>
    <x v="141"/>
    <x v="8"/>
    <n v="5"/>
    <n v="0"/>
    <x v="0"/>
    <x v="0"/>
    <s v="Central"/>
    <x v="3"/>
    <s v="South Simcoe"/>
  </r>
  <r>
    <n v="3310"/>
    <x v="141"/>
    <x v="9"/>
    <n v="7"/>
    <n v="3"/>
    <x v="0"/>
    <x v="0"/>
    <s v="Central"/>
    <x v="3"/>
    <s v="South Simcoe"/>
  </r>
  <r>
    <n v="3311"/>
    <x v="141"/>
    <x v="10"/>
    <n v="13"/>
    <n v="3"/>
    <x v="0"/>
    <x v="0"/>
    <s v="Central"/>
    <x v="3"/>
    <s v="South Simcoe"/>
  </r>
  <r>
    <n v="3312"/>
    <x v="141"/>
    <x v="11"/>
    <n v="15"/>
    <n v="1"/>
    <x v="0"/>
    <x v="0"/>
    <s v="Central"/>
    <x v="3"/>
    <s v="South Simcoe"/>
  </r>
  <r>
    <n v="3313"/>
    <x v="141"/>
    <x v="12"/>
    <n v="22"/>
    <n v="3"/>
    <x v="0"/>
    <x v="0"/>
    <s v="Central"/>
    <x v="3"/>
    <s v="South Simcoe"/>
  </r>
  <r>
    <n v="3314"/>
    <x v="141"/>
    <x v="13"/>
    <n v="24"/>
    <n v="5"/>
    <x v="0"/>
    <x v="0"/>
    <s v="Central"/>
    <x v="3"/>
    <s v="South Simcoe"/>
  </r>
  <r>
    <n v="3315"/>
    <x v="141"/>
    <x v="14"/>
    <n v="33"/>
    <n v="3"/>
    <x v="0"/>
    <x v="0"/>
    <s v="Central"/>
    <x v="3"/>
    <s v="South Simcoe"/>
  </r>
  <r>
    <n v="3316"/>
    <x v="141"/>
    <x v="15"/>
    <n v="20"/>
    <n v="4"/>
    <x v="0"/>
    <x v="0"/>
    <s v="Central"/>
    <x v="3"/>
    <s v="South Simcoe"/>
  </r>
  <r>
    <n v="3317"/>
    <x v="141"/>
    <x v="16"/>
    <n v="20"/>
    <n v="5"/>
    <x v="0"/>
    <x v="0"/>
    <s v="Central"/>
    <x v="3"/>
    <s v="South Simcoe"/>
  </r>
  <r>
    <n v="3318"/>
    <x v="141"/>
    <x v="17"/>
    <n v="24"/>
    <n v="3"/>
    <x v="0"/>
    <x v="0"/>
    <s v="Central"/>
    <x v="3"/>
    <s v="South Simcoe"/>
  </r>
  <r>
    <n v="3319"/>
    <x v="141"/>
    <x v="18"/>
    <n v="27"/>
    <n v="5"/>
    <x v="0"/>
    <x v="0"/>
    <s v="Central"/>
    <x v="3"/>
    <s v="South Simcoe"/>
  </r>
  <r>
    <n v="3320"/>
    <x v="141"/>
    <x v="19"/>
    <n v="26"/>
    <n v="0"/>
    <x v="0"/>
    <x v="0"/>
    <s v="Central"/>
    <x v="3"/>
    <s v="South Simcoe"/>
  </r>
  <r>
    <n v="3321"/>
    <x v="141"/>
    <x v="20"/>
    <n v="11"/>
    <n v="4"/>
    <x v="0"/>
    <x v="0"/>
    <s v="Central"/>
    <x v="3"/>
    <s v="South Simcoe"/>
  </r>
  <r>
    <n v="3322"/>
    <x v="141"/>
    <x v="21"/>
    <n v="9"/>
    <n v="2"/>
    <x v="0"/>
    <x v="0"/>
    <s v="Central"/>
    <x v="3"/>
    <s v="South Simcoe"/>
  </r>
  <r>
    <n v="3323"/>
    <x v="141"/>
    <x v="22"/>
    <n v="7"/>
    <n v="1"/>
    <x v="0"/>
    <x v="0"/>
    <s v="Central"/>
    <x v="3"/>
    <s v="South Simcoe"/>
  </r>
  <r>
    <n v="3324"/>
    <x v="141"/>
    <x v="23"/>
    <n v="17"/>
    <n v="1"/>
    <x v="0"/>
    <x v="0"/>
    <s v="Central"/>
    <x v="3"/>
    <s v="South Simcoe"/>
  </r>
  <r>
    <n v="3325"/>
    <x v="142"/>
    <x v="0"/>
    <n v="87"/>
    <n v="3"/>
    <x v="0"/>
    <x v="0"/>
    <s v="Central"/>
    <x v="3"/>
    <s v="Eastern York Region"/>
  </r>
  <r>
    <n v="3326"/>
    <x v="142"/>
    <x v="1"/>
    <n v="65"/>
    <n v="2"/>
    <x v="0"/>
    <x v="0"/>
    <s v="Central"/>
    <x v="3"/>
    <s v="Eastern York Region"/>
  </r>
  <r>
    <n v="3327"/>
    <x v="142"/>
    <x v="2"/>
    <n v="57"/>
    <n v="3"/>
    <x v="0"/>
    <x v="0"/>
    <s v="Central"/>
    <x v="3"/>
    <s v="Eastern York Region"/>
  </r>
  <r>
    <n v="3328"/>
    <x v="142"/>
    <x v="3"/>
    <n v="46"/>
    <n v="5"/>
    <x v="0"/>
    <x v="0"/>
    <s v="Central"/>
    <x v="3"/>
    <s v="Eastern York Region"/>
  </r>
  <r>
    <n v="3329"/>
    <x v="142"/>
    <x v="4"/>
    <n v="40"/>
    <n v="2"/>
    <x v="0"/>
    <x v="0"/>
    <s v="Central"/>
    <x v="3"/>
    <s v="Eastern York Region"/>
  </r>
  <r>
    <n v="3330"/>
    <x v="142"/>
    <x v="5"/>
    <n v="22"/>
    <n v="5"/>
    <x v="0"/>
    <x v="0"/>
    <s v="Central"/>
    <x v="3"/>
    <s v="Eastern York Region"/>
  </r>
  <r>
    <n v="3331"/>
    <x v="142"/>
    <x v="6"/>
    <n v="18"/>
    <n v="5"/>
    <x v="0"/>
    <x v="0"/>
    <s v="Central"/>
    <x v="3"/>
    <s v="Eastern York Region"/>
  </r>
  <r>
    <n v="3332"/>
    <x v="142"/>
    <x v="7"/>
    <n v="13"/>
    <n v="2"/>
    <x v="0"/>
    <x v="0"/>
    <s v="Central"/>
    <x v="3"/>
    <s v="Eastern York Region"/>
  </r>
  <r>
    <n v="3333"/>
    <x v="142"/>
    <x v="8"/>
    <n v="15"/>
    <n v="0"/>
    <x v="0"/>
    <x v="0"/>
    <s v="Central"/>
    <x v="3"/>
    <s v="Eastern York Region"/>
  </r>
  <r>
    <n v="3334"/>
    <x v="142"/>
    <x v="9"/>
    <n v="15"/>
    <n v="0"/>
    <x v="0"/>
    <x v="0"/>
    <s v="Central"/>
    <x v="3"/>
    <s v="Eastern York Region"/>
  </r>
  <r>
    <n v="3335"/>
    <x v="142"/>
    <x v="10"/>
    <n v="26"/>
    <n v="4"/>
    <x v="0"/>
    <x v="0"/>
    <s v="Central"/>
    <x v="3"/>
    <s v="Eastern York Region"/>
  </r>
  <r>
    <n v="3336"/>
    <x v="142"/>
    <x v="11"/>
    <n v="20"/>
    <n v="3"/>
    <x v="0"/>
    <x v="0"/>
    <s v="Central"/>
    <x v="3"/>
    <s v="Eastern York Region"/>
  </r>
  <r>
    <n v="3337"/>
    <x v="142"/>
    <x v="12"/>
    <n v="38"/>
    <n v="6"/>
    <x v="0"/>
    <x v="0"/>
    <s v="Central"/>
    <x v="3"/>
    <s v="Eastern York Region"/>
  </r>
  <r>
    <n v="3338"/>
    <x v="142"/>
    <x v="13"/>
    <n v="62"/>
    <n v="8"/>
    <x v="0"/>
    <x v="0"/>
    <s v="Central"/>
    <x v="3"/>
    <s v="Eastern York Region"/>
  </r>
  <r>
    <n v="3339"/>
    <x v="142"/>
    <x v="14"/>
    <n v="39"/>
    <n v="9"/>
    <x v="0"/>
    <x v="0"/>
    <s v="Central"/>
    <x v="3"/>
    <s v="Eastern York Region"/>
  </r>
  <r>
    <n v="3340"/>
    <x v="142"/>
    <x v="15"/>
    <n v="42"/>
    <n v="1"/>
    <x v="0"/>
    <x v="0"/>
    <s v="Central"/>
    <x v="3"/>
    <s v="Eastern York Region"/>
  </r>
  <r>
    <n v="3341"/>
    <x v="142"/>
    <x v="16"/>
    <n v="29"/>
    <n v="5"/>
    <x v="0"/>
    <x v="0"/>
    <s v="Central"/>
    <x v="3"/>
    <s v="Eastern York Region"/>
  </r>
  <r>
    <n v="3342"/>
    <x v="142"/>
    <x v="17"/>
    <n v="27"/>
    <n v="0"/>
    <x v="0"/>
    <x v="0"/>
    <s v="Central"/>
    <x v="3"/>
    <s v="Eastern York Region"/>
  </r>
  <r>
    <n v="3343"/>
    <x v="142"/>
    <x v="18"/>
    <n v="42"/>
    <n v="3"/>
    <x v="0"/>
    <x v="0"/>
    <s v="Central"/>
    <x v="3"/>
    <s v="Eastern York Region"/>
  </r>
  <r>
    <n v="3344"/>
    <x v="142"/>
    <x v="19"/>
    <n v="17"/>
    <n v="6"/>
    <x v="0"/>
    <x v="0"/>
    <s v="Central"/>
    <x v="3"/>
    <s v="Eastern York Region"/>
  </r>
  <r>
    <n v="3345"/>
    <x v="142"/>
    <x v="20"/>
    <n v="20"/>
    <n v="4"/>
    <x v="0"/>
    <x v="0"/>
    <s v="Central"/>
    <x v="3"/>
    <s v="Eastern York Region"/>
  </r>
  <r>
    <n v="3346"/>
    <x v="142"/>
    <x v="21"/>
    <n v="25"/>
    <n v="1"/>
    <x v="0"/>
    <x v="0"/>
    <s v="Central"/>
    <x v="3"/>
    <s v="Eastern York Region"/>
  </r>
  <r>
    <n v="3347"/>
    <x v="142"/>
    <x v="22"/>
    <n v="23"/>
    <n v="4"/>
    <x v="0"/>
    <x v="0"/>
    <s v="Central"/>
    <x v="3"/>
    <s v="Eastern York Region"/>
  </r>
  <r>
    <n v="3348"/>
    <x v="142"/>
    <x v="23"/>
    <n v="27"/>
    <n v="4"/>
    <x v="0"/>
    <x v="0"/>
    <s v="Central"/>
    <x v="3"/>
    <s v="Eastern York Region"/>
  </r>
  <r>
    <n v="3349"/>
    <x v="143"/>
    <x v="0"/>
    <n v="37"/>
    <n v="9"/>
    <x v="0"/>
    <x v="1"/>
    <s v="Central"/>
    <x v="3"/>
    <s v="Western York Region"/>
  </r>
  <r>
    <n v="3350"/>
    <x v="143"/>
    <x v="1"/>
    <n v="34"/>
    <n v="12"/>
    <x v="0"/>
    <x v="1"/>
    <s v="Central"/>
    <x v="3"/>
    <s v="Western York Region"/>
  </r>
  <r>
    <n v="3351"/>
    <x v="143"/>
    <x v="2"/>
    <n v="39"/>
    <n v="10"/>
    <x v="0"/>
    <x v="1"/>
    <s v="Central"/>
    <x v="3"/>
    <s v="Western York Region"/>
  </r>
  <r>
    <n v="3352"/>
    <x v="143"/>
    <x v="3"/>
    <n v="38"/>
    <n v="13"/>
    <x v="0"/>
    <x v="1"/>
    <s v="Central"/>
    <x v="3"/>
    <s v="Western York Region"/>
  </r>
  <r>
    <n v="3353"/>
    <x v="143"/>
    <x v="4"/>
    <n v="33"/>
    <n v="4"/>
    <x v="0"/>
    <x v="1"/>
    <s v="Central"/>
    <x v="3"/>
    <s v="Western York Region"/>
  </r>
  <r>
    <n v="3354"/>
    <x v="143"/>
    <x v="5"/>
    <n v="38"/>
    <n v="11"/>
    <x v="0"/>
    <x v="1"/>
    <s v="Central"/>
    <x v="3"/>
    <s v="Western York Region"/>
  </r>
  <r>
    <n v="3355"/>
    <x v="143"/>
    <x v="6"/>
    <n v="25"/>
    <n v="4"/>
    <x v="0"/>
    <x v="1"/>
    <s v="Central"/>
    <x v="3"/>
    <s v="Western York Region"/>
  </r>
  <r>
    <n v="3356"/>
    <x v="143"/>
    <x v="7"/>
    <n v="23"/>
    <n v="7"/>
    <x v="0"/>
    <x v="1"/>
    <s v="Central"/>
    <x v="3"/>
    <s v="Western York Region"/>
  </r>
  <r>
    <n v="3357"/>
    <x v="143"/>
    <x v="8"/>
    <n v="20"/>
    <n v="1"/>
    <x v="0"/>
    <x v="1"/>
    <s v="Central"/>
    <x v="3"/>
    <s v="Western York Region"/>
  </r>
  <r>
    <n v="3358"/>
    <x v="143"/>
    <x v="9"/>
    <n v="17"/>
    <n v="18"/>
    <x v="0"/>
    <x v="1"/>
    <s v="Central"/>
    <x v="3"/>
    <s v="Western York Region"/>
  </r>
  <r>
    <n v="3359"/>
    <x v="143"/>
    <x v="10"/>
    <n v="11"/>
    <n v="20"/>
    <x v="0"/>
    <x v="1"/>
    <s v="Central"/>
    <x v="3"/>
    <s v="Western York Region"/>
  </r>
  <r>
    <n v="3360"/>
    <x v="143"/>
    <x v="11"/>
    <n v="23"/>
    <n v="6"/>
    <x v="0"/>
    <x v="1"/>
    <s v="Central"/>
    <x v="3"/>
    <s v="Western York Region"/>
  </r>
  <r>
    <n v="3361"/>
    <x v="143"/>
    <x v="12"/>
    <n v="29"/>
    <n v="20"/>
    <x v="0"/>
    <x v="1"/>
    <s v="Central"/>
    <x v="3"/>
    <s v="Western York Region"/>
  </r>
  <r>
    <n v="3362"/>
    <x v="143"/>
    <x v="13"/>
    <n v="40"/>
    <n v="39"/>
    <x v="0"/>
    <x v="1"/>
    <s v="Central"/>
    <x v="3"/>
    <s v="Western York Region"/>
  </r>
  <r>
    <n v="3363"/>
    <x v="143"/>
    <x v="14"/>
    <n v="39"/>
    <n v="20"/>
    <x v="0"/>
    <x v="1"/>
    <s v="Central"/>
    <x v="3"/>
    <s v="Western York Region"/>
  </r>
  <r>
    <n v="3364"/>
    <x v="143"/>
    <x v="15"/>
    <n v="27"/>
    <n v="23"/>
    <x v="0"/>
    <x v="1"/>
    <s v="Central"/>
    <x v="3"/>
    <s v="Western York Region"/>
  </r>
  <r>
    <n v="3365"/>
    <x v="143"/>
    <x v="16"/>
    <n v="13"/>
    <n v="17"/>
    <x v="0"/>
    <x v="1"/>
    <s v="Central"/>
    <x v="3"/>
    <s v="Western York Region"/>
  </r>
  <r>
    <n v="3366"/>
    <x v="143"/>
    <x v="17"/>
    <n v="19"/>
    <n v="19"/>
    <x v="0"/>
    <x v="1"/>
    <s v="Central"/>
    <x v="3"/>
    <s v="Western York Region"/>
  </r>
  <r>
    <n v="3367"/>
    <x v="143"/>
    <x v="18"/>
    <n v="19"/>
    <n v="29"/>
    <x v="0"/>
    <x v="1"/>
    <s v="Central"/>
    <x v="3"/>
    <s v="Western York Region"/>
  </r>
  <r>
    <n v="3368"/>
    <x v="143"/>
    <x v="19"/>
    <n v="19"/>
    <n v="25"/>
    <x v="0"/>
    <x v="1"/>
    <s v="Central"/>
    <x v="3"/>
    <s v="Western York Region"/>
  </r>
  <r>
    <n v="3369"/>
    <x v="143"/>
    <x v="20"/>
    <n v="20"/>
    <n v="8"/>
    <x v="0"/>
    <x v="1"/>
    <s v="Central"/>
    <x v="3"/>
    <s v="Western York Region"/>
  </r>
  <r>
    <n v="3370"/>
    <x v="143"/>
    <x v="21"/>
    <n v="11"/>
    <n v="4"/>
    <x v="0"/>
    <x v="1"/>
    <s v="Central"/>
    <x v="3"/>
    <s v="Western York Region"/>
  </r>
  <r>
    <n v="3371"/>
    <x v="143"/>
    <x v="22"/>
    <n v="21"/>
    <n v="9"/>
    <x v="0"/>
    <x v="1"/>
    <s v="Central"/>
    <x v="3"/>
    <s v="Western York Region"/>
  </r>
  <r>
    <n v="3372"/>
    <x v="143"/>
    <x v="23"/>
    <n v="11"/>
    <n v="8"/>
    <x v="0"/>
    <x v="1"/>
    <s v="Central"/>
    <x v="3"/>
    <s v="Western York Region"/>
  </r>
  <r>
    <n v="3373"/>
    <x v="144"/>
    <x v="0"/>
    <n v="114"/>
    <n v="44"/>
    <x v="0"/>
    <x v="0"/>
    <s v="Central"/>
    <x v="3"/>
    <s v="Western York Region"/>
  </r>
  <r>
    <n v="3374"/>
    <x v="144"/>
    <x v="1"/>
    <n v="89"/>
    <n v="49"/>
    <x v="0"/>
    <x v="0"/>
    <s v="Central"/>
    <x v="3"/>
    <s v="Western York Region"/>
  </r>
  <r>
    <n v="3375"/>
    <x v="144"/>
    <x v="2"/>
    <n v="91"/>
    <n v="44"/>
    <x v="0"/>
    <x v="0"/>
    <s v="Central"/>
    <x v="3"/>
    <s v="Western York Region"/>
  </r>
  <r>
    <n v="3376"/>
    <x v="144"/>
    <x v="3"/>
    <n v="72"/>
    <n v="33"/>
    <x v="0"/>
    <x v="0"/>
    <s v="Central"/>
    <x v="3"/>
    <s v="Western York Region"/>
  </r>
  <r>
    <n v="3377"/>
    <x v="144"/>
    <x v="4"/>
    <n v="72"/>
    <n v="32"/>
    <x v="0"/>
    <x v="0"/>
    <s v="Central"/>
    <x v="3"/>
    <s v="Western York Region"/>
  </r>
  <r>
    <n v="3378"/>
    <x v="144"/>
    <x v="5"/>
    <n v="52"/>
    <n v="19"/>
    <x v="0"/>
    <x v="0"/>
    <s v="Central"/>
    <x v="3"/>
    <s v="Western York Region"/>
  </r>
  <r>
    <n v="3379"/>
    <x v="144"/>
    <x v="6"/>
    <n v="46"/>
    <n v="19"/>
    <x v="0"/>
    <x v="0"/>
    <s v="Central"/>
    <x v="3"/>
    <s v="Western York Region"/>
  </r>
  <r>
    <n v="3380"/>
    <x v="144"/>
    <x v="7"/>
    <n v="54"/>
    <n v="14"/>
    <x v="0"/>
    <x v="0"/>
    <s v="Central"/>
    <x v="3"/>
    <s v="Western York Region"/>
  </r>
  <r>
    <n v="3381"/>
    <x v="144"/>
    <x v="8"/>
    <n v="42"/>
    <n v="10"/>
    <x v="0"/>
    <x v="0"/>
    <s v="Central"/>
    <x v="3"/>
    <s v="Western York Region"/>
  </r>
  <r>
    <n v="3382"/>
    <x v="144"/>
    <x v="9"/>
    <n v="35"/>
    <n v="14"/>
    <x v="0"/>
    <x v="0"/>
    <s v="Central"/>
    <x v="3"/>
    <s v="Western York Region"/>
  </r>
  <r>
    <n v="3383"/>
    <x v="144"/>
    <x v="10"/>
    <n v="92"/>
    <n v="21"/>
    <x v="0"/>
    <x v="0"/>
    <s v="Central"/>
    <x v="3"/>
    <s v="Western York Region"/>
  </r>
  <r>
    <n v="3384"/>
    <x v="144"/>
    <x v="11"/>
    <n v="53"/>
    <n v="50"/>
    <x v="0"/>
    <x v="0"/>
    <s v="Central"/>
    <x v="3"/>
    <s v="Western York Region"/>
  </r>
  <r>
    <n v="3385"/>
    <x v="144"/>
    <x v="12"/>
    <n v="74"/>
    <n v="61"/>
    <x v="0"/>
    <x v="0"/>
    <s v="Central"/>
    <x v="3"/>
    <s v="Western York Region"/>
  </r>
  <r>
    <n v="3386"/>
    <x v="144"/>
    <x v="13"/>
    <n v="90"/>
    <n v="60"/>
    <x v="0"/>
    <x v="0"/>
    <s v="Central"/>
    <x v="3"/>
    <s v="Western York Region"/>
  </r>
  <r>
    <n v="3387"/>
    <x v="144"/>
    <x v="14"/>
    <n v="77"/>
    <n v="39"/>
    <x v="0"/>
    <x v="0"/>
    <s v="Central"/>
    <x v="3"/>
    <s v="Western York Region"/>
  </r>
  <r>
    <n v="3388"/>
    <x v="144"/>
    <x v="15"/>
    <n v="62"/>
    <n v="50"/>
    <x v="0"/>
    <x v="0"/>
    <s v="Central"/>
    <x v="3"/>
    <s v="Western York Region"/>
  </r>
  <r>
    <n v="3389"/>
    <x v="144"/>
    <x v="16"/>
    <n v="63"/>
    <n v="26"/>
    <x v="0"/>
    <x v="0"/>
    <s v="Central"/>
    <x v="3"/>
    <s v="Western York Region"/>
  </r>
  <r>
    <n v="3390"/>
    <x v="144"/>
    <x v="17"/>
    <n v="65"/>
    <n v="24"/>
    <x v="0"/>
    <x v="0"/>
    <s v="Central"/>
    <x v="3"/>
    <s v="Western York Region"/>
  </r>
  <r>
    <n v="3391"/>
    <x v="144"/>
    <x v="18"/>
    <n v="41"/>
    <n v="25"/>
    <x v="0"/>
    <x v="0"/>
    <s v="Central"/>
    <x v="3"/>
    <s v="Western York Region"/>
  </r>
  <r>
    <n v="3392"/>
    <x v="144"/>
    <x v="19"/>
    <n v="50"/>
    <n v="24"/>
    <x v="0"/>
    <x v="0"/>
    <s v="Central"/>
    <x v="3"/>
    <s v="Western York Region"/>
  </r>
  <r>
    <n v="3393"/>
    <x v="144"/>
    <x v="20"/>
    <n v="35"/>
    <n v="32"/>
    <x v="0"/>
    <x v="0"/>
    <s v="Central"/>
    <x v="3"/>
    <s v="Western York Region"/>
  </r>
  <r>
    <n v="3394"/>
    <x v="144"/>
    <x v="21"/>
    <n v="35"/>
    <n v="20"/>
    <x v="0"/>
    <x v="0"/>
    <s v="Central"/>
    <x v="3"/>
    <s v="Western York Region"/>
  </r>
  <r>
    <n v="3395"/>
    <x v="144"/>
    <x v="22"/>
    <n v="40"/>
    <n v="31"/>
    <x v="0"/>
    <x v="0"/>
    <s v="Central"/>
    <x v="3"/>
    <s v="Western York Region"/>
  </r>
  <r>
    <n v="3396"/>
    <x v="144"/>
    <x v="23"/>
    <n v="34"/>
    <n v="21"/>
    <x v="0"/>
    <x v="0"/>
    <s v="Central"/>
    <x v="3"/>
    <s v="Western York Region"/>
  </r>
  <r>
    <n v="3397"/>
    <x v="145"/>
    <x v="0"/>
    <n v="61"/>
    <n v="2"/>
    <x v="0"/>
    <x v="0"/>
    <s v="Central"/>
    <x v="3"/>
    <s v="Western York Region"/>
  </r>
  <r>
    <n v="3398"/>
    <x v="145"/>
    <x v="1"/>
    <n v="64"/>
    <n v="12"/>
    <x v="0"/>
    <x v="0"/>
    <s v="Central"/>
    <x v="3"/>
    <s v="Western York Region"/>
  </r>
  <r>
    <n v="3399"/>
    <x v="145"/>
    <x v="2"/>
    <n v="39"/>
    <n v="10"/>
    <x v="0"/>
    <x v="0"/>
    <s v="Central"/>
    <x v="3"/>
    <s v="Western York Region"/>
  </r>
  <r>
    <n v="3400"/>
    <x v="145"/>
    <x v="3"/>
    <n v="38"/>
    <n v="5"/>
    <x v="0"/>
    <x v="0"/>
    <s v="Central"/>
    <x v="3"/>
    <s v="Western York Region"/>
  </r>
  <r>
    <n v="3401"/>
    <x v="145"/>
    <x v="4"/>
    <n v="40"/>
    <n v="3"/>
    <x v="0"/>
    <x v="0"/>
    <s v="Central"/>
    <x v="3"/>
    <s v="Western York Region"/>
  </r>
  <r>
    <n v="3402"/>
    <x v="145"/>
    <x v="5"/>
    <n v="33"/>
    <n v="2"/>
    <x v="0"/>
    <x v="0"/>
    <s v="Central"/>
    <x v="3"/>
    <s v="Western York Region"/>
  </r>
  <r>
    <n v="3403"/>
    <x v="145"/>
    <x v="6"/>
    <n v="20"/>
    <n v="0"/>
    <x v="0"/>
    <x v="0"/>
    <s v="Central"/>
    <x v="3"/>
    <s v="Western York Region"/>
  </r>
  <r>
    <n v="3404"/>
    <x v="145"/>
    <x v="7"/>
    <n v="18"/>
    <n v="1"/>
    <x v="0"/>
    <x v="0"/>
    <s v="Central"/>
    <x v="3"/>
    <s v="Western York Region"/>
  </r>
  <r>
    <n v="3405"/>
    <x v="145"/>
    <x v="8"/>
    <n v="25"/>
    <n v="3"/>
    <x v="0"/>
    <x v="0"/>
    <s v="Central"/>
    <x v="3"/>
    <s v="Western York Region"/>
  </r>
  <r>
    <n v="3406"/>
    <x v="145"/>
    <x v="9"/>
    <n v="16"/>
    <n v="4"/>
    <x v="0"/>
    <x v="0"/>
    <s v="Central"/>
    <x v="3"/>
    <s v="Western York Region"/>
  </r>
  <r>
    <n v="3407"/>
    <x v="145"/>
    <x v="10"/>
    <n v="23"/>
    <n v="4"/>
    <x v="0"/>
    <x v="0"/>
    <s v="Central"/>
    <x v="3"/>
    <s v="Western York Region"/>
  </r>
  <r>
    <n v="3408"/>
    <x v="145"/>
    <x v="11"/>
    <n v="27"/>
    <n v="1"/>
    <x v="0"/>
    <x v="0"/>
    <s v="Central"/>
    <x v="3"/>
    <s v="Western York Region"/>
  </r>
  <r>
    <n v="3409"/>
    <x v="145"/>
    <x v="12"/>
    <n v="37"/>
    <n v="5"/>
    <x v="0"/>
    <x v="0"/>
    <s v="Central"/>
    <x v="3"/>
    <s v="Western York Region"/>
  </r>
  <r>
    <n v="3410"/>
    <x v="145"/>
    <x v="13"/>
    <n v="34"/>
    <n v="9"/>
    <x v="0"/>
    <x v="0"/>
    <s v="Central"/>
    <x v="3"/>
    <s v="Western York Region"/>
  </r>
  <r>
    <n v="3411"/>
    <x v="145"/>
    <x v="14"/>
    <n v="43"/>
    <n v="8"/>
    <x v="0"/>
    <x v="0"/>
    <s v="Central"/>
    <x v="3"/>
    <s v="Western York Region"/>
  </r>
  <r>
    <n v="3412"/>
    <x v="145"/>
    <x v="15"/>
    <n v="49"/>
    <n v="14"/>
    <x v="0"/>
    <x v="0"/>
    <s v="Central"/>
    <x v="3"/>
    <s v="Western York Region"/>
  </r>
  <r>
    <n v="3413"/>
    <x v="145"/>
    <x v="16"/>
    <n v="25"/>
    <n v="5"/>
    <x v="0"/>
    <x v="0"/>
    <s v="Central"/>
    <x v="3"/>
    <s v="Western York Region"/>
  </r>
  <r>
    <n v="3414"/>
    <x v="145"/>
    <x v="17"/>
    <n v="28"/>
    <n v="2"/>
    <x v="0"/>
    <x v="0"/>
    <s v="Central"/>
    <x v="3"/>
    <s v="Western York Region"/>
  </r>
  <r>
    <n v="3415"/>
    <x v="145"/>
    <x v="18"/>
    <n v="30"/>
    <n v="1"/>
    <x v="0"/>
    <x v="0"/>
    <s v="Central"/>
    <x v="3"/>
    <s v="Western York Region"/>
  </r>
  <r>
    <n v="3416"/>
    <x v="145"/>
    <x v="19"/>
    <n v="18"/>
    <n v="4"/>
    <x v="0"/>
    <x v="0"/>
    <s v="Central"/>
    <x v="3"/>
    <s v="Western York Region"/>
  </r>
  <r>
    <n v="3417"/>
    <x v="145"/>
    <x v="20"/>
    <n v="21"/>
    <n v="5"/>
    <x v="0"/>
    <x v="0"/>
    <s v="Central"/>
    <x v="3"/>
    <s v="Western York Region"/>
  </r>
  <r>
    <n v="3418"/>
    <x v="145"/>
    <x v="21"/>
    <n v="23"/>
    <n v="2"/>
    <x v="0"/>
    <x v="0"/>
    <s v="Central"/>
    <x v="3"/>
    <s v="Western York Region"/>
  </r>
  <r>
    <n v="3419"/>
    <x v="145"/>
    <x v="22"/>
    <n v="19"/>
    <n v="4"/>
    <x v="0"/>
    <x v="0"/>
    <s v="Central"/>
    <x v="3"/>
    <s v="Western York Region"/>
  </r>
  <r>
    <n v="3420"/>
    <x v="145"/>
    <x v="23"/>
    <n v="14"/>
    <n v="4"/>
    <x v="0"/>
    <x v="0"/>
    <s v="Central"/>
    <x v="3"/>
    <s v="Western York Region"/>
  </r>
  <r>
    <n v="3421"/>
    <x v="146"/>
    <x v="0"/>
    <n v="73"/>
    <n v="14"/>
    <x v="0"/>
    <x v="0"/>
    <s v="Central"/>
    <x v="3"/>
    <s v="Northern York Region"/>
  </r>
  <r>
    <n v="3422"/>
    <x v="146"/>
    <x v="1"/>
    <n v="57"/>
    <n v="14"/>
    <x v="0"/>
    <x v="0"/>
    <s v="Central"/>
    <x v="3"/>
    <s v="Northern York Region"/>
  </r>
  <r>
    <n v="3423"/>
    <x v="146"/>
    <x v="2"/>
    <n v="56"/>
    <n v="9"/>
    <x v="0"/>
    <x v="0"/>
    <s v="Central"/>
    <x v="3"/>
    <s v="Northern York Region"/>
  </r>
  <r>
    <n v="3424"/>
    <x v="146"/>
    <x v="3"/>
    <n v="35"/>
    <n v="7"/>
    <x v="0"/>
    <x v="0"/>
    <s v="Central"/>
    <x v="3"/>
    <s v="Northern York Region"/>
  </r>
  <r>
    <n v="3425"/>
    <x v="146"/>
    <x v="4"/>
    <n v="31"/>
    <n v="9"/>
    <x v="0"/>
    <x v="0"/>
    <s v="Central"/>
    <x v="3"/>
    <s v="Northern York Region"/>
  </r>
  <r>
    <n v="3426"/>
    <x v="146"/>
    <x v="5"/>
    <n v="30"/>
    <n v="2"/>
    <x v="0"/>
    <x v="0"/>
    <s v="Central"/>
    <x v="3"/>
    <s v="Northern York Region"/>
  </r>
  <r>
    <n v="3427"/>
    <x v="146"/>
    <x v="6"/>
    <n v="26"/>
    <n v="4"/>
    <x v="0"/>
    <x v="0"/>
    <s v="Central"/>
    <x v="3"/>
    <s v="Northern York Region"/>
  </r>
  <r>
    <n v="3428"/>
    <x v="146"/>
    <x v="7"/>
    <n v="21"/>
    <n v="5"/>
    <x v="0"/>
    <x v="0"/>
    <s v="Central"/>
    <x v="3"/>
    <s v="Northern York Region"/>
  </r>
  <r>
    <n v="3429"/>
    <x v="146"/>
    <x v="8"/>
    <n v="23"/>
    <n v="2"/>
    <x v="0"/>
    <x v="0"/>
    <s v="Central"/>
    <x v="3"/>
    <s v="Northern York Region"/>
  </r>
  <r>
    <n v="3430"/>
    <x v="146"/>
    <x v="9"/>
    <n v="17"/>
    <n v="2"/>
    <x v="0"/>
    <x v="0"/>
    <s v="Central"/>
    <x v="3"/>
    <s v="Northern York Region"/>
  </r>
  <r>
    <n v="3431"/>
    <x v="146"/>
    <x v="10"/>
    <n v="28"/>
    <n v="6"/>
    <x v="0"/>
    <x v="0"/>
    <s v="Central"/>
    <x v="3"/>
    <s v="Northern York Region"/>
  </r>
  <r>
    <n v="3432"/>
    <x v="146"/>
    <x v="11"/>
    <n v="23"/>
    <n v="5"/>
    <x v="0"/>
    <x v="0"/>
    <s v="Central"/>
    <x v="3"/>
    <s v="Northern York Region"/>
  </r>
  <r>
    <n v="3433"/>
    <x v="146"/>
    <x v="12"/>
    <n v="69"/>
    <n v="5"/>
    <x v="0"/>
    <x v="0"/>
    <s v="Central"/>
    <x v="3"/>
    <s v="Northern York Region"/>
  </r>
  <r>
    <n v="3434"/>
    <x v="146"/>
    <x v="13"/>
    <n v="43"/>
    <n v="7"/>
    <x v="0"/>
    <x v="0"/>
    <s v="Central"/>
    <x v="3"/>
    <s v="Northern York Region"/>
  </r>
  <r>
    <n v="3435"/>
    <x v="146"/>
    <x v="14"/>
    <n v="32"/>
    <n v="15"/>
    <x v="0"/>
    <x v="0"/>
    <s v="Central"/>
    <x v="3"/>
    <s v="Northern York Region"/>
  </r>
  <r>
    <n v="3436"/>
    <x v="146"/>
    <x v="15"/>
    <n v="31"/>
    <n v="12"/>
    <x v="0"/>
    <x v="0"/>
    <s v="Central"/>
    <x v="3"/>
    <s v="Northern York Region"/>
  </r>
  <r>
    <n v="3437"/>
    <x v="146"/>
    <x v="16"/>
    <n v="21"/>
    <n v="12"/>
    <x v="0"/>
    <x v="0"/>
    <s v="Central"/>
    <x v="3"/>
    <s v="Northern York Region"/>
  </r>
  <r>
    <n v="3438"/>
    <x v="146"/>
    <x v="17"/>
    <n v="37"/>
    <n v="4"/>
    <x v="0"/>
    <x v="0"/>
    <s v="Central"/>
    <x v="3"/>
    <s v="Northern York Region"/>
  </r>
  <r>
    <n v="3439"/>
    <x v="146"/>
    <x v="18"/>
    <n v="30"/>
    <n v="4"/>
    <x v="0"/>
    <x v="0"/>
    <s v="Central"/>
    <x v="3"/>
    <s v="Northern York Region"/>
  </r>
  <r>
    <n v="3440"/>
    <x v="146"/>
    <x v="19"/>
    <n v="50"/>
    <n v="5"/>
    <x v="0"/>
    <x v="0"/>
    <s v="Central"/>
    <x v="3"/>
    <s v="Northern York Region"/>
  </r>
  <r>
    <n v="3441"/>
    <x v="146"/>
    <x v="20"/>
    <n v="18"/>
    <n v="4"/>
    <x v="0"/>
    <x v="0"/>
    <s v="Central"/>
    <x v="3"/>
    <s v="Northern York Region"/>
  </r>
  <r>
    <n v="3442"/>
    <x v="146"/>
    <x v="21"/>
    <n v="17"/>
    <n v="5"/>
    <x v="0"/>
    <x v="0"/>
    <s v="Central"/>
    <x v="3"/>
    <s v="Northern York Region"/>
  </r>
  <r>
    <n v="3443"/>
    <x v="146"/>
    <x v="22"/>
    <n v="17"/>
    <n v="4"/>
    <x v="0"/>
    <x v="0"/>
    <s v="Central"/>
    <x v="3"/>
    <s v="Northern York Region"/>
  </r>
  <r>
    <n v="3444"/>
    <x v="146"/>
    <x v="23"/>
    <n v="18"/>
    <n v="4"/>
    <x v="0"/>
    <x v="0"/>
    <s v="Central"/>
    <x v="3"/>
    <s v="Northern York Region"/>
  </r>
  <r>
    <n v="3445"/>
    <x v="147"/>
    <x v="0"/>
    <n v="100"/>
    <n v="11"/>
    <x v="0"/>
    <x v="1"/>
    <s v="Central"/>
    <x v="3"/>
    <s v="Western York Region"/>
  </r>
  <r>
    <n v="3446"/>
    <x v="147"/>
    <x v="1"/>
    <n v="71"/>
    <n v="5"/>
    <x v="0"/>
    <x v="1"/>
    <s v="Central"/>
    <x v="3"/>
    <s v="Western York Region"/>
  </r>
  <r>
    <n v="3447"/>
    <x v="147"/>
    <x v="2"/>
    <n v="51"/>
    <n v="7"/>
    <x v="0"/>
    <x v="1"/>
    <s v="Central"/>
    <x v="3"/>
    <s v="Western York Region"/>
  </r>
  <r>
    <n v="3448"/>
    <x v="147"/>
    <x v="3"/>
    <n v="50"/>
    <n v="7"/>
    <x v="0"/>
    <x v="1"/>
    <s v="Central"/>
    <x v="3"/>
    <s v="Western York Region"/>
  </r>
  <r>
    <n v="3449"/>
    <x v="147"/>
    <x v="4"/>
    <n v="48"/>
    <n v="5"/>
    <x v="0"/>
    <x v="1"/>
    <s v="Central"/>
    <x v="3"/>
    <s v="Western York Region"/>
  </r>
  <r>
    <n v="3450"/>
    <x v="147"/>
    <x v="5"/>
    <n v="28"/>
    <n v="6"/>
    <x v="0"/>
    <x v="1"/>
    <s v="Central"/>
    <x v="3"/>
    <s v="Western York Region"/>
  </r>
  <r>
    <n v="3451"/>
    <x v="147"/>
    <x v="6"/>
    <n v="27"/>
    <n v="2"/>
    <x v="0"/>
    <x v="1"/>
    <s v="Central"/>
    <x v="3"/>
    <s v="Western York Region"/>
  </r>
  <r>
    <n v="3452"/>
    <x v="147"/>
    <x v="7"/>
    <n v="19"/>
    <n v="4"/>
    <x v="0"/>
    <x v="1"/>
    <s v="Central"/>
    <x v="3"/>
    <s v="Western York Region"/>
  </r>
  <r>
    <n v="3453"/>
    <x v="147"/>
    <x v="8"/>
    <n v="23"/>
    <n v="1"/>
    <x v="0"/>
    <x v="1"/>
    <s v="Central"/>
    <x v="3"/>
    <s v="Western York Region"/>
  </r>
  <r>
    <n v="3454"/>
    <x v="147"/>
    <x v="9"/>
    <n v="17"/>
    <n v="2"/>
    <x v="0"/>
    <x v="1"/>
    <s v="Central"/>
    <x v="3"/>
    <s v="Western York Region"/>
  </r>
  <r>
    <n v="3455"/>
    <x v="147"/>
    <x v="10"/>
    <n v="30"/>
    <n v="11"/>
    <x v="0"/>
    <x v="1"/>
    <s v="Central"/>
    <x v="3"/>
    <s v="Western York Region"/>
  </r>
  <r>
    <n v="3456"/>
    <x v="147"/>
    <x v="11"/>
    <n v="29"/>
    <n v="3"/>
    <x v="0"/>
    <x v="1"/>
    <s v="Central"/>
    <x v="3"/>
    <s v="Western York Region"/>
  </r>
  <r>
    <n v="3457"/>
    <x v="147"/>
    <x v="12"/>
    <n v="42"/>
    <n v="11"/>
    <x v="0"/>
    <x v="1"/>
    <s v="Central"/>
    <x v="3"/>
    <s v="Western York Region"/>
  </r>
  <r>
    <n v="3458"/>
    <x v="147"/>
    <x v="13"/>
    <n v="25"/>
    <n v="9"/>
    <x v="0"/>
    <x v="1"/>
    <s v="Central"/>
    <x v="3"/>
    <s v="Western York Region"/>
  </r>
  <r>
    <n v="3459"/>
    <x v="147"/>
    <x v="14"/>
    <n v="44"/>
    <n v="12"/>
    <x v="0"/>
    <x v="1"/>
    <s v="Central"/>
    <x v="3"/>
    <s v="Western York Region"/>
  </r>
  <r>
    <n v="3460"/>
    <x v="147"/>
    <x v="15"/>
    <n v="29"/>
    <n v="10"/>
    <x v="0"/>
    <x v="1"/>
    <s v="Central"/>
    <x v="3"/>
    <s v="Western York Region"/>
  </r>
  <r>
    <n v="3461"/>
    <x v="147"/>
    <x v="16"/>
    <n v="36"/>
    <n v="9"/>
    <x v="0"/>
    <x v="1"/>
    <s v="Central"/>
    <x v="3"/>
    <s v="Western York Region"/>
  </r>
  <r>
    <n v="3462"/>
    <x v="147"/>
    <x v="17"/>
    <n v="34"/>
    <n v="9"/>
    <x v="0"/>
    <x v="1"/>
    <s v="Central"/>
    <x v="3"/>
    <s v="Western York Region"/>
  </r>
  <r>
    <n v="3463"/>
    <x v="147"/>
    <x v="18"/>
    <n v="30"/>
    <n v="9"/>
    <x v="0"/>
    <x v="1"/>
    <s v="Central"/>
    <x v="3"/>
    <s v="Western York Region"/>
  </r>
  <r>
    <n v="3464"/>
    <x v="147"/>
    <x v="19"/>
    <n v="30"/>
    <n v="5"/>
    <x v="0"/>
    <x v="1"/>
    <s v="Central"/>
    <x v="3"/>
    <s v="Western York Region"/>
  </r>
  <r>
    <n v="3465"/>
    <x v="147"/>
    <x v="20"/>
    <n v="16"/>
    <n v="4"/>
    <x v="0"/>
    <x v="1"/>
    <s v="Central"/>
    <x v="3"/>
    <s v="Western York Region"/>
  </r>
  <r>
    <n v="3466"/>
    <x v="147"/>
    <x v="21"/>
    <n v="29"/>
    <n v="9"/>
    <x v="0"/>
    <x v="1"/>
    <s v="Central"/>
    <x v="3"/>
    <s v="Western York Region"/>
  </r>
  <r>
    <n v="3467"/>
    <x v="147"/>
    <x v="22"/>
    <n v="24"/>
    <n v="2"/>
    <x v="0"/>
    <x v="1"/>
    <s v="Central"/>
    <x v="3"/>
    <s v="Western York Region"/>
  </r>
  <r>
    <n v="3468"/>
    <x v="147"/>
    <x v="23"/>
    <n v="25"/>
    <n v="6"/>
    <x v="0"/>
    <x v="1"/>
    <s v="Central"/>
    <x v="3"/>
    <s v="Western York Region"/>
  </r>
  <r>
    <n v="3469"/>
    <x v="148"/>
    <x v="0"/>
    <n v="158"/>
    <n v="14"/>
    <x v="0"/>
    <x v="1"/>
    <s v="Central"/>
    <x v="3"/>
    <s v="Western York Region"/>
  </r>
  <r>
    <n v="3470"/>
    <x v="148"/>
    <x v="1"/>
    <n v="139"/>
    <n v="45"/>
    <x v="0"/>
    <x v="1"/>
    <s v="Central"/>
    <x v="3"/>
    <s v="Western York Region"/>
  </r>
  <r>
    <n v="3471"/>
    <x v="148"/>
    <x v="2"/>
    <n v="121"/>
    <n v="32"/>
    <x v="0"/>
    <x v="1"/>
    <s v="Central"/>
    <x v="3"/>
    <s v="Western York Region"/>
  </r>
  <r>
    <n v="3472"/>
    <x v="148"/>
    <x v="3"/>
    <n v="78"/>
    <n v="17"/>
    <x v="0"/>
    <x v="1"/>
    <s v="Central"/>
    <x v="3"/>
    <s v="Western York Region"/>
  </r>
  <r>
    <n v="3473"/>
    <x v="148"/>
    <x v="4"/>
    <n v="69"/>
    <n v="13"/>
    <x v="0"/>
    <x v="1"/>
    <s v="Central"/>
    <x v="3"/>
    <s v="Western York Region"/>
  </r>
  <r>
    <n v="3474"/>
    <x v="148"/>
    <x v="5"/>
    <n v="54"/>
    <n v="11"/>
    <x v="0"/>
    <x v="1"/>
    <s v="Central"/>
    <x v="3"/>
    <s v="Western York Region"/>
  </r>
  <r>
    <n v="3475"/>
    <x v="148"/>
    <x v="6"/>
    <n v="52"/>
    <n v="4"/>
    <x v="0"/>
    <x v="1"/>
    <s v="Central"/>
    <x v="3"/>
    <s v="Western York Region"/>
  </r>
  <r>
    <n v="3476"/>
    <x v="148"/>
    <x v="7"/>
    <n v="44"/>
    <n v="15"/>
    <x v="0"/>
    <x v="1"/>
    <s v="Central"/>
    <x v="3"/>
    <s v="Western York Region"/>
  </r>
  <r>
    <n v="3477"/>
    <x v="148"/>
    <x v="8"/>
    <n v="43"/>
    <n v="7"/>
    <x v="0"/>
    <x v="1"/>
    <s v="Central"/>
    <x v="3"/>
    <s v="Western York Region"/>
  </r>
  <r>
    <n v="3478"/>
    <x v="148"/>
    <x v="9"/>
    <n v="23"/>
    <n v="18"/>
    <x v="0"/>
    <x v="1"/>
    <s v="Central"/>
    <x v="3"/>
    <s v="Western York Region"/>
  </r>
  <r>
    <n v="3479"/>
    <x v="148"/>
    <x v="10"/>
    <n v="41"/>
    <n v="14"/>
    <x v="0"/>
    <x v="1"/>
    <s v="Central"/>
    <x v="3"/>
    <s v="Western York Region"/>
  </r>
  <r>
    <n v="3480"/>
    <x v="148"/>
    <x v="11"/>
    <n v="79"/>
    <n v="16"/>
    <x v="0"/>
    <x v="1"/>
    <s v="Central"/>
    <x v="3"/>
    <s v="Western York Region"/>
  </r>
  <r>
    <n v="3481"/>
    <x v="148"/>
    <x v="12"/>
    <n v="66"/>
    <n v="24"/>
    <x v="0"/>
    <x v="1"/>
    <s v="Central"/>
    <x v="3"/>
    <s v="Western York Region"/>
  </r>
  <r>
    <n v="3482"/>
    <x v="148"/>
    <x v="13"/>
    <n v="69"/>
    <n v="32"/>
    <x v="0"/>
    <x v="1"/>
    <s v="Central"/>
    <x v="3"/>
    <s v="Western York Region"/>
  </r>
  <r>
    <n v="3483"/>
    <x v="148"/>
    <x v="14"/>
    <n v="76"/>
    <n v="34"/>
    <x v="0"/>
    <x v="1"/>
    <s v="Central"/>
    <x v="3"/>
    <s v="Western York Region"/>
  </r>
  <r>
    <n v="3484"/>
    <x v="148"/>
    <x v="15"/>
    <n v="65"/>
    <n v="26"/>
    <x v="0"/>
    <x v="1"/>
    <s v="Central"/>
    <x v="3"/>
    <s v="Western York Region"/>
  </r>
  <r>
    <n v="3485"/>
    <x v="148"/>
    <x v="16"/>
    <n v="51"/>
    <n v="24"/>
    <x v="0"/>
    <x v="1"/>
    <s v="Central"/>
    <x v="3"/>
    <s v="Western York Region"/>
  </r>
  <r>
    <n v="3486"/>
    <x v="148"/>
    <x v="17"/>
    <n v="62"/>
    <n v="19"/>
    <x v="0"/>
    <x v="1"/>
    <s v="Central"/>
    <x v="3"/>
    <s v="Western York Region"/>
  </r>
  <r>
    <n v="3487"/>
    <x v="148"/>
    <x v="18"/>
    <n v="56"/>
    <n v="12"/>
    <x v="0"/>
    <x v="1"/>
    <s v="Central"/>
    <x v="3"/>
    <s v="Western York Region"/>
  </r>
  <r>
    <n v="3488"/>
    <x v="148"/>
    <x v="19"/>
    <n v="33"/>
    <n v="17"/>
    <x v="0"/>
    <x v="1"/>
    <s v="Central"/>
    <x v="3"/>
    <s v="Western York Region"/>
  </r>
  <r>
    <n v="3489"/>
    <x v="148"/>
    <x v="20"/>
    <n v="44"/>
    <n v="24"/>
    <x v="0"/>
    <x v="1"/>
    <s v="Central"/>
    <x v="3"/>
    <s v="Western York Region"/>
  </r>
  <r>
    <n v="3490"/>
    <x v="148"/>
    <x v="21"/>
    <n v="37"/>
    <n v="15"/>
    <x v="0"/>
    <x v="1"/>
    <s v="Central"/>
    <x v="3"/>
    <s v="Western York Region"/>
  </r>
  <r>
    <n v="3491"/>
    <x v="148"/>
    <x v="22"/>
    <n v="33"/>
    <n v="18"/>
    <x v="0"/>
    <x v="1"/>
    <s v="Central"/>
    <x v="3"/>
    <s v="Western York Region"/>
  </r>
  <r>
    <n v="3492"/>
    <x v="148"/>
    <x v="23"/>
    <n v="35"/>
    <n v="15"/>
    <x v="0"/>
    <x v="1"/>
    <s v="Central"/>
    <x v="3"/>
    <s v="Western York Region"/>
  </r>
  <r>
    <n v="3493"/>
    <x v="149"/>
    <x v="0"/>
    <n v="21"/>
    <n v="3"/>
    <x v="0"/>
    <x v="1"/>
    <s v="Central"/>
    <x v="3"/>
    <s v="Western York Region"/>
  </r>
  <r>
    <n v="3494"/>
    <x v="149"/>
    <x v="1"/>
    <n v="31"/>
    <n v="10"/>
    <x v="0"/>
    <x v="1"/>
    <s v="Central"/>
    <x v="3"/>
    <s v="Western York Region"/>
  </r>
  <r>
    <n v="3495"/>
    <x v="149"/>
    <x v="2"/>
    <n v="20"/>
    <n v="2"/>
    <x v="0"/>
    <x v="1"/>
    <s v="Central"/>
    <x v="3"/>
    <s v="Western York Region"/>
  </r>
  <r>
    <n v="3496"/>
    <x v="149"/>
    <x v="3"/>
    <n v="26"/>
    <n v="1"/>
    <x v="0"/>
    <x v="1"/>
    <s v="Central"/>
    <x v="3"/>
    <s v="Western York Region"/>
  </r>
  <r>
    <n v="3497"/>
    <x v="149"/>
    <x v="4"/>
    <n v="21"/>
    <n v="2"/>
    <x v="0"/>
    <x v="1"/>
    <s v="Central"/>
    <x v="3"/>
    <s v="Western York Region"/>
  </r>
  <r>
    <n v="3498"/>
    <x v="149"/>
    <x v="5"/>
    <n v="17"/>
    <n v="7"/>
    <x v="0"/>
    <x v="1"/>
    <s v="Central"/>
    <x v="3"/>
    <s v="Western York Region"/>
  </r>
  <r>
    <n v="3499"/>
    <x v="149"/>
    <x v="6"/>
    <n v="7"/>
    <n v="4"/>
    <x v="0"/>
    <x v="1"/>
    <s v="Central"/>
    <x v="3"/>
    <s v="Western York Region"/>
  </r>
  <r>
    <n v="3500"/>
    <x v="149"/>
    <x v="7"/>
    <n v="13"/>
    <n v="3"/>
    <x v="0"/>
    <x v="1"/>
    <s v="Central"/>
    <x v="3"/>
    <s v="Western York Region"/>
  </r>
  <r>
    <n v="3501"/>
    <x v="149"/>
    <x v="8"/>
    <n v="9"/>
    <n v="1"/>
    <x v="0"/>
    <x v="1"/>
    <s v="Central"/>
    <x v="3"/>
    <s v="Western York Region"/>
  </r>
  <r>
    <n v="3502"/>
    <x v="149"/>
    <x v="9"/>
    <n v="7"/>
    <n v="2"/>
    <x v="0"/>
    <x v="1"/>
    <s v="Central"/>
    <x v="3"/>
    <s v="Western York Region"/>
  </r>
  <r>
    <n v="3503"/>
    <x v="149"/>
    <x v="10"/>
    <n v="12"/>
    <n v="5"/>
    <x v="0"/>
    <x v="1"/>
    <s v="Central"/>
    <x v="3"/>
    <s v="Western York Region"/>
  </r>
  <r>
    <n v="3504"/>
    <x v="149"/>
    <x v="11"/>
    <n v="9"/>
    <n v="12"/>
    <x v="0"/>
    <x v="1"/>
    <s v="Central"/>
    <x v="3"/>
    <s v="Western York Region"/>
  </r>
  <r>
    <n v="3505"/>
    <x v="149"/>
    <x v="12"/>
    <n v="16"/>
    <n v="6"/>
    <x v="0"/>
    <x v="1"/>
    <s v="Central"/>
    <x v="3"/>
    <s v="Western York Region"/>
  </r>
  <r>
    <n v="3506"/>
    <x v="149"/>
    <x v="13"/>
    <n v="12"/>
    <n v="9"/>
    <x v="0"/>
    <x v="1"/>
    <s v="Central"/>
    <x v="3"/>
    <s v="Western York Region"/>
  </r>
  <r>
    <n v="3507"/>
    <x v="149"/>
    <x v="14"/>
    <n v="23"/>
    <n v="2"/>
    <x v="0"/>
    <x v="1"/>
    <s v="Central"/>
    <x v="3"/>
    <s v="Western York Region"/>
  </r>
  <r>
    <n v="3508"/>
    <x v="149"/>
    <x v="15"/>
    <n v="25"/>
    <n v="8"/>
    <x v="0"/>
    <x v="1"/>
    <s v="Central"/>
    <x v="3"/>
    <s v="Western York Region"/>
  </r>
  <r>
    <n v="3509"/>
    <x v="149"/>
    <x v="16"/>
    <n v="12"/>
    <n v="4"/>
    <x v="0"/>
    <x v="1"/>
    <s v="Central"/>
    <x v="3"/>
    <s v="Western York Region"/>
  </r>
  <r>
    <n v="3510"/>
    <x v="149"/>
    <x v="17"/>
    <n v="8"/>
    <n v="4"/>
    <x v="0"/>
    <x v="1"/>
    <s v="Central"/>
    <x v="3"/>
    <s v="Western York Region"/>
  </r>
  <r>
    <n v="3511"/>
    <x v="149"/>
    <x v="18"/>
    <n v="13"/>
    <n v="2"/>
    <x v="0"/>
    <x v="1"/>
    <s v="Central"/>
    <x v="3"/>
    <s v="Western York Region"/>
  </r>
  <r>
    <n v="3512"/>
    <x v="149"/>
    <x v="19"/>
    <n v="7"/>
    <n v="0"/>
    <x v="0"/>
    <x v="1"/>
    <s v="Central"/>
    <x v="3"/>
    <s v="Western York Region"/>
  </r>
  <r>
    <n v="3513"/>
    <x v="149"/>
    <x v="20"/>
    <n v="8"/>
    <n v="0"/>
    <x v="0"/>
    <x v="1"/>
    <s v="Central"/>
    <x v="3"/>
    <s v="Western York Region"/>
  </r>
  <r>
    <n v="3514"/>
    <x v="149"/>
    <x v="21"/>
    <n v="8"/>
    <n v="0"/>
    <x v="0"/>
    <x v="1"/>
    <s v="Central"/>
    <x v="3"/>
    <s v="Western York Region"/>
  </r>
  <r>
    <n v="3515"/>
    <x v="149"/>
    <x v="22"/>
    <n v="8"/>
    <n v="3"/>
    <x v="0"/>
    <x v="1"/>
    <s v="Central"/>
    <x v="3"/>
    <s v="Western York Region"/>
  </r>
  <r>
    <n v="3516"/>
    <x v="149"/>
    <x v="23"/>
    <n v="7"/>
    <n v="1"/>
    <x v="0"/>
    <x v="1"/>
    <s v="Central"/>
    <x v="3"/>
    <s v="Western York Region"/>
  </r>
  <r>
    <n v="3517"/>
    <x v="150"/>
    <x v="0"/>
    <n v="66"/>
    <n v="2"/>
    <x v="0"/>
    <x v="1"/>
    <s v="Central"/>
    <x v="7"/>
    <s v="Western York Region"/>
  </r>
  <r>
    <n v="3518"/>
    <x v="150"/>
    <x v="1"/>
    <n v="70"/>
    <n v="17"/>
    <x v="0"/>
    <x v="1"/>
    <s v="Central"/>
    <x v="7"/>
    <s v="Western York Region"/>
  </r>
  <r>
    <n v="3519"/>
    <x v="150"/>
    <x v="2"/>
    <n v="55"/>
    <n v="17"/>
    <x v="0"/>
    <x v="1"/>
    <s v="Central"/>
    <x v="7"/>
    <s v="Western York Region"/>
  </r>
  <r>
    <n v="3520"/>
    <x v="150"/>
    <x v="3"/>
    <n v="38"/>
    <n v="9"/>
    <x v="0"/>
    <x v="1"/>
    <s v="Central"/>
    <x v="7"/>
    <s v="Western York Region"/>
  </r>
  <r>
    <n v="3521"/>
    <x v="150"/>
    <x v="4"/>
    <n v="42"/>
    <n v="8"/>
    <x v="0"/>
    <x v="1"/>
    <s v="Central"/>
    <x v="7"/>
    <s v="Western York Region"/>
  </r>
  <r>
    <n v="3522"/>
    <x v="150"/>
    <x v="5"/>
    <n v="36"/>
    <n v="3"/>
    <x v="0"/>
    <x v="1"/>
    <s v="Central"/>
    <x v="7"/>
    <s v="Western York Region"/>
  </r>
  <r>
    <n v="3523"/>
    <x v="150"/>
    <x v="6"/>
    <n v="25"/>
    <n v="4"/>
    <x v="0"/>
    <x v="1"/>
    <s v="Central"/>
    <x v="7"/>
    <s v="Western York Region"/>
  </r>
  <r>
    <n v="3524"/>
    <x v="150"/>
    <x v="7"/>
    <n v="12"/>
    <n v="1"/>
    <x v="0"/>
    <x v="1"/>
    <s v="Central"/>
    <x v="7"/>
    <s v="Western York Region"/>
  </r>
  <r>
    <n v="3525"/>
    <x v="150"/>
    <x v="8"/>
    <n v="10"/>
    <n v="3"/>
    <x v="0"/>
    <x v="1"/>
    <s v="Central"/>
    <x v="7"/>
    <s v="Western York Region"/>
  </r>
  <r>
    <n v="3526"/>
    <x v="150"/>
    <x v="9"/>
    <n v="17"/>
    <n v="5"/>
    <x v="0"/>
    <x v="1"/>
    <s v="Central"/>
    <x v="7"/>
    <s v="Western York Region"/>
  </r>
  <r>
    <n v="3527"/>
    <x v="150"/>
    <x v="10"/>
    <n v="13"/>
    <n v="5"/>
    <x v="0"/>
    <x v="1"/>
    <s v="Central"/>
    <x v="7"/>
    <s v="Western York Region"/>
  </r>
  <r>
    <n v="3528"/>
    <x v="150"/>
    <x v="11"/>
    <n v="27"/>
    <n v="8"/>
    <x v="0"/>
    <x v="1"/>
    <s v="Central"/>
    <x v="7"/>
    <s v="Western York Region"/>
  </r>
  <r>
    <n v="3529"/>
    <x v="150"/>
    <x v="12"/>
    <n v="35"/>
    <n v="17"/>
    <x v="0"/>
    <x v="1"/>
    <s v="Central"/>
    <x v="7"/>
    <s v="Western York Region"/>
  </r>
  <r>
    <n v="3530"/>
    <x v="150"/>
    <x v="13"/>
    <n v="35"/>
    <n v="14"/>
    <x v="0"/>
    <x v="1"/>
    <s v="Central"/>
    <x v="7"/>
    <s v="Western York Region"/>
  </r>
  <r>
    <n v="3531"/>
    <x v="150"/>
    <x v="14"/>
    <n v="39"/>
    <n v="10"/>
    <x v="0"/>
    <x v="1"/>
    <s v="Central"/>
    <x v="7"/>
    <s v="Western York Region"/>
  </r>
  <r>
    <n v="3532"/>
    <x v="150"/>
    <x v="15"/>
    <n v="49"/>
    <n v="17"/>
    <x v="0"/>
    <x v="1"/>
    <s v="Central"/>
    <x v="7"/>
    <s v="Western York Region"/>
  </r>
  <r>
    <n v="3533"/>
    <x v="150"/>
    <x v="16"/>
    <n v="29"/>
    <n v="3"/>
    <x v="0"/>
    <x v="1"/>
    <s v="Central"/>
    <x v="7"/>
    <s v="Western York Region"/>
  </r>
  <r>
    <n v="3534"/>
    <x v="150"/>
    <x v="17"/>
    <n v="38"/>
    <n v="14"/>
    <x v="0"/>
    <x v="1"/>
    <s v="Central"/>
    <x v="7"/>
    <s v="Western York Region"/>
  </r>
  <r>
    <n v="3535"/>
    <x v="150"/>
    <x v="18"/>
    <n v="40"/>
    <n v="5"/>
    <x v="0"/>
    <x v="1"/>
    <s v="Central"/>
    <x v="7"/>
    <s v="Western York Region"/>
  </r>
  <r>
    <n v="3536"/>
    <x v="150"/>
    <x v="19"/>
    <n v="25"/>
    <n v="7"/>
    <x v="0"/>
    <x v="1"/>
    <s v="Central"/>
    <x v="7"/>
    <s v="Western York Region"/>
  </r>
  <r>
    <n v="3537"/>
    <x v="150"/>
    <x v="20"/>
    <n v="21"/>
    <n v="9"/>
    <x v="0"/>
    <x v="1"/>
    <s v="Central"/>
    <x v="7"/>
    <s v="Western York Region"/>
  </r>
  <r>
    <n v="3538"/>
    <x v="150"/>
    <x v="21"/>
    <n v="44"/>
    <n v="10"/>
    <x v="0"/>
    <x v="1"/>
    <s v="Central"/>
    <x v="7"/>
    <s v="Western York Region"/>
  </r>
  <r>
    <n v="3539"/>
    <x v="150"/>
    <x v="22"/>
    <n v="33"/>
    <n v="4"/>
    <x v="0"/>
    <x v="1"/>
    <s v="Central"/>
    <x v="7"/>
    <s v="Western York Region"/>
  </r>
  <r>
    <n v="3540"/>
    <x v="150"/>
    <x v="23"/>
    <n v="21"/>
    <n v="9"/>
    <x v="0"/>
    <x v="1"/>
    <s v="Central"/>
    <x v="7"/>
    <s v="Western York Region"/>
  </r>
  <r>
    <n v="3541"/>
    <x v="151"/>
    <x v="0"/>
    <n v="142"/>
    <n v="30"/>
    <x v="0"/>
    <x v="0"/>
    <s v="Central"/>
    <x v="4"/>
    <s v="Barrie and Area"/>
  </r>
  <r>
    <n v="3542"/>
    <x v="151"/>
    <x v="1"/>
    <n v="120"/>
    <n v="21"/>
    <x v="0"/>
    <x v="0"/>
    <s v="Central"/>
    <x v="4"/>
    <s v="Barrie and Area"/>
  </r>
  <r>
    <n v="3543"/>
    <x v="151"/>
    <x v="2"/>
    <n v="75"/>
    <n v="27"/>
    <x v="0"/>
    <x v="0"/>
    <s v="Central"/>
    <x v="4"/>
    <s v="Barrie and Area"/>
  </r>
  <r>
    <n v="3544"/>
    <x v="151"/>
    <x v="3"/>
    <n v="47"/>
    <n v="15"/>
    <x v="0"/>
    <x v="0"/>
    <s v="Central"/>
    <x v="4"/>
    <s v="Barrie and Area"/>
  </r>
  <r>
    <n v="3545"/>
    <x v="151"/>
    <x v="4"/>
    <n v="52"/>
    <n v="14"/>
    <x v="0"/>
    <x v="0"/>
    <s v="Central"/>
    <x v="4"/>
    <s v="Barrie and Area"/>
  </r>
  <r>
    <n v="3546"/>
    <x v="151"/>
    <x v="5"/>
    <n v="35"/>
    <n v="9"/>
    <x v="0"/>
    <x v="0"/>
    <s v="Central"/>
    <x v="4"/>
    <s v="Barrie and Area"/>
  </r>
  <r>
    <n v="3547"/>
    <x v="151"/>
    <x v="6"/>
    <n v="16"/>
    <n v="6"/>
    <x v="0"/>
    <x v="0"/>
    <s v="Central"/>
    <x v="4"/>
    <s v="Barrie and Area"/>
  </r>
  <r>
    <n v="3548"/>
    <x v="151"/>
    <x v="7"/>
    <n v="16"/>
    <n v="7"/>
    <x v="0"/>
    <x v="0"/>
    <s v="Central"/>
    <x v="4"/>
    <s v="Barrie and Area"/>
  </r>
  <r>
    <n v="3549"/>
    <x v="151"/>
    <x v="8"/>
    <n v="21"/>
    <n v="9"/>
    <x v="0"/>
    <x v="0"/>
    <s v="Central"/>
    <x v="4"/>
    <s v="Barrie and Area"/>
  </r>
  <r>
    <n v="3550"/>
    <x v="151"/>
    <x v="9"/>
    <n v="16"/>
    <n v="9"/>
    <x v="0"/>
    <x v="0"/>
    <s v="Central"/>
    <x v="4"/>
    <s v="Barrie and Area"/>
  </r>
  <r>
    <n v="3551"/>
    <x v="151"/>
    <x v="10"/>
    <n v="21"/>
    <n v="11"/>
    <x v="0"/>
    <x v="0"/>
    <s v="Central"/>
    <x v="4"/>
    <s v="Barrie and Area"/>
  </r>
  <r>
    <n v="3552"/>
    <x v="151"/>
    <x v="11"/>
    <n v="24"/>
    <n v="11"/>
    <x v="0"/>
    <x v="0"/>
    <s v="Central"/>
    <x v="4"/>
    <s v="Barrie and Area"/>
  </r>
  <r>
    <n v="3553"/>
    <x v="151"/>
    <x v="12"/>
    <n v="41"/>
    <n v="14"/>
    <x v="0"/>
    <x v="0"/>
    <s v="Central"/>
    <x v="4"/>
    <s v="Barrie and Area"/>
  </r>
  <r>
    <n v="3554"/>
    <x v="151"/>
    <x v="13"/>
    <n v="35"/>
    <n v="18"/>
    <x v="0"/>
    <x v="0"/>
    <s v="Central"/>
    <x v="4"/>
    <s v="Barrie and Area"/>
  </r>
  <r>
    <n v="3555"/>
    <x v="151"/>
    <x v="14"/>
    <n v="57"/>
    <n v="22"/>
    <x v="0"/>
    <x v="0"/>
    <s v="Central"/>
    <x v="4"/>
    <s v="Barrie and Area"/>
  </r>
  <r>
    <n v="3556"/>
    <x v="151"/>
    <x v="15"/>
    <n v="48"/>
    <n v="13"/>
    <x v="0"/>
    <x v="0"/>
    <s v="Central"/>
    <x v="4"/>
    <s v="Barrie and Area"/>
  </r>
  <r>
    <n v="3557"/>
    <x v="151"/>
    <x v="16"/>
    <n v="51"/>
    <n v="10"/>
    <x v="0"/>
    <x v="0"/>
    <s v="Central"/>
    <x v="4"/>
    <s v="Barrie and Area"/>
  </r>
  <r>
    <n v="3558"/>
    <x v="151"/>
    <x v="17"/>
    <n v="41"/>
    <n v="8"/>
    <x v="0"/>
    <x v="0"/>
    <s v="Central"/>
    <x v="4"/>
    <s v="Barrie and Area"/>
  </r>
  <r>
    <n v="3559"/>
    <x v="151"/>
    <x v="18"/>
    <n v="30"/>
    <n v="15"/>
    <x v="0"/>
    <x v="0"/>
    <s v="Central"/>
    <x v="4"/>
    <s v="Barrie and Area"/>
  </r>
  <r>
    <n v="3560"/>
    <x v="151"/>
    <x v="19"/>
    <n v="50"/>
    <n v="18"/>
    <x v="0"/>
    <x v="0"/>
    <s v="Central"/>
    <x v="4"/>
    <s v="Barrie and Area"/>
  </r>
  <r>
    <n v="3561"/>
    <x v="151"/>
    <x v="20"/>
    <n v="37"/>
    <n v="17"/>
    <x v="0"/>
    <x v="0"/>
    <s v="Central"/>
    <x v="4"/>
    <s v="Barrie and Area"/>
  </r>
  <r>
    <n v="3562"/>
    <x v="151"/>
    <x v="21"/>
    <n v="24"/>
    <n v="8"/>
    <x v="0"/>
    <x v="0"/>
    <s v="Central"/>
    <x v="4"/>
    <s v="Barrie and Area"/>
  </r>
  <r>
    <n v="3563"/>
    <x v="151"/>
    <x v="22"/>
    <n v="32"/>
    <n v="19"/>
    <x v="0"/>
    <x v="0"/>
    <s v="Central"/>
    <x v="4"/>
    <s v="Barrie and Area"/>
  </r>
  <r>
    <n v="3564"/>
    <x v="151"/>
    <x v="23"/>
    <n v="30"/>
    <n v="21"/>
    <x v="0"/>
    <x v="0"/>
    <s v="Central"/>
    <x v="4"/>
    <s v="Barrie and Area"/>
  </r>
  <r>
    <n v="3565"/>
    <x v="152"/>
    <x v="0"/>
    <n v="258"/>
    <n v="18"/>
    <x v="0"/>
    <x v="0"/>
    <s v="Central"/>
    <x v="4"/>
    <s v="Barrie and Area"/>
  </r>
  <r>
    <n v="3566"/>
    <x v="152"/>
    <x v="1"/>
    <n v="228"/>
    <n v="24"/>
    <x v="0"/>
    <x v="0"/>
    <s v="Central"/>
    <x v="4"/>
    <s v="Barrie and Area"/>
  </r>
  <r>
    <n v="3567"/>
    <x v="152"/>
    <x v="2"/>
    <n v="178"/>
    <n v="22"/>
    <x v="0"/>
    <x v="0"/>
    <s v="Central"/>
    <x v="4"/>
    <s v="Barrie and Area"/>
  </r>
  <r>
    <n v="3568"/>
    <x v="152"/>
    <x v="3"/>
    <n v="112"/>
    <n v="10"/>
    <x v="0"/>
    <x v="0"/>
    <s v="Central"/>
    <x v="4"/>
    <s v="Barrie and Area"/>
  </r>
  <r>
    <n v="3569"/>
    <x v="152"/>
    <x v="4"/>
    <n v="113"/>
    <n v="15"/>
    <x v="0"/>
    <x v="0"/>
    <s v="Central"/>
    <x v="4"/>
    <s v="Barrie and Area"/>
  </r>
  <r>
    <n v="3570"/>
    <x v="152"/>
    <x v="5"/>
    <n v="55"/>
    <n v="7"/>
    <x v="0"/>
    <x v="0"/>
    <s v="Central"/>
    <x v="4"/>
    <s v="Barrie and Area"/>
  </r>
  <r>
    <n v="3571"/>
    <x v="152"/>
    <x v="6"/>
    <n v="46"/>
    <n v="7"/>
    <x v="0"/>
    <x v="0"/>
    <s v="Central"/>
    <x v="4"/>
    <s v="Barrie and Area"/>
  </r>
  <r>
    <n v="3572"/>
    <x v="152"/>
    <x v="7"/>
    <n v="45"/>
    <n v="5"/>
    <x v="0"/>
    <x v="0"/>
    <s v="Central"/>
    <x v="4"/>
    <s v="Barrie and Area"/>
  </r>
  <r>
    <n v="3573"/>
    <x v="152"/>
    <x v="8"/>
    <n v="50"/>
    <n v="5"/>
    <x v="0"/>
    <x v="0"/>
    <s v="Central"/>
    <x v="4"/>
    <s v="Barrie and Area"/>
  </r>
  <r>
    <n v="3574"/>
    <x v="152"/>
    <x v="9"/>
    <n v="34"/>
    <n v="4"/>
    <x v="0"/>
    <x v="0"/>
    <s v="Central"/>
    <x v="4"/>
    <s v="Barrie and Area"/>
  </r>
  <r>
    <n v="3575"/>
    <x v="152"/>
    <x v="10"/>
    <n v="41"/>
    <n v="5"/>
    <x v="0"/>
    <x v="0"/>
    <s v="Central"/>
    <x v="4"/>
    <s v="Barrie and Area"/>
  </r>
  <r>
    <n v="3576"/>
    <x v="152"/>
    <x v="11"/>
    <n v="74"/>
    <n v="3"/>
    <x v="0"/>
    <x v="0"/>
    <s v="Central"/>
    <x v="4"/>
    <s v="Barrie and Area"/>
  </r>
  <r>
    <n v="3577"/>
    <x v="152"/>
    <x v="12"/>
    <n v="61"/>
    <n v="4"/>
    <x v="0"/>
    <x v="0"/>
    <s v="Central"/>
    <x v="4"/>
    <s v="Barrie and Area"/>
  </r>
  <r>
    <n v="3578"/>
    <x v="152"/>
    <x v="13"/>
    <n v="88"/>
    <n v="16"/>
    <x v="0"/>
    <x v="0"/>
    <s v="Central"/>
    <x v="4"/>
    <s v="Barrie and Area"/>
  </r>
  <r>
    <n v="3579"/>
    <x v="152"/>
    <x v="14"/>
    <n v="78"/>
    <n v="21"/>
    <x v="0"/>
    <x v="0"/>
    <s v="Central"/>
    <x v="4"/>
    <s v="Barrie and Area"/>
  </r>
  <r>
    <n v="3580"/>
    <x v="152"/>
    <x v="15"/>
    <n v="80"/>
    <n v="31"/>
    <x v="0"/>
    <x v="0"/>
    <s v="Central"/>
    <x v="4"/>
    <s v="Barrie and Area"/>
  </r>
  <r>
    <n v="3581"/>
    <x v="152"/>
    <x v="16"/>
    <n v="59"/>
    <n v="11"/>
    <x v="0"/>
    <x v="0"/>
    <s v="Central"/>
    <x v="4"/>
    <s v="Barrie and Area"/>
  </r>
  <r>
    <n v="3582"/>
    <x v="152"/>
    <x v="17"/>
    <n v="88"/>
    <n v="43"/>
    <x v="0"/>
    <x v="0"/>
    <s v="Central"/>
    <x v="4"/>
    <s v="Barrie and Area"/>
  </r>
  <r>
    <n v="3583"/>
    <x v="152"/>
    <x v="18"/>
    <n v="73"/>
    <n v="24"/>
    <x v="0"/>
    <x v="0"/>
    <s v="Central"/>
    <x v="4"/>
    <s v="Barrie and Area"/>
  </r>
  <r>
    <n v="3584"/>
    <x v="152"/>
    <x v="19"/>
    <n v="95"/>
    <n v="19"/>
    <x v="0"/>
    <x v="0"/>
    <s v="Central"/>
    <x v="4"/>
    <s v="Barrie and Area"/>
  </r>
  <r>
    <n v="3585"/>
    <x v="152"/>
    <x v="20"/>
    <n v="80"/>
    <n v="4"/>
    <x v="0"/>
    <x v="0"/>
    <s v="Central"/>
    <x v="4"/>
    <s v="Barrie and Area"/>
  </r>
  <r>
    <n v="3586"/>
    <x v="152"/>
    <x v="21"/>
    <n v="49"/>
    <n v="8"/>
    <x v="0"/>
    <x v="0"/>
    <s v="Central"/>
    <x v="4"/>
    <s v="Barrie and Area"/>
  </r>
  <r>
    <n v="3587"/>
    <x v="152"/>
    <x v="22"/>
    <n v="53"/>
    <n v="20"/>
    <x v="0"/>
    <x v="0"/>
    <s v="Central"/>
    <x v="4"/>
    <s v="Barrie and Area"/>
  </r>
  <r>
    <n v="3588"/>
    <x v="152"/>
    <x v="23"/>
    <n v="59"/>
    <n v="7"/>
    <x v="0"/>
    <x v="0"/>
    <s v="Central"/>
    <x v="4"/>
    <s v="Barrie and Area"/>
  </r>
  <r>
    <n v="3589"/>
    <x v="153"/>
    <x v="0"/>
    <n v="40"/>
    <n v="5"/>
    <x v="0"/>
    <x v="0"/>
    <s v="Central"/>
    <x v="3"/>
    <s v="Northern York Region"/>
  </r>
  <r>
    <n v="3590"/>
    <x v="153"/>
    <x v="1"/>
    <n v="38"/>
    <n v="2"/>
    <x v="0"/>
    <x v="0"/>
    <s v="Central"/>
    <x v="3"/>
    <s v="Northern York Region"/>
  </r>
  <r>
    <n v="3591"/>
    <x v="153"/>
    <x v="2"/>
    <n v="23"/>
    <n v="2"/>
    <x v="0"/>
    <x v="0"/>
    <s v="Central"/>
    <x v="3"/>
    <s v="Northern York Region"/>
  </r>
  <r>
    <n v="3592"/>
    <x v="153"/>
    <x v="3"/>
    <n v="23"/>
    <n v="2"/>
    <x v="0"/>
    <x v="0"/>
    <s v="Central"/>
    <x v="3"/>
    <s v="Northern York Region"/>
  </r>
  <r>
    <n v="3593"/>
    <x v="153"/>
    <x v="4"/>
    <n v="20"/>
    <n v="0"/>
    <x v="0"/>
    <x v="0"/>
    <s v="Central"/>
    <x v="3"/>
    <s v="Northern York Region"/>
  </r>
  <r>
    <n v="3594"/>
    <x v="153"/>
    <x v="5"/>
    <n v="14"/>
    <n v="0"/>
    <x v="0"/>
    <x v="0"/>
    <s v="Central"/>
    <x v="3"/>
    <s v="Northern York Region"/>
  </r>
  <r>
    <n v="3595"/>
    <x v="153"/>
    <x v="6"/>
    <n v="11"/>
    <n v="1"/>
    <x v="0"/>
    <x v="0"/>
    <s v="Central"/>
    <x v="3"/>
    <s v="Northern York Region"/>
  </r>
  <r>
    <n v="3596"/>
    <x v="153"/>
    <x v="7"/>
    <n v="6"/>
    <n v="3"/>
    <x v="0"/>
    <x v="0"/>
    <s v="Central"/>
    <x v="3"/>
    <s v="Northern York Region"/>
  </r>
  <r>
    <n v="3597"/>
    <x v="153"/>
    <x v="8"/>
    <n v="9"/>
    <n v="2"/>
    <x v="0"/>
    <x v="0"/>
    <s v="Central"/>
    <x v="3"/>
    <s v="Northern York Region"/>
  </r>
  <r>
    <n v="3598"/>
    <x v="153"/>
    <x v="9"/>
    <n v="6"/>
    <n v="0"/>
    <x v="0"/>
    <x v="0"/>
    <s v="Central"/>
    <x v="3"/>
    <s v="Northern York Region"/>
  </r>
  <r>
    <n v="3599"/>
    <x v="153"/>
    <x v="10"/>
    <n v="11"/>
    <n v="2"/>
    <x v="0"/>
    <x v="0"/>
    <s v="Central"/>
    <x v="3"/>
    <s v="Northern York Region"/>
  </r>
  <r>
    <n v="3600"/>
    <x v="153"/>
    <x v="11"/>
    <n v="17"/>
    <n v="1"/>
    <x v="0"/>
    <x v="0"/>
    <s v="Central"/>
    <x v="3"/>
    <s v="Northern York Region"/>
  </r>
  <r>
    <n v="3601"/>
    <x v="153"/>
    <x v="12"/>
    <n v="20"/>
    <n v="1"/>
    <x v="0"/>
    <x v="0"/>
    <s v="Central"/>
    <x v="3"/>
    <s v="Northern York Region"/>
  </r>
  <r>
    <n v="3602"/>
    <x v="153"/>
    <x v="13"/>
    <n v="16"/>
    <n v="3"/>
    <x v="0"/>
    <x v="0"/>
    <s v="Central"/>
    <x v="3"/>
    <s v="Northern York Region"/>
  </r>
  <r>
    <n v="3603"/>
    <x v="153"/>
    <x v="14"/>
    <n v="22"/>
    <n v="4"/>
    <x v="0"/>
    <x v="0"/>
    <s v="Central"/>
    <x v="3"/>
    <s v="Northern York Region"/>
  </r>
  <r>
    <n v="3604"/>
    <x v="153"/>
    <x v="15"/>
    <n v="10"/>
    <n v="3"/>
    <x v="0"/>
    <x v="0"/>
    <s v="Central"/>
    <x v="3"/>
    <s v="Northern York Region"/>
  </r>
  <r>
    <n v="3605"/>
    <x v="153"/>
    <x v="16"/>
    <n v="10"/>
    <n v="0"/>
    <x v="0"/>
    <x v="0"/>
    <s v="Central"/>
    <x v="3"/>
    <s v="Northern York Region"/>
  </r>
  <r>
    <n v="3606"/>
    <x v="153"/>
    <x v="17"/>
    <n v="10"/>
    <n v="5"/>
    <x v="0"/>
    <x v="0"/>
    <s v="Central"/>
    <x v="3"/>
    <s v="Northern York Region"/>
  </r>
  <r>
    <n v="3607"/>
    <x v="153"/>
    <x v="18"/>
    <n v="18"/>
    <n v="2"/>
    <x v="0"/>
    <x v="0"/>
    <s v="Central"/>
    <x v="3"/>
    <s v="Northern York Region"/>
  </r>
  <r>
    <n v="3608"/>
    <x v="153"/>
    <x v="19"/>
    <n v="22"/>
    <n v="2"/>
    <x v="0"/>
    <x v="0"/>
    <s v="Central"/>
    <x v="3"/>
    <s v="Northern York Region"/>
  </r>
  <r>
    <n v="3609"/>
    <x v="153"/>
    <x v="20"/>
    <n v="22"/>
    <n v="2"/>
    <x v="0"/>
    <x v="0"/>
    <s v="Central"/>
    <x v="3"/>
    <s v="Northern York Region"/>
  </r>
  <r>
    <n v="3610"/>
    <x v="153"/>
    <x v="21"/>
    <n v="16"/>
    <n v="0"/>
    <x v="0"/>
    <x v="0"/>
    <s v="Central"/>
    <x v="3"/>
    <s v="Northern York Region"/>
  </r>
  <r>
    <n v="3611"/>
    <x v="153"/>
    <x v="22"/>
    <n v="13"/>
    <n v="2"/>
    <x v="0"/>
    <x v="0"/>
    <s v="Central"/>
    <x v="3"/>
    <s v="Northern York Region"/>
  </r>
  <r>
    <n v="3612"/>
    <x v="153"/>
    <x v="23"/>
    <n v="13"/>
    <n v="2"/>
    <x v="0"/>
    <x v="0"/>
    <s v="Central"/>
    <x v="3"/>
    <s v="Northern York Region"/>
  </r>
  <r>
    <n v="3613"/>
    <x v="154"/>
    <x v="0"/>
    <n v="60"/>
    <n v="6"/>
    <x v="0"/>
    <x v="0"/>
    <s v="Central"/>
    <x v="4"/>
    <s v="Couchiching"/>
  </r>
  <r>
    <n v="3614"/>
    <x v="154"/>
    <x v="1"/>
    <n v="47"/>
    <n v="7"/>
    <x v="0"/>
    <x v="0"/>
    <s v="Central"/>
    <x v="4"/>
    <s v="Couchiching"/>
  </r>
  <r>
    <n v="3615"/>
    <x v="154"/>
    <x v="2"/>
    <n v="23"/>
    <n v="4"/>
    <x v="0"/>
    <x v="0"/>
    <s v="Central"/>
    <x v="4"/>
    <s v="Couchiching"/>
  </r>
  <r>
    <n v="3616"/>
    <x v="154"/>
    <x v="3"/>
    <n v="37"/>
    <n v="7"/>
    <x v="0"/>
    <x v="0"/>
    <s v="Central"/>
    <x v="4"/>
    <s v="Couchiching"/>
  </r>
  <r>
    <n v="3617"/>
    <x v="154"/>
    <x v="4"/>
    <n v="41"/>
    <n v="2"/>
    <x v="0"/>
    <x v="0"/>
    <s v="Central"/>
    <x v="4"/>
    <s v="Couchiching"/>
  </r>
  <r>
    <n v="3618"/>
    <x v="154"/>
    <x v="5"/>
    <n v="21"/>
    <n v="0"/>
    <x v="0"/>
    <x v="0"/>
    <s v="Central"/>
    <x v="4"/>
    <s v="Couchiching"/>
  </r>
  <r>
    <n v="3619"/>
    <x v="154"/>
    <x v="6"/>
    <n v="17"/>
    <n v="2"/>
    <x v="0"/>
    <x v="0"/>
    <s v="Central"/>
    <x v="4"/>
    <s v="Couchiching"/>
  </r>
  <r>
    <n v="3620"/>
    <x v="154"/>
    <x v="7"/>
    <n v="7"/>
    <n v="2"/>
    <x v="0"/>
    <x v="0"/>
    <s v="Central"/>
    <x v="4"/>
    <s v="Couchiching"/>
  </r>
  <r>
    <n v="3621"/>
    <x v="154"/>
    <x v="8"/>
    <n v="4"/>
    <n v="2"/>
    <x v="0"/>
    <x v="0"/>
    <s v="Central"/>
    <x v="4"/>
    <s v="Couchiching"/>
  </r>
  <r>
    <n v="3622"/>
    <x v="154"/>
    <x v="9"/>
    <n v="5"/>
    <n v="1"/>
    <x v="0"/>
    <x v="0"/>
    <s v="Central"/>
    <x v="4"/>
    <s v="Couchiching"/>
  </r>
  <r>
    <n v="3623"/>
    <x v="154"/>
    <x v="10"/>
    <n v="11"/>
    <n v="2"/>
    <x v="0"/>
    <x v="0"/>
    <s v="Central"/>
    <x v="4"/>
    <s v="Couchiching"/>
  </r>
  <r>
    <n v="3624"/>
    <x v="154"/>
    <x v="11"/>
    <n v="3"/>
    <n v="2"/>
    <x v="0"/>
    <x v="0"/>
    <s v="Central"/>
    <x v="4"/>
    <s v="Couchiching"/>
  </r>
  <r>
    <n v="3625"/>
    <x v="154"/>
    <x v="12"/>
    <n v="14"/>
    <n v="8"/>
    <x v="0"/>
    <x v="0"/>
    <s v="Central"/>
    <x v="4"/>
    <s v="Couchiching"/>
  </r>
  <r>
    <n v="3626"/>
    <x v="154"/>
    <x v="13"/>
    <n v="10"/>
    <n v="4"/>
    <x v="0"/>
    <x v="0"/>
    <s v="Central"/>
    <x v="4"/>
    <s v="Couchiching"/>
  </r>
  <r>
    <n v="3627"/>
    <x v="154"/>
    <x v="14"/>
    <n v="14"/>
    <n v="2"/>
    <x v="0"/>
    <x v="0"/>
    <s v="Central"/>
    <x v="4"/>
    <s v="Couchiching"/>
  </r>
  <r>
    <n v="3628"/>
    <x v="154"/>
    <x v="15"/>
    <n v="27"/>
    <n v="8"/>
    <x v="0"/>
    <x v="0"/>
    <s v="Central"/>
    <x v="4"/>
    <s v="Couchiching"/>
  </r>
  <r>
    <n v="3629"/>
    <x v="154"/>
    <x v="16"/>
    <n v="21"/>
    <n v="4"/>
    <x v="0"/>
    <x v="0"/>
    <s v="Central"/>
    <x v="4"/>
    <s v="Couchiching"/>
  </r>
  <r>
    <n v="3630"/>
    <x v="154"/>
    <x v="17"/>
    <n v="9"/>
    <n v="3"/>
    <x v="0"/>
    <x v="0"/>
    <s v="Central"/>
    <x v="4"/>
    <s v="Couchiching"/>
  </r>
  <r>
    <n v="3631"/>
    <x v="154"/>
    <x v="18"/>
    <n v="10"/>
    <n v="2"/>
    <x v="0"/>
    <x v="0"/>
    <s v="Central"/>
    <x v="4"/>
    <s v="Couchiching"/>
  </r>
  <r>
    <n v="3632"/>
    <x v="154"/>
    <x v="19"/>
    <n v="15"/>
    <n v="5"/>
    <x v="0"/>
    <x v="0"/>
    <s v="Central"/>
    <x v="4"/>
    <s v="Couchiching"/>
  </r>
  <r>
    <n v="3633"/>
    <x v="154"/>
    <x v="20"/>
    <n v="17"/>
    <n v="4"/>
    <x v="0"/>
    <x v="0"/>
    <s v="Central"/>
    <x v="4"/>
    <s v="Couchiching"/>
  </r>
  <r>
    <n v="3634"/>
    <x v="154"/>
    <x v="21"/>
    <n v="17"/>
    <n v="3"/>
    <x v="0"/>
    <x v="0"/>
    <s v="Central"/>
    <x v="4"/>
    <s v="Couchiching"/>
  </r>
  <r>
    <n v="3635"/>
    <x v="154"/>
    <x v="22"/>
    <n v="34"/>
    <n v="7"/>
    <x v="0"/>
    <x v="0"/>
    <s v="Central"/>
    <x v="4"/>
    <s v="Couchiching"/>
  </r>
  <r>
    <n v="3636"/>
    <x v="154"/>
    <x v="23"/>
    <n v="17"/>
    <n v="4"/>
    <x v="0"/>
    <x v="0"/>
    <s v="Central"/>
    <x v="4"/>
    <s v="Couchiching"/>
  </r>
  <r>
    <n v="3637"/>
    <x v="155"/>
    <x v="0"/>
    <n v="32"/>
    <n v="1"/>
    <x v="0"/>
    <x v="0"/>
    <s v="Central"/>
    <x v="3"/>
    <s v="Western York Region"/>
  </r>
  <r>
    <n v="3638"/>
    <x v="155"/>
    <x v="1"/>
    <n v="46"/>
    <n v="9"/>
    <x v="0"/>
    <x v="0"/>
    <s v="Central"/>
    <x v="3"/>
    <s v="Western York Region"/>
  </r>
  <r>
    <n v="3639"/>
    <x v="155"/>
    <x v="2"/>
    <n v="33"/>
    <n v="4"/>
    <x v="0"/>
    <x v="0"/>
    <s v="Central"/>
    <x v="3"/>
    <s v="Western York Region"/>
  </r>
  <r>
    <n v="3640"/>
    <x v="155"/>
    <x v="3"/>
    <n v="30"/>
    <n v="9"/>
    <x v="0"/>
    <x v="0"/>
    <s v="Central"/>
    <x v="3"/>
    <s v="Western York Region"/>
  </r>
  <r>
    <n v="3641"/>
    <x v="155"/>
    <x v="4"/>
    <n v="32"/>
    <n v="4"/>
    <x v="0"/>
    <x v="0"/>
    <s v="Central"/>
    <x v="3"/>
    <s v="Western York Region"/>
  </r>
  <r>
    <n v="3642"/>
    <x v="155"/>
    <x v="5"/>
    <n v="30"/>
    <n v="4"/>
    <x v="0"/>
    <x v="0"/>
    <s v="Central"/>
    <x v="3"/>
    <s v="Western York Region"/>
  </r>
  <r>
    <n v="3643"/>
    <x v="155"/>
    <x v="6"/>
    <n v="17"/>
    <n v="3"/>
    <x v="0"/>
    <x v="0"/>
    <s v="Central"/>
    <x v="3"/>
    <s v="Western York Region"/>
  </r>
  <r>
    <n v="3644"/>
    <x v="155"/>
    <x v="7"/>
    <n v="18"/>
    <n v="5"/>
    <x v="0"/>
    <x v="0"/>
    <s v="Central"/>
    <x v="3"/>
    <s v="Western York Region"/>
  </r>
  <r>
    <n v="3645"/>
    <x v="155"/>
    <x v="8"/>
    <n v="8"/>
    <n v="3"/>
    <x v="0"/>
    <x v="0"/>
    <s v="Central"/>
    <x v="3"/>
    <s v="Western York Region"/>
  </r>
  <r>
    <n v="3646"/>
    <x v="155"/>
    <x v="9"/>
    <n v="15"/>
    <n v="2"/>
    <x v="0"/>
    <x v="0"/>
    <s v="Central"/>
    <x v="3"/>
    <s v="Western York Region"/>
  </r>
  <r>
    <n v="3647"/>
    <x v="155"/>
    <x v="10"/>
    <n v="14"/>
    <n v="4"/>
    <x v="0"/>
    <x v="0"/>
    <s v="Central"/>
    <x v="3"/>
    <s v="Western York Region"/>
  </r>
  <r>
    <n v="3648"/>
    <x v="155"/>
    <x v="11"/>
    <n v="26"/>
    <n v="9"/>
    <x v="0"/>
    <x v="0"/>
    <s v="Central"/>
    <x v="3"/>
    <s v="Western York Region"/>
  </r>
  <r>
    <n v="3649"/>
    <x v="155"/>
    <x v="12"/>
    <n v="40"/>
    <n v="6"/>
    <x v="0"/>
    <x v="0"/>
    <s v="Central"/>
    <x v="3"/>
    <s v="Western York Region"/>
  </r>
  <r>
    <n v="3650"/>
    <x v="155"/>
    <x v="13"/>
    <n v="43"/>
    <n v="14"/>
    <x v="0"/>
    <x v="0"/>
    <s v="Central"/>
    <x v="3"/>
    <s v="Western York Region"/>
  </r>
  <r>
    <n v="3651"/>
    <x v="155"/>
    <x v="14"/>
    <n v="35"/>
    <n v="10"/>
    <x v="0"/>
    <x v="0"/>
    <s v="Central"/>
    <x v="3"/>
    <s v="Western York Region"/>
  </r>
  <r>
    <n v="3652"/>
    <x v="155"/>
    <x v="15"/>
    <n v="44"/>
    <n v="14"/>
    <x v="0"/>
    <x v="0"/>
    <s v="Central"/>
    <x v="3"/>
    <s v="Western York Region"/>
  </r>
  <r>
    <n v="3653"/>
    <x v="155"/>
    <x v="16"/>
    <n v="38"/>
    <n v="5"/>
    <x v="0"/>
    <x v="0"/>
    <s v="Central"/>
    <x v="3"/>
    <s v="Western York Region"/>
  </r>
  <r>
    <n v="3654"/>
    <x v="155"/>
    <x v="17"/>
    <n v="37"/>
    <n v="13"/>
    <x v="0"/>
    <x v="0"/>
    <s v="Central"/>
    <x v="3"/>
    <s v="Western York Region"/>
  </r>
  <r>
    <n v="3655"/>
    <x v="155"/>
    <x v="18"/>
    <n v="36"/>
    <n v="7"/>
    <x v="0"/>
    <x v="0"/>
    <s v="Central"/>
    <x v="3"/>
    <s v="Western York Region"/>
  </r>
  <r>
    <n v="3656"/>
    <x v="155"/>
    <x v="19"/>
    <n v="16"/>
    <n v="10"/>
    <x v="0"/>
    <x v="0"/>
    <s v="Central"/>
    <x v="3"/>
    <s v="Western York Region"/>
  </r>
  <r>
    <n v="3657"/>
    <x v="155"/>
    <x v="20"/>
    <n v="16"/>
    <n v="9"/>
    <x v="0"/>
    <x v="0"/>
    <s v="Central"/>
    <x v="3"/>
    <s v="Western York Region"/>
  </r>
  <r>
    <n v="3658"/>
    <x v="155"/>
    <x v="21"/>
    <n v="25"/>
    <n v="4"/>
    <x v="0"/>
    <x v="0"/>
    <s v="Central"/>
    <x v="3"/>
    <s v="Western York Region"/>
  </r>
  <r>
    <n v="3659"/>
    <x v="155"/>
    <x v="22"/>
    <n v="14"/>
    <n v="8"/>
    <x v="0"/>
    <x v="0"/>
    <s v="Central"/>
    <x v="3"/>
    <s v="Western York Region"/>
  </r>
  <r>
    <n v="3660"/>
    <x v="155"/>
    <x v="23"/>
    <n v="22"/>
    <n v="6"/>
    <x v="0"/>
    <x v="0"/>
    <s v="Central"/>
    <x v="3"/>
    <s v="Western York Region"/>
  </r>
  <r>
    <n v="3661"/>
    <x v="156"/>
    <x v="0"/>
    <n v="32"/>
    <n v="5"/>
    <x v="1"/>
    <x v="1"/>
    <s v="Central"/>
    <x v="7"/>
    <s v="North Etobicoke Malton West Woodbridge"/>
  </r>
  <r>
    <n v="3662"/>
    <x v="156"/>
    <x v="1"/>
    <n v="41"/>
    <n v="7"/>
    <x v="1"/>
    <x v="1"/>
    <s v="Central"/>
    <x v="7"/>
    <s v="North Etobicoke Malton West Woodbridge"/>
  </r>
  <r>
    <n v="3663"/>
    <x v="156"/>
    <x v="2"/>
    <n v="35"/>
    <n v="1"/>
    <x v="1"/>
    <x v="1"/>
    <s v="Central"/>
    <x v="7"/>
    <s v="North Etobicoke Malton West Woodbridge"/>
  </r>
  <r>
    <n v="3664"/>
    <x v="156"/>
    <x v="3"/>
    <n v="30"/>
    <n v="1"/>
    <x v="1"/>
    <x v="1"/>
    <s v="Central"/>
    <x v="7"/>
    <s v="North Etobicoke Malton West Woodbridge"/>
  </r>
  <r>
    <n v="3665"/>
    <x v="156"/>
    <x v="4"/>
    <n v="21"/>
    <n v="0"/>
    <x v="1"/>
    <x v="1"/>
    <s v="Central"/>
    <x v="7"/>
    <s v="North Etobicoke Malton West Woodbridge"/>
  </r>
  <r>
    <n v="3666"/>
    <x v="156"/>
    <x v="5"/>
    <n v="14"/>
    <n v="1"/>
    <x v="1"/>
    <x v="1"/>
    <s v="Central"/>
    <x v="7"/>
    <s v="North Etobicoke Malton West Woodbridge"/>
  </r>
  <r>
    <n v="3667"/>
    <x v="156"/>
    <x v="6"/>
    <n v="7"/>
    <n v="0"/>
    <x v="1"/>
    <x v="1"/>
    <s v="Central"/>
    <x v="7"/>
    <s v="North Etobicoke Malton West Woodbridge"/>
  </r>
  <r>
    <n v="3668"/>
    <x v="156"/>
    <x v="7"/>
    <n v="14"/>
    <n v="0"/>
    <x v="1"/>
    <x v="1"/>
    <s v="Central"/>
    <x v="7"/>
    <s v="North Etobicoke Malton West Woodbridge"/>
  </r>
  <r>
    <n v="3669"/>
    <x v="156"/>
    <x v="8"/>
    <n v="5"/>
    <n v="0"/>
    <x v="1"/>
    <x v="1"/>
    <s v="Central"/>
    <x v="7"/>
    <s v="North Etobicoke Malton West Woodbridge"/>
  </r>
  <r>
    <n v="3670"/>
    <x v="156"/>
    <x v="9"/>
    <n v="12"/>
    <n v="0"/>
    <x v="1"/>
    <x v="1"/>
    <s v="Central"/>
    <x v="7"/>
    <s v="North Etobicoke Malton West Woodbridge"/>
  </r>
  <r>
    <n v="3671"/>
    <x v="156"/>
    <x v="10"/>
    <n v="14"/>
    <n v="1"/>
    <x v="1"/>
    <x v="1"/>
    <s v="Central"/>
    <x v="7"/>
    <s v="North Etobicoke Malton West Woodbridge"/>
  </r>
  <r>
    <n v="3672"/>
    <x v="156"/>
    <x v="11"/>
    <n v="26"/>
    <n v="0"/>
    <x v="1"/>
    <x v="1"/>
    <s v="Central"/>
    <x v="7"/>
    <s v="North Etobicoke Malton West Woodbridge"/>
  </r>
  <r>
    <n v="3673"/>
    <x v="156"/>
    <x v="12"/>
    <n v="44"/>
    <n v="1"/>
    <x v="1"/>
    <x v="1"/>
    <s v="Central"/>
    <x v="7"/>
    <s v="North Etobicoke Malton West Woodbridge"/>
  </r>
  <r>
    <n v="3674"/>
    <x v="156"/>
    <x v="13"/>
    <n v="43"/>
    <n v="1"/>
    <x v="1"/>
    <x v="1"/>
    <s v="Central"/>
    <x v="7"/>
    <s v="North Etobicoke Malton West Woodbridge"/>
  </r>
  <r>
    <n v="3675"/>
    <x v="156"/>
    <x v="14"/>
    <n v="38"/>
    <n v="1"/>
    <x v="1"/>
    <x v="1"/>
    <s v="Central"/>
    <x v="7"/>
    <s v="North Etobicoke Malton West Woodbridge"/>
  </r>
  <r>
    <n v="3676"/>
    <x v="156"/>
    <x v="15"/>
    <n v="32"/>
    <n v="0"/>
    <x v="1"/>
    <x v="1"/>
    <s v="Central"/>
    <x v="7"/>
    <s v="North Etobicoke Malton West Woodbridge"/>
  </r>
  <r>
    <n v="3677"/>
    <x v="156"/>
    <x v="16"/>
    <n v="19"/>
    <n v="2"/>
    <x v="1"/>
    <x v="1"/>
    <s v="Central"/>
    <x v="7"/>
    <s v="North Etobicoke Malton West Woodbridge"/>
  </r>
  <r>
    <n v="3678"/>
    <x v="156"/>
    <x v="17"/>
    <n v="34"/>
    <n v="1"/>
    <x v="1"/>
    <x v="1"/>
    <s v="Central"/>
    <x v="7"/>
    <s v="North Etobicoke Malton West Woodbridge"/>
  </r>
  <r>
    <n v="3679"/>
    <x v="156"/>
    <x v="18"/>
    <n v="20"/>
    <n v="3"/>
    <x v="1"/>
    <x v="1"/>
    <s v="Central"/>
    <x v="7"/>
    <s v="North Etobicoke Malton West Woodbridge"/>
  </r>
  <r>
    <n v="3680"/>
    <x v="156"/>
    <x v="19"/>
    <n v="16"/>
    <n v="2"/>
    <x v="1"/>
    <x v="1"/>
    <s v="Central"/>
    <x v="7"/>
    <s v="North Etobicoke Malton West Woodbridge"/>
  </r>
  <r>
    <n v="3681"/>
    <x v="156"/>
    <x v="20"/>
    <n v="8"/>
    <n v="1"/>
    <x v="1"/>
    <x v="1"/>
    <s v="Central"/>
    <x v="7"/>
    <s v="North Etobicoke Malton West Woodbridge"/>
  </r>
  <r>
    <n v="3682"/>
    <x v="156"/>
    <x v="21"/>
    <n v="28"/>
    <n v="1"/>
    <x v="1"/>
    <x v="1"/>
    <s v="Central"/>
    <x v="7"/>
    <s v="North Etobicoke Malton West Woodbridge"/>
  </r>
  <r>
    <n v="3683"/>
    <x v="156"/>
    <x v="22"/>
    <n v="16"/>
    <n v="1"/>
    <x v="1"/>
    <x v="1"/>
    <s v="Central"/>
    <x v="7"/>
    <s v="North Etobicoke Malton West Woodbridge"/>
  </r>
  <r>
    <n v="3684"/>
    <x v="156"/>
    <x v="23"/>
    <n v="13"/>
    <n v="1"/>
    <x v="1"/>
    <x v="1"/>
    <s v="Central"/>
    <x v="7"/>
    <s v="North Etobicoke Malton West Woodbridge"/>
  </r>
  <r>
    <n v="3702"/>
    <x v="157"/>
    <x v="0"/>
    <n v="33"/>
    <n v="1"/>
    <x v="0"/>
    <x v="0"/>
    <s v="Central"/>
    <x v="5"/>
    <s v="East Mississauga"/>
  </r>
  <r>
    <n v="3703"/>
    <x v="157"/>
    <x v="1"/>
    <n v="27"/>
    <n v="21"/>
    <x v="0"/>
    <x v="0"/>
    <s v="Central"/>
    <x v="5"/>
    <s v="East Mississauga"/>
  </r>
  <r>
    <n v="3704"/>
    <x v="157"/>
    <x v="2"/>
    <n v="11"/>
    <n v="14"/>
    <x v="0"/>
    <x v="0"/>
    <s v="Central"/>
    <x v="5"/>
    <s v="East Mississauga"/>
  </r>
  <r>
    <n v="3705"/>
    <x v="157"/>
    <x v="3"/>
    <n v="11"/>
    <n v="7"/>
    <x v="0"/>
    <x v="0"/>
    <s v="Central"/>
    <x v="5"/>
    <s v="East Mississauga"/>
  </r>
  <r>
    <n v="3706"/>
    <x v="157"/>
    <x v="4"/>
    <n v="12"/>
    <n v="16"/>
    <x v="0"/>
    <x v="0"/>
    <s v="Central"/>
    <x v="5"/>
    <s v="East Mississauga"/>
  </r>
  <r>
    <n v="3707"/>
    <x v="157"/>
    <x v="5"/>
    <n v="9"/>
    <n v="6"/>
    <x v="0"/>
    <x v="0"/>
    <s v="Central"/>
    <x v="5"/>
    <s v="East Mississauga"/>
  </r>
  <r>
    <n v="3708"/>
    <x v="157"/>
    <x v="6"/>
    <n v="15"/>
    <n v="1"/>
    <x v="0"/>
    <x v="0"/>
    <s v="Central"/>
    <x v="5"/>
    <s v="East Mississauga"/>
  </r>
  <r>
    <n v="3709"/>
    <x v="157"/>
    <x v="7"/>
    <n v="17"/>
    <n v="1"/>
    <x v="0"/>
    <x v="0"/>
    <s v="Central"/>
    <x v="5"/>
    <s v="East Mississauga"/>
  </r>
  <r>
    <n v="3710"/>
    <x v="157"/>
    <x v="8"/>
    <n v="9"/>
    <n v="5"/>
    <x v="0"/>
    <x v="0"/>
    <s v="Central"/>
    <x v="5"/>
    <s v="East Mississauga"/>
  </r>
  <r>
    <n v="3711"/>
    <x v="157"/>
    <x v="9"/>
    <n v="3"/>
    <n v="2"/>
    <x v="0"/>
    <x v="0"/>
    <s v="Central"/>
    <x v="5"/>
    <s v="East Mississauga"/>
  </r>
  <r>
    <n v="3712"/>
    <x v="157"/>
    <x v="10"/>
    <n v="9"/>
    <n v="8"/>
    <x v="0"/>
    <x v="0"/>
    <s v="Central"/>
    <x v="5"/>
    <s v="East Mississauga"/>
  </r>
  <r>
    <n v="3713"/>
    <x v="157"/>
    <x v="11"/>
    <n v="14"/>
    <n v="12"/>
    <x v="0"/>
    <x v="0"/>
    <s v="Central"/>
    <x v="5"/>
    <s v="East Mississauga"/>
  </r>
  <r>
    <n v="3714"/>
    <x v="157"/>
    <x v="12"/>
    <n v="17"/>
    <n v="26"/>
    <x v="0"/>
    <x v="0"/>
    <s v="Central"/>
    <x v="5"/>
    <s v="East Mississauga"/>
  </r>
  <r>
    <n v="3715"/>
    <x v="157"/>
    <x v="13"/>
    <n v="16"/>
    <n v="31"/>
    <x v="0"/>
    <x v="0"/>
    <s v="Central"/>
    <x v="5"/>
    <s v="East Mississauga"/>
  </r>
  <r>
    <n v="3716"/>
    <x v="157"/>
    <x v="14"/>
    <n v="28"/>
    <n v="33"/>
    <x v="0"/>
    <x v="0"/>
    <s v="Central"/>
    <x v="5"/>
    <s v="East Mississauga"/>
  </r>
  <r>
    <n v="3717"/>
    <x v="157"/>
    <x v="15"/>
    <n v="15"/>
    <n v="20"/>
    <x v="0"/>
    <x v="0"/>
    <s v="Central"/>
    <x v="5"/>
    <s v="East Mississauga"/>
  </r>
  <r>
    <n v="3718"/>
    <x v="157"/>
    <x v="16"/>
    <n v="11"/>
    <n v="35"/>
    <x v="0"/>
    <x v="0"/>
    <s v="Central"/>
    <x v="5"/>
    <s v="East Mississauga"/>
  </r>
  <r>
    <n v="3719"/>
    <x v="157"/>
    <x v="17"/>
    <n v="10"/>
    <n v="27"/>
    <x v="0"/>
    <x v="0"/>
    <s v="Central"/>
    <x v="5"/>
    <s v="East Mississauga"/>
  </r>
  <r>
    <n v="3720"/>
    <x v="157"/>
    <x v="18"/>
    <n v="9"/>
    <n v="24"/>
    <x v="0"/>
    <x v="0"/>
    <s v="Central"/>
    <x v="5"/>
    <s v="East Mississauga"/>
  </r>
  <r>
    <n v="3721"/>
    <x v="157"/>
    <x v="19"/>
    <n v="9"/>
    <n v="26"/>
    <x v="0"/>
    <x v="0"/>
    <s v="Central"/>
    <x v="5"/>
    <s v="East Mississauga"/>
  </r>
  <r>
    <n v="3722"/>
    <x v="157"/>
    <x v="20"/>
    <n v="8"/>
    <n v="16"/>
    <x v="0"/>
    <x v="0"/>
    <s v="Central"/>
    <x v="5"/>
    <s v="East Mississauga"/>
  </r>
  <r>
    <n v="3723"/>
    <x v="157"/>
    <x v="21"/>
    <n v="13"/>
    <n v="27"/>
    <x v="0"/>
    <x v="0"/>
    <s v="Central"/>
    <x v="5"/>
    <s v="East Mississauga"/>
  </r>
  <r>
    <n v="3724"/>
    <x v="157"/>
    <x v="22"/>
    <n v="8"/>
    <n v="22"/>
    <x v="0"/>
    <x v="0"/>
    <s v="Central"/>
    <x v="5"/>
    <s v="East Mississauga"/>
  </r>
  <r>
    <n v="3725"/>
    <x v="157"/>
    <x v="23"/>
    <n v="7"/>
    <n v="10"/>
    <x v="0"/>
    <x v="0"/>
    <s v="Central"/>
    <x v="5"/>
    <s v="East Mississauga"/>
  </r>
  <r>
    <n v="3726"/>
    <x v="158"/>
    <x v="0"/>
    <n v="22"/>
    <n v="0"/>
    <x v="0"/>
    <x v="1"/>
    <s v="Central"/>
    <x v="5"/>
    <s v="East Mississauga"/>
  </r>
  <r>
    <n v="3727"/>
    <x v="158"/>
    <x v="1"/>
    <n v="13"/>
    <n v="4"/>
    <x v="0"/>
    <x v="1"/>
    <s v="Central"/>
    <x v="5"/>
    <s v="East Mississauga"/>
  </r>
  <r>
    <n v="3728"/>
    <x v="158"/>
    <x v="2"/>
    <n v="17"/>
    <n v="6"/>
    <x v="0"/>
    <x v="1"/>
    <s v="Central"/>
    <x v="5"/>
    <s v="East Mississauga"/>
  </r>
  <r>
    <n v="3729"/>
    <x v="158"/>
    <x v="3"/>
    <n v="14"/>
    <n v="1"/>
    <x v="0"/>
    <x v="1"/>
    <s v="Central"/>
    <x v="5"/>
    <s v="East Mississauga"/>
  </r>
  <r>
    <n v="3730"/>
    <x v="158"/>
    <x v="4"/>
    <n v="7"/>
    <n v="3"/>
    <x v="0"/>
    <x v="1"/>
    <s v="Central"/>
    <x v="5"/>
    <s v="East Mississauga"/>
  </r>
  <r>
    <n v="3731"/>
    <x v="158"/>
    <x v="5"/>
    <n v="8"/>
    <n v="2"/>
    <x v="0"/>
    <x v="1"/>
    <s v="Central"/>
    <x v="5"/>
    <s v="East Mississauga"/>
  </r>
  <r>
    <n v="3732"/>
    <x v="158"/>
    <x v="6"/>
    <n v="5"/>
    <n v="0"/>
    <x v="0"/>
    <x v="1"/>
    <s v="Central"/>
    <x v="5"/>
    <s v="East Mississauga"/>
  </r>
  <r>
    <n v="3733"/>
    <x v="158"/>
    <x v="7"/>
    <n v="3"/>
    <n v="1"/>
    <x v="0"/>
    <x v="1"/>
    <s v="Central"/>
    <x v="5"/>
    <s v="East Mississauga"/>
  </r>
  <r>
    <n v="3734"/>
    <x v="158"/>
    <x v="8"/>
    <n v="5"/>
    <n v="2"/>
    <x v="0"/>
    <x v="1"/>
    <s v="Central"/>
    <x v="5"/>
    <s v="East Mississauga"/>
  </r>
  <r>
    <n v="3735"/>
    <x v="158"/>
    <x v="9"/>
    <n v="7"/>
    <n v="0"/>
    <x v="0"/>
    <x v="1"/>
    <s v="Central"/>
    <x v="5"/>
    <s v="East Mississauga"/>
  </r>
  <r>
    <n v="3736"/>
    <x v="158"/>
    <x v="10"/>
    <n v="6"/>
    <n v="2"/>
    <x v="0"/>
    <x v="1"/>
    <s v="Central"/>
    <x v="5"/>
    <s v="East Mississauga"/>
  </r>
  <r>
    <n v="3737"/>
    <x v="158"/>
    <x v="11"/>
    <n v="6"/>
    <n v="0"/>
    <x v="0"/>
    <x v="1"/>
    <s v="Central"/>
    <x v="5"/>
    <s v="East Mississauga"/>
  </r>
  <r>
    <n v="3738"/>
    <x v="158"/>
    <x v="12"/>
    <n v="11"/>
    <n v="4"/>
    <x v="0"/>
    <x v="1"/>
    <s v="Central"/>
    <x v="5"/>
    <s v="East Mississauga"/>
  </r>
  <r>
    <n v="3739"/>
    <x v="158"/>
    <x v="13"/>
    <n v="19"/>
    <n v="3"/>
    <x v="0"/>
    <x v="1"/>
    <s v="Central"/>
    <x v="5"/>
    <s v="East Mississauga"/>
  </r>
  <r>
    <n v="3740"/>
    <x v="158"/>
    <x v="14"/>
    <n v="10"/>
    <n v="0"/>
    <x v="0"/>
    <x v="1"/>
    <s v="Central"/>
    <x v="5"/>
    <s v="East Mississauga"/>
  </r>
  <r>
    <n v="3741"/>
    <x v="158"/>
    <x v="15"/>
    <n v="15"/>
    <n v="2"/>
    <x v="0"/>
    <x v="1"/>
    <s v="Central"/>
    <x v="5"/>
    <s v="East Mississauga"/>
  </r>
  <r>
    <n v="3742"/>
    <x v="158"/>
    <x v="16"/>
    <n v="8"/>
    <n v="2"/>
    <x v="0"/>
    <x v="1"/>
    <s v="Central"/>
    <x v="5"/>
    <s v="East Mississauga"/>
  </r>
  <r>
    <n v="3743"/>
    <x v="158"/>
    <x v="17"/>
    <n v="9"/>
    <n v="2"/>
    <x v="0"/>
    <x v="1"/>
    <s v="Central"/>
    <x v="5"/>
    <s v="East Mississauga"/>
  </r>
  <r>
    <n v="3744"/>
    <x v="158"/>
    <x v="18"/>
    <n v="5"/>
    <n v="2"/>
    <x v="0"/>
    <x v="1"/>
    <s v="Central"/>
    <x v="5"/>
    <s v="East Mississauga"/>
  </r>
  <r>
    <n v="3745"/>
    <x v="158"/>
    <x v="19"/>
    <n v="9"/>
    <n v="0"/>
    <x v="0"/>
    <x v="1"/>
    <s v="Central"/>
    <x v="5"/>
    <s v="East Mississauga"/>
  </r>
  <r>
    <n v="3746"/>
    <x v="158"/>
    <x v="20"/>
    <n v="5"/>
    <n v="2"/>
    <x v="0"/>
    <x v="1"/>
    <s v="Central"/>
    <x v="5"/>
    <s v="East Mississauga"/>
  </r>
  <r>
    <n v="3747"/>
    <x v="158"/>
    <x v="21"/>
    <n v="7"/>
    <n v="1"/>
    <x v="0"/>
    <x v="1"/>
    <s v="Central"/>
    <x v="5"/>
    <s v="East Mississauga"/>
  </r>
  <r>
    <n v="3748"/>
    <x v="158"/>
    <x v="22"/>
    <n v="4"/>
    <n v="1"/>
    <x v="0"/>
    <x v="1"/>
    <s v="Central"/>
    <x v="5"/>
    <s v="East Mississauga"/>
  </r>
  <r>
    <n v="3749"/>
    <x v="158"/>
    <x v="23"/>
    <n v="5"/>
    <n v="5"/>
    <x v="0"/>
    <x v="1"/>
    <s v="Central"/>
    <x v="5"/>
    <s v="East Mississauga"/>
  </r>
  <r>
    <n v="3750"/>
    <x v="159"/>
    <x v="0"/>
    <n v="22"/>
    <n v="9"/>
    <x v="0"/>
    <x v="0"/>
    <s v="Central"/>
    <x v="5"/>
    <s v="East Mississauga"/>
  </r>
  <r>
    <n v="3751"/>
    <x v="159"/>
    <x v="1"/>
    <n v="20"/>
    <n v="10"/>
    <x v="0"/>
    <x v="0"/>
    <s v="Central"/>
    <x v="5"/>
    <s v="East Mississauga"/>
  </r>
  <r>
    <n v="3752"/>
    <x v="159"/>
    <x v="2"/>
    <n v="14"/>
    <n v="7"/>
    <x v="0"/>
    <x v="0"/>
    <s v="Central"/>
    <x v="5"/>
    <s v="East Mississauga"/>
  </r>
  <r>
    <n v="3753"/>
    <x v="159"/>
    <x v="3"/>
    <n v="20"/>
    <n v="7"/>
    <x v="0"/>
    <x v="0"/>
    <s v="Central"/>
    <x v="5"/>
    <s v="East Mississauga"/>
  </r>
  <r>
    <n v="3754"/>
    <x v="159"/>
    <x v="4"/>
    <n v="24"/>
    <n v="6"/>
    <x v="0"/>
    <x v="0"/>
    <s v="Central"/>
    <x v="5"/>
    <s v="East Mississauga"/>
  </r>
  <r>
    <n v="3755"/>
    <x v="159"/>
    <x v="5"/>
    <n v="10"/>
    <n v="4"/>
    <x v="0"/>
    <x v="0"/>
    <s v="Central"/>
    <x v="5"/>
    <s v="East Mississauga"/>
  </r>
  <r>
    <n v="3756"/>
    <x v="159"/>
    <x v="6"/>
    <n v="8"/>
    <n v="0"/>
    <x v="0"/>
    <x v="0"/>
    <s v="Central"/>
    <x v="5"/>
    <s v="East Mississauga"/>
  </r>
  <r>
    <n v="3757"/>
    <x v="159"/>
    <x v="7"/>
    <n v="13"/>
    <n v="2"/>
    <x v="0"/>
    <x v="0"/>
    <s v="Central"/>
    <x v="5"/>
    <s v="East Mississauga"/>
  </r>
  <r>
    <n v="3758"/>
    <x v="159"/>
    <x v="8"/>
    <n v="1"/>
    <n v="2"/>
    <x v="0"/>
    <x v="0"/>
    <s v="Central"/>
    <x v="5"/>
    <s v="East Mississauga"/>
  </r>
  <r>
    <n v="3759"/>
    <x v="159"/>
    <x v="9"/>
    <n v="9"/>
    <n v="5"/>
    <x v="0"/>
    <x v="0"/>
    <s v="Central"/>
    <x v="5"/>
    <s v="East Mississauga"/>
  </r>
  <r>
    <n v="3760"/>
    <x v="159"/>
    <x v="10"/>
    <n v="8"/>
    <n v="9"/>
    <x v="0"/>
    <x v="0"/>
    <s v="Central"/>
    <x v="5"/>
    <s v="East Mississauga"/>
  </r>
  <r>
    <n v="3761"/>
    <x v="159"/>
    <x v="11"/>
    <n v="8"/>
    <n v="3"/>
    <x v="0"/>
    <x v="0"/>
    <s v="Central"/>
    <x v="5"/>
    <s v="East Mississauga"/>
  </r>
  <r>
    <n v="3762"/>
    <x v="159"/>
    <x v="12"/>
    <n v="13"/>
    <n v="19"/>
    <x v="0"/>
    <x v="0"/>
    <s v="Central"/>
    <x v="5"/>
    <s v="East Mississauga"/>
  </r>
  <r>
    <n v="3763"/>
    <x v="159"/>
    <x v="13"/>
    <n v="12"/>
    <n v="8"/>
    <x v="0"/>
    <x v="0"/>
    <s v="Central"/>
    <x v="5"/>
    <s v="East Mississauga"/>
  </r>
  <r>
    <n v="3764"/>
    <x v="159"/>
    <x v="14"/>
    <n v="16"/>
    <n v="10"/>
    <x v="0"/>
    <x v="0"/>
    <s v="Central"/>
    <x v="5"/>
    <s v="East Mississauga"/>
  </r>
  <r>
    <n v="3765"/>
    <x v="159"/>
    <x v="15"/>
    <n v="18"/>
    <n v="15"/>
    <x v="0"/>
    <x v="0"/>
    <s v="Central"/>
    <x v="5"/>
    <s v="East Mississauga"/>
  </r>
  <r>
    <n v="3766"/>
    <x v="159"/>
    <x v="16"/>
    <n v="18"/>
    <n v="8"/>
    <x v="0"/>
    <x v="0"/>
    <s v="Central"/>
    <x v="5"/>
    <s v="East Mississauga"/>
  </r>
  <r>
    <n v="3767"/>
    <x v="159"/>
    <x v="17"/>
    <n v="7"/>
    <n v="3"/>
    <x v="0"/>
    <x v="0"/>
    <s v="Central"/>
    <x v="5"/>
    <s v="East Mississauga"/>
  </r>
  <r>
    <n v="3768"/>
    <x v="159"/>
    <x v="18"/>
    <n v="11"/>
    <n v="6"/>
    <x v="0"/>
    <x v="0"/>
    <s v="Central"/>
    <x v="5"/>
    <s v="East Mississauga"/>
  </r>
  <r>
    <n v="3769"/>
    <x v="159"/>
    <x v="19"/>
    <n v="6"/>
    <n v="5"/>
    <x v="0"/>
    <x v="0"/>
    <s v="Central"/>
    <x v="5"/>
    <s v="East Mississauga"/>
  </r>
  <r>
    <n v="3770"/>
    <x v="159"/>
    <x v="20"/>
    <n v="15"/>
    <n v="4"/>
    <x v="0"/>
    <x v="0"/>
    <s v="Central"/>
    <x v="5"/>
    <s v="East Mississauga"/>
  </r>
  <r>
    <n v="3771"/>
    <x v="159"/>
    <x v="21"/>
    <n v="7"/>
    <n v="1"/>
    <x v="0"/>
    <x v="0"/>
    <s v="Central"/>
    <x v="5"/>
    <s v="East Mississauga"/>
  </r>
  <r>
    <n v="3772"/>
    <x v="159"/>
    <x v="22"/>
    <n v="10"/>
    <n v="8"/>
    <x v="0"/>
    <x v="0"/>
    <s v="Central"/>
    <x v="5"/>
    <s v="East Mississauga"/>
  </r>
  <r>
    <n v="3773"/>
    <x v="159"/>
    <x v="23"/>
    <n v="9"/>
    <n v="7"/>
    <x v="0"/>
    <x v="0"/>
    <s v="Central"/>
    <x v="5"/>
    <s v="East Mississauga"/>
  </r>
  <r>
    <n v="3774"/>
    <x v="160"/>
    <x v="0"/>
    <n v="41"/>
    <n v="1"/>
    <x v="0"/>
    <x v="1"/>
    <s v="Central"/>
    <x v="5"/>
    <s v="East Mississauga"/>
  </r>
  <r>
    <n v="3775"/>
    <x v="160"/>
    <x v="1"/>
    <n v="41"/>
    <n v="4"/>
    <x v="0"/>
    <x v="1"/>
    <s v="Central"/>
    <x v="5"/>
    <s v="East Mississauga"/>
  </r>
  <r>
    <n v="3776"/>
    <x v="160"/>
    <x v="2"/>
    <n v="37"/>
    <n v="7"/>
    <x v="0"/>
    <x v="1"/>
    <s v="Central"/>
    <x v="5"/>
    <s v="East Mississauga"/>
  </r>
  <r>
    <n v="3777"/>
    <x v="160"/>
    <x v="3"/>
    <n v="36"/>
    <n v="0"/>
    <x v="0"/>
    <x v="1"/>
    <s v="Central"/>
    <x v="5"/>
    <s v="East Mississauga"/>
  </r>
  <r>
    <n v="3778"/>
    <x v="160"/>
    <x v="4"/>
    <n v="30"/>
    <n v="3"/>
    <x v="0"/>
    <x v="1"/>
    <s v="Central"/>
    <x v="5"/>
    <s v="East Mississauga"/>
  </r>
  <r>
    <n v="3779"/>
    <x v="160"/>
    <x v="5"/>
    <n v="19"/>
    <n v="5"/>
    <x v="0"/>
    <x v="1"/>
    <s v="Central"/>
    <x v="5"/>
    <s v="East Mississauga"/>
  </r>
  <r>
    <n v="3780"/>
    <x v="160"/>
    <x v="6"/>
    <n v="15"/>
    <n v="1"/>
    <x v="0"/>
    <x v="1"/>
    <s v="Central"/>
    <x v="5"/>
    <s v="East Mississauga"/>
  </r>
  <r>
    <n v="3781"/>
    <x v="160"/>
    <x v="7"/>
    <n v="12"/>
    <n v="2"/>
    <x v="0"/>
    <x v="1"/>
    <s v="Central"/>
    <x v="5"/>
    <s v="East Mississauga"/>
  </r>
  <r>
    <n v="3782"/>
    <x v="160"/>
    <x v="8"/>
    <n v="5"/>
    <n v="3"/>
    <x v="0"/>
    <x v="1"/>
    <s v="Central"/>
    <x v="5"/>
    <s v="East Mississauga"/>
  </r>
  <r>
    <n v="3783"/>
    <x v="160"/>
    <x v="9"/>
    <n v="19"/>
    <n v="0"/>
    <x v="0"/>
    <x v="1"/>
    <s v="Central"/>
    <x v="5"/>
    <s v="East Mississauga"/>
  </r>
  <r>
    <n v="3784"/>
    <x v="160"/>
    <x v="10"/>
    <n v="11"/>
    <n v="1"/>
    <x v="0"/>
    <x v="1"/>
    <s v="Central"/>
    <x v="5"/>
    <s v="East Mississauga"/>
  </r>
  <r>
    <n v="3785"/>
    <x v="160"/>
    <x v="11"/>
    <n v="16"/>
    <n v="1"/>
    <x v="0"/>
    <x v="1"/>
    <s v="Central"/>
    <x v="5"/>
    <s v="East Mississauga"/>
  </r>
  <r>
    <n v="3786"/>
    <x v="160"/>
    <x v="12"/>
    <n v="17"/>
    <n v="2"/>
    <x v="0"/>
    <x v="1"/>
    <s v="Central"/>
    <x v="5"/>
    <s v="East Mississauga"/>
  </r>
  <r>
    <n v="3787"/>
    <x v="160"/>
    <x v="13"/>
    <n v="21"/>
    <n v="4"/>
    <x v="0"/>
    <x v="1"/>
    <s v="Central"/>
    <x v="5"/>
    <s v="East Mississauga"/>
  </r>
  <r>
    <n v="3788"/>
    <x v="160"/>
    <x v="14"/>
    <n v="30"/>
    <n v="2"/>
    <x v="0"/>
    <x v="1"/>
    <s v="Central"/>
    <x v="5"/>
    <s v="East Mississauga"/>
  </r>
  <r>
    <n v="3789"/>
    <x v="160"/>
    <x v="15"/>
    <n v="31"/>
    <n v="4"/>
    <x v="0"/>
    <x v="1"/>
    <s v="Central"/>
    <x v="5"/>
    <s v="East Mississauga"/>
  </r>
  <r>
    <n v="3790"/>
    <x v="160"/>
    <x v="16"/>
    <n v="19"/>
    <n v="1"/>
    <x v="0"/>
    <x v="1"/>
    <s v="Central"/>
    <x v="5"/>
    <s v="East Mississauga"/>
  </r>
  <r>
    <n v="3791"/>
    <x v="160"/>
    <x v="17"/>
    <n v="17"/>
    <n v="3"/>
    <x v="0"/>
    <x v="1"/>
    <s v="Central"/>
    <x v="5"/>
    <s v="East Mississauga"/>
  </r>
  <r>
    <n v="3792"/>
    <x v="160"/>
    <x v="18"/>
    <n v="15"/>
    <n v="1"/>
    <x v="0"/>
    <x v="1"/>
    <s v="Central"/>
    <x v="5"/>
    <s v="East Mississauga"/>
  </r>
  <r>
    <n v="3793"/>
    <x v="160"/>
    <x v="19"/>
    <n v="19"/>
    <n v="4"/>
    <x v="0"/>
    <x v="1"/>
    <s v="Central"/>
    <x v="5"/>
    <s v="East Mississauga"/>
  </r>
  <r>
    <n v="3794"/>
    <x v="160"/>
    <x v="20"/>
    <n v="11"/>
    <n v="2"/>
    <x v="0"/>
    <x v="1"/>
    <s v="Central"/>
    <x v="5"/>
    <s v="East Mississauga"/>
  </r>
  <r>
    <n v="3795"/>
    <x v="160"/>
    <x v="21"/>
    <n v="12"/>
    <n v="4"/>
    <x v="0"/>
    <x v="1"/>
    <s v="Central"/>
    <x v="5"/>
    <s v="East Mississauga"/>
  </r>
  <r>
    <n v="3796"/>
    <x v="160"/>
    <x v="22"/>
    <n v="10"/>
    <n v="1"/>
    <x v="0"/>
    <x v="1"/>
    <s v="Central"/>
    <x v="5"/>
    <s v="East Mississauga"/>
  </r>
  <r>
    <n v="3797"/>
    <x v="160"/>
    <x v="23"/>
    <n v="20"/>
    <n v="1"/>
    <x v="0"/>
    <x v="1"/>
    <s v="Central"/>
    <x v="5"/>
    <s v="East Mississauga"/>
  </r>
  <r>
    <n v="3798"/>
    <x v="161"/>
    <x v="0"/>
    <n v="44"/>
    <n v="1"/>
    <x v="0"/>
    <x v="0"/>
    <s v="Central"/>
    <x v="5"/>
    <s v="East Mississauga"/>
  </r>
  <r>
    <n v="3799"/>
    <x v="161"/>
    <x v="1"/>
    <n v="46"/>
    <n v="5"/>
    <x v="0"/>
    <x v="0"/>
    <s v="Central"/>
    <x v="5"/>
    <s v="East Mississauga"/>
  </r>
  <r>
    <n v="3800"/>
    <x v="161"/>
    <x v="2"/>
    <n v="40"/>
    <n v="4"/>
    <x v="0"/>
    <x v="0"/>
    <s v="Central"/>
    <x v="5"/>
    <s v="East Mississauga"/>
  </r>
  <r>
    <n v="3801"/>
    <x v="161"/>
    <x v="3"/>
    <n v="36"/>
    <n v="5"/>
    <x v="0"/>
    <x v="0"/>
    <s v="Central"/>
    <x v="5"/>
    <s v="East Mississauga"/>
  </r>
  <r>
    <n v="3802"/>
    <x v="161"/>
    <x v="4"/>
    <n v="33"/>
    <n v="4"/>
    <x v="0"/>
    <x v="0"/>
    <s v="Central"/>
    <x v="5"/>
    <s v="East Mississauga"/>
  </r>
  <r>
    <n v="3803"/>
    <x v="161"/>
    <x v="5"/>
    <n v="36"/>
    <n v="2"/>
    <x v="0"/>
    <x v="0"/>
    <s v="Central"/>
    <x v="5"/>
    <s v="East Mississauga"/>
  </r>
  <r>
    <n v="3804"/>
    <x v="161"/>
    <x v="6"/>
    <n v="18"/>
    <n v="1"/>
    <x v="0"/>
    <x v="0"/>
    <s v="Central"/>
    <x v="5"/>
    <s v="East Mississauga"/>
  </r>
  <r>
    <n v="3805"/>
    <x v="161"/>
    <x v="7"/>
    <n v="19"/>
    <n v="1"/>
    <x v="0"/>
    <x v="0"/>
    <s v="Central"/>
    <x v="5"/>
    <s v="East Mississauga"/>
  </r>
  <r>
    <n v="3806"/>
    <x v="161"/>
    <x v="8"/>
    <n v="18"/>
    <n v="2"/>
    <x v="0"/>
    <x v="0"/>
    <s v="Central"/>
    <x v="5"/>
    <s v="East Mississauga"/>
  </r>
  <r>
    <n v="3807"/>
    <x v="161"/>
    <x v="9"/>
    <n v="14"/>
    <n v="1"/>
    <x v="0"/>
    <x v="0"/>
    <s v="Central"/>
    <x v="5"/>
    <s v="East Mississauga"/>
  </r>
  <r>
    <n v="3808"/>
    <x v="161"/>
    <x v="10"/>
    <n v="22"/>
    <n v="3"/>
    <x v="0"/>
    <x v="0"/>
    <s v="Central"/>
    <x v="5"/>
    <s v="East Mississauga"/>
  </r>
  <r>
    <n v="3809"/>
    <x v="161"/>
    <x v="11"/>
    <n v="25"/>
    <n v="0"/>
    <x v="0"/>
    <x v="0"/>
    <s v="Central"/>
    <x v="5"/>
    <s v="East Mississauga"/>
  </r>
  <r>
    <n v="3810"/>
    <x v="161"/>
    <x v="12"/>
    <n v="31"/>
    <n v="3"/>
    <x v="0"/>
    <x v="0"/>
    <s v="Central"/>
    <x v="5"/>
    <s v="East Mississauga"/>
  </r>
  <r>
    <n v="3811"/>
    <x v="161"/>
    <x v="13"/>
    <n v="34"/>
    <n v="4"/>
    <x v="0"/>
    <x v="0"/>
    <s v="Central"/>
    <x v="5"/>
    <s v="East Mississauga"/>
  </r>
  <r>
    <n v="3812"/>
    <x v="161"/>
    <x v="14"/>
    <n v="40"/>
    <n v="3"/>
    <x v="0"/>
    <x v="0"/>
    <s v="Central"/>
    <x v="5"/>
    <s v="East Mississauga"/>
  </r>
  <r>
    <n v="3813"/>
    <x v="161"/>
    <x v="15"/>
    <n v="31"/>
    <n v="4"/>
    <x v="0"/>
    <x v="0"/>
    <s v="Central"/>
    <x v="5"/>
    <s v="East Mississauga"/>
  </r>
  <r>
    <n v="3814"/>
    <x v="161"/>
    <x v="16"/>
    <n v="10"/>
    <n v="3"/>
    <x v="0"/>
    <x v="0"/>
    <s v="Central"/>
    <x v="5"/>
    <s v="East Mississauga"/>
  </r>
  <r>
    <n v="3815"/>
    <x v="161"/>
    <x v="17"/>
    <n v="15"/>
    <n v="7"/>
    <x v="0"/>
    <x v="0"/>
    <s v="Central"/>
    <x v="5"/>
    <s v="East Mississauga"/>
  </r>
  <r>
    <n v="3816"/>
    <x v="161"/>
    <x v="18"/>
    <n v="26"/>
    <n v="0"/>
    <x v="0"/>
    <x v="0"/>
    <s v="Central"/>
    <x v="5"/>
    <s v="East Mississauga"/>
  </r>
  <r>
    <n v="3817"/>
    <x v="161"/>
    <x v="19"/>
    <n v="13"/>
    <n v="2"/>
    <x v="0"/>
    <x v="0"/>
    <s v="Central"/>
    <x v="5"/>
    <s v="East Mississauga"/>
  </r>
  <r>
    <n v="3818"/>
    <x v="161"/>
    <x v="20"/>
    <n v="13"/>
    <n v="1"/>
    <x v="0"/>
    <x v="0"/>
    <s v="Central"/>
    <x v="5"/>
    <s v="East Mississauga"/>
  </r>
  <r>
    <n v="3819"/>
    <x v="161"/>
    <x v="21"/>
    <n v="15"/>
    <n v="3"/>
    <x v="0"/>
    <x v="0"/>
    <s v="Central"/>
    <x v="5"/>
    <s v="East Mississauga"/>
  </r>
  <r>
    <n v="3820"/>
    <x v="161"/>
    <x v="22"/>
    <n v="14"/>
    <n v="1"/>
    <x v="0"/>
    <x v="0"/>
    <s v="Central"/>
    <x v="5"/>
    <s v="East Mississauga"/>
  </r>
  <r>
    <n v="3821"/>
    <x v="161"/>
    <x v="23"/>
    <n v="10"/>
    <n v="3"/>
    <x v="0"/>
    <x v="0"/>
    <s v="Central"/>
    <x v="5"/>
    <s v="East Mississauga"/>
  </r>
  <r>
    <n v="3822"/>
    <x v="162"/>
    <x v="0"/>
    <n v="48"/>
    <n v="7"/>
    <x v="0"/>
    <x v="1"/>
    <s v="Central"/>
    <x v="5"/>
    <s v="East Mississauga"/>
  </r>
  <r>
    <n v="3823"/>
    <x v="162"/>
    <x v="0"/>
    <n v="48"/>
    <n v="7"/>
    <x v="0"/>
    <x v="1"/>
    <s v="Central"/>
    <x v="5"/>
    <s v="East Mississauga"/>
  </r>
  <r>
    <n v="3824"/>
    <x v="162"/>
    <x v="1"/>
    <n v="62"/>
    <n v="18"/>
    <x v="0"/>
    <x v="1"/>
    <s v="Central"/>
    <x v="5"/>
    <s v="East Mississauga"/>
  </r>
  <r>
    <n v="3825"/>
    <x v="162"/>
    <x v="1"/>
    <n v="62"/>
    <n v="18"/>
    <x v="0"/>
    <x v="1"/>
    <s v="Central"/>
    <x v="5"/>
    <s v="East Mississauga"/>
  </r>
  <r>
    <n v="3826"/>
    <x v="162"/>
    <x v="2"/>
    <n v="56"/>
    <n v="16"/>
    <x v="0"/>
    <x v="1"/>
    <s v="Central"/>
    <x v="5"/>
    <s v="East Mississauga"/>
  </r>
  <r>
    <n v="3827"/>
    <x v="162"/>
    <x v="2"/>
    <n v="56"/>
    <n v="16"/>
    <x v="0"/>
    <x v="1"/>
    <s v="Central"/>
    <x v="5"/>
    <s v="East Mississauga"/>
  </r>
  <r>
    <n v="3828"/>
    <x v="162"/>
    <x v="3"/>
    <n v="46"/>
    <n v="4"/>
    <x v="0"/>
    <x v="1"/>
    <s v="Central"/>
    <x v="5"/>
    <s v="East Mississauga"/>
  </r>
  <r>
    <n v="3829"/>
    <x v="162"/>
    <x v="3"/>
    <n v="46"/>
    <n v="4"/>
    <x v="0"/>
    <x v="1"/>
    <s v="Central"/>
    <x v="5"/>
    <s v="East Mississauga"/>
  </r>
  <r>
    <n v="3830"/>
    <x v="162"/>
    <x v="4"/>
    <n v="40"/>
    <n v="11"/>
    <x v="0"/>
    <x v="1"/>
    <s v="Central"/>
    <x v="5"/>
    <s v="East Mississauga"/>
  </r>
  <r>
    <n v="3831"/>
    <x v="162"/>
    <x v="4"/>
    <n v="40"/>
    <n v="11"/>
    <x v="0"/>
    <x v="1"/>
    <s v="Central"/>
    <x v="5"/>
    <s v="East Mississauga"/>
  </r>
  <r>
    <n v="3832"/>
    <x v="162"/>
    <x v="5"/>
    <n v="40"/>
    <n v="9"/>
    <x v="0"/>
    <x v="1"/>
    <s v="Central"/>
    <x v="5"/>
    <s v="East Mississauga"/>
  </r>
  <r>
    <n v="3833"/>
    <x v="162"/>
    <x v="5"/>
    <n v="40"/>
    <n v="9"/>
    <x v="0"/>
    <x v="1"/>
    <s v="Central"/>
    <x v="5"/>
    <s v="East Mississauga"/>
  </r>
  <r>
    <n v="3834"/>
    <x v="162"/>
    <x v="6"/>
    <n v="21"/>
    <n v="11"/>
    <x v="0"/>
    <x v="1"/>
    <s v="Central"/>
    <x v="5"/>
    <s v="East Mississauga"/>
  </r>
  <r>
    <n v="3835"/>
    <x v="162"/>
    <x v="6"/>
    <n v="21"/>
    <n v="11"/>
    <x v="0"/>
    <x v="1"/>
    <s v="Central"/>
    <x v="5"/>
    <s v="East Mississauga"/>
  </r>
  <r>
    <n v="3836"/>
    <x v="162"/>
    <x v="7"/>
    <n v="24"/>
    <n v="7"/>
    <x v="0"/>
    <x v="1"/>
    <s v="Central"/>
    <x v="5"/>
    <s v="East Mississauga"/>
  </r>
  <r>
    <n v="3837"/>
    <x v="162"/>
    <x v="7"/>
    <n v="24"/>
    <n v="7"/>
    <x v="0"/>
    <x v="1"/>
    <s v="Central"/>
    <x v="5"/>
    <s v="East Mississauga"/>
  </r>
  <r>
    <n v="3838"/>
    <x v="162"/>
    <x v="8"/>
    <n v="19"/>
    <n v="4"/>
    <x v="0"/>
    <x v="1"/>
    <s v="Central"/>
    <x v="5"/>
    <s v="East Mississauga"/>
  </r>
  <r>
    <n v="3839"/>
    <x v="162"/>
    <x v="8"/>
    <n v="19"/>
    <n v="4"/>
    <x v="0"/>
    <x v="1"/>
    <s v="Central"/>
    <x v="5"/>
    <s v="East Mississauga"/>
  </r>
  <r>
    <n v="3840"/>
    <x v="162"/>
    <x v="9"/>
    <n v="13"/>
    <n v="4"/>
    <x v="0"/>
    <x v="1"/>
    <s v="Central"/>
    <x v="5"/>
    <s v="East Mississauga"/>
  </r>
  <r>
    <n v="3841"/>
    <x v="162"/>
    <x v="9"/>
    <n v="13"/>
    <n v="4"/>
    <x v="0"/>
    <x v="1"/>
    <s v="Central"/>
    <x v="5"/>
    <s v="East Mississauga"/>
  </r>
  <r>
    <n v="3842"/>
    <x v="162"/>
    <x v="10"/>
    <n v="14"/>
    <n v="3"/>
    <x v="0"/>
    <x v="1"/>
    <s v="Central"/>
    <x v="5"/>
    <s v="East Mississauga"/>
  </r>
  <r>
    <n v="3843"/>
    <x v="162"/>
    <x v="10"/>
    <n v="14"/>
    <n v="3"/>
    <x v="0"/>
    <x v="1"/>
    <s v="Central"/>
    <x v="5"/>
    <s v="East Mississauga"/>
  </r>
  <r>
    <n v="3844"/>
    <x v="162"/>
    <x v="11"/>
    <n v="26"/>
    <n v="4"/>
    <x v="0"/>
    <x v="1"/>
    <s v="Central"/>
    <x v="5"/>
    <s v="East Mississauga"/>
  </r>
  <r>
    <n v="3845"/>
    <x v="162"/>
    <x v="11"/>
    <n v="26"/>
    <n v="4"/>
    <x v="0"/>
    <x v="1"/>
    <s v="Central"/>
    <x v="5"/>
    <s v="East Mississauga"/>
  </r>
  <r>
    <n v="3846"/>
    <x v="162"/>
    <x v="12"/>
    <n v="37"/>
    <n v="7"/>
    <x v="0"/>
    <x v="1"/>
    <s v="Central"/>
    <x v="5"/>
    <s v="East Mississauga"/>
  </r>
  <r>
    <n v="3847"/>
    <x v="162"/>
    <x v="12"/>
    <n v="37"/>
    <n v="7"/>
    <x v="0"/>
    <x v="1"/>
    <s v="Central"/>
    <x v="5"/>
    <s v="East Mississauga"/>
  </r>
  <r>
    <n v="3848"/>
    <x v="162"/>
    <x v="13"/>
    <n v="41"/>
    <n v="11"/>
    <x v="0"/>
    <x v="1"/>
    <s v="Central"/>
    <x v="5"/>
    <s v="East Mississauga"/>
  </r>
  <r>
    <n v="3849"/>
    <x v="162"/>
    <x v="13"/>
    <n v="41"/>
    <n v="11"/>
    <x v="0"/>
    <x v="1"/>
    <s v="Central"/>
    <x v="5"/>
    <s v="East Mississauga"/>
  </r>
  <r>
    <n v="3850"/>
    <x v="162"/>
    <x v="14"/>
    <n v="42"/>
    <n v="10"/>
    <x v="0"/>
    <x v="1"/>
    <s v="Central"/>
    <x v="5"/>
    <s v="East Mississauga"/>
  </r>
  <r>
    <n v="3851"/>
    <x v="162"/>
    <x v="14"/>
    <n v="42"/>
    <n v="10"/>
    <x v="0"/>
    <x v="1"/>
    <s v="Central"/>
    <x v="5"/>
    <s v="East Mississauga"/>
  </r>
  <r>
    <n v="3852"/>
    <x v="162"/>
    <x v="15"/>
    <n v="42"/>
    <n v="15"/>
    <x v="0"/>
    <x v="1"/>
    <s v="Central"/>
    <x v="5"/>
    <s v="East Mississauga"/>
  </r>
  <r>
    <n v="3853"/>
    <x v="162"/>
    <x v="15"/>
    <n v="42"/>
    <n v="15"/>
    <x v="0"/>
    <x v="1"/>
    <s v="Central"/>
    <x v="5"/>
    <s v="East Mississauga"/>
  </r>
  <r>
    <n v="3854"/>
    <x v="162"/>
    <x v="16"/>
    <n v="30"/>
    <n v="7"/>
    <x v="0"/>
    <x v="1"/>
    <s v="Central"/>
    <x v="5"/>
    <s v="East Mississauga"/>
  </r>
  <r>
    <n v="3855"/>
    <x v="162"/>
    <x v="16"/>
    <n v="30"/>
    <n v="7"/>
    <x v="0"/>
    <x v="1"/>
    <s v="Central"/>
    <x v="5"/>
    <s v="East Mississauga"/>
  </r>
  <r>
    <n v="3856"/>
    <x v="162"/>
    <x v="17"/>
    <n v="38"/>
    <n v="9"/>
    <x v="0"/>
    <x v="1"/>
    <s v="Central"/>
    <x v="5"/>
    <s v="East Mississauga"/>
  </r>
  <r>
    <n v="3857"/>
    <x v="162"/>
    <x v="17"/>
    <n v="38"/>
    <n v="9"/>
    <x v="0"/>
    <x v="1"/>
    <s v="Central"/>
    <x v="5"/>
    <s v="East Mississauga"/>
  </r>
  <r>
    <n v="3858"/>
    <x v="162"/>
    <x v="18"/>
    <n v="32"/>
    <n v="9"/>
    <x v="0"/>
    <x v="1"/>
    <s v="Central"/>
    <x v="5"/>
    <s v="East Mississauga"/>
  </r>
  <r>
    <n v="3859"/>
    <x v="162"/>
    <x v="18"/>
    <n v="32"/>
    <n v="9"/>
    <x v="0"/>
    <x v="1"/>
    <s v="Central"/>
    <x v="5"/>
    <s v="East Mississauga"/>
  </r>
  <r>
    <n v="3860"/>
    <x v="162"/>
    <x v="19"/>
    <n v="27"/>
    <n v="5"/>
    <x v="0"/>
    <x v="1"/>
    <s v="Central"/>
    <x v="5"/>
    <s v="East Mississauga"/>
  </r>
  <r>
    <n v="3861"/>
    <x v="162"/>
    <x v="19"/>
    <n v="27"/>
    <n v="5"/>
    <x v="0"/>
    <x v="1"/>
    <s v="Central"/>
    <x v="5"/>
    <s v="East Mississauga"/>
  </r>
  <r>
    <n v="3862"/>
    <x v="162"/>
    <x v="20"/>
    <n v="18"/>
    <n v="11"/>
    <x v="0"/>
    <x v="1"/>
    <s v="Central"/>
    <x v="5"/>
    <s v="East Mississauga"/>
  </r>
  <r>
    <n v="3863"/>
    <x v="162"/>
    <x v="20"/>
    <n v="18"/>
    <n v="11"/>
    <x v="0"/>
    <x v="1"/>
    <s v="Central"/>
    <x v="5"/>
    <s v="East Mississauga"/>
  </r>
  <r>
    <n v="3864"/>
    <x v="162"/>
    <x v="21"/>
    <n v="38"/>
    <n v="9"/>
    <x v="0"/>
    <x v="1"/>
    <s v="Central"/>
    <x v="5"/>
    <s v="East Mississauga"/>
  </r>
  <r>
    <n v="3865"/>
    <x v="162"/>
    <x v="21"/>
    <n v="38"/>
    <n v="9"/>
    <x v="0"/>
    <x v="1"/>
    <s v="Central"/>
    <x v="5"/>
    <s v="East Mississauga"/>
  </r>
  <r>
    <n v="3866"/>
    <x v="162"/>
    <x v="22"/>
    <n v="37"/>
    <n v="7"/>
    <x v="0"/>
    <x v="1"/>
    <s v="Central"/>
    <x v="5"/>
    <s v="East Mississauga"/>
  </r>
  <r>
    <n v="3867"/>
    <x v="162"/>
    <x v="22"/>
    <n v="37"/>
    <n v="7"/>
    <x v="0"/>
    <x v="1"/>
    <s v="Central"/>
    <x v="5"/>
    <s v="East Mississauga"/>
  </r>
  <r>
    <n v="3868"/>
    <x v="162"/>
    <x v="23"/>
    <n v="24"/>
    <n v="10"/>
    <x v="0"/>
    <x v="1"/>
    <s v="Central"/>
    <x v="5"/>
    <s v="East Mississauga"/>
  </r>
  <r>
    <n v="3869"/>
    <x v="162"/>
    <x v="23"/>
    <n v="24"/>
    <n v="10"/>
    <x v="0"/>
    <x v="1"/>
    <s v="Central"/>
    <x v="5"/>
    <s v="East Mississauga"/>
  </r>
  <r>
    <n v="3870"/>
    <x v="163"/>
    <x v="0"/>
    <n v="28"/>
    <n v="5"/>
    <x v="0"/>
    <x v="1"/>
    <s v="Central"/>
    <x v="5"/>
    <s v="South West Mississauga"/>
  </r>
  <r>
    <n v="3871"/>
    <x v="163"/>
    <x v="0"/>
    <n v="28"/>
    <n v="5"/>
    <x v="0"/>
    <x v="1"/>
    <s v="Central"/>
    <x v="5"/>
    <s v="South West Mississauga"/>
  </r>
  <r>
    <n v="3872"/>
    <x v="163"/>
    <x v="1"/>
    <n v="33"/>
    <n v="10"/>
    <x v="0"/>
    <x v="1"/>
    <s v="Central"/>
    <x v="5"/>
    <s v="South West Mississauga"/>
  </r>
  <r>
    <n v="3873"/>
    <x v="163"/>
    <x v="1"/>
    <n v="33"/>
    <n v="10"/>
    <x v="0"/>
    <x v="1"/>
    <s v="Central"/>
    <x v="5"/>
    <s v="South West Mississauga"/>
  </r>
  <r>
    <n v="3874"/>
    <x v="163"/>
    <x v="2"/>
    <n v="19"/>
    <n v="7"/>
    <x v="0"/>
    <x v="1"/>
    <s v="Central"/>
    <x v="5"/>
    <s v="South West Mississauga"/>
  </r>
  <r>
    <n v="3875"/>
    <x v="163"/>
    <x v="2"/>
    <n v="19"/>
    <n v="7"/>
    <x v="0"/>
    <x v="1"/>
    <s v="Central"/>
    <x v="5"/>
    <s v="South West Mississauga"/>
  </r>
  <r>
    <n v="3876"/>
    <x v="163"/>
    <x v="3"/>
    <n v="24"/>
    <n v="7"/>
    <x v="0"/>
    <x v="1"/>
    <s v="Central"/>
    <x v="5"/>
    <s v="South West Mississauga"/>
  </r>
  <r>
    <n v="3877"/>
    <x v="163"/>
    <x v="3"/>
    <n v="24"/>
    <n v="7"/>
    <x v="0"/>
    <x v="1"/>
    <s v="Central"/>
    <x v="5"/>
    <s v="South West Mississauga"/>
  </r>
  <r>
    <n v="3878"/>
    <x v="163"/>
    <x v="4"/>
    <n v="24"/>
    <n v="4"/>
    <x v="0"/>
    <x v="1"/>
    <s v="Central"/>
    <x v="5"/>
    <s v="South West Mississauga"/>
  </r>
  <r>
    <n v="3879"/>
    <x v="163"/>
    <x v="4"/>
    <n v="24"/>
    <n v="4"/>
    <x v="0"/>
    <x v="1"/>
    <s v="Central"/>
    <x v="5"/>
    <s v="South West Mississauga"/>
  </r>
  <r>
    <n v="3880"/>
    <x v="163"/>
    <x v="5"/>
    <n v="17"/>
    <n v="2"/>
    <x v="0"/>
    <x v="1"/>
    <s v="Central"/>
    <x v="5"/>
    <s v="South West Mississauga"/>
  </r>
  <r>
    <n v="3881"/>
    <x v="163"/>
    <x v="5"/>
    <n v="17"/>
    <n v="2"/>
    <x v="0"/>
    <x v="1"/>
    <s v="Central"/>
    <x v="5"/>
    <s v="South West Mississauga"/>
  </r>
  <r>
    <n v="3882"/>
    <x v="163"/>
    <x v="6"/>
    <n v="10"/>
    <n v="2"/>
    <x v="0"/>
    <x v="1"/>
    <s v="Central"/>
    <x v="5"/>
    <s v="South West Mississauga"/>
  </r>
  <r>
    <n v="3883"/>
    <x v="163"/>
    <x v="6"/>
    <n v="10"/>
    <n v="2"/>
    <x v="0"/>
    <x v="1"/>
    <s v="Central"/>
    <x v="5"/>
    <s v="South West Mississauga"/>
  </r>
  <r>
    <n v="3884"/>
    <x v="163"/>
    <x v="7"/>
    <n v="8"/>
    <n v="3"/>
    <x v="0"/>
    <x v="1"/>
    <s v="Central"/>
    <x v="5"/>
    <s v="South West Mississauga"/>
  </r>
  <r>
    <n v="3885"/>
    <x v="163"/>
    <x v="7"/>
    <n v="8"/>
    <n v="3"/>
    <x v="0"/>
    <x v="1"/>
    <s v="Central"/>
    <x v="5"/>
    <s v="South West Mississauga"/>
  </r>
  <r>
    <n v="3886"/>
    <x v="163"/>
    <x v="8"/>
    <n v="9"/>
    <n v="1"/>
    <x v="0"/>
    <x v="1"/>
    <s v="Central"/>
    <x v="5"/>
    <s v="South West Mississauga"/>
  </r>
  <r>
    <n v="3887"/>
    <x v="163"/>
    <x v="8"/>
    <n v="9"/>
    <n v="1"/>
    <x v="0"/>
    <x v="1"/>
    <s v="Central"/>
    <x v="5"/>
    <s v="South West Mississauga"/>
  </r>
  <r>
    <n v="3888"/>
    <x v="163"/>
    <x v="9"/>
    <n v="11"/>
    <n v="6"/>
    <x v="0"/>
    <x v="1"/>
    <s v="Central"/>
    <x v="5"/>
    <s v="South West Mississauga"/>
  </r>
  <r>
    <n v="3889"/>
    <x v="163"/>
    <x v="9"/>
    <n v="11"/>
    <n v="6"/>
    <x v="0"/>
    <x v="1"/>
    <s v="Central"/>
    <x v="5"/>
    <s v="South West Mississauga"/>
  </r>
  <r>
    <n v="3890"/>
    <x v="163"/>
    <x v="10"/>
    <n v="4"/>
    <n v="0"/>
    <x v="0"/>
    <x v="1"/>
    <s v="Central"/>
    <x v="5"/>
    <s v="South West Mississauga"/>
  </r>
  <r>
    <n v="3891"/>
    <x v="163"/>
    <x v="10"/>
    <n v="4"/>
    <n v="0"/>
    <x v="0"/>
    <x v="1"/>
    <s v="Central"/>
    <x v="5"/>
    <s v="South West Mississauga"/>
  </r>
  <r>
    <n v="3892"/>
    <x v="163"/>
    <x v="11"/>
    <n v="9"/>
    <n v="2"/>
    <x v="0"/>
    <x v="1"/>
    <s v="Central"/>
    <x v="5"/>
    <s v="South West Mississauga"/>
  </r>
  <r>
    <n v="3893"/>
    <x v="163"/>
    <x v="11"/>
    <n v="9"/>
    <n v="2"/>
    <x v="0"/>
    <x v="1"/>
    <s v="Central"/>
    <x v="5"/>
    <s v="South West Mississauga"/>
  </r>
  <r>
    <n v="3894"/>
    <x v="163"/>
    <x v="12"/>
    <n v="22"/>
    <n v="5"/>
    <x v="0"/>
    <x v="1"/>
    <s v="Central"/>
    <x v="5"/>
    <s v="South West Mississauga"/>
  </r>
  <r>
    <n v="3895"/>
    <x v="163"/>
    <x v="12"/>
    <n v="22"/>
    <n v="5"/>
    <x v="0"/>
    <x v="1"/>
    <s v="Central"/>
    <x v="5"/>
    <s v="South West Mississauga"/>
  </r>
  <r>
    <n v="3896"/>
    <x v="163"/>
    <x v="13"/>
    <n v="22"/>
    <n v="9"/>
    <x v="0"/>
    <x v="1"/>
    <s v="Central"/>
    <x v="5"/>
    <s v="South West Mississauga"/>
  </r>
  <r>
    <n v="3897"/>
    <x v="163"/>
    <x v="13"/>
    <n v="22"/>
    <n v="9"/>
    <x v="0"/>
    <x v="1"/>
    <s v="Central"/>
    <x v="5"/>
    <s v="South West Mississauga"/>
  </r>
  <r>
    <n v="3898"/>
    <x v="163"/>
    <x v="14"/>
    <n v="24"/>
    <n v="3"/>
    <x v="0"/>
    <x v="1"/>
    <s v="Central"/>
    <x v="5"/>
    <s v="South West Mississauga"/>
  </r>
  <r>
    <n v="3899"/>
    <x v="163"/>
    <x v="14"/>
    <n v="24"/>
    <n v="3"/>
    <x v="0"/>
    <x v="1"/>
    <s v="Central"/>
    <x v="5"/>
    <s v="South West Mississauga"/>
  </r>
  <r>
    <n v="3900"/>
    <x v="163"/>
    <x v="15"/>
    <n v="15"/>
    <n v="3"/>
    <x v="0"/>
    <x v="1"/>
    <s v="Central"/>
    <x v="5"/>
    <s v="South West Mississauga"/>
  </r>
  <r>
    <n v="3901"/>
    <x v="163"/>
    <x v="15"/>
    <n v="15"/>
    <n v="3"/>
    <x v="0"/>
    <x v="1"/>
    <s v="Central"/>
    <x v="5"/>
    <s v="South West Mississauga"/>
  </r>
  <r>
    <n v="3902"/>
    <x v="163"/>
    <x v="16"/>
    <n v="7"/>
    <n v="5"/>
    <x v="0"/>
    <x v="1"/>
    <s v="Central"/>
    <x v="5"/>
    <s v="South West Mississauga"/>
  </r>
  <r>
    <n v="3903"/>
    <x v="163"/>
    <x v="16"/>
    <n v="7"/>
    <n v="5"/>
    <x v="0"/>
    <x v="1"/>
    <s v="Central"/>
    <x v="5"/>
    <s v="South West Mississauga"/>
  </r>
  <r>
    <n v="3904"/>
    <x v="163"/>
    <x v="17"/>
    <n v="17"/>
    <n v="3"/>
    <x v="0"/>
    <x v="1"/>
    <s v="Central"/>
    <x v="5"/>
    <s v="South West Mississauga"/>
  </r>
  <r>
    <n v="3905"/>
    <x v="163"/>
    <x v="17"/>
    <n v="17"/>
    <n v="3"/>
    <x v="0"/>
    <x v="1"/>
    <s v="Central"/>
    <x v="5"/>
    <s v="South West Mississauga"/>
  </r>
  <r>
    <n v="3906"/>
    <x v="163"/>
    <x v="18"/>
    <n v="15"/>
    <n v="1"/>
    <x v="0"/>
    <x v="1"/>
    <s v="Central"/>
    <x v="5"/>
    <s v="South West Mississauga"/>
  </r>
  <r>
    <n v="3907"/>
    <x v="163"/>
    <x v="18"/>
    <n v="15"/>
    <n v="1"/>
    <x v="0"/>
    <x v="1"/>
    <s v="Central"/>
    <x v="5"/>
    <s v="South West Mississauga"/>
  </r>
  <r>
    <n v="3908"/>
    <x v="163"/>
    <x v="19"/>
    <n v="11"/>
    <n v="1"/>
    <x v="0"/>
    <x v="1"/>
    <s v="Central"/>
    <x v="5"/>
    <s v="South West Mississauga"/>
  </r>
  <r>
    <n v="3909"/>
    <x v="163"/>
    <x v="19"/>
    <n v="11"/>
    <n v="1"/>
    <x v="0"/>
    <x v="1"/>
    <s v="Central"/>
    <x v="5"/>
    <s v="South West Mississauga"/>
  </r>
  <r>
    <n v="3910"/>
    <x v="163"/>
    <x v="20"/>
    <n v="11"/>
    <n v="4"/>
    <x v="0"/>
    <x v="1"/>
    <s v="Central"/>
    <x v="5"/>
    <s v="South West Mississauga"/>
  </r>
  <r>
    <n v="3911"/>
    <x v="163"/>
    <x v="20"/>
    <n v="11"/>
    <n v="4"/>
    <x v="0"/>
    <x v="1"/>
    <s v="Central"/>
    <x v="5"/>
    <s v="South West Mississauga"/>
  </r>
  <r>
    <n v="3912"/>
    <x v="163"/>
    <x v="21"/>
    <n v="6"/>
    <n v="1"/>
    <x v="0"/>
    <x v="1"/>
    <s v="Central"/>
    <x v="5"/>
    <s v="South West Mississauga"/>
  </r>
  <r>
    <n v="3913"/>
    <x v="163"/>
    <x v="21"/>
    <n v="6"/>
    <n v="1"/>
    <x v="0"/>
    <x v="1"/>
    <s v="Central"/>
    <x v="5"/>
    <s v="South West Mississauga"/>
  </r>
  <r>
    <n v="3914"/>
    <x v="163"/>
    <x v="22"/>
    <n v="11"/>
    <n v="3"/>
    <x v="0"/>
    <x v="1"/>
    <s v="Central"/>
    <x v="5"/>
    <s v="South West Mississauga"/>
  </r>
  <r>
    <n v="3915"/>
    <x v="163"/>
    <x v="22"/>
    <n v="11"/>
    <n v="3"/>
    <x v="0"/>
    <x v="1"/>
    <s v="Central"/>
    <x v="5"/>
    <s v="South West Mississauga"/>
  </r>
  <r>
    <n v="3916"/>
    <x v="163"/>
    <x v="23"/>
    <n v="11"/>
    <n v="3"/>
    <x v="0"/>
    <x v="1"/>
    <s v="Central"/>
    <x v="5"/>
    <s v="South West Mississauga"/>
  </r>
  <r>
    <n v="3917"/>
    <x v="163"/>
    <x v="23"/>
    <n v="11"/>
    <n v="3"/>
    <x v="0"/>
    <x v="1"/>
    <s v="Central"/>
    <x v="5"/>
    <s v="South West Mississauga"/>
  </r>
  <r>
    <n v="3918"/>
    <x v="164"/>
    <x v="0"/>
    <n v="14"/>
    <n v="0"/>
    <x v="0"/>
    <x v="0"/>
    <s v="Central"/>
    <x v="5"/>
    <s v="East Mississauga"/>
  </r>
  <r>
    <n v="3919"/>
    <x v="164"/>
    <x v="1"/>
    <n v="9"/>
    <n v="1"/>
    <x v="0"/>
    <x v="0"/>
    <s v="Central"/>
    <x v="5"/>
    <s v="East Mississauga"/>
  </r>
  <r>
    <n v="3920"/>
    <x v="164"/>
    <x v="2"/>
    <n v="9"/>
    <n v="0"/>
    <x v="0"/>
    <x v="0"/>
    <s v="Central"/>
    <x v="5"/>
    <s v="East Mississauga"/>
  </r>
  <r>
    <n v="3921"/>
    <x v="164"/>
    <x v="3"/>
    <n v="13"/>
    <n v="1"/>
    <x v="0"/>
    <x v="0"/>
    <s v="Central"/>
    <x v="5"/>
    <s v="East Mississauga"/>
  </r>
  <r>
    <n v="3922"/>
    <x v="164"/>
    <x v="4"/>
    <n v="7"/>
    <n v="0"/>
    <x v="0"/>
    <x v="0"/>
    <s v="Central"/>
    <x v="5"/>
    <s v="East Mississauga"/>
  </r>
  <r>
    <n v="3923"/>
    <x v="164"/>
    <x v="5"/>
    <n v="5"/>
    <n v="0"/>
    <x v="0"/>
    <x v="0"/>
    <s v="Central"/>
    <x v="5"/>
    <s v="East Mississauga"/>
  </r>
  <r>
    <n v="3924"/>
    <x v="164"/>
    <x v="6"/>
    <n v="2"/>
    <n v="0"/>
    <x v="0"/>
    <x v="0"/>
    <s v="Central"/>
    <x v="5"/>
    <s v="East Mississauga"/>
  </r>
  <r>
    <n v="3925"/>
    <x v="164"/>
    <x v="7"/>
    <n v="5"/>
    <n v="0"/>
    <x v="0"/>
    <x v="0"/>
    <s v="Central"/>
    <x v="5"/>
    <s v="East Mississauga"/>
  </r>
  <r>
    <n v="3926"/>
    <x v="164"/>
    <x v="8"/>
    <n v="4"/>
    <n v="0"/>
    <x v="0"/>
    <x v="0"/>
    <s v="Central"/>
    <x v="5"/>
    <s v="East Mississauga"/>
  </r>
  <r>
    <n v="3927"/>
    <x v="164"/>
    <x v="9"/>
    <n v="5"/>
    <n v="1"/>
    <x v="0"/>
    <x v="0"/>
    <s v="Central"/>
    <x v="5"/>
    <s v="East Mississauga"/>
  </r>
  <r>
    <n v="3928"/>
    <x v="164"/>
    <x v="10"/>
    <n v="3"/>
    <n v="0"/>
    <x v="0"/>
    <x v="0"/>
    <s v="Central"/>
    <x v="5"/>
    <s v="East Mississauga"/>
  </r>
  <r>
    <n v="3929"/>
    <x v="164"/>
    <x v="11"/>
    <n v="2"/>
    <n v="0"/>
    <x v="0"/>
    <x v="0"/>
    <s v="Central"/>
    <x v="5"/>
    <s v="East Mississauga"/>
  </r>
  <r>
    <n v="3930"/>
    <x v="164"/>
    <x v="12"/>
    <n v="7"/>
    <n v="1"/>
    <x v="0"/>
    <x v="0"/>
    <s v="Central"/>
    <x v="5"/>
    <s v="East Mississauga"/>
  </r>
  <r>
    <n v="3931"/>
    <x v="164"/>
    <x v="13"/>
    <n v="11"/>
    <n v="0"/>
    <x v="0"/>
    <x v="0"/>
    <s v="Central"/>
    <x v="5"/>
    <s v="East Mississauga"/>
  </r>
  <r>
    <n v="3932"/>
    <x v="164"/>
    <x v="14"/>
    <n v="3"/>
    <n v="1"/>
    <x v="0"/>
    <x v="0"/>
    <s v="Central"/>
    <x v="5"/>
    <s v="East Mississauga"/>
  </r>
  <r>
    <n v="3933"/>
    <x v="164"/>
    <x v="15"/>
    <n v="15"/>
    <n v="0"/>
    <x v="0"/>
    <x v="0"/>
    <s v="Central"/>
    <x v="5"/>
    <s v="East Mississauga"/>
  </r>
  <r>
    <n v="3934"/>
    <x v="164"/>
    <x v="16"/>
    <n v="9"/>
    <n v="0"/>
    <x v="0"/>
    <x v="0"/>
    <s v="Central"/>
    <x v="5"/>
    <s v="East Mississauga"/>
  </r>
  <r>
    <n v="3935"/>
    <x v="164"/>
    <x v="17"/>
    <n v="8"/>
    <n v="0"/>
    <x v="0"/>
    <x v="0"/>
    <s v="Central"/>
    <x v="5"/>
    <s v="East Mississauga"/>
  </r>
  <r>
    <n v="3936"/>
    <x v="164"/>
    <x v="18"/>
    <n v="4"/>
    <n v="1"/>
    <x v="0"/>
    <x v="0"/>
    <s v="Central"/>
    <x v="5"/>
    <s v="East Mississauga"/>
  </r>
  <r>
    <n v="3937"/>
    <x v="164"/>
    <x v="19"/>
    <n v="3"/>
    <n v="0"/>
    <x v="0"/>
    <x v="0"/>
    <s v="Central"/>
    <x v="5"/>
    <s v="East Mississauga"/>
  </r>
  <r>
    <n v="3938"/>
    <x v="164"/>
    <x v="20"/>
    <n v="7"/>
    <n v="0"/>
    <x v="0"/>
    <x v="0"/>
    <s v="Central"/>
    <x v="5"/>
    <s v="East Mississauga"/>
  </r>
  <r>
    <n v="3939"/>
    <x v="164"/>
    <x v="21"/>
    <n v="3"/>
    <n v="0"/>
    <x v="0"/>
    <x v="0"/>
    <s v="Central"/>
    <x v="5"/>
    <s v="East Mississauga"/>
  </r>
  <r>
    <n v="3940"/>
    <x v="164"/>
    <x v="22"/>
    <n v="5"/>
    <n v="0"/>
    <x v="0"/>
    <x v="0"/>
    <s v="Central"/>
    <x v="5"/>
    <s v="East Mississauga"/>
  </r>
  <r>
    <n v="3941"/>
    <x v="164"/>
    <x v="23"/>
    <n v="8"/>
    <n v="1"/>
    <x v="0"/>
    <x v="0"/>
    <s v="Central"/>
    <x v="5"/>
    <s v="East Mississauga"/>
  </r>
  <r>
    <n v="3942"/>
    <x v="165"/>
    <x v="0"/>
    <n v="24"/>
    <n v="2"/>
    <x v="0"/>
    <x v="0"/>
    <s v="Central"/>
    <x v="5"/>
    <s v="East Mississauga"/>
  </r>
  <r>
    <n v="3943"/>
    <x v="165"/>
    <x v="1"/>
    <n v="27"/>
    <n v="4"/>
    <x v="0"/>
    <x v="0"/>
    <s v="Central"/>
    <x v="5"/>
    <s v="East Mississauga"/>
  </r>
  <r>
    <n v="3944"/>
    <x v="165"/>
    <x v="2"/>
    <n v="18"/>
    <n v="4"/>
    <x v="0"/>
    <x v="0"/>
    <s v="Central"/>
    <x v="5"/>
    <s v="East Mississauga"/>
  </r>
  <r>
    <n v="3945"/>
    <x v="165"/>
    <x v="3"/>
    <n v="10"/>
    <n v="6"/>
    <x v="0"/>
    <x v="0"/>
    <s v="Central"/>
    <x v="5"/>
    <s v="East Mississauga"/>
  </r>
  <r>
    <n v="3946"/>
    <x v="165"/>
    <x v="4"/>
    <n v="28"/>
    <n v="4"/>
    <x v="0"/>
    <x v="0"/>
    <s v="Central"/>
    <x v="5"/>
    <s v="East Mississauga"/>
  </r>
  <r>
    <n v="3947"/>
    <x v="165"/>
    <x v="5"/>
    <n v="12"/>
    <n v="0"/>
    <x v="0"/>
    <x v="0"/>
    <s v="Central"/>
    <x v="5"/>
    <s v="East Mississauga"/>
  </r>
  <r>
    <n v="3948"/>
    <x v="165"/>
    <x v="6"/>
    <n v="5"/>
    <n v="1"/>
    <x v="0"/>
    <x v="0"/>
    <s v="Central"/>
    <x v="5"/>
    <s v="East Mississauga"/>
  </r>
  <r>
    <n v="3949"/>
    <x v="165"/>
    <x v="7"/>
    <n v="8"/>
    <n v="1"/>
    <x v="0"/>
    <x v="0"/>
    <s v="Central"/>
    <x v="5"/>
    <s v="East Mississauga"/>
  </r>
  <r>
    <n v="3950"/>
    <x v="165"/>
    <x v="8"/>
    <n v="6"/>
    <n v="2"/>
    <x v="0"/>
    <x v="0"/>
    <s v="Central"/>
    <x v="5"/>
    <s v="East Mississauga"/>
  </r>
  <r>
    <n v="3951"/>
    <x v="165"/>
    <x v="9"/>
    <n v="6"/>
    <n v="1"/>
    <x v="0"/>
    <x v="0"/>
    <s v="Central"/>
    <x v="5"/>
    <s v="East Mississauga"/>
  </r>
  <r>
    <n v="3952"/>
    <x v="165"/>
    <x v="10"/>
    <n v="12"/>
    <n v="1"/>
    <x v="0"/>
    <x v="0"/>
    <s v="Central"/>
    <x v="5"/>
    <s v="East Mississauga"/>
  </r>
  <r>
    <n v="3953"/>
    <x v="165"/>
    <x v="11"/>
    <n v="10"/>
    <n v="2"/>
    <x v="0"/>
    <x v="0"/>
    <s v="Central"/>
    <x v="5"/>
    <s v="East Mississauga"/>
  </r>
  <r>
    <n v="3954"/>
    <x v="165"/>
    <x v="12"/>
    <n v="7"/>
    <n v="4"/>
    <x v="0"/>
    <x v="0"/>
    <s v="Central"/>
    <x v="5"/>
    <s v="East Mississauga"/>
  </r>
  <r>
    <n v="3955"/>
    <x v="165"/>
    <x v="13"/>
    <n v="12"/>
    <n v="4"/>
    <x v="0"/>
    <x v="0"/>
    <s v="Central"/>
    <x v="5"/>
    <s v="East Mississauga"/>
  </r>
  <r>
    <n v="3956"/>
    <x v="165"/>
    <x v="14"/>
    <n v="6"/>
    <n v="5"/>
    <x v="0"/>
    <x v="0"/>
    <s v="Central"/>
    <x v="5"/>
    <s v="East Mississauga"/>
  </r>
  <r>
    <n v="3957"/>
    <x v="165"/>
    <x v="15"/>
    <n v="9"/>
    <n v="3"/>
    <x v="0"/>
    <x v="0"/>
    <s v="Central"/>
    <x v="5"/>
    <s v="East Mississauga"/>
  </r>
  <r>
    <n v="3958"/>
    <x v="165"/>
    <x v="16"/>
    <n v="9"/>
    <n v="3"/>
    <x v="0"/>
    <x v="0"/>
    <s v="Central"/>
    <x v="5"/>
    <s v="East Mississauga"/>
  </r>
  <r>
    <n v="3959"/>
    <x v="165"/>
    <x v="17"/>
    <n v="9"/>
    <n v="2"/>
    <x v="0"/>
    <x v="0"/>
    <s v="Central"/>
    <x v="5"/>
    <s v="East Mississauga"/>
  </r>
  <r>
    <n v="3960"/>
    <x v="165"/>
    <x v="18"/>
    <n v="4"/>
    <n v="2"/>
    <x v="0"/>
    <x v="0"/>
    <s v="Central"/>
    <x v="5"/>
    <s v="East Mississauga"/>
  </r>
  <r>
    <n v="3961"/>
    <x v="165"/>
    <x v="19"/>
    <n v="12"/>
    <n v="3"/>
    <x v="0"/>
    <x v="0"/>
    <s v="Central"/>
    <x v="5"/>
    <s v="East Mississauga"/>
  </r>
  <r>
    <n v="3962"/>
    <x v="165"/>
    <x v="20"/>
    <n v="9"/>
    <n v="1"/>
    <x v="0"/>
    <x v="0"/>
    <s v="Central"/>
    <x v="5"/>
    <s v="East Mississauga"/>
  </r>
  <r>
    <n v="3963"/>
    <x v="165"/>
    <x v="21"/>
    <n v="9"/>
    <n v="1"/>
    <x v="0"/>
    <x v="0"/>
    <s v="Central"/>
    <x v="5"/>
    <s v="East Mississauga"/>
  </r>
  <r>
    <n v="3964"/>
    <x v="165"/>
    <x v="22"/>
    <n v="11"/>
    <n v="2"/>
    <x v="0"/>
    <x v="0"/>
    <s v="Central"/>
    <x v="5"/>
    <s v="East Mississauga"/>
  </r>
  <r>
    <n v="3965"/>
    <x v="165"/>
    <x v="23"/>
    <n v="15"/>
    <n v="3"/>
    <x v="0"/>
    <x v="0"/>
    <s v="Central"/>
    <x v="5"/>
    <s v="East Mississauga"/>
  </r>
  <r>
    <n v="3966"/>
    <x v="166"/>
    <x v="0"/>
    <n v="24"/>
    <n v="2"/>
    <x v="0"/>
    <x v="0"/>
    <s v="Central"/>
    <x v="5"/>
    <s v="South West Mississauga"/>
  </r>
  <r>
    <n v="3967"/>
    <x v="166"/>
    <x v="1"/>
    <n v="21"/>
    <n v="4"/>
    <x v="0"/>
    <x v="0"/>
    <s v="Central"/>
    <x v="5"/>
    <s v="South West Mississauga"/>
  </r>
  <r>
    <n v="3968"/>
    <x v="166"/>
    <x v="2"/>
    <n v="20"/>
    <n v="7"/>
    <x v="0"/>
    <x v="0"/>
    <s v="Central"/>
    <x v="5"/>
    <s v="South West Mississauga"/>
  </r>
  <r>
    <n v="3969"/>
    <x v="166"/>
    <x v="3"/>
    <n v="8"/>
    <n v="7"/>
    <x v="0"/>
    <x v="0"/>
    <s v="Central"/>
    <x v="5"/>
    <s v="South West Mississauga"/>
  </r>
  <r>
    <n v="3970"/>
    <x v="166"/>
    <x v="4"/>
    <n v="8"/>
    <n v="2"/>
    <x v="0"/>
    <x v="0"/>
    <s v="Central"/>
    <x v="5"/>
    <s v="South West Mississauga"/>
  </r>
  <r>
    <n v="3971"/>
    <x v="166"/>
    <x v="5"/>
    <n v="7"/>
    <n v="2"/>
    <x v="0"/>
    <x v="0"/>
    <s v="Central"/>
    <x v="5"/>
    <s v="South West Mississauga"/>
  </r>
  <r>
    <n v="3972"/>
    <x v="166"/>
    <x v="6"/>
    <n v="3"/>
    <n v="0"/>
    <x v="0"/>
    <x v="0"/>
    <s v="Central"/>
    <x v="5"/>
    <s v="South West Mississauga"/>
  </r>
  <r>
    <n v="3973"/>
    <x v="166"/>
    <x v="7"/>
    <n v="6"/>
    <n v="0"/>
    <x v="0"/>
    <x v="0"/>
    <s v="Central"/>
    <x v="5"/>
    <s v="South West Mississauga"/>
  </r>
  <r>
    <n v="3974"/>
    <x v="166"/>
    <x v="8"/>
    <n v="8"/>
    <n v="1"/>
    <x v="0"/>
    <x v="0"/>
    <s v="Central"/>
    <x v="5"/>
    <s v="South West Mississauga"/>
  </r>
  <r>
    <n v="3975"/>
    <x v="166"/>
    <x v="9"/>
    <n v="5"/>
    <n v="1"/>
    <x v="0"/>
    <x v="0"/>
    <s v="Central"/>
    <x v="5"/>
    <s v="South West Mississauga"/>
  </r>
  <r>
    <n v="3976"/>
    <x v="166"/>
    <x v="10"/>
    <n v="9"/>
    <n v="1"/>
    <x v="0"/>
    <x v="0"/>
    <s v="Central"/>
    <x v="5"/>
    <s v="South West Mississauga"/>
  </r>
  <r>
    <n v="3977"/>
    <x v="166"/>
    <x v="11"/>
    <n v="6"/>
    <n v="6"/>
    <x v="0"/>
    <x v="0"/>
    <s v="Central"/>
    <x v="5"/>
    <s v="South West Mississauga"/>
  </r>
  <r>
    <n v="3978"/>
    <x v="166"/>
    <x v="12"/>
    <n v="6"/>
    <n v="1"/>
    <x v="0"/>
    <x v="0"/>
    <s v="Central"/>
    <x v="5"/>
    <s v="South West Mississauga"/>
  </r>
  <r>
    <n v="3979"/>
    <x v="166"/>
    <x v="13"/>
    <n v="15"/>
    <n v="4"/>
    <x v="0"/>
    <x v="0"/>
    <s v="Central"/>
    <x v="5"/>
    <s v="South West Mississauga"/>
  </r>
  <r>
    <n v="3980"/>
    <x v="166"/>
    <x v="14"/>
    <n v="11"/>
    <n v="4"/>
    <x v="0"/>
    <x v="0"/>
    <s v="Central"/>
    <x v="5"/>
    <s v="South West Mississauga"/>
  </r>
  <r>
    <n v="3981"/>
    <x v="166"/>
    <x v="15"/>
    <n v="10"/>
    <n v="2"/>
    <x v="0"/>
    <x v="0"/>
    <s v="Central"/>
    <x v="5"/>
    <s v="South West Mississauga"/>
  </r>
  <r>
    <n v="3982"/>
    <x v="166"/>
    <x v="16"/>
    <n v="10"/>
    <n v="3"/>
    <x v="0"/>
    <x v="0"/>
    <s v="Central"/>
    <x v="5"/>
    <s v="South West Mississauga"/>
  </r>
  <r>
    <n v="3983"/>
    <x v="166"/>
    <x v="17"/>
    <n v="6"/>
    <n v="1"/>
    <x v="0"/>
    <x v="0"/>
    <s v="Central"/>
    <x v="5"/>
    <s v="South West Mississauga"/>
  </r>
  <r>
    <n v="3984"/>
    <x v="166"/>
    <x v="18"/>
    <n v="11"/>
    <n v="3"/>
    <x v="0"/>
    <x v="0"/>
    <s v="Central"/>
    <x v="5"/>
    <s v="South West Mississauga"/>
  </r>
  <r>
    <n v="3985"/>
    <x v="166"/>
    <x v="19"/>
    <n v="8"/>
    <n v="0"/>
    <x v="0"/>
    <x v="0"/>
    <s v="Central"/>
    <x v="5"/>
    <s v="South West Mississauga"/>
  </r>
  <r>
    <n v="3986"/>
    <x v="166"/>
    <x v="20"/>
    <n v="7"/>
    <n v="1"/>
    <x v="0"/>
    <x v="0"/>
    <s v="Central"/>
    <x v="5"/>
    <s v="South West Mississauga"/>
  </r>
  <r>
    <n v="3987"/>
    <x v="166"/>
    <x v="21"/>
    <n v="4"/>
    <n v="1"/>
    <x v="0"/>
    <x v="0"/>
    <s v="Central"/>
    <x v="5"/>
    <s v="South West Mississauga"/>
  </r>
  <r>
    <n v="3988"/>
    <x v="166"/>
    <x v="22"/>
    <n v="16"/>
    <n v="0"/>
    <x v="0"/>
    <x v="0"/>
    <s v="Central"/>
    <x v="5"/>
    <s v="South West Mississauga"/>
  </r>
  <r>
    <n v="3989"/>
    <x v="166"/>
    <x v="23"/>
    <n v="20"/>
    <n v="2"/>
    <x v="0"/>
    <x v="0"/>
    <s v="Central"/>
    <x v="5"/>
    <s v="South West Mississauga"/>
  </r>
  <r>
    <n v="3990"/>
    <x v="167"/>
    <x v="0"/>
    <n v="30"/>
    <n v="8"/>
    <x v="0"/>
    <x v="0"/>
    <s v="Central"/>
    <x v="5"/>
    <s v="South West Mississauga"/>
  </r>
  <r>
    <n v="3991"/>
    <x v="167"/>
    <x v="1"/>
    <n v="32"/>
    <n v="12"/>
    <x v="0"/>
    <x v="0"/>
    <s v="Central"/>
    <x v="5"/>
    <s v="South West Mississauga"/>
  </r>
  <r>
    <n v="3992"/>
    <x v="167"/>
    <x v="2"/>
    <n v="28"/>
    <n v="11"/>
    <x v="0"/>
    <x v="0"/>
    <s v="Central"/>
    <x v="5"/>
    <s v="South West Mississauga"/>
  </r>
  <r>
    <n v="3993"/>
    <x v="167"/>
    <x v="3"/>
    <n v="25"/>
    <n v="5"/>
    <x v="0"/>
    <x v="0"/>
    <s v="Central"/>
    <x v="5"/>
    <s v="South West Mississauga"/>
  </r>
  <r>
    <n v="3994"/>
    <x v="167"/>
    <x v="4"/>
    <n v="19"/>
    <n v="7"/>
    <x v="0"/>
    <x v="0"/>
    <s v="Central"/>
    <x v="5"/>
    <s v="South West Mississauga"/>
  </r>
  <r>
    <n v="3995"/>
    <x v="167"/>
    <x v="5"/>
    <n v="15"/>
    <n v="0"/>
    <x v="0"/>
    <x v="0"/>
    <s v="Central"/>
    <x v="5"/>
    <s v="South West Mississauga"/>
  </r>
  <r>
    <n v="3996"/>
    <x v="167"/>
    <x v="6"/>
    <n v="7"/>
    <n v="2"/>
    <x v="0"/>
    <x v="0"/>
    <s v="Central"/>
    <x v="5"/>
    <s v="South West Mississauga"/>
  </r>
  <r>
    <n v="3997"/>
    <x v="167"/>
    <x v="7"/>
    <n v="12"/>
    <n v="5"/>
    <x v="0"/>
    <x v="0"/>
    <s v="Central"/>
    <x v="5"/>
    <s v="South West Mississauga"/>
  </r>
  <r>
    <n v="3998"/>
    <x v="167"/>
    <x v="8"/>
    <n v="10"/>
    <n v="6"/>
    <x v="0"/>
    <x v="0"/>
    <s v="Central"/>
    <x v="5"/>
    <s v="South West Mississauga"/>
  </r>
  <r>
    <n v="3999"/>
    <x v="167"/>
    <x v="9"/>
    <n v="5"/>
    <n v="4"/>
    <x v="0"/>
    <x v="0"/>
    <s v="Central"/>
    <x v="5"/>
    <s v="South West Mississauga"/>
  </r>
  <r>
    <n v="4000"/>
    <x v="167"/>
    <x v="10"/>
    <n v="10"/>
    <n v="4"/>
    <x v="0"/>
    <x v="0"/>
    <s v="Central"/>
    <x v="5"/>
    <s v="South West Mississauga"/>
  </r>
  <r>
    <n v="4001"/>
    <x v="167"/>
    <x v="11"/>
    <n v="13"/>
    <n v="6"/>
    <x v="0"/>
    <x v="0"/>
    <s v="Central"/>
    <x v="5"/>
    <s v="South West Mississauga"/>
  </r>
  <r>
    <n v="4002"/>
    <x v="167"/>
    <x v="12"/>
    <n v="9"/>
    <n v="4"/>
    <x v="0"/>
    <x v="0"/>
    <s v="Central"/>
    <x v="5"/>
    <s v="South West Mississauga"/>
  </r>
  <r>
    <n v="4003"/>
    <x v="167"/>
    <x v="13"/>
    <n v="21"/>
    <n v="4"/>
    <x v="0"/>
    <x v="0"/>
    <s v="Central"/>
    <x v="5"/>
    <s v="South West Mississauga"/>
  </r>
  <r>
    <n v="4004"/>
    <x v="167"/>
    <x v="14"/>
    <n v="15"/>
    <n v="10"/>
    <x v="0"/>
    <x v="0"/>
    <s v="Central"/>
    <x v="5"/>
    <s v="South West Mississauga"/>
  </r>
  <r>
    <n v="4005"/>
    <x v="167"/>
    <x v="15"/>
    <n v="35"/>
    <n v="8"/>
    <x v="0"/>
    <x v="0"/>
    <s v="Central"/>
    <x v="5"/>
    <s v="South West Mississauga"/>
  </r>
  <r>
    <n v="4006"/>
    <x v="167"/>
    <x v="16"/>
    <n v="19"/>
    <n v="5"/>
    <x v="0"/>
    <x v="0"/>
    <s v="Central"/>
    <x v="5"/>
    <s v="South West Mississauga"/>
  </r>
  <r>
    <n v="4007"/>
    <x v="167"/>
    <x v="17"/>
    <n v="17"/>
    <n v="1"/>
    <x v="0"/>
    <x v="0"/>
    <s v="Central"/>
    <x v="5"/>
    <s v="South West Mississauga"/>
  </r>
  <r>
    <n v="4008"/>
    <x v="167"/>
    <x v="18"/>
    <n v="17"/>
    <n v="3"/>
    <x v="0"/>
    <x v="0"/>
    <s v="Central"/>
    <x v="5"/>
    <s v="South West Mississauga"/>
  </r>
  <r>
    <n v="4009"/>
    <x v="167"/>
    <x v="19"/>
    <n v="21"/>
    <n v="5"/>
    <x v="0"/>
    <x v="0"/>
    <s v="Central"/>
    <x v="5"/>
    <s v="South West Mississauga"/>
  </r>
  <r>
    <n v="4010"/>
    <x v="167"/>
    <x v="20"/>
    <n v="14"/>
    <n v="3"/>
    <x v="0"/>
    <x v="0"/>
    <s v="Central"/>
    <x v="5"/>
    <s v="South West Mississauga"/>
  </r>
  <r>
    <n v="4011"/>
    <x v="167"/>
    <x v="21"/>
    <n v="14"/>
    <n v="4"/>
    <x v="0"/>
    <x v="0"/>
    <s v="Central"/>
    <x v="5"/>
    <s v="South West Mississauga"/>
  </r>
  <r>
    <n v="4012"/>
    <x v="167"/>
    <x v="22"/>
    <n v="12"/>
    <n v="8"/>
    <x v="0"/>
    <x v="0"/>
    <s v="Central"/>
    <x v="5"/>
    <s v="South West Mississauga"/>
  </r>
  <r>
    <n v="4013"/>
    <x v="167"/>
    <x v="23"/>
    <n v="14"/>
    <n v="5"/>
    <x v="0"/>
    <x v="0"/>
    <s v="Central"/>
    <x v="5"/>
    <s v="South West Mississauga"/>
  </r>
  <r>
    <n v="4014"/>
    <x v="168"/>
    <x v="0"/>
    <n v="12"/>
    <n v="2"/>
    <x v="0"/>
    <x v="1"/>
    <s v="Central"/>
    <x v="5"/>
    <s v="South West Mississauga"/>
  </r>
  <r>
    <n v="4015"/>
    <x v="168"/>
    <x v="1"/>
    <n v="30"/>
    <n v="5"/>
    <x v="0"/>
    <x v="1"/>
    <s v="Central"/>
    <x v="5"/>
    <s v="South West Mississauga"/>
  </r>
  <r>
    <n v="4016"/>
    <x v="168"/>
    <x v="2"/>
    <n v="5"/>
    <n v="5"/>
    <x v="0"/>
    <x v="1"/>
    <s v="Central"/>
    <x v="5"/>
    <s v="South West Mississauga"/>
  </r>
  <r>
    <n v="4017"/>
    <x v="168"/>
    <x v="3"/>
    <n v="2"/>
    <n v="7"/>
    <x v="0"/>
    <x v="1"/>
    <s v="Central"/>
    <x v="5"/>
    <s v="South West Mississauga"/>
  </r>
  <r>
    <n v="4018"/>
    <x v="168"/>
    <x v="4"/>
    <n v="7"/>
    <n v="3"/>
    <x v="0"/>
    <x v="1"/>
    <s v="Central"/>
    <x v="5"/>
    <s v="South West Mississauga"/>
  </r>
  <r>
    <n v="4019"/>
    <x v="168"/>
    <x v="5"/>
    <n v="7"/>
    <n v="1"/>
    <x v="0"/>
    <x v="1"/>
    <s v="Central"/>
    <x v="5"/>
    <s v="South West Mississauga"/>
  </r>
  <r>
    <n v="4020"/>
    <x v="168"/>
    <x v="6"/>
    <n v="3"/>
    <n v="0"/>
    <x v="0"/>
    <x v="1"/>
    <s v="Central"/>
    <x v="5"/>
    <s v="South West Mississauga"/>
  </r>
  <r>
    <n v="4021"/>
    <x v="168"/>
    <x v="7"/>
    <n v="4"/>
    <n v="0"/>
    <x v="0"/>
    <x v="1"/>
    <s v="Central"/>
    <x v="5"/>
    <s v="South West Mississauga"/>
  </r>
  <r>
    <n v="4022"/>
    <x v="168"/>
    <x v="8"/>
    <n v="7"/>
    <n v="1"/>
    <x v="0"/>
    <x v="1"/>
    <s v="Central"/>
    <x v="5"/>
    <s v="South West Mississauga"/>
  </r>
  <r>
    <n v="4023"/>
    <x v="168"/>
    <x v="9"/>
    <n v="6"/>
    <n v="2"/>
    <x v="0"/>
    <x v="1"/>
    <s v="Central"/>
    <x v="5"/>
    <s v="South West Mississauga"/>
  </r>
  <r>
    <n v="4024"/>
    <x v="168"/>
    <x v="10"/>
    <n v="6"/>
    <n v="0"/>
    <x v="0"/>
    <x v="1"/>
    <s v="Central"/>
    <x v="5"/>
    <s v="South West Mississauga"/>
  </r>
  <r>
    <n v="4025"/>
    <x v="168"/>
    <x v="11"/>
    <n v="5"/>
    <n v="2"/>
    <x v="0"/>
    <x v="1"/>
    <s v="Central"/>
    <x v="5"/>
    <s v="South West Mississauga"/>
  </r>
  <r>
    <n v="4026"/>
    <x v="168"/>
    <x v="12"/>
    <n v="4"/>
    <n v="6"/>
    <x v="0"/>
    <x v="1"/>
    <s v="Central"/>
    <x v="5"/>
    <s v="South West Mississauga"/>
  </r>
  <r>
    <n v="4027"/>
    <x v="168"/>
    <x v="13"/>
    <n v="7"/>
    <n v="4"/>
    <x v="0"/>
    <x v="1"/>
    <s v="Central"/>
    <x v="5"/>
    <s v="South West Mississauga"/>
  </r>
  <r>
    <n v="4028"/>
    <x v="168"/>
    <x v="14"/>
    <n v="5"/>
    <n v="2"/>
    <x v="0"/>
    <x v="1"/>
    <s v="Central"/>
    <x v="5"/>
    <s v="South West Mississauga"/>
  </r>
  <r>
    <n v="4029"/>
    <x v="168"/>
    <x v="15"/>
    <n v="11"/>
    <n v="8"/>
    <x v="0"/>
    <x v="1"/>
    <s v="Central"/>
    <x v="5"/>
    <s v="South West Mississauga"/>
  </r>
  <r>
    <n v="4030"/>
    <x v="168"/>
    <x v="16"/>
    <n v="9"/>
    <n v="4"/>
    <x v="0"/>
    <x v="1"/>
    <s v="Central"/>
    <x v="5"/>
    <s v="South West Mississauga"/>
  </r>
  <r>
    <n v="4031"/>
    <x v="168"/>
    <x v="17"/>
    <n v="11"/>
    <n v="3"/>
    <x v="0"/>
    <x v="1"/>
    <s v="Central"/>
    <x v="5"/>
    <s v="South West Mississauga"/>
  </r>
  <r>
    <n v="4032"/>
    <x v="168"/>
    <x v="18"/>
    <n v="13"/>
    <n v="1"/>
    <x v="0"/>
    <x v="1"/>
    <s v="Central"/>
    <x v="5"/>
    <s v="South West Mississauga"/>
  </r>
  <r>
    <n v="4033"/>
    <x v="168"/>
    <x v="19"/>
    <n v="3"/>
    <n v="2"/>
    <x v="0"/>
    <x v="1"/>
    <s v="Central"/>
    <x v="5"/>
    <s v="South West Mississauga"/>
  </r>
  <r>
    <n v="4034"/>
    <x v="168"/>
    <x v="20"/>
    <n v="9"/>
    <n v="1"/>
    <x v="0"/>
    <x v="1"/>
    <s v="Central"/>
    <x v="5"/>
    <s v="South West Mississauga"/>
  </r>
  <r>
    <n v="4035"/>
    <x v="168"/>
    <x v="21"/>
    <n v="3"/>
    <n v="0"/>
    <x v="0"/>
    <x v="1"/>
    <s v="Central"/>
    <x v="5"/>
    <s v="South West Mississauga"/>
  </r>
  <r>
    <n v="4036"/>
    <x v="168"/>
    <x v="22"/>
    <n v="4"/>
    <n v="0"/>
    <x v="0"/>
    <x v="1"/>
    <s v="Central"/>
    <x v="5"/>
    <s v="South West Mississauga"/>
  </r>
  <r>
    <n v="4037"/>
    <x v="168"/>
    <x v="23"/>
    <n v="9"/>
    <n v="3"/>
    <x v="0"/>
    <x v="1"/>
    <s v="Central"/>
    <x v="5"/>
    <s v="South West Mississauga"/>
  </r>
  <r>
    <n v="4038"/>
    <x v="169"/>
    <x v="0"/>
    <n v="38"/>
    <n v="10"/>
    <x v="0"/>
    <x v="1"/>
    <s v="Central"/>
    <x v="5"/>
    <s v="South West Mississauga"/>
  </r>
  <r>
    <n v="4039"/>
    <x v="169"/>
    <x v="1"/>
    <n v="49"/>
    <n v="16"/>
    <x v="0"/>
    <x v="1"/>
    <s v="Central"/>
    <x v="5"/>
    <s v="South West Mississauga"/>
  </r>
  <r>
    <n v="4040"/>
    <x v="169"/>
    <x v="2"/>
    <n v="42"/>
    <n v="12"/>
    <x v="0"/>
    <x v="1"/>
    <s v="Central"/>
    <x v="5"/>
    <s v="South West Mississauga"/>
  </r>
  <r>
    <n v="4041"/>
    <x v="169"/>
    <x v="3"/>
    <n v="26"/>
    <n v="10"/>
    <x v="0"/>
    <x v="1"/>
    <s v="Central"/>
    <x v="5"/>
    <s v="South West Mississauga"/>
  </r>
  <r>
    <n v="4042"/>
    <x v="169"/>
    <x v="4"/>
    <n v="28"/>
    <n v="6"/>
    <x v="0"/>
    <x v="1"/>
    <s v="Central"/>
    <x v="5"/>
    <s v="South West Mississauga"/>
  </r>
  <r>
    <n v="4043"/>
    <x v="169"/>
    <x v="5"/>
    <n v="22"/>
    <n v="2"/>
    <x v="0"/>
    <x v="1"/>
    <s v="Central"/>
    <x v="5"/>
    <s v="South West Mississauga"/>
  </r>
  <r>
    <n v="4044"/>
    <x v="169"/>
    <x v="6"/>
    <n v="20"/>
    <n v="6"/>
    <x v="0"/>
    <x v="1"/>
    <s v="Central"/>
    <x v="5"/>
    <s v="South West Mississauga"/>
  </r>
  <r>
    <n v="4045"/>
    <x v="169"/>
    <x v="7"/>
    <n v="9"/>
    <n v="6"/>
    <x v="0"/>
    <x v="1"/>
    <s v="Central"/>
    <x v="5"/>
    <s v="South West Mississauga"/>
  </r>
  <r>
    <n v="4046"/>
    <x v="169"/>
    <x v="8"/>
    <n v="17"/>
    <n v="2"/>
    <x v="0"/>
    <x v="1"/>
    <s v="Central"/>
    <x v="5"/>
    <s v="South West Mississauga"/>
  </r>
  <r>
    <n v="4047"/>
    <x v="169"/>
    <x v="9"/>
    <n v="18"/>
    <n v="4"/>
    <x v="0"/>
    <x v="1"/>
    <s v="Central"/>
    <x v="5"/>
    <s v="South West Mississauga"/>
  </r>
  <r>
    <n v="4048"/>
    <x v="169"/>
    <x v="10"/>
    <n v="17"/>
    <n v="5"/>
    <x v="0"/>
    <x v="1"/>
    <s v="Central"/>
    <x v="5"/>
    <s v="South West Mississauga"/>
  </r>
  <r>
    <n v="4049"/>
    <x v="169"/>
    <x v="11"/>
    <n v="9"/>
    <n v="9"/>
    <x v="0"/>
    <x v="1"/>
    <s v="Central"/>
    <x v="5"/>
    <s v="South West Mississauga"/>
  </r>
  <r>
    <n v="4050"/>
    <x v="169"/>
    <x v="12"/>
    <n v="18"/>
    <n v="12"/>
    <x v="0"/>
    <x v="1"/>
    <s v="Central"/>
    <x v="5"/>
    <s v="South West Mississauga"/>
  </r>
  <r>
    <n v="4051"/>
    <x v="169"/>
    <x v="13"/>
    <n v="31"/>
    <n v="12"/>
    <x v="0"/>
    <x v="1"/>
    <s v="Central"/>
    <x v="5"/>
    <s v="South West Mississauga"/>
  </r>
  <r>
    <n v="4052"/>
    <x v="169"/>
    <x v="14"/>
    <n v="29"/>
    <n v="26"/>
    <x v="0"/>
    <x v="1"/>
    <s v="Central"/>
    <x v="5"/>
    <s v="South West Mississauga"/>
  </r>
  <r>
    <n v="4053"/>
    <x v="169"/>
    <x v="15"/>
    <n v="27"/>
    <n v="8"/>
    <x v="0"/>
    <x v="1"/>
    <s v="Central"/>
    <x v="5"/>
    <s v="South West Mississauga"/>
  </r>
  <r>
    <n v="4054"/>
    <x v="169"/>
    <x v="16"/>
    <n v="25"/>
    <n v="3"/>
    <x v="0"/>
    <x v="1"/>
    <s v="Central"/>
    <x v="5"/>
    <s v="South West Mississauga"/>
  </r>
  <r>
    <n v="4055"/>
    <x v="169"/>
    <x v="17"/>
    <n v="21"/>
    <n v="3"/>
    <x v="0"/>
    <x v="1"/>
    <s v="Central"/>
    <x v="5"/>
    <s v="South West Mississauga"/>
  </r>
  <r>
    <n v="4056"/>
    <x v="169"/>
    <x v="18"/>
    <n v="21"/>
    <n v="4"/>
    <x v="0"/>
    <x v="1"/>
    <s v="Central"/>
    <x v="5"/>
    <s v="South West Mississauga"/>
  </r>
  <r>
    <n v="4057"/>
    <x v="169"/>
    <x v="19"/>
    <n v="18"/>
    <n v="5"/>
    <x v="0"/>
    <x v="1"/>
    <s v="Central"/>
    <x v="5"/>
    <s v="South West Mississauga"/>
  </r>
  <r>
    <n v="4058"/>
    <x v="169"/>
    <x v="20"/>
    <n v="18"/>
    <n v="6"/>
    <x v="0"/>
    <x v="1"/>
    <s v="Central"/>
    <x v="5"/>
    <s v="South West Mississauga"/>
  </r>
  <r>
    <n v="4059"/>
    <x v="169"/>
    <x v="21"/>
    <n v="15"/>
    <n v="6"/>
    <x v="0"/>
    <x v="1"/>
    <s v="Central"/>
    <x v="5"/>
    <s v="South West Mississauga"/>
  </r>
  <r>
    <n v="4060"/>
    <x v="169"/>
    <x v="22"/>
    <n v="15"/>
    <n v="10"/>
    <x v="0"/>
    <x v="1"/>
    <s v="Central"/>
    <x v="5"/>
    <s v="South West Mississauga"/>
  </r>
  <r>
    <n v="4061"/>
    <x v="169"/>
    <x v="23"/>
    <n v="21"/>
    <n v="4"/>
    <x v="0"/>
    <x v="1"/>
    <s v="Central"/>
    <x v="5"/>
    <s v="South West Mississauga"/>
  </r>
  <r>
    <n v="4062"/>
    <x v="170"/>
    <x v="0"/>
    <n v="91"/>
    <n v="14"/>
    <x v="0"/>
    <x v="1"/>
    <s v="Central"/>
    <x v="5"/>
    <s v="North West Mississauga"/>
  </r>
  <r>
    <n v="4063"/>
    <x v="170"/>
    <x v="1"/>
    <n v="94"/>
    <n v="16"/>
    <x v="0"/>
    <x v="1"/>
    <s v="Central"/>
    <x v="5"/>
    <s v="North West Mississauga"/>
  </r>
  <r>
    <n v="4064"/>
    <x v="170"/>
    <x v="2"/>
    <n v="87"/>
    <n v="11"/>
    <x v="0"/>
    <x v="1"/>
    <s v="Central"/>
    <x v="5"/>
    <s v="North West Mississauga"/>
  </r>
  <r>
    <n v="4065"/>
    <x v="170"/>
    <x v="3"/>
    <n v="72"/>
    <n v="13"/>
    <x v="0"/>
    <x v="1"/>
    <s v="Central"/>
    <x v="5"/>
    <s v="North West Mississauga"/>
  </r>
  <r>
    <n v="4066"/>
    <x v="170"/>
    <x v="4"/>
    <n v="79"/>
    <n v="9"/>
    <x v="0"/>
    <x v="1"/>
    <s v="Central"/>
    <x v="5"/>
    <s v="North West Mississauga"/>
  </r>
  <r>
    <n v="4067"/>
    <x v="170"/>
    <x v="5"/>
    <n v="53"/>
    <n v="5"/>
    <x v="0"/>
    <x v="1"/>
    <s v="Central"/>
    <x v="5"/>
    <s v="North West Mississauga"/>
  </r>
  <r>
    <n v="4068"/>
    <x v="170"/>
    <x v="6"/>
    <n v="31"/>
    <n v="2"/>
    <x v="0"/>
    <x v="1"/>
    <s v="Central"/>
    <x v="5"/>
    <s v="North West Mississauga"/>
  </r>
  <r>
    <n v="4069"/>
    <x v="170"/>
    <x v="7"/>
    <n v="48"/>
    <n v="6"/>
    <x v="0"/>
    <x v="1"/>
    <s v="Central"/>
    <x v="5"/>
    <s v="North West Mississauga"/>
  </r>
  <r>
    <n v="4070"/>
    <x v="170"/>
    <x v="8"/>
    <n v="22"/>
    <n v="5"/>
    <x v="0"/>
    <x v="1"/>
    <s v="Central"/>
    <x v="5"/>
    <s v="North West Mississauga"/>
  </r>
  <r>
    <n v="4071"/>
    <x v="170"/>
    <x v="9"/>
    <n v="28"/>
    <n v="5"/>
    <x v="0"/>
    <x v="1"/>
    <s v="Central"/>
    <x v="5"/>
    <s v="North West Mississauga"/>
  </r>
  <r>
    <n v="4072"/>
    <x v="170"/>
    <x v="10"/>
    <n v="48"/>
    <n v="19"/>
    <x v="0"/>
    <x v="1"/>
    <s v="Central"/>
    <x v="5"/>
    <s v="North West Mississauga"/>
  </r>
  <r>
    <n v="4073"/>
    <x v="170"/>
    <x v="11"/>
    <n v="45"/>
    <n v="8"/>
    <x v="0"/>
    <x v="1"/>
    <s v="Central"/>
    <x v="5"/>
    <s v="North West Mississauga"/>
  </r>
  <r>
    <n v="4074"/>
    <x v="170"/>
    <x v="12"/>
    <n v="52"/>
    <n v="18"/>
    <x v="0"/>
    <x v="1"/>
    <s v="Central"/>
    <x v="5"/>
    <s v="North West Mississauga"/>
  </r>
  <r>
    <n v="4075"/>
    <x v="170"/>
    <x v="13"/>
    <n v="64"/>
    <n v="15"/>
    <x v="0"/>
    <x v="1"/>
    <s v="Central"/>
    <x v="5"/>
    <s v="North West Mississauga"/>
  </r>
  <r>
    <n v="4076"/>
    <x v="170"/>
    <x v="14"/>
    <n v="92"/>
    <n v="16"/>
    <x v="0"/>
    <x v="1"/>
    <s v="Central"/>
    <x v="5"/>
    <s v="North West Mississauga"/>
  </r>
  <r>
    <n v="4077"/>
    <x v="170"/>
    <x v="15"/>
    <n v="80"/>
    <n v="17"/>
    <x v="0"/>
    <x v="1"/>
    <s v="Central"/>
    <x v="5"/>
    <s v="North West Mississauga"/>
  </r>
  <r>
    <n v="4078"/>
    <x v="170"/>
    <x v="16"/>
    <n v="79"/>
    <n v="8"/>
    <x v="0"/>
    <x v="1"/>
    <s v="Central"/>
    <x v="5"/>
    <s v="North West Mississauga"/>
  </r>
  <r>
    <n v="4079"/>
    <x v="170"/>
    <x v="17"/>
    <n v="52"/>
    <n v="8"/>
    <x v="0"/>
    <x v="1"/>
    <s v="Central"/>
    <x v="5"/>
    <s v="North West Mississauga"/>
  </r>
  <r>
    <n v="4080"/>
    <x v="170"/>
    <x v="18"/>
    <n v="55"/>
    <n v="10"/>
    <x v="0"/>
    <x v="1"/>
    <s v="Central"/>
    <x v="5"/>
    <s v="North West Mississauga"/>
  </r>
  <r>
    <n v="4081"/>
    <x v="170"/>
    <x v="19"/>
    <n v="71"/>
    <n v="11"/>
    <x v="0"/>
    <x v="1"/>
    <s v="Central"/>
    <x v="5"/>
    <s v="North West Mississauga"/>
  </r>
  <r>
    <n v="4082"/>
    <x v="170"/>
    <x v="20"/>
    <n v="49"/>
    <n v="4"/>
    <x v="0"/>
    <x v="1"/>
    <s v="Central"/>
    <x v="5"/>
    <s v="North West Mississauga"/>
  </r>
  <r>
    <n v="4083"/>
    <x v="170"/>
    <x v="21"/>
    <n v="54"/>
    <n v="8"/>
    <x v="0"/>
    <x v="1"/>
    <s v="Central"/>
    <x v="5"/>
    <s v="North West Mississauga"/>
  </r>
  <r>
    <n v="4084"/>
    <x v="170"/>
    <x v="22"/>
    <n v="51"/>
    <n v="5"/>
    <x v="0"/>
    <x v="1"/>
    <s v="Central"/>
    <x v="5"/>
    <s v="North West Mississauga"/>
  </r>
  <r>
    <n v="4085"/>
    <x v="170"/>
    <x v="23"/>
    <n v="48"/>
    <n v="8"/>
    <x v="0"/>
    <x v="1"/>
    <s v="Central"/>
    <x v="5"/>
    <s v="North West Mississauga"/>
  </r>
  <r>
    <n v="4086"/>
    <x v="171"/>
    <x v="0"/>
    <n v="90"/>
    <n v="7"/>
    <x v="0"/>
    <x v="1"/>
    <s v="Central"/>
    <x v="5"/>
    <s v="North West Mississauga"/>
  </r>
  <r>
    <n v="4087"/>
    <x v="171"/>
    <x v="1"/>
    <n v="73"/>
    <n v="18"/>
    <x v="0"/>
    <x v="1"/>
    <s v="Central"/>
    <x v="5"/>
    <s v="North West Mississauga"/>
  </r>
  <r>
    <n v="4088"/>
    <x v="171"/>
    <x v="2"/>
    <n v="54"/>
    <n v="8"/>
    <x v="0"/>
    <x v="1"/>
    <s v="Central"/>
    <x v="5"/>
    <s v="North West Mississauga"/>
  </r>
  <r>
    <n v="4089"/>
    <x v="171"/>
    <x v="3"/>
    <n v="44"/>
    <n v="5"/>
    <x v="0"/>
    <x v="1"/>
    <s v="Central"/>
    <x v="5"/>
    <s v="North West Mississauga"/>
  </r>
  <r>
    <n v="4090"/>
    <x v="171"/>
    <x v="4"/>
    <n v="41"/>
    <n v="6"/>
    <x v="0"/>
    <x v="1"/>
    <s v="Central"/>
    <x v="5"/>
    <s v="North West Mississauga"/>
  </r>
  <r>
    <n v="4091"/>
    <x v="171"/>
    <x v="5"/>
    <n v="49"/>
    <n v="3"/>
    <x v="0"/>
    <x v="1"/>
    <s v="Central"/>
    <x v="5"/>
    <s v="North West Mississauga"/>
  </r>
  <r>
    <n v="4092"/>
    <x v="171"/>
    <x v="6"/>
    <n v="35"/>
    <n v="1"/>
    <x v="0"/>
    <x v="1"/>
    <s v="Central"/>
    <x v="5"/>
    <s v="North West Mississauga"/>
  </r>
  <r>
    <n v="4093"/>
    <x v="171"/>
    <x v="7"/>
    <n v="26"/>
    <n v="4"/>
    <x v="0"/>
    <x v="1"/>
    <s v="Central"/>
    <x v="5"/>
    <s v="North West Mississauga"/>
  </r>
  <r>
    <n v="4094"/>
    <x v="171"/>
    <x v="8"/>
    <n v="27"/>
    <n v="2"/>
    <x v="0"/>
    <x v="1"/>
    <s v="Central"/>
    <x v="5"/>
    <s v="North West Mississauga"/>
  </r>
  <r>
    <n v="4095"/>
    <x v="171"/>
    <x v="9"/>
    <n v="14"/>
    <n v="5"/>
    <x v="0"/>
    <x v="1"/>
    <s v="Central"/>
    <x v="5"/>
    <s v="North West Mississauga"/>
  </r>
  <r>
    <n v="4096"/>
    <x v="171"/>
    <x v="10"/>
    <n v="24"/>
    <n v="6"/>
    <x v="0"/>
    <x v="1"/>
    <s v="Central"/>
    <x v="5"/>
    <s v="North West Mississauga"/>
  </r>
  <r>
    <n v="4097"/>
    <x v="171"/>
    <x v="11"/>
    <n v="23"/>
    <n v="6"/>
    <x v="0"/>
    <x v="1"/>
    <s v="Central"/>
    <x v="5"/>
    <s v="North West Mississauga"/>
  </r>
  <r>
    <n v="4098"/>
    <x v="171"/>
    <x v="12"/>
    <n v="45"/>
    <n v="9"/>
    <x v="0"/>
    <x v="1"/>
    <s v="Central"/>
    <x v="5"/>
    <s v="North West Mississauga"/>
  </r>
  <r>
    <n v="4099"/>
    <x v="171"/>
    <x v="13"/>
    <n v="48"/>
    <n v="7"/>
    <x v="0"/>
    <x v="1"/>
    <s v="Central"/>
    <x v="5"/>
    <s v="North West Mississauga"/>
  </r>
  <r>
    <n v="4100"/>
    <x v="171"/>
    <x v="14"/>
    <n v="46"/>
    <n v="10"/>
    <x v="0"/>
    <x v="1"/>
    <s v="Central"/>
    <x v="5"/>
    <s v="North West Mississauga"/>
  </r>
  <r>
    <n v="4101"/>
    <x v="171"/>
    <x v="15"/>
    <n v="45"/>
    <n v="6"/>
    <x v="0"/>
    <x v="1"/>
    <s v="Central"/>
    <x v="5"/>
    <s v="North West Mississauga"/>
  </r>
  <r>
    <n v="4102"/>
    <x v="171"/>
    <x v="16"/>
    <n v="51"/>
    <n v="3"/>
    <x v="0"/>
    <x v="1"/>
    <s v="Central"/>
    <x v="5"/>
    <s v="North West Mississauga"/>
  </r>
  <r>
    <n v="4103"/>
    <x v="171"/>
    <x v="17"/>
    <n v="34"/>
    <n v="6"/>
    <x v="0"/>
    <x v="1"/>
    <s v="Central"/>
    <x v="5"/>
    <s v="North West Mississauga"/>
  </r>
  <r>
    <n v="4104"/>
    <x v="171"/>
    <x v="18"/>
    <n v="51"/>
    <n v="9"/>
    <x v="0"/>
    <x v="1"/>
    <s v="Central"/>
    <x v="5"/>
    <s v="North West Mississauga"/>
  </r>
  <r>
    <n v="4105"/>
    <x v="171"/>
    <x v="19"/>
    <n v="27"/>
    <n v="6"/>
    <x v="0"/>
    <x v="1"/>
    <s v="Central"/>
    <x v="5"/>
    <s v="North West Mississauga"/>
  </r>
  <r>
    <n v="4106"/>
    <x v="171"/>
    <x v="20"/>
    <n v="21"/>
    <n v="6"/>
    <x v="0"/>
    <x v="1"/>
    <s v="Central"/>
    <x v="5"/>
    <s v="North West Mississauga"/>
  </r>
  <r>
    <n v="4107"/>
    <x v="171"/>
    <x v="21"/>
    <n v="22"/>
    <n v="0"/>
    <x v="0"/>
    <x v="1"/>
    <s v="Central"/>
    <x v="5"/>
    <s v="North West Mississauga"/>
  </r>
  <r>
    <n v="4108"/>
    <x v="171"/>
    <x v="22"/>
    <n v="28"/>
    <n v="2"/>
    <x v="0"/>
    <x v="1"/>
    <s v="Central"/>
    <x v="5"/>
    <s v="North West Mississauga"/>
  </r>
  <r>
    <n v="4109"/>
    <x v="171"/>
    <x v="23"/>
    <n v="36"/>
    <n v="4"/>
    <x v="0"/>
    <x v="1"/>
    <s v="Central"/>
    <x v="5"/>
    <s v="North West Mississauga"/>
  </r>
  <r>
    <n v="4120"/>
    <x v="172"/>
    <x v="0"/>
    <n v="22"/>
    <n v="5"/>
    <x v="0"/>
    <x v="1"/>
    <s v="Central"/>
    <x v="5"/>
    <s v="East Mississauga"/>
  </r>
  <r>
    <n v="4121"/>
    <x v="172"/>
    <x v="1"/>
    <n v="25"/>
    <n v="12"/>
    <x v="0"/>
    <x v="1"/>
    <s v="Central"/>
    <x v="5"/>
    <s v="East Mississauga"/>
  </r>
  <r>
    <n v="4122"/>
    <x v="172"/>
    <x v="2"/>
    <n v="25"/>
    <n v="7"/>
    <x v="0"/>
    <x v="1"/>
    <s v="Central"/>
    <x v="5"/>
    <s v="East Mississauga"/>
  </r>
  <r>
    <n v="4123"/>
    <x v="172"/>
    <x v="3"/>
    <n v="29"/>
    <n v="13"/>
    <x v="0"/>
    <x v="1"/>
    <s v="Central"/>
    <x v="5"/>
    <s v="East Mississauga"/>
  </r>
  <r>
    <n v="4124"/>
    <x v="172"/>
    <x v="4"/>
    <n v="22"/>
    <n v="9"/>
    <x v="0"/>
    <x v="1"/>
    <s v="Central"/>
    <x v="5"/>
    <s v="East Mississauga"/>
  </r>
  <r>
    <n v="4125"/>
    <x v="172"/>
    <x v="5"/>
    <n v="13"/>
    <n v="10"/>
    <x v="0"/>
    <x v="1"/>
    <s v="Central"/>
    <x v="5"/>
    <s v="East Mississauga"/>
  </r>
  <r>
    <n v="4126"/>
    <x v="172"/>
    <x v="6"/>
    <n v="12"/>
    <n v="1"/>
    <x v="0"/>
    <x v="1"/>
    <s v="Central"/>
    <x v="5"/>
    <s v="East Mississauga"/>
  </r>
  <r>
    <n v="4127"/>
    <x v="172"/>
    <x v="7"/>
    <n v="13"/>
    <n v="3"/>
    <x v="0"/>
    <x v="1"/>
    <s v="Central"/>
    <x v="5"/>
    <s v="East Mississauga"/>
  </r>
  <r>
    <n v="4128"/>
    <x v="172"/>
    <x v="8"/>
    <n v="14"/>
    <n v="4"/>
    <x v="0"/>
    <x v="1"/>
    <s v="Central"/>
    <x v="5"/>
    <s v="East Mississauga"/>
  </r>
  <r>
    <n v="4129"/>
    <x v="172"/>
    <x v="9"/>
    <n v="5"/>
    <n v="4"/>
    <x v="0"/>
    <x v="1"/>
    <s v="Central"/>
    <x v="5"/>
    <s v="East Mississauga"/>
  </r>
  <r>
    <n v="4130"/>
    <x v="172"/>
    <x v="10"/>
    <n v="10"/>
    <n v="6"/>
    <x v="0"/>
    <x v="1"/>
    <s v="Central"/>
    <x v="5"/>
    <s v="East Mississauga"/>
  </r>
  <r>
    <n v="4131"/>
    <x v="172"/>
    <x v="11"/>
    <n v="19"/>
    <n v="7"/>
    <x v="0"/>
    <x v="1"/>
    <s v="Central"/>
    <x v="5"/>
    <s v="East Mississauga"/>
  </r>
  <r>
    <n v="4132"/>
    <x v="172"/>
    <x v="12"/>
    <n v="17"/>
    <n v="28"/>
    <x v="0"/>
    <x v="1"/>
    <s v="Central"/>
    <x v="5"/>
    <s v="East Mississauga"/>
  </r>
  <r>
    <n v="4133"/>
    <x v="172"/>
    <x v="13"/>
    <n v="30"/>
    <n v="45"/>
    <x v="0"/>
    <x v="1"/>
    <s v="Central"/>
    <x v="5"/>
    <s v="East Mississauga"/>
  </r>
  <r>
    <n v="4134"/>
    <x v="172"/>
    <x v="14"/>
    <n v="18"/>
    <n v="50"/>
    <x v="0"/>
    <x v="1"/>
    <s v="Central"/>
    <x v="5"/>
    <s v="East Mississauga"/>
  </r>
  <r>
    <n v="4135"/>
    <x v="172"/>
    <x v="15"/>
    <n v="27"/>
    <n v="47"/>
    <x v="0"/>
    <x v="1"/>
    <s v="Central"/>
    <x v="5"/>
    <s v="East Mississauga"/>
  </r>
  <r>
    <n v="4136"/>
    <x v="172"/>
    <x v="16"/>
    <n v="21"/>
    <n v="30"/>
    <x v="0"/>
    <x v="1"/>
    <s v="Central"/>
    <x v="5"/>
    <s v="East Mississauga"/>
  </r>
  <r>
    <n v="4137"/>
    <x v="172"/>
    <x v="17"/>
    <n v="19"/>
    <n v="11"/>
    <x v="0"/>
    <x v="1"/>
    <s v="Central"/>
    <x v="5"/>
    <s v="East Mississauga"/>
  </r>
  <r>
    <n v="4138"/>
    <x v="172"/>
    <x v="18"/>
    <n v="28"/>
    <n v="8"/>
    <x v="0"/>
    <x v="1"/>
    <s v="Central"/>
    <x v="5"/>
    <s v="East Mississauga"/>
  </r>
  <r>
    <n v="4139"/>
    <x v="172"/>
    <x v="19"/>
    <n v="15"/>
    <n v="8"/>
    <x v="0"/>
    <x v="1"/>
    <s v="Central"/>
    <x v="5"/>
    <s v="East Mississauga"/>
  </r>
  <r>
    <n v="4140"/>
    <x v="172"/>
    <x v="20"/>
    <n v="11"/>
    <n v="18"/>
    <x v="0"/>
    <x v="1"/>
    <s v="Central"/>
    <x v="5"/>
    <s v="East Mississauga"/>
  </r>
  <r>
    <n v="4141"/>
    <x v="172"/>
    <x v="21"/>
    <n v="16"/>
    <n v="26"/>
    <x v="0"/>
    <x v="1"/>
    <s v="Central"/>
    <x v="5"/>
    <s v="East Mississauga"/>
  </r>
  <r>
    <n v="4142"/>
    <x v="172"/>
    <x v="22"/>
    <n v="13"/>
    <n v="23"/>
    <x v="0"/>
    <x v="1"/>
    <s v="Central"/>
    <x v="5"/>
    <s v="East Mississauga"/>
  </r>
  <r>
    <n v="4143"/>
    <x v="172"/>
    <x v="23"/>
    <n v="11"/>
    <n v="17"/>
    <x v="0"/>
    <x v="1"/>
    <s v="Central"/>
    <x v="5"/>
    <s v="East Mississauga"/>
  </r>
  <r>
    <n v="4160"/>
    <x v="173"/>
    <x v="0"/>
    <n v="37"/>
    <n v="3"/>
    <x v="0"/>
    <x v="1"/>
    <s v="Central"/>
    <x v="5"/>
    <s v="North West Mississauga"/>
  </r>
  <r>
    <n v="4161"/>
    <x v="173"/>
    <x v="1"/>
    <n v="49"/>
    <n v="2"/>
    <x v="0"/>
    <x v="1"/>
    <s v="Central"/>
    <x v="5"/>
    <s v="North West Mississauga"/>
  </r>
  <r>
    <n v="4162"/>
    <x v="173"/>
    <x v="2"/>
    <n v="52"/>
    <n v="4"/>
    <x v="0"/>
    <x v="1"/>
    <s v="Central"/>
    <x v="5"/>
    <s v="North West Mississauga"/>
  </r>
  <r>
    <n v="4163"/>
    <x v="173"/>
    <x v="3"/>
    <n v="38"/>
    <n v="3"/>
    <x v="0"/>
    <x v="1"/>
    <s v="Central"/>
    <x v="5"/>
    <s v="North West Mississauga"/>
  </r>
  <r>
    <n v="4164"/>
    <x v="173"/>
    <x v="4"/>
    <n v="30"/>
    <n v="1"/>
    <x v="0"/>
    <x v="1"/>
    <s v="Central"/>
    <x v="5"/>
    <s v="North West Mississauga"/>
  </r>
  <r>
    <n v="4165"/>
    <x v="173"/>
    <x v="5"/>
    <n v="21"/>
    <n v="2"/>
    <x v="0"/>
    <x v="1"/>
    <s v="Central"/>
    <x v="5"/>
    <s v="North West Mississauga"/>
  </r>
  <r>
    <n v="4166"/>
    <x v="173"/>
    <x v="6"/>
    <n v="24"/>
    <n v="5"/>
    <x v="0"/>
    <x v="1"/>
    <s v="Central"/>
    <x v="5"/>
    <s v="North West Mississauga"/>
  </r>
  <r>
    <n v="4167"/>
    <x v="173"/>
    <x v="7"/>
    <n v="7"/>
    <n v="1"/>
    <x v="0"/>
    <x v="1"/>
    <s v="Central"/>
    <x v="5"/>
    <s v="North West Mississauga"/>
  </r>
  <r>
    <n v="4168"/>
    <x v="173"/>
    <x v="8"/>
    <n v="17"/>
    <n v="1"/>
    <x v="0"/>
    <x v="1"/>
    <s v="Central"/>
    <x v="5"/>
    <s v="North West Mississauga"/>
  </r>
  <r>
    <n v="4169"/>
    <x v="173"/>
    <x v="9"/>
    <n v="9"/>
    <n v="4"/>
    <x v="0"/>
    <x v="1"/>
    <s v="Central"/>
    <x v="5"/>
    <s v="North West Mississauga"/>
  </r>
  <r>
    <n v="4170"/>
    <x v="173"/>
    <x v="10"/>
    <n v="17"/>
    <n v="2"/>
    <x v="0"/>
    <x v="1"/>
    <s v="Central"/>
    <x v="5"/>
    <s v="North West Mississauga"/>
  </r>
  <r>
    <n v="4171"/>
    <x v="173"/>
    <x v="11"/>
    <n v="38"/>
    <n v="4"/>
    <x v="0"/>
    <x v="1"/>
    <s v="Central"/>
    <x v="5"/>
    <s v="North West Mississauga"/>
  </r>
  <r>
    <n v="4172"/>
    <x v="173"/>
    <x v="12"/>
    <n v="38"/>
    <n v="1"/>
    <x v="0"/>
    <x v="1"/>
    <s v="Central"/>
    <x v="5"/>
    <s v="North West Mississauga"/>
  </r>
  <r>
    <n v="4173"/>
    <x v="173"/>
    <x v="13"/>
    <n v="44"/>
    <n v="5"/>
    <x v="0"/>
    <x v="1"/>
    <s v="Central"/>
    <x v="5"/>
    <s v="North West Mississauga"/>
  </r>
  <r>
    <n v="4174"/>
    <x v="173"/>
    <x v="14"/>
    <n v="34"/>
    <n v="7"/>
    <x v="0"/>
    <x v="1"/>
    <s v="Central"/>
    <x v="5"/>
    <s v="North West Mississauga"/>
  </r>
  <r>
    <n v="4175"/>
    <x v="173"/>
    <x v="15"/>
    <n v="32"/>
    <n v="6"/>
    <x v="0"/>
    <x v="1"/>
    <s v="Central"/>
    <x v="5"/>
    <s v="North West Mississauga"/>
  </r>
  <r>
    <n v="4176"/>
    <x v="173"/>
    <x v="16"/>
    <n v="20"/>
    <n v="5"/>
    <x v="0"/>
    <x v="1"/>
    <s v="Central"/>
    <x v="5"/>
    <s v="North West Mississauga"/>
  </r>
  <r>
    <n v="4177"/>
    <x v="173"/>
    <x v="17"/>
    <n v="21"/>
    <n v="0"/>
    <x v="0"/>
    <x v="1"/>
    <s v="Central"/>
    <x v="5"/>
    <s v="North West Mississauga"/>
  </r>
  <r>
    <n v="4178"/>
    <x v="173"/>
    <x v="18"/>
    <n v="15"/>
    <n v="0"/>
    <x v="0"/>
    <x v="1"/>
    <s v="Central"/>
    <x v="5"/>
    <s v="North West Mississauga"/>
  </r>
  <r>
    <n v="4179"/>
    <x v="173"/>
    <x v="19"/>
    <n v="24"/>
    <n v="2"/>
    <x v="0"/>
    <x v="1"/>
    <s v="Central"/>
    <x v="5"/>
    <s v="North West Mississauga"/>
  </r>
  <r>
    <n v="4180"/>
    <x v="173"/>
    <x v="20"/>
    <n v="21"/>
    <n v="3"/>
    <x v="0"/>
    <x v="1"/>
    <s v="Central"/>
    <x v="5"/>
    <s v="North West Mississauga"/>
  </r>
  <r>
    <n v="4181"/>
    <x v="173"/>
    <x v="21"/>
    <n v="19"/>
    <n v="1"/>
    <x v="0"/>
    <x v="1"/>
    <s v="Central"/>
    <x v="5"/>
    <s v="North West Mississauga"/>
  </r>
  <r>
    <n v="4182"/>
    <x v="173"/>
    <x v="22"/>
    <n v="15"/>
    <n v="2"/>
    <x v="0"/>
    <x v="1"/>
    <s v="Central"/>
    <x v="5"/>
    <s v="North West Mississauga"/>
  </r>
  <r>
    <n v="4183"/>
    <x v="173"/>
    <x v="23"/>
    <n v="33"/>
    <n v="0"/>
    <x v="0"/>
    <x v="1"/>
    <s v="Central"/>
    <x v="5"/>
    <s v="North West Mississauga"/>
  </r>
  <r>
    <n v="4184"/>
    <x v="174"/>
    <x v="0"/>
    <n v="29"/>
    <n v="2"/>
    <x v="0"/>
    <x v="1"/>
    <s v="Central"/>
    <x v="5"/>
    <s v="North West Mississauga"/>
  </r>
  <r>
    <n v="4185"/>
    <x v="174"/>
    <x v="1"/>
    <n v="37"/>
    <n v="1"/>
    <x v="0"/>
    <x v="1"/>
    <s v="Central"/>
    <x v="5"/>
    <s v="North West Mississauga"/>
  </r>
  <r>
    <n v="4186"/>
    <x v="174"/>
    <x v="2"/>
    <n v="27"/>
    <n v="0"/>
    <x v="0"/>
    <x v="1"/>
    <s v="Central"/>
    <x v="5"/>
    <s v="North West Mississauga"/>
  </r>
  <r>
    <n v="4187"/>
    <x v="174"/>
    <x v="3"/>
    <n v="32"/>
    <n v="1"/>
    <x v="0"/>
    <x v="1"/>
    <s v="Central"/>
    <x v="5"/>
    <s v="North West Mississauga"/>
  </r>
  <r>
    <n v="4188"/>
    <x v="174"/>
    <x v="4"/>
    <n v="13"/>
    <n v="1"/>
    <x v="0"/>
    <x v="1"/>
    <s v="Central"/>
    <x v="5"/>
    <s v="North West Mississauga"/>
  </r>
  <r>
    <n v="4189"/>
    <x v="174"/>
    <x v="5"/>
    <n v="13"/>
    <n v="2"/>
    <x v="0"/>
    <x v="1"/>
    <s v="Central"/>
    <x v="5"/>
    <s v="North West Mississauga"/>
  </r>
  <r>
    <n v="4190"/>
    <x v="174"/>
    <x v="6"/>
    <n v="10"/>
    <n v="0"/>
    <x v="0"/>
    <x v="1"/>
    <s v="Central"/>
    <x v="5"/>
    <s v="North West Mississauga"/>
  </r>
  <r>
    <n v="4191"/>
    <x v="174"/>
    <x v="7"/>
    <n v="11"/>
    <n v="0"/>
    <x v="0"/>
    <x v="1"/>
    <s v="Central"/>
    <x v="5"/>
    <s v="North West Mississauga"/>
  </r>
  <r>
    <n v="4192"/>
    <x v="174"/>
    <x v="8"/>
    <n v="17"/>
    <n v="1"/>
    <x v="0"/>
    <x v="1"/>
    <s v="Central"/>
    <x v="5"/>
    <s v="North West Mississauga"/>
  </r>
  <r>
    <n v="4193"/>
    <x v="174"/>
    <x v="9"/>
    <n v="9"/>
    <n v="3"/>
    <x v="0"/>
    <x v="1"/>
    <s v="Central"/>
    <x v="5"/>
    <s v="North West Mississauga"/>
  </r>
  <r>
    <n v="4194"/>
    <x v="174"/>
    <x v="10"/>
    <n v="15"/>
    <n v="0"/>
    <x v="0"/>
    <x v="1"/>
    <s v="Central"/>
    <x v="5"/>
    <s v="North West Mississauga"/>
  </r>
  <r>
    <n v="4195"/>
    <x v="174"/>
    <x v="11"/>
    <n v="12"/>
    <n v="0"/>
    <x v="0"/>
    <x v="1"/>
    <s v="Central"/>
    <x v="5"/>
    <s v="North West Mississauga"/>
  </r>
  <r>
    <n v="4196"/>
    <x v="174"/>
    <x v="12"/>
    <n v="12"/>
    <n v="1"/>
    <x v="0"/>
    <x v="1"/>
    <s v="Central"/>
    <x v="5"/>
    <s v="North West Mississauga"/>
  </r>
  <r>
    <n v="4197"/>
    <x v="174"/>
    <x v="13"/>
    <n v="11"/>
    <n v="2"/>
    <x v="0"/>
    <x v="1"/>
    <s v="Central"/>
    <x v="5"/>
    <s v="North West Mississauga"/>
  </r>
  <r>
    <n v="4198"/>
    <x v="174"/>
    <x v="14"/>
    <n v="12"/>
    <n v="2"/>
    <x v="0"/>
    <x v="1"/>
    <s v="Central"/>
    <x v="5"/>
    <s v="North West Mississauga"/>
  </r>
  <r>
    <n v="4199"/>
    <x v="174"/>
    <x v="15"/>
    <n v="25"/>
    <n v="2"/>
    <x v="0"/>
    <x v="1"/>
    <s v="Central"/>
    <x v="5"/>
    <s v="North West Mississauga"/>
  </r>
  <r>
    <n v="4200"/>
    <x v="174"/>
    <x v="16"/>
    <n v="19"/>
    <n v="0"/>
    <x v="0"/>
    <x v="1"/>
    <s v="Central"/>
    <x v="5"/>
    <s v="North West Mississauga"/>
  </r>
  <r>
    <n v="4201"/>
    <x v="174"/>
    <x v="17"/>
    <n v="10"/>
    <n v="1"/>
    <x v="0"/>
    <x v="1"/>
    <s v="Central"/>
    <x v="5"/>
    <s v="North West Mississauga"/>
  </r>
  <r>
    <n v="4202"/>
    <x v="174"/>
    <x v="18"/>
    <n v="12"/>
    <n v="1"/>
    <x v="0"/>
    <x v="1"/>
    <s v="Central"/>
    <x v="5"/>
    <s v="North West Mississauga"/>
  </r>
  <r>
    <n v="4203"/>
    <x v="174"/>
    <x v="19"/>
    <n v="12"/>
    <n v="2"/>
    <x v="0"/>
    <x v="1"/>
    <s v="Central"/>
    <x v="5"/>
    <s v="North West Mississauga"/>
  </r>
  <r>
    <n v="4204"/>
    <x v="174"/>
    <x v="20"/>
    <n v="10"/>
    <n v="0"/>
    <x v="0"/>
    <x v="1"/>
    <s v="Central"/>
    <x v="5"/>
    <s v="North West Mississauga"/>
  </r>
  <r>
    <n v="4205"/>
    <x v="174"/>
    <x v="21"/>
    <n v="7"/>
    <n v="0"/>
    <x v="0"/>
    <x v="1"/>
    <s v="Central"/>
    <x v="5"/>
    <s v="North West Mississauga"/>
  </r>
  <r>
    <n v="4206"/>
    <x v="174"/>
    <x v="22"/>
    <n v="7"/>
    <n v="0"/>
    <x v="0"/>
    <x v="1"/>
    <s v="Central"/>
    <x v="5"/>
    <s v="North West Mississauga"/>
  </r>
  <r>
    <n v="4207"/>
    <x v="174"/>
    <x v="23"/>
    <n v="7"/>
    <n v="2"/>
    <x v="0"/>
    <x v="1"/>
    <s v="Central"/>
    <x v="5"/>
    <s v="North West Mississauga"/>
  </r>
  <r>
    <n v="4209"/>
    <x v="175"/>
    <x v="0"/>
    <n v="132"/>
    <n v="11"/>
    <x v="0"/>
    <x v="1"/>
    <s v="Central"/>
    <x v="3"/>
    <s v="Western York Region"/>
  </r>
  <r>
    <n v="4210"/>
    <x v="175"/>
    <x v="1"/>
    <n v="125"/>
    <n v="11"/>
    <x v="0"/>
    <x v="1"/>
    <s v="Central"/>
    <x v="3"/>
    <s v="Western York Region"/>
  </r>
  <r>
    <n v="4211"/>
    <x v="175"/>
    <x v="2"/>
    <n v="105"/>
    <n v="8"/>
    <x v="0"/>
    <x v="1"/>
    <s v="Central"/>
    <x v="3"/>
    <s v="Western York Region"/>
  </r>
  <r>
    <n v="4212"/>
    <x v="175"/>
    <x v="3"/>
    <n v="70"/>
    <n v="9"/>
    <x v="0"/>
    <x v="1"/>
    <s v="Central"/>
    <x v="3"/>
    <s v="Western York Region"/>
  </r>
  <r>
    <n v="4213"/>
    <x v="175"/>
    <x v="4"/>
    <n v="59"/>
    <n v="6"/>
    <x v="0"/>
    <x v="1"/>
    <s v="Central"/>
    <x v="3"/>
    <s v="Western York Region"/>
  </r>
  <r>
    <n v="4214"/>
    <x v="175"/>
    <x v="5"/>
    <n v="45"/>
    <n v="15"/>
    <x v="0"/>
    <x v="1"/>
    <s v="Central"/>
    <x v="3"/>
    <s v="Western York Region"/>
  </r>
  <r>
    <n v="4215"/>
    <x v="175"/>
    <x v="6"/>
    <n v="66"/>
    <n v="7"/>
    <x v="0"/>
    <x v="1"/>
    <s v="Central"/>
    <x v="3"/>
    <s v="Western York Region"/>
  </r>
  <r>
    <n v="4216"/>
    <x v="175"/>
    <x v="7"/>
    <n v="77"/>
    <n v="4"/>
    <x v="0"/>
    <x v="1"/>
    <s v="Central"/>
    <x v="3"/>
    <s v="Western York Region"/>
  </r>
  <r>
    <n v="4217"/>
    <x v="175"/>
    <x v="8"/>
    <n v="42"/>
    <n v="2"/>
    <x v="0"/>
    <x v="1"/>
    <s v="Central"/>
    <x v="3"/>
    <s v="Western York Region"/>
  </r>
  <r>
    <n v="4218"/>
    <x v="175"/>
    <x v="9"/>
    <n v="38"/>
    <n v="7"/>
    <x v="0"/>
    <x v="1"/>
    <s v="Central"/>
    <x v="3"/>
    <s v="Western York Region"/>
  </r>
  <r>
    <n v="4219"/>
    <x v="175"/>
    <x v="10"/>
    <n v="46"/>
    <n v="15"/>
    <x v="0"/>
    <x v="1"/>
    <s v="Central"/>
    <x v="3"/>
    <s v="Western York Region"/>
  </r>
  <r>
    <n v="4220"/>
    <x v="175"/>
    <x v="11"/>
    <n v="72"/>
    <n v="17"/>
    <x v="0"/>
    <x v="1"/>
    <s v="Central"/>
    <x v="3"/>
    <s v="Western York Region"/>
  </r>
  <r>
    <n v="4221"/>
    <x v="175"/>
    <x v="12"/>
    <n v="77"/>
    <n v="13"/>
    <x v="0"/>
    <x v="1"/>
    <s v="Central"/>
    <x v="3"/>
    <s v="Western York Region"/>
  </r>
  <r>
    <n v="4222"/>
    <x v="175"/>
    <x v="13"/>
    <n v="76"/>
    <n v="35"/>
    <x v="0"/>
    <x v="1"/>
    <s v="Central"/>
    <x v="3"/>
    <s v="Western York Region"/>
  </r>
  <r>
    <n v="4223"/>
    <x v="175"/>
    <x v="14"/>
    <n v="66"/>
    <n v="19"/>
    <x v="0"/>
    <x v="1"/>
    <s v="Central"/>
    <x v="3"/>
    <s v="Western York Region"/>
  </r>
  <r>
    <n v="4224"/>
    <x v="175"/>
    <x v="15"/>
    <n v="70"/>
    <n v="20"/>
    <x v="0"/>
    <x v="1"/>
    <s v="Central"/>
    <x v="3"/>
    <s v="Western York Region"/>
  </r>
  <r>
    <n v="4225"/>
    <x v="175"/>
    <x v="16"/>
    <n v="70"/>
    <n v="8"/>
    <x v="0"/>
    <x v="1"/>
    <s v="Central"/>
    <x v="3"/>
    <s v="Western York Region"/>
  </r>
  <r>
    <n v="4226"/>
    <x v="175"/>
    <x v="17"/>
    <n v="60"/>
    <n v="3"/>
    <x v="0"/>
    <x v="1"/>
    <s v="Central"/>
    <x v="3"/>
    <s v="Western York Region"/>
  </r>
  <r>
    <n v="4227"/>
    <x v="175"/>
    <x v="18"/>
    <n v="73"/>
    <n v="6"/>
    <x v="0"/>
    <x v="1"/>
    <s v="Central"/>
    <x v="3"/>
    <s v="Western York Region"/>
  </r>
  <r>
    <n v="4228"/>
    <x v="175"/>
    <x v="19"/>
    <n v="34"/>
    <n v="9"/>
    <x v="0"/>
    <x v="1"/>
    <s v="Central"/>
    <x v="3"/>
    <s v="Western York Region"/>
  </r>
  <r>
    <n v="4229"/>
    <x v="175"/>
    <x v="20"/>
    <n v="46"/>
    <n v="8"/>
    <x v="0"/>
    <x v="1"/>
    <s v="Central"/>
    <x v="3"/>
    <s v="Western York Region"/>
  </r>
  <r>
    <n v="4230"/>
    <x v="175"/>
    <x v="21"/>
    <n v="35"/>
    <n v="8"/>
    <x v="0"/>
    <x v="1"/>
    <s v="Central"/>
    <x v="3"/>
    <s v="Western York Region"/>
  </r>
  <r>
    <n v="4231"/>
    <x v="175"/>
    <x v="22"/>
    <n v="34"/>
    <n v="15"/>
    <x v="0"/>
    <x v="1"/>
    <s v="Central"/>
    <x v="3"/>
    <s v="Western York Region"/>
  </r>
  <r>
    <n v="4232"/>
    <x v="175"/>
    <x v="23"/>
    <n v="32"/>
    <n v="14"/>
    <x v="0"/>
    <x v="1"/>
    <s v="Central"/>
    <x v="3"/>
    <s v="Western York Region"/>
  </r>
  <r>
    <n v="4233"/>
    <x v="176"/>
    <x v="0"/>
    <n v="53"/>
    <n v="0"/>
    <x v="0"/>
    <x v="1"/>
    <s v="Central"/>
    <x v="3"/>
    <s v="Eastern York Region"/>
  </r>
  <r>
    <n v="4234"/>
    <x v="176"/>
    <x v="1"/>
    <n v="47"/>
    <n v="10"/>
    <x v="0"/>
    <x v="1"/>
    <s v="Central"/>
    <x v="3"/>
    <s v="Eastern York Region"/>
  </r>
  <r>
    <n v="4235"/>
    <x v="176"/>
    <x v="2"/>
    <n v="54"/>
    <n v="10"/>
    <x v="0"/>
    <x v="1"/>
    <s v="Central"/>
    <x v="3"/>
    <s v="Eastern York Region"/>
  </r>
  <r>
    <n v="4236"/>
    <x v="176"/>
    <x v="3"/>
    <n v="62"/>
    <n v="13"/>
    <x v="0"/>
    <x v="1"/>
    <s v="Central"/>
    <x v="3"/>
    <s v="Eastern York Region"/>
  </r>
  <r>
    <n v="4237"/>
    <x v="176"/>
    <x v="4"/>
    <n v="51"/>
    <n v="10"/>
    <x v="0"/>
    <x v="1"/>
    <s v="Central"/>
    <x v="3"/>
    <s v="Eastern York Region"/>
  </r>
  <r>
    <n v="4238"/>
    <x v="176"/>
    <x v="5"/>
    <n v="24"/>
    <n v="6"/>
    <x v="0"/>
    <x v="1"/>
    <s v="Central"/>
    <x v="3"/>
    <s v="Eastern York Region"/>
  </r>
  <r>
    <n v="4239"/>
    <x v="176"/>
    <x v="6"/>
    <n v="21"/>
    <n v="5"/>
    <x v="0"/>
    <x v="1"/>
    <s v="Central"/>
    <x v="3"/>
    <s v="Eastern York Region"/>
  </r>
  <r>
    <n v="4240"/>
    <x v="176"/>
    <x v="7"/>
    <n v="22"/>
    <n v="3"/>
    <x v="0"/>
    <x v="1"/>
    <s v="Central"/>
    <x v="3"/>
    <s v="Eastern York Region"/>
  </r>
  <r>
    <n v="4241"/>
    <x v="176"/>
    <x v="8"/>
    <n v="18"/>
    <n v="5"/>
    <x v="0"/>
    <x v="1"/>
    <s v="Central"/>
    <x v="3"/>
    <s v="Eastern York Region"/>
  </r>
  <r>
    <n v="4242"/>
    <x v="176"/>
    <x v="9"/>
    <n v="10"/>
    <n v="4"/>
    <x v="0"/>
    <x v="1"/>
    <s v="Central"/>
    <x v="3"/>
    <s v="Eastern York Region"/>
  </r>
  <r>
    <n v="4243"/>
    <x v="176"/>
    <x v="10"/>
    <n v="19"/>
    <n v="6"/>
    <x v="0"/>
    <x v="1"/>
    <s v="Central"/>
    <x v="3"/>
    <s v="Eastern York Region"/>
  </r>
  <r>
    <n v="4244"/>
    <x v="176"/>
    <x v="11"/>
    <n v="22"/>
    <n v="7"/>
    <x v="0"/>
    <x v="1"/>
    <s v="Central"/>
    <x v="3"/>
    <s v="Eastern York Region"/>
  </r>
  <r>
    <n v="4245"/>
    <x v="176"/>
    <x v="12"/>
    <n v="32"/>
    <n v="19"/>
    <x v="0"/>
    <x v="1"/>
    <s v="Central"/>
    <x v="3"/>
    <s v="Eastern York Region"/>
  </r>
  <r>
    <n v="4246"/>
    <x v="176"/>
    <x v="13"/>
    <n v="38"/>
    <n v="15"/>
    <x v="0"/>
    <x v="1"/>
    <s v="Central"/>
    <x v="3"/>
    <s v="Eastern York Region"/>
  </r>
  <r>
    <n v="4247"/>
    <x v="176"/>
    <x v="14"/>
    <n v="39"/>
    <n v="14"/>
    <x v="0"/>
    <x v="1"/>
    <s v="Central"/>
    <x v="3"/>
    <s v="Eastern York Region"/>
  </r>
  <r>
    <n v="4248"/>
    <x v="176"/>
    <x v="15"/>
    <n v="25"/>
    <n v="13"/>
    <x v="0"/>
    <x v="1"/>
    <s v="Central"/>
    <x v="3"/>
    <s v="Eastern York Region"/>
  </r>
  <r>
    <n v="4249"/>
    <x v="176"/>
    <x v="16"/>
    <n v="29"/>
    <n v="9"/>
    <x v="0"/>
    <x v="1"/>
    <s v="Central"/>
    <x v="3"/>
    <s v="Eastern York Region"/>
  </r>
  <r>
    <n v="4250"/>
    <x v="176"/>
    <x v="17"/>
    <n v="25"/>
    <n v="8"/>
    <x v="0"/>
    <x v="1"/>
    <s v="Central"/>
    <x v="3"/>
    <s v="Eastern York Region"/>
  </r>
  <r>
    <n v="4251"/>
    <x v="176"/>
    <x v="18"/>
    <n v="23"/>
    <n v="4"/>
    <x v="0"/>
    <x v="1"/>
    <s v="Central"/>
    <x v="3"/>
    <s v="Eastern York Region"/>
  </r>
  <r>
    <n v="4252"/>
    <x v="176"/>
    <x v="19"/>
    <n v="23"/>
    <n v="8"/>
    <x v="0"/>
    <x v="1"/>
    <s v="Central"/>
    <x v="3"/>
    <s v="Eastern York Region"/>
  </r>
  <r>
    <n v="4253"/>
    <x v="176"/>
    <x v="20"/>
    <n v="14"/>
    <n v="3"/>
    <x v="0"/>
    <x v="1"/>
    <s v="Central"/>
    <x v="3"/>
    <s v="Eastern York Region"/>
  </r>
  <r>
    <n v="4254"/>
    <x v="176"/>
    <x v="21"/>
    <n v="9"/>
    <n v="2"/>
    <x v="0"/>
    <x v="1"/>
    <s v="Central"/>
    <x v="3"/>
    <s v="Eastern York Region"/>
  </r>
  <r>
    <n v="4255"/>
    <x v="176"/>
    <x v="22"/>
    <n v="9"/>
    <n v="5"/>
    <x v="0"/>
    <x v="1"/>
    <s v="Central"/>
    <x v="3"/>
    <s v="Eastern York Region"/>
  </r>
  <r>
    <n v="4256"/>
    <x v="176"/>
    <x v="23"/>
    <n v="13"/>
    <n v="5"/>
    <x v="0"/>
    <x v="1"/>
    <s v="Central"/>
    <x v="3"/>
    <s v="Eastern York Region"/>
  </r>
  <r>
    <n v="4257"/>
    <x v="177"/>
    <x v="0"/>
    <n v="40"/>
    <n v="2"/>
    <x v="0"/>
    <x v="0"/>
    <s v="Central"/>
    <x v="3"/>
    <s v="Eastern York Region"/>
  </r>
  <r>
    <n v="4258"/>
    <x v="177"/>
    <x v="1"/>
    <n v="43"/>
    <n v="5"/>
    <x v="0"/>
    <x v="0"/>
    <s v="Central"/>
    <x v="3"/>
    <s v="Eastern York Region"/>
  </r>
  <r>
    <n v="4259"/>
    <x v="177"/>
    <x v="2"/>
    <n v="38"/>
    <n v="3"/>
    <x v="0"/>
    <x v="0"/>
    <s v="Central"/>
    <x v="3"/>
    <s v="Eastern York Region"/>
  </r>
  <r>
    <n v="4260"/>
    <x v="177"/>
    <x v="3"/>
    <n v="40"/>
    <n v="3"/>
    <x v="0"/>
    <x v="0"/>
    <s v="Central"/>
    <x v="3"/>
    <s v="Eastern York Region"/>
  </r>
  <r>
    <n v="4261"/>
    <x v="177"/>
    <x v="4"/>
    <n v="33"/>
    <n v="1"/>
    <x v="0"/>
    <x v="0"/>
    <s v="Central"/>
    <x v="3"/>
    <s v="Eastern York Region"/>
  </r>
  <r>
    <n v="4262"/>
    <x v="177"/>
    <x v="5"/>
    <n v="29"/>
    <n v="0"/>
    <x v="0"/>
    <x v="0"/>
    <s v="Central"/>
    <x v="3"/>
    <s v="Eastern York Region"/>
  </r>
  <r>
    <n v="4263"/>
    <x v="177"/>
    <x v="6"/>
    <n v="20"/>
    <n v="3"/>
    <x v="0"/>
    <x v="0"/>
    <s v="Central"/>
    <x v="3"/>
    <s v="Eastern York Region"/>
  </r>
  <r>
    <n v="4264"/>
    <x v="177"/>
    <x v="7"/>
    <n v="26"/>
    <n v="1"/>
    <x v="0"/>
    <x v="0"/>
    <s v="Central"/>
    <x v="3"/>
    <s v="Eastern York Region"/>
  </r>
  <r>
    <n v="4265"/>
    <x v="177"/>
    <x v="8"/>
    <n v="19"/>
    <n v="0"/>
    <x v="0"/>
    <x v="0"/>
    <s v="Central"/>
    <x v="3"/>
    <s v="Eastern York Region"/>
  </r>
  <r>
    <n v="4266"/>
    <x v="177"/>
    <x v="9"/>
    <n v="13"/>
    <n v="2"/>
    <x v="0"/>
    <x v="0"/>
    <s v="Central"/>
    <x v="3"/>
    <s v="Eastern York Region"/>
  </r>
  <r>
    <n v="4267"/>
    <x v="177"/>
    <x v="10"/>
    <n v="11"/>
    <n v="1"/>
    <x v="0"/>
    <x v="0"/>
    <s v="Central"/>
    <x v="3"/>
    <s v="Eastern York Region"/>
  </r>
  <r>
    <n v="4268"/>
    <x v="177"/>
    <x v="11"/>
    <n v="35"/>
    <n v="4"/>
    <x v="0"/>
    <x v="0"/>
    <s v="Central"/>
    <x v="3"/>
    <s v="Eastern York Region"/>
  </r>
  <r>
    <n v="4269"/>
    <x v="177"/>
    <x v="12"/>
    <n v="41"/>
    <n v="2"/>
    <x v="0"/>
    <x v="0"/>
    <s v="Central"/>
    <x v="3"/>
    <s v="Eastern York Region"/>
  </r>
  <r>
    <n v="4270"/>
    <x v="177"/>
    <x v="13"/>
    <n v="40"/>
    <n v="8"/>
    <x v="0"/>
    <x v="0"/>
    <s v="Central"/>
    <x v="3"/>
    <s v="Eastern York Region"/>
  </r>
  <r>
    <n v="4271"/>
    <x v="177"/>
    <x v="14"/>
    <n v="45"/>
    <n v="5"/>
    <x v="0"/>
    <x v="0"/>
    <s v="Central"/>
    <x v="3"/>
    <s v="Eastern York Region"/>
  </r>
  <r>
    <n v="4272"/>
    <x v="177"/>
    <x v="15"/>
    <n v="28"/>
    <n v="9"/>
    <x v="0"/>
    <x v="0"/>
    <s v="Central"/>
    <x v="3"/>
    <s v="Eastern York Region"/>
  </r>
  <r>
    <n v="4273"/>
    <x v="177"/>
    <x v="16"/>
    <n v="30"/>
    <n v="3"/>
    <x v="0"/>
    <x v="0"/>
    <s v="Central"/>
    <x v="3"/>
    <s v="Eastern York Region"/>
  </r>
  <r>
    <n v="4274"/>
    <x v="177"/>
    <x v="17"/>
    <n v="32"/>
    <n v="4"/>
    <x v="0"/>
    <x v="0"/>
    <s v="Central"/>
    <x v="3"/>
    <s v="Eastern York Region"/>
  </r>
  <r>
    <n v="4275"/>
    <x v="177"/>
    <x v="18"/>
    <n v="24"/>
    <n v="0"/>
    <x v="0"/>
    <x v="0"/>
    <s v="Central"/>
    <x v="3"/>
    <s v="Eastern York Region"/>
  </r>
  <r>
    <n v="4276"/>
    <x v="177"/>
    <x v="19"/>
    <n v="15"/>
    <n v="2"/>
    <x v="0"/>
    <x v="0"/>
    <s v="Central"/>
    <x v="3"/>
    <s v="Eastern York Region"/>
  </r>
  <r>
    <n v="4277"/>
    <x v="177"/>
    <x v="20"/>
    <n v="24"/>
    <n v="2"/>
    <x v="0"/>
    <x v="0"/>
    <s v="Central"/>
    <x v="3"/>
    <s v="Eastern York Region"/>
  </r>
  <r>
    <n v="4278"/>
    <x v="177"/>
    <x v="21"/>
    <n v="19"/>
    <n v="2"/>
    <x v="0"/>
    <x v="0"/>
    <s v="Central"/>
    <x v="3"/>
    <s v="Eastern York Region"/>
  </r>
  <r>
    <n v="4279"/>
    <x v="177"/>
    <x v="22"/>
    <n v="17"/>
    <n v="1"/>
    <x v="0"/>
    <x v="0"/>
    <s v="Central"/>
    <x v="3"/>
    <s v="Eastern York Region"/>
  </r>
  <r>
    <n v="4280"/>
    <x v="177"/>
    <x v="23"/>
    <n v="20"/>
    <n v="2"/>
    <x v="0"/>
    <x v="0"/>
    <s v="Central"/>
    <x v="3"/>
    <s v="Eastern York Region"/>
  </r>
  <r>
    <n v="4281"/>
    <x v="178"/>
    <x v="0"/>
    <n v="45"/>
    <n v="3"/>
    <x v="0"/>
    <x v="0"/>
    <s v="Central"/>
    <x v="3"/>
    <s v="Eastern York Region"/>
  </r>
  <r>
    <n v="4282"/>
    <x v="178"/>
    <x v="1"/>
    <n v="46"/>
    <n v="2"/>
    <x v="0"/>
    <x v="0"/>
    <s v="Central"/>
    <x v="3"/>
    <s v="Eastern York Region"/>
  </r>
  <r>
    <n v="4283"/>
    <x v="178"/>
    <x v="2"/>
    <n v="33"/>
    <n v="0"/>
    <x v="0"/>
    <x v="0"/>
    <s v="Central"/>
    <x v="3"/>
    <s v="Eastern York Region"/>
  </r>
  <r>
    <n v="4284"/>
    <x v="178"/>
    <x v="3"/>
    <n v="39"/>
    <n v="1"/>
    <x v="0"/>
    <x v="0"/>
    <s v="Central"/>
    <x v="3"/>
    <s v="Eastern York Region"/>
  </r>
  <r>
    <n v="4285"/>
    <x v="178"/>
    <x v="4"/>
    <n v="40"/>
    <n v="1"/>
    <x v="0"/>
    <x v="0"/>
    <s v="Central"/>
    <x v="3"/>
    <s v="Eastern York Region"/>
  </r>
  <r>
    <n v="4286"/>
    <x v="178"/>
    <x v="5"/>
    <n v="22"/>
    <n v="2"/>
    <x v="0"/>
    <x v="0"/>
    <s v="Central"/>
    <x v="3"/>
    <s v="Eastern York Region"/>
  </r>
  <r>
    <n v="4287"/>
    <x v="178"/>
    <x v="6"/>
    <n v="21"/>
    <n v="1"/>
    <x v="0"/>
    <x v="0"/>
    <s v="Central"/>
    <x v="3"/>
    <s v="Eastern York Region"/>
  </r>
  <r>
    <n v="4288"/>
    <x v="178"/>
    <x v="7"/>
    <n v="13"/>
    <n v="1"/>
    <x v="0"/>
    <x v="0"/>
    <s v="Central"/>
    <x v="3"/>
    <s v="Eastern York Region"/>
  </r>
  <r>
    <n v="4289"/>
    <x v="178"/>
    <x v="8"/>
    <n v="8"/>
    <n v="0"/>
    <x v="0"/>
    <x v="0"/>
    <s v="Central"/>
    <x v="3"/>
    <s v="Eastern York Region"/>
  </r>
  <r>
    <n v="4290"/>
    <x v="178"/>
    <x v="9"/>
    <n v="2"/>
    <n v="0"/>
    <x v="0"/>
    <x v="0"/>
    <s v="Central"/>
    <x v="3"/>
    <s v="Eastern York Region"/>
  </r>
  <r>
    <n v="4291"/>
    <x v="178"/>
    <x v="10"/>
    <n v="20"/>
    <n v="0"/>
    <x v="0"/>
    <x v="0"/>
    <s v="Central"/>
    <x v="3"/>
    <s v="Eastern York Region"/>
  </r>
  <r>
    <n v="4292"/>
    <x v="178"/>
    <x v="11"/>
    <n v="15"/>
    <n v="1"/>
    <x v="0"/>
    <x v="0"/>
    <s v="Central"/>
    <x v="3"/>
    <s v="Eastern York Region"/>
  </r>
  <r>
    <n v="4293"/>
    <x v="178"/>
    <x v="12"/>
    <n v="26"/>
    <n v="3"/>
    <x v="0"/>
    <x v="0"/>
    <s v="Central"/>
    <x v="3"/>
    <s v="Eastern York Region"/>
  </r>
  <r>
    <n v="4294"/>
    <x v="178"/>
    <x v="13"/>
    <n v="28"/>
    <n v="2"/>
    <x v="0"/>
    <x v="0"/>
    <s v="Central"/>
    <x v="3"/>
    <s v="Eastern York Region"/>
  </r>
  <r>
    <n v="4295"/>
    <x v="178"/>
    <x v="14"/>
    <n v="32"/>
    <n v="2"/>
    <x v="0"/>
    <x v="0"/>
    <s v="Central"/>
    <x v="3"/>
    <s v="Eastern York Region"/>
  </r>
  <r>
    <n v="4296"/>
    <x v="178"/>
    <x v="15"/>
    <n v="25"/>
    <n v="3"/>
    <x v="0"/>
    <x v="0"/>
    <s v="Central"/>
    <x v="3"/>
    <s v="Eastern York Region"/>
  </r>
  <r>
    <n v="4297"/>
    <x v="178"/>
    <x v="16"/>
    <n v="16"/>
    <n v="4"/>
    <x v="0"/>
    <x v="0"/>
    <s v="Central"/>
    <x v="3"/>
    <s v="Eastern York Region"/>
  </r>
  <r>
    <n v="4298"/>
    <x v="178"/>
    <x v="17"/>
    <n v="17"/>
    <n v="0"/>
    <x v="0"/>
    <x v="0"/>
    <s v="Central"/>
    <x v="3"/>
    <s v="Eastern York Region"/>
  </r>
  <r>
    <n v="4299"/>
    <x v="178"/>
    <x v="18"/>
    <n v="22"/>
    <n v="3"/>
    <x v="0"/>
    <x v="0"/>
    <s v="Central"/>
    <x v="3"/>
    <s v="Eastern York Region"/>
  </r>
  <r>
    <n v="4300"/>
    <x v="178"/>
    <x v="19"/>
    <n v="14"/>
    <n v="2"/>
    <x v="0"/>
    <x v="0"/>
    <s v="Central"/>
    <x v="3"/>
    <s v="Eastern York Region"/>
  </r>
  <r>
    <n v="4301"/>
    <x v="178"/>
    <x v="20"/>
    <n v="13"/>
    <n v="4"/>
    <x v="0"/>
    <x v="0"/>
    <s v="Central"/>
    <x v="3"/>
    <s v="Eastern York Region"/>
  </r>
  <r>
    <n v="4302"/>
    <x v="178"/>
    <x v="21"/>
    <n v="14"/>
    <n v="1"/>
    <x v="0"/>
    <x v="0"/>
    <s v="Central"/>
    <x v="3"/>
    <s v="Eastern York Region"/>
  </r>
  <r>
    <n v="4303"/>
    <x v="178"/>
    <x v="22"/>
    <n v="6"/>
    <n v="3"/>
    <x v="0"/>
    <x v="0"/>
    <s v="Central"/>
    <x v="3"/>
    <s v="Eastern York Region"/>
  </r>
  <r>
    <n v="4304"/>
    <x v="178"/>
    <x v="23"/>
    <n v="12"/>
    <n v="3"/>
    <x v="0"/>
    <x v="0"/>
    <s v="Central"/>
    <x v="3"/>
    <s v="Eastern York Region"/>
  </r>
  <r>
    <n v="4305"/>
    <x v="179"/>
    <x v="0"/>
    <n v="5"/>
    <n v="0"/>
    <x v="0"/>
    <x v="1"/>
    <s v="Central"/>
    <x v="3"/>
    <s v="Eastern York Region"/>
  </r>
  <r>
    <n v="4306"/>
    <x v="179"/>
    <x v="1"/>
    <n v="7"/>
    <n v="3"/>
    <x v="0"/>
    <x v="1"/>
    <s v="Central"/>
    <x v="3"/>
    <s v="Eastern York Region"/>
  </r>
  <r>
    <n v="4307"/>
    <x v="179"/>
    <x v="2"/>
    <n v="9"/>
    <n v="0"/>
    <x v="0"/>
    <x v="1"/>
    <s v="Central"/>
    <x v="3"/>
    <s v="Eastern York Region"/>
  </r>
  <r>
    <n v="4308"/>
    <x v="179"/>
    <x v="3"/>
    <n v="10"/>
    <n v="1"/>
    <x v="0"/>
    <x v="1"/>
    <s v="Central"/>
    <x v="3"/>
    <s v="Eastern York Region"/>
  </r>
  <r>
    <n v="4309"/>
    <x v="179"/>
    <x v="4"/>
    <n v="3"/>
    <n v="2"/>
    <x v="0"/>
    <x v="1"/>
    <s v="Central"/>
    <x v="3"/>
    <s v="Eastern York Region"/>
  </r>
  <r>
    <n v="4310"/>
    <x v="179"/>
    <x v="5"/>
    <n v="2"/>
    <n v="1"/>
    <x v="0"/>
    <x v="1"/>
    <s v="Central"/>
    <x v="3"/>
    <s v="Eastern York Region"/>
  </r>
  <r>
    <n v="4311"/>
    <x v="179"/>
    <x v="6"/>
    <n v="4"/>
    <n v="0"/>
    <x v="0"/>
    <x v="1"/>
    <s v="Central"/>
    <x v="3"/>
    <s v="Eastern York Region"/>
  </r>
  <r>
    <n v="4312"/>
    <x v="179"/>
    <x v="7"/>
    <n v="2"/>
    <n v="0"/>
    <x v="0"/>
    <x v="1"/>
    <s v="Central"/>
    <x v="3"/>
    <s v="Eastern York Region"/>
  </r>
  <r>
    <n v="4313"/>
    <x v="179"/>
    <x v="8"/>
    <n v="4"/>
    <n v="1"/>
    <x v="0"/>
    <x v="1"/>
    <s v="Central"/>
    <x v="3"/>
    <s v="Eastern York Region"/>
  </r>
  <r>
    <n v="4314"/>
    <x v="179"/>
    <x v="9"/>
    <n v="1"/>
    <n v="2"/>
    <x v="0"/>
    <x v="1"/>
    <s v="Central"/>
    <x v="3"/>
    <s v="Eastern York Region"/>
  </r>
  <r>
    <n v="4315"/>
    <x v="179"/>
    <x v="10"/>
    <n v="3"/>
    <n v="1"/>
    <x v="0"/>
    <x v="1"/>
    <s v="Central"/>
    <x v="3"/>
    <s v="Eastern York Region"/>
  </r>
  <r>
    <n v="4316"/>
    <x v="179"/>
    <x v="11"/>
    <n v="2"/>
    <n v="1"/>
    <x v="0"/>
    <x v="1"/>
    <s v="Central"/>
    <x v="3"/>
    <s v="Eastern York Region"/>
  </r>
  <r>
    <n v="4317"/>
    <x v="179"/>
    <x v="12"/>
    <n v="4"/>
    <n v="0"/>
    <x v="0"/>
    <x v="1"/>
    <s v="Central"/>
    <x v="3"/>
    <s v="Eastern York Region"/>
  </r>
  <r>
    <n v="4318"/>
    <x v="179"/>
    <x v="13"/>
    <n v="3"/>
    <n v="0"/>
    <x v="0"/>
    <x v="1"/>
    <s v="Central"/>
    <x v="3"/>
    <s v="Eastern York Region"/>
  </r>
  <r>
    <n v="4319"/>
    <x v="179"/>
    <x v="14"/>
    <n v="6"/>
    <n v="1"/>
    <x v="0"/>
    <x v="1"/>
    <s v="Central"/>
    <x v="3"/>
    <s v="Eastern York Region"/>
  </r>
  <r>
    <n v="4320"/>
    <x v="179"/>
    <x v="15"/>
    <n v="7"/>
    <n v="0"/>
    <x v="0"/>
    <x v="1"/>
    <s v="Central"/>
    <x v="3"/>
    <s v="Eastern York Region"/>
  </r>
  <r>
    <n v="4321"/>
    <x v="179"/>
    <x v="16"/>
    <n v="10"/>
    <n v="3"/>
    <x v="0"/>
    <x v="1"/>
    <s v="Central"/>
    <x v="3"/>
    <s v="Eastern York Region"/>
  </r>
  <r>
    <n v="4322"/>
    <x v="179"/>
    <x v="17"/>
    <n v="7"/>
    <n v="2"/>
    <x v="0"/>
    <x v="1"/>
    <s v="Central"/>
    <x v="3"/>
    <s v="Eastern York Region"/>
  </r>
  <r>
    <n v="4323"/>
    <x v="179"/>
    <x v="18"/>
    <n v="3"/>
    <n v="1"/>
    <x v="0"/>
    <x v="1"/>
    <s v="Central"/>
    <x v="3"/>
    <s v="Eastern York Region"/>
  </r>
  <r>
    <n v="4324"/>
    <x v="179"/>
    <x v="19"/>
    <n v="9"/>
    <n v="4"/>
    <x v="0"/>
    <x v="1"/>
    <s v="Central"/>
    <x v="3"/>
    <s v="Eastern York Region"/>
  </r>
  <r>
    <n v="4325"/>
    <x v="179"/>
    <x v="20"/>
    <n v="2"/>
    <n v="1"/>
    <x v="0"/>
    <x v="1"/>
    <s v="Central"/>
    <x v="3"/>
    <s v="Eastern York Region"/>
  </r>
  <r>
    <n v="4326"/>
    <x v="179"/>
    <x v="21"/>
    <n v="4"/>
    <n v="0"/>
    <x v="0"/>
    <x v="1"/>
    <s v="Central"/>
    <x v="3"/>
    <s v="Eastern York Region"/>
  </r>
  <r>
    <n v="4327"/>
    <x v="179"/>
    <x v="22"/>
    <n v="3"/>
    <n v="1"/>
    <x v="0"/>
    <x v="1"/>
    <s v="Central"/>
    <x v="3"/>
    <s v="Eastern York Region"/>
  </r>
  <r>
    <n v="4328"/>
    <x v="179"/>
    <x v="23"/>
    <n v="4"/>
    <n v="2"/>
    <x v="0"/>
    <x v="1"/>
    <s v="Central"/>
    <x v="3"/>
    <s v="Eastern York Region"/>
  </r>
  <r>
    <n v="4329"/>
    <x v="180"/>
    <x v="0"/>
    <n v="76"/>
    <n v="14"/>
    <x v="0"/>
    <x v="0"/>
    <s v="Central"/>
    <x v="5"/>
    <s v="Oakville"/>
  </r>
  <r>
    <n v="4330"/>
    <x v="180"/>
    <x v="1"/>
    <n v="85"/>
    <n v="14"/>
    <x v="0"/>
    <x v="0"/>
    <s v="Central"/>
    <x v="5"/>
    <s v="Oakville"/>
  </r>
  <r>
    <n v="4331"/>
    <x v="180"/>
    <x v="2"/>
    <n v="63"/>
    <n v="14"/>
    <x v="0"/>
    <x v="0"/>
    <s v="Central"/>
    <x v="5"/>
    <s v="Oakville"/>
  </r>
  <r>
    <n v="4332"/>
    <x v="180"/>
    <x v="3"/>
    <n v="39"/>
    <n v="14"/>
    <x v="0"/>
    <x v="0"/>
    <s v="Central"/>
    <x v="5"/>
    <s v="Oakville"/>
  </r>
  <r>
    <n v="4333"/>
    <x v="180"/>
    <x v="4"/>
    <n v="43"/>
    <n v="4"/>
    <x v="0"/>
    <x v="0"/>
    <s v="Central"/>
    <x v="5"/>
    <s v="Oakville"/>
  </r>
  <r>
    <n v="4334"/>
    <x v="180"/>
    <x v="5"/>
    <n v="23"/>
    <n v="13"/>
    <x v="0"/>
    <x v="0"/>
    <s v="Central"/>
    <x v="5"/>
    <s v="Oakville"/>
  </r>
  <r>
    <n v="4335"/>
    <x v="180"/>
    <x v="6"/>
    <n v="18"/>
    <n v="5"/>
    <x v="0"/>
    <x v="0"/>
    <s v="Central"/>
    <x v="5"/>
    <s v="Oakville"/>
  </r>
  <r>
    <n v="4336"/>
    <x v="180"/>
    <x v="7"/>
    <n v="18"/>
    <n v="2"/>
    <x v="0"/>
    <x v="0"/>
    <s v="Central"/>
    <x v="5"/>
    <s v="Oakville"/>
  </r>
  <r>
    <n v="4337"/>
    <x v="180"/>
    <x v="8"/>
    <n v="20"/>
    <n v="4"/>
    <x v="0"/>
    <x v="0"/>
    <s v="Central"/>
    <x v="5"/>
    <s v="Oakville"/>
  </r>
  <r>
    <n v="4338"/>
    <x v="180"/>
    <x v="9"/>
    <n v="17"/>
    <n v="7"/>
    <x v="0"/>
    <x v="0"/>
    <s v="Central"/>
    <x v="5"/>
    <s v="Oakville"/>
  </r>
  <r>
    <n v="4339"/>
    <x v="180"/>
    <x v="10"/>
    <n v="24"/>
    <n v="12"/>
    <x v="0"/>
    <x v="0"/>
    <s v="Central"/>
    <x v="5"/>
    <s v="Oakville"/>
  </r>
  <r>
    <n v="4340"/>
    <x v="180"/>
    <x v="11"/>
    <n v="31"/>
    <n v="9"/>
    <x v="0"/>
    <x v="0"/>
    <s v="Central"/>
    <x v="5"/>
    <s v="Oakville"/>
  </r>
  <r>
    <n v="4341"/>
    <x v="180"/>
    <x v="12"/>
    <n v="41"/>
    <n v="12"/>
    <x v="0"/>
    <x v="0"/>
    <s v="Central"/>
    <x v="5"/>
    <s v="Oakville"/>
  </r>
  <r>
    <n v="4342"/>
    <x v="180"/>
    <x v="13"/>
    <n v="42"/>
    <n v="12"/>
    <x v="0"/>
    <x v="0"/>
    <s v="Central"/>
    <x v="5"/>
    <s v="Oakville"/>
  </r>
  <r>
    <n v="4343"/>
    <x v="180"/>
    <x v="14"/>
    <n v="37"/>
    <n v="15"/>
    <x v="0"/>
    <x v="0"/>
    <s v="Central"/>
    <x v="5"/>
    <s v="Oakville"/>
  </r>
  <r>
    <n v="4344"/>
    <x v="180"/>
    <x v="15"/>
    <n v="37"/>
    <n v="24"/>
    <x v="0"/>
    <x v="0"/>
    <s v="Central"/>
    <x v="5"/>
    <s v="Oakville"/>
  </r>
  <r>
    <n v="4345"/>
    <x v="180"/>
    <x v="16"/>
    <n v="37"/>
    <n v="10"/>
    <x v="0"/>
    <x v="0"/>
    <s v="Central"/>
    <x v="5"/>
    <s v="Oakville"/>
  </r>
  <r>
    <n v="4346"/>
    <x v="180"/>
    <x v="17"/>
    <n v="33"/>
    <n v="7"/>
    <x v="0"/>
    <x v="0"/>
    <s v="Central"/>
    <x v="5"/>
    <s v="Oakville"/>
  </r>
  <r>
    <n v="4347"/>
    <x v="180"/>
    <x v="18"/>
    <n v="40"/>
    <n v="8"/>
    <x v="0"/>
    <x v="0"/>
    <s v="Central"/>
    <x v="5"/>
    <s v="Oakville"/>
  </r>
  <r>
    <n v="4348"/>
    <x v="180"/>
    <x v="19"/>
    <n v="26"/>
    <n v="16"/>
    <x v="0"/>
    <x v="0"/>
    <s v="Central"/>
    <x v="5"/>
    <s v="Oakville"/>
  </r>
  <r>
    <n v="4349"/>
    <x v="180"/>
    <x v="20"/>
    <n v="26"/>
    <n v="9"/>
    <x v="0"/>
    <x v="0"/>
    <s v="Central"/>
    <x v="5"/>
    <s v="Oakville"/>
  </r>
  <r>
    <n v="4350"/>
    <x v="180"/>
    <x v="21"/>
    <n v="32"/>
    <n v="12"/>
    <x v="0"/>
    <x v="0"/>
    <s v="Central"/>
    <x v="5"/>
    <s v="Oakville"/>
  </r>
  <r>
    <n v="4351"/>
    <x v="180"/>
    <x v="22"/>
    <n v="33"/>
    <n v="10"/>
    <x v="0"/>
    <x v="0"/>
    <s v="Central"/>
    <x v="5"/>
    <s v="Oakville"/>
  </r>
  <r>
    <n v="4352"/>
    <x v="180"/>
    <x v="23"/>
    <n v="31"/>
    <n v="4"/>
    <x v="0"/>
    <x v="0"/>
    <s v="Central"/>
    <x v="5"/>
    <s v="Oakville"/>
  </r>
  <r>
    <n v="4354"/>
    <x v="181"/>
    <x v="0"/>
    <n v="40"/>
    <n v="3"/>
    <x v="0"/>
    <x v="0"/>
    <s v="Central"/>
    <x v="5"/>
    <s v="Oakville"/>
  </r>
  <r>
    <n v="4355"/>
    <x v="181"/>
    <x v="1"/>
    <n v="52"/>
    <n v="5"/>
    <x v="0"/>
    <x v="0"/>
    <s v="Central"/>
    <x v="5"/>
    <s v="Oakville"/>
  </r>
  <r>
    <n v="4356"/>
    <x v="181"/>
    <x v="2"/>
    <n v="23"/>
    <n v="4"/>
    <x v="0"/>
    <x v="0"/>
    <s v="Central"/>
    <x v="5"/>
    <s v="Oakville"/>
  </r>
  <r>
    <n v="4357"/>
    <x v="181"/>
    <x v="3"/>
    <n v="28"/>
    <n v="1"/>
    <x v="0"/>
    <x v="0"/>
    <s v="Central"/>
    <x v="5"/>
    <s v="Oakville"/>
  </r>
  <r>
    <n v="4358"/>
    <x v="181"/>
    <x v="4"/>
    <n v="38"/>
    <n v="3"/>
    <x v="0"/>
    <x v="0"/>
    <s v="Central"/>
    <x v="5"/>
    <s v="Oakville"/>
  </r>
  <r>
    <n v="4359"/>
    <x v="181"/>
    <x v="5"/>
    <n v="20"/>
    <n v="6"/>
    <x v="0"/>
    <x v="0"/>
    <s v="Central"/>
    <x v="5"/>
    <s v="Oakville"/>
  </r>
  <r>
    <n v="4360"/>
    <x v="181"/>
    <x v="6"/>
    <n v="12"/>
    <n v="3"/>
    <x v="0"/>
    <x v="0"/>
    <s v="Central"/>
    <x v="5"/>
    <s v="Oakville"/>
  </r>
  <r>
    <n v="4361"/>
    <x v="181"/>
    <x v="7"/>
    <n v="9"/>
    <n v="3"/>
    <x v="0"/>
    <x v="0"/>
    <s v="Central"/>
    <x v="5"/>
    <s v="Oakville"/>
  </r>
  <r>
    <n v="4362"/>
    <x v="181"/>
    <x v="8"/>
    <n v="11"/>
    <n v="5"/>
    <x v="0"/>
    <x v="0"/>
    <s v="Central"/>
    <x v="5"/>
    <s v="Oakville"/>
  </r>
  <r>
    <n v="4363"/>
    <x v="181"/>
    <x v="9"/>
    <n v="10"/>
    <n v="7"/>
    <x v="0"/>
    <x v="0"/>
    <s v="Central"/>
    <x v="5"/>
    <s v="Oakville"/>
  </r>
  <r>
    <n v="4364"/>
    <x v="181"/>
    <x v="10"/>
    <n v="10"/>
    <n v="5"/>
    <x v="0"/>
    <x v="0"/>
    <s v="Central"/>
    <x v="5"/>
    <s v="Oakville"/>
  </r>
  <r>
    <n v="4365"/>
    <x v="181"/>
    <x v="11"/>
    <n v="8"/>
    <n v="4"/>
    <x v="0"/>
    <x v="0"/>
    <s v="Central"/>
    <x v="5"/>
    <s v="Oakville"/>
  </r>
  <r>
    <n v="4366"/>
    <x v="181"/>
    <x v="12"/>
    <n v="14"/>
    <n v="11"/>
    <x v="0"/>
    <x v="0"/>
    <s v="Central"/>
    <x v="5"/>
    <s v="Oakville"/>
  </r>
  <r>
    <n v="4367"/>
    <x v="181"/>
    <x v="13"/>
    <n v="14"/>
    <n v="6"/>
    <x v="0"/>
    <x v="0"/>
    <s v="Central"/>
    <x v="5"/>
    <s v="Oakville"/>
  </r>
  <r>
    <n v="4368"/>
    <x v="181"/>
    <x v="14"/>
    <n v="12"/>
    <n v="4"/>
    <x v="0"/>
    <x v="0"/>
    <s v="Central"/>
    <x v="5"/>
    <s v="Oakville"/>
  </r>
  <r>
    <n v="4369"/>
    <x v="181"/>
    <x v="15"/>
    <n v="17"/>
    <n v="6"/>
    <x v="0"/>
    <x v="0"/>
    <s v="Central"/>
    <x v="5"/>
    <s v="Oakville"/>
  </r>
  <r>
    <n v="4370"/>
    <x v="181"/>
    <x v="16"/>
    <n v="24"/>
    <n v="4"/>
    <x v="0"/>
    <x v="0"/>
    <s v="Central"/>
    <x v="5"/>
    <s v="Oakville"/>
  </r>
  <r>
    <n v="4371"/>
    <x v="181"/>
    <x v="17"/>
    <n v="16"/>
    <n v="6"/>
    <x v="0"/>
    <x v="0"/>
    <s v="Central"/>
    <x v="5"/>
    <s v="Oakville"/>
  </r>
  <r>
    <n v="4372"/>
    <x v="181"/>
    <x v="18"/>
    <n v="12"/>
    <n v="3"/>
    <x v="0"/>
    <x v="0"/>
    <s v="Central"/>
    <x v="5"/>
    <s v="Oakville"/>
  </r>
  <r>
    <n v="4373"/>
    <x v="181"/>
    <x v="19"/>
    <n v="8"/>
    <n v="0"/>
    <x v="0"/>
    <x v="0"/>
    <s v="Central"/>
    <x v="5"/>
    <s v="Oakville"/>
  </r>
  <r>
    <n v="4374"/>
    <x v="181"/>
    <x v="20"/>
    <n v="8"/>
    <n v="3"/>
    <x v="0"/>
    <x v="0"/>
    <s v="Central"/>
    <x v="5"/>
    <s v="Oakville"/>
  </r>
  <r>
    <n v="4375"/>
    <x v="181"/>
    <x v="21"/>
    <n v="18"/>
    <n v="7"/>
    <x v="0"/>
    <x v="0"/>
    <s v="Central"/>
    <x v="5"/>
    <s v="Oakville"/>
  </r>
  <r>
    <n v="4376"/>
    <x v="181"/>
    <x v="22"/>
    <n v="12"/>
    <n v="5"/>
    <x v="0"/>
    <x v="0"/>
    <s v="Central"/>
    <x v="5"/>
    <s v="Oakville"/>
  </r>
  <r>
    <n v="4377"/>
    <x v="181"/>
    <x v="23"/>
    <n v="3"/>
    <n v="5"/>
    <x v="0"/>
    <x v="0"/>
    <s v="Central"/>
    <x v="5"/>
    <s v="Oakville"/>
  </r>
  <r>
    <n v="4378"/>
    <x v="182"/>
    <x v="0"/>
    <n v="12"/>
    <n v="4"/>
    <x v="0"/>
    <x v="0"/>
    <s v="Central"/>
    <x v="5"/>
    <s v="Oakville"/>
  </r>
  <r>
    <n v="4379"/>
    <x v="182"/>
    <x v="1"/>
    <n v="21"/>
    <n v="9"/>
    <x v="0"/>
    <x v="0"/>
    <s v="Central"/>
    <x v="5"/>
    <s v="Oakville"/>
  </r>
  <r>
    <n v="4380"/>
    <x v="182"/>
    <x v="2"/>
    <n v="10"/>
    <n v="8"/>
    <x v="0"/>
    <x v="0"/>
    <s v="Central"/>
    <x v="5"/>
    <s v="Oakville"/>
  </r>
  <r>
    <n v="4381"/>
    <x v="182"/>
    <x v="3"/>
    <n v="7"/>
    <n v="7"/>
    <x v="0"/>
    <x v="0"/>
    <s v="Central"/>
    <x v="5"/>
    <s v="Oakville"/>
  </r>
  <r>
    <n v="4382"/>
    <x v="182"/>
    <x v="4"/>
    <n v="7"/>
    <n v="3"/>
    <x v="0"/>
    <x v="0"/>
    <s v="Central"/>
    <x v="5"/>
    <s v="Oakville"/>
  </r>
  <r>
    <n v="4383"/>
    <x v="182"/>
    <x v="5"/>
    <n v="13"/>
    <n v="0"/>
    <x v="0"/>
    <x v="0"/>
    <s v="Central"/>
    <x v="5"/>
    <s v="Oakville"/>
  </r>
  <r>
    <n v="4384"/>
    <x v="182"/>
    <x v="6"/>
    <n v="3"/>
    <n v="0"/>
    <x v="0"/>
    <x v="0"/>
    <s v="Central"/>
    <x v="5"/>
    <s v="Oakville"/>
  </r>
  <r>
    <n v="4385"/>
    <x v="182"/>
    <x v="7"/>
    <n v="2"/>
    <n v="1"/>
    <x v="0"/>
    <x v="0"/>
    <s v="Central"/>
    <x v="5"/>
    <s v="Oakville"/>
  </r>
  <r>
    <n v="4386"/>
    <x v="182"/>
    <x v="8"/>
    <n v="7"/>
    <n v="1"/>
    <x v="0"/>
    <x v="0"/>
    <s v="Central"/>
    <x v="5"/>
    <s v="Oakville"/>
  </r>
  <r>
    <n v="4387"/>
    <x v="182"/>
    <x v="9"/>
    <n v="6"/>
    <n v="2"/>
    <x v="0"/>
    <x v="0"/>
    <s v="Central"/>
    <x v="5"/>
    <s v="Oakville"/>
  </r>
  <r>
    <n v="4388"/>
    <x v="182"/>
    <x v="10"/>
    <n v="5"/>
    <n v="5"/>
    <x v="0"/>
    <x v="0"/>
    <s v="Central"/>
    <x v="5"/>
    <s v="Oakville"/>
  </r>
  <r>
    <n v="4389"/>
    <x v="182"/>
    <x v="11"/>
    <n v="4"/>
    <n v="4"/>
    <x v="0"/>
    <x v="0"/>
    <s v="Central"/>
    <x v="5"/>
    <s v="Oakville"/>
  </r>
  <r>
    <n v="4390"/>
    <x v="182"/>
    <x v="12"/>
    <n v="15"/>
    <n v="3"/>
    <x v="0"/>
    <x v="0"/>
    <s v="Central"/>
    <x v="5"/>
    <s v="Oakville"/>
  </r>
  <r>
    <n v="4391"/>
    <x v="182"/>
    <x v="13"/>
    <n v="6"/>
    <n v="5"/>
    <x v="0"/>
    <x v="0"/>
    <s v="Central"/>
    <x v="5"/>
    <s v="Oakville"/>
  </r>
  <r>
    <n v="4392"/>
    <x v="182"/>
    <x v="14"/>
    <n v="8"/>
    <n v="10"/>
    <x v="0"/>
    <x v="0"/>
    <s v="Central"/>
    <x v="5"/>
    <s v="Oakville"/>
  </r>
  <r>
    <n v="4393"/>
    <x v="182"/>
    <x v="15"/>
    <n v="5"/>
    <n v="2"/>
    <x v="0"/>
    <x v="0"/>
    <s v="Central"/>
    <x v="5"/>
    <s v="Oakville"/>
  </r>
  <r>
    <n v="4394"/>
    <x v="182"/>
    <x v="16"/>
    <n v="13"/>
    <n v="4"/>
    <x v="0"/>
    <x v="0"/>
    <s v="Central"/>
    <x v="5"/>
    <s v="Oakville"/>
  </r>
  <r>
    <n v="4395"/>
    <x v="182"/>
    <x v="17"/>
    <n v="6"/>
    <n v="6"/>
    <x v="0"/>
    <x v="0"/>
    <s v="Central"/>
    <x v="5"/>
    <s v="Oakville"/>
  </r>
  <r>
    <n v="4396"/>
    <x v="182"/>
    <x v="18"/>
    <n v="10"/>
    <n v="4"/>
    <x v="0"/>
    <x v="0"/>
    <s v="Central"/>
    <x v="5"/>
    <s v="Oakville"/>
  </r>
  <r>
    <n v="4397"/>
    <x v="182"/>
    <x v="19"/>
    <n v="2"/>
    <n v="3"/>
    <x v="0"/>
    <x v="0"/>
    <s v="Central"/>
    <x v="5"/>
    <s v="Oakville"/>
  </r>
  <r>
    <n v="4398"/>
    <x v="182"/>
    <x v="20"/>
    <n v="9"/>
    <n v="2"/>
    <x v="0"/>
    <x v="0"/>
    <s v="Central"/>
    <x v="5"/>
    <s v="Oakville"/>
  </r>
  <r>
    <n v="4399"/>
    <x v="182"/>
    <x v="21"/>
    <n v="6"/>
    <n v="8"/>
    <x v="0"/>
    <x v="0"/>
    <s v="Central"/>
    <x v="5"/>
    <s v="Oakville"/>
  </r>
  <r>
    <n v="4400"/>
    <x v="182"/>
    <x v="22"/>
    <n v="6"/>
    <n v="3"/>
    <x v="0"/>
    <x v="0"/>
    <s v="Central"/>
    <x v="5"/>
    <s v="Oakville"/>
  </r>
  <r>
    <n v="4401"/>
    <x v="182"/>
    <x v="23"/>
    <n v="7"/>
    <n v="3"/>
    <x v="0"/>
    <x v="0"/>
    <s v="Central"/>
    <x v="5"/>
    <s v="Oakville"/>
  </r>
  <r>
    <n v="4402"/>
    <x v="183"/>
    <x v="0"/>
    <n v="52"/>
    <n v="7"/>
    <x v="0"/>
    <x v="0"/>
    <s v="Central"/>
    <x v="5"/>
    <s v="Oakville"/>
  </r>
  <r>
    <n v="4403"/>
    <x v="183"/>
    <x v="1"/>
    <n v="30"/>
    <n v="14"/>
    <x v="0"/>
    <x v="0"/>
    <s v="Central"/>
    <x v="5"/>
    <s v="Oakville"/>
  </r>
  <r>
    <n v="4404"/>
    <x v="183"/>
    <x v="2"/>
    <n v="23"/>
    <n v="13"/>
    <x v="0"/>
    <x v="0"/>
    <s v="Central"/>
    <x v="5"/>
    <s v="Oakville"/>
  </r>
  <r>
    <n v="4405"/>
    <x v="183"/>
    <x v="3"/>
    <n v="26"/>
    <n v="21"/>
    <x v="0"/>
    <x v="0"/>
    <s v="Central"/>
    <x v="5"/>
    <s v="Oakville"/>
  </r>
  <r>
    <n v="4406"/>
    <x v="183"/>
    <x v="4"/>
    <n v="21"/>
    <n v="13"/>
    <x v="0"/>
    <x v="0"/>
    <s v="Central"/>
    <x v="5"/>
    <s v="Oakville"/>
  </r>
  <r>
    <n v="4407"/>
    <x v="183"/>
    <x v="5"/>
    <n v="8"/>
    <n v="9"/>
    <x v="0"/>
    <x v="0"/>
    <s v="Central"/>
    <x v="5"/>
    <s v="Oakville"/>
  </r>
  <r>
    <n v="4408"/>
    <x v="183"/>
    <x v="6"/>
    <n v="20"/>
    <n v="4"/>
    <x v="0"/>
    <x v="0"/>
    <s v="Central"/>
    <x v="5"/>
    <s v="Oakville"/>
  </r>
  <r>
    <n v="4409"/>
    <x v="183"/>
    <x v="7"/>
    <n v="9"/>
    <n v="10"/>
    <x v="0"/>
    <x v="0"/>
    <s v="Central"/>
    <x v="5"/>
    <s v="Oakville"/>
  </r>
  <r>
    <n v="4410"/>
    <x v="183"/>
    <x v="8"/>
    <n v="10"/>
    <n v="5"/>
    <x v="0"/>
    <x v="0"/>
    <s v="Central"/>
    <x v="5"/>
    <s v="Oakville"/>
  </r>
  <r>
    <n v="4411"/>
    <x v="183"/>
    <x v="9"/>
    <n v="9"/>
    <n v="5"/>
    <x v="0"/>
    <x v="0"/>
    <s v="Central"/>
    <x v="5"/>
    <s v="Oakville"/>
  </r>
  <r>
    <n v="4412"/>
    <x v="183"/>
    <x v="10"/>
    <n v="13"/>
    <n v="8"/>
    <x v="0"/>
    <x v="0"/>
    <s v="Central"/>
    <x v="5"/>
    <s v="Oakville"/>
  </r>
  <r>
    <n v="4413"/>
    <x v="183"/>
    <x v="11"/>
    <n v="17"/>
    <n v="5"/>
    <x v="0"/>
    <x v="0"/>
    <s v="Central"/>
    <x v="5"/>
    <s v="Oakville"/>
  </r>
  <r>
    <n v="4414"/>
    <x v="183"/>
    <x v="12"/>
    <n v="15"/>
    <n v="9"/>
    <x v="0"/>
    <x v="0"/>
    <s v="Central"/>
    <x v="5"/>
    <s v="Oakville"/>
  </r>
  <r>
    <n v="4415"/>
    <x v="183"/>
    <x v="13"/>
    <n v="12"/>
    <n v="29"/>
    <x v="0"/>
    <x v="0"/>
    <s v="Central"/>
    <x v="5"/>
    <s v="Oakville"/>
  </r>
  <r>
    <n v="4416"/>
    <x v="183"/>
    <x v="14"/>
    <n v="16"/>
    <n v="27"/>
    <x v="0"/>
    <x v="0"/>
    <s v="Central"/>
    <x v="5"/>
    <s v="Oakville"/>
  </r>
  <r>
    <n v="4417"/>
    <x v="183"/>
    <x v="15"/>
    <n v="19"/>
    <n v="30"/>
    <x v="0"/>
    <x v="0"/>
    <s v="Central"/>
    <x v="5"/>
    <s v="Oakville"/>
  </r>
  <r>
    <n v="4418"/>
    <x v="183"/>
    <x v="16"/>
    <n v="11"/>
    <n v="28"/>
    <x v="0"/>
    <x v="0"/>
    <s v="Central"/>
    <x v="5"/>
    <s v="Oakville"/>
  </r>
  <r>
    <n v="4419"/>
    <x v="183"/>
    <x v="17"/>
    <n v="17"/>
    <n v="15"/>
    <x v="0"/>
    <x v="0"/>
    <s v="Central"/>
    <x v="5"/>
    <s v="Oakville"/>
  </r>
  <r>
    <n v="4420"/>
    <x v="183"/>
    <x v="18"/>
    <n v="5"/>
    <n v="34"/>
    <x v="0"/>
    <x v="0"/>
    <s v="Central"/>
    <x v="5"/>
    <s v="Oakville"/>
  </r>
  <r>
    <n v="4421"/>
    <x v="183"/>
    <x v="19"/>
    <n v="17"/>
    <n v="29"/>
    <x v="0"/>
    <x v="0"/>
    <s v="Central"/>
    <x v="5"/>
    <s v="Oakville"/>
  </r>
  <r>
    <n v="4422"/>
    <x v="183"/>
    <x v="20"/>
    <n v="7"/>
    <n v="55"/>
    <x v="0"/>
    <x v="0"/>
    <s v="Central"/>
    <x v="5"/>
    <s v="Oakville"/>
  </r>
  <r>
    <n v="4423"/>
    <x v="183"/>
    <x v="21"/>
    <n v="19"/>
    <n v="49"/>
    <x v="0"/>
    <x v="0"/>
    <s v="Central"/>
    <x v="5"/>
    <s v="Oakville"/>
  </r>
  <r>
    <n v="4424"/>
    <x v="183"/>
    <x v="22"/>
    <n v="10"/>
    <n v="25"/>
    <x v="0"/>
    <x v="0"/>
    <s v="Central"/>
    <x v="5"/>
    <s v="Oakville"/>
  </r>
  <r>
    <n v="4425"/>
    <x v="183"/>
    <x v="23"/>
    <n v="15"/>
    <n v="29"/>
    <x v="0"/>
    <x v="0"/>
    <s v="Central"/>
    <x v="5"/>
    <s v="Oakville"/>
  </r>
  <r>
    <n v="4426"/>
    <x v="184"/>
    <x v="0"/>
    <n v="102"/>
    <n v="13"/>
    <x v="0"/>
    <x v="0"/>
    <s v="Central"/>
    <x v="5"/>
    <s v="Oakville"/>
  </r>
  <r>
    <n v="4427"/>
    <x v="184"/>
    <x v="1"/>
    <n v="95"/>
    <n v="9"/>
    <x v="0"/>
    <x v="0"/>
    <s v="Central"/>
    <x v="5"/>
    <s v="Oakville"/>
  </r>
  <r>
    <n v="4428"/>
    <x v="184"/>
    <x v="2"/>
    <n v="46"/>
    <n v="11"/>
    <x v="0"/>
    <x v="0"/>
    <s v="Central"/>
    <x v="5"/>
    <s v="Oakville"/>
  </r>
  <r>
    <n v="4429"/>
    <x v="184"/>
    <x v="3"/>
    <n v="50"/>
    <n v="10"/>
    <x v="0"/>
    <x v="0"/>
    <s v="Central"/>
    <x v="5"/>
    <s v="Oakville"/>
  </r>
  <r>
    <n v="4430"/>
    <x v="184"/>
    <x v="4"/>
    <n v="53"/>
    <n v="6"/>
    <x v="0"/>
    <x v="0"/>
    <s v="Central"/>
    <x v="5"/>
    <s v="Oakville"/>
  </r>
  <r>
    <n v="4431"/>
    <x v="184"/>
    <x v="5"/>
    <n v="35"/>
    <n v="5"/>
    <x v="0"/>
    <x v="0"/>
    <s v="Central"/>
    <x v="5"/>
    <s v="Oakville"/>
  </r>
  <r>
    <n v="4432"/>
    <x v="184"/>
    <x v="6"/>
    <n v="32"/>
    <n v="2"/>
    <x v="0"/>
    <x v="0"/>
    <s v="Central"/>
    <x v="5"/>
    <s v="Oakville"/>
  </r>
  <r>
    <n v="4433"/>
    <x v="184"/>
    <x v="7"/>
    <n v="21"/>
    <n v="6"/>
    <x v="0"/>
    <x v="0"/>
    <s v="Central"/>
    <x v="5"/>
    <s v="Oakville"/>
  </r>
  <r>
    <n v="4434"/>
    <x v="184"/>
    <x v="8"/>
    <n v="17"/>
    <n v="2"/>
    <x v="0"/>
    <x v="0"/>
    <s v="Central"/>
    <x v="5"/>
    <s v="Oakville"/>
  </r>
  <r>
    <n v="4435"/>
    <x v="184"/>
    <x v="9"/>
    <n v="12"/>
    <n v="4"/>
    <x v="0"/>
    <x v="0"/>
    <s v="Central"/>
    <x v="5"/>
    <s v="Oakville"/>
  </r>
  <r>
    <n v="4436"/>
    <x v="184"/>
    <x v="10"/>
    <n v="28"/>
    <n v="5"/>
    <x v="0"/>
    <x v="0"/>
    <s v="Central"/>
    <x v="5"/>
    <s v="Oakville"/>
  </r>
  <r>
    <n v="4437"/>
    <x v="184"/>
    <x v="11"/>
    <n v="30"/>
    <n v="10"/>
    <x v="0"/>
    <x v="0"/>
    <s v="Central"/>
    <x v="5"/>
    <s v="Oakville"/>
  </r>
  <r>
    <n v="4438"/>
    <x v="184"/>
    <x v="12"/>
    <n v="34"/>
    <n v="12"/>
    <x v="0"/>
    <x v="0"/>
    <s v="Central"/>
    <x v="5"/>
    <s v="Oakville"/>
  </r>
  <r>
    <n v="4439"/>
    <x v="184"/>
    <x v="13"/>
    <n v="58"/>
    <n v="10"/>
    <x v="0"/>
    <x v="0"/>
    <s v="Central"/>
    <x v="5"/>
    <s v="Oakville"/>
  </r>
  <r>
    <n v="4440"/>
    <x v="184"/>
    <x v="14"/>
    <n v="54"/>
    <n v="11"/>
    <x v="0"/>
    <x v="0"/>
    <s v="Central"/>
    <x v="5"/>
    <s v="Oakville"/>
  </r>
  <r>
    <n v="4441"/>
    <x v="184"/>
    <x v="15"/>
    <n v="56"/>
    <n v="15"/>
    <x v="0"/>
    <x v="0"/>
    <s v="Central"/>
    <x v="5"/>
    <s v="Oakville"/>
  </r>
  <r>
    <n v="4442"/>
    <x v="184"/>
    <x v="16"/>
    <n v="45"/>
    <n v="2"/>
    <x v="0"/>
    <x v="0"/>
    <s v="Central"/>
    <x v="5"/>
    <s v="Oakville"/>
  </r>
  <r>
    <n v="4443"/>
    <x v="184"/>
    <x v="17"/>
    <n v="43"/>
    <n v="5"/>
    <x v="0"/>
    <x v="0"/>
    <s v="Central"/>
    <x v="5"/>
    <s v="Oakville"/>
  </r>
  <r>
    <n v="4444"/>
    <x v="184"/>
    <x v="18"/>
    <n v="36"/>
    <n v="8"/>
    <x v="0"/>
    <x v="0"/>
    <s v="Central"/>
    <x v="5"/>
    <s v="Oakville"/>
  </r>
  <r>
    <n v="4445"/>
    <x v="184"/>
    <x v="19"/>
    <n v="44"/>
    <n v="7"/>
    <x v="0"/>
    <x v="0"/>
    <s v="Central"/>
    <x v="5"/>
    <s v="Oakville"/>
  </r>
  <r>
    <n v="4446"/>
    <x v="184"/>
    <x v="20"/>
    <n v="28"/>
    <n v="6"/>
    <x v="0"/>
    <x v="0"/>
    <s v="Central"/>
    <x v="5"/>
    <s v="Oakville"/>
  </r>
  <r>
    <n v="4447"/>
    <x v="184"/>
    <x v="21"/>
    <n v="29"/>
    <n v="6"/>
    <x v="0"/>
    <x v="0"/>
    <s v="Central"/>
    <x v="5"/>
    <s v="Oakville"/>
  </r>
  <r>
    <n v="4448"/>
    <x v="184"/>
    <x v="22"/>
    <n v="61"/>
    <n v="5"/>
    <x v="0"/>
    <x v="0"/>
    <s v="Central"/>
    <x v="5"/>
    <s v="Oakville"/>
  </r>
  <r>
    <n v="4449"/>
    <x v="184"/>
    <x v="23"/>
    <n v="30"/>
    <n v="11"/>
    <x v="0"/>
    <x v="0"/>
    <s v="Central"/>
    <x v="5"/>
    <s v="Oakville"/>
  </r>
  <r>
    <n v="4451"/>
    <x v="185"/>
    <x v="0"/>
    <n v="98"/>
    <n v="2"/>
    <x v="1"/>
    <x v="1"/>
    <s v="Central"/>
    <x v="7"/>
    <s v="Bramalea"/>
  </r>
  <r>
    <n v="4452"/>
    <x v="185"/>
    <x v="1"/>
    <n v="135"/>
    <n v="5"/>
    <x v="1"/>
    <x v="1"/>
    <s v="Central"/>
    <x v="7"/>
    <s v="Bramalea"/>
  </r>
  <r>
    <n v="4453"/>
    <x v="185"/>
    <x v="2"/>
    <n v="81"/>
    <n v="4"/>
    <x v="1"/>
    <x v="1"/>
    <s v="Central"/>
    <x v="7"/>
    <s v="Bramalea"/>
  </r>
  <r>
    <n v="4454"/>
    <x v="185"/>
    <x v="3"/>
    <n v="63"/>
    <n v="2"/>
    <x v="1"/>
    <x v="1"/>
    <s v="Central"/>
    <x v="7"/>
    <s v="Bramalea"/>
  </r>
  <r>
    <n v="4455"/>
    <x v="185"/>
    <x v="4"/>
    <n v="62"/>
    <n v="0"/>
    <x v="1"/>
    <x v="1"/>
    <s v="Central"/>
    <x v="7"/>
    <s v="Bramalea"/>
  </r>
  <r>
    <n v="4456"/>
    <x v="185"/>
    <x v="5"/>
    <n v="36"/>
    <n v="0"/>
    <x v="1"/>
    <x v="1"/>
    <s v="Central"/>
    <x v="7"/>
    <s v="Bramalea"/>
  </r>
  <r>
    <n v="4457"/>
    <x v="185"/>
    <x v="6"/>
    <n v="41"/>
    <n v="2"/>
    <x v="1"/>
    <x v="1"/>
    <s v="Central"/>
    <x v="7"/>
    <s v="Bramalea"/>
  </r>
  <r>
    <n v="4458"/>
    <x v="185"/>
    <x v="7"/>
    <n v="41"/>
    <n v="0"/>
    <x v="1"/>
    <x v="1"/>
    <s v="Central"/>
    <x v="7"/>
    <s v="Bramalea"/>
  </r>
  <r>
    <n v="4459"/>
    <x v="185"/>
    <x v="8"/>
    <n v="28"/>
    <n v="0"/>
    <x v="1"/>
    <x v="1"/>
    <s v="Central"/>
    <x v="7"/>
    <s v="Bramalea"/>
  </r>
  <r>
    <n v="4460"/>
    <x v="185"/>
    <x v="9"/>
    <n v="18"/>
    <n v="0"/>
    <x v="1"/>
    <x v="1"/>
    <s v="Central"/>
    <x v="7"/>
    <s v="Bramalea"/>
  </r>
  <r>
    <n v="4461"/>
    <x v="185"/>
    <x v="10"/>
    <n v="37"/>
    <n v="0"/>
    <x v="1"/>
    <x v="1"/>
    <s v="Central"/>
    <x v="7"/>
    <s v="Bramalea"/>
  </r>
  <r>
    <n v="4462"/>
    <x v="185"/>
    <x v="11"/>
    <n v="44"/>
    <n v="1"/>
    <x v="1"/>
    <x v="1"/>
    <s v="Central"/>
    <x v="7"/>
    <s v="Bramalea"/>
  </r>
  <r>
    <n v="4463"/>
    <x v="185"/>
    <x v="12"/>
    <n v="56"/>
    <n v="3"/>
    <x v="1"/>
    <x v="1"/>
    <s v="Central"/>
    <x v="7"/>
    <s v="Bramalea"/>
  </r>
  <r>
    <n v="4464"/>
    <x v="185"/>
    <x v="13"/>
    <n v="61"/>
    <n v="3"/>
    <x v="1"/>
    <x v="1"/>
    <s v="Central"/>
    <x v="7"/>
    <s v="Bramalea"/>
  </r>
  <r>
    <n v="4465"/>
    <x v="185"/>
    <x v="14"/>
    <n v="55"/>
    <n v="3"/>
    <x v="1"/>
    <x v="1"/>
    <s v="Central"/>
    <x v="7"/>
    <s v="Bramalea"/>
  </r>
  <r>
    <n v="4466"/>
    <x v="185"/>
    <x v="15"/>
    <n v="80"/>
    <n v="4"/>
    <x v="1"/>
    <x v="1"/>
    <s v="Central"/>
    <x v="7"/>
    <s v="Bramalea"/>
  </r>
  <r>
    <n v="4467"/>
    <x v="185"/>
    <x v="16"/>
    <n v="45"/>
    <n v="3"/>
    <x v="1"/>
    <x v="1"/>
    <s v="Central"/>
    <x v="7"/>
    <s v="Bramalea"/>
  </r>
  <r>
    <n v="4468"/>
    <x v="185"/>
    <x v="17"/>
    <n v="42"/>
    <n v="7"/>
    <x v="1"/>
    <x v="1"/>
    <s v="Central"/>
    <x v="7"/>
    <s v="Bramalea"/>
  </r>
  <r>
    <n v="4469"/>
    <x v="185"/>
    <x v="18"/>
    <n v="35"/>
    <n v="1"/>
    <x v="1"/>
    <x v="1"/>
    <s v="Central"/>
    <x v="7"/>
    <s v="Bramalea"/>
  </r>
  <r>
    <n v="4470"/>
    <x v="185"/>
    <x v="19"/>
    <n v="35"/>
    <n v="3"/>
    <x v="1"/>
    <x v="1"/>
    <s v="Central"/>
    <x v="7"/>
    <s v="Bramalea"/>
  </r>
  <r>
    <n v="4471"/>
    <x v="185"/>
    <x v="20"/>
    <n v="31"/>
    <n v="1"/>
    <x v="1"/>
    <x v="1"/>
    <s v="Central"/>
    <x v="7"/>
    <s v="Bramalea"/>
  </r>
  <r>
    <n v="4472"/>
    <x v="185"/>
    <x v="21"/>
    <n v="33"/>
    <n v="1"/>
    <x v="1"/>
    <x v="1"/>
    <s v="Central"/>
    <x v="7"/>
    <s v="Bramalea"/>
  </r>
  <r>
    <n v="4473"/>
    <x v="185"/>
    <x v="22"/>
    <n v="26"/>
    <n v="3"/>
    <x v="1"/>
    <x v="1"/>
    <s v="Central"/>
    <x v="7"/>
    <s v="Bramalea"/>
  </r>
  <r>
    <n v="4474"/>
    <x v="185"/>
    <x v="23"/>
    <n v="25"/>
    <n v="1"/>
    <x v="1"/>
    <x v="1"/>
    <s v="Central"/>
    <x v="7"/>
    <s v="Bramalea"/>
  </r>
  <r>
    <n v="4475"/>
    <x v="186"/>
    <x v="0"/>
    <n v="69"/>
    <n v="1"/>
    <x v="1"/>
    <x v="1"/>
    <s v="Central"/>
    <x v="7"/>
    <s v="Bramalea"/>
  </r>
  <r>
    <n v="4476"/>
    <x v="186"/>
    <x v="1"/>
    <n v="87"/>
    <n v="12"/>
    <x v="1"/>
    <x v="1"/>
    <s v="Central"/>
    <x v="7"/>
    <s v="Bramalea"/>
  </r>
  <r>
    <n v="4477"/>
    <x v="186"/>
    <x v="2"/>
    <n v="77"/>
    <n v="12"/>
    <x v="1"/>
    <x v="1"/>
    <s v="Central"/>
    <x v="7"/>
    <s v="Bramalea"/>
  </r>
  <r>
    <n v="4478"/>
    <x v="186"/>
    <x v="3"/>
    <n v="68"/>
    <n v="7"/>
    <x v="1"/>
    <x v="1"/>
    <s v="Central"/>
    <x v="7"/>
    <s v="Bramalea"/>
  </r>
  <r>
    <n v="4479"/>
    <x v="186"/>
    <x v="4"/>
    <n v="74"/>
    <n v="2"/>
    <x v="1"/>
    <x v="1"/>
    <s v="Central"/>
    <x v="7"/>
    <s v="Bramalea"/>
  </r>
  <r>
    <n v="4480"/>
    <x v="186"/>
    <x v="5"/>
    <n v="35"/>
    <n v="4"/>
    <x v="1"/>
    <x v="1"/>
    <s v="Central"/>
    <x v="7"/>
    <s v="Bramalea"/>
  </r>
  <r>
    <n v="4481"/>
    <x v="186"/>
    <x v="6"/>
    <n v="31"/>
    <n v="4"/>
    <x v="1"/>
    <x v="1"/>
    <s v="Central"/>
    <x v="7"/>
    <s v="Bramalea"/>
  </r>
  <r>
    <n v="4482"/>
    <x v="186"/>
    <x v="7"/>
    <n v="28"/>
    <n v="0"/>
    <x v="1"/>
    <x v="1"/>
    <s v="Central"/>
    <x v="7"/>
    <s v="Bramalea"/>
  </r>
  <r>
    <n v="4483"/>
    <x v="186"/>
    <x v="8"/>
    <n v="27"/>
    <n v="2"/>
    <x v="1"/>
    <x v="1"/>
    <s v="Central"/>
    <x v="7"/>
    <s v="Bramalea"/>
  </r>
  <r>
    <n v="4484"/>
    <x v="186"/>
    <x v="9"/>
    <n v="32"/>
    <n v="2"/>
    <x v="1"/>
    <x v="1"/>
    <s v="Central"/>
    <x v="7"/>
    <s v="Bramalea"/>
  </r>
  <r>
    <n v="4485"/>
    <x v="186"/>
    <x v="10"/>
    <n v="24"/>
    <n v="0"/>
    <x v="1"/>
    <x v="1"/>
    <s v="Central"/>
    <x v="7"/>
    <s v="Bramalea"/>
  </r>
  <r>
    <n v="4486"/>
    <x v="186"/>
    <x v="11"/>
    <n v="42"/>
    <n v="8"/>
    <x v="1"/>
    <x v="1"/>
    <s v="Central"/>
    <x v="7"/>
    <s v="Bramalea"/>
  </r>
  <r>
    <n v="4487"/>
    <x v="186"/>
    <x v="12"/>
    <n v="66"/>
    <n v="5"/>
    <x v="1"/>
    <x v="1"/>
    <s v="Central"/>
    <x v="7"/>
    <s v="Bramalea"/>
  </r>
  <r>
    <n v="4488"/>
    <x v="186"/>
    <x v="13"/>
    <n v="58"/>
    <n v="6"/>
    <x v="1"/>
    <x v="1"/>
    <s v="Central"/>
    <x v="7"/>
    <s v="Bramalea"/>
  </r>
  <r>
    <n v="4489"/>
    <x v="186"/>
    <x v="14"/>
    <n v="63"/>
    <n v="18"/>
    <x v="1"/>
    <x v="1"/>
    <s v="Central"/>
    <x v="7"/>
    <s v="Bramalea"/>
  </r>
  <r>
    <n v="4490"/>
    <x v="186"/>
    <x v="15"/>
    <n v="72"/>
    <n v="11"/>
    <x v="1"/>
    <x v="1"/>
    <s v="Central"/>
    <x v="7"/>
    <s v="Bramalea"/>
  </r>
  <r>
    <n v="4491"/>
    <x v="186"/>
    <x v="16"/>
    <n v="53"/>
    <n v="7"/>
    <x v="1"/>
    <x v="1"/>
    <s v="Central"/>
    <x v="7"/>
    <s v="Bramalea"/>
  </r>
  <r>
    <n v="4492"/>
    <x v="186"/>
    <x v="17"/>
    <n v="45"/>
    <n v="10"/>
    <x v="1"/>
    <x v="1"/>
    <s v="Central"/>
    <x v="7"/>
    <s v="Bramalea"/>
  </r>
  <r>
    <n v="4493"/>
    <x v="186"/>
    <x v="18"/>
    <n v="41"/>
    <n v="5"/>
    <x v="1"/>
    <x v="1"/>
    <s v="Central"/>
    <x v="7"/>
    <s v="Bramalea"/>
  </r>
  <r>
    <n v="4494"/>
    <x v="186"/>
    <x v="19"/>
    <n v="32"/>
    <n v="8"/>
    <x v="1"/>
    <x v="1"/>
    <s v="Central"/>
    <x v="7"/>
    <s v="Bramalea"/>
  </r>
  <r>
    <n v="4495"/>
    <x v="186"/>
    <x v="20"/>
    <n v="36"/>
    <n v="1"/>
    <x v="1"/>
    <x v="1"/>
    <s v="Central"/>
    <x v="7"/>
    <s v="Bramalea"/>
  </r>
  <r>
    <n v="4496"/>
    <x v="186"/>
    <x v="21"/>
    <n v="25"/>
    <n v="1"/>
    <x v="1"/>
    <x v="1"/>
    <s v="Central"/>
    <x v="7"/>
    <s v="Bramalea"/>
  </r>
  <r>
    <n v="4497"/>
    <x v="186"/>
    <x v="22"/>
    <n v="35"/>
    <n v="1"/>
    <x v="1"/>
    <x v="1"/>
    <s v="Central"/>
    <x v="7"/>
    <s v="Bramalea"/>
  </r>
  <r>
    <n v="4498"/>
    <x v="186"/>
    <x v="23"/>
    <n v="28"/>
    <n v="4"/>
    <x v="1"/>
    <x v="1"/>
    <s v="Central"/>
    <x v="7"/>
    <s v="Bramalea"/>
  </r>
  <r>
    <n v="4499"/>
    <x v="187"/>
    <x v="0"/>
    <n v="38"/>
    <n v="7"/>
    <x v="1"/>
    <x v="1"/>
    <s v="Central"/>
    <x v="7"/>
    <s v="Bramalea"/>
  </r>
  <r>
    <n v="4500"/>
    <x v="187"/>
    <x v="1"/>
    <n v="57"/>
    <n v="6"/>
    <x v="1"/>
    <x v="1"/>
    <s v="Central"/>
    <x v="7"/>
    <s v="Bramalea"/>
  </r>
  <r>
    <n v="4501"/>
    <x v="187"/>
    <x v="2"/>
    <n v="33"/>
    <n v="6"/>
    <x v="1"/>
    <x v="1"/>
    <s v="Central"/>
    <x v="7"/>
    <s v="Bramalea"/>
  </r>
  <r>
    <n v="4502"/>
    <x v="187"/>
    <x v="3"/>
    <n v="41"/>
    <n v="4"/>
    <x v="1"/>
    <x v="1"/>
    <s v="Central"/>
    <x v="7"/>
    <s v="Bramalea"/>
  </r>
  <r>
    <n v="4503"/>
    <x v="187"/>
    <x v="4"/>
    <n v="36"/>
    <n v="3"/>
    <x v="1"/>
    <x v="1"/>
    <s v="Central"/>
    <x v="7"/>
    <s v="Bramalea"/>
  </r>
  <r>
    <n v="4504"/>
    <x v="187"/>
    <x v="5"/>
    <n v="19"/>
    <n v="2"/>
    <x v="1"/>
    <x v="1"/>
    <s v="Central"/>
    <x v="7"/>
    <s v="Bramalea"/>
  </r>
  <r>
    <n v="4505"/>
    <x v="187"/>
    <x v="6"/>
    <n v="9"/>
    <n v="1"/>
    <x v="1"/>
    <x v="1"/>
    <s v="Central"/>
    <x v="7"/>
    <s v="Bramalea"/>
  </r>
  <r>
    <n v="4506"/>
    <x v="187"/>
    <x v="7"/>
    <n v="9"/>
    <n v="1"/>
    <x v="1"/>
    <x v="1"/>
    <s v="Central"/>
    <x v="7"/>
    <s v="Bramalea"/>
  </r>
  <r>
    <n v="4507"/>
    <x v="187"/>
    <x v="8"/>
    <n v="11"/>
    <n v="2"/>
    <x v="1"/>
    <x v="1"/>
    <s v="Central"/>
    <x v="7"/>
    <s v="Bramalea"/>
  </r>
  <r>
    <n v="4508"/>
    <x v="187"/>
    <x v="9"/>
    <n v="10"/>
    <n v="1"/>
    <x v="1"/>
    <x v="1"/>
    <s v="Central"/>
    <x v="7"/>
    <s v="Bramalea"/>
  </r>
  <r>
    <n v="4509"/>
    <x v="187"/>
    <x v="10"/>
    <n v="15"/>
    <n v="2"/>
    <x v="1"/>
    <x v="1"/>
    <s v="Central"/>
    <x v="7"/>
    <s v="Bramalea"/>
  </r>
  <r>
    <n v="4510"/>
    <x v="187"/>
    <x v="11"/>
    <n v="22"/>
    <n v="6"/>
    <x v="1"/>
    <x v="1"/>
    <s v="Central"/>
    <x v="7"/>
    <s v="Bramalea"/>
  </r>
  <r>
    <n v="4511"/>
    <x v="187"/>
    <x v="12"/>
    <n v="32"/>
    <n v="4"/>
    <x v="1"/>
    <x v="1"/>
    <s v="Central"/>
    <x v="7"/>
    <s v="Bramalea"/>
  </r>
  <r>
    <n v="4512"/>
    <x v="187"/>
    <x v="13"/>
    <n v="36"/>
    <n v="2"/>
    <x v="1"/>
    <x v="1"/>
    <s v="Central"/>
    <x v="7"/>
    <s v="Bramalea"/>
  </r>
  <r>
    <n v="4513"/>
    <x v="187"/>
    <x v="14"/>
    <n v="34"/>
    <n v="3"/>
    <x v="1"/>
    <x v="1"/>
    <s v="Central"/>
    <x v="7"/>
    <s v="Bramalea"/>
  </r>
  <r>
    <n v="4514"/>
    <x v="187"/>
    <x v="15"/>
    <n v="27"/>
    <n v="7"/>
    <x v="1"/>
    <x v="1"/>
    <s v="Central"/>
    <x v="7"/>
    <s v="Bramalea"/>
  </r>
  <r>
    <n v="4515"/>
    <x v="187"/>
    <x v="16"/>
    <n v="31"/>
    <n v="3"/>
    <x v="1"/>
    <x v="1"/>
    <s v="Central"/>
    <x v="7"/>
    <s v="Bramalea"/>
  </r>
  <r>
    <n v="4516"/>
    <x v="187"/>
    <x v="17"/>
    <n v="21"/>
    <n v="1"/>
    <x v="1"/>
    <x v="1"/>
    <s v="Central"/>
    <x v="7"/>
    <s v="Bramalea"/>
  </r>
  <r>
    <n v="4517"/>
    <x v="187"/>
    <x v="18"/>
    <n v="25"/>
    <n v="4"/>
    <x v="1"/>
    <x v="1"/>
    <s v="Central"/>
    <x v="7"/>
    <s v="Bramalea"/>
  </r>
  <r>
    <n v="4518"/>
    <x v="187"/>
    <x v="19"/>
    <n v="26"/>
    <n v="6"/>
    <x v="1"/>
    <x v="1"/>
    <s v="Central"/>
    <x v="7"/>
    <s v="Bramalea"/>
  </r>
  <r>
    <n v="4519"/>
    <x v="187"/>
    <x v="20"/>
    <n v="21"/>
    <n v="1"/>
    <x v="1"/>
    <x v="1"/>
    <s v="Central"/>
    <x v="7"/>
    <s v="Bramalea"/>
  </r>
  <r>
    <n v="4520"/>
    <x v="187"/>
    <x v="21"/>
    <n v="12"/>
    <n v="3"/>
    <x v="1"/>
    <x v="1"/>
    <s v="Central"/>
    <x v="7"/>
    <s v="Bramalea"/>
  </r>
  <r>
    <n v="4521"/>
    <x v="187"/>
    <x v="22"/>
    <n v="17"/>
    <n v="0"/>
    <x v="1"/>
    <x v="1"/>
    <s v="Central"/>
    <x v="7"/>
    <s v="Bramalea"/>
  </r>
  <r>
    <n v="4522"/>
    <x v="187"/>
    <x v="23"/>
    <n v="11"/>
    <n v="4"/>
    <x v="1"/>
    <x v="1"/>
    <s v="Central"/>
    <x v="7"/>
    <s v="Bramalea"/>
  </r>
  <r>
    <n v="4523"/>
    <x v="188"/>
    <x v="0"/>
    <n v="32"/>
    <n v="2"/>
    <x v="1"/>
    <x v="1"/>
    <s v="Central"/>
    <x v="7"/>
    <s v="Bramalea"/>
  </r>
  <r>
    <n v="4524"/>
    <x v="188"/>
    <x v="1"/>
    <n v="26"/>
    <n v="4"/>
    <x v="1"/>
    <x v="1"/>
    <s v="Central"/>
    <x v="7"/>
    <s v="Bramalea"/>
  </r>
  <r>
    <n v="4525"/>
    <x v="188"/>
    <x v="2"/>
    <n v="27"/>
    <n v="4"/>
    <x v="1"/>
    <x v="1"/>
    <s v="Central"/>
    <x v="7"/>
    <s v="Bramalea"/>
  </r>
  <r>
    <n v="4526"/>
    <x v="188"/>
    <x v="3"/>
    <n v="21"/>
    <n v="6"/>
    <x v="1"/>
    <x v="1"/>
    <s v="Central"/>
    <x v="7"/>
    <s v="Bramalea"/>
  </r>
  <r>
    <n v="4527"/>
    <x v="188"/>
    <x v="4"/>
    <n v="20"/>
    <n v="4"/>
    <x v="1"/>
    <x v="1"/>
    <s v="Central"/>
    <x v="7"/>
    <s v="Bramalea"/>
  </r>
  <r>
    <n v="4528"/>
    <x v="188"/>
    <x v="5"/>
    <n v="26"/>
    <n v="1"/>
    <x v="1"/>
    <x v="1"/>
    <s v="Central"/>
    <x v="7"/>
    <s v="Bramalea"/>
  </r>
  <r>
    <n v="4529"/>
    <x v="188"/>
    <x v="6"/>
    <n v="15"/>
    <n v="0"/>
    <x v="1"/>
    <x v="1"/>
    <s v="Central"/>
    <x v="7"/>
    <s v="Bramalea"/>
  </r>
  <r>
    <n v="4530"/>
    <x v="188"/>
    <x v="7"/>
    <n v="9"/>
    <n v="0"/>
    <x v="1"/>
    <x v="1"/>
    <s v="Central"/>
    <x v="7"/>
    <s v="Bramalea"/>
  </r>
  <r>
    <n v="4531"/>
    <x v="188"/>
    <x v="8"/>
    <n v="6"/>
    <n v="0"/>
    <x v="1"/>
    <x v="1"/>
    <s v="Central"/>
    <x v="7"/>
    <s v="Bramalea"/>
  </r>
  <r>
    <n v="4532"/>
    <x v="188"/>
    <x v="9"/>
    <n v="8"/>
    <n v="0"/>
    <x v="1"/>
    <x v="1"/>
    <s v="Central"/>
    <x v="7"/>
    <s v="Bramalea"/>
  </r>
  <r>
    <n v="4533"/>
    <x v="188"/>
    <x v="10"/>
    <n v="5"/>
    <n v="0"/>
    <x v="1"/>
    <x v="1"/>
    <s v="Central"/>
    <x v="7"/>
    <s v="Bramalea"/>
  </r>
  <r>
    <n v="4534"/>
    <x v="188"/>
    <x v="11"/>
    <n v="8"/>
    <n v="2"/>
    <x v="1"/>
    <x v="1"/>
    <s v="Central"/>
    <x v="7"/>
    <s v="Bramalea"/>
  </r>
  <r>
    <n v="4535"/>
    <x v="188"/>
    <x v="12"/>
    <n v="13"/>
    <n v="3"/>
    <x v="1"/>
    <x v="1"/>
    <s v="Central"/>
    <x v="7"/>
    <s v="Bramalea"/>
  </r>
  <r>
    <n v="4536"/>
    <x v="188"/>
    <x v="13"/>
    <n v="33"/>
    <n v="2"/>
    <x v="1"/>
    <x v="1"/>
    <s v="Central"/>
    <x v="7"/>
    <s v="Bramalea"/>
  </r>
  <r>
    <n v="4537"/>
    <x v="188"/>
    <x v="14"/>
    <n v="20"/>
    <n v="7"/>
    <x v="1"/>
    <x v="1"/>
    <s v="Central"/>
    <x v="7"/>
    <s v="Bramalea"/>
  </r>
  <r>
    <n v="4538"/>
    <x v="188"/>
    <x v="15"/>
    <n v="33"/>
    <n v="6"/>
    <x v="1"/>
    <x v="1"/>
    <s v="Central"/>
    <x v="7"/>
    <s v="Bramalea"/>
  </r>
  <r>
    <n v="4539"/>
    <x v="188"/>
    <x v="16"/>
    <n v="19"/>
    <n v="7"/>
    <x v="1"/>
    <x v="1"/>
    <s v="Central"/>
    <x v="7"/>
    <s v="Bramalea"/>
  </r>
  <r>
    <n v="4540"/>
    <x v="188"/>
    <x v="17"/>
    <n v="18"/>
    <n v="6"/>
    <x v="1"/>
    <x v="1"/>
    <s v="Central"/>
    <x v="7"/>
    <s v="Bramalea"/>
  </r>
  <r>
    <n v="4541"/>
    <x v="188"/>
    <x v="18"/>
    <n v="18"/>
    <n v="4"/>
    <x v="1"/>
    <x v="1"/>
    <s v="Central"/>
    <x v="7"/>
    <s v="Bramalea"/>
  </r>
  <r>
    <n v="4542"/>
    <x v="188"/>
    <x v="19"/>
    <n v="15"/>
    <n v="1"/>
    <x v="1"/>
    <x v="1"/>
    <s v="Central"/>
    <x v="7"/>
    <s v="Bramalea"/>
  </r>
  <r>
    <n v="4543"/>
    <x v="188"/>
    <x v="20"/>
    <n v="12"/>
    <n v="3"/>
    <x v="1"/>
    <x v="1"/>
    <s v="Central"/>
    <x v="7"/>
    <s v="Bramalea"/>
  </r>
  <r>
    <n v="4544"/>
    <x v="188"/>
    <x v="21"/>
    <n v="8"/>
    <n v="2"/>
    <x v="1"/>
    <x v="1"/>
    <s v="Central"/>
    <x v="7"/>
    <s v="Bramalea"/>
  </r>
  <r>
    <n v="4545"/>
    <x v="188"/>
    <x v="22"/>
    <n v="28"/>
    <n v="4"/>
    <x v="1"/>
    <x v="1"/>
    <s v="Central"/>
    <x v="7"/>
    <s v="Bramalea"/>
  </r>
  <r>
    <n v="4546"/>
    <x v="188"/>
    <x v="23"/>
    <n v="23"/>
    <n v="1"/>
    <x v="1"/>
    <x v="1"/>
    <s v="Central"/>
    <x v="7"/>
    <s v="Bramalea"/>
  </r>
  <r>
    <n v="4547"/>
    <x v="189"/>
    <x v="0"/>
    <n v="27"/>
    <n v="0"/>
    <x v="1"/>
    <x v="1"/>
    <s v="Central"/>
    <x v="7"/>
    <s v="Brampton"/>
  </r>
  <r>
    <n v="4548"/>
    <x v="189"/>
    <x v="0"/>
    <n v="27"/>
    <n v="0"/>
    <x v="1"/>
    <x v="1"/>
    <s v="Central"/>
    <x v="7"/>
    <s v="Brampton"/>
  </r>
  <r>
    <n v="4549"/>
    <x v="189"/>
    <x v="1"/>
    <n v="24"/>
    <n v="2"/>
    <x v="1"/>
    <x v="1"/>
    <s v="Central"/>
    <x v="7"/>
    <s v="Brampton"/>
  </r>
  <r>
    <n v="4550"/>
    <x v="189"/>
    <x v="1"/>
    <n v="24"/>
    <n v="2"/>
    <x v="1"/>
    <x v="1"/>
    <s v="Central"/>
    <x v="7"/>
    <s v="Brampton"/>
  </r>
  <r>
    <n v="4551"/>
    <x v="189"/>
    <x v="2"/>
    <n v="19"/>
    <n v="1"/>
    <x v="1"/>
    <x v="1"/>
    <s v="Central"/>
    <x v="7"/>
    <s v="Brampton"/>
  </r>
  <r>
    <n v="4552"/>
    <x v="189"/>
    <x v="2"/>
    <n v="19"/>
    <n v="1"/>
    <x v="1"/>
    <x v="1"/>
    <s v="Central"/>
    <x v="7"/>
    <s v="Brampton"/>
  </r>
  <r>
    <n v="4553"/>
    <x v="189"/>
    <x v="3"/>
    <n v="29"/>
    <n v="1"/>
    <x v="1"/>
    <x v="1"/>
    <s v="Central"/>
    <x v="7"/>
    <s v="Brampton"/>
  </r>
  <r>
    <n v="4554"/>
    <x v="189"/>
    <x v="3"/>
    <n v="29"/>
    <n v="1"/>
    <x v="1"/>
    <x v="1"/>
    <s v="Central"/>
    <x v="7"/>
    <s v="Brampton"/>
  </r>
  <r>
    <n v="4555"/>
    <x v="189"/>
    <x v="4"/>
    <n v="25"/>
    <n v="0"/>
    <x v="1"/>
    <x v="1"/>
    <s v="Central"/>
    <x v="7"/>
    <s v="Brampton"/>
  </r>
  <r>
    <n v="4556"/>
    <x v="189"/>
    <x v="4"/>
    <n v="25"/>
    <n v="0"/>
    <x v="1"/>
    <x v="1"/>
    <s v="Central"/>
    <x v="7"/>
    <s v="Brampton"/>
  </r>
  <r>
    <n v="4557"/>
    <x v="189"/>
    <x v="5"/>
    <n v="19"/>
    <n v="4"/>
    <x v="1"/>
    <x v="1"/>
    <s v="Central"/>
    <x v="7"/>
    <s v="Brampton"/>
  </r>
  <r>
    <n v="4558"/>
    <x v="189"/>
    <x v="5"/>
    <n v="19"/>
    <n v="4"/>
    <x v="1"/>
    <x v="1"/>
    <s v="Central"/>
    <x v="7"/>
    <s v="Brampton"/>
  </r>
  <r>
    <n v="4559"/>
    <x v="189"/>
    <x v="6"/>
    <n v="7"/>
    <n v="3"/>
    <x v="1"/>
    <x v="1"/>
    <s v="Central"/>
    <x v="7"/>
    <s v="Brampton"/>
  </r>
  <r>
    <n v="4560"/>
    <x v="189"/>
    <x v="6"/>
    <n v="7"/>
    <n v="3"/>
    <x v="1"/>
    <x v="1"/>
    <s v="Central"/>
    <x v="7"/>
    <s v="Brampton"/>
  </r>
  <r>
    <n v="4561"/>
    <x v="189"/>
    <x v="7"/>
    <n v="11"/>
    <n v="2"/>
    <x v="1"/>
    <x v="1"/>
    <s v="Central"/>
    <x v="7"/>
    <s v="Brampton"/>
  </r>
  <r>
    <n v="4562"/>
    <x v="189"/>
    <x v="7"/>
    <n v="11"/>
    <n v="2"/>
    <x v="1"/>
    <x v="1"/>
    <s v="Central"/>
    <x v="7"/>
    <s v="Brampton"/>
  </r>
  <r>
    <n v="4563"/>
    <x v="189"/>
    <x v="8"/>
    <n v="9"/>
    <n v="1"/>
    <x v="1"/>
    <x v="1"/>
    <s v="Central"/>
    <x v="7"/>
    <s v="Brampton"/>
  </r>
  <r>
    <n v="4564"/>
    <x v="189"/>
    <x v="8"/>
    <n v="9"/>
    <n v="1"/>
    <x v="1"/>
    <x v="1"/>
    <s v="Central"/>
    <x v="7"/>
    <s v="Brampton"/>
  </r>
  <r>
    <n v="4565"/>
    <x v="189"/>
    <x v="9"/>
    <n v="11"/>
    <n v="0"/>
    <x v="1"/>
    <x v="1"/>
    <s v="Central"/>
    <x v="7"/>
    <s v="Brampton"/>
  </r>
  <r>
    <n v="4566"/>
    <x v="189"/>
    <x v="9"/>
    <n v="11"/>
    <n v="0"/>
    <x v="1"/>
    <x v="1"/>
    <s v="Central"/>
    <x v="7"/>
    <s v="Brampton"/>
  </r>
  <r>
    <n v="4567"/>
    <x v="189"/>
    <x v="10"/>
    <n v="12"/>
    <n v="0"/>
    <x v="1"/>
    <x v="1"/>
    <s v="Central"/>
    <x v="7"/>
    <s v="Brampton"/>
  </r>
  <r>
    <n v="4568"/>
    <x v="189"/>
    <x v="10"/>
    <n v="12"/>
    <n v="0"/>
    <x v="1"/>
    <x v="1"/>
    <s v="Central"/>
    <x v="7"/>
    <s v="Brampton"/>
  </r>
  <r>
    <n v="4569"/>
    <x v="189"/>
    <x v="11"/>
    <n v="7"/>
    <n v="5"/>
    <x v="1"/>
    <x v="1"/>
    <s v="Central"/>
    <x v="7"/>
    <s v="Brampton"/>
  </r>
  <r>
    <n v="4570"/>
    <x v="189"/>
    <x v="11"/>
    <n v="7"/>
    <n v="5"/>
    <x v="1"/>
    <x v="1"/>
    <s v="Central"/>
    <x v="7"/>
    <s v="Brampton"/>
  </r>
  <r>
    <n v="4571"/>
    <x v="189"/>
    <x v="12"/>
    <n v="20"/>
    <n v="8"/>
    <x v="1"/>
    <x v="1"/>
    <s v="Central"/>
    <x v="7"/>
    <s v="Brampton"/>
  </r>
  <r>
    <n v="4572"/>
    <x v="189"/>
    <x v="12"/>
    <n v="20"/>
    <n v="8"/>
    <x v="1"/>
    <x v="1"/>
    <s v="Central"/>
    <x v="7"/>
    <s v="Brampton"/>
  </r>
  <r>
    <n v="4573"/>
    <x v="189"/>
    <x v="13"/>
    <n v="35"/>
    <n v="3"/>
    <x v="1"/>
    <x v="1"/>
    <s v="Central"/>
    <x v="7"/>
    <s v="Brampton"/>
  </r>
  <r>
    <n v="4574"/>
    <x v="189"/>
    <x v="13"/>
    <n v="35"/>
    <n v="3"/>
    <x v="1"/>
    <x v="1"/>
    <s v="Central"/>
    <x v="7"/>
    <s v="Brampton"/>
  </r>
  <r>
    <n v="4575"/>
    <x v="189"/>
    <x v="14"/>
    <n v="27"/>
    <n v="11"/>
    <x v="1"/>
    <x v="1"/>
    <s v="Central"/>
    <x v="7"/>
    <s v="Brampton"/>
  </r>
  <r>
    <n v="4576"/>
    <x v="189"/>
    <x v="14"/>
    <n v="27"/>
    <n v="11"/>
    <x v="1"/>
    <x v="1"/>
    <s v="Central"/>
    <x v="7"/>
    <s v="Brampton"/>
  </r>
  <r>
    <n v="4577"/>
    <x v="189"/>
    <x v="15"/>
    <n v="25"/>
    <n v="8"/>
    <x v="1"/>
    <x v="1"/>
    <s v="Central"/>
    <x v="7"/>
    <s v="Brampton"/>
  </r>
  <r>
    <n v="4578"/>
    <x v="189"/>
    <x v="15"/>
    <n v="25"/>
    <n v="8"/>
    <x v="1"/>
    <x v="1"/>
    <s v="Central"/>
    <x v="7"/>
    <s v="Brampton"/>
  </r>
  <r>
    <n v="4579"/>
    <x v="189"/>
    <x v="16"/>
    <n v="15"/>
    <n v="6"/>
    <x v="1"/>
    <x v="1"/>
    <s v="Central"/>
    <x v="7"/>
    <s v="Brampton"/>
  </r>
  <r>
    <n v="4580"/>
    <x v="189"/>
    <x v="16"/>
    <n v="15"/>
    <n v="6"/>
    <x v="1"/>
    <x v="1"/>
    <s v="Central"/>
    <x v="7"/>
    <s v="Brampton"/>
  </r>
  <r>
    <n v="4581"/>
    <x v="189"/>
    <x v="17"/>
    <n v="23"/>
    <n v="4"/>
    <x v="1"/>
    <x v="1"/>
    <s v="Central"/>
    <x v="7"/>
    <s v="Brampton"/>
  </r>
  <r>
    <n v="4582"/>
    <x v="189"/>
    <x v="17"/>
    <n v="23"/>
    <n v="4"/>
    <x v="1"/>
    <x v="1"/>
    <s v="Central"/>
    <x v="7"/>
    <s v="Brampton"/>
  </r>
  <r>
    <n v="4583"/>
    <x v="189"/>
    <x v="18"/>
    <n v="29"/>
    <n v="8"/>
    <x v="1"/>
    <x v="1"/>
    <s v="Central"/>
    <x v="7"/>
    <s v="Brampton"/>
  </r>
  <r>
    <n v="4584"/>
    <x v="189"/>
    <x v="18"/>
    <n v="29"/>
    <n v="8"/>
    <x v="1"/>
    <x v="1"/>
    <s v="Central"/>
    <x v="7"/>
    <s v="Brampton"/>
  </r>
  <r>
    <n v="4585"/>
    <x v="189"/>
    <x v="19"/>
    <n v="27"/>
    <n v="4"/>
    <x v="1"/>
    <x v="1"/>
    <s v="Central"/>
    <x v="7"/>
    <s v="Brampton"/>
  </r>
  <r>
    <n v="4586"/>
    <x v="189"/>
    <x v="19"/>
    <n v="27"/>
    <n v="4"/>
    <x v="1"/>
    <x v="1"/>
    <s v="Central"/>
    <x v="7"/>
    <s v="Brampton"/>
  </r>
  <r>
    <n v="4587"/>
    <x v="189"/>
    <x v="20"/>
    <n v="17"/>
    <n v="6"/>
    <x v="1"/>
    <x v="1"/>
    <s v="Central"/>
    <x v="7"/>
    <s v="Brampton"/>
  </r>
  <r>
    <n v="4588"/>
    <x v="189"/>
    <x v="20"/>
    <n v="17"/>
    <n v="6"/>
    <x v="1"/>
    <x v="1"/>
    <s v="Central"/>
    <x v="7"/>
    <s v="Brampton"/>
  </r>
  <r>
    <n v="4589"/>
    <x v="189"/>
    <x v="21"/>
    <n v="11"/>
    <n v="6"/>
    <x v="1"/>
    <x v="1"/>
    <s v="Central"/>
    <x v="7"/>
    <s v="Brampton"/>
  </r>
  <r>
    <n v="4590"/>
    <x v="189"/>
    <x v="21"/>
    <n v="11"/>
    <n v="6"/>
    <x v="1"/>
    <x v="1"/>
    <s v="Central"/>
    <x v="7"/>
    <s v="Brampton"/>
  </r>
  <r>
    <n v="4591"/>
    <x v="189"/>
    <x v="22"/>
    <n v="15"/>
    <n v="4"/>
    <x v="1"/>
    <x v="1"/>
    <s v="Central"/>
    <x v="7"/>
    <s v="Brampton"/>
  </r>
  <r>
    <n v="4592"/>
    <x v="189"/>
    <x v="22"/>
    <n v="15"/>
    <n v="4"/>
    <x v="1"/>
    <x v="1"/>
    <s v="Central"/>
    <x v="7"/>
    <s v="Brampton"/>
  </r>
  <r>
    <n v="4593"/>
    <x v="189"/>
    <x v="23"/>
    <n v="17"/>
    <n v="9"/>
    <x v="1"/>
    <x v="1"/>
    <s v="Central"/>
    <x v="7"/>
    <s v="Brampton"/>
  </r>
  <r>
    <n v="4594"/>
    <x v="189"/>
    <x v="23"/>
    <n v="17"/>
    <n v="9"/>
    <x v="1"/>
    <x v="1"/>
    <s v="Central"/>
    <x v="7"/>
    <s v="Brampton"/>
  </r>
  <r>
    <n v="4595"/>
    <x v="190"/>
    <x v="0"/>
    <n v="28"/>
    <n v="4"/>
    <x v="1"/>
    <x v="1"/>
    <s v="Central"/>
    <x v="7"/>
    <s v="Brampton"/>
  </r>
  <r>
    <n v="4596"/>
    <x v="190"/>
    <x v="1"/>
    <n v="33"/>
    <n v="8"/>
    <x v="1"/>
    <x v="1"/>
    <s v="Central"/>
    <x v="7"/>
    <s v="Brampton"/>
  </r>
  <r>
    <n v="4597"/>
    <x v="190"/>
    <x v="2"/>
    <n v="23"/>
    <n v="6"/>
    <x v="1"/>
    <x v="1"/>
    <s v="Central"/>
    <x v="7"/>
    <s v="Brampton"/>
  </r>
  <r>
    <n v="4598"/>
    <x v="190"/>
    <x v="3"/>
    <n v="17"/>
    <n v="2"/>
    <x v="1"/>
    <x v="1"/>
    <s v="Central"/>
    <x v="7"/>
    <s v="Brampton"/>
  </r>
  <r>
    <n v="4599"/>
    <x v="190"/>
    <x v="4"/>
    <n v="6"/>
    <n v="0"/>
    <x v="1"/>
    <x v="1"/>
    <s v="Central"/>
    <x v="7"/>
    <s v="Brampton"/>
  </r>
  <r>
    <n v="4600"/>
    <x v="190"/>
    <x v="5"/>
    <n v="13"/>
    <n v="2"/>
    <x v="1"/>
    <x v="1"/>
    <s v="Central"/>
    <x v="7"/>
    <s v="Brampton"/>
  </r>
  <r>
    <n v="4601"/>
    <x v="190"/>
    <x v="6"/>
    <n v="6"/>
    <n v="3"/>
    <x v="1"/>
    <x v="1"/>
    <s v="Central"/>
    <x v="7"/>
    <s v="Brampton"/>
  </r>
  <r>
    <n v="4602"/>
    <x v="190"/>
    <x v="7"/>
    <n v="9"/>
    <n v="3"/>
    <x v="1"/>
    <x v="1"/>
    <s v="Central"/>
    <x v="7"/>
    <s v="Brampton"/>
  </r>
  <r>
    <n v="4603"/>
    <x v="190"/>
    <x v="8"/>
    <n v="4"/>
    <n v="1"/>
    <x v="1"/>
    <x v="1"/>
    <s v="Central"/>
    <x v="7"/>
    <s v="Brampton"/>
  </r>
  <r>
    <n v="4604"/>
    <x v="190"/>
    <x v="9"/>
    <n v="5"/>
    <n v="1"/>
    <x v="1"/>
    <x v="1"/>
    <s v="Central"/>
    <x v="7"/>
    <s v="Brampton"/>
  </r>
  <r>
    <n v="4605"/>
    <x v="190"/>
    <x v="10"/>
    <n v="13"/>
    <n v="2"/>
    <x v="1"/>
    <x v="1"/>
    <s v="Central"/>
    <x v="7"/>
    <s v="Brampton"/>
  </r>
  <r>
    <n v="4606"/>
    <x v="190"/>
    <x v="11"/>
    <n v="5"/>
    <n v="2"/>
    <x v="1"/>
    <x v="1"/>
    <s v="Central"/>
    <x v="7"/>
    <s v="Brampton"/>
  </r>
  <r>
    <n v="4607"/>
    <x v="190"/>
    <x v="12"/>
    <n v="14"/>
    <n v="4"/>
    <x v="1"/>
    <x v="1"/>
    <s v="Central"/>
    <x v="7"/>
    <s v="Brampton"/>
  </r>
  <r>
    <n v="4608"/>
    <x v="190"/>
    <x v="13"/>
    <n v="25"/>
    <n v="10"/>
    <x v="1"/>
    <x v="1"/>
    <s v="Central"/>
    <x v="7"/>
    <s v="Brampton"/>
  </r>
  <r>
    <n v="4609"/>
    <x v="190"/>
    <x v="14"/>
    <n v="22"/>
    <n v="3"/>
    <x v="1"/>
    <x v="1"/>
    <s v="Central"/>
    <x v="7"/>
    <s v="Brampton"/>
  </r>
  <r>
    <n v="4610"/>
    <x v="190"/>
    <x v="15"/>
    <n v="14"/>
    <n v="5"/>
    <x v="1"/>
    <x v="1"/>
    <s v="Central"/>
    <x v="7"/>
    <s v="Brampton"/>
  </r>
  <r>
    <n v="4611"/>
    <x v="190"/>
    <x v="16"/>
    <n v="12"/>
    <n v="6"/>
    <x v="1"/>
    <x v="1"/>
    <s v="Central"/>
    <x v="7"/>
    <s v="Brampton"/>
  </r>
  <r>
    <n v="4612"/>
    <x v="190"/>
    <x v="17"/>
    <n v="9"/>
    <n v="3"/>
    <x v="1"/>
    <x v="1"/>
    <s v="Central"/>
    <x v="7"/>
    <s v="Brampton"/>
  </r>
  <r>
    <n v="4613"/>
    <x v="190"/>
    <x v="18"/>
    <n v="3"/>
    <n v="6"/>
    <x v="1"/>
    <x v="1"/>
    <s v="Central"/>
    <x v="7"/>
    <s v="Brampton"/>
  </r>
  <r>
    <n v="4614"/>
    <x v="190"/>
    <x v="19"/>
    <n v="7"/>
    <n v="1"/>
    <x v="1"/>
    <x v="1"/>
    <s v="Central"/>
    <x v="7"/>
    <s v="Brampton"/>
  </r>
  <r>
    <n v="4615"/>
    <x v="190"/>
    <x v="20"/>
    <n v="10"/>
    <n v="0"/>
    <x v="1"/>
    <x v="1"/>
    <s v="Central"/>
    <x v="7"/>
    <s v="Brampton"/>
  </r>
  <r>
    <n v="4616"/>
    <x v="190"/>
    <x v="21"/>
    <n v="13"/>
    <n v="2"/>
    <x v="1"/>
    <x v="1"/>
    <s v="Central"/>
    <x v="7"/>
    <s v="Brampton"/>
  </r>
  <r>
    <n v="4617"/>
    <x v="190"/>
    <x v="22"/>
    <n v="15"/>
    <n v="6"/>
    <x v="1"/>
    <x v="1"/>
    <s v="Central"/>
    <x v="7"/>
    <s v="Brampton"/>
  </r>
  <r>
    <n v="4618"/>
    <x v="190"/>
    <x v="23"/>
    <n v="9"/>
    <n v="2"/>
    <x v="1"/>
    <x v="1"/>
    <s v="Central"/>
    <x v="7"/>
    <s v="Brampton"/>
  </r>
  <r>
    <n v="4619"/>
    <x v="191"/>
    <x v="0"/>
    <n v="65"/>
    <n v="2"/>
    <x v="1"/>
    <x v="1"/>
    <s v="Central"/>
    <x v="7"/>
    <s v="Brampton"/>
  </r>
  <r>
    <n v="4620"/>
    <x v="191"/>
    <x v="0"/>
    <n v="65"/>
    <n v="2"/>
    <x v="1"/>
    <x v="1"/>
    <s v="Central"/>
    <x v="7"/>
    <s v="Brampton"/>
  </r>
  <r>
    <n v="4621"/>
    <x v="191"/>
    <x v="1"/>
    <n v="53"/>
    <n v="5"/>
    <x v="1"/>
    <x v="1"/>
    <s v="Central"/>
    <x v="7"/>
    <s v="Brampton"/>
  </r>
  <r>
    <n v="4622"/>
    <x v="191"/>
    <x v="1"/>
    <n v="53"/>
    <n v="5"/>
    <x v="1"/>
    <x v="1"/>
    <s v="Central"/>
    <x v="7"/>
    <s v="Brampton"/>
  </r>
  <r>
    <n v="4623"/>
    <x v="191"/>
    <x v="2"/>
    <n v="65"/>
    <n v="2"/>
    <x v="1"/>
    <x v="1"/>
    <s v="Central"/>
    <x v="7"/>
    <s v="Brampton"/>
  </r>
  <r>
    <n v="4624"/>
    <x v="191"/>
    <x v="2"/>
    <n v="65"/>
    <n v="2"/>
    <x v="1"/>
    <x v="1"/>
    <s v="Central"/>
    <x v="7"/>
    <s v="Brampton"/>
  </r>
  <r>
    <n v="4625"/>
    <x v="191"/>
    <x v="3"/>
    <n v="30"/>
    <n v="7"/>
    <x v="1"/>
    <x v="1"/>
    <s v="Central"/>
    <x v="7"/>
    <s v="Brampton"/>
  </r>
  <r>
    <n v="4626"/>
    <x v="191"/>
    <x v="3"/>
    <n v="30"/>
    <n v="7"/>
    <x v="1"/>
    <x v="1"/>
    <s v="Central"/>
    <x v="7"/>
    <s v="Brampton"/>
  </r>
  <r>
    <n v="4627"/>
    <x v="191"/>
    <x v="4"/>
    <n v="39"/>
    <n v="4"/>
    <x v="1"/>
    <x v="1"/>
    <s v="Central"/>
    <x v="7"/>
    <s v="Brampton"/>
  </r>
  <r>
    <n v="4628"/>
    <x v="191"/>
    <x v="4"/>
    <n v="39"/>
    <n v="4"/>
    <x v="1"/>
    <x v="1"/>
    <s v="Central"/>
    <x v="7"/>
    <s v="Brampton"/>
  </r>
  <r>
    <n v="4629"/>
    <x v="191"/>
    <x v="5"/>
    <n v="29"/>
    <n v="0"/>
    <x v="1"/>
    <x v="1"/>
    <s v="Central"/>
    <x v="7"/>
    <s v="Brampton"/>
  </r>
  <r>
    <n v="4630"/>
    <x v="191"/>
    <x v="5"/>
    <n v="29"/>
    <n v="0"/>
    <x v="1"/>
    <x v="1"/>
    <s v="Central"/>
    <x v="7"/>
    <s v="Brampton"/>
  </r>
  <r>
    <n v="4631"/>
    <x v="191"/>
    <x v="6"/>
    <n v="21"/>
    <n v="0"/>
    <x v="1"/>
    <x v="1"/>
    <s v="Central"/>
    <x v="7"/>
    <s v="Brampton"/>
  </r>
  <r>
    <n v="4632"/>
    <x v="191"/>
    <x v="6"/>
    <n v="21"/>
    <n v="0"/>
    <x v="1"/>
    <x v="1"/>
    <s v="Central"/>
    <x v="7"/>
    <s v="Brampton"/>
  </r>
  <r>
    <n v="4633"/>
    <x v="191"/>
    <x v="7"/>
    <n v="20"/>
    <n v="0"/>
    <x v="1"/>
    <x v="1"/>
    <s v="Central"/>
    <x v="7"/>
    <s v="Brampton"/>
  </r>
  <r>
    <n v="4634"/>
    <x v="191"/>
    <x v="7"/>
    <n v="20"/>
    <n v="0"/>
    <x v="1"/>
    <x v="1"/>
    <s v="Central"/>
    <x v="7"/>
    <s v="Brampton"/>
  </r>
  <r>
    <n v="4635"/>
    <x v="191"/>
    <x v="8"/>
    <n v="13"/>
    <n v="0"/>
    <x v="1"/>
    <x v="1"/>
    <s v="Central"/>
    <x v="7"/>
    <s v="Brampton"/>
  </r>
  <r>
    <n v="4636"/>
    <x v="191"/>
    <x v="8"/>
    <n v="13"/>
    <n v="0"/>
    <x v="1"/>
    <x v="1"/>
    <s v="Central"/>
    <x v="7"/>
    <s v="Brampton"/>
  </r>
  <r>
    <n v="4637"/>
    <x v="191"/>
    <x v="9"/>
    <n v="16"/>
    <n v="1"/>
    <x v="1"/>
    <x v="1"/>
    <s v="Central"/>
    <x v="7"/>
    <s v="Brampton"/>
  </r>
  <r>
    <n v="4638"/>
    <x v="191"/>
    <x v="9"/>
    <n v="16"/>
    <n v="1"/>
    <x v="1"/>
    <x v="1"/>
    <s v="Central"/>
    <x v="7"/>
    <s v="Brampton"/>
  </r>
  <r>
    <n v="4639"/>
    <x v="191"/>
    <x v="10"/>
    <n v="18"/>
    <n v="4"/>
    <x v="1"/>
    <x v="1"/>
    <s v="Central"/>
    <x v="7"/>
    <s v="Brampton"/>
  </r>
  <r>
    <n v="4640"/>
    <x v="191"/>
    <x v="10"/>
    <n v="18"/>
    <n v="4"/>
    <x v="1"/>
    <x v="1"/>
    <s v="Central"/>
    <x v="7"/>
    <s v="Brampton"/>
  </r>
  <r>
    <n v="4641"/>
    <x v="191"/>
    <x v="11"/>
    <n v="31"/>
    <n v="5"/>
    <x v="1"/>
    <x v="1"/>
    <s v="Central"/>
    <x v="7"/>
    <s v="Brampton"/>
  </r>
  <r>
    <n v="4642"/>
    <x v="191"/>
    <x v="11"/>
    <n v="31"/>
    <n v="5"/>
    <x v="1"/>
    <x v="1"/>
    <s v="Central"/>
    <x v="7"/>
    <s v="Brampton"/>
  </r>
  <r>
    <n v="4643"/>
    <x v="191"/>
    <x v="12"/>
    <n v="48"/>
    <n v="6"/>
    <x v="1"/>
    <x v="1"/>
    <s v="Central"/>
    <x v="7"/>
    <s v="Brampton"/>
  </r>
  <r>
    <n v="4644"/>
    <x v="191"/>
    <x v="12"/>
    <n v="48"/>
    <n v="6"/>
    <x v="1"/>
    <x v="1"/>
    <s v="Central"/>
    <x v="7"/>
    <s v="Brampton"/>
  </r>
  <r>
    <n v="4645"/>
    <x v="191"/>
    <x v="13"/>
    <n v="45"/>
    <n v="1"/>
    <x v="1"/>
    <x v="1"/>
    <s v="Central"/>
    <x v="7"/>
    <s v="Brampton"/>
  </r>
  <r>
    <n v="4646"/>
    <x v="191"/>
    <x v="13"/>
    <n v="45"/>
    <n v="1"/>
    <x v="1"/>
    <x v="1"/>
    <s v="Central"/>
    <x v="7"/>
    <s v="Brampton"/>
  </r>
  <r>
    <n v="4647"/>
    <x v="191"/>
    <x v="14"/>
    <n v="43"/>
    <n v="2"/>
    <x v="1"/>
    <x v="1"/>
    <s v="Central"/>
    <x v="7"/>
    <s v="Brampton"/>
  </r>
  <r>
    <n v="4648"/>
    <x v="191"/>
    <x v="14"/>
    <n v="43"/>
    <n v="2"/>
    <x v="1"/>
    <x v="1"/>
    <s v="Central"/>
    <x v="7"/>
    <s v="Brampton"/>
  </r>
  <r>
    <n v="4649"/>
    <x v="191"/>
    <x v="15"/>
    <n v="48"/>
    <n v="4"/>
    <x v="1"/>
    <x v="1"/>
    <s v="Central"/>
    <x v="7"/>
    <s v="Brampton"/>
  </r>
  <r>
    <n v="4650"/>
    <x v="191"/>
    <x v="15"/>
    <n v="48"/>
    <n v="4"/>
    <x v="1"/>
    <x v="1"/>
    <s v="Central"/>
    <x v="7"/>
    <s v="Brampton"/>
  </r>
  <r>
    <n v="4651"/>
    <x v="191"/>
    <x v="16"/>
    <n v="33"/>
    <n v="2"/>
    <x v="1"/>
    <x v="1"/>
    <s v="Central"/>
    <x v="7"/>
    <s v="Brampton"/>
  </r>
  <r>
    <n v="4652"/>
    <x v="191"/>
    <x v="16"/>
    <n v="33"/>
    <n v="2"/>
    <x v="1"/>
    <x v="1"/>
    <s v="Central"/>
    <x v="7"/>
    <s v="Brampton"/>
  </r>
  <r>
    <n v="4653"/>
    <x v="191"/>
    <x v="17"/>
    <n v="40"/>
    <n v="1"/>
    <x v="1"/>
    <x v="1"/>
    <s v="Central"/>
    <x v="7"/>
    <s v="Brampton"/>
  </r>
  <r>
    <n v="4654"/>
    <x v="191"/>
    <x v="17"/>
    <n v="40"/>
    <n v="1"/>
    <x v="1"/>
    <x v="1"/>
    <s v="Central"/>
    <x v="7"/>
    <s v="Brampton"/>
  </r>
  <r>
    <n v="4655"/>
    <x v="191"/>
    <x v="18"/>
    <n v="29"/>
    <n v="0"/>
    <x v="1"/>
    <x v="1"/>
    <s v="Central"/>
    <x v="7"/>
    <s v="Brampton"/>
  </r>
  <r>
    <n v="4656"/>
    <x v="191"/>
    <x v="18"/>
    <n v="29"/>
    <n v="0"/>
    <x v="1"/>
    <x v="1"/>
    <s v="Central"/>
    <x v="7"/>
    <s v="Brampton"/>
  </r>
  <r>
    <n v="4657"/>
    <x v="191"/>
    <x v="19"/>
    <n v="37"/>
    <n v="1"/>
    <x v="1"/>
    <x v="1"/>
    <s v="Central"/>
    <x v="7"/>
    <s v="Brampton"/>
  </r>
  <r>
    <n v="4658"/>
    <x v="191"/>
    <x v="19"/>
    <n v="37"/>
    <n v="1"/>
    <x v="1"/>
    <x v="1"/>
    <s v="Central"/>
    <x v="7"/>
    <s v="Brampton"/>
  </r>
  <r>
    <n v="4659"/>
    <x v="191"/>
    <x v="20"/>
    <n v="29"/>
    <n v="2"/>
    <x v="1"/>
    <x v="1"/>
    <s v="Central"/>
    <x v="7"/>
    <s v="Brampton"/>
  </r>
  <r>
    <n v="4660"/>
    <x v="191"/>
    <x v="20"/>
    <n v="29"/>
    <n v="2"/>
    <x v="1"/>
    <x v="1"/>
    <s v="Central"/>
    <x v="7"/>
    <s v="Brampton"/>
  </r>
  <r>
    <n v="4661"/>
    <x v="191"/>
    <x v="21"/>
    <n v="42"/>
    <n v="2"/>
    <x v="1"/>
    <x v="1"/>
    <s v="Central"/>
    <x v="7"/>
    <s v="Brampton"/>
  </r>
  <r>
    <n v="4662"/>
    <x v="191"/>
    <x v="21"/>
    <n v="42"/>
    <n v="2"/>
    <x v="1"/>
    <x v="1"/>
    <s v="Central"/>
    <x v="7"/>
    <s v="Brampton"/>
  </r>
  <r>
    <n v="4663"/>
    <x v="191"/>
    <x v="22"/>
    <n v="18"/>
    <n v="1"/>
    <x v="1"/>
    <x v="1"/>
    <s v="Central"/>
    <x v="7"/>
    <s v="Brampton"/>
  </r>
  <r>
    <n v="4664"/>
    <x v="191"/>
    <x v="22"/>
    <n v="18"/>
    <n v="1"/>
    <x v="1"/>
    <x v="1"/>
    <s v="Central"/>
    <x v="7"/>
    <s v="Brampton"/>
  </r>
  <r>
    <n v="4665"/>
    <x v="191"/>
    <x v="23"/>
    <n v="21"/>
    <n v="4"/>
    <x v="1"/>
    <x v="1"/>
    <s v="Central"/>
    <x v="7"/>
    <s v="Brampton"/>
  </r>
  <r>
    <n v="4666"/>
    <x v="191"/>
    <x v="23"/>
    <n v="21"/>
    <n v="4"/>
    <x v="1"/>
    <x v="1"/>
    <s v="Central"/>
    <x v="7"/>
    <s v="Brampton"/>
  </r>
  <r>
    <n v="4667"/>
    <x v="192"/>
    <x v="0"/>
    <n v="63"/>
    <n v="8"/>
    <x v="0"/>
    <x v="1"/>
    <s v="Central"/>
    <x v="7"/>
    <s v="Brampton"/>
  </r>
  <r>
    <n v="4668"/>
    <x v="192"/>
    <x v="1"/>
    <n v="113"/>
    <n v="10"/>
    <x v="0"/>
    <x v="1"/>
    <s v="Central"/>
    <x v="7"/>
    <s v="Brampton"/>
  </r>
  <r>
    <n v="4669"/>
    <x v="192"/>
    <x v="2"/>
    <n v="81"/>
    <n v="5"/>
    <x v="0"/>
    <x v="1"/>
    <s v="Central"/>
    <x v="7"/>
    <s v="Brampton"/>
  </r>
  <r>
    <n v="4670"/>
    <x v="192"/>
    <x v="3"/>
    <n v="63"/>
    <n v="7"/>
    <x v="0"/>
    <x v="1"/>
    <s v="Central"/>
    <x v="7"/>
    <s v="Brampton"/>
  </r>
  <r>
    <n v="4671"/>
    <x v="192"/>
    <x v="4"/>
    <n v="53"/>
    <n v="4"/>
    <x v="0"/>
    <x v="1"/>
    <s v="Central"/>
    <x v="7"/>
    <s v="Brampton"/>
  </r>
  <r>
    <n v="4672"/>
    <x v="192"/>
    <x v="5"/>
    <n v="45"/>
    <n v="6"/>
    <x v="0"/>
    <x v="1"/>
    <s v="Central"/>
    <x v="7"/>
    <s v="Brampton"/>
  </r>
  <r>
    <n v="4673"/>
    <x v="192"/>
    <x v="6"/>
    <n v="29"/>
    <n v="5"/>
    <x v="0"/>
    <x v="1"/>
    <s v="Central"/>
    <x v="7"/>
    <s v="Brampton"/>
  </r>
  <r>
    <n v="4674"/>
    <x v="192"/>
    <x v="7"/>
    <n v="28"/>
    <n v="4"/>
    <x v="0"/>
    <x v="1"/>
    <s v="Central"/>
    <x v="7"/>
    <s v="Brampton"/>
  </r>
  <r>
    <n v="4675"/>
    <x v="192"/>
    <x v="8"/>
    <n v="28"/>
    <n v="0"/>
    <x v="0"/>
    <x v="1"/>
    <s v="Central"/>
    <x v="7"/>
    <s v="Brampton"/>
  </r>
  <r>
    <n v="4676"/>
    <x v="192"/>
    <x v="9"/>
    <n v="30"/>
    <n v="3"/>
    <x v="0"/>
    <x v="1"/>
    <s v="Central"/>
    <x v="7"/>
    <s v="Brampton"/>
  </r>
  <r>
    <n v="4677"/>
    <x v="192"/>
    <x v="10"/>
    <n v="26"/>
    <n v="9"/>
    <x v="0"/>
    <x v="1"/>
    <s v="Central"/>
    <x v="7"/>
    <s v="Brampton"/>
  </r>
  <r>
    <n v="4678"/>
    <x v="192"/>
    <x v="11"/>
    <n v="28"/>
    <n v="4"/>
    <x v="0"/>
    <x v="1"/>
    <s v="Central"/>
    <x v="7"/>
    <s v="Brampton"/>
  </r>
  <r>
    <n v="4679"/>
    <x v="192"/>
    <x v="12"/>
    <n v="41"/>
    <n v="18"/>
    <x v="0"/>
    <x v="1"/>
    <s v="Central"/>
    <x v="7"/>
    <s v="Brampton"/>
  </r>
  <r>
    <n v="4680"/>
    <x v="192"/>
    <x v="13"/>
    <n v="93"/>
    <n v="12"/>
    <x v="0"/>
    <x v="1"/>
    <s v="Central"/>
    <x v="7"/>
    <s v="Brampton"/>
  </r>
  <r>
    <n v="4681"/>
    <x v="192"/>
    <x v="14"/>
    <n v="86"/>
    <n v="18"/>
    <x v="0"/>
    <x v="1"/>
    <s v="Central"/>
    <x v="7"/>
    <s v="Brampton"/>
  </r>
  <r>
    <n v="4682"/>
    <x v="192"/>
    <x v="15"/>
    <n v="85"/>
    <n v="11"/>
    <x v="0"/>
    <x v="1"/>
    <s v="Central"/>
    <x v="7"/>
    <s v="Brampton"/>
  </r>
  <r>
    <n v="4683"/>
    <x v="192"/>
    <x v="16"/>
    <n v="55"/>
    <n v="9"/>
    <x v="0"/>
    <x v="1"/>
    <s v="Central"/>
    <x v="7"/>
    <s v="Brampton"/>
  </r>
  <r>
    <n v="4684"/>
    <x v="192"/>
    <x v="17"/>
    <n v="44"/>
    <n v="8"/>
    <x v="0"/>
    <x v="1"/>
    <s v="Central"/>
    <x v="7"/>
    <s v="Brampton"/>
  </r>
  <r>
    <n v="4685"/>
    <x v="192"/>
    <x v="18"/>
    <n v="52"/>
    <n v="2"/>
    <x v="0"/>
    <x v="1"/>
    <s v="Central"/>
    <x v="7"/>
    <s v="Brampton"/>
  </r>
  <r>
    <n v="4686"/>
    <x v="192"/>
    <x v="19"/>
    <n v="62"/>
    <n v="13"/>
    <x v="0"/>
    <x v="1"/>
    <s v="Central"/>
    <x v="7"/>
    <s v="Brampton"/>
  </r>
  <r>
    <n v="4687"/>
    <x v="192"/>
    <x v="20"/>
    <n v="49"/>
    <n v="2"/>
    <x v="0"/>
    <x v="1"/>
    <s v="Central"/>
    <x v="7"/>
    <s v="Brampton"/>
  </r>
  <r>
    <n v="4688"/>
    <x v="192"/>
    <x v="21"/>
    <n v="28"/>
    <n v="4"/>
    <x v="0"/>
    <x v="1"/>
    <s v="Central"/>
    <x v="7"/>
    <s v="Brampton"/>
  </r>
  <r>
    <n v="4689"/>
    <x v="192"/>
    <x v="22"/>
    <n v="47"/>
    <n v="9"/>
    <x v="0"/>
    <x v="1"/>
    <s v="Central"/>
    <x v="7"/>
    <s v="Brampton"/>
  </r>
  <r>
    <n v="4690"/>
    <x v="192"/>
    <x v="23"/>
    <n v="63"/>
    <n v="4"/>
    <x v="0"/>
    <x v="1"/>
    <s v="Central"/>
    <x v="7"/>
    <s v="Brampton"/>
  </r>
  <r>
    <n v="4691"/>
    <x v="193"/>
    <x v="0"/>
    <n v="29"/>
    <n v="1"/>
    <x v="1"/>
    <x v="1"/>
    <s v="Central"/>
    <x v="7"/>
    <s v="Brampton"/>
  </r>
  <r>
    <n v="4692"/>
    <x v="193"/>
    <x v="1"/>
    <n v="31"/>
    <n v="1"/>
    <x v="1"/>
    <x v="1"/>
    <s v="Central"/>
    <x v="7"/>
    <s v="Brampton"/>
  </r>
  <r>
    <n v="4693"/>
    <x v="193"/>
    <x v="2"/>
    <n v="34"/>
    <n v="6"/>
    <x v="1"/>
    <x v="1"/>
    <s v="Central"/>
    <x v="7"/>
    <s v="Brampton"/>
  </r>
  <r>
    <n v="4694"/>
    <x v="193"/>
    <x v="3"/>
    <n v="25"/>
    <n v="4"/>
    <x v="1"/>
    <x v="1"/>
    <s v="Central"/>
    <x v="7"/>
    <s v="Brampton"/>
  </r>
  <r>
    <n v="4695"/>
    <x v="193"/>
    <x v="4"/>
    <n v="22"/>
    <n v="10"/>
    <x v="1"/>
    <x v="1"/>
    <s v="Central"/>
    <x v="7"/>
    <s v="Brampton"/>
  </r>
  <r>
    <n v="4696"/>
    <x v="193"/>
    <x v="5"/>
    <n v="26"/>
    <n v="10"/>
    <x v="1"/>
    <x v="1"/>
    <s v="Central"/>
    <x v="7"/>
    <s v="Brampton"/>
  </r>
  <r>
    <n v="4697"/>
    <x v="193"/>
    <x v="6"/>
    <n v="12"/>
    <n v="8"/>
    <x v="1"/>
    <x v="1"/>
    <s v="Central"/>
    <x v="7"/>
    <s v="Brampton"/>
  </r>
  <r>
    <n v="4698"/>
    <x v="193"/>
    <x v="7"/>
    <n v="8"/>
    <n v="11"/>
    <x v="1"/>
    <x v="1"/>
    <s v="Central"/>
    <x v="7"/>
    <s v="Brampton"/>
  </r>
  <r>
    <n v="4699"/>
    <x v="193"/>
    <x v="8"/>
    <n v="7"/>
    <n v="9"/>
    <x v="1"/>
    <x v="1"/>
    <s v="Central"/>
    <x v="7"/>
    <s v="Brampton"/>
  </r>
  <r>
    <n v="4700"/>
    <x v="193"/>
    <x v="9"/>
    <n v="8"/>
    <n v="10"/>
    <x v="1"/>
    <x v="1"/>
    <s v="Central"/>
    <x v="7"/>
    <s v="Brampton"/>
  </r>
  <r>
    <n v="4701"/>
    <x v="193"/>
    <x v="10"/>
    <n v="13"/>
    <n v="8"/>
    <x v="1"/>
    <x v="1"/>
    <s v="Central"/>
    <x v="7"/>
    <s v="Brampton"/>
  </r>
  <r>
    <n v="4702"/>
    <x v="193"/>
    <x v="11"/>
    <n v="6"/>
    <n v="15"/>
    <x v="1"/>
    <x v="1"/>
    <s v="Central"/>
    <x v="7"/>
    <s v="Brampton"/>
  </r>
  <r>
    <n v="4703"/>
    <x v="193"/>
    <x v="12"/>
    <n v="14"/>
    <n v="18"/>
    <x v="1"/>
    <x v="1"/>
    <s v="Central"/>
    <x v="7"/>
    <s v="Brampton"/>
  </r>
  <r>
    <n v="4704"/>
    <x v="193"/>
    <x v="13"/>
    <n v="17"/>
    <n v="24"/>
    <x v="1"/>
    <x v="1"/>
    <s v="Central"/>
    <x v="7"/>
    <s v="Brampton"/>
  </r>
  <r>
    <n v="4705"/>
    <x v="193"/>
    <x v="14"/>
    <n v="29"/>
    <n v="17"/>
    <x v="1"/>
    <x v="1"/>
    <s v="Central"/>
    <x v="7"/>
    <s v="Brampton"/>
  </r>
  <r>
    <n v="4706"/>
    <x v="193"/>
    <x v="15"/>
    <n v="27"/>
    <n v="27"/>
    <x v="1"/>
    <x v="1"/>
    <s v="Central"/>
    <x v="7"/>
    <s v="Brampton"/>
  </r>
  <r>
    <n v="4707"/>
    <x v="193"/>
    <x v="16"/>
    <n v="11"/>
    <n v="16"/>
    <x v="1"/>
    <x v="1"/>
    <s v="Central"/>
    <x v="7"/>
    <s v="Brampton"/>
  </r>
  <r>
    <n v="4708"/>
    <x v="193"/>
    <x v="17"/>
    <n v="12"/>
    <n v="13"/>
    <x v="1"/>
    <x v="1"/>
    <s v="Central"/>
    <x v="7"/>
    <s v="Brampton"/>
  </r>
  <r>
    <n v="4709"/>
    <x v="193"/>
    <x v="18"/>
    <n v="23"/>
    <n v="10"/>
    <x v="1"/>
    <x v="1"/>
    <s v="Central"/>
    <x v="7"/>
    <s v="Brampton"/>
  </r>
  <r>
    <n v="4710"/>
    <x v="193"/>
    <x v="19"/>
    <n v="13"/>
    <n v="16"/>
    <x v="1"/>
    <x v="1"/>
    <s v="Central"/>
    <x v="7"/>
    <s v="Brampton"/>
  </r>
  <r>
    <n v="4711"/>
    <x v="193"/>
    <x v="20"/>
    <n v="27"/>
    <n v="12"/>
    <x v="1"/>
    <x v="1"/>
    <s v="Central"/>
    <x v="7"/>
    <s v="Brampton"/>
  </r>
  <r>
    <n v="4712"/>
    <x v="193"/>
    <x v="21"/>
    <n v="16"/>
    <n v="10"/>
    <x v="1"/>
    <x v="1"/>
    <s v="Central"/>
    <x v="7"/>
    <s v="Brampton"/>
  </r>
  <r>
    <n v="4713"/>
    <x v="193"/>
    <x v="22"/>
    <n v="7"/>
    <n v="16"/>
    <x v="1"/>
    <x v="1"/>
    <s v="Central"/>
    <x v="7"/>
    <s v="Brampton"/>
  </r>
  <r>
    <n v="4714"/>
    <x v="193"/>
    <x v="23"/>
    <n v="13"/>
    <n v="20"/>
    <x v="1"/>
    <x v="1"/>
    <s v="Central"/>
    <x v="7"/>
    <s v="Brampton"/>
  </r>
  <r>
    <n v="4715"/>
    <x v="194"/>
    <x v="0"/>
    <n v="73"/>
    <n v="3"/>
    <x v="1"/>
    <x v="1"/>
    <s v="Central"/>
    <x v="7"/>
    <s v="Brampton"/>
  </r>
  <r>
    <n v="4716"/>
    <x v="194"/>
    <x v="1"/>
    <n v="96"/>
    <n v="11"/>
    <x v="1"/>
    <x v="1"/>
    <s v="Central"/>
    <x v="7"/>
    <s v="Brampton"/>
  </r>
  <r>
    <n v="4717"/>
    <x v="194"/>
    <x v="2"/>
    <n v="67"/>
    <n v="5"/>
    <x v="1"/>
    <x v="1"/>
    <s v="Central"/>
    <x v="7"/>
    <s v="Brampton"/>
  </r>
  <r>
    <n v="4718"/>
    <x v="194"/>
    <x v="3"/>
    <n v="65"/>
    <n v="7"/>
    <x v="1"/>
    <x v="1"/>
    <s v="Central"/>
    <x v="7"/>
    <s v="Brampton"/>
  </r>
  <r>
    <n v="4719"/>
    <x v="194"/>
    <x v="4"/>
    <n v="50"/>
    <n v="4"/>
    <x v="1"/>
    <x v="1"/>
    <s v="Central"/>
    <x v="7"/>
    <s v="Brampton"/>
  </r>
  <r>
    <n v="4720"/>
    <x v="194"/>
    <x v="5"/>
    <n v="44"/>
    <n v="2"/>
    <x v="1"/>
    <x v="1"/>
    <s v="Central"/>
    <x v="7"/>
    <s v="Brampton"/>
  </r>
  <r>
    <n v="4721"/>
    <x v="194"/>
    <x v="6"/>
    <n v="23"/>
    <n v="1"/>
    <x v="1"/>
    <x v="1"/>
    <s v="Central"/>
    <x v="7"/>
    <s v="Brampton"/>
  </r>
  <r>
    <n v="4722"/>
    <x v="194"/>
    <x v="7"/>
    <n v="21"/>
    <n v="3"/>
    <x v="1"/>
    <x v="1"/>
    <s v="Central"/>
    <x v="7"/>
    <s v="Brampton"/>
  </r>
  <r>
    <n v="4723"/>
    <x v="194"/>
    <x v="8"/>
    <n v="34"/>
    <n v="0"/>
    <x v="1"/>
    <x v="1"/>
    <s v="Central"/>
    <x v="7"/>
    <s v="Brampton"/>
  </r>
  <r>
    <n v="4724"/>
    <x v="194"/>
    <x v="9"/>
    <n v="21"/>
    <n v="0"/>
    <x v="1"/>
    <x v="1"/>
    <s v="Central"/>
    <x v="7"/>
    <s v="Brampton"/>
  </r>
  <r>
    <n v="4725"/>
    <x v="194"/>
    <x v="10"/>
    <n v="33"/>
    <n v="2"/>
    <x v="1"/>
    <x v="1"/>
    <s v="Central"/>
    <x v="7"/>
    <s v="Brampton"/>
  </r>
  <r>
    <n v="4726"/>
    <x v="194"/>
    <x v="11"/>
    <n v="41"/>
    <n v="6"/>
    <x v="1"/>
    <x v="1"/>
    <s v="Central"/>
    <x v="7"/>
    <s v="Brampton"/>
  </r>
  <r>
    <n v="4727"/>
    <x v="194"/>
    <x v="12"/>
    <n v="54"/>
    <n v="3"/>
    <x v="1"/>
    <x v="1"/>
    <s v="Central"/>
    <x v="7"/>
    <s v="Brampton"/>
  </r>
  <r>
    <n v="4728"/>
    <x v="194"/>
    <x v="13"/>
    <n v="64"/>
    <n v="1"/>
    <x v="1"/>
    <x v="1"/>
    <s v="Central"/>
    <x v="7"/>
    <s v="Brampton"/>
  </r>
  <r>
    <n v="4729"/>
    <x v="194"/>
    <x v="14"/>
    <n v="58"/>
    <n v="5"/>
    <x v="1"/>
    <x v="1"/>
    <s v="Central"/>
    <x v="7"/>
    <s v="Brampton"/>
  </r>
  <r>
    <n v="4730"/>
    <x v="194"/>
    <x v="15"/>
    <n v="67"/>
    <n v="2"/>
    <x v="1"/>
    <x v="1"/>
    <s v="Central"/>
    <x v="7"/>
    <s v="Brampton"/>
  </r>
  <r>
    <n v="4731"/>
    <x v="194"/>
    <x v="16"/>
    <n v="61"/>
    <n v="2"/>
    <x v="1"/>
    <x v="1"/>
    <s v="Central"/>
    <x v="7"/>
    <s v="Brampton"/>
  </r>
  <r>
    <n v="4732"/>
    <x v="194"/>
    <x v="17"/>
    <n v="49"/>
    <n v="1"/>
    <x v="1"/>
    <x v="1"/>
    <s v="Central"/>
    <x v="7"/>
    <s v="Brampton"/>
  </r>
  <r>
    <n v="4733"/>
    <x v="194"/>
    <x v="18"/>
    <n v="50"/>
    <n v="1"/>
    <x v="1"/>
    <x v="1"/>
    <s v="Central"/>
    <x v="7"/>
    <s v="Brampton"/>
  </r>
  <r>
    <n v="4734"/>
    <x v="194"/>
    <x v="19"/>
    <n v="54"/>
    <n v="0"/>
    <x v="1"/>
    <x v="1"/>
    <s v="Central"/>
    <x v="7"/>
    <s v="Brampton"/>
  </r>
  <r>
    <n v="4735"/>
    <x v="194"/>
    <x v="20"/>
    <n v="33"/>
    <n v="1"/>
    <x v="1"/>
    <x v="1"/>
    <s v="Central"/>
    <x v="7"/>
    <s v="Brampton"/>
  </r>
  <r>
    <n v="4736"/>
    <x v="194"/>
    <x v="21"/>
    <n v="41"/>
    <n v="1"/>
    <x v="1"/>
    <x v="1"/>
    <s v="Central"/>
    <x v="7"/>
    <s v="Brampton"/>
  </r>
  <r>
    <n v="4737"/>
    <x v="194"/>
    <x v="22"/>
    <n v="20"/>
    <n v="2"/>
    <x v="1"/>
    <x v="1"/>
    <s v="Central"/>
    <x v="7"/>
    <s v="Brampton"/>
  </r>
  <r>
    <n v="4738"/>
    <x v="194"/>
    <x v="23"/>
    <n v="27"/>
    <n v="2"/>
    <x v="1"/>
    <x v="1"/>
    <s v="Central"/>
    <x v="7"/>
    <s v="Brampton"/>
  </r>
  <r>
    <n v="4739"/>
    <x v="195"/>
    <x v="0"/>
    <n v="30"/>
    <n v="2"/>
    <x v="0"/>
    <x v="0"/>
    <s v="Central"/>
    <x v="3"/>
    <s v="Western York Region"/>
  </r>
  <r>
    <n v="4740"/>
    <x v="195"/>
    <x v="1"/>
    <n v="26"/>
    <n v="1"/>
    <x v="0"/>
    <x v="0"/>
    <s v="Central"/>
    <x v="3"/>
    <s v="Western York Region"/>
  </r>
  <r>
    <n v="4741"/>
    <x v="195"/>
    <x v="2"/>
    <n v="19"/>
    <n v="2"/>
    <x v="0"/>
    <x v="0"/>
    <s v="Central"/>
    <x v="3"/>
    <s v="Western York Region"/>
  </r>
  <r>
    <n v="4742"/>
    <x v="195"/>
    <x v="3"/>
    <n v="19"/>
    <n v="4"/>
    <x v="0"/>
    <x v="0"/>
    <s v="Central"/>
    <x v="3"/>
    <s v="Western York Region"/>
  </r>
  <r>
    <n v="4743"/>
    <x v="195"/>
    <x v="4"/>
    <n v="10"/>
    <n v="1"/>
    <x v="0"/>
    <x v="0"/>
    <s v="Central"/>
    <x v="3"/>
    <s v="Western York Region"/>
  </r>
  <r>
    <n v="4744"/>
    <x v="195"/>
    <x v="5"/>
    <n v="14"/>
    <n v="1"/>
    <x v="0"/>
    <x v="0"/>
    <s v="Central"/>
    <x v="3"/>
    <s v="Western York Region"/>
  </r>
  <r>
    <n v="4745"/>
    <x v="195"/>
    <x v="6"/>
    <n v="6"/>
    <n v="2"/>
    <x v="0"/>
    <x v="0"/>
    <s v="Central"/>
    <x v="3"/>
    <s v="Western York Region"/>
  </r>
  <r>
    <n v="4746"/>
    <x v="195"/>
    <x v="7"/>
    <n v="9"/>
    <n v="0"/>
    <x v="0"/>
    <x v="0"/>
    <s v="Central"/>
    <x v="3"/>
    <s v="Western York Region"/>
  </r>
  <r>
    <n v="4747"/>
    <x v="195"/>
    <x v="8"/>
    <n v="11"/>
    <n v="0"/>
    <x v="0"/>
    <x v="0"/>
    <s v="Central"/>
    <x v="3"/>
    <s v="Western York Region"/>
  </r>
  <r>
    <n v="4748"/>
    <x v="195"/>
    <x v="9"/>
    <n v="3"/>
    <n v="0"/>
    <x v="0"/>
    <x v="0"/>
    <s v="Central"/>
    <x v="3"/>
    <s v="Western York Region"/>
  </r>
  <r>
    <n v="4749"/>
    <x v="195"/>
    <x v="10"/>
    <n v="5"/>
    <n v="1"/>
    <x v="0"/>
    <x v="0"/>
    <s v="Central"/>
    <x v="3"/>
    <s v="Western York Region"/>
  </r>
  <r>
    <n v="4750"/>
    <x v="195"/>
    <x v="11"/>
    <n v="8"/>
    <n v="0"/>
    <x v="0"/>
    <x v="0"/>
    <s v="Central"/>
    <x v="3"/>
    <s v="Western York Region"/>
  </r>
  <r>
    <n v="4751"/>
    <x v="195"/>
    <x v="12"/>
    <n v="6"/>
    <n v="0"/>
    <x v="0"/>
    <x v="0"/>
    <s v="Central"/>
    <x v="3"/>
    <s v="Western York Region"/>
  </r>
  <r>
    <n v="4752"/>
    <x v="195"/>
    <x v="13"/>
    <n v="5"/>
    <n v="0"/>
    <x v="0"/>
    <x v="0"/>
    <s v="Central"/>
    <x v="3"/>
    <s v="Western York Region"/>
  </r>
  <r>
    <n v="4753"/>
    <x v="195"/>
    <x v="14"/>
    <n v="9"/>
    <n v="4"/>
    <x v="0"/>
    <x v="0"/>
    <s v="Central"/>
    <x v="3"/>
    <s v="Western York Region"/>
  </r>
  <r>
    <n v="4754"/>
    <x v="195"/>
    <x v="15"/>
    <n v="10"/>
    <n v="1"/>
    <x v="0"/>
    <x v="0"/>
    <s v="Central"/>
    <x v="3"/>
    <s v="Western York Region"/>
  </r>
  <r>
    <n v="4755"/>
    <x v="195"/>
    <x v="16"/>
    <n v="8"/>
    <n v="0"/>
    <x v="0"/>
    <x v="0"/>
    <s v="Central"/>
    <x v="3"/>
    <s v="Western York Region"/>
  </r>
  <r>
    <n v="4756"/>
    <x v="195"/>
    <x v="17"/>
    <n v="12"/>
    <n v="1"/>
    <x v="0"/>
    <x v="0"/>
    <s v="Central"/>
    <x v="3"/>
    <s v="Western York Region"/>
  </r>
  <r>
    <n v="4757"/>
    <x v="195"/>
    <x v="18"/>
    <n v="9"/>
    <n v="1"/>
    <x v="0"/>
    <x v="0"/>
    <s v="Central"/>
    <x v="3"/>
    <s v="Western York Region"/>
  </r>
  <r>
    <n v="4758"/>
    <x v="195"/>
    <x v="19"/>
    <n v="3"/>
    <n v="1"/>
    <x v="0"/>
    <x v="0"/>
    <s v="Central"/>
    <x v="3"/>
    <s v="Western York Region"/>
  </r>
  <r>
    <n v="4759"/>
    <x v="195"/>
    <x v="20"/>
    <n v="8"/>
    <n v="1"/>
    <x v="0"/>
    <x v="0"/>
    <s v="Central"/>
    <x v="3"/>
    <s v="Western York Region"/>
  </r>
  <r>
    <n v="4760"/>
    <x v="195"/>
    <x v="21"/>
    <n v="3"/>
    <n v="0"/>
    <x v="0"/>
    <x v="0"/>
    <s v="Central"/>
    <x v="3"/>
    <s v="Western York Region"/>
  </r>
  <r>
    <n v="4761"/>
    <x v="195"/>
    <x v="22"/>
    <n v="2"/>
    <n v="0"/>
    <x v="0"/>
    <x v="0"/>
    <s v="Central"/>
    <x v="3"/>
    <s v="Western York Region"/>
  </r>
  <r>
    <n v="4762"/>
    <x v="195"/>
    <x v="23"/>
    <n v="8"/>
    <n v="2"/>
    <x v="0"/>
    <x v="0"/>
    <s v="Central"/>
    <x v="3"/>
    <s v="Western York Region"/>
  </r>
  <r>
    <n v="4763"/>
    <x v="196"/>
    <x v="0"/>
    <n v="21"/>
    <n v="0"/>
    <x v="0"/>
    <x v="1"/>
    <s v="Central"/>
    <x v="7"/>
    <s v="Bramalea"/>
  </r>
  <r>
    <n v="4764"/>
    <x v="196"/>
    <x v="1"/>
    <n v="24"/>
    <n v="0"/>
    <x v="0"/>
    <x v="1"/>
    <s v="Central"/>
    <x v="7"/>
    <s v="Bramalea"/>
  </r>
  <r>
    <n v="4765"/>
    <x v="196"/>
    <x v="2"/>
    <n v="25"/>
    <n v="1"/>
    <x v="0"/>
    <x v="1"/>
    <s v="Central"/>
    <x v="7"/>
    <s v="Bramalea"/>
  </r>
  <r>
    <n v="4766"/>
    <x v="196"/>
    <x v="3"/>
    <n v="19"/>
    <n v="0"/>
    <x v="0"/>
    <x v="1"/>
    <s v="Central"/>
    <x v="7"/>
    <s v="Bramalea"/>
  </r>
  <r>
    <n v="4767"/>
    <x v="196"/>
    <x v="4"/>
    <n v="13"/>
    <n v="0"/>
    <x v="0"/>
    <x v="1"/>
    <s v="Central"/>
    <x v="7"/>
    <s v="Bramalea"/>
  </r>
  <r>
    <n v="4768"/>
    <x v="196"/>
    <x v="5"/>
    <n v="16"/>
    <n v="0"/>
    <x v="0"/>
    <x v="1"/>
    <s v="Central"/>
    <x v="7"/>
    <s v="Bramalea"/>
  </r>
  <r>
    <n v="4769"/>
    <x v="196"/>
    <x v="6"/>
    <n v="7"/>
    <n v="1"/>
    <x v="0"/>
    <x v="1"/>
    <s v="Central"/>
    <x v="7"/>
    <s v="Bramalea"/>
  </r>
  <r>
    <n v="4770"/>
    <x v="196"/>
    <x v="7"/>
    <n v="14"/>
    <n v="0"/>
    <x v="0"/>
    <x v="1"/>
    <s v="Central"/>
    <x v="7"/>
    <s v="Bramalea"/>
  </r>
  <r>
    <n v="4771"/>
    <x v="196"/>
    <x v="8"/>
    <n v="8"/>
    <n v="0"/>
    <x v="0"/>
    <x v="1"/>
    <s v="Central"/>
    <x v="7"/>
    <s v="Bramalea"/>
  </r>
  <r>
    <n v="4772"/>
    <x v="196"/>
    <x v="9"/>
    <n v="11"/>
    <n v="2"/>
    <x v="0"/>
    <x v="1"/>
    <s v="Central"/>
    <x v="7"/>
    <s v="Bramalea"/>
  </r>
  <r>
    <n v="4773"/>
    <x v="196"/>
    <x v="10"/>
    <n v="11"/>
    <n v="2"/>
    <x v="0"/>
    <x v="1"/>
    <s v="Central"/>
    <x v="7"/>
    <s v="Bramalea"/>
  </r>
  <r>
    <n v="4774"/>
    <x v="196"/>
    <x v="11"/>
    <n v="5"/>
    <n v="0"/>
    <x v="0"/>
    <x v="1"/>
    <s v="Central"/>
    <x v="7"/>
    <s v="Bramalea"/>
  </r>
  <r>
    <n v="4775"/>
    <x v="196"/>
    <x v="12"/>
    <n v="18"/>
    <n v="0"/>
    <x v="0"/>
    <x v="1"/>
    <s v="Central"/>
    <x v="7"/>
    <s v="Bramalea"/>
  </r>
  <r>
    <n v="4776"/>
    <x v="196"/>
    <x v="13"/>
    <n v="15"/>
    <n v="3"/>
    <x v="0"/>
    <x v="1"/>
    <s v="Central"/>
    <x v="7"/>
    <s v="Bramalea"/>
  </r>
  <r>
    <n v="4777"/>
    <x v="196"/>
    <x v="14"/>
    <n v="20"/>
    <n v="0"/>
    <x v="0"/>
    <x v="1"/>
    <s v="Central"/>
    <x v="7"/>
    <s v="Bramalea"/>
  </r>
  <r>
    <n v="4778"/>
    <x v="196"/>
    <x v="15"/>
    <n v="16"/>
    <n v="0"/>
    <x v="0"/>
    <x v="1"/>
    <s v="Central"/>
    <x v="7"/>
    <s v="Bramalea"/>
  </r>
  <r>
    <n v="4779"/>
    <x v="196"/>
    <x v="16"/>
    <n v="21"/>
    <n v="0"/>
    <x v="0"/>
    <x v="1"/>
    <s v="Central"/>
    <x v="7"/>
    <s v="Bramalea"/>
  </r>
  <r>
    <n v="4780"/>
    <x v="196"/>
    <x v="17"/>
    <n v="12"/>
    <n v="1"/>
    <x v="0"/>
    <x v="1"/>
    <s v="Central"/>
    <x v="7"/>
    <s v="Bramalea"/>
  </r>
  <r>
    <n v="4781"/>
    <x v="196"/>
    <x v="18"/>
    <n v="14"/>
    <n v="1"/>
    <x v="0"/>
    <x v="1"/>
    <s v="Central"/>
    <x v="7"/>
    <s v="Bramalea"/>
  </r>
  <r>
    <n v="4782"/>
    <x v="196"/>
    <x v="19"/>
    <n v="9"/>
    <n v="0"/>
    <x v="0"/>
    <x v="1"/>
    <s v="Central"/>
    <x v="7"/>
    <s v="Bramalea"/>
  </r>
  <r>
    <n v="4783"/>
    <x v="196"/>
    <x v="20"/>
    <n v="24"/>
    <n v="0"/>
    <x v="0"/>
    <x v="1"/>
    <s v="Central"/>
    <x v="7"/>
    <s v="Bramalea"/>
  </r>
  <r>
    <n v="4784"/>
    <x v="196"/>
    <x v="21"/>
    <n v="10"/>
    <n v="0"/>
    <x v="0"/>
    <x v="1"/>
    <s v="Central"/>
    <x v="7"/>
    <s v="Bramalea"/>
  </r>
  <r>
    <n v="4785"/>
    <x v="196"/>
    <x v="22"/>
    <n v="6"/>
    <n v="0"/>
    <x v="0"/>
    <x v="1"/>
    <s v="Central"/>
    <x v="7"/>
    <s v="Bramalea"/>
  </r>
  <r>
    <n v="4786"/>
    <x v="196"/>
    <x v="23"/>
    <n v="7"/>
    <n v="2"/>
    <x v="0"/>
    <x v="1"/>
    <s v="Central"/>
    <x v="7"/>
    <s v="Bramalea"/>
  </r>
  <r>
    <n v="4787"/>
    <x v="197"/>
    <x v="0"/>
    <n v="27"/>
    <n v="6"/>
    <x v="0"/>
    <x v="0"/>
    <s v="Central"/>
    <x v="7"/>
    <s v="Bolton-Caledon"/>
  </r>
  <r>
    <n v="4788"/>
    <x v="197"/>
    <x v="1"/>
    <n v="18"/>
    <n v="5"/>
    <x v="0"/>
    <x v="0"/>
    <s v="Central"/>
    <x v="7"/>
    <s v="Bolton-Caledon"/>
  </r>
  <r>
    <n v="4789"/>
    <x v="197"/>
    <x v="2"/>
    <n v="17"/>
    <n v="4"/>
    <x v="0"/>
    <x v="0"/>
    <s v="Central"/>
    <x v="7"/>
    <s v="Bolton-Caledon"/>
  </r>
  <r>
    <n v="4790"/>
    <x v="197"/>
    <x v="3"/>
    <n v="19"/>
    <n v="6"/>
    <x v="0"/>
    <x v="0"/>
    <s v="Central"/>
    <x v="7"/>
    <s v="Bolton-Caledon"/>
  </r>
  <r>
    <n v="4791"/>
    <x v="197"/>
    <x v="4"/>
    <n v="14"/>
    <n v="0"/>
    <x v="0"/>
    <x v="0"/>
    <s v="Central"/>
    <x v="7"/>
    <s v="Bolton-Caledon"/>
  </r>
  <r>
    <n v="4792"/>
    <x v="197"/>
    <x v="5"/>
    <n v="14"/>
    <n v="1"/>
    <x v="0"/>
    <x v="0"/>
    <s v="Central"/>
    <x v="7"/>
    <s v="Bolton-Caledon"/>
  </r>
  <r>
    <n v="4793"/>
    <x v="197"/>
    <x v="6"/>
    <n v="4"/>
    <n v="0"/>
    <x v="0"/>
    <x v="0"/>
    <s v="Central"/>
    <x v="7"/>
    <s v="Bolton-Caledon"/>
  </r>
  <r>
    <n v="4794"/>
    <x v="197"/>
    <x v="7"/>
    <n v="8"/>
    <n v="1"/>
    <x v="0"/>
    <x v="0"/>
    <s v="Central"/>
    <x v="7"/>
    <s v="Bolton-Caledon"/>
  </r>
  <r>
    <n v="4795"/>
    <x v="197"/>
    <x v="8"/>
    <n v="20"/>
    <n v="2"/>
    <x v="0"/>
    <x v="0"/>
    <s v="Central"/>
    <x v="7"/>
    <s v="Bolton-Caledon"/>
  </r>
  <r>
    <n v="4796"/>
    <x v="197"/>
    <x v="9"/>
    <n v="14"/>
    <n v="2"/>
    <x v="0"/>
    <x v="0"/>
    <s v="Central"/>
    <x v="7"/>
    <s v="Bolton-Caledon"/>
  </r>
  <r>
    <n v="4797"/>
    <x v="197"/>
    <x v="10"/>
    <n v="8"/>
    <n v="4"/>
    <x v="0"/>
    <x v="0"/>
    <s v="Central"/>
    <x v="7"/>
    <s v="Bolton-Caledon"/>
  </r>
  <r>
    <n v="4798"/>
    <x v="197"/>
    <x v="11"/>
    <n v="12"/>
    <n v="2"/>
    <x v="0"/>
    <x v="0"/>
    <s v="Central"/>
    <x v="7"/>
    <s v="Bolton-Caledon"/>
  </r>
  <r>
    <n v="4799"/>
    <x v="197"/>
    <x v="12"/>
    <n v="11"/>
    <n v="3"/>
    <x v="0"/>
    <x v="0"/>
    <s v="Central"/>
    <x v="7"/>
    <s v="Bolton-Caledon"/>
  </r>
  <r>
    <n v="4800"/>
    <x v="197"/>
    <x v="13"/>
    <n v="23"/>
    <n v="6"/>
    <x v="0"/>
    <x v="0"/>
    <s v="Central"/>
    <x v="7"/>
    <s v="Bolton-Caledon"/>
  </r>
  <r>
    <n v="4801"/>
    <x v="197"/>
    <x v="14"/>
    <n v="17"/>
    <n v="5"/>
    <x v="0"/>
    <x v="0"/>
    <s v="Central"/>
    <x v="7"/>
    <s v="Bolton-Caledon"/>
  </r>
  <r>
    <n v="4802"/>
    <x v="197"/>
    <x v="15"/>
    <n v="10"/>
    <n v="1"/>
    <x v="0"/>
    <x v="0"/>
    <s v="Central"/>
    <x v="7"/>
    <s v="Bolton-Caledon"/>
  </r>
  <r>
    <n v="4803"/>
    <x v="197"/>
    <x v="16"/>
    <n v="15"/>
    <n v="2"/>
    <x v="0"/>
    <x v="0"/>
    <s v="Central"/>
    <x v="7"/>
    <s v="Bolton-Caledon"/>
  </r>
  <r>
    <n v="4804"/>
    <x v="197"/>
    <x v="17"/>
    <n v="12"/>
    <n v="3"/>
    <x v="0"/>
    <x v="0"/>
    <s v="Central"/>
    <x v="7"/>
    <s v="Bolton-Caledon"/>
  </r>
  <r>
    <n v="4805"/>
    <x v="197"/>
    <x v="18"/>
    <n v="12"/>
    <n v="2"/>
    <x v="0"/>
    <x v="0"/>
    <s v="Central"/>
    <x v="7"/>
    <s v="Bolton-Caledon"/>
  </r>
  <r>
    <n v="4806"/>
    <x v="197"/>
    <x v="19"/>
    <n v="13"/>
    <n v="3"/>
    <x v="0"/>
    <x v="0"/>
    <s v="Central"/>
    <x v="7"/>
    <s v="Bolton-Caledon"/>
  </r>
  <r>
    <n v="4807"/>
    <x v="197"/>
    <x v="20"/>
    <n v="15"/>
    <n v="6"/>
    <x v="0"/>
    <x v="0"/>
    <s v="Central"/>
    <x v="7"/>
    <s v="Bolton-Caledon"/>
  </r>
  <r>
    <n v="4808"/>
    <x v="197"/>
    <x v="21"/>
    <n v="10"/>
    <n v="3"/>
    <x v="0"/>
    <x v="0"/>
    <s v="Central"/>
    <x v="7"/>
    <s v="Bolton-Caledon"/>
  </r>
  <r>
    <n v="4809"/>
    <x v="197"/>
    <x v="22"/>
    <n v="19"/>
    <n v="1"/>
    <x v="0"/>
    <x v="0"/>
    <s v="Central"/>
    <x v="7"/>
    <s v="Bolton-Caledon"/>
  </r>
  <r>
    <n v="4810"/>
    <x v="197"/>
    <x v="23"/>
    <n v="15"/>
    <n v="2"/>
    <x v="0"/>
    <x v="0"/>
    <s v="Central"/>
    <x v="7"/>
    <s v="Bolton-Caledon"/>
  </r>
  <r>
    <n v="4812"/>
    <x v="198"/>
    <x v="0"/>
    <n v="57"/>
    <n v="8"/>
    <x v="0"/>
    <x v="0"/>
    <s v="Central"/>
    <x v="5"/>
    <s v="Halton Hills"/>
  </r>
  <r>
    <n v="4813"/>
    <x v="198"/>
    <x v="1"/>
    <n v="63"/>
    <n v="6"/>
    <x v="0"/>
    <x v="0"/>
    <s v="Central"/>
    <x v="5"/>
    <s v="Halton Hills"/>
  </r>
  <r>
    <n v="4814"/>
    <x v="198"/>
    <x v="2"/>
    <n v="35"/>
    <n v="7"/>
    <x v="0"/>
    <x v="0"/>
    <s v="Central"/>
    <x v="5"/>
    <s v="Halton Hills"/>
  </r>
  <r>
    <n v="4815"/>
    <x v="198"/>
    <x v="3"/>
    <n v="19"/>
    <n v="3"/>
    <x v="0"/>
    <x v="0"/>
    <s v="Central"/>
    <x v="5"/>
    <s v="Halton Hills"/>
  </r>
  <r>
    <n v="4816"/>
    <x v="198"/>
    <x v="4"/>
    <n v="20"/>
    <n v="3"/>
    <x v="0"/>
    <x v="0"/>
    <s v="Central"/>
    <x v="5"/>
    <s v="Halton Hills"/>
  </r>
  <r>
    <n v="4817"/>
    <x v="198"/>
    <x v="5"/>
    <n v="13"/>
    <n v="3"/>
    <x v="0"/>
    <x v="0"/>
    <s v="Central"/>
    <x v="5"/>
    <s v="Halton Hills"/>
  </r>
  <r>
    <n v="4818"/>
    <x v="198"/>
    <x v="6"/>
    <n v="15"/>
    <n v="3"/>
    <x v="0"/>
    <x v="0"/>
    <s v="Central"/>
    <x v="5"/>
    <s v="Halton Hills"/>
  </r>
  <r>
    <n v="4819"/>
    <x v="198"/>
    <x v="7"/>
    <n v="10"/>
    <n v="1"/>
    <x v="0"/>
    <x v="0"/>
    <s v="Central"/>
    <x v="5"/>
    <s v="Halton Hills"/>
  </r>
  <r>
    <n v="4820"/>
    <x v="198"/>
    <x v="8"/>
    <n v="17"/>
    <n v="1"/>
    <x v="0"/>
    <x v="0"/>
    <s v="Central"/>
    <x v="5"/>
    <s v="Halton Hills"/>
  </r>
  <r>
    <n v="4821"/>
    <x v="198"/>
    <x v="9"/>
    <n v="5"/>
    <n v="1"/>
    <x v="0"/>
    <x v="0"/>
    <s v="Central"/>
    <x v="5"/>
    <s v="Halton Hills"/>
  </r>
  <r>
    <n v="4822"/>
    <x v="198"/>
    <x v="10"/>
    <n v="7"/>
    <n v="3"/>
    <x v="0"/>
    <x v="0"/>
    <s v="Central"/>
    <x v="5"/>
    <s v="Halton Hills"/>
  </r>
  <r>
    <n v="4823"/>
    <x v="198"/>
    <x v="11"/>
    <n v="5"/>
    <n v="6"/>
    <x v="0"/>
    <x v="0"/>
    <s v="Central"/>
    <x v="5"/>
    <s v="Halton Hills"/>
  </r>
  <r>
    <n v="4824"/>
    <x v="198"/>
    <x v="12"/>
    <n v="21"/>
    <n v="8"/>
    <x v="0"/>
    <x v="0"/>
    <s v="Central"/>
    <x v="5"/>
    <s v="Halton Hills"/>
  </r>
  <r>
    <n v="4825"/>
    <x v="198"/>
    <x v="13"/>
    <n v="15"/>
    <n v="5"/>
    <x v="0"/>
    <x v="0"/>
    <s v="Central"/>
    <x v="5"/>
    <s v="Halton Hills"/>
  </r>
  <r>
    <n v="4826"/>
    <x v="198"/>
    <x v="14"/>
    <n v="22"/>
    <n v="4"/>
    <x v="0"/>
    <x v="0"/>
    <s v="Central"/>
    <x v="5"/>
    <s v="Halton Hills"/>
  </r>
  <r>
    <n v="4827"/>
    <x v="198"/>
    <x v="15"/>
    <n v="31"/>
    <n v="9"/>
    <x v="0"/>
    <x v="0"/>
    <s v="Central"/>
    <x v="5"/>
    <s v="Halton Hills"/>
  </r>
  <r>
    <n v="4828"/>
    <x v="198"/>
    <x v="16"/>
    <n v="20"/>
    <n v="5"/>
    <x v="0"/>
    <x v="0"/>
    <s v="Central"/>
    <x v="5"/>
    <s v="Halton Hills"/>
  </r>
  <r>
    <n v="4829"/>
    <x v="198"/>
    <x v="17"/>
    <n v="9"/>
    <n v="2"/>
    <x v="0"/>
    <x v="0"/>
    <s v="Central"/>
    <x v="5"/>
    <s v="Halton Hills"/>
  </r>
  <r>
    <n v="4830"/>
    <x v="198"/>
    <x v="18"/>
    <n v="14"/>
    <n v="3"/>
    <x v="0"/>
    <x v="0"/>
    <s v="Central"/>
    <x v="5"/>
    <s v="Halton Hills"/>
  </r>
  <r>
    <n v="4831"/>
    <x v="198"/>
    <x v="19"/>
    <n v="13"/>
    <n v="5"/>
    <x v="0"/>
    <x v="0"/>
    <s v="Central"/>
    <x v="5"/>
    <s v="Halton Hills"/>
  </r>
  <r>
    <n v="4832"/>
    <x v="198"/>
    <x v="20"/>
    <n v="9"/>
    <n v="5"/>
    <x v="0"/>
    <x v="0"/>
    <s v="Central"/>
    <x v="5"/>
    <s v="Halton Hills"/>
  </r>
  <r>
    <n v="4833"/>
    <x v="198"/>
    <x v="21"/>
    <n v="12"/>
    <n v="1"/>
    <x v="0"/>
    <x v="0"/>
    <s v="Central"/>
    <x v="5"/>
    <s v="Halton Hills"/>
  </r>
  <r>
    <n v="4834"/>
    <x v="198"/>
    <x v="22"/>
    <n v="8"/>
    <n v="4"/>
    <x v="0"/>
    <x v="0"/>
    <s v="Central"/>
    <x v="5"/>
    <s v="Halton Hills"/>
  </r>
  <r>
    <n v="4835"/>
    <x v="198"/>
    <x v="23"/>
    <n v="19"/>
    <n v="5"/>
    <x v="0"/>
    <x v="0"/>
    <s v="Central"/>
    <x v="5"/>
    <s v="Halton Hills"/>
  </r>
  <r>
    <n v="4837"/>
    <x v="199"/>
    <x v="0"/>
    <n v="13"/>
    <n v="1"/>
    <x v="0"/>
    <x v="0"/>
    <s v="Central"/>
    <x v="5"/>
    <s v="Halton Hills"/>
  </r>
  <r>
    <n v="4838"/>
    <x v="199"/>
    <x v="1"/>
    <n v="20"/>
    <n v="1"/>
    <x v="0"/>
    <x v="0"/>
    <s v="Central"/>
    <x v="5"/>
    <s v="Halton Hills"/>
  </r>
  <r>
    <n v="4839"/>
    <x v="199"/>
    <x v="2"/>
    <n v="6"/>
    <n v="3"/>
    <x v="0"/>
    <x v="0"/>
    <s v="Central"/>
    <x v="5"/>
    <s v="Halton Hills"/>
  </r>
  <r>
    <n v="4840"/>
    <x v="199"/>
    <x v="3"/>
    <n v="1"/>
    <n v="0"/>
    <x v="0"/>
    <x v="0"/>
    <s v="Central"/>
    <x v="5"/>
    <s v="Halton Hills"/>
  </r>
  <r>
    <n v="4841"/>
    <x v="199"/>
    <x v="4"/>
    <n v="2"/>
    <n v="0"/>
    <x v="0"/>
    <x v="0"/>
    <s v="Central"/>
    <x v="5"/>
    <s v="Halton Hills"/>
  </r>
  <r>
    <n v="4842"/>
    <x v="199"/>
    <x v="5"/>
    <n v="3"/>
    <n v="0"/>
    <x v="0"/>
    <x v="0"/>
    <s v="Central"/>
    <x v="5"/>
    <s v="Halton Hills"/>
  </r>
  <r>
    <n v="4843"/>
    <x v="199"/>
    <x v="6"/>
    <n v="1"/>
    <n v="0"/>
    <x v="0"/>
    <x v="0"/>
    <s v="Central"/>
    <x v="5"/>
    <s v="Halton Hills"/>
  </r>
  <r>
    <n v="4844"/>
    <x v="199"/>
    <x v="7"/>
    <n v="1"/>
    <n v="0"/>
    <x v="0"/>
    <x v="0"/>
    <s v="Central"/>
    <x v="5"/>
    <s v="Halton Hills"/>
  </r>
  <r>
    <n v="4845"/>
    <x v="199"/>
    <x v="8"/>
    <n v="2"/>
    <n v="0"/>
    <x v="0"/>
    <x v="0"/>
    <s v="Central"/>
    <x v="5"/>
    <s v="Halton Hills"/>
  </r>
  <r>
    <n v="4846"/>
    <x v="199"/>
    <x v="9"/>
    <n v="7"/>
    <n v="1"/>
    <x v="0"/>
    <x v="0"/>
    <s v="Central"/>
    <x v="5"/>
    <s v="Halton Hills"/>
  </r>
  <r>
    <n v="4847"/>
    <x v="199"/>
    <x v="10"/>
    <n v="3"/>
    <n v="1"/>
    <x v="0"/>
    <x v="0"/>
    <s v="Central"/>
    <x v="5"/>
    <s v="Halton Hills"/>
  </r>
  <r>
    <n v="4848"/>
    <x v="199"/>
    <x v="11"/>
    <n v="2"/>
    <n v="3"/>
    <x v="0"/>
    <x v="0"/>
    <s v="Central"/>
    <x v="5"/>
    <s v="Halton Hills"/>
  </r>
  <r>
    <n v="4849"/>
    <x v="199"/>
    <x v="12"/>
    <n v="6"/>
    <n v="3"/>
    <x v="0"/>
    <x v="0"/>
    <s v="Central"/>
    <x v="5"/>
    <s v="Halton Hills"/>
  </r>
  <r>
    <n v="4850"/>
    <x v="199"/>
    <x v="13"/>
    <n v="4"/>
    <n v="0"/>
    <x v="0"/>
    <x v="0"/>
    <s v="Central"/>
    <x v="5"/>
    <s v="Halton Hills"/>
  </r>
  <r>
    <n v="4851"/>
    <x v="199"/>
    <x v="14"/>
    <n v="6"/>
    <n v="3"/>
    <x v="0"/>
    <x v="0"/>
    <s v="Central"/>
    <x v="5"/>
    <s v="Halton Hills"/>
  </r>
  <r>
    <n v="4852"/>
    <x v="199"/>
    <x v="15"/>
    <n v="5"/>
    <n v="1"/>
    <x v="0"/>
    <x v="0"/>
    <s v="Central"/>
    <x v="5"/>
    <s v="Halton Hills"/>
  </r>
  <r>
    <n v="4853"/>
    <x v="199"/>
    <x v="16"/>
    <n v="4"/>
    <n v="3"/>
    <x v="0"/>
    <x v="0"/>
    <s v="Central"/>
    <x v="5"/>
    <s v="Halton Hills"/>
  </r>
  <r>
    <n v="4854"/>
    <x v="199"/>
    <x v="17"/>
    <n v="5"/>
    <n v="0"/>
    <x v="0"/>
    <x v="0"/>
    <s v="Central"/>
    <x v="5"/>
    <s v="Halton Hills"/>
  </r>
  <r>
    <n v="4855"/>
    <x v="199"/>
    <x v="18"/>
    <n v="3"/>
    <n v="0"/>
    <x v="0"/>
    <x v="0"/>
    <s v="Central"/>
    <x v="5"/>
    <s v="Halton Hills"/>
  </r>
  <r>
    <n v="4856"/>
    <x v="199"/>
    <x v="19"/>
    <n v="4"/>
    <n v="0"/>
    <x v="0"/>
    <x v="0"/>
    <s v="Central"/>
    <x v="5"/>
    <s v="Halton Hills"/>
  </r>
  <r>
    <n v="4857"/>
    <x v="199"/>
    <x v="21"/>
    <n v="4"/>
    <n v="2"/>
    <x v="0"/>
    <x v="0"/>
    <s v="Central"/>
    <x v="5"/>
    <s v="Halton Hills"/>
  </r>
  <r>
    <n v="4858"/>
    <x v="199"/>
    <x v="22"/>
    <n v="3"/>
    <n v="1"/>
    <x v="0"/>
    <x v="0"/>
    <s v="Central"/>
    <x v="5"/>
    <s v="Halton Hills"/>
  </r>
  <r>
    <n v="4859"/>
    <x v="199"/>
    <x v="23"/>
    <n v="5"/>
    <n v="2"/>
    <x v="0"/>
    <x v="0"/>
    <s v="Central"/>
    <x v="5"/>
    <s v="Halton Hills"/>
  </r>
  <r>
    <n v="4860"/>
    <x v="200"/>
    <x v="0"/>
    <n v="12"/>
    <n v="0"/>
    <x v="0"/>
    <x v="0"/>
    <s v="Central"/>
    <x v="7"/>
    <s v="Dufferin"/>
  </r>
  <r>
    <n v="4861"/>
    <x v="200"/>
    <x v="1"/>
    <n v="5"/>
    <n v="0"/>
    <x v="0"/>
    <x v="0"/>
    <s v="Central"/>
    <x v="7"/>
    <s v="Dufferin"/>
  </r>
  <r>
    <n v="4862"/>
    <x v="200"/>
    <x v="2"/>
    <n v="6"/>
    <n v="0"/>
    <x v="0"/>
    <x v="0"/>
    <s v="Central"/>
    <x v="7"/>
    <s v="Dufferin"/>
  </r>
  <r>
    <n v="4863"/>
    <x v="200"/>
    <x v="3"/>
    <n v="3"/>
    <n v="0"/>
    <x v="0"/>
    <x v="0"/>
    <s v="Central"/>
    <x v="7"/>
    <s v="Dufferin"/>
  </r>
  <r>
    <n v="4864"/>
    <x v="200"/>
    <x v="4"/>
    <n v="4"/>
    <n v="0"/>
    <x v="0"/>
    <x v="0"/>
    <s v="Central"/>
    <x v="7"/>
    <s v="Dufferin"/>
  </r>
  <r>
    <n v="4865"/>
    <x v="200"/>
    <x v="5"/>
    <n v="4"/>
    <n v="0"/>
    <x v="0"/>
    <x v="0"/>
    <s v="Central"/>
    <x v="7"/>
    <s v="Dufferin"/>
  </r>
  <r>
    <n v="4866"/>
    <x v="200"/>
    <x v="7"/>
    <n v="2"/>
    <n v="0"/>
    <x v="0"/>
    <x v="0"/>
    <s v="Central"/>
    <x v="7"/>
    <s v="Dufferin"/>
  </r>
  <r>
    <n v="4867"/>
    <x v="200"/>
    <x v="8"/>
    <n v="1"/>
    <n v="0"/>
    <x v="0"/>
    <x v="0"/>
    <s v="Central"/>
    <x v="7"/>
    <s v="Dufferin"/>
  </r>
  <r>
    <n v="4868"/>
    <x v="200"/>
    <x v="9"/>
    <n v="1"/>
    <n v="0"/>
    <x v="0"/>
    <x v="0"/>
    <s v="Central"/>
    <x v="7"/>
    <s v="Dufferin"/>
  </r>
  <r>
    <n v="4869"/>
    <x v="200"/>
    <x v="11"/>
    <n v="5"/>
    <n v="0"/>
    <x v="0"/>
    <x v="0"/>
    <s v="Central"/>
    <x v="7"/>
    <s v="Dufferin"/>
  </r>
  <r>
    <n v="4870"/>
    <x v="200"/>
    <x v="12"/>
    <n v="15"/>
    <n v="0"/>
    <x v="0"/>
    <x v="0"/>
    <s v="Central"/>
    <x v="7"/>
    <s v="Dufferin"/>
  </r>
  <r>
    <n v="4871"/>
    <x v="200"/>
    <x v="13"/>
    <n v="5"/>
    <n v="0"/>
    <x v="0"/>
    <x v="0"/>
    <s v="Central"/>
    <x v="7"/>
    <s v="Dufferin"/>
  </r>
  <r>
    <n v="4872"/>
    <x v="200"/>
    <x v="14"/>
    <n v="4"/>
    <n v="0"/>
    <x v="0"/>
    <x v="0"/>
    <s v="Central"/>
    <x v="7"/>
    <s v="Dufferin"/>
  </r>
  <r>
    <n v="4873"/>
    <x v="200"/>
    <x v="15"/>
    <n v="4"/>
    <n v="0"/>
    <x v="0"/>
    <x v="0"/>
    <s v="Central"/>
    <x v="7"/>
    <s v="Dufferin"/>
  </r>
  <r>
    <n v="4874"/>
    <x v="200"/>
    <x v="16"/>
    <n v="2"/>
    <n v="0"/>
    <x v="0"/>
    <x v="0"/>
    <s v="Central"/>
    <x v="7"/>
    <s v="Dufferin"/>
  </r>
  <r>
    <n v="4875"/>
    <x v="200"/>
    <x v="17"/>
    <n v="1"/>
    <n v="0"/>
    <x v="0"/>
    <x v="0"/>
    <s v="Central"/>
    <x v="7"/>
    <s v="Dufferin"/>
  </r>
  <r>
    <n v="4876"/>
    <x v="200"/>
    <x v="18"/>
    <n v="5"/>
    <n v="0"/>
    <x v="0"/>
    <x v="0"/>
    <s v="Central"/>
    <x v="7"/>
    <s v="Dufferin"/>
  </r>
  <r>
    <n v="4877"/>
    <x v="200"/>
    <x v="19"/>
    <n v="4"/>
    <n v="0"/>
    <x v="0"/>
    <x v="0"/>
    <s v="Central"/>
    <x v="7"/>
    <s v="Dufferin"/>
  </r>
  <r>
    <n v="4878"/>
    <x v="200"/>
    <x v="20"/>
    <n v="1"/>
    <n v="0"/>
    <x v="0"/>
    <x v="0"/>
    <s v="Central"/>
    <x v="7"/>
    <s v="Dufferin"/>
  </r>
  <r>
    <n v="4879"/>
    <x v="200"/>
    <x v="21"/>
    <n v="14"/>
    <n v="0"/>
    <x v="0"/>
    <x v="0"/>
    <s v="Central"/>
    <x v="7"/>
    <s v="Dufferin"/>
  </r>
  <r>
    <n v="4880"/>
    <x v="200"/>
    <x v="22"/>
    <n v="12"/>
    <n v="0"/>
    <x v="0"/>
    <x v="0"/>
    <s v="Central"/>
    <x v="7"/>
    <s v="Dufferin"/>
  </r>
  <r>
    <n v="4881"/>
    <x v="201"/>
    <x v="0"/>
    <n v="91"/>
    <n v="13"/>
    <x v="0"/>
    <x v="0"/>
    <s v="West"/>
    <x v="6"/>
    <s v="Burlington"/>
  </r>
  <r>
    <n v="4882"/>
    <x v="201"/>
    <x v="1"/>
    <n v="73"/>
    <n v="27"/>
    <x v="0"/>
    <x v="0"/>
    <s v="West"/>
    <x v="6"/>
    <s v="Burlington"/>
  </r>
  <r>
    <n v="4883"/>
    <x v="201"/>
    <x v="2"/>
    <n v="52"/>
    <n v="20"/>
    <x v="0"/>
    <x v="0"/>
    <s v="West"/>
    <x v="6"/>
    <s v="Burlington"/>
  </r>
  <r>
    <n v="4884"/>
    <x v="201"/>
    <x v="3"/>
    <n v="50"/>
    <n v="26"/>
    <x v="0"/>
    <x v="0"/>
    <s v="West"/>
    <x v="6"/>
    <s v="Burlington"/>
  </r>
  <r>
    <n v="4885"/>
    <x v="201"/>
    <x v="4"/>
    <n v="24"/>
    <n v="20"/>
    <x v="0"/>
    <x v="0"/>
    <s v="West"/>
    <x v="6"/>
    <s v="Burlington"/>
  </r>
  <r>
    <n v="4886"/>
    <x v="201"/>
    <x v="5"/>
    <n v="27"/>
    <n v="4"/>
    <x v="0"/>
    <x v="0"/>
    <s v="West"/>
    <x v="6"/>
    <s v="Burlington"/>
  </r>
  <r>
    <n v="4887"/>
    <x v="201"/>
    <x v="6"/>
    <n v="14"/>
    <n v="9"/>
    <x v="0"/>
    <x v="0"/>
    <s v="West"/>
    <x v="6"/>
    <s v="Burlington"/>
  </r>
  <r>
    <n v="4888"/>
    <x v="201"/>
    <x v="7"/>
    <n v="17"/>
    <n v="2"/>
    <x v="0"/>
    <x v="0"/>
    <s v="West"/>
    <x v="6"/>
    <s v="Burlington"/>
  </r>
  <r>
    <n v="4889"/>
    <x v="201"/>
    <x v="8"/>
    <n v="17"/>
    <n v="2"/>
    <x v="0"/>
    <x v="0"/>
    <s v="West"/>
    <x v="6"/>
    <s v="Burlington"/>
  </r>
  <r>
    <n v="4890"/>
    <x v="201"/>
    <x v="9"/>
    <n v="10"/>
    <n v="5"/>
    <x v="0"/>
    <x v="0"/>
    <s v="West"/>
    <x v="6"/>
    <s v="Burlington"/>
  </r>
  <r>
    <n v="4891"/>
    <x v="201"/>
    <x v="10"/>
    <n v="13"/>
    <n v="7"/>
    <x v="0"/>
    <x v="0"/>
    <s v="West"/>
    <x v="6"/>
    <s v="Burlington"/>
  </r>
  <r>
    <n v="4892"/>
    <x v="201"/>
    <x v="11"/>
    <n v="24"/>
    <n v="10"/>
    <x v="0"/>
    <x v="0"/>
    <s v="West"/>
    <x v="6"/>
    <s v="Burlington"/>
  </r>
  <r>
    <n v="4893"/>
    <x v="201"/>
    <x v="12"/>
    <n v="27"/>
    <n v="21"/>
    <x v="0"/>
    <x v="0"/>
    <s v="West"/>
    <x v="6"/>
    <s v="Burlington"/>
  </r>
  <r>
    <n v="4894"/>
    <x v="201"/>
    <x v="13"/>
    <n v="27"/>
    <n v="37"/>
    <x v="0"/>
    <x v="0"/>
    <s v="West"/>
    <x v="6"/>
    <s v="Burlington"/>
  </r>
  <r>
    <n v="4895"/>
    <x v="201"/>
    <x v="14"/>
    <n v="20"/>
    <n v="28"/>
    <x v="0"/>
    <x v="0"/>
    <s v="West"/>
    <x v="6"/>
    <s v="Burlington"/>
  </r>
  <r>
    <n v="4896"/>
    <x v="201"/>
    <x v="15"/>
    <n v="42"/>
    <n v="39"/>
    <x v="0"/>
    <x v="0"/>
    <s v="West"/>
    <x v="6"/>
    <s v="Burlington"/>
  </r>
  <r>
    <n v="4897"/>
    <x v="201"/>
    <x v="16"/>
    <n v="20"/>
    <n v="37"/>
    <x v="0"/>
    <x v="0"/>
    <s v="West"/>
    <x v="6"/>
    <s v="Burlington"/>
  </r>
  <r>
    <n v="4898"/>
    <x v="201"/>
    <x v="17"/>
    <n v="25"/>
    <n v="40"/>
    <x v="0"/>
    <x v="0"/>
    <s v="West"/>
    <x v="6"/>
    <s v="Burlington"/>
  </r>
  <r>
    <n v="4899"/>
    <x v="201"/>
    <x v="18"/>
    <n v="15"/>
    <n v="34"/>
    <x v="0"/>
    <x v="0"/>
    <s v="West"/>
    <x v="6"/>
    <s v="Burlington"/>
  </r>
  <r>
    <n v="4900"/>
    <x v="201"/>
    <x v="19"/>
    <n v="27"/>
    <n v="30"/>
    <x v="0"/>
    <x v="0"/>
    <s v="West"/>
    <x v="6"/>
    <s v="Burlington"/>
  </r>
  <r>
    <n v="4901"/>
    <x v="201"/>
    <x v="20"/>
    <n v="17"/>
    <n v="40"/>
    <x v="0"/>
    <x v="0"/>
    <s v="West"/>
    <x v="6"/>
    <s v="Burlington"/>
  </r>
  <r>
    <n v="4902"/>
    <x v="201"/>
    <x v="21"/>
    <n v="21"/>
    <n v="20"/>
    <x v="0"/>
    <x v="0"/>
    <s v="West"/>
    <x v="6"/>
    <s v="Burlington"/>
  </r>
  <r>
    <n v="4903"/>
    <x v="201"/>
    <x v="22"/>
    <n v="15"/>
    <n v="15"/>
    <x v="0"/>
    <x v="0"/>
    <s v="West"/>
    <x v="6"/>
    <s v="Burlington"/>
  </r>
  <r>
    <n v="4904"/>
    <x v="201"/>
    <x v="23"/>
    <n v="22"/>
    <n v="22"/>
    <x v="0"/>
    <x v="0"/>
    <s v="West"/>
    <x v="6"/>
    <s v="Burlington"/>
  </r>
  <r>
    <n v="4905"/>
    <x v="202"/>
    <x v="0"/>
    <n v="72"/>
    <n v="13"/>
    <x v="0"/>
    <x v="0"/>
    <s v="West"/>
    <x v="6"/>
    <s v="Burlington"/>
  </r>
  <r>
    <n v="4906"/>
    <x v="202"/>
    <x v="1"/>
    <n v="75"/>
    <n v="7"/>
    <x v="0"/>
    <x v="0"/>
    <s v="West"/>
    <x v="6"/>
    <s v="Burlington"/>
  </r>
  <r>
    <n v="4907"/>
    <x v="202"/>
    <x v="2"/>
    <n v="53"/>
    <n v="7"/>
    <x v="0"/>
    <x v="0"/>
    <s v="West"/>
    <x v="6"/>
    <s v="Burlington"/>
  </r>
  <r>
    <n v="4908"/>
    <x v="202"/>
    <x v="3"/>
    <n v="38"/>
    <n v="7"/>
    <x v="0"/>
    <x v="0"/>
    <s v="West"/>
    <x v="6"/>
    <s v="Burlington"/>
  </r>
  <r>
    <n v="4909"/>
    <x v="202"/>
    <x v="4"/>
    <n v="29"/>
    <n v="5"/>
    <x v="0"/>
    <x v="0"/>
    <s v="West"/>
    <x v="6"/>
    <s v="Burlington"/>
  </r>
  <r>
    <n v="4910"/>
    <x v="202"/>
    <x v="5"/>
    <n v="29"/>
    <n v="4"/>
    <x v="0"/>
    <x v="0"/>
    <s v="West"/>
    <x v="6"/>
    <s v="Burlington"/>
  </r>
  <r>
    <n v="4911"/>
    <x v="202"/>
    <x v="6"/>
    <n v="20"/>
    <n v="2"/>
    <x v="0"/>
    <x v="0"/>
    <s v="West"/>
    <x v="6"/>
    <s v="Burlington"/>
  </r>
  <r>
    <n v="4912"/>
    <x v="202"/>
    <x v="7"/>
    <n v="21"/>
    <n v="3"/>
    <x v="0"/>
    <x v="0"/>
    <s v="West"/>
    <x v="6"/>
    <s v="Burlington"/>
  </r>
  <r>
    <n v="4913"/>
    <x v="202"/>
    <x v="8"/>
    <n v="16"/>
    <n v="2"/>
    <x v="0"/>
    <x v="0"/>
    <s v="West"/>
    <x v="6"/>
    <s v="Burlington"/>
  </r>
  <r>
    <n v="4914"/>
    <x v="202"/>
    <x v="9"/>
    <n v="12"/>
    <n v="5"/>
    <x v="0"/>
    <x v="0"/>
    <s v="West"/>
    <x v="6"/>
    <s v="Burlington"/>
  </r>
  <r>
    <n v="4915"/>
    <x v="202"/>
    <x v="10"/>
    <n v="17"/>
    <n v="4"/>
    <x v="0"/>
    <x v="0"/>
    <s v="West"/>
    <x v="6"/>
    <s v="Burlington"/>
  </r>
  <r>
    <n v="4916"/>
    <x v="202"/>
    <x v="11"/>
    <n v="20"/>
    <n v="3"/>
    <x v="0"/>
    <x v="0"/>
    <s v="West"/>
    <x v="6"/>
    <s v="Burlington"/>
  </r>
  <r>
    <n v="4917"/>
    <x v="202"/>
    <x v="12"/>
    <n v="29"/>
    <n v="7"/>
    <x v="0"/>
    <x v="0"/>
    <s v="West"/>
    <x v="6"/>
    <s v="Burlington"/>
  </r>
  <r>
    <n v="4918"/>
    <x v="202"/>
    <x v="13"/>
    <n v="50"/>
    <n v="9"/>
    <x v="0"/>
    <x v="0"/>
    <s v="West"/>
    <x v="6"/>
    <s v="Burlington"/>
  </r>
  <r>
    <n v="4919"/>
    <x v="202"/>
    <x v="14"/>
    <n v="47"/>
    <n v="11"/>
    <x v="0"/>
    <x v="0"/>
    <s v="West"/>
    <x v="6"/>
    <s v="Burlington"/>
  </r>
  <r>
    <n v="4920"/>
    <x v="202"/>
    <x v="15"/>
    <n v="43"/>
    <n v="15"/>
    <x v="0"/>
    <x v="0"/>
    <s v="West"/>
    <x v="6"/>
    <s v="Burlington"/>
  </r>
  <r>
    <n v="4921"/>
    <x v="202"/>
    <x v="16"/>
    <n v="30"/>
    <n v="8"/>
    <x v="0"/>
    <x v="0"/>
    <s v="West"/>
    <x v="6"/>
    <s v="Burlington"/>
  </r>
  <r>
    <n v="4922"/>
    <x v="202"/>
    <x v="17"/>
    <n v="31"/>
    <n v="8"/>
    <x v="0"/>
    <x v="0"/>
    <s v="West"/>
    <x v="6"/>
    <s v="Burlington"/>
  </r>
  <r>
    <n v="4923"/>
    <x v="202"/>
    <x v="18"/>
    <n v="24"/>
    <n v="5"/>
    <x v="0"/>
    <x v="0"/>
    <s v="West"/>
    <x v="6"/>
    <s v="Burlington"/>
  </r>
  <r>
    <n v="4924"/>
    <x v="202"/>
    <x v="19"/>
    <n v="15"/>
    <n v="6"/>
    <x v="0"/>
    <x v="0"/>
    <s v="West"/>
    <x v="6"/>
    <s v="Burlington"/>
  </r>
  <r>
    <n v="4925"/>
    <x v="202"/>
    <x v="20"/>
    <n v="19"/>
    <n v="12"/>
    <x v="0"/>
    <x v="0"/>
    <s v="West"/>
    <x v="6"/>
    <s v="Burlington"/>
  </r>
  <r>
    <n v="4926"/>
    <x v="202"/>
    <x v="21"/>
    <n v="17"/>
    <n v="4"/>
    <x v="0"/>
    <x v="0"/>
    <s v="West"/>
    <x v="6"/>
    <s v="Burlington"/>
  </r>
  <r>
    <n v="4927"/>
    <x v="202"/>
    <x v="22"/>
    <n v="8"/>
    <n v="4"/>
    <x v="0"/>
    <x v="0"/>
    <s v="West"/>
    <x v="6"/>
    <s v="Burlington"/>
  </r>
  <r>
    <n v="4928"/>
    <x v="202"/>
    <x v="23"/>
    <n v="17"/>
    <n v="4"/>
    <x v="0"/>
    <x v="0"/>
    <s v="West"/>
    <x v="6"/>
    <s v="Burlington"/>
  </r>
  <r>
    <n v="4929"/>
    <x v="203"/>
    <x v="0"/>
    <n v="19"/>
    <n v="0"/>
    <x v="0"/>
    <x v="0"/>
    <s v="West"/>
    <x v="6"/>
    <s v="Burlington"/>
  </r>
  <r>
    <n v="4930"/>
    <x v="203"/>
    <x v="1"/>
    <n v="18"/>
    <n v="2"/>
    <x v="0"/>
    <x v="0"/>
    <s v="West"/>
    <x v="6"/>
    <s v="Burlington"/>
  </r>
  <r>
    <n v="4931"/>
    <x v="203"/>
    <x v="2"/>
    <n v="10"/>
    <n v="3"/>
    <x v="0"/>
    <x v="0"/>
    <s v="West"/>
    <x v="6"/>
    <s v="Burlington"/>
  </r>
  <r>
    <n v="4932"/>
    <x v="203"/>
    <x v="3"/>
    <n v="7"/>
    <n v="1"/>
    <x v="0"/>
    <x v="0"/>
    <s v="West"/>
    <x v="6"/>
    <s v="Burlington"/>
  </r>
  <r>
    <n v="4933"/>
    <x v="203"/>
    <x v="4"/>
    <n v="12"/>
    <n v="0"/>
    <x v="0"/>
    <x v="0"/>
    <s v="West"/>
    <x v="6"/>
    <s v="Burlington"/>
  </r>
  <r>
    <n v="4934"/>
    <x v="203"/>
    <x v="5"/>
    <n v="6"/>
    <n v="1"/>
    <x v="0"/>
    <x v="0"/>
    <s v="West"/>
    <x v="6"/>
    <s v="Burlington"/>
  </r>
  <r>
    <n v="4935"/>
    <x v="203"/>
    <x v="6"/>
    <n v="10"/>
    <n v="0"/>
    <x v="0"/>
    <x v="0"/>
    <s v="West"/>
    <x v="6"/>
    <s v="Burlington"/>
  </r>
  <r>
    <n v="4936"/>
    <x v="203"/>
    <x v="7"/>
    <n v="2"/>
    <n v="1"/>
    <x v="0"/>
    <x v="0"/>
    <s v="West"/>
    <x v="6"/>
    <s v="Burlington"/>
  </r>
  <r>
    <n v="4937"/>
    <x v="203"/>
    <x v="8"/>
    <n v="4"/>
    <n v="0"/>
    <x v="0"/>
    <x v="0"/>
    <s v="West"/>
    <x v="6"/>
    <s v="Burlington"/>
  </r>
  <r>
    <n v="4938"/>
    <x v="203"/>
    <x v="9"/>
    <n v="1"/>
    <n v="0"/>
    <x v="0"/>
    <x v="0"/>
    <s v="West"/>
    <x v="6"/>
    <s v="Burlington"/>
  </r>
  <r>
    <n v="4939"/>
    <x v="203"/>
    <x v="10"/>
    <n v="2"/>
    <n v="0"/>
    <x v="0"/>
    <x v="0"/>
    <s v="West"/>
    <x v="6"/>
    <s v="Burlington"/>
  </r>
  <r>
    <n v="4940"/>
    <x v="203"/>
    <x v="11"/>
    <n v="5"/>
    <n v="0"/>
    <x v="0"/>
    <x v="0"/>
    <s v="West"/>
    <x v="6"/>
    <s v="Burlington"/>
  </r>
  <r>
    <n v="4941"/>
    <x v="203"/>
    <x v="12"/>
    <n v="6"/>
    <n v="1"/>
    <x v="0"/>
    <x v="0"/>
    <s v="West"/>
    <x v="6"/>
    <s v="Burlington"/>
  </r>
  <r>
    <n v="4942"/>
    <x v="203"/>
    <x v="13"/>
    <n v="12"/>
    <n v="2"/>
    <x v="0"/>
    <x v="0"/>
    <s v="West"/>
    <x v="6"/>
    <s v="Burlington"/>
  </r>
  <r>
    <n v="4943"/>
    <x v="203"/>
    <x v="14"/>
    <n v="14"/>
    <n v="1"/>
    <x v="0"/>
    <x v="0"/>
    <s v="West"/>
    <x v="6"/>
    <s v="Burlington"/>
  </r>
  <r>
    <n v="4944"/>
    <x v="203"/>
    <x v="15"/>
    <n v="4"/>
    <n v="5"/>
    <x v="0"/>
    <x v="0"/>
    <s v="West"/>
    <x v="6"/>
    <s v="Burlington"/>
  </r>
  <r>
    <n v="4945"/>
    <x v="203"/>
    <x v="16"/>
    <n v="8"/>
    <n v="0"/>
    <x v="0"/>
    <x v="0"/>
    <s v="West"/>
    <x v="6"/>
    <s v="Burlington"/>
  </r>
  <r>
    <n v="4946"/>
    <x v="203"/>
    <x v="17"/>
    <n v="10"/>
    <n v="4"/>
    <x v="0"/>
    <x v="0"/>
    <s v="West"/>
    <x v="6"/>
    <s v="Burlington"/>
  </r>
  <r>
    <n v="4947"/>
    <x v="203"/>
    <x v="18"/>
    <n v="5"/>
    <n v="0"/>
    <x v="0"/>
    <x v="0"/>
    <s v="West"/>
    <x v="6"/>
    <s v="Burlington"/>
  </r>
  <r>
    <n v="4948"/>
    <x v="203"/>
    <x v="19"/>
    <n v="5"/>
    <n v="2"/>
    <x v="0"/>
    <x v="0"/>
    <s v="West"/>
    <x v="6"/>
    <s v="Burlington"/>
  </r>
  <r>
    <n v="4949"/>
    <x v="203"/>
    <x v="20"/>
    <n v="9"/>
    <n v="2"/>
    <x v="0"/>
    <x v="0"/>
    <s v="West"/>
    <x v="6"/>
    <s v="Burlington"/>
  </r>
  <r>
    <n v="4950"/>
    <x v="203"/>
    <x v="21"/>
    <n v="2"/>
    <n v="0"/>
    <x v="0"/>
    <x v="0"/>
    <s v="West"/>
    <x v="6"/>
    <s v="Burlington"/>
  </r>
  <r>
    <n v="4951"/>
    <x v="203"/>
    <x v="22"/>
    <n v="2"/>
    <n v="1"/>
    <x v="0"/>
    <x v="0"/>
    <s v="West"/>
    <x v="6"/>
    <s v="Burlington"/>
  </r>
  <r>
    <n v="4952"/>
    <x v="203"/>
    <x v="23"/>
    <n v="8"/>
    <n v="0"/>
    <x v="0"/>
    <x v="0"/>
    <s v="West"/>
    <x v="6"/>
    <s v="Burlington"/>
  </r>
  <r>
    <n v="4953"/>
    <x v="204"/>
    <x v="0"/>
    <n v="45"/>
    <n v="3"/>
    <x v="0"/>
    <x v="0"/>
    <s v="West"/>
    <x v="6"/>
    <s v="Burlington"/>
  </r>
  <r>
    <n v="4954"/>
    <x v="204"/>
    <x v="1"/>
    <n v="37"/>
    <n v="7"/>
    <x v="0"/>
    <x v="0"/>
    <s v="West"/>
    <x v="6"/>
    <s v="Burlington"/>
  </r>
  <r>
    <n v="4955"/>
    <x v="204"/>
    <x v="2"/>
    <n v="22"/>
    <n v="9"/>
    <x v="0"/>
    <x v="0"/>
    <s v="West"/>
    <x v="6"/>
    <s v="Burlington"/>
  </r>
  <r>
    <n v="4956"/>
    <x v="204"/>
    <x v="3"/>
    <n v="21"/>
    <n v="7"/>
    <x v="0"/>
    <x v="0"/>
    <s v="West"/>
    <x v="6"/>
    <s v="Burlington"/>
  </r>
  <r>
    <n v="4957"/>
    <x v="204"/>
    <x v="4"/>
    <n v="13"/>
    <n v="3"/>
    <x v="0"/>
    <x v="0"/>
    <s v="West"/>
    <x v="6"/>
    <s v="Burlington"/>
  </r>
  <r>
    <n v="4958"/>
    <x v="204"/>
    <x v="5"/>
    <n v="16"/>
    <n v="5"/>
    <x v="0"/>
    <x v="0"/>
    <s v="West"/>
    <x v="6"/>
    <s v="Burlington"/>
  </r>
  <r>
    <n v="4959"/>
    <x v="204"/>
    <x v="6"/>
    <n v="3"/>
    <n v="2"/>
    <x v="0"/>
    <x v="0"/>
    <s v="West"/>
    <x v="6"/>
    <s v="Burlington"/>
  </r>
  <r>
    <n v="4960"/>
    <x v="204"/>
    <x v="7"/>
    <n v="5"/>
    <n v="3"/>
    <x v="0"/>
    <x v="0"/>
    <s v="West"/>
    <x v="6"/>
    <s v="Burlington"/>
  </r>
  <r>
    <n v="4961"/>
    <x v="204"/>
    <x v="8"/>
    <n v="5"/>
    <n v="3"/>
    <x v="0"/>
    <x v="0"/>
    <s v="West"/>
    <x v="6"/>
    <s v="Burlington"/>
  </r>
  <r>
    <n v="4962"/>
    <x v="204"/>
    <x v="9"/>
    <n v="9"/>
    <n v="1"/>
    <x v="0"/>
    <x v="0"/>
    <s v="West"/>
    <x v="6"/>
    <s v="Burlington"/>
  </r>
  <r>
    <n v="4963"/>
    <x v="204"/>
    <x v="10"/>
    <n v="8"/>
    <n v="5"/>
    <x v="0"/>
    <x v="0"/>
    <s v="West"/>
    <x v="6"/>
    <s v="Burlington"/>
  </r>
  <r>
    <n v="4964"/>
    <x v="204"/>
    <x v="11"/>
    <n v="13"/>
    <n v="7"/>
    <x v="0"/>
    <x v="0"/>
    <s v="West"/>
    <x v="6"/>
    <s v="Burlington"/>
  </r>
  <r>
    <n v="4965"/>
    <x v="204"/>
    <x v="12"/>
    <n v="13"/>
    <n v="6"/>
    <x v="0"/>
    <x v="0"/>
    <s v="West"/>
    <x v="6"/>
    <s v="Burlington"/>
  </r>
  <r>
    <n v="4966"/>
    <x v="204"/>
    <x v="13"/>
    <n v="18"/>
    <n v="8"/>
    <x v="0"/>
    <x v="0"/>
    <s v="West"/>
    <x v="6"/>
    <s v="Burlington"/>
  </r>
  <r>
    <n v="4967"/>
    <x v="204"/>
    <x v="14"/>
    <n v="10"/>
    <n v="7"/>
    <x v="0"/>
    <x v="0"/>
    <s v="West"/>
    <x v="6"/>
    <s v="Burlington"/>
  </r>
  <r>
    <n v="4968"/>
    <x v="204"/>
    <x v="15"/>
    <n v="20"/>
    <n v="9"/>
    <x v="0"/>
    <x v="0"/>
    <s v="West"/>
    <x v="6"/>
    <s v="Burlington"/>
  </r>
  <r>
    <n v="4969"/>
    <x v="204"/>
    <x v="16"/>
    <n v="13"/>
    <n v="8"/>
    <x v="0"/>
    <x v="0"/>
    <s v="West"/>
    <x v="6"/>
    <s v="Burlington"/>
  </r>
  <r>
    <n v="4970"/>
    <x v="204"/>
    <x v="17"/>
    <n v="15"/>
    <n v="4"/>
    <x v="0"/>
    <x v="0"/>
    <s v="West"/>
    <x v="6"/>
    <s v="Burlington"/>
  </r>
  <r>
    <n v="4971"/>
    <x v="204"/>
    <x v="18"/>
    <n v="17"/>
    <n v="4"/>
    <x v="0"/>
    <x v="0"/>
    <s v="West"/>
    <x v="6"/>
    <s v="Burlington"/>
  </r>
  <r>
    <n v="4972"/>
    <x v="204"/>
    <x v="19"/>
    <n v="9"/>
    <n v="8"/>
    <x v="0"/>
    <x v="0"/>
    <s v="West"/>
    <x v="6"/>
    <s v="Burlington"/>
  </r>
  <r>
    <n v="4973"/>
    <x v="204"/>
    <x v="20"/>
    <n v="8"/>
    <n v="1"/>
    <x v="0"/>
    <x v="0"/>
    <s v="West"/>
    <x v="6"/>
    <s v="Burlington"/>
  </r>
  <r>
    <n v="4974"/>
    <x v="204"/>
    <x v="21"/>
    <n v="14"/>
    <n v="5"/>
    <x v="0"/>
    <x v="0"/>
    <s v="West"/>
    <x v="6"/>
    <s v="Burlington"/>
  </r>
  <r>
    <n v="4975"/>
    <x v="204"/>
    <x v="22"/>
    <n v="6"/>
    <n v="8"/>
    <x v="0"/>
    <x v="0"/>
    <s v="West"/>
    <x v="6"/>
    <s v="Burlington"/>
  </r>
  <r>
    <n v="4976"/>
    <x v="204"/>
    <x v="23"/>
    <n v="7"/>
    <n v="7"/>
    <x v="0"/>
    <x v="0"/>
    <s v="West"/>
    <x v="6"/>
    <s v="Burlington"/>
  </r>
  <r>
    <n v="4977"/>
    <x v="205"/>
    <x v="0"/>
    <n v="22"/>
    <n v="7"/>
    <x v="0"/>
    <x v="0"/>
    <s v="West"/>
    <x v="6"/>
    <s v="Burlington"/>
  </r>
  <r>
    <n v="4978"/>
    <x v="205"/>
    <x v="1"/>
    <n v="29"/>
    <n v="16"/>
    <x v="0"/>
    <x v="0"/>
    <s v="West"/>
    <x v="6"/>
    <s v="Burlington"/>
  </r>
  <r>
    <n v="4979"/>
    <x v="205"/>
    <x v="2"/>
    <n v="22"/>
    <n v="13"/>
    <x v="0"/>
    <x v="0"/>
    <s v="West"/>
    <x v="6"/>
    <s v="Burlington"/>
  </r>
  <r>
    <n v="4980"/>
    <x v="205"/>
    <x v="3"/>
    <n v="16"/>
    <n v="11"/>
    <x v="0"/>
    <x v="0"/>
    <s v="West"/>
    <x v="6"/>
    <s v="Burlington"/>
  </r>
  <r>
    <n v="4981"/>
    <x v="205"/>
    <x v="4"/>
    <n v="15"/>
    <n v="4"/>
    <x v="0"/>
    <x v="0"/>
    <s v="West"/>
    <x v="6"/>
    <s v="Burlington"/>
  </r>
  <r>
    <n v="4982"/>
    <x v="205"/>
    <x v="5"/>
    <n v="10"/>
    <n v="5"/>
    <x v="0"/>
    <x v="0"/>
    <s v="West"/>
    <x v="6"/>
    <s v="Burlington"/>
  </r>
  <r>
    <n v="4983"/>
    <x v="205"/>
    <x v="6"/>
    <n v="10"/>
    <n v="6"/>
    <x v="0"/>
    <x v="0"/>
    <s v="West"/>
    <x v="6"/>
    <s v="Burlington"/>
  </r>
  <r>
    <n v="4984"/>
    <x v="205"/>
    <x v="7"/>
    <n v="5"/>
    <n v="1"/>
    <x v="0"/>
    <x v="0"/>
    <s v="West"/>
    <x v="6"/>
    <s v="Burlington"/>
  </r>
  <r>
    <n v="4985"/>
    <x v="205"/>
    <x v="8"/>
    <n v="2"/>
    <n v="4"/>
    <x v="0"/>
    <x v="0"/>
    <s v="West"/>
    <x v="6"/>
    <s v="Burlington"/>
  </r>
  <r>
    <n v="4986"/>
    <x v="205"/>
    <x v="9"/>
    <n v="6"/>
    <n v="1"/>
    <x v="0"/>
    <x v="0"/>
    <s v="West"/>
    <x v="6"/>
    <s v="Burlington"/>
  </r>
  <r>
    <n v="4987"/>
    <x v="205"/>
    <x v="10"/>
    <n v="7"/>
    <n v="3"/>
    <x v="0"/>
    <x v="0"/>
    <s v="West"/>
    <x v="6"/>
    <s v="Burlington"/>
  </r>
  <r>
    <n v="4988"/>
    <x v="205"/>
    <x v="11"/>
    <n v="5"/>
    <n v="6"/>
    <x v="0"/>
    <x v="0"/>
    <s v="West"/>
    <x v="6"/>
    <s v="Burlington"/>
  </r>
  <r>
    <n v="4989"/>
    <x v="205"/>
    <x v="12"/>
    <n v="9"/>
    <n v="7"/>
    <x v="0"/>
    <x v="0"/>
    <s v="West"/>
    <x v="6"/>
    <s v="Burlington"/>
  </r>
  <r>
    <n v="4990"/>
    <x v="205"/>
    <x v="13"/>
    <n v="12"/>
    <n v="12"/>
    <x v="0"/>
    <x v="0"/>
    <s v="West"/>
    <x v="6"/>
    <s v="Burlington"/>
  </r>
  <r>
    <n v="4991"/>
    <x v="205"/>
    <x v="14"/>
    <n v="8"/>
    <n v="15"/>
    <x v="0"/>
    <x v="0"/>
    <s v="West"/>
    <x v="6"/>
    <s v="Burlington"/>
  </r>
  <r>
    <n v="4992"/>
    <x v="205"/>
    <x v="15"/>
    <n v="12"/>
    <n v="16"/>
    <x v="0"/>
    <x v="0"/>
    <s v="West"/>
    <x v="6"/>
    <s v="Burlington"/>
  </r>
  <r>
    <n v="4993"/>
    <x v="205"/>
    <x v="16"/>
    <n v="9"/>
    <n v="14"/>
    <x v="0"/>
    <x v="0"/>
    <s v="West"/>
    <x v="6"/>
    <s v="Burlington"/>
  </r>
  <r>
    <n v="4994"/>
    <x v="205"/>
    <x v="17"/>
    <n v="19"/>
    <n v="10"/>
    <x v="0"/>
    <x v="0"/>
    <s v="West"/>
    <x v="6"/>
    <s v="Burlington"/>
  </r>
  <r>
    <n v="4995"/>
    <x v="205"/>
    <x v="18"/>
    <n v="9"/>
    <n v="9"/>
    <x v="0"/>
    <x v="0"/>
    <s v="West"/>
    <x v="6"/>
    <s v="Burlington"/>
  </r>
  <r>
    <n v="4996"/>
    <x v="205"/>
    <x v="19"/>
    <n v="7"/>
    <n v="7"/>
    <x v="0"/>
    <x v="0"/>
    <s v="West"/>
    <x v="6"/>
    <s v="Burlington"/>
  </r>
  <r>
    <n v="4997"/>
    <x v="205"/>
    <x v="20"/>
    <n v="7"/>
    <n v="9"/>
    <x v="0"/>
    <x v="0"/>
    <s v="West"/>
    <x v="6"/>
    <s v="Burlington"/>
  </r>
  <r>
    <n v="4998"/>
    <x v="205"/>
    <x v="21"/>
    <n v="5"/>
    <n v="2"/>
    <x v="0"/>
    <x v="0"/>
    <s v="West"/>
    <x v="6"/>
    <s v="Burlington"/>
  </r>
  <r>
    <n v="4999"/>
    <x v="205"/>
    <x v="22"/>
    <n v="10"/>
    <n v="6"/>
    <x v="0"/>
    <x v="0"/>
    <s v="West"/>
    <x v="6"/>
    <s v="Burlington"/>
  </r>
  <r>
    <n v="5000"/>
    <x v="205"/>
    <x v="23"/>
    <n v="10"/>
    <n v="5"/>
    <x v="0"/>
    <x v="0"/>
    <s v="West"/>
    <x v="6"/>
    <s v="Burlington"/>
  </r>
  <r>
    <n v="5001"/>
    <x v="206"/>
    <x v="0"/>
    <n v="25"/>
    <n v="0"/>
    <x v="0"/>
    <x v="0"/>
    <s v="West"/>
    <x v="6"/>
    <s v="Burlington"/>
  </r>
  <r>
    <n v="5002"/>
    <x v="206"/>
    <x v="1"/>
    <n v="22"/>
    <n v="3"/>
    <x v="0"/>
    <x v="0"/>
    <s v="West"/>
    <x v="6"/>
    <s v="Burlington"/>
  </r>
  <r>
    <n v="5003"/>
    <x v="206"/>
    <x v="2"/>
    <n v="13"/>
    <n v="1"/>
    <x v="0"/>
    <x v="0"/>
    <s v="West"/>
    <x v="6"/>
    <s v="Burlington"/>
  </r>
  <r>
    <n v="5004"/>
    <x v="206"/>
    <x v="3"/>
    <n v="24"/>
    <n v="2"/>
    <x v="0"/>
    <x v="0"/>
    <s v="West"/>
    <x v="6"/>
    <s v="Burlington"/>
  </r>
  <r>
    <n v="5005"/>
    <x v="206"/>
    <x v="4"/>
    <n v="9"/>
    <n v="1"/>
    <x v="0"/>
    <x v="0"/>
    <s v="West"/>
    <x v="6"/>
    <s v="Burlington"/>
  </r>
  <r>
    <n v="5006"/>
    <x v="206"/>
    <x v="5"/>
    <n v="10"/>
    <n v="0"/>
    <x v="0"/>
    <x v="0"/>
    <s v="West"/>
    <x v="6"/>
    <s v="Burlington"/>
  </r>
  <r>
    <n v="5007"/>
    <x v="206"/>
    <x v="6"/>
    <n v="11"/>
    <n v="0"/>
    <x v="0"/>
    <x v="0"/>
    <s v="West"/>
    <x v="6"/>
    <s v="Burlington"/>
  </r>
  <r>
    <n v="5008"/>
    <x v="206"/>
    <x v="7"/>
    <n v="14"/>
    <n v="1"/>
    <x v="0"/>
    <x v="0"/>
    <s v="West"/>
    <x v="6"/>
    <s v="Burlington"/>
  </r>
  <r>
    <n v="5009"/>
    <x v="206"/>
    <x v="8"/>
    <n v="6"/>
    <n v="1"/>
    <x v="0"/>
    <x v="0"/>
    <s v="West"/>
    <x v="6"/>
    <s v="Burlington"/>
  </r>
  <r>
    <n v="5010"/>
    <x v="206"/>
    <x v="9"/>
    <n v="8"/>
    <n v="1"/>
    <x v="0"/>
    <x v="0"/>
    <s v="West"/>
    <x v="6"/>
    <s v="Burlington"/>
  </r>
  <r>
    <n v="5011"/>
    <x v="206"/>
    <x v="10"/>
    <n v="20"/>
    <n v="1"/>
    <x v="0"/>
    <x v="0"/>
    <s v="West"/>
    <x v="6"/>
    <s v="Burlington"/>
  </r>
  <r>
    <n v="5012"/>
    <x v="206"/>
    <x v="11"/>
    <n v="15"/>
    <n v="1"/>
    <x v="0"/>
    <x v="0"/>
    <s v="West"/>
    <x v="6"/>
    <s v="Burlington"/>
  </r>
  <r>
    <n v="5013"/>
    <x v="206"/>
    <x v="12"/>
    <n v="12"/>
    <n v="2"/>
    <x v="0"/>
    <x v="0"/>
    <s v="West"/>
    <x v="6"/>
    <s v="Burlington"/>
  </r>
  <r>
    <n v="5014"/>
    <x v="206"/>
    <x v="13"/>
    <n v="13"/>
    <n v="4"/>
    <x v="0"/>
    <x v="0"/>
    <s v="West"/>
    <x v="6"/>
    <s v="Burlington"/>
  </r>
  <r>
    <n v="5015"/>
    <x v="206"/>
    <x v="14"/>
    <n v="13"/>
    <n v="4"/>
    <x v="0"/>
    <x v="0"/>
    <s v="West"/>
    <x v="6"/>
    <s v="Burlington"/>
  </r>
  <r>
    <n v="5016"/>
    <x v="206"/>
    <x v="15"/>
    <n v="3"/>
    <n v="2"/>
    <x v="0"/>
    <x v="0"/>
    <s v="West"/>
    <x v="6"/>
    <s v="Burlington"/>
  </r>
  <r>
    <n v="5017"/>
    <x v="206"/>
    <x v="16"/>
    <n v="5"/>
    <n v="1"/>
    <x v="0"/>
    <x v="0"/>
    <s v="West"/>
    <x v="6"/>
    <s v="Burlington"/>
  </r>
  <r>
    <n v="5018"/>
    <x v="206"/>
    <x v="17"/>
    <n v="7"/>
    <n v="7"/>
    <x v="0"/>
    <x v="0"/>
    <s v="West"/>
    <x v="6"/>
    <s v="Burlington"/>
  </r>
  <r>
    <n v="5019"/>
    <x v="206"/>
    <x v="18"/>
    <n v="9"/>
    <n v="2"/>
    <x v="0"/>
    <x v="0"/>
    <s v="West"/>
    <x v="6"/>
    <s v="Burlington"/>
  </r>
  <r>
    <n v="5020"/>
    <x v="206"/>
    <x v="19"/>
    <n v="2"/>
    <n v="1"/>
    <x v="0"/>
    <x v="0"/>
    <s v="West"/>
    <x v="6"/>
    <s v="Burlington"/>
  </r>
  <r>
    <n v="5021"/>
    <x v="206"/>
    <x v="20"/>
    <n v="8"/>
    <n v="0"/>
    <x v="0"/>
    <x v="0"/>
    <s v="West"/>
    <x v="6"/>
    <s v="Burlington"/>
  </r>
  <r>
    <n v="5022"/>
    <x v="206"/>
    <x v="21"/>
    <n v="5"/>
    <n v="1"/>
    <x v="0"/>
    <x v="0"/>
    <s v="West"/>
    <x v="6"/>
    <s v="Burlington"/>
  </r>
  <r>
    <n v="5023"/>
    <x v="206"/>
    <x v="22"/>
    <n v="8"/>
    <n v="4"/>
    <x v="0"/>
    <x v="0"/>
    <s v="West"/>
    <x v="6"/>
    <s v="Burlington"/>
  </r>
  <r>
    <n v="5024"/>
    <x v="206"/>
    <x v="23"/>
    <n v="12"/>
    <n v="1"/>
    <x v="0"/>
    <x v="0"/>
    <s v="West"/>
    <x v="6"/>
    <s v="Burlington"/>
  </r>
  <r>
    <n v="5025"/>
    <x v="207"/>
    <x v="0"/>
    <n v="35"/>
    <n v="4"/>
    <x v="0"/>
    <x v="0"/>
    <s v="West"/>
    <x v="6"/>
    <s v="Burlington"/>
  </r>
  <r>
    <n v="5026"/>
    <x v="207"/>
    <x v="1"/>
    <n v="30"/>
    <n v="17"/>
    <x v="0"/>
    <x v="0"/>
    <s v="West"/>
    <x v="6"/>
    <s v="Burlington"/>
  </r>
  <r>
    <n v="5027"/>
    <x v="207"/>
    <x v="2"/>
    <n v="27"/>
    <n v="2"/>
    <x v="0"/>
    <x v="0"/>
    <s v="West"/>
    <x v="6"/>
    <s v="Burlington"/>
  </r>
  <r>
    <n v="5028"/>
    <x v="207"/>
    <x v="3"/>
    <n v="24"/>
    <n v="6"/>
    <x v="0"/>
    <x v="0"/>
    <s v="West"/>
    <x v="6"/>
    <s v="Burlington"/>
  </r>
  <r>
    <n v="5029"/>
    <x v="207"/>
    <x v="4"/>
    <n v="10"/>
    <n v="4"/>
    <x v="0"/>
    <x v="0"/>
    <s v="West"/>
    <x v="6"/>
    <s v="Burlington"/>
  </r>
  <r>
    <n v="5030"/>
    <x v="207"/>
    <x v="5"/>
    <n v="5"/>
    <n v="3"/>
    <x v="0"/>
    <x v="0"/>
    <s v="West"/>
    <x v="6"/>
    <s v="Burlington"/>
  </r>
  <r>
    <n v="5031"/>
    <x v="207"/>
    <x v="6"/>
    <n v="10"/>
    <n v="2"/>
    <x v="0"/>
    <x v="0"/>
    <s v="West"/>
    <x v="6"/>
    <s v="Burlington"/>
  </r>
  <r>
    <n v="5032"/>
    <x v="207"/>
    <x v="7"/>
    <n v="4"/>
    <n v="1"/>
    <x v="0"/>
    <x v="0"/>
    <s v="West"/>
    <x v="6"/>
    <s v="Burlington"/>
  </r>
  <r>
    <n v="5033"/>
    <x v="207"/>
    <x v="8"/>
    <n v="4"/>
    <n v="4"/>
    <x v="0"/>
    <x v="0"/>
    <s v="West"/>
    <x v="6"/>
    <s v="Burlington"/>
  </r>
  <r>
    <n v="5034"/>
    <x v="207"/>
    <x v="9"/>
    <n v="6"/>
    <n v="1"/>
    <x v="0"/>
    <x v="0"/>
    <s v="West"/>
    <x v="6"/>
    <s v="Burlington"/>
  </r>
  <r>
    <n v="5035"/>
    <x v="207"/>
    <x v="10"/>
    <n v="12"/>
    <n v="3"/>
    <x v="0"/>
    <x v="0"/>
    <s v="West"/>
    <x v="6"/>
    <s v="Burlington"/>
  </r>
  <r>
    <n v="5036"/>
    <x v="207"/>
    <x v="11"/>
    <n v="17"/>
    <n v="6"/>
    <x v="0"/>
    <x v="0"/>
    <s v="West"/>
    <x v="6"/>
    <s v="Burlington"/>
  </r>
  <r>
    <n v="5037"/>
    <x v="207"/>
    <x v="12"/>
    <n v="14"/>
    <n v="5"/>
    <x v="0"/>
    <x v="0"/>
    <s v="West"/>
    <x v="6"/>
    <s v="Burlington"/>
  </r>
  <r>
    <n v="5038"/>
    <x v="207"/>
    <x v="13"/>
    <n v="24"/>
    <n v="5"/>
    <x v="0"/>
    <x v="0"/>
    <s v="West"/>
    <x v="6"/>
    <s v="Burlington"/>
  </r>
  <r>
    <n v="5039"/>
    <x v="207"/>
    <x v="14"/>
    <n v="21"/>
    <n v="4"/>
    <x v="0"/>
    <x v="0"/>
    <s v="West"/>
    <x v="6"/>
    <s v="Burlington"/>
  </r>
  <r>
    <n v="5040"/>
    <x v="207"/>
    <x v="15"/>
    <n v="9"/>
    <n v="7"/>
    <x v="0"/>
    <x v="0"/>
    <s v="West"/>
    <x v="6"/>
    <s v="Burlington"/>
  </r>
  <r>
    <n v="5041"/>
    <x v="207"/>
    <x v="16"/>
    <n v="18"/>
    <n v="8"/>
    <x v="0"/>
    <x v="0"/>
    <s v="West"/>
    <x v="6"/>
    <s v="Burlington"/>
  </r>
  <r>
    <n v="5042"/>
    <x v="207"/>
    <x v="17"/>
    <n v="21"/>
    <n v="0"/>
    <x v="0"/>
    <x v="0"/>
    <s v="West"/>
    <x v="6"/>
    <s v="Burlington"/>
  </r>
  <r>
    <n v="5043"/>
    <x v="207"/>
    <x v="18"/>
    <n v="25"/>
    <n v="2"/>
    <x v="0"/>
    <x v="0"/>
    <s v="West"/>
    <x v="6"/>
    <s v="Burlington"/>
  </r>
  <r>
    <n v="5044"/>
    <x v="207"/>
    <x v="19"/>
    <n v="11"/>
    <n v="5"/>
    <x v="0"/>
    <x v="0"/>
    <s v="West"/>
    <x v="6"/>
    <s v="Burlington"/>
  </r>
  <r>
    <n v="5045"/>
    <x v="207"/>
    <x v="20"/>
    <n v="9"/>
    <n v="4"/>
    <x v="0"/>
    <x v="0"/>
    <s v="West"/>
    <x v="6"/>
    <s v="Burlington"/>
  </r>
  <r>
    <n v="5046"/>
    <x v="207"/>
    <x v="21"/>
    <n v="8"/>
    <n v="3"/>
    <x v="0"/>
    <x v="0"/>
    <s v="West"/>
    <x v="6"/>
    <s v="Burlington"/>
  </r>
  <r>
    <n v="5047"/>
    <x v="207"/>
    <x v="22"/>
    <n v="7"/>
    <n v="4"/>
    <x v="0"/>
    <x v="0"/>
    <s v="West"/>
    <x v="6"/>
    <s v="Burlington"/>
  </r>
  <r>
    <n v="5048"/>
    <x v="207"/>
    <x v="23"/>
    <n v="7"/>
    <n v="10"/>
    <x v="0"/>
    <x v="0"/>
    <s v="West"/>
    <x v="6"/>
    <s v="Burlington"/>
  </r>
  <r>
    <n v="5080"/>
    <x v="208"/>
    <x v="0"/>
    <n v="81"/>
    <n v="4"/>
    <x v="0"/>
    <x v="0"/>
    <s v="West"/>
    <x v="6"/>
    <s v="Hamilton"/>
  </r>
  <r>
    <n v="5081"/>
    <x v="208"/>
    <x v="1"/>
    <n v="60"/>
    <n v="12"/>
    <x v="0"/>
    <x v="0"/>
    <s v="West"/>
    <x v="6"/>
    <s v="Hamilton"/>
  </r>
  <r>
    <n v="5082"/>
    <x v="208"/>
    <x v="2"/>
    <n v="57"/>
    <n v="6"/>
    <x v="0"/>
    <x v="0"/>
    <s v="West"/>
    <x v="6"/>
    <s v="Hamilton"/>
  </r>
  <r>
    <n v="5083"/>
    <x v="208"/>
    <x v="3"/>
    <n v="49"/>
    <n v="2"/>
    <x v="0"/>
    <x v="0"/>
    <s v="West"/>
    <x v="6"/>
    <s v="Hamilton"/>
  </r>
  <r>
    <n v="5084"/>
    <x v="208"/>
    <x v="4"/>
    <n v="37"/>
    <n v="4"/>
    <x v="0"/>
    <x v="0"/>
    <s v="West"/>
    <x v="6"/>
    <s v="Hamilton"/>
  </r>
  <r>
    <n v="5085"/>
    <x v="208"/>
    <x v="5"/>
    <n v="22"/>
    <n v="1"/>
    <x v="0"/>
    <x v="0"/>
    <s v="West"/>
    <x v="6"/>
    <s v="Hamilton"/>
  </r>
  <r>
    <n v="5086"/>
    <x v="208"/>
    <x v="6"/>
    <n v="16"/>
    <n v="2"/>
    <x v="0"/>
    <x v="0"/>
    <s v="West"/>
    <x v="6"/>
    <s v="Hamilton"/>
  </r>
  <r>
    <n v="5087"/>
    <x v="208"/>
    <x v="7"/>
    <n v="11"/>
    <n v="0"/>
    <x v="0"/>
    <x v="0"/>
    <s v="West"/>
    <x v="6"/>
    <s v="Hamilton"/>
  </r>
  <r>
    <n v="5088"/>
    <x v="208"/>
    <x v="8"/>
    <n v="11"/>
    <n v="0"/>
    <x v="0"/>
    <x v="0"/>
    <s v="West"/>
    <x v="6"/>
    <s v="Hamilton"/>
  </r>
  <r>
    <n v="5089"/>
    <x v="208"/>
    <x v="9"/>
    <n v="17"/>
    <n v="1"/>
    <x v="0"/>
    <x v="0"/>
    <s v="West"/>
    <x v="6"/>
    <s v="Hamilton"/>
  </r>
  <r>
    <n v="5090"/>
    <x v="208"/>
    <x v="10"/>
    <n v="9"/>
    <n v="3"/>
    <x v="0"/>
    <x v="0"/>
    <s v="West"/>
    <x v="6"/>
    <s v="Hamilton"/>
  </r>
  <r>
    <n v="5091"/>
    <x v="208"/>
    <x v="11"/>
    <n v="18"/>
    <n v="3"/>
    <x v="0"/>
    <x v="0"/>
    <s v="West"/>
    <x v="6"/>
    <s v="Hamilton"/>
  </r>
  <r>
    <n v="5092"/>
    <x v="208"/>
    <x v="12"/>
    <n v="22"/>
    <n v="10"/>
    <x v="0"/>
    <x v="0"/>
    <s v="West"/>
    <x v="6"/>
    <s v="Hamilton"/>
  </r>
  <r>
    <n v="5093"/>
    <x v="208"/>
    <x v="13"/>
    <n v="35"/>
    <n v="4"/>
    <x v="0"/>
    <x v="0"/>
    <s v="West"/>
    <x v="6"/>
    <s v="Hamilton"/>
  </r>
  <r>
    <n v="5094"/>
    <x v="208"/>
    <x v="14"/>
    <n v="26"/>
    <n v="5"/>
    <x v="0"/>
    <x v="0"/>
    <s v="West"/>
    <x v="6"/>
    <s v="Hamilton"/>
  </r>
  <r>
    <n v="5095"/>
    <x v="208"/>
    <x v="15"/>
    <n v="26"/>
    <n v="4"/>
    <x v="0"/>
    <x v="0"/>
    <s v="West"/>
    <x v="6"/>
    <s v="Hamilton"/>
  </r>
  <r>
    <n v="5096"/>
    <x v="208"/>
    <x v="16"/>
    <n v="30"/>
    <n v="6"/>
    <x v="0"/>
    <x v="0"/>
    <s v="West"/>
    <x v="6"/>
    <s v="Hamilton"/>
  </r>
  <r>
    <n v="5097"/>
    <x v="208"/>
    <x v="17"/>
    <n v="24"/>
    <n v="6"/>
    <x v="0"/>
    <x v="0"/>
    <s v="West"/>
    <x v="6"/>
    <s v="Hamilton"/>
  </r>
  <r>
    <n v="5098"/>
    <x v="208"/>
    <x v="18"/>
    <n v="38"/>
    <n v="6"/>
    <x v="0"/>
    <x v="0"/>
    <s v="West"/>
    <x v="6"/>
    <s v="Hamilton"/>
  </r>
  <r>
    <n v="5099"/>
    <x v="208"/>
    <x v="19"/>
    <n v="42"/>
    <n v="5"/>
    <x v="0"/>
    <x v="0"/>
    <s v="West"/>
    <x v="6"/>
    <s v="Hamilton"/>
  </r>
  <r>
    <n v="5100"/>
    <x v="208"/>
    <x v="20"/>
    <n v="30"/>
    <n v="1"/>
    <x v="0"/>
    <x v="0"/>
    <s v="West"/>
    <x v="6"/>
    <s v="Hamilton"/>
  </r>
  <r>
    <n v="5101"/>
    <x v="208"/>
    <x v="21"/>
    <n v="20"/>
    <n v="2"/>
    <x v="0"/>
    <x v="0"/>
    <s v="West"/>
    <x v="6"/>
    <s v="Hamilton"/>
  </r>
  <r>
    <n v="5102"/>
    <x v="208"/>
    <x v="22"/>
    <n v="15"/>
    <n v="4"/>
    <x v="0"/>
    <x v="0"/>
    <s v="West"/>
    <x v="6"/>
    <s v="Hamilton"/>
  </r>
  <r>
    <n v="5103"/>
    <x v="208"/>
    <x v="23"/>
    <n v="24"/>
    <n v="3"/>
    <x v="0"/>
    <x v="0"/>
    <s v="West"/>
    <x v="6"/>
    <s v="Hamilton"/>
  </r>
  <r>
    <n v="5104"/>
    <x v="209"/>
    <x v="0"/>
    <n v="43"/>
    <n v="8"/>
    <x v="0"/>
    <x v="0"/>
    <s v="West"/>
    <x v="6"/>
    <s v="Hamilton"/>
  </r>
  <r>
    <n v="5105"/>
    <x v="209"/>
    <x v="1"/>
    <n v="48"/>
    <n v="12"/>
    <x v="0"/>
    <x v="0"/>
    <s v="West"/>
    <x v="6"/>
    <s v="Hamilton"/>
  </r>
  <r>
    <n v="5106"/>
    <x v="209"/>
    <x v="2"/>
    <n v="36"/>
    <n v="7"/>
    <x v="0"/>
    <x v="0"/>
    <s v="West"/>
    <x v="6"/>
    <s v="Hamilton"/>
  </r>
  <r>
    <n v="5107"/>
    <x v="209"/>
    <x v="3"/>
    <n v="21"/>
    <n v="8"/>
    <x v="0"/>
    <x v="0"/>
    <s v="West"/>
    <x v="6"/>
    <s v="Hamilton"/>
  </r>
  <r>
    <n v="5108"/>
    <x v="209"/>
    <x v="4"/>
    <n v="22"/>
    <n v="7"/>
    <x v="0"/>
    <x v="0"/>
    <s v="West"/>
    <x v="6"/>
    <s v="Hamilton"/>
  </r>
  <r>
    <n v="5109"/>
    <x v="209"/>
    <x v="5"/>
    <n v="6"/>
    <n v="7"/>
    <x v="0"/>
    <x v="0"/>
    <s v="West"/>
    <x v="6"/>
    <s v="Hamilton"/>
  </r>
  <r>
    <n v="5110"/>
    <x v="209"/>
    <x v="6"/>
    <n v="9"/>
    <n v="6"/>
    <x v="0"/>
    <x v="0"/>
    <s v="West"/>
    <x v="6"/>
    <s v="Hamilton"/>
  </r>
  <r>
    <n v="5111"/>
    <x v="209"/>
    <x v="7"/>
    <n v="9"/>
    <n v="3"/>
    <x v="0"/>
    <x v="0"/>
    <s v="West"/>
    <x v="6"/>
    <s v="Hamilton"/>
  </r>
  <r>
    <n v="5112"/>
    <x v="209"/>
    <x v="8"/>
    <n v="5"/>
    <n v="2"/>
    <x v="0"/>
    <x v="0"/>
    <s v="West"/>
    <x v="6"/>
    <s v="Hamilton"/>
  </r>
  <r>
    <n v="5113"/>
    <x v="209"/>
    <x v="9"/>
    <n v="1"/>
    <n v="5"/>
    <x v="0"/>
    <x v="0"/>
    <s v="West"/>
    <x v="6"/>
    <s v="Hamilton"/>
  </r>
  <r>
    <n v="5114"/>
    <x v="209"/>
    <x v="10"/>
    <n v="15"/>
    <n v="4"/>
    <x v="0"/>
    <x v="0"/>
    <s v="West"/>
    <x v="6"/>
    <s v="Hamilton"/>
  </r>
  <r>
    <n v="5115"/>
    <x v="209"/>
    <x v="11"/>
    <n v="37"/>
    <n v="4"/>
    <x v="0"/>
    <x v="0"/>
    <s v="West"/>
    <x v="6"/>
    <s v="Hamilton"/>
  </r>
  <r>
    <n v="5116"/>
    <x v="209"/>
    <x v="12"/>
    <n v="18"/>
    <n v="5"/>
    <x v="0"/>
    <x v="0"/>
    <s v="West"/>
    <x v="6"/>
    <s v="Hamilton"/>
  </r>
  <r>
    <n v="5117"/>
    <x v="209"/>
    <x v="13"/>
    <n v="13"/>
    <n v="5"/>
    <x v="0"/>
    <x v="0"/>
    <s v="West"/>
    <x v="6"/>
    <s v="Hamilton"/>
  </r>
  <r>
    <n v="5118"/>
    <x v="209"/>
    <x v="14"/>
    <n v="17"/>
    <n v="12"/>
    <x v="0"/>
    <x v="0"/>
    <s v="West"/>
    <x v="6"/>
    <s v="Hamilton"/>
  </r>
  <r>
    <n v="5119"/>
    <x v="209"/>
    <x v="15"/>
    <n v="12"/>
    <n v="14"/>
    <x v="0"/>
    <x v="0"/>
    <s v="West"/>
    <x v="6"/>
    <s v="Hamilton"/>
  </r>
  <r>
    <n v="5120"/>
    <x v="209"/>
    <x v="16"/>
    <n v="22"/>
    <n v="6"/>
    <x v="0"/>
    <x v="0"/>
    <s v="West"/>
    <x v="6"/>
    <s v="Hamilton"/>
  </r>
  <r>
    <n v="5121"/>
    <x v="209"/>
    <x v="17"/>
    <n v="30"/>
    <n v="6"/>
    <x v="0"/>
    <x v="0"/>
    <s v="West"/>
    <x v="6"/>
    <s v="Hamilton"/>
  </r>
  <r>
    <n v="5122"/>
    <x v="209"/>
    <x v="18"/>
    <n v="18"/>
    <n v="6"/>
    <x v="0"/>
    <x v="0"/>
    <s v="West"/>
    <x v="6"/>
    <s v="Hamilton"/>
  </r>
  <r>
    <n v="5123"/>
    <x v="209"/>
    <x v="19"/>
    <n v="26"/>
    <n v="7"/>
    <x v="0"/>
    <x v="0"/>
    <s v="West"/>
    <x v="6"/>
    <s v="Hamilton"/>
  </r>
  <r>
    <n v="5124"/>
    <x v="209"/>
    <x v="20"/>
    <n v="5"/>
    <n v="5"/>
    <x v="0"/>
    <x v="0"/>
    <s v="West"/>
    <x v="6"/>
    <s v="Hamilton"/>
  </r>
  <r>
    <n v="5125"/>
    <x v="209"/>
    <x v="21"/>
    <n v="8"/>
    <n v="8"/>
    <x v="0"/>
    <x v="0"/>
    <s v="West"/>
    <x v="6"/>
    <s v="Hamilton"/>
  </r>
  <r>
    <n v="5126"/>
    <x v="209"/>
    <x v="22"/>
    <n v="13"/>
    <n v="6"/>
    <x v="0"/>
    <x v="0"/>
    <s v="West"/>
    <x v="6"/>
    <s v="Hamilton"/>
  </r>
  <r>
    <n v="5127"/>
    <x v="209"/>
    <x v="23"/>
    <n v="12"/>
    <n v="11"/>
    <x v="0"/>
    <x v="0"/>
    <s v="West"/>
    <x v="6"/>
    <s v="Hamilton"/>
  </r>
  <r>
    <n v="5128"/>
    <x v="210"/>
    <x v="0"/>
    <n v="39"/>
    <n v="1"/>
    <x v="0"/>
    <x v="0"/>
    <s v="West"/>
    <x v="6"/>
    <s v="Hamilton"/>
  </r>
  <r>
    <n v="5129"/>
    <x v="210"/>
    <x v="1"/>
    <n v="42"/>
    <n v="1"/>
    <x v="0"/>
    <x v="0"/>
    <s v="West"/>
    <x v="6"/>
    <s v="Hamilton"/>
  </r>
  <r>
    <n v="5130"/>
    <x v="210"/>
    <x v="2"/>
    <n v="44"/>
    <n v="5"/>
    <x v="0"/>
    <x v="0"/>
    <s v="West"/>
    <x v="6"/>
    <s v="Hamilton"/>
  </r>
  <r>
    <n v="5131"/>
    <x v="210"/>
    <x v="3"/>
    <n v="28"/>
    <n v="0"/>
    <x v="0"/>
    <x v="0"/>
    <s v="West"/>
    <x v="6"/>
    <s v="Hamilton"/>
  </r>
  <r>
    <n v="5132"/>
    <x v="210"/>
    <x v="4"/>
    <n v="26"/>
    <n v="4"/>
    <x v="0"/>
    <x v="0"/>
    <s v="West"/>
    <x v="6"/>
    <s v="Hamilton"/>
  </r>
  <r>
    <n v="5133"/>
    <x v="210"/>
    <x v="5"/>
    <n v="15"/>
    <n v="2"/>
    <x v="0"/>
    <x v="0"/>
    <s v="West"/>
    <x v="6"/>
    <s v="Hamilton"/>
  </r>
  <r>
    <n v="5134"/>
    <x v="210"/>
    <x v="6"/>
    <n v="9"/>
    <n v="1"/>
    <x v="0"/>
    <x v="0"/>
    <s v="West"/>
    <x v="6"/>
    <s v="Hamilton"/>
  </r>
  <r>
    <n v="5135"/>
    <x v="210"/>
    <x v="7"/>
    <n v="4"/>
    <n v="0"/>
    <x v="0"/>
    <x v="0"/>
    <s v="West"/>
    <x v="6"/>
    <s v="Hamilton"/>
  </r>
  <r>
    <n v="5136"/>
    <x v="210"/>
    <x v="8"/>
    <n v="4"/>
    <n v="0"/>
    <x v="0"/>
    <x v="0"/>
    <s v="West"/>
    <x v="6"/>
    <s v="Hamilton"/>
  </r>
  <r>
    <n v="5137"/>
    <x v="210"/>
    <x v="9"/>
    <n v="4"/>
    <n v="1"/>
    <x v="0"/>
    <x v="0"/>
    <s v="West"/>
    <x v="6"/>
    <s v="Hamilton"/>
  </r>
  <r>
    <n v="5138"/>
    <x v="210"/>
    <x v="10"/>
    <n v="13"/>
    <n v="0"/>
    <x v="0"/>
    <x v="0"/>
    <s v="West"/>
    <x v="6"/>
    <s v="Hamilton"/>
  </r>
  <r>
    <n v="5139"/>
    <x v="210"/>
    <x v="11"/>
    <n v="19"/>
    <n v="0"/>
    <x v="0"/>
    <x v="0"/>
    <s v="West"/>
    <x v="6"/>
    <s v="Hamilton"/>
  </r>
  <r>
    <n v="5140"/>
    <x v="210"/>
    <x v="12"/>
    <n v="17"/>
    <n v="2"/>
    <x v="0"/>
    <x v="0"/>
    <s v="West"/>
    <x v="6"/>
    <s v="Hamilton"/>
  </r>
  <r>
    <n v="5141"/>
    <x v="210"/>
    <x v="13"/>
    <n v="12"/>
    <n v="1"/>
    <x v="0"/>
    <x v="0"/>
    <s v="West"/>
    <x v="6"/>
    <s v="Hamilton"/>
  </r>
  <r>
    <n v="5142"/>
    <x v="210"/>
    <x v="14"/>
    <n v="24"/>
    <n v="2"/>
    <x v="0"/>
    <x v="0"/>
    <s v="West"/>
    <x v="6"/>
    <s v="Hamilton"/>
  </r>
  <r>
    <n v="5143"/>
    <x v="210"/>
    <x v="15"/>
    <n v="11"/>
    <n v="0"/>
    <x v="0"/>
    <x v="0"/>
    <s v="West"/>
    <x v="6"/>
    <s v="Hamilton"/>
  </r>
  <r>
    <n v="5144"/>
    <x v="210"/>
    <x v="16"/>
    <n v="25"/>
    <n v="1"/>
    <x v="0"/>
    <x v="0"/>
    <s v="West"/>
    <x v="6"/>
    <s v="Hamilton"/>
  </r>
  <r>
    <n v="5145"/>
    <x v="210"/>
    <x v="17"/>
    <n v="15"/>
    <n v="2"/>
    <x v="0"/>
    <x v="0"/>
    <s v="West"/>
    <x v="6"/>
    <s v="Hamilton"/>
  </r>
  <r>
    <n v="5146"/>
    <x v="210"/>
    <x v="18"/>
    <n v="16"/>
    <n v="4"/>
    <x v="0"/>
    <x v="0"/>
    <s v="West"/>
    <x v="6"/>
    <s v="Hamilton"/>
  </r>
  <r>
    <n v="5147"/>
    <x v="210"/>
    <x v="19"/>
    <n v="18"/>
    <n v="1"/>
    <x v="0"/>
    <x v="0"/>
    <s v="West"/>
    <x v="6"/>
    <s v="Hamilton"/>
  </r>
  <r>
    <n v="5148"/>
    <x v="210"/>
    <x v="20"/>
    <n v="24"/>
    <n v="0"/>
    <x v="0"/>
    <x v="0"/>
    <s v="West"/>
    <x v="6"/>
    <s v="Hamilton"/>
  </r>
  <r>
    <n v="5149"/>
    <x v="210"/>
    <x v="21"/>
    <n v="16"/>
    <n v="0"/>
    <x v="0"/>
    <x v="0"/>
    <s v="West"/>
    <x v="6"/>
    <s v="Hamilton"/>
  </r>
  <r>
    <n v="5150"/>
    <x v="210"/>
    <x v="22"/>
    <n v="16"/>
    <n v="0"/>
    <x v="0"/>
    <x v="0"/>
    <s v="West"/>
    <x v="6"/>
    <s v="Hamilton"/>
  </r>
  <r>
    <n v="5151"/>
    <x v="210"/>
    <x v="23"/>
    <n v="11"/>
    <n v="0"/>
    <x v="0"/>
    <x v="0"/>
    <s v="West"/>
    <x v="6"/>
    <s v="Hamilton"/>
  </r>
  <r>
    <n v="5152"/>
    <x v="211"/>
    <x v="0"/>
    <n v="69"/>
    <n v="4"/>
    <x v="0"/>
    <x v="0"/>
    <s v="West"/>
    <x v="6"/>
    <s v="Hamilton"/>
  </r>
  <r>
    <n v="5153"/>
    <x v="211"/>
    <x v="1"/>
    <n v="50"/>
    <n v="7"/>
    <x v="0"/>
    <x v="0"/>
    <s v="West"/>
    <x v="6"/>
    <s v="Hamilton"/>
  </r>
  <r>
    <n v="5154"/>
    <x v="211"/>
    <x v="2"/>
    <n v="37"/>
    <n v="7"/>
    <x v="0"/>
    <x v="0"/>
    <s v="West"/>
    <x v="6"/>
    <s v="Hamilton"/>
  </r>
  <r>
    <n v="5155"/>
    <x v="211"/>
    <x v="3"/>
    <n v="38"/>
    <n v="4"/>
    <x v="0"/>
    <x v="0"/>
    <s v="West"/>
    <x v="6"/>
    <s v="Hamilton"/>
  </r>
  <r>
    <n v="5156"/>
    <x v="211"/>
    <x v="4"/>
    <n v="65"/>
    <n v="0"/>
    <x v="0"/>
    <x v="0"/>
    <s v="West"/>
    <x v="6"/>
    <s v="Hamilton"/>
  </r>
  <r>
    <n v="5157"/>
    <x v="211"/>
    <x v="5"/>
    <n v="43"/>
    <n v="1"/>
    <x v="0"/>
    <x v="0"/>
    <s v="West"/>
    <x v="6"/>
    <s v="Hamilton"/>
  </r>
  <r>
    <n v="5158"/>
    <x v="211"/>
    <x v="6"/>
    <n v="11"/>
    <n v="3"/>
    <x v="0"/>
    <x v="0"/>
    <s v="West"/>
    <x v="6"/>
    <s v="Hamilton"/>
  </r>
  <r>
    <n v="5159"/>
    <x v="211"/>
    <x v="7"/>
    <n v="8"/>
    <n v="1"/>
    <x v="0"/>
    <x v="0"/>
    <s v="West"/>
    <x v="6"/>
    <s v="Hamilton"/>
  </r>
  <r>
    <n v="5160"/>
    <x v="211"/>
    <x v="8"/>
    <n v="7"/>
    <n v="1"/>
    <x v="0"/>
    <x v="0"/>
    <s v="West"/>
    <x v="6"/>
    <s v="Hamilton"/>
  </r>
  <r>
    <n v="5161"/>
    <x v="211"/>
    <x v="9"/>
    <n v="11"/>
    <n v="1"/>
    <x v="0"/>
    <x v="0"/>
    <s v="West"/>
    <x v="6"/>
    <s v="Hamilton"/>
  </r>
  <r>
    <n v="5162"/>
    <x v="211"/>
    <x v="10"/>
    <n v="7"/>
    <n v="0"/>
    <x v="0"/>
    <x v="0"/>
    <s v="West"/>
    <x v="6"/>
    <s v="Hamilton"/>
  </r>
  <r>
    <n v="5163"/>
    <x v="211"/>
    <x v="11"/>
    <n v="26"/>
    <n v="0"/>
    <x v="0"/>
    <x v="0"/>
    <s v="West"/>
    <x v="6"/>
    <s v="Hamilton"/>
  </r>
  <r>
    <n v="5164"/>
    <x v="211"/>
    <x v="12"/>
    <n v="13"/>
    <n v="2"/>
    <x v="0"/>
    <x v="0"/>
    <s v="West"/>
    <x v="6"/>
    <s v="Hamilton"/>
  </r>
  <r>
    <n v="5165"/>
    <x v="211"/>
    <x v="13"/>
    <n v="25"/>
    <n v="2"/>
    <x v="0"/>
    <x v="0"/>
    <s v="West"/>
    <x v="6"/>
    <s v="Hamilton"/>
  </r>
  <r>
    <n v="5166"/>
    <x v="211"/>
    <x v="14"/>
    <n v="24"/>
    <n v="3"/>
    <x v="0"/>
    <x v="0"/>
    <s v="West"/>
    <x v="6"/>
    <s v="Hamilton"/>
  </r>
  <r>
    <n v="5167"/>
    <x v="211"/>
    <x v="15"/>
    <n v="26"/>
    <n v="7"/>
    <x v="0"/>
    <x v="0"/>
    <s v="West"/>
    <x v="6"/>
    <s v="Hamilton"/>
  </r>
  <r>
    <n v="5168"/>
    <x v="211"/>
    <x v="16"/>
    <n v="25"/>
    <n v="0"/>
    <x v="0"/>
    <x v="0"/>
    <s v="West"/>
    <x v="6"/>
    <s v="Hamilton"/>
  </r>
  <r>
    <n v="5169"/>
    <x v="211"/>
    <x v="17"/>
    <n v="31"/>
    <n v="3"/>
    <x v="0"/>
    <x v="0"/>
    <s v="West"/>
    <x v="6"/>
    <s v="Hamilton"/>
  </r>
  <r>
    <n v="5170"/>
    <x v="211"/>
    <x v="18"/>
    <n v="22"/>
    <n v="5"/>
    <x v="0"/>
    <x v="0"/>
    <s v="West"/>
    <x v="6"/>
    <s v="Hamilton"/>
  </r>
  <r>
    <n v="5171"/>
    <x v="211"/>
    <x v="19"/>
    <n v="25"/>
    <n v="0"/>
    <x v="0"/>
    <x v="0"/>
    <s v="West"/>
    <x v="6"/>
    <s v="Hamilton"/>
  </r>
  <r>
    <n v="5172"/>
    <x v="211"/>
    <x v="20"/>
    <n v="9"/>
    <n v="0"/>
    <x v="0"/>
    <x v="0"/>
    <s v="West"/>
    <x v="6"/>
    <s v="Hamilton"/>
  </r>
  <r>
    <n v="5173"/>
    <x v="211"/>
    <x v="21"/>
    <n v="14"/>
    <n v="2"/>
    <x v="0"/>
    <x v="0"/>
    <s v="West"/>
    <x v="6"/>
    <s v="Hamilton"/>
  </r>
  <r>
    <n v="5174"/>
    <x v="211"/>
    <x v="22"/>
    <n v="17"/>
    <n v="2"/>
    <x v="0"/>
    <x v="0"/>
    <s v="West"/>
    <x v="6"/>
    <s v="Hamilton"/>
  </r>
  <r>
    <n v="5175"/>
    <x v="211"/>
    <x v="23"/>
    <n v="15"/>
    <n v="3"/>
    <x v="0"/>
    <x v="0"/>
    <s v="West"/>
    <x v="6"/>
    <s v="Hamilton"/>
  </r>
  <r>
    <n v="5176"/>
    <x v="212"/>
    <x v="0"/>
    <n v="60"/>
    <n v="9"/>
    <x v="0"/>
    <x v="0"/>
    <s v="West"/>
    <x v="6"/>
    <s v="Hamilton"/>
  </r>
  <r>
    <n v="5177"/>
    <x v="212"/>
    <x v="1"/>
    <n v="52"/>
    <n v="8"/>
    <x v="0"/>
    <x v="0"/>
    <s v="West"/>
    <x v="6"/>
    <s v="Hamilton"/>
  </r>
  <r>
    <n v="5178"/>
    <x v="212"/>
    <x v="2"/>
    <n v="35"/>
    <n v="8"/>
    <x v="0"/>
    <x v="0"/>
    <s v="West"/>
    <x v="6"/>
    <s v="Hamilton"/>
  </r>
  <r>
    <n v="5179"/>
    <x v="212"/>
    <x v="3"/>
    <n v="32"/>
    <n v="7"/>
    <x v="0"/>
    <x v="0"/>
    <s v="West"/>
    <x v="6"/>
    <s v="Hamilton"/>
  </r>
  <r>
    <n v="5180"/>
    <x v="212"/>
    <x v="4"/>
    <n v="28"/>
    <n v="2"/>
    <x v="0"/>
    <x v="0"/>
    <s v="West"/>
    <x v="6"/>
    <s v="Hamilton"/>
  </r>
  <r>
    <n v="5181"/>
    <x v="212"/>
    <x v="5"/>
    <n v="27"/>
    <n v="2"/>
    <x v="0"/>
    <x v="0"/>
    <s v="West"/>
    <x v="6"/>
    <s v="Hamilton"/>
  </r>
  <r>
    <n v="5182"/>
    <x v="212"/>
    <x v="6"/>
    <n v="14"/>
    <n v="0"/>
    <x v="0"/>
    <x v="0"/>
    <s v="West"/>
    <x v="6"/>
    <s v="Hamilton"/>
  </r>
  <r>
    <n v="5183"/>
    <x v="212"/>
    <x v="7"/>
    <n v="5"/>
    <n v="0"/>
    <x v="0"/>
    <x v="0"/>
    <s v="West"/>
    <x v="6"/>
    <s v="Hamilton"/>
  </r>
  <r>
    <n v="5184"/>
    <x v="212"/>
    <x v="8"/>
    <n v="6"/>
    <n v="0"/>
    <x v="0"/>
    <x v="0"/>
    <s v="West"/>
    <x v="6"/>
    <s v="Hamilton"/>
  </r>
  <r>
    <n v="5185"/>
    <x v="212"/>
    <x v="9"/>
    <n v="17"/>
    <n v="2"/>
    <x v="0"/>
    <x v="0"/>
    <s v="West"/>
    <x v="6"/>
    <s v="Hamilton"/>
  </r>
  <r>
    <n v="5186"/>
    <x v="212"/>
    <x v="10"/>
    <n v="12"/>
    <n v="2"/>
    <x v="0"/>
    <x v="0"/>
    <s v="West"/>
    <x v="6"/>
    <s v="Hamilton"/>
  </r>
  <r>
    <n v="5187"/>
    <x v="212"/>
    <x v="11"/>
    <n v="23"/>
    <n v="2"/>
    <x v="0"/>
    <x v="0"/>
    <s v="West"/>
    <x v="6"/>
    <s v="Hamilton"/>
  </r>
  <r>
    <n v="5188"/>
    <x v="212"/>
    <x v="12"/>
    <n v="16"/>
    <n v="1"/>
    <x v="0"/>
    <x v="0"/>
    <s v="West"/>
    <x v="6"/>
    <s v="Hamilton"/>
  </r>
  <r>
    <n v="5189"/>
    <x v="212"/>
    <x v="13"/>
    <n v="36"/>
    <n v="0"/>
    <x v="0"/>
    <x v="0"/>
    <s v="West"/>
    <x v="6"/>
    <s v="Hamilton"/>
  </r>
  <r>
    <n v="5190"/>
    <x v="212"/>
    <x v="14"/>
    <n v="30"/>
    <n v="3"/>
    <x v="0"/>
    <x v="0"/>
    <s v="West"/>
    <x v="6"/>
    <s v="Hamilton"/>
  </r>
  <r>
    <n v="5191"/>
    <x v="212"/>
    <x v="15"/>
    <n v="19"/>
    <n v="4"/>
    <x v="0"/>
    <x v="0"/>
    <s v="West"/>
    <x v="6"/>
    <s v="Hamilton"/>
  </r>
  <r>
    <n v="5192"/>
    <x v="212"/>
    <x v="16"/>
    <n v="31"/>
    <n v="3"/>
    <x v="0"/>
    <x v="0"/>
    <s v="West"/>
    <x v="6"/>
    <s v="Hamilton"/>
  </r>
  <r>
    <n v="5193"/>
    <x v="212"/>
    <x v="17"/>
    <n v="32"/>
    <n v="1"/>
    <x v="0"/>
    <x v="0"/>
    <s v="West"/>
    <x v="6"/>
    <s v="Hamilton"/>
  </r>
  <r>
    <n v="5194"/>
    <x v="212"/>
    <x v="18"/>
    <n v="22"/>
    <n v="6"/>
    <x v="0"/>
    <x v="0"/>
    <s v="West"/>
    <x v="6"/>
    <s v="Hamilton"/>
  </r>
  <r>
    <n v="5195"/>
    <x v="212"/>
    <x v="19"/>
    <n v="35"/>
    <n v="3"/>
    <x v="0"/>
    <x v="0"/>
    <s v="West"/>
    <x v="6"/>
    <s v="Hamilton"/>
  </r>
  <r>
    <n v="5196"/>
    <x v="212"/>
    <x v="20"/>
    <n v="16"/>
    <n v="2"/>
    <x v="0"/>
    <x v="0"/>
    <s v="West"/>
    <x v="6"/>
    <s v="Hamilton"/>
  </r>
  <r>
    <n v="5197"/>
    <x v="212"/>
    <x v="21"/>
    <n v="13"/>
    <n v="3"/>
    <x v="0"/>
    <x v="0"/>
    <s v="West"/>
    <x v="6"/>
    <s v="Hamilton"/>
  </r>
  <r>
    <n v="5198"/>
    <x v="212"/>
    <x v="22"/>
    <n v="26"/>
    <n v="2"/>
    <x v="0"/>
    <x v="0"/>
    <s v="West"/>
    <x v="6"/>
    <s v="Hamilton"/>
  </r>
  <r>
    <n v="5199"/>
    <x v="212"/>
    <x v="23"/>
    <n v="13"/>
    <n v="4"/>
    <x v="0"/>
    <x v="0"/>
    <s v="West"/>
    <x v="6"/>
    <s v="Hamilton"/>
  </r>
  <r>
    <n v="5200"/>
    <x v="213"/>
    <x v="0"/>
    <n v="44"/>
    <n v="1"/>
    <x v="0"/>
    <x v="0"/>
    <s v="West"/>
    <x v="6"/>
    <s v="Hamilton"/>
  </r>
  <r>
    <n v="5201"/>
    <x v="213"/>
    <x v="1"/>
    <n v="57"/>
    <n v="5"/>
    <x v="0"/>
    <x v="0"/>
    <s v="West"/>
    <x v="6"/>
    <s v="Hamilton"/>
  </r>
  <r>
    <n v="5202"/>
    <x v="213"/>
    <x v="2"/>
    <n v="43"/>
    <n v="1"/>
    <x v="0"/>
    <x v="0"/>
    <s v="West"/>
    <x v="6"/>
    <s v="Hamilton"/>
  </r>
  <r>
    <n v="5203"/>
    <x v="213"/>
    <x v="3"/>
    <n v="40"/>
    <n v="3"/>
    <x v="0"/>
    <x v="0"/>
    <s v="West"/>
    <x v="6"/>
    <s v="Hamilton"/>
  </r>
  <r>
    <n v="5204"/>
    <x v="213"/>
    <x v="4"/>
    <n v="19"/>
    <n v="1"/>
    <x v="0"/>
    <x v="0"/>
    <s v="West"/>
    <x v="6"/>
    <s v="Hamilton"/>
  </r>
  <r>
    <n v="5205"/>
    <x v="213"/>
    <x v="5"/>
    <n v="23"/>
    <n v="0"/>
    <x v="0"/>
    <x v="0"/>
    <s v="West"/>
    <x v="6"/>
    <s v="Hamilton"/>
  </r>
  <r>
    <n v="5206"/>
    <x v="213"/>
    <x v="6"/>
    <n v="23"/>
    <n v="0"/>
    <x v="0"/>
    <x v="0"/>
    <s v="West"/>
    <x v="6"/>
    <s v="Hamilton"/>
  </r>
  <r>
    <n v="5207"/>
    <x v="213"/>
    <x v="7"/>
    <n v="14"/>
    <n v="1"/>
    <x v="0"/>
    <x v="0"/>
    <s v="West"/>
    <x v="6"/>
    <s v="Hamilton"/>
  </r>
  <r>
    <n v="5208"/>
    <x v="213"/>
    <x v="8"/>
    <n v="10"/>
    <n v="1"/>
    <x v="0"/>
    <x v="0"/>
    <s v="West"/>
    <x v="6"/>
    <s v="Hamilton"/>
  </r>
  <r>
    <n v="5209"/>
    <x v="213"/>
    <x v="9"/>
    <n v="7"/>
    <n v="2"/>
    <x v="0"/>
    <x v="0"/>
    <s v="West"/>
    <x v="6"/>
    <s v="Hamilton"/>
  </r>
  <r>
    <n v="5210"/>
    <x v="213"/>
    <x v="10"/>
    <n v="10"/>
    <n v="2"/>
    <x v="0"/>
    <x v="0"/>
    <s v="West"/>
    <x v="6"/>
    <s v="Hamilton"/>
  </r>
  <r>
    <n v="5211"/>
    <x v="213"/>
    <x v="11"/>
    <n v="17"/>
    <n v="2"/>
    <x v="0"/>
    <x v="0"/>
    <s v="West"/>
    <x v="6"/>
    <s v="Hamilton"/>
  </r>
  <r>
    <n v="5212"/>
    <x v="213"/>
    <x v="12"/>
    <n v="23"/>
    <n v="2"/>
    <x v="0"/>
    <x v="0"/>
    <s v="West"/>
    <x v="6"/>
    <s v="Hamilton"/>
  </r>
  <r>
    <n v="5213"/>
    <x v="213"/>
    <x v="13"/>
    <n v="36"/>
    <n v="3"/>
    <x v="0"/>
    <x v="0"/>
    <s v="West"/>
    <x v="6"/>
    <s v="Hamilton"/>
  </r>
  <r>
    <n v="5214"/>
    <x v="213"/>
    <x v="14"/>
    <n v="24"/>
    <n v="1"/>
    <x v="0"/>
    <x v="0"/>
    <s v="West"/>
    <x v="6"/>
    <s v="Hamilton"/>
  </r>
  <r>
    <n v="5215"/>
    <x v="213"/>
    <x v="15"/>
    <n v="29"/>
    <n v="3"/>
    <x v="0"/>
    <x v="0"/>
    <s v="West"/>
    <x v="6"/>
    <s v="Hamilton"/>
  </r>
  <r>
    <n v="5216"/>
    <x v="213"/>
    <x v="16"/>
    <n v="25"/>
    <n v="6"/>
    <x v="0"/>
    <x v="0"/>
    <s v="West"/>
    <x v="6"/>
    <s v="Hamilton"/>
  </r>
  <r>
    <n v="5217"/>
    <x v="213"/>
    <x v="17"/>
    <n v="31"/>
    <n v="1"/>
    <x v="0"/>
    <x v="0"/>
    <s v="West"/>
    <x v="6"/>
    <s v="Hamilton"/>
  </r>
  <r>
    <n v="5218"/>
    <x v="213"/>
    <x v="18"/>
    <n v="35"/>
    <n v="2"/>
    <x v="0"/>
    <x v="0"/>
    <s v="West"/>
    <x v="6"/>
    <s v="Hamilton"/>
  </r>
  <r>
    <n v="5219"/>
    <x v="213"/>
    <x v="19"/>
    <n v="28"/>
    <n v="1"/>
    <x v="0"/>
    <x v="0"/>
    <s v="West"/>
    <x v="6"/>
    <s v="Hamilton"/>
  </r>
  <r>
    <n v="5220"/>
    <x v="213"/>
    <x v="20"/>
    <n v="26"/>
    <n v="2"/>
    <x v="0"/>
    <x v="0"/>
    <s v="West"/>
    <x v="6"/>
    <s v="Hamilton"/>
  </r>
  <r>
    <n v="5221"/>
    <x v="213"/>
    <x v="21"/>
    <n v="23"/>
    <n v="4"/>
    <x v="0"/>
    <x v="0"/>
    <s v="West"/>
    <x v="6"/>
    <s v="Hamilton"/>
  </r>
  <r>
    <n v="5222"/>
    <x v="213"/>
    <x v="22"/>
    <n v="18"/>
    <n v="2"/>
    <x v="0"/>
    <x v="0"/>
    <s v="West"/>
    <x v="6"/>
    <s v="Hamilton"/>
  </r>
  <r>
    <n v="5223"/>
    <x v="213"/>
    <x v="23"/>
    <n v="37"/>
    <n v="3"/>
    <x v="0"/>
    <x v="0"/>
    <s v="West"/>
    <x v="6"/>
    <s v="Hamilton"/>
  </r>
  <r>
    <n v="5224"/>
    <x v="214"/>
    <x v="0"/>
    <n v="18"/>
    <n v="0"/>
    <x v="0"/>
    <x v="0"/>
    <s v="West"/>
    <x v="6"/>
    <s v="Hamilton"/>
  </r>
  <r>
    <n v="5225"/>
    <x v="214"/>
    <x v="1"/>
    <n v="21"/>
    <n v="5"/>
    <x v="0"/>
    <x v="0"/>
    <s v="West"/>
    <x v="6"/>
    <s v="Hamilton"/>
  </r>
  <r>
    <n v="5226"/>
    <x v="214"/>
    <x v="2"/>
    <n v="29"/>
    <n v="2"/>
    <x v="0"/>
    <x v="0"/>
    <s v="West"/>
    <x v="6"/>
    <s v="Hamilton"/>
  </r>
  <r>
    <n v="5227"/>
    <x v="214"/>
    <x v="3"/>
    <n v="19"/>
    <n v="3"/>
    <x v="0"/>
    <x v="0"/>
    <s v="West"/>
    <x v="6"/>
    <s v="Hamilton"/>
  </r>
  <r>
    <n v="5228"/>
    <x v="214"/>
    <x v="4"/>
    <n v="15"/>
    <n v="0"/>
    <x v="0"/>
    <x v="0"/>
    <s v="West"/>
    <x v="6"/>
    <s v="Hamilton"/>
  </r>
  <r>
    <n v="5229"/>
    <x v="214"/>
    <x v="5"/>
    <n v="8"/>
    <n v="0"/>
    <x v="0"/>
    <x v="0"/>
    <s v="West"/>
    <x v="6"/>
    <s v="Hamilton"/>
  </r>
  <r>
    <n v="5230"/>
    <x v="214"/>
    <x v="6"/>
    <n v="10"/>
    <n v="0"/>
    <x v="0"/>
    <x v="0"/>
    <s v="West"/>
    <x v="6"/>
    <s v="Hamilton"/>
  </r>
  <r>
    <n v="5231"/>
    <x v="214"/>
    <x v="7"/>
    <n v="2"/>
    <n v="0"/>
    <x v="0"/>
    <x v="0"/>
    <s v="West"/>
    <x v="6"/>
    <s v="Hamilton"/>
  </r>
  <r>
    <n v="5232"/>
    <x v="214"/>
    <x v="8"/>
    <n v="5"/>
    <n v="0"/>
    <x v="0"/>
    <x v="0"/>
    <s v="West"/>
    <x v="6"/>
    <s v="Hamilton"/>
  </r>
  <r>
    <n v="5233"/>
    <x v="214"/>
    <x v="9"/>
    <n v="5"/>
    <n v="1"/>
    <x v="0"/>
    <x v="0"/>
    <s v="West"/>
    <x v="6"/>
    <s v="Hamilton"/>
  </r>
  <r>
    <n v="5234"/>
    <x v="214"/>
    <x v="10"/>
    <n v="5"/>
    <n v="0"/>
    <x v="0"/>
    <x v="0"/>
    <s v="West"/>
    <x v="6"/>
    <s v="Hamilton"/>
  </r>
  <r>
    <n v="5235"/>
    <x v="214"/>
    <x v="11"/>
    <n v="15"/>
    <n v="0"/>
    <x v="0"/>
    <x v="0"/>
    <s v="West"/>
    <x v="6"/>
    <s v="Hamilton"/>
  </r>
  <r>
    <n v="5236"/>
    <x v="214"/>
    <x v="12"/>
    <n v="7"/>
    <n v="0"/>
    <x v="0"/>
    <x v="0"/>
    <s v="West"/>
    <x v="6"/>
    <s v="Hamilton"/>
  </r>
  <r>
    <n v="5237"/>
    <x v="214"/>
    <x v="13"/>
    <n v="14"/>
    <n v="3"/>
    <x v="0"/>
    <x v="0"/>
    <s v="West"/>
    <x v="6"/>
    <s v="Hamilton"/>
  </r>
  <r>
    <n v="5238"/>
    <x v="214"/>
    <x v="14"/>
    <n v="12"/>
    <n v="2"/>
    <x v="0"/>
    <x v="0"/>
    <s v="West"/>
    <x v="6"/>
    <s v="Hamilton"/>
  </r>
  <r>
    <n v="5239"/>
    <x v="214"/>
    <x v="15"/>
    <n v="6"/>
    <n v="3"/>
    <x v="0"/>
    <x v="0"/>
    <s v="West"/>
    <x v="6"/>
    <s v="Hamilton"/>
  </r>
  <r>
    <n v="5240"/>
    <x v="214"/>
    <x v="16"/>
    <n v="29"/>
    <n v="1"/>
    <x v="0"/>
    <x v="0"/>
    <s v="West"/>
    <x v="6"/>
    <s v="Hamilton"/>
  </r>
  <r>
    <n v="5241"/>
    <x v="214"/>
    <x v="17"/>
    <n v="18"/>
    <n v="0"/>
    <x v="0"/>
    <x v="0"/>
    <s v="West"/>
    <x v="6"/>
    <s v="Hamilton"/>
  </r>
  <r>
    <n v="5242"/>
    <x v="214"/>
    <x v="18"/>
    <n v="18"/>
    <n v="1"/>
    <x v="0"/>
    <x v="0"/>
    <s v="West"/>
    <x v="6"/>
    <s v="Hamilton"/>
  </r>
  <r>
    <n v="5243"/>
    <x v="214"/>
    <x v="19"/>
    <n v="12"/>
    <n v="3"/>
    <x v="0"/>
    <x v="0"/>
    <s v="West"/>
    <x v="6"/>
    <s v="Hamilton"/>
  </r>
  <r>
    <n v="5244"/>
    <x v="214"/>
    <x v="20"/>
    <n v="8"/>
    <n v="1"/>
    <x v="0"/>
    <x v="0"/>
    <s v="West"/>
    <x v="6"/>
    <s v="Hamilton"/>
  </r>
  <r>
    <n v="5245"/>
    <x v="214"/>
    <x v="21"/>
    <n v="6"/>
    <n v="1"/>
    <x v="0"/>
    <x v="0"/>
    <s v="West"/>
    <x v="6"/>
    <s v="Hamilton"/>
  </r>
  <r>
    <n v="5246"/>
    <x v="214"/>
    <x v="22"/>
    <n v="11"/>
    <n v="0"/>
    <x v="0"/>
    <x v="0"/>
    <s v="West"/>
    <x v="6"/>
    <s v="Hamilton"/>
  </r>
  <r>
    <n v="5247"/>
    <x v="214"/>
    <x v="23"/>
    <n v="12"/>
    <n v="2"/>
    <x v="0"/>
    <x v="0"/>
    <s v="West"/>
    <x v="6"/>
    <s v="Hamilton"/>
  </r>
  <r>
    <n v="5248"/>
    <x v="215"/>
    <x v="0"/>
    <n v="47"/>
    <n v="56"/>
    <x v="0"/>
    <x v="0"/>
    <s v="West"/>
    <x v="6"/>
    <s v="Hamilton"/>
  </r>
  <r>
    <n v="5249"/>
    <x v="215"/>
    <x v="1"/>
    <n v="36"/>
    <n v="55"/>
    <x v="0"/>
    <x v="0"/>
    <s v="West"/>
    <x v="6"/>
    <s v="Hamilton"/>
  </r>
  <r>
    <n v="5250"/>
    <x v="215"/>
    <x v="2"/>
    <n v="35"/>
    <n v="44"/>
    <x v="0"/>
    <x v="0"/>
    <s v="West"/>
    <x v="6"/>
    <s v="Hamilton"/>
  </r>
  <r>
    <n v="5251"/>
    <x v="215"/>
    <x v="3"/>
    <n v="29"/>
    <n v="13"/>
    <x v="0"/>
    <x v="0"/>
    <s v="West"/>
    <x v="6"/>
    <s v="Hamilton"/>
  </r>
  <r>
    <n v="5252"/>
    <x v="215"/>
    <x v="4"/>
    <n v="42"/>
    <n v="11"/>
    <x v="0"/>
    <x v="0"/>
    <s v="West"/>
    <x v="6"/>
    <s v="Hamilton"/>
  </r>
  <r>
    <n v="5253"/>
    <x v="215"/>
    <x v="5"/>
    <n v="17"/>
    <n v="10"/>
    <x v="0"/>
    <x v="0"/>
    <s v="West"/>
    <x v="6"/>
    <s v="Hamilton"/>
  </r>
  <r>
    <n v="5254"/>
    <x v="215"/>
    <x v="6"/>
    <n v="11"/>
    <n v="4"/>
    <x v="0"/>
    <x v="0"/>
    <s v="West"/>
    <x v="6"/>
    <s v="Hamilton"/>
  </r>
  <r>
    <n v="5255"/>
    <x v="215"/>
    <x v="7"/>
    <n v="10"/>
    <n v="4"/>
    <x v="0"/>
    <x v="0"/>
    <s v="West"/>
    <x v="6"/>
    <s v="Hamilton"/>
  </r>
  <r>
    <n v="5256"/>
    <x v="215"/>
    <x v="8"/>
    <n v="5"/>
    <n v="0"/>
    <x v="0"/>
    <x v="0"/>
    <s v="West"/>
    <x v="6"/>
    <s v="Hamilton"/>
  </r>
  <r>
    <n v="5257"/>
    <x v="215"/>
    <x v="9"/>
    <n v="11"/>
    <n v="0"/>
    <x v="0"/>
    <x v="0"/>
    <s v="West"/>
    <x v="6"/>
    <s v="Hamilton"/>
  </r>
  <r>
    <n v="5258"/>
    <x v="215"/>
    <x v="10"/>
    <n v="7"/>
    <n v="4"/>
    <x v="0"/>
    <x v="0"/>
    <s v="West"/>
    <x v="6"/>
    <s v="Hamilton"/>
  </r>
  <r>
    <n v="5259"/>
    <x v="215"/>
    <x v="11"/>
    <n v="16"/>
    <n v="5"/>
    <x v="0"/>
    <x v="0"/>
    <s v="West"/>
    <x v="6"/>
    <s v="Hamilton"/>
  </r>
  <r>
    <n v="5260"/>
    <x v="215"/>
    <x v="12"/>
    <n v="16"/>
    <n v="11"/>
    <x v="0"/>
    <x v="0"/>
    <s v="West"/>
    <x v="6"/>
    <s v="Hamilton"/>
  </r>
  <r>
    <n v="5261"/>
    <x v="215"/>
    <x v="13"/>
    <n v="20"/>
    <n v="12"/>
    <x v="0"/>
    <x v="0"/>
    <s v="West"/>
    <x v="6"/>
    <s v="Hamilton"/>
  </r>
  <r>
    <n v="5262"/>
    <x v="215"/>
    <x v="14"/>
    <n v="23"/>
    <n v="12"/>
    <x v="0"/>
    <x v="0"/>
    <s v="West"/>
    <x v="6"/>
    <s v="Hamilton"/>
  </r>
  <r>
    <n v="5263"/>
    <x v="215"/>
    <x v="15"/>
    <n v="11"/>
    <n v="6"/>
    <x v="0"/>
    <x v="0"/>
    <s v="West"/>
    <x v="6"/>
    <s v="Hamilton"/>
  </r>
  <r>
    <n v="5264"/>
    <x v="215"/>
    <x v="16"/>
    <n v="28"/>
    <n v="14"/>
    <x v="0"/>
    <x v="0"/>
    <s v="West"/>
    <x v="6"/>
    <s v="Hamilton"/>
  </r>
  <r>
    <n v="5265"/>
    <x v="215"/>
    <x v="17"/>
    <n v="20"/>
    <n v="7"/>
    <x v="0"/>
    <x v="0"/>
    <s v="West"/>
    <x v="6"/>
    <s v="Hamilton"/>
  </r>
  <r>
    <n v="5266"/>
    <x v="215"/>
    <x v="18"/>
    <n v="21"/>
    <n v="5"/>
    <x v="0"/>
    <x v="0"/>
    <s v="West"/>
    <x v="6"/>
    <s v="Hamilton"/>
  </r>
  <r>
    <n v="5267"/>
    <x v="215"/>
    <x v="19"/>
    <n v="17"/>
    <n v="6"/>
    <x v="0"/>
    <x v="0"/>
    <s v="West"/>
    <x v="6"/>
    <s v="Hamilton"/>
  </r>
  <r>
    <n v="5268"/>
    <x v="215"/>
    <x v="20"/>
    <n v="17"/>
    <n v="8"/>
    <x v="0"/>
    <x v="0"/>
    <s v="West"/>
    <x v="6"/>
    <s v="Hamilton"/>
  </r>
  <r>
    <n v="5269"/>
    <x v="215"/>
    <x v="21"/>
    <n v="37"/>
    <n v="4"/>
    <x v="0"/>
    <x v="0"/>
    <s v="West"/>
    <x v="6"/>
    <s v="Hamilton"/>
  </r>
  <r>
    <n v="5270"/>
    <x v="215"/>
    <x v="22"/>
    <n v="22"/>
    <n v="7"/>
    <x v="0"/>
    <x v="0"/>
    <s v="West"/>
    <x v="6"/>
    <s v="Hamilton"/>
  </r>
  <r>
    <n v="5271"/>
    <x v="215"/>
    <x v="23"/>
    <n v="16"/>
    <n v="8"/>
    <x v="0"/>
    <x v="0"/>
    <s v="West"/>
    <x v="6"/>
    <s v="Hamilton"/>
  </r>
  <r>
    <n v="5272"/>
    <x v="216"/>
    <x v="0"/>
    <n v="85"/>
    <n v="7"/>
    <x v="0"/>
    <x v="0"/>
    <s v="West"/>
    <x v="6"/>
    <s v="Hamilton"/>
  </r>
  <r>
    <n v="5273"/>
    <x v="216"/>
    <x v="1"/>
    <n v="59"/>
    <n v="5"/>
    <x v="0"/>
    <x v="0"/>
    <s v="West"/>
    <x v="6"/>
    <s v="Hamilton"/>
  </r>
  <r>
    <n v="5274"/>
    <x v="216"/>
    <x v="2"/>
    <n v="51"/>
    <n v="8"/>
    <x v="0"/>
    <x v="0"/>
    <s v="West"/>
    <x v="6"/>
    <s v="Hamilton"/>
  </r>
  <r>
    <n v="5275"/>
    <x v="216"/>
    <x v="3"/>
    <n v="46"/>
    <n v="6"/>
    <x v="0"/>
    <x v="0"/>
    <s v="West"/>
    <x v="6"/>
    <s v="Hamilton"/>
  </r>
  <r>
    <n v="5276"/>
    <x v="216"/>
    <x v="4"/>
    <n v="35"/>
    <n v="2"/>
    <x v="0"/>
    <x v="0"/>
    <s v="West"/>
    <x v="6"/>
    <s v="Hamilton"/>
  </r>
  <r>
    <n v="5277"/>
    <x v="216"/>
    <x v="5"/>
    <n v="30"/>
    <n v="1"/>
    <x v="0"/>
    <x v="0"/>
    <s v="West"/>
    <x v="6"/>
    <s v="Hamilton"/>
  </r>
  <r>
    <n v="5278"/>
    <x v="216"/>
    <x v="6"/>
    <n v="12"/>
    <n v="0"/>
    <x v="0"/>
    <x v="0"/>
    <s v="West"/>
    <x v="6"/>
    <s v="Hamilton"/>
  </r>
  <r>
    <n v="5279"/>
    <x v="216"/>
    <x v="7"/>
    <n v="12"/>
    <n v="1"/>
    <x v="0"/>
    <x v="0"/>
    <s v="West"/>
    <x v="6"/>
    <s v="Hamilton"/>
  </r>
  <r>
    <n v="5280"/>
    <x v="216"/>
    <x v="8"/>
    <n v="19"/>
    <n v="1"/>
    <x v="0"/>
    <x v="0"/>
    <s v="West"/>
    <x v="6"/>
    <s v="Hamilton"/>
  </r>
  <r>
    <n v="5281"/>
    <x v="216"/>
    <x v="9"/>
    <n v="21"/>
    <n v="2"/>
    <x v="0"/>
    <x v="0"/>
    <s v="West"/>
    <x v="6"/>
    <s v="Hamilton"/>
  </r>
  <r>
    <n v="5282"/>
    <x v="216"/>
    <x v="10"/>
    <n v="13"/>
    <n v="5"/>
    <x v="0"/>
    <x v="0"/>
    <s v="West"/>
    <x v="6"/>
    <s v="Hamilton"/>
  </r>
  <r>
    <n v="5283"/>
    <x v="216"/>
    <x v="11"/>
    <n v="21"/>
    <n v="1"/>
    <x v="0"/>
    <x v="0"/>
    <s v="West"/>
    <x v="6"/>
    <s v="Hamilton"/>
  </r>
  <r>
    <n v="5284"/>
    <x v="216"/>
    <x v="12"/>
    <n v="28"/>
    <n v="4"/>
    <x v="0"/>
    <x v="0"/>
    <s v="West"/>
    <x v="6"/>
    <s v="Hamilton"/>
  </r>
  <r>
    <n v="5285"/>
    <x v="216"/>
    <x v="13"/>
    <n v="25"/>
    <n v="2"/>
    <x v="0"/>
    <x v="0"/>
    <s v="West"/>
    <x v="6"/>
    <s v="Hamilton"/>
  </r>
  <r>
    <n v="5286"/>
    <x v="216"/>
    <x v="14"/>
    <n v="30"/>
    <n v="2"/>
    <x v="0"/>
    <x v="0"/>
    <s v="West"/>
    <x v="6"/>
    <s v="Hamilton"/>
  </r>
  <r>
    <n v="5287"/>
    <x v="216"/>
    <x v="15"/>
    <n v="29"/>
    <n v="3"/>
    <x v="0"/>
    <x v="0"/>
    <s v="West"/>
    <x v="6"/>
    <s v="Hamilton"/>
  </r>
  <r>
    <n v="5288"/>
    <x v="216"/>
    <x v="16"/>
    <n v="28"/>
    <n v="7"/>
    <x v="0"/>
    <x v="0"/>
    <s v="West"/>
    <x v="6"/>
    <s v="Hamilton"/>
  </r>
  <r>
    <n v="5289"/>
    <x v="216"/>
    <x v="17"/>
    <n v="22"/>
    <n v="5"/>
    <x v="0"/>
    <x v="0"/>
    <s v="West"/>
    <x v="6"/>
    <s v="Hamilton"/>
  </r>
  <r>
    <n v="5290"/>
    <x v="216"/>
    <x v="18"/>
    <n v="20"/>
    <n v="1"/>
    <x v="0"/>
    <x v="0"/>
    <s v="West"/>
    <x v="6"/>
    <s v="Hamilton"/>
  </r>
  <r>
    <n v="5291"/>
    <x v="216"/>
    <x v="19"/>
    <n v="23"/>
    <n v="2"/>
    <x v="0"/>
    <x v="0"/>
    <s v="West"/>
    <x v="6"/>
    <s v="Hamilton"/>
  </r>
  <r>
    <n v="5292"/>
    <x v="216"/>
    <x v="20"/>
    <n v="21"/>
    <n v="4"/>
    <x v="0"/>
    <x v="0"/>
    <s v="West"/>
    <x v="6"/>
    <s v="Hamilton"/>
  </r>
  <r>
    <n v="5293"/>
    <x v="216"/>
    <x v="21"/>
    <n v="38"/>
    <n v="2"/>
    <x v="0"/>
    <x v="0"/>
    <s v="West"/>
    <x v="6"/>
    <s v="Hamilton"/>
  </r>
  <r>
    <n v="5294"/>
    <x v="216"/>
    <x v="22"/>
    <n v="18"/>
    <n v="2"/>
    <x v="0"/>
    <x v="0"/>
    <s v="West"/>
    <x v="6"/>
    <s v="Hamilton"/>
  </r>
  <r>
    <n v="5295"/>
    <x v="216"/>
    <x v="23"/>
    <n v="19"/>
    <n v="3"/>
    <x v="0"/>
    <x v="0"/>
    <s v="West"/>
    <x v="6"/>
    <s v="Hamilton"/>
  </r>
  <r>
    <n v="5296"/>
    <x v="217"/>
    <x v="0"/>
    <n v="27"/>
    <n v="0"/>
    <x v="0"/>
    <x v="0"/>
    <s v="West"/>
    <x v="6"/>
    <s v="Hamilton"/>
  </r>
  <r>
    <n v="5297"/>
    <x v="217"/>
    <x v="1"/>
    <n v="33"/>
    <n v="0"/>
    <x v="0"/>
    <x v="0"/>
    <s v="West"/>
    <x v="6"/>
    <s v="Hamilton"/>
  </r>
  <r>
    <n v="5298"/>
    <x v="217"/>
    <x v="2"/>
    <n v="28"/>
    <n v="1"/>
    <x v="0"/>
    <x v="0"/>
    <s v="West"/>
    <x v="6"/>
    <s v="Hamilton"/>
  </r>
  <r>
    <n v="5299"/>
    <x v="217"/>
    <x v="3"/>
    <n v="41"/>
    <n v="0"/>
    <x v="0"/>
    <x v="0"/>
    <s v="West"/>
    <x v="6"/>
    <s v="Hamilton"/>
  </r>
  <r>
    <n v="5300"/>
    <x v="217"/>
    <x v="4"/>
    <n v="16"/>
    <n v="0"/>
    <x v="0"/>
    <x v="0"/>
    <s v="West"/>
    <x v="6"/>
    <s v="Hamilton"/>
  </r>
  <r>
    <n v="5301"/>
    <x v="217"/>
    <x v="5"/>
    <n v="9"/>
    <n v="0"/>
    <x v="0"/>
    <x v="0"/>
    <s v="West"/>
    <x v="6"/>
    <s v="Hamilton"/>
  </r>
  <r>
    <n v="5302"/>
    <x v="217"/>
    <x v="6"/>
    <n v="9"/>
    <n v="0"/>
    <x v="0"/>
    <x v="0"/>
    <s v="West"/>
    <x v="6"/>
    <s v="Hamilton"/>
  </r>
  <r>
    <n v="5303"/>
    <x v="217"/>
    <x v="7"/>
    <n v="4"/>
    <n v="0"/>
    <x v="0"/>
    <x v="0"/>
    <s v="West"/>
    <x v="6"/>
    <s v="Hamilton"/>
  </r>
  <r>
    <n v="5304"/>
    <x v="217"/>
    <x v="8"/>
    <n v="5"/>
    <n v="2"/>
    <x v="0"/>
    <x v="0"/>
    <s v="West"/>
    <x v="6"/>
    <s v="Hamilton"/>
  </r>
  <r>
    <n v="5305"/>
    <x v="217"/>
    <x v="9"/>
    <n v="1"/>
    <n v="0"/>
    <x v="0"/>
    <x v="0"/>
    <s v="West"/>
    <x v="6"/>
    <s v="Hamilton"/>
  </r>
  <r>
    <n v="5306"/>
    <x v="217"/>
    <x v="10"/>
    <n v="4"/>
    <n v="0"/>
    <x v="0"/>
    <x v="0"/>
    <s v="West"/>
    <x v="6"/>
    <s v="Hamilton"/>
  </r>
  <r>
    <n v="5307"/>
    <x v="217"/>
    <x v="11"/>
    <n v="13"/>
    <n v="0"/>
    <x v="0"/>
    <x v="0"/>
    <s v="West"/>
    <x v="6"/>
    <s v="Hamilton"/>
  </r>
  <r>
    <n v="5308"/>
    <x v="217"/>
    <x v="12"/>
    <n v="19"/>
    <n v="0"/>
    <x v="0"/>
    <x v="0"/>
    <s v="West"/>
    <x v="6"/>
    <s v="Hamilton"/>
  </r>
  <r>
    <n v="5309"/>
    <x v="217"/>
    <x v="13"/>
    <n v="44"/>
    <n v="0"/>
    <x v="0"/>
    <x v="0"/>
    <s v="West"/>
    <x v="6"/>
    <s v="Hamilton"/>
  </r>
  <r>
    <n v="5310"/>
    <x v="217"/>
    <x v="14"/>
    <n v="25"/>
    <n v="1"/>
    <x v="0"/>
    <x v="0"/>
    <s v="West"/>
    <x v="6"/>
    <s v="Hamilton"/>
  </r>
  <r>
    <n v="5311"/>
    <x v="217"/>
    <x v="15"/>
    <n v="23"/>
    <n v="0"/>
    <x v="0"/>
    <x v="0"/>
    <s v="West"/>
    <x v="6"/>
    <s v="Hamilton"/>
  </r>
  <r>
    <n v="5312"/>
    <x v="217"/>
    <x v="16"/>
    <n v="17"/>
    <n v="0"/>
    <x v="0"/>
    <x v="0"/>
    <s v="West"/>
    <x v="6"/>
    <s v="Hamilton"/>
  </r>
  <r>
    <n v="5313"/>
    <x v="217"/>
    <x v="17"/>
    <n v="10"/>
    <n v="1"/>
    <x v="0"/>
    <x v="0"/>
    <s v="West"/>
    <x v="6"/>
    <s v="Hamilton"/>
  </r>
  <r>
    <n v="5314"/>
    <x v="217"/>
    <x v="18"/>
    <n v="12"/>
    <n v="2"/>
    <x v="0"/>
    <x v="0"/>
    <s v="West"/>
    <x v="6"/>
    <s v="Hamilton"/>
  </r>
  <r>
    <n v="5315"/>
    <x v="217"/>
    <x v="19"/>
    <n v="8"/>
    <n v="2"/>
    <x v="0"/>
    <x v="0"/>
    <s v="West"/>
    <x v="6"/>
    <s v="Hamilton"/>
  </r>
  <r>
    <n v="5316"/>
    <x v="217"/>
    <x v="20"/>
    <n v="9"/>
    <n v="1"/>
    <x v="0"/>
    <x v="0"/>
    <s v="West"/>
    <x v="6"/>
    <s v="Hamilton"/>
  </r>
  <r>
    <n v="5317"/>
    <x v="217"/>
    <x v="21"/>
    <n v="21"/>
    <n v="0"/>
    <x v="0"/>
    <x v="0"/>
    <s v="West"/>
    <x v="6"/>
    <s v="Hamilton"/>
  </r>
  <r>
    <n v="5318"/>
    <x v="217"/>
    <x v="22"/>
    <n v="13"/>
    <n v="0"/>
    <x v="0"/>
    <x v="0"/>
    <s v="West"/>
    <x v="6"/>
    <s v="Hamilton"/>
  </r>
  <r>
    <n v="5319"/>
    <x v="217"/>
    <x v="23"/>
    <n v="10"/>
    <n v="0"/>
    <x v="0"/>
    <x v="0"/>
    <s v="West"/>
    <x v="6"/>
    <s v="Hamilton"/>
  </r>
  <r>
    <n v="5320"/>
    <x v="218"/>
    <x v="0"/>
    <n v="32"/>
    <n v="5"/>
    <x v="0"/>
    <x v="0"/>
    <s v="West"/>
    <x v="6"/>
    <s v="Hamilton"/>
  </r>
  <r>
    <n v="5321"/>
    <x v="218"/>
    <x v="1"/>
    <n v="32"/>
    <n v="4"/>
    <x v="0"/>
    <x v="0"/>
    <s v="West"/>
    <x v="6"/>
    <s v="Hamilton"/>
  </r>
  <r>
    <n v="5322"/>
    <x v="218"/>
    <x v="2"/>
    <n v="29"/>
    <n v="5"/>
    <x v="0"/>
    <x v="0"/>
    <s v="West"/>
    <x v="6"/>
    <s v="Hamilton"/>
  </r>
  <r>
    <n v="5323"/>
    <x v="218"/>
    <x v="3"/>
    <n v="31"/>
    <n v="1"/>
    <x v="0"/>
    <x v="0"/>
    <s v="West"/>
    <x v="6"/>
    <s v="Hamilton"/>
  </r>
  <r>
    <n v="5324"/>
    <x v="218"/>
    <x v="4"/>
    <n v="16"/>
    <n v="2"/>
    <x v="0"/>
    <x v="0"/>
    <s v="West"/>
    <x v="6"/>
    <s v="Hamilton"/>
  </r>
  <r>
    <n v="5325"/>
    <x v="218"/>
    <x v="5"/>
    <n v="10"/>
    <n v="1"/>
    <x v="0"/>
    <x v="0"/>
    <s v="West"/>
    <x v="6"/>
    <s v="Hamilton"/>
  </r>
  <r>
    <n v="5326"/>
    <x v="218"/>
    <x v="6"/>
    <n v="6"/>
    <n v="1"/>
    <x v="0"/>
    <x v="0"/>
    <s v="West"/>
    <x v="6"/>
    <s v="Hamilton"/>
  </r>
  <r>
    <n v="5327"/>
    <x v="218"/>
    <x v="7"/>
    <n v="5"/>
    <n v="2"/>
    <x v="0"/>
    <x v="0"/>
    <s v="West"/>
    <x v="6"/>
    <s v="Hamilton"/>
  </r>
  <r>
    <n v="5328"/>
    <x v="218"/>
    <x v="8"/>
    <n v="3"/>
    <n v="0"/>
    <x v="0"/>
    <x v="0"/>
    <s v="West"/>
    <x v="6"/>
    <s v="Hamilton"/>
  </r>
  <r>
    <n v="5329"/>
    <x v="218"/>
    <x v="9"/>
    <n v="5"/>
    <n v="1"/>
    <x v="0"/>
    <x v="0"/>
    <s v="West"/>
    <x v="6"/>
    <s v="Hamilton"/>
  </r>
  <r>
    <n v="5330"/>
    <x v="218"/>
    <x v="10"/>
    <n v="7"/>
    <n v="3"/>
    <x v="0"/>
    <x v="0"/>
    <s v="West"/>
    <x v="6"/>
    <s v="Hamilton"/>
  </r>
  <r>
    <n v="5331"/>
    <x v="218"/>
    <x v="11"/>
    <n v="14"/>
    <n v="4"/>
    <x v="0"/>
    <x v="0"/>
    <s v="West"/>
    <x v="6"/>
    <s v="Hamilton"/>
  </r>
  <r>
    <n v="5332"/>
    <x v="218"/>
    <x v="12"/>
    <n v="12"/>
    <n v="5"/>
    <x v="0"/>
    <x v="0"/>
    <s v="West"/>
    <x v="6"/>
    <s v="Hamilton"/>
  </r>
  <r>
    <n v="5333"/>
    <x v="218"/>
    <x v="13"/>
    <n v="11"/>
    <n v="5"/>
    <x v="0"/>
    <x v="0"/>
    <s v="West"/>
    <x v="6"/>
    <s v="Hamilton"/>
  </r>
  <r>
    <n v="5334"/>
    <x v="218"/>
    <x v="14"/>
    <n v="23"/>
    <n v="9"/>
    <x v="0"/>
    <x v="0"/>
    <s v="West"/>
    <x v="6"/>
    <s v="Hamilton"/>
  </r>
  <r>
    <n v="5335"/>
    <x v="218"/>
    <x v="15"/>
    <n v="21"/>
    <n v="3"/>
    <x v="0"/>
    <x v="0"/>
    <s v="West"/>
    <x v="6"/>
    <s v="Hamilton"/>
  </r>
  <r>
    <n v="5336"/>
    <x v="218"/>
    <x v="16"/>
    <n v="18"/>
    <n v="6"/>
    <x v="0"/>
    <x v="0"/>
    <s v="West"/>
    <x v="6"/>
    <s v="Hamilton"/>
  </r>
  <r>
    <n v="5337"/>
    <x v="218"/>
    <x v="17"/>
    <n v="10"/>
    <n v="1"/>
    <x v="0"/>
    <x v="0"/>
    <s v="West"/>
    <x v="6"/>
    <s v="Hamilton"/>
  </r>
  <r>
    <n v="5338"/>
    <x v="218"/>
    <x v="18"/>
    <n v="15"/>
    <n v="0"/>
    <x v="0"/>
    <x v="0"/>
    <s v="West"/>
    <x v="6"/>
    <s v="Hamilton"/>
  </r>
  <r>
    <n v="5339"/>
    <x v="218"/>
    <x v="19"/>
    <n v="11"/>
    <n v="2"/>
    <x v="0"/>
    <x v="0"/>
    <s v="West"/>
    <x v="6"/>
    <s v="Hamilton"/>
  </r>
  <r>
    <n v="5340"/>
    <x v="218"/>
    <x v="20"/>
    <n v="12"/>
    <n v="0"/>
    <x v="0"/>
    <x v="0"/>
    <s v="West"/>
    <x v="6"/>
    <s v="Hamilton"/>
  </r>
  <r>
    <n v="5341"/>
    <x v="218"/>
    <x v="21"/>
    <n v="16"/>
    <n v="3"/>
    <x v="0"/>
    <x v="0"/>
    <s v="West"/>
    <x v="6"/>
    <s v="Hamilton"/>
  </r>
  <r>
    <n v="5342"/>
    <x v="218"/>
    <x v="22"/>
    <n v="7"/>
    <n v="4"/>
    <x v="0"/>
    <x v="0"/>
    <s v="West"/>
    <x v="6"/>
    <s v="Hamilton"/>
  </r>
  <r>
    <n v="5343"/>
    <x v="218"/>
    <x v="23"/>
    <n v="7"/>
    <n v="6"/>
    <x v="0"/>
    <x v="0"/>
    <s v="West"/>
    <x v="6"/>
    <s v="Hamilton"/>
  </r>
  <r>
    <n v="5344"/>
    <x v="219"/>
    <x v="0"/>
    <n v="48"/>
    <n v="10"/>
    <x v="0"/>
    <x v="0"/>
    <s v="West"/>
    <x v="6"/>
    <s v="Hamilton"/>
  </r>
  <r>
    <n v="5345"/>
    <x v="219"/>
    <x v="1"/>
    <n v="54"/>
    <n v="8"/>
    <x v="0"/>
    <x v="0"/>
    <s v="West"/>
    <x v="6"/>
    <s v="Hamilton"/>
  </r>
  <r>
    <n v="5346"/>
    <x v="219"/>
    <x v="2"/>
    <n v="38"/>
    <n v="4"/>
    <x v="0"/>
    <x v="0"/>
    <s v="West"/>
    <x v="6"/>
    <s v="Hamilton"/>
  </r>
  <r>
    <n v="5347"/>
    <x v="219"/>
    <x v="3"/>
    <n v="30"/>
    <n v="7"/>
    <x v="0"/>
    <x v="0"/>
    <s v="West"/>
    <x v="6"/>
    <s v="Hamilton"/>
  </r>
  <r>
    <n v="5348"/>
    <x v="219"/>
    <x v="4"/>
    <n v="22"/>
    <n v="3"/>
    <x v="0"/>
    <x v="0"/>
    <s v="West"/>
    <x v="6"/>
    <s v="Hamilton"/>
  </r>
  <r>
    <n v="5349"/>
    <x v="219"/>
    <x v="5"/>
    <n v="12"/>
    <n v="2"/>
    <x v="0"/>
    <x v="0"/>
    <s v="West"/>
    <x v="6"/>
    <s v="Hamilton"/>
  </r>
  <r>
    <n v="5350"/>
    <x v="219"/>
    <x v="6"/>
    <n v="10"/>
    <n v="1"/>
    <x v="0"/>
    <x v="0"/>
    <s v="West"/>
    <x v="6"/>
    <s v="Hamilton"/>
  </r>
  <r>
    <n v="5351"/>
    <x v="219"/>
    <x v="7"/>
    <n v="5"/>
    <n v="0"/>
    <x v="0"/>
    <x v="0"/>
    <s v="West"/>
    <x v="6"/>
    <s v="Hamilton"/>
  </r>
  <r>
    <n v="5352"/>
    <x v="219"/>
    <x v="8"/>
    <n v="9"/>
    <n v="0"/>
    <x v="0"/>
    <x v="0"/>
    <s v="West"/>
    <x v="6"/>
    <s v="Hamilton"/>
  </r>
  <r>
    <n v="5353"/>
    <x v="219"/>
    <x v="9"/>
    <n v="9"/>
    <n v="3"/>
    <x v="0"/>
    <x v="0"/>
    <s v="West"/>
    <x v="6"/>
    <s v="Hamilton"/>
  </r>
  <r>
    <n v="5354"/>
    <x v="219"/>
    <x v="10"/>
    <n v="7"/>
    <n v="3"/>
    <x v="0"/>
    <x v="0"/>
    <s v="West"/>
    <x v="6"/>
    <s v="Hamilton"/>
  </r>
  <r>
    <n v="5355"/>
    <x v="219"/>
    <x v="11"/>
    <n v="6"/>
    <n v="2"/>
    <x v="0"/>
    <x v="0"/>
    <s v="West"/>
    <x v="6"/>
    <s v="Hamilton"/>
  </r>
  <r>
    <n v="5356"/>
    <x v="219"/>
    <x v="12"/>
    <n v="9"/>
    <n v="2"/>
    <x v="0"/>
    <x v="0"/>
    <s v="West"/>
    <x v="6"/>
    <s v="Hamilton"/>
  </r>
  <r>
    <n v="5357"/>
    <x v="219"/>
    <x v="13"/>
    <n v="15"/>
    <n v="4"/>
    <x v="0"/>
    <x v="0"/>
    <s v="West"/>
    <x v="6"/>
    <s v="Hamilton"/>
  </r>
  <r>
    <n v="5358"/>
    <x v="219"/>
    <x v="14"/>
    <n v="24"/>
    <n v="4"/>
    <x v="0"/>
    <x v="0"/>
    <s v="West"/>
    <x v="6"/>
    <s v="Hamilton"/>
  </r>
  <r>
    <n v="5359"/>
    <x v="219"/>
    <x v="15"/>
    <n v="16"/>
    <n v="5"/>
    <x v="0"/>
    <x v="0"/>
    <s v="West"/>
    <x v="6"/>
    <s v="Hamilton"/>
  </r>
  <r>
    <n v="5360"/>
    <x v="219"/>
    <x v="16"/>
    <n v="22"/>
    <n v="0"/>
    <x v="0"/>
    <x v="0"/>
    <s v="West"/>
    <x v="6"/>
    <s v="Hamilton"/>
  </r>
  <r>
    <n v="5361"/>
    <x v="219"/>
    <x v="17"/>
    <n v="16"/>
    <n v="6"/>
    <x v="0"/>
    <x v="0"/>
    <s v="West"/>
    <x v="6"/>
    <s v="Hamilton"/>
  </r>
  <r>
    <n v="5362"/>
    <x v="219"/>
    <x v="18"/>
    <n v="15"/>
    <n v="3"/>
    <x v="0"/>
    <x v="0"/>
    <s v="West"/>
    <x v="6"/>
    <s v="Hamilton"/>
  </r>
  <r>
    <n v="5363"/>
    <x v="219"/>
    <x v="19"/>
    <n v="14"/>
    <n v="5"/>
    <x v="0"/>
    <x v="0"/>
    <s v="West"/>
    <x v="6"/>
    <s v="Hamilton"/>
  </r>
  <r>
    <n v="5364"/>
    <x v="219"/>
    <x v="20"/>
    <n v="16"/>
    <n v="3"/>
    <x v="0"/>
    <x v="0"/>
    <s v="West"/>
    <x v="6"/>
    <s v="Hamilton"/>
  </r>
  <r>
    <n v="5365"/>
    <x v="219"/>
    <x v="21"/>
    <n v="15"/>
    <n v="1"/>
    <x v="0"/>
    <x v="0"/>
    <s v="West"/>
    <x v="6"/>
    <s v="Hamilton"/>
  </r>
  <r>
    <n v="5366"/>
    <x v="219"/>
    <x v="22"/>
    <n v="9"/>
    <n v="0"/>
    <x v="0"/>
    <x v="0"/>
    <s v="West"/>
    <x v="6"/>
    <s v="Hamilton"/>
  </r>
  <r>
    <n v="5367"/>
    <x v="219"/>
    <x v="23"/>
    <n v="18"/>
    <n v="0"/>
    <x v="0"/>
    <x v="0"/>
    <s v="West"/>
    <x v="6"/>
    <s v="Hamilton"/>
  </r>
  <r>
    <n v="5368"/>
    <x v="220"/>
    <x v="0"/>
    <n v="33"/>
    <n v="3"/>
    <x v="0"/>
    <x v="0"/>
    <s v="West"/>
    <x v="6"/>
    <s v="Hamilton"/>
  </r>
  <r>
    <n v="5369"/>
    <x v="220"/>
    <x v="1"/>
    <n v="40"/>
    <n v="6"/>
    <x v="0"/>
    <x v="0"/>
    <s v="West"/>
    <x v="6"/>
    <s v="Hamilton"/>
  </r>
  <r>
    <n v="5370"/>
    <x v="220"/>
    <x v="2"/>
    <n v="43"/>
    <n v="4"/>
    <x v="0"/>
    <x v="0"/>
    <s v="West"/>
    <x v="6"/>
    <s v="Hamilton"/>
  </r>
  <r>
    <n v="5371"/>
    <x v="220"/>
    <x v="3"/>
    <n v="34"/>
    <n v="4"/>
    <x v="0"/>
    <x v="0"/>
    <s v="West"/>
    <x v="6"/>
    <s v="Hamilton"/>
  </r>
  <r>
    <n v="5372"/>
    <x v="220"/>
    <x v="4"/>
    <n v="14"/>
    <n v="1"/>
    <x v="0"/>
    <x v="0"/>
    <s v="West"/>
    <x v="6"/>
    <s v="Hamilton"/>
  </r>
  <r>
    <n v="5373"/>
    <x v="220"/>
    <x v="5"/>
    <n v="12"/>
    <n v="1"/>
    <x v="0"/>
    <x v="0"/>
    <s v="West"/>
    <x v="6"/>
    <s v="Hamilton"/>
  </r>
  <r>
    <n v="5374"/>
    <x v="220"/>
    <x v="6"/>
    <n v="6"/>
    <n v="0"/>
    <x v="0"/>
    <x v="0"/>
    <s v="West"/>
    <x v="6"/>
    <s v="Hamilton"/>
  </r>
  <r>
    <n v="5375"/>
    <x v="220"/>
    <x v="7"/>
    <n v="5"/>
    <n v="1"/>
    <x v="0"/>
    <x v="0"/>
    <s v="West"/>
    <x v="6"/>
    <s v="Hamilton"/>
  </r>
  <r>
    <n v="5376"/>
    <x v="220"/>
    <x v="8"/>
    <n v="6"/>
    <n v="0"/>
    <x v="0"/>
    <x v="0"/>
    <s v="West"/>
    <x v="6"/>
    <s v="Hamilton"/>
  </r>
  <r>
    <n v="5377"/>
    <x v="220"/>
    <x v="9"/>
    <n v="15"/>
    <n v="0"/>
    <x v="0"/>
    <x v="0"/>
    <s v="West"/>
    <x v="6"/>
    <s v="Hamilton"/>
  </r>
  <r>
    <n v="5378"/>
    <x v="220"/>
    <x v="10"/>
    <n v="15"/>
    <n v="5"/>
    <x v="0"/>
    <x v="0"/>
    <s v="West"/>
    <x v="6"/>
    <s v="Hamilton"/>
  </r>
  <r>
    <n v="5379"/>
    <x v="220"/>
    <x v="11"/>
    <n v="17"/>
    <n v="1"/>
    <x v="0"/>
    <x v="0"/>
    <s v="West"/>
    <x v="6"/>
    <s v="Hamilton"/>
  </r>
  <r>
    <n v="5380"/>
    <x v="220"/>
    <x v="12"/>
    <n v="21"/>
    <n v="2"/>
    <x v="0"/>
    <x v="0"/>
    <s v="West"/>
    <x v="6"/>
    <s v="Hamilton"/>
  </r>
  <r>
    <n v="5381"/>
    <x v="220"/>
    <x v="13"/>
    <n v="23"/>
    <n v="3"/>
    <x v="0"/>
    <x v="0"/>
    <s v="West"/>
    <x v="6"/>
    <s v="Hamilton"/>
  </r>
  <r>
    <n v="5382"/>
    <x v="220"/>
    <x v="14"/>
    <n v="36"/>
    <n v="3"/>
    <x v="0"/>
    <x v="0"/>
    <s v="West"/>
    <x v="6"/>
    <s v="Hamilton"/>
  </r>
  <r>
    <n v="5383"/>
    <x v="220"/>
    <x v="15"/>
    <n v="18"/>
    <n v="2"/>
    <x v="0"/>
    <x v="0"/>
    <s v="West"/>
    <x v="6"/>
    <s v="Hamilton"/>
  </r>
  <r>
    <n v="5384"/>
    <x v="220"/>
    <x v="16"/>
    <n v="16"/>
    <n v="1"/>
    <x v="0"/>
    <x v="0"/>
    <s v="West"/>
    <x v="6"/>
    <s v="Hamilton"/>
  </r>
  <r>
    <n v="5385"/>
    <x v="220"/>
    <x v="17"/>
    <n v="17"/>
    <n v="2"/>
    <x v="0"/>
    <x v="0"/>
    <s v="West"/>
    <x v="6"/>
    <s v="Hamilton"/>
  </r>
  <r>
    <n v="5386"/>
    <x v="220"/>
    <x v="18"/>
    <n v="20"/>
    <n v="2"/>
    <x v="0"/>
    <x v="0"/>
    <s v="West"/>
    <x v="6"/>
    <s v="Hamilton"/>
  </r>
  <r>
    <n v="5387"/>
    <x v="220"/>
    <x v="19"/>
    <n v="26"/>
    <n v="2"/>
    <x v="0"/>
    <x v="0"/>
    <s v="West"/>
    <x v="6"/>
    <s v="Hamilton"/>
  </r>
  <r>
    <n v="5388"/>
    <x v="220"/>
    <x v="20"/>
    <n v="20"/>
    <n v="1"/>
    <x v="0"/>
    <x v="0"/>
    <s v="West"/>
    <x v="6"/>
    <s v="Hamilton"/>
  </r>
  <r>
    <n v="5389"/>
    <x v="220"/>
    <x v="21"/>
    <n v="13"/>
    <n v="0"/>
    <x v="0"/>
    <x v="0"/>
    <s v="West"/>
    <x v="6"/>
    <s v="Hamilton"/>
  </r>
  <r>
    <n v="5390"/>
    <x v="220"/>
    <x v="22"/>
    <n v="19"/>
    <n v="0"/>
    <x v="0"/>
    <x v="0"/>
    <s v="West"/>
    <x v="6"/>
    <s v="Hamilton"/>
  </r>
  <r>
    <n v="5391"/>
    <x v="220"/>
    <x v="23"/>
    <n v="21"/>
    <n v="6"/>
    <x v="0"/>
    <x v="0"/>
    <s v="West"/>
    <x v="6"/>
    <s v="Hamilton"/>
  </r>
  <r>
    <n v="5392"/>
    <x v="221"/>
    <x v="0"/>
    <n v="70"/>
    <n v="2"/>
    <x v="0"/>
    <x v="0"/>
    <s v="West"/>
    <x v="6"/>
    <s v="Hamilton"/>
  </r>
  <r>
    <n v="5393"/>
    <x v="221"/>
    <x v="1"/>
    <n v="61"/>
    <n v="7"/>
    <x v="0"/>
    <x v="0"/>
    <s v="West"/>
    <x v="6"/>
    <s v="Hamilton"/>
  </r>
  <r>
    <n v="5394"/>
    <x v="221"/>
    <x v="2"/>
    <n v="43"/>
    <n v="2"/>
    <x v="0"/>
    <x v="0"/>
    <s v="West"/>
    <x v="6"/>
    <s v="Hamilton"/>
  </r>
  <r>
    <n v="5395"/>
    <x v="221"/>
    <x v="3"/>
    <n v="32"/>
    <n v="2"/>
    <x v="0"/>
    <x v="0"/>
    <s v="West"/>
    <x v="6"/>
    <s v="Hamilton"/>
  </r>
  <r>
    <n v="5396"/>
    <x v="221"/>
    <x v="4"/>
    <n v="45"/>
    <n v="6"/>
    <x v="0"/>
    <x v="0"/>
    <s v="West"/>
    <x v="6"/>
    <s v="Hamilton"/>
  </r>
  <r>
    <n v="5397"/>
    <x v="221"/>
    <x v="5"/>
    <n v="23"/>
    <n v="1"/>
    <x v="0"/>
    <x v="0"/>
    <s v="West"/>
    <x v="6"/>
    <s v="Hamilton"/>
  </r>
  <r>
    <n v="5398"/>
    <x v="221"/>
    <x v="6"/>
    <n v="14"/>
    <n v="2"/>
    <x v="0"/>
    <x v="0"/>
    <s v="West"/>
    <x v="6"/>
    <s v="Hamilton"/>
  </r>
  <r>
    <n v="5399"/>
    <x v="221"/>
    <x v="7"/>
    <n v="8"/>
    <n v="2"/>
    <x v="0"/>
    <x v="0"/>
    <s v="West"/>
    <x v="6"/>
    <s v="Hamilton"/>
  </r>
  <r>
    <n v="5400"/>
    <x v="221"/>
    <x v="8"/>
    <n v="16"/>
    <n v="3"/>
    <x v="0"/>
    <x v="0"/>
    <s v="West"/>
    <x v="6"/>
    <s v="Hamilton"/>
  </r>
  <r>
    <n v="5401"/>
    <x v="221"/>
    <x v="9"/>
    <n v="13"/>
    <n v="3"/>
    <x v="0"/>
    <x v="0"/>
    <s v="West"/>
    <x v="6"/>
    <s v="Hamilton"/>
  </r>
  <r>
    <n v="5402"/>
    <x v="221"/>
    <x v="10"/>
    <n v="13"/>
    <n v="4"/>
    <x v="0"/>
    <x v="0"/>
    <s v="West"/>
    <x v="6"/>
    <s v="Hamilton"/>
  </r>
  <r>
    <n v="5403"/>
    <x v="221"/>
    <x v="11"/>
    <n v="26"/>
    <n v="2"/>
    <x v="0"/>
    <x v="0"/>
    <s v="West"/>
    <x v="6"/>
    <s v="Hamilton"/>
  </r>
  <r>
    <n v="5404"/>
    <x v="221"/>
    <x v="12"/>
    <n v="24"/>
    <n v="3"/>
    <x v="0"/>
    <x v="0"/>
    <s v="West"/>
    <x v="6"/>
    <s v="Hamilton"/>
  </r>
  <r>
    <n v="5405"/>
    <x v="221"/>
    <x v="13"/>
    <n v="27"/>
    <n v="4"/>
    <x v="0"/>
    <x v="0"/>
    <s v="West"/>
    <x v="6"/>
    <s v="Hamilton"/>
  </r>
  <r>
    <n v="5406"/>
    <x v="221"/>
    <x v="14"/>
    <n v="43"/>
    <n v="1"/>
    <x v="0"/>
    <x v="0"/>
    <s v="West"/>
    <x v="6"/>
    <s v="Hamilton"/>
  </r>
  <r>
    <n v="5407"/>
    <x v="221"/>
    <x v="15"/>
    <n v="29"/>
    <n v="15"/>
    <x v="0"/>
    <x v="0"/>
    <s v="West"/>
    <x v="6"/>
    <s v="Hamilton"/>
  </r>
  <r>
    <n v="5408"/>
    <x v="221"/>
    <x v="16"/>
    <n v="44"/>
    <n v="5"/>
    <x v="0"/>
    <x v="0"/>
    <s v="West"/>
    <x v="6"/>
    <s v="Hamilton"/>
  </r>
  <r>
    <n v="5409"/>
    <x v="221"/>
    <x v="17"/>
    <n v="24"/>
    <n v="1"/>
    <x v="0"/>
    <x v="0"/>
    <s v="West"/>
    <x v="6"/>
    <s v="Hamilton"/>
  </r>
  <r>
    <n v="5410"/>
    <x v="221"/>
    <x v="18"/>
    <n v="25"/>
    <n v="2"/>
    <x v="0"/>
    <x v="0"/>
    <s v="West"/>
    <x v="6"/>
    <s v="Hamilton"/>
  </r>
  <r>
    <n v="5411"/>
    <x v="221"/>
    <x v="19"/>
    <n v="27"/>
    <n v="10"/>
    <x v="0"/>
    <x v="0"/>
    <s v="West"/>
    <x v="6"/>
    <s v="Hamilton"/>
  </r>
  <r>
    <n v="5412"/>
    <x v="221"/>
    <x v="20"/>
    <n v="13"/>
    <n v="4"/>
    <x v="0"/>
    <x v="0"/>
    <s v="West"/>
    <x v="6"/>
    <s v="Hamilton"/>
  </r>
  <r>
    <n v="5413"/>
    <x v="221"/>
    <x v="21"/>
    <n v="19"/>
    <n v="7"/>
    <x v="0"/>
    <x v="0"/>
    <s v="West"/>
    <x v="6"/>
    <s v="Hamilton"/>
  </r>
  <r>
    <n v="5414"/>
    <x v="221"/>
    <x v="22"/>
    <n v="15"/>
    <n v="1"/>
    <x v="0"/>
    <x v="0"/>
    <s v="West"/>
    <x v="6"/>
    <s v="Hamilton"/>
  </r>
  <r>
    <n v="5415"/>
    <x v="221"/>
    <x v="23"/>
    <n v="14"/>
    <n v="2"/>
    <x v="0"/>
    <x v="0"/>
    <s v="West"/>
    <x v="6"/>
    <s v="Hamilton"/>
  </r>
  <r>
    <n v="5417"/>
    <x v="222"/>
    <x v="0"/>
    <n v="45"/>
    <n v="10"/>
    <x v="0"/>
    <x v="0"/>
    <s v="West"/>
    <x v="6"/>
    <s v="Hamilton"/>
  </r>
  <r>
    <n v="5418"/>
    <x v="222"/>
    <x v="1"/>
    <n v="60"/>
    <n v="5"/>
    <x v="0"/>
    <x v="0"/>
    <s v="West"/>
    <x v="6"/>
    <s v="Hamilton"/>
  </r>
  <r>
    <n v="5419"/>
    <x v="222"/>
    <x v="2"/>
    <n v="35"/>
    <n v="9"/>
    <x v="0"/>
    <x v="0"/>
    <s v="West"/>
    <x v="6"/>
    <s v="Hamilton"/>
  </r>
  <r>
    <n v="5420"/>
    <x v="222"/>
    <x v="3"/>
    <n v="36"/>
    <n v="3"/>
    <x v="0"/>
    <x v="0"/>
    <s v="West"/>
    <x v="6"/>
    <s v="Hamilton"/>
  </r>
  <r>
    <n v="5421"/>
    <x v="222"/>
    <x v="4"/>
    <n v="38"/>
    <n v="3"/>
    <x v="0"/>
    <x v="0"/>
    <s v="West"/>
    <x v="6"/>
    <s v="Hamilton"/>
  </r>
  <r>
    <n v="5422"/>
    <x v="222"/>
    <x v="5"/>
    <n v="22"/>
    <n v="2"/>
    <x v="0"/>
    <x v="0"/>
    <s v="West"/>
    <x v="6"/>
    <s v="Hamilton"/>
  </r>
  <r>
    <n v="5423"/>
    <x v="222"/>
    <x v="6"/>
    <n v="11"/>
    <n v="0"/>
    <x v="0"/>
    <x v="0"/>
    <s v="West"/>
    <x v="6"/>
    <s v="Hamilton"/>
  </r>
  <r>
    <n v="5424"/>
    <x v="222"/>
    <x v="7"/>
    <n v="15"/>
    <n v="2"/>
    <x v="0"/>
    <x v="0"/>
    <s v="West"/>
    <x v="6"/>
    <s v="Hamilton"/>
  </r>
  <r>
    <n v="5425"/>
    <x v="222"/>
    <x v="8"/>
    <n v="10"/>
    <n v="2"/>
    <x v="0"/>
    <x v="0"/>
    <s v="West"/>
    <x v="6"/>
    <s v="Hamilton"/>
  </r>
  <r>
    <n v="5426"/>
    <x v="222"/>
    <x v="9"/>
    <n v="5"/>
    <n v="0"/>
    <x v="0"/>
    <x v="0"/>
    <s v="West"/>
    <x v="6"/>
    <s v="Hamilton"/>
  </r>
  <r>
    <n v="5427"/>
    <x v="222"/>
    <x v="10"/>
    <n v="11"/>
    <n v="2"/>
    <x v="0"/>
    <x v="0"/>
    <s v="West"/>
    <x v="6"/>
    <s v="Hamilton"/>
  </r>
  <r>
    <n v="5428"/>
    <x v="222"/>
    <x v="11"/>
    <n v="25"/>
    <n v="2"/>
    <x v="0"/>
    <x v="0"/>
    <s v="West"/>
    <x v="6"/>
    <s v="Hamilton"/>
  </r>
  <r>
    <n v="5429"/>
    <x v="222"/>
    <x v="12"/>
    <n v="22"/>
    <n v="1"/>
    <x v="0"/>
    <x v="0"/>
    <s v="West"/>
    <x v="6"/>
    <s v="Hamilton"/>
  </r>
  <r>
    <n v="5430"/>
    <x v="222"/>
    <x v="13"/>
    <n v="24"/>
    <n v="3"/>
    <x v="0"/>
    <x v="0"/>
    <s v="West"/>
    <x v="6"/>
    <s v="Hamilton"/>
  </r>
  <r>
    <n v="5431"/>
    <x v="222"/>
    <x v="14"/>
    <n v="38"/>
    <n v="6"/>
    <x v="0"/>
    <x v="0"/>
    <s v="West"/>
    <x v="6"/>
    <s v="Hamilton"/>
  </r>
  <r>
    <n v="5432"/>
    <x v="222"/>
    <x v="15"/>
    <n v="22"/>
    <n v="4"/>
    <x v="0"/>
    <x v="0"/>
    <s v="West"/>
    <x v="6"/>
    <s v="Hamilton"/>
  </r>
  <r>
    <n v="5433"/>
    <x v="222"/>
    <x v="16"/>
    <n v="27"/>
    <n v="1"/>
    <x v="0"/>
    <x v="0"/>
    <s v="West"/>
    <x v="6"/>
    <s v="Hamilton"/>
  </r>
  <r>
    <n v="5434"/>
    <x v="222"/>
    <x v="17"/>
    <n v="21"/>
    <n v="0"/>
    <x v="0"/>
    <x v="0"/>
    <s v="West"/>
    <x v="6"/>
    <s v="Hamilton"/>
  </r>
  <r>
    <n v="5435"/>
    <x v="222"/>
    <x v="18"/>
    <n v="22"/>
    <n v="4"/>
    <x v="0"/>
    <x v="0"/>
    <s v="West"/>
    <x v="6"/>
    <s v="Hamilton"/>
  </r>
  <r>
    <n v="5436"/>
    <x v="222"/>
    <x v="19"/>
    <n v="21"/>
    <n v="6"/>
    <x v="0"/>
    <x v="0"/>
    <s v="West"/>
    <x v="6"/>
    <s v="Hamilton"/>
  </r>
  <r>
    <n v="5437"/>
    <x v="222"/>
    <x v="20"/>
    <n v="21"/>
    <n v="2"/>
    <x v="0"/>
    <x v="0"/>
    <s v="West"/>
    <x v="6"/>
    <s v="Hamilton"/>
  </r>
  <r>
    <n v="5438"/>
    <x v="222"/>
    <x v="21"/>
    <n v="11"/>
    <n v="5"/>
    <x v="0"/>
    <x v="0"/>
    <s v="West"/>
    <x v="6"/>
    <s v="Hamilton"/>
  </r>
  <r>
    <n v="5439"/>
    <x v="222"/>
    <x v="22"/>
    <n v="19"/>
    <n v="1"/>
    <x v="0"/>
    <x v="0"/>
    <s v="West"/>
    <x v="6"/>
    <s v="Hamilton"/>
  </r>
  <r>
    <n v="5440"/>
    <x v="222"/>
    <x v="23"/>
    <n v="18"/>
    <n v="4"/>
    <x v="0"/>
    <x v="0"/>
    <s v="West"/>
    <x v="6"/>
    <s v="Hamilton"/>
  </r>
  <r>
    <n v="5441"/>
    <x v="223"/>
    <x v="0"/>
    <n v="66"/>
    <n v="5"/>
    <x v="0"/>
    <x v="0"/>
    <s v="West"/>
    <x v="6"/>
    <s v="Hamilton"/>
  </r>
  <r>
    <n v="5442"/>
    <x v="223"/>
    <x v="1"/>
    <n v="73"/>
    <n v="7"/>
    <x v="0"/>
    <x v="0"/>
    <s v="West"/>
    <x v="6"/>
    <s v="Hamilton"/>
  </r>
  <r>
    <n v="5443"/>
    <x v="223"/>
    <x v="2"/>
    <n v="38"/>
    <n v="3"/>
    <x v="0"/>
    <x v="0"/>
    <s v="West"/>
    <x v="6"/>
    <s v="Hamilton"/>
  </r>
  <r>
    <n v="5444"/>
    <x v="223"/>
    <x v="3"/>
    <n v="36"/>
    <n v="5"/>
    <x v="0"/>
    <x v="0"/>
    <s v="West"/>
    <x v="6"/>
    <s v="Hamilton"/>
  </r>
  <r>
    <n v="5445"/>
    <x v="223"/>
    <x v="4"/>
    <n v="44"/>
    <n v="4"/>
    <x v="0"/>
    <x v="0"/>
    <s v="West"/>
    <x v="6"/>
    <s v="Hamilton"/>
  </r>
  <r>
    <n v="5446"/>
    <x v="223"/>
    <x v="5"/>
    <n v="22"/>
    <n v="1"/>
    <x v="0"/>
    <x v="0"/>
    <s v="West"/>
    <x v="6"/>
    <s v="Hamilton"/>
  </r>
  <r>
    <n v="5447"/>
    <x v="223"/>
    <x v="6"/>
    <n v="12"/>
    <n v="1"/>
    <x v="0"/>
    <x v="0"/>
    <s v="West"/>
    <x v="6"/>
    <s v="Hamilton"/>
  </r>
  <r>
    <n v="5448"/>
    <x v="223"/>
    <x v="7"/>
    <n v="8"/>
    <n v="1"/>
    <x v="0"/>
    <x v="0"/>
    <s v="West"/>
    <x v="6"/>
    <s v="Hamilton"/>
  </r>
  <r>
    <n v="5449"/>
    <x v="223"/>
    <x v="8"/>
    <n v="16"/>
    <n v="0"/>
    <x v="0"/>
    <x v="0"/>
    <s v="West"/>
    <x v="6"/>
    <s v="Hamilton"/>
  </r>
  <r>
    <n v="5450"/>
    <x v="223"/>
    <x v="9"/>
    <n v="18"/>
    <n v="1"/>
    <x v="0"/>
    <x v="0"/>
    <s v="West"/>
    <x v="6"/>
    <s v="Hamilton"/>
  </r>
  <r>
    <n v="5451"/>
    <x v="223"/>
    <x v="10"/>
    <n v="28"/>
    <n v="4"/>
    <x v="0"/>
    <x v="0"/>
    <s v="West"/>
    <x v="6"/>
    <s v="Hamilton"/>
  </r>
  <r>
    <n v="5452"/>
    <x v="223"/>
    <x v="11"/>
    <n v="28"/>
    <n v="2"/>
    <x v="0"/>
    <x v="0"/>
    <s v="West"/>
    <x v="6"/>
    <s v="Hamilton"/>
  </r>
  <r>
    <n v="5453"/>
    <x v="223"/>
    <x v="12"/>
    <n v="23"/>
    <n v="6"/>
    <x v="0"/>
    <x v="0"/>
    <s v="West"/>
    <x v="6"/>
    <s v="Hamilton"/>
  </r>
  <r>
    <n v="5454"/>
    <x v="223"/>
    <x v="13"/>
    <n v="35"/>
    <n v="5"/>
    <x v="0"/>
    <x v="0"/>
    <s v="West"/>
    <x v="6"/>
    <s v="Hamilton"/>
  </r>
  <r>
    <n v="5455"/>
    <x v="223"/>
    <x v="14"/>
    <n v="45"/>
    <n v="1"/>
    <x v="0"/>
    <x v="0"/>
    <s v="West"/>
    <x v="6"/>
    <s v="Hamilton"/>
  </r>
  <r>
    <n v="5456"/>
    <x v="223"/>
    <x v="15"/>
    <n v="39"/>
    <n v="12"/>
    <x v="0"/>
    <x v="0"/>
    <s v="West"/>
    <x v="6"/>
    <s v="Hamilton"/>
  </r>
  <r>
    <n v="5457"/>
    <x v="223"/>
    <x v="16"/>
    <n v="45"/>
    <n v="8"/>
    <x v="0"/>
    <x v="0"/>
    <s v="West"/>
    <x v="6"/>
    <s v="Hamilton"/>
  </r>
  <r>
    <n v="5458"/>
    <x v="223"/>
    <x v="17"/>
    <n v="17"/>
    <n v="4"/>
    <x v="0"/>
    <x v="0"/>
    <s v="West"/>
    <x v="6"/>
    <s v="Hamilton"/>
  </r>
  <r>
    <n v="5459"/>
    <x v="223"/>
    <x v="18"/>
    <n v="40"/>
    <n v="4"/>
    <x v="0"/>
    <x v="0"/>
    <s v="West"/>
    <x v="6"/>
    <s v="Hamilton"/>
  </r>
  <r>
    <n v="5460"/>
    <x v="223"/>
    <x v="19"/>
    <n v="23"/>
    <n v="4"/>
    <x v="0"/>
    <x v="0"/>
    <s v="West"/>
    <x v="6"/>
    <s v="Hamilton"/>
  </r>
  <r>
    <n v="5461"/>
    <x v="223"/>
    <x v="20"/>
    <n v="25"/>
    <n v="1"/>
    <x v="0"/>
    <x v="0"/>
    <s v="West"/>
    <x v="6"/>
    <s v="Hamilton"/>
  </r>
  <r>
    <n v="5462"/>
    <x v="223"/>
    <x v="21"/>
    <n v="16"/>
    <n v="5"/>
    <x v="0"/>
    <x v="0"/>
    <s v="West"/>
    <x v="6"/>
    <s v="Hamilton"/>
  </r>
  <r>
    <n v="5463"/>
    <x v="223"/>
    <x v="22"/>
    <n v="21"/>
    <n v="6"/>
    <x v="0"/>
    <x v="0"/>
    <s v="West"/>
    <x v="6"/>
    <s v="Hamilton"/>
  </r>
  <r>
    <n v="5464"/>
    <x v="223"/>
    <x v="23"/>
    <n v="21"/>
    <n v="9"/>
    <x v="0"/>
    <x v="0"/>
    <s v="West"/>
    <x v="6"/>
    <s v="Hamilton"/>
  </r>
  <r>
    <n v="5465"/>
    <x v="224"/>
    <x v="0"/>
    <n v="129"/>
    <n v="3"/>
    <x v="0"/>
    <x v="0"/>
    <s v="West"/>
    <x v="6"/>
    <s v="Hamilton"/>
  </r>
  <r>
    <n v="5466"/>
    <x v="224"/>
    <x v="1"/>
    <n v="88"/>
    <n v="15"/>
    <x v="0"/>
    <x v="0"/>
    <s v="West"/>
    <x v="6"/>
    <s v="Hamilton"/>
  </r>
  <r>
    <n v="5467"/>
    <x v="224"/>
    <x v="2"/>
    <n v="115"/>
    <n v="9"/>
    <x v="0"/>
    <x v="0"/>
    <s v="West"/>
    <x v="6"/>
    <s v="Hamilton"/>
  </r>
  <r>
    <n v="5468"/>
    <x v="224"/>
    <x v="3"/>
    <n v="55"/>
    <n v="7"/>
    <x v="0"/>
    <x v="0"/>
    <s v="West"/>
    <x v="6"/>
    <s v="Hamilton"/>
  </r>
  <r>
    <n v="5469"/>
    <x v="224"/>
    <x v="4"/>
    <n v="58"/>
    <n v="1"/>
    <x v="0"/>
    <x v="0"/>
    <s v="West"/>
    <x v="6"/>
    <s v="Hamilton"/>
  </r>
  <r>
    <n v="5470"/>
    <x v="224"/>
    <x v="5"/>
    <n v="42"/>
    <n v="3"/>
    <x v="0"/>
    <x v="0"/>
    <s v="West"/>
    <x v="6"/>
    <s v="Hamilton"/>
  </r>
  <r>
    <n v="5471"/>
    <x v="224"/>
    <x v="6"/>
    <n v="31"/>
    <n v="3"/>
    <x v="0"/>
    <x v="0"/>
    <s v="West"/>
    <x v="6"/>
    <s v="Hamilton"/>
  </r>
  <r>
    <n v="5472"/>
    <x v="224"/>
    <x v="7"/>
    <n v="12"/>
    <n v="2"/>
    <x v="0"/>
    <x v="0"/>
    <s v="West"/>
    <x v="6"/>
    <s v="Hamilton"/>
  </r>
  <r>
    <n v="5473"/>
    <x v="224"/>
    <x v="8"/>
    <n v="18"/>
    <n v="1"/>
    <x v="0"/>
    <x v="0"/>
    <s v="West"/>
    <x v="6"/>
    <s v="Hamilton"/>
  </r>
  <r>
    <n v="5474"/>
    <x v="224"/>
    <x v="9"/>
    <n v="17"/>
    <n v="1"/>
    <x v="0"/>
    <x v="0"/>
    <s v="West"/>
    <x v="6"/>
    <s v="Hamilton"/>
  </r>
  <r>
    <n v="5475"/>
    <x v="224"/>
    <x v="10"/>
    <n v="25"/>
    <n v="3"/>
    <x v="0"/>
    <x v="0"/>
    <s v="West"/>
    <x v="6"/>
    <s v="Hamilton"/>
  </r>
  <r>
    <n v="5476"/>
    <x v="224"/>
    <x v="11"/>
    <n v="23"/>
    <n v="6"/>
    <x v="0"/>
    <x v="0"/>
    <s v="West"/>
    <x v="6"/>
    <s v="Hamilton"/>
  </r>
  <r>
    <n v="5477"/>
    <x v="224"/>
    <x v="12"/>
    <n v="26"/>
    <n v="7"/>
    <x v="0"/>
    <x v="0"/>
    <s v="West"/>
    <x v="6"/>
    <s v="Hamilton"/>
  </r>
  <r>
    <n v="5478"/>
    <x v="224"/>
    <x v="13"/>
    <n v="61"/>
    <n v="4"/>
    <x v="0"/>
    <x v="0"/>
    <s v="West"/>
    <x v="6"/>
    <s v="Hamilton"/>
  </r>
  <r>
    <n v="5479"/>
    <x v="224"/>
    <x v="14"/>
    <n v="56"/>
    <n v="10"/>
    <x v="0"/>
    <x v="0"/>
    <s v="West"/>
    <x v="6"/>
    <s v="Hamilton"/>
  </r>
  <r>
    <n v="5480"/>
    <x v="224"/>
    <x v="15"/>
    <n v="63"/>
    <n v="16"/>
    <x v="0"/>
    <x v="0"/>
    <s v="West"/>
    <x v="6"/>
    <s v="Hamilton"/>
  </r>
  <r>
    <n v="5481"/>
    <x v="224"/>
    <x v="16"/>
    <n v="100"/>
    <n v="13"/>
    <x v="0"/>
    <x v="0"/>
    <s v="West"/>
    <x v="6"/>
    <s v="Hamilton"/>
  </r>
  <r>
    <n v="5482"/>
    <x v="224"/>
    <x v="17"/>
    <n v="75"/>
    <n v="8"/>
    <x v="0"/>
    <x v="0"/>
    <s v="West"/>
    <x v="6"/>
    <s v="Hamilton"/>
  </r>
  <r>
    <n v="5483"/>
    <x v="224"/>
    <x v="18"/>
    <n v="47"/>
    <n v="13"/>
    <x v="0"/>
    <x v="0"/>
    <s v="West"/>
    <x v="6"/>
    <s v="Hamilton"/>
  </r>
  <r>
    <n v="5484"/>
    <x v="224"/>
    <x v="19"/>
    <n v="59"/>
    <n v="14"/>
    <x v="0"/>
    <x v="0"/>
    <s v="West"/>
    <x v="6"/>
    <s v="Hamilton"/>
  </r>
  <r>
    <n v="5485"/>
    <x v="224"/>
    <x v="20"/>
    <n v="62"/>
    <n v="4"/>
    <x v="0"/>
    <x v="0"/>
    <s v="West"/>
    <x v="6"/>
    <s v="Hamilton"/>
  </r>
  <r>
    <n v="5486"/>
    <x v="224"/>
    <x v="21"/>
    <n v="36"/>
    <n v="2"/>
    <x v="0"/>
    <x v="0"/>
    <s v="West"/>
    <x v="6"/>
    <s v="Hamilton"/>
  </r>
  <r>
    <n v="5487"/>
    <x v="224"/>
    <x v="22"/>
    <n v="27"/>
    <n v="6"/>
    <x v="0"/>
    <x v="0"/>
    <s v="West"/>
    <x v="6"/>
    <s v="Hamilton"/>
  </r>
  <r>
    <n v="5488"/>
    <x v="224"/>
    <x v="23"/>
    <n v="46"/>
    <n v="8"/>
    <x v="0"/>
    <x v="0"/>
    <s v="West"/>
    <x v="6"/>
    <s v="Hamilton"/>
  </r>
  <r>
    <n v="5489"/>
    <x v="225"/>
    <x v="0"/>
    <n v="15"/>
    <n v="0"/>
    <x v="0"/>
    <x v="0"/>
    <s v="Central"/>
    <x v="5"/>
    <s v="Milton"/>
  </r>
  <r>
    <n v="5490"/>
    <x v="225"/>
    <x v="1"/>
    <n v="22"/>
    <n v="0"/>
    <x v="0"/>
    <x v="0"/>
    <s v="Central"/>
    <x v="5"/>
    <s v="Milton"/>
  </r>
  <r>
    <n v="5491"/>
    <x v="225"/>
    <x v="2"/>
    <n v="7"/>
    <n v="0"/>
    <x v="0"/>
    <x v="0"/>
    <s v="Central"/>
    <x v="5"/>
    <s v="Milton"/>
  </r>
  <r>
    <n v="5492"/>
    <x v="225"/>
    <x v="3"/>
    <n v="14"/>
    <n v="1"/>
    <x v="0"/>
    <x v="0"/>
    <s v="Central"/>
    <x v="5"/>
    <s v="Milton"/>
  </r>
  <r>
    <n v="5493"/>
    <x v="225"/>
    <x v="4"/>
    <n v="11"/>
    <n v="0"/>
    <x v="0"/>
    <x v="0"/>
    <s v="Central"/>
    <x v="5"/>
    <s v="Milton"/>
  </r>
  <r>
    <n v="5494"/>
    <x v="225"/>
    <x v="5"/>
    <n v="7"/>
    <n v="0"/>
    <x v="0"/>
    <x v="0"/>
    <s v="Central"/>
    <x v="5"/>
    <s v="Milton"/>
  </r>
  <r>
    <n v="5495"/>
    <x v="225"/>
    <x v="6"/>
    <n v="7"/>
    <n v="0"/>
    <x v="0"/>
    <x v="0"/>
    <s v="Central"/>
    <x v="5"/>
    <s v="Milton"/>
  </r>
  <r>
    <n v="5496"/>
    <x v="225"/>
    <x v="7"/>
    <n v="3"/>
    <n v="0"/>
    <x v="0"/>
    <x v="0"/>
    <s v="Central"/>
    <x v="5"/>
    <s v="Milton"/>
  </r>
  <r>
    <n v="5497"/>
    <x v="225"/>
    <x v="8"/>
    <n v="11"/>
    <n v="0"/>
    <x v="0"/>
    <x v="0"/>
    <s v="Central"/>
    <x v="5"/>
    <s v="Milton"/>
  </r>
  <r>
    <n v="5498"/>
    <x v="225"/>
    <x v="9"/>
    <n v="5"/>
    <n v="2"/>
    <x v="0"/>
    <x v="0"/>
    <s v="Central"/>
    <x v="5"/>
    <s v="Milton"/>
  </r>
  <r>
    <n v="5499"/>
    <x v="225"/>
    <x v="10"/>
    <n v="15"/>
    <n v="2"/>
    <x v="0"/>
    <x v="0"/>
    <s v="Central"/>
    <x v="5"/>
    <s v="Milton"/>
  </r>
  <r>
    <n v="5500"/>
    <x v="225"/>
    <x v="11"/>
    <n v="6"/>
    <n v="0"/>
    <x v="0"/>
    <x v="0"/>
    <s v="Central"/>
    <x v="5"/>
    <s v="Milton"/>
  </r>
  <r>
    <n v="5501"/>
    <x v="225"/>
    <x v="12"/>
    <n v="10"/>
    <n v="0"/>
    <x v="0"/>
    <x v="0"/>
    <s v="Central"/>
    <x v="5"/>
    <s v="Milton"/>
  </r>
  <r>
    <n v="5502"/>
    <x v="225"/>
    <x v="13"/>
    <n v="6"/>
    <n v="4"/>
    <x v="0"/>
    <x v="0"/>
    <s v="Central"/>
    <x v="5"/>
    <s v="Milton"/>
  </r>
  <r>
    <n v="5503"/>
    <x v="225"/>
    <x v="14"/>
    <n v="10"/>
    <n v="0"/>
    <x v="0"/>
    <x v="0"/>
    <s v="Central"/>
    <x v="5"/>
    <s v="Milton"/>
  </r>
  <r>
    <n v="5504"/>
    <x v="225"/>
    <x v="15"/>
    <n v="7"/>
    <n v="1"/>
    <x v="0"/>
    <x v="0"/>
    <s v="Central"/>
    <x v="5"/>
    <s v="Milton"/>
  </r>
  <r>
    <n v="5505"/>
    <x v="225"/>
    <x v="16"/>
    <n v="11"/>
    <n v="2"/>
    <x v="0"/>
    <x v="0"/>
    <s v="Central"/>
    <x v="5"/>
    <s v="Milton"/>
  </r>
  <r>
    <n v="5506"/>
    <x v="225"/>
    <x v="17"/>
    <n v="6"/>
    <n v="0"/>
    <x v="0"/>
    <x v="0"/>
    <s v="Central"/>
    <x v="5"/>
    <s v="Milton"/>
  </r>
  <r>
    <n v="5507"/>
    <x v="225"/>
    <x v="18"/>
    <n v="9"/>
    <n v="0"/>
    <x v="0"/>
    <x v="0"/>
    <s v="Central"/>
    <x v="5"/>
    <s v="Milton"/>
  </r>
  <r>
    <n v="5508"/>
    <x v="225"/>
    <x v="19"/>
    <n v="3"/>
    <n v="0"/>
    <x v="0"/>
    <x v="0"/>
    <s v="Central"/>
    <x v="5"/>
    <s v="Milton"/>
  </r>
  <r>
    <n v="5509"/>
    <x v="225"/>
    <x v="20"/>
    <n v="5"/>
    <n v="0"/>
    <x v="0"/>
    <x v="0"/>
    <s v="Central"/>
    <x v="5"/>
    <s v="Milton"/>
  </r>
  <r>
    <n v="5510"/>
    <x v="225"/>
    <x v="21"/>
    <n v="5"/>
    <n v="1"/>
    <x v="0"/>
    <x v="0"/>
    <s v="Central"/>
    <x v="5"/>
    <s v="Milton"/>
  </r>
  <r>
    <n v="5511"/>
    <x v="225"/>
    <x v="22"/>
    <n v="7"/>
    <n v="0"/>
    <x v="0"/>
    <x v="0"/>
    <s v="Central"/>
    <x v="5"/>
    <s v="Milton"/>
  </r>
  <r>
    <n v="5512"/>
    <x v="225"/>
    <x v="23"/>
    <n v="3"/>
    <n v="0"/>
    <x v="0"/>
    <x v="0"/>
    <s v="Central"/>
    <x v="5"/>
    <s v="Milton"/>
  </r>
  <r>
    <n v="5513"/>
    <x v="226"/>
    <x v="0"/>
    <n v="59"/>
    <n v="9"/>
    <x v="0"/>
    <x v="0"/>
    <s v="West"/>
    <x v="6"/>
    <s v="Hamilton"/>
  </r>
  <r>
    <n v="5514"/>
    <x v="226"/>
    <x v="1"/>
    <n v="55"/>
    <n v="16"/>
    <x v="0"/>
    <x v="0"/>
    <s v="West"/>
    <x v="6"/>
    <s v="Hamilton"/>
  </r>
  <r>
    <n v="5515"/>
    <x v="226"/>
    <x v="2"/>
    <n v="36"/>
    <n v="11"/>
    <x v="0"/>
    <x v="0"/>
    <s v="West"/>
    <x v="6"/>
    <s v="Hamilton"/>
  </r>
  <r>
    <n v="5516"/>
    <x v="226"/>
    <x v="3"/>
    <n v="30"/>
    <n v="5"/>
    <x v="0"/>
    <x v="0"/>
    <s v="West"/>
    <x v="6"/>
    <s v="Hamilton"/>
  </r>
  <r>
    <n v="5517"/>
    <x v="226"/>
    <x v="4"/>
    <n v="27"/>
    <n v="2"/>
    <x v="0"/>
    <x v="0"/>
    <s v="West"/>
    <x v="6"/>
    <s v="Hamilton"/>
  </r>
  <r>
    <n v="5518"/>
    <x v="226"/>
    <x v="5"/>
    <n v="15"/>
    <n v="2"/>
    <x v="0"/>
    <x v="0"/>
    <s v="West"/>
    <x v="6"/>
    <s v="Hamilton"/>
  </r>
  <r>
    <n v="5519"/>
    <x v="226"/>
    <x v="6"/>
    <n v="15"/>
    <n v="3"/>
    <x v="0"/>
    <x v="0"/>
    <s v="West"/>
    <x v="6"/>
    <s v="Hamilton"/>
  </r>
  <r>
    <n v="5520"/>
    <x v="226"/>
    <x v="7"/>
    <n v="10"/>
    <n v="0"/>
    <x v="0"/>
    <x v="0"/>
    <s v="West"/>
    <x v="6"/>
    <s v="Hamilton"/>
  </r>
  <r>
    <n v="5521"/>
    <x v="226"/>
    <x v="8"/>
    <n v="7"/>
    <n v="1"/>
    <x v="0"/>
    <x v="0"/>
    <s v="West"/>
    <x v="6"/>
    <s v="Hamilton"/>
  </r>
  <r>
    <n v="5522"/>
    <x v="226"/>
    <x v="9"/>
    <n v="10"/>
    <n v="6"/>
    <x v="0"/>
    <x v="0"/>
    <s v="West"/>
    <x v="6"/>
    <s v="Hamilton"/>
  </r>
  <r>
    <n v="5523"/>
    <x v="226"/>
    <x v="10"/>
    <n v="30"/>
    <n v="7"/>
    <x v="0"/>
    <x v="0"/>
    <s v="West"/>
    <x v="6"/>
    <s v="Hamilton"/>
  </r>
  <r>
    <n v="5524"/>
    <x v="226"/>
    <x v="11"/>
    <n v="19"/>
    <n v="8"/>
    <x v="0"/>
    <x v="0"/>
    <s v="West"/>
    <x v="6"/>
    <s v="Hamilton"/>
  </r>
  <r>
    <n v="5525"/>
    <x v="226"/>
    <x v="12"/>
    <n v="16"/>
    <n v="5"/>
    <x v="0"/>
    <x v="0"/>
    <s v="West"/>
    <x v="6"/>
    <s v="Hamilton"/>
  </r>
  <r>
    <n v="5526"/>
    <x v="226"/>
    <x v="13"/>
    <n v="33"/>
    <n v="10"/>
    <x v="0"/>
    <x v="0"/>
    <s v="West"/>
    <x v="6"/>
    <s v="Hamilton"/>
  </r>
  <r>
    <n v="5527"/>
    <x v="226"/>
    <x v="14"/>
    <n v="23"/>
    <n v="6"/>
    <x v="0"/>
    <x v="0"/>
    <s v="West"/>
    <x v="6"/>
    <s v="Hamilton"/>
  </r>
  <r>
    <n v="5528"/>
    <x v="226"/>
    <x v="15"/>
    <n v="15"/>
    <n v="13"/>
    <x v="0"/>
    <x v="0"/>
    <s v="West"/>
    <x v="6"/>
    <s v="Hamilton"/>
  </r>
  <r>
    <n v="5529"/>
    <x v="226"/>
    <x v="16"/>
    <n v="36"/>
    <n v="6"/>
    <x v="0"/>
    <x v="0"/>
    <s v="West"/>
    <x v="6"/>
    <s v="Hamilton"/>
  </r>
  <r>
    <n v="5530"/>
    <x v="226"/>
    <x v="17"/>
    <n v="22"/>
    <n v="13"/>
    <x v="0"/>
    <x v="0"/>
    <s v="West"/>
    <x v="6"/>
    <s v="Hamilton"/>
  </r>
  <r>
    <n v="5531"/>
    <x v="226"/>
    <x v="18"/>
    <n v="20"/>
    <n v="4"/>
    <x v="0"/>
    <x v="0"/>
    <s v="West"/>
    <x v="6"/>
    <s v="Hamilton"/>
  </r>
  <r>
    <n v="5532"/>
    <x v="226"/>
    <x v="19"/>
    <n v="16"/>
    <n v="5"/>
    <x v="0"/>
    <x v="0"/>
    <s v="West"/>
    <x v="6"/>
    <s v="Hamilton"/>
  </r>
  <r>
    <n v="5533"/>
    <x v="226"/>
    <x v="20"/>
    <n v="13"/>
    <n v="6"/>
    <x v="0"/>
    <x v="0"/>
    <s v="West"/>
    <x v="6"/>
    <s v="Hamilton"/>
  </r>
  <r>
    <n v="5534"/>
    <x v="226"/>
    <x v="21"/>
    <n v="9"/>
    <n v="4"/>
    <x v="0"/>
    <x v="0"/>
    <s v="West"/>
    <x v="6"/>
    <s v="Hamilton"/>
  </r>
  <r>
    <n v="5535"/>
    <x v="226"/>
    <x v="22"/>
    <n v="16"/>
    <n v="7"/>
    <x v="0"/>
    <x v="0"/>
    <s v="West"/>
    <x v="6"/>
    <s v="Hamilton"/>
  </r>
  <r>
    <n v="5536"/>
    <x v="226"/>
    <x v="23"/>
    <n v="14"/>
    <n v="10"/>
    <x v="0"/>
    <x v="0"/>
    <s v="West"/>
    <x v="6"/>
    <s v="Hamilton"/>
  </r>
  <r>
    <n v="5537"/>
    <x v="227"/>
    <x v="0"/>
    <n v="78"/>
    <n v="11"/>
    <x v="0"/>
    <x v="0"/>
    <s v="West"/>
    <x v="6"/>
    <s v="Hamilton"/>
  </r>
  <r>
    <n v="5538"/>
    <x v="227"/>
    <x v="1"/>
    <n v="60"/>
    <n v="20"/>
    <x v="0"/>
    <x v="0"/>
    <s v="West"/>
    <x v="6"/>
    <s v="Hamilton"/>
  </r>
  <r>
    <n v="5539"/>
    <x v="227"/>
    <x v="2"/>
    <n v="47"/>
    <n v="5"/>
    <x v="0"/>
    <x v="0"/>
    <s v="West"/>
    <x v="6"/>
    <s v="Hamilton"/>
  </r>
  <r>
    <n v="5540"/>
    <x v="227"/>
    <x v="3"/>
    <n v="52"/>
    <n v="8"/>
    <x v="0"/>
    <x v="0"/>
    <s v="West"/>
    <x v="6"/>
    <s v="Hamilton"/>
  </r>
  <r>
    <n v="5541"/>
    <x v="227"/>
    <x v="4"/>
    <n v="28"/>
    <n v="10"/>
    <x v="0"/>
    <x v="0"/>
    <s v="West"/>
    <x v="6"/>
    <s v="Hamilton"/>
  </r>
  <r>
    <n v="5542"/>
    <x v="227"/>
    <x v="5"/>
    <n v="17"/>
    <n v="3"/>
    <x v="0"/>
    <x v="0"/>
    <s v="West"/>
    <x v="6"/>
    <s v="Hamilton"/>
  </r>
  <r>
    <n v="5543"/>
    <x v="227"/>
    <x v="6"/>
    <n v="15"/>
    <n v="3"/>
    <x v="0"/>
    <x v="0"/>
    <s v="West"/>
    <x v="6"/>
    <s v="Hamilton"/>
  </r>
  <r>
    <n v="5544"/>
    <x v="227"/>
    <x v="7"/>
    <n v="10"/>
    <n v="1"/>
    <x v="0"/>
    <x v="0"/>
    <s v="West"/>
    <x v="6"/>
    <s v="Hamilton"/>
  </r>
  <r>
    <n v="5545"/>
    <x v="227"/>
    <x v="8"/>
    <n v="22"/>
    <n v="1"/>
    <x v="0"/>
    <x v="0"/>
    <s v="West"/>
    <x v="6"/>
    <s v="Hamilton"/>
  </r>
  <r>
    <n v="5546"/>
    <x v="227"/>
    <x v="9"/>
    <n v="6"/>
    <n v="4"/>
    <x v="0"/>
    <x v="0"/>
    <s v="West"/>
    <x v="6"/>
    <s v="Hamilton"/>
  </r>
  <r>
    <n v="5547"/>
    <x v="227"/>
    <x v="10"/>
    <n v="13"/>
    <n v="5"/>
    <x v="0"/>
    <x v="0"/>
    <s v="West"/>
    <x v="6"/>
    <s v="Hamilton"/>
  </r>
  <r>
    <n v="5548"/>
    <x v="227"/>
    <x v="11"/>
    <n v="24"/>
    <n v="6"/>
    <x v="0"/>
    <x v="0"/>
    <s v="West"/>
    <x v="6"/>
    <s v="Hamilton"/>
  </r>
  <r>
    <n v="5549"/>
    <x v="227"/>
    <x v="12"/>
    <n v="45"/>
    <n v="9"/>
    <x v="0"/>
    <x v="0"/>
    <s v="West"/>
    <x v="6"/>
    <s v="Hamilton"/>
  </r>
  <r>
    <n v="5550"/>
    <x v="227"/>
    <x v="13"/>
    <n v="46"/>
    <n v="7"/>
    <x v="0"/>
    <x v="0"/>
    <s v="West"/>
    <x v="6"/>
    <s v="Hamilton"/>
  </r>
  <r>
    <n v="5551"/>
    <x v="227"/>
    <x v="14"/>
    <n v="36"/>
    <n v="14"/>
    <x v="0"/>
    <x v="0"/>
    <s v="West"/>
    <x v="6"/>
    <s v="Hamilton"/>
  </r>
  <r>
    <n v="5552"/>
    <x v="227"/>
    <x v="15"/>
    <n v="22"/>
    <n v="9"/>
    <x v="0"/>
    <x v="0"/>
    <s v="West"/>
    <x v="6"/>
    <s v="Hamilton"/>
  </r>
  <r>
    <n v="5553"/>
    <x v="227"/>
    <x v="16"/>
    <n v="37"/>
    <n v="9"/>
    <x v="0"/>
    <x v="0"/>
    <s v="West"/>
    <x v="6"/>
    <s v="Hamilton"/>
  </r>
  <r>
    <n v="5554"/>
    <x v="227"/>
    <x v="17"/>
    <n v="24"/>
    <n v="3"/>
    <x v="0"/>
    <x v="0"/>
    <s v="West"/>
    <x v="6"/>
    <s v="Hamilton"/>
  </r>
  <r>
    <n v="5555"/>
    <x v="227"/>
    <x v="18"/>
    <n v="40"/>
    <n v="7"/>
    <x v="0"/>
    <x v="0"/>
    <s v="West"/>
    <x v="6"/>
    <s v="Hamilton"/>
  </r>
  <r>
    <n v="5556"/>
    <x v="227"/>
    <x v="19"/>
    <n v="26"/>
    <n v="5"/>
    <x v="0"/>
    <x v="0"/>
    <s v="West"/>
    <x v="6"/>
    <s v="Hamilton"/>
  </r>
  <r>
    <n v="5557"/>
    <x v="227"/>
    <x v="20"/>
    <n v="25"/>
    <n v="3"/>
    <x v="0"/>
    <x v="0"/>
    <s v="West"/>
    <x v="6"/>
    <s v="Hamilton"/>
  </r>
  <r>
    <n v="5558"/>
    <x v="227"/>
    <x v="21"/>
    <n v="21"/>
    <n v="2"/>
    <x v="0"/>
    <x v="0"/>
    <s v="West"/>
    <x v="6"/>
    <s v="Hamilton"/>
  </r>
  <r>
    <n v="5559"/>
    <x v="227"/>
    <x v="22"/>
    <n v="26"/>
    <n v="7"/>
    <x v="0"/>
    <x v="0"/>
    <s v="West"/>
    <x v="6"/>
    <s v="Hamilton"/>
  </r>
  <r>
    <n v="5560"/>
    <x v="227"/>
    <x v="23"/>
    <n v="42"/>
    <n v="5"/>
    <x v="0"/>
    <x v="0"/>
    <s v="West"/>
    <x v="6"/>
    <s v="Hamilton"/>
  </r>
  <r>
    <n v="5561"/>
    <x v="228"/>
    <x v="0"/>
    <n v="5"/>
    <n v="0"/>
    <x v="0"/>
    <x v="0"/>
    <s v="Central"/>
    <x v="4"/>
    <s v="South Georgian Bay"/>
  </r>
  <r>
    <n v="5562"/>
    <x v="228"/>
    <x v="1"/>
    <n v="3"/>
    <n v="0"/>
    <x v="0"/>
    <x v="0"/>
    <s v="Central"/>
    <x v="4"/>
    <s v="South Georgian Bay"/>
  </r>
  <r>
    <n v="5563"/>
    <x v="228"/>
    <x v="2"/>
    <n v="3"/>
    <n v="0"/>
    <x v="0"/>
    <x v="0"/>
    <s v="Central"/>
    <x v="4"/>
    <s v="South Georgian Bay"/>
  </r>
  <r>
    <n v="5564"/>
    <x v="228"/>
    <x v="3"/>
    <n v="5"/>
    <n v="0"/>
    <x v="0"/>
    <x v="0"/>
    <s v="Central"/>
    <x v="4"/>
    <s v="South Georgian Bay"/>
  </r>
  <r>
    <n v="5565"/>
    <x v="228"/>
    <x v="4"/>
    <n v="5"/>
    <n v="0"/>
    <x v="0"/>
    <x v="0"/>
    <s v="Central"/>
    <x v="4"/>
    <s v="South Georgian Bay"/>
  </r>
  <r>
    <n v="5566"/>
    <x v="228"/>
    <x v="5"/>
    <n v="1"/>
    <n v="0"/>
    <x v="0"/>
    <x v="0"/>
    <s v="Central"/>
    <x v="4"/>
    <s v="South Georgian Bay"/>
  </r>
  <r>
    <n v="5567"/>
    <x v="228"/>
    <x v="6"/>
    <n v="2"/>
    <n v="0"/>
    <x v="0"/>
    <x v="0"/>
    <s v="Central"/>
    <x v="4"/>
    <s v="South Georgian Bay"/>
  </r>
  <r>
    <n v="5568"/>
    <x v="228"/>
    <x v="7"/>
    <n v="2"/>
    <n v="0"/>
    <x v="0"/>
    <x v="0"/>
    <s v="Central"/>
    <x v="4"/>
    <s v="South Georgian Bay"/>
  </r>
  <r>
    <n v="5569"/>
    <x v="228"/>
    <x v="8"/>
    <n v="1"/>
    <n v="0"/>
    <x v="0"/>
    <x v="0"/>
    <s v="Central"/>
    <x v="4"/>
    <s v="South Georgian Bay"/>
  </r>
  <r>
    <n v="5570"/>
    <x v="228"/>
    <x v="10"/>
    <n v="1"/>
    <n v="0"/>
    <x v="0"/>
    <x v="0"/>
    <s v="Central"/>
    <x v="4"/>
    <s v="South Georgian Bay"/>
  </r>
  <r>
    <n v="5571"/>
    <x v="228"/>
    <x v="12"/>
    <n v="3"/>
    <n v="0"/>
    <x v="0"/>
    <x v="0"/>
    <s v="Central"/>
    <x v="4"/>
    <s v="South Georgian Bay"/>
  </r>
  <r>
    <n v="5572"/>
    <x v="228"/>
    <x v="14"/>
    <n v="2"/>
    <n v="0"/>
    <x v="0"/>
    <x v="0"/>
    <s v="Central"/>
    <x v="4"/>
    <s v="South Georgian Bay"/>
  </r>
  <r>
    <n v="5573"/>
    <x v="228"/>
    <x v="15"/>
    <n v="2"/>
    <n v="0"/>
    <x v="0"/>
    <x v="0"/>
    <s v="Central"/>
    <x v="4"/>
    <s v="South Georgian Bay"/>
  </r>
  <r>
    <n v="5574"/>
    <x v="228"/>
    <x v="16"/>
    <n v="3"/>
    <n v="0"/>
    <x v="0"/>
    <x v="0"/>
    <s v="Central"/>
    <x v="4"/>
    <s v="South Georgian Bay"/>
  </r>
  <r>
    <n v="5575"/>
    <x v="228"/>
    <x v="17"/>
    <n v="1"/>
    <n v="0"/>
    <x v="0"/>
    <x v="0"/>
    <s v="Central"/>
    <x v="4"/>
    <s v="South Georgian Bay"/>
  </r>
  <r>
    <n v="5576"/>
    <x v="228"/>
    <x v="18"/>
    <n v="1"/>
    <n v="0"/>
    <x v="0"/>
    <x v="0"/>
    <s v="Central"/>
    <x v="4"/>
    <s v="South Georgian Bay"/>
  </r>
  <r>
    <n v="5577"/>
    <x v="228"/>
    <x v="19"/>
    <n v="3"/>
    <n v="0"/>
    <x v="0"/>
    <x v="0"/>
    <s v="Central"/>
    <x v="4"/>
    <s v="South Georgian Bay"/>
  </r>
  <r>
    <n v="5578"/>
    <x v="228"/>
    <x v="20"/>
    <n v="3"/>
    <n v="0"/>
    <x v="0"/>
    <x v="0"/>
    <s v="Central"/>
    <x v="4"/>
    <s v="South Georgian Bay"/>
  </r>
  <r>
    <n v="5579"/>
    <x v="228"/>
    <x v="21"/>
    <n v="1"/>
    <n v="0"/>
    <x v="0"/>
    <x v="0"/>
    <s v="Central"/>
    <x v="4"/>
    <s v="South Georgian Bay"/>
  </r>
  <r>
    <n v="5580"/>
    <x v="228"/>
    <x v="22"/>
    <n v="1"/>
    <n v="0"/>
    <x v="0"/>
    <x v="0"/>
    <s v="Central"/>
    <x v="4"/>
    <s v="South Georgian Bay"/>
  </r>
  <r>
    <n v="5581"/>
    <x v="229"/>
    <x v="0"/>
    <n v="41"/>
    <n v="0"/>
    <x v="0"/>
    <x v="0"/>
    <s v="West"/>
    <x v="6"/>
    <s v="Hamilton"/>
  </r>
  <r>
    <n v="5582"/>
    <x v="229"/>
    <x v="1"/>
    <n v="38"/>
    <n v="3"/>
    <x v="0"/>
    <x v="0"/>
    <s v="West"/>
    <x v="6"/>
    <s v="Hamilton"/>
  </r>
  <r>
    <n v="5583"/>
    <x v="229"/>
    <x v="2"/>
    <n v="29"/>
    <n v="5"/>
    <x v="0"/>
    <x v="0"/>
    <s v="West"/>
    <x v="6"/>
    <s v="Hamilton"/>
  </r>
  <r>
    <n v="5584"/>
    <x v="229"/>
    <x v="3"/>
    <n v="19"/>
    <n v="4"/>
    <x v="0"/>
    <x v="0"/>
    <s v="West"/>
    <x v="6"/>
    <s v="Hamilton"/>
  </r>
  <r>
    <n v="5585"/>
    <x v="229"/>
    <x v="4"/>
    <n v="15"/>
    <n v="1"/>
    <x v="0"/>
    <x v="0"/>
    <s v="West"/>
    <x v="6"/>
    <s v="Hamilton"/>
  </r>
  <r>
    <n v="5586"/>
    <x v="229"/>
    <x v="5"/>
    <n v="18"/>
    <n v="1"/>
    <x v="0"/>
    <x v="0"/>
    <s v="West"/>
    <x v="6"/>
    <s v="Hamilton"/>
  </r>
  <r>
    <n v="5587"/>
    <x v="229"/>
    <x v="6"/>
    <n v="5"/>
    <n v="1"/>
    <x v="0"/>
    <x v="0"/>
    <s v="West"/>
    <x v="6"/>
    <s v="Hamilton"/>
  </r>
  <r>
    <n v="5588"/>
    <x v="229"/>
    <x v="7"/>
    <n v="8"/>
    <n v="1"/>
    <x v="0"/>
    <x v="0"/>
    <s v="West"/>
    <x v="6"/>
    <s v="Hamilton"/>
  </r>
  <r>
    <n v="5589"/>
    <x v="229"/>
    <x v="8"/>
    <n v="8"/>
    <n v="3"/>
    <x v="0"/>
    <x v="0"/>
    <s v="West"/>
    <x v="6"/>
    <s v="Hamilton"/>
  </r>
  <r>
    <n v="5590"/>
    <x v="229"/>
    <x v="9"/>
    <n v="9"/>
    <n v="1"/>
    <x v="0"/>
    <x v="0"/>
    <s v="West"/>
    <x v="6"/>
    <s v="Hamilton"/>
  </r>
  <r>
    <n v="5591"/>
    <x v="229"/>
    <x v="10"/>
    <n v="8"/>
    <n v="3"/>
    <x v="0"/>
    <x v="0"/>
    <s v="West"/>
    <x v="6"/>
    <s v="Hamilton"/>
  </r>
  <r>
    <n v="5592"/>
    <x v="229"/>
    <x v="11"/>
    <n v="11"/>
    <n v="0"/>
    <x v="0"/>
    <x v="0"/>
    <s v="West"/>
    <x v="6"/>
    <s v="Hamilton"/>
  </r>
  <r>
    <n v="5593"/>
    <x v="229"/>
    <x v="12"/>
    <n v="18"/>
    <n v="0"/>
    <x v="0"/>
    <x v="0"/>
    <s v="West"/>
    <x v="6"/>
    <s v="Hamilton"/>
  </r>
  <r>
    <n v="5594"/>
    <x v="229"/>
    <x v="13"/>
    <n v="24"/>
    <n v="7"/>
    <x v="0"/>
    <x v="0"/>
    <s v="West"/>
    <x v="6"/>
    <s v="Hamilton"/>
  </r>
  <r>
    <n v="5595"/>
    <x v="229"/>
    <x v="14"/>
    <n v="13"/>
    <n v="1"/>
    <x v="0"/>
    <x v="0"/>
    <s v="West"/>
    <x v="6"/>
    <s v="Hamilton"/>
  </r>
  <r>
    <n v="5596"/>
    <x v="229"/>
    <x v="15"/>
    <n v="11"/>
    <n v="4"/>
    <x v="0"/>
    <x v="0"/>
    <s v="West"/>
    <x v="6"/>
    <s v="Hamilton"/>
  </r>
  <r>
    <n v="5597"/>
    <x v="229"/>
    <x v="16"/>
    <n v="16"/>
    <n v="2"/>
    <x v="0"/>
    <x v="0"/>
    <s v="West"/>
    <x v="6"/>
    <s v="Hamilton"/>
  </r>
  <r>
    <n v="5598"/>
    <x v="229"/>
    <x v="17"/>
    <n v="16"/>
    <n v="4"/>
    <x v="0"/>
    <x v="0"/>
    <s v="West"/>
    <x v="6"/>
    <s v="Hamilton"/>
  </r>
  <r>
    <n v="5599"/>
    <x v="229"/>
    <x v="18"/>
    <n v="12"/>
    <n v="2"/>
    <x v="0"/>
    <x v="0"/>
    <s v="West"/>
    <x v="6"/>
    <s v="Hamilton"/>
  </r>
  <r>
    <n v="5600"/>
    <x v="229"/>
    <x v="19"/>
    <n v="10"/>
    <n v="0"/>
    <x v="0"/>
    <x v="0"/>
    <s v="West"/>
    <x v="6"/>
    <s v="Hamilton"/>
  </r>
  <r>
    <n v="5601"/>
    <x v="229"/>
    <x v="20"/>
    <n v="9"/>
    <n v="1"/>
    <x v="0"/>
    <x v="0"/>
    <s v="West"/>
    <x v="6"/>
    <s v="Hamilton"/>
  </r>
  <r>
    <n v="5602"/>
    <x v="229"/>
    <x v="21"/>
    <n v="6"/>
    <n v="1"/>
    <x v="0"/>
    <x v="0"/>
    <s v="West"/>
    <x v="6"/>
    <s v="Hamilton"/>
  </r>
  <r>
    <n v="5603"/>
    <x v="229"/>
    <x v="22"/>
    <n v="10"/>
    <n v="1"/>
    <x v="0"/>
    <x v="0"/>
    <s v="West"/>
    <x v="6"/>
    <s v="Hamilton"/>
  </r>
  <r>
    <n v="5604"/>
    <x v="229"/>
    <x v="23"/>
    <n v="11"/>
    <n v="1"/>
    <x v="0"/>
    <x v="0"/>
    <s v="West"/>
    <x v="6"/>
    <s v="Hamilton"/>
  </r>
  <r>
    <n v="5605"/>
    <x v="230"/>
    <x v="0"/>
    <n v="26"/>
    <n v="2"/>
    <x v="0"/>
    <x v="0"/>
    <s v="East"/>
    <x v="2"/>
    <s v="Durham North East"/>
  </r>
  <r>
    <n v="5606"/>
    <x v="230"/>
    <x v="1"/>
    <n v="29"/>
    <n v="8"/>
    <x v="0"/>
    <x v="0"/>
    <s v="East"/>
    <x v="2"/>
    <s v="Durham North East"/>
  </r>
  <r>
    <n v="5607"/>
    <x v="230"/>
    <x v="2"/>
    <n v="13"/>
    <n v="3"/>
    <x v="0"/>
    <x v="0"/>
    <s v="East"/>
    <x v="2"/>
    <s v="Durham North East"/>
  </r>
  <r>
    <n v="5608"/>
    <x v="230"/>
    <x v="3"/>
    <n v="22"/>
    <n v="5"/>
    <x v="0"/>
    <x v="0"/>
    <s v="East"/>
    <x v="2"/>
    <s v="Durham North East"/>
  </r>
  <r>
    <n v="5609"/>
    <x v="230"/>
    <x v="4"/>
    <n v="14"/>
    <n v="4"/>
    <x v="0"/>
    <x v="0"/>
    <s v="East"/>
    <x v="2"/>
    <s v="Durham North East"/>
  </r>
  <r>
    <n v="5610"/>
    <x v="230"/>
    <x v="5"/>
    <n v="10"/>
    <n v="5"/>
    <x v="0"/>
    <x v="0"/>
    <s v="East"/>
    <x v="2"/>
    <s v="Durham North East"/>
  </r>
  <r>
    <n v="5611"/>
    <x v="230"/>
    <x v="6"/>
    <n v="4"/>
    <n v="2"/>
    <x v="0"/>
    <x v="0"/>
    <s v="East"/>
    <x v="2"/>
    <s v="Durham North East"/>
  </r>
  <r>
    <n v="5612"/>
    <x v="230"/>
    <x v="7"/>
    <n v="7"/>
    <n v="2"/>
    <x v="0"/>
    <x v="0"/>
    <s v="East"/>
    <x v="2"/>
    <s v="Durham North East"/>
  </r>
  <r>
    <n v="5613"/>
    <x v="230"/>
    <x v="8"/>
    <n v="7"/>
    <n v="0"/>
    <x v="0"/>
    <x v="0"/>
    <s v="East"/>
    <x v="2"/>
    <s v="Durham North East"/>
  </r>
  <r>
    <n v="5614"/>
    <x v="230"/>
    <x v="9"/>
    <n v="7"/>
    <n v="3"/>
    <x v="0"/>
    <x v="0"/>
    <s v="East"/>
    <x v="2"/>
    <s v="Durham North East"/>
  </r>
  <r>
    <n v="5615"/>
    <x v="230"/>
    <x v="10"/>
    <n v="5"/>
    <n v="2"/>
    <x v="0"/>
    <x v="0"/>
    <s v="East"/>
    <x v="2"/>
    <s v="Durham North East"/>
  </r>
  <r>
    <n v="5616"/>
    <x v="230"/>
    <x v="11"/>
    <n v="7"/>
    <n v="4"/>
    <x v="0"/>
    <x v="0"/>
    <s v="East"/>
    <x v="2"/>
    <s v="Durham North East"/>
  </r>
  <r>
    <n v="5617"/>
    <x v="230"/>
    <x v="12"/>
    <n v="27"/>
    <n v="9"/>
    <x v="0"/>
    <x v="0"/>
    <s v="East"/>
    <x v="2"/>
    <s v="Durham North East"/>
  </r>
  <r>
    <n v="5618"/>
    <x v="230"/>
    <x v="13"/>
    <n v="6"/>
    <n v="14"/>
    <x v="0"/>
    <x v="0"/>
    <s v="East"/>
    <x v="2"/>
    <s v="Durham North East"/>
  </r>
  <r>
    <n v="5619"/>
    <x v="230"/>
    <x v="14"/>
    <n v="6"/>
    <n v="3"/>
    <x v="0"/>
    <x v="0"/>
    <s v="East"/>
    <x v="2"/>
    <s v="Durham North East"/>
  </r>
  <r>
    <n v="5620"/>
    <x v="230"/>
    <x v="15"/>
    <n v="10"/>
    <n v="7"/>
    <x v="0"/>
    <x v="0"/>
    <s v="East"/>
    <x v="2"/>
    <s v="Durham North East"/>
  </r>
  <r>
    <n v="5621"/>
    <x v="230"/>
    <x v="16"/>
    <n v="10"/>
    <n v="0"/>
    <x v="0"/>
    <x v="0"/>
    <s v="East"/>
    <x v="2"/>
    <s v="Durham North East"/>
  </r>
  <r>
    <n v="5622"/>
    <x v="230"/>
    <x v="17"/>
    <n v="9"/>
    <n v="5"/>
    <x v="0"/>
    <x v="0"/>
    <s v="East"/>
    <x v="2"/>
    <s v="Durham North East"/>
  </r>
  <r>
    <n v="5623"/>
    <x v="230"/>
    <x v="18"/>
    <n v="5"/>
    <n v="1"/>
    <x v="0"/>
    <x v="0"/>
    <s v="East"/>
    <x v="2"/>
    <s v="Durham North East"/>
  </r>
  <r>
    <n v="5624"/>
    <x v="230"/>
    <x v="19"/>
    <n v="1"/>
    <n v="3"/>
    <x v="0"/>
    <x v="0"/>
    <s v="East"/>
    <x v="2"/>
    <s v="Durham North East"/>
  </r>
  <r>
    <n v="5625"/>
    <x v="230"/>
    <x v="20"/>
    <n v="15"/>
    <n v="4"/>
    <x v="0"/>
    <x v="0"/>
    <s v="East"/>
    <x v="2"/>
    <s v="Durham North East"/>
  </r>
  <r>
    <n v="5626"/>
    <x v="230"/>
    <x v="21"/>
    <n v="5"/>
    <n v="6"/>
    <x v="0"/>
    <x v="0"/>
    <s v="East"/>
    <x v="2"/>
    <s v="Durham North East"/>
  </r>
  <r>
    <n v="5627"/>
    <x v="230"/>
    <x v="22"/>
    <n v="9"/>
    <n v="10"/>
    <x v="0"/>
    <x v="0"/>
    <s v="East"/>
    <x v="2"/>
    <s v="Durham North East"/>
  </r>
  <r>
    <n v="5628"/>
    <x v="230"/>
    <x v="23"/>
    <n v="6"/>
    <n v="5"/>
    <x v="0"/>
    <x v="0"/>
    <s v="East"/>
    <x v="2"/>
    <s v="Durham North East"/>
  </r>
  <r>
    <n v="5629"/>
    <x v="231"/>
    <x v="0"/>
    <n v="75"/>
    <n v="2"/>
    <x v="0"/>
    <x v="0"/>
    <s v="Central"/>
    <x v="4"/>
    <s v="North Simcoe"/>
  </r>
  <r>
    <n v="5630"/>
    <x v="231"/>
    <x v="1"/>
    <n v="38"/>
    <n v="2"/>
    <x v="0"/>
    <x v="0"/>
    <s v="Central"/>
    <x v="4"/>
    <s v="North Simcoe"/>
  </r>
  <r>
    <n v="5631"/>
    <x v="231"/>
    <x v="2"/>
    <n v="42"/>
    <n v="2"/>
    <x v="0"/>
    <x v="0"/>
    <s v="Central"/>
    <x v="4"/>
    <s v="North Simcoe"/>
  </r>
  <r>
    <n v="5632"/>
    <x v="231"/>
    <x v="3"/>
    <n v="25"/>
    <n v="1"/>
    <x v="0"/>
    <x v="0"/>
    <s v="Central"/>
    <x v="4"/>
    <s v="North Simcoe"/>
  </r>
  <r>
    <n v="5633"/>
    <x v="231"/>
    <x v="4"/>
    <n v="19"/>
    <n v="0"/>
    <x v="0"/>
    <x v="0"/>
    <s v="Central"/>
    <x v="4"/>
    <s v="North Simcoe"/>
  </r>
  <r>
    <n v="5634"/>
    <x v="231"/>
    <x v="5"/>
    <n v="10"/>
    <n v="1"/>
    <x v="0"/>
    <x v="0"/>
    <s v="Central"/>
    <x v="4"/>
    <s v="North Simcoe"/>
  </r>
  <r>
    <n v="5635"/>
    <x v="231"/>
    <x v="6"/>
    <n v="7"/>
    <n v="2"/>
    <x v="0"/>
    <x v="0"/>
    <s v="Central"/>
    <x v="4"/>
    <s v="North Simcoe"/>
  </r>
  <r>
    <n v="5636"/>
    <x v="231"/>
    <x v="7"/>
    <n v="5"/>
    <n v="0"/>
    <x v="0"/>
    <x v="0"/>
    <s v="Central"/>
    <x v="4"/>
    <s v="North Simcoe"/>
  </r>
  <r>
    <n v="5637"/>
    <x v="231"/>
    <x v="8"/>
    <n v="8"/>
    <n v="0"/>
    <x v="0"/>
    <x v="0"/>
    <s v="Central"/>
    <x v="4"/>
    <s v="North Simcoe"/>
  </r>
  <r>
    <n v="5638"/>
    <x v="231"/>
    <x v="9"/>
    <n v="7"/>
    <n v="0"/>
    <x v="0"/>
    <x v="0"/>
    <s v="Central"/>
    <x v="4"/>
    <s v="North Simcoe"/>
  </r>
  <r>
    <n v="5639"/>
    <x v="231"/>
    <x v="10"/>
    <n v="4"/>
    <n v="0"/>
    <x v="0"/>
    <x v="0"/>
    <s v="Central"/>
    <x v="4"/>
    <s v="North Simcoe"/>
  </r>
  <r>
    <n v="5640"/>
    <x v="231"/>
    <x v="11"/>
    <n v="6"/>
    <n v="0"/>
    <x v="0"/>
    <x v="0"/>
    <s v="Central"/>
    <x v="4"/>
    <s v="North Simcoe"/>
  </r>
  <r>
    <n v="5641"/>
    <x v="231"/>
    <x v="12"/>
    <n v="12"/>
    <n v="0"/>
    <x v="0"/>
    <x v="0"/>
    <s v="Central"/>
    <x v="4"/>
    <s v="North Simcoe"/>
  </r>
  <r>
    <n v="5642"/>
    <x v="231"/>
    <x v="13"/>
    <n v="5"/>
    <n v="0"/>
    <x v="0"/>
    <x v="0"/>
    <s v="Central"/>
    <x v="4"/>
    <s v="North Simcoe"/>
  </r>
  <r>
    <n v="5643"/>
    <x v="231"/>
    <x v="14"/>
    <n v="14"/>
    <n v="0"/>
    <x v="0"/>
    <x v="0"/>
    <s v="Central"/>
    <x v="4"/>
    <s v="North Simcoe"/>
  </r>
  <r>
    <n v="5644"/>
    <x v="231"/>
    <x v="15"/>
    <n v="6"/>
    <n v="2"/>
    <x v="0"/>
    <x v="0"/>
    <s v="Central"/>
    <x v="4"/>
    <s v="North Simcoe"/>
  </r>
  <r>
    <n v="5645"/>
    <x v="231"/>
    <x v="16"/>
    <n v="9"/>
    <n v="0"/>
    <x v="0"/>
    <x v="0"/>
    <s v="Central"/>
    <x v="4"/>
    <s v="North Simcoe"/>
  </r>
  <r>
    <n v="5646"/>
    <x v="231"/>
    <x v="17"/>
    <n v="11"/>
    <n v="0"/>
    <x v="0"/>
    <x v="0"/>
    <s v="Central"/>
    <x v="4"/>
    <s v="North Simcoe"/>
  </r>
  <r>
    <n v="5647"/>
    <x v="231"/>
    <x v="18"/>
    <n v="14"/>
    <n v="0"/>
    <x v="0"/>
    <x v="0"/>
    <s v="Central"/>
    <x v="4"/>
    <s v="North Simcoe"/>
  </r>
  <r>
    <n v="5648"/>
    <x v="231"/>
    <x v="19"/>
    <n v="9"/>
    <n v="1"/>
    <x v="0"/>
    <x v="0"/>
    <s v="Central"/>
    <x v="4"/>
    <s v="North Simcoe"/>
  </r>
  <r>
    <n v="5649"/>
    <x v="231"/>
    <x v="20"/>
    <n v="28"/>
    <n v="1"/>
    <x v="0"/>
    <x v="0"/>
    <s v="Central"/>
    <x v="4"/>
    <s v="North Simcoe"/>
  </r>
  <r>
    <n v="5650"/>
    <x v="231"/>
    <x v="21"/>
    <n v="18"/>
    <n v="0"/>
    <x v="0"/>
    <x v="0"/>
    <s v="Central"/>
    <x v="4"/>
    <s v="North Simcoe"/>
  </r>
  <r>
    <n v="5651"/>
    <x v="231"/>
    <x v="22"/>
    <n v="8"/>
    <n v="0"/>
    <x v="0"/>
    <x v="0"/>
    <s v="Central"/>
    <x v="4"/>
    <s v="North Simcoe"/>
  </r>
  <r>
    <n v="5652"/>
    <x v="231"/>
    <x v="23"/>
    <n v="7"/>
    <n v="4"/>
    <x v="0"/>
    <x v="0"/>
    <s v="Central"/>
    <x v="4"/>
    <s v="North Simcoe"/>
  </r>
  <r>
    <n v="5653"/>
    <x v="232"/>
    <x v="0"/>
    <n v="24"/>
    <n v="3"/>
    <x v="0"/>
    <x v="0"/>
    <s v="Central"/>
    <x v="3"/>
    <s v="Northern York Region"/>
  </r>
  <r>
    <n v="5654"/>
    <x v="232"/>
    <x v="1"/>
    <n v="23"/>
    <n v="1"/>
    <x v="0"/>
    <x v="0"/>
    <s v="Central"/>
    <x v="3"/>
    <s v="Northern York Region"/>
  </r>
  <r>
    <n v="5655"/>
    <x v="232"/>
    <x v="2"/>
    <n v="27"/>
    <n v="4"/>
    <x v="0"/>
    <x v="0"/>
    <s v="Central"/>
    <x v="3"/>
    <s v="Northern York Region"/>
  </r>
  <r>
    <n v="5656"/>
    <x v="232"/>
    <x v="3"/>
    <n v="6"/>
    <n v="1"/>
    <x v="0"/>
    <x v="0"/>
    <s v="Central"/>
    <x v="3"/>
    <s v="Northern York Region"/>
  </r>
  <r>
    <n v="5657"/>
    <x v="232"/>
    <x v="4"/>
    <n v="6"/>
    <n v="0"/>
    <x v="0"/>
    <x v="0"/>
    <s v="Central"/>
    <x v="3"/>
    <s v="Northern York Region"/>
  </r>
  <r>
    <n v="5658"/>
    <x v="232"/>
    <x v="5"/>
    <n v="8"/>
    <n v="0"/>
    <x v="0"/>
    <x v="0"/>
    <s v="Central"/>
    <x v="3"/>
    <s v="Northern York Region"/>
  </r>
  <r>
    <n v="5659"/>
    <x v="232"/>
    <x v="6"/>
    <n v="11"/>
    <n v="2"/>
    <x v="0"/>
    <x v="0"/>
    <s v="Central"/>
    <x v="3"/>
    <s v="Northern York Region"/>
  </r>
  <r>
    <n v="5660"/>
    <x v="232"/>
    <x v="7"/>
    <n v="3"/>
    <n v="1"/>
    <x v="0"/>
    <x v="0"/>
    <s v="Central"/>
    <x v="3"/>
    <s v="Northern York Region"/>
  </r>
  <r>
    <n v="5661"/>
    <x v="232"/>
    <x v="8"/>
    <n v="13"/>
    <n v="0"/>
    <x v="0"/>
    <x v="0"/>
    <s v="Central"/>
    <x v="3"/>
    <s v="Northern York Region"/>
  </r>
  <r>
    <n v="5662"/>
    <x v="232"/>
    <x v="9"/>
    <n v="7"/>
    <n v="0"/>
    <x v="0"/>
    <x v="0"/>
    <s v="Central"/>
    <x v="3"/>
    <s v="Northern York Region"/>
  </r>
  <r>
    <n v="5663"/>
    <x v="232"/>
    <x v="10"/>
    <n v="5"/>
    <n v="0"/>
    <x v="0"/>
    <x v="0"/>
    <s v="Central"/>
    <x v="3"/>
    <s v="Northern York Region"/>
  </r>
  <r>
    <n v="5664"/>
    <x v="232"/>
    <x v="11"/>
    <n v="6"/>
    <n v="1"/>
    <x v="0"/>
    <x v="0"/>
    <s v="Central"/>
    <x v="3"/>
    <s v="Northern York Region"/>
  </r>
  <r>
    <n v="5665"/>
    <x v="232"/>
    <x v="12"/>
    <n v="9"/>
    <n v="2"/>
    <x v="0"/>
    <x v="0"/>
    <s v="Central"/>
    <x v="3"/>
    <s v="Northern York Region"/>
  </r>
  <r>
    <n v="5666"/>
    <x v="232"/>
    <x v="13"/>
    <n v="13"/>
    <n v="1"/>
    <x v="0"/>
    <x v="0"/>
    <s v="Central"/>
    <x v="3"/>
    <s v="Northern York Region"/>
  </r>
  <r>
    <n v="5667"/>
    <x v="232"/>
    <x v="14"/>
    <n v="11"/>
    <n v="3"/>
    <x v="0"/>
    <x v="0"/>
    <s v="Central"/>
    <x v="3"/>
    <s v="Northern York Region"/>
  </r>
  <r>
    <n v="5668"/>
    <x v="232"/>
    <x v="15"/>
    <n v="10"/>
    <n v="4"/>
    <x v="0"/>
    <x v="0"/>
    <s v="Central"/>
    <x v="3"/>
    <s v="Northern York Region"/>
  </r>
  <r>
    <n v="5669"/>
    <x v="232"/>
    <x v="16"/>
    <n v="4"/>
    <n v="2"/>
    <x v="0"/>
    <x v="0"/>
    <s v="Central"/>
    <x v="3"/>
    <s v="Northern York Region"/>
  </r>
  <r>
    <n v="5670"/>
    <x v="232"/>
    <x v="17"/>
    <n v="11"/>
    <n v="1"/>
    <x v="0"/>
    <x v="0"/>
    <s v="Central"/>
    <x v="3"/>
    <s v="Northern York Region"/>
  </r>
  <r>
    <n v="5671"/>
    <x v="232"/>
    <x v="18"/>
    <n v="6"/>
    <n v="1"/>
    <x v="0"/>
    <x v="0"/>
    <s v="Central"/>
    <x v="3"/>
    <s v="Northern York Region"/>
  </r>
  <r>
    <n v="5672"/>
    <x v="232"/>
    <x v="19"/>
    <n v="14"/>
    <n v="0"/>
    <x v="0"/>
    <x v="0"/>
    <s v="Central"/>
    <x v="3"/>
    <s v="Northern York Region"/>
  </r>
  <r>
    <n v="5673"/>
    <x v="232"/>
    <x v="20"/>
    <n v="6"/>
    <n v="2"/>
    <x v="0"/>
    <x v="0"/>
    <s v="Central"/>
    <x v="3"/>
    <s v="Northern York Region"/>
  </r>
  <r>
    <n v="5674"/>
    <x v="232"/>
    <x v="21"/>
    <n v="6"/>
    <n v="1"/>
    <x v="0"/>
    <x v="0"/>
    <s v="Central"/>
    <x v="3"/>
    <s v="Northern York Region"/>
  </r>
  <r>
    <n v="5675"/>
    <x v="232"/>
    <x v="22"/>
    <n v="10"/>
    <n v="1"/>
    <x v="0"/>
    <x v="0"/>
    <s v="Central"/>
    <x v="3"/>
    <s v="Northern York Region"/>
  </r>
  <r>
    <n v="5676"/>
    <x v="232"/>
    <x v="23"/>
    <n v="7"/>
    <n v="2"/>
    <x v="0"/>
    <x v="0"/>
    <s v="Central"/>
    <x v="3"/>
    <s v="Northern York Region"/>
  </r>
  <r>
    <n v="5677"/>
    <x v="233"/>
    <x v="0"/>
    <n v="24"/>
    <n v="1"/>
    <x v="0"/>
    <x v="0"/>
    <s v="East"/>
    <x v="2"/>
    <s v="Durham North East"/>
  </r>
  <r>
    <n v="5678"/>
    <x v="233"/>
    <x v="1"/>
    <n v="19"/>
    <n v="7"/>
    <x v="0"/>
    <x v="0"/>
    <s v="East"/>
    <x v="2"/>
    <s v="Durham North East"/>
  </r>
  <r>
    <n v="5679"/>
    <x v="233"/>
    <x v="2"/>
    <n v="15"/>
    <n v="5"/>
    <x v="0"/>
    <x v="0"/>
    <s v="East"/>
    <x v="2"/>
    <s v="Durham North East"/>
  </r>
  <r>
    <n v="5680"/>
    <x v="233"/>
    <x v="3"/>
    <n v="19"/>
    <n v="3"/>
    <x v="0"/>
    <x v="0"/>
    <s v="East"/>
    <x v="2"/>
    <s v="Durham North East"/>
  </r>
  <r>
    <n v="5681"/>
    <x v="233"/>
    <x v="4"/>
    <n v="19"/>
    <n v="0"/>
    <x v="0"/>
    <x v="0"/>
    <s v="East"/>
    <x v="2"/>
    <s v="Durham North East"/>
  </r>
  <r>
    <n v="5682"/>
    <x v="233"/>
    <x v="5"/>
    <n v="17"/>
    <n v="1"/>
    <x v="0"/>
    <x v="0"/>
    <s v="East"/>
    <x v="2"/>
    <s v="Durham North East"/>
  </r>
  <r>
    <n v="5683"/>
    <x v="233"/>
    <x v="6"/>
    <n v="6"/>
    <n v="0"/>
    <x v="0"/>
    <x v="0"/>
    <s v="East"/>
    <x v="2"/>
    <s v="Durham North East"/>
  </r>
  <r>
    <n v="5684"/>
    <x v="233"/>
    <x v="7"/>
    <n v="6"/>
    <n v="0"/>
    <x v="0"/>
    <x v="0"/>
    <s v="East"/>
    <x v="2"/>
    <s v="Durham North East"/>
  </r>
  <r>
    <n v="5685"/>
    <x v="233"/>
    <x v="8"/>
    <n v="4"/>
    <n v="3"/>
    <x v="0"/>
    <x v="0"/>
    <s v="East"/>
    <x v="2"/>
    <s v="Durham North East"/>
  </r>
  <r>
    <n v="5686"/>
    <x v="233"/>
    <x v="9"/>
    <n v="6"/>
    <n v="2"/>
    <x v="0"/>
    <x v="0"/>
    <s v="East"/>
    <x v="2"/>
    <s v="Durham North East"/>
  </r>
  <r>
    <n v="5687"/>
    <x v="233"/>
    <x v="10"/>
    <n v="4"/>
    <n v="2"/>
    <x v="0"/>
    <x v="0"/>
    <s v="East"/>
    <x v="2"/>
    <s v="Durham North East"/>
  </r>
  <r>
    <n v="5688"/>
    <x v="233"/>
    <x v="11"/>
    <n v="6"/>
    <n v="1"/>
    <x v="0"/>
    <x v="0"/>
    <s v="East"/>
    <x v="2"/>
    <s v="Durham North East"/>
  </r>
  <r>
    <n v="5689"/>
    <x v="233"/>
    <x v="12"/>
    <n v="3"/>
    <n v="5"/>
    <x v="0"/>
    <x v="0"/>
    <s v="East"/>
    <x v="2"/>
    <s v="Durham North East"/>
  </r>
  <r>
    <n v="5690"/>
    <x v="233"/>
    <x v="13"/>
    <n v="10"/>
    <n v="4"/>
    <x v="0"/>
    <x v="0"/>
    <s v="East"/>
    <x v="2"/>
    <s v="Durham North East"/>
  </r>
  <r>
    <n v="5691"/>
    <x v="233"/>
    <x v="14"/>
    <n v="10"/>
    <n v="0"/>
    <x v="0"/>
    <x v="0"/>
    <s v="East"/>
    <x v="2"/>
    <s v="Durham North East"/>
  </r>
  <r>
    <n v="5692"/>
    <x v="233"/>
    <x v="15"/>
    <n v="9"/>
    <n v="5"/>
    <x v="0"/>
    <x v="0"/>
    <s v="East"/>
    <x v="2"/>
    <s v="Durham North East"/>
  </r>
  <r>
    <n v="5693"/>
    <x v="233"/>
    <x v="16"/>
    <n v="12"/>
    <n v="2"/>
    <x v="0"/>
    <x v="0"/>
    <s v="East"/>
    <x v="2"/>
    <s v="Durham North East"/>
  </r>
  <r>
    <n v="5694"/>
    <x v="233"/>
    <x v="17"/>
    <n v="6"/>
    <n v="3"/>
    <x v="0"/>
    <x v="0"/>
    <s v="East"/>
    <x v="2"/>
    <s v="Durham North East"/>
  </r>
  <r>
    <n v="5695"/>
    <x v="233"/>
    <x v="18"/>
    <n v="2"/>
    <n v="3"/>
    <x v="0"/>
    <x v="0"/>
    <s v="East"/>
    <x v="2"/>
    <s v="Durham North East"/>
  </r>
  <r>
    <n v="5696"/>
    <x v="233"/>
    <x v="19"/>
    <n v="8"/>
    <n v="2"/>
    <x v="0"/>
    <x v="0"/>
    <s v="East"/>
    <x v="2"/>
    <s v="Durham North East"/>
  </r>
  <r>
    <n v="5697"/>
    <x v="233"/>
    <x v="20"/>
    <n v="9"/>
    <n v="4"/>
    <x v="0"/>
    <x v="0"/>
    <s v="East"/>
    <x v="2"/>
    <s v="Durham North East"/>
  </r>
  <r>
    <n v="5698"/>
    <x v="233"/>
    <x v="21"/>
    <n v="3"/>
    <n v="1"/>
    <x v="0"/>
    <x v="0"/>
    <s v="East"/>
    <x v="2"/>
    <s v="Durham North East"/>
  </r>
  <r>
    <n v="5699"/>
    <x v="233"/>
    <x v="22"/>
    <n v="2"/>
    <n v="6"/>
    <x v="0"/>
    <x v="0"/>
    <s v="East"/>
    <x v="2"/>
    <s v="Durham North East"/>
  </r>
  <r>
    <n v="5700"/>
    <x v="233"/>
    <x v="23"/>
    <n v="10"/>
    <n v="2"/>
    <x v="0"/>
    <x v="0"/>
    <s v="East"/>
    <x v="2"/>
    <s v="Durham North East"/>
  </r>
  <r>
    <n v="5701"/>
    <x v="234"/>
    <x v="0"/>
    <n v="52"/>
    <n v="1"/>
    <x v="0"/>
    <x v="0"/>
    <s v="Central"/>
    <x v="3"/>
    <s v="South Simcoe"/>
  </r>
  <r>
    <n v="5702"/>
    <x v="234"/>
    <x v="1"/>
    <n v="50"/>
    <n v="5"/>
    <x v="0"/>
    <x v="0"/>
    <s v="Central"/>
    <x v="3"/>
    <s v="South Simcoe"/>
  </r>
  <r>
    <n v="5703"/>
    <x v="234"/>
    <x v="2"/>
    <n v="36"/>
    <n v="5"/>
    <x v="0"/>
    <x v="0"/>
    <s v="Central"/>
    <x v="3"/>
    <s v="South Simcoe"/>
  </r>
  <r>
    <n v="5704"/>
    <x v="234"/>
    <x v="3"/>
    <n v="35"/>
    <n v="2"/>
    <x v="0"/>
    <x v="0"/>
    <s v="Central"/>
    <x v="3"/>
    <s v="South Simcoe"/>
  </r>
  <r>
    <n v="5705"/>
    <x v="234"/>
    <x v="4"/>
    <n v="25"/>
    <n v="0"/>
    <x v="0"/>
    <x v="0"/>
    <s v="Central"/>
    <x v="3"/>
    <s v="South Simcoe"/>
  </r>
  <r>
    <n v="5706"/>
    <x v="234"/>
    <x v="5"/>
    <n v="14"/>
    <n v="0"/>
    <x v="0"/>
    <x v="0"/>
    <s v="Central"/>
    <x v="3"/>
    <s v="South Simcoe"/>
  </r>
  <r>
    <n v="5707"/>
    <x v="234"/>
    <x v="6"/>
    <n v="13"/>
    <n v="0"/>
    <x v="0"/>
    <x v="0"/>
    <s v="Central"/>
    <x v="3"/>
    <s v="South Simcoe"/>
  </r>
  <r>
    <n v="5708"/>
    <x v="234"/>
    <x v="7"/>
    <n v="6"/>
    <n v="2"/>
    <x v="0"/>
    <x v="0"/>
    <s v="Central"/>
    <x v="3"/>
    <s v="South Simcoe"/>
  </r>
  <r>
    <n v="5709"/>
    <x v="234"/>
    <x v="8"/>
    <n v="8"/>
    <n v="0"/>
    <x v="0"/>
    <x v="0"/>
    <s v="Central"/>
    <x v="3"/>
    <s v="South Simcoe"/>
  </r>
  <r>
    <n v="5710"/>
    <x v="234"/>
    <x v="9"/>
    <n v="5"/>
    <n v="1"/>
    <x v="0"/>
    <x v="0"/>
    <s v="Central"/>
    <x v="3"/>
    <s v="South Simcoe"/>
  </r>
  <r>
    <n v="5711"/>
    <x v="234"/>
    <x v="10"/>
    <n v="5"/>
    <n v="1"/>
    <x v="0"/>
    <x v="0"/>
    <s v="Central"/>
    <x v="3"/>
    <s v="South Simcoe"/>
  </r>
  <r>
    <n v="5712"/>
    <x v="234"/>
    <x v="11"/>
    <n v="18"/>
    <n v="3"/>
    <x v="0"/>
    <x v="0"/>
    <s v="Central"/>
    <x v="3"/>
    <s v="South Simcoe"/>
  </r>
  <r>
    <n v="5713"/>
    <x v="234"/>
    <x v="12"/>
    <n v="19"/>
    <n v="2"/>
    <x v="0"/>
    <x v="0"/>
    <s v="Central"/>
    <x v="3"/>
    <s v="South Simcoe"/>
  </r>
  <r>
    <n v="5714"/>
    <x v="234"/>
    <x v="13"/>
    <n v="7"/>
    <n v="3"/>
    <x v="0"/>
    <x v="0"/>
    <s v="Central"/>
    <x v="3"/>
    <s v="South Simcoe"/>
  </r>
  <r>
    <n v="5715"/>
    <x v="234"/>
    <x v="14"/>
    <n v="43"/>
    <n v="6"/>
    <x v="0"/>
    <x v="0"/>
    <s v="Central"/>
    <x v="3"/>
    <s v="South Simcoe"/>
  </r>
  <r>
    <n v="5716"/>
    <x v="234"/>
    <x v="15"/>
    <n v="16"/>
    <n v="8"/>
    <x v="0"/>
    <x v="0"/>
    <s v="Central"/>
    <x v="3"/>
    <s v="South Simcoe"/>
  </r>
  <r>
    <n v="5717"/>
    <x v="234"/>
    <x v="16"/>
    <n v="16"/>
    <n v="3"/>
    <x v="0"/>
    <x v="0"/>
    <s v="Central"/>
    <x v="3"/>
    <s v="South Simcoe"/>
  </r>
  <r>
    <n v="5718"/>
    <x v="234"/>
    <x v="17"/>
    <n v="9"/>
    <n v="7"/>
    <x v="0"/>
    <x v="0"/>
    <s v="Central"/>
    <x v="3"/>
    <s v="South Simcoe"/>
  </r>
  <r>
    <n v="5719"/>
    <x v="234"/>
    <x v="18"/>
    <n v="7"/>
    <n v="9"/>
    <x v="0"/>
    <x v="0"/>
    <s v="Central"/>
    <x v="3"/>
    <s v="South Simcoe"/>
  </r>
  <r>
    <n v="5720"/>
    <x v="234"/>
    <x v="19"/>
    <n v="5"/>
    <n v="4"/>
    <x v="0"/>
    <x v="0"/>
    <s v="Central"/>
    <x v="3"/>
    <s v="South Simcoe"/>
  </r>
  <r>
    <n v="5721"/>
    <x v="234"/>
    <x v="20"/>
    <n v="13"/>
    <n v="0"/>
    <x v="0"/>
    <x v="0"/>
    <s v="Central"/>
    <x v="3"/>
    <s v="South Simcoe"/>
  </r>
  <r>
    <n v="5722"/>
    <x v="234"/>
    <x v="21"/>
    <n v="11"/>
    <n v="3"/>
    <x v="0"/>
    <x v="0"/>
    <s v="Central"/>
    <x v="3"/>
    <s v="South Simcoe"/>
  </r>
  <r>
    <n v="5723"/>
    <x v="234"/>
    <x v="22"/>
    <n v="11"/>
    <n v="5"/>
    <x v="0"/>
    <x v="0"/>
    <s v="Central"/>
    <x v="3"/>
    <s v="South Simcoe"/>
  </r>
  <r>
    <n v="5724"/>
    <x v="234"/>
    <x v="23"/>
    <n v="11"/>
    <n v="5"/>
    <x v="0"/>
    <x v="0"/>
    <s v="Central"/>
    <x v="3"/>
    <s v="South Simcoe"/>
  </r>
  <r>
    <n v="5725"/>
    <x v="235"/>
    <x v="0"/>
    <n v="52"/>
    <n v="0"/>
    <x v="0"/>
    <x v="0"/>
    <s v="Central"/>
    <x v="4"/>
    <s v="Barrie and Area"/>
  </r>
  <r>
    <n v="5726"/>
    <x v="235"/>
    <x v="1"/>
    <n v="42"/>
    <n v="8"/>
    <x v="0"/>
    <x v="0"/>
    <s v="Central"/>
    <x v="4"/>
    <s v="Barrie and Area"/>
  </r>
  <r>
    <n v="5727"/>
    <x v="235"/>
    <x v="2"/>
    <n v="28"/>
    <n v="5"/>
    <x v="0"/>
    <x v="0"/>
    <s v="Central"/>
    <x v="4"/>
    <s v="Barrie and Area"/>
  </r>
  <r>
    <n v="5728"/>
    <x v="235"/>
    <x v="3"/>
    <n v="27"/>
    <n v="0"/>
    <x v="0"/>
    <x v="0"/>
    <s v="Central"/>
    <x v="4"/>
    <s v="Barrie and Area"/>
  </r>
  <r>
    <n v="5729"/>
    <x v="235"/>
    <x v="4"/>
    <n v="27"/>
    <n v="3"/>
    <x v="0"/>
    <x v="0"/>
    <s v="Central"/>
    <x v="4"/>
    <s v="Barrie and Area"/>
  </r>
  <r>
    <n v="5730"/>
    <x v="235"/>
    <x v="5"/>
    <n v="12"/>
    <n v="5"/>
    <x v="0"/>
    <x v="0"/>
    <s v="Central"/>
    <x v="4"/>
    <s v="Barrie and Area"/>
  </r>
  <r>
    <n v="5731"/>
    <x v="235"/>
    <x v="6"/>
    <n v="4"/>
    <n v="0"/>
    <x v="0"/>
    <x v="0"/>
    <s v="Central"/>
    <x v="4"/>
    <s v="Barrie and Area"/>
  </r>
  <r>
    <n v="5732"/>
    <x v="235"/>
    <x v="7"/>
    <n v="11"/>
    <n v="0"/>
    <x v="0"/>
    <x v="0"/>
    <s v="Central"/>
    <x v="4"/>
    <s v="Barrie and Area"/>
  </r>
  <r>
    <n v="5733"/>
    <x v="235"/>
    <x v="8"/>
    <n v="9"/>
    <n v="1"/>
    <x v="0"/>
    <x v="0"/>
    <s v="Central"/>
    <x v="4"/>
    <s v="Barrie and Area"/>
  </r>
  <r>
    <n v="5734"/>
    <x v="235"/>
    <x v="9"/>
    <n v="14"/>
    <n v="1"/>
    <x v="0"/>
    <x v="0"/>
    <s v="Central"/>
    <x v="4"/>
    <s v="Barrie and Area"/>
  </r>
  <r>
    <n v="5735"/>
    <x v="235"/>
    <x v="10"/>
    <n v="10"/>
    <n v="0"/>
    <x v="0"/>
    <x v="0"/>
    <s v="Central"/>
    <x v="4"/>
    <s v="Barrie and Area"/>
  </r>
  <r>
    <n v="5736"/>
    <x v="235"/>
    <x v="11"/>
    <n v="9"/>
    <n v="1"/>
    <x v="0"/>
    <x v="0"/>
    <s v="Central"/>
    <x v="4"/>
    <s v="Barrie and Area"/>
  </r>
  <r>
    <n v="5737"/>
    <x v="235"/>
    <x v="12"/>
    <n v="15"/>
    <n v="2"/>
    <x v="0"/>
    <x v="0"/>
    <s v="Central"/>
    <x v="4"/>
    <s v="Barrie and Area"/>
  </r>
  <r>
    <n v="5738"/>
    <x v="235"/>
    <x v="13"/>
    <n v="16"/>
    <n v="4"/>
    <x v="0"/>
    <x v="0"/>
    <s v="Central"/>
    <x v="4"/>
    <s v="Barrie and Area"/>
  </r>
  <r>
    <n v="5739"/>
    <x v="235"/>
    <x v="14"/>
    <n v="13"/>
    <n v="1"/>
    <x v="0"/>
    <x v="0"/>
    <s v="Central"/>
    <x v="4"/>
    <s v="Barrie and Area"/>
  </r>
  <r>
    <n v="5740"/>
    <x v="235"/>
    <x v="15"/>
    <n v="5"/>
    <n v="2"/>
    <x v="0"/>
    <x v="0"/>
    <s v="Central"/>
    <x v="4"/>
    <s v="Barrie and Area"/>
  </r>
  <r>
    <n v="5741"/>
    <x v="235"/>
    <x v="16"/>
    <n v="14"/>
    <n v="1"/>
    <x v="0"/>
    <x v="0"/>
    <s v="Central"/>
    <x v="4"/>
    <s v="Barrie and Area"/>
  </r>
  <r>
    <n v="5742"/>
    <x v="235"/>
    <x v="17"/>
    <n v="14"/>
    <n v="1"/>
    <x v="0"/>
    <x v="0"/>
    <s v="Central"/>
    <x v="4"/>
    <s v="Barrie and Area"/>
  </r>
  <r>
    <n v="5743"/>
    <x v="235"/>
    <x v="18"/>
    <n v="20"/>
    <n v="1"/>
    <x v="0"/>
    <x v="0"/>
    <s v="Central"/>
    <x v="4"/>
    <s v="Barrie and Area"/>
  </r>
  <r>
    <n v="5744"/>
    <x v="235"/>
    <x v="19"/>
    <n v="21"/>
    <n v="3"/>
    <x v="0"/>
    <x v="0"/>
    <s v="Central"/>
    <x v="4"/>
    <s v="Barrie and Area"/>
  </r>
  <r>
    <n v="5745"/>
    <x v="235"/>
    <x v="20"/>
    <n v="11"/>
    <n v="2"/>
    <x v="0"/>
    <x v="0"/>
    <s v="Central"/>
    <x v="4"/>
    <s v="Barrie and Area"/>
  </r>
  <r>
    <n v="5746"/>
    <x v="235"/>
    <x v="21"/>
    <n v="8"/>
    <n v="0"/>
    <x v="0"/>
    <x v="0"/>
    <s v="Central"/>
    <x v="4"/>
    <s v="Barrie and Area"/>
  </r>
  <r>
    <n v="5747"/>
    <x v="235"/>
    <x v="22"/>
    <n v="12"/>
    <n v="1"/>
    <x v="0"/>
    <x v="0"/>
    <s v="Central"/>
    <x v="4"/>
    <s v="Barrie and Area"/>
  </r>
  <r>
    <n v="5748"/>
    <x v="235"/>
    <x v="23"/>
    <n v="13"/>
    <n v="1"/>
    <x v="0"/>
    <x v="0"/>
    <s v="Central"/>
    <x v="4"/>
    <s v="Barrie and Area"/>
  </r>
  <r>
    <n v="5749"/>
    <x v="236"/>
    <x v="0"/>
    <n v="107"/>
    <n v="17"/>
    <x v="0"/>
    <x v="0"/>
    <s v="Central"/>
    <x v="5"/>
    <s v="Milton"/>
  </r>
  <r>
    <n v="5750"/>
    <x v="236"/>
    <x v="1"/>
    <n v="134"/>
    <n v="17"/>
    <x v="0"/>
    <x v="0"/>
    <s v="Central"/>
    <x v="5"/>
    <s v="Milton"/>
  </r>
  <r>
    <n v="5751"/>
    <x v="236"/>
    <x v="2"/>
    <n v="92"/>
    <n v="11"/>
    <x v="0"/>
    <x v="0"/>
    <s v="Central"/>
    <x v="5"/>
    <s v="Milton"/>
  </r>
  <r>
    <n v="5752"/>
    <x v="236"/>
    <x v="3"/>
    <n v="81"/>
    <n v="8"/>
    <x v="0"/>
    <x v="0"/>
    <s v="Central"/>
    <x v="5"/>
    <s v="Milton"/>
  </r>
  <r>
    <n v="5753"/>
    <x v="236"/>
    <x v="4"/>
    <n v="89"/>
    <n v="4"/>
    <x v="0"/>
    <x v="0"/>
    <s v="Central"/>
    <x v="5"/>
    <s v="Milton"/>
  </r>
  <r>
    <n v="5754"/>
    <x v="236"/>
    <x v="5"/>
    <n v="75"/>
    <n v="8"/>
    <x v="0"/>
    <x v="0"/>
    <s v="Central"/>
    <x v="5"/>
    <s v="Milton"/>
  </r>
  <r>
    <n v="5755"/>
    <x v="236"/>
    <x v="6"/>
    <n v="21"/>
    <n v="3"/>
    <x v="0"/>
    <x v="0"/>
    <s v="Central"/>
    <x v="5"/>
    <s v="Milton"/>
  </r>
  <r>
    <n v="5756"/>
    <x v="236"/>
    <x v="7"/>
    <n v="35"/>
    <n v="3"/>
    <x v="0"/>
    <x v="0"/>
    <s v="Central"/>
    <x v="5"/>
    <s v="Milton"/>
  </r>
  <r>
    <n v="5757"/>
    <x v="236"/>
    <x v="8"/>
    <n v="19"/>
    <n v="12"/>
    <x v="0"/>
    <x v="0"/>
    <s v="Central"/>
    <x v="5"/>
    <s v="Milton"/>
  </r>
  <r>
    <n v="5758"/>
    <x v="236"/>
    <x v="9"/>
    <n v="23"/>
    <n v="2"/>
    <x v="0"/>
    <x v="0"/>
    <s v="Central"/>
    <x v="5"/>
    <s v="Milton"/>
  </r>
  <r>
    <n v="5759"/>
    <x v="236"/>
    <x v="10"/>
    <n v="31"/>
    <n v="6"/>
    <x v="0"/>
    <x v="0"/>
    <s v="Central"/>
    <x v="5"/>
    <s v="Milton"/>
  </r>
  <r>
    <n v="5760"/>
    <x v="236"/>
    <x v="11"/>
    <n v="49"/>
    <n v="6"/>
    <x v="0"/>
    <x v="0"/>
    <s v="Central"/>
    <x v="5"/>
    <s v="Milton"/>
  </r>
  <r>
    <n v="5761"/>
    <x v="236"/>
    <x v="12"/>
    <n v="38"/>
    <n v="14"/>
    <x v="0"/>
    <x v="0"/>
    <s v="Central"/>
    <x v="5"/>
    <s v="Milton"/>
  </r>
  <r>
    <n v="5762"/>
    <x v="236"/>
    <x v="13"/>
    <n v="59"/>
    <n v="11"/>
    <x v="0"/>
    <x v="0"/>
    <s v="Central"/>
    <x v="5"/>
    <s v="Milton"/>
  </r>
  <r>
    <n v="5763"/>
    <x v="236"/>
    <x v="14"/>
    <n v="54"/>
    <n v="14"/>
    <x v="0"/>
    <x v="0"/>
    <s v="Central"/>
    <x v="5"/>
    <s v="Milton"/>
  </r>
  <r>
    <n v="5764"/>
    <x v="236"/>
    <x v="15"/>
    <n v="41"/>
    <n v="14"/>
    <x v="0"/>
    <x v="0"/>
    <s v="Central"/>
    <x v="5"/>
    <s v="Milton"/>
  </r>
  <r>
    <n v="5765"/>
    <x v="236"/>
    <x v="16"/>
    <n v="63"/>
    <n v="8"/>
    <x v="0"/>
    <x v="0"/>
    <s v="Central"/>
    <x v="5"/>
    <s v="Milton"/>
  </r>
  <r>
    <n v="5766"/>
    <x v="236"/>
    <x v="17"/>
    <n v="65"/>
    <n v="14"/>
    <x v="0"/>
    <x v="0"/>
    <s v="Central"/>
    <x v="5"/>
    <s v="Milton"/>
  </r>
  <r>
    <n v="5767"/>
    <x v="236"/>
    <x v="18"/>
    <n v="48"/>
    <n v="11"/>
    <x v="0"/>
    <x v="0"/>
    <s v="Central"/>
    <x v="5"/>
    <s v="Milton"/>
  </r>
  <r>
    <n v="5768"/>
    <x v="236"/>
    <x v="19"/>
    <n v="49"/>
    <n v="12"/>
    <x v="0"/>
    <x v="0"/>
    <s v="Central"/>
    <x v="5"/>
    <s v="Milton"/>
  </r>
  <r>
    <n v="5769"/>
    <x v="236"/>
    <x v="20"/>
    <n v="63"/>
    <n v="11"/>
    <x v="0"/>
    <x v="0"/>
    <s v="Central"/>
    <x v="5"/>
    <s v="Milton"/>
  </r>
  <r>
    <n v="5770"/>
    <x v="236"/>
    <x v="21"/>
    <n v="33"/>
    <n v="5"/>
    <x v="0"/>
    <x v="0"/>
    <s v="Central"/>
    <x v="5"/>
    <s v="Milton"/>
  </r>
  <r>
    <n v="5771"/>
    <x v="236"/>
    <x v="22"/>
    <n v="61"/>
    <n v="8"/>
    <x v="0"/>
    <x v="0"/>
    <s v="Central"/>
    <x v="5"/>
    <s v="Milton"/>
  </r>
  <r>
    <n v="5772"/>
    <x v="236"/>
    <x v="23"/>
    <n v="29"/>
    <n v="10"/>
    <x v="0"/>
    <x v="0"/>
    <s v="Central"/>
    <x v="5"/>
    <s v="Milton"/>
  </r>
  <r>
    <n v="5773"/>
    <x v="237"/>
    <x v="0"/>
    <n v="17"/>
    <n v="1"/>
    <x v="0"/>
    <x v="0"/>
    <s v="Central"/>
    <x v="7"/>
    <s v="Dufferin"/>
  </r>
  <r>
    <n v="5774"/>
    <x v="237"/>
    <x v="1"/>
    <n v="19"/>
    <n v="2"/>
    <x v="0"/>
    <x v="0"/>
    <s v="Central"/>
    <x v="7"/>
    <s v="Dufferin"/>
  </r>
  <r>
    <n v="5775"/>
    <x v="237"/>
    <x v="2"/>
    <n v="26"/>
    <n v="2"/>
    <x v="0"/>
    <x v="0"/>
    <s v="Central"/>
    <x v="7"/>
    <s v="Dufferin"/>
  </r>
  <r>
    <n v="5776"/>
    <x v="237"/>
    <x v="3"/>
    <n v="12"/>
    <n v="3"/>
    <x v="0"/>
    <x v="0"/>
    <s v="Central"/>
    <x v="7"/>
    <s v="Dufferin"/>
  </r>
  <r>
    <n v="5777"/>
    <x v="237"/>
    <x v="4"/>
    <n v="7"/>
    <n v="0"/>
    <x v="0"/>
    <x v="0"/>
    <s v="Central"/>
    <x v="7"/>
    <s v="Dufferin"/>
  </r>
  <r>
    <n v="5778"/>
    <x v="237"/>
    <x v="5"/>
    <n v="10"/>
    <n v="0"/>
    <x v="0"/>
    <x v="0"/>
    <s v="Central"/>
    <x v="7"/>
    <s v="Dufferin"/>
  </r>
  <r>
    <n v="5779"/>
    <x v="237"/>
    <x v="6"/>
    <n v="5"/>
    <n v="0"/>
    <x v="0"/>
    <x v="0"/>
    <s v="Central"/>
    <x v="7"/>
    <s v="Dufferin"/>
  </r>
  <r>
    <n v="5780"/>
    <x v="237"/>
    <x v="7"/>
    <n v="3"/>
    <n v="0"/>
    <x v="0"/>
    <x v="0"/>
    <s v="Central"/>
    <x v="7"/>
    <s v="Dufferin"/>
  </r>
  <r>
    <n v="5781"/>
    <x v="237"/>
    <x v="8"/>
    <n v="5"/>
    <n v="0"/>
    <x v="0"/>
    <x v="0"/>
    <s v="Central"/>
    <x v="7"/>
    <s v="Dufferin"/>
  </r>
  <r>
    <n v="5782"/>
    <x v="237"/>
    <x v="9"/>
    <n v="2"/>
    <n v="0"/>
    <x v="0"/>
    <x v="0"/>
    <s v="Central"/>
    <x v="7"/>
    <s v="Dufferin"/>
  </r>
  <r>
    <n v="5783"/>
    <x v="237"/>
    <x v="10"/>
    <n v="7"/>
    <n v="1"/>
    <x v="0"/>
    <x v="0"/>
    <s v="Central"/>
    <x v="7"/>
    <s v="Dufferin"/>
  </r>
  <r>
    <n v="5784"/>
    <x v="237"/>
    <x v="11"/>
    <n v="8"/>
    <n v="0"/>
    <x v="0"/>
    <x v="0"/>
    <s v="Central"/>
    <x v="7"/>
    <s v="Dufferin"/>
  </r>
  <r>
    <n v="5785"/>
    <x v="237"/>
    <x v="12"/>
    <n v="11"/>
    <n v="0"/>
    <x v="0"/>
    <x v="0"/>
    <s v="Central"/>
    <x v="7"/>
    <s v="Dufferin"/>
  </r>
  <r>
    <n v="5786"/>
    <x v="237"/>
    <x v="13"/>
    <n v="19"/>
    <n v="0"/>
    <x v="0"/>
    <x v="0"/>
    <s v="Central"/>
    <x v="7"/>
    <s v="Dufferin"/>
  </r>
  <r>
    <n v="5787"/>
    <x v="237"/>
    <x v="14"/>
    <n v="8"/>
    <n v="1"/>
    <x v="0"/>
    <x v="0"/>
    <s v="Central"/>
    <x v="7"/>
    <s v="Dufferin"/>
  </r>
  <r>
    <n v="5788"/>
    <x v="237"/>
    <x v="15"/>
    <n v="10"/>
    <n v="4"/>
    <x v="0"/>
    <x v="0"/>
    <s v="Central"/>
    <x v="7"/>
    <s v="Dufferin"/>
  </r>
  <r>
    <n v="5789"/>
    <x v="237"/>
    <x v="16"/>
    <n v="2"/>
    <n v="1"/>
    <x v="0"/>
    <x v="0"/>
    <s v="Central"/>
    <x v="7"/>
    <s v="Dufferin"/>
  </r>
  <r>
    <n v="5790"/>
    <x v="237"/>
    <x v="17"/>
    <n v="7"/>
    <n v="1"/>
    <x v="0"/>
    <x v="0"/>
    <s v="Central"/>
    <x v="7"/>
    <s v="Dufferin"/>
  </r>
  <r>
    <n v="5791"/>
    <x v="237"/>
    <x v="18"/>
    <n v="10"/>
    <n v="2"/>
    <x v="0"/>
    <x v="0"/>
    <s v="Central"/>
    <x v="7"/>
    <s v="Dufferin"/>
  </r>
  <r>
    <n v="5792"/>
    <x v="237"/>
    <x v="19"/>
    <n v="8"/>
    <n v="3"/>
    <x v="0"/>
    <x v="0"/>
    <s v="Central"/>
    <x v="7"/>
    <s v="Dufferin"/>
  </r>
  <r>
    <n v="5793"/>
    <x v="237"/>
    <x v="20"/>
    <n v="5"/>
    <n v="0"/>
    <x v="0"/>
    <x v="0"/>
    <s v="Central"/>
    <x v="7"/>
    <s v="Dufferin"/>
  </r>
  <r>
    <n v="5794"/>
    <x v="237"/>
    <x v="21"/>
    <n v="7"/>
    <n v="1"/>
    <x v="0"/>
    <x v="0"/>
    <s v="Central"/>
    <x v="7"/>
    <s v="Dufferin"/>
  </r>
  <r>
    <n v="5795"/>
    <x v="237"/>
    <x v="22"/>
    <n v="6"/>
    <n v="0"/>
    <x v="0"/>
    <x v="0"/>
    <s v="Central"/>
    <x v="7"/>
    <s v="Dufferin"/>
  </r>
  <r>
    <n v="5796"/>
    <x v="237"/>
    <x v="23"/>
    <n v="3"/>
    <n v="1"/>
    <x v="0"/>
    <x v="0"/>
    <s v="Central"/>
    <x v="7"/>
    <s v="Dufferin"/>
  </r>
  <r>
    <n v="5797"/>
    <x v="238"/>
    <x v="0"/>
    <n v="55"/>
    <n v="5"/>
    <x v="0"/>
    <x v="0"/>
    <s v="Central"/>
    <x v="7"/>
    <s v="Dufferin"/>
  </r>
  <r>
    <n v="5798"/>
    <x v="238"/>
    <x v="1"/>
    <n v="68"/>
    <n v="13"/>
    <x v="0"/>
    <x v="0"/>
    <s v="Central"/>
    <x v="7"/>
    <s v="Dufferin"/>
  </r>
  <r>
    <n v="5799"/>
    <x v="238"/>
    <x v="2"/>
    <n v="35"/>
    <n v="10"/>
    <x v="0"/>
    <x v="0"/>
    <s v="Central"/>
    <x v="7"/>
    <s v="Dufferin"/>
  </r>
  <r>
    <n v="5800"/>
    <x v="238"/>
    <x v="3"/>
    <n v="53"/>
    <n v="3"/>
    <x v="0"/>
    <x v="0"/>
    <s v="Central"/>
    <x v="7"/>
    <s v="Dufferin"/>
  </r>
  <r>
    <n v="5801"/>
    <x v="238"/>
    <x v="4"/>
    <n v="29"/>
    <n v="3"/>
    <x v="0"/>
    <x v="0"/>
    <s v="Central"/>
    <x v="7"/>
    <s v="Dufferin"/>
  </r>
  <r>
    <n v="5802"/>
    <x v="238"/>
    <x v="5"/>
    <n v="16"/>
    <n v="3"/>
    <x v="0"/>
    <x v="0"/>
    <s v="Central"/>
    <x v="7"/>
    <s v="Dufferin"/>
  </r>
  <r>
    <n v="5803"/>
    <x v="238"/>
    <x v="6"/>
    <n v="11"/>
    <n v="3"/>
    <x v="0"/>
    <x v="0"/>
    <s v="Central"/>
    <x v="7"/>
    <s v="Dufferin"/>
  </r>
  <r>
    <n v="5804"/>
    <x v="238"/>
    <x v="7"/>
    <n v="6"/>
    <n v="0"/>
    <x v="0"/>
    <x v="0"/>
    <s v="Central"/>
    <x v="7"/>
    <s v="Dufferin"/>
  </r>
  <r>
    <n v="5805"/>
    <x v="238"/>
    <x v="8"/>
    <n v="9"/>
    <n v="1"/>
    <x v="0"/>
    <x v="0"/>
    <s v="Central"/>
    <x v="7"/>
    <s v="Dufferin"/>
  </r>
  <r>
    <n v="5806"/>
    <x v="238"/>
    <x v="9"/>
    <n v="8"/>
    <n v="1"/>
    <x v="0"/>
    <x v="0"/>
    <s v="Central"/>
    <x v="7"/>
    <s v="Dufferin"/>
  </r>
  <r>
    <n v="5807"/>
    <x v="238"/>
    <x v="10"/>
    <n v="14"/>
    <n v="5"/>
    <x v="0"/>
    <x v="0"/>
    <s v="Central"/>
    <x v="7"/>
    <s v="Dufferin"/>
  </r>
  <r>
    <n v="5808"/>
    <x v="238"/>
    <x v="11"/>
    <n v="14"/>
    <n v="4"/>
    <x v="0"/>
    <x v="0"/>
    <s v="Central"/>
    <x v="7"/>
    <s v="Dufferin"/>
  </r>
  <r>
    <n v="5809"/>
    <x v="238"/>
    <x v="12"/>
    <n v="18"/>
    <n v="2"/>
    <x v="0"/>
    <x v="0"/>
    <s v="Central"/>
    <x v="7"/>
    <s v="Dufferin"/>
  </r>
  <r>
    <n v="5810"/>
    <x v="238"/>
    <x v="13"/>
    <n v="19"/>
    <n v="4"/>
    <x v="0"/>
    <x v="0"/>
    <s v="Central"/>
    <x v="7"/>
    <s v="Dufferin"/>
  </r>
  <r>
    <n v="5811"/>
    <x v="238"/>
    <x v="14"/>
    <n v="14"/>
    <n v="10"/>
    <x v="0"/>
    <x v="0"/>
    <s v="Central"/>
    <x v="7"/>
    <s v="Dufferin"/>
  </r>
  <r>
    <n v="5812"/>
    <x v="238"/>
    <x v="15"/>
    <n v="22"/>
    <n v="5"/>
    <x v="0"/>
    <x v="0"/>
    <s v="Central"/>
    <x v="7"/>
    <s v="Dufferin"/>
  </r>
  <r>
    <n v="5813"/>
    <x v="238"/>
    <x v="16"/>
    <n v="39"/>
    <n v="6"/>
    <x v="0"/>
    <x v="0"/>
    <s v="Central"/>
    <x v="7"/>
    <s v="Dufferin"/>
  </r>
  <r>
    <n v="5814"/>
    <x v="238"/>
    <x v="17"/>
    <n v="23"/>
    <n v="12"/>
    <x v="0"/>
    <x v="0"/>
    <s v="Central"/>
    <x v="7"/>
    <s v="Dufferin"/>
  </r>
  <r>
    <n v="5815"/>
    <x v="238"/>
    <x v="18"/>
    <n v="9"/>
    <n v="5"/>
    <x v="0"/>
    <x v="0"/>
    <s v="Central"/>
    <x v="7"/>
    <s v="Dufferin"/>
  </r>
  <r>
    <n v="5816"/>
    <x v="238"/>
    <x v="19"/>
    <n v="17"/>
    <n v="3"/>
    <x v="0"/>
    <x v="0"/>
    <s v="Central"/>
    <x v="7"/>
    <s v="Dufferin"/>
  </r>
  <r>
    <n v="5817"/>
    <x v="238"/>
    <x v="20"/>
    <n v="21"/>
    <n v="5"/>
    <x v="0"/>
    <x v="0"/>
    <s v="Central"/>
    <x v="7"/>
    <s v="Dufferin"/>
  </r>
  <r>
    <n v="5818"/>
    <x v="238"/>
    <x v="21"/>
    <n v="15"/>
    <n v="6"/>
    <x v="0"/>
    <x v="0"/>
    <s v="Central"/>
    <x v="7"/>
    <s v="Dufferin"/>
  </r>
  <r>
    <n v="5819"/>
    <x v="238"/>
    <x v="22"/>
    <n v="17"/>
    <n v="4"/>
    <x v="0"/>
    <x v="0"/>
    <s v="Central"/>
    <x v="7"/>
    <s v="Dufferin"/>
  </r>
  <r>
    <n v="5820"/>
    <x v="238"/>
    <x v="23"/>
    <n v="10"/>
    <n v="4"/>
    <x v="0"/>
    <x v="0"/>
    <s v="Central"/>
    <x v="7"/>
    <s v="Dufferin"/>
  </r>
  <r>
    <n v="5845"/>
    <x v="239"/>
    <x v="0"/>
    <n v="67"/>
    <n v="20"/>
    <x v="0"/>
    <x v="0"/>
    <s v="Central"/>
    <x v="4"/>
    <s v="South Georgian Bay"/>
  </r>
  <r>
    <n v="5846"/>
    <x v="239"/>
    <x v="1"/>
    <n v="46"/>
    <n v="8"/>
    <x v="0"/>
    <x v="0"/>
    <s v="Central"/>
    <x v="4"/>
    <s v="South Georgian Bay"/>
  </r>
  <r>
    <n v="5847"/>
    <x v="239"/>
    <x v="2"/>
    <n v="29"/>
    <n v="4"/>
    <x v="0"/>
    <x v="0"/>
    <s v="Central"/>
    <x v="4"/>
    <s v="South Georgian Bay"/>
  </r>
  <r>
    <n v="5848"/>
    <x v="239"/>
    <x v="3"/>
    <n v="22"/>
    <n v="8"/>
    <x v="0"/>
    <x v="0"/>
    <s v="Central"/>
    <x v="4"/>
    <s v="South Georgian Bay"/>
  </r>
  <r>
    <n v="5849"/>
    <x v="239"/>
    <x v="4"/>
    <n v="19"/>
    <n v="5"/>
    <x v="0"/>
    <x v="0"/>
    <s v="Central"/>
    <x v="4"/>
    <s v="South Georgian Bay"/>
  </r>
  <r>
    <n v="5850"/>
    <x v="239"/>
    <x v="5"/>
    <n v="7"/>
    <n v="1"/>
    <x v="0"/>
    <x v="0"/>
    <s v="Central"/>
    <x v="4"/>
    <s v="South Georgian Bay"/>
  </r>
  <r>
    <n v="5851"/>
    <x v="239"/>
    <x v="6"/>
    <n v="10"/>
    <n v="3"/>
    <x v="0"/>
    <x v="0"/>
    <s v="Central"/>
    <x v="4"/>
    <s v="South Georgian Bay"/>
  </r>
  <r>
    <n v="5852"/>
    <x v="239"/>
    <x v="7"/>
    <n v="7"/>
    <n v="2"/>
    <x v="0"/>
    <x v="0"/>
    <s v="Central"/>
    <x v="4"/>
    <s v="South Georgian Bay"/>
  </r>
  <r>
    <n v="5853"/>
    <x v="239"/>
    <x v="8"/>
    <n v="4"/>
    <n v="3"/>
    <x v="0"/>
    <x v="0"/>
    <s v="Central"/>
    <x v="4"/>
    <s v="South Georgian Bay"/>
  </r>
  <r>
    <n v="5854"/>
    <x v="239"/>
    <x v="9"/>
    <n v="11"/>
    <n v="5"/>
    <x v="0"/>
    <x v="0"/>
    <s v="Central"/>
    <x v="4"/>
    <s v="South Georgian Bay"/>
  </r>
  <r>
    <n v="5855"/>
    <x v="239"/>
    <x v="10"/>
    <n v="5"/>
    <n v="6"/>
    <x v="0"/>
    <x v="0"/>
    <s v="Central"/>
    <x v="4"/>
    <s v="South Georgian Bay"/>
  </r>
  <r>
    <n v="5856"/>
    <x v="239"/>
    <x v="11"/>
    <n v="5"/>
    <n v="3"/>
    <x v="0"/>
    <x v="0"/>
    <s v="Central"/>
    <x v="4"/>
    <s v="South Georgian Bay"/>
  </r>
  <r>
    <n v="5857"/>
    <x v="239"/>
    <x v="12"/>
    <n v="7"/>
    <n v="10"/>
    <x v="0"/>
    <x v="0"/>
    <s v="Central"/>
    <x v="4"/>
    <s v="South Georgian Bay"/>
  </r>
  <r>
    <n v="5858"/>
    <x v="239"/>
    <x v="13"/>
    <n v="14"/>
    <n v="9"/>
    <x v="0"/>
    <x v="0"/>
    <s v="Central"/>
    <x v="4"/>
    <s v="South Georgian Bay"/>
  </r>
  <r>
    <n v="5859"/>
    <x v="239"/>
    <x v="14"/>
    <n v="16"/>
    <n v="8"/>
    <x v="0"/>
    <x v="0"/>
    <s v="Central"/>
    <x v="4"/>
    <s v="South Georgian Bay"/>
  </r>
  <r>
    <n v="5860"/>
    <x v="239"/>
    <x v="15"/>
    <n v="11"/>
    <n v="5"/>
    <x v="0"/>
    <x v="0"/>
    <s v="Central"/>
    <x v="4"/>
    <s v="South Georgian Bay"/>
  </r>
  <r>
    <n v="5861"/>
    <x v="239"/>
    <x v="16"/>
    <n v="10"/>
    <n v="6"/>
    <x v="0"/>
    <x v="0"/>
    <s v="Central"/>
    <x v="4"/>
    <s v="South Georgian Bay"/>
  </r>
  <r>
    <n v="5862"/>
    <x v="239"/>
    <x v="17"/>
    <n v="32"/>
    <n v="5"/>
    <x v="0"/>
    <x v="0"/>
    <s v="Central"/>
    <x v="4"/>
    <s v="South Georgian Bay"/>
  </r>
  <r>
    <n v="5863"/>
    <x v="239"/>
    <x v="18"/>
    <n v="21"/>
    <n v="6"/>
    <x v="0"/>
    <x v="0"/>
    <s v="Central"/>
    <x v="4"/>
    <s v="South Georgian Bay"/>
  </r>
  <r>
    <n v="5864"/>
    <x v="239"/>
    <x v="19"/>
    <n v="9"/>
    <n v="8"/>
    <x v="0"/>
    <x v="0"/>
    <s v="Central"/>
    <x v="4"/>
    <s v="South Georgian Bay"/>
  </r>
  <r>
    <n v="5865"/>
    <x v="239"/>
    <x v="20"/>
    <n v="12"/>
    <n v="2"/>
    <x v="0"/>
    <x v="0"/>
    <s v="Central"/>
    <x v="4"/>
    <s v="South Georgian Bay"/>
  </r>
  <r>
    <n v="5866"/>
    <x v="239"/>
    <x v="21"/>
    <n v="10"/>
    <n v="4"/>
    <x v="0"/>
    <x v="0"/>
    <s v="Central"/>
    <x v="4"/>
    <s v="South Georgian Bay"/>
  </r>
  <r>
    <n v="5867"/>
    <x v="239"/>
    <x v="22"/>
    <n v="16"/>
    <n v="13"/>
    <x v="0"/>
    <x v="0"/>
    <s v="Central"/>
    <x v="4"/>
    <s v="South Georgian Bay"/>
  </r>
  <r>
    <n v="5868"/>
    <x v="239"/>
    <x v="23"/>
    <n v="9"/>
    <n v="11"/>
    <x v="0"/>
    <x v="0"/>
    <s v="Central"/>
    <x v="4"/>
    <s v="South Georgian Bay"/>
  </r>
  <r>
    <n v="5869"/>
    <x v="240"/>
    <x v="0"/>
    <n v="50"/>
    <n v="6"/>
    <x v="0"/>
    <x v="0"/>
    <s v="Central"/>
    <x v="4"/>
    <s v="South Georgian Bay"/>
  </r>
  <r>
    <n v="5870"/>
    <x v="240"/>
    <x v="1"/>
    <n v="33"/>
    <n v="12"/>
    <x v="0"/>
    <x v="0"/>
    <s v="Central"/>
    <x v="4"/>
    <s v="South Georgian Bay"/>
  </r>
  <r>
    <n v="5871"/>
    <x v="240"/>
    <x v="2"/>
    <n v="20"/>
    <n v="1"/>
    <x v="0"/>
    <x v="0"/>
    <s v="Central"/>
    <x v="4"/>
    <s v="South Georgian Bay"/>
  </r>
  <r>
    <n v="5872"/>
    <x v="240"/>
    <x v="3"/>
    <n v="14"/>
    <n v="1"/>
    <x v="0"/>
    <x v="0"/>
    <s v="Central"/>
    <x v="4"/>
    <s v="South Georgian Bay"/>
  </r>
  <r>
    <n v="5873"/>
    <x v="240"/>
    <x v="4"/>
    <n v="9"/>
    <n v="2"/>
    <x v="0"/>
    <x v="0"/>
    <s v="Central"/>
    <x v="4"/>
    <s v="South Georgian Bay"/>
  </r>
  <r>
    <n v="5874"/>
    <x v="240"/>
    <x v="5"/>
    <n v="9"/>
    <n v="1"/>
    <x v="0"/>
    <x v="0"/>
    <s v="Central"/>
    <x v="4"/>
    <s v="South Georgian Bay"/>
  </r>
  <r>
    <n v="5875"/>
    <x v="240"/>
    <x v="6"/>
    <n v="4"/>
    <n v="1"/>
    <x v="0"/>
    <x v="0"/>
    <s v="Central"/>
    <x v="4"/>
    <s v="South Georgian Bay"/>
  </r>
  <r>
    <n v="5876"/>
    <x v="240"/>
    <x v="7"/>
    <n v="5"/>
    <n v="0"/>
    <x v="0"/>
    <x v="0"/>
    <s v="Central"/>
    <x v="4"/>
    <s v="South Georgian Bay"/>
  </r>
  <r>
    <n v="5877"/>
    <x v="240"/>
    <x v="8"/>
    <n v="5"/>
    <n v="1"/>
    <x v="0"/>
    <x v="0"/>
    <s v="Central"/>
    <x v="4"/>
    <s v="South Georgian Bay"/>
  </r>
  <r>
    <n v="5878"/>
    <x v="240"/>
    <x v="9"/>
    <n v="5"/>
    <n v="2"/>
    <x v="0"/>
    <x v="0"/>
    <s v="Central"/>
    <x v="4"/>
    <s v="South Georgian Bay"/>
  </r>
  <r>
    <n v="5879"/>
    <x v="240"/>
    <x v="10"/>
    <n v="5"/>
    <n v="1"/>
    <x v="0"/>
    <x v="0"/>
    <s v="Central"/>
    <x v="4"/>
    <s v="South Georgian Bay"/>
  </r>
  <r>
    <n v="5880"/>
    <x v="240"/>
    <x v="11"/>
    <n v="6"/>
    <n v="3"/>
    <x v="0"/>
    <x v="0"/>
    <s v="Central"/>
    <x v="4"/>
    <s v="South Georgian Bay"/>
  </r>
  <r>
    <n v="5881"/>
    <x v="240"/>
    <x v="12"/>
    <n v="12"/>
    <n v="9"/>
    <x v="0"/>
    <x v="0"/>
    <s v="Central"/>
    <x v="4"/>
    <s v="South Georgian Bay"/>
  </r>
  <r>
    <n v="5882"/>
    <x v="240"/>
    <x v="13"/>
    <n v="9"/>
    <n v="1"/>
    <x v="0"/>
    <x v="0"/>
    <s v="Central"/>
    <x v="4"/>
    <s v="South Georgian Bay"/>
  </r>
  <r>
    <n v="5883"/>
    <x v="240"/>
    <x v="14"/>
    <n v="12"/>
    <n v="3"/>
    <x v="0"/>
    <x v="0"/>
    <s v="Central"/>
    <x v="4"/>
    <s v="South Georgian Bay"/>
  </r>
  <r>
    <n v="5884"/>
    <x v="240"/>
    <x v="15"/>
    <n v="9"/>
    <n v="8"/>
    <x v="0"/>
    <x v="0"/>
    <s v="Central"/>
    <x v="4"/>
    <s v="South Georgian Bay"/>
  </r>
  <r>
    <n v="5885"/>
    <x v="240"/>
    <x v="16"/>
    <n v="10"/>
    <n v="4"/>
    <x v="0"/>
    <x v="0"/>
    <s v="Central"/>
    <x v="4"/>
    <s v="South Georgian Bay"/>
  </r>
  <r>
    <n v="5886"/>
    <x v="240"/>
    <x v="17"/>
    <n v="17"/>
    <n v="4"/>
    <x v="0"/>
    <x v="0"/>
    <s v="Central"/>
    <x v="4"/>
    <s v="South Georgian Bay"/>
  </r>
  <r>
    <n v="5887"/>
    <x v="240"/>
    <x v="18"/>
    <n v="17"/>
    <n v="1"/>
    <x v="0"/>
    <x v="0"/>
    <s v="Central"/>
    <x v="4"/>
    <s v="South Georgian Bay"/>
  </r>
  <r>
    <n v="5888"/>
    <x v="240"/>
    <x v="19"/>
    <n v="5"/>
    <n v="2"/>
    <x v="0"/>
    <x v="0"/>
    <s v="Central"/>
    <x v="4"/>
    <s v="South Georgian Bay"/>
  </r>
  <r>
    <n v="5889"/>
    <x v="240"/>
    <x v="20"/>
    <n v="8"/>
    <n v="3"/>
    <x v="0"/>
    <x v="0"/>
    <s v="Central"/>
    <x v="4"/>
    <s v="South Georgian Bay"/>
  </r>
  <r>
    <n v="5890"/>
    <x v="240"/>
    <x v="21"/>
    <n v="7"/>
    <n v="4"/>
    <x v="0"/>
    <x v="0"/>
    <s v="Central"/>
    <x v="4"/>
    <s v="South Georgian Bay"/>
  </r>
  <r>
    <n v="5891"/>
    <x v="240"/>
    <x v="22"/>
    <n v="7"/>
    <n v="6"/>
    <x v="0"/>
    <x v="0"/>
    <s v="Central"/>
    <x v="4"/>
    <s v="South Georgian Bay"/>
  </r>
  <r>
    <n v="5892"/>
    <x v="240"/>
    <x v="23"/>
    <n v="10"/>
    <n v="4"/>
    <x v="0"/>
    <x v="0"/>
    <s v="Central"/>
    <x v="4"/>
    <s v="South Georgian Bay"/>
  </r>
  <r>
    <n v="5897"/>
    <x v="241"/>
    <x v="0"/>
    <n v="65"/>
    <n v="9"/>
    <x v="1"/>
    <x v="0"/>
    <s v="East"/>
    <x v="2"/>
    <s v="Scarborough South"/>
  </r>
  <r>
    <n v="5898"/>
    <x v="241"/>
    <x v="1"/>
    <n v="80"/>
    <n v="5"/>
    <x v="1"/>
    <x v="0"/>
    <s v="East"/>
    <x v="2"/>
    <s v="Scarborough South"/>
  </r>
  <r>
    <n v="5899"/>
    <x v="241"/>
    <x v="2"/>
    <n v="85"/>
    <n v="7"/>
    <x v="1"/>
    <x v="0"/>
    <s v="East"/>
    <x v="2"/>
    <s v="Scarborough South"/>
  </r>
  <r>
    <n v="5900"/>
    <x v="241"/>
    <x v="3"/>
    <n v="51"/>
    <n v="10"/>
    <x v="1"/>
    <x v="0"/>
    <s v="East"/>
    <x v="2"/>
    <s v="Scarborough South"/>
  </r>
  <r>
    <n v="5901"/>
    <x v="241"/>
    <x v="4"/>
    <n v="53"/>
    <n v="6"/>
    <x v="1"/>
    <x v="0"/>
    <s v="East"/>
    <x v="2"/>
    <s v="Scarborough South"/>
  </r>
  <r>
    <n v="5902"/>
    <x v="241"/>
    <x v="5"/>
    <n v="29"/>
    <n v="0"/>
    <x v="1"/>
    <x v="0"/>
    <s v="East"/>
    <x v="2"/>
    <s v="Scarborough South"/>
  </r>
  <r>
    <n v="5903"/>
    <x v="241"/>
    <x v="6"/>
    <n v="30"/>
    <n v="5"/>
    <x v="1"/>
    <x v="0"/>
    <s v="East"/>
    <x v="2"/>
    <s v="Scarborough South"/>
  </r>
  <r>
    <n v="5904"/>
    <x v="241"/>
    <x v="7"/>
    <n v="27"/>
    <n v="4"/>
    <x v="1"/>
    <x v="0"/>
    <s v="East"/>
    <x v="2"/>
    <s v="Scarborough South"/>
  </r>
  <r>
    <n v="5905"/>
    <x v="241"/>
    <x v="8"/>
    <n v="23"/>
    <n v="4"/>
    <x v="1"/>
    <x v="0"/>
    <s v="East"/>
    <x v="2"/>
    <s v="Scarborough South"/>
  </r>
  <r>
    <n v="5906"/>
    <x v="241"/>
    <x v="9"/>
    <n v="21"/>
    <n v="2"/>
    <x v="1"/>
    <x v="0"/>
    <s v="East"/>
    <x v="2"/>
    <s v="Scarborough South"/>
  </r>
  <r>
    <n v="5907"/>
    <x v="241"/>
    <x v="10"/>
    <n v="17"/>
    <n v="1"/>
    <x v="1"/>
    <x v="0"/>
    <s v="East"/>
    <x v="2"/>
    <s v="Scarborough South"/>
  </r>
  <r>
    <n v="5908"/>
    <x v="241"/>
    <x v="11"/>
    <n v="32"/>
    <n v="5"/>
    <x v="1"/>
    <x v="0"/>
    <s v="East"/>
    <x v="2"/>
    <s v="Scarborough South"/>
  </r>
  <r>
    <n v="5909"/>
    <x v="241"/>
    <x v="12"/>
    <n v="42"/>
    <n v="12"/>
    <x v="1"/>
    <x v="0"/>
    <s v="East"/>
    <x v="2"/>
    <s v="Scarborough South"/>
  </r>
  <r>
    <n v="5910"/>
    <x v="241"/>
    <x v="13"/>
    <n v="63"/>
    <n v="4"/>
    <x v="1"/>
    <x v="0"/>
    <s v="East"/>
    <x v="2"/>
    <s v="Scarborough South"/>
  </r>
  <r>
    <n v="5911"/>
    <x v="241"/>
    <x v="14"/>
    <n v="71"/>
    <n v="8"/>
    <x v="1"/>
    <x v="0"/>
    <s v="East"/>
    <x v="2"/>
    <s v="Scarborough South"/>
  </r>
  <r>
    <n v="5912"/>
    <x v="241"/>
    <x v="15"/>
    <n v="52"/>
    <n v="29"/>
    <x v="1"/>
    <x v="0"/>
    <s v="East"/>
    <x v="2"/>
    <s v="Scarborough South"/>
  </r>
  <r>
    <n v="5913"/>
    <x v="241"/>
    <x v="16"/>
    <n v="67"/>
    <n v="6"/>
    <x v="1"/>
    <x v="0"/>
    <s v="East"/>
    <x v="2"/>
    <s v="Scarborough South"/>
  </r>
  <r>
    <n v="5914"/>
    <x v="241"/>
    <x v="17"/>
    <n v="42"/>
    <n v="3"/>
    <x v="1"/>
    <x v="0"/>
    <s v="East"/>
    <x v="2"/>
    <s v="Scarborough South"/>
  </r>
  <r>
    <n v="5915"/>
    <x v="241"/>
    <x v="18"/>
    <n v="39"/>
    <n v="18"/>
    <x v="1"/>
    <x v="0"/>
    <s v="East"/>
    <x v="2"/>
    <s v="Scarborough South"/>
  </r>
  <r>
    <n v="5916"/>
    <x v="241"/>
    <x v="19"/>
    <n v="31"/>
    <n v="3"/>
    <x v="1"/>
    <x v="0"/>
    <s v="East"/>
    <x v="2"/>
    <s v="Scarborough South"/>
  </r>
  <r>
    <n v="5917"/>
    <x v="241"/>
    <x v="20"/>
    <n v="29"/>
    <n v="7"/>
    <x v="1"/>
    <x v="0"/>
    <s v="East"/>
    <x v="2"/>
    <s v="Scarborough South"/>
  </r>
  <r>
    <n v="5918"/>
    <x v="241"/>
    <x v="21"/>
    <n v="31"/>
    <n v="6"/>
    <x v="1"/>
    <x v="0"/>
    <s v="East"/>
    <x v="2"/>
    <s v="Scarborough South"/>
  </r>
  <r>
    <n v="5919"/>
    <x v="241"/>
    <x v="22"/>
    <n v="33"/>
    <n v="6"/>
    <x v="1"/>
    <x v="0"/>
    <s v="East"/>
    <x v="2"/>
    <s v="Scarborough South"/>
  </r>
  <r>
    <n v="5920"/>
    <x v="241"/>
    <x v="23"/>
    <n v="20"/>
    <n v="4"/>
    <x v="1"/>
    <x v="0"/>
    <s v="East"/>
    <x v="2"/>
    <s v="Scarborough South"/>
  </r>
  <r>
    <n v="5921"/>
    <x v="242"/>
    <x v="0"/>
    <n v="51"/>
    <n v="0"/>
    <x v="0"/>
    <x v="1"/>
    <s v="East"/>
    <x v="2"/>
    <s v="Scarborough South"/>
  </r>
  <r>
    <n v="5922"/>
    <x v="242"/>
    <x v="1"/>
    <n v="43"/>
    <n v="1"/>
    <x v="0"/>
    <x v="1"/>
    <s v="East"/>
    <x v="2"/>
    <s v="Scarborough South"/>
  </r>
  <r>
    <n v="5923"/>
    <x v="242"/>
    <x v="2"/>
    <n v="40"/>
    <n v="1"/>
    <x v="0"/>
    <x v="1"/>
    <s v="East"/>
    <x v="2"/>
    <s v="Scarborough South"/>
  </r>
  <r>
    <n v="5924"/>
    <x v="242"/>
    <x v="3"/>
    <n v="29"/>
    <n v="4"/>
    <x v="0"/>
    <x v="1"/>
    <s v="East"/>
    <x v="2"/>
    <s v="Scarborough South"/>
  </r>
  <r>
    <n v="5925"/>
    <x v="242"/>
    <x v="4"/>
    <n v="19"/>
    <n v="1"/>
    <x v="0"/>
    <x v="1"/>
    <s v="East"/>
    <x v="2"/>
    <s v="Scarborough South"/>
  </r>
  <r>
    <n v="5926"/>
    <x v="242"/>
    <x v="5"/>
    <n v="11"/>
    <n v="1"/>
    <x v="0"/>
    <x v="1"/>
    <s v="East"/>
    <x v="2"/>
    <s v="Scarborough South"/>
  </r>
  <r>
    <n v="5927"/>
    <x v="242"/>
    <x v="6"/>
    <n v="16"/>
    <n v="1"/>
    <x v="0"/>
    <x v="1"/>
    <s v="East"/>
    <x v="2"/>
    <s v="Scarborough South"/>
  </r>
  <r>
    <n v="5928"/>
    <x v="242"/>
    <x v="7"/>
    <n v="10"/>
    <n v="0"/>
    <x v="0"/>
    <x v="1"/>
    <s v="East"/>
    <x v="2"/>
    <s v="Scarborough South"/>
  </r>
  <r>
    <n v="5929"/>
    <x v="242"/>
    <x v="8"/>
    <n v="15"/>
    <n v="0"/>
    <x v="0"/>
    <x v="1"/>
    <s v="East"/>
    <x v="2"/>
    <s v="Scarborough South"/>
  </r>
  <r>
    <n v="5930"/>
    <x v="242"/>
    <x v="9"/>
    <n v="10"/>
    <n v="1"/>
    <x v="0"/>
    <x v="1"/>
    <s v="East"/>
    <x v="2"/>
    <s v="Scarborough South"/>
  </r>
  <r>
    <n v="5931"/>
    <x v="242"/>
    <x v="10"/>
    <n v="12"/>
    <n v="1"/>
    <x v="0"/>
    <x v="1"/>
    <s v="East"/>
    <x v="2"/>
    <s v="Scarborough South"/>
  </r>
  <r>
    <n v="5932"/>
    <x v="242"/>
    <x v="11"/>
    <n v="12"/>
    <n v="2"/>
    <x v="0"/>
    <x v="1"/>
    <s v="East"/>
    <x v="2"/>
    <s v="Scarborough South"/>
  </r>
  <r>
    <n v="5933"/>
    <x v="242"/>
    <x v="12"/>
    <n v="24"/>
    <n v="1"/>
    <x v="0"/>
    <x v="1"/>
    <s v="East"/>
    <x v="2"/>
    <s v="Scarborough South"/>
  </r>
  <r>
    <n v="5934"/>
    <x v="242"/>
    <x v="13"/>
    <n v="33"/>
    <n v="0"/>
    <x v="0"/>
    <x v="1"/>
    <s v="East"/>
    <x v="2"/>
    <s v="Scarborough South"/>
  </r>
  <r>
    <n v="5935"/>
    <x v="242"/>
    <x v="14"/>
    <n v="29"/>
    <n v="1"/>
    <x v="0"/>
    <x v="1"/>
    <s v="East"/>
    <x v="2"/>
    <s v="Scarborough South"/>
  </r>
  <r>
    <n v="5936"/>
    <x v="242"/>
    <x v="15"/>
    <n v="37"/>
    <n v="2"/>
    <x v="0"/>
    <x v="1"/>
    <s v="East"/>
    <x v="2"/>
    <s v="Scarborough South"/>
  </r>
  <r>
    <n v="5937"/>
    <x v="242"/>
    <x v="16"/>
    <n v="36"/>
    <n v="1"/>
    <x v="0"/>
    <x v="1"/>
    <s v="East"/>
    <x v="2"/>
    <s v="Scarborough South"/>
  </r>
  <r>
    <n v="5938"/>
    <x v="242"/>
    <x v="17"/>
    <n v="29"/>
    <n v="0"/>
    <x v="0"/>
    <x v="1"/>
    <s v="East"/>
    <x v="2"/>
    <s v="Scarborough South"/>
  </r>
  <r>
    <n v="5939"/>
    <x v="242"/>
    <x v="18"/>
    <n v="23"/>
    <n v="1"/>
    <x v="0"/>
    <x v="1"/>
    <s v="East"/>
    <x v="2"/>
    <s v="Scarborough South"/>
  </r>
  <r>
    <n v="5940"/>
    <x v="242"/>
    <x v="19"/>
    <n v="20"/>
    <n v="4"/>
    <x v="0"/>
    <x v="1"/>
    <s v="East"/>
    <x v="2"/>
    <s v="Scarborough South"/>
  </r>
  <r>
    <n v="5941"/>
    <x v="242"/>
    <x v="20"/>
    <n v="18"/>
    <n v="1"/>
    <x v="0"/>
    <x v="1"/>
    <s v="East"/>
    <x v="2"/>
    <s v="Scarborough South"/>
  </r>
  <r>
    <n v="5942"/>
    <x v="242"/>
    <x v="21"/>
    <n v="8"/>
    <n v="0"/>
    <x v="0"/>
    <x v="1"/>
    <s v="East"/>
    <x v="2"/>
    <s v="Scarborough South"/>
  </r>
  <r>
    <n v="5943"/>
    <x v="242"/>
    <x v="22"/>
    <n v="13"/>
    <n v="1"/>
    <x v="0"/>
    <x v="1"/>
    <s v="East"/>
    <x v="2"/>
    <s v="Scarborough South"/>
  </r>
  <r>
    <n v="5944"/>
    <x v="242"/>
    <x v="23"/>
    <n v="21"/>
    <n v="1"/>
    <x v="0"/>
    <x v="1"/>
    <s v="East"/>
    <x v="2"/>
    <s v="Scarborough South"/>
  </r>
  <r>
    <n v="5945"/>
    <x v="243"/>
    <x v="0"/>
    <n v="73"/>
    <n v="5"/>
    <x v="1"/>
    <x v="1"/>
    <s v="East"/>
    <x v="2"/>
    <s v="Scarborough South"/>
  </r>
  <r>
    <n v="5946"/>
    <x v="243"/>
    <x v="1"/>
    <n v="65"/>
    <n v="17"/>
    <x v="1"/>
    <x v="1"/>
    <s v="East"/>
    <x v="2"/>
    <s v="Scarborough South"/>
  </r>
  <r>
    <n v="5947"/>
    <x v="243"/>
    <x v="2"/>
    <n v="65"/>
    <n v="16"/>
    <x v="1"/>
    <x v="1"/>
    <s v="East"/>
    <x v="2"/>
    <s v="Scarborough South"/>
  </r>
  <r>
    <n v="5948"/>
    <x v="243"/>
    <x v="3"/>
    <n v="60"/>
    <n v="12"/>
    <x v="1"/>
    <x v="1"/>
    <s v="East"/>
    <x v="2"/>
    <s v="Scarborough South"/>
  </r>
  <r>
    <n v="5949"/>
    <x v="243"/>
    <x v="4"/>
    <n v="45"/>
    <n v="14"/>
    <x v="1"/>
    <x v="1"/>
    <s v="East"/>
    <x v="2"/>
    <s v="Scarborough South"/>
  </r>
  <r>
    <n v="5950"/>
    <x v="243"/>
    <x v="5"/>
    <n v="29"/>
    <n v="8"/>
    <x v="1"/>
    <x v="1"/>
    <s v="East"/>
    <x v="2"/>
    <s v="Scarborough South"/>
  </r>
  <r>
    <n v="5951"/>
    <x v="243"/>
    <x v="6"/>
    <n v="18"/>
    <n v="2"/>
    <x v="1"/>
    <x v="1"/>
    <s v="East"/>
    <x v="2"/>
    <s v="Scarborough South"/>
  </r>
  <r>
    <n v="5952"/>
    <x v="243"/>
    <x v="7"/>
    <n v="23"/>
    <n v="2"/>
    <x v="1"/>
    <x v="1"/>
    <s v="East"/>
    <x v="2"/>
    <s v="Scarborough South"/>
  </r>
  <r>
    <n v="5953"/>
    <x v="243"/>
    <x v="8"/>
    <n v="14"/>
    <n v="1"/>
    <x v="1"/>
    <x v="1"/>
    <s v="East"/>
    <x v="2"/>
    <s v="Scarborough South"/>
  </r>
  <r>
    <n v="5954"/>
    <x v="243"/>
    <x v="9"/>
    <n v="23"/>
    <n v="5"/>
    <x v="1"/>
    <x v="1"/>
    <s v="East"/>
    <x v="2"/>
    <s v="Scarborough South"/>
  </r>
  <r>
    <n v="5955"/>
    <x v="243"/>
    <x v="10"/>
    <n v="19"/>
    <n v="0"/>
    <x v="1"/>
    <x v="1"/>
    <s v="East"/>
    <x v="2"/>
    <s v="Scarborough South"/>
  </r>
  <r>
    <n v="5956"/>
    <x v="243"/>
    <x v="11"/>
    <n v="26"/>
    <n v="11"/>
    <x v="1"/>
    <x v="1"/>
    <s v="East"/>
    <x v="2"/>
    <s v="Scarborough South"/>
  </r>
  <r>
    <n v="5957"/>
    <x v="243"/>
    <x v="12"/>
    <n v="34"/>
    <n v="14"/>
    <x v="1"/>
    <x v="1"/>
    <s v="East"/>
    <x v="2"/>
    <s v="Scarborough South"/>
  </r>
  <r>
    <n v="5958"/>
    <x v="243"/>
    <x v="13"/>
    <n v="40"/>
    <n v="17"/>
    <x v="1"/>
    <x v="1"/>
    <s v="East"/>
    <x v="2"/>
    <s v="Scarborough South"/>
  </r>
  <r>
    <n v="5959"/>
    <x v="243"/>
    <x v="14"/>
    <n v="41"/>
    <n v="14"/>
    <x v="1"/>
    <x v="1"/>
    <s v="East"/>
    <x v="2"/>
    <s v="Scarborough South"/>
  </r>
  <r>
    <n v="5960"/>
    <x v="243"/>
    <x v="15"/>
    <n v="52"/>
    <n v="18"/>
    <x v="1"/>
    <x v="1"/>
    <s v="East"/>
    <x v="2"/>
    <s v="Scarborough South"/>
  </r>
  <r>
    <n v="5961"/>
    <x v="243"/>
    <x v="16"/>
    <n v="34"/>
    <n v="18"/>
    <x v="1"/>
    <x v="1"/>
    <s v="East"/>
    <x v="2"/>
    <s v="Scarborough South"/>
  </r>
  <r>
    <n v="5962"/>
    <x v="243"/>
    <x v="17"/>
    <n v="43"/>
    <n v="19"/>
    <x v="1"/>
    <x v="1"/>
    <s v="East"/>
    <x v="2"/>
    <s v="Scarborough South"/>
  </r>
  <r>
    <n v="5963"/>
    <x v="243"/>
    <x v="18"/>
    <n v="44"/>
    <n v="12"/>
    <x v="1"/>
    <x v="1"/>
    <s v="East"/>
    <x v="2"/>
    <s v="Scarborough South"/>
  </r>
  <r>
    <n v="5964"/>
    <x v="243"/>
    <x v="19"/>
    <n v="27"/>
    <n v="8"/>
    <x v="1"/>
    <x v="1"/>
    <s v="East"/>
    <x v="2"/>
    <s v="Scarborough South"/>
  </r>
  <r>
    <n v="5965"/>
    <x v="243"/>
    <x v="20"/>
    <n v="35"/>
    <n v="9"/>
    <x v="1"/>
    <x v="1"/>
    <s v="East"/>
    <x v="2"/>
    <s v="Scarborough South"/>
  </r>
  <r>
    <n v="5966"/>
    <x v="243"/>
    <x v="21"/>
    <n v="19"/>
    <n v="4"/>
    <x v="1"/>
    <x v="1"/>
    <s v="East"/>
    <x v="2"/>
    <s v="Scarborough South"/>
  </r>
  <r>
    <n v="5967"/>
    <x v="243"/>
    <x v="22"/>
    <n v="27"/>
    <n v="6"/>
    <x v="1"/>
    <x v="1"/>
    <s v="East"/>
    <x v="2"/>
    <s v="Scarborough South"/>
  </r>
  <r>
    <n v="5968"/>
    <x v="243"/>
    <x v="23"/>
    <n v="21"/>
    <n v="13"/>
    <x v="1"/>
    <x v="1"/>
    <s v="East"/>
    <x v="2"/>
    <s v="Scarborough South"/>
  </r>
  <r>
    <n v="5969"/>
    <x v="244"/>
    <x v="0"/>
    <n v="20"/>
    <n v="0"/>
    <x v="1"/>
    <x v="1"/>
    <s v="East"/>
    <x v="2"/>
    <s v="Scarborough South"/>
  </r>
  <r>
    <n v="5970"/>
    <x v="244"/>
    <x v="1"/>
    <n v="31"/>
    <n v="0"/>
    <x v="1"/>
    <x v="1"/>
    <s v="East"/>
    <x v="2"/>
    <s v="Scarborough South"/>
  </r>
  <r>
    <n v="5971"/>
    <x v="244"/>
    <x v="2"/>
    <n v="24"/>
    <n v="0"/>
    <x v="1"/>
    <x v="1"/>
    <s v="East"/>
    <x v="2"/>
    <s v="Scarborough South"/>
  </r>
  <r>
    <n v="5972"/>
    <x v="244"/>
    <x v="3"/>
    <n v="14"/>
    <n v="0"/>
    <x v="1"/>
    <x v="1"/>
    <s v="East"/>
    <x v="2"/>
    <s v="Scarborough South"/>
  </r>
  <r>
    <n v="5973"/>
    <x v="244"/>
    <x v="4"/>
    <n v="18"/>
    <n v="0"/>
    <x v="1"/>
    <x v="1"/>
    <s v="East"/>
    <x v="2"/>
    <s v="Scarborough South"/>
  </r>
  <r>
    <n v="5974"/>
    <x v="244"/>
    <x v="5"/>
    <n v="21"/>
    <n v="0"/>
    <x v="1"/>
    <x v="1"/>
    <s v="East"/>
    <x v="2"/>
    <s v="Scarborough South"/>
  </r>
  <r>
    <n v="5975"/>
    <x v="244"/>
    <x v="6"/>
    <n v="8"/>
    <n v="0"/>
    <x v="1"/>
    <x v="1"/>
    <s v="East"/>
    <x v="2"/>
    <s v="Scarborough South"/>
  </r>
  <r>
    <n v="5976"/>
    <x v="244"/>
    <x v="7"/>
    <n v="5"/>
    <n v="0"/>
    <x v="1"/>
    <x v="1"/>
    <s v="East"/>
    <x v="2"/>
    <s v="Scarborough South"/>
  </r>
  <r>
    <n v="5977"/>
    <x v="244"/>
    <x v="8"/>
    <n v="3"/>
    <n v="0"/>
    <x v="1"/>
    <x v="1"/>
    <s v="East"/>
    <x v="2"/>
    <s v="Scarborough South"/>
  </r>
  <r>
    <n v="5978"/>
    <x v="244"/>
    <x v="9"/>
    <n v="8"/>
    <n v="0"/>
    <x v="1"/>
    <x v="1"/>
    <s v="East"/>
    <x v="2"/>
    <s v="Scarborough South"/>
  </r>
  <r>
    <n v="5979"/>
    <x v="244"/>
    <x v="10"/>
    <n v="14"/>
    <n v="0"/>
    <x v="1"/>
    <x v="1"/>
    <s v="East"/>
    <x v="2"/>
    <s v="Scarborough South"/>
  </r>
  <r>
    <n v="5980"/>
    <x v="244"/>
    <x v="11"/>
    <n v="11"/>
    <n v="2"/>
    <x v="1"/>
    <x v="1"/>
    <s v="East"/>
    <x v="2"/>
    <s v="Scarborough South"/>
  </r>
  <r>
    <n v="5981"/>
    <x v="244"/>
    <x v="12"/>
    <n v="19"/>
    <n v="0"/>
    <x v="1"/>
    <x v="1"/>
    <s v="East"/>
    <x v="2"/>
    <s v="Scarborough South"/>
  </r>
  <r>
    <n v="5982"/>
    <x v="244"/>
    <x v="13"/>
    <n v="32"/>
    <n v="1"/>
    <x v="1"/>
    <x v="1"/>
    <s v="East"/>
    <x v="2"/>
    <s v="Scarborough South"/>
  </r>
  <r>
    <n v="5983"/>
    <x v="244"/>
    <x v="14"/>
    <n v="19"/>
    <n v="0"/>
    <x v="1"/>
    <x v="1"/>
    <s v="East"/>
    <x v="2"/>
    <s v="Scarborough South"/>
  </r>
  <r>
    <n v="5984"/>
    <x v="244"/>
    <x v="15"/>
    <n v="40"/>
    <n v="0"/>
    <x v="1"/>
    <x v="1"/>
    <s v="East"/>
    <x v="2"/>
    <s v="Scarborough South"/>
  </r>
  <r>
    <n v="5985"/>
    <x v="244"/>
    <x v="16"/>
    <n v="22"/>
    <n v="0"/>
    <x v="1"/>
    <x v="1"/>
    <s v="East"/>
    <x v="2"/>
    <s v="Scarborough South"/>
  </r>
  <r>
    <n v="5986"/>
    <x v="244"/>
    <x v="17"/>
    <n v="18"/>
    <n v="0"/>
    <x v="1"/>
    <x v="1"/>
    <s v="East"/>
    <x v="2"/>
    <s v="Scarborough South"/>
  </r>
  <r>
    <n v="5987"/>
    <x v="244"/>
    <x v="18"/>
    <n v="21"/>
    <n v="0"/>
    <x v="1"/>
    <x v="1"/>
    <s v="East"/>
    <x v="2"/>
    <s v="Scarborough South"/>
  </r>
  <r>
    <n v="5988"/>
    <x v="244"/>
    <x v="19"/>
    <n v="14"/>
    <n v="0"/>
    <x v="1"/>
    <x v="1"/>
    <s v="East"/>
    <x v="2"/>
    <s v="Scarborough South"/>
  </r>
  <r>
    <n v="5989"/>
    <x v="244"/>
    <x v="20"/>
    <n v="17"/>
    <n v="0"/>
    <x v="1"/>
    <x v="1"/>
    <s v="East"/>
    <x v="2"/>
    <s v="Scarborough South"/>
  </r>
  <r>
    <n v="5990"/>
    <x v="244"/>
    <x v="21"/>
    <n v="15"/>
    <n v="1"/>
    <x v="1"/>
    <x v="1"/>
    <s v="East"/>
    <x v="2"/>
    <s v="Scarborough South"/>
  </r>
  <r>
    <n v="5991"/>
    <x v="244"/>
    <x v="22"/>
    <n v="10"/>
    <n v="1"/>
    <x v="1"/>
    <x v="1"/>
    <s v="East"/>
    <x v="2"/>
    <s v="Scarborough South"/>
  </r>
  <r>
    <n v="5992"/>
    <x v="244"/>
    <x v="23"/>
    <n v="11"/>
    <n v="0"/>
    <x v="1"/>
    <x v="1"/>
    <s v="East"/>
    <x v="2"/>
    <s v="Scarborough South"/>
  </r>
  <r>
    <n v="5993"/>
    <x v="245"/>
    <x v="0"/>
    <n v="29"/>
    <n v="7"/>
    <x v="0"/>
    <x v="1"/>
    <s v="East"/>
    <x v="2"/>
    <s v="Scarborough South"/>
  </r>
  <r>
    <n v="5994"/>
    <x v="245"/>
    <x v="1"/>
    <n v="39"/>
    <n v="5"/>
    <x v="0"/>
    <x v="1"/>
    <s v="East"/>
    <x v="2"/>
    <s v="Scarborough South"/>
  </r>
  <r>
    <n v="5995"/>
    <x v="245"/>
    <x v="2"/>
    <n v="25"/>
    <n v="8"/>
    <x v="0"/>
    <x v="1"/>
    <s v="East"/>
    <x v="2"/>
    <s v="Scarborough South"/>
  </r>
  <r>
    <n v="5996"/>
    <x v="245"/>
    <x v="3"/>
    <n v="20"/>
    <n v="3"/>
    <x v="0"/>
    <x v="1"/>
    <s v="East"/>
    <x v="2"/>
    <s v="Scarborough South"/>
  </r>
  <r>
    <n v="5997"/>
    <x v="245"/>
    <x v="4"/>
    <n v="20"/>
    <n v="4"/>
    <x v="0"/>
    <x v="1"/>
    <s v="East"/>
    <x v="2"/>
    <s v="Scarborough South"/>
  </r>
  <r>
    <n v="5998"/>
    <x v="245"/>
    <x v="5"/>
    <n v="18"/>
    <n v="3"/>
    <x v="0"/>
    <x v="1"/>
    <s v="East"/>
    <x v="2"/>
    <s v="Scarborough South"/>
  </r>
  <r>
    <n v="5999"/>
    <x v="245"/>
    <x v="6"/>
    <n v="12"/>
    <n v="0"/>
    <x v="0"/>
    <x v="1"/>
    <s v="East"/>
    <x v="2"/>
    <s v="Scarborough South"/>
  </r>
  <r>
    <n v="6000"/>
    <x v="245"/>
    <x v="7"/>
    <n v="5"/>
    <n v="0"/>
    <x v="0"/>
    <x v="1"/>
    <s v="East"/>
    <x v="2"/>
    <s v="Scarborough South"/>
  </r>
  <r>
    <n v="6001"/>
    <x v="245"/>
    <x v="8"/>
    <n v="10"/>
    <n v="2"/>
    <x v="0"/>
    <x v="1"/>
    <s v="East"/>
    <x v="2"/>
    <s v="Scarborough South"/>
  </r>
  <r>
    <n v="6002"/>
    <x v="245"/>
    <x v="9"/>
    <n v="3"/>
    <n v="1"/>
    <x v="0"/>
    <x v="1"/>
    <s v="East"/>
    <x v="2"/>
    <s v="Scarborough South"/>
  </r>
  <r>
    <n v="6003"/>
    <x v="245"/>
    <x v="10"/>
    <n v="10"/>
    <n v="2"/>
    <x v="0"/>
    <x v="1"/>
    <s v="East"/>
    <x v="2"/>
    <s v="Scarborough South"/>
  </r>
  <r>
    <n v="6004"/>
    <x v="245"/>
    <x v="11"/>
    <n v="8"/>
    <n v="1"/>
    <x v="0"/>
    <x v="1"/>
    <s v="East"/>
    <x v="2"/>
    <s v="Scarborough South"/>
  </r>
  <r>
    <n v="6005"/>
    <x v="245"/>
    <x v="12"/>
    <n v="19"/>
    <n v="2"/>
    <x v="0"/>
    <x v="1"/>
    <s v="East"/>
    <x v="2"/>
    <s v="Scarborough South"/>
  </r>
  <r>
    <n v="6006"/>
    <x v="245"/>
    <x v="13"/>
    <n v="17"/>
    <n v="6"/>
    <x v="0"/>
    <x v="1"/>
    <s v="East"/>
    <x v="2"/>
    <s v="Scarborough South"/>
  </r>
  <r>
    <n v="6007"/>
    <x v="245"/>
    <x v="14"/>
    <n v="17"/>
    <n v="9"/>
    <x v="0"/>
    <x v="1"/>
    <s v="East"/>
    <x v="2"/>
    <s v="Scarborough South"/>
  </r>
  <r>
    <n v="6008"/>
    <x v="245"/>
    <x v="15"/>
    <n v="26"/>
    <n v="5"/>
    <x v="0"/>
    <x v="1"/>
    <s v="East"/>
    <x v="2"/>
    <s v="Scarborough South"/>
  </r>
  <r>
    <n v="6009"/>
    <x v="245"/>
    <x v="16"/>
    <n v="21"/>
    <n v="6"/>
    <x v="0"/>
    <x v="1"/>
    <s v="East"/>
    <x v="2"/>
    <s v="Scarborough South"/>
  </r>
  <r>
    <n v="6010"/>
    <x v="245"/>
    <x v="17"/>
    <n v="13"/>
    <n v="3"/>
    <x v="0"/>
    <x v="1"/>
    <s v="East"/>
    <x v="2"/>
    <s v="Scarborough South"/>
  </r>
  <r>
    <n v="6011"/>
    <x v="245"/>
    <x v="18"/>
    <n v="9"/>
    <n v="2"/>
    <x v="0"/>
    <x v="1"/>
    <s v="East"/>
    <x v="2"/>
    <s v="Scarborough South"/>
  </r>
  <r>
    <n v="6012"/>
    <x v="245"/>
    <x v="19"/>
    <n v="16"/>
    <n v="1"/>
    <x v="0"/>
    <x v="1"/>
    <s v="East"/>
    <x v="2"/>
    <s v="Scarborough South"/>
  </r>
  <r>
    <n v="6013"/>
    <x v="245"/>
    <x v="20"/>
    <n v="13"/>
    <n v="2"/>
    <x v="0"/>
    <x v="1"/>
    <s v="East"/>
    <x v="2"/>
    <s v="Scarborough South"/>
  </r>
  <r>
    <n v="6014"/>
    <x v="245"/>
    <x v="21"/>
    <n v="13"/>
    <n v="3"/>
    <x v="0"/>
    <x v="1"/>
    <s v="East"/>
    <x v="2"/>
    <s v="Scarborough South"/>
  </r>
  <r>
    <n v="6015"/>
    <x v="245"/>
    <x v="22"/>
    <n v="19"/>
    <n v="4"/>
    <x v="0"/>
    <x v="1"/>
    <s v="East"/>
    <x v="2"/>
    <s v="Scarborough South"/>
  </r>
  <r>
    <n v="6016"/>
    <x v="245"/>
    <x v="23"/>
    <n v="10"/>
    <n v="2"/>
    <x v="0"/>
    <x v="1"/>
    <s v="East"/>
    <x v="2"/>
    <s v="Scarborough South"/>
  </r>
  <r>
    <n v="6018"/>
    <x v="246"/>
    <x v="0"/>
    <n v="46"/>
    <n v="3"/>
    <x v="1"/>
    <x v="1"/>
    <s v="East"/>
    <x v="2"/>
    <s v="Scarborough South"/>
  </r>
  <r>
    <n v="6019"/>
    <x v="246"/>
    <x v="1"/>
    <n v="44"/>
    <n v="3"/>
    <x v="1"/>
    <x v="1"/>
    <s v="East"/>
    <x v="2"/>
    <s v="Scarborough South"/>
  </r>
  <r>
    <n v="6020"/>
    <x v="246"/>
    <x v="2"/>
    <n v="31"/>
    <n v="6"/>
    <x v="1"/>
    <x v="1"/>
    <s v="East"/>
    <x v="2"/>
    <s v="Scarborough South"/>
  </r>
  <r>
    <n v="6021"/>
    <x v="246"/>
    <x v="3"/>
    <n v="34"/>
    <n v="5"/>
    <x v="1"/>
    <x v="1"/>
    <s v="East"/>
    <x v="2"/>
    <s v="Scarborough South"/>
  </r>
  <r>
    <n v="6022"/>
    <x v="246"/>
    <x v="4"/>
    <n v="30"/>
    <n v="2"/>
    <x v="1"/>
    <x v="1"/>
    <s v="East"/>
    <x v="2"/>
    <s v="Scarborough South"/>
  </r>
  <r>
    <n v="6023"/>
    <x v="246"/>
    <x v="5"/>
    <n v="18"/>
    <n v="2"/>
    <x v="1"/>
    <x v="1"/>
    <s v="East"/>
    <x v="2"/>
    <s v="Scarborough South"/>
  </r>
  <r>
    <n v="6024"/>
    <x v="246"/>
    <x v="6"/>
    <n v="14"/>
    <n v="1"/>
    <x v="1"/>
    <x v="1"/>
    <s v="East"/>
    <x v="2"/>
    <s v="Scarborough South"/>
  </r>
  <r>
    <n v="6025"/>
    <x v="246"/>
    <x v="7"/>
    <n v="13"/>
    <n v="0"/>
    <x v="1"/>
    <x v="1"/>
    <s v="East"/>
    <x v="2"/>
    <s v="Scarborough South"/>
  </r>
  <r>
    <n v="6026"/>
    <x v="246"/>
    <x v="8"/>
    <n v="17"/>
    <n v="1"/>
    <x v="1"/>
    <x v="1"/>
    <s v="East"/>
    <x v="2"/>
    <s v="Scarborough South"/>
  </r>
  <r>
    <n v="6027"/>
    <x v="246"/>
    <x v="9"/>
    <n v="11"/>
    <n v="1"/>
    <x v="1"/>
    <x v="1"/>
    <s v="East"/>
    <x v="2"/>
    <s v="Scarborough South"/>
  </r>
  <r>
    <n v="6028"/>
    <x v="246"/>
    <x v="10"/>
    <n v="19"/>
    <n v="3"/>
    <x v="1"/>
    <x v="1"/>
    <s v="East"/>
    <x v="2"/>
    <s v="Scarborough South"/>
  </r>
  <r>
    <n v="6029"/>
    <x v="246"/>
    <x v="11"/>
    <n v="14"/>
    <n v="1"/>
    <x v="1"/>
    <x v="1"/>
    <s v="East"/>
    <x v="2"/>
    <s v="Scarborough South"/>
  </r>
  <r>
    <n v="6030"/>
    <x v="246"/>
    <x v="12"/>
    <n v="51"/>
    <n v="4"/>
    <x v="1"/>
    <x v="1"/>
    <s v="East"/>
    <x v="2"/>
    <s v="Scarborough South"/>
  </r>
  <r>
    <n v="6031"/>
    <x v="246"/>
    <x v="13"/>
    <n v="49"/>
    <n v="5"/>
    <x v="1"/>
    <x v="1"/>
    <s v="East"/>
    <x v="2"/>
    <s v="Scarborough South"/>
  </r>
  <r>
    <n v="6032"/>
    <x v="246"/>
    <x v="14"/>
    <n v="39"/>
    <n v="3"/>
    <x v="1"/>
    <x v="1"/>
    <s v="East"/>
    <x v="2"/>
    <s v="Scarborough South"/>
  </r>
  <r>
    <n v="6033"/>
    <x v="246"/>
    <x v="15"/>
    <n v="41"/>
    <n v="9"/>
    <x v="1"/>
    <x v="1"/>
    <s v="East"/>
    <x v="2"/>
    <s v="Scarborough South"/>
  </r>
  <r>
    <n v="6034"/>
    <x v="246"/>
    <x v="16"/>
    <n v="38"/>
    <n v="3"/>
    <x v="1"/>
    <x v="1"/>
    <s v="East"/>
    <x v="2"/>
    <s v="Scarborough South"/>
  </r>
  <r>
    <n v="6035"/>
    <x v="246"/>
    <x v="17"/>
    <n v="25"/>
    <n v="3"/>
    <x v="1"/>
    <x v="1"/>
    <s v="East"/>
    <x v="2"/>
    <s v="Scarborough South"/>
  </r>
  <r>
    <n v="6036"/>
    <x v="246"/>
    <x v="18"/>
    <n v="33"/>
    <n v="2"/>
    <x v="1"/>
    <x v="1"/>
    <s v="East"/>
    <x v="2"/>
    <s v="Scarborough South"/>
  </r>
  <r>
    <n v="6037"/>
    <x v="246"/>
    <x v="19"/>
    <n v="21"/>
    <n v="2"/>
    <x v="1"/>
    <x v="1"/>
    <s v="East"/>
    <x v="2"/>
    <s v="Scarborough South"/>
  </r>
  <r>
    <n v="6038"/>
    <x v="246"/>
    <x v="20"/>
    <n v="16"/>
    <n v="1"/>
    <x v="1"/>
    <x v="1"/>
    <s v="East"/>
    <x v="2"/>
    <s v="Scarborough South"/>
  </r>
  <r>
    <n v="6039"/>
    <x v="246"/>
    <x v="21"/>
    <n v="16"/>
    <n v="0"/>
    <x v="1"/>
    <x v="1"/>
    <s v="East"/>
    <x v="2"/>
    <s v="Scarborough South"/>
  </r>
  <r>
    <n v="6040"/>
    <x v="246"/>
    <x v="22"/>
    <n v="25"/>
    <n v="3"/>
    <x v="1"/>
    <x v="1"/>
    <s v="East"/>
    <x v="2"/>
    <s v="Scarborough South"/>
  </r>
  <r>
    <n v="6041"/>
    <x v="246"/>
    <x v="23"/>
    <n v="18"/>
    <n v="2"/>
    <x v="1"/>
    <x v="1"/>
    <s v="East"/>
    <x v="2"/>
    <s v="Scarborough South"/>
  </r>
  <r>
    <n v="6042"/>
    <x v="247"/>
    <x v="0"/>
    <n v="67"/>
    <n v="2"/>
    <x v="1"/>
    <x v="1"/>
    <s v="East"/>
    <x v="2"/>
    <s v="Scarborough South"/>
  </r>
  <r>
    <n v="6043"/>
    <x v="247"/>
    <x v="1"/>
    <n v="55"/>
    <n v="8"/>
    <x v="1"/>
    <x v="1"/>
    <s v="East"/>
    <x v="2"/>
    <s v="Scarborough South"/>
  </r>
  <r>
    <n v="6044"/>
    <x v="247"/>
    <x v="2"/>
    <n v="51"/>
    <n v="1"/>
    <x v="1"/>
    <x v="1"/>
    <s v="East"/>
    <x v="2"/>
    <s v="Scarborough South"/>
  </r>
  <r>
    <n v="6045"/>
    <x v="247"/>
    <x v="3"/>
    <n v="24"/>
    <n v="4"/>
    <x v="1"/>
    <x v="1"/>
    <s v="East"/>
    <x v="2"/>
    <s v="Scarborough South"/>
  </r>
  <r>
    <n v="6046"/>
    <x v="247"/>
    <x v="4"/>
    <n v="31"/>
    <n v="4"/>
    <x v="1"/>
    <x v="1"/>
    <s v="East"/>
    <x v="2"/>
    <s v="Scarborough South"/>
  </r>
  <r>
    <n v="6047"/>
    <x v="247"/>
    <x v="5"/>
    <n v="28"/>
    <n v="4"/>
    <x v="1"/>
    <x v="1"/>
    <s v="East"/>
    <x v="2"/>
    <s v="Scarborough South"/>
  </r>
  <r>
    <n v="6048"/>
    <x v="247"/>
    <x v="6"/>
    <n v="24"/>
    <n v="2"/>
    <x v="1"/>
    <x v="1"/>
    <s v="East"/>
    <x v="2"/>
    <s v="Scarborough South"/>
  </r>
  <r>
    <n v="6049"/>
    <x v="247"/>
    <x v="7"/>
    <n v="14"/>
    <n v="0"/>
    <x v="1"/>
    <x v="1"/>
    <s v="East"/>
    <x v="2"/>
    <s v="Scarborough South"/>
  </r>
  <r>
    <n v="6050"/>
    <x v="247"/>
    <x v="8"/>
    <n v="15"/>
    <n v="2"/>
    <x v="1"/>
    <x v="1"/>
    <s v="East"/>
    <x v="2"/>
    <s v="Scarborough South"/>
  </r>
  <r>
    <n v="6051"/>
    <x v="247"/>
    <x v="9"/>
    <n v="15"/>
    <n v="3"/>
    <x v="1"/>
    <x v="1"/>
    <s v="East"/>
    <x v="2"/>
    <s v="Scarborough South"/>
  </r>
  <r>
    <n v="6052"/>
    <x v="247"/>
    <x v="10"/>
    <n v="21"/>
    <n v="3"/>
    <x v="1"/>
    <x v="1"/>
    <s v="East"/>
    <x v="2"/>
    <s v="Scarborough South"/>
  </r>
  <r>
    <n v="6053"/>
    <x v="247"/>
    <x v="11"/>
    <n v="16"/>
    <n v="3"/>
    <x v="1"/>
    <x v="1"/>
    <s v="East"/>
    <x v="2"/>
    <s v="Scarborough South"/>
  </r>
  <r>
    <n v="6054"/>
    <x v="247"/>
    <x v="12"/>
    <n v="38"/>
    <n v="4"/>
    <x v="1"/>
    <x v="1"/>
    <s v="East"/>
    <x v="2"/>
    <s v="Scarborough South"/>
  </r>
  <r>
    <n v="6055"/>
    <x v="247"/>
    <x v="13"/>
    <n v="47"/>
    <n v="3"/>
    <x v="1"/>
    <x v="1"/>
    <s v="East"/>
    <x v="2"/>
    <s v="Scarborough South"/>
  </r>
  <r>
    <n v="6056"/>
    <x v="247"/>
    <x v="14"/>
    <n v="44"/>
    <n v="2"/>
    <x v="1"/>
    <x v="1"/>
    <s v="East"/>
    <x v="2"/>
    <s v="Scarborough South"/>
  </r>
  <r>
    <n v="6057"/>
    <x v="247"/>
    <x v="15"/>
    <n v="42"/>
    <n v="3"/>
    <x v="1"/>
    <x v="1"/>
    <s v="East"/>
    <x v="2"/>
    <s v="Scarborough South"/>
  </r>
  <r>
    <n v="6058"/>
    <x v="247"/>
    <x v="16"/>
    <n v="24"/>
    <n v="4"/>
    <x v="1"/>
    <x v="1"/>
    <s v="East"/>
    <x v="2"/>
    <s v="Scarborough South"/>
  </r>
  <r>
    <n v="6059"/>
    <x v="247"/>
    <x v="17"/>
    <n v="26"/>
    <n v="2"/>
    <x v="1"/>
    <x v="1"/>
    <s v="East"/>
    <x v="2"/>
    <s v="Scarborough South"/>
  </r>
  <r>
    <n v="6060"/>
    <x v="247"/>
    <x v="18"/>
    <n v="37"/>
    <n v="4"/>
    <x v="1"/>
    <x v="1"/>
    <s v="East"/>
    <x v="2"/>
    <s v="Scarborough South"/>
  </r>
  <r>
    <n v="6061"/>
    <x v="247"/>
    <x v="19"/>
    <n v="28"/>
    <n v="0"/>
    <x v="1"/>
    <x v="1"/>
    <s v="East"/>
    <x v="2"/>
    <s v="Scarborough South"/>
  </r>
  <r>
    <n v="6062"/>
    <x v="247"/>
    <x v="20"/>
    <n v="39"/>
    <n v="2"/>
    <x v="1"/>
    <x v="1"/>
    <s v="East"/>
    <x v="2"/>
    <s v="Scarborough South"/>
  </r>
  <r>
    <n v="6063"/>
    <x v="247"/>
    <x v="21"/>
    <n v="27"/>
    <n v="3"/>
    <x v="1"/>
    <x v="1"/>
    <s v="East"/>
    <x v="2"/>
    <s v="Scarborough South"/>
  </r>
  <r>
    <n v="6064"/>
    <x v="247"/>
    <x v="22"/>
    <n v="15"/>
    <n v="5"/>
    <x v="1"/>
    <x v="1"/>
    <s v="East"/>
    <x v="2"/>
    <s v="Scarborough South"/>
  </r>
  <r>
    <n v="6065"/>
    <x v="247"/>
    <x v="23"/>
    <n v="19"/>
    <n v="3"/>
    <x v="1"/>
    <x v="1"/>
    <s v="East"/>
    <x v="2"/>
    <s v="Scarborough South"/>
  </r>
  <r>
    <n v="6066"/>
    <x v="248"/>
    <x v="0"/>
    <n v="77"/>
    <n v="0"/>
    <x v="1"/>
    <x v="1"/>
    <s v="Toronto"/>
    <x v="2"/>
    <s v="East Toronto"/>
  </r>
  <r>
    <n v="6067"/>
    <x v="248"/>
    <x v="1"/>
    <n v="61"/>
    <n v="4"/>
    <x v="1"/>
    <x v="1"/>
    <s v="Toronto"/>
    <x v="2"/>
    <s v="East Toronto"/>
  </r>
  <r>
    <n v="6068"/>
    <x v="248"/>
    <x v="2"/>
    <n v="69"/>
    <n v="5"/>
    <x v="1"/>
    <x v="1"/>
    <s v="Toronto"/>
    <x v="2"/>
    <s v="East Toronto"/>
  </r>
  <r>
    <n v="6069"/>
    <x v="248"/>
    <x v="3"/>
    <n v="49"/>
    <n v="8"/>
    <x v="1"/>
    <x v="1"/>
    <s v="Toronto"/>
    <x v="2"/>
    <s v="East Toronto"/>
  </r>
  <r>
    <n v="6070"/>
    <x v="248"/>
    <x v="4"/>
    <n v="33"/>
    <n v="3"/>
    <x v="1"/>
    <x v="1"/>
    <s v="Toronto"/>
    <x v="2"/>
    <s v="East Toronto"/>
  </r>
  <r>
    <n v="6071"/>
    <x v="248"/>
    <x v="5"/>
    <n v="22"/>
    <n v="4"/>
    <x v="1"/>
    <x v="1"/>
    <s v="Toronto"/>
    <x v="2"/>
    <s v="East Toronto"/>
  </r>
  <r>
    <n v="6072"/>
    <x v="248"/>
    <x v="6"/>
    <n v="22"/>
    <n v="1"/>
    <x v="1"/>
    <x v="1"/>
    <s v="Toronto"/>
    <x v="2"/>
    <s v="East Toronto"/>
  </r>
  <r>
    <n v="6073"/>
    <x v="248"/>
    <x v="7"/>
    <n v="11"/>
    <n v="1"/>
    <x v="1"/>
    <x v="1"/>
    <s v="Toronto"/>
    <x v="2"/>
    <s v="East Toronto"/>
  </r>
  <r>
    <n v="6074"/>
    <x v="248"/>
    <x v="8"/>
    <n v="16"/>
    <n v="0"/>
    <x v="1"/>
    <x v="1"/>
    <s v="Toronto"/>
    <x v="2"/>
    <s v="East Toronto"/>
  </r>
  <r>
    <n v="6075"/>
    <x v="248"/>
    <x v="9"/>
    <n v="9"/>
    <n v="0"/>
    <x v="1"/>
    <x v="1"/>
    <s v="Toronto"/>
    <x v="2"/>
    <s v="East Toronto"/>
  </r>
  <r>
    <n v="6076"/>
    <x v="248"/>
    <x v="10"/>
    <n v="16"/>
    <n v="4"/>
    <x v="1"/>
    <x v="1"/>
    <s v="Toronto"/>
    <x v="2"/>
    <s v="East Toronto"/>
  </r>
  <r>
    <n v="6077"/>
    <x v="248"/>
    <x v="11"/>
    <n v="16"/>
    <n v="1"/>
    <x v="1"/>
    <x v="1"/>
    <s v="Toronto"/>
    <x v="2"/>
    <s v="East Toronto"/>
  </r>
  <r>
    <n v="6078"/>
    <x v="248"/>
    <x v="12"/>
    <n v="21"/>
    <n v="6"/>
    <x v="1"/>
    <x v="1"/>
    <s v="Toronto"/>
    <x v="2"/>
    <s v="East Toronto"/>
  </r>
  <r>
    <n v="6079"/>
    <x v="248"/>
    <x v="13"/>
    <n v="22"/>
    <n v="3"/>
    <x v="1"/>
    <x v="1"/>
    <s v="Toronto"/>
    <x v="2"/>
    <s v="East Toronto"/>
  </r>
  <r>
    <n v="6080"/>
    <x v="248"/>
    <x v="14"/>
    <n v="51"/>
    <n v="8"/>
    <x v="1"/>
    <x v="1"/>
    <s v="Toronto"/>
    <x v="2"/>
    <s v="East Toronto"/>
  </r>
  <r>
    <n v="6081"/>
    <x v="248"/>
    <x v="15"/>
    <n v="43"/>
    <n v="5"/>
    <x v="1"/>
    <x v="1"/>
    <s v="Toronto"/>
    <x v="2"/>
    <s v="East Toronto"/>
  </r>
  <r>
    <n v="6082"/>
    <x v="248"/>
    <x v="16"/>
    <n v="31"/>
    <n v="1"/>
    <x v="1"/>
    <x v="1"/>
    <s v="Toronto"/>
    <x v="2"/>
    <s v="East Toronto"/>
  </r>
  <r>
    <n v="6083"/>
    <x v="248"/>
    <x v="17"/>
    <n v="49"/>
    <n v="5"/>
    <x v="1"/>
    <x v="1"/>
    <s v="Toronto"/>
    <x v="2"/>
    <s v="East Toronto"/>
  </r>
  <r>
    <n v="6084"/>
    <x v="248"/>
    <x v="18"/>
    <n v="22"/>
    <n v="2"/>
    <x v="1"/>
    <x v="1"/>
    <s v="Toronto"/>
    <x v="2"/>
    <s v="East Toronto"/>
  </r>
  <r>
    <n v="6085"/>
    <x v="248"/>
    <x v="19"/>
    <n v="27"/>
    <n v="4"/>
    <x v="1"/>
    <x v="1"/>
    <s v="Toronto"/>
    <x v="2"/>
    <s v="East Toronto"/>
  </r>
  <r>
    <n v="6086"/>
    <x v="248"/>
    <x v="20"/>
    <n v="22"/>
    <n v="2"/>
    <x v="1"/>
    <x v="1"/>
    <s v="Toronto"/>
    <x v="2"/>
    <s v="East Toronto"/>
  </r>
  <r>
    <n v="6087"/>
    <x v="248"/>
    <x v="21"/>
    <n v="16"/>
    <n v="1"/>
    <x v="1"/>
    <x v="1"/>
    <s v="Toronto"/>
    <x v="2"/>
    <s v="East Toronto"/>
  </r>
  <r>
    <n v="6088"/>
    <x v="248"/>
    <x v="22"/>
    <n v="15"/>
    <n v="5"/>
    <x v="1"/>
    <x v="1"/>
    <s v="Toronto"/>
    <x v="2"/>
    <s v="East Toronto"/>
  </r>
  <r>
    <n v="6089"/>
    <x v="248"/>
    <x v="23"/>
    <n v="16"/>
    <n v="1"/>
    <x v="1"/>
    <x v="1"/>
    <s v="Toronto"/>
    <x v="2"/>
    <s v="East Toronto"/>
  </r>
  <r>
    <n v="6090"/>
    <x v="249"/>
    <x v="0"/>
    <n v="20"/>
    <n v="1"/>
    <x v="0"/>
    <x v="1"/>
    <s v="East"/>
    <x v="2"/>
    <s v="Scarborough South"/>
  </r>
  <r>
    <n v="6091"/>
    <x v="249"/>
    <x v="1"/>
    <n v="23"/>
    <n v="3"/>
    <x v="0"/>
    <x v="1"/>
    <s v="East"/>
    <x v="2"/>
    <s v="Scarborough South"/>
  </r>
  <r>
    <n v="6092"/>
    <x v="249"/>
    <x v="2"/>
    <n v="18"/>
    <n v="1"/>
    <x v="0"/>
    <x v="1"/>
    <s v="East"/>
    <x v="2"/>
    <s v="Scarborough South"/>
  </r>
  <r>
    <n v="6093"/>
    <x v="249"/>
    <x v="3"/>
    <n v="21"/>
    <n v="2"/>
    <x v="0"/>
    <x v="1"/>
    <s v="East"/>
    <x v="2"/>
    <s v="Scarborough South"/>
  </r>
  <r>
    <n v="6094"/>
    <x v="249"/>
    <x v="4"/>
    <n v="9"/>
    <n v="1"/>
    <x v="0"/>
    <x v="1"/>
    <s v="East"/>
    <x v="2"/>
    <s v="Scarborough South"/>
  </r>
  <r>
    <n v="6095"/>
    <x v="249"/>
    <x v="5"/>
    <n v="22"/>
    <n v="2"/>
    <x v="0"/>
    <x v="1"/>
    <s v="East"/>
    <x v="2"/>
    <s v="Scarborough South"/>
  </r>
  <r>
    <n v="6096"/>
    <x v="249"/>
    <x v="6"/>
    <n v="7"/>
    <n v="0"/>
    <x v="0"/>
    <x v="1"/>
    <s v="East"/>
    <x v="2"/>
    <s v="Scarborough South"/>
  </r>
  <r>
    <n v="6097"/>
    <x v="249"/>
    <x v="7"/>
    <n v="5"/>
    <n v="1"/>
    <x v="0"/>
    <x v="1"/>
    <s v="East"/>
    <x v="2"/>
    <s v="Scarborough South"/>
  </r>
  <r>
    <n v="6098"/>
    <x v="249"/>
    <x v="8"/>
    <n v="8"/>
    <n v="0"/>
    <x v="0"/>
    <x v="1"/>
    <s v="East"/>
    <x v="2"/>
    <s v="Scarborough South"/>
  </r>
  <r>
    <n v="6099"/>
    <x v="249"/>
    <x v="9"/>
    <n v="14"/>
    <n v="1"/>
    <x v="0"/>
    <x v="1"/>
    <s v="East"/>
    <x v="2"/>
    <s v="Scarborough South"/>
  </r>
  <r>
    <n v="6100"/>
    <x v="249"/>
    <x v="10"/>
    <n v="2"/>
    <n v="2"/>
    <x v="0"/>
    <x v="1"/>
    <s v="East"/>
    <x v="2"/>
    <s v="Scarborough South"/>
  </r>
  <r>
    <n v="6101"/>
    <x v="249"/>
    <x v="11"/>
    <n v="8"/>
    <n v="1"/>
    <x v="0"/>
    <x v="1"/>
    <s v="East"/>
    <x v="2"/>
    <s v="Scarborough South"/>
  </r>
  <r>
    <n v="6102"/>
    <x v="249"/>
    <x v="12"/>
    <n v="20"/>
    <n v="1"/>
    <x v="0"/>
    <x v="1"/>
    <s v="East"/>
    <x v="2"/>
    <s v="Scarborough South"/>
  </r>
  <r>
    <n v="6103"/>
    <x v="249"/>
    <x v="13"/>
    <n v="24"/>
    <n v="0"/>
    <x v="0"/>
    <x v="1"/>
    <s v="East"/>
    <x v="2"/>
    <s v="Scarborough South"/>
  </r>
  <r>
    <n v="6104"/>
    <x v="249"/>
    <x v="14"/>
    <n v="19"/>
    <n v="3"/>
    <x v="0"/>
    <x v="1"/>
    <s v="East"/>
    <x v="2"/>
    <s v="Scarborough South"/>
  </r>
  <r>
    <n v="6105"/>
    <x v="249"/>
    <x v="15"/>
    <n v="20"/>
    <n v="2"/>
    <x v="0"/>
    <x v="1"/>
    <s v="East"/>
    <x v="2"/>
    <s v="Scarborough South"/>
  </r>
  <r>
    <n v="6106"/>
    <x v="249"/>
    <x v="16"/>
    <n v="12"/>
    <n v="1"/>
    <x v="0"/>
    <x v="1"/>
    <s v="East"/>
    <x v="2"/>
    <s v="Scarborough South"/>
  </r>
  <r>
    <n v="6107"/>
    <x v="249"/>
    <x v="17"/>
    <n v="39"/>
    <n v="2"/>
    <x v="0"/>
    <x v="1"/>
    <s v="East"/>
    <x v="2"/>
    <s v="Scarborough South"/>
  </r>
  <r>
    <n v="6108"/>
    <x v="249"/>
    <x v="18"/>
    <n v="28"/>
    <n v="1"/>
    <x v="0"/>
    <x v="1"/>
    <s v="East"/>
    <x v="2"/>
    <s v="Scarborough South"/>
  </r>
  <r>
    <n v="6109"/>
    <x v="249"/>
    <x v="19"/>
    <n v="11"/>
    <n v="0"/>
    <x v="0"/>
    <x v="1"/>
    <s v="East"/>
    <x v="2"/>
    <s v="Scarborough South"/>
  </r>
  <r>
    <n v="6110"/>
    <x v="249"/>
    <x v="20"/>
    <n v="15"/>
    <n v="0"/>
    <x v="0"/>
    <x v="1"/>
    <s v="East"/>
    <x v="2"/>
    <s v="Scarborough South"/>
  </r>
  <r>
    <n v="6111"/>
    <x v="249"/>
    <x v="21"/>
    <n v="15"/>
    <n v="0"/>
    <x v="0"/>
    <x v="1"/>
    <s v="East"/>
    <x v="2"/>
    <s v="Scarborough South"/>
  </r>
  <r>
    <n v="6112"/>
    <x v="249"/>
    <x v="22"/>
    <n v="8"/>
    <n v="0"/>
    <x v="0"/>
    <x v="1"/>
    <s v="East"/>
    <x v="2"/>
    <s v="Scarborough South"/>
  </r>
  <r>
    <n v="6113"/>
    <x v="249"/>
    <x v="23"/>
    <n v="15"/>
    <n v="1"/>
    <x v="0"/>
    <x v="1"/>
    <s v="East"/>
    <x v="2"/>
    <s v="Scarborough South"/>
  </r>
  <r>
    <n v="6114"/>
    <x v="250"/>
    <x v="0"/>
    <n v="72"/>
    <n v="3"/>
    <x v="0"/>
    <x v="1"/>
    <s v="East"/>
    <x v="2"/>
    <s v="Scarborough South"/>
  </r>
  <r>
    <n v="6115"/>
    <x v="250"/>
    <x v="1"/>
    <n v="64"/>
    <n v="1"/>
    <x v="0"/>
    <x v="1"/>
    <s v="East"/>
    <x v="2"/>
    <s v="Scarborough South"/>
  </r>
  <r>
    <n v="6116"/>
    <x v="250"/>
    <x v="2"/>
    <n v="34"/>
    <n v="0"/>
    <x v="0"/>
    <x v="1"/>
    <s v="East"/>
    <x v="2"/>
    <s v="Scarborough South"/>
  </r>
  <r>
    <n v="6117"/>
    <x v="250"/>
    <x v="3"/>
    <n v="27"/>
    <n v="3"/>
    <x v="0"/>
    <x v="1"/>
    <s v="East"/>
    <x v="2"/>
    <s v="Scarborough South"/>
  </r>
  <r>
    <n v="6118"/>
    <x v="250"/>
    <x v="4"/>
    <n v="38"/>
    <n v="1"/>
    <x v="0"/>
    <x v="1"/>
    <s v="East"/>
    <x v="2"/>
    <s v="Scarborough South"/>
  </r>
  <r>
    <n v="6119"/>
    <x v="250"/>
    <x v="5"/>
    <n v="16"/>
    <n v="1"/>
    <x v="0"/>
    <x v="1"/>
    <s v="East"/>
    <x v="2"/>
    <s v="Scarborough South"/>
  </r>
  <r>
    <n v="6120"/>
    <x v="250"/>
    <x v="6"/>
    <n v="11"/>
    <n v="4"/>
    <x v="0"/>
    <x v="1"/>
    <s v="East"/>
    <x v="2"/>
    <s v="Scarborough South"/>
  </r>
  <r>
    <n v="6121"/>
    <x v="250"/>
    <x v="7"/>
    <n v="6"/>
    <n v="2"/>
    <x v="0"/>
    <x v="1"/>
    <s v="East"/>
    <x v="2"/>
    <s v="Scarborough South"/>
  </r>
  <r>
    <n v="6122"/>
    <x v="250"/>
    <x v="8"/>
    <n v="6"/>
    <n v="1"/>
    <x v="0"/>
    <x v="1"/>
    <s v="East"/>
    <x v="2"/>
    <s v="Scarborough South"/>
  </r>
  <r>
    <n v="6123"/>
    <x v="250"/>
    <x v="9"/>
    <n v="2"/>
    <n v="1"/>
    <x v="0"/>
    <x v="1"/>
    <s v="East"/>
    <x v="2"/>
    <s v="Scarborough South"/>
  </r>
  <r>
    <n v="6124"/>
    <x v="250"/>
    <x v="10"/>
    <n v="9"/>
    <n v="2"/>
    <x v="0"/>
    <x v="1"/>
    <s v="East"/>
    <x v="2"/>
    <s v="Scarborough South"/>
  </r>
  <r>
    <n v="6125"/>
    <x v="250"/>
    <x v="11"/>
    <n v="21"/>
    <n v="1"/>
    <x v="0"/>
    <x v="1"/>
    <s v="East"/>
    <x v="2"/>
    <s v="Scarborough South"/>
  </r>
  <r>
    <n v="6126"/>
    <x v="250"/>
    <x v="12"/>
    <n v="15"/>
    <n v="3"/>
    <x v="0"/>
    <x v="1"/>
    <s v="East"/>
    <x v="2"/>
    <s v="Scarborough South"/>
  </r>
  <r>
    <n v="6127"/>
    <x v="250"/>
    <x v="13"/>
    <n v="19"/>
    <n v="2"/>
    <x v="0"/>
    <x v="1"/>
    <s v="East"/>
    <x v="2"/>
    <s v="Scarborough South"/>
  </r>
  <r>
    <n v="6128"/>
    <x v="250"/>
    <x v="14"/>
    <n v="30"/>
    <n v="2"/>
    <x v="0"/>
    <x v="1"/>
    <s v="East"/>
    <x v="2"/>
    <s v="Scarborough South"/>
  </r>
  <r>
    <n v="6129"/>
    <x v="250"/>
    <x v="15"/>
    <n v="37"/>
    <n v="2"/>
    <x v="0"/>
    <x v="1"/>
    <s v="East"/>
    <x v="2"/>
    <s v="Scarborough South"/>
  </r>
  <r>
    <n v="6130"/>
    <x v="250"/>
    <x v="16"/>
    <n v="41"/>
    <n v="0"/>
    <x v="0"/>
    <x v="1"/>
    <s v="East"/>
    <x v="2"/>
    <s v="Scarborough South"/>
  </r>
  <r>
    <n v="6131"/>
    <x v="250"/>
    <x v="17"/>
    <n v="27"/>
    <n v="2"/>
    <x v="0"/>
    <x v="1"/>
    <s v="East"/>
    <x v="2"/>
    <s v="Scarborough South"/>
  </r>
  <r>
    <n v="6132"/>
    <x v="250"/>
    <x v="18"/>
    <n v="28"/>
    <n v="2"/>
    <x v="0"/>
    <x v="1"/>
    <s v="East"/>
    <x v="2"/>
    <s v="Scarborough South"/>
  </r>
  <r>
    <n v="6133"/>
    <x v="250"/>
    <x v="19"/>
    <n v="10"/>
    <n v="1"/>
    <x v="0"/>
    <x v="1"/>
    <s v="East"/>
    <x v="2"/>
    <s v="Scarborough South"/>
  </r>
  <r>
    <n v="6134"/>
    <x v="250"/>
    <x v="20"/>
    <n v="6"/>
    <n v="0"/>
    <x v="0"/>
    <x v="1"/>
    <s v="East"/>
    <x v="2"/>
    <s v="Scarborough South"/>
  </r>
  <r>
    <n v="6135"/>
    <x v="250"/>
    <x v="21"/>
    <n v="9"/>
    <n v="1"/>
    <x v="0"/>
    <x v="1"/>
    <s v="East"/>
    <x v="2"/>
    <s v="Scarborough South"/>
  </r>
  <r>
    <n v="6136"/>
    <x v="250"/>
    <x v="22"/>
    <n v="11"/>
    <n v="0"/>
    <x v="0"/>
    <x v="1"/>
    <s v="East"/>
    <x v="2"/>
    <s v="Scarborough South"/>
  </r>
  <r>
    <n v="6137"/>
    <x v="250"/>
    <x v="23"/>
    <n v="6"/>
    <n v="2"/>
    <x v="0"/>
    <x v="1"/>
    <s v="East"/>
    <x v="2"/>
    <s v="Scarborough South"/>
  </r>
  <r>
    <n v="6138"/>
    <x v="251"/>
    <x v="0"/>
    <n v="43"/>
    <n v="2"/>
    <x v="0"/>
    <x v="1"/>
    <s v="East"/>
    <x v="2"/>
    <s v="Scarborough South"/>
  </r>
  <r>
    <n v="6139"/>
    <x v="251"/>
    <x v="1"/>
    <n v="62"/>
    <n v="9"/>
    <x v="0"/>
    <x v="1"/>
    <s v="East"/>
    <x v="2"/>
    <s v="Scarborough South"/>
  </r>
  <r>
    <n v="6140"/>
    <x v="251"/>
    <x v="2"/>
    <n v="46"/>
    <n v="8"/>
    <x v="0"/>
    <x v="1"/>
    <s v="East"/>
    <x v="2"/>
    <s v="Scarborough South"/>
  </r>
  <r>
    <n v="6141"/>
    <x v="251"/>
    <x v="3"/>
    <n v="41"/>
    <n v="4"/>
    <x v="0"/>
    <x v="1"/>
    <s v="East"/>
    <x v="2"/>
    <s v="Scarborough South"/>
  </r>
  <r>
    <n v="6142"/>
    <x v="251"/>
    <x v="4"/>
    <n v="27"/>
    <n v="4"/>
    <x v="0"/>
    <x v="1"/>
    <s v="East"/>
    <x v="2"/>
    <s v="Scarborough South"/>
  </r>
  <r>
    <n v="6143"/>
    <x v="251"/>
    <x v="5"/>
    <n v="30"/>
    <n v="5"/>
    <x v="0"/>
    <x v="1"/>
    <s v="East"/>
    <x v="2"/>
    <s v="Scarborough South"/>
  </r>
  <r>
    <n v="6144"/>
    <x v="251"/>
    <x v="6"/>
    <n v="15"/>
    <n v="0"/>
    <x v="0"/>
    <x v="1"/>
    <s v="East"/>
    <x v="2"/>
    <s v="Scarborough South"/>
  </r>
  <r>
    <n v="6145"/>
    <x v="251"/>
    <x v="7"/>
    <n v="26"/>
    <n v="0"/>
    <x v="0"/>
    <x v="1"/>
    <s v="East"/>
    <x v="2"/>
    <s v="Scarborough South"/>
  </r>
  <r>
    <n v="6146"/>
    <x v="251"/>
    <x v="8"/>
    <n v="23"/>
    <n v="0"/>
    <x v="0"/>
    <x v="1"/>
    <s v="East"/>
    <x v="2"/>
    <s v="Scarborough South"/>
  </r>
  <r>
    <n v="6147"/>
    <x v="251"/>
    <x v="9"/>
    <n v="31"/>
    <n v="1"/>
    <x v="0"/>
    <x v="1"/>
    <s v="East"/>
    <x v="2"/>
    <s v="Scarborough South"/>
  </r>
  <r>
    <n v="6148"/>
    <x v="251"/>
    <x v="10"/>
    <n v="19"/>
    <n v="0"/>
    <x v="0"/>
    <x v="1"/>
    <s v="East"/>
    <x v="2"/>
    <s v="Scarborough South"/>
  </r>
  <r>
    <n v="6149"/>
    <x v="251"/>
    <x v="11"/>
    <n v="24"/>
    <n v="3"/>
    <x v="0"/>
    <x v="1"/>
    <s v="East"/>
    <x v="2"/>
    <s v="Scarborough South"/>
  </r>
  <r>
    <n v="6150"/>
    <x v="251"/>
    <x v="12"/>
    <n v="46"/>
    <n v="3"/>
    <x v="0"/>
    <x v="1"/>
    <s v="East"/>
    <x v="2"/>
    <s v="Scarborough South"/>
  </r>
  <r>
    <n v="6151"/>
    <x v="251"/>
    <x v="13"/>
    <n v="49"/>
    <n v="6"/>
    <x v="0"/>
    <x v="1"/>
    <s v="East"/>
    <x v="2"/>
    <s v="Scarborough South"/>
  </r>
  <r>
    <n v="6152"/>
    <x v="251"/>
    <x v="14"/>
    <n v="67"/>
    <n v="4"/>
    <x v="0"/>
    <x v="1"/>
    <s v="East"/>
    <x v="2"/>
    <s v="Scarborough South"/>
  </r>
  <r>
    <n v="6153"/>
    <x v="251"/>
    <x v="15"/>
    <n v="60"/>
    <n v="6"/>
    <x v="0"/>
    <x v="1"/>
    <s v="East"/>
    <x v="2"/>
    <s v="Scarborough South"/>
  </r>
  <r>
    <n v="6154"/>
    <x v="251"/>
    <x v="16"/>
    <n v="51"/>
    <n v="4"/>
    <x v="0"/>
    <x v="1"/>
    <s v="East"/>
    <x v="2"/>
    <s v="Scarborough South"/>
  </r>
  <r>
    <n v="6155"/>
    <x v="251"/>
    <x v="17"/>
    <n v="37"/>
    <n v="1"/>
    <x v="0"/>
    <x v="1"/>
    <s v="East"/>
    <x v="2"/>
    <s v="Scarborough South"/>
  </r>
  <r>
    <n v="6156"/>
    <x v="251"/>
    <x v="18"/>
    <n v="40"/>
    <n v="4"/>
    <x v="0"/>
    <x v="1"/>
    <s v="East"/>
    <x v="2"/>
    <s v="Scarborough South"/>
  </r>
  <r>
    <n v="6157"/>
    <x v="251"/>
    <x v="19"/>
    <n v="30"/>
    <n v="9"/>
    <x v="0"/>
    <x v="1"/>
    <s v="East"/>
    <x v="2"/>
    <s v="Scarborough South"/>
  </r>
  <r>
    <n v="6158"/>
    <x v="251"/>
    <x v="20"/>
    <n v="14"/>
    <n v="3"/>
    <x v="0"/>
    <x v="1"/>
    <s v="East"/>
    <x v="2"/>
    <s v="Scarborough South"/>
  </r>
  <r>
    <n v="6159"/>
    <x v="251"/>
    <x v="21"/>
    <n v="18"/>
    <n v="3"/>
    <x v="0"/>
    <x v="1"/>
    <s v="East"/>
    <x v="2"/>
    <s v="Scarborough South"/>
  </r>
  <r>
    <n v="6160"/>
    <x v="251"/>
    <x v="22"/>
    <n v="23"/>
    <n v="4"/>
    <x v="0"/>
    <x v="1"/>
    <s v="East"/>
    <x v="2"/>
    <s v="Scarborough South"/>
  </r>
  <r>
    <n v="6161"/>
    <x v="251"/>
    <x v="23"/>
    <n v="35"/>
    <n v="4"/>
    <x v="0"/>
    <x v="1"/>
    <s v="East"/>
    <x v="2"/>
    <s v="Scarborough South"/>
  </r>
  <r>
    <n v="6162"/>
    <x v="252"/>
    <x v="0"/>
    <n v="39"/>
    <n v="7"/>
    <x v="0"/>
    <x v="1"/>
    <s v="East"/>
    <x v="3"/>
    <s v="Scarborough South"/>
  </r>
  <r>
    <n v="6163"/>
    <x v="252"/>
    <x v="1"/>
    <n v="61"/>
    <n v="7"/>
    <x v="0"/>
    <x v="1"/>
    <s v="East"/>
    <x v="3"/>
    <s v="Scarborough South"/>
  </r>
  <r>
    <n v="6164"/>
    <x v="252"/>
    <x v="2"/>
    <n v="28"/>
    <n v="8"/>
    <x v="0"/>
    <x v="1"/>
    <s v="East"/>
    <x v="3"/>
    <s v="Scarborough South"/>
  </r>
  <r>
    <n v="6165"/>
    <x v="252"/>
    <x v="3"/>
    <n v="28"/>
    <n v="10"/>
    <x v="0"/>
    <x v="1"/>
    <s v="East"/>
    <x v="3"/>
    <s v="Scarborough South"/>
  </r>
  <r>
    <n v="6166"/>
    <x v="252"/>
    <x v="4"/>
    <n v="21"/>
    <n v="4"/>
    <x v="0"/>
    <x v="1"/>
    <s v="East"/>
    <x v="3"/>
    <s v="Scarborough South"/>
  </r>
  <r>
    <n v="6167"/>
    <x v="252"/>
    <x v="5"/>
    <n v="26"/>
    <n v="4"/>
    <x v="0"/>
    <x v="1"/>
    <s v="East"/>
    <x v="3"/>
    <s v="Scarborough South"/>
  </r>
  <r>
    <n v="6168"/>
    <x v="252"/>
    <x v="6"/>
    <n v="12"/>
    <n v="4"/>
    <x v="0"/>
    <x v="1"/>
    <s v="East"/>
    <x v="3"/>
    <s v="Scarborough South"/>
  </r>
  <r>
    <n v="6169"/>
    <x v="252"/>
    <x v="7"/>
    <n v="5"/>
    <n v="5"/>
    <x v="0"/>
    <x v="1"/>
    <s v="East"/>
    <x v="3"/>
    <s v="Scarborough South"/>
  </r>
  <r>
    <n v="6170"/>
    <x v="252"/>
    <x v="8"/>
    <n v="13"/>
    <n v="2"/>
    <x v="0"/>
    <x v="1"/>
    <s v="East"/>
    <x v="3"/>
    <s v="Scarborough South"/>
  </r>
  <r>
    <n v="6171"/>
    <x v="252"/>
    <x v="9"/>
    <n v="7"/>
    <n v="3"/>
    <x v="0"/>
    <x v="1"/>
    <s v="East"/>
    <x v="3"/>
    <s v="Scarborough South"/>
  </r>
  <r>
    <n v="6172"/>
    <x v="252"/>
    <x v="10"/>
    <n v="13"/>
    <n v="2"/>
    <x v="0"/>
    <x v="1"/>
    <s v="East"/>
    <x v="3"/>
    <s v="Scarborough South"/>
  </r>
  <r>
    <n v="6173"/>
    <x v="252"/>
    <x v="11"/>
    <n v="16"/>
    <n v="4"/>
    <x v="0"/>
    <x v="1"/>
    <s v="East"/>
    <x v="3"/>
    <s v="Scarborough South"/>
  </r>
  <r>
    <n v="6174"/>
    <x v="252"/>
    <x v="12"/>
    <n v="23"/>
    <n v="11"/>
    <x v="0"/>
    <x v="1"/>
    <s v="East"/>
    <x v="3"/>
    <s v="Scarborough South"/>
  </r>
  <r>
    <n v="6175"/>
    <x v="252"/>
    <x v="13"/>
    <n v="29"/>
    <n v="6"/>
    <x v="0"/>
    <x v="1"/>
    <s v="East"/>
    <x v="3"/>
    <s v="Scarborough South"/>
  </r>
  <r>
    <n v="6176"/>
    <x v="252"/>
    <x v="14"/>
    <n v="32"/>
    <n v="11"/>
    <x v="0"/>
    <x v="1"/>
    <s v="East"/>
    <x v="3"/>
    <s v="Scarborough South"/>
  </r>
  <r>
    <n v="6177"/>
    <x v="252"/>
    <x v="15"/>
    <n v="20"/>
    <n v="8"/>
    <x v="0"/>
    <x v="1"/>
    <s v="East"/>
    <x v="3"/>
    <s v="Scarborough South"/>
  </r>
  <r>
    <n v="6178"/>
    <x v="252"/>
    <x v="16"/>
    <n v="25"/>
    <n v="8"/>
    <x v="0"/>
    <x v="1"/>
    <s v="East"/>
    <x v="3"/>
    <s v="Scarborough South"/>
  </r>
  <r>
    <n v="6179"/>
    <x v="252"/>
    <x v="17"/>
    <n v="17"/>
    <n v="5"/>
    <x v="0"/>
    <x v="1"/>
    <s v="East"/>
    <x v="3"/>
    <s v="Scarborough South"/>
  </r>
  <r>
    <n v="6180"/>
    <x v="252"/>
    <x v="18"/>
    <n v="19"/>
    <n v="5"/>
    <x v="0"/>
    <x v="1"/>
    <s v="East"/>
    <x v="3"/>
    <s v="Scarborough South"/>
  </r>
  <r>
    <n v="6181"/>
    <x v="252"/>
    <x v="19"/>
    <n v="6"/>
    <n v="7"/>
    <x v="0"/>
    <x v="1"/>
    <s v="East"/>
    <x v="3"/>
    <s v="Scarborough South"/>
  </r>
  <r>
    <n v="6182"/>
    <x v="252"/>
    <x v="20"/>
    <n v="10"/>
    <n v="4"/>
    <x v="0"/>
    <x v="1"/>
    <s v="East"/>
    <x v="3"/>
    <s v="Scarborough South"/>
  </r>
  <r>
    <n v="6183"/>
    <x v="252"/>
    <x v="21"/>
    <n v="11"/>
    <n v="4"/>
    <x v="0"/>
    <x v="1"/>
    <s v="East"/>
    <x v="3"/>
    <s v="Scarborough South"/>
  </r>
  <r>
    <n v="6184"/>
    <x v="252"/>
    <x v="22"/>
    <n v="14"/>
    <n v="8"/>
    <x v="0"/>
    <x v="1"/>
    <s v="East"/>
    <x v="3"/>
    <s v="Scarborough South"/>
  </r>
  <r>
    <n v="6185"/>
    <x v="252"/>
    <x v="23"/>
    <n v="18"/>
    <n v="11"/>
    <x v="0"/>
    <x v="1"/>
    <s v="East"/>
    <x v="3"/>
    <s v="Scarborough South"/>
  </r>
  <r>
    <n v="6186"/>
    <x v="253"/>
    <x v="0"/>
    <n v="37"/>
    <n v="4"/>
    <x v="0"/>
    <x v="1"/>
    <s v="East"/>
    <x v="2"/>
    <s v="Scarborough North"/>
  </r>
  <r>
    <n v="6187"/>
    <x v="253"/>
    <x v="1"/>
    <n v="46"/>
    <n v="1"/>
    <x v="0"/>
    <x v="1"/>
    <s v="East"/>
    <x v="2"/>
    <s v="Scarborough North"/>
  </r>
  <r>
    <n v="6188"/>
    <x v="253"/>
    <x v="2"/>
    <n v="35"/>
    <n v="3"/>
    <x v="0"/>
    <x v="1"/>
    <s v="East"/>
    <x v="2"/>
    <s v="Scarborough North"/>
  </r>
  <r>
    <n v="6189"/>
    <x v="253"/>
    <x v="3"/>
    <n v="25"/>
    <n v="7"/>
    <x v="0"/>
    <x v="1"/>
    <s v="East"/>
    <x v="2"/>
    <s v="Scarborough North"/>
  </r>
  <r>
    <n v="6190"/>
    <x v="253"/>
    <x v="4"/>
    <n v="22"/>
    <n v="6"/>
    <x v="0"/>
    <x v="1"/>
    <s v="East"/>
    <x v="2"/>
    <s v="Scarborough North"/>
  </r>
  <r>
    <n v="6191"/>
    <x v="253"/>
    <x v="5"/>
    <n v="19"/>
    <n v="4"/>
    <x v="0"/>
    <x v="1"/>
    <s v="East"/>
    <x v="2"/>
    <s v="Scarborough North"/>
  </r>
  <r>
    <n v="6192"/>
    <x v="253"/>
    <x v="6"/>
    <n v="11"/>
    <n v="3"/>
    <x v="0"/>
    <x v="1"/>
    <s v="East"/>
    <x v="2"/>
    <s v="Scarborough North"/>
  </r>
  <r>
    <n v="6193"/>
    <x v="253"/>
    <x v="7"/>
    <n v="12"/>
    <n v="1"/>
    <x v="0"/>
    <x v="1"/>
    <s v="East"/>
    <x v="2"/>
    <s v="Scarborough North"/>
  </r>
  <r>
    <n v="6194"/>
    <x v="253"/>
    <x v="8"/>
    <n v="8"/>
    <n v="0"/>
    <x v="0"/>
    <x v="1"/>
    <s v="East"/>
    <x v="2"/>
    <s v="Scarborough North"/>
  </r>
  <r>
    <n v="6195"/>
    <x v="253"/>
    <x v="9"/>
    <n v="8"/>
    <n v="2"/>
    <x v="0"/>
    <x v="1"/>
    <s v="East"/>
    <x v="2"/>
    <s v="Scarborough North"/>
  </r>
  <r>
    <n v="6196"/>
    <x v="253"/>
    <x v="10"/>
    <n v="16"/>
    <n v="0"/>
    <x v="0"/>
    <x v="1"/>
    <s v="East"/>
    <x v="2"/>
    <s v="Scarborough North"/>
  </r>
  <r>
    <n v="6197"/>
    <x v="253"/>
    <x v="11"/>
    <n v="11"/>
    <n v="3"/>
    <x v="0"/>
    <x v="1"/>
    <s v="East"/>
    <x v="2"/>
    <s v="Scarborough North"/>
  </r>
  <r>
    <n v="6198"/>
    <x v="253"/>
    <x v="12"/>
    <n v="46"/>
    <n v="7"/>
    <x v="0"/>
    <x v="1"/>
    <s v="East"/>
    <x v="2"/>
    <s v="Scarborough North"/>
  </r>
  <r>
    <n v="6199"/>
    <x v="253"/>
    <x v="13"/>
    <n v="35"/>
    <n v="8"/>
    <x v="0"/>
    <x v="1"/>
    <s v="East"/>
    <x v="2"/>
    <s v="Scarborough North"/>
  </r>
  <r>
    <n v="6200"/>
    <x v="253"/>
    <x v="14"/>
    <n v="38"/>
    <n v="16"/>
    <x v="0"/>
    <x v="1"/>
    <s v="East"/>
    <x v="2"/>
    <s v="Scarborough North"/>
  </r>
  <r>
    <n v="6201"/>
    <x v="253"/>
    <x v="15"/>
    <n v="28"/>
    <n v="12"/>
    <x v="0"/>
    <x v="1"/>
    <s v="East"/>
    <x v="2"/>
    <s v="Scarborough North"/>
  </r>
  <r>
    <n v="6202"/>
    <x v="253"/>
    <x v="16"/>
    <n v="15"/>
    <n v="4"/>
    <x v="0"/>
    <x v="1"/>
    <s v="East"/>
    <x v="2"/>
    <s v="Scarborough North"/>
  </r>
  <r>
    <n v="6203"/>
    <x v="253"/>
    <x v="17"/>
    <n v="22"/>
    <n v="0"/>
    <x v="0"/>
    <x v="1"/>
    <s v="East"/>
    <x v="2"/>
    <s v="Scarborough North"/>
  </r>
  <r>
    <n v="6204"/>
    <x v="253"/>
    <x v="18"/>
    <n v="14"/>
    <n v="3"/>
    <x v="0"/>
    <x v="1"/>
    <s v="East"/>
    <x v="2"/>
    <s v="Scarborough North"/>
  </r>
  <r>
    <n v="6205"/>
    <x v="253"/>
    <x v="19"/>
    <n v="13"/>
    <n v="2"/>
    <x v="0"/>
    <x v="1"/>
    <s v="East"/>
    <x v="2"/>
    <s v="Scarborough North"/>
  </r>
  <r>
    <n v="6206"/>
    <x v="253"/>
    <x v="20"/>
    <n v="10"/>
    <n v="3"/>
    <x v="0"/>
    <x v="1"/>
    <s v="East"/>
    <x v="2"/>
    <s v="Scarborough North"/>
  </r>
  <r>
    <n v="6207"/>
    <x v="253"/>
    <x v="21"/>
    <n v="21"/>
    <n v="2"/>
    <x v="0"/>
    <x v="1"/>
    <s v="East"/>
    <x v="2"/>
    <s v="Scarborough North"/>
  </r>
  <r>
    <n v="6208"/>
    <x v="253"/>
    <x v="22"/>
    <n v="20"/>
    <n v="5"/>
    <x v="0"/>
    <x v="1"/>
    <s v="East"/>
    <x v="2"/>
    <s v="Scarborough North"/>
  </r>
  <r>
    <n v="6209"/>
    <x v="253"/>
    <x v="23"/>
    <n v="23"/>
    <n v="4"/>
    <x v="0"/>
    <x v="1"/>
    <s v="East"/>
    <x v="2"/>
    <s v="Scarborough North"/>
  </r>
  <r>
    <n v="6210"/>
    <x v="254"/>
    <x v="0"/>
    <n v="31"/>
    <n v="4"/>
    <x v="0"/>
    <x v="1"/>
    <s v="East"/>
    <x v="2"/>
    <s v="Scarborough North"/>
  </r>
  <r>
    <n v="6211"/>
    <x v="254"/>
    <x v="1"/>
    <n v="42"/>
    <n v="11"/>
    <x v="0"/>
    <x v="1"/>
    <s v="East"/>
    <x v="2"/>
    <s v="Scarborough North"/>
  </r>
  <r>
    <n v="6212"/>
    <x v="254"/>
    <x v="2"/>
    <n v="16"/>
    <n v="6"/>
    <x v="0"/>
    <x v="1"/>
    <s v="East"/>
    <x v="2"/>
    <s v="Scarborough North"/>
  </r>
  <r>
    <n v="6213"/>
    <x v="254"/>
    <x v="3"/>
    <n v="27"/>
    <n v="7"/>
    <x v="0"/>
    <x v="1"/>
    <s v="East"/>
    <x v="2"/>
    <s v="Scarborough North"/>
  </r>
  <r>
    <n v="6214"/>
    <x v="254"/>
    <x v="4"/>
    <n v="25"/>
    <n v="8"/>
    <x v="0"/>
    <x v="1"/>
    <s v="East"/>
    <x v="2"/>
    <s v="Scarborough North"/>
  </r>
  <r>
    <n v="6215"/>
    <x v="254"/>
    <x v="5"/>
    <n v="15"/>
    <n v="5"/>
    <x v="0"/>
    <x v="1"/>
    <s v="East"/>
    <x v="2"/>
    <s v="Scarborough North"/>
  </r>
  <r>
    <n v="6216"/>
    <x v="254"/>
    <x v="6"/>
    <n v="20"/>
    <n v="3"/>
    <x v="0"/>
    <x v="1"/>
    <s v="East"/>
    <x v="2"/>
    <s v="Scarborough North"/>
  </r>
  <r>
    <n v="6217"/>
    <x v="254"/>
    <x v="7"/>
    <n v="26"/>
    <n v="3"/>
    <x v="0"/>
    <x v="1"/>
    <s v="East"/>
    <x v="2"/>
    <s v="Scarborough North"/>
  </r>
  <r>
    <n v="6218"/>
    <x v="254"/>
    <x v="8"/>
    <n v="15"/>
    <n v="2"/>
    <x v="0"/>
    <x v="1"/>
    <s v="East"/>
    <x v="2"/>
    <s v="Scarborough North"/>
  </r>
  <r>
    <n v="6219"/>
    <x v="254"/>
    <x v="9"/>
    <n v="6"/>
    <n v="0"/>
    <x v="0"/>
    <x v="1"/>
    <s v="East"/>
    <x v="2"/>
    <s v="Scarborough North"/>
  </r>
  <r>
    <n v="6220"/>
    <x v="254"/>
    <x v="10"/>
    <n v="9"/>
    <n v="3"/>
    <x v="0"/>
    <x v="1"/>
    <s v="East"/>
    <x v="2"/>
    <s v="Scarborough North"/>
  </r>
  <r>
    <n v="6221"/>
    <x v="254"/>
    <x v="11"/>
    <n v="14"/>
    <n v="4"/>
    <x v="0"/>
    <x v="1"/>
    <s v="East"/>
    <x v="2"/>
    <s v="Scarborough North"/>
  </r>
  <r>
    <n v="6222"/>
    <x v="254"/>
    <x v="12"/>
    <n v="16"/>
    <n v="9"/>
    <x v="0"/>
    <x v="1"/>
    <s v="East"/>
    <x v="2"/>
    <s v="Scarborough North"/>
  </r>
  <r>
    <n v="6223"/>
    <x v="254"/>
    <x v="13"/>
    <n v="46"/>
    <n v="15"/>
    <x v="0"/>
    <x v="1"/>
    <s v="East"/>
    <x v="2"/>
    <s v="Scarborough North"/>
  </r>
  <r>
    <n v="6224"/>
    <x v="254"/>
    <x v="14"/>
    <n v="41"/>
    <n v="19"/>
    <x v="0"/>
    <x v="1"/>
    <s v="East"/>
    <x v="2"/>
    <s v="Scarborough North"/>
  </r>
  <r>
    <n v="6225"/>
    <x v="254"/>
    <x v="15"/>
    <n v="37"/>
    <n v="10"/>
    <x v="0"/>
    <x v="1"/>
    <s v="East"/>
    <x v="2"/>
    <s v="Scarborough North"/>
  </r>
  <r>
    <n v="6226"/>
    <x v="254"/>
    <x v="16"/>
    <n v="29"/>
    <n v="6"/>
    <x v="0"/>
    <x v="1"/>
    <s v="East"/>
    <x v="2"/>
    <s v="Scarborough North"/>
  </r>
  <r>
    <n v="6227"/>
    <x v="254"/>
    <x v="17"/>
    <n v="21"/>
    <n v="10"/>
    <x v="0"/>
    <x v="1"/>
    <s v="East"/>
    <x v="2"/>
    <s v="Scarborough North"/>
  </r>
  <r>
    <n v="6228"/>
    <x v="254"/>
    <x v="18"/>
    <n v="23"/>
    <n v="6"/>
    <x v="0"/>
    <x v="1"/>
    <s v="East"/>
    <x v="2"/>
    <s v="Scarborough North"/>
  </r>
  <r>
    <n v="6229"/>
    <x v="254"/>
    <x v="19"/>
    <n v="21"/>
    <n v="10"/>
    <x v="0"/>
    <x v="1"/>
    <s v="East"/>
    <x v="2"/>
    <s v="Scarborough North"/>
  </r>
  <r>
    <n v="6230"/>
    <x v="254"/>
    <x v="20"/>
    <n v="18"/>
    <n v="3"/>
    <x v="0"/>
    <x v="1"/>
    <s v="East"/>
    <x v="2"/>
    <s v="Scarborough North"/>
  </r>
  <r>
    <n v="6231"/>
    <x v="254"/>
    <x v="21"/>
    <n v="17"/>
    <n v="3"/>
    <x v="0"/>
    <x v="1"/>
    <s v="East"/>
    <x v="2"/>
    <s v="Scarborough North"/>
  </r>
  <r>
    <n v="6232"/>
    <x v="254"/>
    <x v="22"/>
    <n v="17"/>
    <n v="5"/>
    <x v="0"/>
    <x v="1"/>
    <s v="East"/>
    <x v="2"/>
    <s v="Scarborough North"/>
  </r>
  <r>
    <n v="6233"/>
    <x v="254"/>
    <x v="23"/>
    <n v="14"/>
    <n v="4"/>
    <x v="0"/>
    <x v="1"/>
    <s v="East"/>
    <x v="2"/>
    <s v="Scarborough North"/>
  </r>
  <r>
    <n v="6234"/>
    <x v="255"/>
    <x v="0"/>
    <n v="42"/>
    <n v="1"/>
    <x v="0"/>
    <x v="1"/>
    <s v="East"/>
    <x v="2"/>
    <s v="Scarborough North"/>
  </r>
  <r>
    <n v="6235"/>
    <x v="255"/>
    <x v="1"/>
    <n v="65"/>
    <n v="3"/>
    <x v="0"/>
    <x v="1"/>
    <s v="East"/>
    <x v="2"/>
    <s v="Scarborough North"/>
  </r>
  <r>
    <n v="6236"/>
    <x v="255"/>
    <x v="2"/>
    <n v="30"/>
    <n v="0"/>
    <x v="0"/>
    <x v="1"/>
    <s v="East"/>
    <x v="2"/>
    <s v="Scarborough North"/>
  </r>
  <r>
    <n v="6237"/>
    <x v="255"/>
    <x v="3"/>
    <n v="27"/>
    <n v="2"/>
    <x v="0"/>
    <x v="1"/>
    <s v="East"/>
    <x v="2"/>
    <s v="Scarborough North"/>
  </r>
  <r>
    <n v="6238"/>
    <x v="255"/>
    <x v="4"/>
    <n v="24"/>
    <n v="3"/>
    <x v="0"/>
    <x v="1"/>
    <s v="East"/>
    <x v="2"/>
    <s v="Scarborough North"/>
  </r>
  <r>
    <n v="6239"/>
    <x v="255"/>
    <x v="5"/>
    <n v="15"/>
    <n v="2"/>
    <x v="0"/>
    <x v="1"/>
    <s v="East"/>
    <x v="2"/>
    <s v="Scarborough North"/>
  </r>
  <r>
    <n v="6240"/>
    <x v="255"/>
    <x v="6"/>
    <n v="10"/>
    <n v="2"/>
    <x v="0"/>
    <x v="1"/>
    <s v="East"/>
    <x v="2"/>
    <s v="Scarborough North"/>
  </r>
  <r>
    <n v="6241"/>
    <x v="255"/>
    <x v="7"/>
    <n v="12"/>
    <n v="2"/>
    <x v="0"/>
    <x v="1"/>
    <s v="East"/>
    <x v="2"/>
    <s v="Scarborough North"/>
  </r>
  <r>
    <n v="6242"/>
    <x v="255"/>
    <x v="8"/>
    <n v="23"/>
    <n v="3"/>
    <x v="0"/>
    <x v="1"/>
    <s v="East"/>
    <x v="2"/>
    <s v="Scarborough North"/>
  </r>
  <r>
    <n v="6243"/>
    <x v="255"/>
    <x v="9"/>
    <n v="13"/>
    <n v="0"/>
    <x v="0"/>
    <x v="1"/>
    <s v="East"/>
    <x v="2"/>
    <s v="Scarborough North"/>
  </r>
  <r>
    <n v="6244"/>
    <x v="255"/>
    <x v="10"/>
    <n v="22"/>
    <n v="6"/>
    <x v="0"/>
    <x v="1"/>
    <s v="East"/>
    <x v="2"/>
    <s v="Scarborough North"/>
  </r>
  <r>
    <n v="6245"/>
    <x v="255"/>
    <x v="11"/>
    <n v="31"/>
    <n v="5"/>
    <x v="0"/>
    <x v="1"/>
    <s v="East"/>
    <x v="2"/>
    <s v="Scarborough North"/>
  </r>
  <r>
    <n v="6246"/>
    <x v="255"/>
    <x v="12"/>
    <n v="38"/>
    <n v="8"/>
    <x v="0"/>
    <x v="1"/>
    <s v="East"/>
    <x v="2"/>
    <s v="Scarborough North"/>
  </r>
  <r>
    <n v="6247"/>
    <x v="255"/>
    <x v="13"/>
    <n v="32"/>
    <n v="10"/>
    <x v="0"/>
    <x v="1"/>
    <s v="East"/>
    <x v="2"/>
    <s v="Scarborough North"/>
  </r>
  <r>
    <n v="6248"/>
    <x v="255"/>
    <x v="14"/>
    <n v="46"/>
    <n v="13"/>
    <x v="0"/>
    <x v="1"/>
    <s v="East"/>
    <x v="2"/>
    <s v="Scarborough North"/>
  </r>
  <r>
    <n v="6249"/>
    <x v="255"/>
    <x v="15"/>
    <n v="29"/>
    <n v="7"/>
    <x v="0"/>
    <x v="1"/>
    <s v="East"/>
    <x v="2"/>
    <s v="Scarborough North"/>
  </r>
  <r>
    <n v="6250"/>
    <x v="255"/>
    <x v="16"/>
    <n v="39"/>
    <n v="8"/>
    <x v="0"/>
    <x v="1"/>
    <s v="East"/>
    <x v="2"/>
    <s v="Scarborough North"/>
  </r>
  <r>
    <n v="6251"/>
    <x v="255"/>
    <x v="17"/>
    <n v="65"/>
    <n v="4"/>
    <x v="0"/>
    <x v="1"/>
    <s v="East"/>
    <x v="2"/>
    <s v="Scarborough North"/>
  </r>
  <r>
    <n v="6252"/>
    <x v="255"/>
    <x v="18"/>
    <n v="38"/>
    <n v="4"/>
    <x v="0"/>
    <x v="1"/>
    <s v="East"/>
    <x v="2"/>
    <s v="Scarborough North"/>
  </r>
  <r>
    <n v="6253"/>
    <x v="255"/>
    <x v="19"/>
    <n v="37"/>
    <n v="6"/>
    <x v="0"/>
    <x v="1"/>
    <s v="East"/>
    <x v="2"/>
    <s v="Scarborough North"/>
  </r>
  <r>
    <n v="6254"/>
    <x v="255"/>
    <x v="20"/>
    <n v="34"/>
    <n v="3"/>
    <x v="0"/>
    <x v="1"/>
    <s v="East"/>
    <x v="2"/>
    <s v="Scarborough North"/>
  </r>
  <r>
    <n v="6255"/>
    <x v="255"/>
    <x v="21"/>
    <n v="18"/>
    <n v="1"/>
    <x v="0"/>
    <x v="1"/>
    <s v="East"/>
    <x v="2"/>
    <s v="Scarborough North"/>
  </r>
  <r>
    <n v="6256"/>
    <x v="255"/>
    <x v="22"/>
    <n v="16"/>
    <n v="3"/>
    <x v="0"/>
    <x v="1"/>
    <s v="East"/>
    <x v="2"/>
    <s v="Scarborough North"/>
  </r>
  <r>
    <n v="6257"/>
    <x v="255"/>
    <x v="23"/>
    <n v="18"/>
    <n v="5"/>
    <x v="0"/>
    <x v="1"/>
    <s v="East"/>
    <x v="2"/>
    <s v="Scarborough North"/>
  </r>
  <r>
    <n v="6258"/>
    <x v="256"/>
    <x v="0"/>
    <n v="38"/>
    <n v="3"/>
    <x v="0"/>
    <x v="1"/>
    <s v="East"/>
    <x v="2"/>
    <s v="Scarborough North"/>
  </r>
  <r>
    <n v="6259"/>
    <x v="256"/>
    <x v="1"/>
    <n v="35"/>
    <n v="2"/>
    <x v="0"/>
    <x v="1"/>
    <s v="East"/>
    <x v="2"/>
    <s v="Scarborough North"/>
  </r>
  <r>
    <n v="6260"/>
    <x v="256"/>
    <x v="2"/>
    <n v="40"/>
    <n v="5"/>
    <x v="0"/>
    <x v="1"/>
    <s v="East"/>
    <x v="2"/>
    <s v="Scarborough North"/>
  </r>
  <r>
    <n v="6261"/>
    <x v="256"/>
    <x v="3"/>
    <n v="44"/>
    <n v="3"/>
    <x v="0"/>
    <x v="1"/>
    <s v="East"/>
    <x v="2"/>
    <s v="Scarborough North"/>
  </r>
  <r>
    <n v="6262"/>
    <x v="256"/>
    <x v="4"/>
    <n v="39"/>
    <n v="7"/>
    <x v="0"/>
    <x v="1"/>
    <s v="East"/>
    <x v="2"/>
    <s v="Scarborough North"/>
  </r>
  <r>
    <n v="6263"/>
    <x v="256"/>
    <x v="5"/>
    <n v="27"/>
    <n v="3"/>
    <x v="0"/>
    <x v="1"/>
    <s v="East"/>
    <x v="2"/>
    <s v="Scarborough North"/>
  </r>
  <r>
    <n v="6264"/>
    <x v="256"/>
    <x v="6"/>
    <n v="22"/>
    <n v="2"/>
    <x v="0"/>
    <x v="1"/>
    <s v="East"/>
    <x v="2"/>
    <s v="Scarborough North"/>
  </r>
  <r>
    <n v="6265"/>
    <x v="256"/>
    <x v="7"/>
    <n v="13"/>
    <n v="2"/>
    <x v="0"/>
    <x v="1"/>
    <s v="East"/>
    <x v="2"/>
    <s v="Scarborough North"/>
  </r>
  <r>
    <n v="6266"/>
    <x v="256"/>
    <x v="8"/>
    <n v="17"/>
    <n v="0"/>
    <x v="0"/>
    <x v="1"/>
    <s v="East"/>
    <x v="2"/>
    <s v="Scarborough North"/>
  </r>
  <r>
    <n v="6267"/>
    <x v="256"/>
    <x v="9"/>
    <n v="12"/>
    <n v="1"/>
    <x v="0"/>
    <x v="1"/>
    <s v="East"/>
    <x v="2"/>
    <s v="Scarborough North"/>
  </r>
  <r>
    <n v="6268"/>
    <x v="256"/>
    <x v="10"/>
    <n v="19"/>
    <n v="1"/>
    <x v="0"/>
    <x v="1"/>
    <s v="East"/>
    <x v="2"/>
    <s v="Scarborough North"/>
  </r>
  <r>
    <n v="6269"/>
    <x v="256"/>
    <x v="11"/>
    <n v="27"/>
    <n v="2"/>
    <x v="0"/>
    <x v="1"/>
    <s v="East"/>
    <x v="2"/>
    <s v="Scarborough North"/>
  </r>
  <r>
    <n v="6270"/>
    <x v="256"/>
    <x v="12"/>
    <n v="42"/>
    <n v="4"/>
    <x v="0"/>
    <x v="1"/>
    <s v="East"/>
    <x v="2"/>
    <s v="Scarborough North"/>
  </r>
  <r>
    <n v="6271"/>
    <x v="256"/>
    <x v="13"/>
    <n v="49"/>
    <n v="8"/>
    <x v="0"/>
    <x v="1"/>
    <s v="East"/>
    <x v="2"/>
    <s v="Scarborough North"/>
  </r>
  <r>
    <n v="6272"/>
    <x v="256"/>
    <x v="14"/>
    <n v="82"/>
    <n v="8"/>
    <x v="0"/>
    <x v="1"/>
    <s v="East"/>
    <x v="2"/>
    <s v="Scarborough North"/>
  </r>
  <r>
    <n v="6273"/>
    <x v="256"/>
    <x v="15"/>
    <n v="31"/>
    <n v="6"/>
    <x v="0"/>
    <x v="1"/>
    <s v="East"/>
    <x v="2"/>
    <s v="Scarborough North"/>
  </r>
  <r>
    <n v="6274"/>
    <x v="256"/>
    <x v="16"/>
    <n v="25"/>
    <n v="5"/>
    <x v="0"/>
    <x v="1"/>
    <s v="East"/>
    <x v="2"/>
    <s v="Scarborough North"/>
  </r>
  <r>
    <n v="6275"/>
    <x v="256"/>
    <x v="17"/>
    <n v="29"/>
    <n v="1"/>
    <x v="0"/>
    <x v="1"/>
    <s v="East"/>
    <x v="2"/>
    <s v="Scarborough North"/>
  </r>
  <r>
    <n v="6276"/>
    <x v="256"/>
    <x v="18"/>
    <n v="20"/>
    <n v="5"/>
    <x v="0"/>
    <x v="1"/>
    <s v="East"/>
    <x v="2"/>
    <s v="Scarborough North"/>
  </r>
  <r>
    <n v="6277"/>
    <x v="256"/>
    <x v="19"/>
    <n v="28"/>
    <n v="6"/>
    <x v="0"/>
    <x v="1"/>
    <s v="East"/>
    <x v="2"/>
    <s v="Scarborough North"/>
  </r>
  <r>
    <n v="6278"/>
    <x v="256"/>
    <x v="20"/>
    <n v="24"/>
    <n v="3"/>
    <x v="0"/>
    <x v="1"/>
    <s v="East"/>
    <x v="2"/>
    <s v="Scarborough North"/>
  </r>
  <r>
    <n v="6279"/>
    <x v="256"/>
    <x v="21"/>
    <n v="26"/>
    <n v="4"/>
    <x v="0"/>
    <x v="1"/>
    <s v="East"/>
    <x v="2"/>
    <s v="Scarborough North"/>
  </r>
  <r>
    <n v="6280"/>
    <x v="256"/>
    <x v="22"/>
    <n v="17"/>
    <n v="4"/>
    <x v="0"/>
    <x v="1"/>
    <s v="East"/>
    <x v="2"/>
    <s v="Scarborough North"/>
  </r>
  <r>
    <n v="6281"/>
    <x v="256"/>
    <x v="23"/>
    <n v="18"/>
    <n v="6"/>
    <x v="0"/>
    <x v="1"/>
    <s v="East"/>
    <x v="2"/>
    <s v="Scarborough North"/>
  </r>
  <r>
    <n v="6282"/>
    <x v="257"/>
    <x v="0"/>
    <n v="19"/>
    <n v="6"/>
    <x v="0"/>
    <x v="0"/>
    <s v="East"/>
    <x v="2"/>
    <s v="Scarborough South"/>
  </r>
  <r>
    <n v="6283"/>
    <x v="257"/>
    <x v="1"/>
    <n v="21"/>
    <n v="3"/>
    <x v="0"/>
    <x v="0"/>
    <s v="East"/>
    <x v="2"/>
    <s v="Scarborough South"/>
  </r>
  <r>
    <n v="6284"/>
    <x v="257"/>
    <x v="2"/>
    <n v="14"/>
    <n v="0"/>
    <x v="0"/>
    <x v="0"/>
    <s v="East"/>
    <x v="2"/>
    <s v="Scarborough South"/>
  </r>
  <r>
    <n v="6285"/>
    <x v="257"/>
    <x v="3"/>
    <n v="15"/>
    <n v="1"/>
    <x v="0"/>
    <x v="0"/>
    <s v="East"/>
    <x v="2"/>
    <s v="Scarborough South"/>
  </r>
  <r>
    <n v="6286"/>
    <x v="257"/>
    <x v="4"/>
    <n v="18"/>
    <n v="0"/>
    <x v="0"/>
    <x v="0"/>
    <s v="East"/>
    <x v="2"/>
    <s v="Scarborough South"/>
  </r>
  <r>
    <n v="6287"/>
    <x v="257"/>
    <x v="5"/>
    <n v="5"/>
    <n v="3"/>
    <x v="0"/>
    <x v="0"/>
    <s v="East"/>
    <x v="2"/>
    <s v="Scarborough South"/>
  </r>
  <r>
    <n v="6288"/>
    <x v="257"/>
    <x v="6"/>
    <n v="5"/>
    <n v="1"/>
    <x v="0"/>
    <x v="0"/>
    <s v="East"/>
    <x v="2"/>
    <s v="Scarborough South"/>
  </r>
  <r>
    <n v="6289"/>
    <x v="257"/>
    <x v="7"/>
    <n v="6"/>
    <n v="4"/>
    <x v="0"/>
    <x v="0"/>
    <s v="East"/>
    <x v="2"/>
    <s v="Scarborough South"/>
  </r>
  <r>
    <n v="6290"/>
    <x v="257"/>
    <x v="8"/>
    <n v="5"/>
    <n v="0"/>
    <x v="0"/>
    <x v="0"/>
    <s v="East"/>
    <x v="2"/>
    <s v="Scarborough South"/>
  </r>
  <r>
    <n v="6291"/>
    <x v="257"/>
    <x v="9"/>
    <n v="7"/>
    <n v="0"/>
    <x v="0"/>
    <x v="0"/>
    <s v="East"/>
    <x v="2"/>
    <s v="Scarborough South"/>
  </r>
  <r>
    <n v="6292"/>
    <x v="257"/>
    <x v="10"/>
    <n v="3"/>
    <n v="1"/>
    <x v="0"/>
    <x v="0"/>
    <s v="East"/>
    <x v="2"/>
    <s v="Scarborough South"/>
  </r>
  <r>
    <n v="6293"/>
    <x v="257"/>
    <x v="11"/>
    <n v="8"/>
    <n v="0"/>
    <x v="0"/>
    <x v="0"/>
    <s v="East"/>
    <x v="2"/>
    <s v="Scarborough South"/>
  </r>
  <r>
    <n v="6294"/>
    <x v="257"/>
    <x v="12"/>
    <n v="4"/>
    <n v="2"/>
    <x v="0"/>
    <x v="0"/>
    <s v="East"/>
    <x v="2"/>
    <s v="Scarborough South"/>
  </r>
  <r>
    <n v="6295"/>
    <x v="257"/>
    <x v="13"/>
    <n v="12"/>
    <n v="5"/>
    <x v="0"/>
    <x v="0"/>
    <s v="East"/>
    <x v="2"/>
    <s v="Scarborough South"/>
  </r>
  <r>
    <n v="6296"/>
    <x v="257"/>
    <x v="14"/>
    <n v="15"/>
    <n v="3"/>
    <x v="0"/>
    <x v="0"/>
    <s v="East"/>
    <x v="2"/>
    <s v="Scarborough South"/>
  </r>
  <r>
    <n v="6297"/>
    <x v="257"/>
    <x v="15"/>
    <n v="13"/>
    <n v="2"/>
    <x v="0"/>
    <x v="0"/>
    <s v="East"/>
    <x v="2"/>
    <s v="Scarborough South"/>
  </r>
  <r>
    <n v="6298"/>
    <x v="257"/>
    <x v="16"/>
    <n v="13"/>
    <n v="0"/>
    <x v="0"/>
    <x v="0"/>
    <s v="East"/>
    <x v="2"/>
    <s v="Scarborough South"/>
  </r>
  <r>
    <n v="6299"/>
    <x v="257"/>
    <x v="17"/>
    <n v="10"/>
    <n v="2"/>
    <x v="0"/>
    <x v="0"/>
    <s v="East"/>
    <x v="2"/>
    <s v="Scarborough South"/>
  </r>
  <r>
    <n v="6300"/>
    <x v="257"/>
    <x v="18"/>
    <n v="5"/>
    <n v="4"/>
    <x v="0"/>
    <x v="0"/>
    <s v="East"/>
    <x v="2"/>
    <s v="Scarborough South"/>
  </r>
  <r>
    <n v="6301"/>
    <x v="257"/>
    <x v="19"/>
    <n v="7"/>
    <n v="0"/>
    <x v="0"/>
    <x v="0"/>
    <s v="East"/>
    <x v="2"/>
    <s v="Scarborough South"/>
  </r>
  <r>
    <n v="6302"/>
    <x v="257"/>
    <x v="20"/>
    <n v="7"/>
    <n v="2"/>
    <x v="0"/>
    <x v="0"/>
    <s v="East"/>
    <x v="2"/>
    <s v="Scarborough South"/>
  </r>
  <r>
    <n v="6303"/>
    <x v="257"/>
    <x v="21"/>
    <n v="11"/>
    <n v="0"/>
    <x v="0"/>
    <x v="0"/>
    <s v="East"/>
    <x v="2"/>
    <s v="Scarborough South"/>
  </r>
  <r>
    <n v="6304"/>
    <x v="257"/>
    <x v="22"/>
    <n v="2"/>
    <n v="0"/>
    <x v="0"/>
    <x v="0"/>
    <s v="East"/>
    <x v="2"/>
    <s v="Scarborough South"/>
  </r>
  <r>
    <n v="6305"/>
    <x v="257"/>
    <x v="23"/>
    <n v="5"/>
    <n v="1"/>
    <x v="0"/>
    <x v="0"/>
    <s v="East"/>
    <x v="2"/>
    <s v="Scarborough South"/>
  </r>
  <r>
    <n v="6316"/>
    <x v="258"/>
    <x v="0"/>
    <n v="22"/>
    <n v="1"/>
    <x v="0"/>
    <x v="0"/>
    <s v="Central"/>
    <x v="3"/>
    <s v="North York Central"/>
  </r>
  <r>
    <n v="6317"/>
    <x v="258"/>
    <x v="1"/>
    <n v="26"/>
    <n v="5"/>
    <x v="0"/>
    <x v="0"/>
    <s v="Central"/>
    <x v="3"/>
    <s v="North York Central"/>
  </r>
  <r>
    <n v="6318"/>
    <x v="258"/>
    <x v="2"/>
    <n v="17"/>
    <n v="5"/>
    <x v="0"/>
    <x v="0"/>
    <s v="Central"/>
    <x v="3"/>
    <s v="North York Central"/>
  </r>
  <r>
    <n v="6319"/>
    <x v="258"/>
    <x v="3"/>
    <n v="23"/>
    <n v="5"/>
    <x v="0"/>
    <x v="0"/>
    <s v="Central"/>
    <x v="3"/>
    <s v="North York Central"/>
  </r>
  <r>
    <n v="6320"/>
    <x v="258"/>
    <x v="4"/>
    <n v="9"/>
    <n v="1"/>
    <x v="0"/>
    <x v="0"/>
    <s v="Central"/>
    <x v="3"/>
    <s v="North York Central"/>
  </r>
  <r>
    <n v="6321"/>
    <x v="258"/>
    <x v="5"/>
    <n v="4"/>
    <n v="5"/>
    <x v="0"/>
    <x v="0"/>
    <s v="Central"/>
    <x v="3"/>
    <s v="North York Central"/>
  </r>
  <r>
    <n v="6322"/>
    <x v="258"/>
    <x v="6"/>
    <n v="7"/>
    <n v="0"/>
    <x v="0"/>
    <x v="0"/>
    <s v="Central"/>
    <x v="3"/>
    <s v="North York Central"/>
  </r>
  <r>
    <n v="6323"/>
    <x v="258"/>
    <x v="7"/>
    <n v="11"/>
    <n v="1"/>
    <x v="0"/>
    <x v="0"/>
    <s v="Central"/>
    <x v="3"/>
    <s v="North York Central"/>
  </r>
  <r>
    <n v="6324"/>
    <x v="258"/>
    <x v="8"/>
    <n v="7"/>
    <n v="2"/>
    <x v="0"/>
    <x v="0"/>
    <s v="Central"/>
    <x v="3"/>
    <s v="North York Central"/>
  </r>
  <r>
    <n v="6325"/>
    <x v="258"/>
    <x v="9"/>
    <n v="9"/>
    <n v="6"/>
    <x v="0"/>
    <x v="0"/>
    <s v="Central"/>
    <x v="3"/>
    <s v="North York Central"/>
  </r>
  <r>
    <n v="6326"/>
    <x v="258"/>
    <x v="10"/>
    <n v="4"/>
    <n v="3"/>
    <x v="0"/>
    <x v="0"/>
    <s v="Central"/>
    <x v="3"/>
    <s v="North York Central"/>
  </r>
  <r>
    <n v="6327"/>
    <x v="258"/>
    <x v="11"/>
    <n v="10"/>
    <n v="4"/>
    <x v="0"/>
    <x v="0"/>
    <s v="Central"/>
    <x v="3"/>
    <s v="North York Central"/>
  </r>
  <r>
    <n v="6328"/>
    <x v="258"/>
    <x v="12"/>
    <n v="14"/>
    <n v="5"/>
    <x v="0"/>
    <x v="0"/>
    <s v="Central"/>
    <x v="3"/>
    <s v="North York Central"/>
  </r>
  <r>
    <n v="6329"/>
    <x v="258"/>
    <x v="13"/>
    <n v="43"/>
    <n v="10"/>
    <x v="0"/>
    <x v="0"/>
    <s v="Central"/>
    <x v="3"/>
    <s v="North York Central"/>
  </r>
  <r>
    <n v="6330"/>
    <x v="258"/>
    <x v="14"/>
    <n v="31"/>
    <n v="7"/>
    <x v="0"/>
    <x v="0"/>
    <s v="Central"/>
    <x v="3"/>
    <s v="North York Central"/>
  </r>
  <r>
    <n v="6331"/>
    <x v="258"/>
    <x v="15"/>
    <n v="24"/>
    <n v="10"/>
    <x v="0"/>
    <x v="0"/>
    <s v="Central"/>
    <x v="3"/>
    <s v="North York Central"/>
  </r>
  <r>
    <n v="6332"/>
    <x v="258"/>
    <x v="16"/>
    <n v="7"/>
    <n v="7"/>
    <x v="0"/>
    <x v="0"/>
    <s v="Central"/>
    <x v="3"/>
    <s v="North York Central"/>
  </r>
  <r>
    <n v="6333"/>
    <x v="258"/>
    <x v="17"/>
    <n v="11"/>
    <n v="0"/>
    <x v="0"/>
    <x v="0"/>
    <s v="Central"/>
    <x v="3"/>
    <s v="North York Central"/>
  </r>
  <r>
    <n v="6334"/>
    <x v="258"/>
    <x v="18"/>
    <n v="20"/>
    <n v="4"/>
    <x v="0"/>
    <x v="0"/>
    <s v="Central"/>
    <x v="3"/>
    <s v="North York Central"/>
  </r>
  <r>
    <n v="6335"/>
    <x v="258"/>
    <x v="19"/>
    <n v="13"/>
    <n v="8"/>
    <x v="0"/>
    <x v="0"/>
    <s v="Central"/>
    <x v="3"/>
    <s v="North York Central"/>
  </r>
  <r>
    <n v="6336"/>
    <x v="258"/>
    <x v="20"/>
    <n v="5"/>
    <n v="1"/>
    <x v="0"/>
    <x v="0"/>
    <s v="Central"/>
    <x v="3"/>
    <s v="North York Central"/>
  </r>
  <r>
    <n v="6337"/>
    <x v="258"/>
    <x v="21"/>
    <n v="4"/>
    <n v="9"/>
    <x v="0"/>
    <x v="0"/>
    <s v="Central"/>
    <x v="3"/>
    <s v="North York Central"/>
  </r>
  <r>
    <n v="6338"/>
    <x v="258"/>
    <x v="22"/>
    <n v="8"/>
    <n v="5"/>
    <x v="0"/>
    <x v="0"/>
    <s v="Central"/>
    <x v="3"/>
    <s v="North York Central"/>
  </r>
  <r>
    <n v="6339"/>
    <x v="258"/>
    <x v="23"/>
    <n v="17"/>
    <n v="4"/>
    <x v="0"/>
    <x v="0"/>
    <s v="Central"/>
    <x v="3"/>
    <s v="North York Central"/>
  </r>
  <r>
    <n v="6340"/>
    <x v="259"/>
    <x v="0"/>
    <n v="60"/>
    <n v="6"/>
    <x v="0"/>
    <x v="0"/>
    <s v="Central"/>
    <x v="3"/>
    <s v="North York Central"/>
  </r>
  <r>
    <n v="6341"/>
    <x v="259"/>
    <x v="1"/>
    <n v="71"/>
    <n v="11"/>
    <x v="0"/>
    <x v="0"/>
    <s v="Central"/>
    <x v="3"/>
    <s v="North York Central"/>
  </r>
  <r>
    <n v="6342"/>
    <x v="259"/>
    <x v="2"/>
    <n v="43"/>
    <n v="2"/>
    <x v="0"/>
    <x v="0"/>
    <s v="Central"/>
    <x v="3"/>
    <s v="North York Central"/>
  </r>
  <r>
    <n v="6343"/>
    <x v="259"/>
    <x v="3"/>
    <n v="43"/>
    <n v="5"/>
    <x v="0"/>
    <x v="0"/>
    <s v="Central"/>
    <x v="3"/>
    <s v="North York Central"/>
  </r>
  <r>
    <n v="6344"/>
    <x v="259"/>
    <x v="4"/>
    <n v="38"/>
    <n v="9"/>
    <x v="0"/>
    <x v="0"/>
    <s v="Central"/>
    <x v="3"/>
    <s v="North York Central"/>
  </r>
  <r>
    <n v="6345"/>
    <x v="259"/>
    <x v="5"/>
    <n v="33"/>
    <n v="5"/>
    <x v="0"/>
    <x v="0"/>
    <s v="Central"/>
    <x v="3"/>
    <s v="North York Central"/>
  </r>
  <r>
    <n v="6346"/>
    <x v="259"/>
    <x v="6"/>
    <n v="13"/>
    <n v="6"/>
    <x v="0"/>
    <x v="0"/>
    <s v="Central"/>
    <x v="3"/>
    <s v="North York Central"/>
  </r>
  <r>
    <n v="6347"/>
    <x v="259"/>
    <x v="7"/>
    <n v="22"/>
    <n v="4"/>
    <x v="0"/>
    <x v="0"/>
    <s v="Central"/>
    <x v="3"/>
    <s v="North York Central"/>
  </r>
  <r>
    <n v="6348"/>
    <x v="259"/>
    <x v="8"/>
    <n v="23"/>
    <n v="3"/>
    <x v="0"/>
    <x v="0"/>
    <s v="Central"/>
    <x v="3"/>
    <s v="North York Central"/>
  </r>
  <r>
    <n v="6349"/>
    <x v="259"/>
    <x v="9"/>
    <n v="14"/>
    <n v="3"/>
    <x v="0"/>
    <x v="0"/>
    <s v="Central"/>
    <x v="3"/>
    <s v="North York Central"/>
  </r>
  <r>
    <n v="6350"/>
    <x v="259"/>
    <x v="10"/>
    <n v="20"/>
    <n v="3"/>
    <x v="0"/>
    <x v="0"/>
    <s v="Central"/>
    <x v="3"/>
    <s v="North York Central"/>
  </r>
  <r>
    <n v="6351"/>
    <x v="259"/>
    <x v="11"/>
    <n v="33"/>
    <n v="6"/>
    <x v="0"/>
    <x v="0"/>
    <s v="Central"/>
    <x v="3"/>
    <s v="North York Central"/>
  </r>
  <r>
    <n v="6352"/>
    <x v="259"/>
    <x v="12"/>
    <n v="34"/>
    <n v="12"/>
    <x v="0"/>
    <x v="0"/>
    <s v="Central"/>
    <x v="3"/>
    <s v="North York Central"/>
  </r>
  <r>
    <n v="6353"/>
    <x v="259"/>
    <x v="13"/>
    <n v="77"/>
    <n v="11"/>
    <x v="0"/>
    <x v="0"/>
    <s v="Central"/>
    <x v="3"/>
    <s v="North York Central"/>
  </r>
  <r>
    <n v="6354"/>
    <x v="259"/>
    <x v="14"/>
    <n v="68"/>
    <n v="3"/>
    <x v="0"/>
    <x v="0"/>
    <s v="Central"/>
    <x v="3"/>
    <s v="North York Central"/>
  </r>
  <r>
    <n v="6355"/>
    <x v="259"/>
    <x v="15"/>
    <n v="52"/>
    <n v="14"/>
    <x v="0"/>
    <x v="0"/>
    <s v="Central"/>
    <x v="3"/>
    <s v="North York Central"/>
  </r>
  <r>
    <n v="6356"/>
    <x v="259"/>
    <x v="16"/>
    <n v="27"/>
    <n v="5"/>
    <x v="0"/>
    <x v="0"/>
    <s v="Central"/>
    <x v="3"/>
    <s v="North York Central"/>
  </r>
  <r>
    <n v="6357"/>
    <x v="259"/>
    <x v="17"/>
    <n v="23"/>
    <n v="5"/>
    <x v="0"/>
    <x v="0"/>
    <s v="Central"/>
    <x v="3"/>
    <s v="North York Central"/>
  </r>
  <r>
    <n v="6358"/>
    <x v="259"/>
    <x v="18"/>
    <n v="31"/>
    <n v="2"/>
    <x v="0"/>
    <x v="0"/>
    <s v="Central"/>
    <x v="3"/>
    <s v="North York Central"/>
  </r>
  <r>
    <n v="6359"/>
    <x v="259"/>
    <x v="19"/>
    <n v="31"/>
    <n v="1"/>
    <x v="0"/>
    <x v="0"/>
    <s v="Central"/>
    <x v="3"/>
    <s v="North York Central"/>
  </r>
  <r>
    <n v="6360"/>
    <x v="259"/>
    <x v="20"/>
    <n v="11"/>
    <n v="5"/>
    <x v="0"/>
    <x v="0"/>
    <s v="Central"/>
    <x v="3"/>
    <s v="North York Central"/>
  </r>
  <r>
    <n v="6361"/>
    <x v="259"/>
    <x v="21"/>
    <n v="22"/>
    <n v="9"/>
    <x v="0"/>
    <x v="0"/>
    <s v="Central"/>
    <x v="3"/>
    <s v="North York Central"/>
  </r>
  <r>
    <n v="6362"/>
    <x v="259"/>
    <x v="22"/>
    <n v="24"/>
    <n v="2"/>
    <x v="0"/>
    <x v="0"/>
    <s v="Central"/>
    <x v="3"/>
    <s v="North York Central"/>
  </r>
  <r>
    <n v="6363"/>
    <x v="259"/>
    <x v="23"/>
    <n v="21"/>
    <n v="4"/>
    <x v="0"/>
    <x v="0"/>
    <s v="Central"/>
    <x v="3"/>
    <s v="North York Central"/>
  </r>
  <r>
    <n v="6364"/>
    <x v="260"/>
    <x v="0"/>
    <n v="38"/>
    <n v="5"/>
    <x v="0"/>
    <x v="0"/>
    <s v="Central"/>
    <x v="3"/>
    <s v="North York Central"/>
  </r>
  <r>
    <n v="6365"/>
    <x v="260"/>
    <x v="1"/>
    <n v="24"/>
    <n v="13"/>
    <x v="0"/>
    <x v="0"/>
    <s v="Central"/>
    <x v="3"/>
    <s v="North York Central"/>
  </r>
  <r>
    <n v="6366"/>
    <x v="260"/>
    <x v="2"/>
    <n v="26"/>
    <n v="11"/>
    <x v="0"/>
    <x v="0"/>
    <s v="Central"/>
    <x v="3"/>
    <s v="North York Central"/>
  </r>
  <r>
    <n v="6367"/>
    <x v="260"/>
    <x v="3"/>
    <n v="19"/>
    <n v="8"/>
    <x v="0"/>
    <x v="0"/>
    <s v="Central"/>
    <x v="3"/>
    <s v="North York Central"/>
  </r>
  <r>
    <n v="6368"/>
    <x v="260"/>
    <x v="4"/>
    <n v="25"/>
    <n v="3"/>
    <x v="0"/>
    <x v="0"/>
    <s v="Central"/>
    <x v="3"/>
    <s v="North York Central"/>
  </r>
  <r>
    <n v="6369"/>
    <x v="260"/>
    <x v="5"/>
    <n v="13"/>
    <n v="3"/>
    <x v="0"/>
    <x v="0"/>
    <s v="Central"/>
    <x v="3"/>
    <s v="North York Central"/>
  </r>
  <r>
    <n v="6370"/>
    <x v="260"/>
    <x v="6"/>
    <n v="14"/>
    <n v="3"/>
    <x v="0"/>
    <x v="0"/>
    <s v="Central"/>
    <x v="3"/>
    <s v="North York Central"/>
  </r>
  <r>
    <n v="6371"/>
    <x v="260"/>
    <x v="7"/>
    <n v="15"/>
    <n v="5"/>
    <x v="0"/>
    <x v="0"/>
    <s v="Central"/>
    <x v="3"/>
    <s v="North York Central"/>
  </r>
  <r>
    <n v="6372"/>
    <x v="260"/>
    <x v="8"/>
    <n v="18"/>
    <n v="2"/>
    <x v="0"/>
    <x v="0"/>
    <s v="Central"/>
    <x v="3"/>
    <s v="North York Central"/>
  </r>
  <r>
    <n v="6373"/>
    <x v="260"/>
    <x v="9"/>
    <n v="9"/>
    <n v="4"/>
    <x v="0"/>
    <x v="0"/>
    <s v="Central"/>
    <x v="3"/>
    <s v="North York Central"/>
  </r>
  <r>
    <n v="6374"/>
    <x v="260"/>
    <x v="10"/>
    <n v="8"/>
    <n v="7"/>
    <x v="0"/>
    <x v="0"/>
    <s v="Central"/>
    <x v="3"/>
    <s v="North York Central"/>
  </r>
  <r>
    <n v="6375"/>
    <x v="260"/>
    <x v="11"/>
    <n v="9"/>
    <n v="8"/>
    <x v="0"/>
    <x v="0"/>
    <s v="Central"/>
    <x v="3"/>
    <s v="North York Central"/>
  </r>
  <r>
    <n v="6376"/>
    <x v="260"/>
    <x v="12"/>
    <n v="21"/>
    <n v="6"/>
    <x v="0"/>
    <x v="0"/>
    <s v="Central"/>
    <x v="3"/>
    <s v="North York Central"/>
  </r>
  <r>
    <n v="6377"/>
    <x v="260"/>
    <x v="13"/>
    <n v="51"/>
    <n v="10"/>
    <x v="0"/>
    <x v="0"/>
    <s v="Central"/>
    <x v="3"/>
    <s v="North York Central"/>
  </r>
  <r>
    <n v="6378"/>
    <x v="260"/>
    <x v="14"/>
    <n v="43"/>
    <n v="8"/>
    <x v="0"/>
    <x v="0"/>
    <s v="Central"/>
    <x v="3"/>
    <s v="North York Central"/>
  </r>
  <r>
    <n v="6379"/>
    <x v="260"/>
    <x v="15"/>
    <n v="31"/>
    <n v="11"/>
    <x v="0"/>
    <x v="0"/>
    <s v="Central"/>
    <x v="3"/>
    <s v="North York Central"/>
  </r>
  <r>
    <n v="6380"/>
    <x v="260"/>
    <x v="16"/>
    <n v="17"/>
    <n v="7"/>
    <x v="0"/>
    <x v="0"/>
    <s v="Central"/>
    <x v="3"/>
    <s v="North York Central"/>
  </r>
  <r>
    <n v="6381"/>
    <x v="260"/>
    <x v="17"/>
    <n v="11"/>
    <n v="4"/>
    <x v="0"/>
    <x v="0"/>
    <s v="Central"/>
    <x v="3"/>
    <s v="North York Central"/>
  </r>
  <r>
    <n v="6382"/>
    <x v="260"/>
    <x v="18"/>
    <n v="13"/>
    <n v="7"/>
    <x v="0"/>
    <x v="0"/>
    <s v="Central"/>
    <x v="3"/>
    <s v="North York Central"/>
  </r>
  <r>
    <n v="6383"/>
    <x v="260"/>
    <x v="19"/>
    <n v="7"/>
    <n v="7"/>
    <x v="0"/>
    <x v="0"/>
    <s v="Central"/>
    <x v="3"/>
    <s v="North York Central"/>
  </r>
  <r>
    <n v="6384"/>
    <x v="260"/>
    <x v="20"/>
    <n v="9"/>
    <n v="2"/>
    <x v="0"/>
    <x v="0"/>
    <s v="Central"/>
    <x v="3"/>
    <s v="North York Central"/>
  </r>
  <r>
    <n v="6385"/>
    <x v="260"/>
    <x v="21"/>
    <n v="5"/>
    <n v="6"/>
    <x v="0"/>
    <x v="0"/>
    <s v="Central"/>
    <x v="3"/>
    <s v="North York Central"/>
  </r>
  <r>
    <n v="6386"/>
    <x v="260"/>
    <x v="22"/>
    <n v="12"/>
    <n v="5"/>
    <x v="0"/>
    <x v="0"/>
    <s v="Central"/>
    <x v="3"/>
    <s v="North York Central"/>
  </r>
  <r>
    <n v="6387"/>
    <x v="260"/>
    <x v="23"/>
    <n v="5"/>
    <n v="2"/>
    <x v="0"/>
    <x v="0"/>
    <s v="Central"/>
    <x v="3"/>
    <s v="North York Central"/>
  </r>
  <r>
    <n v="6388"/>
    <x v="261"/>
    <x v="0"/>
    <n v="19"/>
    <n v="3"/>
    <x v="0"/>
    <x v="0"/>
    <s v="Central"/>
    <x v="3"/>
    <s v="North York Central"/>
  </r>
  <r>
    <n v="6389"/>
    <x v="261"/>
    <x v="1"/>
    <n v="15"/>
    <n v="9"/>
    <x v="0"/>
    <x v="0"/>
    <s v="Central"/>
    <x v="3"/>
    <s v="North York Central"/>
  </r>
  <r>
    <n v="6390"/>
    <x v="261"/>
    <x v="2"/>
    <n v="15"/>
    <n v="7"/>
    <x v="0"/>
    <x v="0"/>
    <s v="Central"/>
    <x v="3"/>
    <s v="North York Central"/>
  </r>
  <r>
    <n v="6391"/>
    <x v="261"/>
    <x v="3"/>
    <n v="13"/>
    <n v="6"/>
    <x v="0"/>
    <x v="0"/>
    <s v="Central"/>
    <x v="3"/>
    <s v="North York Central"/>
  </r>
  <r>
    <n v="6392"/>
    <x v="261"/>
    <x v="4"/>
    <n v="12"/>
    <n v="6"/>
    <x v="0"/>
    <x v="0"/>
    <s v="Central"/>
    <x v="3"/>
    <s v="North York Central"/>
  </r>
  <r>
    <n v="6393"/>
    <x v="261"/>
    <x v="5"/>
    <n v="7"/>
    <n v="1"/>
    <x v="0"/>
    <x v="0"/>
    <s v="Central"/>
    <x v="3"/>
    <s v="North York Central"/>
  </r>
  <r>
    <n v="6394"/>
    <x v="261"/>
    <x v="6"/>
    <n v="4"/>
    <n v="0"/>
    <x v="0"/>
    <x v="0"/>
    <s v="Central"/>
    <x v="3"/>
    <s v="North York Central"/>
  </r>
  <r>
    <n v="6395"/>
    <x v="261"/>
    <x v="7"/>
    <n v="4"/>
    <n v="4"/>
    <x v="0"/>
    <x v="0"/>
    <s v="Central"/>
    <x v="3"/>
    <s v="North York Central"/>
  </r>
  <r>
    <n v="6396"/>
    <x v="261"/>
    <x v="8"/>
    <n v="2"/>
    <n v="4"/>
    <x v="0"/>
    <x v="0"/>
    <s v="Central"/>
    <x v="3"/>
    <s v="North York Central"/>
  </r>
  <r>
    <n v="6397"/>
    <x v="261"/>
    <x v="9"/>
    <n v="2"/>
    <n v="1"/>
    <x v="0"/>
    <x v="0"/>
    <s v="Central"/>
    <x v="3"/>
    <s v="North York Central"/>
  </r>
  <r>
    <n v="6398"/>
    <x v="261"/>
    <x v="10"/>
    <n v="13"/>
    <n v="4"/>
    <x v="0"/>
    <x v="0"/>
    <s v="Central"/>
    <x v="3"/>
    <s v="North York Central"/>
  </r>
  <r>
    <n v="6399"/>
    <x v="261"/>
    <x v="11"/>
    <n v="13"/>
    <n v="8"/>
    <x v="0"/>
    <x v="0"/>
    <s v="Central"/>
    <x v="3"/>
    <s v="North York Central"/>
  </r>
  <r>
    <n v="6400"/>
    <x v="261"/>
    <x v="12"/>
    <n v="13"/>
    <n v="6"/>
    <x v="0"/>
    <x v="0"/>
    <s v="Central"/>
    <x v="3"/>
    <s v="North York Central"/>
  </r>
  <r>
    <n v="6401"/>
    <x v="261"/>
    <x v="13"/>
    <n v="10"/>
    <n v="5"/>
    <x v="0"/>
    <x v="0"/>
    <s v="Central"/>
    <x v="3"/>
    <s v="North York Central"/>
  </r>
  <r>
    <n v="6402"/>
    <x v="261"/>
    <x v="14"/>
    <n v="11"/>
    <n v="8"/>
    <x v="0"/>
    <x v="0"/>
    <s v="Central"/>
    <x v="3"/>
    <s v="North York Central"/>
  </r>
  <r>
    <n v="6403"/>
    <x v="261"/>
    <x v="15"/>
    <n v="16"/>
    <n v="5"/>
    <x v="0"/>
    <x v="0"/>
    <s v="Central"/>
    <x v="3"/>
    <s v="North York Central"/>
  </r>
  <r>
    <n v="6404"/>
    <x v="261"/>
    <x v="16"/>
    <n v="4"/>
    <n v="7"/>
    <x v="0"/>
    <x v="0"/>
    <s v="Central"/>
    <x v="3"/>
    <s v="North York Central"/>
  </r>
  <r>
    <n v="6405"/>
    <x v="261"/>
    <x v="17"/>
    <n v="8"/>
    <n v="7"/>
    <x v="0"/>
    <x v="0"/>
    <s v="Central"/>
    <x v="3"/>
    <s v="North York Central"/>
  </r>
  <r>
    <n v="6406"/>
    <x v="261"/>
    <x v="18"/>
    <n v="11"/>
    <n v="4"/>
    <x v="0"/>
    <x v="0"/>
    <s v="Central"/>
    <x v="3"/>
    <s v="North York Central"/>
  </r>
  <r>
    <n v="6407"/>
    <x v="261"/>
    <x v="19"/>
    <n v="4"/>
    <n v="2"/>
    <x v="0"/>
    <x v="0"/>
    <s v="Central"/>
    <x v="3"/>
    <s v="North York Central"/>
  </r>
  <r>
    <n v="6408"/>
    <x v="261"/>
    <x v="20"/>
    <n v="4"/>
    <n v="2"/>
    <x v="0"/>
    <x v="0"/>
    <s v="Central"/>
    <x v="3"/>
    <s v="North York Central"/>
  </r>
  <r>
    <n v="6409"/>
    <x v="261"/>
    <x v="21"/>
    <n v="4"/>
    <n v="2"/>
    <x v="0"/>
    <x v="0"/>
    <s v="Central"/>
    <x v="3"/>
    <s v="North York Central"/>
  </r>
  <r>
    <n v="6410"/>
    <x v="261"/>
    <x v="22"/>
    <n v="10"/>
    <n v="2"/>
    <x v="0"/>
    <x v="0"/>
    <s v="Central"/>
    <x v="3"/>
    <s v="North York Central"/>
  </r>
  <r>
    <n v="6411"/>
    <x v="261"/>
    <x v="23"/>
    <n v="8"/>
    <n v="7"/>
    <x v="0"/>
    <x v="0"/>
    <s v="Central"/>
    <x v="3"/>
    <s v="North York Central"/>
  </r>
  <r>
    <n v="6412"/>
    <x v="262"/>
    <x v="0"/>
    <n v="44"/>
    <n v="5"/>
    <x v="0"/>
    <x v="0"/>
    <s v="Central"/>
    <x v="3"/>
    <s v="North York Central"/>
  </r>
  <r>
    <n v="6413"/>
    <x v="262"/>
    <x v="1"/>
    <n v="47"/>
    <n v="5"/>
    <x v="0"/>
    <x v="0"/>
    <s v="Central"/>
    <x v="3"/>
    <s v="North York Central"/>
  </r>
  <r>
    <n v="6414"/>
    <x v="262"/>
    <x v="2"/>
    <n v="21"/>
    <n v="3"/>
    <x v="0"/>
    <x v="0"/>
    <s v="Central"/>
    <x v="3"/>
    <s v="North York Central"/>
  </r>
  <r>
    <n v="6415"/>
    <x v="262"/>
    <x v="3"/>
    <n v="21"/>
    <n v="4"/>
    <x v="0"/>
    <x v="0"/>
    <s v="Central"/>
    <x v="3"/>
    <s v="North York Central"/>
  </r>
  <r>
    <n v="6416"/>
    <x v="262"/>
    <x v="4"/>
    <n v="15"/>
    <n v="1"/>
    <x v="0"/>
    <x v="0"/>
    <s v="Central"/>
    <x v="3"/>
    <s v="North York Central"/>
  </r>
  <r>
    <n v="6417"/>
    <x v="262"/>
    <x v="5"/>
    <n v="16"/>
    <n v="1"/>
    <x v="0"/>
    <x v="0"/>
    <s v="Central"/>
    <x v="3"/>
    <s v="North York Central"/>
  </r>
  <r>
    <n v="6418"/>
    <x v="262"/>
    <x v="6"/>
    <n v="8"/>
    <n v="4"/>
    <x v="0"/>
    <x v="0"/>
    <s v="Central"/>
    <x v="3"/>
    <s v="North York Central"/>
  </r>
  <r>
    <n v="6419"/>
    <x v="262"/>
    <x v="7"/>
    <n v="8"/>
    <n v="2"/>
    <x v="0"/>
    <x v="0"/>
    <s v="Central"/>
    <x v="3"/>
    <s v="North York Central"/>
  </r>
  <r>
    <n v="6420"/>
    <x v="262"/>
    <x v="8"/>
    <n v="6"/>
    <n v="0"/>
    <x v="0"/>
    <x v="0"/>
    <s v="Central"/>
    <x v="3"/>
    <s v="North York Central"/>
  </r>
  <r>
    <n v="6421"/>
    <x v="262"/>
    <x v="9"/>
    <n v="12"/>
    <n v="6"/>
    <x v="0"/>
    <x v="0"/>
    <s v="Central"/>
    <x v="3"/>
    <s v="North York Central"/>
  </r>
  <r>
    <n v="6422"/>
    <x v="262"/>
    <x v="10"/>
    <n v="12"/>
    <n v="3"/>
    <x v="0"/>
    <x v="0"/>
    <s v="Central"/>
    <x v="3"/>
    <s v="North York Central"/>
  </r>
  <r>
    <n v="6423"/>
    <x v="262"/>
    <x v="11"/>
    <n v="20"/>
    <n v="5"/>
    <x v="0"/>
    <x v="0"/>
    <s v="Central"/>
    <x v="3"/>
    <s v="North York Central"/>
  </r>
  <r>
    <n v="6424"/>
    <x v="262"/>
    <x v="12"/>
    <n v="25"/>
    <n v="4"/>
    <x v="0"/>
    <x v="0"/>
    <s v="Central"/>
    <x v="3"/>
    <s v="North York Central"/>
  </r>
  <r>
    <n v="6425"/>
    <x v="262"/>
    <x v="13"/>
    <n v="40"/>
    <n v="7"/>
    <x v="0"/>
    <x v="0"/>
    <s v="Central"/>
    <x v="3"/>
    <s v="North York Central"/>
  </r>
  <r>
    <n v="6426"/>
    <x v="262"/>
    <x v="14"/>
    <n v="30"/>
    <n v="8"/>
    <x v="0"/>
    <x v="0"/>
    <s v="Central"/>
    <x v="3"/>
    <s v="North York Central"/>
  </r>
  <r>
    <n v="6427"/>
    <x v="262"/>
    <x v="15"/>
    <n v="37"/>
    <n v="10"/>
    <x v="0"/>
    <x v="0"/>
    <s v="Central"/>
    <x v="3"/>
    <s v="North York Central"/>
  </r>
  <r>
    <n v="6428"/>
    <x v="262"/>
    <x v="16"/>
    <n v="31"/>
    <n v="2"/>
    <x v="0"/>
    <x v="0"/>
    <s v="Central"/>
    <x v="3"/>
    <s v="North York Central"/>
  </r>
  <r>
    <n v="6429"/>
    <x v="262"/>
    <x v="17"/>
    <n v="9"/>
    <n v="0"/>
    <x v="0"/>
    <x v="0"/>
    <s v="Central"/>
    <x v="3"/>
    <s v="North York Central"/>
  </r>
  <r>
    <n v="6430"/>
    <x v="262"/>
    <x v="18"/>
    <n v="16"/>
    <n v="2"/>
    <x v="0"/>
    <x v="0"/>
    <s v="Central"/>
    <x v="3"/>
    <s v="North York Central"/>
  </r>
  <r>
    <n v="6431"/>
    <x v="262"/>
    <x v="19"/>
    <n v="8"/>
    <n v="2"/>
    <x v="0"/>
    <x v="0"/>
    <s v="Central"/>
    <x v="3"/>
    <s v="North York Central"/>
  </r>
  <r>
    <n v="6432"/>
    <x v="262"/>
    <x v="20"/>
    <n v="30"/>
    <n v="3"/>
    <x v="0"/>
    <x v="0"/>
    <s v="Central"/>
    <x v="3"/>
    <s v="North York Central"/>
  </r>
  <r>
    <n v="6433"/>
    <x v="262"/>
    <x v="21"/>
    <n v="29"/>
    <n v="1"/>
    <x v="0"/>
    <x v="0"/>
    <s v="Central"/>
    <x v="3"/>
    <s v="North York Central"/>
  </r>
  <r>
    <n v="6434"/>
    <x v="262"/>
    <x v="22"/>
    <n v="38"/>
    <n v="0"/>
    <x v="0"/>
    <x v="0"/>
    <s v="Central"/>
    <x v="3"/>
    <s v="North York Central"/>
  </r>
  <r>
    <n v="6435"/>
    <x v="262"/>
    <x v="23"/>
    <n v="32"/>
    <n v="8"/>
    <x v="0"/>
    <x v="0"/>
    <s v="Central"/>
    <x v="3"/>
    <s v="North York Central"/>
  </r>
  <r>
    <n v="6436"/>
    <x v="263"/>
    <x v="0"/>
    <n v="84"/>
    <n v="10"/>
    <x v="0"/>
    <x v="0"/>
    <s v="Central"/>
    <x v="3"/>
    <s v="North York Central"/>
  </r>
  <r>
    <n v="6437"/>
    <x v="263"/>
    <x v="1"/>
    <n v="86"/>
    <n v="19"/>
    <x v="0"/>
    <x v="0"/>
    <s v="Central"/>
    <x v="3"/>
    <s v="North York Central"/>
  </r>
  <r>
    <n v="6438"/>
    <x v="263"/>
    <x v="2"/>
    <n v="66"/>
    <n v="12"/>
    <x v="0"/>
    <x v="0"/>
    <s v="Central"/>
    <x v="3"/>
    <s v="North York Central"/>
  </r>
  <r>
    <n v="6439"/>
    <x v="263"/>
    <x v="3"/>
    <n v="55"/>
    <n v="9"/>
    <x v="0"/>
    <x v="0"/>
    <s v="Central"/>
    <x v="3"/>
    <s v="North York Central"/>
  </r>
  <r>
    <n v="6440"/>
    <x v="263"/>
    <x v="4"/>
    <n v="56"/>
    <n v="11"/>
    <x v="0"/>
    <x v="0"/>
    <s v="Central"/>
    <x v="3"/>
    <s v="North York Central"/>
  </r>
  <r>
    <n v="6441"/>
    <x v="263"/>
    <x v="5"/>
    <n v="25"/>
    <n v="4"/>
    <x v="0"/>
    <x v="0"/>
    <s v="Central"/>
    <x v="3"/>
    <s v="North York Central"/>
  </r>
  <r>
    <n v="6442"/>
    <x v="263"/>
    <x v="6"/>
    <n v="16"/>
    <n v="4"/>
    <x v="0"/>
    <x v="0"/>
    <s v="Central"/>
    <x v="3"/>
    <s v="North York Central"/>
  </r>
  <r>
    <n v="6443"/>
    <x v="263"/>
    <x v="7"/>
    <n v="24"/>
    <n v="3"/>
    <x v="0"/>
    <x v="0"/>
    <s v="Central"/>
    <x v="3"/>
    <s v="North York Central"/>
  </r>
  <r>
    <n v="6444"/>
    <x v="263"/>
    <x v="8"/>
    <n v="18"/>
    <n v="7"/>
    <x v="0"/>
    <x v="0"/>
    <s v="Central"/>
    <x v="3"/>
    <s v="North York Central"/>
  </r>
  <r>
    <n v="6445"/>
    <x v="263"/>
    <x v="9"/>
    <n v="24"/>
    <n v="2"/>
    <x v="0"/>
    <x v="0"/>
    <s v="Central"/>
    <x v="3"/>
    <s v="North York Central"/>
  </r>
  <r>
    <n v="6446"/>
    <x v="263"/>
    <x v="10"/>
    <n v="20"/>
    <n v="11"/>
    <x v="0"/>
    <x v="0"/>
    <s v="Central"/>
    <x v="3"/>
    <s v="North York Central"/>
  </r>
  <r>
    <n v="6447"/>
    <x v="263"/>
    <x v="11"/>
    <n v="35"/>
    <n v="12"/>
    <x v="0"/>
    <x v="0"/>
    <s v="Central"/>
    <x v="3"/>
    <s v="North York Central"/>
  </r>
  <r>
    <n v="6448"/>
    <x v="263"/>
    <x v="12"/>
    <n v="61"/>
    <n v="16"/>
    <x v="0"/>
    <x v="0"/>
    <s v="Central"/>
    <x v="3"/>
    <s v="North York Central"/>
  </r>
  <r>
    <n v="6449"/>
    <x v="263"/>
    <x v="13"/>
    <n v="68"/>
    <n v="25"/>
    <x v="0"/>
    <x v="0"/>
    <s v="Central"/>
    <x v="3"/>
    <s v="North York Central"/>
  </r>
  <r>
    <n v="6450"/>
    <x v="263"/>
    <x v="14"/>
    <n v="51"/>
    <n v="25"/>
    <x v="0"/>
    <x v="0"/>
    <s v="Central"/>
    <x v="3"/>
    <s v="North York Central"/>
  </r>
  <r>
    <n v="6451"/>
    <x v="263"/>
    <x v="15"/>
    <n v="55"/>
    <n v="27"/>
    <x v="0"/>
    <x v="0"/>
    <s v="Central"/>
    <x v="3"/>
    <s v="North York Central"/>
  </r>
  <r>
    <n v="6452"/>
    <x v="263"/>
    <x v="16"/>
    <n v="65"/>
    <n v="10"/>
    <x v="0"/>
    <x v="0"/>
    <s v="Central"/>
    <x v="3"/>
    <s v="North York Central"/>
  </r>
  <r>
    <n v="6453"/>
    <x v="263"/>
    <x v="17"/>
    <n v="47"/>
    <n v="10"/>
    <x v="0"/>
    <x v="0"/>
    <s v="Central"/>
    <x v="3"/>
    <s v="North York Central"/>
  </r>
  <r>
    <n v="6454"/>
    <x v="263"/>
    <x v="18"/>
    <n v="30"/>
    <n v="16"/>
    <x v="0"/>
    <x v="0"/>
    <s v="Central"/>
    <x v="3"/>
    <s v="North York Central"/>
  </r>
  <r>
    <n v="6455"/>
    <x v="263"/>
    <x v="19"/>
    <n v="25"/>
    <n v="14"/>
    <x v="0"/>
    <x v="0"/>
    <s v="Central"/>
    <x v="3"/>
    <s v="North York Central"/>
  </r>
  <r>
    <n v="6456"/>
    <x v="263"/>
    <x v="20"/>
    <n v="37"/>
    <n v="17"/>
    <x v="0"/>
    <x v="0"/>
    <s v="Central"/>
    <x v="3"/>
    <s v="North York Central"/>
  </r>
  <r>
    <n v="6457"/>
    <x v="263"/>
    <x v="21"/>
    <n v="21"/>
    <n v="8"/>
    <x v="0"/>
    <x v="0"/>
    <s v="Central"/>
    <x v="3"/>
    <s v="North York Central"/>
  </r>
  <r>
    <n v="6458"/>
    <x v="263"/>
    <x v="22"/>
    <n v="30"/>
    <n v="5"/>
    <x v="0"/>
    <x v="0"/>
    <s v="Central"/>
    <x v="3"/>
    <s v="North York Central"/>
  </r>
  <r>
    <n v="6459"/>
    <x v="263"/>
    <x v="23"/>
    <n v="25"/>
    <n v="6"/>
    <x v="0"/>
    <x v="0"/>
    <s v="Central"/>
    <x v="3"/>
    <s v="North York Central"/>
  </r>
  <r>
    <n v="6460"/>
    <x v="264"/>
    <x v="0"/>
    <n v="23"/>
    <n v="0"/>
    <x v="0"/>
    <x v="0"/>
    <s v="Toronto"/>
    <x v="8"/>
    <s v="North Toronto"/>
  </r>
  <r>
    <n v="6461"/>
    <x v="264"/>
    <x v="1"/>
    <n v="14"/>
    <n v="16"/>
    <x v="0"/>
    <x v="0"/>
    <s v="Toronto"/>
    <x v="8"/>
    <s v="North Toronto"/>
  </r>
  <r>
    <n v="6462"/>
    <x v="264"/>
    <x v="2"/>
    <n v="6"/>
    <n v="5"/>
    <x v="0"/>
    <x v="0"/>
    <s v="Toronto"/>
    <x v="8"/>
    <s v="North Toronto"/>
  </r>
  <r>
    <n v="6463"/>
    <x v="264"/>
    <x v="3"/>
    <n v="11"/>
    <n v="12"/>
    <x v="0"/>
    <x v="0"/>
    <s v="Toronto"/>
    <x v="8"/>
    <s v="North Toronto"/>
  </r>
  <r>
    <n v="6464"/>
    <x v="264"/>
    <x v="4"/>
    <n v="5"/>
    <n v="4"/>
    <x v="0"/>
    <x v="0"/>
    <s v="Toronto"/>
    <x v="8"/>
    <s v="North Toronto"/>
  </r>
  <r>
    <n v="6465"/>
    <x v="264"/>
    <x v="5"/>
    <n v="7"/>
    <n v="1"/>
    <x v="0"/>
    <x v="0"/>
    <s v="Toronto"/>
    <x v="8"/>
    <s v="North Toronto"/>
  </r>
  <r>
    <n v="6466"/>
    <x v="264"/>
    <x v="6"/>
    <n v="4"/>
    <n v="3"/>
    <x v="0"/>
    <x v="0"/>
    <s v="Toronto"/>
    <x v="8"/>
    <s v="North Toronto"/>
  </r>
  <r>
    <n v="6467"/>
    <x v="264"/>
    <x v="7"/>
    <n v="2"/>
    <n v="13"/>
    <x v="0"/>
    <x v="0"/>
    <s v="Toronto"/>
    <x v="8"/>
    <s v="North Toronto"/>
  </r>
  <r>
    <n v="6468"/>
    <x v="264"/>
    <x v="8"/>
    <n v="4"/>
    <n v="1"/>
    <x v="0"/>
    <x v="0"/>
    <s v="Toronto"/>
    <x v="8"/>
    <s v="North Toronto"/>
  </r>
  <r>
    <n v="6469"/>
    <x v="264"/>
    <x v="9"/>
    <n v="4"/>
    <n v="0"/>
    <x v="0"/>
    <x v="0"/>
    <s v="Toronto"/>
    <x v="8"/>
    <s v="North Toronto"/>
  </r>
  <r>
    <n v="6470"/>
    <x v="264"/>
    <x v="10"/>
    <n v="6"/>
    <n v="5"/>
    <x v="0"/>
    <x v="0"/>
    <s v="Toronto"/>
    <x v="8"/>
    <s v="North Toronto"/>
  </r>
  <r>
    <n v="6471"/>
    <x v="264"/>
    <x v="11"/>
    <n v="1"/>
    <n v="27"/>
    <x v="0"/>
    <x v="0"/>
    <s v="Toronto"/>
    <x v="8"/>
    <s v="North Toronto"/>
  </r>
  <r>
    <n v="6472"/>
    <x v="264"/>
    <x v="12"/>
    <n v="8"/>
    <n v="18"/>
    <x v="0"/>
    <x v="0"/>
    <s v="Toronto"/>
    <x v="8"/>
    <s v="North Toronto"/>
  </r>
  <r>
    <n v="6473"/>
    <x v="264"/>
    <x v="13"/>
    <n v="5"/>
    <n v="5"/>
    <x v="0"/>
    <x v="0"/>
    <s v="Toronto"/>
    <x v="8"/>
    <s v="North Toronto"/>
  </r>
  <r>
    <n v="6474"/>
    <x v="264"/>
    <x v="14"/>
    <n v="6"/>
    <n v="4"/>
    <x v="0"/>
    <x v="0"/>
    <s v="Toronto"/>
    <x v="8"/>
    <s v="North Toronto"/>
  </r>
  <r>
    <n v="6475"/>
    <x v="264"/>
    <x v="15"/>
    <n v="4"/>
    <n v="29"/>
    <x v="0"/>
    <x v="0"/>
    <s v="Toronto"/>
    <x v="8"/>
    <s v="North Toronto"/>
  </r>
  <r>
    <n v="6476"/>
    <x v="264"/>
    <x v="16"/>
    <n v="4"/>
    <n v="20"/>
    <x v="0"/>
    <x v="0"/>
    <s v="Toronto"/>
    <x v="8"/>
    <s v="North Toronto"/>
  </r>
  <r>
    <n v="6477"/>
    <x v="264"/>
    <x v="17"/>
    <n v="4"/>
    <n v="14"/>
    <x v="0"/>
    <x v="0"/>
    <s v="Toronto"/>
    <x v="8"/>
    <s v="North Toronto"/>
  </r>
  <r>
    <n v="6478"/>
    <x v="264"/>
    <x v="18"/>
    <n v="3"/>
    <n v="34"/>
    <x v="0"/>
    <x v="0"/>
    <s v="Toronto"/>
    <x v="8"/>
    <s v="North Toronto"/>
  </r>
  <r>
    <n v="6479"/>
    <x v="264"/>
    <x v="19"/>
    <n v="4"/>
    <n v="20"/>
    <x v="0"/>
    <x v="0"/>
    <s v="Toronto"/>
    <x v="8"/>
    <s v="North Toronto"/>
  </r>
  <r>
    <n v="6480"/>
    <x v="264"/>
    <x v="20"/>
    <n v="3"/>
    <n v="22"/>
    <x v="0"/>
    <x v="0"/>
    <s v="Toronto"/>
    <x v="8"/>
    <s v="North Toronto"/>
  </r>
  <r>
    <n v="6481"/>
    <x v="264"/>
    <x v="21"/>
    <n v="4"/>
    <n v="4"/>
    <x v="0"/>
    <x v="0"/>
    <s v="Toronto"/>
    <x v="8"/>
    <s v="North Toronto"/>
  </r>
  <r>
    <n v="6482"/>
    <x v="264"/>
    <x v="22"/>
    <n v="4"/>
    <n v="2"/>
    <x v="0"/>
    <x v="0"/>
    <s v="Toronto"/>
    <x v="8"/>
    <s v="North Toronto"/>
  </r>
  <r>
    <n v="6483"/>
    <x v="264"/>
    <x v="23"/>
    <n v="1"/>
    <n v="7"/>
    <x v="0"/>
    <x v="0"/>
    <s v="Toronto"/>
    <x v="8"/>
    <s v="North Toronto"/>
  </r>
  <r>
    <n v="6484"/>
    <x v="265"/>
    <x v="0"/>
    <n v="46"/>
    <n v="2"/>
    <x v="0"/>
    <x v="0"/>
    <s v="Central"/>
    <x v="3"/>
    <s v="North York Central"/>
  </r>
  <r>
    <n v="6485"/>
    <x v="265"/>
    <x v="1"/>
    <n v="44"/>
    <n v="17"/>
    <x v="0"/>
    <x v="0"/>
    <s v="Central"/>
    <x v="3"/>
    <s v="North York Central"/>
  </r>
  <r>
    <n v="6486"/>
    <x v="265"/>
    <x v="2"/>
    <n v="57"/>
    <n v="6"/>
    <x v="0"/>
    <x v="0"/>
    <s v="Central"/>
    <x v="3"/>
    <s v="North York Central"/>
  </r>
  <r>
    <n v="6487"/>
    <x v="265"/>
    <x v="3"/>
    <n v="65"/>
    <n v="6"/>
    <x v="0"/>
    <x v="0"/>
    <s v="Central"/>
    <x v="3"/>
    <s v="North York Central"/>
  </r>
  <r>
    <n v="6488"/>
    <x v="265"/>
    <x v="4"/>
    <n v="42"/>
    <n v="14"/>
    <x v="0"/>
    <x v="0"/>
    <s v="Central"/>
    <x v="3"/>
    <s v="North York Central"/>
  </r>
  <r>
    <n v="6489"/>
    <x v="265"/>
    <x v="5"/>
    <n v="34"/>
    <n v="7"/>
    <x v="0"/>
    <x v="0"/>
    <s v="Central"/>
    <x v="3"/>
    <s v="North York Central"/>
  </r>
  <r>
    <n v="6490"/>
    <x v="265"/>
    <x v="6"/>
    <n v="20"/>
    <n v="2"/>
    <x v="0"/>
    <x v="0"/>
    <s v="Central"/>
    <x v="3"/>
    <s v="North York Central"/>
  </r>
  <r>
    <n v="6491"/>
    <x v="265"/>
    <x v="7"/>
    <n v="18"/>
    <n v="3"/>
    <x v="0"/>
    <x v="0"/>
    <s v="Central"/>
    <x v="3"/>
    <s v="North York Central"/>
  </r>
  <r>
    <n v="6492"/>
    <x v="265"/>
    <x v="8"/>
    <n v="10"/>
    <n v="4"/>
    <x v="0"/>
    <x v="0"/>
    <s v="Central"/>
    <x v="3"/>
    <s v="North York Central"/>
  </r>
  <r>
    <n v="6493"/>
    <x v="265"/>
    <x v="9"/>
    <n v="13"/>
    <n v="6"/>
    <x v="0"/>
    <x v="0"/>
    <s v="Central"/>
    <x v="3"/>
    <s v="North York Central"/>
  </r>
  <r>
    <n v="6494"/>
    <x v="265"/>
    <x v="10"/>
    <n v="27"/>
    <n v="10"/>
    <x v="0"/>
    <x v="0"/>
    <s v="Central"/>
    <x v="3"/>
    <s v="North York Central"/>
  </r>
  <r>
    <n v="6495"/>
    <x v="265"/>
    <x v="11"/>
    <n v="48"/>
    <n v="7"/>
    <x v="0"/>
    <x v="0"/>
    <s v="Central"/>
    <x v="3"/>
    <s v="North York Central"/>
  </r>
  <r>
    <n v="6496"/>
    <x v="265"/>
    <x v="12"/>
    <n v="46"/>
    <n v="12"/>
    <x v="0"/>
    <x v="0"/>
    <s v="Central"/>
    <x v="3"/>
    <s v="North York Central"/>
  </r>
  <r>
    <n v="6497"/>
    <x v="265"/>
    <x v="13"/>
    <n v="45"/>
    <n v="4"/>
    <x v="0"/>
    <x v="0"/>
    <s v="Central"/>
    <x v="3"/>
    <s v="North York Central"/>
  </r>
  <r>
    <n v="6498"/>
    <x v="265"/>
    <x v="14"/>
    <n v="62"/>
    <n v="9"/>
    <x v="0"/>
    <x v="0"/>
    <s v="Central"/>
    <x v="3"/>
    <s v="North York Central"/>
  </r>
  <r>
    <n v="6499"/>
    <x v="265"/>
    <x v="15"/>
    <n v="46"/>
    <n v="7"/>
    <x v="0"/>
    <x v="0"/>
    <s v="Central"/>
    <x v="3"/>
    <s v="North York Central"/>
  </r>
  <r>
    <n v="6500"/>
    <x v="265"/>
    <x v="16"/>
    <n v="24"/>
    <n v="12"/>
    <x v="0"/>
    <x v="0"/>
    <s v="Central"/>
    <x v="3"/>
    <s v="North York Central"/>
  </r>
  <r>
    <n v="6501"/>
    <x v="265"/>
    <x v="17"/>
    <n v="21"/>
    <n v="2"/>
    <x v="0"/>
    <x v="0"/>
    <s v="Central"/>
    <x v="3"/>
    <s v="North York Central"/>
  </r>
  <r>
    <n v="6502"/>
    <x v="265"/>
    <x v="18"/>
    <n v="22"/>
    <n v="2"/>
    <x v="0"/>
    <x v="0"/>
    <s v="Central"/>
    <x v="3"/>
    <s v="North York Central"/>
  </r>
  <r>
    <n v="6503"/>
    <x v="265"/>
    <x v="19"/>
    <n v="30"/>
    <n v="5"/>
    <x v="0"/>
    <x v="0"/>
    <s v="Central"/>
    <x v="3"/>
    <s v="North York Central"/>
  </r>
  <r>
    <n v="6504"/>
    <x v="265"/>
    <x v="20"/>
    <n v="23"/>
    <n v="6"/>
    <x v="0"/>
    <x v="0"/>
    <s v="Central"/>
    <x v="3"/>
    <s v="North York Central"/>
  </r>
  <r>
    <n v="6505"/>
    <x v="265"/>
    <x v="21"/>
    <n v="10"/>
    <n v="3"/>
    <x v="0"/>
    <x v="0"/>
    <s v="Central"/>
    <x v="3"/>
    <s v="North York Central"/>
  </r>
  <r>
    <n v="6506"/>
    <x v="265"/>
    <x v="22"/>
    <n v="18"/>
    <n v="6"/>
    <x v="0"/>
    <x v="0"/>
    <s v="Central"/>
    <x v="3"/>
    <s v="North York Central"/>
  </r>
  <r>
    <n v="6507"/>
    <x v="265"/>
    <x v="23"/>
    <n v="16"/>
    <n v="6"/>
    <x v="0"/>
    <x v="0"/>
    <s v="Central"/>
    <x v="3"/>
    <s v="North York Central"/>
  </r>
  <r>
    <n v="6512"/>
    <x v="266"/>
    <x v="0"/>
    <n v="51"/>
    <n v="0"/>
    <x v="1"/>
    <x v="0"/>
    <s v="Central"/>
    <x v="3"/>
    <s v="North York Central"/>
  </r>
  <r>
    <n v="6513"/>
    <x v="266"/>
    <x v="1"/>
    <n v="41"/>
    <n v="0"/>
    <x v="1"/>
    <x v="0"/>
    <s v="Central"/>
    <x v="3"/>
    <s v="North York Central"/>
  </r>
  <r>
    <n v="6514"/>
    <x v="266"/>
    <x v="2"/>
    <n v="38"/>
    <n v="0"/>
    <x v="1"/>
    <x v="0"/>
    <s v="Central"/>
    <x v="3"/>
    <s v="North York Central"/>
  </r>
  <r>
    <n v="6515"/>
    <x v="266"/>
    <x v="3"/>
    <n v="24"/>
    <n v="0"/>
    <x v="1"/>
    <x v="0"/>
    <s v="Central"/>
    <x v="3"/>
    <s v="North York Central"/>
  </r>
  <r>
    <n v="6516"/>
    <x v="266"/>
    <x v="4"/>
    <n v="19"/>
    <n v="0"/>
    <x v="1"/>
    <x v="0"/>
    <s v="Central"/>
    <x v="3"/>
    <s v="North York Central"/>
  </r>
  <r>
    <n v="6517"/>
    <x v="266"/>
    <x v="5"/>
    <n v="16"/>
    <n v="0"/>
    <x v="1"/>
    <x v="0"/>
    <s v="Central"/>
    <x v="3"/>
    <s v="North York Central"/>
  </r>
  <r>
    <n v="6518"/>
    <x v="266"/>
    <x v="6"/>
    <n v="13"/>
    <n v="0"/>
    <x v="1"/>
    <x v="0"/>
    <s v="Central"/>
    <x v="3"/>
    <s v="North York Central"/>
  </r>
  <r>
    <n v="6519"/>
    <x v="266"/>
    <x v="7"/>
    <n v="10"/>
    <n v="0"/>
    <x v="1"/>
    <x v="0"/>
    <s v="Central"/>
    <x v="3"/>
    <s v="North York Central"/>
  </r>
  <r>
    <n v="6520"/>
    <x v="266"/>
    <x v="8"/>
    <n v="13"/>
    <n v="0"/>
    <x v="1"/>
    <x v="0"/>
    <s v="Central"/>
    <x v="3"/>
    <s v="North York Central"/>
  </r>
  <r>
    <n v="6521"/>
    <x v="266"/>
    <x v="9"/>
    <n v="8"/>
    <n v="0"/>
    <x v="1"/>
    <x v="0"/>
    <s v="Central"/>
    <x v="3"/>
    <s v="North York Central"/>
  </r>
  <r>
    <n v="6522"/>
    <x v="266"/>
    <x v="10"/>
    <n v="12"/>
    <n v="0"/>
    <x v="1"/>
    <x v="0"/>
    <s v="Central"/>
    <x v="3"/>
    <s v="North York Central"/>
  </r>
  <r>
    <n v="6523"/>
    <x v="266"/>
    <x v="11"/>
    <n v="15"/>
    <n v="0"/>
    <x v="1"/>
    <x v="0"/>
    <s v="Central"/>
    <x v="3"/>
    <s v="North York Central"/>
  </r>
  <r>
    <n v="6524"/>
    <x v="266"/>
    <x v="12"/>
    <n v="25"/>
    <n v="0"/>
    <x v="1"/>
    <x v="0"/>
    <s v="Central"/>
    <x v="3"/>
    <s v="North York Central"/>
  </r>
  <r>
    <n v="6525"/>
    <x v="266"/>
    <x v="13"/>
    <n v="30"/>
    <n v="0"/>
    <x v="1"/>
    <x v="0"/>
    <s v="Central"/>
    <x v="3"/>
    <s v="North York Central"/>
  </r>
  <r>
    <n v="6526"/>
    <x v="266"/>
    <x v="14"/>
    <n v="24"/>
    <n v="2"/>
    <x v="1"/>
    <x v="0"/>
    <s v="Central"/>
    <x v="3"/>
    <s v="North York Central"/>
  </r>
  <r>
    <n v="6527"/>
    <x v="266"/>
    <x v="15"/>
    <n v="19"/>
    <n v="0"/>
    <x v="1"/>
    <x v="0"/>
    <s v="Central"/>
    <x v="3"/>
    <s v="North York Central"/>
  </r>
  <r>
    <n v="6528"/>
    <x v="266"/>
    <x v="16"/>
    <n v="23"/>
    <n v="1"/>
    <x v="1"/>
    <x v="0"/>
    <s v="Central"/>
    <x v="3"/>
    <s v="North York Central"/>
  </r>
  <r>
    <n v="6529"/>
    <x v="266"/>
    <x v="17"/>
    <n v="17"/>
    <n v="3"/>
    <x v="1"/>
    <x v="0"/>
    <s v="Central"/>
    <x v="3"/>
    <s v="North York Central"/>
  </r>
  <r>
    <n v="6530"/>
    <x v="266"/>
    <x v="18"/>
    <n v="15"/>
    <n v="0"/>
    <x v="1"/>
    <x v="0"/>
    <s v="Central"/>
    <x v="3"/>
    <s v="North York Central"/>
  </r>
  <r>
    <n v="6531"/>
    <x v="266"/>
    <x v="19"/>
    <n v="11"/>
    <n v="0"/>
    <x v="1"/>
    <x v="0"/>
    <s v="Central"/>
    <x v="3"/>
    <s v="North York Central"/>
  </r>
  <r>
    <n v="6532"/>
    <x v="266"/>
    <x v="20"/>
    <n v="16"/>
    <n v="0"/>
    <x v="1"/>
    <x v="0"/>
    <s v="Central"/>
    <x v="3"/>
    <s v="North York Central"/>
  </r>
  <r>
    <n v="6533"/>
    <x v="266"/>
    <x v="21"/>
    <n v="12"/>
    <n v="1"/>
    <x v="1"/>
    <x v="0"/>
    <s v="Central"/>
    <x v="3"/>
    <s v="North York Central"/>
  </r>
  <r>
    <n v="6534"/>
    <x v="266"/>
    <x v="22"/>
    <n v="13"/>
    <n v="2"/>
    <x v="1"/>
    <x v="0"/>
    <s v="Central"/>
    <x v="3"/>
    <s v="North York Central"/>
  </r>
  <r>
    <n v="6535"/>
    <x v="266"/>
    <x v="23"/>
    <n v="11"/>
    <n v="1"/>
    <x v="1"/>
    <x v="0"/>
    <s v="Central"/>
    <x v="3"/>
    <s v="North York Central"/>
  </r>
  <r>
    <n v="6536"/>
    <x v="267"/>
    <x v="0"/>
    <n v="21"/>
    <n v="5"/>
    <x v="0"/>
    <x v="0"/>
    <s v="Central"/>
    <x v="3"/>
    <s v="North York Central"/>
  </r>
  <r>
    <n v="6537"/>
    <x v="267"/>
    <x v="1"/>
    <n v="20"/>
    <n v="14"/>
    <x v="0"/>
    <x v="0"/>
    <s v="Central"/>
    <x v="3"/>
    <s v="North York Central"/>
  </r>
  <r>
    <n v="6538"/>
    <x v="267"/>
    <x v="2"/>
    <n v="24"/>
    <n v="15"/>
    <x v="0"/>
    <x v="0"/>
    <s v="Central"/>
    <x v="3"/>
    <s v="North York Central"/>
  </r>
  <r>
    <n v="6539"/>
    <x v="267"/>
    <x v="3"/>
    <n v="20"/>
    <n v="15"/>
    <x v="0"/>
    <x v="0"/>
    <s v="Central"/>
    <x v="3"/>
    <s v="North York Central"/>
  </r>
  <r>
    <n v="6540"/>
    <x v="267"/>
    <x v="4"/>
    <n v="9"/>
    <n v="22"/>
    <x v="0"/>
    <x v="0"/>
    <s v="Central"/>
    <x v="3"/>
    <s v="North York Central"/>
  </r>
  <r>
    <n v="6541"/>
    <x v="267"/>
    <x v="5"/>
    <n v="11"/>
    <n v="18"/>
    <x v="0"/>
    <x v="0"/>
    <s v="Central"/>
    <x v="3"/>
    <s v="North York Central"/>
  </r>
  <r>
    <n v="6542"/>
    <x v="267"/>
    <x v="6"/>
    <n v="8"/>
    <n v="3"/>
    <x v="0"/>
    <x v="0"/>
    <s v="Central"/>
    <x v="3"/>
    <s v="North York Central"/>
  </r>
  <r>
    <n v="6543"/>
    <x v="267"/>
    <x v="7"/>
    <n v="2"/>
    <n v="4"/>
    <x v="0"/>
    <x v="0"/>
    <s v="Central"/>
    <x v="3"/>
    <s v="North York Central"/>
  </r>
  <r>
    <n v="6544"/>
    <x v="267"/>
    <x v="8"/>
    <n v="7"/>
    <n v="1"/>
    <x v="0"/>
    <x v="0"/>
    <s v="Central"/>
    <x v="3"/>
    <s v="North York Central"/>
  </r>
  <r>
    <n v="6545"/>
    <x v="267"/>
    <x v="9"/>
    <n v="3"/>
    <n v="5"/>
    <x v="0"/>
    <x v="0"/>
    <s v="Central"/>
    <x v="3"/>
    <s v="North York Central"/>
  </r>
  <r>
    <n v="6546"/>
    <x v="267"/>
    <x v="10"/>
    <n v="6"/>
    <n v="3"/>
    <x v="0"/>
    <x v="0"/>
    <s v="Central"/>
    <x v="3"/>
    <s v="North York Central"/>
  </r>
  <r>
    <n v="6547"/>
    <x v="267"/>
    <x v="11"/>
    <n v="10"/>
    <n v="12"/>
    <x v="0"/>
    <x v="0"/>
    <s v="Central"/>
    <x v="3"/>
    <s v="North York Central"/>
  </r>
  <r>
    <n v="6548"/>
    <x v="267"/>
    <x v="12"/>
    <n v="12"/>
    <n v="21"/>
    <x v="0"/>
    <x v="0"/>
    <s v="Central"/>
    <x v="3"/>
    <s v="North York Central"/>
  </r>
  <r>
    <n v="6549"/>
    <x v="267"/>
    <x v="13"/>
    <n v="6"/>
    <n v="31"/>
    <x v="0"/>
    <x v="0"/>
    <s v="Central"/>
    <x v="3"/>
    <s v="North York Central"/>
  </r>
  <r>
    <n v="6550"/>
    <x v="267"/>
    <x v="14"/>
    <n v="12"/>
    <n v="43"/>
    <x v="0"/>
    <x v="0"/>
    <s v="Central"/>
    <x v="3"/>
    <s v="North York Central"/>
  </r>
  <r>
    <n v="6551"/>
    <x v="267"/>
    <x v="15"/>
    <n v="19"/>
    <n v="50"/>
    <x v="0"/>
    <x v="0"/>
    <s v="Central"/>
    <x v="3"/>
    <s v="North York Central"/>
  </r>
  <r>
    <n v="6552"/>
    <x v="267"/>
    <x v="16"/>
    <n v="10"/>
    <n v="56"/>
    <x v="0"/>
    <x v="0"/>
    <s v="Central"/>
    <x v="3"/>
    <s v="North York Central"/>
  </r>
  <r>
    <n v="6553"/>
    <x v="267"/>
    <x v="17"/>
    <n v="7"/>
    <n v="58"/>
    <x v="0"/>
    <x v="0"/>
    <s v="Central"/>
    <x v="3"/>
    <s v="North York Central"/>
  </r>
  <r>
    <n v="6554"/>
    <x v="267"/>
    <x v="18"/>
    <n v="12"/>
    <n v="31"/>
    <x v="0"/>
    <x v="0"/>
    <s v="Central"/>
    <x v="3"/>
    <s v="North York Central"/>
  </r>
  <r>
    <n v="6555"/>
    <x v="267"/>
    <x v="19"/>
    <n v="5"/>
    <n v="22"/>
    <x v="0"/>
    <x v="0"/>
    <s v="Central"/>
    <x v="3"/>
    <s v="North York Central"/>
  </r>
  <r>
    <n v="6556"/>
    <x v="267"/>
    <x v="20"/>
    <n v="4"/>
    <n v="49"/>
    <x v="0"/>
    <x v="0"/>
    <s v="Central"/>
    <x v="3"/>
    <s v="North York Central"/>
  </r>
  <r>
    <n v="6557"/>
    <x v="267"/>
    <x v="21"/>
    <n v="4"/>
    <n v="11"/>
    <x v="0"/>
    <x v="0"/>
    <s v="Central"/>
    <x v="3"/>
    <s v="North York Central"/>
  </r>
  <r>
    <n v="6558"/>
    <x v="267"/>
    <x v="22"/>
    <n v="3"/>
    <n v="26"/>
    <x v="0"/>
    <x v="0"/>
    <s v="Central"/>
    <x v="3"/>
    <s v="North York Central"/>
  </r>
  <r>
    <n v="6559"/>
    <x v="267"/>
    <x v="23"/>
    <n v="6"/>
    <n v="30"/>
    <x v="0"/>
    <x v="0"/>
    <s v="Central"/>
    <x v="3"/>
    <s v="North York Central"/>
  </r>
  <r>
    <n v="6560"/>
    <x v="268"/>
    <x v="0"/>
    <n v="68"/>
    <n v="4"/>
    <x v="0"/>
    <x v="0"/>
    <s v="Toronto"/>
    <x v="8"/>
    <s v="East Toronto"/>
  </r>
  <r>
    <n v="6561"/>
    <x v="268"/>
    <x v="1"/>
    <n v="69"/>
    <n v="6"/>
    <x v="0"/>
    <x v="0"/>
    <s v="Toronto"/>
    <x v="8"/>
    <s v="East Toronto"/>
  </r>
  <r>
    <n v="6562"/>
    <x v="268"/>
    <x v="2"/>
    <n v="51"/>
    <n v="2"/>
    <x v="0"/>
    <x v="0"/>
    <s v="Toronto"/>
    <x v="8"/>
    <s v="East Toronto"/>
  </r>
  <r>
    <n v="6563"/>
    <x v="268"/>
    <x v="3"/>
    <n v="47"/>
    <n v="3"/>
    <x v="0"/>
    <x v="0"/>
    <s v="Toronto"/>
    <x v="8"/>
    <s v="East Toronto"/>
  </r>
  <r>
    <n v="6564"/>
    <x v="268"/>
    <x v="4"/>
    <n v="37"/>
    <n v="4"/>
    <x v="0"/>
    <x v="0"/>
    <s v="Toronto"/>
    <x v="8"/>
    <s v="East Toronto"/>
  </r>
  <r>
    <n v="6565"/>
    <x v="268"/>
    <x v="5"/>
    <n v="23"/>
    <n v="2"/>
    <x v="0"/>
    <x v="0"/>
    <s v="Toronto"/>
    <x v="8"/>
    <s v="East Toronto"/>
  </r>
  <r>
    <n v="6566"/>
    <x v="268"/>
    <x v="6"/>
    <n v="15"/>
    <n v="1"/>
    <x v="0"/>
    <x v="0"/>
    <s v="Toronto"/>
    <x v="8"/>
    <s v="East Toronto"/>
  </r>
  <r>
    <n v="6567"/>
    <x v="268"/>
    <x v="7"/>
    <n v="17"/>
    <n v="2"/>
    <x v="0"/>
    <x v="0"/>
    <s v="Toronto"/>
    <x v="8"/>
    <s v="East Toronto"/>
  </r>
  <r>
    <n v="6568"/>
    <x v="268"/>
    <x v="8"/>
    <n v="13"/>
    <n v="4"/>
    <x v="0"/>
    <x v="0"/>
    <s v="Toronto"/>
    <x v="8"/>
    <s v="East Toronto"/>
  </r>
  <r>
    <n v="6569"/>
    <x v="268"/>
    <x v="9"/>
    <n v="15"/>
    <n v="3"/>
    <x v="0"/>
    <x v="0"/>
    <s v="Toronto"/>
    <x v="8"/>
    <s v="East Toronto"/>
  </r>
  <r>
    <n v="6570"/>
    <x v="268"/>
    <x v="10"/>
    <n v="10"/>
    <n v="3"/>
    <x v="0"/>
    <x v="0"/>
    <s v="Toronto"/>
    <x v="8"/>
    <s v="East Toronto"/>
  </r>
  <r>
    <n v="6571"/>
    <x v="268"/>
    <x v="11"/>
    <n v="24"/>
    <n v="7"/>
    <x v="0"/>
    <x v="0"/>
    <s v="Toronto"/>
    <x v="8"/>
    <s v="East Toronto"/>
  </r>
  <r>
    <n v="6572"/>
    <x v="268"/>
    <x v="12"/>
    <n v="34"/>
    <n v="3"/>
    <x v="0"/>
    <x v="0"/>
    <s v="Toronto"/>
    <x v="8"/>
    <s v="East Toronto"/>
  </r>
  <r>
    <n v="6573"/>
    <x v="268"/>
    <x v="13"/>
    <n v="54"/>
    <n v="6"/>
    <x v="0"/>
    <x v="0"/>
    <s v="Toronto"/>
    <x v="8"/>
    <s v="East Toronto"/>
  </r>
  <r>
    <n v="6574"/>
    <x v="268"/>
    <x v="14"/>
    <n v="49"/>
    <n v="3"/>
    <x v="0"/>
    <x v="0"/>
    <s v="Toronto"/>
    <x v="8"/>
    <s v="East Toronto"/>
  </r>
  <r>
    <n v="6575"/>
    <x v="268"/>
    <x v="15"/>
    <n v="47"/>
    <n v="7"/>
    <x v="0"/>
    <x v="0"/>
    <s v="Toronto"/>
    <x v="8"/>
    <s v="East Toronto"/>
  </r>
  <r>
    <n v="6576"/>
    <x v="268"/>
    <x v="16"/>
    <n v="32"/>
    <n v="3"/>
    <x v="0"/>
    <x v="0"/>
    <s v="Toronto"/>
    <x v="8"/>
    <s v="East Toronto"/>
  </r>
  <r>
    <n v="6577"/>
    <x v="268"/>
    <x v="17"/>
    <n v="25"/>
    <n v="3"/>
    <x v="0"/>
    <x v="0"/>
    <s v="Toronto"/>
    <x v="8"/>
    <s v="East Toronto"/>
  </r>
  <r>
    <n v="6578"/>
    <x v="268"/>
    <x v="18"/>
    <n v="23"/>
    <n v="8"/>
    <x v="0"/>
    <x v="0"/>
    <s v="Toronto"/>
    <x v="8"/>
    <s v="East Toronto"/>
  </r>
  <r>
    <n v="6579"/>
    <x v="268"/>
    <x v="19"/>
    <n v="54"/>
    <n v="3"/>
    <x v="0"/>
    <x v="0"/>
    <s v="Toronto"/>
    <x v="8"/>
    <s v="East Toronto"/>
  </r>
  <r>
    <n v="6580"/>
    <x v="268"/>
    <x v="20"/>
    <n v="40"/>
    <n v="8"/>
    <x v="0"/>
    <x v="0"/>
    <s v="Toronto"/>
    <x v="8"/>
    <s v="East Toronto"/>
  </r>
  <r>
    <n v="6581"/>
    <x v="268"/>
    <x v="21"/>
    <n v="13"/>
    <n v="1"/>
    <x v="0"/>
    <x v="0"/>
    <s v="Toronto"/>
    <x v="8"/>
    <s v="East Toronto"/>
  </r>
  <r>
    <n v="6582"/>
    <x v="268"/>
    <x v="22"/>
    <n v="19"/>
    <n v="5"/>
    <x v="0"/>
    <x v="0"/>
    <s v="Toronto"/>
    <x v="8"/>
    <s v="East Toronto"/>
  </r>
  <r>
    <n v="6583"/>
    <x v="268"/>
    <x v="23"/>
    <n v="27"/>
    <n v="3"/>
    <x v="0"/>
    <x v="0"/>
    <s v="Toronto"/>
    <x v="8"/>
    <s v="East Toronto"/>
  </r>
  <r>
    <n v="6585"/>
    <x v="269"/>
    <x v="0"/>
    <n v="83"/>
    <n v="12"/>
    <x v="0"/>
    <x v="0"/>
    <s v="Central"/>
    <x v="3"/>
    <s v="North York Central"/>
  </r>
  <r>
    <n v="6586"/>
    <x v="269"/>
    <x v="1"/>
    <n v="72"/>
    <n v="12"/>
    <x v="0"/>
    <x v="0"/>
    <s v="Central"/>
    <x v="3"/>
    <s v="North York Central"/>
  </r>
  <r>
    <n v="6587"/>
    <x v="269"/>
    <x v="2"/>
    <n v="60"/>
    <n v="7"/>
    <x v="0"/>
    <x v="0"/>
    <s v="Central"/>
    <x v="3"/>
    <s v="North York Central"/>
  </r>
  <r>
    <n v="6588"/>
    <x v="269"/>
    <x v="3"/>
    <n v="49"/>
    <n v="9"/>
    <x v="0"/>
    <x v="0"/>
    <s v="Central"/>
    <x v="3"/>
    <s v="North York Central"/>
  </r>
  <r>
    <n v="6589"/>
    <x v="269"/>
    <x v="4"/>
    <n v="39"/>
    <n v="6"/>
    <x v="0"/>
    <x v="0"/>
    <s v="Central"/>
    <x v="3"/>
    <s v="North York Central"/>
  </r>
  <r>
    <n v="6590"/>
    <x v="269"/>
    <x v="5"/>
    <n v="34"/>
    <n v="4"/>
    <x v="0"/>
    <x v="0"/>
    <s v="Central"/>
    <x v="3"/>
    <s v="North York Central"/>
  </r>
  <r>
    <n v="6591"/>
    <x v="269"/>
    <x v="6"/>
    <n v="28"/>
    <n v="9"/>
    <x v="0"/>
    <x v="0"/>
    <s v="Central"/>
    <x v="3"/>
    <s v="North York Central"/>
  </r>
  <r>
    <n v="6592"/>
    <x v="269"/>
    <x v="7"/>
    <n v="20"/>
    <n v="2"/>
    <x v="0"/>
    <x v="0"/>
    <s v="Central"/>
    <x v="3"/>
    <s v="North York Central"/>
  </r>
  <r>
    <n v="6593"/>
    <x v="269"/>
    <x v="8"/>
    <n v="19"/>
    <n v="2"/>
    <x v="0"/>
    <x v="0"/>
    <s v="Central"/>
    <x v="3"/>
    <s v="North York Central"/>
  </r>
  <r>
    <n v="6594"/>
    <x v="269"/>
    <x v="9"/>
    <n v="10"/>
    <n v="9"/>
    <x v="0"/>
    <x v="0"/>
    <s v="Central"/>
    <x v="3"/>
    <s v="North York Central"/>
  </r>
  <r>
    <n v="6595"/>
    <x v="269"/>
    <x v="10"/>
    <n v="27"/>
    <n v="4"/>
    <x v="0"/>
    <x v="0"/>
    <s v="Central"/>
    <x v="3"/>
    <s v="North York Central"/>
  </r>
  <r>
    <n v="6596"/>
    <x v="269"/>
    <x v="11"/>
    <n v="52"/>
    <n v="9"/>
    <x v="0"/>
    <x v="0"/>
    <s v="Central"/>
    <x v="3"/>
    <s v="North York Central"/>
  </r>
  <r>
    <n v="6597"/>
    <x v="269"/>
    <x v="12"/>
    <n v="34"/>
    <n v="6"/>
    <x v="0"/>
    <x v="0"/>
    <s v="Central"/>
    <x v="3"/>
    <s v="North York Central"/>
  </r>
  <r>
    <n v="6598"/>
    <x v="269"/>
    <x v="13"/>
    <n v="53"/>
    <n v="13"/>
    <x v="0"/>
    <x v="0"/>
    <s v="Central"/>
    <x v="3"/>
    <s v="North York Central"/>
  </r>
  <r>
    <n v="6599"/>
    <x v="269"/>
    <x v="14"/>
    <n v="38"/>
    <n v="6"/>
    <x v="0"/>
    <x v="0"/>
    <s v="Central"/>
    <x v="3"/>
    <s v="North York Central"/>
  </r>
  <r>
    <n v="6600"/>
    <x v="269"/>
    <x v="15"/>
    <n v="30"/>
    <n v="10"/>
    <x v="0"/>
    <x v="0"/>
    <s v="Central"/>
    <x v="3"/>
    <s v="North York Central"/>
  </r>
  <r>
    <n v="6601"/>
    <x v="269"/>
    <x v="16"/>
    <n v="17"/>
    <n v="7"/>
    <x v="0"/>
    <x v="0"/>
    <s v="Central"/>
    <x v="3"/>
    <s v="North York Central"/>
  </r>
  <r>
    <n v="6602"/>
    <x v="269"/>
    <x v="17"/>
    <n v="21"/>
    <n v="3"/>
    <x v="0"/>
    <x v="0"/>
    <s v="Central"/>
    <x v="3"/>
    <s v="North York Central"/>
  </r>
  <r>
    <n v="6603"/>
    <x v="269"/>
    <x v="18"/>
    <n v="21"/>
    <n v="11"/>
    <x v="0"/>
    <x v="0"/>
    <s v="Central"/>
    <x v="3"/>
    <s v="North York Central"/>
  </r>
  <r>
    <n v="6604"/>
    <x v="269"/>
    <x v="19"/>
    <n v="13"/>
    <n v="3"/>
    <x v="0"/>
    <x v="0"/>
    <s v="Central"/>
    <x v="3"/>
    <s v="North York Central"/>
  </r>
  <r>
    <n v="6605"/>
    <x v="269"/>
    <x v="20"/>
    <n v="16"/>
    <n v="3"/>
    <x v="0"/>
    <x v="0"/>
    <s v="Central"/>
    <x v="3"/>
    <s v="North York Central"/>
  </r>
  <r>
    <n v="6606"/>
    <x v="269"/>
    <x v="21"/>
    <n v="21"/>
    <n v="6"/>
    <x v="0"/>
    <x v="0"/>
    <s v="Central"/>
    <x v="3"/>
    <s v="North York Central"/>
  </r>
  <r>
    <n v="6607"/>
    <x v="269"/>
    <x v="22"/>
    <n v="17"/>
    <n v="7"/>
    <x v="0"/>
    <x v="0"/>
    <s v="Central"/>
    <x v="3"/>
    <s v="North York Central"/>
  </r>
  <r>
    <n v="6608"/>
    <x v="269"/>
    <x v="23"/>
    <n v="17"/>
    <n v="5"/>
    <x v="0"/>
    <x v="0"/>
    <s v="Central"/>
    <x v="3"/>
    <s v="North York Central"/>
  </r>
  <r>
    <n v="6609"/>
    <x v="270"/>
    <x v="0"/>
    <n v="21"/>
    <n v="6"/>
    <x v="1"/>
    <x v="1"/>
    <s v="Central"/>
    <x v="3"/>
    <s v="North York West"/>
  </r>
  <r>
    <n v="6610"/>
    <x v="270"/>
    <x v="1"/>
    <n v="33"/>
    <n v="6"/>
    <x v="1"/>
    <x v="1"/>
    <s v="Central"/>
    <x v="3"/>
    <s v="North York West"/>
  </r>
  <r>
    <n v="6611"/>
    <x v="270"/>
    <x v="2"/>
    <n v="20"/>
    <n v="3"/>
    <x v="1"/>
    <x v="1"/>
    <s v="Central"/>
    <x v="3"/>
    <s v="North York West"/>
  </r>
  <r>
    <n v="6612"/>
    <x v="270"/>
    <x v="3"/>
    <n v="20"/>
    <n v="8"/>
    <x v="1"/>
    <x v="1"/>
    <s v="Central"/>
    <x v="3"/>
    <s v="North York West"/>
  </r>
  <r>
    <n v="6613"/>
    <x v="270"/>
    <x v="4"/>
    <n v="36"/>
    <n v="6"/>
    <x v="1"/>
    <x v="1"/>
    <s v="Central"/>
    <x v="3"/>
    <s v="North York West"/>
  </r>
  <r>
    <n v="6614"/>
    <x v="270"/>
    <x v="5"/>
    <n v="40"/>
    <n v="3"/>
    <x v="1"/>
    <x v="1"/>
    <s v="Central"/>
    <x v="3"/>
    <s v="North York West"/>
  </r>
  <r>
    <n v="6615"/>
    <x v="270"/>
    <x v="6"/>
    <n v="16"/>
    <n v="1"/>
    <x v="1"/>
    <x v="1"/>
    <s v="Central"/>
    <x v="3"/>
    <s v="North York West"/>
  </r>
  <r>
    <n v="6616"/>
    <x v="270"/>
    <x v="7"/>
    <n v="24"/>
    <n v="2"/>
    <x v="1"/>
    <x v="1"/>
    <s v="Central"/>
    <x v="3"/>
    <s v="North York West"/>
  </r>
  <r>
    <n v="6617"/>
    <x v="270"/>
    <x v="8"/>
    <n v="10"/>
    <n v="0"/>
    <x v="1"/>
    <x v="1"/>
    <s v="Central"/>
    <x v="3"/>
    <s v="North York West"/>
  </r>
  <r>
    <n v="6618"/>
    <x v="270"/>
    <x v="9"/>
    <n v="10"/>
    <n v="3"/>
    <x v="1"/>
    <x v="1"/>
    <s v="Central"/>
    <x v="3"/>
    <s v="North York West"/>
  </r>
  <r>
    <n v="6619"/>
    <x v="270"/>
    <x v="10"/>
    <n v="8"/>
    <n v="2"/>
    <x v="1"/>
    <x v="1"/>
    <s v="Central"/>
    <x v="3"/>
    <s v="North York West"/>
  </r>
  <r>
    <n v="6620"/>
    <x v="270"/>
    <x v="11"/>
    <n v="12"/>
    <n v="3"/>
    <x v="1"/>
    <x v="1"/>
    <s v="Central"/>
    <x v="3"/>
    <s v="North York West"/>
  </r>
  <r>
    <n v="6621"/>
    <x v="270"/>
    <x v="12"/>
    <n v="22"/>
    <n v="3"/>
    <x v="1"/>
    <x v="1"/>
    <s v="Central"/>
    <x v="3"/>
    <s v="North York West"/>
  </r>
  <r>
    <n v="6622"/>
    <x v="270"/>
    <x v="13"/>
    <n v="11"/>
    <n v="3"/>
    <x v="1"/>
    <x v="1"/>
    <s v="Central"/>
    <x v="3"/>
    <s v="North York West"/>
  </r>
  <r>
    <n v="6623"/>
    <x v="270"/>
    <x v="14"/>
    <n v="20"/>
    <n v="3"/>
    <x v="1"/>
    <x v="1"/>
    <s v="Central"/>
    <x v="3"/>
    <s v="North York West"/>
  </r>
  <r>
    <n v="6624"/>
    <x v="270"/>
    <x v="15"/>
    <n v="25"/>
    <n v="4"/>
    <x v="1"/>
    <x v="1"/>
    <s v="Central"/>
    <x v="3"/>
    <s v="North York West"/>
  </r>
  <r>
    <n v="6625"/>
    <x v="270"/>
    <x v="16"/>
    <n v="21"/>
    <n v="5"/>
    <x v="1"/>
    <x v="1"/>
    <s v="Central"/>
    <x v="3"/>
    <s v="North York West"/>
  </r>
  <r>
    <n v="6626"/>
    <x v="270"/>
    <x v="17"/>
    <n v="9"/>
    <n v="3"/>
    <x v="1"/>
    <x v="1"/>
    <s v="Central"/>
    <x v="3"/>
    <s v="North York West"/>
  </r>
  <r>
    <n v="6627"/>
    <x v="270"/>
    <x v="18"/>
    <n v="10"/>
    <n v="5"/>
    <x v="1"/>
    <x v="1"/>
    <s v="Central"/>
    <x v="3"/>
    <s v="North York West"/>
  </r>
  <r>
    <n v="6628"/>
    <x v="270"/>
    <x v="19"/>
    <n v="9"/>
    <n v="8"/>
    <x v="1"/>
    <x v="1"/>
    <s v="Central"/>
    <x v="3"/>
    <s v="North York West"/>
  </r>
  <r>
    <n v="6629"/>
    <x v="270"/>
    <x v="20"/>
    <n v="7"/>
    <n v="2"/>
    <x v="1"/>
    <x v="1"/>
    <s v="Central"/>
    <x v="3"/>
    <s v="North York West"/>
  </r>
  <r>
    <n v="6630"/>
    <x v="270"/>
    <x v="21"/>
    <n v="9"/>
    <n v="1"/>
    <x v="1"/>
    <x v="1"/>
    <s v="Central"/>
    <x v="3"/>
    <s v="North York West"/>
  </r>
  <r>
    <n v="6631"/>
    <x v="270"/>
    <x v="22"/>
    <n v="8"/>
    <n v="8"/>
    <x v="1"/>
    <x v="1"/>
    <s v="Central"/>
    <x v="3"/>
    <s v="North York West"/>
  </r>
  <r>
    <n v="6632"/>
    <x v="270"/>
    <x v="23"/>
    <n v="11"/>
    <n v="4"/>
    <x v="1"/>
    <x v="1"/>
    <s v="Central"/>
    <x v="3"/>
    <s v="North York West"/>
  </r>
  <r>
    <n v="6633"/>
    <x v="271"/>
    <x v="0"/>
    <n v="9"/>
    <n v="4"/>
    <x v="0"/>
    <x v="0"/>
    <s v="Central"/>
    <x v="3"/>
    <s v="North York West"/>
  </r>
  <r>
    <n v="6634"/>
    <x v="271"/>
    <x v="1"/>
    <n v="9"/>
    <n v="9"/>
    <x v="0"/>
    <x v="0"/>
    <s v="Central"/>
    <x v="3"/>
    <s v="North York West"/>
  </r>
  <r>
    <n v="6635"/>
    <x v="271"/>
    <x v="2"/>
    <n v="6"/>
    <n v="2"/>
    <x v="0"/>
    <x v="0"/>
    <s v="Central"/>
    <x v="3"/>
    <s v="North York West"/>
  </r>
  <r>
    <n v="6636"/>
    <x v="271"/>
    <x v="3"/>
    <n v="9"/>
    <n v="5"/>
    <x v="0"/>
    <x v="0"/>
    <s v="Central"/>
    <x v="3"/>
    <s v="North York West"/>
  </r>
  <r>
    <n v="6637"/>
    <x v="271"/>
    <x v="4"/>
    <n v="7"/>
    <n v="0"/>
    <x v="0"/>
    <x v="0"/>
    <s v="Central"/>
    <x v="3"/>
    <s v="North York West"/>
  </r>
  <r>
    <n v="6638"/>
    <x v="271"/>
    <x v="5"/>
    <n v="2"/>
    <n v="2"/>
    <x v="0"/>
    <x v="0"/>
    <s v="Central"/>
    <x v="3"/>
    <s v="North York West"/>
  </r>
  <r>
    <n v="6639"/>
    <x v="271"/>
    <x v="6"/>
    <n v="4"/>
    <n v="1"/>
    <x v="0"/>
    <x v="0"/>
    <s v="Central"/>
    <x v="3"/>
    <s v="North York West"/>
  </r>
  <r>
    <n v="6640"/>
    <x v="271"/>
    <x v="7"/>
    <n v="1"/>
    <n v="0"/>
    <x v="0"/>
    <x v="0"/>
    <s v="Central"/>
    <x v="3"/>
    <s v="North York West"/>
  </r>
  <r>
    <n v="6641"/>
    <x v="271"/>
    <x v="8"/>
    <n v="1"/>
    <n v="1"/>
    <x v="0"/>
    <x v="0"/>
    <s v="Central"/>
    <x v="3"/>
    <s v="North York West"/>
  </r>
  <r>
    <n v="6642"/>
    <x v="271"/>
    <x v="9"/>
    <n v="2"/>
    <n v="0"/>
    <x v="0"/>
    <x v="0"/>
    <s v="Central"/>
    <x v="3"/>
    <s v="North York West"/>
  </r>
  <r>
    <n v="6643"/>
    <x v="271"/>
    <x v="10"/>
    <n v="3"/>
    <n v="6"/>
    <x v="0"/>
    <x v="0"/>
    <s v="Central"/>
    <x v="3"/>
    <s v="North York West"/>
  </r>
  <r>
    <n v="6644"/>
    <x v="271"/>
    <x v="11"/>
    <n v="2"/>
    <n v="2"/>
    <x v="0"/>
    <x v="0"/>
    <s v="Central"/>
    <x v="3"/>
    <s v="North York West"/>
  </r>
  <r>
    <n v="6645"/>
    <x v="271"/>
    <x v="12"/>
    <n v="6"/>
    <n v="3"/>
    <x v="0"/>
    <x v="0"/>
    <s v="Central"/>
    <x v="3"/>
    <s v="North York West"/>
  </r>
  <r>
    <n v="6646"/>
    <x v="271"/>
    <x v="13"/>
    <n v="4"/>
    <n v="3"/>
    <x v="0"/>
    <x v="0"/>
    <s v="Central"/>
    <x v="3"/>
    <s v="North York West"/>
  </r>
  <r>
    <n v="6647"/>
    <x v="271"/>
    <x v="14"/>
    <n v="12"/>
    <n v="2"/>
    <x v="0"/>
    <x v="0"/>
    <s v="Central"/>
    <x v="3"/>
    <s v="North York West"/>
  </r>
  <r>
    <n v="6648"/>
    <x v="271"/>
    <x v="15"/>
    <n v="10"/>
    <n v="2"/>
    <x v="0"/>
    <x v="0"/>
    <s v="Central"/>
    <x v="3"/>
    <s v="North York West"/>
  </r>
  <r>
    <n v="6649"/>
    <x v="271"/>
    <x v="16"/>
    <n v="2"/>
    <n v="2"/>
    <x v="0"/>
    <x v="0"/>
    <s v="Central"/>
    <x v="3"/>
    <s v="North York West"/>
  </r>
  <r>
    <n v="6650"/>
    <x v="271"/>
    <x v="17"/>
    <n v="6"/>
    <n v="3"/>
    <x v="0"/>
    <x v="0"/>
    <s v="Central"/>
    <x v="3"/>
    <s v="North York West"/>
  </r>
  <r>
    <n v="6651"/>
    <x v="271"/>
    <x v="18"/>
    <n v="3"/>
    <n v="5"/>
    <x v="0"/>
    <x v="0"/>
    <s v="Central"/>
    <x v="3"/>
    <s v="North York West"/>
  </r>
  <r>
    <n v="6652"/>
    <x v="271"/>
    <x v="19"/>
    <n v="5"/>
    <n v="4"/>
    <x v="0"/>
    <x v="0"/>
    <s v="Central"/>
    <x v="3"/>
    <s v="North York West"/>
  </r>
  <r>
    <n v="6653"/>
    <x v="271"/>
    <x v="20"/>
    <n v="4"/>
    <n v="2"/>
    <x v="0"/>
    <x v="0"/>
    <s v="Central"/>
    <x v="3"/>
    <s v="North York West"/>
  </r>
  <r>
    <n v="6654"/>
    <x v="271"/>
    <x v="21"/>
    <n v="1"/>
    <n v="1"/>
    <x v="0"/>
    <x v="0"/>
    <s v="Central"/>
    <x v="3"/>
    <s v="North York West"/>
  </r>
  <r>
    <n v="6655"/>
    <x v="271"/>
    <x v="22"/>
    <n v="5"/>
    <n v="4"/>
    <x v="0"/>
    <x v="0"/>
    <s v="Central"/>
    <x v="3"/>
    <s v="North York West"/>
  </r>
  <r>
    <n v="6656"/>
    <x v="271"/>
    <x v="23"/>
    <n v="1"/>
    <n v="2"/>
    <x v="0"/>
    <x v="0"/>
    <s v="Central"/>
    <x v="3"/>
    <s v="North York West"/>
  </r>
  <r>
    <n v="6657"/>
    <x v="272"/>
    <x v="0"/>
    <n v="17"/>
    <n v="0"/>
    <x v="1"/>
    <x v="1"/>
    <s v="Central"/>
    <x v="3"/>
    <s v="North York West"/>
  </r>
  <r>
    <n v="6658"/>
    <x v="272"/>
    <x v="1"/>
    <n v="13"/>
    <n v="0"/>
    <x v="1"/>
    <x v="1"/>
    <s v="Central"/>
    <x v="3"/>
    <s v="North York West"/>
  </r>
  <r>
    <n v="6659"/>
    <x v="272"/>
    <x v="2"/>
    <n v="15"/>
    <n v="1"/>
    <x v="1"/>
    <x v="1"/>
    <s v="Central"/>
    <x v="3"/>
    <s v="North York West"/>
  </r>
  <r>
    <n v="6660"/>
    <x v="272"/>
    <x v="3"/>
    <n v="10"/>
    <n v="0"/>
    <x v="1"/>
    <x v="1"/>
    <s v="Central"/>
    <x v="3"/>
    <s v="North York West"/>
  </r>
  <r>
    <n v="6661"/>
    <x v="272"/>
    <x v="4"/>
    <n v="7"/>
    <n v="0"/>
    <x v="1"/>
    <x v="1"/>
    <s v="Central"/>
    <x v="3"/>
    <s v="North York West"/>
  </r>
  <r>
    <n v="6662"/>
    <x v="272"/>
    <x v="5"/>
    <n v="6"/>
    <n v="1"/>
    <x v="1"/>
    <x v="1"/>
    <s v="Central"/>
    <x v="3"/>
    <s v="North York West"/>
  </r>
  <r>
    <n v="6663"/>
    <x v="272"/>
    <x v="6"/>
    <n v="9"/>
    <n v="0"/>
    <x v="1"/>
    <x v="1"/>
    <s v="Central"/>
    <x v="3"/>
    <s v="North York West"/>
  </r>
  <r>
    <n v="6664"/>
    <x v="272"/>
    <x v="7"/>
    <n v="7"/>
    <n v="0"/>
    <x v="1"/>
    <x v="1"/>
    <s v="Central"/>
    <x v="3"/>
    <s v="North York West"/>
  </r>
  <r>
    <n v="6665"/>
    <x v="272"/>
    <x v="8"/>
    <n v="2"/>
    <n v="0"/>
    <x v="1"/>
    <x v="1"/>
    <s v="Central"/>
    <x v="3"/>
    <s v="North York West"/>
  </r>
  <r>
    <n v="6666"/>
    <x v="272"/>
    <x v="9"/>
    <n v="4"/>
    <n v="0"/>
    <x v="1"/>
    <x v="1"/>
    <s v="Central"/>
    <x v="3"/>
    <s v="North York West"/>
  </r>
  <r>
    <n v="6667"/>
    <x v="272"/>
    <x v="10"/>
    <n v="6"/>
    <n v="0"/>
    <x v="1"/>
    <x v="1"/>
    <s v="Central"/>
    <x v="3"/>
    <s v="North York West"/>
  </r>
  <r>
    <n v="6668"/>
    <x v="272"/>
    <x v="11"/>
    <n v="10"/>
    <n v="0"/>
    <x v="1"/>
    <x v="1"/>
    <s v="Central"/>
    <x v="3"/>
    <s v="North York West"/>
  </r>
  <r>
    <n v="6669"/>
    <x v="272"/>
    <x v="12"/>
    <n v="10"/>
    <n v="0"/>
    <x v="1"/>
    <x v="1"/>
    <s v="Central"/>
    <x v="3"/>
    <s v="North York West"/>
  </r>
  <r>
    <n v="6670"/>
    <x v="272"/>
    <x v="13"/>
    <n v="14"/>
    <n v="0"/>
    <x v="1"/>
    <x v="1"/>
    <s v="Central"/>
    <x v="3"/>
    <s v="North York West"/>
  </r>
  <r>
    <n v="6671"/>
    <x v="272"/>
    <x v="14"/>
    <n v="9"/>
    <n v="1"/>
    <x v="1"/>
    <x v="1"/>
    <s v="Central"/>
    <x v="3"/>
    <s v="North York West"/>
  </r>
  <r>
    <n v="6672"/>
    <x v="272"/>
    <x v="15"/>
    <n v="12"/>
    <n v="2"/>
    <x v="1"/>
    <x v="1"/>
    <s v="Central"/>
    <x v="3"/>
    <s v="North York West"/>
  </r>
  <r>
    <n v="6673"/>
    <x v="272"/>
    <x v="16"/>
    <n v="17"/>
    <n v="0"/>
    <x v="1"/>
    <x v="1"/>
    <s v="Central"/>
    <x v="3"/>
    <s v="North York West"/>
  </r>
  <r>
    <n v="6674"/>
    <x v="272"/>
    <x v="17"/>
    <n v="9"/>
    <n v="1"/>
    <x v="1"/>
    <x v="1"/>
    <s v="Central"/>
    <x v="3"/>
    <s v="North York West"/>
  </r>
  <r>
    <n v="6675"/>
    <x v="272"/>
    <x v="18"/>
    <n v="4"/>
    <n v="1"/>
    <x v="1"/>
    <x v="1"/>
    <s v="Central"/>
    <x v="3"/>
    <s v="North York West"/>
  </r>
  <r>
    <n v="6676"/>
    <x v="272"/>
    <x v="19"/>
    <n v="5"/>
    <n v="0"/>
    <x v="1"/>
    <x v="1"/>
    <s v="Central"/>
    <x v="3"/>
    <s v="North York West"/>
  </r>
  <r>
    <n v="6677"/>
    <x v="272"/>
    <x v="20"/>
    <n v="12"/>
    <n v="0"/>
    <x v="1"/>
    <x v="1"/>
    <s v="Central"/>
    <x v="3"/>
    <s v="North York West"/>
  </r>
  <r>
    <n v="6678"/>
    <x v="272"/>
    <x v="21"/>
    <n v="11"/>
    <n v="0"/>
    <x v="1"/>
    <x v="1"/>
    <s v="Central"/>
    <x v="3"/>
    <s v="North York West"/>
  </r>
  <r>
    <n v="6679"/>
    <x v="272"/>
    <x v="22"/>
    <n v="7"/>
    <n v="1"/>
    <x v="1"/>
    <x v="1"/>
    <s v="Central"/>
    <x v="3"/>
    <s v="North York West"/>
  </r>
  <r>
    <n v="6680"/>
    <x v="272"/>
    <x v="23"/>
    <n v="4"/>
    <n v="0"/>
    <x v="1"/>
    <x v="1"/>
    <s v="Central"/>
    <x v="3"/>
    <s v="North York West"/>
  </r>
  <r>
    <n v="6681"/>
    <x v="273"/>
    <x v="0"/>
    <n v="21"/>
    <n v="2"/>
    <x v="1"/>
    <x v="1"/>
    <s v="Central"/>
    <x v="3"/>
    <s v="North York West"/>
  </r>
  <r>
    <n v="6682"/>
    <x v="273"/>
    <x v="1"/>
    <n v="18"/>
    <n v="2"/>
    <x v="1"/>
    <x v="1"/>
    <s v="Central"/>
    <x v="3"/>
    <s v="North York West"/>
  </r>
  <r>
    <n v="6683"/>
    <x v="273"/>
    <x v="2"/>
    <n v="21"/>
    <n v="3"/>
    <x v="1"/>
    <x v="1"/>
    <s v="Central"/>
    <x v="3"/>
    <s v="North York West"/>
  </r>
  <r>
    <n v="6684"/>
    <x v="273"/>
    <x v="3"/>
    <n v="15"/>
    <n v="4"/>
    <x v="1"/>
    <x v="1"/>
    <s v="Central"/>
    <x v="3"/>
    <s v="North York West"/>
  </r>
  <r>
    <n v="6685"/>
    <x v="273"/>
    <x v="4"/>
    <n v="16"/>
    <n v="0"/>
    <x v="1"/>
    <x v="1"/>
    <s v="Central"/>
    <x v="3"/>
    <s v="North York West"/>
  </r>
  <r>
    <n v="6686"/>
    <x v="273"/>
    <x v="5"/>
    <n v="16"/>
    <n v="2"/>
    <x v="1"/>
    <x v="1"/>
    <s v="Central"/>
    <x v="3"/>
    <s v="North York West"/>
  </r>
  <r>
    <n v="6687"/>
    <x v="273"/>
    <x v="6"/>
    <n v="10"/>
    <n v="2"/>
    <x v="1"/>
    <x v="1"/>
    <s v="Central"/>
    <x v="3"/>
    <s v="North York West"/>
  </r>
  <r>
    <n v="6688"/>
    <x v="273"/>
    <x v="7"/>
    <n v="11"/>
    <n v="0"/>
    <x v="1"/>
    <x v="1"/>
    <s v="Central"/>
    <x v="3"/>
    <s v="North York West"/>
  </r>
  <r>
    <n v="6689"/>
    <x v="273"/>
    <x v="8"/>
    <n v="8"/>
    <n v="2"/>
    <x v="1"/>
    <x v="1"/>
    <s v="Central"/>
    <x v="3"/>
    <s v="North York West"/>
  </r>
  <r>
    <n v="6690"/>
    <x v="273"/>
    <x v="9"/>
    <n v="14"/>
    <n v="2"/>
    <x v="1"/>
    <x v="1"/>
    <s v="Central"/>
    <x v="3"/>
    <s v="North York West"/>
  </r>
  <r>
    <n v="6691"/>
    <x v="273"/>
    <x v="10"/>
    <n v="6"/>
    <n v="3"/>
    <x v="1"/>
    <x v="1"/>
    <s v="Central"/>
    <x v="3"/>
    <s v="North York West"/>
  </r>
  <r>
    <n v="6692"/>
    <x v="273"/>
    <x v="11"/>
    <n v="12"/>
    <n v="3"/>
    <x v="1"/>
    <x v="1"/>
    <s v="Central"/>
    <x v="3"/>
    <s v="North York West"/>
  </r>
  <r>
    <n v="6693"/>
    <x v="273"/>
    <x v="12"/>
    <n v="8"/>
    <n v="4"/>
    <x v="1"/>
    <x v="1"/>
    <s v="Central"/>
    <x v="3"/>
    <s v="North York West"/>
  </r>
  <r>
    <n v="6694"/>
    <x v="273"/>
    <x v="13"/>
    <n v="20"/>
    <n v="5"/>
    <x v="1"/>
    <x v="1"/>
    <s v="Central"/>
    <x v="3"/>
    <s v="North York West"/>
  </r>
  <r>
    <n v="6695"/>
    <x v="273"/>
    <x v="14"/>
    <n v="25"/>
    <n v="10"/>
    <x v="1"/>
    <x v="1"/>
    <s v="Central"/>
    <x v="3"/>
    <s v="North York West"/>
  </r>
  <r>
    <n v="6696"/>
    <x v="273"/>
    <x v="15"/>
    <n v="22"/>
    <n v="6"/>
    <x v="1"/>
    <x v="1"/>
    <s v="Central"/>
    <x v="3"/>
    <s v="North York West"/>
  </r>
  <r>
    <n v="6697"/>
    <x v="273"/>
    <x v="16"/>
    <n v="22"/>
    <n v="6"/>
    <x v="1"/>
    <x v="1"/>
    <s v="Central"/>
    <x v="3"/>
    <s v="North York West"/>
  </r>
  <r>
    <n v="6698"/>
    <x v="273"/>
    <x v="17"/>
    <n v="10"/>
    <n v="3"/>
    <x v="1"/>
    <x v="1"/>
    <s v="Central"/>
    <x v="3"/>
    <s v="North York West"/>
  </r>
  <r>
    <n v="6699"/>
    <x v="273"/>
    <x v="18"/>
    <n v="10"/>
    <n v="3"/>
    <x v="1"/>
    <x v="1"/>
    <s v="Central"/>
    <x v="3"/>
    <s v="North York West"/>
  </r>
  <r>
    <n v="6700"/>
    <x v="273"/>
    <x v="19"/>
    <n v="12"/>
    <n v="2"/>
    <x v="1"/>
    <x v="1"/>
    <s v="Central"/>
    <x v="3"/>
    <s v="North York West"/>
  </r>
  <r>
    <n v="6701"/>
    <x v="273"/>
    <x v="20"/>
    <n v="10"/>
    <n v="5"/>
    <x v="1"/>
    <x v="1"/>
    <s v="Central"/>
    <x v="3"/>
    <s v="North York West"/>
  </r>
  <r>
    <n v="6702"/>
    <x v="273"/>
    <x v="21"/>
    <n v="10"/>
    <n v="0"/>
    <x v="1"/>
    <x v="1"/>
    <s v="Central"/>
    <x v="3"/>
    <s v="North York West"/>
  </r>
  <r>
    <n v="6703"/>
    <x v="273"/>
    <x v="22"/>
    <n v="12"/>
    <n v="5"/>
    <x v="1"/>
    <x v="1"/>
    <s v="Central"/>
    <x v="3"/>
    <s v="North York West"/>
  </r>
  <r>
    <n v="6704"/>
    <x v="273"/>
    <x v="23"/>
    <n v="11"/>
    <n v="1"/>
    <x v="1"/>
    <x v="1"/>
    <s v="Central"/>
    <x v="3"/>
    <s v="North York West"/>
  </r>
  <r>
    <n v="6705"/>
    <x v="274"/>
    <x v="0"/>
    <n v="27"/>
    <n v="1"/>
    <x v="1"/>
    <x v="1"/>
    <s v="Central"/>
    <x v="3"/>
    <s v="North York West"/>
  </r>
  <r>
    <n v="6706"/>
    <x v="274"/>
    <x v="1"/>
    <n v="24"/>
    <n v="2"/>
    <x v="1"/>
    <x v="1"/>
    <s v="Central"/>
    <x v="3"/>
    <s v="North York West"/>
  </r>
  <r>
    <n v="6707"/>
    <x v="274"/>
    <x v="2"/>
    <n v="23"/>
    <n v="5"/>
    <x v="1"/>
    <x v="1"/>
    <s v="Central"/>
    <x v="3"/>
    <s v="North York West"/>
  </r>
  <r>
    <n v="6708"/>
    <x v="274"/>
    <x v="3"/>
    <n v="22"/>
    <n v="0"/>
    <x v="1"/>
    <x v="1"/>
    <s v="Central"/>
    <x v="3"/>
    <s v="North York West"/>
  </r>
  <r>
    <n v="6709"/>
    <x v="274"/>
    <x v="4"/>
    <n v="18"/>
    <n v="2"/>
    <x v="1"/>
    <x v="1"/>
    <s v="Central"/>
    <x v="3"/>
    <s v="North York West"/>
  </r>
  <r>
    <n v="6710"/>
    <x v="274"/>
    <x v="5"/>
    <n v="18"/>
    <n v="2"/>
    <x v="1"/>
    <x v="1"/>
    <s v="Central"/>
    <x v="3"/>
    <s v="North York West"/>
  </r>
  <r>
    <n v="6711"/>
    <x v="274"/>
    <x v="6"/>
    <n v="15"/>
    <n v="0"/>
    <x v="1"/>
    <x v="1"/>
    <s v="Central"/>
    <x v="3"/>
    <s v="North York West"/>
  </r>
  <r>
    <n v="6712"/>
    <x v="274"/>
    <x v="7"/>
    <n v="18"/>
    <n v="1"/>
    <x v="1"/>
    <x v="1"/>
    <s v="Central"/>
    <x v="3"/>
    <s v="North York West"/>
  </r>
  <r>
    <n v="6713"/>
    <x v="274"/>
    <x v="8"/>
    <n v="17"/>
    <n v="0"/>
    <x v="1"/>
    <x v="1"/>
    <s v="Central"/>
    <x v="3"/>
    <s v="North York West"/>
  </r>
  <r>
    <n v="6714"/>
    <x v="274"/>
    <x v="9"/>
    <n v="27"/>
    <n v="0"/>
    <x v="1"/>
    <x v="1"/>
    <s v="Central"/>
    <x v="3"/>
    <s v="North York West"/>
  </r>
  <r>
    <n v="6715"/>
    <x v="274"/>
    <x v="10"/>
    <n v="27"/>
    <n v="3"/>
    <x v="1"/>
    <x v="1"/>
    <s v="Central"/>
    <x v="3"/>
    <s v="North York West"/>
  </r>
  <r>
    <n v="6716"/>
    <x v="274"/>
    <x v="11"/>
    <n v="16"/>
    <n v="3"/>
    <x v="1"/>
    <x v="1"/>
    <s v="Central"/>
    <x v="3"/>
    <s v="North York West"/>
  </r>
  <r>
    <n v="6717"/>
    <x v="274"/>
    <x v="12"/>
    <n v="20"/>
    <n v="1"/>
    <x v="1"/>
    <x v="1"/>
    <s v="Central"/>
    <x v="3"/>
    <s v="North York West"/>
  </r>
  <r>
    <n v="6718"/>
    <x v="274"/>
    <x v="13"/>
    <n v="33"/>
    <n v="2"/>
    <x v="1"/>
    <x v="1"/>
    <s v="Central"/>
    <x v="3"/>
    <s v="North York West"/>
  </r>
  <r>
    <n v="6719"/>
    <x v="274"/>
    <x v="14"/>
    <n v="38"/>
    <n v="2"/>
    <x v="1"/>
    <x v="1"/>
    <s v="Central"/>
    <x v="3"/>
    <s v="North York West"/>
  </r>
  <r>
    <n v="6720"/>
    <x v="274"/>
    <x v="15"/>
    <n v="38"/>
    <n v="2"/>
    <x v="1"/>
    <x v="1"/>
    <s v="Central"/>
    <x v="3"/>
    <s v="North York West"/>
  </r>
  <r>
    <n v="6721"/>
    <x v="274"/>
    <x v="16"/>
    <n v="17"/>
    <n v="3"/>
    <x v="1"/>
    <x v="1"/>
    <s v="Central"/>
    <x v="3"/>
    <s v="North York West"/>
  </r>
  <r>
    <n v="6722"/>
    <x v="274"/>
    <x v="17"/>
    <n v="21"/>
    <n v="0"/>
    <x v="1"/>
    <x v="1"/>
    <s v="Central"/>
    <x v="3"/>
    <s v="North York West"/>
  </r>
  <r>
    <n v="6723"/>
    <x v="274"/>
    <x v="18"/>
    <n v="20"/>
    <n v="1"/>
    <x v="1"/>
    <x v="1"/>
    <s v="Central"/>
    <x v="3"/>
    <s v="North York West"/>
  </r>
  <r>
    <n v="6724"/>
    <x v="274"/>
    <x v="19"/>
    <n v="32"/>
    <n v="2"/>
    <x v="1"/>
    <x v="1"/>
    <s v="Central"/>
    <x v="3"/>
    <s v="North York West"/>
  </r>
  <r>
    <n v="6725"/>
    <x v="274"/>
    <x v="20"/>
    <n v="52"/>
    <n v="1"/>
    <x v="1"/>
    <x v="1"/>
    <s v="Central"/>
    <x v="3"/>
    <s v="North York West"/>
  </r>
  <r>
    <n v="6726"/>
    <x v="274"/>
    <x v="21"/>
    <n v="29"/>
    <n v="3"/>
    <x v="1"/>
    <x v="1"/>
    <s v="Central"/>
    <x v="3"/>
    <s v="North York West"/>
  </r>
  <r>
    <n v="6727"/>
    <x v="274"/>
    <x v="22"/>
    <n v="15"/>
    <n v="1"/>
    <x v="1"/>
    <x v="1"/>
    <s v="Central"/>
    <x v="3"/>
    <s v="North York West"/>
  </r>
  <r>
    <n v="6728"/>
    <x v="274"/>
    <x v="23"/>
    <n v="10"/>
    <n v="0"/>
    <x v="1"/>
    <x v="1"/>
    <s v="Central"/>
    <x v="3"/>
    <s v="North York West"/>
  </r>
  <r>
    <n v="6734"/>
    <x v="275"/>
    <x v="0"/>
    <n v="19"/>
    <n v="0"/>
    <x v="1"/>
    <x v="0"/>
    <s v="Toronto"/>
    <x v="8"/>
    <s v="East Toronto"/>
  </r>
  <r>
    <n v="6735"/>
    <x v="275"/>
    <x v="1"/>
    <n v="16"/>
    <n v="2"/>
    <x v="1"/>
    <x v="0"/>
    <s v="Toronto"/>
    <x v="8"/>
    <s v="East Toronto"/>
  </r>
  <r>
    <n v="6736"/>
    <x v="275"/>
    <x v="2"/>
    <n v="16"/>
    <n v="0"/>
    <x v="1"/>
    <x v="0"/>
    <s v="Toronto"/>
    <x v="8"/>
    <s v="East Toronto"/>
  </r>
  <r>
    <n v="6737"/>
    <x v="275"/>
    <x v="3"/>
    <n v="16"/>
    <n v="1"/>
    <x v="1"/>
    <x v="0"/>
    <s v="Toronto"/>
    <x v="8"/>
    <s v="East Toronto"/>
  </r>
  <r>
    <n v="6738"/>
    <x v="275"/>
    <x v="4"/>
    <n v="19"/>
    <n v="0"/>
    <x v="1"/>
    <x v="0"/>
    <s v="Toronto"/>
    <x v="8"/>
    <s v="East Toronto"/>
  </r>
  <r>
    <n v="6739"/>
    <x v="275"/>
    <x v="5"/>
    <n v="11"/>
    <n v="0"/>
    <x v="1"/>
    <x v="0"/>
    <s v="Toronto"/>
    <x v="8"/>
    <s v="East Toronto"/>
  </r>
  <r>
    <n v="6740"/>
    <x v="275"/>
    <x v="6"/>
    <n v="6"/>
    <n v="0"/>
    <x v="1"/>
    <x v="0"/>
    <s v="Toronto"/>
    <x v="8"/>
    <s v="East Toronto"/>
  </r>
  <r>
    <n v="6741"/>
    <x v="275"/>
    <x v="7"/>
    <n v="4"/>
    <n v="0"/>
    <x v="1"/>
    <x v="0"/>
    <s v="Toronto"/>
    <x v="8"/>
    <s v="East Toronto"/>
  </r>
  <r>
    <n v="6742"/>
    <x v="275"/>
    <x v="8"/>
    <n v="6"/>
    <n v="0"/>
    <x v="1"/>
    <x v="0"/>
    <s v="Toronto"/>
    <x v="8"/>
    <s v="East Toronto"/>
  </r>
  <r>
    <n v="6743"/>
    <x v="275"/>
    <x v="9"/>
    <n v="8"/>
    <n v="0"/>
    <x v="1"/>
    <x v="0"/>
    <s v="Toronto"/>
    <x v="8"/>
    <s v="East Toronto"/>
  </r>
  <r>
    <n v="6744"/>
    <x v="275"/>
    <x v="10"/>
    <n v="9"/>
    <n v="0"/>
    <x v="1"/>
    <x v="0"/>
    <s v="Toronto"/>
    <x v="8"/>
    <s v="East Toronto"/>
  </r>
  <r>
    <n v="6745"/>
    <x v="275"/>
    <x v="11"/>
    <n v="20"/>
    <n v="0"/>
    <x v="1"/>
    <x v="0"/>
    <s v="Toronto"/>
    <x v="8"/>
    <s v="East Toronto"/>
  </r>
  <r>
    <n v="6746"/>
    <x v="275"/>
    <x v="12"/>
    <n v="8"/>
    <n v="0"/>
    <x v="1"/>
    <x v="0"/>
    <s v="Toronto"/>
    <x v="8"/>
    <s v="East Toronto"/>
  </r>
  <r>
    <n v="6747"/>
    <x v="275"/>
    <x v="13"/>
    <n v="18"/>
    <n v="0"/>
    <x v="1"/>
    <x v="0"/>
    <s v="Toronto"/>
    <x v="8"/>
    <s v="East Toronto"/>
  </r>
  <r>
    <n v="6748"/>
    <x v="275"/>
    <x v="14"/>
    <n v="20"/>
    <n v="0"/>
    <x v="1"/>
    <x v="0"/>
    <s v="Toronto"/>
    <x v="8"/>
    <s v="East Toronto"/>
  </r>
  <r>
    <n v="6749"/>
    <x v="275"/>
    <x v="15"/>
    <n v="15"/>
    <n v="0"/>
    <x v="1"/>
    <x v="0"/>
    <s v="Toronto"/>
    <x v="8"/>
    <s v="East Toronto"/>
  </r>
  <r>
    <n v="6750"/>
    <x v="275"/>
    <x v="16"/>
    <n v="11"/>
    <n v="0"/>
    <x v="1"/>
    <x v="0"/>
    <s v="Toronto"/>
    <x v="8"/>
    <s v="East Toronto"/>
  </r>
  <r>
    <n v="6751"/>
    <x v="275"/>
    <x v="17"/>
    <n v="23"/>
    <n v="0"/>
    <x v="1"/>
    <x v="0"/>
    <s v="Toronto"/>
    <x v="8"/>
    <s v="East Toronto"/>
  </r>
  <r>
    <n v="6752"/>
    <x v="275"/>
    <x v="18"/>
    <n v="32"/>
    <n v="0"/>
    <x v="1"/>
    <x v="0"/>
    <s v="Toronto"/>
    <x v="8"/>
    <s v="East Toronto"/>
  </r>
  <r>
    <n v="6753"/>
    <x v="275"/>
    <x v="19"/>
    <n v="23"/>
    <n v="0"/>
    <x v="1"/>
    <x v="0"/>
    <s v="Toronto"/>
    <x v="8"/>
    <s v="East Toronto"/>
  </r>
  <r>
    <n v="6754"/>
    <x v="275"/>
    <x v="20"/>
    <n v="9"/>
    <n v="0"/>
    <x v="1"/>
    <x v="0"/>
    <s v="Toronto"/>
    <x v="8"/>
    <s v="East Toronto"/>
  </r>
  <r>
    <n v="6755"/>
    <x v="275"/>
    <x v="21"/>
    <n v="6"/>
    <n v="0"/>
    <x v="1"/>
    <x v="0"/>
    <s v="Toronto"/>
    <x v="8"/>
    <s v="East Toronto"/>
  </r>
  <r>
    <n v="6756"/>
    <x v="275"/>
    <x v="22"/>
    <n v="5"/>
    <n v="0"/>
    <x v="1"/>
    <x v="0"/>
    <s v="Toronto"/>
    <x v="8"/>
    <s v="East Toronto"/>
  </r>
  <r>
    <n v="6757"/>
    <x v="275"/>
    <x v="23"/>
    <n v="4"/>
    <n v="1"/>
    <x v="1"/>
    <x v="0"/>
    <s v="Toronto"/>
    <x v="8"/>
    <s v="East Toronto"/>
  </r>
  <r>
    <n v="6758"/>
    <x v="276"/>
    <x v="0"/>
    <n v="46"/>
    <n v="1"/>
    <x v="1"/>
    <x v="0"/>
    <s v="Toronto"/>
    <x v="8"/>
    <s v="East Toronto"/>
  </r>
  <r>
    <n v="6759"/>
    <x v="276"/>
    <x v="1"/>
    <n v="29"/>
    <n v="6"/>
    <x v="1"/>
    <x v="0"/>
    <s v="Toronto"/>
    <x v="8"/>
    <s v="East Toronto"/>
  </r>
  <r>
    <n v="6760"/>
    <x v="276"/>
    <x v="2"/>
    <n v="46"/>
    <n v="4"/>
    <x v="1"/>
    <x v="0"/>
    <s v="Toronto"/>
    <x v="8"/>
    <s v="East Toronto"/>
  </r>
  <r>
    <n v="6761"/>
    <x v="276"/>
    <x v="3"/>
    <n v="33"/>
    <n v="5"/>
    <x v="1"/>
    <x v="0"/>
    <s v="Toronto"/>
    <x v="8"/>
    <s v="East Toronto"/>
  </r>
  <r>
    <n v="6762"/>
    <x v="276"/>
    <x v="4"/>
    <n v="16"/>
    <n v="4"/>
    <x v="1"/>
    <x v="0"/>
    <s v="Toronto"/>
    <x v="8"/>
    <s v="East Toronto"/>
  </r>
  <r>
    <n v="6763"/>
    <x v="276"/>
    <x v="5"/>
    <n v="13"/>
    <n v="0"/>
    <x v="1"/>
    <x v="0"/>
    <s v="Toronto"/>
    <x v="8"/>
    <s v="East Toronto"/>
  </r>
  <r>
    <n v="6764"/>
    <x v="276"/>
    <x v="6"/>
    <n v="11"/>
    <n v="2"/>
    <x v="1"/>
    <x v="0"/>
    <s v="Toronto"/>
    <x v="8"/>
    <s v="East Toronto"/>
  </r>
  <r>
    <n v="6765"/>
    <x v="276"/>
    <x v="7"/>
    <n v="10"/>
    <n v="0"/>
    <x v="1"/>
    <x v="0"/>
    <s v="Toronto"/>
    <x v="8"/>
    <s v="East Toronto"/>
  </r>
  <r>
    <n v="6766"/>
    <x v="276"/>
    <x v="8"/>
    <n v="6"/>
    <n v="0"/>
    <x v="1"/>
    <x v="0"/>
    <s v="Toronto"/>
    <x v="8"/>
    <s v="East Toronto"/>
  </r>
  <r>
    <n v="6767"/>
    <x v="276"/>
    <x v="9"/>
    <n v="4"/>
    <n v="0"/>
    <x v="1"/>
    <x v="0"/>
    <s v="Toronto"/>
    <x v="8"/>
    <s v="East Toronto"/>
  </r>
  <r>
    <n v="6768"/>
    <x v="276"/>
    <x v="10"/>
    <n v="9"/>
    <n v="1"/>
    <x v="1"/>
    <x v="0"/>
    <s v="Toronto"/>
    <x v="8"/>
    <s v="East Toronto"/>
  </r>
  <r>
    <n v="6769"/>
    <x v="276"/>
    <x v="11"/>
    <n v="13"/>
    <n v="1"/>
    <x v="1"/>
    <x v="0"/>
    <s v="Toronto"/>
    <x v="8"/>
    <s v="East Toronto"/>
  </r>
  <r>
    <n v="6770"/>
    <x v="276"/>
    <x v="12"/>
    <n v="12"/>
    <n v="3"/>
    <x v="1"/>
    <x v="0"/>
    <s v="Toronto"/>
    <x v="8"/>
    <s v="East Toronto"/>
  </r>
  <r>
    <n v="6771"/>
    <x v="276"/>
    <x v="13"/>
    <n v="16"/>
    <n v="3"/>
    <x v="1"/>
    <x v="0"/>
    <s v="Toronto"/>
    <x v="8"/>
    <s v="East Toronto"/>
  </r>
  <r>
    <n v="6772"/>
    <x v="276"/>
    <x v="14"/>
    <n v="14"/>
    <n v="1"/>
    <x v="1"/>
    <x v="0"/>
    <s v="Toronto"/>
    <x v="8"/>
    <s v="East Toronto"/>
  </r>
  <r>
    <n v="6773"/>
    <x v="276"/>
    <x v="15"/>
    <n v="14"/>
    <n v="2"/>
    <x v="1"/>
    <x v="0"/>
    <s v="Toronto"/>
    <x v="8"/>
    <s v="East Toronto"/>
  </r>
  <r>
    <n v="6774"/>
    <x v="276"/>
    <x v="16"/>
    <n v="10"/>
    <n v="0"/>
    <x v="1"/>
    <x v="0"/>
    <s v="Toronto"/>
    <x v="8"/>
    <s v="East Toronto"/>
  </r>
  <r>
    <n v="6775"/>
    <x v="276"/>
    <x v="17"/>
    <n v="16"/>
    <n v="1"/>
    <x v="1"/>
    <x v="0"/>
    <s v="Toronto"/>
    <x v="8"/>
    <s v="East Toronto"/>
  </r>
  <r>
    <n v="6776"/>
    <x v="276"/>
    <x v="18"/>
    <n v="19"/>
    <n v="0"/>
    <x v="1"/>
    <x v="0"/>
    <s v="Toronto"/>
    <x v="8"/>
    <s v="East Toronto"/>
  </r>
  <r>
    <n v="6777"/>
    <x v="276"/>
    <x v="19"/>
    <n v="8"/>
    <n v="2"/>
    <x v="1"/>
    <x v="0"/>
    <s v="Toronto"/>
    <x v="8"/>
    <s v="East Toronto"/>
  </r>
  <r>
    <n v="6778"/>
    <x v="276"/>
    <x v="20"/>
    <n v="7"/>
    <n v="1"/>
    <x v="1"/>
    <x v="0"/>
    <s v="Toronto"/>
    <x v="8"/>
    <s v="East Toronto"/>
  </r>
  <r>
    <n v="6779"/>
    <x v="276"/>
    <x v="21"/>
    <n v="8"/>
    <n v="2"/>
    <x v="1"/>
    <x v="0"/>
    <s v="Toronto"/>
    <x v="8"/>
    <s v="East Toronto"/>
  </r>
  <r>
    <n v="6780"/>
    <x v="276"/>
    <x v="22"/>
    <n v="12"/>
    <n v="0"/>
    <x v="1"/>
    <x v="0"/>
    <s v="Toronto"/>
    <x v="8"/>
    <s v="East Toronto"/>
  </r>
  <r>
    <n v="6781"/>
    <x v="276"/>
    <x v="23"/>
    <n v="4"/>
    <n v="0"/>
    <x v="1"/>
    <x v="0"/>
    <s v="Toronto"/>
    <x v="8"/>
    <s v="East Toronto"/>
  </r>
  <r>
    <n v="6782"/>
    <x v="277"/>
    <x v="0"/>
    <n v="121"/>
    <n v="8"/>
    <x v="0"/>
    <x v="0"/>
    <s v="Toronto"/>
    <x v="8"/>
    <s v="East Toronto"/>
  </r>
  <r>
    <n v="6783"/>
    <x v="277"/>
    <x v="1"/>
    <n v="109"/>
    <n v="7"/>
    <x v="0"/>
    <x v="0"/>
    <s v="Toronto"/>
    <x v="8"/>
    <s v="East Toronto"/>
  </r>
  <r>
    <n v="6784"/>
    <x v="277"/>
    <x v="2"/>
    <n v="76"/>
    <n v="9"/>
    <x v="0"/>
    <x v="0"/>
    <s v="Toronto"/>
    <x v="8"/>
    <s v="East Toronto"/>
  </r>
  <r>
    <n v="6785"/>
    <x v="277"/>
    <x v="3"/>
    <n v="72"/>
    <n v="4"/>
    <x v="0"/>
    <x v="0"/>
    <s v="Toronto"/>
    <x v="8"/>
    <s v="East Toronto"/>
  </r>
  <r>
    <n v="6786"/>
    <x v="277"/>
    <x v="4"/>
    <n v="64"/>
    <n v="3"/>
    <x v="0"/>
    <x v="0"/>
    <s v="Toronto"/>
    <x v="8"/>
    <s v="East Toronto"/>
  </r>
  <r>
    <n v="6787"/>
    <x v="277"/>
    <x v="5"/>
    <n v="50"/>
    <n v="4"/>
    <x v="0"/>
    <x v="0"/>
    <s v="Toronto"/>
    <x v="8"/>
    <s v="East Toronto"/>
  </r>
  <r>
    <n v="6788"/>
    <x v="277"/>
    <x v="6"/>
    <n v="47"/>
    <n v="2"/>
    <x v="0"/>
    <x v="0"/>
    <s v="Toronto"/>
    <x v="8"/>
    <s v="East Toronto"/>
  </r>
  <r>
    <n v="6789"/>
    <x v="277"/>
    <x v="7"/>
    <n v="38"/>
    <n v="1"/>
    <x v="0"/>
    <x v="0"/>
    <s v="Toronto"/>
    <x v="8"/>
    <s v="East Toronto"/>
  </r>
  <r>
    <n v="6790"/>
    <x v="277"/>
    <x v="8"/>
    <n v="31"/>
    <n v="2"/>
    <x v="0"/>
    <x v="0"/>
    <s v="Toronto"/>
    <x v="8"/>
    <s v="East Toronto"/>
  </r>
  <r>
    <n v="6791"/>
    <x v="277"/>
    <x v="9"/>
    <n v="45"/>
    <n v="5"/>
    <x v="0"/>
    <x v="0"/>
    <s v="Toronto"/>
    <x v="8"/>
    <s v="East Toronto"/>
  </r>
  <r>
    <n v="6792"/>
    <x v="277"/>
    <x v="10"/>
    <n v="39"/>
    <n v="5"/>
    <x v="0"/>
    <x v="0"/>
    <s v="Toronto"/>
    <x v="8"/>
    <s v="East Toronto"/>
  </r>
  <r>
    <n v="6793"/>
    <x v="277"/>
    <x v="11"/>
    <n v="56"/>
    <n v="5"/>
    <x v="0"/>
    <x v="0"/>
    <s v="Toronto"/>
    <x v="8"/>
    <s v="East Toronto"/>
  </r>
  <r>
    <n v="6794"/>
    <x v="277"/>
    <x v="12"/>
    <n v="34"/>
    <n v="5"/>
    <x v="0"/>
    <x v="0"/>
    <s v="Toronto"/>
    <x v="8"/>
    <s v="East Toronto"/>
  </r>
  <r>
    <n v="6795"/>
    <x v="277"/>
    <x v="13"/>
    <n v="72"/>
    <n v="6"/>
    <x v="0"/>
    <x v="0"/>
    <s v="Toronto"/>
    <x v="8"/>
    <s v="East Toronto"/>
  </r>
  <r>
    <n v="6796"/>
    <x v="277"/>
    <x v="14"/>
    <n v="56"/>
    <n v="11"/>
    <x v="0"/>
    <x v="0"/>
    <s v="Toronto"/>
    <x v="8"/>
    <s v="East Toronto"/>
  </r>
  <r>
    <n v="6797"/>
    <x v="277"/>
    <x v="15"/>
    <n v="63"/>
    <n v="10"/>
    <x v="0"/>
    <x v="0"/>
    <s v="Toronto"/>
    <x v="8"/>
    <s v="East Toronto"/>
  </r>
  <r>
    <n v="6798"/>
    <x v="277"/>
    <x v="16"/>
    <n v="27"/>
    <n v="4"/>
    <x v="0"/>
    <x v="0"/>
    <s v="Toronto"/>
    <x v="8"/>
    <s v="East Toronto"/>
  </r>
  <r>
    <n v="6799"/>
    <x v="277"/>
    <x v="17"/>
    <n v="32"/>
    <n v="3"/>
    <x v="0"/>
    <x v="0"/>
    <s v="Toronto"/>
    <x v="8"/>
    <s v="East Toronto"/>
  </r>
  <r>
    <n v="6800"/>
    <x v="277"/>
    <x v="18"/>
    <n v="40"/>
    <n v="2"/>
    <x v="0"/>
    <x v="0"/>
    <s v="Toronto"/>
    <x v="8"/>
    <s v="East Toronto"/>
  </r>
  <r>
    <n v="6801"/>
    <x v="277"/>
    <x v="19"/>
    <n v="24"/>
    <n v="0"/>
    <x v="0"/>
    <x v="0"/>
    <s v="Toronto"/>
    <x v="8"/>
    <s v="East Toronto"/>
  </r>
  <r>
    <n v="6802"/>
    <x v="277"/>
    <x v="20"/>
    <n v="27"/>
    <n v="7"/>
    <x v="0"/>
    <x v="0"/>
    <s v="Toronto"/>
    <x v="8"/>
    <s v="East Toronto"/>
  </r>
  <r>
    <n v="6803"/>
    <x v="277"/>
    <x v="21"/>
    <n v="29"/>
    <n v="6"/>
    <x v="0"/>
    <x v="0"/>
    <s v="Toronto"/>
    <x v="8"/>
    <s v="East Toronto"/>
  </r>
  <r>
    <n v="6804"/>
    <x v="277"/>
    <x v="22"/>
    <n v="20"/>
    <n v="4"/>
    <x v="0"/>
    <x v="0"/>
    <s v="Toronto"/>
    <x v="8"/>
    <s v="East Toronto"/>
  </r>
  <r>
    <n v="6805"/>
    <x v="277"/>
    <x v="23"/>
    <n v="16"/>
    <n v="4"/>
    <x v="0"/>
    <x v="0"/>
    <s v="Toronto"/>
    <x v="8"/>
    <s v="East Toronto"/>
  </r>
  <r>
    <n v="6806"/>
    <x v="278"/>
    <x v="0"/>
    <n v="92"/>
    <n v="0"/>
    <x v="0"/>
    <x v="0"/>
    <s v="Toronto"/>
    <x v="8"/>
    <s v="East Toronto"/>
  </r>
  <r>
    <n v="6807"/>
    <x v="278"/>
    <x v="1"/>
    <n v="56"/>
    <n v="0"/>
    <x v="0"/>
    <x v="0"/>
    <s v="Toronto"/>
    <x v="8"/>
    <s v="East Toronto"/>
  </r>
  <r>
    <n v="6808"/>
    <x v="278"/>
    <x v="2"/>
    <n v="61"/>
    <n v="4"/>
    <x v="0"/>
    <x v="0"/>
    <s v="Toronto"/>
    <x v="8"/>
    <s v="East Toronto"/>
  </r>
  <r>
    <n v="6809"/>
    <x v="278"/>
    <x v="3"/>
    <n v="29"/>
    <n v="1"/>
    <x v="0"/>
    <x v="0"/>
    <s v="Toronto"/>
    <x v="8"/>
    <s v="East Toronto"/>
  </r>
  <r>
    <n v="6810"/>
    <x v="278"/>
    <x v="4"/>
    <n v="26"/>
    <n v="2"/>
    <x v="0"/>
    <x v="0"/>
    <s v="Toronto"/>
    <x v="8"/>
    <s v="East Toronto"/>
  </r>
  <r>
    <n v="6811"/>
    <x v="278"/>
    <x v="5"/>
    <n v="21"/>
    <n v="1"/>
    <x v="0"/>
    <x v="0"/>
    <s v="Toronto"/>
    <x v="8"/>
    <s v="East Toronto"/>
  </r>
  <r>
    <n v="6812"/>
    <x v="278"/>
    <x v="6"/>
    <n v="16"/>
    <n v="0"/>
    <x v="0"/>
    <x v="0"/>
    <s v="Toronto"/>
    <x v="8"/>
    <s v="East Toronto"/>
  </r>
  <r>
    <n v="6813"/>
    <x v="278"/>
    <x v="7"/>
    <n v="15"/>
    <n v="0"/>
    <x v="0"/>
    <x v="0"/>
    <s v="Toronto"/>
    <x v="8"/>
    <s v="East Toronto"/>
  </r>
  <r>
    <n v="6814"/>
    <x v="278"/>
    <x v="8"/>
    <n v="15"/>
    <n v="0"/>
    <x v="0"/>
    <x v="0"/>
    <s v="Toronto"/>
    <x v="8"/>
    <s v="East Toronto"/>
  </r>
  <r>
    <n v="6815"/>
    <x v="278"/>
    <x v="9"/>
    <n v="12"/>
    <n v="0"/>
    <x v="0"/>
    <x v="0"/>
    <s v="Toronto"/>
    <x v="8"/>
    <s v="East Toronto"/>
  </r>
  <r>
    <n v="6816"/>
    <x v="278"/>
    <x v="10"/>
    <n v="16"/>
    <n v="0"/>
    <x v="0"/>
    <x v="0"/>
    <s v="Toronto"/>
    <x v="8"/>
    <s v="East Toronto"/>
  </r>
  <r>
    <n v="6817"/>
    <x v="278"/>
    <x v="11"/>
    <n v="16"/>
    <n v="2"/>
    <x v="0"/>
    <x v="0"/>
    <s v="Toronto"/>
    <x v="8"/>
    <s v="East Toronto"/>
  </r>
  <r>
    <n v="6818"/>
    <x v="278"/>
    <x v="12"/>
    <n v="19"/>
    <n v="1"/>
    <x v="0"/>
    <x v="0"/>
    <s v="Toronto"/>
    <x v="8"/>
    <s v="East Toronto"/>
  </r>
  <r>
    <n v="6819"/>
    <x v="278"/>
    <x v="13"/>
    <n v="25"/>
    <n v="0"/>
    <x v="0"/>
    <x v="0"/>
    <s v="Toronto"/>
    <x v="8"/>
    <s v="East Toronto"/>
  </r>
  <r>
    <n v="6820"/>
    <x v="278"/>
    <x v="14"/>
    <n v="20"/>
    <n v="1"/>
    <x v="0"/>
    <x v="0"/>
    <s v="Toronto"/>
    <x v="8"/>
    <s v="East Toronto"/>
  </r>
  <r>
    <n v="6821"/>
    <x v="278"/>
    <x v="15"/>
    <n v="29"/>
    <n v="0"/>
    <x v="0"/>
    <x v="0"/>
    <s v="Toronto"/>
    <x v="8"/>
    <s v="East Toronto"/>
  </r>
  <r>
    <n v="6822"/>
    <x v="278"/>
    <x v="16"/>
    <n v="8"/>
    <n v="1"/>
    <x v="0"/>
    <x v="0"/>
    <s v="Toronto"/>
    <x v="8"/>
    <s v="East Toronto"/>
  </r>
  <r>
    <n v="6823"/>
    <x v="278"/>
    <x v="17"/>
    <n v="13"/>
    <n v="1"/>
    <x v="0"/>
    <x v="0"/>
    <s v="Toronto"/>
    <x v="8"/>
    <s v="East Toronto"/>
  </r>
  <r>
    <n v="6824"/>
    <x v="278"/>
    <x v="18"/>
    <n v="11"/>
    <n v="1"/>
    <x v="0"/>
    <x v="0"/>
    <s v="Toronto"/>
    <x v="8"/>
    <s v="East Toronto"/>
  </r>
  <r>
    <n v="6825"/>
    <x v="278"/>
    <x v="19"/>
    <n v="27"/>
    <n v="1"/>
    <x v="0"/>
    <x v="0"/>
    <s v="Toronto"/>
    <x v="8"/>
    <s v="East Toronto"/>
  </r>
  <r>
    <n v="6826"/>
    <x v="278"/>
    <x v="20"/>
    <n v="30"/>
    <n v="2"/>
    <x v="0"/>
    <x v="0"/>
    <s v="Toronto"/>
    <x v="8"/>
    <s v="East Toronto"/>
  </r>
  <r>
    <n v="6827"/>
    <x v="278"/>
    <x v="21"/>
    <n v="3"/>
    <n v="0"/>
    <x v="0"/>
    <x v="0"/>
    <s v="Toronto"/>
    <x v="8"/>
    <s v="East Toronto"/>
  </r>
  <r>
    <n v="6828"/>
    <x v="278"/>
    <x v="22"/>
    <n v="20"/>
    <n v="1"/>
    <x v="0"/>
    <x v="0"/>
    <s v="Toronto"/>
    <x v="8"/>
    <s v="East Toronto"/>
  </r>
  <r>
    <n v="6829"/>
    <x v="278"/>
    <x v="23"/>
    <n v="16"/>
    <n v="1"/>
    <x v="0"/>
    <x v="0"/>
    <s v="Toronto"/>
    <x v="8"/>
    <s v="East Toronto"/>
  </r>
  <r>
    <n v="6830"/>
    <x v="279"/>
    <x v="0"/>
    <n v="61"/>
    <n v="8"/>
    <x v="0"/>
    <x v="0"/>
    <s v="Toronto"/>
    <x v="8"/>
    <s v="North Toronto"/>
  </r>
  <r>
    <n v="6831"/>
    <x v="279"/>
    <x v="1"/>
    <n v="49"/>
    <n v="11"/>
    <x v="0"/>
    <x v="0"/>
    <s v="Toronto"/>
    <x v="8"/>
    <s v="North Toronto"/>
  </r>
  <r>
    <n v="6832"/>
    <x v="279"/>
    <x v="2"/>
    <n v="26"/>
    <n v="10"/>
    <x v="0"/>
    <x v="0"/>
    <s v="Toronto"/>
    <x v="8"/>
    <s v="North Toronto"/>
  </r>
  <r>
    <n v="6833"/>
    <x v="279"/>
    <x v="3"/>
    <n v="22"/>
    <n v="9"/>
    <x v="0"/>
    <x v="0"/>
    <s v="Toronto"/>
    <x v="8"/>
    <s v="North Toronto"/>
  </r>
  <r>
    <n v="6834"/>
    <x v="279"/>
    <x v="4"/>
    <n v="33"/>
    <n v="6"/>
    <x v="0"/>
    <x v="0"/>
    <s v="Toronto"/>
    <x v="8"/>
    <s v="North Toronto"/>
  </r>
  <r>
    <n v="6835"/>
    <x v="279"/>
    <x v="5"/>
    <n v="20"/>
    <n v="3"/>
    <x v="0"/>
    <x v="0"/>
    <s v="Toronto"/>
    <x v="8"/>
    <s v="North Toronto"/>
  </r>
  <r>
    <n v="6836"/>
    <x v="279"/>
    <x v="6"/>
    <n v="16"/>
    <n v="2"/>
    <x v="0"/>
    <x v="0"/>
    <s v="Toronto"/>
    <x v="8"/>
    <s v="North Toronto"/>
  </r>
  <r>
    <n v="6837"/>
    <x v="279"/>
    <x v="7"/>
    <n v="10"/>
    <n v="2"/>
    <x v="0"/>
    <x v="0"/>
    <s v="Toronto"/>
    <x v="8"/>
    <s v="North Toronto"/>
  </r>
  <r>
    <n v="6838"/>
    <x v="279"/>
    <x v="8"/>
    <n v="13"/>
    <n v="3"/>
    <x v="0"/>
    <x v="0"/>
    <s v="Toronto"/>
    <x v="8"/>
    <s v="North Toronto"/>
  </r>
  <r>
    <n v="6839"/>
    <x v="279"/>
    <x v="9"/>
    <n v="11"/>
    <n v="5"/>
    <x v="0"/>
    <x v="0"/>
    <s v="Toronto"/>
    <x v="8"/>
    <s v="North Toronto"/>
  </r>
  <r>
    <n v="6840"/>
    <x v="279"/>
    <x v="10"/>
    <n v="11"/>
    <n v="6"/>
    <x v="0"/>
    <x v="0"/>
    <s v="Toronto"/>
    <x v="8"/>
    <s v="North Toronto"/>
  </r>
  <r>
    <n v="6841"/>
    <x v="279"/>
    <x v="11"/>
    <n v="27"/>
    <n v="6"/>
    <x v="0"/>
    <x v="0"/>
    <s v="Toronto"/>
    <x v="8"/>
    <s v="North Toronto"/>
  </r>
  <r>
    <n v="6842"/>
    <x v="279"/>
    <x v="12"/>
    <n v="17"/>
    <n v="6"/>
    <x v="0"/>
    <x v="0"/>
    <s v="Toronto"/>
    <x v="8"/>
    <s v="North Toronto"/>
  </r>
  <r>
    <n v="6843"/>
    <x v="279"/>
    <x v="13"/>
    <n v="18"/>
    <n v="5"/>
    <x v="0"/>
    <x v="0"/>
    <s v="Toronto"/>
    <x v="8"/>
    <s v="North Toronto"/>
  </r>
  <r>
    <n v="6844"/>
    <x v="279"/>
    <x v="14"/>
    <n v="16"/>
    <n v="7"/>
    <x v="0"/>
    <x v="0"/>
    <s v="Toronto"/>
    <x v="8"/>
    <s v="North Toronto"/>
  </r>
  <r>
    <n v="6845"/>
    <x v="279"/>
    <x v="15"/>
    <n v="9"/>
    <n v="8"/>
    <x v="0"/>
    <x v="0"/>
    <s v="Toronto"/>
    <x v="8"/>
    <s v="North Toronto"/>
  </r>
  <r>
    <n v="6846"/>
    <x v="279"/>
    <x v="16"/>
    <n v="14"/>
    <n v="5"/>
    <x v="0"/>
    <x v="0"/>
    <s v="Toronto"/>
    <x v="8"/>
    <s v="North Toronto"/>
  </r>
  <r>
    <n v="6847"/>
    <x v="279"/>
    <x v="17"/>
    <n v="6"/>
    <n v="4"/>
    <x v="0"/>
    <x v="0"/>
    <s v="Toronto"/>
    <x v="8"/>
    <s v="North Toronto"/>
  </r>
  <r>
    <n v="6848"/>
    <x v="279"/>
    <x v="18"/>
    <n v="19"/>
    <n v="6"/>
    <x v="0"/>
    <x v="0"/>
    <s v="Toronto"/>
    <x v="8"/>
    <s v="North Toronto"/>
  </r>
  <r>
    <n v="6849"/>
    <x v="279"/>
    <x v="19"/>
    <n v="11"/>
    <n v="8"/>
    <x v="0"/>
    <x v="0"/>
    <s v="Toronto"/>
    <x v="8"/>
    <s v="North Toronto"/>
  </r>
  <r>
    <n v="6850"/>
    <x v="279"/>
    <x v="20"/>
    <n v="6"/>
    <n v="4"/>
    <x v="0"/>
    <x v="0"/>
    <s v="Toronto"/>
    <x v="8"/>
    <s v="North Toronto"/>
  </r>
  <r>
    <n v="6851"/>
    <x v="279"/>
    <x v="21"/>
    <n v="7"/>
    <n v="4"/>
    <x v="0"/>
    <x v="0"/>
    <s v="Toronto"/>
    <x v="8"/>
    <s v="North Toronto"/>
  </r>
  <r>
    <n v="6852"/>
    <x v="279"/>
    <x v="22"/>
    <n v="15"/>
    <n v="6"/>
    <x v="0"/>
    <x v="0"/>
    <s v="Toronto"/>
    <x v="8"/>
    <s v="North Toronto"/>
  </r>
  <r>
    <n v="6853"/>
    <x v="279"/>
    <x v="23"/>
    <n v="8"/>
    <n v="3"/>
    <x v="0"/>
    <x v="0"/>
    <s v="Toronto"/>
    <x v="8"/>
    <s v="North Toronto"/>
  </r>
  <r>
    <n v="6854"/>
    <x v="280"/>
    <x v="0"/>
    <n v="31"/>
    <n v="2"/>
    <x v="0"/>
    <x v="1"/>
    <s v="Toronto"/>
    <x v="8"/>
    <s v="East Toronto"/>
  </r>
  <r>
    <n v="6855"/>
    <x v="280"/>
    <x v="1"/>
    <n v="27"/>
    <n v="0"/>
    <x v="0"/>
    <x v="1"/>
    <s v="Toronto"/>
    <x v="8"/>
    <s v="East Toronto"/>
  </r>
  <r>
    <n v="6856"/>
    <x v="280"/>
    <x v="2"/>
    <n v="19"/>
    <n v="1"/>
    <x v="0"/>
    <x v="1"/>
    <s v="Toronto"/>
    <x v="8"/>
    <s v="East Toronto"/>
  </r>
  <r>
    <n v="6857"/>
    <x v="280"/>
    <x v="3"/>
    <n v="9"/>
    <n v="1"/>
    <x v="0"/>
    <x v="1"/>
    <s v="Toronto"/>
    <x v="8"/>
    <s v="East Toronto"/>
  </r>
  <r>
    <n v="6858"/>
    <x v="280"/>
    <x v="4"/>
    <n v="8"/>
    <n v="1"/>
    <x v="0"/>
    <x v="1"/>
    <s v="Toronto"/>
    <x v="8"/>
    <s v="East Toronto"/>
  </r>
  <r>
    <n v="6859"/>
    <x v="280"/>
    <x v="5"/>
    <n v="4"/>
    <n v="2"/>
    <x v="0"/>
    <x v="1"/>
    <s v="Toronto"/>
    <x v="8"/>
    <s v="East Toronto"/>
  </r>
  <r>
    <n v="6860"/>
    <x v="280"/>
    <x v="6"/>
    <n v="11"/>
    <n v="0"/>
    <x v="0"/>
    <x v="1"/>
    <s v="Toronto"/>
    <x v="8"/>
    <s v="East Toronto"/>
  </r>
  <r>
    <n v="6861"/>
    <x v="280"/>
    <x v="7"/>
    <n v="8"/>
    <n v="0"/>
    <x v="0"/>
    <x v="1"/>
    <s v="Toronto"/>
    <x v="8"/>
    <s v="East Toronto"/>
  </r>
  <r>
    <n v="6862"/>
    <x v="280"/>
    <x v="8"/>
    <n v="4"/>
    <n v="0"/>
    <x v="0"/>
    <x v="1"/>
    <s v="Toronto"/>
    <x v="8"/>
    <s v="East Toronto"/>
  </r>
  <r>
    <n v="6863"/>
    <x v="280"/>
    <x v="9"/>
    <n v="3"/>
    <n v="1"/>
    <x v="0"/>
    <x v="1"/>
    <s v="Toronto"/>
    <x v="8"/>
    <s v="East Toronto"/>
  </r>
  <r>
    <n v="6864"/>
    <x v="280"/>
    <x v="10"/>
    <n v="3"/>
    <n v="0"/>
    <x v="0"/>
    <x v="1"/>
    <s v="Toronto"/>
    <x v="8"/>
    <s v="East Toronto"/>
  </r>
  <r>
    <n v="6865"/>
    <x v="280"/>
    <x v="11"/>
    <n v="8"/>
    <n v="1"/>
    <x v="0"/>
    <x v="1"/>
    <s v="Toronto"/>
    <x v="8"/>
    <s v="East Toronto"/>
  </r>
  <r>
    <n v="6866"/>
    <x v="280"/>
    <x v="12"/>
    <n v="16"/>
    <n v="1"/>
    <x v="0"/>
    <x v="1"/>
    <s v="Toronto"/>
    <x v="8"/>
    <s v="East Toronto"/>
  </r>
  <r>
    <n v="6867"/>
    <x v="280"/>
    <x v="13"/>
    <n v="37"/>
    <n v="0"/>
    <x v="0"/>
    <x v="1"/>
    <s v="Toronto"/>
    <x v="8"/>
    <s v="East Toronto"/>
  </r>
  <r>
    <n v="6868"/>
    <x v="280"/>
    <x v="14"/>
    <n v="19"/>
    <n v="3"/>
    <x v="0"/>
    <x v="1"/>
    <s v="Toronto"/>
    <x v="8"/>
    <s v="East Toronto"/>
  </r>
  <r>
    <n v="6869"/>
    <x v="280"/>
    <x v="15"/>
    <n v="24"/>
    <n v="1"/>
    <x v="0"/>
    <x v="1"/>
    <s v="Toronto"/>
    <x v="8"/>
    <s v="East Toronto"/>
  </r>
  <r>
    <n v="6870"/>
    <x v="280"/>
    <x v="16"/>
    <n v="10"/>
    <n v="1"/>
    <x v="0"/>
    <x v="1"/>
    <s v="Toronto"/>
    <x v="8"/>
    <s v="East Toronto"/>
  </r>
  <r>
    <n v="6871"/>
    <x v="280"/>
    <x v="17"/>
    <n v="17"/>
    <n v="2"/>
    <x v="0"/>
    <x v="1"/>
    <s v="Toronto"/>
    <x v="8"/>
    <s v="East Toronto"/>
  </r>
  <r>
    <n v="6872"/>
    <x v="280"/>
    <x v="18"/>
    <n v="12"/>
    <n v="4"/>
    <x v="0"/>
    <x v="1"/>
    <s v="Toronto"/>
    <x v="8"/>
    <s v="East Toronto"/>
  </r>
  <r>
    <n v="6873"/>
    <x v="280"/>
    <x v="19"/>
    <n v="5"/>
    <n v="0"/>
    <x v="0"/>
    <x v="1"/>
    <s v="Toronto"/>
    <x v="8"/>
    <s v="East Toronto"/>
  </r>
  <r>
    <n v="6874"/>
    <x v="280"/>
    <x v="20"/>
    <n v="3"/>
    <n v="1"/>
    <x v="0"/>
    <x v="1"/>
    <s v="Toronto"/>
    <x v="8"/>
    <s v="East Toronto"/>
  </r>
  <r>
    <n v="6875"/>
    <x v="280"/>
    <x v="21"/>
    <n v="7"/>
    <n v="0"/>
    <x v="0"/>
    <x v="1"/>
    <s v="Toronto"/>
    <x v="8"/>
    <s v="East Toronto"/>
  </r>
  <r>
    <n v="6876"/>
    <x v="280"/>
    <x v="22"/>
    <n v="6"/>
    <n v="1"/>
    <x v="0"/>
    <x v="1"/>
    <s v="Toronto"/>
    <x v="8"/>
    <s v="East Toronto"/>
  </r>
  <r>
    <n v="6877"/>
    <x v="280"/>
    <x v="23"/>
    <n v="8"/>
    <n v="4"/>
    <x v="0"/>
    <x v="1"/>
    <s v="Toronto"/>
    <x v="8"/>
    <s v="East Toronto"/>
  </r>
  <r>
    <n v="6878"/>
    <x v="281"/>
    <x v="0"/>
    <n v="109"/>
    <n v="0"/>
    <x v="0"/>
    <x v="0"/>
    <s v="Toronto"/>
    <x v="8"/>
    <s v="East Toronto"/>
  </r>
  <r>
    <n v="6879"/>
    <x v="281"/>
    <x v="1"/>
    <n v="85"/>
    <n v="0"/>
    <x v="0"/>
    <x v="0"/>
    <s v="Toronto"/>
    <x v="8"/>
    <s v="East Toronto"/>
  </r>
  <r>
    <n v="6880"/>
    <x v="281"/>
    <x v="2"/>
    <n v="61"/>
    <n v="0"/>
    <x v="0"/>
    <x v="0"/>
    <s v="Toronto"/>
    <x v="8"/>
    <s v="East Toronto"/>
  </r>
  <r>
    <n v="6881"/>
    <x v="281"/>
    <x v="3"/>
    <n v="68"/>
    <n v="0"/>
    <x v="0"/>
    <x v="0"/>
    <s v="Toronto"/>
    <x v="8"/>
    <s v="East Toronto"/>
  </r>
  <r>
    <n v="6882"/>
    <x v="281"/>
    <x v="4"/>
    <n v="45"/>
    <n v="1"/>
    <x v="0"/>
    <x v="0"/>
    <s v="Toronto"/>
    <x v="8"/>
    <s v="East Toronto"/>
  </r>
  <r>
    <n v="6883"/>
    <x v="281"/>
    <x v="5"/>
    <n v="41"/>
    <n v="0"/>
    <x v="0"/>
    <x v="0"/>
    <s v="Toronto"/>
    <x v="8"/>
    <s v="East Toronto"/>
  </r>
  <r>
    <n v="6884"/>
    <x v="281"/>
    <x v="6"/>
    <n v="15"/>
    <n v="0"/>
    <x v="0"/>
    <x v="0"/>
    <s v="Toronto"/>
    <x v="8"/>
    <s v="East Toronto"/>
  </r>
  <r>
    <n v="6885"/>
    <x v="281"/>
    <x v="7"/>
    <n v="19"/>
    <n v="0"/>
    <x v="0"/>
    <x v="0"/>
    <s v="Toronto"/>
    <x v="8"/>
    <s v="East Toronto"/>
  </r>
  <r>
    <n v="6886"/>
    <x v="281"/>
    <x v="8"/>
    <n v="20"/>
    <n v="0"/>
    <x v="0"/>
    <x v="0"/>
    <s v="Toronto"/>
    <x v="8"/>
    <s v="East Toronto"/>
  </r>
  <r>
    <n v="6887"/>
    <x v="281"/>
    <x v="9"/>
    <n v="26"/>
    <n v="1"/>
    <x v="0"/>
    <x v="0"/>
    <s v="Toronto"/>
    <x v="8"/>
    <s v="East Toronto"/>
  </r>
  <r>
    <n v="6888"/>
    <x v="281"/>
    <x v="10"/>
    <n v="26"/>
    <n v="0"/>
    <x v="0"/>
    <x v="0"/>
    <s v="Toronto"/>
    <x v="8"/>
    <s v="East Toronto"/>
  </r>
  <r>
    <n v="6889"/>
    <x v="281"/>
    <x v="11"/>
    <n v="34"/>
    <n v="0"/>
    <x v="0"/>
    <x v="0"/>
    <s v="Toronto"/>
    <x v="8"/>
    <s v="East Toronto"/>
  </r>
  <r>
    <n v="6890"/>
    <x v="281"/>
    <x v="12"/>
    <n v="34"/>
    <n v="0"/>
    <x v="0"/>
    <x v="0"/>
    <s v="Toronto"/>
    <x v="8"/>
    <s v="East Toronto"/>
  </r>
  <r>
    <n v="6891"/>
    <x v="281"/>
    <x v="13"/>
    <n v="52"/>
    <n v="0"/>
    <x v="0"/>
    <x v="0"/>
    <s v="Toronto"/>
    <x v="8"/>
    <s v="East Toronto"/>
  </r>
  <r>
    <n v="6892"/>
    <x v="281"/>
    <x v="14"/>
    <n v="40"/>
    <n v="2"/>
    <x v="0"/>
    <x v="0"/>
    <s v="Toronto"/>
    <x v="8"/>
    <s v="East Toronto"/>
  </r>
  <r>
    <n v="6893"/>
    <x v="281"/>
    <x v="15"/>
    <n v="26"/>
    <n v="3"/>
    <x v="0"/>
    <x v="0"/>
    <s v="Toronto"/>
    <x v="8"/>
    <s v="East Toronto"/>
  </r>
  <r>
    <n v="6894"/>
    <x v="281"/>
    <x v="16"/>
    <n v="22"/>
    <n v="0"/>
    <x v="0"/>
    <x v="0"/>
    <s v="Toronto"/>
    <x v="8"/>
    <s v="East Toronto"/>
  </r>
  <r>
    <n v="6895"/>
    <x v="281"/>
    <x v="17"/>
    <n v="24"/>
    <n v="0"/>
    <x v="0"/>
    <x v="0"/>
    <s v="Toronto"/>
    <x v="8"/>
    <s v="East Toronto"/>
  </r>
  <r>
    <n v="6896"/>
    <x v="281"/>
    <x v="18"/>
    <n v="19"/>
    <n v="0"/>
    <x v="0"/>
    <x v="0"/>
    <s v="Toronto"/>
    <x v="8"/>
    <s v="East Toronto"/>
  </r>
  <r>
    <n v="6897"/>
    <x v="281"/>
    <x v="19"/>
    <n v="23"/>
    <n v="0"/>
    <x v="0"/>
    <x v="0"/>
    <s v="Toronto"/>
    <x v="8"/>
    <s v="East Toronto"/>
  </r>
  <r>
    <n v="6898"/>
    <x v="281"/>
    <x v="20"/>
    <n v="24"/>
    <n v="0"/>
    <x v="0"/>
    <x v="0"/>
    <s v="Toronto"/>
    <x v="8"/>
    <s v="East Toronto"/>
  </r>
  <r>
    <n v="6899"/>
    <x v="281"/>
    <x v="21"/>
    <n v="9"/>
    <n v="0"/>
    <x v="0"/>
    <x v="0"/>
    <s v="Toronto"/>
    <x v="8"/>
    <s v="East Toronto"/>
  </r>
  <r>
    <n v="6900"/>
    <x v="281"/>
    <x v="22"/>
    <n v="28"/>
    <n v="0"/>
    <x v="0"/>
    <x v="0"/>
    <s v="Toronto"/>
    <x v="8"/>
    <s v="East Toronto"/>
  </r>
  <r>
    <n v="6901"/>
    <x v="281"/>
    <x v="23"/>
    <n v="22"/>
    <n v="1"/>
    <x v="0"/>
    <x v="0"/>
    <s v="Toronto"/>
    <x v="8"/>
    <s v="East Toronto"/>
  </r>
  <r>
    <n v="6902"/>
    <x v="282"/>
    <x v="0"/>
    <n v="102"/>
    <n v="3"/>
    <x v="0"/>
    <x v="0"/>
    <s v="Toronto"/>
    <x v="8"/>
    <s v="East Toronto"/>
  </r>
  <r>
    <n v="6903"/>
    <x v="282"/>
    <x v="1"/>
    <n v="66"/>
    <n v="6"/>
    <x v="0"/>
    <x v="0"/>
    <s v="Toronto"/>
    <x v="8"/>
    <s v="East Toronto"/>
  </r>
  <r>
    <n v="6904"/>
    <x v="282"/>
    <x v="2"/>
    <n v="49"/>
    <n v="1"/>
    <x v="0"/>
    <x v="0"/>
    <s v="Toronto"/>
    <x v="8"/>
    <s v="East Toronto"/>
  </r>
  <r>
    <n v="6905"/>
    <x v="282"/>
    <x v="3"/>
    <n v="35"/>
    <n v="3"/>
    <x v="0"/>
    <x v="0"/>
    <s v="Toronto"/>
    <x v="8"/>
    <s v="East Toronto"/>
  </r>
  <r>
    <n v="6906"/>
    <x v="282"/>
    <x v="4"/>
    <n v="38"/>
    <n v="3"/>
    <x v="0"/>
    <x v="0"/>
    <s v="Toronto"/>
    <x v="8"/>
    <s v="East Toronto"/>
  </r>
  <r>
    <n v="6907"/>
    <x v="282"/>
    <x v="5"/>
    <n v="26"/>
    <n v="3"/>
    <x v="0"/>
    <x v="0"/>
    <s v="Toronto"/>
    <x v="8"/>
    <s v="East Toronto"/>
  </r>
  <r>
    <n v="6908"/>
    <x v="282"/>
    <x v="6"/>
    <n v="11"/>
    <n v="1"/>
    <x v="0"/>
    <x v="0"/>
    <s v="Toronto"/>
    <x v="8"/>
    <s v="East Toronto"/>
  </r>
  <r>
    <n v="6909"/>
    <x v="282"/>
    <x v="7"/>
    <n v="19"/>
    <n v="3"/>
    <x v="0"/>
    <x v="0"/>
    <s v="Toronto"/>
    <x v="8"/>
    <s v="East Toronto"/>
  </r>
  <r>
    <n v="6910"/>
    <x v="282"/>
    <x v="8"/>
    <n v="16"/>
    <n v="3"/>
    <x v="0"/>
    <x v="0"/>
    <s v="Toronto"/>
    <x v="8"/>
    <s v="East Toronto"/>
  </r>
  <r>
    <n v="6911"/>
    <x v="282"/>
    <x v="9"/>
    <n v="17"/>
    <n v="2"/>
    <x v="0"/>
    <x v="0"/>
    <s v="Toronto"/>
    <x v="8"/>
    <s v="East Toronto"/>
  </r>
  <r>
    <n v="6912"/>
    <x v="282"/>
    <x v="10"/>
    <n v="20"/>
    <n v="4"/>
    <x v="0"/>
    <x v="0"/>
    <s v="Toronto"/>
    <x v="8"/>
    <s v="East Toronto"/>
  </r>
  <r>
    <n v="6913"/>
    <x v="282"/>
    <x v="11"/>
    <n v="19"/>
    <n v="4"/>
    <x v="0"/>
    <x v="0"/>
    <s v="Toronto"/>
    <x v="8"/>
    <s v="East Toronto"/>
  </r>
  <r>
    <n v="6914"/>
    <x v="282"/>
    <x v="12"/>
    <n v="30"/>
    <n v="5"/>
    <x v="0"/>
    <x v="0"/>
    <s v="Toronto"/>
    <x v="8"/>
    <s v="East Toronto"/>
  </r>
  <r>
    <n v="6915"/>
    <x v="282"/>
    <x v="13"/>
    <n v="34"/>
    <n v="1"/>
    <x v="0"/>
    <x v="0"/>
    <s v="Toronto"/>
    <x v="8"/>
    <s v="East Toronto"/>
  </r>
  <r>
    <n v="6916"/>
    <x v="282"/>
    <x v="14"/>
    <n v="42"/>
    <n v="3"/>
    <x v="0"/>
    <x v="0"/>
    <s v="Toronto"/>
    <x v="8"/>
    <s v="East Toronto"/>
  </r>
  <r>
    <n v="6917"/>
    <x v="282"/>
    <x v="15"/>
    <n v="32"/>
    <n v="7"/>
    <x v="0"/>
    <x v="0"/>
    <s v="Toronto"/>
    <x v="8"/>
    <s v="East Toronto"/>
  </r>
  <r>
    <n v="6918"/>
    <x v="282"/>
    <x v="16"/>
    <n v="14"/>
    <n v="1"/>
    <x v="0"/>
    <x v="0"/>
    <s v="Toronto"/>
    <x v="8"/>
    <s v="East Toronto"/>
  </r>
  <r>
    <n v="6919"/>
    <x v="282"/>
    <x v="17"/>
    <n v="24"/>
    <n v="2"/>
    <x v="0"/>
    <x v="0"/>
    <s v="Toronto"/>
    <x v="8"/>
    <s v="East Toronto"/>
  </r>
  <r>
    <n v="6920"/>
    <x v="282"/>
    <x v="18"/>
    <n v="30"/>
    <n v="1"/>
    <x v="0"/>
    <x v="0"/>
    <s v="Toronto"/>
    <x v="8"/>
    <s v="East Toronto"/>
  </r>
  <r>
    <n v="6921"/>
    <x v="282"/>
    <x v="19"/>
    <n v="16"/>
    <n v="4"/>
    <x v="0"/>
    <x v="0"/>
    <s v="Toronto"/>
    <x v="8"/>
    <s v="East Toronto"/>
  </r>
  <r>
    <n v="6922"/>
    <x v="282"/>
    <x v="20"/>
    <n v="13"/>
    <n v="2"/>
    <x v="0"/>
    <x v="0"/>
    <s v="Toronto"/>
    <x v="8"/>
    <s v="East Toronto"/>
  </r>
  <r>
    <n v="6923"/>
    <x v="282"/>
    <x v="21"/>
    <n v="8"/>
    <n v="0"/>
    <x v="0"/>
    <x v="0"/>
    <s v="Toronto"/>
    <x v="8"/>
    <s v="East Toronto"/>
  </r>
  <r>
    <n v="6924"/>
    <x v="282"/>
    <x v="22"/>
    <n v="8"/>
    <n v="3"/>
    <x v="0"/>
    <x v="0"/>
    <s v="Toronto"/>
    <x v="8"/>
    <s v="East Toronto"/>
  </r>
  <r>
    <n v="6925"/>
    <x v="282"/>
    <x v="23"/>
    <n v="13"/>
    <n v="3"/>
    <x v="0"/>
    <x v="0"/>
    <s v="Toronto"/>
    <x v="8"/>
    <s v="East Toronto"/>
  </r>
  <r>
    <n v="6926"/>
    <x v="283"/>
    <x v="0"/>
    <n v="80"/>
    <n v="3"/>
    <x v="0"/>
    <x v="0"/>
    <s v="Toronto"/>
    <x v="8"/>
    <s v="East Toronto"/>
  </r>
  <r>
    <n v="6927"/>
    <x v="283"/>
    <x v="1"/>
    <n v="69"/>
    <n v="0"/>
    <x v="0"/>
    <x v="0"/>
    <s v="Toronto"/>
    <x v="8"/>
    <s v="East Toronto"/>
  </r>
  <r>
    <n v="6928"/>
    <x v="283"/>
    <x v="2"/>
    <n v="44"/>
    <n v="2"/>
    <x v="0"/>
    <x v="0"/>
    <s v="Toronto"/>
    <x v="8"/>
    <s v="East Toronto"/>
  </r>
  <r>
    <n v="6929"/>
    <x v="283"/>
    <x v="3"/>
    <n v="40"/>
    <n v="1"/>
    <x v="0"/>
    <x v="0"/>
    <s v="Toronto"/>
    <x v="8"/>
    <s v="East Toronto"/>
  </r>
  <r>
    <n v="6930"/>
    <x v="283"/>
    <x v="4"/>
    <n v="45"/>
    <n v="1"/>
    <x v="0"/>
    <x v="0"/>
    <s v="Toronto"/>
    <x v="8"/>
    <s v="East Toronto"/>
  </r>
  <r>
    <n v="6931"/>
    <x v="283"/>
    <x v="5"/>
    <n v="28"/>
    <n v="1"/>
    <x v="0"/>
    <x v="0"/>
    <s v="Toronto"/>
    <x v="8"/>
    <s v="East Toronto"/>
  </r>
  <r>
    <n v="6932"/>
    <x v="283"/>
    <x v="6"/>
    <n v="14"/>
    <n v="2"/>
    <x v="0"/>
    <x v="0"/>
    <s v="Toronto"/>
    <x v="8"/>
    <s v="East Toronto"/>
  </r>
  <r>
    <n v="6933"/>
    <x v="283"/>
    <x v="7"/>
    <n v="16"/>
    <n v="1"/>
    <x v="0"/>
    <x v="0"/>
    <s v="Toronto"/>
    <x v="8"/>
    <s v="East Toronto"/>
  </r>
  <r>
    <n v="6934"/>
    <x v="283"/>
    <x v="8"/>
    <n v="23"/>
    <n v="1"/>
    <x v="0"/>
    <x v="0"/>
    <s v="Toronto"/>
    <x v="8"/>
    <s v="East Toronto"/>
  </r>
  <r>
    <n v="6935"/>
    <x v="283"/>
    <x v="9"/>
    <n v="19"/>
    <n v="1"/>
    <x v="0"/>
    <x v="0"/>
    <s v="Toronto"/>
    <x v="8"/>
    <s v="East Toronto"/>
  </r>
  <r>
    <n v="6936"/>
    <x v="283"/>
    <x v="10"/>
    <n v="30"/>
    <n v="2"/>
    <x v="0"/>
    <x v="0"/>
    <s v="Toronto"/>
    <x v="8"/>
    <s v="East Toronto"/>
  </r>
  <r>
    <n v="6937"/>
    <x v="283"/>
    <x v="11"/>
    <n v="30"/>
    <n v="0"/>
    <x v="0"/>
    <x v="0"/>
    <s v="Toronto"/>
    <x v="8"/>
    <s v="East Toronto"/>
  </r>
  <r>
    <n v="6938"/>
    <x v="283"/>
    <x v="12"/>
    <n v="33"/>
    <n v="6"/>
    <x v="0"/>
    <x v="0"/>
    <s v="Toronto"/>
    <x v="8"/>
    <s v="East Toronto"/>
  </r>
  <r>
    <n v="6939"/>
    <x v="283"/>
    <x v="13"/>
    <n v="28"/>
    <n v="2"/>
    <x v="0"/>
    <x v="0"/>
    <s v="Toronto"/>
    <x v="8"/>
    <s v="East Toronto"/>
  </r>
  <r>
    <n v="6940"/>
    <x v="283"/>
    <x v="14"/>
    <n v="13"/>
    <n v="4"/>
    <x v="0"/>
    <x v="0"/>
    <s v="Toronto"/>
    <x v="8"/>
    <s v="East Toronto"/>
  </r>
  <r>
    <n v="6941"/>
    <x v="283"/>
    <x v="15"/>
    <n v="26"/>
    <n v="2"/>
    <x v="0"/>
    <x v="0"/>
    <s v="Toronto"/>
    <x v="8"/>
    <s v="East Toronto"/>
  </r>
  <r>
    <n v="6942"/>
    <x v="283"/>
    <x v="16"/>
    <n v="21"/>
    <n v="1"/>
    <x v="0"/>
    <x v="0"/>
    <s v="Toronto"/>
    <x v="8"/>
    <s v="East Toronto"/>
  </r>
  <r>
    <n v="6943"/>
    <x v="283"/>
    <x v="17"/>
    <n v="19"/>
    <n v="1"/>
    <x v="0"/>
    <x v="0"/>
    <s v="Toronto"/>
    <x v="8"/>
    <s v="East Toronto"/>
  </r>
  <r>
    <n v="6944"/>
    <x v="283"/>
    <x v="18"/>
    <n v="23"/>
    <n v="1"/>
    <x v="0"/>
    <x v="0"/>
    <s v="Toronto"/>
    <x v="8"/>
    <s v="East Toronto"/>
  </r>
  <r>
    <n v="6945"/>
    <x v="283"/>
    <x v="19"/>
    <n v="20"/>
    <n v="1"/>
    <x v="0"/>
    <x v="0"/>
    <s v="Toronto"/>
    <x v="8"/>
    <s v="East Toronto"/>
  </r>
  <r>
    <n v="6946"/>
    <x v="283"/>
    <x v="20"/>
    <n v="13"/>
    <n v="3"/>
    <x v="0"/>
    <x v="0"/>
    <s v="Toronto"/>
    <x v="8"/>
    <s v="East Toronto"/>
  </r>
  <r>
    <n v="6947"/>
    <x v="283"/>
    <x v="21"/>
    <n v="16"/>
    <n v="0"/>
    <x v="0"/>
    <x v="0"/>
    <s v="Toronto"/>
    <x v="8"/>
    <s v="East Toronto"/>
  </r>
  <r>
    <n v="6948"/>
    <x v="283"/>
    <x v="22"/>
    <n v="20"/>
    <n v="2"/>
    <x v="0"/>
    <x v="0"/>
    <s v="Toronto"/>
    <x v="8"/>
    <s v="East Toronto"/>
  </r>
  <r>
    <n v="6949"/>
    <x v="283"/>
    <x v="23"/>
    <n v="18"/>
    <n v="1"/>
    <x v="0"/>
    <x v="0"/>
    <s v="Toronto"/>
    <x v="8"/>
    <s v="East Toronto"/>
  </r>
  <r>
    <n v="6950"/>
    <x v="284"/>
    <x v="0"/>
    <n v="60"/>
    <n v="2"/>
    <x v="0"/>
    <x v="0"/>
    <s v="Toronto"/>
    <x v="8"/>
    <s v="Mid-East Toronto"/>
  </r>
  <r>
    <n v="6951"/>
    <x v="284"/>
    <x v="1"/>
    <n v="56"/>
    <n v="0"/>
    <x v="0"/>
    <x v="0"/>
    <s v="Toronto"/>
    <x v="8"/>
    <s v="Mid-East Toronto"/>
  </r>
  <r>
    <n v="6952"/>
    <x v="284"/>
    <x v="2"/>
    <n v="34"/>
    <n v="1"/>
    <x v="0"/>
    <x v="0"/>
    <s v="Toronto"/>
    <x v="8"/>
    <s v="Mid-East Toronto"/>
  </r>
  <r>
    <n v="6953"/>
    <x v="284"/>
    <x v="3"/>
    <n v="28"/>
    <n v="1"/>
    <x v="0"/>
    <x v="0"/>
    <s v="Toronto"/>
    <x v="8"/>
    <s v="Mid-East Toronto"/>
  </r>
  <r>
    <n v="6954"/>
    <x v="284"/>
    <x v="4"/>
    <n v="22"/>
    <n v="1"/>
    <x v="0"/>
    <x v="0"/>
    <s v="Toronto"/>
    <x v="8"/>
    <s v="Mid-East Toronto"/>
  </r>
  <r>
    <n v="6955"/>
    <x v="284"/>
    <x v="5"/>
    <n v="21"/>
    <n v="4"/>
    <x v="0"/>
    <x v="0"/>
    <s v="Toronto"/>
    <x v="8"/>
    <s v="Mid-East Toronto"/>
  </r>
  <r>
    <n v="6956"/>
    <x v="284"/>
    <x v="6"/>
    <n v="20"/>
    <n v="0"/>
    <x v="0"/>
    <x v="0"/>
    <s v="Toronto"/>
    <x v="8"/>
    <s v="Mid-East Toronto"/>
  </r>
  <r>
    <n v="6957"/>
    <x v="284"/>
    <x v="7"/>
    <n v="13"/>
    <n v="0"/>
    <x v="0"/>
    <x v="0"/>
    <s v="Toronto"/>
    <x v="8"/>
    <s v="Mid-East Toronto"/>
  </r>
  <r>
    <n v="6958"/>
    <x v="284"/>
    <x v="8"/>
    <n v="10"/>
    <n v="1"/>
    <x v="0"/>
    <x v="0"/>
    <s v="Toronto"/>
    <x v="8"/>
    <s v="Mid-East Toronto"/>
  </r>
  <r>
    <n v="6959"/>
    <x v="284"/>
    <x v="9"/>
    <n v="12"/>
    <n v="1"/>
    <x v="0"/>
    <x v="0"/>
    <s v="Toronto"/>
    <x v="8"/>
    <s v="Mid-East Toronto"/>
  </r>
  <r>
    <n v="6960"/>
    <x v="284"/>
    <x v="10"/>
    <n v="13"/>
    <n v="1"/>
    <x v="0"/>
    <x v="0"/>
    <s v="Toronto"/>
    <x v="8"/>
    <s v="Mid-East Toronto"/>
  </r>
  <r>
    <n v="6961"/>
    <x v="284"/>
    <x v="11"/>
    <n v="25"/>
    <n v="1"/>
    <x v="0"/>
    <x v="0"/>
    <s v="Toronto"/>
    <x v="8"/>
    <s v="Mid-East Toronto"/>
  </r>
  <r>
    <n v="6962"/>
    <x v="284"/>
    <x v="12"/>
    <n v="30"/>
    <n v="3"/>
    <x v="0"/>
    <x v="0"/>
    <s v="Toronto"/>
    <x v="8"/>
    <s v="Mid-East Toronto"/>
  </r>
  <r>
    <n v="6963"/>
    <x v="284"/>
    <x v="13"/>
    <n v="30"/>
    <n v="5"/>
    <x v="0"/>
    <x v="0"/>
    <s v="Toronto"/>
    <x v="8"/>
    <s v="Mid-East Toronto"/>
  </r>
  <r>
    <n v="6964"/>
    <x v="284"/>
    <x v="14"/>
    <n v="47"/>
    <n v="7"/>
    <x v="0"/>
    <x v="0"/>
    <s v="Toronto"/>
    <x v="8"/>
    <s v="Mid-East Toronto"/>
  </r>
  <r>
    <n v="6965"/>
    <x v="284"/>
    <x v="15"/>
    <n v="40"/>
    <n v="2"/>
    <x v="0"/>
    <x v="0"/>
    <s v="Toronto"/>
    <x v="8"/>
    <s v="Mid-East Toronto"/>
  </r>
  <r>
    <n v="6966"/>
    <x v="284"/>
    <x v="16"/>
    <n v="52"/>
    <n v="7"/>
    <x v="0"/>
    <x v="0"/>
    <s v="Toronto"/>
    <x v="8"/>
    <s v="Mid-East Toronto"/>
  </r>
  <r>
    <n v="6967"/>
    <x v="284"/>
    <x v="17"/>
    <n v="38"/>
    <n v="3"/>
    <x v="0"/>
    <x v="0"/>
    <s v="Toronto"/>
    <x v="8"/>
    <s v="Mid-East Toronto"/>
  </r>
  <r>
    <n v="6968"/>
    <x v="284"/>
    <x v="18"/>
    <n v="19"/>
    <n v="2"/>
    <x v="0"/>
    <x v="0"/>
    <s v="Toronto"/>
    <x v="8"/>
    <s v="Mid-East Toronto"/>
  </r>
  <r>
    <n v="6969"/>
    <x v="284"/>
    <x v="19"/>
    <n v="13"/>
    <n v="2"/>
    <x v="0"/>
    <x v="0"/>
    <s v="Toronto"/>
    <x v="8"/>
    <s v="Mid-East Toronto"/>
  </r>
  <r>
    <n v="6970"/>
    <x v="284"/>
    <x v="20"/>
    <n v="12"/>
    <n v="1"/>
    <x v="0"/>
    <x v="0"/>
    <s v="Toronto"/>
    <x v="8"/>
    <s v="Mid-East Toronto"/>
  </r>
  <r>
    <n v="6971"/>
    <x v="284"/>
    <x v="21"/>
    <n v="10"/>
    <n v="0"/>
    <x v="0"/>
    <x v="0"/>
    <s v="Toronto"/>
    <x v="8"/>
    <s v="Mid-East Toronto"/>
  </r>
  <r>
    <n v="6972"/>
    <x v="284"/>
    <x v="22"/>
    <n v="15"/>
    <n v="3"/>
    <x v="0"/>
    <x v="0"/>
    <s v="Toronto"/>
    <x v="8"/>
    <s v="Mid-East Toronto"/>
  </r>
  <r>
    <n v="6973"/>
    <x v="284"/>
    <x v="23"/>
    <n v="9"/>
    <n v="0"/>
    <x v="0"/>
    <x v="0"/>
    <s v="Toronto"/>
    <x v="8"/>
    <s v="Mid-East Toronto"/>
  </r>
  <r>
    <n v="6974"/>
    <x v="285"/>
    <x v="0"/>
    <n v="43"/>
    <n v="21"/>
    <x v="0"/>
    <x v="0"/>
    <s v="Toronto"/>
    <x v="8"/>
    <s v="North Toronto"/>
  </r>
  <r>
    <n v="6975"/>
    <x v="285"/>
    <x v="1"/>
    <n v="33"/>
    <n v="22"/>
    <x v="0"/>
    <x v="0"/>
    <s v="Toronto"/>
    <x v="8"/>
    <s v="North Toronto"/>
  </r>
  <r>
    <n v="6976"/>
    <x v="285"/>
    <x v="2"/>
    <n v="34"/>
    <n v="11"/>
    <x v="0"/>
    <x v="0"/>
    <s v="Toronto"/>
    <x v="8"/>
    <s v="North Toronto"/>
  </r>
  <r>
    <n v="6977"/>
    <x v="285"/>
    <x v="3"/>
    <n v="28"/>
    <n v="10"/>
    <x v="0"/>
    <x v="0"/>
    <s v="Toronto"/>
    <x v="8"/>
    <s v="North Toronto"/>
  </r>
  <r>
    <n v="6978"/>
    <x v="285"/>
    <x v="4"/>
    <n v="29"/>
    <n v="7"/>
    <x v="0"/>
    <x v="0"/>
    <s v="Toronto"/>
    <x v="8"/>
    <s v="North Toronto"/>
  </r>
  <r>
    <n v="6979"/>
    <x v="285"/>
    <x v="5"/>
    <n v="14"/>
    <n v="7"/>
    <x v="0"/>
    <x v="0"/>
    <s v="Toronto"/>
    <x v="8"/>
    <s v="North Toronto"/>
  </r>
  <r>
    <n v="6980"/>
    <x v="285"/>
    <x v="6"/>
    <n v="24"/>
    <n v="6"/>
    <x v="0"/>
    <x v="0"/>
    <s v="Toronto"/>
    <x v="8"/>
    <s v="North Toronto"/>
  </r>
  <r>
    <n v="6981"/>
    <x v="285"/>
    <x v="7"/>
    <n v="20"/>
    <n v="6"/>
    <x v="0"/>
    <x v="0"/>
    <s v="Toronto"/>
    <x v="8"/>
    <s v="North Toronto"/>
  </r>
  <r>
    <n v="6982"/>
    <x v="285"/>
    <x v="8"/>
    <n v="18"/>
    <n v="2"/>
    <x v="0"/>
    <x v="0"/>
    <s v="Toronto"/>
    <x v="8"/>
    <s v="North Toronto"/>
  </r>
  <r>
    <n v="6983"/>
    <x v="285"/>
    <x v="9"/>
    <n v="23"/>
    <n v="7"/>
    <x v="0"/>
    <x v="0"/>
    <s v="Toronto"/>
    <x v="8"/>
    <s v="North Toronto"/>
  </r>
  <r>
    <n v="6984"/>
    <x v="285"/>
    <x v="10"/>
    <n v="7"/>
    <n v="9"/>
    <x v="0"/>
    <x v="0"/>
    <s v="Toronto"/>
    <x v="8"/>
    <s v="North Toronto"/>
  </r>
  <r>
    <n v="6985"/>
    <x v="285"/>
    <x v="11"/>
    <n v="14"/>
    <n v="9"/>
    <x v="0"/>
    <x v="0"/>
    <s v="Toronto"/>
    <x v="8"/>
    <s v="North Toronto"/>
  </r>
  <r>
    <n v="6986"/>
    <x v="285"/>
    <x v="12"/>
    <n v="10"/>
    <n v="12"/>
    <x v="0"/>
    <x v="0"/>
    <s v="Toronto"/>
    <x v="8"/>
    <s v="North Toronto"/>
  </r>
  <r>
    <n v="6987"/>
    <x v="285"/>
    <x v="13"/>
    <n v="12"/>
    <n v="10"/>
    <x v="0"/>
    <x v="0"/>
    <s v="Toronto"/>
    <x v="8"/>
    <s v="North Toronto"/>
  </r>
  <r>
    <n v="6988"/>
    <x v="285"/>
    <x v="14"/>
    <n v="9"/>
    <n v="6"/>
    <x v="0"/>
    <x v="0"/>
    <s v="Toronto"/>
    <x v="8"/>
    <s v="North Toronto"/>
  </r>
  <r>
    <n v="6989"/>
    <x v="285"/>
    <x v="15"/>
    <n v="7"/>
    <n v="9"/>
    <x v="0"/>
    <x v="0"/>
    <s v="Toronto"/>
    <x v="8"/>
    <s v="North Toronto"/>
  </r>
  <r>
    <n v="6990"/>
    <x v="285"/>
    <x v="16"/>
    <n v="10"/>
    <n v="7"/>
    <x v="0"/>
    <x v="0"/>
    <s v="Toronto"/>
    <x v="8"/>
    <s v="North Toronto"/>
  </r>
  <r>
    <n v="6991"/>
    <x v="285"/>
    <x v="17"/>
    <n v="18"/>
    <n v="5"/>
    <x v="0"/>
    <x v="0"/>
    <s v="Toronto"/>
    <x v="8"/>
    <s v="North Toronto"/>
  </r>
  <r>
    <n v="6992"/>
    <x v="285"/>
    <x v="18"/>
    <n v="13"/>
    <n v="5"/>
    <x v="0"/>
    <x v="0"/>
    <s v="Toronto"/>
    <x v="8"/>
    <s v="North Toronto"/>
  </r>
  <r>
    <n v="6993"/>
    <x v="285"/>
    <x v="19"/>
    <n v="4"/>
    <n v="3"/>
    <x v="0"/>
    <x v="0"/>
    <s v="Toronto"/>
    <x v="8"/>
    <s v="North Toronto"/>
  </r>
  <r>
    <n v="6994"/>
    <x v="285"/>
    <x v="20"/>
    <n v="4"/>
    <n v="4"/>
    <x v="0"/>
    <x v="0"/>
    <s v="Toronto"/>
    <x v="8"/>
    <s v="North Toronto"/>
  </r>
  <r>
    <n v="6995"/>
    <x v="285"/>
    <x v="21"/>
    <n v="6"/>
    <n v="3"/>
    <x v="0"/>
    <x v="0"/>
    <s v="Toronto"/>
    <x v="8"/>
    <s v="North Toronto"/>
  </r>
  <r>
    <n v="6996"/>
    <x v="285"/>
    <x v="22"/>
    <n v="4"/>
    <n v="7"/>
    <x v="0"/>
    <x v="0"/>
    <s v="Toronto"/>
    <x v="8"/>
    <s v="North Toronto"/>
  </r>
  <r>
    <n v="6997"/>
    <x v="285"/>
    <x v="23"/>
    <n v="5"/>
    <n v="8"/>
    <x v="0"/>
    <x v="0"/>
    <s v="Toronto"/>
    <x v="8"/>
    <s v="North Toronto"/>
  </r>
  <r>
    <n v="6998"/>
    <x v="286"/>
    <x v="0"/>
    <n v="35"/>
    <n v="2"/>
    <x v="0"/>
    <x v="0"/>
    <s v="Toronto"/>
    <x v="8"/>
    <s v="North Toronto"/>
  </r>
  <r>
    <n v="6999"/>
    <x v="286"/>
    <x v="1"/>
    <n v="36"/>
    <n v="9"/>
    <x v="0"/>
    <x v="0"/>
    <s v="Toronto"/>
    <x v="8"/>
    <s v="North Toronto"/>
  </r>
  <r>
    <n v="7000"/>
    <x v="286"/>
    <x v="2"/>
    <n v="12"/>
    <n v="9"/>
    <x v="0"/>
    <x v="0"/>
    <s v="Toronto"/>
    <x v="8"/>
    <s v="North Toronto"/>
  </r>
  <r>
    <n v="7001"/>
    <x v="286"/>
    <x v="3"/>
    <n v="17"/>
    <n v="2"/>
    <x v="0"/>
    <x v="0"/>
    <s v="Toronto"/>
    <x v="8"/>
    <s v="North Toronto"/>
  </r>
  <r>
    <n v="7002"/>
    <x v="286"/>
    <x v="4"/>
    <n v="11"/>
    <n v="2"/>
    <x v="0"/>
    <x v="0"/>
    <s v="Toronto"/>
    <x v="8"/>
    <s v="North Toronto"/>
  </r>
  <r>
    <n v="7003"/>
    <x v="286"/>
    <x v="5"/>
    <n v="13"/>
    <n v="3"/>
    <x v="0"/>
    <x v="0"/>
    <s v="Toronto"/>
    <x v="8"/>
    <s v="North Toronto"/>
  </r>
  <r>
    <n v="7004"/>
    <x v="286"/>
    <x v="6"/>
    <n v="11"/>
    <n v="0"/>
    <x v="0"/>
    <x v="0"/>
    <s v="Toronto"/>
    <x v="8"/>
    <s v="North Toronto"/>
  </r>
  <r>
    <n v="7005"/>
    <x v="286"/>
    <x v="7"/>
    <n v="11"/>
    <n v="2"/>
    <x v="0"/>
    <x v="0"/>
    <s v="Toronto"/>
    <x v="8"/>
    <s v="North Toronto"/>
  </r>
  <r>
    <n v="7006"/>
    <x v="286"/>
    <x v="8"/>
    <n v="16"/>
    <n v="0"/>
    <x v="0"/>
    <x v="0"/>
    <s v="Toronto"/>
    <x v="8"/>
    <s v="North Toronto"/>
  </r>
  <r>
    <n v="7007"/>
    <x v="286"/>
    <x v="9"/>
    <n v="6"/>
    <n v="2"/>
    <x v="0"/>
    <x v="0"/>
    <s v="Toronto"/>
    <x v="8"/>
    <s v="North Toronto"/>
  </r>
  <r>
    <n v="7008"/>
    <x v="286"/>
    <x v="10"/>
    <n v="6"/>
    <n v="4"/>
    <x v="0"/>
    <x v="0"/>
    <s v="Toronto"/>
    <x v="8"/>
    <s v="North Toronto"/>
  </r>
  <r>
    <n v="7009"/>
    <x v="286"/>
    <x v="11"/>
    <n v="13"/>
    <n v="7"/>
    <x v="0"/>
    <x v="0"/>
    <s v="Toronto"/>
    <x v="8"/>
    <s v="North Toronto"/>
  </r>
  <r>
    <n v="7010"/>
    <x v="286"/>
    <x v="12"/>
    <n v="9"/>
    <n v="9"/>
    <x v="0"/>
    <x v="0"/>
    <s v="Toronto"/>
    <x v="8"/>
    <s v="North Toronto"/>
  </r>
  <r>
    <n v="7011"/>
    <x v="286"/>
    <x v="13"/>
    <n v="20"/>
    <n v="7"/>
    <x v="0"/>
    <x v="0"/>
    <s v="Toronto"/>
    <x v="8"/>
    <s v="North Toronto"/>
  </r>
  <r>
    <n v="7012"/>
    <x v="286"/>
    <x v="14"/>
    <n v="23"/>
    <n v="3"/>
    <x v="0"/>
    <x v="0"/>
    <s v="Toronto"/>
    <x v="8"/>
    <s v="North Toronto"/>
  </r>
  <r>
    <n v="7013"/>
    <x v="286"/>
    <x v="15"/>
    <n v="25"/>
    <n v="10"/>
    <x v="0"/>
    <x v="0"/>
    <s v="Toronto"/>
    <x v="8"/>
    <s v="North Toronto"/>
  </r>
  <r>
    <n v="7014"/>
    <x v="286"/>
    <x v="16"/>
    <n v="16"/>
    <n v="7"/>
    <x v="0"/>
    <x v="0"/>
    <s v="Toronto"/>
    <x v="8"/>
    <s v="North Toronto"/>
  </r>
  <r>
    <n v="7015"/>
    <x v="286"/>
    <x v="17"/>
    <n v="12"/>
    <n v="2"/>
    <x v="0"/>
    <x v="0"/>
    <s v="Toronto"/>
    <x v="8"/>
    <s v="North Toronto"/>
  </r>
  <r>
    <n v="7016"/>
    <x v="286"/>
    <x v="18"/>
    <n v="5"/>
    <n v="2"/>
    <x v="0"/>
    <x v="0"/>
    <s v="Toronto"/>
    <x v="8"/>
    <s v="North Toronto"/>
  </r>
  <r>
    <n v="7017"/>
    <x v="286"/>
    <x v="19"/>
    <n v="11"/>
    <n v="1"/>
    <x v="0"/>
    <x v="0"/>
    <s v="Toronto"/>
    <x v="8"/>
    <s v="North Toronto"/>
  </r>
  <r>
    <n v="7018"/>
    <x v="286"/>
    <x v="20"/>
    <n v="5"/>
    <n v="2"/>
    <x v="0"/>
    <x v="0"/>
    <s v="Toronto"/>
    <x v="8"/>
    <s v="North Toronto"/>
  </r>
  <r>
    <n v="7019"/>
    <x v="286"/>
    <x v="21"/>
    <n v="11"/>
    <n v="1"/>
    <x v="0"/>
    <x v="0"/>
    <s v="Toronto"/>
    <x v="8"/>
    <s v="North Toronto"/>
  </r>
  <r>
    <n v="7020"/>
    <x v="286"/>
    <x v="22"/>
    <n v="4"/>
    <n v="2"/>
    <x v="0"/>
    <x v="0"/>
    <s v="Toronto"/>
    <x v="8"/>
    <s v="North Toronto"/>
  </r>
  <r>
    <n v="7021"/>
    <x v="286"/>
    <x v="23"/>
    <n v="13"/>
    <n v="4"/>
    <x v="0"/>
    <x v="0"/>
    <s v="Toronto"/>
    <x v="8"/>
    <s v="North Toronto"/>
  </r>
  <r>
    <n v="7022"/>
    <x v="287"/>
    <x v="0"/>
    <n v="24"/>
    <n v="1"/>
    <x v="0"/>
    <x v="0"/>
    <s v="Toronto"/>
    <x v="8"/>
    <s v="North Toronto"/>
  </r>
  <r>
    <n v="7023"/>
    <x v="287"/>
    <x v="1"/>
    <n v="11"/>
    <n v="0"/>
    <x v="0"/>
    <x v="0"/>
    <s v="Toronto"/>
    <x v="8"/>
    <s v="North Toronto"/>
  </r>
  <r>
    <n v="7024"/>
    <x v="287"/>
    <x v="2"/>
    <n v="29"/>
    <n v="0"/>
    <x v="0"/>
    <x v="0"/>
    <s v="Toronto"/>
    <x v="8"/>
    <s v="North Toronto"/>
  </r>
  <r>
    <n v="7025"/>
    <x v="287"/>
    <x v="3"/>
    <n v="17"/>
    <n v="1"/>
    <x v="0"/>
    <x v="0"/>
    <s v="Toronto"/>
    <x v="8"/>
    <s v="North Toronto"/>
  </r>
  <r>
    <n v="7026"/>
    <x v="287"/>
    <x v="4"/>
    <n v="10"/>
    <n v="1"/>
    <x v="0"/>
    <x v="0"/>
    <s v="Toronto"/>
    <x v="8"/>
    <s v="North Toronto"/>
  </r>
  <r>
    <n v="7027"/>
    <x v="287"/>
    <x v="5"/>
    <n v="11"/>
    <n v="0"/>
    <x v="0"/>
    <x v="0"/>
    <s v="Toronto"/>
    <x v="8"/>
    <s v="North Toronto"/>
  </r>
  <r>
    <n v="7028"/>
    <x v="287"/>
    <x v="6"/>
    <n v="15"/>
    <n v="0"/>
    <x v="0"/>
    <x v="0"/>
    <s v="Toronto"/>
    <x v="8"/>
    <s v="North Toronto"/>
  </r>
  <r>
    <n v="7029"/>
    <x v="287"/>
    <x v="7"/>
    <n v="3"/>
    <n v="0"/>
    <x v="0"/>
    <x v="0"/>
    <s v="Toronto"/>
    <x v="8"/>
    <s v="North Toronto"/>
  </r>
  <r>
    <n v="7030"/>
    <x v="287"/>
    <x v="8"/>
    <n v="9"/>
    <n v="0"/>
    <x v="0"/>
    <x v="0"/>
    <s v="Toronto"/>
    <x v="8"/>
    <s v="North Toronto"/>
  </r>
  <r>
    <n v="7031"/>
    <x v="287"/>
    <x v="9"/>
    <n v="7"/>
    <n v="0"/>
    <x v="0"/>
    <x v="0"/>
    <s v="Toronto"/>
    <x v="8"/>
    <s v="North Toronto"/>
  </r>
  <r>
    <n v="7032"/>
    <x v="287"/>
    <x v="10"/>
    <n v="7"/>
    <n v="0"/>
    <x v="0"/>
    <x v="0"/>
    <s v="Toronto"/>
    <x v="8"/>
    <s v="North Toronto"/>
  </r>
  <r>
    <n v="7033"/>
    <x v="287"/>
    <x v="11"/>
    <n v="10"/>
    <n v="0"/>
    <x v="0"/>
    <x v="0"/>
    <s v="Toronto"/>
    <x v="8"/>
    <s v="North Toronto"/>
  </r>
  <r>
    <n v="7034"/>
    <x v="287"/>
    <x v="12"/>
    <n v="8"/>
    <n v="0"/>
    <x v="0"/>
    <x v="0"/>
    <s v="Toronto"/>
    <x v="8"/>
    <s v="North Toronto"/>
  </r>
  <r>
    <n v="7035"/>
    <x v="287"/>
    <x v="13"/>
    <n v="8"/>
    <n v="1"/>
    <x v="0"/>
    <x v="0"/>
    <s v="Toronto"/>
    <x v="8"/>
    <s v="North Toronto"/>
  </r>
  <r>
    <n v="7036"/>
    <x v="287"/>
    <x v="14"/>
    <n v="7"/>
    <n v="0"/>
    <x v="0"/>
    <x v="0"/>
    <s v="Toronto"/>
    <x v="8"/>
    <s v="North Toronto"/>
  </r>
  <r>
    <n v="7037"/>
    <x v="287"/>
    <x v="15"/>
    <n v="10"/>
    <n v="0"/>
    <x v="0"/>
    <x v="0"/>
    <s v="Toronto"/>
    <x v="8"/>
    <s v="North Toronto"/>
  </r>
  <r>
    <n v="7038"/>
    <x v="287"/>
    <x v="16"/>
    <n v="5"/>
    <n v="0"/>
    <x v="0"/>
    <x v="0"/>
    <s v="Toronto"/>
    <x v="8"/>
    <s v="North Toronto"/>
  </r>
  <r>
    <n v="7039"/>
    <x v="287"/>
    <x v="17"/>
    <n v="14"/>
    <n v="0"/>
    <x v="0"/>
    <x v="0"/>
    <s v="Toronto"/>
    <x v="8"/>
    <s v="North Toronto"/>
  </r>
  <r>
    <n v="7040"/>
    <x v="287"/>
    <x v="18"/>
    <n v="2"/>
    <n v="0"/>
    <x v="0"/>
    <x v="0"/>
    <s v="Toronto"/>
    <x v="8"/>
    <s v="North Toronto"/>
  </r>
  <r>
    <n v="7041"/>
    <x v="287"/>
    <x v="19"/>
    <n v="3"/>
    <n v="0"/>
    <x v="0"/>
    <x v="0"/>
    <s v="Toronto"/>
    <x v="8"/>
    <s v="North Toronto"/>
  </r>
  <r>
    <n v="7042"/>
    <x v="287"/>
    <x v="20"/>
    <n v="4"/>
    <n v="0"/>
    <x v="0"/>
    <x v="0"/>
    <s v="Toronto"/>
    <x v="8"/>
    <s v="North Toronto"/>
  </r>
  <r>
    <n v="7043"/>
    <x v="287"/>
    <x v="21"/>
    <n v="6"/>
    <n v="1"/>
    <x v="0"/>
    <x v="0"/>
    <s v="Toronto"/>
    <x v="8"/>
    <s v="North Toronto"/>
  </r>
  <r>
    <n v="7044"/>
    <x v="287"/>
    <x v="22"/>
    <n v="8"/>
    <n v="1"/>
    <x v="0"/>
    <x v="0"/>
    <s v="Toronto"/>
    <x v="8"/>
    <s v="North Toronto"/>
  </r>
  <r>
    <n v="7045"/>
    <x v="287"/>
    <x v="23"/>
    <n v="4"/>
    <n v="0"/>
    <x v="0"/>
    <x v="0"/>
    <s v="Toronto"/>
    <x v="8"/>
    <s v="North Toronto"/>
  </r>
  <r>
    <n v="7046"/>
    <x v="288"/>
    <x v="0"/>
    <n v="71"/>
    <n v="3"/>
    <x v="0"/>
    <x v="0"/>
    <s v="Toronto"/>
    <x v="8"/>
    <s v="North Toronto"/>
  </r>
  <r>
    <n v="7047"/>
    <x v="288"/>
    <x v="1"/>
    <n v="55"/>
    <n v="6"/>
    <x v="0"/>
    <x v="0"/>
    <s v="Toronto"/>
    <x v="8"/>
    <s v="North Toronto"/>
  </r>
  <r>
    <n v="7048"/>
    <x v="288"/>
    <x v="2"/>
    <n v="39"/>
    <n v="3"/>
    <x v="0"/>
    <x v="0"/>
    <s v="Toronto"/>
    <x v="8"/>
    <s v="North Toronto"/>
  </r>
  <r>
    <n v="7049"/>
    <x v="288"/>
    <x v="3"/>
    <n v="24"/>
    <n v="5"/>
    <x v="0"/>
    <x v="0"/>
    <s v="Toronto"/>
    <x v="8"/>
    <s v="North Toronto"/>
  </r>
  <r>
    <n v="7050"/>
    <x v="288"/>
    <x v="4"/>
    <n v="25"/>
    <n v="1"/>
    <x v="0"/>
    <x v="0"/>
    <s v="Toronto"/>
    <x v="8"/>
    <s v="North Toronto"/>
  </r>
  <r>
    <n v="7051"/>
    <x v="288"/>
    <x v="5"/>
    <n v="11"/>
    <n v="0"/>
    <x v="0"/>
    <x v="0"/>
    <s v="Toronto"/>
    <x v="8"/>
    <s v="North Toronto"/>
  </r>
  <r>
    <n v="7052"/>
    <x v="288"/>
    <x v="6"/>
    <n v="26"/>
    <n v="1"/>
    <x v="0"/>
    <x v="0"/>
    <s v="Toronto"/>
    <x v="8"/>
    <s v="North Toronto"/>
  </r>
  <r>
    <n v="7053"/>
    <x v="288"/>
    <x v="7"/>
    <n v="26"/>
    <n v="1"/>
    <x v="0"/>
    <x v="0"/>
    <s v="Toronto"/>
    <x v="8"/>
    <s v="North Toronto"/>
  </r>
  <r>
    <n v="7054"/>
    <x v="288"/>
    <x v="8"/>
    <n v="12"/>
    <n v="1"/>
    <x v="0"/>
    <x v="0"/>
    <s v="Toronto"/>
    <x v="8"/>
    <s v="North Toronto"/>
  </r>
  <r>
    <n v="7055"/>
    <x v="288"/>
    <x v="9"/>
    <n v="9"/>
    <n v="2"/>
    <x v="0"/>
    <x v="0"/>
    <s v="Toronto"/>
    <x v="8"/>
    <s v="North Toronto"/>
  </r>
  <r>
    <n v="7056"/>
    <x v="288"/>
    <x v="10"/>
    <n v="16"/>
    <n v="4"/>
    <x v="0"/>
    <x v="0"/>
    <s v="Toronto"/>
    <x v="8"/>
    <s v="North Toronto"/>
  </r>
  <r>
    <n v="7057"/>
    <x v="288"/>
    <x v="11"/>
    <n v="35"/>
    <n v="3"/>
    <x v="0"/>
    <x v="0"/>
    <s v="Toronto"/>
    <x v="8"/>
    <s v="North Toronto"/>
  </r>
  <r>
    <n v="7058"/>
    <x v="288"/>
    <x v="12"/>
    <n v="39"/>
    <n v="6"/>
    <x v="0"/>
    <x v="0"/>
    <s v="Toronto"/>
    <x v="8"/>
    <s v="North Toronto"/>
  </r>
  <r>
    <n v="7059"/>
    <x v="288"/>
    <x v="13"/>
    <n v="30"/>
    <n v="5"/>
    <x v="0"/>
    <x v="0"/>
    <s v="Toronto"/>
    <x v="8"/>
    <s v="North Toronto"/>
  </r>
  <r>
    <n v="7060"/>
    <x v="288"/>
    <x v="14"/>
    <n v="21"/>
    <n v="6"/>
    <x v="0"/>
    <x v="0"/>
    <s v="Toronto"/>
    <x v="8"/>
    <s v="North Toronto"/>
  </r>
  <r>
    <n v="7061"/>
    <x v="288"/>
    <x v="15"/>
    <n v="20"/>
    <n v="7"/>
    <x v="0"/>
    <x v="0"/>
    <s v="Toronto"/>
    <x v="8"/>
    <s v="North Toronto"/>
  </r>
  <r>
    <n v="7062"/>
    <x v="288"/>
    <x v="16"/>
    <n v="22"/>
    <n v="1"/>
    <x v="0"/>
    <x v="0"/>
    <s v="Toronto"/>
    <x v="8"/>
    <s v="North Toronto"/>
  </r>
  <r>
    <n v="7063"/>
    <x v="288"/>
    <x v="17"/>
    <n v="8"/>
    <n v="0"/>
    <x v="0"/>
    <x v="0"/>
    <s v="Toronto"/>
    <x v="8"/>
    <s v="North Toronto"/>
  </r>
  <r>
    <n v="7064"/>
    <x v="288"/>
    <x v="18"/>
    <n v="14"/>
    <n v="1"/>
    <x v="0"/>
    <x v="0"/>
    <s v="Toronto"/>
    <x v="8"/>
    <s v="North Toronto"/>
  </r>
  <r>
    <n v="7065"/>
    <x v="288"/>
    <x v="19"/>
    <n v="15"/>
    <n v="0"/>
    <x v="0"/>
    <x v="0"/>
    <s v="Toronto"/>
    <x v="8"/>
    <s v="North Toronto"/>
  </r>
  <r>
    <n v="7066"/>
    <x v="288"/>
    <x v="20"/>
    <n v="14"/>
    <n v="1"/>
    <x v="0"/>
    <x v="0"/>
    <s v="Toronto"/>
    <x v="8"/>
    <s v="North Toronto"/>
  </r>
  <r>
    <n v="7067"/>
    <x v="288"/>
    <x v="21"/>
    <n v="11"/>
    <n v="1"/>
    <x v="0"/>
    <x v="0"/>
    <s v="Toronto"/>
    <x v="8"/>
    <s v="North Toronto"/>
  </r>
  <r>
    <n v="7068"/>
    <x v="288"/>
    <x v="22"/>
    <n v="20"/>
    <n v="3"/>
    <x v="0"/>
    <x v="0"/>
    <s v="Toronto"/>
    <x v="8"/>
    <s v="North Toronto"/>
  </r>
  <r>
    <n v="7069"/>
    <x v="288"/>
    <x v="23"/>
    <n v="19"/>
    <n v="4"/>
    <x v="0"/>
    <x v="0"/>
    <s v="Toronto"/>
    <x v="8"/>
    <s v="North Toronto"/>
  </r>
  <r>
    <n v="7070"/>
    <x v="289"/>
    <x v="0"/>
    <n v="20"/>
    <n v="6"/>
    <x v="0"/>
    <x v="0"/>
    <s v="Toronto"/>
    <x v="8"/>
    <s v="Mid-East Toronto"/>
  </r>
  <r>
    <n v="7071"/>
    <x v="289"/>
    <x v="1"/>
    <n v="15"/>
    <n v="5"/>
    <x v="0"/>
    <x v="0"/>
    <s v="Toronto"/>
    <x v="8"/>
    <s v="Mid-East Toronto"/>
  </r>
  <r>
    <n v="7072"/>
    <x v="289"/>
    <x v="2"/>
    <n v="12"/>
    <n v="3"/>
    <x v="0"/>
    <x v="0"/>
    <s v="Toronto"/>
    <x v="8"/>
    <s v="Mid-East Toronto"/>
  </r>
  <r>
    <n v="7073"/>
    <x v="289"/>
    <x v="3"/>
    <n v="8"/>
    <n v="7"/>
    <x v="0"/>
    <x v="0"/>
    <s v="Toronto"/>
    <x v="8"/>
    <s v="Mid-East Toronto"/>
  </r>
  <r>
    <n v="7074"/>
    <x v="289"/>
    <x v="4"/>
    <n v="22"/>
    <n v="5"/>
    <x v="0"/>
    <x v="0"/>
    <s v="Toronto"/>
    <x v="8"/>
    <s v="Mid-East Toronto"/>
  </r>
  <r>
    <n v="7075"/>
    <x v="289"/>
    <x v="5"/>
    <n v="10"/>
    <n v="3"/>
    <x v="0"/>
    <x v="0"/>
    <s v="Toronto"/>
    <x v="8"/>
    <s v="Mid-East Toronto"/>
  </r>
  <r>
    <n v="7076"/>
    <x v="289"/>
    <x v="6"/>
    <n v="6"/>
    <n v="4"/>
    <x v="0"/>
    <x v="0"/>
    <s v="Toronto"/>
    <x v="8"/>
    <s v="Mid-East Toronto"/>
  </r>
  <r>
    <n v="7077"/>
    <x v="289"/>
    <x v="7"/>
    <n v="5"/>
    <n v="4"/>
    <x v="0"/>
    <x v="0"/>
    <s v="Toronto"/>
    <x v="8"/>
    <s v="Mid-East Toronto"/>
  </r>
  <r>
    <n v="7078"/>
    <x v="289"/>
    <x v="8"/>
    <n v="8"/>
    <n v="3"/>
    <x v="0"/>
    <x v="0"/>
    <s v="Toronto"/>
    <x v="8"/>
    <s v="Mid-East Toronto"/>
  </r>
  <r>
    <n v="7079"/>
    <x v="289"/>
    <x v="9"/>
    <n v="4"/>
    <n v="3"/>
    <x v="0"/>
    <x v="0"/>
    <s v="Toronto"/>
    <x v="8"/>
    <s v="Mid-East Toronto"/>
  </r>
  <r>
    <n v="7080"/>
    <x v="289"/>
    <x v="10"/>
    <n v="4"/>
    <n v="4"/>
    <x v="0"/>
    <x v="0"/>
    <s v="Toronto"/>
    <x v="8"/>
    <s v="Mid-East Toronto"/>
  </r>
  <r>
    <n v="7081"/>
    <x v="289"/>
    <x v="11"/>
    <n v="13"/>
    <n v="10"/>
    <x v="0"/>
    <x v="0"/>
    <s v="Toronto"/>
    <x v="8"/>
    <s v="Mid-East Toronto"/>
  </r>
  <r>
    <n v="7082"/>
    <x v="289"/>
    <x v="12"/>
    <n v="7"/>
    <n v="13"/>
    <x v="0"/>
    <x v="0"/>
    <s v="Toronto"/>
    <x v="8"/>
    <s v="Mid-East Toronto"/>
  </r>
  <r>
    <n v="7083"/>
    <x v="289"/>
    <x v="13"/>
    <n v="13"/>
    <n v="5"/>
    <x v="0"/>
    <x v="0"/>
    <s v="Toronto"/>
    <x v="8"/>
    <s v="Mid-East Toronto"/>
  </r>
  <r>
    <n v="7084"/>
    <x v="289"/>
    <x v="14"/>
    <n v="7"/>
    <n v="8"/>
    <x v="0"/>
    <x v="0"/>
    <s v="Toronto"/>
    <x v="8"/>
    <s v="Mid-East Toronto"/>
  </r>
  <r>
    <n v="7085"/>
    <x v="289"/>
    <x v="15"/>
    <n v="4"/>
    <n v="11"/>
    <x v="0"/>
    <x v="0"/>
    <s v="Toronto"/>
    <x v="8"/>
    <s v="Mid-East Toronto"/>
  </r>
  <r>
    <n v="7086"/>
    <x v="289"/>
    <x v="16"/>
    <n v="5"/>
    <n v="3"/>
    <x v="0"/>
    <x v="0"/>
    <s v="Toronto"/>
    <x v="8"/>
    <s v="Mid-East Toronto"/>
  </r>
  <r>
    <n v="7087"/>
    <x v="289"/>
    <x v="17"/>
    <n v="4"/>
    <n v="3"/>
    <x v="0"/>
    <x v="0"/>
    <s v="Toronto"/>
    <x v="8"/>
    <s v="Mid-East Toronto"/>
  </r>
  <r>
    <n v="7088"/>
    <x v="289"/>
    <x v="18"/>
    <n v="7"/>
    <n v="6"/>
    <x v="0"/>
    <x v="0"/>
    <s v="Toronto"/>
    <x v="8"/>
    <s v="Mid-East Toronto"/>
  </r>
  <r>
    <n v="7089"/>
    <x v="289"/>
    <x v="19"/>
    <n v="3"/>
    <n v="1"/>
    <x v="0"/>
    <x v="0"/>
    <s v="Toronto"/>
    <x v="8"/>
    <s v="Mid-East Toronto"/>
  </r>
  <r>
    <n v="7090"/>
    <x v="289"/>
    <x v="20"/>
    <n v="1"/>
    <n v="4"/>
    <x v="0"/>
    <x v="0"/>
    <s v="Toronto"/>
    <x v="8"/>
    <s v="Mid-East Toronto"/>
  </r>
  <r>
    <n v="7091"/>
    <x v="289"/>
    <x v="21"/>
    <n v="3"/>
    <n v="9"/>
    <x v="0"/>
    <x v="0"/>
    <s v="Toronto"/>
    <x v="8"/>
    <s v="Mid-East Toronto"/>
  </r>
  <r>
    <n v="7092"/>
    <x v="289"/>
    <x v="22"/>
    <n v="2"/>
    <n v="6"/>
    <x v="0"/>
    <x v="0"/>
    <s v="Toronto"/>
    <x v="8"/>
    <s v="Mid-East Toronto"/>
  </r>
  <r>
    <n v="7093"/>
    <x v="289"/>
    <x v="23"/>
    <n v="5"/>
    <n v="8"/>
    <x v="0"/>
    <x v="0"/>
    <s v="Toronto"/>
    <x v="8"/>
    <s v="Mid-East Toronto"/>
  </r>
  <r>
    <n v="7094"/>
    <x v="290"/>
    <x v="0"/>
    <n v="54"/>
    <n v="1"/>
    <x v="0"/>
    <x v="0"/>
    <s v="Toronto"/>
    <x v="8"/>
    <s v="North Toronto"/>
  </r>
  <r>
    <n v="7095"/>
    <x v="290"/>
    <x v="1"/>
    <n v="41"/>
    <n v="2"/>
    <x v="0"/>
    <x v="0"/>
    <s v="Toronto"/>
    <x v="8"/>
    <s v="North Toronto"/>
  </r>
  <r>
    <n v="7096"/>
    <x v="290"/>
    <x v="2"/>
    <n v="35"/>
    <n v="1"/>
    <x v="0"/>
    <x v="0"/>
    <s v="Toronto"/>
    <x v="8"/>
    <s v="North Toronto"/>
  </r>
  <r>
    <n v="7097"/>
    <x v="290"/>
    <x v="3"/>
    <n v="24"/>
    <n v="1"/>
    <x v="0"/>
    <x v="0"/>
    <s v="Toronto"/>
    <x v="8"/>
    <s v="North Toronto"/>
  </r>
  <r>
    <n v="7098"/>
    <x v="290"/>
    <x v="4"/>
    <n v="25"/>
    <n v="1"/>
    <x v="0"/>
    <x v="0"/>
    <s v="Toronto"/>
    <x v="8"/>
    <s v="North Toronto"/>
  </r>
  <r>
    <n v="7099"/>
    <x v="290"/>
    <x v="5"/>
    <n v="25"/>
    <n v="1"/>
    <x v="0"/>
    <x v="0"/>
    <s v="Toronto"/>
    <x v="8"/>
    <s v="North Toronto"/>
  </r>
  <r>
    <n v="7100"/>
    <x v="290"/>
    <x v="6"/>
    <n v="22"/>
    <n v="0"/>
    <x v="0"/>
    <x v="0"/>
    <s v="Toronto"/>
    <x v="8"/>
    <s v="North Toronto"/>
  </r>
  <r>
    <n v="7101"/>
    <x v="290"/>
    <x v="7"/>
    <n v="15"/>
    <n v="0"/>
    <x v="0"/>
    <x v="0"/>
    <s v="Toronto"/>
    <x v="8"/>
    <s v="North Toronto"/>
  </r>
  <r>
    <n v="7102"/>
    <x v="290"/>
    <x v="8"/>
    <n v="17"/>
    <n v="0"/>
    <x v="0"/>
    <x v="0"/>
    <s v="Toronto"/>
    <x v="8"/>
    <s v="North Toronto"/>
  </r>
  <r>
    <n v="7103"/>
    <x v="290"/>
    <x v="9"/>
    <n v="8"/>
    <n v="2"/>
    <x v="0"/>
    <x v="0"/>
    <s v="Toronto"/>
    <x v="8"/>
    <s v="North Toronto"/>
  </r>
  <r>
    <n v="7104"/>
    <x v="290"/>
    <x v="10"/>
    <n v="15"/>
    <n v="2"/>
    <x v="0"/>
    <x v="0"/>
    <s v="Toronto"/>
    <x v="8"/>
    <s v="North Toronto"/>
  </r>
  <r>
    <n v="7105"/>
    <x v="290"/>
    <x v="11"/>
    <n v="19"/>
    <n v="0"/>
    <x v="0"/>
    <x v="0"/>
    <s v="Toronto"/>
    <x v="8"/>
    <s v="North Toronto"/>
  </r>
  <r>
    <n v="7106"/>
    <x v="290"/>
    <x v="12"/>
    <n v="12"/>
    <n v="1"/>
    <x v="0"/>
    <x v="0"/>
    <s v="Toronto"/>
    <x v="8"/>
    <s v="North Toronto"/>
  </r>
  <r>
    <n v="7107"/>
    <x v="290"/>
    <x v="13"/>
    <n v="20"/>
    <n v="4"/>
    <x v="0"/>
    <x v="0"/>
    <s v="Toronto"/>
    <x v="8"/>
    <s v="North Toronto"/>
  </r>
  <r>
    <n v="7108"/>
    <x v="290"/>
    <x v="14"/>
    <n v="13"/>
    <n v="1"/>
    <x v="0"/>
    <x v="0"/>
    <s v="Toronto"/>
    <x v="8"/>
    <s v="North Toronto"/>
  </r>
  <r>
    <n v="7109"/>
    <x v="290"/>
    <x v="15"/>
    <n v="16"/>
    <n v="1"/>
    <x v="0"/>
    <x v="0"/>
    <s v="Toronto"/>
    <x v="8"/>
    <s v="North Toronto"/>
  </r>
  <r>
    <n v="7110"/>
    <x v="290"/>
    <x v="16"/>
    <n v="9"/>
    <n v="0"/>
    <x v="0"/>
    <x v="0"/>
    <s v="Toronto"/>
    <x v="8"/>
    <s v="North Toronto"/>
  </r>
  <r>
    <n v="7111"/>
    <x v="290"/>
    <x v="17"/>
    <n v="11"/>
    <n v="1"/>
    <x v="0"/>
    <x v="0"/>
    <s v="Toronto"/>
    <x v="8"/>
    <s v="North Toronto"/>
  </r>
  <r>
    <n v="7112"/>
    <x v="290"/>
    <x v="18"/>
    <n v="5"/>
    <n v="3"/>
    <x v="0"/>
    <x v="0"/>
    <s v="Toronto"/>
    <x v="8"/>
    <s v="North Toronto"/>
  </r>
  <r>
    <n v="7113"/>
    <x v="290"/>
    <x v="19"/>
    <n v="2"/>
    <n v="0"/>
    <x v="0"/>
    <x v="0"/>
    <s v="Toronto"/>
    <x v="8"/>
    <s v="North Toronto"/>
  </r>
  <r>
    <n v="7114"/>
    <x v="290"/>
    <x v="20"/>
    <n v="6"/>
    <n v="1"/>
    <x v="0"/>
    <x v="0"/>
    <s v="Toronto"/>
    <x v="8"/>
    <s v="North Toronto"/>
  </r>
  <r>
    <n v="7115"/>
    <x v="290"/>
    <x v="21"/>
    <n v="13"/>
    <n v="1"/>
    <x v="0"/>
    <x v="0"/>
    <s v="Toronto"/>
    <x v="8"/>
    <s v="North Toronto"/>
  </r>
  <r>
    <n v="7116"/>
    <x v="290"/>
    <x v="22"/>
    <n v="13"/>
    <n v="0"/>
    <x v="0"/>
    <x v="0"/>
    <s v="Toronto"/>
    <x v="8"/>
    <s v="North Toronto"/>
  </r>
  <r>
    <n v="7117"/>
    <x v="290"/>
    <x v="23"/>
    <n v="18"/>
    <n v="1"/>
    <x v="0"/>
    <x v="0"/>
    <s v="Toronto"/>
    <x v="8"/>
    <s v="North Toronto"/>
  </r>
  <r>
    <n v="7118"/>
    <x v="291"/>
    <x v="0"/>
    <n v="39"/>
    <n v="9"/>
    <x v="0"/>
    <x v="0"/>
    <s v="Toronto"/>
    <x v="8"/>
    <s v="Mid-West Toronto"/>
  </r>
  <r>
    <n v="7119"/>
    <x v="291"/>
    <x v="1"/>
    <n v="29"/>
    <n v="9"/>
    <x v="0"/>
    <x v="0"/>
    <s v="Toronto"/>
    <x v="8"/>
    <s v="Mid-West Toronto"/>
  </r>
  <r>
    <n v="7120"/>
    <x v="291"/>
    <x v="2"/>
    <n v="20"/>
    <n v="4"/>
    <x v="0"/>
    <x v="0"/>
    <s v="Toronto"/>
    <x v="8"/>
    <s v="Mid-West Toronto"/>
  </r>
  <r>
    <n v="7121"/>
    <x v="291"/>
    <x v="3"/>
    <n v="16"/>
    <n v="6"/>
    <x v="0"/>
    <x v="0"/>
    <s v="Toronto"/>
    <x v="8"/>
    <s v="Mid-West Toronto"/>
  </r>
  <r>
    <n v="7122"/>
    <x v="291"/>
    <x v="4"/>
    <n v="25"/>
    <n v="5"/>
    <x v="0"/>
    <x v="0"/>
    <s v="Toronto"/>
    <x v="8"/>
    <s v="Mid-West Toronto"/>
  </r>
  <r>
    <n v="7123"/>
    <x v="291"/>
    <x v="5"/>
    <n v="14"/>
    <n v="6"/>
    <x v="0"/>
    <x v="0"/>
    <s v="Toronto"/>
    <x v="8"/>
    <s v="Mid-West Toronto"/>
  </r>
  <r>
    <n v="7124"/>
    <x v="291"/>
    <x v="6"/>
    <n v="5"/>
    <n v="5"/>
    <x v="0"/>
    <x v="0"/>
    <s v="Toronto"/>
    <x v="8"/>
    <s v="Mid-West Toronto"/>
  </r>
  <r>
    <n v="7125"/>
    <x v="291"/>
    <x v="7"/>
    <n v="10"/>
    <n v="5"/>
    <x v="0"/>
    <x v="0"/>
    <s v="Toronto"/>
    <x v="8"/>
    <s v="Mid-West Toronto"/>
  </r>
  <r>
    <n v="7126"/>
    <x v="291"/>
    <x v="8"/>
    <n v="11"/>
    <n v="3"/>
    <x v="0"/>
    <x v="0"/>
    <s v="Toronto"/>
    <x v="8"/>
    <s v="Mid-West Toronto"/>
  </r>
  <r>
    <n v="7127"/>
    <x v="291"/>
    <x v="9"/>
    <n v="5"/>
    <n v="3"/>
    <x v="0"/>
    <x v="0"/>
    <s v="Toronto"/>
    <x v="8"/>
    <s v="Mid-West Toronto"/>
  </r>
  <r>
    <n v="7128"/>
    <x v="291"/>
    <x v="10"/>
    <n v="4"/>
    <n v="8"/>
    <x v="0"/>
    <x v="0"/>
    <s v="Toronto"/>
    <x v="8"/>
    <s v="Mid-West Toronto"/>
  </r>
  <r>
    <n v="7129"/>
    <x v="291"/>
    <x v="11"/>
    <n v="15"/>
    <n v="2"/>
    <x v="0"/>
    <x v="0"/>
    <s v="Toronto"/>
    <x v="8"/>
    <s v="Mid-West Toronto"/>
  </r>
  <r>
    <n v="7130"/>
    <x v="291"/>
    <x v="12"/>
    <n v="14"/>
    <n v="5"/>
    <x v="0"/>
    <x v="0"/>
    <s v="Toronto"/>
    <x v="8"/>
    <s v="Mid-West Toronto"/>
  </r>
  <r>
    <n v="7131"/>
    <x v="291"/>
    <x v="13"/>
    <n v="11"/>
    <n v="7"/>
    <x v="0"/>
    <x v="0"/>
    <s v="Toronto"/>
    <x v="8"/>
    <s v="Mid-West Toronto"/>
  </r>
  <r>
    <n v="7132"/>
    <x v="291"/>
    <x v="14"/>
    <n v="11"/>
    <n v="9"/>
    <x v="0"/>
    <x v="0"/>
    <s v="Toronto"/>
    <x v="8"/>
    <s v="Mid-West Toronto"/>
  </r>
  <r>
    <n v="7133"/>
    <x v="291"/>
    <x v="15"/>
    <n v="13"/>
    <n v="2"/>
    <x v="0"/>
    <x v="0"/>
    <s v="Toronto"/>
    <x v="8"/>
    <s v="Mid-West Toronto"/>
  </r>
  <r>
    <n v="7134"/>
    <x v="291"/>
    <x v="16"/>
    <n v="17"/>
    <n v="3"/>
    <x v="0"/>
    <x v="0"/>
    <s v="Toronto"/>
    <x v="8"/>
    <s v="Mid-West Toronto"/>
  </r>
  <r>
    <n v="7135"/>
    <x v="291"/>
    <x v="17"/>
    <n v="6"/>
    <n v="7"/>
    <x v="0"/>
    <x v="0"/>
    <s v="Toronto"/>
    <x v="8"/>
    <s v="Mid-West Toronto"/>
  </r>
  <r>
    <n v="7136"/>
    <x v="291"/>
    <x v="18"/>
    <n v="11"/>
    <n v="7"/>
    <x v="0"/>
    <x v="0"/>
    <s v="Toronto"/>
    <x v="8"/>
    <s v="Mid-West Toronto"/>
  </r>
  <r>
    <n v="7137"/>
    <x v="291"/>
    <x v="19"/>
    <n v="3"/>
    <n v="4"/>
    <x v="0"/>
    <x v="0"/>
    <s v="Toronto"/>
    <x v="8"/>
    <s v="Mid-West Toronto"/>
  </r>
  <r>
    <n v="7138"/>
    <x v="291"/>
    <x v="20"/>
    <n v="4"/>
    <n v="5"/>
    <x v="0"/>
    <x v="0"/>
    <s v="Toronto"/>
    <x v="8"/>
    <s v="Mid-West Toronto"/>
  </r>
  <r>
    <n v="7139"/>
    <x v="291"/>
    <x v="21"/>
    <n v="10"/>
    <n v="3"/>
    <x v="0"/>
    <x v="0"/>
    <s v="Toronto"/>
    <x v="8"/>
    <s v="Mid-West Toronto"/>
  </r>
  <r>
    <n v="7140"/>
    <x v="291"/>
    <x v="22"/>
    <n v="4"/>
    <n v="2"/>
    <x v="0"/>
    <x v="0"/>
    <s v="Toronto"/>
    <x v="8"/>
    <s v="Mid-West Toronto"/>
  </r>
  <r>
    <n v="7141"/>
    <x v="291"/>
    <x v="23"/>
    <n v="9"/>
    <n v="4"/>
    <x v="0"/>
    <x v="0"/>
    <s v="Toronto"/>
    <x v="8"/>
    <s v="Mid-West Toronto"/>
  </r>
  <r>
    <n v="7142"/>
    <x v="292"/>
    <x v="0"/>
    <n v="19"/>
    <n v="0"/>
    <x v="1"/>
    <x v="0"/>
    <s v="Toronto"/>
    <x v="8"/>
    <s v="Mid-East Toronto"/>
  </r>
  <r>
    <n v="7143"/>
    <x v="292"/>
    <x v="1"/>
    <n v="21"/>
    <n v="1"/>
    <x v="1"/>
    <x v="0"/>
    <s v="Toronto"/>
    <x v="8"/>
    <s v="Mid-East Toronto"/>
  </r>
  <r>
    <n v="7144"/>
    <x v="292"/>
    <x v="2"/>
    <n v="25"/>
    <n v="1"/>
    <x v="1"/>
    <x v="0"/>
    <s v="Toronto"/>
    <x v="8"/>
    <s v="Mid-East Toronto"/>
  </r>
  <r>
    <n v="7145"/>
    <x v="292"/>
    <x v="3"/>
    <n v="8"/>
    <n v="1"/>
    <x v="1"/>
    <x v="0"/>
    <s v="Toronto"/>
    <x v="8"/>
    <s v="Mid-East Toronto"/>
  </r>
  <r>
    <n v="7146"/>
    <x v="292"/>
    <x v="4"/>
    <n v="20"/>
    <n v="0"/>
    <x v="1"/>
    <x v="0"/>
    <s v="Toronto"/>
    <x v="8"/>
    <s v="Mid-East Toronto"/>
  </r>
  <r>
    <n v="7147"/>
    <x v="292"/>
    <x v="5"/>
    <n v="15"/>
    <n v="0"/>
    <x v="1"/>
    <x v="0"/>
    <s v="Toronto"/>
    <x v="8"/>
    <s v="Mid-East Toronto"/>
  </r>
  <r>
    <n v="7148"/>
    <x v="292"/>
    <x v="6"/>
    <n v="14"/>
    <n v="3"/>
    <x v="1"/>
    <x v="0"/>
    <s v="Toronto"/>
    <x v="8"/>
    <s v="Mid-East Toronto"/>
  </r>
  <r>
    <n v="7149"/>
    <x v="292"/>
    <x v="7"/>
    <n v="9"/>
    <n v="1"/>
    <x v="1"/>
    <x v="0"/>
    <s v="Toronto"/>
    <x v="8"/>
    <s v="Mid-East Toronto"/>
  </r>
  <r>
    <n v="7150"/>
    <x v="292"/>
    <x v="8"/>
    <n v="15"/>
    <n v="1"/>
    <x v="1"/>
    <x v="0"/>
    <s v="Toronto"/>
    <x v="8"/>
    <s v="Mid-East Toronto"/>
  </r>
  <r>
    <n v="7151"/>
    <x v="292"/>
    <x v="9"/>
    <n v="3"/>
    <n v="3"/>
    <x v="1"/>
    <x v="0"/>
    <s v="Toronto"/>
    <x v="8"/>
    <s v="Mid-East Toronto"/>
  </r>
  <r>
    <n v="7152"/>
    <x v="292"/>
    <x v="10"/>
    <n v="11"/>
    <n v="3"/>
    <x v="1"/>
    <x v="0"/>
    <s v="Toronto"/>
    <x v="8"/>
    <s v="Mid-East Toronto"/>
  </r>
  <r>
    <n v="7153"/>
    <x v="292"/>
    <x v="11"/>
    <n v="25"/>
    <n v="2"/>
    <x v="1"/>
    <x v="0"/>
    <s v="Toronto"/>
    <x v="8"/>
    <s v="Mid-East Toronto"/>
  </r>
  <r>
    <n v="7154"/>
    <x v="292"/>
    <x v="12"/>
    <n v="27"/>
    <n v="1"/>
    <x v="1"/>
    <x v="0"/>
    <s v="Toronto"/>
    <x v="8"/>
    <s v="Mid-East Toronto"/>
  </r>
  <r>
    <n v="7155"/>
    <x v="292"/>
    <x v="13"/>
    <n v="42"/>
    <n v="2"/>
    <x v="1"/>
    <x v="0"/>
    <s v="Toronto"/>
    <x v="8"/>
    <s v="Mid-East Toronto"/>
  </r>
  <r>
    <n v="7156"/>
    <x v="292"/>
    <x v="14"/>
    <n v="36"/>
    <n v="0"/>
    <x v="1"/>
    <x v="0"/>
    <s v="Toronto"/>
    <x v="8"/>
    <s v="Mid-East Toronto"/>
  </r>
  <r>
    <n v="7157"/>
    <x v="292"/>
    <x v="15"/>
    <n v="26"/>
    <n v="0"/>
    <x v="1"/>
    <x v="0"/>
    <s v="Toronto"/>
    <x v="8"/>
    <s v="Mid-East Toronto"/>
  </r>
  <r>
    <n v="7158"/>
    <x v="292"/>
    <x v="16"/>
    <n v="32"/>
    <n v="1"/>
    <x v="1"/>
    <x v="0"/>
    <s v="Toronto"/>
    <x v="8"/>
    <s v="Mid-East Toronto"/>
  </r>
  <r>
    <n v="7159"/>
    <x v="292"/>
    <x v="17"/>
    <n v="13"/>
    <n v="2"/>
    <x v="1"/>
    <x v="0"/>
    <s v="Toronto"/>
    <x v="8"/>
    <s v="Mid-East Toronto"/>
  </r>
  <r>
    <n v="7160"/>
    <x v="292"/>
    <x v="18"/>
    <n v="11"/>
    <n v="0"/>
    <x v="1"/>
    <x v="0"/>
    <s v="Toronto"/>
    <x v="8"/>
    <s v="Mid-East Toronto"/>
  </r>
  <r>
    <n v="7161"/>
    <x v="292"/>
    <x v="19"/>
    <n v="10"/>
    <n v="1"/>
    <x v="1"/>
    <x v="0"/>
    <s v="Toronto"/>
    <x v="8"/>
    <s v="Mid-East Toronto"/>
  </r>
  <r>
    <n v="7162"/>
    <x v="292"/>
    <x v="20"/>
    <n v="6"/>
    <n v="1"/>
    <x v="1"/>
    <x v="0"/>
    <s v="Toronto"/>
    <x v="8"/>
    <s v="Mid-East Toronto"/>
  </r>
  <r>
    <n v="7163"/>
    <x v="292"/>
    <x v="21"/>
    <n v="6"/>
    <n v="0"/>
    <x v="1"/>
    <x v="0"/>
    <s v="Toronto"/>
    <x v="8"/>
    <s v="Mid-East Toronto"/>
  </r>
  <r>
    <n v="7164"/>
    <x v="292"/>
    <x v="22"/>
    <n v="4"/>
    <n v="1"/>
    <x v="1"/>
    <x v="0"/>
    <s v="Toronto"/>
    <x v="8"/>
    <s v="Mid-East Toronto"/>
  </r>
  <r>
    <n v="7165"/>
    <x v="292"/>
    <x v="23"/>
    <n v="3"/>
    <n v="1"/>
    <x v="1"/>
    <x v="0"/>
    <s v="Toronto"/>
    <x v="8"/>
    <s v="Mid-East Toronto"/>
  </r>
  <r>
    <n v="7166"/>
    <x v="293"/>
    <x v="0"/>
    <n v="70"/>
    <n v="4"/>
    <x v="0"/>
    <x v="0"/>
    <s v="Toronto"/>
    <x v="8"/>
    <s v="Mid-East Toronto"/>
  </r>
  <r>
    <n v="7167"/>
    <x v="293"/>
    <x v="1"/>
    <n v="45"/>
    <n v="4"/>
    <x v="0"/>
    <x v="0"/>
    <s v="Toronto"/>
    <x v="8"/>
    <s v="Mid-East Toronto"/>
  </r>
  <r>
    <n v="7168"/>
    <x v="293"/>
    <x v="2"/>
    <n v="33"/>
    <n v="7"/>
    <x v="0"/>
    <x v="0"/>
    <s v="Toronto"/>
    <x v="8"/>
    <s v="Mid-East Toronto"/>
  </r>
  <r>
    <n v="7169"/>
    <x v="293"/>
    <x v="3"/>
    <n v="29"/>
    <n v="3"/>
    <x v="0"/>
    <x v="0"/>
    <s v="Toronto"/>
    <x v="8"/>
    <s v="Mid-East Toronto"/>
  </r>
  <r>
    <n v="7170"/>
    <x v="293"/>
    <x v="4"/>
    <n v="23"/>
    <n v="3"/>
    <x v="0"/>
    <x v="0"/>
    <s v="Toronto"/>
    <x v="8"/>
    <s v="Mid-East Toronto"/>
  </r>
  <r>
    <n v="7171"/>
    <x v="293"/>
    <x v="5"/>
    <n v="19"/>
    <n v="1"/>
    <x v="0"/>
    <x v="0"/>
    <s v="Toronto"/>
    <x v="8"/>
    <s v="Mid-East Toronto"/>
  </r>
  <r>
    <n v="7172"/>
    <x v="293"/>
    <x v="6"/>
    <n v="22"/>
    <n v="3"/>
    <x v="0"/>
    <x v="0"/>
    <s v="Toronto"/>
    <x v="8"/>
    <s v="Mid-East Toronto"/>
  </r>
  <r>
    <n v="7173"/>
    <x v="293"/>
    <x v="7"/>
    <n v="17"/>
    <n v="2"/>
    <x v="0"/>
    <x v="0"/>
    <s v="Toronto"/>
    <x v="8"/>
    <s v="Mid-East Toronto"/>
  </r>
  <r>
    <n v="7174"/>
    <x v="293"/>
    <x v="8"/>
    <n v="20"/>
    <n v="1"/>
    <x v="0"/>
    <x v="0"/>
    <s v="Toronto"/>
    <x v="8"/>
    <s v="Mid-East Toronto"/>
  </r>
  <r>
    <n v="7175"/>
    <x v="293"/>
    <x v="9"/>
    <n v="10"/>
    <n v="2"/>
    <x v="0"/>
    <x v="0"/>
    <s v="Toronto"/>
    <x v="8"/>
    <s v="Mid-East Toronto"/>
  </r>
  <r>
    <n v="7176"/>
    <x v="293"/>
    <x v="10"/>
    <n v="23"/>
    <n v="3"/>
    <x v="0"/>
    <x v="0"/>
    <s v="Toronto"/>
    <x v="8"/>
    <s v="Mid-East Toronto"/>
  </r>
  <r>
    <n v="7177"/>
    <x v="293"/>
    <x v="11"/>
    <n v="21"/>
    <n v="5"/>
    <x v="0"/>
    <x v="0"/>
    <s v="Toronto"/>
    <x v="8"/>
    <s v="Mid-East Toronto"/>
  </r>
  <r>
    <n v="7178"/>
    <x v="293"/>
    <x v="12"/>
    <n v="36"/>
    <n v="8"/>
    <x v="0"/>
    <x v="0"/>
    <s v="Toronto"/>
    <x v="8"/>
    <s v="Mid-East Toronto"/>
  </r>
  <r>
    <n v="7179"/>
    <x v="293"/>
    <x v="13"/>
    <n v="36"/>
    <n v="11"/>
    <x v="0"/>
    <x v="0"/>
    <s v="Toronto"/>
    <x v="8"/>
    <s v="Mid-East Toronto"/>
  </r>
  <r>
    <n v="7180"/>
    <x v="293"/>
    <x v="14"/>
    <n v="33"/>
    <n v="10"/>
    <x v="0"/>
    <x v="0"/>
    <s v="Toronto"/>
    <x v="8"/>
    <s v="Mid-East Toronto"/>
  </r>
  <r>
    <n v="7181"/>
    <x v="293"/>
    <x v="15"/>
    <n v="19"/>
    <n v="6"/>
    <x v="0"/>
    <x v="0"/>
    <s v="Toronto"/>
    <x v="8"/>
    <s v="Mid-East Toronto"/>
  </r>
  <r>
    <n v="7182"/>
    <x v="293"/>
    <x v="16"/>
    <n v="28"/>
    <n v="4"/>
    <x v="0"/>
    <x v="0"/>
    <s v="Toronto"/>
    <x v="8"/>
    <s v="Mid-East Toronto"/>
  </r>
  <r>
    <n v="7183"/>
    <x v="293"/>
    <x v="17"/>
    <n v="19"/>
    <n v="3"/>
    <x v="0"/>
    <x v="0"/>
    <s v="Toronto"/>
    <x v="8"/>
    <s v="Mid-East Toronto"/>
  </r>
  <r>
    <n v="7184"/>
    <x v="293"/>
    <x v="18"/>
    <n v="16"/>
    <n v="3"/>
    <x v="0"/>
    <x v="0"/>
    <s v="Toronto"/>
    <x v="8"/>
    <s v="Mid-East Toronto"/>
  </r>
  <r>
    <n v="7185"/>
    <x v="293"/>
    <x v="19"/>
    <n v="21"/>
    <n v="3"/>
    <x v="0"/>
    <x v="0"/>
    <s v="Toronto"/>
    <x v="8"/>
    <s v="Mid-East Toronto"/>
  </r>
  <r>
    <n v="7186"/>
    <x v="293"/>
    <x v="20"/>
    <n v="16"/>
    <n v="2"/>
    <x v="0"/>
    <x v="0"/>
    <s v="Toronto"/>
    <x v="8"/>
    <s v="Mid-East Toronto"/>
  </r>
  <r>
    <n v="7187"/>
    <x v="293"/>
    <x v="21"/>
    <n v="18"/>
    <n v="2"/>
    <x v="0"/>
    <x v="0"/>
    <s v="Toronto"/>
    <x v="8"/>
    <s v="Mid-East Toronto"/>
  </r>
  <r>
    <n v="7188"/>
    <x v="293"/>
    <x v="22"/>
    <n v="20"/>
    <n v="4"/>
    <x v="0"/>
    <x v="0"/>
    <s v="Toronto"/>
    <x v="8"/>
    <s v="Mid-East Toronto"/>
  </r>
  <r>
    <n v="7189"/>
    <x v="293"/>
    <x v="23"/>
    <n v="17"/>
    <n v="9"/>
    <x v="0"/>
    <x v="0"/>
    <s v="Toronto"/>
    <x v="8"/>
    <s v="Mid-East Toronto"/>
  </r>
  <r>
    <n v="7190"/>
    <x v="294"/>
    <x v="0"/>
    <n v="69"/>
    <n v="1"/>
    <x v="1"/>
    <x v="0"/>
    <s v="Toronto"/>
    <x v="8"/>
    <s v="Mid-East Toronto"/>
  </r>
  <r>
    <n v="7191"/>
    <x v="294"/>
    <x v="1"/>
    <n v="64"/>
    <n v="1"/>
    <x v="1"/>
    <x v="0"/>
    <s v="Toronto"/>
    <x v="8"/>
    <s v="Mid-East Toronto"/>
  </r>
  <r>
    <n v="7192"/>
    <x v="294"/>
    <x v="2"/>
    <n v="49"/>
    <n v="0"/>
    <x v="1"/>
    <x v="0"/>
    <s v="Toronto"/>
    <x v="8"/>
    <s v="Mid-East Toronto"/>
  </r>
  <r>
    <n v="7193"/>
    <x v="294"/>
    <x v="3"/>
    <n v="45"/>
    <n v="3"/>
    <x v="1"/>
    <x v="0"/>
    <s v="Toronto"/>
    <x v="8"/>
    <s v="Mid-East Toronto"/>
  </r>
  <r>
    <n v="7194"/>
    <x v="294"/>
    <x v="4"/>
    <n v="39"/>
    <n v="1"/>
    <x v="1"/>
    <x v="0"/>
    <s v="Toronto"/>
    <x v="8"/>
    <s v="Mid-East Toronto"/>
  </r>
  <r>
    <n v="7195"/>
    <x v="294"/>
    <x v="5"/>
    <n v="29"/>
    <n v="2"/>
    <x v="1"/>
    <x v="0"/>
    <s v="Toronto"/>
    <x v="8"/>
    <s v="Mid-East Toronto"/>
  </r>
  <r>
    <n v="7196"/>
    <x v="294"/>
    <x v="6"/>
    <n v="21"/>
    <n v="0"/>
    <x v="1"/>
    <x v="0"/>
    <s v="Toronto"/>
    <x v="8"/>
    <s v="Mid-East Toronto"/>
  </r>
  <r>
    <n v="7197"/>
    <x v="294"/>
    <x v="7"/>
    <n v="15"/>
    <n v="0"/>
    <x v="1"/>
    <x v="0"/>
    <s v="Toronto"/>
    <x v="8"/>
    <s v="Mid-East Toronto"/>
  </r>
  <r>
    <n v="7198"/>
    <x v="294"/>
    <x v="8"/>
    <n v="17"/>
    <n v="1"/>
    <x v="1"/>
    <x v="0"/>
    <s v="Toronto"/>
    <x v="8"/>
    <s v="Mid-East Toronto"/>
  </r>
  <r>
    <n v="7199"/>
    <x v="294"/>
    <x v="9"/>
    <n v="16"/>
    <n v="0"/>
    <x v="1"/>
    <x v="0"/>
    <s v="Toronto"/>
    <x v="8"/>
    <s v="Mid-East Toronto"/>
  </r>
  <r>
    <n v="7200"/>
    <x v="294"/>
    <x v="10"/>
    <n v="25"/>
    <n v="1"/>
    <x v="1"/>
    <x v="0"/>
    <s v="Toronto"/>
    <x v="8"/>
    <s v="Mid-East Toronto"/>
  </r>
  <r>
    <n v="7201"/>
    <x v="294"/>
    <x v="11"/>
    <n v="26"/>
    <n v="1"/>
    <x v="1"/>
    <x v="0"/>
    <s v="Toronto"/>
    <x v="8"/>
    <s v="Mid-East Toronto"/>
  </r>
  <r>
    <n v="7202"/>
    <x v="294"/>
    <x v="12"/>
    <n v="45"/>
    <n v="5"/>
    <x v="1"/>
    <x v="0"/>
    <s v="Toronto"/>
    <x v="8"/>
    <s v="Mid-East Toronto"/>
  </r>
  <r>
    <n v="7203"/>
    <x v="294"/>
    <x v="13"/>
    <n v="33"/>
    <n v="1"/>
    <x v="1"/>
    <x v="0"/>
    <s v="Toronto"/>
    <x v="8"/>
    <s v="Mid-East Toronto"/>
  </r>
  <r>
    <n v="7204"/>
    <x v="294"/>
    <x v="14"/>
    <n v="52"/>
    <n v="0"/>
    <x v="1"/>
    <x v="0"/>
    <s v="Toronto"/>
    <x v="8"/>
    <s v="Mid-East Toronto"/>
  </r>
  <r>
    <n v="7205"/>
    <x v="294"/>
    <x v="15"/>
    <n v="47"/>
    <n v="4"/>
    <x v="1"/>
    <x v="0"/>
    <s v="Toronto"/>
    <x v="8"/>
    <s v="Mid-East Toronto"/>
  </r>
  <r>
    <n v="7206"/>
    <x v="294"/>
    <x v="16"/>
    <n v="44"/>
    <n v="2"/>
    <x v="1"/>
    <x v="0"/>
    <s v="Toronto"/>
    <x v="8"/>
    <s v="Mid-East Toronto"/>
  </r>
  <r>
    <n v="7207"/>
    <x v="294"/>
    <x v="17"/>
    <n v="31"/>
    <n v="3"/>
    <x v="1"/>
    <x v="0"/>
    <s v="Toronto"/>
    <x v="8"/>
    <s v="Mid-East Toronto"/>
  </r>
  <r>
    <n v="7208"/>
    <x v="294"/>
    <x v="18"/>
    <n v="21"/>
    <n v="1"/>
    <x v="1"/>
    <x v="0"/>
    <s v="Toronto"/>
    <x v="8"/>
    <s v="Mid-East Toronto"/>
  </r>
  <r>
    <n v="7209"/>
    <x v="294"/>
    <x v="19"/>
    <n v="15"/>
    <n v="2"/>
    <x v="1"/>
    <x v="0"/>
    <s v="Toronto"/>
    <x v="8"/>
    <s v="Mid-East Toronto"/>
  </r>
  <r>
    <n v="7210"/>
    <x v="294"/>
    <x v="20"/>
    <n v="12"/>
    <n v="2"/>
    <x v="1"/>
    <x v="0"/>
    <s v="Toronto"/>
    <x v="8"/>
    <s v="Mid-East Toronto"/>
  </r>
  <r>
    <n v="7211"/>
    <x v="294"/>
    <x v="21"/>
    <n v="14"/>
    <n v="1"/>
    <x v="1"/>
    <x v="0"/>
    <s v="Toronto"/>
    <x v="8"/>
    <s v="Mid-East Toronto"/>
  </r>
  <r>
    <n v="7212"/>
    <x v="294"/>
    <x v="22"/>
    <n v="18"/>
    <n v="2"/>
    <x v="1"/>
    <x v="0"/>
    <s v="Toronto"/>
    <x v="8"/>
    <s v="Mid-East Toronto"/>
  </r>
  <r>
    <n v="7213"/>
    <x v="294"/>
    <x v="23"/>
    <n v="20"/>
    <n v="4"/>
    <x v="1"/>
    <x v="0"/>
    <s v="Toronto"/>
    <x v="8"/>
    <s v="Mid-East Toronto"/>
  </r>
  <r>
    <n v="7214"/>
    <x v="295"/>
    <x v="0"/>
    <n v="28"/>
    <n v="2"/>
    <x v="0"/>
    <x v="0"/>
    <s v="Toronto"/>
    <x v="8"/>
    <s v="Mid-East Toronto"/>
  </r>
  <r>
    <n v="7215"/>
    <x v="295"/>
    <x v="1"/>
    <n v="33"/>
    <n v="3"/>
    <x v="0"/>
    <x v="0"/>
    <s v="Toronto"/>
    <x v="8"/>
    <s v="Mid-East Toronto"/>
  </r>
  <r>
    <n v="7216"/>
    <x v="295"/>
    <x v="2"/>
    <n v="23"/>
    <n v="2"/>
    <x v="0"/>
    <x v="0"/>
    <s v="Toronto"/>
    <x v="8"/>
    <s v="Mid-East Toronto"/>
  </r>
  <r>
    <n v="7217"/>
    <x v="295"/>
    <x v="3"/>
    <n v="28"/>
    <n v="2"/>
    <x v="0"/>
    <x v="0"/>
    <s v="Toronto"/>
    <x v="8"/>
    <s v="Mid-East Toronto"/>
  </r>
  <r>
    <n v="7218"/>
    <x v="295"/>
    <x v="4"/>
    <n v="15"/>
    <n v="4"/>
    <x v="0"/>
    <x v="0"/>
    <s v="Toronto"/>
    <x v="8"/>
    <s v="Mid-East Toronto"/>
  </r>
  <r>
    <n v="7219"/>
    <x v="295"/>
    <x v="5"/>
    <n v="13"/>
    <n v="2"/>
    <x v="0"/>
    <x v="0"/>
    <s v="Toronto"/>
    <x v="8"/>
    <s v="Mid-East Toronto"/>
  </r>
  <r>
    <n v="7220"/>
    <x v="295"/>
    <x v="6"/>
    <n v="6"/>
    <n v="1"/>
    <x v="0"/>
    <x v="0"/>
    <s v="Toronto"/>
    <x v="8"/>
    <s v="Mid-East Toronto"/>
  </r>
  <r>
    <n v="7221"/>
    <x v="295"/>
    <x v="7"/>
    <n v="12"/>
    <n v="6"/>
    <x v="0"/>
    <x v="0"/>
    <s v="Toronto"/>
    <x v="8"/>
    <s v="Mid-East Toronto"/>
  </r>
  <r>
    <n v="7222"/>
    <x v="295"/>
    <x v="8"/>
    <n v="12"/>
    <n v="0"/>
    <x v="0"/>
    <x v="0"/>
    <s v="Toronto"/>
    <x v="8"/>
    <s v="Mid-East Toronto"/>
  </r>
  <r>
    <n v="7223"/>
    <x v="295"/>
    <x v="9"/>
    <n v="14"/>
    <n v="2"/>
    <x v="0"/>
    <x v="0"/>
    <s v="Toronto"/>
    <x v="8"/>
    <s v="Mid-East Toronto"/>
  </r>
  <r>
    <n v="7224"/>
    <x v="295"/>
    <x v="10"/>
    <n v="10"/>
    <n v="1"/>
    <x v="0"/>
    <x v="0"/>
    <s v="Toronto"/>
    <x v="8"/>
    <s v="Mid-East Toronto"/>
  </r>
  <r>
    <n v="7225"/>
    <x v="295"/>
    <x v="11"/>
    <n v="12"/>
    <n v="7"/>
    <x v="0"/>
    <x v="0"/>
    <s v="Toronto"/>
    <x v="8"/>
    <s v="Mid-East Toronto"/>
  </r>
  <r>
    <n v="7226"/>
    <x v="295"/>
    <x v="12"/>
    <n v="15"/>
    <n v="3"/>
    <x v="0"/>
    <x v="0"/>
    <s v="Toronto"/>
    <x v="8"/>
    <s v="Mid-East Toronto"/>
  </r>
  <r>
    <n v="7227"/>
    <x v="295"/>
    <x v="13"/>
    <n v="26"/>
    <n v="7"/>
    <x v="0"/>
    <x v="0"/>
    <s v="Toronto"/>
    <x v="8"/>
    <s v="Mid-East Toronto"/>
  </r>
  <r>
    <n v="7228"/>
    <x v="295"/>
    <x v="14"/>
    <n v="27"/>
    <n v="11"/>
    <x v="0"/>
    <x v="0"/>
    <s v="Toronto"/>
    <x v="8"/>
    <s v="Mid-East Toronto"/>
  </r>
  <r>
    <n v="7229"/>
    <x v="295"/>
    <x v="15"/>
    <n v="13"/>
    <n v="3"/>
    <x v="0"/>
    <x v="0"/>
    <s v="Toronto"/>
    <x v="8"/>
    <s v="Mid-East Toronto"/>
  </r>
  <r>
    <n v="7230"/>
    <x v="295"/>
    <x v="16"/>
    <n v="17"/>
    <n v="2"/>
    <x v="0"/>
    <x v="0"/>
    <s v="Toronto"/>
    <x v="8"/>
    <s v="Mid-East Toronto"/>
  </r>
  <r>
    <n v="7231"/>
    <x v="295"/>
    <x v="17"/>
    <n v="15"/>
    <n v="2"/>
    <x v="0"/>
    <x v="0"/>
    <s v="Toronto"/>
    <x v="8"/>
    <s v="Mid-East Toronto"/>
  </r>
  <r>
    <n v="7232"/>
    <x v="295"/>
    <x v="18"/>
    <n v="14"/>
    <n v="3"/>
    <x v="0"/>
    <x v="0"/>
    <s v="Toronto"/>
    <x v="8"/>
    <s v="Mid-East Toronto"/>
  </r>
  <r>
    <n v="7233"/>
    <x v="295"/>
    <x v="19"/>
    <n v="9"/>
    <n v="1"/>
    <x v="0"/>
    <x v="0"/>
    <s v="Toronto"/>
    <x v="8"/>
    <s v="Mid-East Toronto"/>
  </r>
  <r>
    <n v="7234"/>
    <x v="295"/>
    <x v="20"/>
    <n v="9"/>
    <n v="2"/>
    <x v="0"/>
    <x v="0"/>
    <s v="Toronto"/>
    <x v="8"/>
    <s v="Mid-East Toronto"/>
  </r>
  <r>
    <n v="7235"/>
    <x v="295"/>
    <x v="21"/>
    <n v="8"/>
    <n v="0"/>
    <x v="0"/>
    <x v="0"/>
    <s v="Toronto"/>
    <x v="8"/>
    <s v="Mid-East Toronto"/>
  </r>
  <r>
    <n v="7236"/>
    <x v="295"/>
    <x v="22"/>
    <n v="7"/>
    <n v="1"/>
    <x v="0"/>
    <x v="0"/>
    <s v="Toronto"/>
    <x v="8"/>
    <s v="Mid-East Toronto"/>
  </r>
  <r>
    <n v="7237"/>
    <x v="295"/>
    <x v="23"/>
    <n v="5"/>
    <n v="2"/>
    <x v="0"/>
    <x v="0"/>
    <s v="Toronto"/>
    <x v="8"/>
    <s v="Mid-East Toronto"/>
  </r>
  <r>
    <n v="7238"/>
    <x v="296"/>
    <x v="0"/>
    <n v="12"/>
    <n v="0"/>
    <x v="0"/>
    <x v="0"/>
    <s v="Toronto"/>
    <x v="8"/>
    <s v="Mid-East Toronto"/>
  </r>
  <r>
    <n v="7239"/>
    <x v="296"/>
    <x v="1"/>
    <n v="10"/>
    <n v="0"/>
    <x v="0"/>
    <x v="0"/>
    <s v="Toronto"/>
    <x v="8"/>
    <s v="Mid-East Toronto"/>
  </r>
  <r>
    <n v="7240"/>
    <x v="296"/>
    <x v="2"/>
    <n v="5"/>
    <n v="0"/>
    <x v="0"/>
    <x v="0"/>
    <s v="Toronto"/>
    <x v="8"/>
    <s v="Mid-East Toronto"/>
  </r>
  <r>
    <n v="7241"/>
    <x v="296"/>
    <x v="3"/>
    <n v="2"/>
    <n v="0"/>
    <x v="0"/>
    <x v="0"/>
    <s v="Toronto"/>
    <x v="8"/>
    <s v="Mid-East Toronto"/>
  </r>
  <r>
    <n v="7242"/>
    <x v="296"/>
    <x v="4"/>
    <n v="6"/>
    <n v="0"/>
    <x v="0"/>
    <x v="0"/>
    <s v="Toronto"/>
    <x v="8"/>
    <s v="Mid-East Toronto"/>
  </r>
  <r>
    <n v="7243"/>
    <x v="296"/>
    <x v="5"/>
    <n v="1"/>
    <n v="0"/>
    <x v="0"/>
    <x v="0"/>
    <s v="Toronto"/>
    <x v="8"/>
    <s v="Mid-East Toronto"/>
  </r>
  <r>
    <n v="7244"/>
    <x v="296"/>
    <x v="6"/>
    <n v="5"/>
    <n v="1"/>
    <x v="0"/>
    <x v="0"/>
    <s v="Toronto"/>
    <x v="8"/>
    <s v="Mid-East Toronto"/>
  </r>
  <r>
    <n v="7245"/>
    <x v="296"/>
    <x v="7"/>
    <n v="7"/>
    <n v="0"/>
    <x v="0"/>
    <x v="0"/>
    <s v="Toronto"/>
    <x v="8"/>
    <s v="Mid-East Toronto"/>
  </r>
  <r>
    <n v="7246"/>
    <x v="296"/>
    <x v="8"/>
    <n v="4"/>
    <n v="0"/>
    <x v="0"/>
    <x v="0"/>
    <s v="Toronto"/>
    <x v="8"/>
    <s v="Mid-East Toronto"/>
  </r>
  <r>
    <n v="7247"/>
    <x v="296"/>
    <x v="9"/>
    <n v="2"/>
    <n v="0"/>
    <x v="0"/>
    <x v="0"/>
    <s v="Toronto"/>
    <x v="8"/>
    <s v="Mid-East Toronto"/>
  </r>
  <r>
    <n v="7248"/>
    <x v="296"/>
    <x v="10"/>
    <n v="2"/>
    <n v="0"/>
    <x v="0"/>
    <x v="0"/>
    <s v="Toronto"/>
    <x v="8"/>
    <s v="Mid-East Toronto"/>
  </r>
  <r>
    <n v="7249"/>
    <x v="296"/>
    <x v="11"/>
    <n v="4"/>
    <n v="0"/>
    <x v="0"/>
    <x v="0"/>
    <s v="Toronto"/>
    <x v="8"/>
    <s v="Mid-East Toronto"/>
  </r>
  <r>
    <n v="7250"/>
    <x v="296"/>
    <x v="12"/>
    <n v="3"/>
    <n v="1"/>
    <x v="0"/>
    <x v="0"/>
    <s v="Toronto"/>
    <x v="8"/>
    <s v="Mid-East Toronto"/>
  </r>
  <r>
    <n v="7251"/>
    <x v="296"/>
    <x v="13"/>
    <n v="3"/>
    <n v="0"/>
    <x v="0"/>
    <x v="0"/>
    <s v="Toronto"/>
    <x v="8"/>
    <s v="Mid-East Toronto"/>
  </r>
  <r>
    <n v="7252"/>
    <x v="296"/>
    <x v="14"/>
    <n v="4"/>
    <n v="0"/>
    <x v="0"/>
    <x v="0"/>
    <s v="Toronto"/>
    <x v="8"/>
    <s v="Mid-East Toronto"/>
  </r>
  <r>
    <n v="7253"/>
    <x v="296"/>
    <x v="15"/>
    <n v="2"/>
    <n v="0"/>
    <x v="0"/>
    <x v="0"/>
    <s v="Toronto"/>
    <x v="8"/>
    <s v="Mid-East Toronto"/>
  </r>
  <r>
    <n v="7254"/>
    <x v="296"/>
    <x v="16"/>
    <n v="4"/>
    <n v="0"/>
    <x v="0"/>
    <x v="0"/>
    <s v="Toronto"/>
    <x v="8"/>
    <s v="Mid-East Toronto"/>
  </r>
  <r>
    <n v="7255"/>
    <x v="296"/>
    <x v="17"/>
    <n v="11"/>
    <n v="1"/>
    <x v="0"/>
    <x v="0"/>
    <s v="Toronto"/>
    <x v="8"/>
    <s v="Mid-East Toronto"/>
  </r>
  <r>
    <n v="7256"/>
    <x v="296"/>
    <x v="18"/>
    <n v="1"/>
    <n v="1"/>
    <x v="0"/>
    <x v="0"/>
    <s v="Toronto"/>
    <x v="8"/>
    <s v="Mid-East Toronto"/>
  </r>
  <r>
    <n v="7257"/>
    <x v="296"/>
    <x v="19"/>
    <n v="2"/>
    <n v="0"/>
    <x v="0"/>
    <x v="0"/>
    <s v="Toronto"/>
    <x v="8"/>
    <s v="Mid-East Toronto"/>
  </r>
  <r>
    <n v="7258"/>
    <x v="296"/>
    <x v="20"/>
    <n v="2"/>
    <n v="0"/>
    <x v="0"/>
    <x v="0"/>
    <s v="Toronto"/>
    <x v="8"/>
    <s v="Mid-East Toronto"/>
  </r>
  <r>
    <n v="7259"/>
    <x v="296"/>
    <x v="21"/>
    <n v="3"/>
    <n v="0"/>
    <x v="0"/>
    <x v="0"/>
    <s v="Toronto"/>
    <x v="8"/>
    <s v="Mid-East Toronto"/>
  </r>
  <r>
    <n v="7260"/>
    <x v="296"/>
    <x v="22"/>
    <n v="1"/>
    <n v="1"/>
    <x v="0"/>
    <x v="0"/>
    <s v="Toronto"/>
    <x v="8"/>
    <s v="Mid-East Toronto"/>
  </r>
  <r>
    <n v="7261"/>
    <x v="296"/>
    <x v="23"/>
    <n v="3"/>
    <n v="0"/>
    <x v="0"/>
    <x v="0"/>
    <s v="Toronto"/>
    <x v="8"/>
    <s v="Mid-East Toronto"/>
  </r>
  <r>
    <n v="7262"/>
    <x v="297"/>
    <x v="0"/>
    <n v="18"/>
    <n v="6"/>
    <x v="0"/>
    <x v="0"/>
    <s v="Toronto"/>
    <x v="8"/>
    <s v="Mid-East Toronto"/>
  </r>
  <r>
    <n v="7263"/>
    <x v="297"/>
    <x v="1"/>
    <n v="18"/>
    <n v="6"/>
    <x v="0"/>
    <x v="0"/>
    <s v="Toronto"/>
    <x v="8"/>
    <s v="Mid-East Toronto"/>
  </r>
  <r>
    <n v="7264"/>
    <x v="297"/>
    <x v="2"/>
    <n v="14"/>
    <n v="1"/>
    <x v="0"/>
    <x v="0"/>
    <s v="Toronto"/>
    <x v="8"/>
    <s v="Mid-East Toronto"/>
  </r>
  <r>
    <n v="7265"/>
    <x v="297"/>
    <x v="3"/>
    <n v="18"/>
    <n v="4"/>
    <x v="0"/>
    <x v="0"/>
    <s v="Toronto"/>
    <x v="8"/>
    <s v="Mid-East Toronto"/>
  </r>
  <r>
    <n v="7266"/>
    <x v="297"/>
    <x v="4"/>
    <n v="8"/>
    <n v="0"/>
    <x v="0"/>
    <x v="0"/>
    <s v="Toronto"/>
    <x v="8"/>
    <s v="Mid-East Toronto"/>
  </r>
  <r>
    <n v="7267"/>
    <x v="297"/>
    <x v="5"/>
    <n v="7"/>
    <n v="0"/>
    <x v="0"/>
    <x v="0"/>
    <s v="Toronto"/>
    <x v="8"/>
    <s v="Mid-East Toronto"/>
  </r>
  <r>
    <n v="7268"/>
    <x v="297"/>
    <x v="6"/>
    <n v="8"/>
    <n v="3"/>
    <x v="0"/>
    <x v="0"/>
    <s v="Toronto"/>
    <x v="8"/>
    <s v="Mid-East Toronto"/>
  </r>
  <r>
    <n v="7269"/>
    <x v="297"/>
    <x v="7"/>
    <n v="7"/>
    <n v="0"/>
    <x v="0"/>
    <x v="0"/>
    <s v="Toronto"/>
    <x v="8"/>
    <s v="Mid-East Toronto"/>
  </r>
  <r>
    <n v="7270"/>
    <x v="297"/>
    <x v="8"/>
    <n v="4"/>
    <n v="0"/>
    <x v="0"/>
    <x v="0"/>
    <s v="Toronto"/>
    <x v="8"/>
    <s v="Mid-East Toronto"/>
  </r>
  <r>
    <n v="7271"/>
    <x v="297"/>
    <x v="9"/>
    <n v="6"/>
    <n v="2"/>
    <x v="0"/>
    <x v="0"/>
    <s v="Toronto"/>
    <x v="8"/>
    <s v="Mid-East Toronto"/>
  </r>
  <r>
    <n v="7272"/>
    <x v="297"/>
    <x v="10"/>
    <n v="8"/>
    <n v="2"/>
    <x v="0"/>
    <x v="0"/>
    <s v="Toronto"/>
    <x v="8"/>
    <s v="Mid-East Toronto"/>
  </r>
  <r>
    <n v="7273"/>
    <x v="297"/>
    <x v="11"/>
    <n v="7"/>
    <n v="1"/>
    <x v="0"/>
    <x v="0"/>
    <s v="Toronto"/>
    <x v="8"/>
    <s v="Mid-East Toronto"/>
  </r>
  <r>
    <n v="7274"/>
    <x v="297"/>
    <x v="12"/>
    <n v="6"/>
    <n v="2"/>
    <x v="0"/>
    <x v="0"/>
    <s v="Toronto"/>
    <x v="8"/>
    <s v="Mid-East Toronto"/>
  </r>
  <r>
    <n v="7275"/>
    <x v="297"/>
    <x v="13"/>
    <n v="5"/>
    <n v="2"/>
    <x v="0"/>
    <x v="0"/>
    <s v="Toronto"/>
    <x v="8"/>
    <s v="Mid-East Toronto"/>
  </r>
  <r>
    <n v="7276"/>
    <x v="297"/>
    <x v="14"/>
    <n v="4"/>
    <n v="1"/>
    <x v="0"/>
    <x v="0"/>
    <s v="Toronto"/>
    <x v="8"/>
    <s v="Mid-East Toronto"/>
  </r>
  <r>
    <n v="7277"/>
    <x v="297"/>
    <x v="15"/>
    <n v="11"/>
    <n v="3"/>
    <x v="0"/>
    <x v="0"/>
    <s v="Toronto"/>
    <x v="8"/>
    <s v="Mid-East Toronto"/>
  </r>
  <r>
    <n v="7278"/>
    <x v="297"/>
    <x v="16"/>
    <n v="5"/>
    <n v="1"/>
    <x v="0"/>
    <x v="0"/>
    <s v="Toronto"/>
    <x v="8"/>
    <s v="Mid-East Toronto"/>
  </r>
  <r>
    <n v="7279"/>
    <x v="297"/>
    <x v="17"/>
    <n v="11"/>
    <n v="3"/>
    <x v="0"/>
    <x v="0"/>
    <s v="Toronto"/>
    <x v="8"/>
    <s v="Mid-East Toronto"/>
  </r>
  <r>
    <n v="7280"/>
    <x v="297"/>
    <x v="18"/>
    <n v="8"/>
    <n v="1"/>
    <x v="0"/>
    <x v="0"/>
    <s v="Toronto"/>
    <x v="8"/>
    <s v="Mid-East Toronto"/>
  </r>
  <r>
    <n v="7281"/>
    <x v="297"/>
    <x v="19"/>
    <n v="3"/>
    <n v="0"/>
    <x v="0"/>
    <x v="0"/>
    <s v="Toronto"/>
    <x v="8"/>
    <s v="Mid-East Toronto"/>
  </r>
  <r>
    <n v="7282"/>
    <x v="297"/>
    <x v="20"/>
    <n v="4"/>
    <n v="3"/>
    <x v="0"/>
    <x v="0"/>
    <s v="Toronto"/>
    <x v="8"/>
    <s v="Mid-East Toronto"/>
  </r>
  <r>
    <n v="7283"/>
    <x v="297"/>
    <x v="21"/>
    <n v="4"/>
    <n v="1"/>
    <x v="0"/>
    <x v="0"/>
    <s v="Toronto"/>
    <x v="8"/>
    <s v="Mid-East Toronto"/>
  </r>
  <r>
    <n v="7284"/>
    <x v="297"/>
    <x v="22"/>
    <n v="6"/>
    <n v="4"/>
    <x v="0"/>
    <x v="0"/>
    <s v="Toronto"/>
    <x v="8"/>
    <s v="Mid-East Toronto"/>
  </r>
  <r>
    <n v="7285"/>
    <x v="297"/>
    <x v="23"/>
    <n v="6"/>
    <n v="5"/>
    <x v="0"/>
    <x v="0"/>
    <s v="Toronto"/>
    <x v="8"/>
    <s v="Mid-East Toronto"/>
  </r>
  <r>
    <n v="7286"/>
    <x v="298"/>
    <x v="0"/>
    <n v="38"/>
    <n v="39"/>
    <x v="0"/>
    <x v="0"/>
    <s v="Toronto"/>
    <x v="8"/>
    <s v="Mid-West Toronto"/>
  </r>
  <r>
    <n v="7287"/>
    <x v="298"/>
    <x v="1"/>
    <n v="18"/>
    <n v="32"/>
    <x v="0"/>
    <x v="0"/>
    <s v="Toronto"/>
    <x v="8"/>
    <s v="Mid-West Toronto"/>
  </r>
  <r>
    <n v="7288"/>
    <x v="298"/>
    <x v="2"/>
    <n v="18"/>
    <n v="23"/>
    <x v="0"/>
    <x v="0"/>
    <s v="Toronto"/>
    <x v="8"/>
    <s v="Mid-West Toronto"/>
  </r>
  <r>
    <n v="7289"/>
    <x v="298"/>
    <x v="3"/>
    <n v="8"/>
    <n v="13"/>
    <x v="0"/>
    <x v="0"/>
    <s v="Toronto"/>
    <x v="8"/>
    <s v="Mid-West Toronto"/>
  </r>
  <r>
    <n v="7290"/>
    <x v="298"/>
    <x v="4"/>
    <n v="8"/>
    <n v="8"/>
    <x v="0"/>
    <x v="0"/>
    <s v="Toronto"/>
    <x v="8"/>
    <s v="Mid-West Toronto"/>
  </r>
  <r>
    <n v="7291"/>
    <x v="298"/>
    <x v="5"/>
    <n v="6"/>
    <n v="6"/>
    <x v="0"/>
    <x v="0"/>
    <s v="Toronto"/>
    <x v="8"/>
    <s v="Mid-West Toronto"/>
  </r>
  <r>
    <n v="7292"/>
    <x v="298"/>
    <x v="6"/>
    <n v="12"/>
    <n v="8"/>
    <x v="0"/>
    <x v="0"/>
    <s v="Toronto"/>
    <x v="8"/>
    <s v="Mid-West Toronto"/>
  </r>
  <r>
    <n v="7293"/>
    <x v="298"/>
    <x v="7"/>
    <n v="13"/>
    <n v="4"/>
    <x v="0"/>
    <x v="0"/>
    <s v="Toronto"/>
    <x v="8"/>
    <s v="Mid-West Toronto"/>
  </r>
  <r>
    <n v="7294"/>
    <x v="298"/>
    <x v="8"/>
    <n v="13"/>
    <n v="3"/>
    <x v="0"/>
    <x v="0"/>
    <s v="Toronto"/>
    <x v="8"/>
    <s v="Mid-West Toronto"/>
  </r>
  <r>
    <n v="7295"/>
    <x v="298"/>
    <x v="9"/>
    <n v="3"/>
    <n v="3"/>
    <x v="0"/>
    <x v="0"/>
    <s v="Toronto"/>
    <x v="8"/>
    <s v="Mid-West Toronto"/>
  </r>
  <r>
    <n v="7296"/>
    <x v="298"/>
    <x v="10"/>
    <n v="15"/>
    <n v="15"/>
    <x v="0"/>
    <x v="0"/>
    <s v="Toronto"/>
    <x v="8"/>
    <s v="Mid-West Toronto"/>
  </r>
  <r>
    <n v="7297"/>
    <x v="298"/>
    <x v="11"/>
    <n v="14"/>
    <n v="9"/>
    <x v="0"/>
    <x v="0"/>
    <s v="Toronto"/>
    <x v="8"/>
    <s v="Mid-West Toronto"/>
  </r>
  <r>
    <n v="7298"/>
    <x v="298"/>
    <x v="12"/>
    <n v="22"/>
    <n v="3"/>
    <x v="0"/>
    <x v="0"/>
    <s v="Toronto"/>
    <x v="8"/>
    <s v="Mid-West Toronto"/>
  </r>
  <r>
    <n v="7299"/>
    <x v="298"/>
    <x v="13"/>
    <n v="16"/>
    <n v="8"/>
    <x v="0"/>
    <x v="0"/>
    <s v="Toronto"/>
    <x v="8"/>
    <s v="Mid-West Toronto"/>
  </r>
  <r>
    <n v="7300"/>
    <x v="298"/>
    <x v="14"/>
    <n v="11"/>
    <n v="7"/>
    <x v="0"/>
    <x v="0"/>
    <s v="Toronto"/>
    <x v="8"/>
    <s v="Mid-West Toronto"/>
  </r>
  <r>
    <n v="7301"/>
    <x v="298"/>
    <x v="15"/>
    <n v="9"/>
    <n v="9"/>
    <x v="0"/>
    <x v="0"/>
    <s v="Toronto"/>
    <x v="8"/>
    <s v="Mid-West Toronto"/>
  </r>
  <r>
    <n v="7302"/>
    <x v="298"/>
    <x v="16"/>
    <n v="19"/>
    <n v="10"/>
    <x v="0"/>
    <x v="0"/>
    <s v="Toronto"/>
    <x v="8"/>
    <s v="Mid-West Toronto"/>
  </r>
  <r>
    <n v="7303"/>
    <x v="298"/>
    <x v="17"/>
    <n v="5"/>
    <n v="4"/>
    <x v="0"/>
    <x v="0"/>
    <s v="Toronto"/>
    <x v="8"/>
    <s v="Mid-West Toronto"/>
  </r>
  <r>
    <n v="7304"/>
    <x v="298"/>
    <x v="18"/>
    <n v="16"/>
    <n v="2"/>
    <x v="0"/>
    <x v="0"/>
    <s v="Toronto"/>
    <x v="8"/>
    <s v="Mid-West Toronto"/>
  </r>
  <r>
    <n v="7305"/>
    <x v="298"/>
    <x v="19"/>
    <n v="10"/>
    <n v="2"/>
    <x v="0"/>
    <x v="0"/>
    <s v="Toronto"/>
    <x v="8"/>
    <s v="Mid-West Toronto"/>
  </r>
  <r>
    <n v="7306"/>
    <x v="298"/>
    <x v="20"/>
    <n v="8"/>
    <n v="8"/>
    <x v="0"/>
    <x v="0"/>
    <s v="Toronto"/>
    <x v="8"/>
    <s v="Mid-West Toronto"/>
  </r>
  <r>
    <n v="7307"/>
    <x v="298"/>
    <x v="21"/>
    <n v="10"/>
    <n v="2"/>
    <x v="0"/>
    <x v="0"/>
    <s v="Toronto"/>
    <x v="8"/>
    <s v="Mid-West Toronto"/>
  </r>
  <r>
    <n v="7308"/>
    <x v="298"/>
    <x v="22"/>
    <n v="9"/>
    <n v="1"/>
    <x v="0"/>
    <x v="0"/>
    <s v="Toronto"/>
    <x v="8"/>
    <s v="Mid-West Toronto"/>
  </r>
  <r>
    <n v="7309"/>
    <x v="298"/>
    <x v="23"/>
    <n v="4"/>
    <n v="5"/>
    <x v="0"/>
    <x v="0"/>
    <s v="Toronto"/>
    <x v="8"/>
    <s v="Mid-West Toronto"/>
  </r>
  <r>
    <n v="7310"/>
    <x v="299"/>
    <x v="0"/>
    <n v="6"/>
    <n v="1"/>
    <x v="0"/>
    <x v="0"/>
    <s v="Toronto"/>
    <x v="8"/>
    <s v="Mid-West Toronto"/>
  </r>
  <r>
    <n v="7311"/>
    <x v="299"/>
    <x v="1"/>
    <n v="3"/>
    <n v="1"/>
    <x v="0"/>
    <x v="0"/>
    <s v="Toronto"/>
    <x v="8"/>
    <s v="Mid-West Toronto"/>
  </r>
  <r>
    <n v="7312"/>
    <x v="299"/>
    <x v="2"/>
    <n v="4"/>
    <n v="0"/>
    <x v="0"/>
    <x v="0"/>
    <s v="Toronto"/>
    <x v="8"/>
    <s v="Mid-West Toronto"/>
  </r>
  <r>
    <n v="7313"/>
    <x v="299"/>
    <x v="3"/>
    <n v="4"/>
    <n v="0"/>
    <x v="0"/>
    <x v="0"/>
    <s v="Toronto"/>
    <x v="8"/>
    <s v="Mid-West Toronto"/>
  </r>
  <r>
    <n v="7314"/>
    <x v="299"/>
    <x v="4"/>
    <n v="3"/>
    <n v="0"/>
    <x v="0"/>
    <x v="0"/>
    <s v="Toronto"/>
    <x v="8"/>
    <s v="Mid-West Toronto"/>
  </r>
  <r>
    <n v="7315"/>
    <x v="299"/>
    <x v="5"/>
    <n v="1"/>
    <n v="0"/>
    <x v="0"/>
    <x v="0"/>
    <s v="Toronto"/>
    <x v="8"/>
    <s v="Mid-West Toronto"/>
  </r>
  <r>
    <n v="7316"/>
    <x v="299"/>
    <x v="6"/>
    <n v="2"/>
    <n v="0"/>
    <x v="0"/>
    <x v="0"/>
    <s v="Toronto"/>
    <x v="8"/>
    <s v="Mid-West Toronto"/>
  </r>
  <r>
    <n v="7317"/>
    <x v="299"/>
    <x v="7"/>
    <n v="4"/>
    <n v="0"/>
    <x v="0"/>
    <x v="0"/>
    <s v="Toronto"/>
    <x v="8"/>
    <s v="Mid-West Toronto"/>
  </r>
  <r>
    <n v="7318"/>
    <x v="299"/>
    <x v="8"/>
    <n v="4"/>
    <n v="0"/>
    <x v="0"/>
    <x v="0"/>
    <s v="Toronto"/>
    <x v="8"/>
    <s v="Mid-West Toronto"/>
  </r>
  <r>
    <n v="7319"/>
    <x v="299"/>
    <x v="9"/>
    <n v="2"/>
    <n v="1"/>
    <x v="0"/>
    <x v="0"/>
    <s v="Toronto"/>
    <x v="8"/>
    <s v="Mid-West Toronto"/>
  </r>
  <r>
    <n v="7320"/>
    <x v="299"/>
    <x v="10"/>
    <n v="4"/>
    <n v="1"/>
    <x v="0"/>
    <x v="0"/>
    <s v="Toronto"/>
    <x v="8"/>
    <s v="Mid-West Toronto"/>
  </r>
  <r>
    <n v="7321"/>
    <x v="299"/>
    <x v="11"/>
    <n v="2"/>
    <n v="1"/>
    <x v="0"/>
    <x v="0"/>
    <s v="Toronto"/>
    <x v="8"/>
    <s v="Mid-West Toronto"/>
  </r>
  <r>
    <n v="7322"/>
    <x v="299"/>
    <x v="12"/>
    <n v="4"/>
    <n v="0"/>
    <x v="0"/>
    <x v="0"/>
    <s v="Toronto"/>
    <x v="8"/>
    <s v="Mid-West Toronto"/>
  </r>
  <r>
    <n v="7323"/>
    <x v="299"/>
    <x v="13"/>
    <n v="1"/>
    <n v="2"/>
    <x v="0"/>
    <x v="0"/>
    <s v="Toronto"/>
    <x v="8"/>
    <s v="Mid-West Toronto"/>
  </r>
  <r>
    <n v="7324"/>
    <x v="299"/>
    <x v="14"/>
    <n v="6"/>
    <n v="2"/>
    <x v="0"/>
    <x v="0"/>
    <s v="Toronto"/>
    <x v="8"/>
    <s v="Mid-West Toronto"/>
  </r>
  <r>
    <n v="7325"/>
    <x v="299"/>
    <x v="15"/>
    <n v="2"/>
    <n v="2"/>
    <x v="0"/>
    <x v="0"/>
    <s v="Toronto"/>
    <x v="8"/>
    <s v="Mid-West Toronto"/>
  </r>
  <r>
    <n v="7326"/>
    <x v="299"/>
    <x v="16"/>
    <n v="1"/>
    <n v="0"/>
    <x v="0"/>
    <x v="0"/>
    <s v="Toronto"/>
    <x v="8"/>
    <s v="Mid-West Toronto"/>
  </r>
  <r>
    <n v="7327"/>
    <x v="299"/>
    <x v="17"/>
    <n v="4"/>
    <n v="0"/>
    <x v="0"/>
    <x v="0"/>
    <s v="Toronto"/>
    <x v="8"/>
    <s v="Mid-West Toronto"/>
  </r>
  <r>
    <n v="7328"/>
    <x v="299"/>
    <x v="18"/>
    <n v="4"/>
    <n v="1"/>
    <x v="0"/>
    <x v="0"/>
    <s v="Toronto"/>
    <x v="8"/>
    <s v="Mid-West Toronto"/>
  </r>
  <r>
    <n v="7329"/>
    <x v="299"/>
    <x v="19"/>
    <n v="4"/>
    <n v="1"/>
    <x v="0"/>
    <x v="0"/>
    <s v="Toronto"/>
    <x v="8"/>
    <s v="Mid-West Toronto"/>
  </r>
  <r>
    <n v="7330"/>
    <x v="299"/>
    <x v="20"/>
    <n v="2"/>
    <n v="1"/>
    <x v="0"/>
    <x v="0"/>
    <s v="Toronto"/>
    <x v="8"/>
    <s v="Mid-West Toronto"/>
  </r>
  <r>
    <n v="7331"/>
    <x v="299"/>
    <x v="21"/>
    <n v="6"/>
    <n v="0"/>
    <x v="0"/>
    <x v="0"/>
    <s v="Toronto"/>
    <x v="8"/>
    <s v="Mid-West Toronto"/>
  </r>
  <r>
    <n v="7332"/>
    <x v="299"/>
    <x v="22"/>
    <n v="3"/>
    <n v="1"/>
    <x v="0"/>
    <x v="0"/>
    <s v="Toronto"/>
    <x v="8"/>
    <s v="Mid-West Toronto"/>
  </r>
  <r>
    <n v="7333"/>
    <x v="299"/>
    <x v="23"/>
    <n v="5"/>
    <n v="0"/>
    <x v="0"/>
    <x v="0"/>
    <s v="Toronto"/>
    <x v="8"/>
    <s v="Mid-West Toronto"/>
  </r>
  <r>
    <n v="7334"/>
    <x v="300"/>
    <x v="0"/>
    <n v="16"/>
    <n v="3"/>
    <x v="0"/>
    <x v="0"/>
    <s v="Toronto"/>
    <x v="8"/>
    <s v="Mid-East Toronto"/>
  </r>
  <r>
    <n v="7335"/>
    <x v="300"/>
    <x v="1"/>
    <n v="12"/>
    <n v="2"/>
    <x v="0"/>
    <x v="0"/>
    <s v="Toronto"/>
    <x v="8"/>
    <s v="Mid-East Toronto"/>
  </r>
  <r>
    <n v="7336"/>
    <x v="300"/>
    <x v="2"/>
    <n v="21"/>
    <n v="0"/>
    <x v="0"/>
    <x v="0"/>
    <s v="Toronto"/>
    <x v="8"/>
    <s v="Mid-East Toronto"/>
  </r>
  <r>
    <n v="7337"/>
    <x v="300"/>
    <x v="3"/>
    <n v="18"/>
    <n v="0"/>
    <x v="0"/>
    <x v="0"/>
    <s v="Toronto"/>
    <x v="8"/>
    <s v="Mid-East Toronto"/>
  </r>
  <r>
    <n v="7338"/>
    <x v="300"/>
    <x v="4"/>
    <n v="14"/>
    <n v="1"/>
    <x v="0"/>
    <x v="0"/>
    <s v="Toronto"/>
    <x v="8"/>
    <s v="Mid-East Toronto"/>
  </r>
  <r>
    <n v="7339"/>
    <x v="300"/>
    <x v="5"/>
    <n v="5"/>
    <n v="1"/>
    <x v="0"/>
    <x v="0"/>
    <s v="Toronto"/>
    <x v="8"/>
    <s v="Mid-East Toronto"/>
  </r>
  <r>
    <n v="7340"/>
    <x v="300"/>
    <x v="6"/>
    <n v="7"/>
    <n v="2"/>
    <x v="0"/>
    <x v="0"/>
    <s v="Toronto"/>
    <x v="8"/>
    <s v="Mid-East Toronto"/>
  </r>
  <r>
    <n v="7341"/>
    <x v="300"/>
    <x v="7"/>
    <n v="19"/>
    <n v="2"/>
    <x v="0"/>
    <x v="0"/>
    <s v="Toronto"/>
    <x v="8"/>
    <s v="Mid-East Toronto"/>
  </r>
  <r>
    <n v="7342"/>
    <x v="300"/>
    <x v="8"/>
    <n v="15"/>
    <n v="1"/>
    <x v="0"/>
    <x v="0"/>
    <s v="Toronto"/>
    <x v="8"/>
    <s v="Mid-East Toronto"/>
  </r>
  <r>
    <n v="7343"/>
    <x v="300"/>
    <x v="9"/>
    <n v="6"/>
    <n v="0"/>
    <x v="0"/>
    <x v="0"/>
    <s v="Toronto"/>
    <x v="8"/>
    <s v="Mid-East Toronto"/>
  </r>
  <r>
    <n v="7344"/>
    <x v="300"/>
    <x v="10"/>
    <n v="6"/>
    <n v="0"/>
    <x v="0"/>
    <x v="0"/>
    <s v="Toronto"/>
    <x v="8"/>
    <s v="Mid-East Toronto"/>
  </r>
  <r>
    <n v="7345"/>
    <x v="300"/>
    <x v="11"/>
    <n v="13"/>
    <n v="1"/>
    <x v="0"/>
    <x v="0"/>
    <s v="Toronto"/>
    <x v="8"/>
    <s v="Mid-East Toronto"/>
  </r>
  <r>
    <n v="7346"/>
    <x v="300"/>
    <x v="12"/>
    <n v="17"/>
    <n v="3"/>
    <x v="0"/>
    <x v="0"/>
    <s v="Toronto"/>
    <x v="8"/>
    <s v="Mid-East Toronto"/>
  </r>
  <r>
    <n v="7347"/>
    <x v="300"/>
    <x v="13"/>
    <n v="14"/>
    <n v="5"/>
    <x v="0"/>
    <x v="0"/>
    <s v="Toronto"/>
    <x v="8"/>
    <s v="Mid-East Toronto"/>
  </r>
  <r>
    <n v="7348"/>
    <x v="300"/>
    <x v="14"/>
    <n v="11"/>
    <n v="2"/>
    <x v="0"/>
    <x v="0"/>
    <s v="Toronto"/>
    <x v="8"/>
    <s v="Mid-East Toronto"/>
  </r>
  <r>
    <n v="7349"/>
    <x v="300"/>
    <x v="15"/>
    <n v="15"/>
    <n v="3"/>
    <x v="0"/>
    <x v="0"/>
    <s v="Toronto"/>
    <x v="8"/>
    <s v="Mid-East Toronto"/>
  </r>
  <r>
    <n v="7350"/>
    <x v="300"/>
    <x v="16"/>
    <n v="10"/>
    <n v="1"/>
    <x v="0"/>
    <x v="0"/>
    <s v="Toronto"/>
    <x v="8"/>
    <s v="Mid-East Toronto"/>
  </r>
  <r>
    <n v="7351"/>
    <x v="300"/>
    <x v="17"/>
    <n v="19"/>
    <n v="3"/>
    <x v="0"/>
    <x v="0"/>
    <s v="Toronto"/>
    <x v="8"/>
    <s v="Mid-East Toronto"/>
  </r>
  <r>
    <n v="7352"/>
    <x v="300"/>
    <x v="18"/>
    <n v="11"/>
    <n v="2"/>
    <x v="0"/>
    <x v="0"/>
    <s v="Toronto"/>
    <x v="8"/>
    <s v="Mid-East Toronto"/>
  </r>
  <r>
    <n v="7353"/>
    <x v="300"/>
    <x v="19"/>
    <n v="13"/>
    <n v="0"/>
    <x v="0"/>
    <x v="0"/>
    <s v="Toronto"/>
    <x v="8"/>
    <s v="Mid-East Toronto"/>
  </r>
  <r>
    <n v="7354"/>
    <x v="300"/>
    <x v="20"/>
    <n v="8"/>
    <n v="0"/>
    <x v="0"/>
    <x v="0"/>
    <s v="Toronto"/>
    <x v="8"/>
    <s v="Mid-East Toronto"/>
  </r>
  <r>
    <n v="7355"/>
    <x v="300"/>
    <x v="21"/>
    <n v="11"/>
    <n v="1"/>
    <x v="0"/>
    <x v="0"/>
    <s v="Toronto"/>
    <x v="8"/>
    <s v="Mid-East Toronto"/>
  </r>
  <r>
    <n v="7356"/>
    <x v="300"/>
    <x v="22"/>
    <n v="8"/>
    <n v="0"/>
    <x v="0"/>
    <x v="0"/>
    <s v="Toronto"/>
    <x v="8"/>
    <s v="Mid-East Toronto"/>
  </r>
  <r>
    <n v="7357"/>
    <x v="300"/>
    <x v="23"/>
    <n v="15"/>
    <n v="1"/>
    <x v="0"/>
    <x v="0"/>
    <s v="Toronto"/>
    <x v="8"/>
    <s v="Mid-East Toronto"/>
  </r>
  <r>
    <n v="7360"/>
    <x v="301"/>
    <x v="0"/>
    <n v="91"/>
    <n v="11"/>
    <x v="0"/>
    <x v="0"/>
    <s v="Toronto"/>
    <x v="8"/>
    <s v="North Toronto"/>
  </r>
  <r>
    <n v="7361"/>
    <x v="301"/>
    <x v="1"/>
    <n v="44"/>
    <n v="13"/>
    <x v="0"/>
    <x v="0"/>
    <s v="Toronto"/>
    <x v="8"/>
    <s v="North Toronto"/>
  </r>
  <r>
    <n v="7362"/>
    <x v="301"/>
    <x v="2"/>
    <n v="42"/>
    <n v="14"/>
    <x v="0"/>
    <x v="0"/>
    <s v="Toronto"/>
    <x v="8"/>
    <s v="North Toronto"/>
  </r>
  <r>
    <n v="7363"/>
    <x v="301"/>
    <x v="3"/>
    <n v="26"/>
    <n v="8"/>
    <x v="0"/>
    <x v="0"/>
    <s v="Toronto"/>
    <x v="8"/>
    <s v="North Toronto"/>
  </r>
  <r>
    <n v="7364"/>
    <x v="301"/>
    <x v="4"/>
    <n v="36"/>
    <n v="10"/>
    <x v="0"/>
    <x v="0"/>
    <s v="Toronto"/>
    <x v="8"/>
    <s v="North Toronto"/>
  </r>
  <r>
    <n v="7365"/>
    <x v="301"/>
    <x v="5"/>
    <n v="19"/>
    <n v="2"/>
    <x v="0"/>
    <x v="0"/>
    <s v="Toronto"/>
    <x v="8"/>
    <s v="North Toronto"/>
  </r>
  <r>
    <n v="7366"/>
    <x v="301"/>
    <x v="6"/>
    <n v="27"/>
    <n v="7"/>
    <x v="0"/>
    <x v="0"/>
    <s v="Toronto"/>
    <x v="8"/>
    <s v="North Toronto"/>
  </r>
  <r>
    <n v="7367"/>
    <x v="301"/>
    <x v="7"/>
    <n v="17"/>
    <n v="6"/>
    <x v="0"/>
    <x v="0"/>
    <s v="Toronto"/>
    <x v="8"/>
    <s v="North Toronto"/>
  </r>
  <r>
    <n v="7368"/>
    <x v="301"/>
    <x v="8"/>
    <n v="12"/>
    <n v="7"/>
    <x v="0"/>
    <x v="0"/>
    <s v="Toronto"/>
    <x v="8"/>
    <s v="North Toronto"/>
  </r>
  <r>
    <n v="7369"/>
    <x v="301"/>
    <x v="9"/>
    <n v="12"/>
    <n v="4"/>
    <x v="0"/>
    <x v="0"/>
    <s v="Toronto"/>
    <x v="8"/>
    <s v="North Toronto"/>
  </r>
  <r>
    <n v="7370"/>
    <x v="301"/>
    <x v="10"/>
    <n v="13"/>
    <n v="6"/>
    <x v="0"/>
    <x v="0"/>
    <s v="Toronto"/>
    <x v="8"/>
    <s v="North Toronto"/>
  </r>
  <r>
    <n v="7371"/>
    <x v="301"/>
    <x v="11"/>
    <n v="15"/>
    <n v="16"/>
    <x v="0"/>
    <x v="0"/>
    <s v="Toronto"/>
    <x v="8"/>
    <s v="North Toronto"/>
  </r>
  <r>
    <n v="7372"/>
    <x v="301"/>
    <x v="12"/>
    <n v="11"/>
    <n v="14"/>
    <x v="0"/>
    <x v="0"/>
    <s v="Toronto"/>
    <x v="8"/>
    <s v="North Toronto"/>
  </r>
  <r>
    <n v="7373"/>
    <x v="301"/>
    <x v="13"/>
    <n v="17"/>
    <n v="5"/>
    <x v="0"/>
    <x v="0"/>
    <s v="Toronto"/>
    <x v="8"/>
    <s v="North Toronto"/>
  </r>
  <r>
    <n v="7374"/>
    <x v="301"/>
    <x v="14"/>
    <n v="25"/>
    <n v="7"/>
    <x v="0"/>
    <x v="0"/>
    <s v="Toronto"/>
    <x v="8"/>
    <s v="North Toronto"/>
  </r>
  <r>
    <n v="7375"/>
    <x v="301"/>
    <x v="15"/>
    <n v="19"/>
    <n v="14"/>
    <x v="0"/>
    <x v="0"/>
    <s v="Toronto"/>
    <x v="8"/>
    <s v="North Toronto"/>
  </r>
  <r>
    <n v="7376"/>
    <x v="301"/>
    <x v="16"/>
    <n v="16"/>
    <n v="16"/>
    <x v="0"/>
    <x v="0"/>
    <s v="Toronto"/>
    <x v="8"/>
    <s v="North Toronto"/>
  </r>
  <r>
    <n v="7377"/>
    <x v="301"/>
    <x v="17"/>
    <n v="10"/>
    <n v="5"/>
    <x v="0"/>
    <x v="0"/>
    <s v="Toronto"/>
    <x v="8"/>
    <s v="North Toronto"/>
  </r>
  <r>
    <n v="7378"/>
    <x v="301"/>
    <x v="18"/>
    <n v="11"/>
    <n v="9"/>
    <x v="0"/>
    <x v="0"/>
    <s v="Toronto"/>
    <x v="8"/>
    <s v="North Toronto"/>
  </r>
  <r>
    <n v="7379"/>
    <x v="301"/>
    <x v="19"/>
    <n v="13"/>
    <n v="4"/>
    <x v="0"/>
    <x v="0"/>
    <s v="Toronto"/>
    <x v="8"/>
    <s v="North Toronto"/>
  </r>
  <r>
    <n v="7380"/>
    <x v="301"/>
    <x v="20"/>
    <n v="7"/>
    <n v="5"/>
    <x v="0"/>
    <x v="0"/>
    <s v="Toronto"/>
    <x v="8"/>
    <s v="North Toronto"/>
  </r>
  <r>
    <n v="7381"/>
    <x v="301"/>
    <x v="21"/>
    <n v="7"/>
    <n v="4"/>
    <x v="0"/>
    <x v="0"/>
    <s v="Toronto"/>
    <x v="8"/>
    <s v="North Toronto"/>
  </r>
  <r>
    <n v="7382"/>
    <x v="301"/>
    <x v="22"/>
    <n v="6"/>
    <n v="5"/>
    <x v="0"/>
    <x v="0"/>
    <s v="Toronto"/>
    <x v="8"/>
    <s v="North Toronto"/>
  </r>
  <r>
    <n v="7383"/>
    <x v="301"/>
    <x v="23"/>
    <n v="8"/>
    <n v="5"/>
    <x v="0"/>
    <x v="0"/>
    <s v="Toronto"/>
    <x v="8"/>
    <s v="North Toronto"/>
  </r>
  <r>
    <n v="7384"/>
    <x v="302"/>
    <x v="0"/>
    <n v="57"/>
    <n v="4"/>
    <x v="0"/>
    <x v="0"/>
    <s v="Toronto"/>
    <x v="8"/>
    <s v="North Toronto"/>
  </r>
  <r>
    <n v="7385"/>
    <x v="302"/>
    <x v="1"/>
    <n v="27"/>
    <n v="6"/>
    <x v="0"/>
    <x v="0"/>
    <s v="Toronto"/>
    <x v="8"/>
    <s v="North Toronto"/>
  </r>
  <r>
    <n v="7386"/>
    <x v="302"/>
    <x v="2"/>
    <n v="34"/>
    <n v="3"/>
    <x v="0"/>
    <x v="0"/>
    <s v="Toronto"/>
    <x v="8"/>
    <s v="North Toronto"/>
  </r>
  <r>
    <n v="7387"/>
    <x v="302"/>
    <x v="3"/>
    <n v="23"/>
    <n v="4"/>
    <x v="0"/>
    <x v="0"/>
    <s v="Toronto"/>
    <x v="8"/>
    <s v="North Toronto"/>
  </r>
  <r>
    <n v="7388"/>
    <x v="302"/>
    <x v="4"/>
    <n v="19"/>
    <n v="4"/>
    <x v="0"/>
    <x v="0"/>
    <s v="Toronto"/>
    <x v="8"/>
    <s v="North Toronto"/>
  </r>
  <r>
    <n v="7389"/>
    <x v="302"/>
    <x v="5"/>
    <n v="13"/>
    <n v="0"/>
    <x v="0"/>
    <x v="0"/>
    <s v="Toronto"/>
    <x v="8"/>
    <s v="North Toronto"/>
  </r>
  <r>
    <n v="7390"/>
    <x v="302"/>
    <x v="6"/>
    <n v="5"/>
    <n v="3"/>
    <x v="0"/>
    <x v="0"/>
    <s v="Toronto"/>
    <x v="8"/>
    <s v="North Toronto"/>
  </r>
  <r>
    <n v="7391"/>
    <x v="302"/>
    <x v="7"/>
    <n v="8"/>
    <n v="3"/>
    <x v="0"/>
    <x v="0"/>
    <s v="Toronto"/>
    <x v="8"/>
    <s v="North Toronto"/>
  </r>
  <r>
    <n v="7392"/>
    <x v="302"/>
    <x v="8"/>
    <n v="9"/>
    <n v="0"/>
    <x v="0"/>
    <x v="0"/>
    <s v="Toronto"/>
    <x v="8"/>
    <s v="North Toronto"/>
  </r>
  <r>
    <n v="7393"/>
    <x v="302"/>
    <x v="9"/>
    <n v="9"/>
    <n v="3"/>
    <x v="0"/>
    <x v="0"/>
    <s v="Toronto"/>
    <x v="8"/>
    <s v="North Toronto"/>
  </r>
  <r>
    <n v="7394"/>
    <x v="302"/>
    <x v="10"/>
    <n v="12"/>
    <n v="4"/>
    <x v="0"/>
    <x v="0"/>
    <s v="Toronto"/>
    <x v="8"/>
    <s v="North Toronto"/>
  </r>
  <r>
    <n v="7395"/>
    <x v="302"/>
    <x v="11"/>
    <n v="9"/>
    <n v="7"/>
    <x v="0"/>
    <x v="0"/>
    <s v="Toronto"/>
    <x v="8"/>
    <s v="North Toronto"/>
  </r>
  <r>
    <n v="7396"/>
    <x v="302"/>
    <x v="12"/>
    <n v="10"/>
    <n v="5"/>
    <x v="0"/>
    <x v="0"/>
    <s v="Toronto"/>
    <x v="8"/>
    <s v="North Toronto"/>
  </r>
  <r>
    <n v="7397"/>
    <x v="302"/>
    <x v="13"/>
    <n v="16"/>
    <n v="4"/>
    <x v="0"/>
    <x v="0"/>
    <s v="Toronto"/>
    <x v="8"/>
    <s v="North Toronto"/>
  </r>
  <r>
    <n v="7398"/>
    <x v="302"/>
    <x v="14"/>
    <n v="18"/>
    <n v="7"/>
    <x v="0"/>
    <x v="0"/>
    <s v="Toronto"/>
    <x v="8"/>
    <s v="North Toronto"/>
  </r>
  <r>
    <n v="7399"/>
    <x v="302"/>
    <x v="15"/>
    <n v="13"/>
    <n v="6"/>
    <x v="0"/>
    <x v="0"/>
    <s v="Toronto"/>
    <x v="8"/>
    <s v="North Toronto"/>
  </r>
  <r>
    <n v="7400"/>
    <x v="302"/>
    <x v="16"/>
    <n v="7"/>
    <n v="3"/>
    <x v="0"/>
    <x v="0"/>
    <s v="Toronto"/>
    <x v="8"/>
    <s v="North Toronto"/>
  </r>
  <r>
    <n v="7401"/>
    <x v="302"/>
    <x v="17"/>
    <n v="9"/>
    <n v="4"/>
    <x v="0"/>
    <x v="0"/>
    <s v="Toronto"/>
    <x v="8"/>
    <s v="North Toronto"/>
  </r>
  <r>
    <n v="7402"/>
    <x v="302"/>
    <x v="18"/>
    <n v="7"/>
    <n v="4"/>
    <x v="0"/>
    <x v="0"/>
    <s v="Toronto"/>
    <x v="8"/>
    <s v="North Toronto"/>
  </r>
  <r>
    <n v="7403"/>
    <x v="302"/>
    <x v="19"/>
    <n v="2"/>
    <n v="1"/>
    <x v="0"/>
    <x v="0"/>
    <s v="Toronto"/>
    <x v="8"/>
    <s v="North Toronto"/>
  </r>
  <r>
    <n v="7404"/>
    <x v="302"/>
    <x v="20"/>
    <n v="5"/>
    <n v="6"/>
    <x v="0"/>
    <x v="0"/>
    <s v="Toronto"/>
    <x v="8"/>
    <s v="North Toronto"/>
  </r>
  <r>
    <n v="7405"/>
    <x v="302"/>
    <x v="21"/>
    <n v="5"/>
    <n v="5"/>
    <x v="0"/>
    <x v="0"/>
    <s v="Toronto"/>
    <x v="8"/>
    <s v="North Toronto"/>
  </r>
  <r>
    <n v="7406"/>
    <x v="302"/>
    <x v="22"/>
    <n v="10"/>
    <n v="3"/>
    <x v="0"/>
    <x v="0"/>
    <s v="Toronto"/>
    <x v="8"/>
    <s v="North Toronto"/>
  </r>
  <r>
    <n v="7407"/>
    <x v="302"/>
    <x v="23"/>
    <n v="8"/>
    <n v="6"/>
    <x v="0"/>
    <x v="0"/>
    <s v="Toronto"/>
    <x v="8"/>
    <s v="North Toronto"/>
  </r>
  <r>
    <n v="7408"/>
    <x v="303"/>
    <x v="0"/>
    <n v="66"/>
    <n v="0"/>
    <x v="0"/>
    <x v="0"/>
    <s v="Toronto"/>
    <x v="8"/>
    <s v="North Toronto"/>
  </r>
  <r>
    <n v="7409"/>
    <x v="303"/>
    <x v="1"/>
    <n v="57"/>
    <n v="3"/>
    <x v="0"/>
    <x v="0"/>
    <s v="Toronto"/>
    <x v="8"/>
    <s v="North Toronto"/>
  </r>
  <r>
    <n v="7410"/>
    <x v="303"/>
    <x v="2"/>
    <n v="39"/>
    <n v="8"/>
    <x v="0"/>
    <x v="0"/>
    <s v="Toronto"/>
    <x v="8"/>
    <s v="North Toronto"/>
  </r>
  <r>
    <n v="7411"/>
    <x v="303"/>
    <x v="3"/>
    <n v="27"/>
    <n v="0"/>
    <x v="0"/>
    <x v="0"/>
    <s v="Toronto"/>
    <x v="8"/>
    <s v="North Toronto"/>
  </r>
  <r>
    <n v="7412"/>
    <x v="303"/>
    <x v="4"/>
    <n v="11"/>
    <n v="5"/>
    <x v="0"/>
    <x v="0"/>
    <s v="Toronto"/>
    <x v="8"/>
    <s v="North Toronto"/>
  </r>
  <r>
    <n v="7413"/>
    <x v="303"/>
    <x v="5"/>
    <n v="17"/>
    <n v="1"/>
    <x v="0"/>
    <x v="0"/>
    <s v="Toronto"/>
    <x v="8"/>
    <s v="North Toronto"/>
  </r>
  <r>
    <n v="7414"/>
    <x v="303"/>
    <x v="6"/>
    <n v="11"/>
    <n v="2"/>
    <x v="0"/>
    <x v="0"/>
    <s v="Toronto"/>
    <x v="8"/>
    <s v="North Toronto"/>
  </r>
  <r>
    <n v="7415"/>
    <x v="303"/>
    <x v="7"/>
    <n v="20"/>
    <n v="1"/>
    <x v="0"/>
    <x v="0"/>
    <s v="Toronto"/>
    <x v="8"/>
    <s v="North Toronto"/>
  </r>
  <r>
    <n v="7416"/>
    <x v="303"/>
    <x v="8"/>
    <n v="12"/>
    <n v="2"/>
    <x v="0"/>
    <x v="0"/>
    <s v="Toronto"/>
    <x v="8"/>
    <s v="North Toronto"/>
  </r>
  <r>
    <n v="7417"/>
    <x v="303"/>
    <x v="9"/>
    <n v="12"/>
    <n v="1"/>
    <x v="0"/>
    <x v="0"/>
    <s v="Toronto"/>
    <x v="8"/>
    <s v="North Toronto"/>
  </r>
  <r>
    <n v="7418"/>
    <x v="303"/>
    <x v="10"/>
    <n v="12"/>
    <n v="6"/>
    <x v="0"/>
    <x v="0"/>
    <s v="Toronto"/>
    <x v="8"/>
    <s v="North Toronto"/>
  </r>
  <r>
    <n v="7419"/>
    <x v="303"/>
    <x v="11"/>
    <n v="17"/>
    <n v="5"/>
    <x v="0"/>
    <x v="0"/>
    <s v="Toronto"/>
    <x v="8"/>
    <s v="North Toronto"/>
  </r>
  <r>
    <n v="7420"/>
    <x v="303"/>
    <x v="12"/>
    <n v="16"/>
    <n v="6"/>
    <x v="0"/>
    <x v="0"/>
    <s v="Toronto"/>
    <x v="8"/>
    <s v="North Toronto"/>
  </r>
  <r>
    <n v="7421"/>
    <x v="303"/>
    <x v="13"/>
    <n v="14"/>
    <n v="4"/>
    <x v="0"/>
    <x v="0"/>
    <s v="Toronto"/>
    <x v="8"/>
    <s v="North Toronto"/>
  </r>
  <r>
    <n v="7422"/>
    <x v="303"/>
    <x v="14"/>
    <n v="14"/>
    <n v="5"/>
    <x v="0"/>
    <x v="0"/>
    <s v="Toronto"/>
    <x v="8"/>
    <s v="North Toronto"/>
  </r>
  <r>
    <n v="7423"/>
    <x v="303"/>
    <x v="15"/>
    <n v="23"/>
    <n v="5"/>
    <x v="0"/>
    <x v="0"/>
    <s v="Toronto"/>
    <x v="8"/>
    <s v="North Toronto"/>
  </r>
  <r>
    <n v="7424"/>
    <x v="303"/>
    <x v="16"/>
    <n v="11"/>
    <n v="2"/>
    <x v="0"/>
    <x v="0"/>
    <s v="Toronto"/>
    <x v="8"/>
    <s v="North Toronto"/>
  </r>
  <r>
    <n v="7425"/>
    <x v="303"/>
    <x v="17"/>
    <n v="7"/>
    <n v="5"/>
    <x v="0"/>
    <x v="0"/>
    <s v="Toronto"/>
    <x v="8"/>
    <s v="North Toronto"/>
  </r>
  <r>
    <n v="7426"/>
    <x v="303"/>
    <x v="18"/>
    <n v="17"/>
    <n v="6"/>
    <x v="0"/>
    <x v="0"/>
    <s v="Toronto"/>
    <x v="8"/>
    <s v="North Toronto"/>
  </r>
  <r>
    <n v="7427"/>
    <x v="303"/>
    <x v="19"/>
    <n v="7"/>
    <n v="0"/>
    <x v="0"/>
    <x v="0"/>
    <s v="Toronto"/>
    <x v="8"/>
    <s v="North Toronto"/>
  </r>
  <r>
    <n v="7428"/>
    <x v="303"/>
    <x v="20"/>
    <n v="9"/>
    <n v="1"/>
    <x v="0"/>
    <x v="0"/>
    <s v="Toronto"/>
    <x v="8"/>
    <s v="North Toronto"/>
  </r>
  <r>
    <n v="7429"/>
    <x v="303"/>
    <x v="21"/>
    <n v="6"/>
    <n v="3"/>
    <x v="0"/>
    <x v="0"/>
    <s v="Toronto"/>
    <x v="8"/>
    <s v="North Toronto"/>
  </r>
  <r>
    <n v="7430"/>
    <x v="303"/>
    <x v="22"/>
    <n v="22"/>
    <n v="4"/>
    <x v="0"/>
    <x v="0"/>
    <s v="Toronto"/>
    <x v="8"/>
    <s v="North Toronto"/>
  </r>
  <r>
    <n v="7431"/>
    <x v="303"/>
    <x v="23"/>
    <n v="14"/>
    <n v="6"/>
    <x v="0"/>
    <x v="0"/>
    <s v="Toronto"/>
    <x v="8"/>
    <s v="North Toronto"/>
  </r>
  <r>
    <n v="7432"/>
    <x v="304"/>
    <x v="0"/>
    <n v="59"/>
    <n v="7"/>
    <x v="0"/>
    <x v="0"/>
    <s v="Toronto"/>
    <x v="8"/>
    <s v="Mid-West Toronto"/>
  </r>
  <r>
    <n v="7433"/>
    <x v="304"/>
    <x v="1"/>
    <n v="46"/>
    <n v="4"/>
    <x v="0"/>
    <x v="0"/>
    <s v="Toronto"/>
    <x v="8"/>
    <s v="Mid-West Toronto"/>
  </r>
  <r>
    <n v="7434"/>
    <x v="304"/>
    <x v="2"/>
    <n v="35"/>
    <n v="5"/>
    <x v="0"/>
    <x v="0"/>
    <s v="Toronto"/>
    <x v="8"/>
    <s v="Mid-West Toronto"/>
  </r>
  <r>
    <n v="7435"/>
    <x v="304"/>
    <x v="3"/>
    <n v="34"/>
    <n v="4"/>
    <x v="0"/>
    <x v="0"/>
    <s v="Toronto"/>
    <x v="8"/>
    <s v="Mid-West Toronto"/>
  </r>
  <r>
    <n v="7436"/>
    <x v="304"/>
    <x v="4"/>
    <n v="26"/>
    <n v="7"/>
    <x v="0"/>
    <x v="0"/>
    <s v="Toronto"/>
    <x v="8"/>
    <s v="Mid-West Toronto"/>
  </r>
  <r>
    <n v="7437"/>
    <x v="304"/>
    <x v="5"/>
    <n v="24"/>
    <n v="5"/>
    <x v="0"/>
    <x v="0"/>
    <s v="Toronto"/>
    <x v="8"/>
    <s v="Mid-West Toronto"/>
  </r>
  <r>
    <n v="7438"/>
    <x v="304"/>
    <x v="6"/>
    <n v="22"/>
    <n v="3"/>
    <x v="0"/>
    <x v="0"/>
    <s v="Toronto"/>
    <x v="8"/>
    <s v="Mid-West Toronto"/>
  </r>
  <r>
    <n v="7439"/>
    <x v="304"/>
    <x v="7"/>
    <n v="9"/>
    <n v="5"/>
    <x v="0"/>
    <x v="0"/>
    <s v="Toronto"/>
    <x v="8"/>
    <s v="Mid-West Toronto"/>
  </r>
  <r>
    <n v="7440"/>
    <x v="304"/>
    <x v="8"/>
    <n v="19"/>
    <n v="4"/>
    <x v="0"/>
    <x v="0"/>
    <s v="Toronto"/>
    <x v="8"/>
    <s v="Mid-West Toronto"/>
  </r>
  <r>
    <n v="7441"/>
    <x v="304"/>
    <x v="9"/>
    <n v="9"/>
    <n v="9"/>
    <x v="0"/>
    <x v="0"/>
    <s v="Toronto"/>
    <x v="8"/>
    <s v="Mid-West Toronto"/>
  </r>
  <r>
    <n v="7442"/>
    <x v="304"/>
    <x v="10"/>
    <n v="26"/>
    <n v="11"/>
    <x v="0"/>
    <x v="0"/>
    <s v="Toronto"/>
    <x v="8"/>
    <s v="Mid-West Toronto"/>
  </r>
  <r>
    <n v="7443"/>
    <x v="304"/>
    <x v="11"/>
    <n v="29"/>
    <n v="7"/>
    <x v="0"/>
    <x v="0"/>
    <s v="Toronto"/>
    <x v="8"/>
    <s v="Mid-West Toronto"/>
  </r>
  <r>
    <n v="7444"/>
    <x v="304"/>
    <x v="12"/>
    <n v="30"/>
    <n v="5"/>
    <x v="0"/>
    <x v="0"/>
    <s v="Toronto"/>
    <x v="8"/>
    <s v="Mid-West Toronto"/>
  </r>
  <r>
    <n v="7445"/>
    <x v="304"/>
    <x v="13"/>
    <n v="23"/>
    <n v="7"/>
    <x v="0"/>
    <x v="0"/>
    <s v="Toronto"/>
    <x v="8"/>
    <s v="Mid-West Toronto"/>
  </r>
  <r>
    <n v="7446"/>
    <x v="304"/>
    <x v="14"/>
    <n v="43"/>
    <n v="10"/>
    <x v="0"/>
    <x v="0"/>
    <s v="Toronto"/>
    <x v="8"/>
    <s v="Mid-West Toronto"/>
  </r>
  <r>
    <n v="7447"/>
    <x v="304"/>
    <x v="15"/>
    <n v="39"/>
    <n v="2"/>
    <x v="0"/>
    <x v="0"/>
    <s v="Toronto"/>
    <x v="8"/>
    <s v="Mid-West Toronto"/>
  </r>
  <r>
    <n v="7448"/>
    <x v="304"/>
    <x v="16"/>
    <n v="23"/>
    <n v="2"/>
    <x v="0"/>
    <x v="0"/>
    <s v="Toronto"/>
    <x v="8"/>
    <s v="Mid-West Toronto"/>
  </r>
  <r>
    <n v="7449"/>
    <x v="304"/>
    <x v="17"/>
    <n v="18"/>
    <n v="0"/>
    <x v="0"/>
    <x v="0"/>
    <s v="Toronto"/>
    <x v="8"/>
    <s v="Mid-West Toronto"/>
  </r>
  <r>
    <n v="7450"/>
    <x v="304"/>
    <x v="18"/>
    <n v="16"/>
    <n v="9"/>
    <x v="0"/>
    <x v="0"/>
    <s v="Toronto"/>
    <x v="8"/>
    <s v="Mid-West Toronto"/>
  </r>
  <r>
    <n v="7451"/>
    <x v="304"/>
    <x v="19"/>
    <n v="17"/>
    <n v="2"/>
    <x v="0"/>
    <x v="0"/>
    <s v="Toronto"/>
    <x v="8"/>
    <s v="Mid-West Toronto"/>
  </r>
  <r>
    <n v="7452"/>
    <x v="304"/>
    <x v="20"/>
    <n v="5"/>
    <n v="3"/>
    <x v="0"/>
    <x v="0"/>
    <s v="Toronto"/>
    <x v="8"/>
    <s v="Mid-West Toronto"/>
  </r>
  <r>
    <n v="7453"/>
    <x v="304"/>
    <x v="21"/>
    <n v="8"/>
    <n v="5"/>
    <x v="0"/>
    <x v="0"/>
    <s v="Toronto"/>
    <x v="8"/>
    <s v="Mid-West Toronto"/>
  </r>
  <r>
    <n v="7454"/>
    <x v="304"/>
    <x v="22"/>
    <n v="6"/>
    <n v="1"/>
    <x v="0"/>
    <x v="0"/>
    <s v="Toronto"/>
    <x v="8"/>
    <s v="Mid-West Toronto"/>
  </r>
  <r>
    <n v="7455"/>
    <x v="304"/>
    <x v="23"/>
    <n v="17"/>
    <n v="16"/>
    <x v="0"/>
    <x v="0"/>
    <s v="Toronto"/>
    <x v="8"/>
    <s v="Mid-West Toronto"/>
  </r>
  <r>
    <n v="7456"/>
    <x v="305"/>
    <x v="0"/>
    <n v="22"/>
    <n v="2"/>
    <x v="0"/>
    <x v="0"/>
    <s v="Toronto"/>
    <x v="8"/>
    <s v="Mid-West Toronto"/>
  </r>
  <r>
    <n v="7457"/>
    <x v="305"/>
    <x v="1"/>
    <n v="30"/>
    <n v="4"/>
    <x v="0"/>
    <x v="0"/>
    <s v="Toronto"/>
    <x v="8"/>
    <s v="Mid-West Toronto"/>
  </r>
  <r>
    <n v="7458"/>
    <x v="305"/>
    <x v="2"/>
    <n v="23"/>
    <n v="5"/>
    <x v="0"/>
    <x v="0"/>
    <s v="Toronto"/>
    <x v="8"/>
    <s v="Mid-West Toronto"/>
  </r>
  <r>
    <n v="7459"/>
    <x v="305"/>
    <x v="3"/>
    <n v="11"/>
    <n v="3"/>
    <x v="0"/>
    <x v="0"/>
    <s v="Toronto"/>
    <x v="8"/>
    <s v="Mid-West Toronto"/>
  </r>
  <r>
    <n v="7460"/>
    <x v="305"/>
    <x v="4"/>
    <n v="14"/>
    <n v="2"/>
    <x v="0"/>
    <x v="0"/>
    <s v="Toronto"/>
    <x v="8"/>
    <s v="Mid-West Toronto"/>
  </r>
  <r>
    <n v="7461"/>
    <x v="305"/>
    <x v="5"/>
    <n v="11"/>
    <n v="3"/>
    <x v="0"/>
    <x v="0"/>
    <s v="Toronto"/>
    <x v="8"/>
    <s v="Mid-West Toronto"/>
  </r>
  <r>
    <n v="7462"/>
    <x v="305"/>
    <x v="6"/>
    <n v="10"/>
    <n v="3"/>
    <x v="0"/>
    <x v="0"/>
    <s v="Toronto"/>
    <x v="8"/>
    <s v="Mid-West Toronto"/>
  </r>
  <r>
    <n v="7463"/>
    <x v="305"/>
    <x v="7"/>
    <n v="14"/>
    <n v="3"/>
    <x v="0"/>
    <x v="0"/>
    <s v="Toronto"/>
    <x v="8"/>
    <s v="Mid-West Toronto"/>
  </r>
  <r>
    <n v="7464"/>
    <x v="305"/>
    <x v="8"/>
    <n v="21"/>
    <n v="5"/>
    <x v="0"/>
    <x v="0"/>
    <s v="Toronto"/>
    <x v="8"/>
    <s v="Mid-West Toronto"/>
  </r>
  <r>
    <n v="7465"/>
    <x v="305"/>
    <x v="9"/>
    <n v="16"/>
    <n v="1"/>
    <x v="0"/>
    <x v="0"/>
    <s v="Toronto"/>
    <x v="8"/>
    <s v="Mid-West Toronto"/>
  </r>
  <r>
    <n v="7466"/>
    <x v="305"/>
    <x v="10"/>
    <n v="18"/>
    <n v="6"/>
    <x v="0"/>
    <x v="0"/>
    <s v="Toronto"/>
    <x v="8"/>
    <s v="Mid-West Toronto"/>
  </r>
  <r>
    <n v="7467"/>
    <x v="305"/>
    <x v="11"/>
    <n v="22"/>
    <n v="3"/>
    <x v="0"/>
    <x v="0"/>
    <s v="Toronto"/>
    <x v="8"/>
    <s v="Mid-West Toronto"/>
  </r>
  <r>
    <n v="7468"/>
    <x v="305"/>
    <x v="12"/>
    <n v="19"/>
    <n v="7"/>
    <x v="0"/>
    <x v="0"/>
    <s v="Toronto"/>
    <x v="8"/>
    <s v="Mid-West Toronto"/>
  </r>
  <r>
    <n v="7469"/>
    <x v="305"/>
    <x v="13"/>
    <n v="30"/>
    <n v="7"/>
    <x v="0"/>
    <x v="0"/>
    <s v="Toronto"/>
    <x v="8"/>
    <s v="Mid-West Toronto"/>
  </r>
  <r>
    <n v="7470"/>
    <x v="305"/>
    <x v="14"/>
    <n v="21"/>
    <n v="8"/>
    <x v="0"/>
    <x v="0"/>
    <s v="Toronto"/>
    <x v="8"/>
    <s v="Mid-West Toronto"/>
  </r>
  <r>
    <n v="7471"/>
    <x v="305"/>
    <x v="15"/>
    <n v="15"/>
    <n v="4"/>
    <x v="0"/>
    <x v="0"/>
    <s v="Toronto"/>
    <x v="8"/>
    <s v="Mid-West Toronto"/>
  </r>
  <r>
    <n v="7472"/>
    <x v="305"/>
    <x v="16"/>
    <n v="20"/>
    <n v="5"/>
    <x v="0"/>
    <x v="0"/>
    <s v="Toronto"/>
    <x v="8"/>
    <s v="Mid-West Toronto"/>
  </r>
  <r>
    <n v="7473"/>
    <x v="305"/>
    <x v="17"/>
    <n v="18"/>
    <n v="8"/>
    <x v="0"/>
    <x v="0"/>
    <s v="Toronto"/>
    <x v="8"/>
    <s v="Mid-West Toronto"/>
  </r>
  <r>
    <n v="7474"/>
    <x v="305"/>
    <x v="18"/>
    <n v="15"/>
    <n v="5"/>
    <x v="0"/>
    <x v="0"/>
    <s v="Toronto"/>
    <x v="8"/>
    <s v="Mid-West Toronto"/>
  </r>
  <r>
    <n v="7475"/>
    <x v="305"/>
    <x v="19"/>
    <n v="7"/>
    <n v="6"/>
    <x v="0"/>
    <x v="0"/>
    <s v="Toronto"/>
    <x v="8"/>
    <s v="Mid-West Toronto"/>
  </r>
  <r>
    <n v="7476"/>
    <x v="305"/>
    <x v="20"/>
    <n v="8"/>
    <n v="2"/>
    <x v="0"/>
    <x v="0"/>
    <s v="Toronto"/>
    <x v="8"/>
    <s v="Mid-West Toronto"/>
  </r>
  <r>
    <n v="7477"/>
    <x v="305"/>
    <x v="21"/>
    <n v="9"/>
    <n v="3"/>
    <x v="0"/>
    <x v="0"/>
    <s v="Toronto"/>
    <x v="8"/>
    <s v="Mid-West Toronto"/>
  </r>
  <r>
    <n v="7478"/>
    <x v="305"/>
    <x v="22"/>
    <n v="9"/>
    <n v="3"/>
    <x v="0"/>
    <x v="0"/>
    <s v="Toronto"/>
    <x v="8"/>
    <s v="Mid-West Toronto"/>
  </r>
  <r>
    <n v="7479"/>
    <x v="305"/>
    <x v="23"/>
    <n v="8"/>
    <n v="3"/>
    <x v="0"/>
    <x v="0"/>
    <s v="Toronto"/>
    <x v="8"/>
    <s v="Mid-West Toronto"/>
  </r>
  <r>
    <n v="7480"/>
    <x v="306"/>
    <x v="0"/>
    <n v="28"/>
    <n v="2"/>
    <x v="0"/>
    <x v="0"/>
    <s v="Toronto"/>
    <x v="8"/>
    <s v="Mid-West Toronto"/>
  </r>
  <r>
    <n v="7481"/>
    <x v="306"/>
    <x v="1"/>
    <n v="17"/>
    <n v="5"/>
    <x v="0"/>
    <x v="0"/>
    <s v="Toronto"/>
    <x v="8"/>
    <s v="Mid-West Toronto"/>
  </r>
  <r>
    <n v="7482"/>
    <x v="306"/>
    <x v="2"/>
    <n v="20"/>
    <n v="2"/>
    <x v="0"/>
    <x v="0"/>
    <s v="Toronto"/>
    <x v="8"/>
    <s v="Mid-West Toronto"/>
  </r>
  <r>
    <n v="7483"/>
    <x v="306"/>
    <x v="3"/>
    <n v="28"/>
    <n v="1"/>
    <x v="0"/>
    <x v="0"/>
    <s v="Toronto"/>
    <x v="8"/>
    <s v="Mid-West Toronto"/>
  </r>
  <r>
    <n v="7484"/>
    <x v="306"/>
    <x v="4"/>
    <n v="27"/>
    <n v="5"/>
    <x v="0"/>
    <x v="0"/>
    <s v="Toronto"/>
    <x v="8"/>
    <s v="Mid-West Toronto"/>
  </r>
  <r>
    <n v="7485"/>
    <x v="306"/>
    <x v="5"/>
    <n v="14"/>
    <n v="3"/>
    <x v="0"/>
    <x v="0"/>
    <s v="Toronto"/>
    <x v="8"/>
    <s v="Mid-West Toronto"/>
  </r>
  <r>
    <n v="7486"/>
    <x v="306"/>
    <x v="6"/>
    <n v="8"/>
    <n v="4"/>
    <x v="0"/>
    <x v="0"/>
    <s v="Toronto"/>
    <x v="8"/>
    <s v="Mid-West Toronto"/>
  </r>
  <r>
    <n v="7487"/>
    <x v="306"/>
    <x v="7"/>
    <n v="11"/>
    <n v="5"/>
    <x v="0"/>
    <x v="0"/>
    <s v="Toronto"/>
    <x v="8"/>
    <s v="Mid-West Toronto"/>
  </r>
  <r>
    <n v="7488"/>
    <x v="306"/>
    <x v="8"/>
    <n v="6"/>
    <n v="1"/>
    <x v="0"/>
    <x v="0"/>
    <s v="Toronto"/>
    <x v="8"/>
    <s v="Mid-West Toronto"/>
  </r>
  <r>
    <n v="7489"/>
    <x v="306"/>
    <x v="9"/>
    <n v="12"/>
    <n v="0"/>
    <x v="0"/>
    <x v="0"/>
    <s v="Toronto"/>
    <x v="8"/>
    <s v="Mid-West Toronto"/>
  </r>
  <r>
    <n v="7490"/>
    <x v="306"/>
    <x v="10"/>
    <n v="9"/>
    <n v="1"/>
    <x v="0"/>
    <x v="0"/>
    <s v="Toronto"/>
    <x v="8"/>
    <s v="Mid-West Toronto"/>
  </r>
  <r>
    <n v="7491"/>
    <x v="306"/>
    <x v="11"/>
    <n v="12"/>
    <n v="1"/>
    <x v="0"/>
    <x v="0"/>
    <s v="Toronto"/>
    <x v="8"/>
    <s v="Mid-West Toronto"/>
  </r>
  <r>
    <n v="7492"/>
    <x v="306"/>
    <x v="12"/>
    <n v="18"/>
    <n v="6"/>
    <x v="0"/>
    <x v="0"/>
    <s v="Toronto"/>
    <x v="8"/>
    <s v="Mid-West Toronto"/>
  </r>
  <r>
    <n v="7493"/>
    <x v="306"/>
    <x v="13"/>
    <n v="16"/>
    <n v="4"/>
    <x v="0"/>
    <x v="0"/>
    <s v="Toronto"/>
    <x v="8"/>
    <s v="Mid-West Toronto"/>
  </r>
  <r>
    <n v="7494"/>
    <x v="306"/>
    <x v="14"/>
    <n v="16"/>
    <n v="6"/>
    <x v="0"/>
    <x v="0"/>
    <s v="Toronto"/>
    <x v="8"/>
    <s v="Mid-West Toronto"/>
  </r>
  <r>
    <n v="7495"/>
    <x v="306"/>
    <x v="15"/>
    <n v="13"/>
    <n v="4"/>
    <x v="0"/>
    <x v="0"/>
    <s v="Toronto"/>
    <x v="8"/>
    <s v="Mid-West Toronto"/>
  </r>
  <r>
    <n v="7496"/>
    <x v="306"/>
    <x v="16"/>
    <n v="10"/>
    <n v="3"/>
    <x v="0"/>
    <x v="0"/>
    <s v="Toronto"/>
    <x v="8"/>
    <s v="Mid-West Toronto"/>
  </r>
  <r>
    <n v="7497"/>
    <x v="306"/>
    <x v="17"/>
    <n v="8"/>
    <n v="0"/>
    <x v="0"/>
    <x v="0"/>
    <s v="Toronto"/>
    <x v="8"/>
    <s v="Mid-West Toronto"/>
  </r>
  <r>
    <n v="7498"/>
    <x v="306"/>
    <x v="18"/>
    <n v="13"/>
    <n v="3"/>
    <x v="0"/>
    <x v="0"/>
    <s v="Toronto"/>
    <x v="8"/>
    <s v="Mid-West Toronto"/>
  </r>
  <r>
    <n v="7499"/>
    <x v="306"/>
    <x v="19"/>
    <n v="6"/>
    <n v="3"/>
    <x v="0"/>
    <x v="0"/>
    <s v="Toronto"/>
    <x v="8"/>
    <s v="Mid-West Toronto"/>
  </r>
  <r>
    <n v="7500"/>
    <x v="306"/>
    <x v="20"/>
    <n v="8"/>
    <n v="1"/>
    <x v="0"/>
    <x v="0"/>
    <s v="Toronto"/>
    <x v="8"/>
    <s v="Mid-West Toronto"/>
  </r>
  <r>
    <n v="7501"/>
    <x v="306"/>
    <x v="21"/>
    <n v="5"/>
    <n v="1"/>
    <x v="0"/>
    <x v="0"/>
    <s v="Toronto"/>
    <x v="8"/>
    <s v="Mid-West Toronto"/>
  </r>
  <r>
    <n v="7502"/>
    <x v="306"/>
    <x v="22"/>
    <n v="10"/>
    <n v="2"/>
    <x v="0"/>
    <x v="0"/>
    <s v="Toronto"/>
    <x v="8"/>
    <s v="Mid-West Toronto"/>
  </r>
  <r>
    <n v="7503"/>
    <x v="306"/>
    <x v="23"/>
    <n v="10"/>
    <n v="5"/>
    <x v="0"/>
    <x v="0"/>
    <s v="Toronto"/>
    <x v="8"/>
    <s v="Mid-West Toronto"/>
  </r>
  <r>
    <n v="7504"/>
    <x v="307"/>
    <x v="0"/>
    <n v="98"/>
    <n v="1"/>
    <x v="0"/>
    <x v="0"/>
    <s v="Toronto"/>
    <x v="8"/>
    <s v="Mid-West Toronto"/>
  </r>
  <r>
    <n v="7505"/>
    <x v="307"/>
    <x v="1"/>
    <n v="63"/>
    <n v="9"/>
    <x v="0"/>
    <x v="0"/>
    <s v="Toronto"/>
    <x v="8"/>
    <s v="Mid-West Toronto"/>
  </r>
  <r>
    <n v="7506"/>
    <x v="307"/>
    <x v="2"/>
    <n v="39"/>
    <n v="1"/>
    <x v="0"/>
    <x v="0"/>
    <s v="Toronto"/>
    <x v="8"/>
    <s v="Mid-West Toronto"/>
  </r>
  <r>
    <n v="7507"/>
    <x v="307"/>
    <x v="3"/>
    <n v="57"/>
    <n v="3"/>
    <x v="0"/>
    <x v="0"/>
    <s v="Toronto"/>
    <x v="8"/>
    <s v="Mid-West Toronto"/>
  </r>
  <r>
    <n v="7508"/>
    <x v="307"/>
    <x v="4"/>
    <n v="44"/>
    <n v="3"/>
    <x v="0"/>
    <x v="0"/>
    <s v="Toronto"/>
    <x v="8"/>
    <s v="Mid-West Toronto"/>
  </r>
  <r>
    <n v="7509"/>
    <x v="307"/>
    <x v="5"/>
    <n v="41"/>
    <n v="1"/>
    <x v="0"/>
    <x v="0"/>
    <s v="Toronto"/>
    <x v="8"/>
    <s v="Mid-West Toronto"/>
  </r>
  <r>
    <n v="7510"/>
    <x v="307"/>
    <x v="6"/>
    <n v="23"/>
    <n v="0"/>
    <x v="0"/>
    <x v="0"/>
    <s v="Toronto"/>
    <x v="8"/>
    <s v="Mid-West Toronto"/>
  </r>
  <r>
    <n v="7511"/>
    <x v="307"/>
    <x v="7"/>
    <n v="30"/>
    <n v="1"/>
    <x v="0"/>
    <x v="0"/>
    <s v="Toronto"/>
    <x v="8"/>
    <s v="Mid-West Toronto"/>
  </r>
  <r>
    <n v="7512"/>
    <x v="307"/>
    <x v="8"/>
    <n v="35"/>
    <n v="2"/>
    <x v="0"/>
    <x v="0"/>
    <s v="Toronto"/>
    <x v="8"/>
    <s v="Mid-West Toronto"/>
  </r>
  <r>
    <n v="7513"/>
    <x v="307"/>
    <x v="9"/>
    <n v="19"/>
    <n v="2"/>
    <x v="0"/>
    <x v="0"/>
    <s v="Toronto"/>
    <x v="8"/>
    <s v="Mid-West Toronto"/>
  </r>
  <r>
    <n v="7514"/>
    <x v="307"/>
    <x v="10"/>
    <n v="21"/>
    <n v="0"/>
    <x v="0"/>
    <x v="0"/>
    <s v="Toronto"/>
    <x v="8"/>
    <s v="Mid-West Toronto"/>
  </r>
  <r>
    <n v="7515"/>
    <x v="307"/>
    <x v="11"/>
    <n v="25"/>
    <n v="1"/>
    <x v="0"/>
    <x v="0"/>
    <s v="Toronto"/>
    <x v="8"/>
    <s v="Mid-West Toronto"/>
  </r>
  <r>
    <n v="7516"/>
    <x v="307"/>
    <x v="12"/>
    <n v="37"/>
    <n v="10"/>
    <x v="0"/>
    <x v="0"/>
    <s v="Toronto"/>
    <x v="8"/>
    <s v="Mid-West Toronto"/>
  </r>
  <r>
    <n v="7517"/>
    <x v="307"/>
    <x v="13"/>
    <n v="30"/>
    <n v="6"/>
    <x v="0"/>
    <x v="0"/>
    <s v="Toronto"/>
    <x v="8"/>
    <s v="Mid-West Toronto"/>
  </r>
  <r>
    <n v="7518"/>
    <x v="307"/>
    <x v="14"/>
    <n v="40"/>
    <n v="8"/>
    <x v="0"/>
    <x v="0"/>
    <s v="Toronto"/>
    <x v="8"/>
    <s v="Mid-West Toronto"/>
  </r>
  <r>
    <n v="7519"/>
    <x v="307"/>
    <x v="15"/>
    <n v="19"/>
    <n v="4"/>
    <x v="0"/>
    <x v="0"/>
    <s v="Toronto"/>
    <x v="8"/>
    <s v="Mid-West Toronto"/>
  </r>
  <r>
    <n v="7520"/>
    <x v="307"/>
    <x v="16"/>
    <n v="30"/>
    <n v="6"/>
    <x v="0"/>
    <x v="0"/>
    <s v="Toronto"/>
    <x v="8"/>
    <s v="Mid-West Toronto"/>
  </r>
  <r>
    <n v="7521"/>
    <x v="307"/>
    <x v="17"/>
    <n v="20"/>
    <n v="6"/>
    <x v="0"/>
    <x v="0"/>
    <s v="Toronto"/>
    <x v="8"/>
    <s v="Mid-West Toronto"/>
  </r>
  <r>
    <n v="7522"/>
    <x v="307"/>
    <x v="18"/>
    <n v="25"/>
    <n v="3"/>
    <x v="0"/>
    <x v="0"/>
    <s v="Toronto"/>
    <x v="8"/>
    <s v="Mid-West Toronto"/>
  </r>
  <r>
    <n v="7523"/>
    <x v="307"/>
    <x v="19"/>
    <n v="16"/>
    <n v="5"/>
    <x v="0"/>
    <x v="0"/>
    <s v="Toronto"/>
    <x v="8"/>
    <s v="Mid-West Toronto"/>
  </r>
  <r>
    <n v="7524"/>
    <x v="307"/>
    <x v="20"/>
    <n v="13"/>
    <n v="2"/>
    <x v="0"/>
    <x v="0"/>
    <s v="Toronto"/>
    <x v="8"/>
    <s v="Mid-West Toronto"/>
  </r>
  <r>
    <n v="7525"/>
    <x v="307"/>
    <x v="21"/>
    <n v="14"/>
    <n v="0"/>
    <x v="0"/>
    <x v="0"/>
    <s v="Toronto"/>
    <x v="8"/>
    <s v="Mid-West Toronto"/>
  </r>
  <r>
    <n v="7526"/>
    <x v="307"/>
    <x v="22"/>
    <n v="16"/>
    <n v="5"/>
    <x v="0"/>
    <x v="0"/>
    <s v="Toronto"/>
    <x v="8"/>
    <s v="Mid-West Toronto"/>
  </r>
  <r>
    <n v="7527"/>
    <x v="307"/>
    <x v="23"/>
    <n v="18"/>
    <n v="3"/>
    <x v="0"/>
    <x v="0"/>
    <s v="Toronto"/>
    <x v="8"/>
    <s v="Mid-West Toronto"/>
  </r>
  <r>
    <n v="7534"/>
    <x v="308"/>
    <x v="0"/>
    <n v="30"/>
    <n v="1"/>
    <x v="1"/>
    <x v="0"/>
    <s v="Toronto"/>
    <x v="8"/>
    <s v="North Toronto"/>
  </r>
  <r>
    <n v="7535"/>
    <x v="308"/>
    <x v="1"/>
    <n v="32"/>
    <n v="14"/>
    <x v="1"/>
    <x v="0"/>
    <s v="Toronto"/>
    <x v="8"/>
    <s v="North Toronto"/>
  </r>
  <r>
    <n v="7536"/>
    <x v="308"/>
    <x v="2"/>
    <n v="39"/>
    <n v="8"/>
    <x v="1"/>
    <x v="0"/>
    <s v="Toronto"/>
    <x v="8"/>
    <s v="North Toronto"/>
  </r>
  <r>
    <n v="7537"/>
    <x v="308"/>
    <x v="3"/>
    <n v="30"/>
    <n v="5"/>
    <x v="1"/>
    <x v="0"/>
    <s v="Toronto"/>
    <x v="8"/>
    <s v="North Toronto"/>
  </r>
  <r>
    <n v="7538"/>
    <x v="308"/>
    <x v="4"/>
    <n v="29"/>
    <n v="2"/>
    <x v="1"/>
    <x v="0"/>
    <s v="Toronto"/>
    <x v="8"/>
    <s v="North Toronto"/>
  </r>
  <r>
    <n v="7539"/>
    <x v="308"/>
    <x v="5"/>
    <n v="13"/>
    <n v="3"/>
    <x v="1"/>
    <x v="0"/>
    <s v="Toronto"/>
    <x v="8"/>
    <s v="North Toronto"/>
  </r>
  <r>
    <n v="7540"/>
    <x v="308"/>
    <x v="6"/>
    <n v="13"/>
    <n v="5"/>
    <x v="1"/>
    <x v="0"/>
    <s v="Toronto"/>
    <x v="8"/>
    <s v="North Toronto"/>
  </r>
  <r>
    <n v="7541"/>
    <x v="308"/>
    <x v="7"/>
    <n v="6"/>
    <n v="1"/>
    <x v="1"/>
    <x v="0"/>
    <s v="Toronto"/>
    <x v="8"/>
    <s v="North Toronto"/>
  </r>
  <r>
    <n v="7542"/>
    <x v="308"/>
    <x v="8"/>
    <n v="7"/>
    <n v="5"/>
    <x v="1"/>
    <x v="0"/>
    <s v="Toronto"/>
    <x v="8"/>
    <s v="North Toronto"/>
  </r>
  <r>
    <n v="7543"/>
    <x v="308"/>
    <x v="9"/>
    <n v="15"/>
    <n v="5"/>
    <x v="1"/>
    <x v="0"/>
    <s v="Toronto"/>
    <x v="8"/>
    <s v="North Toronto"/>
  </r>
  <r>
    <n v="7544"/>
    <x v="308"/>
    <x v="10"/>
    <n v="18"/>
    <n v="3"/>
    <x v="1"/>
    <x v="0"/>
    <s v="Toronto"/>
    <x v="8"/>
    <s v="North Toronto"/>
  </r>
  <r>
    <n v="7545"/>
    <x v="308"/>
    <x v="11"/>
    <n v="19"/>
    <n v="4"/>
    <x v="1"/>
    <x v="0"/>
    <s v="Toronto"/>
    <x v="8"/>
    <s v="North Toronto"/>
  </r>
  <r>
    <n v="7546"/>
    <x v="308"/>
    <x v="12"/>
    <n v="22"/>
    <n v="9"/>
    <x v="1"/>
    <x v="0"/>
    <s v="Toronto"/>
    <x v="8"/>
    <s v="North Toronto"/>
  </r>
  <r>
    <n v="7547"/>
    <x v="308"/>
    <x v="13"/>
    <n v="43"/>
    <n v="13"/>
    <x v="1"/>
    <x v="0"/>
    <s v="Toronto"/>
    <x v="8"/>
    <s v="North Toronto"/>
  </r>
  <r>
    <n v="7548"/>
    <x v="308"/>
    <x v="14"/>
    <n v="26"/>
    <n v="12"/>
    <x v="1"/>
    <x v="0"/>
    <s v="Toronto"/>
    <x v="8"/>
    <s v="North Toronto"/>
  </r>
  <r>
    <n v="7549"/>
    <x v="308"/>
    <x v="15"/>
    <n v="30"/>
    <n v="3"/>
    <x v="1"/>
    <x v="0"/>
    <s v="Toronto"/>
    <x v="8"/>
    <s v="North Toronto"/>
  </r>
  <r>
    <n v="7550"/>
    <x v="308"/>
    <x v="16"/>
    <n v="10"/>
    <n v="8"/>
    <x v="1"/>
    <x v="0"/>
    <s v="Toronto"/>
    <x v="8"/>
    <s v="North Toronto"/>
  </r>
  <r>
    <n v="7551"/>
    <x v="308"/>
    <x v="17"/>
    <n v="13"/>
    <n v="4"/>
    <x v="1"/>
    <x v="0"/>
    <s v="Toronto"/>
    <x v="8"/>
    <s v="North Toronto"/>
  </r>
  <r>
    <n v="7552"/>
    <x v="308"/>
    <x v="18"/>
    <n v="14"/>
    <n v="6"/>
    <x v="1"/>
    <x v="0"/>
    <s v="Toronto"/>
    <x v="8"/>
    <s v="North Toronto"/>
  </r>
  <r>
    <n v="7553"/>
    <x v="308"/>
    <x v="19"/>
    <n v="7"/>
    <n v="3"/>
    <x v="1"/>
    <x v="0"/>
    <s v="Toronto"/>
    <x v="8"/>
    <s v="North Toronto"/>
  </r>
  <r>
    <n v="7554"/>
    <x v="308"/>
    <x v="20"/>
    <n v="7"/>
    <n v="6"/>
    <x v="1"/>
    <x v="0"/>
    <s v="Toronto"/>
    <x v="8"/>
    <s v="North Toronto"/>
  </r>
  <r>
    <n v="7555"/>
    <x v="308"/>
    <x v="21"/>
    <n v="4"/>
    <n v="9"/>
    <x v="1"/>
    <x v="0"/>
    <s v="Toronto"/>
    <x v="8"/>
    <s v="North Toronto"/>
  </r>
  <r>
    <n v="7556"/>
    <x v="308"/>
    <x v="22"/>
    <n v="3"/>
    <n v="15"/>
    <x v="1"/>
    <x v="0"/>
    <s v="Toronto"/>
    <x v="8"/>
    <s v="North Toronto"/>
  </r>
  <r>
    <n v="7557"/>
    <x v="308"/>
    <x v="23"/>
    <n v="6"/>
    <n v="5"/>
    <x v="1"/>
    <x v="0"/>
    <s v="Toronto"/>
    <x v="8"/>
    <s v="North Toronto"/>
  </r>
  <r>
    <n v="7558"/>
    <x v="309"/>
    <x v="0"/>
    <n v="44"/>
    <n v="0"/>
    <x v="0"/>
    <x v="0"/>
    <s v="Central"/>
    <x v="3"/>
    <s v="North York West"/>
  </r>
  <r>
    <n v="7559"/>
    <x v="309"/>
    <x v="1"/>
    <n v="31"/>
    <n v="1"/>
    <x v="0"/>
    <x v="0"/>
    <s v="Central"/>
    <x v="3"/>
    <s v="North York West"/>
  </r>
  <r>
    <n v="7560"/>
    <x v="309"/>
    <x v="2"/>
    <n v="33"/>
    <n v="1"/>
    <x v="0"/>
    <x v="0"/>
    <s v="Central"/>
    <x v="3"/>
    <s v="North York West"/>
  </r>
  <r>
    <n v="7561"/>
    <x v="309"/>
    <x v="3"/>
    <n v="30"/>
    <n v="1"/>
    <x v="0"/>
    <x v="0"/>
    <s v="Central"/>
    <x v="3"/>
    <s v="North York West"/>
  </r>
  <r>
    <n v="7562"/>
    <x v="309"/>
    <x v="4"/>
    <n v="41"/>
    <n v="1"/>
    <x v="0"/>
    <x v="0"/>
    <s v="Central"/>
    <x v="3"/>
    <s v="North York West"/>
  </r>
  <r>
    <n v="7563"/>
    <x v="309"/>
    <x v="5"/>
    <n v="41"/>
    <n v="0"/>
    <x v="0"/>
    <x v="0"/>
    <s v="Central"/>
    <x v="3"/>
    <s v="North York West"/>
  </r>
  <r>
    <n v="7564"/>
    <x v="309"/>
    <x v="6"/>
    <n v="25"/>
    <n v="0"/>
    <x v="0"/>
    <x v="0"/>
    <s v="Central"/>
    <x v="3"/>
    <s v="North York West"/>
  </r>
  <r>
    <n v="7565"/>
    <x v="309"/>
    <x v="7"/>
    <n v="7"/>
    <n v="1"/>
    <x v="0"/>
    <x v="0"/>
    <s v="Central"/>
    <x v="3"/>
    <s v="North York West"/>
  </r>
  <r>
    <n v="7566"/>
    <x v="309"/>
    <x v="8"/>
    <n v="7"/>
    <n v="1"/>
    <x v="0"/>
    <x v="0"/>
    <s v="Central"/>
    <x v="3"/>
    <s v="North York West"/>
  </r>
  <r>
    <n v="7567"/>
    <x v="309"/>
    <x v="9"/>
    <n v="10"/>
    <n v="0"/>
    <x v="0"/>
    <x v="0"/>
    <s v="Central"/>
    <x v="3"/>
    <s v="North York West"/>
  </r>
  <r>
    <n v="7568"/>
    <x v="309"/>
    <x v="10"/>
    <n v="9"/>
    <n v="0"/>
    <x v="0"/>
    <x v="0"/>
    <s v="Central"/>
    <x v="3"/>
    <s v="North York West"/>
  </r>
  <r>
    <n v="7569"/>
    <x v="309"/>
    <x v="11"/>
    <n v="11"/>
    <n v="2"/>
    <x v="0"/>
    <x v="0"/>
    <s v="Central"/>
    <x v="3"/>
    <s v="North York West"/>
  </r>
  <r>
    <n v="7570"/>
    <x v="309"/>
    <x v="12"/>
    <n v="12"/>
    <n v="4"/>
    <x v="0"/>
    <x v="0"/>
    <s v="Central"/>
    <x v="3"/>
    <s v="North York West"/>
  </r>
  <r>
    <n v="7571"/>
    <x v="309"/>
    <x v="13"/>
    <n v="63"/>
    <n v="3"/>
    <x v="0"/>
    <x v="0"/>
    <s v="Central"/>
    <x v="3"/>
    <s v="North York West"/>
  </r>
  <r>
    <n v="7572"/>
    <x v="309"/>
    <x v="14"/>
    <n v="26"/>
    <n v="1"/>
    <x v="0"/>
    <x v="0"/>
    <s v="Central"/>
    <x v="3"/>
    <s v="North York West"/>
  </r>
  <r>
    <n v="7573"/>
    <x v="309"/>
    <x v="15"/>
    <n v="50"/>
    <n v="1"/>
    <x v="0"/>
    <x v="0"/>
    <s v="Central"/>
    <x v="3"/>
    <s v="North York West"/>
  </r>
  <r>
    <n v="7574"/>
    <x v="309"/>
    <x v="16"/>
    <n v="19"/>
    <n v="0"/>
    <x v="0"/>
    <x v="0"/>
    <s v="Central"/>
    <x v="3"/>
    <s v="North York West"/>
  </r>
  <r>
    <n v="7575"/>
    <x v="309"/>
    <x v="17"/>
    <n v="12"/>
    <n v="3"/>
    <x v="0"/>
    <x v="0"/>
    <s v="Central"/>
    <x v="3"/>
    <s v="North York West"/>
  </r>
  <r>
    <n v="7576"/>
    <x v="309"/>
    <x v="18"/>
    <n v="19"/>
    <n v="2"/>
    <x v="0"/>
    <x v="0"/>
    <s v="Central"/>
    <x v="3"/>
    <s v="North York West"/>
  </r>
  <r>
    <n v="7577"/>
    <x v="309"/>
    <x v="19"/>
    <n v="12"/>
    <n v="0"/>
    <x v="0"/>
    <x v="0"/>
    <s v="Central"/>
    <x v="3"/>
    <s v="North York West"/>
  </r>
  <r>
    <n v="7578"/>
    <x v="309"/>
    <x v="20"/>
    <n v="12"/>
    <n v="1"/>
    <x v="0"/>
    <x v="0"/>
    <s v="Central"/>
    <x v="3"/>
    <s v="North York West"/>
  </r>
  <r>
    <n v="7579"/>
    <x v="309"/>
    <x v="21"/>
    <n v="13"/>
    <n v="1"/>
    <x v="0"/>
    <x v="0"/>
    <s v="Central"/>
    <x v="3"/>
    <s v="North York West"/>
  </r>
  <r>
    <n v="7580"/>
    <x v="309"/>
    <x v="22"/>
    <n v="14"/>
    <n v="1"/>
    <x v="0"/>
    <x v="0"/>
    <s v="Central"/>
    <x v="3"/>
    <s v="North York West"/>
  </r>
  <r>
    <n v="7581"/>
    <x v="309"/>
    <x v="23"/>
    <n v="19"/>
    <n v="2"/>
    <x v="0"/>
    <x v="0"/>
    <s v="Central"/>
    <x v="3"/>
    <s v="North York West"/>
  </r>
  <r>
    <n v="7582"/>
    <x v="310"/>
    <x v="0"/>
    <n v="79"/>
    <n v="12"/>
    <x v="0"/>
    <x v="0"/>
    <s v="Toronto"/>
    <x v="8"/>
    <s v="North Toronto"/>
  </r>
  <r>
    <n v="7583"/>
    <x v="310"/>
    <x v="1"/>
    <n v="45"/>
    <n v="10"/>
    <x v="0"/>
    <x v="0"/>
    <s v="Toronto"/>
    <x v="8"/>
    <s v="North Toronto"/>
  </r>
  <r>
    <n v="7584"/>
    <x v="310"/>
    <x v="2"/>
    <n v="42"/>
    <n v="3"/>
    <x v="0"/>
    <x v="0"/>
    <s v="Toronto"/>
    <x v="8"/>
    <s v="North Toronto"/>
  </r>
  <r>
    <n v="7585"/>
    <x v="310"/>
    <x v="3"/>
    <n v="25"/>
    <n v="8"/>
    <x v="0"/>
    <x v="0"/>
    <s v="Toronto"/>
    <x v="8"/>
    <s v="North Toronto"/>
  </r>
  <r>
    <n v="7586"/>
    <x v="310"/>
    <x v="4"/>
    <n v="30"/>
    <n v="7"/>
    <x v="0"/>
    <x v="0"/>
    <s v="Toronto"/>
    <x v="8"/>
    <s v="North Toronto"/>
  </r>
  <r>
    <n v="7587"/>
    <x v="310"/>
    <x v="5"/>
    <n v="22"/>
    <n v="6"/>
    <x v="0"/>
    <x v="0"/>
    <s v="Toronto"/>
    <x v="8"/>
    <s v="North Toronto"/>
  </r>
  <r>
    <n v="7588"/>
    <x v="310"/>
    <x v="6"/>
    <n v="17"/>
    <n v="4"/>
    <x v="0"/>
    <x v="0"/>
    <s v="Toronto"/>
    <x v="8"/>
    <s v="North Toronto"/>
  </r>
  <r>
    <n v="7589"/>
    <x v="310"/>
    <x v="7"/>
    <n v="13"/>
    <n v="3"/>
    <x v="0"/>
    <x v="0"/>
    <s v="Toronto"/>
    <x v="8"/>
    <s v="North Toronto"/>
  </r>
  <r>
    <n v="7590"/>
    <x v="310"/>
    <x v="8"/>
    <n v="21"/>
    <n v="9"/>
    <x v="0"/>
    <x v="0"/>
    <s v="Toronto"/>
    <x v="8"/>
    <s v="North Toronto"/>
  </r>
  <r>
    <n v="7591"/>
    <x v="310"/>
    <x v="9"/>
    <n v="10"/>
    <n v="6"/>
    <x v="0"/>
    <x v="0"/>
    <s v="Toronto"/>
    <x v="8"/>
    <s v="North Toronto"/>
  </r>
  <r>
    <n v="7592"/>
    <x v="310"/>
    <x v="10"/>
    <n v="16"/>
    <n v="7"/>
    <x v="0"/>
    <x v="0"/>
    <s v="Toronto"/>
    <x v="8"/>
    <s v="North Toronto"/>
  </r>
  <r>
    <n v="7593"/>
    <x v="310"/>
    <x v="11"/>
    <n v="13"/>
    <n v="10"/>
    <x v="0"/>
    <x v="0"/>
    <s v="Toronto"/>
    <x v="8"/>
    <s v="North Toronto"/>
  </r>
  <r>
    <n v="7594"/>
    <x v="310"/>
    <x v="12"/>
    <n v="23"/>
    <n v="11"/>
    <x v="0"/>
    <x v="0"/>
    <s v="Toronto"/>
    <x v="8"/>
    <s v="North Toronto"/>
  </r>
  <r>
    <n v="7595"/>
    <x v="310"/>
    <x v="13"/>
    <n v="27"/>
    <n v="10"/>
    <x v="0"/>
    <x v="0"/>
    <s v="Toronto"/>
    <x v="8"/>
    <s v="North Toronto"/>
  </r>
  <r>
    <n v="7596"/>
    <x v="310"/>
    <x v="14"/>
    <n v="15"/>
    <n v="13"/>
    <x v="0"/>
    <x v="0"/>
    <s v="Toronto"/>
    <x v="8"/>
    <s v="North Toronto"/>
  </r>
  <r>
    <n v="7597"/>
    <x v="310"/>
    <x v="15"/>
    <n v="16"/>
    <n v="10"/>
    <x v="0"/>
    <x v="0"/>
    <s v="Toronto"/>
    <x v="8"/>
    <s v="North Toronto"/>
  </r>
  <r>
    <n v="7598"/>
    <x v="310"/>
    <x v="16"/>
    <n v="8"/>
    <n v="6"/>
    <x v="0"/>
    <x v="0"/>
    <s v="Toronto"/>
    <x v="8"/>
    <s v="North Toronto"/>
  </r>
  <r>
    <n v="7599"/>
    <x v="310"/>
    <x v="17"/>
    <n v="15"/>
    <n v="2"/>
    <x v="0"/>
    <x v="0"/>
    <s v="Toronto"/>
    <x v="8"/>
    <s v="North Toronto"/>
  </r>
  <r>
    <n v="7600"/>
    <x v="310"/>
    <x v="18"/>
    <n v="10"/>
    <n v="5"/>
    <x v="0"/>
    <x v="0"/>
    <s v="Toronto"/>
    <x v="8"/>
    <s v="North Toronto"/>
  </r>
  <r>
    <n v="7601"/>
    <x v="310"/>
    <x v="19"/>
    <n v="9"/>
    <n v="5"/>
    <x v="0"/>
    <x v="0"/>
    <s v="Toronto"/>
    <x v="8"/>
    <s v="North Toronto"/>
  </r>
  <r>
    <n v="7602"/>
    <x v="310"/>
    <x v="20"/>
    <n v="10"/>
    <n v="9"/>
    <x v="0"/>
    <x v="0"/>
    <s v="Toronto"/>
    <x v="8"/>
    <s v="North Toronto"/>
  </r>
  <r>
    <n v="7603"/>
    <x v="310"/>
    <x v="21"/>
    <n v="9"/>
    <n v="0"/>
    <x v="0"/>
    <x v="0"/>
    <s v="Toronto"/>
    <x v="8"/>
    <s v="North Toronto"/>
  </r>
  <r>
    <n v="7604"/>
    <x v="310"/>
    <x v="22"/>
    <n v="5"/>
    <n v="4"/>
    <x v="0"/>
    <x v="0"/>
    <s v="Toronto"/>
    <x v="8"/>
    <s v="North Toronto"/>
  </r>
  <r>
    <n v="7605"/>
    <x v="310"/>
    <x v="23"/>
    <n v="10"/>
    <n v="5"/>
    <x v="0"/>
    <x v="0"/>
    <s v="Toronto"/>
    <x v="8"/>
    <s v="North Toronto"/>
  </r>
  <r>
    <n v="7606"/>
    <x v="311"/>
    <x v="0"/>
    <n v="33"/>
    <n v="7"/>
    <x v="0"/>
    <x v="0"/>
    <s v="Toronto"/>
    <x v="8"/>
    <s v="Mid-West Toronto"/>
  </r>
  <r>
    <n v="7607"/>
    <x v="311"/>
    <x v="1"/>
    <n v="42"/>
    <n v="8"/>
    <x v="0"/>
    <x v="0"/>
    <s v="Toronto"/>
    <x v="8"/>
    <s v="Mid-West Toronto"/>
  </r>
  <r>
    <n v="7608"/>
    <x v="311"/>
    <x v="2"/>
    <n v="38"/>
    <n v="5"/>
    <x v="0"/>
    <x v="0"/>
    <s v="Toronto"/>
    <x v="8"/>
    <s v="Mid-West Toronto"/>
  </r>
  <r>
    <n v="7609"/>
    <x v="311"/>
    <x v="3"/>
    <n v="34"/>
    <n v="1"/>
    <x v="0"/>
    <x v="0"/>
    <s v="Toronto"/>
    <x v="8"/>
    <s v="Mid-West Toronto"/>
  </r>
  <r>
    <n v="7610"/>
    <x v="311"/>
    <x v="4"/>
    <n v="26"/>
    <n v="2"/>
    <x v="0"/>
    <x v="0"/>
    <s v="Toronto"/>
    <x v="8"/>
    <s v="Mid-West Toronto"/>
  </r>
  <r>
    <n v="7611"/>
    <x v="311"/>
    <x v="5"/>
    <n v="11"/>
    <n v="1"/>
    <x v="0"/>
    <x v="0"/>
    <s v="Toronto"/>
    <x v="8"/>
    <s v="Mid-West Toronto"/>
  </r>
  <r>
    <n v="7612"/>
    <x v="311"/>
    <x v="6"/>
    <n v="5"/>
    <n v="0"/>
    <x v="0"/>
    <x v="0"/>
    <s v="Toronto"/>
    <x v="8"/>
    <s v="Mid-West Toronto"/>
  </r>
  <r>
    <n v="7613"/>
    <x v="311"/>
    <x v="7"/>
    <n v="20"/>
    <n v="3"/>
    <x v="0"/>
    <x v="0"/>
    <s v="Toronto"/>
    <x v="8"/>
    <s v="Mid-West Toronto"/>
  </r>
  <r>
    <n v="7614"/>
    <x v="311"/>
    <x v="8"/>
    <n v="9"/>
    <n v="1"/>
    <x v="0"/>
    <x v="0"/>
    <s v="Toronto"/>
    <x v="8"/>
    <s v="Mid-West Toronto"/>
  </r>
  <r>
    <n v="7615"/>
    <x v="311"/>
    <x v="9"/>
    <n v="10"/>
    <n v="3"/>
    <x v="0"/>
    <x v="0"/>
    <s v="Toronto"/>
    <x v="8"/>
    <s v="Mid-West Toronto"/>
  </r>
  <r>
    <n v="7616"/>
    <x v="311"/>
    <x v="10"/>
    <n v="11"/>
    <n v="4"/>
    <x v="0"/>
    <x v="0"/>
    <s v="Toronto"/>
    <x v="8"/>
    <s v="Mid-West Toronto"/>
  </r>
  <r>
    <n v="7617"/>
    <x v="311"/>
    <x v="11"/>
    <n v="10"/>
    <n v="0"/>
    <x v="0"/>
    <x v="0"/>
    <s v="Toronto"/>
    <x v="8"/>
    <s v="Mid-West Toronto"/>
  </r>
  <r>
    <n v="7618"/>
    <x v="311"/>
    <x v="12"/>
    <n v="21"/>
    <n v="3"/>
    <x v="0"/>
    <x v="0"/>
    <s v="Toronto"/>
    <x v="8"/>
    <s v="Mid-West Toronto"/>
  </r>
  <r>
    <n v="7619"/>
    <x v="311"/>
    <x v="13"/>
    <n v="32"/>
    <n v="4"/>
    <x v="0"/>
    <x v="0"/>
    <s v="Toronto"/>
    <x v="8"/>
    <s v="Mid-West Toronto"/>
  </r>
  <r>
    <n v="7620"/>
    <x v="311"/>
    <x v="14"/>
    <n v="33"/>
    <n v="3"/>
    <x v="0"/>
    <x v="0"/>
    <s v="Toronto"/>
    <x v="8"/>
    <s v="Mid-West Toronto"/>
  </r>
  <r>
    <n v="7621"/>
    <x v="311"/>
    <x v="15"/>
    <n v="27"/>
    <n v="3"/>
    <x v="0"/>
    <x v="0"/>
    <s v="Toronto"/>
    <x v="8"/>
    <s v="Mid-West Toronto"/>
  </r>
  <r>
    <n v="7622"/>
    <x v="311"/>
    <x v="16"/>
    <n v="27"/>
    <n v="3"/>
    <x v="0"/>
    <x v="0"/>
    <s v="Toronto"/>
    <x v="8"/>
    <s v="Mid-West Toronto"/>
  </r>
  <r>
    <n v="7623"/>
    <x v="311"/>
    <x v="17"/>
    <n v="15"/>
    <n v="0"/>
    <x v="0"/>
    <x v="0"/>
    <s v="Toronto"/>
    <x v="8"/>
    <s v="Mid-West Toronto"/>
  </r>
  <r>
    <n v="7624"/>
    <x v="311"/>
    <x v="18"/>
    <n v="14"/>
    <n v="2"/>
    <x v="0"/>
    <x v="0"/>
    <s v="Toronto"/>
    <x v="8"/>
    <s v="Mid-West Toronto"/>
  </r>
  <r>
    <n v="7625"/>
    <x v="311"/>
    <x v="19"/>
    <n v="8"/>
    <n v="1"/>
    <x v="0"/>
    <x v="0"/>
    <s v="Toronto"/>
    <x v="8"/>
    <s v="Mid-West Toronto"/>
  </r>
  <r>
    <n v="7626"/>
    <x v="311"/>
    <x v="20"/>
    <n v="13"/>
    <n v="3"/>
    <x v="0"/>
    <x v="0"/>
    <s v="Toronto"/>
    <x v="8"/>
    <s v="Mid-West Toronto"/>
  </r>
  <r>
    <n v="7627"/>
    <x v="311"/>
    <x v="21"/>
    <n v="12"/>
    <n v="1"/>
    <x v="0"/>
    <x v="0"/>
    <s v="Toronto"/>
    <x v="8"/>
    <s v="Mid-West Toronto"/>
  </r>
  <r>
    <n v="7628"/>
    <x v="311"/>
    <x v="22"/>
    <n v="16"/>
    <n v="3"/>
    <x v="0"/>
    <x v="0"/>
    <s v="Toronto"/>
    <x v="8"/>
    <s v="Mid-West Toronto"/>
  </r>
  <r>
    <n v="7629"/>
    <x v="311"/>
    <x v="23"/>
    <n v="11"/>
    <n v="1"/>
    <x v="0"/>
    <x v="0"/>
    <s v="Toronto"/>
    <x v="8"/>
    <s v="Mid-West Toronto"/>
  </r>
  <r>
    <n v="7630"/>
    <x v="312"/>
    <x v="0"/>
    <n v="68"/>
    <n v="4"/>
    <x v="0"/>
    <x v="0"/>
    <s v="Toronto"/>
    <x v="8"/>
    <s v="Mid-West Toronto"/>
  </r>
  <r>
    <n v="7631"/>
    <x v="312"/>
    <x v="1"/>
    <n v="64"/>
    <n v="23"/>
    <x v="0"/>
    <x v="0"/>
    <s v="Toronto"/>
    <x v="8"/>
    <s v="Mid-West Toronto"/>
  </r>
  <r>
    <n v="7632"/>
    <x v="312"/>
    <x v="2"/>
    <n v="55"/>
    <n v="14"/>
    <x v="0"/>
    <x v="0"/>
    <s v="Toronto"/>
    <x v="8"/>
    <s v="Mid-West Toronto"/>
  </r>
  <r>
    <n v="7633"/>
    <x v="312"/>
    <x v="3"/>
    <n v="50"/>
    <n v="3"/>
    <x v="0"/>
    <x v="0"/>
    <s v="Toronto"/>
    <x v="8"/>
    <s v="Mid-West Toronto"/>
  </r>
  <r>
    <n v="7634"/>
    <x v="312"/>
    <x v="4"/>
    <n v="34"/>
    <n v="2"/>
    <x v="0"/>
    <x v="0"/>
    <s v="Toronto"/>
    <x v="8"/>
    <s v="Mid-West Toronto"/>
  </r>
  <r>
    <n v="7635"/>
    <x v="312"/>
    <x v="5"/>
    <n v="30"/>
    <n v="5"/>
    <x v="0"/>
    <x v="0"/>
    <s v="Toronto"/>
    <x v="8"/>
    <s v="Mid-West Toronto"/>
  </r>
  <r>
    <n v="7636"/>
    <x v="312"/>
    <x v="6"/>
    <n v="19"/>
    <n v="2"/>
    <x v="0"/>
    <x v="0"/>
    <s v="Toronto"/>
    <x v="8"/>
    <s v="Mid-West Toronto"/>
  </r>
  <r>
    <n v="7637"/>
    <x v="312"/>
    <x v="7"/>
    <n v="12"/>
    <n v="1"/>
    <x v="0"/>
    <x v="0"/>
    <s v="Toronto"/>
    <x v="8"/>
    <s v="Mid-West Toronto"/>
  </r>
  <r>
    <n v="7638"/>
    <x v="312"/>
    <x v="8"/>
    <n v="21"/>
    <n v="3"/>
    <x v="0"/>
    <x v="0"/>
    <s v="Toronto"/>
    <x v="8"/>
    <s v="Mid-West Toronto"/>
  </r>
  <r>
    <n v="7639"/>
    <x v="312"/>
    <x v="9"/>
    <n v="9"/>
    <n v="4"/>
    <x v="0"/>
    <x v="0"/>
    <s v="Toronto"/>
    <x v="8"/>
    <s v="Mid-West Toronto"/>
  </r>
  <r>
    <n v="7640"/>
    <x v="312"/>
    <x v="10"/>
    <n v="23"/>
    <n v="2"/>
    <x v="0"/>
    <x v="0"/>
    <s v="Toronto"/>
    <x v="8"/>
    <s v="Mid-West Toronto"/>
  </r>
  <r>
    <n v="7641"/>
    <x v="312"/>
    <x v="11"/>
    <n v="33"/>
    <n v="11"/>
    <x v="0"/>
    <x v="0"/>
    <s v="Toronto"/>
    <x v="8"/>
    <s v="Mid-West Toronto"/>
  </r>
  <r>
    <n v="7642"/>
    <x v="312"/>
    <x v="12"/>
    <n v="44"/>
    <n v="19"/>
    <x v="0"/>
    <x v="0"/>
    <s v="Toronto"/>
    <x v="8"/>
    <s v="Mid-West Toronto"/>
  </r>
  <r>
    <n v="7643"/>
    <x v="312"/>
    <x v="13"/>
    <n v="50"/>
    <n v="33"/>
    <x v="0"/>
    <x v="0"/>
    <s v="Toronto"/>
    <x v="8"/>
    <s v="Mid-West Toronto"/>
  </r>
  <r>
    <n v="7644"/>
    <x v="312"/>
    <x v="14"/>
    <n v="50"/>
    <n v="41"/>
    <x v="0"/>
    <x v="0"/>
    <s v="Toronto"/>
    <x v="8"/>
    <s v="Mid-West Toronto"/>
  </r>
  <r>
    <n v="7645"/>
    <x v="312"/>
    <x v="15"/>
    <n v="21"/>
    <n v="52"/>
    <x v="0"/>
    <x v="0"/>
    <s v="Toronto"/>
    <x v="8"/>
    <s v="Mid-West Toronto"/>
  </r>
  <r>
    <n v="7646"/>
    <x v="312"/>
    <x v="16"/>
    <n v="27"/>
    <n v="48"/>
    <x v="0"/>
    <x v="0"/>
    <s v="Toronto"/>
    <x v="8"/>
    <s v="Mid-West Toronto"/>
  </r>
  <r>
    <n v="7647"/>
    <x v="312"/>
    <x v="17"/>
    <n v="14"/>
    <n v="12"/>
    <x v="0"/>
    <x v="0"/>
    <s v="Toronto"/>
    <x v="8"/>
    <s v="Mid-West Toronto"/>
  </r>
  <r>
    <n v="7648"/>
    <x v="312"/>
    <x v="18"/>
    <n v="24"/>
    <n v="14"/>
    <x v="0"/>
    <x v="0"/>
    <s v="Toronto"/>
    <x v="8"/>
    <s v="Mid-West Toronto"/>
  </r>
  <r>
    <n v="7649"/>
    <x v="312"/>
    <x v="19"/>
    <n v="14"/>
    <n v="5"/>
    <x v="0"/>
    <x v="0"/>
    <s v="Toronto"/>
    <x v="8"/>
    <s v="Mid-West Toronto"/>
  </r>
  <r>
    <n v="7650"/>
    <x v="312"/>
    <x v="20"/>
    <n v="15"/>
    <n v="6"/>
    <x v="0"/>
    <x v="0"/>
    <s v="Toronto"/>
    <x v="8"/>
    <s v="Mid-West Toronto"/>
  </r>
  <r>
    <n v="7651"/>
    <x v="312"/>
    <x v="21"/>
    <n v="19"/>
    <n v="6"/>
    <x v="0"/>
    <x v="0"/>
    <s v="Toronto"/>
    <x v="8"/>
    <s v="Mid-West Toronto"/>
  </r>
  <r>
    <n v="7652"/>
    <x v="312"/>
    <x v="22"/>
    <n v="15"/>
    <n v="11"/>
    <x v="0"/>
    <x v="0"/>
    <s v="Toronto"/>
    <x v="8"/>
    <s v="Mid-West Toronto"/>
  </r>
  <r>
    <n v="7653"/>
    <x v="312"/>
    <x v="23"/>
    <n v="15"/>
    <n v="17"/>
    <x v="0"/>
    <x v="0"/>
    <s v="Toronto"/>
    <x v="8"/>
    <s v="Mid-West Toronto"/>
  </r>
  <r>
    <n v="7654"/>
    <x v="313"/>
    <x v="0"/>
    <n v="69"/>
    <n v="1"/>
    <x v="0"/>
    <x v="0"/>
    <s v="Toronto"/>
    <x v="8"/>
    <s v="Mid-West Toronto"/>
  </r>
  <r>
    <n v="7655"/>
    <x v="313"/>
    <x v="1"/>
    <n v="43"/>
    <n v="7"/>
    <x v="0"/>
    <x v="0"/>
    <s v="Toronto"/>
    <x v="8"/>
    <s v="Mid-West Toronto"/>
  </r>
  <r>
    <n v="7656"/>
    <x v="313"/>
    <x v="2"/>
    <n v="43"/>
    <n v="6"/>
    <x v="0"/>
    <x v="0"/>
    <s v="Toronto"/>
    <x v="8"/>
    <s v="Mid-West Toronto"/>
  </r>
  <r>
    <n v="7657"/>
    <x v="313"/>
    <x v="3"/>
    <n v="33"/>
    <n v="3"/>
    <x v="0"/>
    <x v="0"/>
    <s v="Toronto"/>
    <x v="8"/>
    <s v="Mid-West Toronto"/>
  </r>
  <r>
    <n v="7658"/>
    <x v="313"/>
    <x v="4"/>
    <n v="40"/>
    <n v="1"/>
    <x v="0"/>
    <x v="0"/>
    <s v="Toronto"/>
    <x v="8"/>
    <s v="Mid-West Toronto"/>
  </r>
  <r>
    <n v="7659"/>
    <x v="313"/>
    <x v="5"/>
    <n v="25"/>
    <n v="2"/>
    <x v="0"/>
    <x v="0"/>
    <s v="Toronto"/>
    <x v="8"/>
    <s v="Mid-West Toronto"/>
  </r>
  <r>
    <n v="7660"/>
    <x v="313"/>
    <x v="6"/>
    <n v="17"/>
    <n v="0"/>
    <x v="0"/>
    <x v="0"/>
    <s v="Toronto"/>
    <x v="8"/>
    <s v="Mid-West Toronto"/>
  </r>
  <r>
    <n v="7661"/>
    <x v="313"/>
    <x v="7"/>
    <n v="20"/>
    <n v="2"/>
    <x v="0"/>
    <x v="0"/>
    <s v="Toronto"/>
    <x v="8"/>
    <s v="Mid-West Toronto"/>
  </r>
  <r>
    <n v="7662"/>
    <x v="313"/>
    <x v="8"/>
    <n v="18"/>
    <n v="2"/>
    <x v="0"/>
    <x v="0"/>
    <s v="Toronto"/>
    <x v="8"/>
    <s v="Mid-West Toronto"/>
  </r>
  <r>
    <n v="7663"/>
    <x v="313"/>
    <x v="9"/>
    <n v="13"/>
    <n v="1"/>
    <x v="0"/>
    <x v="0"/>
    <s v="Toronto"/>
    <x v="8"/>
    <s v="Mid-West Toronto"/>
  </r>
  <r>
    <n v="7664"/>
    <x v="313"/>
    <x v="10"/>
    <n v="20"/>
    <n v="3"/>
    <x v="0"/>
    <x v="0"/>
    <s v="Toronto"/>
    <x v="8"/>
    <s v="Mid-West Toronto"/>
  </r>
  <r>
    <n v="7665"/>
    <x v="313"/>
    <x v="11"/>
    <n v="27"/>
    <n v="3"/>
    <x v="0"/>
    <x v="0"/>
    <s v="Toronto"/>
    <x v="8"/>
    <s v="Mid-West Toronto"/>
  </r>
  <r>
    <n v="7666"/>
    <x v="313"/>
    <x v="12"/>
    <n v="26"/>
    <n v="3"/>
    <x v="0"/>
    <x v="0"/>
    <s v="Toronto"/>
    <x v="8"/>
    <s v="Mid-West Toronto"/>
  </r>
  <r>
    <n v="7667"/>
    <x v="313"/>
    <x v="13"/>
    <n v="25"/>
    <n v="2"/>
    <x v="0"/>
    <x v="0"/>
    <s v="Toronto"/>
    <x v="8"/>
    <s v="Mid-West Toronto"/>
  </r>
  <r>
    <n v="7668"/>
    <x v="313"/>
    <x v="14"/>
    <n v="25"/>
    <n v="6"/>
    <x v="0"/>
    <x v="0"/>
    <s v="Toronto"/>
    <x v="8"/>
    <s v="Mid-West Toronto"/>
  </r>
  <r>
    <n v="7669"/>
    <x v="313"/>
    <x v="15"/>
    <n v="22"/>
    <n v="5"/>
    <x v="0"/>
    <x v="0"/>
    <s v="Toronto"/>
    <x v="8"/>
    <s v="Mid-West Toronto"/>
  </r>
  <r>
    <n v="7670"/>
    <x v="313"/>
    <x v="16"/>
    <n v="24"/>
    <n v="2"/>
    <x v="0"/>
    <x v="0"/>
    <s v="Toronto"/>
    <x v="8"/>
    <s v="Mid-West Toronto"/>
  </r>
  <r>
    <n v="7671"/>
    <x v="313"/>
    <x v="17"/>
    <n v="20"/>
    <n v="4"/>
    <x v="0"/>
    <x v="0"/>
    <s v="Toronto"/>
    <x v="8"/>
    <s v="Mid-West Toronto"/>
  </r>
  <r>
    <n v="7672"/>
    <x v="313"/>
    <x v="18"/>
    <n v="21"/>
    <n v="6"/>
    <x v="0"/>
    <x v="0"/>
    <s v="Toronto"/>
    <x v="8"/>
    <s v="Mid-West Toronto"/>
  </r>
  <r>
    <n v="7673"/>
    <x v="313"/>
    <x v="19"/>
    <n v="19"/>
    <n v="4"/>
    <x v="0"/>
    <x v="0"/>
    <s v="Toronto"/>
    <x v="8"/>
    <s v="Mid-West Toronto"/>
  </r>
  <r>
    <n v="7674"/>
    <x v="313"/>
    <x v="20"/>
    <n v="19"/>
    <n v="1"/>
    <x v="0"/>
    <x v="0"/>
    <s v="Toronto"/>
    <x v="8"/>
    <s v="Mid-West Toronto"/>
  </r>
  <r>
    <n v="7675"/>
    <x v="313"/>
    <x v="21"/>
    <n v="9"/>
    <n v="5"/>
    <x v="0"/>
    <x v="0"/>
    <s v="Toronto"/>
    <x v="8"/>
    <s v="Mid-West Toronto"/>
  </r>
  <r>
    <n v="7676"/>
    <x v="313"/>
    <x v="22"/>
    <n v="12"/>
    <n v="1"/>
    <x v="0"/>
    <x v="0"/>
    <s v="Toronto"/>
    <x v="8"/>
    <s v="Mid-West Toronto"/>
  </r>
  <r>
    <n v="7677"/>
    <x v="313"/>
    <x v="23"/>
    <n v="13"/>
    <n v="2"/>
    <x v="0"/>
    <x v="0"/>
    <s v="Toronto"/>
    <x v="8"/>
    <s v="Mid-West Toronto"/>
  </r>
  <r>
    <n v="7678"/>
    <x v="314"/>
    <x v="0"/>
    <n v="57"/>
    <n v="5"/>
    <x v="0"/>
    <x v="0"/>
    <s v="Toronto"/>
    <x v="8"/>
    <s v="Mid-West Toronto"/>
  </r>
  <r>
    <n v="7679"/>
    <x v="314"/>
    <x v="1"/>
    <n v="56"/>
    <n v="1"/>
    <x v="0"/>
    <x v="0"/>
    <s v="Toronto"/>
    <x v="8"/>
    <s v="Mid-West Toronto"/>
  </r>
  <r>
    <n v="7680"/>
    <x v="314"/>
    <x v="2"/>
    <n v="37"/>
    <n v="1"/>
    <x v="0"/>
    <x v="0"/>
    <s v="Toronto"/>
    <x v="8"/>
    <s v="Mid-West Toronto"/>
  </r>
  <r>
    <n v="7681"/>
    <x v="314"/>
    <x v="3"/>
    <n v="27"/>
    <n v="2"/>
    <x v="0"/>
    <x v="0"/>
    <s v="Toronto"/>
    <x v="8"/>
    <s v="Mid-West Toronto"/>
  </r>
  <r>
    <n v="7682"/>
    <x v="314"/>
    <x v="4"/>
    <n v="23"/>
    <n v="1"/>
    <x v="0"/>
    <x v="0"/>
    <s v="Toronto"/>
    <x v="8"/>
    <s v="Mid-West Toronto"/>
  </r>
  <r>
    <n v="7683"/>
    <x v="314"/>
    <x v="5"/>
    <n v="19"/>
    <n v="0"/>
    <x v="0"/>
    <x v="0"/>
    <s v="Toronto"/>
    <x v="8"/>
    <s v="Mid-West Toronto"/>
  </r>
  <r>
    <n v="7684"/>
    <x v="314"/>
    <x v="6"/>
    <n v="12"/>
    <n v="3"/>
    <x v="0"/>
    <x v="0"/>
    <s v="Toronto"/>
    <x v="8"/>
    <s v="Mid-West Toronto"/>
  </r>
  <r>
    <n v="7685"/>
    <x v="314"/>
    <x v="7"/>
    <n v="12"/>
    <n v="1"/>
    <x v="0"/>
    <x v="0"/>
    <s v="Toronto"/>
    <x v="8"/>
    <s v="Mid-West Toronto"/>
  </r>
  <r>
    <n v="7686"/>
    <x v="314"/>
    <x v="8"/>
    <n v="17"/>
    <n v="1"/>
    <x v="0"/>
    <x v="0"/>
    <s v="Toronto"/>
    <x v="8"/>
    <s v="Mid-West Toronto"/>
  </r>
  <r>
    <n v="7687"/>
    <x v="314"/>
    <x v="9"/>
    <n v="13"/>
    <n v="0"/>
    <x v="0"/>
    <x v="0"/>
    <s v="Toronto"/>
    <x v="8"/>
    <s v="Mid-West Toronto"/>
  </r>
  <r>
    <n v="7688"/>
    <x v="314"/>
    <x v="10"/>
    <n v="7"/>
    <n v="0"/>
    <x v="0"/>
    <x v="0"/>
    <s v="Toronto"/>
    <x v="8"/>
    <s v="Mid-West Toronto"/>
  </r>
  <r>
    <n v="7689"/>
    <x v="314"/>
    <x v="11"/>
    <n v="15"/>
    <n v="2"/>
    <x v="0"/>
    <x v="0"/>
    <s v="Toronto"/>
    <x v="8"/>
    <s v="Mid-West Toronto"/>
  </r>
  <r>
    <n v="7690"/>
    <x v="314"/>
    <x v="12"/>
    <n v="19"/>
    <n v="1"/>
    <x v="0"/>
    <x v="0"/>
    <s v="Toronto"/>
    <x v="8"/>
    <s v="Mid-West Toronto"/>
  </r>
  <r>
    <n v="7691"/>
    <x v="314"/>
    <x v="13"/>
    <n v="29"/>
    <n v="5"/>
    <x v="0"/>
    <x v="0"/>
    <s v="Toronto"/>
    <x v="8"/>
    <s v="Mid-West Toronto"/>
  </r>
  <r>
    <n v="7692"/>
    <x v="314"/>
    <x v="14"/>
    <n v="20"/>
    <n v="2"/>
    <x v="0"/>
    <x v="0"/>
    <s v="Toronto"/>
    <x v="8"/>
    <s v="Mid-West Toronto"/>
  </r>
  <r>
    <n v="7693"/>
    <x v="314"/>
    <x v="15"/>
    <n v="22"/>
    <n v="0"/>
    <x v="0"/>
    <x v="0"/>
    <s v="Toronto"/>
    <x v="8"/>
    <s v="Mid-West Toronto"/>
  </r>
  <r>
    <n v="7694"/>
    <x v="314"/>
    <x v="16"/>
    <n v="23"/>
    <n v="1"/>
    <x v="0"/>
    <x v="0"/>
    <s v="Toronto"/>
    <x v="8"/>
    <s v="Mid-West Toronto"/>
  </r>
  <r>
    <n v="7695"/>
    <x v="314"/>
    <x v="17"/>
    <n v="8"/>
    <n v="1"/>
    <x v="0"/>
    <x v="0"/>
    <s v="Toronto"/>
    <x v="8"/>
    <s v="Mid-West Toronto"/>
  </r>
  <r>
    <n v="7696"/>
    <x v="314"/>
    <x v="18"/>
    <n v="14"/>
    <n v="0"/>
    <x v="0"/>
    <x v="0"/>
    <s v="Toronto"/>
    <x v="8"/>
    <s v="Mid-West Toronto"/>
  </r>
  <r>
    <n v="7697"/>
    <x v="314"/>
    <x v="19"/>
    <n v="9"/>
    <n v="0"/>
    <x v="0"/>
    <x v="0"/>
    <s v="Toronto"/>
    <x v="8"/>
    <s v="Mid-West Toronto"/>
  </r>
  <r>
    <n v="7698"/>
    <x v="314"/>
    <x v="20"/>
    <n v="12"/>
    <n v="2"/>
    <x v="0"/>
    <x v="0"/>
    <s v="Toronto"/>
    <x v="8"/>
    <s v="Mid-West Toronto"/>
  </r>
  <r>
    <n v="7699"/>
    <x v="314"/>
    <x v="21"/>
    <n v="9"/>
    <n v="4"/>
    <x v="0"/>
    <x v="0"/>
    <s v="Toronto"/>
    <x v="8"/>
    <s v="Mid-West Toronto"/>
  </r>
  <r>
    <n v="7700"/>
    <x v="314"/>
    <x v="22"/>
    <n v="18"/>
    <n v="1"/>
    <x v="0"/>
    <x v="0"/>
    <s v="Toronto"/>
    <x v="8"/>
    <s v="Mid-West Toronto"/>
  </r>
  <r>
    <n v="7701"/>
    <x v="314"/>
    <x v="23"/>
    <n v="16"/>
    <n v="2"/>
    <x v="0"/>
    <x v="0"/>
    <s v="Toronto"/>
    <x v="8"/>
    <s v="Mid-West Toronto"/>
  </r>
  <r>
    <n v="7702"/>
    <x v="315"/>
    <x v="0"/>
    <n v="65"/>
    <n v="2"/>
    <x v="0"/>
    <x v="0"/>
    <s v="Toronto"/>
    <x v="8"/>
    <s v="West Toronto"/>
  </r>
  <r>
    <n v="7703"/>
    <x v="315"/>
    <x v="1"/>
    <n v="74"/>
    <n v="3"/>
    <x v="0"/>
    <x v="0"/>
    <s v="Toronto"/>
    <x v="8"/>
    <s v="West Toronto"/>
  </r>
  <r>
    <n v="7704"/>
    <x v="315"/>
    <x v="2"/>
    <n v="45"/>
    <n v="3"/>
    <x v="0"/>
    <x v="0"/>
    <s v="Toronto"/>
    <x v="8"/>
    <s v="West Toronto"/>
  </r>
  <r>
    <n v="7705"/>
    <x v="315"/>
    <x v="3"/>
    <n v="34"/>
    <n v="0"/>
    <x v="0"/>
    <x v="0"/>
    <s v="Toronto"/>
    <x v="8"/>
    <s v="West Toronto"/>
  </r>
  <r>
    <n v="7706"/>
    <x v="315"/>
    <x v="4"/>
    <n v="37"/>
    <n v="2"/>
    <x v="0"/>
    <x v="0"/>
    <s v="Toronto"/>
    <x v="8"/>
    <s v="West Toronto"/>
  </r>
  <r>
    <n v="7707"/>
    <x v="315"/>
    <x v="5"/>
    <n v="28"/>
    <n v="1"/>
    <x v="0"/>
    <x v="0"/>
    <s v="Toronto"/>
    <x v="8"/>
    <s v="West Toronto"/>
  </r>
  <r>
    <n v="7708"/>
    <x v="315"/>
    <x v="6"/>
    <n v="17"/>
    <n v="2"/>
    <x v="0"/>
    <x v="0"/>
    <s v="Toronto"/>
    <x v="8"/>
    <s v="West Toronto"/>
  </r>
  <r>
    <n v="7709"/>
    <x v="315"/>
    <x v="7"/>
    <n v="20"/>
    <n v="1"/>
    <x v="0"/>
    <x v="0"/>
    <s v="Toronto"/>
    <x v="8"/>
    <s v="West Toronto"/>
  </r>
  <r>
    <n v="7710"/>
    <x v="315"/>
    <x v="8"/>
    <n v="14"/>
    <n v="1"/>
    <x v="0"/>
    <x v="0"/>
    <s v="Toronto"/>
    <x v="8"/>
    <s v="West Toronto"/>
  </r>
  <r>
    <n v="7711"/>
    <x v="315"/>
    <x v="9"/>
    <n v="17"/>
    <n v="1"/>
    <x v="0"/>
    <x v="0"/>
    <s v="Toronto"/>
    <x v="8"/>
    <s v="West Toronto"/>
  </r>
  <r>
    <n v="7712"/>
    <x v="315"/>
    <x v="10"/>
    <n v="18"/>
    <n v="0"/>
    <x v="0"/>
    <x v="0"/>
    <s v="Toronto"/>
    <x v="8"/>
    <s v="West Toronto"/>
  </r>
  <r>
    <n v="7713"/>
    <x v="315"/>
    <x v="11"/>
    <n v="23"/>
    <n v="0"/>
    <x v="0"/>
    <x v="0"/>
    <s v="Toronto"/>
    <x v="8"/>
    <s v="West Toronto"/>
  </r>
  <r>
    <n v="7714"/>
    <x v="315"/>
    <x v="12"/>
    <n v="25"/>
    <n v="2"/>
    <x v="0"/>
    <x v="0"/>
    <s v="Toronto"/>
    <x v="8"/>
    <s v="West Toronto"/>
  </r>
  <r>
    <n v="7715"/>
    <x v="315"/>
    <x v="13"/>
    <n v="29"/>
    <n v="1"/>
    <x v="0"/>
    <x v="0"/>
    <s v="Toronto"/>
    <x v="8"/>
    <s v="West Toronto"/>
  </r>
  <r>
    <n v="7716"/>
    <x v="315"/>
    <x v="14"/>
    <n v="37"/>
    <n v="1"/>
    <x v="0"/>
    <x v="0"/>
    <s v="Toronto"/>
    <x v="8"/>
    <s v="West Toronto"/>
  </r>
  <r>
    <n v="7717"/>
    <x v="315"/>
    <x v="15"/>
    <n v="34"/>
    <n v="3"/>
    <x v="0"/>
    <x v="0"/>
    <s v="Toronto"/>
    <x v="8"/>
    <s v="West Toronto"/>
  </r>
  <r>
    <n v="7718"/>
    <x v="315"/>
    <x v="16"/>
    <n v="21"/>
    <n v="1"/>
    <x v="0"/>
    <x v="0"/>
    <s v="Toronto"/>
    <x v="8"/>
    <s v="West Toronto"/>
  </r>
  <r>
    <n v="7719"/>
    <x v="315"/>
    <x v="17"/>
    <n v="28"/>
    <n v="0"/>
    <x v="0"/>
    <x v="0"/>
    <s v="Toronto"/>
    <x v="8"/>
    <s v="West Toronto"/>
  </r>
  <r>
    <n v="7720"/>
    <x v="315"/>
    <x v="18"/>
    <n v="29"/>
    <n v="0"/>
    <x v="0"/>
    <x v="0"/>
    <s v="Toronto"/>
    <x v="8"/>
    <s v="West Toronto"/>
  </r>
  <r>
    <n v="7721"/>
    <x v="315"/>
    <x v="19"/>
    <n v="34"/>
    <n v="0"/>
    <x v="0"/>
    <x v="0"/>
    <s v="Toronto"/>
    <x v="8"/>
    <s v="West Toronto"/>
  </r>
  <r>
    <n v="7722"/>
    <x v="315"/>
    <x v="20"/>
    <n v="18"/>
    <n v="1"/>
    <x v="0"/>
    <x v="0"/>
    <s v="Toronto"/>
    <x v="8"/>
    <s v="West Toronto"/>
  </r>
  <r>
    <n v="7723"/>
    <x v="315"/>
    <x v="21"/>
    <n v="16"/>
    <n v="0"/>
    <x v="0"/>
    <x v="0"/>
    <s v="Toronto"/>
    <x v="8"/>
    <s v="West Toronto"/>
  </r>
  <r>
    <n v="7724"/>
    <x v="315"/>
    <x v="22"/>
    <n v="18"/>
    <n v="4"/>
    <x v="0"/>
    <x v="0"/>
    <s v="Toronto"/>
    <x v="8"/>
    <s v="West Toronto"/>
  </r>
  <r>
    <n v="7725"/>
    <x v="315"/>
    <x v="23"/>
    <n v="16"/>
    <n v="1"/>
    <x v="0"/>
    <x v="0"/>
    <s v="Toronto"/>
    <x v="8"/>
    <s v="West Toronto"/>
  </r>
  <r>
    <n v="7726"/>
    <x v="316"/>
    <x v="0"/>
    <n v="27"/>
    <n v="0"/>
    <x v="1"/>
    <x v="0"/>
    <s v="Central"/>
    <x v="3"/>
    <s v="North York West"/>
  </r>
  <r>
    <n v="7727"/>
    <x v="316"/>
    <x v="1"/>
    <n v="31"/>
    <n v="0"/>
    <x v="1"/>
    <x v="0"/>
    <s v="Central"/>
    <x v="3"/>
    <s v="North York West"/>
  </r>
  <r>
    <n v="7728"/>
    <x v="316"/>
    <x v="2"/>
    <n v="16"/>
    <n v="1"/>
    <x v="1"/>
    <x v="0"/>
    <s v="Central"/>
    <x v="3"/>
    <s v="North York West"/>
  </r>
  <r>
    <n v="7729"/>
    <x v="316"/>
    <x v="3"/>
    <n v="12"/>
    <n v="0"/>
    <x v="1"/>
    <x v="0"/>
    <s v="Central"/>
    <x v="3"/>
    <s v="North York West"/>
  </r>
  <r>
    <n v="7730"/>
    <x v="316"/>
    <x v="4"/>
    <n v="5"/>
    <n v="0"/>
    <x v="1"/>
    <x v="0"/>
    <s v="Central"/>
    <x v="3"/>
    <s v="North York West"/>
  </r>
  <r>
    <n v="7731"/>
    <x v="316"/>
    <x v="5"/>
    <n v="10"/>
    <n v="1"/>
    <x v="1"/>
    <x v="0"/>
    <s v="Central"/>
    <x v="3"/>
    <s v="North York West"/>
  </r>
  <r>
    <n v="7732"/>
    <x v="316"/>
    <x v="7"/>
    <n v="3"/>
    <n v="0"/>
    <x v="1"/>
    <x v="0"/>
    <s v="Central"/>
    <x v="3"/>
    <s v="North York West"/>
  </r>
  <r>
    <n v="7733"/>
    <x v="316"/>
    <x v="8"/>
    <n v="4"/>
    <n v="0"/>
    <x v="1"/>
    <x v="0"/>
    <s v="Central"/>
    <x v="3"/>
    <s v="North York West"/>
  </r>
  <r>
    <n v="7734"/>
    <x v="316"/>
    <x v="9"/>
    <n v="6"/>
    <n v="0"/>
    <x v="1"/>
    <x v="0"/>
    <s v="Central"/>
    <x v="3"/>
    <s v="North York West"/>
  </r>
  <r>
    <n v="7735"/>
    <x v="316"/>
    <x v="10"/>
    <n v="9"/>
    <n v="1"/>
    <x v="1"/>
    <x v="0"/>
    <s v="Central"/>
    <x v="3"/>
    <s v="North York West"/>
  </r>
  <r>
    <n v="7736"/>
    <x v="316"/>
    <x v="11"/>
    <n v="2"/>
    <n v="0"/>
    <x v="1"/>
    <x v="0"/>
    <s v="Central"/>
    <x v="3"/>
    <s v="North York West"/>
  </r>
  <r>
    <n v="7737"/>
    <x v="316"/>
    <x v="12"/>
    <n v="12"/>
    <n v="1"/>
    <x v="1"/>
    <x v="0"/>
    <s v="Central"/>
    <x v="3"/>
    <s v="North York West"/>
  </r>
  <r>
    <n v="7738"/>
    <x v="316"/>
    <x v="13"/>
    <n v="16"/>
    <n v="2"/>
    <x v="1"/>
    <x v="0"/>
    <s v="Central"/>
    <x v="3"/>
    <s v="North York West"/>
  </r>
  <r>
    <n v="7739"/>
    <x v="316"/>
    <x v="14"/>
    <n v="21"/>
    <n v="1"/>
    <x v="1"/>
    <x v="0"/>
    <s v="Central"/>
    <x v="3"/>
    <s v="North York West"/>
  </r>
  <r>
    <n v="7740"/>
    <x v="316"/>
    <x v="15"/>
    <n v="14"/>
    <n v="1"/>
    <x v="1"/>
    <x v="0"/>
    <s v="Central"/>
    <x v="3"/>
    <s v="North York West"/>
  </r>
  <r>
    <n v="7741"/>
    <x v="316"/>
    <x v="16"/>
    <n v="8"/>
    <n v="1"/>
    <x v="1"/>
    <x v="0"/>
    <s v="Central"/>
    <x v="3"/>
    <s v="North York West"/>
  </r>
  <r>
    <n v="7742"/>
    <x v="316"/>
    <x v="17"/>
    <n v="9"/>
    <n v="1"/>
    <x v="1"/>
    <x v="0"/>
    <s v="Central"/>
    <x v="3"/>
    <s v="North York West"/>
  </r>
  <r>
    <n v="7743"/>
    <x v="316"/>
    <x v="18"/>
    <n v="11"/>
    <n v="0"/>
    <x v="1"/>
    <x v="0"/>
    <s v="Central"/>
    <x v="3"/>
    <s v="North York West"/>
  </r>
  <r>
    <n v="7744"/>
    <x v="316"/>
    <x v="19"/>
    <n v="21"/>
    <n v="0"/>
    <x v="1"/>
    <x v="0"/>
    <s v="Central"/>
    <x v="3"/>
    <s v="North York West"/>
  </r>
  <r>
    <n v="7745"/>
    <x v="316"/>
    <x v="20"/>
    <n v="11"/>
    <n v="0"/>
    <x v="1"/>
    <x v="0"/>
    <s v="Central"/>
    <x v="3"/>
    <s v="North York West"/>
  </r>
  <r>
    <n v="7746"/>
    <x v="316"/>
    <x v="21"/>
    <n v="8"/>
    <n v="0"/>
    <x v="1"/>
    <x v="0"/>
    <s v="Central"/>
    <x v="3"/>
    <s v="North York West"/>
  </r>
  <r>
    <n v="7747"/>
    <x v="316"/>
    <x v="22"/>
    <n v="7"/>
    <n v="1"/>
    <x v="1"/>
    <x v="0"/>
    <s v="Central"/>
    <x v="3"/>
    <s v="North York West"/>
  </r>
  <r>
    <n v="7748"/>
    <x v="316"/>
    <x v="23"/>
    <n v="5"/>
    <n v="1"/>
    <x v="1"/>
    <x v="0"/>
    <s v="Central"/>
    <x v="3"/>
    <s v="North York West"/>
  </r>
  <r>
    <n v="7749"/>
    <x v="317"/>
    <x v="0"/>
    <n v="38"/>
    <n v="2"/>
    <x v="1"/>
    <x v="0"/>
    <s v="Central"/>
    <x v="3"/>
    <s v="North York West"/>
  </r>
  <r>
    <n v="7750"/>
    <x v="317"/>
    <x v="1"/>
    <n v="49"/>
    <n v="4"/>
    <x v="1"/>
    <x v="0"/>
    <s v="Central"/>
    <x v="3"/>
    <s v="North York West"/>
  </r>
  <r>
    <n v="7751"/>
    <x v="317"/>
    <x v="2"/>
    <n v="31"/>
    <n v="6"/>
    <x v="1"/>
    <x v="0"/>
    <s v="Central"/>
    <x v="3"/>
    <s v="North York West"/>
  </r>
  <r>
    <n v="7752"/>
    <x v="317"/>
    <x v="3"/>
    <n v="23"/>
    <n v="1"/>
    <x v="1"/>
    <x v="0"/>
    <s v="Central"/>
    <x v="3"/>
    <s v="North York West"/>
  </r>
  <r>
    <n v="7753"/>
    <x v="317"/>
    <x v="4"/>
    <n v="36"/>
    <n v="1"/>
    <x v="1"/>
    <x v="0"/>
    <s v="Central"/>
    <x v="3"/>
    <s v="North York West"/>
  </r>
  <r>
    <n v="7754"/>
    <x v="317"/>
    <x v="5"/>
    <n v="22"/>
    <n v="0"/>
    <x v="1"/>
    <x v="0"/>
    <s v="Central"/>
    <x v="3"/>
    <s v="North York West"/>
  </r>
  <r>
    <n v="7755"/>
    <x v="317"/>
    <x v="6"/>
    <n v="17"/>
    <n v="1"/>
    <x v="1"/>
    <x v="0"/>
    <s v="Central"/>
    <x v="3"/>
    <s v="North York West"/>
  </r>
  <r>
    <n v="7756"/>
    <x v="317"/>
    <x v="7"/>
    <n v="16"/>
    <n v="0"/>
    <x v="1"/>
    <x v="0"/>
    <s v="Central"/>
    <x v="3"/>
    <s v="North York West"/>
  </r>
  <r>
    <n v="7757"/>
    <x v="317"/>
    <x v="8"/>
    <n v="6"/>
    <n v="1"/>
    <x v="1"/>
    <x v="0"/>
    <s v="Central"/>
    <x v="3"/>
    <s v="North York West"/>
  </r>
  <r>
    <n v="7758"/>
    <x v="317"/>
    <x v="9"/>
    <n v="15"/>
    <n v="1"/>
    <x v="1"/>
    <x v="0"/>
    <s v="Central"/>
    <x v="3"/>
    <s v="North York West"/>
  </r>
  <r>
    <n v="7759"/>
    <x v="317"/>
    <x v="10"/>
    <n v="15"/>
    <n v="0"/>
    <x v="1"/>
    <x v="0"/>
    <s v="Central"/>
    <x v="3"/>
    <s v="North York West"/>
  </r>
  <r>
    <n v="7760"/>
    <x v="317"/>
    <x v="11"/>
    <n v="15"/>
    <n v="1"/>
    <x v="1"/>
    <x v="0"/>
    <s v="Central"/>
    <x v="3"/>
    <s v="North York West"/>
  </r>
  <r>
    <n v="7761"/>
    <x v="317"/>
    <x v="12"/>
    <n v="28"/>
    <n v="0"/>
    <x v="1"/>
    <x v="0"/>
    <s v="Central"/>
    <x v="3"/>
    <s v="North York West"/>
  </r>
  <r>
    <n v="7762"/>
    <x v="317"/>
    <x v="13"/>
    <n v="54"/>
    <n v="7"/>
    <x v="1"/>
    <x v="0"/>
    <s v="Central"/>
    <x v="3"/>
    <s v="North York West"/>
  </r>
  <r>
    <n v="7763"/>
    <x v="317"/>
    <x v="14"/>
    <n v="74"/>
    <n v="6"/>
    <x v="1"/>
    <x v="0"/>
    <s v="Central"/>
    <x v="3"/>
    <s v="North York West"/>
  </r>
  <r>
    <n v="7764"/>
    <x v="317"/>
    <x v="15"/>
    <n v="28"/>
    <n v="3"/>
    <x v="1"/>
    <x v="0"/>
    <s v="Central"/>
    <x v="3"/>
    <s v="North York West"/>
  </r>
  <r>
    <n v="7765"/>
    <x v="317"/>
    <x v="16"/>
    <n v="26"/>
    <n v="4"/>
    <x v="1"/>
    <x v="0"/>
    <s v="Central"/>
    <x v="3"/>
    <s v="North York West"/>
  </r>
  <r>
    <n v="7766"/>
    <x v="317"/>
    <x v="17"/>
    <n v="25"/>
    <n v="3"/>
    <x v="1"/>
    <x v="0"/>
    <s v="Central"/>
    <x v="3"/>
    <s v="North York West"/>
  </r>
  <r>
    <n v="7767"/>
    <x v="317"/>
    <x v="18"/>
    <n v="26"/>
    <n v="3"/>
    <x v="1"/>
    <x v="0"/>
    <s v="Central"/>
    <x v="3"/>
    <s v="North York West"/>
  </r>
  <r>
    <n v="7768"/>
    <x v="317"/>
    <x v="19"/>
    <n v="18"/>
    <n v="1"/>
    <x v="1"/>
    <x v="0"/>
    <s v="Central"/>
    <x v="3"/>
    <s v="North York West"/>
  </r>
  <r>
    <n v="7769"/>
    <x v="317"/>
    <x v="20"/>
    <n v="12"/>
    <n v="1"/>
    <x v="1"/>
    <x v="0"/>
    <s v="Central"/>
    <x v="3"/>
    <s v="North York West"/>
  </r>
  <r>
    <n v="7770"/>
    <x v="317"/>
    <x v="21"/>
    <n v="20"/>
    <n v="0"/>
    <x v="1"/>
    <x v="0"/>
    <s v="Central"/>
    <x v="3"/>
    <s v="North York West"/>
  </r>
  <r>
    <n v="7771"/>
    <x v="317"/>
    <x v="22"/>
    <n v="16"/>
    <n v="2"/>
    <x v="1"/>
    <x v="0"/>
    <s v="Central"/>
    <x v="3"/>
    <s v="North York West"/>
  </r>
  <r>
    <n v="7772"/>
    <x v="317"/>
    <x v="23"/>
    <n v="10"/>
    <n v="1"/>
    <x v="1"/>
    <x v="0"/>
    <s v="Central"/>
    <x v="3"/>
    <s v="North York West"/>
  </r>
  <r>
    <n v="7773"/>
    <x v="318"/>
    <x v="0"/>
    <n v="28"/>
    <n v="6"/>
    <x v="1"/>
    <x v="0"/>
    <s v="Toronto"/>
    <x v="8"/>
    <s v="West Toronto"/>
  </r>
  <r>
    <n v="7774"/>
    <x v="318"/>
    <x v="1"/>
    <n v="37"/>
    <n v="2"/>
    <x v="1"/>
    <x v="0"/>
    <s v="Toronto"/>
    <x v="8"/>
    <s v="West Toronto"/>
  </r>
  <r>
    <n v="7775"/>
    <x v="318"/>
    <x v="2"/>
    <n v="28"/>
    <n v="2"/>
    <x v="1"/>
    <x v="0"/>
    <s v="Toronto"/>
    <x v="8"/>
    <s v="West Toronto"/>
  </r>
  <r>
    <n v="7776"/>
    <x v="318"/>
    <x v="3"/>
    <n v="28"/>
    <n v="3"/>
    <x v="1"/>
    <x v="0"/>
    <s v="Toronto"/>
    <x v="8"/>
    <s v="West Toronto"/>
  </r>
  <r>
    <n v="7777"/>
    <x v="318"/>
    <x v="4"/>
    <n v="31"/>
    <n v="3"/>
    <x v="1"/>
    <x v="0"/>
    <s v="Toronto"/>
    <x v="8"/>
    <s v="West Toronto"/>
  </r>
  <r>
    <n v="7778"/>
    <x v="318"/>
    <x v="5"/>
    <n v="15"/>
    <n v="2"/>
    <x v="1"/>
    <x v="0"/>
    <s v="Toronto"/>
    <x v="8"/>
    <s v="West Toronto"/>
  </r>
  <r>
    <n v="7779"/>
    <x v="318"/>
    <x v="6"/>
    <n v="17"/>
    <n v="0"/>
    <x v="1"/>
    <x v="0"/>
    <s v="Toronto"/>
    <x v="8"/>
    <s v="West Toronto"/>
  </r>
  <r>
    <n v="7780"/>
    <x v="318"/>
    <x v="7"/>
    <n v="8"/>
    <n v="2"/>
    <x v="1"/>
    <x v="0"/>
    <s v="Toronto"/>
    <x v="8"/>
    <s v="West Toronto"/>
  </r>
  <r>
    <n v="7781"/>
    <x v="318"/>
    <x v="8"/>
    <n v="14"/>
    <n v="0"/>
    <x v="1"/>
    <x v="0"/>
    <s v="Toronto"/>
    <x v="8"/>
    <s v="West Toronto"/>
  </r>
  <r>
    <n v="7782"/>
    <x v="318"/>
    <x v="9"/>
    <n v="11"/>
    <n v="1"/>
    <x v="1"/>
    <x v="0"/>
    <s v="Toronto"/>
    <x v="8"/>
    <s v="West Toronto"/>
  </r>
  <r>
    <n v="7783"/>
    <x v="318"/>
    <x v="10"/>
    <n v="13"/>
    <n v="0"/>
    <x v="1"/>
    <x v="0"/>
    <s v="Toronto"/>
    <x v="8"/>
    <s v="West Toronto"/>
  </r>
  <r>
    <n v="7784"/>
    <x v="318"/>
    <x v="11"/>
    <n v="26"/>
    <n v="2"/>
    <x v="1"/>
    <x v="0"/>
    <s v="Toronto"/>
    <x v="8"/>
    <s v="West Toronto"/>
  </r>
  <r>
    <n v="7785"/>
    <x v="318"/>
    <x v="12"/>
    <n v="17"/>
    <n v="2"/>
    <x v="1"/>
    <x v="0"/>
    <s v="Toronto"/>
    <x v="8"/>
    <s v="West Toronto"/>
  </r>
  <r>
    <n v="7786"/>
    <x v="318"/>
    <x v="13"/>
    <n v="41"/>
    <n v="5"/>
    <x v="1"/>
    <x v="0"/>
    <s v="Toronto"/>
    <x v="8"/>
    <s v="West Toronto"/>
  </r>
  <r>
    <n v="7787"/>
    <x v="318"/>
    <x v="14"/>
    <n v="26"/>
    <n v="2"/>
    <x v="1"/>
    <x v="0"/>
    <s v="Toronto"/>
    <x v="8"/>
    <s v="West Toronto"/>
  </r>
  <r>
    <n v="7788"/>
    <x v="318"/>
    <x v="15"/>
    <n v="16"/>
    <n v="2"/>
    <x v="1"/>
    <x v="0"/>
    <s v="Toronto"/>
    <x v="8"/>
    <s v="West Toronto"/>
  </r>
  <r>
    <n v="7789"/>
    <x v="318"/>
    <x v="16"/>
    <n v="21"/>
    <n v="1"/>
    <x v="1"/>
    <x v="0"/>
    <s v="Toronto"/>
    <x v="8"/>
    <s v="West Toronto"/>
  </r>
  <r>
    <n v="7790"/>
    <x v="318"/>
    <x v="17"/>
    <n v="15"/>
    <n v="1"/>
    <x v="1"/>
    <x v="0"/>
    <s v="Toronto"/>
    <x v="8"/>
    <s v="West Toronto"/>
  </r>
  <r>
    <n v="7791"/>
    <x v="318"/>
    <x v="18"/>
    <n v="22"/>
    <n v="6"/>
    <x v="1"/>
    <x v="0"/>
    <s v="Toronto"/>
    <x v="8"/>
    <s v="West Toronto"/>
  </r>
  <r>
    <n v="7792"/>
    <x v="318"/>
    <x v="19"/>
    <n v="5"/>
    <n v="0"/>
    <x v="1"/>
    <x v="0"/>
    <s v="Toronto"/>
    <x v="8"/>
    <s v="West Toronto"/>
  </r>
  <r>
    <n v="7793"/>
    <x v="318"/>
    <x v="20"/>
    <n v="12"/>
    <n v="1"/>
    <x v="1"/>
    <x v="0"/>
    <s v="Toronto"/>
    <x v="8"/>
    <s v="West Toronto"/>
  </r>
  <r>
    <n v="7794"/>
    <x v="318"/>
    <x v="21"/>
    <n v="12"/>
    <n v="1"/>
    <x v="1"/>
    <x v="0"/>
    <s v="Toronto"/>
    <x v="8"/>
    <s v="West Toronto"/>
  </r>
  <r>
    <n v="7795"/>
    <x v="318"/>
    <x v="22"/>
    <n v="10"/>
    <n v="1"/>
    <x v="1"/>
    <x v="0"/>
    <s v="Toronto"/>
    <x v="8"/>
    <s v="West Toronto"/>
  </r>
  <r>
    <n v="7796"/>
    <x v="318"/>
    <x v="23"/>
    <n v="12"/>
    <n v="1"/>
    <x v="1"/>
    <x v="0"/>
    <s v="Toronto"/>
    <x v="8"/>
    <s v="West Toronto"/>
  </r>
  <r>
    <n v="7797"/>
    <x v="319"/>
    <x v="0"/>
    <n v="47"/>
    <n v="2"/>
    <x v="0"/>
    <x v="0"/>
    <s v="Toronto"/>
    <x v="8"/>
    <s v="West Toronto"/>
  </r>
  <r>
    <n v="7798"/>
    <x v="319"/>
    <x v="1"/>
    <n v="42"/>
    <n v="0"/>
    <x v="0"/>
    <x v="0"/>
    <s v="Toronto"/>
    <x v="8"/>
    <s v="West Toronto"/>
  </r>
  <r>
    <n v="7799"/>
    <x v="319"/>
    <x v="2"/>
    <n v="36"/>
    <n v="1"/>
    <x v="0"/>
    <x v="0"/>
    <s v="Toronto"/>
    <x v="8"/>
    <s v="West Toronto"/>
  </r>
  <r>
    <n v="7800"/>
    <x v="319"/>
    <x v="3"/>
    <n v="30"/>
    <n v="3"/>
    <x v="0"/>
    <x v="0"/>
    <s v="Toronto"/>
    <x v="8"/>
    <s v="West Toronto"/>
  </r>
  <r>
    <n v="7801"/>
    <x v="319"/>
    <x v="4"/>
    <n v="31"/>
    <n v="2"/>
    <x v="0"/>
    <x v="0"/>
    <s v="Toronto"/>
    <x v="8"/>
    <s v="West Toronto"/>
  </r>
  <r>
    <n v="7802"/>
    <x v="319"/>
    <x v="5"/>
    <n v="24"/>
    <n v="0"/>
    <x v="0"/>
    <x v="0"/>
    <s v="Toronto"/>
    <x v="8"/>
    <s v="West Toronto"/>
  </r>
  <r>
    <n v="7803"/>
    <x v="319"/>
    <x v="6"/>
    <n v="19"/>
    <n v="0"/>
    <x v="0"/>
    <x v="0"/>
    <s v="Toronto"/>
    <x v="8"/>
    <s v="West Toronto"/>
  </r>
  <r>
    <n v="7804"/>
    <x v="319"/>
    <x v="7"/>
    <n v="18"/>
    <n v="0"/>
    <x v="0"/>
    <x v="0"/>
    <s v="Toronto"/>
    <x v="8"/>
    <s v="West Toronto"/>
  </r>
  <r>
    <n v="7805"/>
    <x v="319"/>
    <x v="8"/>
    <n v="15"/>
    <n v="2"/>
    <x v="0"/>
    <x v="0"/>
    <s v="Toronto"/>
    <x v="8"/>
    <s v="West Toronto"/>
  </r>
  <r>
    <n v="7806"/>
    <x v="319"/>
    <x v="9"/>
    <n v="13"/>
    <n v="0"/>
    <x v="0"/>
    <x v="0"/>
    <s v="Toronto"/>
    <x v="8"/>
    <s v="West Toronto"/>
  </r>
  <r>
    <n v="7807"/>
    <x v="319"/>
    <x v="10"/>
    <n v="8"/>
    <n v="0"/>
    <x v="0"/>
    <x v="0"/>
    <s v="Toronto"/>
    <x v="8"/>
    <s v="West Toronto"/>
  </r>
  <r>
    <n v="7808"/>
    <x v="319"/>
    <x v="11"/>
    <n v="20"/>
    <n v="1"/>
    <x v="0"/>
    <x v="0"/>
    <s v="Toronto"/>
    <x v="8"/>
    <s v="West Toronto"/>
  </r>
  <r>
    <n v="7809"/>
    <x v="319"/>
    <x v="12"/>
    <n v="17"/>
    <n v="5"/>
    <x v="0"/>
    <x v="0"/>
    <s v="Toronto"/>
    <x v="8"/>
    <s v="West Toronto"/>
  </r>
  <r>
    <n v="7810"/>
    <x v="319"/>
    <x v="13"/>
    <n v="29"/>
    <n v="2"/>
    <x v="0"/>
    <x v="0"/>
    <s v="Toronto"/>
    <x v="8"/>
    <s v="West Toronto"/>
  </r>
  <r>
    <n v="7811"/>
    <x v="319"/>
    <x v="14"/>
    <n v="28"/>
    <n v="1"/>
    <x v="0"/>
    <x v="0"/>
    <s v="Toronto"/>
    <x v="8"/>
    <s v="West Toronto"/>
  </r>
  <r>
    <n v="7812"/>
    <x v="319"/>
    <x v="15"/>
    <n v="26"/>
    <n v="11"/>
    <x v="0"/>
    <x v="0"/>
    <s v="Toronto"/>
    <x v="8"/>
    <s v="West Toronto"/>
  </r>
  <r>
    <n v="7813"/>
    <x v="319"/>
    <x v="16"/>
    <n v="25"/>
    <n v="2"/>
    <x v="0"/>
    <x v="0"/>
    <s v="Toronto"/>
    <x v="8"/>
    <s v="West Toronto"/>
  </r>
  <r>
    <n v="7814"/>
    <x v="319"/>
    <x v="17"/>
    <n v="15"/>
    <n v="2"/>
    <x v="0"/>
    <x v="0"/>
    <s v="Toronto"/>
    <x v="8"/>
    <s v="West Toronto"/>
  </r>
  <r>
    <n v="7815"/>
    <x v="319"/>
    <x v="18"/>
    <n v="17"/>
    <n v="3"/>
    <x v="0"/>
    <x v="0"/>
    <s v="Toronto"/>
    <x v="8"/>
    <s v="West Toronto"/>
  </r>
  <r>
    <n v="7816"/>
    <x v="319"/>
    <x v="19"/>
    <n v="15"/>
    <n v="2"/>
    <x v="0"/>
    <x v="0"/>
    <s v="Toronto"/>
    <x v="8"/>
    <s v="West Toronto"/>
  </r>
  <r>
    <n v="7817"/>
    <x v="319"/>
    <x v="20"/>
    <n v="12"/>
    <n v="3"/>
    <x v="0"/>
    <x v="0"/>
    <s v="Toronto"/>
    <x v="8"/>
    <s v="West Toronto"/>
  </r>
  <r>
    <n v="7818"/>
    <x v="319"/>
    <x v="21"/>
    <n v="9"/>
    <n v="3"/>
    <x v="0"/>
    <x v="0"/>
    <s v="Toronto"/>
    <x v="8"/>
    <s v="West Toronto"/>
  </r>
  <r>
    <n v="7819"/>
    <x v="319"/>
    <x v="22"/>
    <n v="12"/>
    <n v="0"/>
    <x v="0"/>
    <x v="0"/>
    <s v="Toronto"/>
    <x v="8"/>
    <s v="West Toronto"/>
  </r>
  <r>
    <n v="7820"/>
    <x v="319"/>
    <x v="23"/>
    <n v="18"/>
    <n v="1"/>
    <x v="0"/>
    <x v="0"/>
    <s v="Toronto"/>
    <x v="8"/>
    <s v="West Toronto"/>
  </r>
  <r>
    <n v="7821"/>
    <x v="320"/>
    <x v="0"/>
    <n v="39"/>
    <n v="1"/>
    <x v="0"/>
    <x v="0"/>
    <s v="Toronto"/>
    <x v="8"/>
    <s v="West Toronto"/>
  </r>
  <r>
    <n v="7822"/>
    <x v="320"/>
    <x v="1"/>
    <n v="44"/>
    <n v="9"/>
    <x v="0"/>
    <x v="0"/>
    <s v="Toronto"/>
    <x v="8"/>
    <s v="West Toronto"/>
  </r>
  <r>
    <n v="7823"/>
    <x v="320"/>
    <x v="2"/>
    <n v="29"/>
    <n v="3"/>
    <x v="0"/>
    <x v="0"/>
    <s v="Toronto"/>
    <x v="8"/>
    <s v="West Toronto"/>
  </r>
  <r>
    <n v="7824"/>
    <x v="320"/>
    <x v="3"/>
    <n v="16"/>
    <n v="2"/>
    <x v="0"/>
    <x v="0"/>
    <s v="Toronto"/>
    <x v="8"/>
    <s v="West Toronto"/>
  </r>
  <r>
    <n v="7825"/>
    <x v="320"/>
    <x v="4"/>
    <n v="14"/>
    <n v="2"/>
    <x v="0"/>
    <x v="0"/>
    <s v="Toronto"/>
    <x v="8"/>
    <s v="West Toronto"/>
  </r>
  <r>
    <n v="7826"/>
    <x v="320"/>
    <x v="5"/>
    <n v="11"/>
    <n v="3"/>
    <x v="0"/>
    <x v="0"/>
    <s v="Toronto"/>
    <x v="8"/>
    <s v="West Toronto"/>
  </r>
  <r>
    <n v="7827"/>
    <x v="320"/>
    <x v="6"/>
    <n v="7"/>
    <n v="2"/>
    <x v="0"/>
    <x v="0"/>
    <s v="Toronto"/>
    <x v="8"/>
    <s v="West Toronto"/>
  </r>
  <r>
    <n v="7828"/>
    <x v="320"/>
    <x v="7"/>
    <n v="6"/>
    <n v="2"/>
    <x v="0"/>
    <x v="0"/>
    <s v="Toronto"/>
    <x v="8"/>
    <s v="West Toronto"/>
  </r>
  <r>
    <n v="7829"/>
    <x v="320"/>
    <x v="8"/>
    <n v="11"/>
    <n v="1"/>
    <x v="0"/>
    <x v="0"/>
    <s v="Toronto"/>
    <x v="8"/>
    <s v="West Toronto"/>
  </r>
  <r>
    <n v="7830"/>
    <x v="320"/>
    <x v="9"/>
    <n v="12"/>
    <n v="1"/>
    <x v="0"/>
    <x v="0"/>
    <s v="Toronto"/>
    <x v="8"/>
    <s v="West Toronto"/>
  </r>
  <r>
    <n v="7831"/>
    <x v="320"/>
    <x v="10"/>
    <n v="5"/>
    <n v="1"/>
    <x v="0"/>
    <x v="0"/>
    <s v="Toronto"/>
    <x v="8"/>
    <s v="West Toronto"/>
  </r>
  <r>
    <n v="7832"/>
    <x v="320"/>
    <x v="11"/>
    <n v="10"/>
    <n v="0"/>
    <x v="0"/>
    <x v="0"/>
    <s v="Toronto"/>
    <x v="8"/>
    <s v="West Toronto"/>
  </r>
  <r>
    <n v="7833"/>
    <x v="320"/>
    <x v="12"/>
    <n v="16"/>
    <n v="3"/>
    <x v="0"/>
    <x v="0"/>
    <s v="Toronto"/>
    <x v="8"/>
    <s v="West Toronto"/>
  </r>
  <r>
    <n v="7834"/>
    <x v="320"/>
    <x v="13"/>
    <n v="11"/>
    <n v="3"/>
    <x v="0"/>
    <x v="0"/>
    <s v="Toronto"/>
    <x v="8"/>
    <s v="West Toronto"/>
  </r>
  <r>
    <n v="7835"/>
    <x v="320"/>
    <x v="14"/>
    <n v="16"/>
    <n v="2"/>
    <x v="0"/>
    <x v="0"/>
    <s v="Toronto"/>
    <x v="8"/>
    <s v="West Toronto"/>
  </r>
  <r>
    <n v="7836"/>
    <x v="320"/>
    <x v="15"/>
    <n v="15"/>
    <n v="6"/>
    <x v="0"/>
    <x v="0"/>
    <s v="Toronto"/>
    <x v="8"/>
    <s v="West Toronto"/>
  </r>
  <r>
    <n v="7837"/>
    <x v="320"/>
    <x v="16"/>
    <n v="20"/>
    <n v="4"/>
    <x v="0"/>
    <x v="0"/>
    <s v="Toronto"/>
    <x v="8"/>
    <s v="West Toronto"/>
  </r>
  <r>
    <n v="7838"/>
    <x v="320"/>
    <x v="17"/>
    <n v="10"/>
    <n v="2"/>
    <x v="0"/>
    <x v="0"/>
    <s v="Toronto"/>
    <x v="8"/>
    <s v="West Toronto"/>
  </r>
  <r>
    <n v="7839"/>
    <x v="320"/>
    <x v="18"/>
    <n v="10"/>
    <n v="0"/>
    <x v="0"/>
    <x v="0"/>
    <s v="Toronto"/>
    <x v="8"/>
    <s v="West Toronto"/>
  </r>
  <r>
    <n v="7840"/>
    <x v="320"/>
    <x v="19"/>
    <n v="7"/>
    <n v="1"/>
    <x v="0"/>
    <x v="0"/>
    <s v="Toronto"/>
    <x v="8"/>
    <s v="West Toronto"/>
  </r>
  <r>
    <n v="7841"/>
    <x v="320"/>
    <x v="20"/>
    <n v="9"/>
    <n v="2"/>
    <x v="0"/>
    <x v="0"/>
    <s v="Toronto"/>
    <x v="8"/>
    <s v="West Toronto"/>
  </r>
  <r>
    <n v="7842"/>
    <x v="320"/>
    <x v="21"/>
    <n v="8"/>
    <n v="4"/>
    <x v="0"/>
    <x v="0"/>
    <s v="Toronto"/>
    <x v="8"/>
    <s v="West Toronto"/>
  </r>
  <r>
    <n v="7843"/>
    <x v="320"/>
    <x v="22"/>
    <n v="10"/>
    <n v="2"/>
    <x v="0"/>
    <x v="0"/>
    <s v="Toronto"/>
    <x v="8"/>
    <s v="West Toronto"/>
  </r>
  <r>
    <n v="7844"/>
    <x v="320"/>
    <x v="23"/>
    <n v="13"/>
    <n v="5"/>
    <x v="0"/>
    <x v="0"/>
    <s v="Toronto"/>
    <x v="8"/>
    <s v="West Toronto"/>
  </r>
  <r>
    <n v="7845"/>
    <x v="321"/>
    <x v="0"/>
    <n v="60"/>
    <n v="5"/>
    <x v="0"/>
    <x v="0"/>
    <s v="Toronto"/>
    <x v="8"/>
    <s v="West Toronto"/>
  </r>
  <r>
    <n v="7846"/>
    <x v="321"/>
    <x v="1"/>
    <n v="64"/>
    <n v="6"/>
    <x v="0"/>
    <x v="0"/>
    <s v="Toronto"/>
    <x v="8"/>
    <s v="West Toronto"/>
  </r>
  <r>
    <n v="7847"/>
    <x v="321"/>
    <x v="2"/>
    <n v="36"/>
    <n v="4"/>
    <x v="0"/>
    <x v="0"/>
    <s v="Toronto"/>
    <x v="8"/>
    <s v="West Toronto"/>
  </r>
  <r>
    <n v="7848"/>
    <x v="321"/>
    <x v="3"/>
    <n v="39"/>
    <n v="4"/>
    <x v="0"/>
    <x v="0"/>
    <s v="Toronto"/>
    <x v="8"/>
    <s v="West Toronto"/>
  </r>
  <r>
    <n v="7849"/>
    <x v="321"/>
    <x v="4"/>
    <n v="40"/>
    <n v="3"/>
    <x v="0"/>
    <x v="0"/>
    <s v="Toronto"/>
    <x v="8"/>
    <s v="West Toronto"/>
  </r>
  <r>
    <n v="7850"/>
    <x v="321"/>
    <x v="5"/>
    <n v="24"/>
    <n v="4"/>
    <x v="0"/>
    <x v="0"/>
    <s v="Toronto"/>
    <x v="8"/>
    <s v="West Toronto"/>
  </r>
  <r>
    <n v="7851"/>
    <x v="321"/>
    <x v="6"/>
    <n v="14"/>
    <n v="3"/>
    <x v="0"/>
    <x v="0"/>
    <s v="Toronto"/>
    <x v="8"/>
    <s v="West Toronto"/>
  </r>
  <r>
    <n v="7852"/>
    <x v="321"/>
    <x v="7"/>
    <n v="6"/>
    <n v="2"/>
    <x v="0"/>
    <x v="0"/>
    <s v="Toronto"/>
    <x v="8"/>
    <s v="West Toronto"/>
  </r>
  <r>
    <n v="7853"/>
    <x v="321"/>
    <x v="8"/>
    <n v="10"/>
    <n v="3"/>
    <x v="0"/>
    <x v="0"/>
    <s v="Toronto"/>
    <x v="8"/>
    <s v="West Toronto"/>
  </r>
  <r>
    <n v="7854"/>
    <x v="321"/>
    <x v="9"/>
    <n v="8"/>
    <n v="3"/>
    <x v="0"/>
    <x v="0"/>
    <s v="Toronto"/>
    <x v="8"/>
    <s v="West Toronto"/>
  </r>
  <r>
    <n v="7855"/>
    <x v="321"/>
    <x v="10"/>
    <n v="22"/>
    <n v="5"/>
    <x v="0"/>
    <x v="0"/>
    <s v="Toronto"/>
    <x v="8"/>
    <s v="West Toronto"/>
  </r>
  <r>
    <n v="7856"/>
    <x v="321"/>
    <x v="11"/>
    <n v="14"/>
    <n v="2"/>
    <x v="0"/>
    <x v="0"/>
    <s v="Toronto"/>
    <x v="8"/>
    <s v="West Toronto"/>
  </r>
  <r>
    <n v="7857"/>
    <x v="321"/>
    <x v="12"/>
    <n v="18"/>
    <n v="5"/>
    <x v="0"/>
    <x v="0"/>
    <s v="Toronto"/>
    <x v="8"/>
    <s v="West Toronto"/>
  </r>
  <r>
    <n v="7858"/>
    <x v="321"/>
    <x v="13"/>
    <n v="17"/>
    <n v="8"/>
    <x v="0"/>
    <x v="0"/>
    <s v="Toronto"/>
    <x v="8"/>
    <s v="West Toronto"/>
  </r>
  <r>
    <n v="7859"/>
    <x v="321"/>
    <x v="14"/>
    <n v="35"/>
    <n v="8"/>
    <x v="0"/>
    <x v="0"/>
    <s v="Toronto"/>
    <x v="8"/>
    <s v="West Toronto"/>
  </r>
  <r>
    <n v="7860"/>
    <x v="321"/>
    <x v="15"/>
    <n v="30"/>
    <n v="15"/>
    <x v="0"/>
    <x v="0"/>
    <s v="Toronto"/>
    <x v="8"/>
    <s v="West Toronto"/>
  </r>
  <r>
    <n v="7861"/>
    <x v="321"/>
    <x v="16"/>
    <n v="32"/>
    <n v="8"/>
    <x v="0"/>
    <x v="0"/>
    <s v="Toronto"/>
    <x v="8"/>
    <s v="West Toronto"/>
  </r>
  <r>
    <n v="7862"/>
    <x v="321"/>
    <x v="17"/>
    <n v="38"/>
    <n v="5"/>
    <x v="0"/>
    <x v="0"/>
    <s v="Toronto"/>
    <x v="8"/>
    <s v="West Toronto"/>
  </r>
  <r>
    <n v="7863"/>
    <x v="321"/>
    <x v="18"/>
    <n v="18"/>
    <n v="2"/>
    <x v="0"/>
    <x v="0"/>
    <s v="Toronto"/>
    <x v="8"/>
    <s v="West Toronto"/>
  </r>
  <r>
    <n v="7864"/>
    <x v="321"/>
    <x v="19"/>
    <n v="16"/>
    <n v="1"/>
    <x v="0"/>
    <x v="0"/>
    <s v="Toronto"/>
    <x v="8"/>
    <s v="West Toronto"/>
  </r>
  <r>
    <n v="7865"/>
    <x v="321"/>
    <x v="20"/>
    <n v="8"/>
    <n v="6"/>
    <x v="0"/>
    <x v="0"/>
    <s v="Toronto"/>
    <x v="8"/>
    <s v="West Toronto"/>
  </r>
  <r>
    <n v="7866"/>
    <x v="321"/>
    <x v="21"/>
    <n v="13"/>
    <n v="1"/>
    <x v="0"/>
    <x v="0"/>
    <s v="Toronto"/>
    <x v="8"/>
    <s v="West Toronto"/>
  </r>
  <r>
    <n v="7867"/>
    <x v="321"/>
    <x v="22"/>
    <n v="11"/>
    <n v="4"/>
    <x v="0"/>
    <x v="0"/>
    <s v="Toronto"/>
    <x v="8"/>
    <s v="West Toronto"/>
  </r>
  <r>
    <n v="7868"/>
    <x v="321"/>
    <x v="23"/>
    <n v="11"/>
    <n v="6"/>
    <x v="0"/>
    <x v="0"/>
    <s v="Toronto"/>
    <x v="8"/>
    <s v="West Toronto"/>
  </r>
  <r>
    <n v="7890"/>
    <x v="322"/>
    <x v="0"/>
    <n v="72"/>
    <n v="6"/>
    <x v="0"/>
    <x v="0"/>
    <s v="Toronto"/>
    <x v="8"/>
    <s v="West Toronto"/>
  </r>
  <r>
    <n v="7891"/>
    <x v="322"/>
    <x v="1"/>
    <n v="41"/>
    <n v="9"/>
    <x v="0"/>
    <x v="0"/>
    <s v="Toronto"/>
    <x v="8"/>
    <s v="West Toronto"/>
  </r>
  <r>
    <n v="7892"/>
    <x v="322"/>
    <x v="2"/>
    <n v="52"/>
    <n v="6"/>
    <x v="0"/>
    <x v="0"/>
    <s v="Toronto"/>
    <x v="8"/>
    <s v="West Toronto"/>
  </r>
  <r>
    <n v="7893"/>
    <x v="322"/>
    <x v="3"/>
    <n v="34"/>
    <n v="5"/>
    <x v="0"/>
    <x v="0"/>
    <s v="Toronto"/>
    <x v="8"/>
    <s v="West Toronto"/>
  </r>
  <r>
    <n v="7894"/>
    <x v="322"/>
    <x v="4"/>
    <n v="34"/>
    <n v="3"/>
    <x v="0"/>
    <x v="0"/>
    <s v="Toronto"/>
    <x v="8"/>
    <s v="West Toronto"/>
  </r>
  <r>
    <n v="7895"/>
    <x v="322"/>
    <x v="5"/>
    <n v="25"/>
    <n v="1"/>
    <x v="0"/>
    <x v="0"/>
    <s v="Toronto"/>
    <x v="8"/>
    <s v="West Toronto"/>
  </r>
  <r>
    <n v="7896"/>
    <x v="322"/>
    <x v="6"/>
    <n v="25"/>
    <n v="4"/>
    <x v="0"/>
    <x v="0"/>
    <s v="Toronto"/>
    <x v="8"/>
    <s v="West Toronto"/>
  </r>
  <r>
    <n v="7897"/>
    <x v="322"/>
    <x v="7"/>
    <n v="16"/>
    <n v="1"/>
    <x v="0"/>
    <x v="0"/>
    <s v="Toronto"/>
    <x v="8"/>
    <s v="West Toronto"/>
  </r>
  <r>
    <n v="7898"/>
    <x v="322"/>
    <x v="8"/>
    <n v="23"/>
    <n v="4"/>
    <x v="0"/>
    <x v="0"/>
    <s v="Toronto"/>
    <x v="8"/>
    <s v="West Toronto"/>
  </r>
  <r>
    <n v="7899"/>
    <x v="322"/>
    <x v="9"/>
    <n v="17"/>
    <n v="3"/>
    <x v="0"/>
    <x v="0"/>
    <s v="Toronto"/>
    <x v="8"/>
    <s v="West Toronto"/>
  </r>
  <r>
    <n v="7900"/>
    <x v="322"/>
    <x v="10"/>
    <n v="18"/>
    <n v="3"/>
    <x v="0"/>
    <x v="0"/>
    <s v="Toronto"/>
    <x v="8"/>
    <s v="West Toronto"/>
  </r>
  <r>
    <n v="7901"/>
    <x v="322"/>
    <x v="11"/>
    <n v="14"/>
    <n v="2"/>
    <x v="0"/>
    <x v="0"/>
    <s v="Toronto"/>
    <x v="8"/>
    <s v="West Toronto"/>
  </r>
  <r>
    <n v="7902"/>
    <x v="322"/>
    <x v="12"/>
    <n v="25"/>
    <n v="5"/>
    <x v="0"/>
    <x v="0"/>
    <s v="Toronto"/>
    <x v="8"/>
    <s v="West Toronto"/>
  </r>
  <r>
    <n v="7903"/>
    <x v="322"/>
    <x v="13"/>
    <n v="33"/>
    <n v="11"/>
    <x v="0"/>
    <x v="0"/>
    <s v="Toronto"/>
    <x v="8"/>
    <s v="West Toronto"/>
  </r>
  <r>
    <n v="7904"/>
    <x v="322"/>
    <x v="14"/>
    <n v="29"/>
    <n v="12"/>
    <x v="0"/>
    <x v="0"/>
    <s v="Toronto"/>
    <x v="8"/>
    <s v="West Toronto"/>
  </r>
  <r>
    <n v="7905"/>
    <x v="322"/>
    <x v="15"/>
    <n v="24"/>
    <n v="7"/>
    <x v="0"/>
    <x v="0"/>
    <s v="Toronto"/>
    <x v="8"/>
    <s v="West Toronto"/>
  </r>
  <r>
    <n v="7906"/>
    <x v="322"/>
    <x v="16"/>
    <n v="21"/>
    <n v="7"/>
    <x v="0"/>
    <x v="0"/>
    <s v="Toronto"/>
    <x v="8"/>
    <s v="West Toronto"/>
  </r>
  <r>
    <n v="7907"/>
    <x v="322"/>
    <x v="17"/>
    <n v="14"/>
    <n v="9"/>
    <x v="0"/>
    <x v="0"/>
    <s v="Toronto"/>
    <x v="8"/>
    <s v="West Toronto"/>
  </r>
  <r>
    <n v="7908"/>
    <x v="322"/>
    <x v="18"/>
    <n v="17"/>
    <n v="2"/>
    <x v="0"/>
    <x v="0"/>
    <s v="Toronto"/>
    <x v="8"/>
    <s v="West Toronto"/>
  </r>
  <r>
    <n v="7909"/>
    <x v="322"/>
    <x v="19"/>
    <n v="18"/>
    <n v="2"/>
    <x v="0"/>
    <x v="0"/>
    <s v="Toronto"/>
    <x v="8"/>
    <s v="West Toronto"/>
  </r>
  <r>
    <n v="7910"/>
    <x v="322"/>
    <x v="20"/>
    <n v="22"/>
    <n v="1"/>
    <x v="0"/>
    <x v="0"/>
    <s v="Toronto"/>
    <x v="8"/>
    <s v="West Toronto"/>
  </r>
  <r>
    <n v="7911"/>
    <x v="322"/>
    <x v="21"/>
    <n v="11"/>
    <n v="0"/>
    <x v="0"/>
    <x v="0"/>
    <s v="Toronto"/>
    <x v="8"/>
    <s v="West Toronto"/>
  </r>
  <r>
    <n v="7912"/>
    <x v="322"/>
    <x v="22"/>
    <n v="21"/>
    <n v="4"/>
    <x v="0"/>
    <x v="0"/>
    <s v="Toronto"/>
    <x v="8"/>
    <s v="West Toronto"/>
  </r>
  <r>
    <n v="7913"/>
    <x v="322"/>
    <x v="23"/>
    <n v="18"/>
    <n v="6"/>
    <x v="0"/>
    <x v="0"/>
    <s v="Toronto"/>
    <x v="8"/>
    <s v="West Toronto"/>
  </r>
  <r>
    <n v="7914"/>
    <x v="323"/>
    <x v="0"/>
    <n v="28"/>
    <n v="2"/>
    <x v="0"/>
    <x v="0"/>
    <s v="Central"/>
    <x v="5"/>
    <s v="South Etobicoke"/>
  </r>
  <r>
    <n v="7915"/>
    <x v="323"/>
    <x v="1"/>
    <n v="17"/>
    <n v="3"/>
    <x v="0"/>
    <x v="0"/>
    <s v="Central"/>
    <x v="5"/>
    <s v="South Etobicoke"/>
  </r>
  <r>
    <n v="7916"/>
    <x v="323"/>
    <x v="2"/>
    <n v="11"/>
    <n v="1"/>
    <x v="0"/>
    <x v="0"/>
    <s v="Central"/>
    <x v="5"/>
    <s v="South Etobicoke"/>
  </r>
  <r>
    <n v="7917"/>
    <x v="323"/>
    <x v="3"/>
    <n v="14"/>
    <n v="2"/>
    <x v="0"/>
    <x v="0"/>
    <s v="Central"/>
    <x v="5"/>
    <s v="South Etobicoke"/>
  </r>
  <r>
    <n v="7918"/>
    <x v="323"/>
    <x v="4"/>
    <n v="14"/>
    <n v="0"/>
    <x v="0"/>
    <x v="0"/>
    <s v="Central"/>
    <x v="5"/>
    <s v="South Etobicoke"/>
  </r>
  <r>
    <n v="7919"/>
    <x v="323"/>
    <x v="5"/>
    <n v="15"/>
    <n v="1"/>
    <x v="0"/>
    <x v="0"/>
    <s v="Central"/>
    <x v="5"/>
    <s v="South Etobicoke"/>
  </r>
  <r>
    <n v="7920"/>
    <x v="323"/>
    <x v="6"/>
    <n v="3"/>
    <n v="2"/>
    <x v="0"/>
    <x v="0"/>
    <s v="Central"/>
    <x v="5"/>
    <s v="South Etobicoke"/>
  </r>
  <r>
    <n v="7921"/>
    <x v="323"/>
    <x v="7"/>
    <n v="12"/>
    <n v="1"/>
    <x v="0"/>
    <x v="0"/>
    <s v="Central"/>
    <x v="5"/>
    <s v="South Etobicoke"/>
  </r>
  <r>
    <n v="7922"/>
    <x v="323"/>
    <x v="8"/>
    <n v="7"/>
    <n v="0"/>
    <x v="0"/>
    <x v="0"/>
    <s v="Central"/>
    <x v="5"/>
    <s v="South Etobicoke"/>
  </r>
  <r>
    <n v="7923"/>
    <x v="323"/>
    <x v="9"/>
    <n v="8"/>
    <n v="2"/>
    <x v="0"/>
    <x v="0"/>
    <s v="Central"/>
    <x v="5"/>
    <s v="South Etobicoke"/>
  </r>
  <r>
    <n v="7924"/>
    <x v="323"/>
    <x v="10"/>
    <n v="5"/>
    <n v="0"/>
    <x v="0"/>
    <x v="0"/>
    <s v="Central"/>
    <x v="5"/>
    <s v="South Etobicoke"/>
  </r>
  <r>
    <n v="7925"/>
    <x v="323"/>
    <x v="11"/>
    <n v="8"/>
    <n v="2"/>
    <x v="0"/>
    <x v="0"/>
    <s v="Central"/>
    <x v="5"/>
    <s v="South Etobicoke"/>
  </r>
  <r>
    <n v="7926"/>
    <x v="323"/>
    <x v="12"/>
    <n v="11"/>
    <n v="1"/>
    <x v="0"/>
    <x v="0"/>
    <s v="Central"/>
    <x v="5"/>
    <s v="South Etobicoke"/>
  </r>
  <r>
    <n v="7927"/>
    <x v="323"/>
    <x v="13"/>
    <n v="14"/>
    <n v="3"/>
    <x v="0"/>
    <x v="0"/>
    <s v="Central"/>
    <x v="5"/>
    <s v="South Etobicoke"/>
  </r>
  <r>
    <n v="7928"/>
    <x v="323"/>
    <x v="14"/>
    <n v="15"/>
    <n v="2"/>
    <x v="0"/>
    <x v="0"/>
    <s v="Central"/>
    <x v="5"/>
    <s v="South Etobicoke"/>
  </r>
  <r>
    <n v="7929"/>
    <x v="323"/>
    <x v="15"/>
    <n v="18"/>
    <n v="1"/>
    <x v="0"/>
    <x v="0"/>
    <s v="Central"/>
    <x v="5"/>
    <s v="South Etobicoke"/>
  </r>
  <r>
    <n v="7930"/>
    <x v="323"/>
    <x v="16"/>
    <n v="10"/>
    <n v="1"/>
    <x v="0"/>
    <x v="0"/>
    <s v="Central"/>
    <x v="5"/>
    <s v="South Etobicoke"/>
  </r>
  <r>
    <n v="7931"/>
    <x v="323"/>
    <x v="17"/>
    <n v="17"/>
    <n v="1"/>
    <x v="0"/>
    <x v="0"/>
    <s v="Central"/>
    <x v="5"/>
    <s v="South Etobicoke"/>
  </r>
  <r>
    <n v="7932"/>
    <x v="323"/>
    <x v="18"/>
    <n v="11"/>
    <n v="1"/>
    <x v="0"/>
    <x v="0"/>
    <s v="Central"/>
    <x v="5"/>
    <s v="South Etobicoke"/>
  </r>
  <r>
    <n v="7933"/>
    <x v="323"/>
    <x v="19"/>
    <n v="11"/>
    <n v="1"/>
    <x v="0"/>
    <x v="0"/>
    <s v="Central"/>
    <x v="5"/>
    <s v="South Etobicoke"/>
  </r>
  <r>
    <n v="7934"/>
    <x v="323"/>
    <x v="20"/>
    <n v="6"/>
    <n v="0"/>
    <x v="0"/>
    <x v="0"/>
    <s v="Central"/>
    <x v="5"/>
    <s v="South Etobicoke"/>
  </r>
  <r>
    <n v="7935"/>
    <x v="323"/>
    <x v="21"/>
    <n v="8"/>
    <n v="0"/>
    <x v="0"/>
    <x v="0"/>
    <s v="Central"/>
    <x v="5"/>
    <s v="South Etobicoke"/>
  </r>
  <r>
    <n v="7936"/>
    <x v="323"/>
    <x v="22"/>
    <n v="8"/>
    <n v="2"/>
    <x v="0"/>
    <x v="0"/>
    <s v="Central"/>
    <x v="5"/>
    <s v="South Etobicoke"/>
  </r>
  <r>
    <n v="7937"/>
    <x v="323"/>
    <x v="23"/>
    <n v="5"/>
    <n v="1"/>
    <x v="0"/>
    <x v="0"/>
    <s v="Central"/>
    <x v="5"/>
    <s v="South Etobicoke"/>
  </r>
  <r>
    <n v="7938"/>
    <x v="324"/>
    <x v="0"/>
    <n v="27"/>
    <n v="3"/>
    <x v="0"/>
    <x v="0"/>
    <s v="Toronto"/>
    <x v="8"/>
    <s v="West Toronto"/>
  </r>
  <r>
    <n v="7939"/>
    <x v="324"/>
    <x v="1"/>
    <n v="15"/>
    <n v="7"/>
    <x v="0"/>
    <x v="0"/>
    <s v="Toronto"/>
    <x v="8"/>
    <s v="West Toronto"/>
  </r>
  <r>
    <n v="7940"/>
    <x v="324"/>
    <x v="2"/>
    <n v="14"/>
    <n v="6"/>
    <x v="0"/>
    <x v="0"/>
    <s v="Toronto"/>
    <x v="8"/>
    <s v="West Toronto"/>
  </r>
  <r>
    <n v="7941"/>
    <x v="324"/>
    <x v="3"/>
    <n v="8"/>
    <n v="0"/>
    <x v="0"/>
    <x v="0"/>
    <s v="Toronto"/>
    <x v="8"/>
    <s v="West Toronto"/>
  </r>
  <r>
    <n v="7942"/>
    <x v="324"/>
    <x v="4"/>
    <n v="19"/>
    <n v="2"/>
    <x v="0"/>
    <x v="0"/>
    <s v="Toronto"/>
    <x v="8"/>
    <s v="West Toronto"/>
  </r>
  <r>
    <n v="7943"/>
    <x v="324"/>
    <x v="5"/>
    <n v="11"/>
    <n v="5"/>
    <x v="0"/>
    <x v="0"/>
    <s v="Toronto"/>
    <x v="8"/>
    <s v="West Toronto"/>
  </r>
  <r>
    <n v="7944"/>
    <x v="324"/>
    <x v="6"/>
    <n v="4"/>
    <n v="2"/>
    <x v="0"/>
    <x v="0"/>
    <s v="Toronto"/>
    <x v="8"/>
    <s v="West Toronto"/>
  </r>
  <r>
    <n v="7945"/>
    <x v="324"/>
    <x v="7"/>
    <n v="4"/>
    <n v="6"/>
    <x v="0"/>
    <x v="0"/>
    <s v="Toronto"/>
    <x v="8"/>
    <s v="West Toronto"/>
  </r>
  <r>
    <n v="7946"/>
    <x v="324"/>
    <x v="8"/>
    <n v="7"/>
    <n v="4"/>
    <x v="0"/>
    <x v="0"/>
    <s v="Toronto"/>
    <x v="8"/>
    <s v="West Toronto"/>
  </r>
  <r>
    <n v="7947"/>
    <x v="324"/>
    <x v="9"/>
    <n v="2"/>
    <n v="1"/>
    <x v="0"/>
    <x v="0"/>
    <s v="Toronto"/>
    <x v="8"/>
    <s v="West Toronto"/>
  </r>
  <r>
    <n v="7948"/>
    <x v="324"/>
    <x v="10"/>
    <n v="4"/>
    <n v="6"/>
    <x v="0"/>
    <x v="0"/>
    <s v="Toronto"/>
    <x v="8"/>
    <s v="West Toronto"/>
  </r>
  <r>
    <n v="7949"/>
    <x v="324"/>
    <x v="11"/>
    <n v="2"/>
    <n v="2"/>
    <x v="0"/>
    <x v="0"/>
    <s v="Toronto"/>
    <x v="8"/>
    <s v="West Toronto"/>
  </r>
  <r>
    <n v="7950"/>
    <x v="324"/>
    <x v="12"/>
    <n v="7"/>
    <n v="6"/>
    <x v="0"/>
    <x v="0"/>
    <s v="Toronto"/>
    <x v="8"/>
    <s v="West Toronto"/>
  </r>
  <r>
    <n v="7951"/>
    <x v="324"/>
    <x v="13"/>
    <n v="10"/>
    <n v="3"/>
    <x v="0"/>
    <x v="0"/>
    <s v="Toronto"/>
    <x v="8"/>
    <s v="West Toronto"/>
  </r>
  <r>
    <n v="7952"/>
    <x v="324"/>
    <x v="14"/>
    <n v="11"/>
    <n v="6"/>
    <x v="0"/>
    <x v="0"/>
    <s v="Toronto"/>
    <x v="8"/>
    <s v="West Toronto"/>
  </r>
  <r>
    <n v="7953"/>
    <x v="324"/>
    <x v="15"/>
    <n v="2"/>
    <n v="7"/>
    <x v="0"/>
    <x v="0"/>
    <s v="Toronto"/>
    <x v="8"/>
    <s v="West Toronto"/>
  </r>
  <r>
    <n v="7954"/>
    <x v="324"/>
    <x v="16"/>
    <n v="2"/>
    <n v="2"/>
    <x v="0"/>
    <x v="0"/>
    <s v="Toronto"/>
    <x v="8"/>
    <s v="West Toronto"/>
  </r>
  <r>
    <n v="7955"/>
    <x v="324"/>
    <x v="17"/>
    <n v="3"/>
    <n v="3"/>
    <x v="0"/>
    <x v="0"/>
    <s v="Toronto"/>
    <x v="8"/>
    <s v="West Toronto"/>
  </r>
  <r>
    <n v="7956"/>
    <x v="324"/>
    <x v="18"/>
    <n v="9"/>
    <n v="3"/>
    <x v="0"/>
    <x v="0"/>
    <s v="Toronto"/>
    <x v="8"/>
    <s v="West Toronto"/>
  </r>
  <r>
    <n v="7957"/>
    <x v="324"/>
    <x v="20"/>
    <n v="6"/>
    <n v="1"/>
    <x v="0"/>
    <x v="0"/>
    <s v="Toronto"/>
    <x v="8"/>
    <s v="West Toronto"/>
  </r>
  <r>
    <n v="7958"/>
    <x v="324"/>
    <x v="21"/>
    <n v="1"/>
    <n v="1"/>
    <x v="0"/>
    <x v="0"/>
    <s v="Toronto"/>
    <x v="8"/>
    <s v="West Toronto"/>
  </r>
  <r>
    <n v="7959"/>
    <x v="324"/>
    <x v="22"/>
    <n v="4"/>
    <n v="1"/>
    <x v="0"/>
    <x v="0"/>
    <s v="Toronto"/>
    <x v="8"/>
    <s v="West Toronto"/>
  </r>
  <r>
    <n v="7960"/>
    <x v="324"/>
    <x v="23"/>
    <n v="9"/>
    <n v="3"/>
    <x v="0"/>
    <x v="0"/>
    <s v="Toronto"/>
    <x v="8"/>
    <s v="West Toronto"/>
  </r>
  <r>
    <n v="7961"/>
    <x v="325"/>
    <x v="0"/>
    <n v="31"/>
    <n v="6"/>
    <x v="0"/>
    <x v="0"/>
    <s v="Toronto"/>
    <x v="8"/>
    <s v="West Toronto"/>
  </r>
  <r>
    <n v="7962"/>
    <x v="325"/>
    <x v="1"/>
    <n v="29"/>
    <n v="5"/>
    <x v="0"/>
    <x v="0"/>
    <s v="Toronto"/>
    <x v="8"/>
    <s v="West Toronto"/>
  </r>
  <r>
    <n v="7963"/>
    <x v="325"/>
    <x v="2"/>
    <n v="25"/>
    <n v="4"/>
    <x v="0"/>
    <x v="0"/>
    <s v="Toronto"/>
    <x v="8"/>
    <s v="West Toronto"/>
  </r>
  <r>
    <n v="7964"/>
    <x v="325"/>
    <x v="3"/>
    <n v="15"/>
    <n v="3"/>
    <x v="0"/>
    <x v="0"/>
    <s v="Toronto"/>
    <x v="8"/>
    <s v="West Toronto"/>
  </r>
  <r>
    <n v="7965"/>
    <x v="325"/>
    <x v="4"/>
    <n v="12"/>
    <n v="0"/>
    <x v="0"/>
    <x v="0"/>
    <s v="Toronto"/>
    <x v="8"/>
    <s v="West Toronto"/>
  </r>
  <r>
    <n v="7966"/>
    <x v="325"/>
    <x v="5"/>
    <n v="10"/>
    <n v="3"/>
    <x v="0"/>
    <x v="0"/>
    <s v="Toronto"/>
    <x v="8"/>
    <s v="West Toronto"/>
  </r>
  <r>
    <n v="7967"/>
    <x v="325"/>
    <x v="6"/>
    <n v="8"/>
    <n v="2"/>
    <x v="0"/>
    <x v="0"/>
    <s v="Toronto"/>
    <x v="8"/>
    <s v="West Toronto"/>
  </r>
  <r>
    <n v="7968"/>
    <x v="325"/>
    <x v="7"/>
    <n v="6"/>
    <n v="2"/>
    <x v="0"/>
    <x v="0"/>
    <s v="Toronto"/>
    <x v="8"/>
    <s v="West Toronto"/>
  </r>
  <r>
    <n v="7969"/>
    <x v="325"/>
    <x v="8"/>
    <n v="7"/>
    <n v="2"/>
    <x v="0"/>
    <x v="0"/>
    <s v="Toronto"/>
    <x v="8"/>
    <s v="West Toronto"/>
  </r>
  <r>
    <n v="7970"/>
    <x v="325"/>
    <x v="9"/>
    <n v="10"/>
    <n v="1"/>
    <x v="0"/>
    <x v="0"/>
    <s v="Toronto"/>
    <x v="8"/>
    <s v="West Toronto"/>
  </r>
  <r>
    <n v="7971"/>
    <x v="325"/>
    <x v="10"/>
    <n v="8"/>
    <n v="2"/>
    <x v="0"/>
    <x v="0"/>
    <s v="Toronto"/>
    <x v="8"/>
    <s v="West Toronto"/>
  </r>
  <r>
    <n v="7972"/>
    <x v="325"/>
    <x v="11"/>
    <n v="5"/>
    <n v="7"/>
    <x v="0"/>
    <x v="0"/>
    <s v="Toronto"/>
    <x v="8"/>
    <s v="West Toronto"/>
  </r>
  <r>
    <n v="7973"/>
    <x v="325"/>
    <x v="12"/>
    <n v="13"/>
    <n v="1"/>
    <x v="0"/>
    <x v="0"/>
    <s v="Toronto"/>
    <x v="8"/>
    <s v="West Toronto"/>
  </r>
  <r>
    <n v="7974"/>
    <x v="325"/>
    <x v="13"/>
    <n v="19"/>
    <n v="2"/>
    <x v="0"/>
    <x v="0"/>
    <s v="Toronto"/>
    <x v="8"/>
    <s v="West Toronto"/>
  </r>
  <r>
    <n v="7975"/>
    <x v="325"/>
    <x v="14"/>
    <n v="9"/>
    <n v="1"/>
    <x v="0"/>
    <x v="0"/>
    <s v="Toronto"/>
    <x v="8"/>
    <s v="West Toronto"/>
  </r>
  <r>
    <n v="7976"/>
    <x v="325"/>
    <x v="15"/>
    <n v="6"/>
    <n v="9"/>
    <x v="0"/>
    <x v="0"/>
    <s v="Toronto"/>
    <x v="8"/>
    <s v="West Toronto"/>
  </r>
  <r>
    <n v="7977"/>
    <x v="325"/>
    <x v="16"/>
    <n v="16"/>
    <n v="1"/>
    <x v="0"/>
    <x v="0"/>
    <s v="Toronto"/>
    <x v="8"/>
    <s v="West Toronto"/>
  </r>
  <r>
    <n v="7978"/>
    <x v="325"/>
    <x v="17"/>
    <n v="7"/>
    <n v="5"/>
    <x v="0"/>
    <x v="0"/>
    <s v="Toronto"/>
    <x v="8"/>
    <s v="West Toronto"/>
  </r>
  <r>
    <n v="7979"/>
    <x v="325"/>
    <x v="18"/>
    <n v="9"/>
    <n v="0"/>
    <x v="0"/>
    <x v="0"/>
    <s v="Toronto"/>
    <x v="8"/>
    <s v="West Toronto"/>
  </r>
  <r>
    <n v="7980"/>
    <x v="325"/>
    <x v="19"/>
    <n v="10"/>
    <n v="5"/>
    <x v="0"/>
    <x v="0"/>
    <s v="Toronto"/>
    <x v="8"/>
    <s v="West Toronto"/>
  </r>
  <r>
    <n v="7981"/>
    <x v="325"/>
    <x v="20"/>
    <n v="8"/>
    <n v="5"/>
    <x v="0"/>
    <x v="0"/>
    <s v="Toronto"/>
    <x v="8"/>
    <s v="West Toronto"/>
  </r>
  <r>
    <n v="7982"/>
    <x v="325"/>
    <x v="21"/>
    <n v="4"/>
    <n v="0"/>
    <x v="0"/>
    <x v="0"/>
    <s v="Toronto"/>
    <x v="8"/>
    <s v="West Toronto"/>
  </r>
  <r>
    <n v="7983"/>
    <x v="325"/>
    <x v="22"/>
    <n v="12"/>
    <n v="2"/>
    <x v="0"/>
    <x v="0"/>
    <s v="Toronto"/>
    <x v="8"/>
    <s v="West Toronto"/>
  </r>
  <r>
    <n v="7984"/>
    <x v="325"/>
    <x v="23"/>
    <n v="6"/>
    <n v="2"/>
    <x v="0"/>
    <x v="0"/>
    <s v="Toronto"/>
    <x v="8"/>
    <s v="West Toronto"/>
  </r>
  <r>
    <n v="7985"/>
    <x v="326"/>
    <x v="0"/>
    <n v="46"/>
    <n v="7"/>
    <x v="0"/>
    <x v="0"/>
    <s v="Toronto"/>
    <x v="8"/>
    <s v="West Toronto"/>
  </r>
  <r>
    <n v="7986"/>
    <x v="326"/>
    <x v="1"/>
    <n v="29"/>
    <n v="4"/>
    <x v="0"/>
    <x v="0"/>
    <s v="Toronto"/>
    <x v="8"/>
    <s v="West Toronto"/>
  </r>
  <r>
    <n v="7987"/>
    <x v="326"/>
    <x v="2"/>
    <n v="16"/>
    <n v="0"/>
    <x v="0"/>
    <x v="0"/>
    <s v="Toronto"/>
    <x v="8"/>
    <s v="West Toronto"/>
  </r>
  <r>
    <n v="7988"/>
    <x v="326"/>
    <x v="3"/>
    <n v="13"/>
    <n v="4"/>
    <x v="0"/>
    <x v="0"/>
    <s v="Toronto"/>
    <x v="8"/>
    <s v="West Toronto"/>
  </r>
  <r>
    <n v="7989"/>
    <x v="326"/>
    <x v="4"/>
    <n v="16"/>
    <n v="0"/>
    <x v="0"/>
    <x v="0"/>
    <s v="Toronto"/>
    <x v="8"/>
    <s v="West Toronto"/>
  </r>
  <r>
    <n v="7990"/>
    <x v="326"/>
    <x v="5"/>
    <n v="20"/>
    <n v="0"/>
    <x v="0"/>
    <x v="0"/>
    <s v="Toronto"/>
    <x v="8"/>
    <s v="West Toronto"/>
  </r>
  <r>
    <n v="7991"/>
    <x v="326"/>
    <x v="6"/>
    <n v="4"/>
    <n v="0"/>
    <x v="0"/>
    <x v="0"/>
    <s v="Toronto"/>
    <x v="8"/>
    <s v="West Toronto"/>
  </r>
  <r>
    <n v="7992"/>
    <x v="326"/>
    <x v="7"/>
    <n v="4"/>
    <n v="0"/>
    <x v="0"/>
    <x v="0"/>
    <s v="Toronto"/>
    <x v="8"/>
    <s v="West Toronto"/>
  </r>
  <r>
    <n v="7993"/>
    <x v="326"/>
    <x v="8"/>
    <n v="9"/>
    <n v="1"/>
    <x v="0"/>
    <x v="0"/>
    <s v="Toronto"/>
    <x v="8"/>
    <s v="West Toronto"/>
  </r>
  <r>
    <n v="7994"/>
    <x v="326"/>
    <x v="9"/>
    <n v="13"/>
    <n v="0"/>
    <x v="0"/>
    <x v="0"/>
    <s v="Toronto"/>
    <x v="8"/>
    <s v="West Toronto"/>
  </r>
  <r>
    <n v="7995"/>
    <x v="326"/>
    <x v="10"/>
    <n v="10"/>
    <n v="2"/>
    <x v="0"/>
    <x v="0"/>
    <s v="Toronto"/>
    <x v="8"/>
    <s v="West Toronto"/>
  </r>
  <r>
    <n v="7996"/>
    <x v="326"/>
    <x v="11"/>
    <n v="9"/>
    <n v="0"/>
    <x v="0"/>
    <x v="0"/>
    <s v="Toronto"/>
    <x v="8"/>
    <s v="West Toronto"/>
  </r>
  <r>
    <n v="7997"/>
    <x v="326"/>
    <x v="12"/>
    <n v="12"/>
    <n v="3"/>
    <x v="0"/>
    <x v="0"/>
    <s v="Toronto"/>
    <x v="8"/>
    <s v="West Toronto"/>
  </r>
  <r>
    <n v="7998"/>
    <x v="326"/>
    <x v="13"/>
    <n v="26"/>
    <n v="10"/>
    <x v="0"/>
    <x v="0"/>
    <s v="Toronto"/>
    <x v="8"/>
    <s v="West Toronto"/>
  </r>
  <r>
    <n v="7999"/>
    <x v="326"/>
    <x v="14"/>
    <n v="15"/>
    <n v="9"/>
    <x v="0"/>
    <x v="0"/>
    <s v="Toronto"/>
    <x v="8"/>
    <s v="West Toronto"/>
  </r>
  <r>
    <n v="8000"/>
    <x v="326"/>
    <x v="15"/>
    <n v="14"/>
    <n v="3"/>
    <x v="0"/>
    <x v="0"/>
    <s v="Toronto"/>
    <x v="8"/>
    <s v="West Toronto"/>
  </r>
  <r>
    <n v="8001"/>
    <x v="326"/>
    <x v="16"/>
    <n v="13"/>
    <n v="3"/>
    <x v="0"/>
    <x v="0"/>
    <s v="Toronto"/>
    <x v="8"/>
    <s v="West Toronto"/>
  </r>
  <r>
    <n v="8002"/>
    <x v="326"/>
    <x v="17"/>
    <n v="9"/>
    <n v="3"/>
    <x v="0"/>
    <x v="0"/>
    <s v="Toronto"/>
    <x v="8"/>
    <s v="West Toronto"/>
  </r>
  <r>
    <n v="8003"/>
    <x v="326"/>
    <x v="18"/>
    <n v="18"/>
    <n v="3"/>
    <x v="0"/>
    <x v="0"/>
    <s v="Toronto"/>
    <x v="8"/>
    <s v="West Toronto"/>
  </r>
  <r>
    <n v="8004"/>
    <x v="326"/>
    <x v="19"/>
    <n v="21"/>
    <n v="2"/>
    <x v="0"/>
    <x v="0"/>
    <s v="Toronto"/>
    <x v="8"/>
    <s v="West Toronto"/>
  </r>
  <r>
    <n v="8005"/>
    <x v="326"/>
    <x v="20"/>
    <n v="9"/>
    <n v="3"/>
    <x v="0"/>
    <x v="0"/>
    <s v="Toronto"/>
    <x v="8"/>
    <s v="West Toronto"/>
  </r>
  <r>
    <n v="8006"/>
    <x v="326"/>
    <x v="21"/>
    <n v="6"/>
    <n v="2"/>
    <x v="0"/>
    <x v="0"/>
    <s v="Toronto"/>
    <x v="8"/>
    <s v="West Toronto"/>
  </r>
  <r>
    <n v="8007"/>
    <x v="326"/>
    <x v="22"/>
    <n v="7"/>
    <n v="6"/>
    <x v="0"/>
    <x v="0"/>
    <s v="Toronto"/>
    <x v="8"/>
    <s v="West Toronto"/>
  </r>
  <r>
    <n v="8008"/>
    <x v="326"/>
    <x v="23"/>
    <n v="9"/>
    <n v="1"/>
    <x v="0"/>
    <x v="0"/>
    <s v="Toronto"/>
    <x v="8"/>
    <s v="West Toronto"/>
  </r>
  <r>
    <n v="8009"/>
    <x v="327"/>
    <x v="0"/>
    <n v="58"/>
    <n v="2"/>
    <x v="0"/>
    <x v="0"/>
    <s v="Central"/>
    <x v="3"/>
    <s v="North York West"/>
  </r>
  <r>
    <n v="8010"/>
    <x v="327"/>
    <x v="1"/>
    <n v="45"/>
    <n v="2"/>
    <x v="0"/>
    <x v="0"/>
    <s v="Central"/>
    <x v="3"/>
    <s v="North York West"/>
  </r>
  <r>
    <n v="8011"/>
    <x v="327"/>
    <x v="2"/>
    <n v="40"/>
    <n v="5"/>
    <x v="0"/>
    <x v="0"/>
    <s v="Central"/>
    <x v="3"/>
    <s v="North York West"/>
  </r>
  <r>
    <n v="8012"/>
    <x v="327"/>
    <x v="3"/>
    <n v="29"/>
    <n v="1"/>
    <x v="0"/>
    <x v="0"/>
    <s v="Central"/>
    <x v="3"/>
    <s v="North York West"/>
  </r>
  <r>
    <n v="8013"/>
    <x v="327"/>
    <x v="4"/>
    <n v="41"/>
    <n v="1"/>
    <x v="0"/>
    <x v="0"/>
    <s v="Central"/>
    <x v="3"/>
    <s v="North York West"/>
  </r>
  <r>
    <n v="8014"/>
    <x v="327"/>
    <x v="5"/>
    <n v="43"/>
    <n v="0"/>
    <x v="0"/>
    <x v="0"/>
    <s v="Central"/>
    <x v="3"/>
    <s v="North York West"/>
  </r>
  <r>
    <n v="8015"/>
    <x v="327"/>
    <x v="6"/>
    <n v="26"/>
    <n v="1"/>
    <x v="0"/>
    <x v="0"/>
    <s v="Central"/>
    <x v="3"/>
    <s v="North York West"/>
  </r>
  <r>
    <n v="8016"/>
    <x v="327"/>
    <x v="7"/>
    <n v="14"/>
    <n v="1"/>
    <x v="0"/>
    <x v="0"/>
    <s v="Central"/>
    <x v="3"/>
    <s v="North York West"/>
  </r>
  <r>
    <n v="8017"/>
    <x v="327"/>
    <x v="8"/>
    <n v="11"/>
    <n v="1"/>
    <x v="0"/>
    <x v="0"/>
    <s v="Central"/>
    <x v="3"/>
    <s v="North York West"/>
  </r>
  <r>
    <n v="8018"/>
    <x v="327"/>
    <x v="9"/>
    <n v="12"/>
    <n v="0"/>
    <x v="0"/>
    <x v="0"/>
    <s v="Central"/>
    <x v="3"/>
    <s v="North York West"/>
  </r>
  <r>
    <n v="8019"/>
    <x v="327"/>
    <x v="10"/>
    <n v="9"/>
    <n v="2"/>
    <x v="0"/>
    <x v="0"/>
    <s v="Central"/>
    <x v="3"/>
    <s v="North York West"/>
  </r>
  <r>
    <n v="8020"/>
    <x v="327"/>
    <x v="11"/>
    <n v="14"/>
    <n v="1"/>
    <x v="0"/>
    <x v="0"/>
    <s v="Central"/>
    <x v="3"/>
    <s v="North York West"/>
  </r>
  <r>
    <n v="8021"/>
    <x v="327"/>
    <x v="12"/>
    <n v="16"/>
    <n v="4"/>
    <x v="0"/>
    <x v="0"/>
    <s v="Central"/>
    <x v="3"/>
    <s v="North York West"/>
  </r>
  <r>
    <n v="8022"/>
    <x v="327"/>
    <x v="13"/>
    <n v="25"/>
    <n v="3"/>
    <x v="0"/>
    <x v="0"/>
    <s v="Central"/>
    <x v="3"/>
    <s v="North York West"/>
  </r>
  <r>
    <n v="8023"/>
    <x v="327"/>
    <x v="14"/>
    <n v="15"/>
    <n v="5"/>
    <x v="0"/>
    <x v="0"/>
    <s v="Central"/>
    <x v="3"/>
    <s v="North York West"/>
  </r>
  <r>
    <n v="8024"/>
    <x v="327"/>
    <x v="15"/>
    <n v="28"/>
    <n v="2"/>
    <x v="0"/>
    <x v="0"/>
    <s v="Central"/>
    <x v="3"/>
    <s v="North York West"/>
  </r>
  <r>
    <n v="8025"/>
    <x v="327"/>
    <x v="16"/>
    <n v="25"/>
    <n v="1"/>
    <x v="0"/>
    <x v="0"/>
    <s v="Central"/>
    <x v="3"/>
    <s v="North York West"/>
  </r>
  <r>
    <n v="8026"/>
    <x v="327"/>
    <x v="17"/>
    <n v="52"/>
    <n v="0"/>
    <x v="0"/>
    <x v="0"/>
    <s v="Central"/>
    <x v="3"/>
    <s v="North York West"/>
  </r>
  <r>
    <n v="8027"/>
    <x v="327"/>
    <x v="18"/>
    <n v="35"/>
    <n v="1"/>
    <x v="0"/>
    <x v="0"/>
    <s v="Central"/>
    <x v="3"/>
    <s v="North York West"/>
  </r>
  <r>
    <n v="8028"/>
    <x v="327"/>
    <x v="19"/>
    <n v="31"/>
    <n v="4"/>
    <x v="0"/>
    <x v="0"/>
    <s v="Central"/>
    <x v="3"/>
    <s v="North York West"/>
  </r>
  <r>
    <n v="8029"/>
    <x v="327"/>
    <x v="20"/>
    <n v="29"/>
    <n v="3"/>
    <x v="0"/>
    <x v="0"/>
    <s v="Central"/>
    <x v="3"/>
    <s v="North York West"/>
  </r>
  <r>
    <n v="8030"/>
    <x v="327"/>
    <x v="21"/>
    <n v="16"/>
    <n v="4"/>
    <x v="0"/>
    <x v="0"/>
    <s v="Central"/>
    <x v="3"/>
    <s v="North York West"/>
  </r>
  <r>
    <n v="8031"/>
    <x v="327"/>
    <x v="22"/>
    <n v="16"/>
    <n v="0"/>
    <x v="0"/>
    <x v="0"/>
    <s v="Central"/>
    <x v="3"/>
    <s v="North York West"/>
  </r>
  <r>
    <n v="8032"/>
    <x v="327"/>
    <x v="23"/>
    <n v="34"/>
    <n v="3"/>
    <x v="0"/>
    <x v="0"/>
    <s v="Central"/>
    <x v="3"/>
    <s v="North York West"/>
  </r>
  <r>
    <n v="8033"/>
    <x v="328"/>
    <x v="0"/>
    <n v="40"/>
    <n v="15"/>
    <x v="0"/>
    <x v="0"/>
    <s v="Central"/>
    <x v="5"/>
    <s v="South Etobicoke"/>
  </r>
  <r>
    <n v="8034"/>
    <x v="328"/>
    <x v="1"/>
    <n v="44"/>
    <n v="27"/>
    <x v="0"/>
    <x v="0"/>
    <s v="Central"/>
    <x v="5"/>
    <s v="South Etobicoke"/>
  </r>
  <r>
    <n v="8035"/>
    <x v="328"/>
    <x v="2"/>
    <n v="31"/>
    <n v="15"/>
    <x v="0"/>
    <x v="0"/>
    <s v="Central"/>
    <x v="5"/>
    <s v="South Etobicoke"/>
  </r>
  <r>
    <n v="8036"/>
    <x v="328"/>
    <x v="3"/>
    <n v="23"/>
    <n v="13"/>
    <x v="0"/>
    <x v="0"/>
    <s v="Central"/>
    <x v="5"/>
    <s v="South Etobicoke"/>
  </r>
  <r>
    <n v="8037"/>
    <x v="328"/>
    <x v="4"/>
    <n v="28"/>
    <n v="9"/>
    <x v="0"/>
    <x v="0"/>
    <s v="Central"/>
    <x v="5"/>
    <s v="South Etobicoke"/>
  </r>
  <r>
    <n v="8038"/>
    <x v="328"/>
    <x v="5"/>
    <n v="16"/>
    <n v="2"/>
    <x v="0"/>
    <x v="0"/>
    <s v="Central"/>
    <x v="5"/>
    <s v="South Etobicoke"/>
  </r>
  <r>
    <n v="8039"/>
    <x v="328"/>
    <x v="6"/>
    <n v="10"/>
    <n v="8"/>
    <x v="0"/>
    <x v="0"/>
    <s v="Central"/>
    <x v="5"/>
    <s v="South Etobicoke"/>
  </r>
  <r>
    <n v="8040"/>
    <x v="328"/>
    <x v="7"/>
    <n v="12"/>
    <n v="5"/>
    <x v="0"/>
    <x v="0"/>
    <s v="Central"/>
    <x v="5"/>
    <s v="South Etobicoke"/>
  </r>
  <r>
    <n v="8041"/>
    <x v="328"/>
    <x v="8"/>
    <n v="13"/>
    <n v="5"/>
    <x v="0"/>
    <x v="0"/>
    <s v="Central"/>
    <x v="5"/>
    <s v="South Etobicoke"/>
  </r>
  <r>
    <n v="8042"/>
    <x v="328"/>
    <x v="9"/>
    <n v="8"/>
    <n v="6"/>
    <x v="0"/>
    <x v="0"/>
    <s v="Central"/>
    <x v="5"/>
    <s v="South Etobicoke"/>
  </r>
  <r>
    <n v="8043"/>
    <x v="328"/>
    <x v="10"/>
    <n v="17"/>
    <n v="8"/>
    <x v="0"/>
    <x v="0"/>
    <s v="Central"/>
    <x v="5"/>
    <s v="South Etobicoke"/>
  </r>
  <r>
    <n v="8044"/>
    <x v="328"/>
    <x v="11"/>
    <n v="24"/>
    <n v="10"/>
    <x v="0"/>
    <x v="0"/>
    <s v="Central"/>
    <x v="5"/>
    <s v="South Etobicoke"/>
  </r>
  <r>
    <n v="8045"/>
    <x v="328"/>
    <x v="12"/>
    <n v="20"/>
    <n v="10"/>
    <x v="0"/>
    <x v="0"/>
    <s v="Central"/>
    <x v="5"/>
    <s v="South Etobicoke"/>
  </r>
  <r>
    <n v="8046"/>
    <x v="328"/>
    <x v="13"/>
    <n v="16"/>
    <n v="13"/>
    <x v="0"/>
    <x v="0"/>
    <s v="Central"/>
    <x v="5"/>
    <s v="South Etobicoke"/>
  </r>
  <r>
    <n v="8047"/>
    <x v="328"/>
    <x v="14"/>
    <n v="27"/>
    <n v="10"/>
    <x v="0"/>
    <x v="0"/>
    <s v="Central"/>
    <x v="5"/>
    <s v="South Etobicoke"/>
  </r>
  <r>
    <n v="8048"/>
    <x v="328"/>
    <x v="15"/>
    <n v="14"/>
    <n v="11"/>
    <x v="0"/>
    <x v="0"/>
    <s v="Central"/>
    <x v="5"/>
    <s v="South Etobicoke"/>
  </r>
  <r>
    <n v="8049"/>
    <x v="328"/>
    <x v="16"/>
    <n v="13"/>
    <n v="11"/>
    <x v="0"/>
    <x v="0"/>
    <s v="Central"/>
    <x v="5"/>
    <s v="South Etobicoke"/>
  </r>
  <r>
    <n v="8050"/>
    <x v="328"/>
    <x v="17"/>
    <n v="16"/>
    <n v="8"/>
    <x v="0"/>
    <x v="0"/>
    <s v="Central"/>
    <x v="5"/>
    <s v="South Etobicoke"/>
  </r>
  <r>
    <n v="8051"/>
    <x v="328"/>
    <x v="18"/>
    <n v="14"/>
    <n v="9"/>
    <x v="0"/>
    <x v="0"/>
    <s v="Central"/>
    <x v="5"/>
    <s v="South Etobicoke"/>
  </r>
  <r>
    <n v="8052"/>
    <x v="328"/>
    <x v="19"/>
    <n v="11"/>
    <n v="6"/>
    <x v="0"/>
    <x v="0"/>
    <s v="Central"/>
    <x v="5"/>
    <s v="South Etobicoke"/>
  </r>
  <r>
    <n v="8053"/>
    <x v="328"/>
    <x v="20"/>
    <n v="12"/>
    <n v="12"/>
    <x v="0"/>
    <x v="0"/>
    <s v="Central"/>
    <x v="5"/>
    <s v="South Etobicoke"/>
  </r>
  <r>
    <n v="8054"/>
    <x v="328"/>
    <x v="21"/>
    <n v="8"/>
    <n v="5"/>
    <x v="0"/>
    <x v="0"/>
    <s v="Central"/>
    <x v="5"/>
    <s v="South Etobicoke"/>
  </r>
  <r>
    <n v="8055"/>
    <x v="328"/>
    <x v="22"/>
    <n v="15"/>
    <n v="3"/>
    <x v="0"/>
    <x v="0"/>
    <s v="Central"/>
    <x v="5"/>
    <s v="South Etobicoke"/>
  </r>
  <r>
    <n v="8056"/>
    <x v="328"/>
    <x v="23"/>
    <n v="14"/>
    <n v="5"/>
    <x v="0"/>
    <x v="0"/>
    <s v="Central"/>
    <x v="5"/>
    <s v="South Etobicoke"/>
  </r>
  <r>
    <n v="8057"/>
    <x v="329"/>
    <x v="0"/>
    <n v="41"/>
    <n v="16"/>
    <x v="0"/>
    <x v="0"/>
    <s v="Central"/>
    <x v="5"/>
    <s v="South Etobicoke"/>
  </r>
  <r>
    <n v="8058"/>
    <x v="329"/>
    <x v="1"/>
    <n v="52"/>
    <n v="11"/>
    <x v="0"/>
    <x v="0"/>
    <s v="Central"/>
    <x v="5"/>
    <s v="South Etobicoke"/>
  </r>
  <r>
    <n v="8059"/>
    <x v="329"/>
    <x v="2"/>
    <n v="50"/>
    <n v="4"/>
    <x v="0"/>
    <x v="0"/>
    <s v="Central"/>
    <x v="5"/>
    <s v="South Etobicoke"/>
  </r>
  <r>
    <n v="8060"/>
    <x v="329"/>
    <x v="3"/>
    <n v="29"/>
    <n v="6"/>
    <x v="0"/>
    <x v="0"/>
    <s v="Central"/>
    <x v="5"/>
    <s v="South Etobicoke"/>
  </r>
  <r>
    <n v="8061"/>
    <x v="329"/>
    <x v="4"/>
    <n v="25"/>
    <n v="7"/>
    <x v="0"/>
    <x v="0"/>
    <s v="Central"/>
    <x v="5"/>
    <s v="South Etobicoke"/>
  </r>
  <r>
    <n v="8062"/>
    <x v="329"/>
    <x v="5"/>
    <n v="31"/>
    <n v="6"/>
    <x v="0"/>
    <x v="0"/>
    <s v="Central"/>
    <x v="5"/>
    <s v="South Etobicoke"/>
  </r>
  <r>
    <n v="8063"/>
    <x v="329"/>
    <x v="6"/>
    <n v="10"/>
    <n v="3"/>
    <x v="0"/>
    <x v="0"/>
    <s v="Central"/>
    <x v="5"/>
    <s v="South Etobicoke"/>
  </r>
  <r>
    <n v="8064"/>
    <x v="329"/>
    <x v="7"/>
    <n v="9"/>
    <n v="2"/>
    <x v="0"/>
    <x v="0"/>
    <s v="Central"/>
    <x v="5"/>
    <s v="South Etobicoke"/>
  </r>
  <r>
    <n v="8065"/>
    <x v="329"/>
    <x v="8"/>
    <n v="11"/>
    <n v="6"/>
    <x v="0"/>
    <x v="0"/>
    <s v="Central"/>
    <x v="5"/>
    <s v="South Etobicoke"/>
  </r>
  <r>
    <n v="8066"/>
    <x v="329"/>
    <x v="9"/>
    <n v="9"/>
    <n v="2"/>
    <x v="0"/>
    <x v="0"/>
    <s v="Central"/>
    <x v="5"/>
    <s v="South Etobicoke"/>
  </r>
  <r>
    <n v="8067"/>
    <x v="329"/>
    <x v="10"/>
    <n v="12"/>
    <n v="5"/>
    <x v="0"/>
    <x v="0"/>
    <s v="Central"/>
    <x v="5"/>
    <s v="South Etobicoke"/>
  </r>
  <r>
    <n v="8068"/>
    <x v="329"/>
    <x v="11"/>
    <n v="12"/>
    <n v="4"/>
    <x v="0"/>
    <x v="0"/>
    <s v="Central"/>
    <x v="5"/>
    <s v="South Etobicoke"/>
  </r>
  <r>
    <n v="8069"/>
    <x v="329"/>
    <x v="12"/>
    <n v="30"/>
    <n v="7"/>
    <x v="0"/>
    <x v="0"/>
    <s v="Central"/>
    <x v="5"/>
    <s v="South Etobicoke"/>
  </r>
  <r>
    <n v="8070"/>
    <x v="329"/>
    <x v="13"/>
    <n v="38"/>
    <n v="9"/>
    <x v="0"/>
    <x v="0"/>
    <s v="Central"/>
    <x v="5"/>
    <s v="South Etobicoke"/>
  </r>
  <r>
    <n v="8071"/>
    <x v="329"/>
    <x v="14"/>
    <n v="45"/>
    <n v="10"/>
    <x v="0"/>
    <x v="0"/>
    <s v="Central"/>
    <x v="5"/>
    <s v="South Etobicoke"/>
  </r>
  <r>
    <n v="8072"/>
    <x v="329"/>
    <x v="15"/>
    <n v="26"/>
    <n v="3"/>
    <x v="0"/>
    <x v="0"/>
    <s v="Central"/>
    <x v="5"/>
    <s v="South Etobicoke"/>
  </r>
  <r>
    <n v="8073"/>
    <x v="329"/>
    <x v="16"/>
    <n v="22"/>
    <n v="5"/>
    <x v="0"/>
    <x v="0"/>
    <s v="Central"/>
    <x v="5"/>
    <s v="South Etobicoke"/>
  </r>
  <r>
    <n v="8074"/>
    <x v="329"/>
    <x v="17"/>
    <n v="12"/>
    <n v="5"/>
    <x v="0"/>
    <x v="0"/>
    <s v="Central"/>
    <x v="5"/>
    <s v="South Etobicoke"/>
  </r>
  <r>
    <n v="8075"/>
    <x v="329"/>
    <x v="18"/>
    <n v="32"/>
    <n v="0"/>
    <x v="0"/>
    <x v="0"/>
    <s v="Central"/>
    <x v="5"/>
    <s v="South Etobicoke"/>
  </r>
  <r>
    <n v="8076"/>
    <x v="329"/>
    <x v="19"/>
    <n v="21"/>
    <n v="6"/>
    <x v="0"/>
    <x v="0"/>
    <s v="Central"/>
    <x v="5"/>
    <s v="South Etobicoke"/>
  </r>
  <r>
    <n v="8077"/>
    <x v="329"/>
    <x v="20"/>
    <n v="19"/>
    <n v="4"/>
    <x v="0"/>
    <x v="0"/>
    <s v="Central"/>
    <x v="5"/>
    <s v="South Etobicoke"/>
  </r>
  <r>
    <n v="8078"/>
    <x v="329"/>
    <x v="21"/>
    <n v="24"/>
    <n v="0"/>
    <x v="0"/>
    <x v="0"/>
    <s v="Central"/>
    <x v="5"/>
    <s v="South Etobicoke"/>
  </r>
  <r>
    <n v="8079"/>
    <x v="329"/>
    <x v="22"/>
    <n v="22"/>
    <n v="0"/>
    <x v="0"/>
    <x v="0"/>
    <s v="Central"/>
    <x v="5"/>
    <s v="South Etobicoke"/>
  </r>
  <r>
    <n v="8080"/>
    <x v="329"/>
    <x v="23"/>
    <n v="17"/>
    <n v="3"/>
    <x v="0"/>
    <x v="0"/>
    <s v="Central"/>
    <x v="5"/>
    <s v="South Etobicoke"/>
  </r>
  <r>
    <n v="8086"/>
    <x v="330"/>
    <x v="0"/>
    <n v="5"/>
    <n v="0"/>
    <x v="1"/>
    <x v="1"/>
    <s v="Central"/>
    <x v="3"/>
    <s v="North York West"/>
  </r>
  <r>
    <n v="8087"/>
    <x v="330"/>
    <x v="1"/>
    <n v="8"/>
    <n v="0"/>
    <x v="1"/>
    <x v="1"/>
    <s v="Central"/>
    <x v="3"/>
    <s v="North York West"/>
  </r>
  <r>
    <n v="8088"/>
    <x v="330"/>
    <x v="2"/>
    <n v="10"/>
    <n v="0"/>
    <x v="1"/>
    <x v="1"/>
    <s v="Central"/>
    <x v="3"/>
    <s v="North York West"/>
  </r>
  <r>
    <n v="8089"/>
    <x v="330"/>
    <x v="3"/>
    <n v="8"/>
    <n v="0"/>
    <x v="1"/>
    <x v="1"/>
    <s v="Central"/>
    <x v="3"/>
    <s v="North York West"/>
  </r>
  <r>
    <n v="8090"/>
    <x v="330"/>
    <x v="4"/>
    <n v="9"/>
    <n v="0"/>
    <x v="1"/>
    <x v="1"/>
    <s v="Central"/>
    <x v="3"/>
    <s v="North York West"/>
  </r>
  <r>
    <n v="8091"/>
    <x v="330"/>
    <x v="5"/>
    <n v="3"/>
    <n v="0"/>
    <x v="1"/>
    <x v="1"/>
    <s v="Central"/>
    <x v="3"/>
    <s v="North York West"/>
  </r>
  <r>
    <n v="8092"/>
    <x v="330"/>
    <x v="6"/>
    <n v="4"/>
    <n v="1"/>
    <x v="1"/>
    <x v="1"/>
    <s v="Central"/>
    <x v="3"/>
    <s v="North York West"/>
  </r>
  <r>
    <n v="8093"/>
    <x v="330"/>
    <x v="7"/>
    <n v="1"/>
    <n v="0"/>
    <x v="1"/>
    <x v="1"/>
    <s v="Central"/>
    <x v="3"/>
    <s v="North York West"/>
  </r>
  <r>
    <n v="8094"/>
    <x v="330"/>
    <x v="8"/>
    <n v="1"/>
    <n v="0"/>
    <x v="1"/>
    <x v="1"/>
    <s v="Central"/>
    <x v="3"/>
    <s v="North York West"/>
  </r>
  <r>
    <n v="8095"/>
    <x v="330"/>
    <x v="9"/>
    <n v="5"/>
    <n v="0"/>
    <x v="1"/>
    <x v="1"/>
    <s v="Central"/>
    <x v="3"/>
    <s v="North York West"/>
  </r>
  <r>
    <n v="8096"/>
    <x v="330"/>
    <x v="10"/>
    <n v="2"/>
    <n v="0"/>
    <x v="1"/>
    <x v="1"/>
    <s v="Central"/>
    <x v="3"/>
    <s v="North York West"/>
  </r>
  <r>
    <n v="8097"/>
    <x v="330"/>
    <x v="11"/>
    <n v="3"/>
    <n v="1"/>
    <x v="1"/>
    <x v="1"/>
    <s v="Central"/>
    <x v="3"/>
    <s v="North York West"/>
  </r>
  <r>
    <n v="8098"/>
    <x v="330"/>
    <x v="12"/>
    <n v="2"/>
    <n v="1"/>
    <x v="1"/>
    <x v="1"/>
    <s v="Central"/>
    <x v="3"/>
    <s v="North York West"/>
  </r>
  <r>
    <n v="8099"/>
    <x v="330"/>
    <x v="13"/>
    <n v="9"/>
    <n v="0"/>
    <x v="1"/>
    <x v="1"/>
    <s v="Central"/>
    <x v="3"/>
    <s v="North York West"/>
  </r>
  <r>
    <n v="8100"/>
    <x v="330"/>
    <x v="14"/>
    <n v="9"/>
    <n v="0"/>
    <x v="1"/>
    <x v="1"/>
    <s v="Central"/>
    <x v="3"/>
    <s v="North York West"/>
  </r>
  <r>
    <n v="8101"/>
    <x v="330"/>
    <x v="15"/>
    <n v="11"/>
    <n v="4"/>
    <x v="1"/>
    <x v="1"/>
    <s v="Central"/>
    <x v="3"/>
    <s v="North York West"/>
  </r>
  <r>
    <n v="8102"/>
    <x v="330"/>
    <x v="16"/>
    <n v="10"/>
    <n v="1"/>
    <x v="1"/>
    <x v="1"/>
    <s v="Central"/>
    <x v="3"/>
    <s v="North York West"/>
  </r>
  <r>
    <n v="8103"/>
    <x v="330"/>
    <x v="17"/>
    <n v="6"/>
    <n v="0"/>
    <x v="1"/>
    <x v="1"/>
    <s v="Central"/>
    <x v="3"/>
    <s v="North York West"/>
  </r>
  <r>
    <n v="8104"/>
    <x v="330"/>
    <x v="18"/>
    <n v="9"/>
    <n v="1"/>
    <x v="1"/>
    <x v="1"/>
    <s v="Central"/>
    <x v="3"/>
    <s v="North York West"/>
  </r>
  <r>
    <n v="8105"/>
    <x v="330"/>
    <x v="19"/>
    <n v="5"/>
    <n v="0"/>
    <x v="1"/>
    <x v="1"/>
    <s v="Central"/>
    <x v="3"/>
    <s v="North York West"/>
  </r>
  <r>
    <n v="8106"/>
    <x v="330"/>
    <x v="20"/>
    <n v="2"/>
    <n v="0"/>
    <x v="1"/>
    <x v="1"/>
    <s v="Central"/>
    <x v="3"/>
    <s v="North York West"/>
  </r>
  <r>
    <n v="8107"/>
    <x v="330"/>
    <x v="21"/>
    <n v="3"/>
    <n v="0"/>
    <x v="1"/>
    <x v="1"/>
    <s v="Central"/>
    <x v="3"/>
    <s v="North York West"/>
  </r>
  <r>
    <n v="8108"/>
    <x v="330"/>
    <x v="22"/>
    <n v="3"/>
    <n v="1"/>
    <x v="1"/>
    <x v="1"/>
    <s v="Central"/>
    <x v="3"/>
    <s v="North York West"/>
  </r>
  <r>
    <n v="8109"/>
    <x v="331"/>
    <x v="0"/>
    <n v="29"/>
    <n v="1"/>
    <x v="1"/>
    <x v="1"/>
    <s v="Central"/>
    <x v="3"/>
    <s v="North York West"/>
  </r>
  <r>
    <n v="8110"/>
    <x v="331"/>
    <x v="1"/>
    <n v="18"/>
    <n v="3"/>
    <x v="1"/>
    <x v="1"/>
    <s v="Central"/>
    <x v="3"/>
    <s v="North York West"/>
  </r>
  <r>
    <n v="8111"/>
    <x v="331"/>
    <x v="2"/>
    <n v="13"/>
    <n v="1"/>
    <x v="1"/>
    <x v="1"/>
    <s v="Central"/>
    <x v="3"/>
    <s v="North York West"/>
  </r>
  <r>
    <n v="8112"/>
    <x v="331"/>
    <x v="3"/>
    <n v="9"/>
    <n v="3"/>
    <x v="1"/>
    <x v="1"/>
    <s v="Central"/>
    <x v="3"/>
    <s v="North York West"/>
  </r>
  <r>
    <n v="8113"/>
    <x v="331"/>
    <x v="4"/>
    <n v="12"/>
    <n v="1"/>
    <x v="1"/>
    <x v="1"/>
    <s v="Central"/>
    <x v="3"/>
    <s v="North York West"/>
  </r>
  <r>
    <n v="8114"/>
    <x v="331"/>
    <x v="5"/>
    <n v="10"/>
    <n v="3"/>
    <x v="1"/>
    <x v="1"/>
    <s v="Central"/>
    <x v="3"/>
    <s v="North York West"/>
  </r>
  <r>
    <n v="8115"/>
    <x v="331"/>
    <x v="6"/>
    <n v="6"/>
    <n v="0"/>
    <x v="1"/>
    <x v="1"/>
    <s v="Central"/>
    <x v="3"/>
    <s v="North York West"/>
  </r>
  <r>
    <n v="8116"/>
    <x v="331"/>
    <x v="7"/>
    <n v="4"/>
    <n v="0"/>
    <x v="1"/>
    <x v="1"/>
    <s v="Central"/>
    <x v="3"/>
    <s v="North York West"/>
  </r>
  <r>
    <n v="8117"/>
    <x v="331"/>
    <x v="8"/>
    <n v="9"/>
    <n v="2"/>
    <x v="1"/>
    <x v="1"/>
    <s v="Central"/>
    <x v="3"/>
    <s v="North York West"/>
  </r>
  <r>
    <n v="8118"/>
    <x v="331"/>
    <x v="9"/>
    <n v="5"/>
    <n v="0"/>
    <x v="1"/>
    <x v="1"/>
    <s v="Central"/>
    <x v="3"/>
    <s v="North York West"/>
  </r>
  <r>
    <n v="8119"/>
    <x v="331"/>
    <x v="10"/>
    <n v="6"/>
    <n v="0"/>
    <x v="1"/>
    <x v="1"/>
    <s v="Central"/>
    <x v="3"/>
    <s v="North York West"/>
  </r>
  <r>
    <n v="8120"/>
    <x v="331"/>
    <x v="11"/>
    <n v="11"/>
    <n v="0"/>
    <x v="1"/>
    <x v="1"/>
    <s v="Central"/>
    <x v="3"/>
    <s v="North York West"/>
  </r>
  <r>
    <n v="8121"/>
    <x v="331"/>
    <x v="12"/>
    <n v="10"/>
    <n v="4"/>
    <x v="1"/>
    <x v="1"/>
    <s v="Central"/>
    <x v="3"/>
    <s v="North York West"/>
  </r>
  <r>
    <n v="8122"/>
    <x v="331"/>
    <x v="13"/>
    <n v="18"/>
    <n v="3"/>
    <x v="1"/>
    <x v="1"/>
    <s v="Central"/>
    <x v="3"/>
    <s v="North York West"/>
  </r>
  <r>
    <n v="8123"/>
    <x v="331"/>
    <x v="14"/>
    <n v="25"/>
    <n v="3"/>
    <x v="1"/>
    <x v="1"/>
    <s v="Central"/>
    <x v="3"/>
    <s v="North York West"/>
  </r>
  <r>
    <n v="8124"/>
    <x v="331"/>
    <x v="15"/>
    <n v="24"/>
    <n v="1"/>
    <x v="1"/>
    <x v="1"/>
    <s v="Central"/>
    <x v="3"/>
    <s v="North York West"/>
  </r>
  <r>
    <n v="8125"/>
    <x v="331"/>
    <x v="16"/>
    <n v="10"/>
    <n v="1"/>
    <x v="1"/>
    <x v="1"/>
    <s v="Central"/>
    <x v="3"/>
    <s v="North York West"/>
  </r>
  <r>
    <n v="8126"/>
    <x v="331"/>
    <x v="17"/>
    <n v="11"/>
    <n v="3"/>
    <x v="1"/>
    <x v="1"/>
    <s v="Central"/>
    <x v="3"/>
    <s v="North York West"/>
  </r>
  <r>
    <n v="8127"/>
    <x v="331"/>
    <x v="18"/>
    <n v="15"/>
    <n v="2"/>
    <x v="1"/>
    <x v="1"/>
    <s v="Central"/>
    <x v="3"/>
    <s v="North York West"/>
  </r>
  <r>
    <n v="8128"/>
    <x v="331"/>
    <x v="19"/>
    <n v="7"/>
    <n v="0"/>
    <x v="1"/>
    <x v="1"/>
    <s v="Central"/>
    <x v="3"/>
    <s v="North York West"/>
  </r>
  <r>
    <n v="8129"/>
    <x v="331"/>
    <x v="20"/>
    <n v="10"/>
    <n v="2"/>
    <x v="1"/>
    <x v="1"/>
    <s v="Central"/>
    <x v="3"/>
    <s v="North York West"/>
  </r>
  <r>
    <n v="8130"/>
    <x v="331"/>
    <x v="21"/>
    <n v="9"/>
    <n v="0"/>
    <x v="1"/>
    <x v="1"/>
    <s v="Central"/>
    <x v="3"/>
    <s v="North York West"/>
  </r>
  <r>
    <n v="8131"/>
    <x v="331"/>
    <x v="22"/>
    <n v="12"/>
    <n v="1"/>
    <x v="1"/>
    <x v="1"/>
    <s v="Central"/>
    <x v="3"/>
    <s v="North York West"/>
  </r>
  <r>
    <n v="8132"/>
    <x v="331"/>
    <x v="23"/>
    <n v="11"/>
    <n v="0"/>
    <x v="1"/>
    <x v="1"/>
    <s v="Central"/>
    <x v="3"/>
    <s v="North York West"/>
  </r>
  <r>
    <n v="8133"/>
    <x v="332"/>
    <x v="0"/>
    <n v="29"/>
    <n v="2"/>
    <x v="1"/>
    <x v="0"/>
    <s v="Central"/>
    <x v="3"/>
    <s v="North York West"/>
  </r>
  <r>
    <n v="8134"/>
    <x v="332"/>
    <x v="1"/>
    <n v="24"/>
    <n v="4"/>
    <x v="1"/>
    <x v="0"/>
    <s v="Central"/>
    <x v="3"/>
    <s v="North York West"/>
  </r>
  <r>
    <n v="8135"/>
    <x v="332"/>
    <x v="2"/>
    <n v="15"/>
    <n v="10"/>
    <x v="1"/>
    <x v="0"/>
    <s v="Central"/>
    <x v="3"/>
    <s v="North York West"/>
  </r>
  <r>
    <n v="8136"/>
    <x v="332"/>
    <x v="3"/>
    <n v="11"/>
    <n v="2"/>
    <x v="1"/>
    <x v="0"/>
    <s v="Central"/>
    <x v="3"/>
    <s v="North York West"/>
  </r>
  <r>
    <n v="8137"/>
    <x v="332"/>
    <x v="4"/>
    <n v="18"/>
    <n v="1"/>
    <x v="1"/>
    <x v="0"/>
    <s v="Central"/>
    <x v="3"/>
    <s v="North York West"/>
  </r>
  <r>
    <n v="8138"/>
    <x v="332"/>
    <x v="5"/>
    <n v="15"/>
    <n v="5"/>
    <x v="1"/>
    <x v="0"/>
    <s v="Central"/>
    <x v="3"/>
    <s v="North York West"/>
  </r>
  <r>
    <n v="8139"/>
    <x v="332"/>
    <x v="6"/>
    <n v="12"/>
    <n v="5"/>
    <x v="1"/>
    <x v="0"/>
    <s v="Central"/>
    <x v="3"/>
    <s v="North York West"/>
  </r>
  <r>
    <n v="8140"/>
    <x v="332"/>
    <x v="7"/>
    <n v="15"/>
    <n v="3"/>
    <x v="1"/>
    <x v="0"/>
    <s v="Central"/>
    <x v="3"/>
    <s v="North York West"/>
  </r>
  <r>
    <n v="8141"/>
    <x v="332"/>
    <x v="8"/>
    <n v="9"/>
    <n v="1"/>
    <x v="1"/>
    <x v="0"/>
    <s v="Central"/>
    <x v="3"/>
    <s v="North York West"/>
  </r>
  <r>
    <n v="8142"/>
    <x v="332"/>
    <x v="9"/>
    <n v="7"/>
    <n v="0"/>
    <x v="1"/>
    <x v="0"/>
    <s v="Central"/>
    <x v="3"/>
    <s v="North York West"/>
  </r>
  <r>
    <n v="8143"/>
    <x v="332"/>
    <x v="10"/>
    <n v="14"/>
    <n v="4"/>
    <x v="1"/>
    <x v="0"/>
    <s v="Central"/>
    <x v="3"/>
    <s v="North York West"/>
  </r>
  <r>
    <n v="8144"/>
    <x v="332"/>
    <x v="11"/>
    <n v="9"/>
    <n v="5"/>
    <x v="1"/>
    <x v="0"/>
    <s v="Central"/>
    <x v="3"/>
    <s v="North York West"/>
  </r>
  <r>
    <n v="8145"/>
    <x v="332"/>
    <x v="12"/>
    <n v="18"/>
    <n v="7"/>
    <x v="1"/>
    <x v="0"/>
    <s v="Central"/>
    <x v="3"/>
    <s v="North York West"/>
  </r>
  <r>
    <n v="8146"/>
    <x v="332"/>
    <x v="13"/>
    <n v="31"/>
    <n v="5"/>
    <x v="1"/>
    <x v="0"/>
    <s v="Central"/>
    <x v="3"/>
    <s v="North York West"/>
  </r>
  <r>
    <n v="8147"/>
    <x v="332"/>
    <x v="14"/>
    <n v="24"/>
    <n v="3"/>
    <x v="1"/>
    <x v="0"/>
    <s v="Central"/>
    <x v="3"/>
    <s v="North York West"/>
  </r>
  <r>
    <n v="8148"/>
    <x v="332"/>
    <x v="15"/>
    <n v="28"/>
    <n v="5"/>
    <x v="1"/>
    <x v="0"/>
    <s v="Central"/>
    <x v="3"/>
    <s v="North York West"/>
  </r>
  <r>
    <n v="8149"/>
    <x v="332"/>
    <x v="16"/>
    <n v="22"/>
    <n v="7"/>
    <x v="1"/>
    <x v="0"/>
    <s v="Central"/>
    <x v="3"/>
    <s v="North York West"/>
  </r>
  <r>
    <n v="8150"/>
    <x v="332"/>
    <x v="17"/>
    <n v="19"/>
    <n v="4"/>
    <x v="1"/>
    <x v="0"/>
    <s v="Central"/>
    <x v="3"/>
    <s v="North York West"/>
  </r>
  <r>
    <n v="8151"/>
    <x v="332"/>
    <x v="18"/>
    <n v="14"/>
    <n v="2"/>
    <x v="1"/>
    <x v="0"/>
    <s v="Central"/>
    <x v="3"/>
    <s v="North York West"/>
  </r>
  <r>
    <n v="8152"/>
    <x v="332"/>
    <x v="19"/>
    <n v="17"/>
    <n v="1"/>
    <x v="1"/>
    <x v="0"/>
    <s v="Central"/>
    <x v="3"/>
    <s v="North York West"/>
  </r>
  <r>
    <n v="8153"/>
    <x v="332"/>
    <x v="20"/>
    <n v="8"/>
    <n v="1"/>
    <x v="1"/>
    <x v="0"/>
    <s v="Central"/>
    <x v="3"/>
    <s v="North York West"/>
  </r>
  <r>
    <n v="8154"/>
    <x v="332"/>
    <x v="21"/>
    <n v="11"/>
    <n v="1"/>
    <x v="1"/>
    <x v="0"/>
    <s v="Central"/>
    <x v="3"/>
    <s v="North York West"/>
  </r>
  <r>
    <n v="8155"/>
    <x v="332"/>
    <x v="22"/>
    <n v="8"/>
    <n v="4"/>
    <x v="1"/>
    <x v="0"/>
    <s v="Central"/>
    <x v="3"/>
    <s v="North York West"/>
  </r>
  <r>
    <n v="8156"/>
    <x v="332"/>
    <x v="23"/>
    <n v="10"/>
    <n v="4"/>
    <x v="1"/>
    <x v="0"/>
    <s v="Central"/>
    <x v="3"/>
    <s v="North York West"/>
  </r>
  <r>
    <n v="8157"/>
    <x v="333"/>
    <x v="0"/>
    <n v="26"/>
    <n v="3"/>
    <x v="1"/>
    <x v="0"/>
    <s v="Central"/>
    <x v="3"/>
    <s v="North York West"/>
  </r>
  <r>
    <n v="8158"/>
    <x v="333"/>
    <x v="1"/>
    <n v="19"/>
    <n v="2"/>
    <x v="1"/>
    <x v="0"/>
    <s v="Central"/>
    <x v="3"/>
    <s v="North York West"/>
  </r>
  <r>
    <n v="8159"/>
    <x v="333"/>
    <x v="2"/>
    <n v="23"/>
    <n v="3"/>
    <x v="1"/>
    <x v="0"/>
    <s v="Central"/>
    <x v="3"/>
    <s v="North York West"/>
  </r>
  <r>
    <n v="8160"/>
    <x v="333"/>
    <x v="3"/>
    <n v="38"/>
    <n v="2"/>
    <x v="1"/>
    <x v="0"/>
    <s v="Central"/>
    <x v="3"/>
    <s v="North York West"/>
  </r>
  <r>
    <n v="8161"/>
    <x v="333"/>
    <x v="4"/>
    <n v="32"/>
    <n v="1"/>
    <x v="1"/>
    <x v="0"/>
    <s v="Central"/>
    <x v="3"/>
    <s v="North York West"/>
  </r>
  <r>
    <n v="8162"/>
    <x v="333"/>
    <x v="5"/>
    <n v="12"/>
    <n v="0"/>
    <x v="1"/>
    <x v="0"/>
    <s v="Central"/>
    <x v="3"/>
    <s v="North York West"/>
  </r>
  <r>
    <n v="8163"/>
    <x v="333"/>
    <x v="6"/>
    <n v="11"/>
    <n v="0"/>
    <x v="1"/>
    <x v="0"/>
    <s v="Central"/>
    <x v="3"/>
    <s v="North York West"/>
  </r>
  <r>
    <n v="8164"/>
    <x v="333"/>
    <x v="7"/>
    <n v="6"/>
    <n v="2"/>
    <x v="1"/>
    <x v="0"/>
    <s v="Central"/>
    <x v="3"/>
    <s v="North York West"/>
  </r>
  <r>
    <n v="8165"/>
    <x v="333"/>
    <x v="8"/>
    <n v="6"/>
    <n v="1"/>
    <x v="1"/>
    <x v="0"/>
    <s v="Central"/>
    <x v="3"/>
    <s v="North York West"/>
  </r>
  <r>
    <n v="8166"/>
    <x v="333"/>
    <x v="9"/>
    <n v="1"/>
    <n v="1"/>
    <x v="1"/>
    <x v="0"/>
    <s v="Central"/>
    <x v="3"/>
    <s v="North York West"/>
  </r>
  <r>
    <n v="8167"/>
    <x v="333"/>
    <x v="10"/>
    <n v="5"/>
    <n v="0"/>
    <x v="1"/>
    <x v="0"/>
    <s v="Central"/>
    <x v="3"/>
    <s v="North York West"/>
  </r>
  <r>
    <n v="8168"/>
    <x v="333"/>
    <x v="11"/>
    <n v="11"/>
    <n v="1"/>
    <x v="1"/>
    <x v="0"/>
    <s v="Central"/>
    <x v="3"/>
    <s v="North York West"/>
  </r>
  <r>
    <n v="8169"/>
    <x v="333"/>
    <x v="12"/>
    <n v="12"/>
    <n v="0"/>
    <x v="1"/>
    <x v="0"/>
    <s v="Central"/>
    <x v="3"/>
    <s v="North York West"/>
  </r>
  <r>
    <n v="8170"/>
    <x v="333"/>
    <x v="13"/>
    <n v="16"/>
    <n v="3"/>
    <x v="1"/>
    <x v="0"/>
    <s v="Central"/>
    <x v="3"/>
    <s v="North York West"/>
  </r>
  <r>
    <n v="8171"/>
    <x v="333"/>
    <x v="14"/>
    <n v="30"/>
    <n v="2"/>
    <x v="1"/>
    <x v="0"/>
    <s v="Central"/>
    <x v="3"/>
    <s v="North York West"/>
  </r>
  <r>
    <n v="8172"/>
    <x v="333"/>
    <x v="15"/>
    <n v="14"/>
    <n v="1"/>
    <x v="1"/>
    <x v="0"/>
    <s v="Central"/>
    <x v="3"/>
    <s v="North York West"/>
  </r>
  <r>
    <n v="8173"/>
    <x v="333"/>
    <x v="16"/>
    <n v="18"/>
    <n v="1"/>
    <x v="1"/>
    <x v="0"/>
    <s v="Central"/>
    <x v="3"/>
    <s v="North York West"/>
  </r>
  <r>
    <n v="8174"/>
    <x v="333"/>
    <x v="17"/>
    <n v="20"/>
    <n v="2"/>
    <x v="1"/>
    <x v="0"/>
    <s v="Central"/>
    <x v="3"/>
    <s v="North York West"/>
  </r>
  <r>
    <n v="8175"/>
    <x v="333"/>
    <x v="18"/>
    <n v="18"/>
    <n v="5"/>
    <x v="1"/>
    <x v="0"/>
    <s v="Central"/>
    <x v="3"/>
    <s v="North York West"/>
  </r>
  <r>
    <n v="8176"/>
    <x v="333"/>
    <x v="19"/>
    <n v="8"/>
    <n v="1"/>
    <x v="1"/>
    <x v="0"/>
    <s v="Central"/>
    <x v="3"/>
    <s v="North York West"/>
  </r>
  <r>
    <n v="8177"/>
    <x v="333"/>
    <x v="20"/>
    <n v="6"/>
    <n v="2"/>
    <x v="1"/>
    <x v="0"/>
    <s v="Central"/>
    <x v="3"/>
    <s v="North York West"/>
  </r>
  <r>
    <n v="8178"/>
    <x v="333"/>
    <x v="21"/>
    <n v="7"/>
    <n v="1"/>
    <x v="1"/>
    <x v="0"/>
    <s v="Central"/>
    <x v="3"/>
    <s v="North York West"/>
  </r>
  <r>
    <n v="8179"/>
    <x v="333"/>
    <x v="22"/>
    <n v="14"/>
    <n v="1"/>
    <x v="1"/>
    <x v="0"/>
    <s v="Central"/>
    <x v="3"/>
    <s v="North York West"/>
  </r>
  <r>
    <n v="8180"/>
    <x v="333"/>
    <x v="23"/>
    <n v="10"/>
    <n v="0"/>
    <x v="1"/>
    <x v="0"/>
    <s v="Central"/>
    <x v="3"/>
    <s v="North York West"/>
  </r>
  <r>
    <n v="8181"/>
    <x v="334"/>
    <x v="0"/>
    <n v="23"/>
    <n v="4"/>
    <x v="1"/>
    <x v="1"/>
    <s v="Central"/>
    <x v="7"/>
    <s v="North Etobicoke Malton West Woodbridge"/>
  </r>
  <r>
    <n v="8182"/>
    <x v="334"/>
    <x v="1"/>
    <n v="38"/>
    <n v="4"/>
    <x v="1"/>
    <x v="1"/>
    <s v="Central"/>
    <x v="7"/>
    <s v="North Etobicoke Malton West Woodbridge"/>
  </r>
  <r>
    <n v="8183"/>
    <x v="334"/>
    <x v="2"/>
    <n v="24"/>
    <n v="3"/>
    <x v="1"/>
    <x v="1"/>
    <s v="Central"/>
    <x v="7"/>
    <s v="North Etobicoke Malton West Woodbridge"/>
  </r>
  <r>
    <n v="8184"/>
    <x v="334"/>
    <x v="3"/>
    <n v="29"/>
    <n v="5"/>
    <x v="1"/>
    <x v="1"/>
    <s v="Central"/>
    <x v="7"/>
    <s v="North Etobicoke Malton West Woodbridge"/>
  </r>
  <r>
    <n v="8185"/>
    <x v="334"/>
    <x v="4"/>
    <n v="22"/>
    <n v="1"/>
    <x v="1"/>
    <x v="1"/>
    <s v="Central"/>
    <x v="7"/>
    <s v="North Etobicoke Malton West Woodbridge"/>
  </r>
  <r>
    <n v="8186"/>
    <x v="334"/>
    <x v="5"/>
    <n v="13"/>
    <n v="0"/>
    <x v="1"/>
    <x v="1"/>
    <s v="Central"/>
    <x v="7"/>
    <s v="North Etobicoke Malton West Woodbridge"/>
  </r>
  <r>
    <n v="8187"/>
    <x v="334"/>
    <x v="6"/>
    <n v="7"/>
    <n v="2"/>
    <x v="1"/>
    <x v="1"/>
    <s v="Central"/>
    <x v="7"/>
    <s v="North Etobicoke Malton West Woodbridge"/>
  </r>
  <r>
    <n v="8188"/>
    <x v="334"/>
    <x v="7"/>
    <n v="9"/>
    <n v="0"/>
    <x v="1"/>
    <x v="1"/>
    <s v="Central"/>
    <x v="7"/>
    <s v="North Etobicoke Malton West Woodbridge"/>
  </r>
  <r>
    <n v="8189"/>
    <x v="334"/>
    <x v="8"/>
    <n v="9"/>
    <n v="2"/>
    <x v="1"/>
    <x v="1"/>
    <s v="Central"/>
    <x v="7"/>
    <s v="North Etobicoke Malton West Woodbridge"/>
  </r>
  <r>
    <n v="8190"/>
    <x v="334"/>
    <x v="9"/>
    <n v="12"/>
    <n v="2"/>
    <x v="1"/>
    <x v="1"/>
    <s v="Central"/>
    <x v="7"/>
    <s v="North Etobicoke Malton West Woodbridge"/>
  </r>
  <r>
    <n v="8191"/>
    <x v="334"/>
    <x v="10"/>
    <n v="10"/>
    <n v="3"/>
    <x v="1"/>
    <x v="1"/>
    <s v="Central"/>
    <x v="7"/>
    <s v="North Etobicoke Malton West Woodbridge"/>
  </r>
  <r>
    <n v="8192"/>
    <x v="334"/>
    <x v="11"/>
    <n v="22"/>
    <n v="2"/>
    <x v="1"/>
    <x v="1"/>
    <s v="Central"/>
    <x v="7"/>
    <s v="North Etobicoke Malton West Woodbridge"/>
  </r>
  <r>
    <n v="8193"/>
    <x v="334"/>
    <x v="12"/>
    <n v="20"/>
    <n v="3"/>
    <x v="1"/>
    <x v="1"/>
    <s v="Central"/>
    <x v="7"/>
    <s v="North Etobicoke Malton West Woodbridge"/>
  </r>
  <r>
    <n v="8194"/>
    <x v="334"/>
    <x v="13"/>
    <n v="15"/>
    <n v="2"/>
    <x v="1"/>
    <x v="1"/>
    <s v="Central"/>
    <x v="7"/>
    <s v="North Etobicoke Malton West Woodbridge"/>
  </r>
  <r>
    <n v="8195"/>
    <x v="334"/>
    <x v="14"/>
    <n v="32"/>
    <n v="4"/>
    <x v="1"/>
    <x v="1"/>
    <s v="Central"/>
    <x v="7"/>
    <s v="North Etobicoke Malton West Woodbridge"/>
  </r>
  <r>
    <n v="8196"/>
    <x v="334"/>
    <x v="15"/>
    <n v="24"/>
    <n v="4"/>
    <x v="1"/>
    <x v="1"/>
    <s v="Central"/>
    <x v="7"/>
    <s v="North Etobicoke Malton West Woodbridge"/>
  </r>
  <r>
    <n v="8197"/>
    <x v="334"/>
    <x v="16"/>
    <n v="22"/>
    <n v="1"/>
    <x v="1"/>
    <x v="1"/>
    <s v="Central"/>
    <x v="7"/>
    <s v="North Etobicoke Malton West Woodbridge"/>
  </r>
  <r>
    <n v="8198"/>
    <x v="334"/>
    <x v="17"/>
    <n v="16"/>
    <n v="1"/>
    <x v="1"/>
    <x v="1"/>
    <s v="Central"/>
    <x v="7"/>
    <s v="North Etobicoke Malton West Woodbridge"/>
  </r>
  <r>
    <n v="8199"/>
    <x v="334"/>
    <x v="18"/>
    <n v="14"/>
    <n v="5"/>
    <x v="1"/>
    <x v="1"/>
    <s v="Central"/>
    <x v="7"/>
    <s v="North Etobicoke Malton West Woodbridge"/>
  </r>
  <r>
    <n v="8200"/>
    <x v="334"/>
    <x v="19"/>
    <n v="10"/>
    <n v="5"/>
    <x v="1"/>
    <x v="1"/>
    <s v="Central"/>
    <x v="7"/>
    <s v="North Etobicoke Malton West Woodbridge"/>
  </r>
  <r>
    <n v="8201"/>
    <x v="334"/>
    <x v="20"/>
    <n v="12"/>
    <n v="3"/>
    <x v="1"/>
    <x v="1"/>
    <s v="Central"/>
    <x v="7"/>
    <s v="North Etobicoke Malton West Woodbridge"/>
  </r>
  <r>
    <n v="8202"/>
    <x v="334"/>
    <x v="21"/>
    <n v="5"/>
    <n v="1"/>
    <x v="1"/>
    <x v="1"/>
    <s v="Central"/>
    <x v="7"/>
    <s v="North Etobicoke Malton West Woodbridge"/>
  </r>
  <r>
    <n v="8203"/>
    <x v="334"/>
    <x v="22"/>
    <n v="13"/>
    <n v="4"/>
    <x v="1"/>
    <x v="1"/>
    <s v="Central"/>
    <x v="7"/>
    <s v="North Etobicoke Malton West Woodbridge"/>
  </r>
  <r>
    <n v="8204"/>
    <x v="334"/>
    <x v="23"/>
    <n v="8"/>
    <n v="2"/>
    <x v="1"/>
    <x v="1"/>
    <s v="Central"/>
    <x v="7"/>
    <s v="North Etobicoke Malton West Woodbridge"/>
  </r>
  <r>
    <n v="8207"/>
    <x v="335"/>
    <x v="0"/>
    <n v="67"/>
    <n v="2"/>
    <x v="1"/>
    <x v="1"/>
    <s v="Central"/>
    <x v="7"/>
    <s v="North Etobicoke Malton West Woodbridge"/>
  </r>
  <r>
    <n v="8208"/>
    <x v="335"/>
    <x v="1"/>
    <n v="54"/>
    <n v="4"/>
    <x v="1"/>
    <x v="1"/>
    <s v="Central"/>
    <x v="7"/>
    <s v="North Etobicoke Malton West Woodbridge"/>
  </r>
  <r>
    <n v="8209"/>
    <x v="335"/>
    <x v="2"/>
    <n v="48"/>
    <n v="4"/>
    <x v="1"/>
    <x v="1"/>
    <s v="Central"/>
    <x v="7"/>
    <s v="North Etobicoke Malton West Woodbridge"/>
  </r>
  <r>
    <n v="8210"/>
    <x v="335"/>
    <x v="3"/>
    <n v="55"/>
    <n v="5"/>
    <x v="1"/>
    <x v="1"/>
    <s v="Central"/>
    <x v="7"/>
    <s v="North Etobicoke Malton West Woodbridge"/>
  </r>
  <r>
    <n v="8211"/>
    <x v="335"/>
    <x v="4"/>
    <n v="38"/>
    <n v="2"/>
    <x v="1"/>
    <x v="1"/>
    <s v="Central"/>
    <x v="7"/>
    <s v="North Etobicoke Malton West Woodbridge"/>
  </r>
  <r>
    <n v="8212"/>
    <x v="335"/>
    <x v="5"/>
    <n v="32"/>
    <n v="1"/>
    <x v="1"/>
    <x v="1"/>
    <s v="Central"/>
    <x v="7"/>
    <s v="North Etobicoke Malton West Woodbridge"/>
  </r>
  <r>
    <n v="8213"/>
    <x v="335"/>
    <x v="6"/>
    <n v="26"/>
    <n v="3"/>
    <x v="1"/>
    <x v="1"/>
    <s v="Central"/>
    <x v="7"/>
    <s v="North Etobicoke Malton West Woodbridge"/>
  </r>
  <r>
    <n v="8214"/>
    <x v="335"/>
    <x v="7"/>
    <n v="20"/>
    <n v="4"/>
    <x v="1"/>
    <x v="1"/>
    <s v="Central"/>
    <x v="7"/>
    <s v="North Etobicoke Malton West Woodbridge"/>
  </r>
  <r>
    <n v="8215"/>
    <x v="335"/>
    <x v="8"/>
    <n v="16"/>
    <n v="4"/>
    <x v="1"/>
    <x v="1"/>
    <s v="Central"/>
    <x v="7"/>
    <s v="North Etobicoke Malton West Woodbridge"/>
  </r>
  <r>
    <n v="8216"/>
    <x v="335"/>
    <x v="9"/>
    <n v="15"/>
    <n v="4"/>
    <x v="1"/>
    <x v="1"/>
    <s v="Central"/>
    <x v="7"/>
    <s v="North Etobicoke Malton West Woodbridge"/>
  </r>
  <r>
    <n v="8217"/>
    <x v="335"/>
    <x v="10"/>
    <n v="28"/>
    <n v="4"/>
    <x v="1"/>
    <x v="1"/>
    <s v="Central"/>
    <x v="7"/>
    <s v="North Etobicoke Malton West Woodbridge"/>
  </r>
  <r>
    <n v="8218"/>
    <x v="335"/>
    <x v="11"/>
    <n v="30"/>
    <n v="5"/>
    <x v="1"/>
    <x v="1"/>
    <s v="Central"/>
    <x v="7"/>
    <s v="North Etobicoke Malton West Woodbridge"/>
  </r>
  <r>
    <n v="8219"/>
    <x v="335"/>
    <x v="12"/>
    <n v="33"/>
    <n v="7"/>
    <x v="1"/>
    <x v="1"/>
    <s v="Central"/>
    <x v="7"/>
    <s v="North Etobicoke Malton West Woodbridge"/>
  </r>
  <r>
    <n v="8220"/>
    <x v="335"/>
    <x v="13"/>
    <n v="50"/>
    <n v="10"/>
    <x v="1"/>
    <x v="1"/>
    <s v="Central"/>
    <x v="7"/>
    <s v="North Etobicoke Malton West Woodbridge"/>
  </r>
  <r>
    <n v="8221"/>
    <x v="335"/>
    <x v="14"/>
    <n v="63"/>
    <n v="8"/>
    <x v="1"/>
    <x v="1"/>
    <s v="Central"/>
    <x v="7"/>
    <s v="North Etobicoke Malton West Woodbridge"/>
  </r>
  <r>
    <n v="8222"/>
    <x v="335"/>
    <x v="15"/>
    <n v="41"/>
    <n v="4"/>
    <x v="1"/>
    <x v="1"/>
    <s v="Central"/>
    <x v="7"/>
    <s v="North Etobicoke Malton West Woodbridge"/>
  </r>
  <r>
    <n v="8223"/>
    <x v="335"/>
    <x v="16"/>
    <n v="43"/>
    <n v="9"/>
    <x v="1"/>
    <x v="1"/>
    <s v="Central"/>
    <x v="7"/>
    <s v="North Etobicoke Malton West Woodbridge"/>
  </r>
  <r>
    <n v="8224"/>
    <x v="335"/>
    <x v="17"/>
    <n v="25"/>
    <n v="7"/>
    <x v="1"/>
    <x v="1"/>
    <s v="Central"/>
    <x v="7"/>
    <s v="North Etobicoke Malton West Woodbridge"/>
  </r>
  <r>
    <n v="8225"/>
    <x v="335"/>
    <x v="18"/>
    <n v="35"/>
    <n v="6"/>
    <x v="1"/>
    <x v="1"/>
    <s v="Central"/>
    <x v="7"/>
    <s v="North Etobicoke Malton West Woodbridge"/>
  </r>
  <r>
    <n v="8226"/>
    <x v="335"/>
    <x v="19"/>
    <n v="24"/>
    <n v="10"/>
    <x v="1"/>
    <x v="1"/>
    <s v="Central"/>
    <x v="7"/>
    <s v="North Etobicoke Malton West Woodbridge"/>
  </r>
  <r>
    <n v="8227"/>
    <x v="335"/>
    <x v="20"/>
    <n v="24"/>
    <n v="3"/>
    <x v="1"/>
    <x v="1"/>
    <s v="Central"/>
    <x v="7"/>
    <s v="North Etobicoke Malton West Woodbridge"/>
  </r>
  <r>
    <n v="8228"/>
    <x v="335"/>
    <x v="21"/>
    <n v="23"/>
    <n v="4"/>
    <x v="1"/>
    <x v="1"/>
    <s v="Central"/>
    <x v="7"/>
    <s v="North Etobicoke Malton West Woodbridge"/>
  </r>
  <r>
    <n v="8229"/>
    <x v="335"/>
    <x v="22"/>
    <n v="32"/>
    <n v="5"/>
    <x v="1"/>
    <x v="1"/>
    <s v="Central"/>
    <x v="7"/>
    <s v="North Etobicoke Malton West Woodbridge"/>
  </r>
  <r>
    <n v="8230"/>
    <x v="335"/>
    <x v="23"/>
    <n v="23"/>
    <n v="3"/>
    <x v="1"/>
    <x v="1"/>
    <s v="Central"/>
    <x v="7"/>
    <s v="North Etobicoke Malton West Woodbridge"/>
  </r>
  <r>
    <n v="8231"/>
    <x v="336"/>
    <x v="0"/>
    <n v="40"/>
    <n v="1"/>
    <x v="1"/>
    <x v="1"/>
    <s v="Central"/>
    <x v="7"/>
    <s v="North Etobicoke Malton West Woodbridge"/>
  </r>
  <r>
    <n v="8232"/>
    <x v="336"/>
    <x v="1"/>
    <n v="49"/>
    <n v="6"/>
    <x v="1"/>
    <x v="1"/>
    <s v="Central"/>
    <x v="7"/>
    <s v="North Etobicoke Malton West Woodbridge"/>
  </r>
  <r>
    <n v="8233"/>
    <x v="336"/>
    <x v="2"/>
    <n v="66"/>
    <n v="5"/>
    <x v="1"/>
    <x v="1"/>
    <s v="Central"/>
    <x v="7"/>
    <s v="North Etobicoke Malton West Woodbridge"/>
  </r>
  <r>
    <n v="8234"/>
    <x v="336"/>
    <x v="3"/>
    <n v="49"/>
    <n v="4"/>
    <x v="1"/>
    <x v="1"/>
    <s v="Central"/>
    <x v="7"/>
    <s v="North Etobicoke Malton West Woodbridge"/>
  </r>
  <r>
    <n v="8235"/>
    <x v="336"/>
    <x v="4"/>
    <n v="26"/>
    <n v="7"/>
    <x v="1"/>
    <x v="1"/>
    <s v="Central"/>
    <x v="7"/>
    <s v="North Etobicoke Malton West Woodbridge"/>
  </r>
  <r>
    <n v="8236"/>
    <x v="336"/>
    <x v="5"/>
    <n v="23"/>
    <n v="12"/>
    <x v="1"/>
    <x v="1"/>
    <s v="Central"/>
    <x v="7"/>
    <s v="North Etobicoke Malton West Woodbridge"/>
  </r>
  <r>
    <n v="8237"/>
    <x v="336"/>
    <x v="6"/>
    <n v="21"/>
    <n v="5"/>
    <x v="1"/>
    <x v="1"/>
    <s v="Central"/>
    <x v="7"/>
    <s v="North Etobicoke Malton West Woodbridge"/>
  </r>
  <r>
    <n v="8238"/>
    <x v="336"/>
    <x v="7"/>
    <n v="26"/>
    <n v="2"/>
    <x v="1"/>
    <x v="1"/>
    <s v="Central"/>
    <x v="7"/>
    <s v="North Etobicoke Malton West Woodbridge"/>
  </r>
  <r>
    <n v="8239"/>
    <x v="336"/>
    <x v="8"/>
    <n v="24"/>
    <n v="0"/>
    <x v="1"/>
    <x v="1"/>
    <s v="Central"/>
    <x v="7"/>
    <s v="North Etobicoke Malton West Woodbridge"/>
  </r>
  <r>
    <n v="8240"/>
    <x v="336"/>
    <x v="9"/>
    <n v="35"/>
    <n v="1"/>
    <x v="1"/>
    <x v="1"/>
    <s v="Central"/>
    <x v="7"/>
    <s v="North Etobicoke Malton West Woodbridge"/>
  </r>
  <r>
    <n v="8241"/>
    <x v="336"/>
    <x v="10"/>
    <n v="28"/>
    <n v="0"/>
    <x v="1"/>
    <x v="1"/>
    <s v="Central"/>
    <x v="7"/>
    <s v="North Etobicoke Malton West Woodbridge"/>
  </r>
  <r>
    <n v="8242"/>
    <x v="336"/>
    <x v="11"/>
    <n v="19"/>
    <n v="2"/>
    <x v="1"/>
    <x v="1"/>
    <s v="Central"/>
    <x v="7"/>
    <s v="North Etobicoke Malton West Woodbridge"/>
  </r>
  <r>
    <n v="8243"/>
    <x v="336"/>
    <x v="12"/>
    <n v="35"/>
    <n v="2"/>
    <x v="1"/>
    <x v="1"/>
    <s v="Central"/>
    <x v="7"/>
    <s v="North Etobicoke Malton West Woodbridge"/>
  </r>
  <r>
    <n v="8244"/>
    <x v="336"/>
    <x v="13"/>
    <n v="40"/>
    <n v="8"/>
    <x v="1"/>
    <x v="1"/>
    <s v="Central"/>
    <x v="7"/>
    <s v="North Etobicoke Malton West Woodbridge"/>
  </r>
  <r>
    <n v="8245"/>
    <x v="336"/>
    <x v="14"/>
    <n v="29"/>
    <n v="14"/>
    <x v="1"/>
    <x v="1"/>
    <s v="Central"/>
    <x v="7"/>
    <s v="North Etobicoke Malton West Woodbridge"/>
  </r>
  <r>
    <n v="8246"/>
    <x v="336"/>
    <x v="15"/>
    <n v="57"/>
    <n v="9"/>
    <x v="1"/>
    <x v="1"/>
    <s v="Central"/>
    <x v="7"/>
    <s v="North Etobicoke Malton West Woodbridge"/>
  </r>
  <r>
    <n v="8247"/>
    <x v="336"/>
    <x v="16"/>
    <n v="39"/>
    <n v="5"/>
    <x v="1"/>
    <x v="1"/>
    <s v="Central"/>
    <x v="7"/>
    <s v="North Etobicoke Malton West Woodbridge"/>
  </r>
  <r>
    <n v="8248"/>
    <x v="336"/>
    <x v="17"/>
    <n v="42"/>
    <n v="13"/>
    <x v="1"/>
    <x v="1"/>
    <s v="Central"/>
    <x v="7"/>
    <s v="North Etobicoke Malton West Woodbridge"/>
  </r>
  <r>
    <n v="8249"/>
    <x v="336"/>
    <x v="18"/>
    <n v="37"/>
    <n v="2"/>
    <x v="1"/>
    <x v="1"/>
    <s v="Central"/>
    <x v="7"/>
    <s v="North Etobicoke Malton West Woodbridge"/>
  </r>
  <r>
    <n v="8250"/>
    <x v="336"/>
    <x v="19"/>
    <n v="33"/>
    <n v="4"/>
    <x v="1"/>
    <x v="1"/>
    <s v="Central"/>
    <x v="7"/>
    <s v="North Etobicoke Malton West Woodbridge"/>
  </r>
  <r>
    <n v="8251"/>
    <x v="336"/>
    <x v="20"/>
    <n v="20"/>
    <n v="5"/>
    <x v="1"/>
    <x v="1"/>
    <s v="Central"/>
    <x v="7"/>
    <s v="North Etobicoke Malton West Woodbridge"/>
  </r>
  <r>
    <n v="8252"/>
    <x v="336"/>
    <x v="21"/>
    <n v="18"/>
    <n v="3"/>
    <x v="1"/>
    <x v="1"/>
    <s v="Central"/>
    <x v="7"/>
    <s v="North Etobicoke Malton West Woodbridge"/>
  </r>
  <r>
    <n v="8253"/>
    <x v="336"/>
    <x v="22"/>
    <n v="15"/>
    <n v="2"/>
    <x v="1"/>
    <x v="1"/>
    <s v="Central"/>
    <x v="7"/>
    <s v="North Etobicoke Malton West Woodbridge"/>
  </r>
  <r>
    <n v="8254"/>
    <x v="336"/>
    <x v="23"/>
    <n v="20"/>
    <n v="7"/>
    <x v="1"/>
    <x v="1"/>
    <s v="Central"/>
    <x v="7"/>
    <s v="North Etobicoke Malton West Woodbridge"/>
  </r>
  <r>
    <n v="8258"/>
    <x v="337"/>
    <x v="0"/>
    <n v="70"/>
    <n v="6"/>
    <x v="0"/>
    <x v="0"/>
    <s v="West"/>
    <x v="6"/>
    <s v="Haldimand Norfolk"/>
  </r>
  <r>
    <n v="8259"/>
    <x v="337"/>
    <x v="1"/>
    <n v="63"/>
    <n v="15"/>
    <x v="0"/>
    <x v="0"/>
    <s v="West"/>
    <x v="6"/>
    <s v="Haldimand Norfolk"/>
  </r>
  <r>
    <n v="8260"/>
    <x v="337"/>
    <x v="2"/>
    <n v="51"/>
    <n v="6"/>
    <x v="0"/>
    <x v="0"/>
    <s v="West"/>
    <x v="6"/>
    <s v="Haldimand Norfolk"/>
  </r>
  <r>
    <n v="8261"/>
    <x v="337"/>
    <x v="3"/>
    <n v="64"/>
    <n v="6"/>
    <x v="0"/>
    <x v="0"/>
    <s v="West"/>
    <x v="6"/>
    <s v="Haldimand Norfolk"/>
  </r>
  <r>
    <n v="8262"/>
    <x v="337"/>
    <x v="4"/>
    <n v="40"/>
    <n v="2"/>
    <x v="0"/>
    <x v="0"/>
    <s v="West"/>
    <x v="6"/>
    <s v="Haldimand Norfolk"/>
  </r>
  <r>
    <n v="8263"/>
    <x v="337"/>
    <x v="5"/>
    <n v="14"/>
    <n v="2"/>
    <x v="0"/>
    <x v="0"/>
    <s v="West"/>
    <x v="6"/>
    <s v="Haldimand Norfolk"/>
  </r>
  <r>
    <n v="8264"/>
    <x v="337"/>
    <x v="6"/>
    <n v="9"/>
    <n v="6"/>
    <x v="0"/>
    <x v="0"/>
    <s v="West"/>
    <x v="6"/>
    <s v="Haldimand Norfolk"/>
  </r>
  <r>
    <n v="8265"/>
    <x v="337"/>
    <x v="7"/>
    <n v="8"/>
    <n v="2"/>
    <x v="0"/>
    <x v="0"/>
    <s v="West"/>
    <x v="6"/>
    <s v="Haldimand Norfolk"/>
  </r>
  <r>
    <n v="8266"/>
    <x v="337"/>
    <x v="8"/>
    <n v="6"/>
    <n v="1"/>
    <x v="0"/>
    <x v="0"/>
    <s v="West"/>
    <x v="6"/>
    <s v="Haldimand Norfolk"/>
  </r>
  <r>
    <n v="8267"/>
    <x v="337"/>
    <x v="9"/>
    <n v="8"/>
    <n v="1"/>
    <x v="0"/>
    <x v="0"/>
    <s v="West"/>
    <x v="6"/>
    <s v="Haldimand Norfolk"/>
  </r>
  <r>
    <n v="8268"/>
    <x v="337"/>
    <x v="10"/>
    <n v="7"/>
    <n v="5"/>
    <x v="0"/>
    <x v="0"/>
    <s v="West"/>
    <x v="6"/>
    <s v="Haldimand Norfolk"/>
  </r>
  <r>
    <n v="8269"/>
    <x v="337"/>
    <x v="11"/>
    <n v="24"/>
    <n v="9"/>
    <x v="0"/>
    <x v="0"/>
    <s v="West"/>
    <x v="6"/>
    <s v="Haldimand Norfolk"/>
  </r>
  <r>
    <n v="8270"/>
    <x v="337"/>
    <x v="12"/>
    <n v="26"/>
    <n v="12"/>
    <x v="0"/>
    <x v="0"/>
    <s v="West"/>
    <x v="6"/>
    <s v="Haldimand Norfolk"/>
  </r>
  <r>
    <n v="8271"/>
    <x v="337"/>
    <x v="13"/>
    <n v="21"/>
    <n v="15"/>
    <x v="0"/>
    <x v="0"/>
    <s v="West"/>
    <x v="6"/>
    <s v="Haldimand Norfolk"/>
  </r>
  <r>
    <n v="8272"/>
    <x v="337"/>
    <x v="14"/>
    <n v="17"/>
    <n v="11"/>
    <x v="0"/>
    <x v="0"/>
    <s v="West"/>
    <x v="6"/>
    <s v="Haldimand Norfolk"/>
  </r>
  <r>
    <n v="8273"/>
    <x v="337"/>
    <x v="15"/>
    <n v="25"/>
    <n v="9"/>
    <x v="0"/>
    <x v="0"/>
    <s v="West"/>
    <x v="6"/>
    <s v="Haldimand Norfolk"/>
  </r>
  <r>
    <n v="8274"/>
    <x v="337"/>
    <x v="16"/>
    <n v="30"/>
    <n v="5"/>
    <x v="0"/>
    <x v="0"/>
    <s v="West"/>
    <x v="6"/>
    <s v="Haldimand Norfolk"/>
  </r>
  <r>
    <n v="8275"/>
    <x v="337"/>
    <x v="17"/>
    <n v="15"/>
    <n v="6"/>
    <x v="0"/>
    <x v="0"/>
    <s v="West"/>
    <x v="6"/>
    <s v="Haldimand Norfolk"/>
  </r>
  <r>
    <n v="8276"/>
    <x v="337"/>
    <x v="18"/>
    <n v="17"/>
    <n v="6"/>
    <x v="0"/>
    <x v="0"/>
    <s v="West"/>
    <x v="6"/>
    <s v="Haldimand Norfolk"/>
  </r>
  <r>
    <n v="8277"/>
    <x v="337"/>
    <x v="19"/>
    <n v="8"/>
    <n v="7"/>
    <x v="0"/>
    <x v="0"/>
    <s v="West"/>
    <x v="6"/>
    <s v="Haldimand Norfolk"/>
  </r>
  <r>
    <n v="8278"/>
    <x v="337"/>
    <x v="20"/>
    <n v="9"/>
    <n v="13"/>
    <x v="0"/>
    <x v="0"/>
    <s v="West"/>
    <x v="6"/>
    <s v="Haldimand Norfolk"/>
  </r>
  <r>
    <n v="8279"/>
    <x v="337"/>
    <x v="21"/>
    <n v="24"/>
    <n v="6"/>
    <x v="0"/>
    <x v="0"/>
    <s v="West"/>
    <x v="6"/>
    <s v="Haldimand Norfolk"/>
  </r>
  <r>
    <n v="8280"/>
    <x v="337"/>
    <x v="22"/>
    <n v="19"/>
    <n v="5"/>
    <x v="0"/>
    <x v="0"/>
    <s v="West"/>
    <x v="6"/>
    <s v="Haldimand Norfolk"/>
  </r>
  <r>
    <n v="8281"/>
    <x v="337"/>
    <x v="23"/>
    <n v="20"/>
    <n v="3"/>
    <x v="0"/>
    <x v="0"/>
    <s v="West"/>
    <x v="6"/>
    <s v="Haldimand Norfolk"/>
  </r>
  <r>
    <n v="8282"/>
    <x v="338"/>
    <x v="0"/>
    <n v="95"/>
    <n v="8"/>
    <x v="0"/>
    <x v="0"/>
    <s v="West"/>
    <x v="9"/>
    <s v="Kitchener-Waterloo-Wellesley-Wilmot-Woolwich"/>
  </r>
  <r>
    <n v="8283"/>
    <x v="338"/>
    <x v="1"/>
    <n v="81"/>
    <n v="6"/>
    <x v="0"/>
    <x v="0"/>
    <s v="West"/>
    <x v="9"/>
    <s v="Kitchener-Waterloo-Wellesley-Wilmot-Woolwich"/>
  </r>
  <r>
    <n v="8284"/>
    <x v="338"/>
    <x v="2"/>
    <n v="64"/>
    <n v="6"/>
    <x v="0"/>
    <x v="0"/>
    <s v="West"/>
    <x v="9"/>
    <s v="Kitchener-Waterloo-Wellesley-Wilmot-Woolwich"/>
  </r>
  <r>
    <n v="8285"/>
    <x v="338"/>
    <x v="3"/>
    <n v="61"/>
    <n v="5"/>
    <x v="0"/>
    <x v="0"/>
    <s v="West"/>
    <x v="9"/>
    <s v="Kitchener-Waterloo-Wellesley-Wilmot-Woolwich"/>
  </r>
  <r>
    <n v="8286"/>
    <x v="338"/>
    <x v="4"/>
    <n v="37"/>
    <n v="1"/>
    <x v="0"/>
    <x v="0"/>
    <s v="West"/>
    <x v="9"/>
    <s v="Kitchener-Waterloo-Wellesley-Wilmot-Woolwich"/>
  </r>
  <r>
    <n v="8287"/>
    <x v="338"/>
    <x v="5"/>
    <n v="18"/>
    <n v="3"/>
    <x v="0"/>
    <x v="0"/>
    <s v="West"/>
    <x v="9"/>
    <s v="Kitchener-Waterloo-Wellesley-Wilmot-Woolwich"/>
  </r>
  <r>
    <n v="8288"/>
    <x v="338"/>
    <x v="6"/>
    <n v="19"/>
    <n v="0"/>
    <x v="0"/>
    <x v="0"/>
    <s v="West"/>
    <x v="9"/>
    <s v="Kitchener-Waterloo-Wellesley-Wilmot-Woolwich"/>
  </r>
  <r>
    <n v="8289"/>
    <x v="338"/>
    <x v="7"/>
    <n v="17"/>
    <n v="0"/>
    <x v="0"/>
    <x v="0"/>
    <s v="West"/>
    <x v="9"/>
    <s v="Kitchener-Waterloo-Wellesley-Wilmot-Woolwich"/>
  </r>
  <r>
    <n v="8290"/>
    <x v="338"/>
    <x v="8"/>
    <n v="10"/>
    <n v="0"/>
    <x v="0"/>
    <x v="0"/>
    <s v="West"/>
    <x v="9"/>
    <s v="Kitchener-Waterloo-Wellesley-Wilmot-Woolwich"/>
  </r>
  <r>
    <n v="8291"/>
    <x v="338"/>
    <x v="9"/>
    <n v="12"/>
    <n v="0"/>
    <x v="0"/>
    <x v="0"/>
    <s v="West"/>
    <x v="9"/>
    <s v="Kitchener-Waterloo-Wellesley-Wilmot-Woolwich"/>
  </r>
  <r>
    <n v="8292"/>
    <x v="338"/>
    <x v="10"/>
    <n v="16"/>
    <n v="6"/>
    <x v="0"/>
    <x v="0"/>
    <s v="West"/>
    <x v="9"/>
    <s v="Kitchener-Waterloo-Wellesley-Wilmot-Woolwich"/>
  </r>
  <r>
    <n v="8293"/>
    <x v="338"/>
    <x v="11"/>
    <n v="21"/>
    <n v="3"/>
    <x v="0"/>
    <x v="0"/>
    <s v="West"/>
    <x v="9"/>
    <s v="Kitchener-Waterloo-Wellesley-Wilmot-Woolwich"/>
  </r>
  <r>
    <n v="8294"/>
    <x v="338"/>
    <x v="12"/>
    <n v="37"/>
    <n v="4"/>
    <x v="0"/>
    <x v="0"/>
    <s v="West"/>
    <x v="9"/>
    <s v="Kitchener-Waterloo-Wellesley-Wilmot-Woolwich"/>
  </r>
  <r>
    <n v="8295"/>
    <x v="338"/>
    <x v="13"/>
    <n v="24"/>
    <n v="1"/>
    <x v="0"/>
    <x v="0"/>
    <s v="West"/>
    <x v="9"/>
    <s v="Kitchener-Waterloo-Wellesley-Wilmot-Woolwich"/>
  </r>
  <r>
    <n v="8296"/>
    <x v="338"/>
    <x v="14"/>
    <n v="31"/>
    <n v="0"/>
    <x v="0"/>
    <x v="0"/>
    <s v="West"/>
    <x v="9"/>
    <s v="Kitchener-Waterloo-Wellesley-Wilmot-Woolwich"/>
  </r>
  <r>
    <n v="8297"/>
    <x v="338"/>
    <x v="15"/>
    <n v="20"/>
    <n v="3"/>
    <x v="0"/>
    <x v="0"/>
    <s v="West"/>
    <x v="9"/>
    <s v="Kitchener-Waterloo-Wellesley-Wilmot-Woolwich"/>
  </r>
  <r>
    <n v="8298"/>
    <x v="338"/>
    <x v="16"/>
    <n v="35"/>
    <n v="6"/>
    <x v="0"/>
    <x v="0"/>
    <s v="West"/>
    <x v="9"/>
    <s v="Kitchener-Waterloo-Wellesley-Wilmot-Woolwich"/>
  </r>
  <r>
    <n v="8299"/>
    <x v="338"/>
    <x v="17"/>
    <n v="42"/>
    <n v="7"/>
    <x v="0"/>
    <x v="0"/>
    <s v="West"/>
    <x v="9"/>
    <s v="Kitchener-Waterloo-Wellesley-Wilmot-Woolwich"/>
  </r>
  <r>
    <n v="8300"/>
    <x v="338"/>
    <x v="18"/>
    <n v="32"/>
    <n v="1"/>
    <x v="0"/>
    <x v="0"/>
    <s v="West"/>
    <x v="9"/>
    <s v="Kitchener-Waterloo-Wellesley-Wilmot-Woolwich"/>
  </r>
  <r>
    <n v="8301"/>
    <x v="338"/>
    <x v="19"/>
    <n v="48"/>
    <n v="2"/>
    <x v="0"/>
    <x v="0"/>
    <s v="West"/>
    <x v="9"/>
    <s v="Kitchener-Waterloo-Wellesley-Wilmot-Woolwich"/>
  </r>
  <r>
    <n v="8302"/>
    <x v="338"/>
    <x v="20"/>
    <n v="30"/>
    <n v="0"/>
    <x v="0"/>
    <x v="0"/>
    <s v="West"/>
    <x v="9"/>
    <s v="Kitchener-Waterloo-Wellesley-Wilmot-Woolwich"/>
  </r>
  <r>
    <n v="8303"/>
    <x v="338"/>
    <x v="21"/>
    <n v="29"/>
    <n v="4"/>
    <x v="0"/>
    <x v="0"/>
    <s v="West"/>
    <x v="9"/>
    <s v="Kitchener-Waterloo-Wellesley-Wilmot-Woolwich"/>
  </r>
  <r>
    <n v="8304"/>
    <x v="338"/>
    <x v="22"/>
    <n v="67"/>
    <n v="1"/>
    <x v="0"/>
    <x v="0"/>
    <s v="West"/>
    <x v="9"/>
    <s v="Kitchener-Waterloo-Wellesley-Wilmot-Woolwich"/>
  </r>
  <r>
    <n v="8305"/>
    <x v="338"/>
    <x v="23"/>
    <n v="36"/>
    <n v="6"/>
    <x v="0"/>
    <x v="0"/>
    <s v="West"/>
    <x v="9"/>
    <s v="Kitchener-Waterloo-Wellesley-Wilmot-Woolwich"/>
  </r>
  <r>
    <n v="8306"/>
    <x v="339"/>
    <x v="0"/>
    <n v="22"/>
    <n v="1"/>
    <x v="0"/>
    <x v="0"/>
    <s v="West"/>
    <x v="10"/>
    <s v="Grey Bruce"/>
  </r>
  <r>
    <n v="8307"/>
    <x v="339"/>
    <x v="1"/>
    <n v="22"/>
    <n v="2"/>
    <x v="0"/>
    <x v="0"/>
    <s v="West"/>
    <x v="10"/>
    <s v="Grey Bruce"/>
  </r>
  <r>
    <n v="8308"/>
    <x v="339"/>
    <x v="2"/>
    <n v="11"/>
    <n v="0"/>
    <x v="0"/>
    <x v="0"/>
    <s v="West"/>
    <x v="10"/>
    <s v="Grey Bruce"/>
  </r>
  <r>
    <n v="8309"/>
    <x v="339"/>
    <x v="3"/>
    <n v="8"/>
    <n v="3"/>
    <x v="0"/>
    <x v="0"/>
    <s v="West"/>
    <x v="10"/>
    <s v="Grey Bruce"/>
  </r>
  <r>
    <n v="8310"/>
    <x v="339"/>
    <x v="4"/>
    <n v="8"/>
    <n v="1"/>
    <x v="0"/>
    <x v="0"/>
    <s v="West"/>
    <x v="10"/>
    <s v="Grey Bruce"/>
  </r>
  <r>
    <n v="8311"/>
    <x v="339"/>
    <x v="5"/>
    <n v="3"/>
    <n v="0"/>
    <x v="0"/>
    <x v="0"/>
    <s v="West"/>
    <x v="10"/>
    <s v="Grey Bruce"/>
  </r>
  <r>
    <n v="8312"/>
    <x v="339"/>
    <x v="6"/>
    <n v="3"/>
    <n v="0"/>
    <x v="0"/>
    <x v="0"/>
    <s v="West"/>
    <x v="10"/>
    <s v="Grey Bruce"/>
  </r>
  <r>
    <n v="8313"/>
    <x v="339"/>
    <x v="7"/>
    <n v="5"/>
    <n v="0"/>
    <x v="0"/>
    <x v="0"/>
    <s v="West"/>
    <x v="10"/>
    <s v="Grey Bruce"/>
  </r>
  <r>
    <n v="8314"/>
    <x v="339"/>
    <x v="8"/>
    <n v="1"/>
    <n v="0"/>
    <x v="0"/>
    <x v="0"/>
    <s v="West"/>
    <x v="10"/>
    <s v="Grey Bruce"/>
  </r>
  <r>
    <n v="8315"/>
    <x v="339"/>
    <x v="9"/>
    <n v="2"/>
    <n v="0"/>
    <x v="0"/>
    <x v="0"/>
    <s v="West"/>
    <x v="10"/>
    <s v="Grey Bruce"/>
  </r>
  <r>
    <n v="8316"/>
    <x v="339"/>
    <x v="10"/>
    <n v="2"/>
    <n v="2"/>
    <x v="0"/>
    <x v="0"/>
    <s v="West"/>
    <x v="10"/>
    <s v="Grey Bruce"/>
  </r>
  <r>
    <n v="8317"/>
    <x v="339"/>
    <x v="11"/>
    <n v="1"/>
    <n v="0"/>
    <x v="0"/>
    <x v="0"/>
    <s v="West"/>
    <x v="10"/>
    <s v="Grey Bruce"/>
  </r>
  <r>
    <n v="8318"/>
    <x v="339"/>
    <x v="12"/>
    <n v="3"/>
    <n v="1"/>
    <x v="0"/>
    <x v="0"/>
    <s v="West"/>
    <x v="10"/>
    <s v="Grey Bruce"/>
  </r>
  <r>
    <n v="8319"/>
    <x v="339"/>
    <x v="13"/>
    <n v="13"/>
    <n v="0"/>
    <x v="0"/>
    <x v="0"/>
    <s v="West"/>
    <x v="10"/>
    <s v="Grey Bruce"/>
  </r>
  <r>
    <n v="8320"/>
    <x v="339"/>
    <x v="14"/>
    <n v="5"/>
    <n v="0"/>
    <x v="0"/>
    <x v="0"/>
    <s v="West"/>
    <x v="10"/>
    <s v="Grey Bruce"/>
  </r>
  <r>
    <n v="8321"/>
    <x v="339"/>
    <x v="15"/>
    <n v="11"/>
    <n v="1"/>
    <x v="0"/>
    <x v="0"/>
    <s v="West"/>
    <x v="10"/>
    <s v="Grey Bruce"/>
  </r>
  <r>
    <n v="8322"/>
    <x v="339"/>
    <x v="16"/>
    <n v="7"/>
    <n v="0"/>
    <x v="0"/>
    <x v="0"/>
    <s v="West"/>
    <x v="10"/>
    <s v="Grey Bruce"/>
  </r>
  <r>
    <n v="8323"/>
    <x v="339"/>
    <x v="17"/>
    <n v="3"/>
    <n v="0"/>
    <x v="0"/>
    <x v="0"/>
    <s v="West"/>
    <x v="10"/>
    <s v="Grey Bruce"/>
  </r>
  <r>
    <n v="8324"/>
    <x v="339"/>
    <x v="18"/>
    <n v="4"/>
    <n v="1"/>
    <x v="0"/>
    <x v="0"/>
    <s v="West"/>
    <x v="10"/>
    <s v="Grey Bruce"/>
  </r>
  <r>
    <n v="8325"/>
    <x v="339"/>
    <x v="19"/>
    <n v="6"/>
    <n v="1"/>
    <x v="0"/>
    <x v="0"/>
    <s v="West"/>
    <x v="10"/>
    <s v="Grey Bruce"/>
  </r>
  <r>
    <n v="8326"/>
    <x v="339"/>
    <x v="20"/>
    <n v="2"/>
    <n v="0"/>
    <x v="0"/>
    <x v="0"/>
    <s v="West"/>
    <x v="10"/>
    <s v="Grey Bruce"/>
  </r>
  <r>
    <n v="8327"/>
    <x v="339"/>
    <x v="21"/>
    <n v="3"/>
    <n v="0"/>
    <x v="0"/>
    <x v="0"/>
    <s v="West"/>
    <x v="10"/>
    <s v="Grey Bruce"/>
  </r>
  <r>
    <n v="8328"/>
    <x v="339"/>
    <x v="22"/>
    <n v="3"/>
    <n v="1"/>
    <x v="0"/>
    <x v="0"/>
    <s v="West"/>
    <x v="10"/>
    <s v="Grey Bruce"/>
  </r>
  <r>
    <n v="8329"/>
    <x v="339"/>
    <x v="23"/>
    <n v="3"/>
    <n v="1"/>
    <x v="0"/>
    <x v="0"/>
    <s v="West"/>
    <x v="10"/>
    <s v="Grey Bruce"/>
  </r>
  <r>
    <n v="8330"/>
    <x v="340"/>
    <x v="0"/>
    <n v="50"/>
    <n v="0"/>
    <x v="0"/>
    <x v="0"/>
    <s v="West"/>
    <x v="6"/>
    <s v="Brant"/>
  </r>
  <r>
    <n v="8331"/>
    <x v="340"/>
    <x v="1"/>
    <n v="37"/>
    <n v="1"/>
    <x v="0"/>
    <x v="0"/>
    <s v="West"/>
    <x v="6"/>
    <s v="Brant"/>
  </r>
  <r>
    <n v="8332"/>
    <x v="340"/>
    <x v="2"/>
    <n v="31"/>
    <n v="2"/>
    <x v="0"/>
    <x v="0"/>
    <s v="West"/>
    <x v="6"/>
    <s v="Brant"/>
  </r>
  <r>
    <n v="8333"/>
    <x v="340"/>
    <x v="3"/>
    <n v="27"/>
    <n v="2"/>
    <x v="0"/>
    <x v="0"/>
    <s v="West"/>
    <x v="6"/>
    <s v="Brant"/>
  </r>
  <r>
    <n v="8334"/>
    <x v="340"/>
    <x v="4"/>
    <n v="21"/>
    <n v="0"/>
    <x v="0"/>
    <x v="0"/>
    <s v="West"/>
    <x v="6"/>
    <s v="Brant"/>
  </r>
  <r>
    <n v="8335"/>
    <x v="340"/>
    <x v="5"/>
    <n v="13"/>
    <n v="0"/>
    <x v="0"/>
    <x v="0"/>
    <s v="West"/>
    <x v="6"/>
    <s v="Brant"/>
  </r>
  <r>
    <n v="8336"/>
    <x v="340"/>
    <x v="6"/>
    <n v="7"/>
    <n v="0"/>
    <x v="0"/>
    <x v="0"/>
    <s v="West"/>
    <x v="6"/>
    <s v="Brant"/>
  </r>
  <r>
    <n v="8337"/>
    <x v="340"/>
    <x v="7"/>
    <n v="3"/>
    <n v="0"/>
    <x v="0"/>
    <x v="0"/>
    <s v="West"/>
    <x v="6"/>
    <s v="Brant"/>
  </r>
  <r>
    <n v="8338"/>
    <x v="340"/>
    <x v="8"/>
    <n v="5"/>
    <n v="0"/>
    <x v="0"/>
    <x v="0"/>
    <s v="West"/>
    <x v="6"/>
    <s v="Brant"/>
  </r>
  <r>
    <n v="8339"/>
    <x v="340"/>
    <x v="9"/>
    <n v="7"/>
    <n v="1"/>
    <x v="0"/>
    <x v="0"/>
    <s v="West"/>
    <x v="6"/>
    <s v="Brant"/>
  </r>
  <r>
    <n v="8340"/>
    <x v="340"/>
    <x v="10"/>
    <n v="6"/>
    <n v="1"/>
    <x v="0"/>
    <x v="0"/>
    <s v="West"/>
    <x v="6"/>
    <s v="Brant"/>
  </r>
  <r>
    <n v="8341"/>
    <x v="340"/>
    <x v="11"/>
    <n v="7"/>
    <n v="0"/>
    <x v="0"/>
    <x v="0"/>
    <s v="West"/>
    <x v="6"/>
    <s v="Brant"/>
  </r>
  <r>
    <n v="8342"/>
    <x v="340"/>
    <x v="12"/>
    <n v="18"/>
    <n v="2"/>
    <x v="0"/>
    <x v="0"/>
    <s v="West"/>
    <x v="6"/>
    <s v="Brant"/>
  </r>
  <r>
    <n v="8343"/>
    <x v="340"/>
    <x v="13"/>
    <n v="23"/>
    <n v="0"/>
    <x v="0"/>
    <x v="0"/>
    <s v="West"/>
    <x v="6"/>
    <s v="Brant"/>
  </r>
  <r>
    <n v="8344"/>
    <x v="340"/>
    <x v="14"/>
    <n v="7"/>
    <n v="0"/>
    <x v="0"/>
    <x v="0"/>
    <s v="West"/>
    <x v="6"/>
    <s v="Brant"/>
  </r>
  <r>
    <n v="8345"/>
    <x v="340"/>
    <x v="15"/>
    <n v="23"/>
    <n v="1"/>
    <x v="0"/>
    <x v="0"/>
    <s v="West"/>
    <x v="6"/>
    <s v="Brant"/>
  </r>
  <r>
    <n v="8346"/>
    <x v="340"/>
    <x v="16"/>
    <n v="36"/>
    <n v="3"/>
    <x v="0"/>
    <x v="0"/>
    <s v="West"/>
    <x v="6"/>
    <s v="Brant"/>
  </r>
  <r>
    <n v="8347"/>
    <x v="340"/>
    <x v="17"/>
    <n v="18"/>
    <n v="3"/>
    <x v="0"/>
    <x v="0"/>
    <s v="West"/>
    <x v="6"/>
    <s v="Brant"/>
  </r>
  <r>
    <n v="8348"/>
    <x v="340"/>
    <x v="18"/>
    <n v="22"/>
    <n v="2"/>
    <x v="0"/>
    <x v="0"/>
    <s v="West"/>
    <x v="6"/>
    <s v="Brant"/>
  </r>
  <r>
    <n v="8349"/>
    <x v="340"/>
    <x v="19"/>
    <n v="11"/>
    <n v="2"/>
    <x v="0"/>
    <x v="0"/>
    <s v="West"/>
    <x v="6"/>
    <s v="Brant"/>
  </r>
  <r>
    <n v="8350"/>
    <x v="340"/>
    <x v="20"/>
    <n v="10"/>
    <n v="2"/>
    <x v="0"/>
    <x v="0"/>
    <s v="West"/>
    <x v="6"/>
    <s v="Brant"/>
  </r>
  <r>
    <n v="8351"/>
    <x v="340"/>
    <x v="21"/>
    <n v="11"/>
    <n v="5"/>
    <x v="0"/>
    <x v="0"/>
    <s v="West"/>
    <x v="6"/>
    <s v="Brant"/>
  </r>
  <r>
    <n v="8352"/>
    <x v="340"/>
    <x v="22"/>
    <n v="16"/>
    <n v="2"/>
    <x v="0"/>
    <x v="0"/>
    <s v="West"/>
    <x v="6"/>
    <s v="Brant"/>
  </r>
  <r>
    <n v="8353"/>
    <x v="340"/>
    <x v="23"/>
    <n v="14"/>
    <n v="2"/>
    <x v="0"/>
    <x v="0"/>
    <s v="West"/>
    <x v="6"/>
    <s v="Brant"/>
  </r>
  <r>
    <n v="8354"/>
    <x v="341"/>
    <x v="0"/>
    <n v="162"/>
    <n v="19"/>
    <x v="0"/>
    <x v="0"/>
    <s v="West"/>
    <x v="10"/>
    <s v="Grey Bruce"/>
  </r>
  <r>
    <n v="8355"/>
    <x v="341"/>
    <x v="1"/>
    <n v="117"/>
    <n v="34"/>
    <x v="0"/>
    <x v="0"/>
    <s v="West"/>
    <x v="10"/>
    <s v="Grey Bruce"/>
  </r>
  <r>
    <n v="8356"/>
    <x v="341"/>
    <x v="2"/>
    <n v="55"/>
    <n v="21"/>
    <x v="0"/>
    <x v="0"/>
    <s v="West"/>
    <x v="10"/>
    <s v="Grey Bruce"/>
  </r>
  <r>
    <n v="8357"/>
    <x v="341"/>
    <x v="3"/>
    <n v="55"/>
    <n v="13"/>
    <x v="0"/>
    <x v="0"/>
    <s v="West"/>
    <x v="10"/>
    <s v="Grey Bruce"/>
  </r>
  <r>
    <n v="8358"/>
    <x v="341"/>
    <x v="4"/>
    <n v="48"/>
    <n v="7"/>
    <x v="0"/>
    <x v="0"/>
    <s v="West"/>
    <x v="10"/>
    <s v="Grey Bruce"/>
  </r>
  <r>
    <n v="8359"/>
    <x v="341"/>
    <x v="5"/>
    <n v="24"/>
    <n v="1"/>
    <x v="0"/>
    <x v="0"/>
    <s v="West"/>
    <x v="10"/>
    <s v="Grey Bruce"/>
  </r>
  <r>
    <n v="8360"/>
    <x v="341"/>
    <x v="6"/>
    <n v="12"/>
    <n v="1"/>
    <x v="0"/>
    <x v="0"/>
    <s v="West"/>
    <x v="10"/>
    <s v="Grey Bruce"/>
  </r>
  <r>
    <n v="8361"/>
    <x v="341"/>
    <x v="7"/>
    <n v="15"/>
    <n v="5"/>
    <x v="0"/>
    <x v="0"/>
    <s v="West"/>
    <x v="10"/>
    <s v="Grey Bruce"/>
  </r>
  <r>
    <n v="8362"/>
    <x v="341"/>
    <x v="8"/>
    <n v="13"/>
    <n v="8"/>
    <x v="0"/>
    <x v="0"/>
    <s v="West"/>
    <x v="10"/>
    <s v="Grey Bruce"/>
  </r>
  <r>
    <n v="8363"/>
    <x v="341"/>
    <x v="9"/>
    <n v="9"/>
    <n v="1"/>
    <x v="0"/>
    <x v="0"/>
    <s v="West"/>
    <x v="10"/>
    <s v="Grey Bruce"/>
  </r>
  <r>
    <n v="8364"/>
    <x v="341"/>
    <x v="10"/>
    <n v="10"/>
    <n v="2"/>
    <x v="0"/>
    <x v="0"/>
    <s v="West"/>
    <x v="10"/>
    <s v="Grey Bruce"/>
  </r>
  <r>
    <n v="8365"/>
    <x v="341"/>
    <x v="11"/>
    <n v="11"/>
    <n v="2"/>
    <x v="0"/>
    <x v="0"/>
    <s v="West"/>
    <x v="10"/>
    <s v="Grey Bruce"/>
  </r>
  <r>
    <n v="8366"/>
    <x v="341"/>
    <x v="12"/>
    <n v="22"/>
    <n v="4"/>
    <x v="0"/>
    <x v="0"/>
    <s v="West"/>
    <x v="10"/>
    <s v="Grey Bruce"/>
  </r>
  <r>
    <n v="8367"/>
    <x v="341"/>
    <x v="13"/>
    <n v="18"/>
    <n v="5"/>
    <x v="0"/>
    <x v="0"/>
    <s v="West"/>
    <x v="10"/>
    <s v="Grey Bruce"/>
  </r>
  <r>
    <n v="8368"/>
    <x v="341"/>
    <x v="14"/>
    <n v="52"/>
    <n v="4"/>
    <x v="0"/>
    <x v="0"/>
    <s v="West"/>
    <x v="10"/>
    <s v="Grey Bruce"/>
  </r>
  <r>
    <n v="8369"/>
    <x v="341"/>
    <x v="15"/>
    <n v="68"/>
    <n v="2"/>
    <x v="0"/>
    <x v="0"/>
    <s v="West"/>
    <x v="10"/>
    <s v="Grey Bruce"/>
  </r>
  <r>
    <n v="8370"/>
    <x v="341"/>
    <x v="16"/>
    <n v="47"/>
    <n v="2"/>
    <x v="0"/>
    <x v="0"/>
    <s v="West"/>
    <x v="10"/>
    <s v="Grey Bruce"/>
  </r>
  <r>
    <n v="8371"/>
    <x v="341"/>
    <x v="17"/>
    <n v="36"/>
    <n v="9"/>
    <x v="0"/>
    <x v="0"/>
    <s v="West"/>
    <x v="10"/>
    <s v="Grey Bruce"/>
  </r>
  <r>
    <n v="8372"/>
    <x v="341"/>
    <x v="18"/>
    <n v="61"/>
    <n v="0"/>
    <x v="0"/>
    <x v="0"/>
    <s v="West"/>
    <x v="10"/>
    <s v="Grey Bruce"/>
  </r>
  <r>
    <n v="8373"/>
    <x v="341"/>
    <x v="19"/>
    <n v="52"/>
    <n v="5"/>
    <x v="0"/>
    <x v="0"/>
    <s v="West"/>
    <x v="10"/>
    <s v="Grey Bruce"/>
  </r>
  <r>
    <n v="8374"/>
    <x v="341"/>
    <x v="20"/>
    <n v="23"/>
    <n v="3"/>
    <x v="0"/>
    <x v="0"/>
    <s v="West"/>
    <x v="10"/>
    <s v="Grey Bruce"/>
  </r>
  <r>
    <n v="8375"/>
    <x v="341"/>
    <x v="21"/>
    <n v="39"/>
    <n v="8"/>
    <x v="0"/>
    <x v="0"/>
    <s v="West"/>
    <x v="10"/>
    <s v="Grey Bruce"/>
  </r>
  <r>
    <n v="8376"/>
    <x v="341"/>
    <x v="22"/>
    <n v="49"/>
    <n v="5"/>
    <x v="0"/>
    <x v="0"/>
    <s v="West"/>
    <x v="10"/>
    <s v="Grey Bruce"/>
  </r>
  <r>
    <n v="8377"/>
    <x v="341"/>
    <x v="23"/>
    <n v="32"/>
    <n v="11"/>
    <x v="0"/>
    <x v="0"/>
    <s v="West"/>
    <x v="10"/>
    <s v="Grey Bruce"/>
  </r>
  <r>
    <n v="8378"/>
    <x v="342"/>
    <x v="0"/>
    <n v="76"/>
    <n v="15"/>
    <x v="0"/>
    <x v="0"/>
    <s v="West"/>
    <x v="10"/>
    <s v="Grey Bruce"/>
  </r>
  <r>
    <n v="8379"/>
    <x v="342"/>
    <x v="1"/>
    <n v="67"/>
    <n v="8"/>
    <x v="0"/>
    <x v="0"/>
    <s v="West"/>
    <x v="10"/>
    <s v="Grey Bruce"/>
  </r>
  <r>
    <n v="8380"/>
    <x v="342"/>
    <x v="2"/>
    <n v="41"/>
    <n v="10"/>
    <x v="0"/>
    <x v="0"/>
    <s v="West"/>
    <x v="10"/>
    <s v="Grey Bruce"/>
  </r>
  <r>
    <n v="8381"/>
    <x v="342"/>
    <x v="3"/>
    <n v="32"/>
    <n v="9"/>
    <x v="0"/>
    <x v="0"/>
    <s v="West"/>
    <x v="10"/>
    <s v="Grey Bruce"/>
  </r>
  <r>
    <n v="8382"/>
    <x v="342"/>
    <x v="4"/>
    <n v="24"/>
    <n v="8"/>
    <x v="0"/>
    <x v="0"/>
    <s v="West"/>
    <x v="10"/>
    <s v="Grey Bruce"/>
  </r>
  <r>
    <n v="8383"/>
    <x v="342"/>
    <x v="5"/>
    <n v="17"/>
    <n v="5"/>
    <x v="0"/>
    <x v="0"/>
    <s v="West"/>
    <x v="10"/>
    <s v="Grey Bruce"/>
  </r>
  <r>
    <n v="8384"/>
    <x v="342"/>
    <x v="6"/>
    <n v="7"/>
    <n v="2"/>
    <x v="0"/>
    <x v="0"/>
    <s v="West"/>
    <x v="10"/>
    <s v="Grey Bruce"/>
  </r>
  <r>
    <n v="8385"/>
    <x v="342"/>
    <x v="7"/>
    <n v="9"/>
    <n v="5"/>
    <x v="0"/>
    <x v="0"/>
    <s v="West"/>
    <x v="10"/>
    <s v="Grey Bruce"/>
  </r>
  <r>
    <n v="8386"/>
    <x v="342"/>
    <x v="8"/>
    <n v="12"/>
    <n v="7"/>
    <x v="0"/>
    <x v="0"/>
    <s v="West"/>
    <x v="10"/>
    <s v="Grey Bruce"/>
  </r>
  <r>
    <n v="8387"/>
    <x v="342"/>
    <x v="9"/>
    <n v="12"/>
    <n v="1"/>
    <x v="0"/>
    <x v="0"/>
    <s v="West"/>
    <x v="10"/>
    <s v="Grey Bruce"/>
  </r>
  <r>
    <n v="8388"/>
    <x v="342"/>
    <x v="10"/>
    <n v="9"/>
    <n v="3"/>
    <x v="0"/>
    <x v="0"/>
    <s v="West"/>
    <x v="10"/>
    <s v="Grey Bruce"/>
  </r>
  <r>
    <n v="8389"/>
    <x v="342"/>
    <x v="11"/>
    <n v="6"/>
    <n v="3"/>
    <x v="0"/>
    <x v="0"/>
    <s v="West"/>
    <x v="10"/>
    <s v="Grey Bruce"/>
  </r>
  <r>
    <n v="8390"/>
    <x v="342"/>
    <x v="12"/>
    <n v="12"/>
    <n v="7"/>
    <x v="0"/>
    <x v="0"/>
    <s v="West"/>
    <x v="10"/>
    <s v="Grey Bruce"/>
  </r>
  <r>
    <n v="8391"/>
    <x v="342"/>
    <x v="13"/>
    <n v="29"/>
    <n v="11"/>
    <x v="0"/>
    <x v="0"/>
    <s v="West"/>
    <x v="10"/>
    <s v="Grey Bruce"/>
  </r>
  <r>
    <n v="8392"/>
    <x v="342"/>
    <x v="14"/>
    <n v="29"/>
    <n v="5"/>
    <x v="0"/>
    <x v="0"/>
    <s v="West"/>
    <x v="10"/>
    <s v="Grey Bruce"/>
  </r>
  <r>
    <n v="8393"/>
    <x v="342"/>
    <x v="15"/>
    <n v="20"/>
    <n v="12"/>
    <x v="0"/>
    <x v="0"/>
    <s v="West"/>
    <x v="10"/>
    <s v="Grey Bruce"/>
  </r>
  <r>
    <n v="8394"/>
    <x v="342"/>
    <x v="16"/>
    <n v="52"/>
    <n v="9"/>
    <x v="0"/>
    <x v="0"/>
    <s v="West"/>
    <x v="10"/>
    <s v="Grey Bruce"/>
  </r>
  <r>
    <n v="8395"/>
    <x v="342"/>
    <x v="17"/>
    <n v="51"/>
    <n v="9"/>
    <x v="0"/>
    <x v="0"/>
    <s v="West"/>
    <x v="10"/>
    <s v="Grey Bruce"/>
  </r>
  <r>
    <n v="8396"/>
    <x v="342"/>
    <x v="18"/>
    <n v="38"/>
    <n v="19"/>
    <x v="0"/>
    <x v="0"/>
    <s v="West"/>
    <x v="10"/>
    <s v="Grey Bruce"/>
  </r>
  <r>
    <n v="8397"/>
    <x v="342"/>
    <x v="19"/>
    <n v="31"/>
    <n v="12"/>
    <x v="0"/>
    <x v="0"/>
    <s v="West"/>
    <x v="10"/>
    <s v="Grey Bruce"/>
  </r>
  <r>
    <n v="8398"/>
    <x v="342"/>
    <x v="20"/>
    <n v="30"/>
    <n v="7"/>
    <x v="0"/>
    <x v="0"/>
    <s v="West"/>
    <x v="10"/>
    <s v="Grey Bruce"/>
  </r>
  <r>
    <n v="8399"/>
    <x v="342"/>
    <x v="21"/>
    <n v="18"/>
    <n v="4"/>
    <x v="0"/>
    <x v="0"/>
    <s v="West"/>
    <x v="10"/>
    <s v="Grey Bruce"/>
  </r>
  <r>
    <n v="8400"/>
    <x v="342"/>
    <x v="22"/>
    <n v="19"/>
    <n v="14"/>
    <x v="0"/>
    <x v="0"/>
    <s v="West"/>
    <x v="10"/>
    <s v="Grey Bruce"/>
  </r>
  <r>
    <n v="8401"/>
    <x v="342"/>
    <x v="23"/>
    <n v="13"/>
    <n v="9"/>
    <x v="0"/>
    <x v="0"/>
    <s v="West"/>
    <x v="10"/>
    <s v="Grey Bruce"/>
  </r>
  <r>
    <n v="8402"/>
    <x v="343"/>
    <x v="0"/>
    <n v="25"/>
    <n v="0"/>
    <x v="0"/>
    <x v="0"/>
    <s v="West"/>
    <x v="10"/>
    <s v="Elgin"/>
  </r>
  <r>
    <n v="8403"/>
    <x v="343"/>
    <x v="1"/>
    <n v="32"/>
    <n v="1"/>
    <x v="0"/>
    <x v="0"/>
    <s v="West"/>
    <x v="10"/>
    <s v="Elgin"/>
  </r>
  <r>
    <n v="8404"/>
    <x v="343"/>
    <x v="2"/>
    <n v="22"/>
    <n v="0"/>
    <x v="0"/>
    <x v="0"/>
    <s v="West"/>
    <x v="10"/>
    <s v="Elgin"/>
  </r>
  <r>
    <n v="8405"/>
    <x v="343"/>
    <x v="3"/>
    <n v="14"/>
    <n v="4"/>
    <x v="0"/>
    <x v="0"/>
    <s v="West"/>
    <x v="10"/>
    <s v="Elgin"/>
  </r>
  <r>
    <n v="8406"/>
    <x v="343"/>
    <x v="4"/>
    <n v="18"/>
    <n v="0"/>
    <x v="0"/>
    <x v="0"/>
    <s v="West"/>
    <x v="10"/>
    <s v="Elgin"/>
  </r>
  <r>
    <n v="8407"/>
    <x v="343"/>
    <x v="5"/>
    <n v="9"/>
    <n v="0"/>
    <x v="0"/>
    <x v="0"/>
    <s v="West"/>
    <x v="10"/>
    <s v="Elgin"/>
  </r>
  <r>
    <n v="8408"/>
    <x v="343"/>
    <x v="6"/>
    <n v="8"/>
    <n v="0"/>
    <x v="0"/>
    <x v="0"/>
    <s v="West"/>
    <x v="10"/>
    <s v="Elgin"/>
  </r>
  <r>
    <n v="8409"/>
    <x v="343"/>
    <x v="7"/>
    <n v="3"/>
    <n v="0"/>
    <x v="0"/>
    <x v="0"/>
    <s v="West"/>
    <x v="10"/>
    <s v="Elgin"/>
  </r>
  <r>
    <n v="8410"/>
    <x v="343"/>
    <x v="8"/>
    <n v="7"/>
    <n v="0"/>
    <x v="0"/>
    <x v="0"/>
    <s v="West"/>
    <x v="10"/>
    <s v="Elgin"/>
  </r>
  <r>
    <n v="8411"/>
    <x v="343"/>
    <x v="9"/>
    <n v="4"/>
    <n v="0"/>
    <x v="0"/>
    <x v="0"/>
    <s v="West"/>
    <x v="10"/>
    <s v="Elgin"/>
  </r>
  <r>
    <n v="8412"/>
    <x v="343"/>
    <x v="10"/>
    <n v="8"/>
    <n v="0"/>
    <x v="0"/>
    <x v="0"/>
    <s v="West"/>
    <x v="10"/>
    <s v="Elgin"/>
  </r>
  <r>
    <n v="8413"/>
    <x v="343"/>
    <x v="11"/>
    <n v="6"/>
    <n v="0"/>
    <x v="0"/>
    <x v="0"/>
    <s v="West"/>
    <x v="10"/>
    <s v="Elgin"/>
  </r>
  <r>
    <n v="8414"/>
    <x v="343"/>
    <x v="12"/>
    <n v="5"/>
    <n v="0"/>
    <x v="0"/>
    <x v="0"/>
    <s v="West"/>
    <x v="10"/>
    <s v="Elgin"/>
  </r>
  <r>
    <n v="8415"/>
    <x v="343"/>
    <x v="13"/>
    <n v="10"/>
    <n v="1"/>
    <x v="0"/>
    <x v="0"/>
    <s v="West"/>
    <x v="10"/>
    <s v="Elgin"/>
  </r>
  <r>
    <n v="8416"/>
    <x v="343"/>
    <x v="14"/>
    <n v="13"/>
    <n v="0"/>
    <x v="0"/>
    <x v="0"/>
    <s v="West"/>
    <x v="10"/>
    <s v="Elgin"/>
  </r>
  <r>
    <n v="8417"/>
    <x v="343"/>
    <x v="15"/>
    <n v="10"/>
    <n v="4"/>
    <x v="0"/>
    <x v="0"/>
    <s v="West"/>
    <x v="10"/>
    <s v="Elgin"/>
  </r>
  <r>
    <n v="8418"/>
    <x v="343"/>
    <x v="16"/>
    <n v="15"/>
    <n v="1"/>
    <x v="0"/>
    <x v="0"/>
    <s v="West"/>
    <x v="10"/>
    <s v="Elgin"/>
  </r>
  <r>
    <n v="8419"/>
    <x v="343"/>
    <x v="17"/>
    <n v="15"/>
    <n v="1"/>
    <x v="0"/>
    <x v="0"/>
    <s v="West"/>
    <x v="10"/>
    <s v="Elgin"/>
  </r>
  <r>
    <n v="8420"/>
    <x v="343"/>
    <x v="18"/>
    <n v="17"/>
    <n v="0"/>
    <x v="0"/>
    <x v="0"/>
    <s v="West"/>
    <x v="10"/>
    <s v="Elgin"/>
  </r>
  <r>
    <n v="8421"/>
    <x v="343"/>
    <x v="19"/>
    <n v="8"/>
    <n v="0"/>
    <x v="0"/>
    <x v="0"/>
    <s v="West"/>
    <x v="10"/>
    <s v="Elgin"/>
  </r>
  <r>
    <n v="8422"/>
    <x v="343"/>
    <x v="20"/>
    <n v="10"/>
    <n v="0"/>
    <x v="0"/>
    <x v="0"/>
    <s v="West"/>
    <x v="10"/>
    <s v="Elgin"/>
  </r>
  <r>
    <n v="8423"/>
    <x v="343"/>
    <x v="21"/>
    <n v="18"/>
    <n v="1"/>
    <x v="0"/>
    <x v="0"/>
    <s v="West"/>
    <x v="10"/>
    <s v="Elgin"/>
  </r>
  <r>
    <n v="8424"/>
    <x v="343"/>
    <x v="22"/>
    <n v="12"/>
    <n v="0"/>
    <x v="0"/>
    <x v="0"/>
    <s v="West"/>
    <x v="10"/>
    <s v="Elgin"/>
  </r>
  <r>
    <n v="8425"/>
    <x v="343"/>
    <x v="23"/>
    <n v="13"/>
    <n v="0"/>
    <x v="0"/>
    <x v="0"/>
    <s v="West"/>
    <x v="10"/>
    <s v="Elgin"/>
  </r>
  <r>
    <n v="8426"/>
    <x v="344"/>
    <x v="0"/>
    <n v="19"/>
    <n v="3"/>
    <x v="0"/>
    <x v="0"/>
    <s v="West"/>
    <x v="10"/>
    <s v="Huron Perth"/>
  </r>
  <r>
    <n v="8427"/>
    <x v="344"/>
    <x v="1"/>
    <n v="30"/>
    <n v="1"/>
    <x v="0"/>
    <x v="0"/>
    <s v="West"/>
    <x v="10"/>
    <s v="Huron Perth"/>
  </r>
  <r>
    <n v="8428"/>
    <x v="344"/>
    <x v="2"/>
    <n v="16"/>
    <n v="1"/>
    <x v="0"/>
    <x v="0"/>
    <s v="West"/>
    <x v="10"/>
    <s v="Huron Perth"/>
  </r>
  <r>
    <n v="8429"/>
    <x v="344"/>
    <x v="3"/>
    <n v="27"/>
    <n v="0"/>
    <x v="0"/>
    <x v="0"/>
    <s v="West"/>
    <x v="10"/>
    <s v="Huron Perth"/>
  </r>
  <r>
    <n v="8430"/>
    <x v="344"/>
    <x v="4"/>
    <n v="11"/>
    <n v="0"/>
    <x v="0"/>
    <x v="0"/>
    <s v="West"/>
    <x v="10"/>
    <s v="Huron Perth"/>
  </r>
  <r>
    <n v="8431"/>
    <x v="344"/>
    <x v="5"/>
    <n v="4"/>
    <n v="2"/>
    <x v="0"/>
    <x v="0"/>
    <s v="West"/>
    <x v="10"/>
    <s v="Huron Perth"/>
  </r>
  <r>
    <n v="8432"/>
    <x v="344"/>
    <x v="6"/>
    <n v="4"/>
    <n v="1"/>
    <x v="0"/>
    <x v="0"/>
    <s v="West"/>
    <x v="10"/>
    <s v="Huron Perth"/>
  </r>
  <r>
    <n v="8433"/>
    <x v="344"/>
    <x v="7"/>
    <n v="3"/>
    <n v="0"/>
    <x v="0"/>
    <x v="0"/>
    <s v="West"/>
    <x v="10"/>
    <s v="Huron Perth"/>
  </r>
  <r>
    <n v="8434"/>
    <x v="344"/>
    <x v="8"/>
    <n v="6"/>
    <n v="0"/>
    <x v="0"/>
    <x v="0"/>
    <s v="West"/>
    <x v="10"/>
    <s v="Huron Perth"/>
  </r>
  <r>
    <n v="8435"/>
    <x v="344"/>
    <x v="9"/>
    <n v="4"/>
    <n v="0"/>
    <x v="0"/>
    <x v="0"/>
    <s v="West"/>
    <x v="10"/>
    <s v="Huron Perth"/>
  </r>
  <r>
    <n v="8436"/>
    <x v="344"/>
    <x v="10"/>
    <n v="3"/>
    <n v="0"/>
    <x v="0"/>
    <x v="0"/>
    <s v="West"/>
    <x v="10"/>
    <s v="Huron Perth"/>
  </r>
  <r>
    <n v="8437"/>
    <x v="344"/>
    <x v="11"/>
    <n v="7"/>
    <n v="0"/>
    <x v="0"/>
    <x v="0"/>
    <s v="West"/>
    <x v="10"/>
    <s v="Huron Perth"/>
  </r>
  <r>
    <n v="8438"/>
    <x v="344"/>
    <x v="12"/>
    <n v="5"/>
    <n v="1"/>
    <x v="0"/>
    <x v="0"/>
    <s v="West"/>
    <x v="10"/>
    <s v="Huron Perth"/>
  </r>
  <r>
    <n v="8439"/>
    <x v="344"/>
    <x v="13"/>
    <n v="11"/>
    <n v="3"/>
    <x v="0"/>
    <x v="0"/>
    <s v="West"/>
    <x v="10"/>
    <s v="Huron Perth"/>
  </r>
  <r>
    <n v="8440"/>
    <x v="344"/>
    <x v="14"/>
    <n v="22"/>
    <n v="0"/>
    <x v="0"/>
    <x v="0"/>
    <s v="West"/>
    <x v="10"/>
    <s v="Huron Perth"/>
  </r>
  <r>
    <n v="8441"/>
    <x v="344"/>
    <x v="15"/>
    <n v="11"/>
    <n v="1"/>
    <x v="0"/>
    <x v="0"/>
    <s v="West"/>
    <x v="10"/>
    <s v="Huron Perth"/>
  </r>
  <r>
    <n v="8442"/>
    <x v="344"/>
    <x v="16"/>
    <n v="9"/>
    <n v="0"/>
    <x v="0"/>
    <x v="0"/>
    <s v="West"/>
    <x v="10"/>
    <s v="Huron Perth"/>
  </r>
  <r>
    <n v="8443"/>
    <x v="344"/>
    <x v="17"/>
    <n v="6"/>
    <n v="0"/>
    <x v="0"/>
    <x v="0"/>
    <s v="West"/>
    <x v="10"/>
    <s v="Huron Perth"/>
  </r>
  <r>
    <n v="8444"/>
    <x v="344"/>
    <x v="18"/>
    <n v="9"/>
    <n v="1"/>
    <x v="0"/>
    <x v="0"/>
    <s v="West"/>
    <x v="10"/>
    <s v="Huron Perth"/>
  </r>
  <r>
    <n v="8445"/>
    <x v="344"/>
    <x v="19"/>
    <n v="8"/>
    <n v="0"/>
    <x v="0"/>
    <x v="0"/>
    <s v="West"/>
    <x v="10"/>
    <s v="Huron Perth"/>
  </r>
  <r>
    <n v="8446"/>
    <x v="344"/>
    <x v="20"/>
    <n v="9"/>
    <n v="0"/>
    <x v="0"/>
    <x v="0"/>
    <s v="West"/>
    <x v="10"/>
    <s v="Huron Perth"/>
  </r>
  <r>
    <n v="8447"/>
    <x v="344"/>
    <x v="21"/>
    <n v="6"/>
    <n v="0"/>
    <x v="0"/>
    <x v="0"/>
    <s v="West"/>
    <x v="10"/>
    <s v="Huron Perth"/>
  </r>
  <r>
    <n v="8448"/>
    <x v="344"/>
    <x v="22"/>
    <n v="11"/>
    <n v="2"/>
    <x v="0"/>
    <x v="0"/>
    <s v="West"/>
    <x v="10"/>
    <s v="Huron Perth"/>
  </r>
  <r>
    <n v="8449"/>
    <x v="344"/>
    <x v="23"/>
    <n v="5"/>
    <n v="0"/>
    <x v="0"/>
    <x v="0"/>
    <s v="West"/>
    <x v="10"/>
    <s v="Huron Perth"/>
  </r>
  <r>
    <n v="8450"/>
    <x v="345"/>
    <x v="0"/>
    <n v="68"/>
    <n v="1"/>
    <x v="0"/>
    <x v="0"/>
    <s v="West"/>
    <x v="10"/>
    <s v="Elgin"/>
  </r>
  <r>
    <n v="8451"/>
    <x v="345"/>
    <x v="1"/>
    <n v="60"/>
    <n v="9"/>
    <x v="0"/>
    <x v="0"/>
    <s v="West"/>
    <x v="10"/>
    <s v="Elgin"/>
  </r>
  <r>
    <n v="8452"/>
    <x v="345"/>
    <x v="2"/>
    <n v="37"/>
    <n v="3"/>
    <x v="0"/>
    <x v="0"/>
    <s v="West"/>
    <x v="10"/>
    <s v="Elgin"/>
  </r>
  <r>
    <n v="8453"/>
    <x v="345"/>
    <x v="3"/>
    <n v="28"/>
    <n v="1"/>
    <x v="0"/>
    <x v="0"/>
    <s v="West"/>
    <x v="10"/>
    <s v="Elgin"/>
  </r>
  <r>
    <n v="8454"/>
    <x v="345"/>
    <x v="4"/>
    <n v="23"/>
    <n v="1"/>
    <x v="0"/>
    <x v="0"/>
    <s v="West"/>
    <x v="10"/>
    <s v="Elgin"/>
  </r>
  <r>
    <n v="8455"/>
    <x v="345"/>
    <x v="5"/>
    <n v="24"/>
    <n v="3"/>
    <x v="0"/>
    <x v="0"/>
    <s v="West"/>
    <x v="10"/>
    <s v="Elgin"/>
  </r>
  <r>
    <n v="8456"/>
    <x v="345"/>
    <x v="6"/>
    <n v="12"/>
    <n v="0"/>
    <x v="0"/>
    <x v="0"/>
    <s v="West"/>
    <x v="10"/>
    <s v="Elgin"/>
  </r>
  <r>
    <n v="8457"/>
    <x v="345"/>
    <x v="7"/>
    <n v="15"/>
    <n v="0"/>
    <x v="0"/>
    <x v="0"/>
    <s v="West"/>
    <x v="10"/>
    <s v="Elgin"/>
  </r>
  <r>
    <n v="8458"/>
    <x v="345"/>
    <x v="8"/>
    <n v="10"/>
    <n v="1"/>
    <x v="0"/>
    <x v="0"/>
    <s v="West"/>
    <x v="10"/>
    <s v="Elgin"/>
  </r>
  <r>
    <n v="8459"/>
    <x v="345"/>
    <x v="9"/>
    <n v="5"/>
    <n v="2"/>
    <x v="0"/>
    <x v="0"/>
    <s v="West"/>
    <x v="10"/>
    <s v="Elgin"/>
  </r>
  <r>
    <n v="8460"/>
    <x v="345"/>
    <x v="10"/>
    <n v="19"/>
    <n v="0"/>
    <x v="0"/>
    <x v="0"/>
    <s v="West"/>
    <x v="10"/>
    <s v="Elgin"/>
  </r>
  <r>
    <n v="8461"/>
    <x v="345"/>
    <x v="11"/>
    <n v="22"/>
    <n v="5"/>
    <x v="0"/>
    <x v="0"/>
    <s v="West"/>
    <x v="10"/>
    <s v="Elgin"/>
  </r>
  <r>
    <n v="8462"/>
    <x v="345"/>
    <x v="12"/>
    <n v="22"/>
    <n v="1"/>
    <x v="0"/>
    <x v="0"/>
    <s v="West"/>
    <x v="10"/>
    <s v="Elgin"/>
  </r>
  <r>
    <n v="8463"/>
    <x v="345"/>
    <x v="13"/>
    <n v="16"/>
    <n v="3"/>
    <x v="0"/>
    <x v="0"/>
    <s v="West"/>
    <x v="10"/>
    <s v="Elgin"/>
  </r>
  <r>
    <n v="8464"/>
    <x v="345"/>
    <x v="14"/>
    <n v="23"/>
    <n v="1"/>
    <x v="0"/>
    <x v="0"/>
    <s v="West"/>
    <x v="10"/>
    <s v="Elgin"/>
  </r>
  <r>
    <n v="8465"/>
    <x v="345"/>
    <x v="15"/>
    <n v="25"/>
    <n v="4"/>
    <x v="0"/>
    <x v="0"/>
    <s v="West"/>
    <x v="10"/>
    <s v="Elgin"/>
  </r>
  <r>
    <n v="8466"/>
    <x v="345"/>
    <x v="16"/>
    <n v="30"/>
    <n v="1"/>
    <x v="0"/>
    <x v="0"/>
    <s v="West"/>
    <x v="10"/>
    <s v="Elgin"/>
  </r>
  <r>
    <n v="8467"/>
    <x v="345"/>
    <x v="17"/>
    <n v="28"/>
    <n v="0"/>
    <x v="0"/>
    <x v="0"/>
    <s v="West"/>
    <x v="10"/>
    <s v="Elgin"/>
  </r>
  <r>
    <n v="8468"/>
    <x v="345"/>
    <x v="18"/>
    <n v="33"/>
    <n v="2"/>
    <x v="0"/>
    <x v="0"/>
    <s v="West"/>
    <x v="10"/>
    <s v="Elgin"/>
  </r>
  <r>
    <n v="8469"/>
    <x v="345"/>
    <x v="19"/>
    <n v="34"/>
    <n v="6"/>
    <x v="0"/>
    <x v="0"/>
    <s v="West"/>
    <x v="10"/>
    <s v="Elgin"/>
  </r>
  <r>
    <n v="8470"/>
    <x v="345"/>
    <x v="20"/>
    <n v="30"/>
    <n v="2"/>
    <x v="0"/>
    <x v="0"/>
    <s v="West"/>
    <x v="10"/>
    <s v="Elgin"/>
  </r>
  <r>
    <n v="8471"/>
    <x v="345"/>
    <x v="21"/>
    <n v="29"/>
    <n v="2"/>
    <x v="0"/>
    <x v="0"/>
    <s v="West"/>
    <x v="10"/>
    <s v="Elgin"/>
  </r>
  <r>
    <n v="8472"/>
    <x v="345"/>
    <x v="22"/>
    <n v="29"/>
    <n v="1"/>
    <x v="0"/>
    <x v="0"/>
    <s v="West"/>
    <x v="10"/>
    <s v="Elgin"/>
  </r>
  <r>
    <n v="8473"/>
    <x v="345"/>
    <x v="23"/>
    <n v="43"/>
    <n v="4"/>
    <x v="0"/>
    <x v="0"/>
    <s v="West"/>
    <x v="10"/>
    <s v="Elgin"/>
  </r>
  <r>
    <n v="8474"/>
    <x v="346"/>
    <x v="0"/>
    <n v="84"/>
    <n v="8"/>
    <x v="0"/>
    <x v="0"/>
    <s v="West"/>
    <x v="10"/>
    <s v="Huron Perth"/>
  </r>
  <r>
    <n v="8475"/>
    <x v="346"/>
    <x v="1"/>
    <n v="71"/>
    <n v="1"/>
    <x v="0"/>
    <x v="0"/>
    <s v="West"/>
    <x v="10"/>
    <s v="Huron Perth"/>
  </r>
  <r>
    <n v="8476"/>
    <x v="346"/>
    <x v="2"/>
    <n v="55"/>
    <n v="1"/>
    <x v="0"/>
    <x v="0"/>
    <s v="West"/>
    <x v="10"/>
    <s v="Huron Perth"/>
  </r>
  <r>
    <n v="8477"/>
    <x v="346"/>
    <x v="3"/>
    <n v="62"/>
    <n v="2"/>
    <x v="0"/>
    <x v="0"/>
    <s v="West"/>
    <x v="10"/>
    <s v="Huron Perth"/>
  </r>
  <r>
    <n v="8478"/>
    <x v="346"/>
    <x v="4"/>
    <n v="49"/>
    <n v="3"/>
    <x v="0"/>
    <x v="0"/>
    <s v="West"/>
    <x v="10"/>
    <s v="Huron Perth"/>
  </r>
  <r>
    <n v="8479"/>
    <x v="346"/>
    <x v="5"/>
    <n v="24"/>
    <n v="0"/>
    <x v="0"/>
    <x v="0"/>
    <s v="West"/>
    <x v="10"/>
    <s v="Huron Perth"/>
  </r>
  <r>
    <n v="8480"/>
    <x v="346"/>
    <x v="6"/>
    <n v="11"/>
    <n v="1"/>
    <x v="0"/>
    <x v="0"/>
    <s v="West"/>
    <x v="10"/>
    <s v="Huron Perth"/>
  </r>
  <r>
    <n v="8481"/>
    <x v="346"/>
    <x v="7"/>
    <n v="16"/>
    <n v="2"/>
    <x v="0"/>
    <x v="0"/>
    <s v="West"/>
    <x v="10"/>
    <s v="Huron Perth"/>
  </r>
  <r>
    <n v="8482"/>
    <x v="346"/>
    <x v="8"/>
    <n v="11"/>
    <n v="2"/>
    <x v="0"/>
    <x v="0"/>
    <s v="West"/>
    <x v="10"/>
    <s v="Huron Perth"/>
  </r>
  <r>
    <n v="8483"/>
    <x v="346"/>
    <x v="9"/>
    <n v="8"/>
    <n v="4"/>
    <x v="0"/>
    <x v="0"/>
    <s v="West"/>
    <x v="10"/>
    <s v="Huron Perth"/>
  </r>
  <r>
    <n v="8484"/>
    <x v="346"/>
    <x v="10"/>
    <n v="14"/>
    <n v="2"/>
    <x v="0"/>
    <x v="0"/>
    <s v="West"/>
    <x v="10"/>
    <s v="Huron Perth"/>
  </r>
  <r>
    <n v="8485"/>
    <x v="346"/>
    <x v="11"/>
    <n v="11"/>
    <n v="4"/>
    <x v="0"/>
    <x v="0"/>
    <s v="West"/>
    <x v="10"/>
    <s v="Huron Perth"/>
  </r>
  <r>
    <n v="8486"/>
    <x v="346"/>
    <x v="12"/>
    <n v="19"/>
    <n v="2"/>
    <x v="0"/>
    <x v="0"/>
    <s v="West"/>
    <x v="10"/>
    <s v="Huron Perth"/>
  </r>
  <r>
    <n v="8487"/>
    <x v="346"/>
    <x v="13"/>
    <n v="85"/>
    <n v="8"/>
    <x v="0"/>
    <x v="0"/>
    <s v="West"/>
    <x v="10"/>
    <s v="Huron Perth"/>
  </r>
  <r>
    <n v="8488"/>
    <x v="346"/>
    <x v="14"/>
    <n v="33"/>
    <n v="6"/>
    <x v="0"/>
    <x v="0"/>
    <s v="West"/>
    <x v="10"/>
    <s v="Huron Perth"/>
  </r>
  <r>
    <n v="8489"/>
    <x v="346"/>
    <x v="15"/>
    <n v="44"/>
    <n v="6"/>
    <x v="0"/>
    <x v="0"/>
    <s v="West"/>
    <x v="10"/>
    <s v="Huron Perth"/>
  </r>
  <r>
    <n v="8490"/>
    <x v="346"/>
    <x v="16"/>
    <n v="33"/>
    <n v="1"/>
    <x v="0"/>
    <x v="0"/>
    <s v="West"/>
    <x v="10"/>
    <s v="Huron Perth"/>
  </r>
  <r>
    <n v="8491"/>
    <x v="346"/>
    <x v="17"/>
    <n v="49"/>
    <n v="3"/>
    <x v="0"/>
    <x v="0"/>
    <s v="West"/>
    <x v="10"/>
    <s v="Huron Perth"/>
  </r>
  <r>
    <n v="8492"/>
    <x v="346"/>
    <x v="18"/>
    <n v="51"/>
    <n v="8"/>
    <x v="0"/>
    <x v="0"/>
    <s v="West"/>
    <x v="10"/>
    <s v="Huron Perth"/>
  </r>
  <r>
    <n v="8493"/>
    <x v="346"/>
    <x v="19"/>
    <n v="41"/>
    <n v="6"/>
    <x v="0"/>
    <x v="0"/>
    <s v="West"/>
    <x v="10"/>
    <s v="Huron Perth"/>
  </r>
  <r>
    <n v="8494"/>
    <x v="346"/>
    <x v="20"/>
    <n v="24"/>
    <n v="1"/>
    <x v="0"/>
    <x v="0"/>
    <s v="West"/>
    <x v="10"/>
    <s v="Huron Perth"/>
  </r>
  <r>
    <n v="8495"/>
    <x v="346"/>
    <x v="21"/>
    <n v="21"/>
    <n v="0"/>
    <x v="0"/>
    <x v="0"/>
    <s v="West"/>
    <x v="10"/>
    <s v="Huron Perth"/>
  </r>
  <r>
    <n v="8496"/>
    <x v="346"/>
    <x v="22"/>
    <n v="20"/>
    <n v="5"/>
    <x v="0"/>
    <x v="0"/>
    <s v="West"/>
    <x v="10"/>
    <s v="Huron Perth"/>
  </r>
  <r>
    <n v="8497"/>
    <x v="346"/>
    <x v="23"/>
    <n v="28"/>
    <n v="7"/>
    <x v="0"/>
    <x v="0"/>
    <s v="West"/>
    <x v="10"/>
    <s v="Huron Perth"/>
  </r>
  <r>
    <n v="8498"/>
    <x v="347"/>
    <x v="0"/>
    <n v="104"/>
    <n v="19"/>
    <x v="0"/>
    <x v="0"/>
    <s v="West"/>
    <x v="11"/>
    <s v="Lambton"/>
  </r>
  <r>
    <n v="8499"/>
    <x v="347"/>
    <x v="1"/>
    <n v="109"/>
    <n v="12"/>
    <x v="0"/>
    <x v="0"/>
    <s v="West"/>
    <x v="11"/>
    <s v="Lambton"/>
  </r>
  <r>
    <n v="8500"/>
    <x v="347"/>
    <x v="2"/>
    <n v="71"/>
    <n v="13"/>
    <x v="0"/>
    <x v="0"/>
    <s v="West"/>
    <x v="11"/>
    <s v="Lambton"/>
  </r>
  <r>
    <n v="8501"/>
    <x v="347"/>
    <x v="3"/>
    <n v="43"/>
    <n v="11"/>
    <x v="0"/>
    <x v="0"/>
    <s v="West"/>
    <x v="11"/>
    <s v="Lambton"/>
  </r>
  <r>
    <n v="8502"/>
    <x v="347"/>
    <x v="4"/>
    <n v="19"/>
    <n v="5"/>
    <x v="0"/>
    <x v="0"/>
    <s v="West"/>
    <x v="11"/>
    <s v="Lambton"/>
  </r>
  <r>
    <n v="8503"/>
    <x v="347"/>
    <x v="5"/>
    <n v="22"/>
    <n v="2"/>
    <x v="0"/>
    <x v="0"/>
    <s v="West"/>
    <x v="11"/>
    <s v="Lambton"/>
  </r>
  <r>
    <n v="8504"/>
    <x v="347"/>
    <x v="6"/>
    <n v="11"/>
    <n v="2"/>
    <x v="0"/>
    <x v="0"/>
    <s v="West"/>
    <x v="11"/>
    <s v="Lambton"/>
  </r>
  <r>
    <n v="8505"/>
    <x v="347"/>
    <x v="7"/>
    <n v="5"/>
    <n v="0"/>
    <x v="0"/>
    <x v="0"/>
    <s v="West"/>
    <x v="11"/>
    <s v="Lambton"/>
  </r>
  <r>
    <n v="8506"/>
    <x v="347"/>
    <x v="8"/>
    <n v="9"/>
    <n v="0"/>
    <x v="0"/>
    <x v="0"/>
    <s v="West"/>
    <x v="11"/>
    <s v="Lambton"/>
  </r>
  <r>
    <n v="8507"/>
    <x v="347"/>
    <x v="9"/>
    <n v="9"/>
    <n v="1"/>
    <x v="0"/>
    <x v="0"/>
    <s v="West"/>
    <x v="11"/>
    <s v="Lambton"/>
  </r>
  <r>
    <n v="8508"/>
    <x v="347"/>
    <x v="10"/>
    <n v="13"/>
    <n v="2"/>
    <x v="0"/>
    <x v="0"/>
    <s v="West"/>
    <x v="11"/>
    <s v="Lambton"/>
  </r>
  <r>
    <n v="8509"/>
    <x v="347"/>
    <x v="11"/>
    <n v="10"/>
    <n v="2"/>
    <x v="0"/>
    <x v="0"/>
    <s v="West"/>
    <x v="11"/>
    <s v="Lambton"/>
  </r>
  <r>
    <n v="8510"/>
    <x v="347"/>
    <x v="12"/>
    <n v="16"/>
    <n v="2"/>
    <x v="0"/>
    <x v="0"/>
    <s v="West"/>
    <x v="11"/>
    <s v="Lambton"/>
  </r>
  <r>
    <n v="8511"/>
    <x v="347"/>
    <x v="13"/>
    <n v="14"/>
    <n v="4"/>
    <x v="0"/>
    <x v="0"/>
    <s v="West"/>
    <x v="11"/>
    <s v="Lambton"/>
  </r>
  <r>
    <n v="8512"/>
    <x v="347"/>
    <x v="14"/>
    <n v="28"/>
    <n v="7"/>
    <x v="0"/>
    <x v="0"/>
    <s v="West"/>
    <x v="11"/>
    <s v="Lambton"/>
  </r>
  <r>
    <n v="8513"/>
    <x v="347"/>
    <x v="15"/>
    <n v="27"/>
    <n v="3"/>
    <x v="0"/>
    <x v="0"/>
    <s v="West"/>
    <x v="11"/>
    <s v="Lambton"/>
  </r>
  <r>
    <n v="8514"/>
    <x v="347"/>
    <x v="16"/>
    <n v="34"/>
    <n v="3"/>
    <x v="0"/>
    <x v="0"/>
    <s v="West"/>
    <x v="11"/>
    <s v="Lambton"/>
  </r>
  <r>
    <n v="8515"/>
    <x v="347"/>
    <x v="17"/>
    <n v="28"/>
    <n v="4"/>
    <x v="0"/>
    <x v="0"/>
    <s v="West"/>
    <x v="11"/>
    <s v="Lambton"/>
  </r>
  <r>
    <n v="8516"/>
    <x v="347"/>
    <x v="18"/>
    <n v="39"/>
    <n v="4"/>
    <x v="0"/>
    <x v="0"/>
    <s v="West"/>
    <x v="11"/>
    <s v="Lambton"/>
  </r>
  <r>
    <n v="8517"/>
    <x v="347"/>
    <x v="19"/>
    <n v="40"/>
    <n v="1"/>
    <x v="0"/>
    <x v="0"/>
    <s v="West"/>
    <x v="11"/>
    <s v="Lambton"/>
  </r>
  <r>
    <n v="8518"/>
    <x v="347"/>
    <x v="20"/>
    <n v="19"/>
    <n v="1"/>
    <x v="0"/>
    <x v="0"/>
    <s v="West"/>
    <x v="11"/>
    <s v="Lambton"/>
  </r>
  <r>
    <n v="8519"/>
    <x v="347"/>
    <x v="21"/>
    <n v="20"/>
    <n v="4"/>
    <x v="0"/>
    <x v="0"/>
    <s v="West"/>
    <x v="11"/>
    <s v="Lambton"/>
  </r>
  <r>
    <n v="8520"/>
    <x v="347"/>
    <x v="22"/>
    <n v="33"/>
    <n v="5"/>
    <x v="0"/>
    <x v="0"/>
    <s v="West"/>
    <x v="11"/>
    <s v="Lambton"/>
  </r>
  <r>
    <n v="8521"/>
    <x v="347"/>
    <x v="23"/>
    <n v="37"/>
    <n v="1"/>
    <x v="0"/>
    <x v="0"/>
    <s v="West"/>
    <x v="11"/>
    <s v="Lambton"/>
  </r>
  <r>
    <n v="8522"/>
    <x v="348"/>
    <x v="0"/>
    <n v="79"/>
    <n v="1"/>
    <x v="0"/>
    <x v="0"/>
    <s v="West"/>
    <x v="11"/>
    <s v="Tecumseh Lakeshore Amherstburg LaSalle"/>
  </r>
  <r>
    <n v="8523"/>
    <x v="348"/>
    <x v="1"/>
    <n v="76"/>
    <n v="7"/>
    <x v="0"/>
    <x v="0"/>
    <s v="West"/>
    <x v="11"/>
    <s v="Tecumseh Lakeshore Amherstburg LaSalle"/>
  </r>
  <r>
    <n v="8524"/>
    <x v="348"/>
    <x v="2"/>
    <n v="64"/>
    <n v="4"/>
    <x v="0"/>
    <x v="0"/>
    <s v="West"/>
    <x v="11"/>
    <s v="Tecumseh Lakeshore Amherstburg LaSalle"/>
  </r>
  <r>
    <n v="8525"/>
    <x v="348"/>
    <x v="3"/>
    <n v="52"/>
    <n v="7"/>
    <x v="0"/>
    <x v="0"/>
    <s v="West"/>
    <x v="11"/>
    <s v="Tecumseh Lakeshore Amherstburg LaSalle"/>
  </r>
  <r>
    <n v="8526"/>
    <x v="348"/>
    <x v="4"/>
    <n v="57"/>
    <n v="6"/>
    <x v="0"/>
    <x v="0"/>
    <s v="West"/>
    <x v="11"/>
    <s v="Tecumseh Lakeshore Amherstburg LaSalle"/>
  </r>
  <r>
    <n v="8527"/>
    <x v="348"/>
    <x v="5"/>
    <n v="28"/>
    <n v="5"/>
    <x v="0"/>
    <x v="0"/>
    <s v="West"/>
    <x v="11"/>
    <s v="Tecumseh Lakeshore Amherstburg LaSalle"/>
  </r>
  <r>
    <n v="8528"/>
    <x v="348"/>
    <x v="6"/>
    <n v="14"/>
    <n v="0"/>
    <x v="0"/>
    <x v="0"/>
    <s v="West"/>
    <x v="11"/>
    <s v="Tecumseh Lakeshore Amherstburg LaSalle"/>
  </r>
  <r>
    <n v="8529"/>
    <x v="348"/>
    <x v="7"/>
    <n v="13"/>
    <n v="5"/>
    <x v="0"/>
    <x v="0"/>
    <s v="West"/>
    <x v="11"/>
    <s v="Tecumseh Lakeshore Amherstburg LaSalle"/>
  </r>
  <r>
    <n v="8530"/>
    <x v="348"/>
    <x v="8"/>
    <n v="6"/>
    <n v="1"/>
    <x v="0"/>
    <x v="0"/>
    <s v="West"/>
    <x v="11"/>
    <s v="Tecumseh Lakeshore Amherstburg LaSalle"/>
  </r>
  <r>
    <n v="8531"/>
    <x v="348"/>
    <x v="9"/>
    <n v="7"/>
    <n v="2"/>
    <x v="0"/>
    <x v="0"/>
    <s v="West"/>
    <x v="11"/>
    <s v="Tecumseh Lakeshore Amherstburg LaSalle"/>
  </r>
  <r>
    <n v="8532"/>
    <x v="348"/>
    <x v="10"/>
    <n v="35"/>
    <n v="3"/>
    <x v="0"/>
    <x v="0"/>
    <s v="West"/>
    <x v="11"/>
    <s v="Tecumseh Lakeshore Amherstburg LaSalle"/>
  </r>
  <r>
    <n v="8533"/>
    <x v="348"/>
    <x v="11"/>
    <n v="20"/>
    <n v="3"/>
    <x v="0"/>
    <x v="0"/>
    <s v="West"/>
    <x v="11"/>
    <s v="Tecumseh Lakeshore Amherstburg LaSalle"/>
  </r>
  <r>
    <n v="8534"/>
    <x v="348"/>
    <x v="12"/>
    <n v="15"/>
    <n v="2"/>
    <x v="0"/>
    <x v="0"/>
    <s v="West"/>
    <x v="11"/>
    <s v="Tecumseh Lakeshore Amherstburg LaSalle"/>
  </r>
  <r>
    <n v="8535"/>
    <x v="348"/>
    <x v="13"/>
    <n v="10"/>
    <n v="4"/>
    <x v="0"/>
    <x v="0"/>
    <s v="West"/>
    <x v="11"/>
    <s v="Tecumseh Lakeshore Amherstburg LaSalle"/>
  </r>
  <r>
    <n v="8536"/>
    <x v="348"/>
    <x v="14"/>
    <n v="29"/>
    <n v="4"/>
    <x v="0"/>
    <x v="0"/>
    <s v="West"/>
    <x v="11"/>
    <s v="Tecumseh Lakeshore Amherstburg LaSalle"/>
  </r>
  <r>
    <n v="8537"/>
    <x v="348"/>
    <x v="15"/>
    <n v="20"/>
    <n v="5"/>
    <x v="0"/>
    <x v="0"/>
    <s v="West"/>
    <x v="11"/>
    <s v="Tecumseh Lakeshore Amherstburg LaSalle"/>
  </r>
  <r>
    <n v="8538"/>
    <x v="348"/>
    <x v="16"/>
    <n v="21"/>
    <n v="4"/>
    <x v="0"/>
    <x v="0"/>
    <s v="West"/>
    <x v="11"/>
    <s v="Tecumseh Lakeshore Amherstburg LaSalle"/>
  </r>
  <r>
    <n v="8539"/>
    <x v="348"/>
    <x v="17"/>
    <n v="39"/>
    <n v="5"/>
    <x v="0"/>
    <x v="0"/>
    <s v="West"/>
    <x v="11"/>
    <s v="Tecumseh Lakeshore Amherstburg LaSalle"/>
  </r>
  <r>
    <n v="8540"/>
    <x v="348"/>
    <x v="18"/>
    <n v="37"/>
    <n v="7"/>
    <x v="0"/>
    <x v="0"/>
    <s v="West"/>
    <x v="11"/>
    <s v="Tecumseh Lakeshore Amherstburg LaSalle"/>
  </r>
  <r>
    <n v="8541"/>
    <x v="348"/>
    <x v="19"/>
    <n v="34"/>
    <n v="6"/>
    <x v="0"/>
    <x v="0"/>
    <s v="West"/>
    <x v="11"/>
    <s v="Tecumseh Lakeshore Amherstburg LaSalle"/>
  </r>
  <r>
    <n v="8542"/>
    <x v="348"/>
    <x v="20"/>
    <n v="28"/>
    <n v="2"/>
    <x v="0"/>
    <x v="0"/>
    <s v="West"/>
    <x v="11"/>
    <s v="Tecumseh Lakeshore Amherstburg LaSalle"/>
  </r>
  <r>
    <n v="8543"/>
    <x v="348"/>
    <x v="21"/>
    <n v="50"/>
    <n v="3"/>
    <x v="0"/>
    <x v="0"/>
    <s v="West"/>
    <x v="11"/>
    <s v="Tecumseh Lakeshore Amherstburg LaSalle"/>
  </r>
  <r>
    <n v="8544"/>
    <x v="348"/>
    <x v="22"/>
    <n v="40"/>
    <n v="5"/>
    <x v="0"/>
    <x v="0"/>
    <s v="West"/>
    <x v="11"/>
    <s v="Tecumseh Lakeshore Amherstburg LaSalle"/>
  </r>
  <r>
    <n v="8545"/>
    <x v="348"/>
    <x v="23"/>
    <n v="30"/>
    <n v="8"/>
    <x v="0"/>
    <x v="0"/>
    <s v="West"/>
    <x v="11"/>
    <s v="Tecumseh Lakeshore Amherstburg LaSalle"/>
  </r>
  <r>
    <n v="8546"/>
    <x v="349"/>
    <x v="0"/>
    <n v="87"/>
    <n v="3"/>
    <x v="0"/>
    <x v="0"/>
    <s v="West"/>
    <x v="11"/>
    <s v="Essex South Shore"/>
  </r>
  <r>
    <n v="8547"/>
    <x v="349"/>
    <x v="1"/>
    <n v="89"/>
    <n v="3"/>
    <x v="0"/>
    <x v="0"/>
    <s v="West"/>
    <x v="11"/>
    <s v="Essex South Shore"/>
  </r>
  <r>
    <n v="8548"/>
    <x v="349"/>
    <x v="2"/>
    <n v="66"/>
    <n v="5"/>
    <x v="0"/>
    <x v="0"/>
    <s v="West"/>
    <x v="11"/>
    <s v="Essex South Shore"/>
  </r>
  <r>
    <n v="8549"/>
    <x v="349"/>
    <x v="3"/>
    <n v="58"/>
    <n v="5"/>
    <x v="0"/>
    <x v="0"/>
    <s v="West"/>
    <x v="11"/>
    <s v="Essex South Shore"/>
  </r>
  <r>
    <n v="8550"/>
    <x v="349"/>
    <x v="4"/>
    <n v="40"/>
    <n v="7"/>
    <x v="0"/>
    <x v="0"/>
    <s v="West"/>
    <x v="11"/>
    <s v="Essex South Shore"/>
  </r>
  <r>
    <n v="8551"/>
    <x v="349"/>
    <x v="5"/>
    <n v="29"/>
    <n v="1"/>
    <x v="0"/>
    <x v="0"/>
    <s v="West"/>
    <x v="11"/>
    <s v="Essex South Shore"/>
  </r>
  <r>
    <n v="8552"/>
    <x v="349"/>
    <x v="6"/>
    <n v="16"/>
    <n v="2"/>
    <x v="0"/>
    <x v="0"/>
    <s v="West"/>
    <x v="11"/>
    <s v="Essex South Shore"/>
  </r>
  <r>
    <n v="8553"/>
    <x v="349"/>
    <x v="7"/>
    <n v="14"/>
    <n v="1"/>
    <x v="0"/>
    <x v="0"/>
    <s v="West"/>
    <x v="11"/>
    <s v="Essex South Shore"/>
  </r>
  <r>
    <n v="8554"/>
    <x v="349"/>
    <x v="8"/>
    <n v="10"/>
    <n v="3"/>
    <x v="0"/>
    <x v="0"/>
    <s v="West"/>
    <x v="11"/>
    <s v="Essex South Shore"/>
  </r>
  <r>
    <n v="8555"/>
    <x v="349"/>
    <x v="9"/>
    <n v="8"/>
    <n v="4"/>
    <x v="0"/>
    <x v="0"/>
    <s v="West"/>
    <x v="11"/>
    <s v="Essex South Shore"/>
  </r>
  <r>
    <n v="8556"/>
    <x v="349"/>
    <x v="10"/>
    <n v="9"/>
    <n v="2"/>
    <x v="0"/>
    <x v="0"/>
    <s v="West"/>
    <x v="11"/>
    <s v="Essex South Shore"/>
  </r>
  <r>
    <n v="8557"/>
    <x v="349"/>
    <x v="11"/>
    <n v="15"/>
    <n v="0"/>
    <x v="0"/>
    <x v="0"/>
    <s v="West"/>
    <x v="11"/>
    <s v="Essex South Shore"/>
  </r>
  <r>
    <n v="8558"/>
    <x v="349"/>
    <x v="12"/>
    <n v="18"/>
    <n v="1"/>
    <x v="0"/>
    <x v="0"/>
    <s v="West"/>
    <x v="11"/>
    <s v="Essex South Shore"/>
  </r>
  <r>
    <n v="8559"/>
    <x v="349"/>
    <x v="13"/>
    <n v="16"/>
    <n v="2"/>
    <x v="0"/>
    <x v="0"/>
    <s v="West"/>
    <x v="11"/>
    <s v="Essex South Shore"/>
  </r>
  <r>
    <n v="8560"/>
    <x v="349"/>
    <x v="14"/>
    <n v="25"/>
    <n v="7"/>
    <x v="0"/>
    <x v="0"/>
    <s v="West"/>
    <x v="11"/>
    <s v="Essex South Shore"/>
  </r>
  <r>
    <n v="8561"/>
    <x v="349"/>
    <x v="15"/>
    <n v="31"/>
    <n v="2"/>
    <x v="0"/>
    <x v="0"/>
    <s v="West"/>
    <x v="11"/>
    <s v="Essex South Shore"/>
  </r>
  <r>
    <n v="8562"/>
    <x v="349"/>
    <x v="16"/>
    <n v="36"/>
    <n v="3"/>
    <x v="0"/>
    <x v="0"/>
    <s v="West"/>
    <x v="11"/>
    <s v="Essex South Shore"/>
  </r>
  <r>
    <n v="8563"/>
    <x v="349"/>
    <x v="17"/>
    <n v="36"/>
    <n v="0"/>
    <x v="0"/>
    <x v="0"/>
    <s v="West"/>
    <x v="11"/>
    <s v="Essex South Shore"/>
  </r>
  <r>
    <n v="8564"/>
    <x v="349"/>
    <x v="18"/>
    <n v="36"/>
    <n v="0"/>
    <x v="0"/>
    <x v="0"/>
    <s v="West"/>
    <x v="11"/>
    <s v="Essex South Shore"/>
  </r>
  <r>
    <n v="8565"/>
    <x v="349"/>
    <x v="19"/>
    <n v="32"/>
    <n v="0"/>
    <x v="0"/>
    <x v="0"/>
    <s v="West"/>
    <x v="11"/>
    <s v="Essex South Shore"/>
  </r>
  <r>
    <n v="8566"/>
    <x v="349"/>
    <x v="20"/>
    <n v="31"/>
    <n v="3"/>
    <x v="0"/>
    <x v="0"/>
    <s v="West"/>
    <x v="11"/>
    <s v="Essex South Shore"/>
  </r>
  <r>
    <n v="8567"/>
    <x v="349"/>
    <x v="21"/>
    <n v="23"/>
    <n v="5"/>
    <x v="0"/>
    <x v="0"/>
    <s v="West"/>
    <x v="11"/>
    <s v="Essex South Shore"/>
  </r>
  <r>
    <n v="8568"/>
    <x v="349"/>
    <x v="22"/>
    <n v="51"/>
    <n v="2"/>
    <x v="0"/>
    <x v="0"/>
    <s v="West"/>
    <x v="11"/>
    <s v="Essex South Shore"/>
  </r>
  <r>
    <n v="8569"/>
    <x v="349"/>
    <x v="23"/>
    <n v="27"/>
    <n v="2"/>
    <x v="0"/>
    <x v="0"/>
    <s v="West"/>
    <x v="11"/>
    <s v="Essex South Shore"/>
  </r>
  <r>
    <n v="8573"/>
    <x v="350"/>
    <x v="0"/>
    <n v="31"/>
    <n v="1"/>
    <x v="0"/>
    <x v="0"/>
    <s v="West"/>
    <x v="6"/>
    <s v="Haldimand Norfolk"/>
  </r>
  <r>
    <n v="8574"/>
    <x v="350"/>
    <x v="1"/>
    <n v="12"/>
    <n v="1"/>
    <x v="0"/>
    <x v="0"/>
    <s v="West"/>
    <x v="6"/>
    <s v="Haldimand Norfolk"/>
  </r>
  <r>
    <n v="8575"/>
    <x v="350"/>
    <x v="2"/>
    <n v="8"/>
    <n v="1"/>
    <x v="0"/>
    <x v="0"/>
    <s v="West"/>
    <x v="6"/>
    <s v="Haldimand Norfolk"/>
  </r>
  <r>
    <n v="8576"/>
    <x v="350"/>
    <x v="3"/>
    <n v="12"/>
    <n v="1"/>
    <x v="0"/>
    <x v="0"/>
    <s v="West"/>
    <x v="6"/>
    <s v="Haldimand Norfolk"/>
  </r>
  <r>
    <n v="8577"/>
    <x v="350"/>
    <x v="4"/>
    <n v="32"/>
    <n v="3"/>
    <x v="0"/>
    <x v="0"/>
    <s v="West"/>
    <x v="6"/>
    <s v="Haldimand Norfolk"/>
  </r>
  <r>
    <n v="8578"/>
    <x v="350"/>
    <x v="5"/>
    <n v="9"/>
    <n v="1"/>
    <x v="0"/>
    <x v="0"/>
    <s v="West"/>
    <x v="6"/>
    <s v="Haldimand Norfolk"/>
  </r>
  <r>
    <n v="8579"/>
    <x v="350"/>
    <x v="6"/>
    <n v="5"/>
    <n v="0"/>
    <x v="0"/>
    <x v="0"/>
    <s v="West"/>
    <x v="6"/>
    <s v="Haldimand Norfolk"/>
  </r>
  <r>
    <n v="8580"/>
    <x v="350"/>
    <x v="7"/>
    <n v="7"/>
    <n v="2"/>
    <x v="0"/>
    <x v="0"/>
    <s v="West"/>
    <x v="6"/>
    <s v="Haldimand Norfolk"/>
  </r>
  <r>
    <n v="8581"/>
    <x v="350"/>
    <x v="8"/>
    <n v="3"/>
    <n v="0"/>
    <x v="0"/>
    <x v="0"/>
    <s v="West"/>
    <x v="6"/>
    <s v="Haldimand Norfolk"/>
  </r>
  <r>
    <n v="8582"/>
    <x v="350"/>
    <x v="9"/>
    <n v="6"/>
    <n v="2"/>
    <x v="0"/>
    <x v="0"/>
    <s v="West"/>
    <x v="6"/>
    <s v="Haldimand Norfolk"/>
  </r>
  <r>
    <n v="8583"/>
    <x v="350"/>
    <x v="10"/>
    <n v="8"/>
    <n v="0"/>
    <x v="0"/>
    <x v="0"/>
    <s v="West"/>
    <x v="6"/>
    <s v="Haldimand Norfolk"/>
  </r>
  <r>
    <n v="8584"/>
    <x v="350"/>
    <x v="11"/>
    <n v="5"/>
    <n v="2"/>
    <x v="0"/>
    <x v="0"/>
    <s v="West"/>
    <x v="6"/>
    <s v="Haldimand Norfolk"/>
  </r>
  <r>
    <n v="8585"/>
    <x v="350"/>
    <x v="12"/>
    <n v="12"/>
    <n v="2"/>
    <x v="0"/>
    <x v="0"/>
    <s v="West"/>
    <x v="6"/>
    <s v="Haldimand Norfolk"/>
  </r>
  <r>
    <n v="8586"/>
    <x v="350"/>
    <x v="13"/>
    <n v="5"/>
    <n v="3"/>
    <x v="0"/>
    <x v="0"/>
    <s v="West"/>
    <x v="6"/>
    <s v="Haldimand Norfolk"/>
  </r>
  <r>
    <n v="8587"/>
    <x v="350"/>
    <x v="14"/>
    <n v="11"/>
    <n v="2"/>
    <x v="0"/>
    <x v="0"/>
    <s v="West"/>
    <x v="6"/>
    <s v="Haldimand Norfolk"/>
  </r>
  <r>
    <n v="8588"/>
    <x v="350"/>
    <x v="15"/>
    <n v="8"/>
    <n v="1"/>
    <x v="0"/>
    <x v="0"/>
    <s v="West"/>
    <x v="6"/>
    <s v="Haldimand Norfolk"/>
  </r>
  <r>
    <n v="8589"/>
    <x v="350"/>
    <x v="16"/>
    <n v="21"/>
    <n v="3"/>
    <x v="0"/>
    <x v="0"/>
    <s v="West"/>
    <x v="6"/>
    <s v="Haldimand Norfolk"/>
  </r>
  <r>
    <n v="8590"/>
    <x v="350"/>
    <x v="17"/>
    <n v="8"/>
    <n v="1"/>
    <x v="0"/>
    <x v="0"/>
    <s v="West"/>
    <x v="6"/>
    <s v="Haldimand Norfolk"/>
  </r>
  <r>
    <n v="8591"/>
    <x v="350"/>
    <x v="18"/>
    <n v="10"/>
    <n v="3"/>
    <x v="0"/>
    <x v="0"/>
    <s v="West"/>
    <x v="6"/>
    <s v="Haldimand Norfolk"/>
  </r>
  <r>
    <n v="8592"/>
    <x v="350"/>
    <x v="19"/>
    <n v="13"/>
    <n v="6"/>
    <x v="0"/>
    <x v="0"/>
    <s v="West"/>
    <x v="6"/>
    <s v="Haldimand Norfolk"/>
  </r>
  <r>
    <n v="8593"/>
    <x v="350"/>
    <x v="20"/>
    <n v="6"/>
    <n v="0"/>
    <x v="0"/>
    <x v="0"/>
    <s v="West"/>
    <x v="6"/>
    <s v="Haldimand Norfolk"/>
  </r>
  <r>
    <n v="8594"/>
    <x v="350"/>
    <x v="21"/>
    <n v="5"/>
    <n v="1"/>
    <x v="0"/>
    <x v="0"/>
    <s v="West"/>
    <x v="6"/>
    <s v="Haldimand Norfolk"/>
  </r>
  <r>
    <n v="8595"/>
    <x v="350"/>
    <x v="22"/>
    <n v="7"/>
    <n v="3"/>
    <x v="0"/>
    <x v="0"/>
    <s v="West"/>
    <x v="6"/>
    <s v="Haldimand Norfolk"/>
  </r>
  <r>
    <n v="8596"/>
    <x v="350"/>
    <x v="23"/>
    <n v="11"/>
    <n v="3"/>
    <x v="0"/>
    <x v="0"/>
    <s v="West"/>
    <x v="6"/>
    <s v="Haldimand Norfolk"/>
  </r>
  <r>
    <n v="8598"/>
    <x v="351"/>
    <x v="0"/>
    <n v="9"/>
    <n v="0"/>
    <x v="0"/>
    <x v="0"/>
    <s v="West"/>
    <x v="9"/>
    <s v="Guelph-Puslinch"/>
  </r>
  <r>
    <n v="8599"/>
    <x v="351"/>
    <x v="1"/>
    <n v="3"/>
    <n v="0"/>
    <x v="0"/>
    <x v="0"/>
    <s v="West"/>
    <x v="9"/>
    <s v="Guelph-Puslinch"/>
  </r>
  <r>
    <n v="8600"/>
    <x v="351"/>
    <x v="2"/>
    <n v="4"/>
    <n v="0"/>
    <x v="0"/>
    <x v="0"/>
    <s v="West"/>
    <x v="9"/>
    <s v="Guelph-Puslinch"/>
  </r>
  <r>
    <n v="8601"/>
    <x v="351"/>
    <x v="3"/>
    <n v="3"/>
    <n v="0"/>
    <x v="0"/>
    <x v="0"/>
    <s v="West"/>
    <x v="9"/>
    <s v="Guelph-Puslinch"/>
  </r>
  <r>
    <n v="8602"/>
    <x v="351"/>
    <x v="4"/>
    <n v="4"/>
    <n v="0"/>
    <x v="0"/>
    <x v="0"/>
    <s v="West"/>
    <x v="9"/>
    <s v="Guelph-Puslinch"/>
  </r>
  <r>
    <n v="8603"/>
    <x v="351"/>
    <x v="5"/>
    <n v="2"/>
    <n v="0"/>
    <x v="0"/>
    <x v="0"/>
    <s v="West"/>
    <x v="9"/>
    <s v="Guelph-Puslinch"/>
  </r>
  <r>
    <n v="8604"/>
    <x v="351"/>
    <x v="6"/>
    <n v="3"/>
    <n v="0"/>
    <x v="0"/>
    <x v="0"/>
    <s v="West"/>
    <x v="9"/>
    <s v="Guelph-Puslinch"/>
  </r>
  <r>
    <n v="8605"/>
    <x v="351"/>
    <x v="8"/>
    <n v="2"/>
    <n v="0"/>
    <x v="0"/>
    <x v="0"/>
    <s v="West"/>
    <x v="9"/>
    <s v="Guelph-Puslinch"/>
  </r>
  <r>
    <n v="8606"/>
    <x v="351"/>
    <x v="10"/>
    <n v="1"/>
    <n v="0"/>
    <x v="0"/>
    <x v="0"/>
    <s v="West"/>
    <x v="9"/>
    <s v="Guelph-Puslinch"/>
  </r>
  <r>
    <n v="8607"/>
    <x v="351"/>
    <x v="12"/>
    <n v="2"/>
    <n v="0"/>
    <x v="0"/>
    <x v="0"/>
    <s v="West"/>
    <x v="9"/>
    <s v="Guelph-Puslinch"/>
  </r>
  <r>
    <n v="8608"/>
    <x v="351"/>
    <x v="13"/>
    <n v="2"/>
    <n v="0"/>
    <x v="0"/>
    <x v="0"/>
    <s v="West"/>
    <x v="9"/>
    <s v="Guelph-Puslinch"/>
  </r>
  <r>
    <n v="8609"/>
    <x v="351"/>
    <x v="14"/>
    <n v="1"/>
    <n v="0"/>
    <x v="0"/>
    <x v="0"/>
    <s v="West"/>
    <x v="9"/>
    <s v="Guelph-Puslinch"/>
  </r>
  <r>
    <n v="8610"/>
    <x v="351"/>
    <x v="15"/>
    <n v="4"/>
    <n v="0"/>
    <x v="0"/>
    <x v="0"/>
    <s v="West"/>
    <x v="9"/>
    <s v="Guelph-Puslinch"/>
  </r>
  <r>
    <n v="8611"/>
    <x v="351"/>
    <x v="16"/>
    <n v="2"/>
    <n v="0"/>
    <x v="0"/>
    <x v="0"/>
    <s v="West"/>
    <x v="9"/>
    <s v="Guelph-Puslinch"/>
  </r>
  <r>
    <n v="8612"/>
    <x v="351"/>
    <x v="17"/>
    <n v="3"/>
    <n v="0"/>
    <x v="0"/>
    <x v="0"/>
    <s v="West"/>
    <x v="9"/>
    <s v="Guelph-Puslinch"/>
  </r>
  <r>
    <n v="8613"/>
    <x v="351"/>
    <x v="18"/>
    <n v="2"/>
    <n v="0"/>
    <x v="0"/>
    <x v="0"/>
    <s v="West"/>
    <x v="9"/>
    <s v="Guelph-Puslinch"/>
  </r>
  <r>
    <n v="8614"/>
    <x v="351"/>
    <x v="19"/>
    <n v="2"/>
    <n v="0"/>
    <x v="0"/>
    <x v="0"/>
    <s v="West"/>
    <x v="9"/>
    <s v="Guelph-Puslinch"/>
  </r>
  <r>
    <n v="8615"/>
    <x v="351"/>
    <x v="20"/>
    <n v="1"/>
    <n v="0"/>
    <x v="0"/>
    <x v="0"/>
    <s v="West"/>
    <x v="9"/>
    <s v="Guelph-Puslinch"/>
  </r>
  <r>
    <n v="8616"/>
    <x v="351"/>
    <x v="22"/>
    <n v="2"/>
    <n v="1"/>
    <x v="0"/>
    <x v="0"/>
    <s v="West"/>
    <x v="9"/>
    <s v="Guelph-Puslinch"/>
  </r>
  <r>
    <n v="8617"/>
    <x v="351"/>
    <x v="23"/>
    <n v="2"/>
    <n v="0"/>
    <x v="0"/>
    <x v="0"/>
    <s v="West"/>
    <x v="9"/>
    <s v="Guelph-Puslinch"/>
  </r>
  <r>
    <n v="8618"/>
    <x v="352"/>
    <x v="0"/>
    <n v="63"/>
    <n v="2"/>
    <x v="0"/>
    <x v="0"/>
    <s v="West"/>
    <x v="9"/>
    <s v="Guelph-Puslinch"/>
  </r>
  <r>
    <n v="8619"/>
    <x v="352"/>
    <x v="1"/>
    <n v="71"/>
    <n v="4"/>
    <x v="0"/>
    <x v="0"/>
    <s v="West"/>
    <x v="9"/>
    <s v="Guelph-Puslinch"/>
  </r>
  <r>
    <n v="8620"/>
    <x v="352"/>
    <x v="2"/>
    <n v="56"/>
    <n v="2"/>
    <x v="0"/>
    <x v="0"/>
    <s v="West"/>
    <x v="9"/>
    <s v="Guelph-Puslinch"/>
  </r>
  <r>
    <n v="8621"/>
    <x v="352"/>
    <x v="3"/>
    <n v="43"/>
    <n v="5"/>
    <x v="0"/>
    <x v="0"/>
    <s v="West"/>
    <x v="9"/>
    <s v="Guelph-Puslinch"/>
  </r>
  <r>
    <n v="8622"/>
    <x v="352"/>
    <x v="4"/>
    <n v="25"/>
    <n v="1"/>
    <x v="0"/>
    <x v="0"/>
    <s v="West"/>
    <x v="9"/>
    <s v="Guelph-Puslinch"/>
  </r>
  <r>
    <n v="8623"/>
    <x v="352"/>
    <x v="5"/>
    <n v="17"/>
    <n v="1"/>
    <x v="0"/>
    <x v="0"/>
    <s v="West"/>
    <x v="9"/>
    <s v="Guelph-Puslinch"/>
  </r>
  <r>
    <n v="8624"/>
    <x v="352"/>
    <x v="6"/>
    <n v="10"/>
    <n v="1"/>
    <x v="0"/>
    <x v="0"/>
    <s v="West"/>
    <x v="9"/>
    <s v="Guelph-Puslinch"/>
  </r>
  <r>
    <n v="8625"/>
    <x v="352"/>
    <x v="7"/>
    <n v="9"/>
    <n v="0"/>
    <x v="0"/>
    <x v="0"/>
    <s v="West"/>
    <x v="9"/>
    <s v="Guelph-Puslinch"/>
  </r>
  <r>
    <n v="8626"/>
    <x v="352"/>
    <x v="8"/>
    <n v="12"/>
    <n v="0"/>
    <x v="0"/>
    <x v="0"/>
    <s v="West"/>
    <x v="9"/>
    <s v="Guelph-Puslinch"/>
  </r>
  <r>
    <n v="8627"/>
    <x v="352"/>
    <x v="9"/>
    <n v="5"/>
    <n v="1"/>
    <x v="0"/>
    <x v="0"/>
    <s v="West"/>
    <x v="9"/>
    <s v="Guelph-Puslinch"/>
  </r>
  <r>
    <n v="8628"/>
    <x v="352"/>
    <x v="10"/>
    <n v="6"/>
    <n v="0"/>
    <x v="0"/>
    <x v="0"/>
    <s v="West"/>
    <x v="9"/>
    <s v="Guelph-Puslinch"/>
  </r>
  <r>
    <n v="8629"/>
    <x v="352"/>
    <x v="11"/>
    <n v="15"/>
    <n v="3"/>
    <x v="0"/>
    <x v="0"/>
    <s v="West"/>
    <x v="9"/>
    <s v="Guelph-Puslinch"/>
  </r>
  <r>
    <n v="8630"/>
    <x v="352"/>
    <x v="12"/>
    <n v="18"/>
    <n v="0"/>
    <x v="0"/>
    <x v="0"/>
    <s v="West"/>
    <x v="9"/>
    <s v="Guelph-Puslinch"/>
  </r>
  <r>
    <n v="8631"/>
    <x v="352"/>
    <x v="13"/>
    <n v="25"/>
    <n v="1"/>
    <x v="0"/>
    <x v="0"/>
    <s v="West"/>
    <x v="9"/>
    <s v="Guelph-Puslinch"/>
  </r>
  <r>
    <n v="8632"/>
    <x v="352"/>
    <x v="14"/>
    <n v="31"/>
    <n v="5"/>
    <x v="0"/>
    <x v="0"/>
    <s v="West"/>
    <x v="9"/>
    <s v="Guelph-Puslinch"/>
  </r>
  <r>
    <n v="8633"/>
    <x v="352"/>
    <x v="15"/>
    <n v="21"/>
    <n v="2"/>
    <x v="0"/>
    <x v="0"/>
    <s v="West"/>
    <x v="9"/>
    <s v="Guelph-Puslinch"/>
  </r>
  <r>
    <n v="8634"/>
    <x v="352"/>
    <x v="16"/>
    <n v="21"/>
    <n v="5"/>
    <x v="0"/>
    <x v="0"/>
    <s v="West"/>
    <x v="9"/>
    <s v="Guelph-Puslinch"/>
  </r>
  <r>
    <n v="8635"/>
    <x v="352"/>
    <x v="17"/>
    <n v="17"/>
    <n v="1"/>
    <x v="0"/>
    <x v="0"/>
    <s v="West"/>
    <x v="9"/>
    <s v="Guelph-Puslinch"/>
  </r>
  <r>
    <n v="8636"/>
    <x v="352"/>
    <x v="18"/>
    <n v="18"/>
    <n v="3"/>
    <x v="0"/>
    <x v="0"/>
    <s v="West"/>
    <x v="9"/>
    <s v="Guelph-Puslinch"/>
  </r>
  <r>
    <n v="8637"/>
    <x v="352"/>
    <x v="19"/>
    <n v="24"/>
    <n v="1"/>
    <x v="0"/>
    <x v="0"/>
    <s v="West"/>
    <x v="9"/>
    <s v="Guelph-Puslinch"/>
  </r>
  <r>
    <n v="8638"/>
    <x v="352"/>
    <x v="20"/>
    <n v="24"/>
    <n v="1"/>
    <x v="0"/>
    <x v="0"/>
    <s v="West"/>
    <x v="9"/>
    <s v="Guelph-Puslinch"/>
  </r>
  <r>
    <n v="8639"/>
    <x v="352"/>
    <x v="21"/>
    <n v="14"/>
    <n v="2"/>
    <x v="0"/>
    <x v="0"/>
    <s v="West"/>
    <x v="9"/>
    <s v="Guelph-Puslinch"/>
  </r>
  <r>
    <n v="8640"/>
    <x v="352"/>
    <x v="22"/>
    <n v="19"/>
    <n v="3"/>
    <x v="0"/>
    <x v="0"/>
    <s v="West"/>
    <x v="9"/>
    <s v="Guelph-Puslinch"/>
  </r>
  <r>
    <n v="8641"/>
    <x v="352"/>
    <x v="23"/>
    <n v="31"/>
    <n v="5"/>
    <x v="0"/>
    <x v="0"/>
    <s v="West"/>
    <x v="9"/>
    <s v="Guelph-Puslinch"/>
  </r>
  <r>
    <n v="8643"/>
    <x v="353"/>
    <x v="0"/>
    <n v="46"/>
    <n v="5"/>
    <x v="0"/>
    <x v="0"/>
    <s v="West"/>
    <x v="9"/>
    <s v="Guelph-Puslinch"/>
  </r>
  <r>
    <n v="8644"/>
    <x v="353"/>
    <x v="1"/>
    <n v="23"/>
    <n v="4"/>
    <x v="0"/>
    <x v="0"/>
    <s v="West"/>
    <x v="9"/>
    <s v="Guelph-Puslinch"/>
  </r>
  <r>
    <n v="8645"/>
    <x v="353"/>
    <x v="2"/>
    <n v="29"/>
    <n v="2"/>
    <x v="0"/>
    <x v="0"/>
    <s v="West"/>
    <x v="9"/>
    <s v="Guelph-Puslinch"/>
  </r>
  <r>
    <n v="8646"/>
    <x v="353"/>
    <x v="3"/>
    <n v="28"/>
    <n v="2"/>
    <x v="0"/>
    <x v="0"/>
    <s v="West"/>
    <x v="9"/>
    <s v="Guelph-Puslinch"/>
  </r>
  <r>
    <n v="8647"/>
    <x v="353"/>
    <x v="4"/>
    <n v="19"/>
    <n v="2"/>
    <x v="0"/>
    <x v="0"/>
    <s v="West"/>
    <x v="9"/>
    <s v="Guelph-Puslinch"/>
  </r>
  <r>
    <n v="8648"/>
    <x v="353"/>
    <x v="5"/>
    <n v="8"/>
    <n v="7"/>
    <x v="0"/>
    <x v="0"/>
    <s v="West"/>
    <x v="9"/>
    <s v="Guelph-Puslinch"/>
  </r>
  <r>
    <n v="8649"/>
    <x v="353"/>
    <x v="6"/>
    <n v="10"/>
    <n v="7"/>
    <x v="0"/>
    <x v="0"/>
    <s v="West"/>
    <x v="9"/>
    <s v="Guelph-Puslinch"/>
  </r>
  <r>
    <n v="8650"/>
    <x v="353"/>
    <x v="7"/>
    <n v="8"/>
    <n v="9"/>
    <x v="0"/>
    <x v="0"/>
    <s v="West"/>
    <x v="9"/>
    <s v="Guelph-Puslinch"/>
  </r>
  <r>
    <n v="8651"/>
    <x v="353"/>
    <x v="8"/>
    <n v="9"/>
    <n v="8"/>
    <x v="0"/>
    <x v="0"/>
    <s v="West"/>
    <x v="9"/>
    <s v="Guelph-Puslinch"/>
  </r>
  <r>
    <n v="8652"/>
    <x v="353"/>
    <x v="9"/>
    <n v="13"/>
    <n v="11"/>
    <x v="0"/>
    <x v="0"/>
    <s v="West"/>
    <x v="9"/>
    <s v="Guelph-Puslinch"/>
  </r>
  <r>
    <n v="8653"/>
    <x v="353"/>
    <x v="10"/>
    <n v="6"/>
    <n v="11"/>
    <x v="0"/>
    <x v="0"/>
    <s v="West"/>
    <x v="9"/>
    <s v="Guelph-Puslinch"/>
  </r>
  <r>
    <n v="8654"/>
    <x v="353"/>
    <x v="11"/>
    <n v="10"/>
    <n v="14"/>
    <x v="0"/>
    <x v="0"/>
    <s v="West"/>
    <x v="9"/>
    <s v="Guelph-Puslinch"/>
  </r>
  <r>
    <n v="8655"/>
    <x v="353"/>
    <x v="12"/>
    <n v="22"/>
    <n v="12"/>
    <x v="0"/>
    <x v="0"/>
    <s v="West"/>
    <x v="9"/>
    <s v="Guelph-Puslinch"/>
  </r>
  <r>
    <n v="8656"/>
    <x v="353"/>
    <x v="13"/>
    <n v="21"/>
    <n v="20"/>
    <x v="0"/>
    <x v="0"/>
    <s v="West"/>
    <x v="9"/>
    <s v="Guelph-Puslinch"/>
  </r>
  <r>
    <n v="8657"/>
    <x v="353"/>
    <x v="14"/>
    <n v="15"/>
    <n v="16"/>
    <x v="0"/>
    <x v="0"/>
    <s v="West"/>
    <x v="9"/>
    <s v="Guelph-Puslinch"/>
  </r>
  <r>
    <n v="8658"/>
    <x v="353"/>
    <x v="15"/>
    <n v="20"/>
    <n v="21"/>
    <x v="0"/>
    <x v="0"/>
    <s v="West"/>
    <x v="9"/>
    <s v="Guelph-Puslinch"/>
  </r>
  <r>
    <n v="8659"/>
    <x v="353"/>
    <x v="16"/>
    <n v="16"/>
    <n v="12"/>
    <x v="0"/>
    <x v="0"/>
    <s v="West"/>
    <x v="9"/>
    <s v="Guelph-Puslinch"/>
  </r>
  <r>
    <n v="8660"/>
    <x v="353"/>
    <x v="17"/>
    <n v="7"/>
    <n v="18"/>
    <x v="0"/>
    <x v="0"/>
    <s v="West"/>
    <x v="9"/>
    <s v="Guelph-Puslinch"/>
  </r>
  <r>
    <n v="8661"/>
    <x v="353"/>
    <x v="18"/>
    <n v="15"/>
    <n v="8"/>
    <x v="0"/>
    <x v="0"/>
    <s v="West"/>
    <x v="9"/>
    <s v="Guelph-Puslinch"/>
  </r>
  <r>
    <n v="8662"/>
    <x v="353"/>
    <x v="19"/>
    <n v="19"/>
    <n v="16"/>
    <x v="0"/>
    <x v="0"/>
    <s v="West"/>
    <x v="9"/>
    <s v="Guelph-Puslinch"/>
  </r>
  <r>
    <n v="8663"/>
    <x v="353"/>
    <x v="20"/>
    <n v="21"/>
    <n v="13"/>
    <x v="0"/>
    <x v="0"/>
    <s v="West"/>
    <x v="9"/>
    <s v="Guelph-Puslinch"/>
  </r>
  <r>
    <n v="8664"/>
    <x v="353"/>
    <x v="21"/>
    <n v="4"/>
    <n v="2"/>
    <x v="0"/>
    <x v="0"/>
    <s v="West"/>
    <x v="9"/>
    <s v="Guelph-Puslinch"/>
  </r>
  <r>
    <n v="8665"/>
    <x v="353"/>
    <x v="22"/>
    <n v="17"/>
    <n v="14"/>
    <x v="0"/>
    <x v="0"/>
    <s v="West"/>
    <x v="9"/>
    <s v="Guelph-Puslinch"/>
  </r>
  <r>
    <n v="8666"/>
    <x v="353"/>
    <x v="23"/>
    <n v="10"/>
    <n v="16"/>
    <x v="0"/>
    <x v="0"/>
    <s v="West"/>
    <x v="9"/>
    <s v="Guelph-Puslinch"/>
  </r>
  <r>
    <n v="8667"/>
    <x v="354"/>
    <x v="0"/>
    <n v="81"/>
    <n v="5"/>
    <x v="0"/>
    <x v="0"/>
    <s v="West"/>
    <x v="9"/>
    <s v="Guelph-Puslinch"/>
  </r>
  <r>
    <n v="8668"/>
    <x v="354"/>
    <x v="1"/>
    <n v="126"/>
    <n v="7"/>
    <x v="0"/>
    <x v="0"/>
    <s v="West"/>
    <x v="9"/>
    <s v="Guelph-Puslinch"/>
  </r>
  <r>
    <n v="8669"/>
    <x v="354"/>
    <x v="2"/>
    <n v="52"/>
    <n v="2"/>
    <x v="0"/>
    <x v="0"/>
    <s v="West"/>
    <x v="9"/>
    <s v="Guelph-Puslinch"/>
  </r>
  <r>
    <n v="8670"/>
    <x v="354"/>
    <x v="3"/>
    <n v="48"/>
    <n v="1"/>
    <x v="0"/>
    <x v="0"/>
    <s v="West"/>
    <x v="9"/>
    <s v="Guelph-Puslinch"/>
  </r>
  <r>
    <n v="8671"/>
    <x v="354"/>
    <x v="4"/>
    <n v="36"/>
    <n v="2"/>
    <x v="0"/>
    <x v="0"/>
    <s v="West"/>
    <x v="9"/>
    <s v="Guelph-Puslinch"/>
  </r>
  <r>
    <n v="8672"/>
    <x v="354"/>
    <x v="5"/>
    <n v="15"/>
    <n v="0"/>
    <x v="0"/>
    <x v="0"/>
    <s v="West"/>
    <x v="9"/>
    <s v="Guelph-Puslinch"/>
  </r>
  <r>
    <n v="8673"/>
    <x v="354"/>
    <x v="6"/>
    <n v="13"/>
    <n v="0"/>
    <x v="0"/>
    <x v="0"/>
    <s v="West"/>
    <x v="9"/>
    <s v="Guelph-Puslinch"/>
  </r>
  <r>
    <n v="8674"/>
    <x v="354"/>
    <x v="7"/>
    <n v="17"/>
    <n v="1"/>
    <x v="0"/>
    <x v="0"/>
    <s v="West"/>
    <x v="9"/>
    <s v="Guelph-Puslinch"/>
  </r>
  <r>
    <n v="8675"/>
    <x v="354"/>
    <x v="8"/>
    <n v="10"/>
    <n v="1"/>
    <x v="0"/>
    <x v="0"/>
    <s v="West"/>
    <x v="9"/>
    <s v="Guelph-Puslinch"/>
  </r>
  <r>
    <n v="8676"/>
    <x v="354"/>
    <x v="9"/>
    <n v="11"/>
    <n v="1"/>
    <x v="0"/>
    <x v="0"/>
    <s v="West"/>
    <x v="9"/>
    <s v="Guelph-Puslinch"/>
  </r>
  <r>
    <n v="8677"/>
    <x v="354"/>
    <x v="10"/>
    <n v="18"/>
    <n v="1"/>
    <x v="0"/>
    <x v="0"/>
    <s v="West"/>
    <x v="9"/>
    <s v="Guelph-Puslinch"/>
  </r>
  <r>
    <n v="8678"/>
    <x v="354"/>
    <x v="11"/>
    <n v="18"/>
    <n v="1"/>
    <x v="0"/>
    <x v="0"/>
    <s v="West"/>
    <x v="9"/>
    <s v="Guelph-Puslinch"/>
  </r>
  <r>
    <n v="8679"/>
    <x v="354"/>
    <x v="12"/>
    <n v="18"/>
    <n v="2"/>
    <x v="0"/>
    <x v="0"/>
    <s v="West"/>
    <x v="9"/>
    <s v="Guelph-Puslinch"/>
  </r>
  <r>
    <n v="8680"/>
    <x v="354"/>
    <x v="13"/>
    <n v="46"/>
    <n v="2"/>
    <x v="0"/>
    <x v="0"/>
    <s v="West"/>
    <x v="9"/>
    <s v="Guelph-Puslinch"/>
  </r>
  <r>
    <n v="8681"/>
    <x v="354"/>
    <x v="14"/>
    <n v="39"/>
    <n v="4"/>
    <x v="0"/>
    <x v="0"/>
    <s v="West"/>
    <x v="9"/>
    <s v="Guelph-Puslinch"/>
  </r>
  <r>
    <n v="8682"/>
    <x v="354"/>
    <x v="15"/>
    <n v="34"/>
    <n v="3"/>
    <x v="0"/>
    <x v="0"/>
    <s v="West"/>
    <x v="9"/>
    <s v="Guelph-Puslinch"/>
  </r>
  <r>
    <n v="8683"/>
    <x v="354"/>
    <x v="16"/>
    <n v="31"/>
    <n v="2"/>
    <x v="0"/>
    <x v="0"/>
    <s v="West"/>
    <x v="9"/>
    <s v="Guelph-Puslinch"/>
  </r>
  <r>
    <n v="8684"/>
    <x v="354"/>
    <x v="17"/>
    <n v="62"/>
    <n v="2"/>
    <x v="0"/>
    <x v="0"/>
    <s v="West"/>
    <x v="9"/>
    <s v="Guelph-Puslinch"/>
  </r>
  <r>
    <n v="8685"/>
    <x v="354"/>
    <x v="18"/>
    <n v="42"/>
    <n v="2"/>
    <x v="0"/>
    <x v="0"/>
    <s v="West"/>
    <x v="9"/>
    <s v="Guelph-Puslinch"/>
  </r>
  <r>
    <n v="8686"/>
    <x v="354"/>
    <x v="19"/>
    <n v="34"/>
    <n v="0"/>
    <x v="0"/>
    <x v="0"/>
    <s v="West"/>
    <x v="9"/>
    <s v="Guelph-Puslinch"/>
  </r>
  <r>
    <n v="8687"/>
    <x v="354"/>
    <x v="20"/>
    <n v="17"/>
    <n v="2"/>
    <x v="0"/>
    <x v="0"/>
    <s v="West"/>
    <x v="9"/>
    <s v="Guelph-Puslinch"/>
  </r>
  <r>
    <n v="8688"/>
    <x v="354"/>
    <x v="21"/>
    <n v="15"/>
    <n v="3"/>
    <x v="0"/>
    <x v="0"/>
    <s v="West"/>
    <x v="9"/>
    <s v="Guelph-Puslinch"/>
  </r>
  <r>
    <n v="8689"/>
    <x v="354"/>
    <x v="22"/>
    <n v="16"/>
    <n v="2"/>
    <x v="0"/>
    <x v="0"/>
    <s v="West"/>
    <x v="9"/>
    <s v="Guelph-Puslinch"/>
  </r>
  <r>
    <n v="8690"/>
    <x v="354"/>
    <x v="23"/>
    <n v="22"/>
    <n v="1"/>
    <x v="0"/>
    <x v="0"/>
    <s v="West"/>
    <x v="9"/>
    <s v="Guelph-Puslinch"/>
  </r>
  <r>
    <n v="8691"/>
    <x v="355"/>
    <x v="0"/>
    <n v="20"/>
    <n v="0"/>
    <x v="0"/>
    <x v="0"/>
    <s v="West"/>
    <x v="9"/>
    <s v="Guelph-Puslinch"/>
  </r>
  <r>
    <n v="8692"/>
    <x v="355"/>
    <x v="1"/>
    <n v="12"/>
    <n v="0"/>
    <x v="0"/>
    <x v="0"/>
    <s v="West"/>
    <x v="9"/>
    <s v="Guelph-Puslinch"/>
  </r>
  <r>
    <n v="8693"/>
    <x v="355"/>
    <x v="2"/>
    <n v="5"/>
    <n v="0"/>
    <x v="0"/>
    <x v="0"/>
    <s v="West"/>
    <x v="9"/>
    <s v="Guelph-Puslinch"/>
  </r>
  <r>
    <n v="8694"/>
    <x v="355"/>
    <x v="3"/>
    <n v="8"/>
    <n v="1"/>
    <x v="0"/>
    <x v="0"/>
    <s v="West"/>
    <x v="9"/>
    <s v="Guelph-Puslinch"/>
  </r>
  <r>
    <n v="8695"/>
    <x v="355"/>
    <x v="4"/>
    <n v="6"/>
    <n v="0"/>
    <x v="0"/>
    <x v="0"/>
    <s v="West"/>
    <x v="9"/>
    <s v="Guelph-Puslinch"/>
  </r>
  <r>
    <n v="8696"/>
    <x v="355"/>
    <x v="5"/>
    <n v="6"/>
    <n v="1"/>
    <x v="0"/>
    <x v="0"/>
    <s v="West"/>
    <x v="9"/>
    <s v="Guelph-Puslinch"/>
  </r>
  <r>
    <n v="8697"/>
    <x v="355"/>
    <x v="6"/>
    <n v="2"/>
    <n v="0"/>
    <x v="0"/>
    <x v="0"/>
    <s v="West"/>
    <x v="9"/>
    <s v="Guelph-Puslinch"/>
  </r>
  <r>
    <n v="8698"/>
    <x v="355"/>
    <x v="7"/>
    <n v="2"/>
    <n v="0"/>
    <x v="0"/>
    <x v="0"/>
    <s v="West"/>
    <x v="9"/>
    <s v="Guelph-Puslinch"/>
  </r>
  <r>
    <n v="8699"/>
    <x v="355"/>
    <x v="8"/>
    <n v="1"/>
    <n v="0"/>
    <x v="0"/>
    <x v="0"/>
    <s v="West"/>
    <x v="9"/>
    <s v="Guelph-Puslinch"/>
  </r>
  <r>
    <n v="8700"/>
    <x v="355"/>
    <x v="9"/>
    <n v="2"/>
    <n v="0"/>
    <x v="0"/>
    <x v="0"/>
    <s v="West"/>
    <x v="9"/>
    <s v="Guelph-Puslinch"/>
  </r>
  <r>
    <n v="8701"/>
    <x v="355"/>
    <x v="10"/>
    <n v="3"/>
    <n v="0"/>
    <x v="0"/>
    <x v="0"/>
    <s v="West"/>
    <x v="9"/>
    <s v="Guelph-Puslinch"/>
  </r>
  <r>
    <n v="8702"/>
    <x v="355"/>
    <x v="11"/>
    <n v="6"/>
    <n v="0"/>
    <x v="0"/>
    <x v="0"/>
    <s v="West"/>
    <x v="9"/>
    <s v="Guelph-Puslinch"/>
  </r>
  <r>
    <n v="8703"/>
    <x v="355"/>
    <x v="12"/>
    <n v="4"/>
    <n v="1"/>
    <x v="0"/>
    <x v="0"/>
    <s v="West"/>
    <x v="9"/>
    <s v="Guelph-Puslinch"/>
  </r>
  <r>
    <n v="8704"/>
    <x v="355"/>
    <x v="13"/>
    <n v="2"/>
    <n v="0"/>
    <x v="0"/>
    <x v="0"/>
    <s v="West"/>
    <x v="9"/>
    <s v="Guelph-Puslinch"/>
  </r>
  <r>
    <n v="8705"/>
    <x v="355"/>
    <x v="14"/>
    <n v="4"/>
    <n v="0"/>
    <x v="0"/>
    <x v="0"/>
    <s v="West"/>
    <x v="9"/>
    <s v="Guelph-Puslinch"/>
  </r>
  <r>
    <n v="8706"/>
    <x v="355"/>
    <x v="15"/>
    <n v="7"/>
    <n v="0"/>
    <x v="0"/>
    <x v="0"/>
    <s v="West"/>
    <x v="9"/>
    <s v="Guelph-Puslinch"/>
  </r>
  <r>
    <n v="8707"/>
    <x v="355"/>
    <x v="16"/>
    <n v="3"/>
    <n v="0"/>
    <x v="0"/>
    <x v="0"/>
    <s v="West"/>
    <x v="9"/>
    <s v="Guelph-Puslinch"/>
  </r>
  <r>
    <n v="8708"/>
    <x v="355"/>
    <x v="17"/>
    <n v="5"/>
    <n v="0"/>
    <x v="0"/>
    <x v="0"/>
    <s v="West"/>
    <x v="9"/>
    <s v="Guelph-Puslinch"/>
  </r>
  <r>
    <n v="8709"/>
    <x v="355"/>
    <x v="18"/>
    <n v="10"/>
    <n v="0"/>
    <x v="0"/>
    <x v="0"/>
    <s v="West"/>
    <x v="9"/>
    <s v="Guelph-Puslinch"/>
  </r>
  <r>
    <n v="8710"/>
    <x v="355"/>
    <x v="19"/>
    <n v="5"/>
    <n v="0"/>
    <x v="0"/>
    <x v="0"/>
    <s v="West"/>
    <x v="9"/>
    <s v="Guelph-Puslinch"/>
  </r>
  <r>
    <n v="8711"/>
    <x v="355"/>
    <x v="20"/>
    <n v="2"/>
    <n v="0"/>
    <x v="0"/>
    <x v="0"/>
    <s v="West"/>
    <x v="9"/>
    <s v="Guelph-Puslinch"/>
  </r>
  <r>
    <n v="8712"/>
    <x v="355"/>
    <x v="21"/>
    <n v="1"/>
    <n v="1"/>
    <x v="0"/>
    <x v="0"/>
    <s v="West"/>
    <x v="9"/>
    <s v="Guelph-Puslinch"/>
  </r>
  <r>
    <n v="8713"/>
    <x v="355"/>
    <x v="22"/>
    <n v="4"/>
    <n v="0"/>
    <x v="0"/>
    <x v="0"/>
    <s v="West"/>
    <x v="9"/>
    <s v="Guelph-Puslinch"/>
  </r>
  <r>
    <n v="8714"/>
    <x v="355"/>
    <x v="23"/>
    <n v="5"/>
    <n v="0"/>
    <x v="0"/>
    <x v="0"/>
    <s v="West"/>
    <x v="9"/>
    <s v="Guelph-Puslinch"/>
  </r>
  <r>
    <n v="8715"/>
    <x v="356"/>
    <x v="0"/>
    <n v="25"/>
    <n v="7"/>
    <x v="0"/>
    <x v="0"/>
    <s v="West"/>
    <x v="9"/>
    <s v="Guelph-Puslinch"/>
  </r>
  <r>
    <n v="8716"/>
    <x v="356"/>
    <x v="1"/>
    <n v="19"/>
    <n v="3"/>
    <x v="0"/>
    <x v="0"/>
    <s v="West"/>
    <x v="9"/>
    <s v="Guelph-Puslinch"/>
  </r>
  <r>
    <n v="8717"/>
    <x v="356"/>
    <x v="2"/>
    <n v="10"/>
    <n v="2"/>
    <x v="0"/>
    <x v="0"/>
    <s v="West"/>
    <x v="9"/>
    <s v="Guelph-Puslinch"/>
  </r>
  <r>
    <n v="8718"/>
    <x v="356"/>
    <x v="3"/>
    <n v="13"/>
    <n v="3"/>
    <x v="0"/>
    <x v="0"/>
    <s v="West"/>
    <x v="9"/>
    <s v="Guelph-Puslinch"/>
  </r>
  <r>
    <n v="8719"/>
    <x v="356"/>
    <x v="4"/>
    <n v="13"/>
    <n v="0"/>
    <x v="0"/>
    <x v="0"/>
    <s v="West"/>
    <x v="9"/>
    <s v="Guelph-Puslinch"/>
  </r>
  <r>
    <n v="8720"/>
    <x v="356"/>
    <x v="5"/>
    <n v="11"/>
    <n v="4"/>
    <x v="0"/>
    <x v="0"/>
    <s v="West"/>
    <x v="9"/>
    <s v="Guelph-Puslinch"/>
  </r>
  <r>
    <n v="8721"/>
    <x v="356"/>
    <x v="6"/>
    <n v="7"/>
    <n v="0"/>
    <x v="0"/>
    <x v="0"/>
    <s v="West"/>
    <x v="9"/>
    <s v="Guelph-Puslinch"/>
  </r>
  <r>
    <n v="8722"/>
    <x v="356"/>
    <x v="7"/>
    <n v="9"/>
    <n v="0"/>
    <x v="0"/>
    <x v="0"/>
    <s v="West"/>
    <x v="9"/>
    <s v="Guelph-Puslinch"/>
  </r>
  <r>
    <n v="8723"/>
    <x v="356"/>
    <x v="8"/>
    <n v="5"/>
    <n v="1"/>
    <x v="0"/>
    <x v="0"/>
    <s v="West"/>
    <x v="9"/>
    <s v="Guelph-Puslinch"/>
  </r>
  <r>
    <n v="8724"/>
    <x v="356"/>
    <x v="9"/>
    <n v="9"/>
    <n v="1"/>
    <x v="0"/>
    <x v="0"/>
    <s v="West"/>
    <x v="9"/>
    <s v="Guelph-Puslinch"/>
  </r>
  <r>
    <n v="8725"/>
    <x v="356"/>
    <x v="10"/>
    <n v="4"/>
    <n v="2"/>
    <x v="0"/>
    <x v="0"/>
    <s v="West"/>
    <x v="9"/>
    <s v="Guelph-Puslinch"/>
  </r>
  <r>
    <n v="8726"/>
    <x v="356"/>
    <x v="11"/>
    <n v="8"/>
    <n v="1"/>
    <x v="0"/>
    <x v="0"/>
    <s v="West"/>
    <x v="9"/>
    <s v="Guelph-Puslinch"/>
  </r>
  <r>
    <n v="8727"/>
    <x v="356"/>
    <x v="12"/>
    <n v="5"/>
    <n v="0"/>
    <x v="0"/>
    <x v="0"/>
    <s v="West"/>
    <x v="9"/>
    <s v="Guelph-Puslinch"/>
  </r>
  <r>
    <n v="8728"/>
    <x v="356"/>
    <x v="13"/>
    <n v="6"/>
    <n v="0"/>
    <x v="0"/>
    <x v="0"/>
    <s v="West"/>
    <x v="9"/>
    <s v="Guelph-Puslinch"/>
  </r>
  <r>
    <n v="8729"/>
    <x v="356"/>
    <x v="14"/>
    <n v="17"/>
    <n v="0"/>
    <x v="0"/>
    <x v="0"/>
    <s v="West"/>
    <x v="9"/>
    <s v="Guelph-Puslinch"/>
  </r>
  <r>
    <n v="8730"/>
    <x v="356"/>
    <x v="15"/>
    <n v="14"/>
    <n v="3"/>
    <x v="0"/>
    <x v="0"/>
    <s v="West"/>
    <x v="9"/>
    <s v="Guelph-Puslinch"/>
  </r>
  <r>
    <n v="8731"/>
    <x v="356"/>
    <x v="16"/>
    <n v="4"/>
    <n v="2"/>
    <x v="0"/>
    <x v="0"/>
    <s v="West"/>
    <x v="9"/>
    <s v="Guelph-Puslinch"/>
  </r>
  <r>
    <n v="8732"/>
    <x v="356"/>
    <x v="17"/>
    <n v="8"/>
    <n v="0"/>
    <x v="0"/>
    <x v="0"/>
    <s v="West"/>
    <x v="9"/>
    <s v="Guelph-Puslinch"/>
  </r>
  <r>
    <n v="8733"/>
    <x v="356"/>
    <x v="18"/>
    <n v="11"/>
    <n v="0"/>
    <x v="0"/>
    <x v="0"/>
    <s v="West"/>
    <x v="9"/>
    <s v="Guelph-Puslinch"/>
  </r>
  <r>
    <n v="8734"/>
    <x v="356"/>
    <x v="19"/>
    <n v="9"/>
    <n v="2"/>
    <x v="0"/>
    <x v="0"/>
    <s v="West"/>
    <x v="9"/>
    <s v="Guelph-Puslinch"/>
  </r>
  <r>
    <n v="8735"/>
    <x v="356"/>
    <x v="20"/>
    <n v="7"/>
    <n v="1"/>
    <x v="0"/>
    <x v="0"/>
    <s v="West"/>
    <x v="9"/>
    <s v="Guelph-Puslinch"/>
  </r>
  <r>
    <n v="8736"/>
    <x v="356"/>
    <x v="21"/>
    <n v="8"/>
    <n v="3"/>
    <x v="0"/>
    <x v="0"/>
    <s v="West"/>
    <x v="9"/>
    <s v="Guelph-Puslinch"/>
  </r>
  <r>
    <n v="8737"/>
    <x v="356"/>
    <x v="22"/>
    <n v="8"/>
    <n v="2"/>
    <x v="0"/>
    <x v="0"/>
    <s v="West"/>
    <x v="9"/>
    <s v="Guelph-Puslinch"/>
  </r>
  <r>
    <n v="8738"/>
    <x v="356"/>
    <x v="23"/>
    <n v="10"/>
    <n v="3"/>
    <x v="0"/>
    <x v="0"/>
    <s v="West"/>
    <x v="9"/>
    <s v="Guelph-Puslinch"/>
  </r>
  <r>
    <n v="8739"/>
    <x v="357"/>
    <x v="0"/>
    <n v="28"/>
    <n v="6"/>
    <x v="0"/>
    <x v="0"/>
    <s v="West"/>
    <x v="9"/>
    <s v="Wellington"/>
  </r>
  <r>
    <n v="8740"/>
    <x v="357"/>
    <x v="1"/>
    <n v="35"/>
    <n v="9"/>
    <x v="0"/>
    <x v="0"/>
    <s v="West"/>
    <x v="9"/>
    <s v="Wellington"/>
  </r>
  <r>
    <n v="8741"/>
    <x v="357"/>
    <x v="2"/>
    <n v="15"/>
    <n v="10"/>
    <x v="0"/>
    <x v="0"/>
    <s v="West"/>
    <x v="9"/>
    <s v="Wellington"/>
  </r>
  <r>
    <n v="8742"/>
    <x v="357"/>
    <x v="3"/>
    <n v="12"/>
    <n v="7"/>
    <x v="0"/>
    <x v="0"/>
    <s v="West"/>
    <x v="9"/>
    <s v="Wellington"/>
  </r>
  <r>
    <n v="8743"/>
    <x v="357"/>
    <x v="4"/>
    <n v="10"/>
    <n v="5"/>
    <x v="0"/>
    <x v="0"/>
    <s v="West"/>
    <x v="9"/>
    <s v="Wellington"/>
  </r>
  <r>
    <n v="8744"/>
    <x v="357"/>
    <x v="5"/>
    <n v="4"/>
    <n v="0"/>
    <x v="0"/>
    <x v="0"/>
    <s v="West"/>
    <x v="9"/>
    <s v="Wellington"/>
  </r>
  <r>
    <n v="8745"/>
    <x v="357"/>
    <x v="6"/>
    <n v="2"/>
    <n v="2"/>
    <x v="0"/>
    <x v="0"/>
    <s v="West"/>
    <x v="9"/>
    <s v="Wellington"/>
  </r>
  <r>
    <n v="8746"/>
    <x v="357"/>
    <x v="7"/>
    <n v="3"/>
    <n v="0"/>
    <x v="0"/>
    <x v="0"/>
    <s v="West"/>
    <x v="9"/>
    <s v="Wellington"/>
  </r>
  <r>
    <n v="8747"/>
    <x v="357"/>
    <x v="8"/>
    <n v="5"/>
    <n v="0"/>
    <x v="0"/>
    <x v="0"/>
    <s v="West"/>
    <x v="9"/>
    <s v="Wellington"/>
  </r>
  <r>
    <n v="8748"/>
    <x v="357"/>
    <x v="10"/>
    <n v="3"/>
    <n v="2"/>
    <x v="0"/>
    <x v="0"/>
    <s v="West"/>
    <x v="9"/>
    <s v="Wellington"/>
  </r>
  <r>
    <n v="8749"/>
    <x v="357"/>
    <x v="11"/>
    <n v="4"/>
    <n v="2"/>
    <x v="0"/>
    <x v="0"/>
    <s v="West"/>
    <x v="9"/>
    <s v="Wellington"/>
  </r>
  <r>
    <n v="8750"/>
    <x v="357"/>
    <x v="12"/>
    <n v="8"/>
    <n v="3"/>
    <x v="0"/>
    <x v="0"/>
    <s v="West"/>
    <x v="9"/>
    <s v="Wellington"/>
  </r>
  <r>
    <n v="8751"/>
    <x v="357"/>
    <x v="13"/>
    <n v="10"/>
    <n v="2"/>
    <x v="0"/>
    <x v="0"/>
    <s v="West"/>
    <x v="9"/>
    <s v="Wellington"/>
  </r>
  <r>
    <n v="8752"/>
    <x v="357"/>
    <x v="14"/>
    <n v="14"/>
    <n v="4"/>
    <x v="0"/>
    <x v="0"/>
    <s v="West"/>
    <x v="9"/>
    <s v="Wellington"/>
  </r>
  <r>
    <n v="8753"/>
    <x v="357"/>
    <x v="15"/>
    <n v="6"/>
    <n v="4"/>
    <x v="0"/>
    <x v="0"/>
    <s v="West"/>
    <x v="9"/>
    <s v="Wellington"/>
  </r>
  <r>
    <n v="8754"/>
    <x v="357"/>
    <x v="16"/>
    <n v="6"/>
    <n v="4"/>
    <x v="0"/>
    <x v="0"/>
    <s v="West"/>
    <x v="9"/>
    <s v="Wellington"/>
  </r>
  <r>
    <n v="8755"/>
    <x v="357"/>
    <x v="17"/>
    <n v="12"/>
    <n v="3"/>
    <x v="0"/>
    <x v="0"/>
    <s v="West"/>
    <x v="9"/>
    <s v="Wellington"/>
  </r>
  <r>
    <n v="8756"/>
    <x v="357"/>
    <x v="18"/>
    <n v="21"/>
    <n v="6"/>
    <x v="0"/>
    <x v="0"/>
    <s v="West"/>
    <x v="9"/>
    <s v="Wellington"/>
  </r>
  <r>
    <n v="8757"/>
    <x v="357"/>
    <x v="19"/>
    <n v="53"/>
    <n v="5"/>
    <x v="0"/>
    <x v="0"/>
    <s v="West"/>
    <x v="9"/>
    <s v="Wellington"/>
  </r>
  <r>
    <n v="8758"/>
    <x v="357"/>
    <x v="20"/>
    <n v="36"/>
    <n v="4"/>
    <x v="0"/>
    <x v="0"/>
    <s v="West"/>
    <x v="9"/>
    <s v="Wellington"/>
  </r>
  <r>
    <n v="8759"/>
    <x v="357"/>
    <x v="21"/>
    <n v="8"/>
    <n v="6"/>
    <x v="0"/>
    <x v="0"/>
    <s v="West"/>
    <x v="9"/>
    <s v="Wellington"/>
  </r>
  <r>
    <n v="8760"/>
    <x v="357"/>
    <x v="22"/>
    <n v="14"/>
    <n v="4"/>
    <x v="0"/>
    <x v="0"/>
    <s v="West"/>
    <x v="9"/>
    <s v="Wellington"/>
  </r>
  <r>
    <n v="8761"/>
    <x v="357"/>
    <x v="23"/>
    <n v="7"/>
    <n v="2"/>
    <x v="0"/>
    <x v="0"/>
    <s v="West"/>
    <x v="9"/>
    <s v="Wellington"/>
  </r>
  <r>
    <n v="8767"/>
    <x v="358"/>
    <x v="0"/>
    <n v="13"/>
    <n v="0"/>
    <x v="0"/>
    <x v="0"/>
    <s v="West"/>
    <x v="9"/>
    <s v="Cambridge-North Dumfries"/>
  </r>
  <r>
    <n v="8768"/>
    <x v="358"/>
    <x v="1"/>
    <n v="4"/>
    <n v="0"/>
    <x v="0"/>
    <x v="0"/>
    <s v="West"/>
    <x v="9"/>
    <s v="Cambridge-North Dumfries"/>
  </r>
  <r>
    <n v="8769"/>
    <x v="358"/>
    <x v="2"/>
    <n v="11"/>
    <n v="0"/>
    <x v="0"/>
    <x v="0"/>
    <s v="West"/>
    <x v="9"/>
    <s v="Cambridge-North Dumfries"/>
  </r>
  <r>
    <n v="8770"/>
    <x v="358"/>
    <x v="3"/>
    <n v="5"/>
    <n v="0"/>
    <x v="0"/>
    <x v="0"/>
    <s v="West"/>
    <x v="9"/>
    <s v="Cambridge-North Dumfries"/>
  </r>
  <r>
    <n v="8771"/>
    <x v="358"/>
    <x v="4"/>
    <n v="3"/>
    <n v="0"/>
    <x v="0"/>
    <x v="0"/>
    <s v="West"/>
    <x v="9"/>
    <s v="Cambridge-North Dumfries"/>
  </r>
  <r>
    <n v="8772"/>
    <x v="358"/>
    <x v="5"/>
    <n v="4"/>
    <n v="0"/>
    <x v="0"/>
    <x v="0"/>
    <s v="West"/>
    <x v="9"/>
    <s v="Cambridge-North Dumfries"/>
  </r>
  <r>
    <n v="8773"/>
    <x v="358"/>
    <x v="6"/>
    <n v="1"/>
    <n v="0"/>
    <x v="0"/>
    <x v="0"/>
    <s v="West"/>
    <x v="9"/>
    <s v="Cambridge-North Dumfries"/>
  </r>
  <r>
    <n v="8774"/>
    <x v="358"/>
    <x v="9"/>
    <n v="1"/>
    <n v="0"/>
    <x v="0"/>
    <x v="0"/>
    <s v="West"/>
    <x v="9"/>
    <s v="Cambridge-North Dumfries"/>
  </r>
  <r>
    <n v="8775"/>
    <x v="358"/>
    <x v="10"/>
    <n v="1"/>
    <n v="0"/>
    <x v="0"/>
    <x v="0"/>
    <s v="West"/>
    <x v="9"/>
    <s v="Cambridge-North Dumfries"/>
  </r>
  <r>
    <n v="8776"/>
    <x v="358"/>
    <x v="11"/>
    <n v="4"/>
    <n v="0"/>
    <x v="0"/>
    <x v="0"/>
    <s v="West"/>
    <x v="9"/>
    <s v="Cambridge-North Dumfries"/>
  </r>
  <r>
    <n v="8777"/>
    <x v="358"/>
    <x v="12"/>
    <n v="4"/>
    <n v="0"/>
    <x v="0"/>
    <x v="0"/>
    <s v="West"/>
    <x v="9"/>
    <s v="Cambridge-North Dumfries"/>
  </r>
  <r>
    <n v="8778"/>
    <x v="358"/>
    <x v="13"/>
    <n v="8"/>
    <n v="0"/>
    <x v="0"/>
    <x v="0"/>
    <s v="West"/>
    <x v="9"/>
    <s v="Cambridge-North Dumfries"/>
  </r>
  <r>
    <n v="8779"/>
    <x v="358"/>
    <x v="14"/>
    <n v="6"/>
    <n v="0"/>
    <x v="0"/>
    <x v="0"/>
    <s v="West"/>
    <x v="9"/>
    <s v="Cambridge-North Dumfries"/>
  </r>
  <r>
    <n v="8780"/>
    <x v="358"/>
    <x v="15"/>
    <n v="6"/>
    <n v="0"/>
    <x v="0"/>
    <x v="0"/>
    <s v="West"/>
    <x v="9"/>
    <s v="Cambridge-North Dumfries"/>
  </r>
  <r>
    <n v="8781"/>
    <x v="358"/>
    <x v="16"/>
    <n v="4"/>
    <n v="0"/>
    <x v="0"/>
    <x v="0"/>
    <s v="West"/>
    <x v="9"/>
    <s v="Cambridge-North Dumfries"/>
  </r>
  <r>
    <n v="8782"/>
    <x v="358"/>
    <x v="17"/>
    <n v="6"/>
    <n v="0"/>
    <x v="0"/>
    <x v="0"/>
    <s v="West"/>
    <x v="9"/>
    <s v="Cambridge-North Dumfries"/>
  </r>
  <r>
    <n v="8783"/>
    <x v="358"/>
    <x v="18"/>
    <n v="7"/>
    <n v="0"/>
    <x v="0"/>
    <x v="0"/>
    <s v="West"/>
    <x v="9"/>
    <s v="Cambridge-North Dumfries"/>
  </r>
  <r>
    <n v="8784"/>
    <x v="358"/>
    <x v="19"/>
    <n v="4"/>
    <n v="0"/>
    <x v="0"/>
    <x v="0"/>
    <s v="West"/>
    <x v="9"/>
    <s v="Cambridge-North Dumfries"/>
  </r>
  <r>
    <n v="8785"/>
    <x v="358"/>
    <x v="21"/>
    <n v="3"/>
    <n v="0"/>
    <x v="0"/>
    <x v="0"/>
    <s v="West"/>
    <x v="9"/>
    <s v="Cambridge-North Dumfries"/>
  </r>
  <r>
    <n v="8786"/>
    <x v="358"/>
    <x v="22"/>
    <n v="4"/>
    <n v="0"/>
    <x v="0"/>
    <x v="0"/>
    <s v="West"/>
    <x v="9"/>
    <s v="Cambridge-North Dumfries"/>
  </r>
  <r>
    <n v="8787"/>
    <x v="358"/>
    <x v="23"/>
    <n v="2"/>
    <n v="0"/>
    <x v="0"/>
    <x v="0"/>
    <s v="West"/>
    <x v="9"/>
    <s v="Cambridge-North Dumfries"/>
  </r>
  <r>
    <n v="8788"/>
    <x v="359"/>
    <x v="0"/>
    <n v="56"/>
    <n v="8"/>
    <x v="0"/>
    <x v="0"/>
    <s v="West"/>
    <x v="9"/>
    <s v="Cambridge-North Dumfries"/>
  </r>
  <r>
    <n v="8789"/>
    <x v="359"/>
    <x v="1"/>
    <n v="38"/>
    <n v="24"/>
    <x v="0"/>
    <x v="0"/>
    <s v="West"/>
    <x v="9"/>
    <s v="Cambridge-North Dumfries"/>
  </r>
  <r>
    <n v="8790"/>
    <x v="359"/>
    <x v="2"/>
    <n v="46"/>
    <n v="9"/>
    <x v="0"/>
    <x v="0"/>
    <s v="West"/>
    <x v="9"/>
    <s v="Cambridge-North Dumfries"/>
  </r>
  <r>
    <n v="8791"/>
    <x v="359"/>
    <x v="3"/>
    <n v="28"/>
    <n v="5"/>
    <x v="0"/>
    <x v="0"/>
    <s v="West"/>
    <x v="9"/>
    <s v="Cambridge-North Dumfries"/>
  </r>
  <r>
    <n v="8792"/>
    <x v="359"/>
    <x v="4"/>
    <n v="10"/>
    <n v="6"/>
    <x v="0"/>
    <x v="0"/>
    <s v="West"/>
    <x v="9"/>
    <s v="Cambridge-North Dumfries"/>
  </r>
  <r>
    <n v="8793"/>
    <x v="359"/>
    <x v="5"/>
    <n v="13"/>
    <n v="6"/>
    <x v="0"/>
    <x v="0"/>
    <s v="West"/>
    <x v="9"/>
    <s v="Cambridge-North Dumfries"/>
  </r>
  <r>
    <n v="8794"/>
    <x v="359"/>
    <x v="6"/>
    <n v="5"/>
    <n v="0"/>
    <x v="0"/>
    <x v="0"/>
    <s v="West"/>
    <x v="9"/>
    <s v="Cambridge-North Dumfries"/>
  </r>
  <r>
    <n v="8795"/>
    <x v="359"/>
    <x v="7"/>
    <n v="6"/>
    <n v="0"/>
    <x v="0"/>
    <x v="0"/>
    <s v="West"/>
    <x v="9"/>
    <s v="Cambridge-North Dumfries"/>
  </r>
  <r>
    <n v="8796"/>
    <x v="359"/>
    <x v="8"/>
    <n v="9"/>
    <n v="2"/>
    <x v="0"/>
    <x v="0"/>
    <s v="West"/>
    <x v="9"/>
    <s v="Cambridge-North Dumfries"/>
  </r>
  <r>
    <n v="8797"/>
    <x v="359"/>
    <x v="9"/>
    <n v="8"/>
    <n v="2"/>
    <x v="0"/>
    <x v="0"/>
    <s v="West"/>
    <x v="9"/>
    <s v="Cambridge-North Dumfries"/>
  </r>
  <r>
    <n v="8798"/>
    <x v="359"/>
    <x v="10"/>
    <n v="12"/>
    <n v="8"/>
    <x v="0"/>
    <x v="0"/>
    <s v="West"/>
    <x v="9"/>
    <s v="Cambridge-North Dumfries"/>
  </r>
  <r>
    <n v="8799"/>
    <x v="359"/>
    <x v="11"/>
    <n v="11"/>
    <n v="4"/>
    <x v="0"/>
    <x v="0"/>
    <s v="West"/>
    <x v="9"/>
    <s v="Cambridge-North Dumfries"/>
  </r>
  <r>
    <n v="8800"/>
    <x v="359"/>
    <x v="12"/>
    <n v="9"/>
    <n v="3"/>
    <x v="0"/>
    <x v="0"/>
    <s v="West"/>
    <x v="9"/>
    <s v="Cambridge-North Dumfries"/>
  </r>
  <r>
    <n v="8801"/>
    <x v="359"/>
    <x v="13"/>
    <n v="21"/>
    <n v="16"/>
    <x v="0"/>
    <x v="0"/>
    <s v="West"/>
    <x v="9"/>
    <s v="Cambridge-North Dumfries"/>
  </r>
  <r>
    <n v="8802"/>
    <x v="359"/>
    <x v="14"/>
    <n v="30"/>
    <n v="15"/>
    <x v="0"/>
    <x v="0"/>
    <s v="West"/>
    <x v="9"/>
    <s v="Cambridge-North Dumfries"/>
  </r>
  <r>
    <n v="8803"/>
    <x v="359"/>
    <x v="15"/>
    <n v="26"/>
    <n v="25"/>
    <x v="0"/>
    <x v="0"/>
    <s v="West"/>
    <x v="9"/>
    <s v="Cambridge-North Dumfries"/>
  </r>
  <r>
    <n v="8804"/>
    <x v="359"/>
    <x v="16"/>
    <n v="20"/>
    <n v="9"/>
    <x v="0"/>
    <x v="0"/>
    <s v="West"/>
    <x v="9"/>
    <s v="Cambridge-North Dumfries"/>
  </r>
  <r>
    <n v="8805"/>
    <x v="359"/>
    <x v="17"/>
    <n v="32"/>
    <n v="43"/>
    <x v="0"/>
    <x v="0"/>
    <s v="West"/>
    <x v="9"/>
    <s v="Cambridge-North Dumfries"/>
  </r>
  <r>
    <n v="8806"/>
    <x v="359"/>
    <x v="18"/>
    <n v="17"/>
    <n v="26"/>
    <x v="0"/>
    <x v="0"/>
    <s v="West"/>
    <x v="9"/>
    <s v="Cambridge-North Dumfries"/>
  </r>
  <r>
    <n v="8807"/>
    <x v="359"/>
    <x v="19"/>
    <n v="13"/>
    <n v="20"/>
    <x v="0"/>
    <x v="0"/>
    <s v="West"/>
    <x v="9"/>
    <s v="Cambridge-North Dumfries"/>
  </r>
  <r>
    <n v="8808"/>
    <x v="359"/>
    <x v="20"/>
    <n v="16"/>
    <n v="12"/>
    <x v="0"/>
    <x v="0"/>
    <s v="West"/>
    <x v="9"/>
    <s v="Cambridge-North Dumfries"/>
  </r>
  <r>
    <n v="8809"/>
    <x v="359"/>
    <x v="21"/>
    <n v="27"/>
    <n v="14"/>
    <x v="0"/>
    <x v="0"/>
    <s v="West"/>
    <x v="9"/>
    <s v="Cambridge-North Dumfries"/>
  </r>
  <r>
    <n v="8810"/>
    <x v="359"/>
    <x v="22"/>
    <n v="30"/>
    <n v="14"/>
    <x v="0"/>
    <x v="0"/>
    <s v="West"/>
    <x v="9"/>
    <s v="Cambridge-North Dumfries"/>
  </r>
  <r>
    <n v="8811"/>
    <x v="359"/>
    <x v="23"/>
    <n v="19"/>
    <n v="12"/>
    <x v="0"/>
    <x v="0"/>
    <s v="West"/>
    <x v="9"/>
    <s v="Cambridge-North Dumfries"/>
  </r>
  <r>
    <n v="8812"/>
    <x v="360"/>
    <x v="0"/>
    <n v="34"/>
    <n v="2"/>
    <x v="0"/>
    <x v="0"/>
    <s v="West"/>
    <x v="9"/>
    <s v="Cambridge-North Dumfries"/>
  </r>
  <r>
    <n v="8813"/>
    <x v="360"/>
    <x v="1"/>
    <n v="29"/>
    <n v="4"/>
    <x v="0"/>
    <x v="0"/>
    <s v="West"/>
    <x v="9"/>
    <s v="Cambridge-North Dumfries"/>
  </r>
  <r>
    <n v="8814"/>
    <x v="360"/>
    <x v="2"/>
    <n v="16"/>
    <n v="0"/>
    <x v="0"/>
    <x v="0"/>
    <s v="West"/>
    <x v="9"/>
    <s v="Cambridge-North Dumfries"/>
  </r>
  <r>
    <n v="8815"/>
    <x v="360"/>
    <x v="3"/>
    <n v="16"/>
    <n v="1"/>
    <x v="0"/>
    <x v="0"/>
    <s v="West"/>
    <x v="9"/>
    <s v="Cambridge-North Dumfries"/>
  </r>
  <r>
    <n v="8816"/>
    <x v="360"/>
    <x v="4"/>
    <n v="11"/>
    <n v="0"/>
    <x v="0"/>
    <x v="0"/>
    <s v="West"/>
    <x v="9"/>
    <s v="Cambridge-North Dumfries"/>
  </r>
  <r>
    <n v="8817"/>
    <x v="360"/>
    <x v="5"/>
    <n v="3"/>
    <n v="1"/>
    <x v="0"/>
    <x v="0"/>
    <s v="West"/>
    <x v="9"/>
    <s v="Cambridge-North Dumfries"/>
  </r>
  <r>
    <n v="8818"/>
    <x v="360"/>
    <x v="6"/>
    <n v="7"/>
    <n v="0"/>
    <x v="0"/>
    <x v="0"/>
    <s v="West"/>
    <x v="9"/>
    <s v="Cambridge-North Dumfries"/>
  </r>
  <r>
    <n v="8819"/>
    <x v="360"/>
    <x v="7"/>
    <n v="8"/>
    <n v="0"/>
    <x v="0"/>
    <x v="0"/>
    <s v="West"/>
    <x v="9"/>
    <s v="Cambridge-North Dumfries"/>
  </r>
  <r>
    <n v="8820"/>
    <x v="360"/>
    <x v="8"/>
    <n v="1"/>
    <n v="0"/>
    <x v="0"/>
    <x v="0"/>
    <s v="West"/>
    <x v="9"/>
    <s v="Cambridge-North Dumfries"/>
  </r>
  <r>
    <n v="8821"/>
    <x v="360"/>
    <x v="9"/>
    <n v="4"/>
    <n v="0"/>
    <x v="0"/>
    <x v="0"/>
    <s v="West"/>
    <x v="9"/>
    <s v="Cambridge-North Dumfries"/>
  </r>
  <r>
    <n v="8822"/>
    <x v="360"/>
    <x v="10"/>
    <n v="5"/>
    <n v="3"/>
    <x v="0"/>
    <x v="0"/>
    <s v="West"/>
    <x v="9"/>
    <s v="Cambridge-North Dumfries"/>
  </r>
  <r>
    <n v="8823"/>
    <x v="360"/>
    <x v="11"/>
    <n v="8"/>
    <n v="0"/>
    <x v="0"/>
    <x v="0"/>
    <s v="West"/>
    <x v="9"/>
    <s v="Cambridge-North Dumfries"/>
  </r>
  <r>
    <n v="8824"/>
    <x v="360"/>
    <x v="12"/>
    <n v="11"/>
    <n v="3"/>
    <x v="0"/>
    <x v="0"/>
    <s v="West"/>
    <x v="9"/>
    <s v="Cambridge-North Dumfries"/>
  </r>
  <r>
    <n v="8825"/>
    <x v="360"/>
    <x v="13"/>
    <n v="9"/>
    <n v="0"/>
    <x v="0"/>
    <x v="0"/>
    <s v="West"/>
    <x v="9"/>
    <s v="Cambridge-North Dumfries"/>
  </r>
  <r>
    <n v="8826"/>
    <x v="360"/>
    <x v="14"/>
    <n v="5"/>
    <n v="1"/>
    <x v="0"/>
    <x v="0"/>
    <s v="West"/>
    <x v="9"/>
    <s v="Cambridge-North Dumfries"/>
  </r>
  <r>
    <n v="8827"/>
    <x v="360"/>
    <x v="15"/>
    <n v="9"/>
    <n v="0"/>
    <x v="0"/>
    <x v="0"/>
    <s v="West"/>
    <x v="9"/>
    <s v="Cambridge-North Dumfries"/>
  </r>
  <r>
    <n v="8828"/>
    <x v="360"/>
    <x v="16"/>
    <n v="20"/>
    <n v="0"/>
    <x v="0"/>
    <x v="0"/>
    <s v="West"/>
    <x v="9"/>
    <s v="Cambridge-North Dumfries"/>
  </r>
  <r>
    <n v="8829"/>
    <x v="360"/>
    <x v="17"/>
    <n v="9"/>
    <n v="1"/>
    <x v="0"/>
    <x v="0"/>
    <s v="West"/>
    <x v="9"/>
    <s v="Cambridge-North Dumfries"/>
  </r>
  <r>
    <n v="8830"/>
    <x v="360"/>
    <x v="18"/>
    <n v="14"/>
    <n v="0"/>
    <x v="0"/>
    <x v="0"/>
    <s v="West"/>
    <x v="9"/>
    <s v="Cambridge-North Dumfries"/>
  </r>
  <r>
    <n v="8831"/>
    <x v="360"/>
    <x v="19"/>
    <n v="9"/>
    <n v="0"/>
    <x v="0"/>
    <x v="0"/>
    <s v="West"/>
    <x v="9"/>
    <s v="Cambridge-North Dumfries"/>
  </r>
  <r>
    <n v="8832"/>
    <x v="360"/>
    <x v="20"/>
    <n v="22"/>
    <n v="0"/>
    <x v="0"/>
    <x v="0"/>
    <s v="West"/>
    <x v="9"/>
    <s v="Cambridge-North Dumfries"/>
  </r>
  <r>
    <n v="8833"/>
    <x v="360"/>
    <x v="21"/>
    <n v="9"/>
    <n v="1"/>
    <x v="0"/>
    <x v="0"/>
    <s v="West"/>
    <x v="9"/>
    <s v="Cambridge-North Dumfries"/>
  </r>
  <r>
    <n v="8834"/>
    <x v="360"/>
    <x v="22"/>
    <n v="18"/>
    <n v="1"/>
    <x v="0"/>
    <x v="0"/>
    <s v="West"/>
    <x v="9"/>
    <s v="Cambridge-North Dumfries"/>
  </r>
  <r>
    <n v="8835"/>
    <x v="360"/>
    <x v="23"/>
    <n v="11"/>
    <n v="3"/>
    <x v="0"/>
    <x v="0"/>
    <s v="West"/>
    <x v="9"/>
    <s v="Cambridge-North Dumfries"/>
  </r>
  <r>
    <n v="8836"/>
    <x v="361"/>
    <x v="0"/>
    <n v="25"/>
    <n v="0"/>
    <x v="0"/>
    <x v="0"/>
    <s v="West"/>
    <x v="9"/>
    <s v="Cambridge-North Dumfries"/>
  </r>
  <r>
    <n v="8837"/>
    <x v="361"/>
    <x v="1"/>
    <n v="14"/>
    <n v="0"/>
    <x v="0"/>
    <x v="0"/>
    <s v="West"/>
    <x v="9"/>
    <s v="Cambridge-North Dumfries"/>
  </r>
  <r>
    <n v="8838"/>
    <x v="361"/>
    <x v="2"/>
    <n v="8"/>
    <n v="0"/>
    <x v="0"/>
    <x v="0"/>
    <s v="West"/>
    <x v="9"/>
    <s v="Cambridge-North Dumfries"/>
  </r>
  <r>
    <n v="8839"/>
    <x v="361"/>
    <x v="3"/>
    <n v="7"/>
    <n v="0"/>
    <x v="0"/>
    <x v="0"/>
    <s v="West"/>
    <x v="9"/>
    <s v="Cambridge-North Dumfries"/>
  </r>
  <r>
    <n v="8840"/>
    <x v="361"/>
    <x v="4"/>
    <n v="5"/>
    <n v="0"/>
    <x v="0"/>
    <x v="0"/>
    <s v="West"/>
    <x v="9"/>
    <s v="Cambridge-North Dumfries"/>
  </r>
  <r>
    <n v="8841"/>
    <x v="361"/>
    <x v="5"/>
    <n v="8"/>
    <n v="2"/>
    <x v="0"/>
    <x v="0"/>
    <s v="West"/>
    <x v="9"/>
    <s v="Cambridge-North Dumfries"/>
  </r>
  <r>
    <n v="8842"/>
    <x v="361"/>
    <x v="6"/>
    <n v="5"/>
    <n v="1"/>
    <x v="0"/>
    <x v="0"/>
    <s v="West"/>
    <x v="9"/>
    <s v="Cambridge-North Dumfries"/>
  </r>
  <r>
    <n v="8843"/>
    <x v="361"/>
    <x v="7"/>
    <n v="3"/>
    <n v="0"/>
    <x v="0"/>
    <x v="0"/>
    <s v="West"/>
    <x v="9"/>
    <s v="Cambridge-North Dumfries"/>
  </r>
  <r>
    <n v="8844"/>
    <x v="361"/>
    <x v="8"/>
    <n v="5"/>
    <n v="0"/>
    <x v="0"/>
    <x v="0"/>
    <s v="West"/>
    <x v="9"/>
    <s v="Cambridge-North Dumfries"/>
  </r>
  <r>
    <n v="8845"/>
    <x v="361"/>
    <x v="9"/>
    <n v="3"/>
    <n v="0"/>
    <x v="0"/>
    <x v="0"/>
    <s v="West"/>
    <x v="9"/>
    <s v="Cambridge-North Dumfries"/>
  </r>
  <r>
    <n v="8846"/>
    <x v="361"/>
    <x v="10"/>
    <n v="8"/>
    <n v="0"/>
    <x v="0"/>
    <x v="0"/>
    <s v="West"/>
    <x v="9"/>
    <s v="Cambridge-North Dumfries"/>
  </r>
  <r>
    <n v="8847"/>
    <x v="361"/>
    <x v="11"/>
    <n v="11"/>
    <n v="0"/>
    <x v="0"/>
    <x v="0"/>
    <s v="West"/>
    <x v="9"/>
    <s v="Cambridge-North Dumfries"/>
  </r>
  <r>
    <n v="8848"/>
    <x v="361"/>
    <x v="12"/>
    <n v="10"/>
    <n v="0"/>
    <x v="0"/>
    <x v="0"/>
    <s v="West"/>
    <x v="9"/>
    <s v="Cambridge-North Dumfries"/>
  </r>
  <r>
    <n v="8849"/>
    <x v="361"/>
    <x v="13"/>
    <n v="20"/>
    <n v="0"/>
    <x v="0"/>
    <x v="0"/>
    <s v="West"/>
    <x v="9"/>
    <s v="Cambridge-North Dumfries"/>
  </r>
  <r>
    <n v="8850"/>
    <x v="361"/>
    <x v="14"/>
    <n v="11"/>
    <n v="0"/>
    <x v="0"/>
    <x v="0"/>
    <s v="West"/>
    <x v="9"/>
    <s v="Cambridge-North Dumfries"/>
  </r>
  <r>
    <n v="8851"/>
    <x v="361"/>
    <x v="15"/>
    <n v="14"/>
    <n v="0"/>
    <x v="0"/>
    <x v="0"/>
    <s v="West"/>
    <x v="9"/>
    <s v="Cambridge-North Dumfries"/>
  </r>
  <r>
    <n v="8852"/>
    <x v="361"/>
    <x v="16"/>
    <n v="6"/>
    <n v="0"/>
    <x v="0"/>
    <x v="0"/>
    <s v="West"/>
    <x v="9"/>
    <s v="Cambridge-North Dumfries"/>
  </r>
  <r>
    <n v="8853"/>
    <x v="361"/>
    <x v="17"/>
    <n v="11"/>
    <n v="0"/>
    <x v="0"/>
    <x v="0"/>
    <s v="West"/>
    <x v="9"/>
    <s v="Cambridge-North Dumfries"/>
  </r>
  <r>
    <n v="8854"/>
    <x v="361"/>
    <x v="18"/>
    <n v="6"/>
    <n v="0"/>
    <x v="0"/>
    <x v="0"/>
    <s v="West"/>
    <x v="9"/>
    <s v="Cambridge-North Dumfries"/>
  </r>
  <r>
    <n v="8855"/>
    <x v="361"/>
    <x v="19"/>
    <n v="14"/>
    <n v="1"/>
    <x v="0"/>
    <x v="0"/>
    <s v="West"/>
    <x v="9"/>
    <s v="Cambridge-North Dumfries"/>
  </r>
  <r>
    <n v="8856"/>
    <x v="361"/>
    <x v="20"/>
    <n v="7"/>
    <n v="1"/>
    <x v="0"/>
    <x v="0"/>
    <s v="West"/>
    <x v="9"/>
    <s v="Cambridge-North Dumfries"/>
  </r>
  <r>
    <n v="8857"/>
    <x v="361"/>
    <x v="21"/>
    <n v="6"/>
    <n v="0"/>
    <x v="0"/>
    <x v="0"/>
    <s v="West"/>
    <x v="9"/>
    <s v="Cambridge-North Dumfries"/>
  </r>
  <r>
    <n v="8858"/>
    <x v="361"/>
    <x v="22"/>
    <n v="7"/>
    <n v="0"/>
    <x v="0"/>
    <x v="0"/>
    <s v="West"/>
    <x v="9"/>
    <s v="Cambridge-North Dumfries"/>
  </r>
  <r>
    <n v="8859"/>
    <x v="361"/>
    <x v="23"/>
    <n v="8"/>
    <n v="0"/>
    <x v="0"/>
    <x v="0"/>
    <s v="West"/>
    <x v="9"/>
    <s v="Cambridge-North Dumfries"/>
  </r>
  <r>
    <n v="8861"/>
    <x v="362"/>
    <x v="0"/>
    <n v="47"/>
    <n v="3"/>
    <x v="0"/>
    <x v="0"/>
    <s v="West"/>
    <x v="9"/>
    <s v="Kitchener-Waterloo-Wellesley-Wilmot-Woolwich"/>
  </r>
  <r>
    <n v="8862"/>
    <x v="362"/>
    <x v="1"/>
    <n v="32"/>
    <n v="5"/>
    <x v="0"/>
    <x v="0"/>
    <s v="West"/>
    <x v="9"/>
    <s v="Kitchener-Waterloo-Wellesley-Wilmot-Woolwich"/>
  </r>
  <r>
    <n v="8863"/>
    <x v="362"/>
    <x v="2"/>
    <n v="13"/>
    <n v="3"/>
    <x v="0"/>
    <x v="0"/>
    <s v="West"/>
    <x v="9"/>
    <s v="Kitchener-Waterloo-Wellesley-Wilmot-Woolwich"/>
  </r>
  <r>
    <n v="8864"/>
    <x v="362"/>
    <x v="3"/>
    <n v="20"/>
    <n v="7"/>
    <x v="0"/>
    <x v="0"/>
    <s v="West"/>
    <x v="9"/>
    <s v="Kitchener-Waterloo-Wellesley-Wilmot-Woolwich"/>
  </r>
  <r>
    <n v="8865"/>
    <x v="362"/>
    <x v="4"/>
    <n v="27"/>
    <n v="4"/>
    <x v="0"/>
    <x v="0"/>
    <s v="West"/>
    <x v="9"/>
    <s v="Kitchener-Waterloo-Wellesley-Wilmot-Woolwich"/>
  </r>
  <r>
    <n v="8866"/>
    <x v="362"/>
    <x v="5"/>
    <n v="9"/>
    <n v="4"/>
    <x v="0"/>
    <x v="0"/>
    <s v="West"/>
    <x v="9"/>
    <s v="Kitchener-Waterloo-Wellesley-Wilmot-Woolwich"/>
  </r>
  <r>
    <n v="8867"/>
    <x v="362"/>
    <x v="6"/>
    <n v="5"/>
    <n v="2"/>
    <x v="0"/>
    <x v="0"/>
    <s v="West"/>
    <x v="9"/>
    <s v="Kitchener-Waterloo-Wellesley-Wilmot-Woolwich"/>
  </r>
  <r>
    <n v="8868"/>
    <x v="362"/>
    <x v="7"/>
    <n v="4"/>
    <n v="1"/>
    <x v="0"/>
    <x v="0"/>
    <s v="West"/>
    <x v="9"/>
    <s v="Kitchener-Waterloo-Wellesley-Wilmot-Woolwich"/>
  </r>
  <r>
    <n v="8869"/>
    <x v="362"/>
    <x v="8"/>
    <n v="8"/>
    <n v="3"/>
    <x v="0"/>
    <x v="0"/>
    <s v="West"/>
    <x v="9"/>
    <s v="Kitchener-Waterloo-Wellesley-Wilmot-Woolwich"/>
  </r>
  <r>
    <n v="8870"/>
    <x v="362"/>
    <x v="9"/>
    <n v="4"/>
    <n v="0"/>
    <x v="0"/>
    <x v="0"/>
    <s v="West"/>
    <x v="9"/>
    <s v="Kitchener-Waterloo-Wellesley-Wilmot-Woolwich"/>
  </r>
  <r>
    <n v="8871"/>
    <x v="362"/>
    <x v="10"/>
    <n v="6"/>
    <n v="3"/>
    <x v="0"/>
    <x v="0"/>
    <s v="West"/>
    <x v="9"/>
    <s v="Kitchener-Waterloo-Wellesley-Wilmot-Woolwich"/>
  </r>
  <r>
    <n v="8872"/>
    <x v="362"/>
    <x v="11"/>
    <n v="12"/>
    <n v="3"/>
    <x v="0"/>
    <x v="0"/>
    <s v="West"/>
    <x v="9"/>
    <s v="Kitchener-Waterloo-Wellesley-Wilmot-Woolwich"/>
  </r>
  <r>
    <n v="8873"/>
    <x v="362"/>
    <x v="12"/>
    <n v="11"/>
    <n v="5"/>
    <x v="0"/>
    <x v="0"/>
    <s v="West"/>
    <x v="9"/>
    <s v="Kitchener-Waterloo-Wellesley-Wilmot-Woolwich"/>
  </r>
  <r>
    <n v="8874"/>
    <x v="362"/>
    <x v="13"/>
    <n v="42"/>
    <n v="4"/>
    <x v="0"/>
    <x v="0"/>
    <s v="West"/>
    <x v="9"/>
    <s v="Kitchener-Waterloo-Wellesley-Wilmot-Woolwich"/>
  </r>
  <r>
    <n v="8875"/>
    <x v="362"/>
    <x v="14"/>
    <n v="35"/>
    <n v="2"/>
    <x v="0"/>
    <x v="0"/>
    <s v="West"/>
    <x v="9"/>
    <s v="Kitchener-Waterloo-Wellesley-Wilmot-Woolwich"/>
  </r>
  <r>
    <n v="8876"/>
    <x v="362"/>
    <x v="15"/>
    <n v="29"/>
    <n v="5"/>
    <x v="0"/>
    <x v="0"/>
    <s v="West"/>
    <x v="9"/>
    <s v="Kitchener-Waterloo-Wellesley-Wilmot-Woolwich"/>
  </r>
  <r>
    <n v="8877"/>
    <x v="362"/>
    <x v="16"/>
    <n v="15"/>
    <n v="2"/>
    <x v="0"/>
    <x v="0"/>
    <s v="West"/>
    <x v="9"/>
    <s v="Kitchener-Waterloo-Wellesley-Wilmot-Woolwich"/>
  </r>
  <r>
    <n v="8878"/>
    <x v="362"/>
    <x v="17"/>
    <n v="17"/>
    <n v="1"/>
    <x v="0"/>
    <x v="0"/>
    <s v="West"/>
    <x v="9"/>
    <s v="Kitchener-Waterloo-Wellesley-Wilmot-Woolwich"/>
  </r>
  <r>
    <n v="8879"/>
    <x v="362"/>
    <x v="18"/>
    <n v="26"/>
    <n v="4"/>
    <x v="0"/>
    <x v="0"/>
    <s v="West"/>
    <x v="9"/>
    <s v="Kitchener-Waterloo-Wellesley-Wilmot-Woolwich"/>
  </r>
  <r>
    <n v="8880"/>
    <x v="362"/>
    <x v="19"/>
    <n v="38"/>
    <n v="4"/>
    <x v="0"/>
    <x v="0"/>
    <s v="West"/>
    <x v="9"/>
    <s v="Kitchener-Waterloo-Wellesley-Wilmot-Woolwich"/>
  </r>
  <r>
    <n v="8881"/>
    <x v="362"/>
    <x v="20"/>
    <n v="22"/>
    <n v="0"/>
    <x v="0"/>
    <x v="0"/>
    <s v="West"/>
    <x v="9"/>
    <s v="Kitchener-Waterloo-Wellesley-Wilmot-Woolwich"/>
  </r>
  <r>
    <n v="8882"/>
    <x v="362"/>
    <x v="21"/>
    <n v="15"/>
    <n v="2"/>
    <x v="0"/>
    <x v="0"/>
    <s v="West"/>
    <x v="9"/>
    <s v="Kitchener-Waterloo-Wellesley-Wilmot-Woolwich"/>
  </r>
  <r>
    <n v="8883"/>
    <x v="362"/>
    <x v="22"/>
    <n v="24"/>
    <n v="1"/>
    <x v="0"/>
    <x v="0"/>
    <s v="West"/>
    <x v="9"/>
    <s v="Kitchener-Waterloo-Wellesley-Wilmot-Woolwich"/>
  </r>
  <r>
    <n v="8884"/>
    <x v="362"/>
    <x v="23"/>
    <n v="14"/>
    <n v="4"/>
    <x v="0"/>
    <x v="0"/>
    <s v="West"/>
    <x v="9"/>
    <s v="Kitchener-Waterloo-Wellesley-Wilmot-Woolwich"/>
  </r>
  <r>
    <n v="8885"/>
    <x v="363"/>
    <x v="0"/>
    <n v="19"/>
    <n v="0"/>
    <x v="0"/>
    <x v="0"/>
    <s v="West"/>
    <x v="9"/>
    <s v="Kitchener-Waterloo-Wellesley-Wilmot-Woolwich"/>
  </r>
  <r>
    <n v="8886"/>
    <x v="363"/>
    <x v="1"/>
    <n v="21"/>
    <n v="1"/>
    <x v="0"/>
    <x v="0"/>
    <s v="West"/>
    <x v="9"/>
    <s v="Kitchener-Waterloo-Wellesley-Wilmot-Woolwich"/>
  </r>
  <r>
    <n v="8887"/>
    <x v="363"/>
    <x v="2"/>
    <n v="9"/>
    <n v="3"/>
    <x v="0"/>
    <x v="0"/>
    <s v="West"/>
    <x v="9"/>
    <s v="Kitchener-Waterloo-Wellesley-Wilmot-Woolwich"/>
  </r>
  <r>
    <n v="8888"/>
    <x v="363"/>
    <x v="3"/>
    <n v="10"/>
    <n v="2"/>
    <x v="0"/>
    <x v="0"/>
    <s v="West"/>
    <x v="9"/>
    <s v="Kitchener-Waterloo-Wellesley-Wilmot-Woolwich"/>
  </r>
  <r>
    <n v="8889"/>
    <x v="363"/>
    <x v="4"/>
    <n v="9"/>
    <n v="0"/>
    <x v="0"/>
    <x v="0"/>
    <s v="West"/>
    <x v="9"/>
    <s v="Kitchener-Waterloo-Wellesley-Wilmot-Woolwich"/>
  </r>
  <r>
    <n v="8890"/>
    <x v="363"/>
    <x v="5"/>
    <n v="10"/>
    <n v="1"/>
    <x v="0"/>
    <x v="0"/>
    <s v="West"/>
    <x v="9"/>
    <s v="Kitchener-Waterloo-Wellesley-Wilmot-Woolwich"/>
  </r>
  <r>
    <n v="8891"/>
    <x v="363"/>
    <x v="6"/>
    <n v="3"/>
    <n v="0"/>
    <x v="0"/>
    <x v="0"/>
    <s v="West"/>
    <x v="9"/>
    <s v="Kitchener-Waterloo-Wellesley-Wilmot-Woolwich"/>
  </r>
  <r>
    <n v="8892"/>
    <x v="363"/>
    <x v="7"/>
    <n v="1"/>
    <n v="0"/>
    <x v="0"/>
    <x v="0"/>
    <s v="West"/>
    <x v="9"/>
    <s v="Kitchener-Waterloo-Wellesley-Wilmot-Woolwich"/>
  </r>
  <r>
    <n v="8893"/>
    <x v="363"/>
    <x v="8"/>
    <n v="2"/>
    <n v="0"/>
    <x v="0"/>
    <x v="0"/>
    <s v="West"/>
    <x v="9"/>
    <s v="Kitchener-Waterloo-Wellesley-Wilmot-Woolwich"/>
  </r>
  <r>
    <n v="8894"/>
    <x v="363"/>
    <x v="9"/>
    <n v="3"/>
    <n v="0"/>
    <x v="0"/>
    <x v="0"/>
    <s v="West"/>
    <x v="9"/>
    <s v="Kitchener-Waterloo-Wellesley-Wilmot-Woolwich"/>
  </r>
  <r>
    <n v="8895"/>
    <x v="363"/>
    <x v="10"/>
    <n v="4"/>
    <n v="1"/>
    <x v="0"/>
    <x v="0"/>
    <s v="West"/>
    <x v="9"/>
    <s v="Kitchener-Waterloo-Wellesley-Wilmot-Woolwich"/>
  </r>
  <r>
    <n v="8896"/>
    <x v="363"/>
    <x v="11"/>
    <n v="3"/>
    <n v="1"/>
    <x v="0"/>
    <x v="0"/>
    <s v="West"/>
    <x v="9"/>
    <s v="Kitchener-Waterloo-Wellesley-Wilmot-Woolwich"/>
  </r>
  <r>
    <n v="8897"/>
    <x v="363"/>
    <x v="12"/>
    <n v="5"/>
    <n v="0"/>
    <x v="0"/>
    <x v="0"/>
    <s v="West"/>
    <x v="9"/>
    <s v="Kitchener-Waterloo-Wellesley-Wilmot-Woolwich"/>
  </r>
  <r>
    <n v="8898"/>
    <x v="363"/>
    <x v="13"/>
    <n v="9"/>
    <n v="1"/>
    <x v="0"/>
    <x v="0"/>
    <s v="West"/>
    <x v="9"/>
    <s v="Kitchener-Waterloo-Wellesley-Wilmot-Woolwich"/>
  </r>
  <r>
    <n v="8899"/>
    <x v="363"/>
    <x v="14"/>
    <n v="8"/>
    <n v="2"/>
    <x v="0"/>
    <x v="0"/>
    <s v="West"/>
    <x v="9"/>
    <s v="Kitchener-Waterloo-Wellesley-Wilmot-Woolwich"/>
  </r>
  <r>
    <n v="8900"/>
    <x v="363"/>
    <x v="15"/>
    <n v="3"/>
    <n v="3"/>
    <x v="0"/>
    <x v="0"/>
    <s v="West"/>
    <x v="9"/>
    <s v="Kitchener-Waterloo-Wellesley-Wilmot-Woolwich"/>
  </r>
  <r>
    <n v="8901"/>
    <x v="363"/>
    <x v="16"/>
    <n v="9"/>
    <n v="0"/>
    <x v="0"/>
    <x v="0"/>
    <s v="West"/>
    <x v="9"/>
    <s v="Kitchener-Waterloo-Wellesley-Wilmot-Woolwich"/>
  </r>
  <r>
    <n v="8902"/>
    <x v="363"/>
    <x v="17"/>
    <n v="9"/>
    <n v="1"/>
    <x v="0"/>
    <x v="0"/>
    <s v="West"/>
    <x v="9"/>
    <s v="Kitchener-Waterloo-Wellesley-Wilmot-Woolwich"/>
  </r>
  <r>
    <n v="8903"/>
    <x v="363"/>
    <x v="18"/>
    <n v="7"/>
    <n v="2"/>
    <x v="0"/>
    <x v="0"/>
    <s v="West"/>
    <x v="9"/>
    <s v="Kitchener-Waterloo-Wellesley-Wilmot-Woolwich"/>
  </r>
  <r>
    <n v="8904"/>
    <x v="363"/>
    <x v="19"/>
    <n v="11"/>
    <n v="0"/>
    <x v="0"/>
    <x v="0"/>
    <s v="West"/>
    <x v="9"/>
    <s v="Kitchener-Waterloo-Wellesley-Wilmot-Woolwich"/>
  </r>
  <r>
    <n v="8905"/>
    <x v="363"/>
    <x v="20"/>
    <n v="6"/>
    <n v="1"/>
    <x v="0"/>
    <x v="0"/>
    <s v="West"/>
    <x v="9"/>
    <s v="Kitchener-Waterloo-Wellesley-Wilmot-Woolwich"/>
  </r>
  <r>
    <n v="8906"/>
    <x v="363"/>
    <x v="21"/>
    <n v="8"/>
    <n v="0"/>
    <x v="0"/>
    <x v="0"/>
    <s v="West"/>
    <x v="9"/>
    <s v="Kitchener-Waterloo-Wellesley-Wilmot-Woolwich"/>
  </r>
  <r>
    <n v="8907"/>
    <x v="363"/>
    <x v="22"/>
    <n v="10"/>
    <n v="1"/>
    <x v="0"/>
    <x v="0"/>
    <s v="West"/>
    <x v="9"/>
    <s v="Kitchener-Waterloo-Wellesley-Wilmot-Woolwich"/>
  </r>
  <r>
    <n v="8908"/>
    <x v="363"/>
    <x v="23"/>
    <n v="4"/>
    <n v="0"/>
    <x v="0"/>
    <x v="0"/>
    <s v="West"/>
    <x v="9"/>
    <s v="Kitchener-Waterloo-Wellesley-Wilmot-Woolwich"/>
  </r>
  <r>
    <n v="8909"/>
    <x v="364"/>
    <x v="0"/>
    <n v="27"/>
    <n v="3"/>
    <x v="0"/>
    <x v="0"/>
    <s v="West"/>
    <x v="9"/>
    <s v="Kitchener-Waterloo-Wellesley-Wilmot-Woolwich"/>
  </r>
  <r>
    <n v="8910"/>
    <x v="364"/>
    <x v="1"/>
    <n v="26"/>
    <n v="7"/>
    <x v="0"/>
    <x v="0"/>
    <s v="West"/>
    <x v="9"/>
    <s v="Kitchener-Waterloo-Wellesley-Wilmot-Woolwich"/>
  </r>
  <r>
    <n v="8911"/>
    <x v="364"/>
    <x v="2"/>
    <n v="18"/>
    <n v="1"/>
    <x v="0"/>
    <x v="0"/>
    <s v="West"/>
    <x v="9"/>
    <s v="Kitchener-Waterloo-Wellesley-Wilmot-Woolwich"/>
  </r>
  <r>
    <n v="8912"/>
    <x v="364"/>
    <x v="3"/>
    <n v="13"/>
    <n v="0"/>
    <x v="0"/>
    <x v="0"/>
    <s v="West"/>
    <x v="9"/>
    <s v="Kitchener-Waterloo-Wellesley-Wilmot-Woolwich"/>
  </r>
  <r>
    <n v="8913"/>
    <x v="364"/>
    <x v="4"/>
    <n v="14"/>
    <n v="1"/>
    <x v="0"/>
    <x v="0"/>
    <s v="West"/>
    <x v="9"/>
    <s v="Kitchener-Waterloo-Wellesley-Wilmot-Woolwich"/>
  </r>
  <r>
    <n v="8914"/>
    <x v="364"/>
    <x v="5"/>
    <n v="12"/>
    <n v="2"/>
    <x v="0"/>
    <x v="0"/>
    <s v="West"/>
    <x v="9"/>
    <s v="Kitchener-Waterloo-Wellesley-Wilmot-Woolwich"/>
  </r>
  <r>
    <n v="8915"/>
    <x v="364"/>
    <x v="6"/>
    <n v="7"/>
    <n v="0"/>
    <x v="0"/>
    <x v="0"/>
    <s v="West"/>
    <x v="9"/>
    <s v="Kitchener-Waterloo-Wellesley-Wilmot-Woolwich"/>
  </r>
  <r>
    <n v="8916"/>
    <x v="364"/>
    <x v="8"/>
    <n v="6"/>
    <n v="0"/>
    <x v="0"/>
    <x v="0"/>
    <s v="West"/>
    <x v="9"/>
    <s v="Kitchener-Waterloo-Wellesley-Wilmot-Woolwich"/>
  </r>
  <r>
    <n v="8917"/>
    <x v="364"/>
    <x v="9"/>
    <n v="1"/>
    <n v="0"/>
    <x v="0"/>
    <x v="0"/>
    <s v="West"/>
    <x v="9"/>
    <s v="Kitchener-Waterloo-Wellesley-Wilmot-Woolwich"/>
  </r>
  <r>
    <n v="8918"/>
    <x v="364"/>
    <x v="10"/>
    <n v="7"/>
    <n v="0"/>
    <x v="0"/>
    <x v="0"/>
    <s v="West"/>
    <x v="9"/>
    <s v="Kitchener-Waterloo-Wellesley-Wilmot-Woolwich"/>
  </r>
  <r>
    <n v="8919"/>
    <x v="364"/>
    <x v="11"/>
    <n v="4"/>
    <n v="0"/>
    <x v="0"/>
    <x v="0"/>
    <s v="West"/>
    <x v="9"/>
    <s v="Kitchener-Waterloo-Wellesley-Wilmot-Woolwich"/>
  </r>
  <r>
    <n v="8920"/>
    <x v="364"/>
    <x v="12"/>
    <n v="13"/>
    <n v="0"/>
    <x v="0"/>
    <x v="0"/>
    <s v="West"/>
    <x v="9"/>
    <s v="Kitchener-Waterloo-Wellesley-Wilmot-Woolwich"/>
  </r>
  <r>
    <n v="8921"/>
    <x v="364"/>
    <x v="13"/>
    <n v="14"/>
    <n v="1"/>
    <x v="0"/>
    <x v="0"/>
    <s v="West"/>
    <x v="9"/>
    <s v="Kitchener-Waterloo-Wellesley-Wilmot-Woolwich"/>
  </r>
  <r>
    <n v="8922"/>
    <x v="364"/>
    <x v="14"/>
    <n v="11"/>
    <n v="2"/>
    <x v="0"/>
    <x v="0"/>
    <s v="West"/>
    <x v="9"/>
    <s v="Kitchener-Waterloo-Wellesley-Wilmot-Woolwich"/>
  </r>
  <r>
    <n v="8923"/>
    <x v="364"/>
    <x v="15"/>
    <n v="19"/>
    <n v="1"/>
    <x v="0"/>
    <x v="0"/>
    <s v="West"/>
    <x v="9"/>
    <s v="Kitchener-Waterloo-Wellesley-Wilmot-Woolwich"/>
  </r>
  <r>
    <n v="8924"/>
    <x v="364"/>
    <x v="16"/>
    <n v="16"/>
    <n v="3"/>
    <x v="0"/>
    <x v="0"/>
    <s v="West"/>
    <x v="9"/>
    <s v="Kitchener-Waterloo-Wellesley-Wilmot-Woolwich"/>
  </r>
  <r>
    <n v="8925"/>
    <x v="364"/>
    <x v="17"/>
    <n v="20"/>
    <n v="2"/>
    <x v="0"/>
    <x v="0"/>
    <s v="West"/>
    <x v="9"/>
    <s v="Kitchener-Waterloo-Wellesley-Wilmot-Woolwich"/>
  </r>
  <r>
    <n v="8926"/>
    <x v="364"/>
    <x v="18"/>
    <n v="11"/>
    <n v="1"/>
    <x v="0"/>
    <x v="0"/>
    <s v="West"/>
    <x v="9"/>
    <s v="Kitchener-Waterloo-Wellesley-Wilmot-Woolwich"/>
  </r>
  <r>
    <n v="8927"/>
    <x v="364"/>
    <x v="19"/>
    <n v="13"/>
    <n v="5"/>
    <x v="0"/>
    <x v="0"/>
    <s v="West"/>
    <x v="9"/>
    <s v="Kitchener-Waterloo-Wellesley-Wilmot-Woolwich"/>
  </r>
  <r>
    <n v="8928"/>
    <x v="364"/>
    <x v="20"/>
    <n v="7"/>
    <n v="0"/>
    <x v="0"/>
    <x v="0"/>
    <s v="West"/>
    <x v="9"/>
    <s v="Kitchener-Waterloo-Wellesley-Wilmot-Woolwich"/>
  </r>
  <r>
    <n v="8929"/>
    <x v="364"/>
    <x v="21"/>
    <n v="11"/>
    <n v="2"/>
    <x v="0"/>
    <x v="0"/>
    <s v="West"/>
    <x v="9"/>
    <s v="Kitchener-Waterloo-Wellesley-Wilmot-Woolwich"/>
  </r>
  <r>
    <n v="8930"/>
    <x v="364"/>
    <x v="22"/>
    <n v="13"/>
    <n v="2"/>
    <x v="0"/>
    <x v="0"/>
    <s v="West"/>
    <x v="9"/>
    <s v="Kitchener-Waterloo-Wellesley-Wilmot-Woolwich"/>
  </r>
  <r>
    <n v="8931"/>
    <x v="364"/>
    <x v="23"/>
    <n v="7"/>
    <n v="4"/>
    <x v="0"/>
    <x v="0"/>
    <s v="West"/>
    <x v="9"/>
    <s v="Kitchener-Waterloo-Wellesley-Wilmot-Woolwich"/>
  </r>
  <r>
    <n v="8932"/>
    <x v="365"/>
    <x v="0"/>
    <n v="38"/>
    <n v="3"/>
    <x v="0"/>
    <x v="0"/>
    <s v="West"/>
    <x v="9"/>
    <s v="Kitchener-Waterloo-Wellesley-Wilmot-Woolwich"/>
  </r>
  <r>
    <n v="8933"/>
    <x v="365"/>
    <x v="1"/>
    <n v="35"/>
    <n v="4"/>
    <x v="0"/>
    <x v="0"/>
    <s v="West"/>
    <x v="9"/>
    <s v="Kitchener-Waterloo-Wellesley-Wilmot-Woolwich"/>
  </r>
  <r>
    <n v="8934"/>
    <x v="365"/>
    <x v="2"/>
    <n v="51"/>
    <n v="1"/>
    <x v="0"/>
    <x v="0"/>
    <s v="West"/>
    <x v="9"/>
    <s v="Kitchener-Waterloo-Wellesley-Wilmot-Woolwich"/>
  </r>
  <r>
    <n v="8935"/>
    <x v="365"/>
    <x v="3"/>
    <n v="41"/>
    <n v="1"/>
    <x v="0"/>
    <x v="0"/>
    <s v="West"/>
    <x v="9"/>
    <s v="Kitchener-Waterloo-Wellesley-Wilmot-Woolwich"/>
  </r>
  <r>
    <n v="8936"/>
    <x v="365"/>
    <x v="4"/>
    <n v="24"/>
    <n v="2"/>
    <x v="0"/>
    <x v="0"/>
    <s v="West"/>
    <x v="9"/>
    <s v="Kitchener-Waterloo-Wellesley-Wilmot-Woolwich"/>
  </r>
  <r>
    <n v="8937"/>
    <x v="365"/>
    <x v="5"/>
    <n v="13"/>
    <n v="1"/>
    <x v="0"/>
    <x v="0"/>
    <s v="West"/>
    <x v="9"/>
    <s v="Kitchener-Waterloo-Wellesley-Wilmot-Woolwich"/>
  </r>
  <r>
    <n v="8938"/>
    <x v="365"/>
    <x v="6"/>
    <n v="10"/>
    <n v="0"/>
    <x v="0"/>
    <x v="0"/>
    <s v="West"/>
    <x v="9"/>
    <s v="Kitchener-Waterloo-Wellesley-Wilmot-Woolwich"/>
  </r>
  <r>
    <n v="8939"/>
    <x v="365"/>
    <x v="7"/>
    <n v="4"/>
    <n v="1"/>
    <x v="0"/>
    <x v="0"/>
    <s v="West"/>
    <x v="9"/>
    <s v="Kitchener-Waterloo-Wellesley-Wilmot-Woolwich"/>
  </r>
  <r>
    <n v="8940"/>
    <x v="365"/>
    <x v="8"/>
    <n v="9"/>
    <n v="1"/>
    <x v="0"/>
    <x v="0"/>
    <s v="West"/>
    <x v="9"/>
    <s v="Kitchener-Waterloo-Wellesley-Wilmot-Woolwich"/>
  </r>
  <r>
    <n v="8941"/>
    <x v="365"/>
    <x v="9"/>
    <n v="6"/>
    <n v="0"/>
    <x v="0"/>
    <x v="0"/>
    <s v="West"/>
    <x v="9"/>
    <s v="Kitchener-Waterloo-Wellesley-Wilmot-Woolwich"/>
  </r>
  <r>
    <n v="8942"/>
    <x v="365"/>
    <x v="10"/>
    <n v="19"/>
    <n v="0"/>
    <x v="0"/>
    <x v="0"/>
    <s v="West"/>
    <x v="9"/>
    <s v="Kitchener-Waterloo-Wellesley-Wilmot-Woolwich"/>
  </r>
  <r>
    <n v="8943"/>
    <x v="365"/>
    <x v="11"/>
    <n v="12"/>
    <n v="2"/>
    <x v="0"/>
    <x v="0"/>
    <s v="West"/>
    <x v="9"/>
    <s v="Kitchener-Waterloo-Wellesley-Wilmot-Woolwich"/>
  </r>
  <r>
    <n v="8944"/>
    <x v="365"/>
    <x v="12"/>
    <n v="15"/>
    <n v="1"/>
    <x v="0"/>
    <x v="0"/>
    <s v="West"/>
    <x v="9"/>
    <s v="Kitchener-Waterloo-Wellesley-Wilmot-Woolwich"/>
  </r>
  <r>
    <n v="8945"/>
    <x v="365"/>
    <x v="13"/>
    <n v="20"/>
    <n v="2"/>
    <x v="0"/>
    <x v="0"/>
    <s v="West"/>
    <x v="9"/>
    <s v="Kitchener-Waterloo-Wellesley-Wilmot-Woolwich"/>
  </r>
  <r>
    <n v="8946"/>
    <x v="365"/>
    <x v="14"/>
    <n v="52"/>
    <n v="1"/>
    <x v="0"/>
    <x v="0"/>
    <s v="West"/>
    <x v="9"/>
    <s v="Kitchener-Waterloo-Wellesley-Wilmot-Woolwich"/>
  </r>
  <r>
    <n v="8947"/>
    <x v="365"/>
    <x v="15"/>
    <n v="21"/>
    <n v="4"/>
    <x v="0"/>
    <x v="0"/>
    <s v="West"/>
    <x v="9"/>
    <s v="Kitchener-Waterloo-Wellesley-Wilmot-Woolwich"/>
  </r>
  <r>
    <n v="8948"/>
    <x v="365"/>
    <x v="16"/>
    <n v="24"/>
    <n v="5"/>
    <x v="0"/>
    <x v="0"/>
    <s v="West"/>
    <x v="9"/>
    <s v="Kitchener-Waterloo-Wellesley-Wilmot-Woolwich"/>
  </r>
  <r>
    <n v="8949"/>
    <x v="365"/>
    <x v="17"/>
    <n v="32"/>
    <n v="1"/>
    <x v="0"/>
    <x v="0"/>
    <s v="West"/>
    <x v="9"/>
    <s v="Kitchener-Waterloo-Wellesley-Wilmot-Woolwich"/>
  </r>
  <r>
    <n v="8950"/>
    <x v="365"/>
    <x v="18"/>
    <n v="25"/>
    <n v="5"/>
    <x v="0"/>
    <x v="0"/>
    <s v="West"/>
    <x v="9"/>
    <s v="Kitchener-Waterloo-Wellesley-Wilmot-Woolwich"/>
  </r>
  <r>
    <n v="8951"/>
    <x v="365"/>
    <x v="19"/>
    <n v="22"/>
    <n v="1"/>
    <x v="0"/>
    <x v="0"/>
    <s v="West"/>
    <x v="9"/>
    <s v="Kitchener-Waterloo-Wellesley-Wilmot-Woolwich"/>
  </r>
  <r>
    <n v="8952"/>
    <x v="365"/>
    <x v="20"/>
    <n v="15"/>
    <n v="2"/>
    <x v="0"/>
    <x v="0"/>
    <s v="West"/>
    <x v="9"/>
    <s v="Kitchener-Waterloo-Wellesley-Wilmot-Woolwich"/>
  </r>
  <r>
    <n v="8953"/>
    <x v="365"/>
    <x v="21"/>
    <n v="22"/>
    <n v="0"/>
    <x v="0"/>
    <x v="0"/>
    <s v="West"/>
    <x v="9"/>
    <s v="Kitchener-Waterloo-Wellesley-Wilmot-Woolwich"/>
  </r>
  <r>
    <n v="8954"/>
    <x v="365"/>
    <x v="22"/>
    <n v="19"/>
    <n v="2"/>
    <x v="0"/>
    <x v="0"/>
    <s v="West"/>
    <x v="9"/>
    <s v="Kitchener-Waterloo-Wellesley-Wilmot-Woolwich"/>
  </r>
  <r>
    <n v="8955"/>
    <x v="365"/>
    <x v="23"/>
    <n v="25"/>
    <n v="1"/>
    <x v="0"/>
    <x v="0"/>
    <s v="West"/>
    <x v="9"/>
    <s v="Kitchener-Waterloo-Wellesley-Wilmot-Woolwich"/>
  </r>
  <r>
    <n v="8956"/>
    <x v="366"/>
    <x v="0"/>
    <n v="14"/>
    <n v="0"/>
    <x v="0"/>
    <x v="0"/>
    <s v="West"/>
    <x v="9"/>
    <s v="Kitchener-Waterloo-Wellesley-Wilmot-Woolwich"/>
  </r>
  <r>
    <n v="8957"/>
    <x v="366"/>
    <x v="1"/>
    <n v="15"/>
    <n v="2"/>
    <x v="0"/>
    <x v="0"/>
    <s v="West"/>
    <x v="9"/>
    <s v="Kitchener-Waterloo-Wellesley-Wilmot-Woolwich"/>
  </r>
  <r>
    <n v="8958"/>
    <x v="366"/>
    <x v="2"/>
    <n v="20"/>
    <n v="1"/>
    <x v="0"/>
    <x v="0"/>
    <s v="West"/>
    <x v="9"/>
    <s v="Kitchener-Waterloo-Wellesley-Wilmot-Woolwich"/>
  </r>
  <r>
    <n v="8959"/>
    <x v="366"/>
    <x v="3"/>
    <n v="12"/>
    <n v="3"/>
    <x v="0"/>
    <x v="0"/>
    <s v="West"/>
    <x v="9"/>
    <s v="Kitchener-Waterloo-Wellesley-Wilmot-Woolwich"/>
  </r>
  <r>
    <n v="8960"/>
    <x v="366"/>
    <x v="4"/>
    <n v="6"/>
    <n v="1"/>
    <x v="0"/>
    <x v="0"/>
    <s v="West"/>
    <x v="9"/>
    <s v="Kitchener-Waterloo-Wellesley-Wilmot-Woolwich"/>
  </r>
  <r>
    <n v="8961"/>
    <x v="366"/>
    <x v="5"/>
    <n v="8"/>
    <n v="0"/>
    <x v="0"/>
    <x v="0"/>
    <s v="West"/>
    <x v="9"/>
    <s v="Kitchener-Waterloo-Wellesley-Wilmot-Woolwich"/>
  </r>
  <r>
    <n v="8962"/>
    <x v="366"/>
    <x v="6"/>
    <n v="4"/>
    <n v="1"/>
    <x v="0"/>
    <x v="0"/>
    <s v="West"/>
    <x v="9"/>
    <s v="Kitchener-Waterloo-Wellesley-Wilmot-Woolwich"/>
  </r>
  <r>
    <n v="8963"/>
    <x v="366"/>
    <x v="7"/>
    <n v="4"/>
    <n v="1"/>
    <x v="0"/>
    <x v="0"/>
    <s v="West"/>
    <x v="9"/>
    <s v="Kitchener-Waterloo-Wellesley-Wilmot-Woolwich"/>
  </r>
  <r>
    <n v="8964"/>
    <x v="366"/>
    <x v="8"/>
    <n v="1"/>
    <n v="1"/>
    <x v="0"/>
    <x v="0"/>
    <s v="West"/>
    <x v="9"/>
    <s v="Kitchener-Waterloo-Wellesley-Wilmot-Woolwich"/>
  </r>
  <r>
    <n v="8965"/>
    <x v="366"/>
    <x v="9"/>
    <n v="1"/>
    <n v="1"/>
    <x v="0"/>
    <x v="0"/>
    <s v="West"/>
    <x v="9"/>
    <s v="Kitchener-Waterloo-Wellesley-Wilmot-Woolwich"/>
  </r>
  <r>
    <n v="8966"/>
    <x v="366"/>
    <x v="10"/>
    <n v="2"/>
    <n v="0"/>
    <x v="0"/>
    <x v="0"/>
    <s v="West"/>
    <x v="9"/>
    <s v="Kitchener-Waterloo-Wellesley-Wilmot-Woolwich"/>
  </r>
  <r>
    <n v="8967"/>
    <x v="366"/>
    <x v="11"/>
    <n v="6"/>
    <n v="2"/>
    <x v="0"/>
    <x v="0"/>
    <s v="West"/>
    <x v="9"/>
    <s v="Kitchener-Waterloo-Wellesley-Wilmot-Woolwich"/>
  </r>
  <r>
    <n v="8968"/>
    <x v="366"/>
    <x v="12"/>
    <n v="4"/>
    <n v="0"/>
    <x v="0"/>
    <x v="0"/>
    <s v="West"/>
    <x v="9"/>
    <s v="Kitchener-Waterloo-Wellesley-Wilmot-Woolwich"/>
  </r>
  <r>
    <n v="8969"/>
    <x v="366"/>
    <x v="13"/>
    <n v="7"/>
    <n v="0"/>
    <x v="0"/>
    <x v="0"/>
    <s v="West"/>
    <x v="9"/>
    <s v="Kitchener-Waterloo-Wellesley-Wilmot-Woolwich"/>
  </r>
  <r>
    <n v="8970"/>
    <x v="366"/>
    <x v="14"/>
    <n v="18"/>
    <n v="0"/>
    <x v="0"/>
    <x v="0"/>
    <s v="West"/>
    <x v="9"/>
    <s v="Kitchener-Waterloo-Wellesley-Wilmot-Woolwich"/>
  </r>
  <r>
    <n v="8971"/>
    <x v="366"/>
    <x v="15"/>
    <n v="11"/>
    <n v="1"/>
    <x v="0"/>
    <x v="0"/>
    <s v="West"/>
    <x v="9"/>
    <s v="Kitchener-Waterloo-Wellesley-Wilmot-Woolwich"/>
  </r>
  <r>
    <n v="8972"/>
    <x v="366"/>
    <x v="16"/>
    <n v="14"/>
    <n v="1"/>
    <x v="0"/>
    <x v="0"/>
    <s v="West"/>
    <x v="9"/>
    <s v="Kitchener-Waterloo-Wellesley-Wilmot-Woolwich"/>
  </r>
  <r>
    <n v="8973"/>
    <x v="366"/>
    <x v="17"/>
    <n v="26"/>
    <n v="1"/>
    <x v="0"/>
    <x v="0"/>
    <s v="West"/>
    <x v="9"/>
    <s v="Kitchener-Waterloo-Wellesley-Wilmot-Woolwich"/>
  </r>
  <r>
    <n v="8974"/>
    <x v="366"/>
    <x v="18"/>
    <n v="8"/>
    <n v="1"/>
    <x v="0"/>
    <x v="0"/>
    <s v="West"/>
    <x v="9"/>
    <s v="Kitchener-Waterloo-Wellesley-Wilmot-Woolwich"/>
  </r>
  <r>
    <n v="8975"/>
    <x v="366"/>
    <x v="19"/>
    <n v="6"/>
    <n v="0"/>
    <x v="0"/>
    <x v="0"/>
    <s v="West"/>
    <x v="9"/>
    <s v="Kitchener-Waterloo-Wellesley-Wilmot-Woolwich"/>
  </r>
  <r>
    <n v="8976"/>
    <x v="366"/>
    <x v="20"/>
    <n v="4"/>
    <n v="0"/>
    <x v="0"/>
    <x v="0"/>
    <s v="West"/>
    <x v="9"/>
    <s v="Kitchener-Waterloo-Wellesley-Wilmot-Woolwich"/>
  </r>
  <r>
    <n v="8977"/>
    <x v="366"/>
    <x v="21"/>
    <n v="9"/>
    <n v="2"/>
    <x v="0"/>
    <x v="0"/>
    <s v="West"/>
    <x v="9"/>
    <s v="Kitchener-Waterloo-Wellesley-Wilmot-Woolwich"/>
  </r>
  <r>
    <n v="8978"/>
    <x v="366"/>
    <x v="22"/>
    <n v="9"/>
    <n v="0"/>
    <x v="0"/>
    <x v="0"/>
    <s v="West"/>
    <x v="9"/>
    <s v="Kitchener-Waterloo-Wellesley-Wilmot-Woolwich"/>
  </r>
  <r>
    <n v="8979"/>
    <x v="366"/>
    <x v="23"/>
    <n v="13"/>
    <n v="0"/>
    <x v="0"/>
    <x v="0"/>
    <s v="West"/>
    <x v="9"/>
    <s v="Kitchener-Waterloo-Wellesley-Wilmot-Woolwich"/>
  </r>
  <r>
    <n v="8980"/>
    <x v="367"/>
    <x v="0"/>
    <n v="29"/>
    <n v="1"/>
    <x v="0"/>
    <x v="0"/>
    <s v="West"/>
    <x v="9"/>
    <s v="Kitchener-Waterloo-Wellesley-Wilmot-Woolwich"/>
  </r>
  <r>
    <n v="8981"/>
    <x v="367"/>
    <x v="1"/>
    <n v="21"/>
    <n v="4"/>
    <x v="0"/>
    <x v="0"/>
    <s v="West"/>
    <x v="9"/>
    <s v="Kitchener-Waterloo-Wellesley-Wilmot-Woolwich"/>
  </r>
  <r>
    <n v="8982"/>
    <x v="367"/>
    <x v="2"/>
    <n v="18"/>
    <n v="1"/>
    <x v="0"/>
    <x v="0"/>
    <s v="West"/>
    <x v="9"/>
    <s v="Kitchener-Waterloo-Wellesley-Wilmot-Woolwich"/>
  </r>
  <r>
    <n v="8983"/>
    <x v="367"/>
    <x v="3"/>
    <n v="20"/>
    <n v="3"/>
    <x v="0"/>
    <x v="0"/>
    <s v="West"/>
    <x v="9"/>
    <s v="Kitchener-Waterloo-Wellesley-Wilmot-Woolwich"/>
  </r>
  <r>
    <n v="8984"/>
    <x v="367"/>
    <x v="4"/>
    <n v="12"/>
    <n v="0"/>
    <x v="0"/>
    <x v="0"/>
    <s v="West"/>
    <x v="9"/>
    <s v="Kitchener-Waterloo-Wellesley-Wilmot-Woolwich"/>
  </r>
  <r>
    <n v="8985"/>
    <x v="367"/>
    <x v="5"/>
    <n v="9"/>
    <n v="1"/>
    <x v="0"/>
    <x v="0"/>
    <s v="West"/>
    <x v="9"/>
    <s v="Kitchener-Waterloo-Wellesley-Wilmot-Woolwich"/>
  </r>
  <r>
    <n v="8986"/>
    <x v="367"/>
    <x v="6"/>
    <n v="4"/>
    <n v="0"/>
    <x v="0"/>
    <x v="0"/>
    <s v="West"/>
    <x v="9"/>
    <s v="Kitchener-Waterloo-Wellesley-Wilmot-Woolwich"/>
  </r>
  <r>
    <n v="8987"/>
    <x v="367"/>
    <x v="7"/>
    <n v="5"/>
    <n v="1"/>
    <x v="0"/>
    <x v="0"/>
    <s v="West"/>
    <x v="9"/>
    <s v="Kitchener-Waterloo-Wellesley-Wilmot-Woolwich"/>
  </r>
  <r>
    <n v="8988"/>
    <x v="367"/>
    <x v="8"/>
    <n v="6"/>
    <n v="0"/>
    <x v="0"/>
    <x v="0"/>
    <s v="West"/>
    <x v="9"/>
    <s v="Kitchener-Waterloo-Wellesley-Wilmot-Woolwich"/>
  </r>
  <r>
    <n v="8989"/>
    <x v="367"/>
    <x v="9"/>
    <n v="1"/>
    <n v="0"/>
    <x v="0"/>
    <x v="0"/>
    <s v="West"/>
    <x v="9"/>
    <s v="Kitchener-Waterloo-Wellesley-Wilmot-Woolwich"/>
  </r>
  <r>
    <n v="8990"/>
    <x v="367"/>
    <x v="10"/>
    <n v="3"/>
    <n v="1"/>
    <x v="0"/>
    <x v="0"/>
    <s v="West"/>
    <x v="9"/>
    <s v="Kitchener-Waterloo-Wellesley-Wilmot-Woolwich"/>
  </r>
  <r>
    <n v="8991"/>
    <x v="367"/>
    <x v="11"/>
    <n v="6"/>
    <n v="0"/>
    <x v="0"/>
    <x v="0"/>
    <s v="West"/>
    <x v="9"/>
    <s v="Kitchener-Waterloo-Wellesley-Wilmot-Woolwich"/>
  </r>
  <r>
    <n v="8992"/>
    <x v="367"/>
    <x v="12"/>
    <n v="11"/>
    <n v="0"/>
    <x v="0"/>
    <x v="0"/>
    <s v="West"/>
    <x v="9"/>
    <s v="Kitchener-Waterloo-Wellesley-Wilmot-Woolwich"/>
  </r>
  <r>
    <n v="8993"/>
    <x v="367"/>
    <x v="13"/>
    <n v="15"/>
    <n v="1"/>
    <x v="0"/>
    <x v="0"/>
    <s v="West"/>
    <x v="9"/>
    <s v="Kitchener-Waterloo-Wellesley-Wilmot-Woolwich"/>
  </r>
  <r>
    <n v="8994"/>
    <x v="367"/>
    <x v="14"/>
    <n v="12"/>
    <n v="1"/>
    <x v="0"/>
    <x v="0"/>
    <s v="West"/>
    <x v="9"/>
    <s v="Kitchener-Waterloo-Wellesley-Wilmot-Woolwich"/>
  </r>
  <r>
    <n v="8995"/>
    <x v="367"/>
    <x v="15"/>
    <n v="11"/>
    <n v="0"/>
    <x v="0"/>
    <x v="0"/>
    <s v="West"/>
    <x v="9"/>
    <s v="Kitchener-Waterloo-Wellesley-Wilmot-Woolwich"/>
  </r>
  <r>
    <n v="8996"/>
    <x v="367"/>
    <x v="16"/>
    <n v="18"/>
    <n v="1"/>
    <x v="0"/>
    <x v="0"/>
    <s v="West"/>
    <x v="9"/>
    <s v="Kitchener-Waterloo-Wellesley-Wilmot-Woolwich"/>
  </r>
  <r>
    <n v="8997"/>
    <x v="367"/>
    <x v="17"/>
    <n v="14"/>
    <n v="0"/>
    <x v="0"/>
    <x v="0"/>
    <s v="West"/>
    <x v="9"/>
    <s v="Kitchener-Waterloo-Wellesley-Wilmot-Woolwich"/>
  </r>
  <r>
    <n v="8998"/>
    <x v="367"/>
    <x v="18"/>
    <n v="13"/>
    <n v="1"/>
    <x v="0"/>
    <x v="0"/>
    <s v="West"/>
    <x v="9"/>
    <s v="Kitchener-Waterloo-Wellesley-Wilmot-Woolwich"/>
  </r>
  <r>
    <n v="8999"/>
    <x v="367"/>
    <x v="19"/>
    <n v="12"/>
    <n v="0"/>
    <x v="0"/>
    <x v="0"/>
    <s v="West"/>
    <x v="9"/>
    <s v="Kitchener-Waterloo-Wellesley-Wilmot-Woolwich"/>
  </r>
  <r>
    <n v="9000"/>
    <x v="367"/>
    <x v="20"/>
    <n v="10"/>
    <n v="0"/>
    <x v="0"/>
    <x v="0"/>
    <s v="West"/>
    <x v="9"/>
    <s v="Kitchener-Waterloo-Wellesley-Wilmot-Woolwich"/>
  </r>
  <r>
    <n v="9001"/>
    <x v="367"/>
    <x v="21"/>
    <n v="5"/>
    <n v="0"/>
    <x v="0"/>
    <x v="0"/>
    <s v="West"/>
    <x v="9"/>
    <s v="Kitchener-Waterloo-Wellesley-Wilmot-Woolwich"/>
  </r>
  <r>
    <n v="9002"/>
    <x v="367"/>
    <x v="22"/>
    <n v="10"/>
    <n v="1"/>
    <x v="0"/>
    <x v="0"/>
    <s v="West"/>
    <x v="9"/>
    <s v="Kitchener-Waterloo-Wellesley-Wilmot-Woolwich"/>
  </r>
  <r>
    <n v="9003"/>
    <x v="367"/>
    <x v="23"/>
    <n v="11"/>
    <n v="1"/>
    <x v="0"/>
    <x v="0"/>
    <s v="West"/>
    <x v="9"/>
    <s v="Kitchener-Waterloo-Wellesley-Wilmot-Woolwich"/>
  </r>
  <r>
    <n v="9005"/>
    <x v="368"/>
    <x v="0"/>
    <n v="20"/>
    <n v="2"/>
    <x v="0"/>
    <x v="0"/>
    <s v="West"/>
    <x v="9"/>
    <s v="Kitchener-Waterloo-Wellesley-Wilmot-Woolwich"/>
  </r>
  <r>
    <n v="9006"/>
    <x v="368"/>
    <x v="1"/>
    <n v="25"/>
    <n v="9"/>
    <x v="0"/>
    <x v="0"/>
    <s v="West"/>
    <x v="9"/>
    <s v="Kitchener-Waterloo-Wellesley-Wilmot-Woolwich"/>
  </r>
  <r>
    <n v="9007"/>
    <x v="368"/>
    <x v="2"/>
    <n v="16"/>
    <n v="6"/>
    <x v="0"/>
    <x v="0"/>
    <s v="West"/>
    <x v="9"/>
    <s v="Kitchener-Waterloo-Wellesley-Wilmot-Woolwich"/>
  </r>
  <r>
    <n v="9008"/>
    <x v="368"/>
    <x v="3"/>
    <n v="9"/>
    <n v="7"/>
    <x v="0"/>
    <x v="0"/>
    <s v="West"/>
    <x v="9"/>
    <s v="Kitchener-Waterloo-Wellesley-Wilmot-Woolwich"/>
  </r>
  <r>
    <n v="9009"/>
    <x v="368"/>
    <x v="4"/>
    <n v="12"/>
    <n v="1"/>
    <x v="0"/>
    <x v="0"/>
    <s v="West"/>
    <x v="9"/>
    <s v="Kitchener-Waterloo-Wellesley-Wilmot-Woolwich"/>
  </r>
  <r>
    <n v="9010"/>
    <x v="368"/>
    <x v="5"/>
    <n v="11"/>
    <n v="0"/>
    <x v="0"/>
    <x v="0"/>
    <s v="West"/>
    <x v="9"/>
    <s v="Kitchener-Waterloo-Wellesley-Wilmot-Woolwich"/>
  </r>
  <r>
    <n v="9011"/>
    <x v="368"/>
    <x v="6"/>
    <n v="1"/>
    <n v="0"/>
    <x v="0"/>
    <x v="0"/>
    <s v="West"/>
    <x v="9"/>
    <s v="Kitchener-Waterloo-Wellesley-Wilmot-Woolwich"/>
  </r>
  <r>
    <n v="9012"/>
    <x v="368"/>
    <x v="7"/>
    <n v="1"/>
    <n v="1"/>
    <x v="0"/>
    <x v="0"/>
    <s v="West"/>
    <x v="9"/>
    <s v="Kitchener-Waterloo-Wellesley-Wilmot-Woolwich"/>
  </r>
  <r>
    <n v="9013"/>
    <x v="368"/>
    <x v="8"/>
    <n v="5"/>
    <n v="5"/>
    <x v="0"/>
    <x v="0"/>
    <s v="West"/>
    <x v="9"/>
    <s v="Kitchener-Waterloo-Wellesley-Wilmot-Woolwich"/>
  </r>
  <r>
    <n v="9014"/>
    <x v="368"/>
    <x v="9"/>
    <n v="4"/>
    <n v="1"/>
    <x v="0"/>
    <x v="0"/>
    <s v="West"/>
    <x v="9"/>
    <s v="Kitchener-Waterloo-Wellesley-Wilmot-Woolwich"/>
  </r>
  <r>
    <n v="9015"/>
    <x v="368"/>
    <x v="10"/>
    <n v="6"/>
    <n v="1"/>
    <x v="0"/>
    <x v="0"/>
    <s v="West"/>
    <x v="9"/>
    <s v="Kitchener-Waterloo-Wellesley-Wilmot-Woolwich"/>
  </r>
  <r>
    <n v="9016"/>
    <x v="368"/>
    <x v="11"/>
    <n v="5"/>
    <n v="2"/>
    <x v="0"/>
    <x v="0"/>
    <s v="West"/>
    <x v="9"/>
    <s v="Kitchener-Waterloo-Wellesley-Wilmot-Woolwich"/>
  </r>
  <r>
    <n v="9017"/>
    <x v="368"/>
    <x v="12"/>
    <n v="11"/>
    <n v="0"/>
    <x v="0"/>
    <x v="0"/>
    <s v="West"/>
    <x v="9"/>
    <s v="Kitchener-Waterloo-Wellesley-Wilmot-Woolwich"/>
  </r>
  <r>
    <n v="9018"/>
    <x v="368"/>
    <x v="13"/>
    <n v="15"/>
    <n v="2"/>
    <x v="0"/>
    <x v="0"/>
    <s v="West"/>
    <x v="9"/>
    <s v="Kitchener-Waterloo-Wellesley-Wilmot-Woolwich"/>
  </r>
  <r>
    <n v="9019"/>
    <x v="368"/>
    <x v="14"/>
    <n v="13"/>
    <n v="3"/>
    <x v="0"/>
    <x v="0"/>
    <s v="West"/>
    <x v="9"/>
    <s v="Kitchener-Waterloo-Wellesley-Wilmot-Woolwich"/>
  </r>
  <r>
    <n v="9020"/>
    <x v="368"/>
    <x v="15"/>
    <n v="23"/>
    <n v="7"/>
    <x v="0"/>
    <x v="0"/>
    <s v="West"/>
    <x v="9"/>
    <s v="Kitchener-Waterloo-Wellesley-Wilmot-Woolwich"/>
  </r>
  <r>
    <n v="9021"/>
    <x v="368"/>
    <x v="16"/>
    <n v="6"/>
    <n v="2"/>
    <x v="0"/>
    <x v="0"/>
    <s v="West"/>
    <x v="9"/>
    <s v="Kitchener-Waterloo-Wellesley-Wilmot-Woolwich"/>
  </r>
  <r>
    <n v="9022"/>
    <x v="368"/>
    <x v="17"/>
    <n v="28"/>
    <n v="3"/>
    <x v="0"/>
    <x v="0"/>
    <s v="West"/>
    <x v="9"/>
    <s v="Kitchener-Waterloo-Wellesley-Wilmot-Woolwich"/>
  </r>
  <r>
    <n v="9023"/>
    <x v="368"/>
    <x v="18"/>
    <n v="16"/>
    <n v="2"/>
    <x v="0"/>
    <x v="0"/>
    <s v="West"/>
    <x v="9"/>
    <s v="Kitchener-Waterloo-Wellesley-Wilmot-Woolwich"/>
  </r>
  <r>
    <n v="9024"/>
    <x v="368"/>
    <x v="19"/>
    <n v="15"/>
    <n v="1"/>
    <x v="0"/>
    <x v="0"/>
    <s v="West"/>
    <x v="9"/>
    <s v="Kitchener-Waterloo-Wellesley-Wilmot-Woolwich"/>
  </r>
  <r>
    <n v="9025"/>
    <x v="368"/>
    <x v="20"/>
    <n v="11"/>
    <n v="2"/>
    <x v="0"/>
    <x v="0"/>
    <s v="West"/>
    <x v="9"/>
    <s v="Kitchener-Waterloo-Wellesley-Wilmot-Woolwich"/>
  </r>
  <r>
    <n v="9026"/>
    <x v="368"/>
    <x v="21"/>
    <n v="7"/>
    <n v="0"/>
    <x v="0"/>
    <x v="0"/>
    <s v="West"/>
    <x v="9"/>
    <s v="Kitchener-Waterloo-Wellesley-Wilmot-Woolwich"/>
  </r>
  <r>
    <n v="9027"/>
    <x v="368"/>
    <x v="22"/>
    <n v="6"/>
    <n v="2"/>
    <x v="0"/>
    <x v="0"/>
    <s v="West"/>
    <x v="9"/>
    <s v="Kitchener-Waterloo-Wellesley-Wilmot-Woolwich"/>
  </r>
  <r>
    <n v="9028"/>
    <x v="368"/>
    <x v="23"/>
    <n v="16"/>
    <n v="5"/>
    <x v="0"/>
    <x v="0"/>
    <s v="West"/>
    <x v="9"/>
    <s v="Kitchener-Waterloo-Wellesley-Wilmot-Woolwich"/>
  </r>
  <r>
    <n v="9029"/>
    <x v="369"/>
    <x v="0"/>
    <n v="36"/>
    <n v="0"/>
    <x v="0"/>
    <x v="0"/>
    <s v="West"/>
    <x v="9"/>
    <s v="Kitchener-Waterloo-Wellesley-Wilmot-Woolwich"/>
  </r>
  <r>
    <n v="9030"/>
    <x v="369"/>
    <x v="1"/>
    <n v="26"/>
    <n v="2"/>
    <x v="0"/>
    <x v="0"/>
    <s v="West"/>
    <x v="9"/>
    <s v="Kitchener-Waterloo-Wellesley-Wilmot-Woolwich"/>
  </r>
  <r>
    <n v="9031"/>
    <x v="369"/>
    <x v="2"/>
    <n v="26"/>
    <n v="2"/>
    <x v="0"/>
    <x v="0"/>
    <s v="West"/>
    <x v="9"/>
    <s v="Kitchener-Waterloo-Wellesley-Wilmot-Woolwich"/>
  </r>
  <r>
    <n v="9032"/>
    <x v="369"/>
    <x v="3"/>
    <n v="23"/>
    <n v="3"/>
    <x v="0"/>
    <x v="0"/>
    <s v="West"/>
    <x v="9"/>
    <s v="Kitchener-Waterloo-Wellesley-Wilmot-Woolwich"/>
  </r>
  <r>
    <n v="9033"/>
    <x v="369"/>
    <x v="4"/>
    <n v="14"/>
    <n v="0"/>
    <x v="0"/>
    <x v="0"/>
    <s v="West"/>
    <x v="9"/>
    <s v="Kitchener-Waterloo-Wellesley-Wilmot-Woolwich"/>
  </r>
  <r>
    <n v="9034"/>
    <x v="369"/>
    <x v="5"/>
    <n v="19"/>
    <n v="0"/>
    <x v="0"/>
    <x v="0"/>
    <s v="West"/>
    <x v="9"/>
    <s v="Kitchener-Waterloo-Wellesley-Wilmot-Woolwich"/>
  </r>
  <r>
    <n v="9035"/>
    <x v="369"/>
    <x v="6"/>
    <n v="4"/>
    <n v="1"/>
    <x v="0"/>
    <x v="0"/>
    <s v="West"/>
    <x v="9"/>
    <s v="Kitchener-Waterloo-Wellesley-Wilmot-Woolwich"/>
  </r>
  <r>
    <n v="9036"/>
    <x v="369"/>
    <x v="7"/>
    <n v="2"/>
    <n v="0"/>
    <x v="0"/>
    <x v="0"/>
    <s v="West"/>
    <x v="9"/>
    <s v="Kitchener-Waterloo-Wellesley-Wilmot-Woolwich"/>
  </r>
  <r>
    <n v="9037"/>
    <x v="369"/>
    <x v="8"/>
    <n v="11"/>
    <n v="1"/>
    <x v="0"/>
    <x v="0"/>
    <s v="West"/>
    <x v="9"/>
    <s v="Kitchener-Waterloo-Wellesley-Wilmot-Woolwich"/>
  </r>
  <r>
    <n v="9038"/>
    <x v="369"/>
    <x v="9"/>
    <n v="23"/>
    <n v="1"/>
    <x v="0"/>
    <x v="0"/>
    <s v="West"/>
    <x v="9"/>
    <s v="Kitchener-Waterloo-Wellesley-Wilmot-Woolwich"/>
  </r>
  <r>
    <n v="9039"/>
    <x v="369"/>
    <x v="10"/>
    <n v="23"/>
    <n v="2"/>
    <x v="0"/>
    <x v="0"/>
    <s v="West"/>
    <x v="9"/>
    <s v="Kitchener-Waterloo-Wellesley-Wilmot-Woolwich"/>
  </r>
  <r>
    <n v="9040"/>
    <x v="369"/>
    <x v="11"/>
    <n v="11"/>
    <n v="2"/>
    <x v="0"/>
    <x v="0"/>
    <s v="West"/>
    <x v="9"/>
    <s v="Kitchener-Waterloo-Wellesley-Wilmot-Woolwich"/>
  </r>
  <r>
    <n v="9041"/>
    <x v="369"/>
    <x v="12"/>
    <n v="8"/>
    <n v="2"/>
    <x v="0"/>
    <x v="0"/>
    <s v="West"/>
    <x v="9"/>
    <s v="Kitchener-Waterloo-Wellesley-Wilmot-Woolwich"/>
  </r>
  <r>
    <n v="9042"/>
    <x v="369"/>
    <x v="13"/>
    <n v="10"/>
    <n v="0"/>
    <x v="0"/>
    <x v="0"/>
    <s v="West"/>
    <x v="9"/>
    <s v="Kitchener-Waterloo-Wellesley-Wilmot-Woolwich"/>
  </r>
  <r>
    <n v="9043"/>
    <x v="369"/>
    <x v="14"/>
    <n v="11"/>
    <n v="1"/>
    <x v="0"/>
    <x v="0"/>
    <s v="West"/>
    <x v="9"/>
    <s v="Kitchener-Waterloo-Wellesley-Wilmot-Woolwich"/>
  </r>
  <r>
    <n v="9044"/>
    <x v="369"/>
    <x v="15"/>
    <n v="10"/>
    <n v="2"/>
    <x v="0"/>
    <x v="0"/>
    <s v="West"/>
    <x v="9"/>
    <s v="Kitchener-Waterloo-Wellesley-Wilmot-Woolwich"/>
  </r>
  <r>
    <n v="9045"/>
    <x v="369"/>
    <x v="16"/>
    <n v="12"/>
    <n v="3"/>
    <x v="0"/>
    <x v="0"/>
    <s v="West"/>
    <x v="9"/>
    <s v="Kitchener-Waterloo-Wellesley-Wilmot-Woolwich"/>
  </r>
  <r>
    <n v="9046"/>
    <x v="369"/>
    <x v="17"/>
    <n v="22"/>
    <n v="4"/>
    <x v="0"/>
    <x v="0"/>
    <s v="West"/>
    <x v="9"/>
    <s v="Kitchener-Waterloo-Wellesley-Wilmot-Woolwich"/>
  </r>
  <r>
    <n v="9047"/>
    <x v="369"/>
    <x v="18"/>
    <n v="15"/>
    <n v="3"/>
    <x v="0"/>
    <x v="0"/>
    <s v="West"/>
    <x v="9"/>
    <s v="Kitchener-Waterloo-Wellesley-Wilmot-Woolwich"/>
  </r>
  <r>
    <n v="9048"/>
    <x v="369"/>
    <x v="19"/>
    <n v="7"/>
    <n v="4"/>
    <x v="0"/>
    <x v="0"/>
    <s v="West"/>
    <x v="9"/>
    <s v="Kitchener-Waterloo-Wellesley-Wilmot-Woolwich"/>
  </r>
  <r>
    <n v="9049"/>
    <x v="369"/>
    <x v="20"/>
    <n v="12"/>
    <n v="2"/>
    <x v="0"/>
    <x v="0"/>
    <s v="West"/>
    <x v="9"/>
    <s v="Kitchener-Waterloo-Wellesley-Wilmot-Woolwich"/>
  </r>
  <r>
    <n v="9050"/>
    <x v="369"/>
    <x v="21"/>
    <n v="7"/>
    <n v="0"/>
    <x v="0"/>
    <x v="0"/>
    <s v="West"/>
    <x v="9"/>
    <s v="Kitchener-Waterloo-Wellesley-Wilmot-Woolwich"/>
  </r>
  <r>
    <n v="9051"/>
    <x v="369"/>
    <x v="22"/>
    <n v="12"/>
    <n v="2"/>
    <x v="0"/>
    <x v="0"/>
    <s v="West"/>
    <x v="9"/>
    <s v="Kitchener-Waterloo-Wellesley-Wilmot-Woolwich"/>
  </r>
  <r>
    <n v="9052"/>
    <x v="369"/>
    <x v="23"/>
    <n v="12"/>
    <n v="2"/>
    <x v="0"/>
    <x v="0"/>
    <s v="West"/>
    <x v="9"/>
    <s v="Kitchener-Waterloo-Wellesley-Wilmot-Woolwich"/>
  </r>
  <r>
    <n v="9053"/>
    <x v="370"/>
    <x v="0"/>
    <n v="40"/>
    <n v="5"/>
    <x v="0"/>
    <x v="0"/>
    <s v="West"/>
    <x v="9"/>
    <s v="Kitchener-Waterloo-Wellesley-Wilmot-Woolwich"/>
  </r>
  <r>
    <n v="9054"/>
    <x v="370"/>
    <x v="1"/>
    <n v="37"/>
    <n v="3"/>
    <x v="0"/>
    <x v="0"/>
    <s v="West"/>
    <x v="9"/>
    <s v="Kitchener-Waterloo-Wellesley-Wilmot-Woolwich"/>
  </r>
  <r>
    <n v="9055"/>
    <x v="370"/>
    <x v="2"/>
    <n v="33"/>
    <n v="4"/>
    <x v="0"/>
    <x v="0"/>
    <s v="West"/>
    <x v="9"/>
    <s v="Kitchener-Waterloo-Wellesley-Wilmot-Woolwich"/>
  </r>
  <r>
    <n v="9056"/>
    <x v="370"/>
    <x v="3"/>
    <n v="18"/>
    <n v="3"/>
    <x v="0"/>
    <x v="0"/>
    <s v="West"/>
    <x v="9"/>
    <s v="Kitchener-Waterloo-Wellesley-Wilmot-Woolwich"/>
  </r>
  <r>
    <n v="9057"/>
    <x v="370"/>
    <x v="4"/>
    <n v="18"/>
    <n v="2"/>
    <x v="0"/>
    <x v="0"/>
    <s v="West"/>
    <x v="9"/>
    <s v="Kitchener-Waterloo-Wellesley-Wilmot-Woolwich"/>
  </r>
  <r>
    <n v="9058"/>
    <x v="370"/>
    <x v="5"/>
    <n v="18"/>
    <n v="2"/>
    <x v="0"/>
    <x v="0"/>
    <s v="West"/>
    <x v="9"/>
    <s v="Kitchener-Waterloo-Wellesley-Wilmot-Woolwich"/>
  </r>
  <r>
    <n v="9059"/>
    <x v="370"/>
    <x v="6"/>
    <n v="14"/>
    <n v="0"/>
    <x v="0"/>
    <x v="0"/>
    <s v="West"/>
    <x v="9"/>
    <s v="Kitchener-Waterloo-Wellesley-Wilmot-Woolwich"/>
  </r>
  <r>
    <n v="9060"/>
    <x v="370"/>
    <x v="7"/>
    <n v="5"/>
    <n v="0"/>
    <x v="0"/>
    <x v="0"/>
    <s v="West"/>
    <x v="9"/>
    <s v="Kitchener-Waterloo-Wellesley-Wilmot-Woolwich"/>
  </r>
  <r>
    <n v="9061"/>
    <x v="370"/>
    <x v="8"/>
    <n v="9"/>
    <n v="0"/>
    <x v="0"/>
    <x v="0"/>
    <s v="West"/>
    <x v="9"/>
    <s v="Kitchener-Waterloo-Wellesley-Wilmot-Woolwich"/>
  </r>
  <r>
    <n v="9062"/>
    <x v="370"/>
    <x v="9"/>
    <n v="39"/>
    <n v="4"/>
    <x v="0"/>
    <x v="0"/>
    <s v="West"/>
    <x v="9"/>
    <s v="Kitchener-Waterloo-Wellesley-Wilmot-Woolwich"/>
  </r>
  <r>
    <n v="9063"/>
    <x v="370"/>
    <x v="10"/>
    <n v="10"/>
    <n v="2"/>
    <x v="0"/>
    <x v="0"/>
    <s v="West"/>
    <x v="9"/>
    <s v="Kitchener-Waterloo-Wellesley-Wilmot-Woolwich"/>
  </r>
  <r>
    <n v="9064"/>
    <x v="370"/>
    <x v="11"/>
    <n v="12"/>
    <n v="1"/>
    <x v="0"/>
    <x v="0"/>
    <s v="West"/>
    <x v="9"/>
    <s v="Kitchener-Waterloo-Wellesley-Wilmot-Woolwich"/>
  </r>
  <r>
    <n v="9065"/>
    <x v="370"/>
    <x v="12"/>
    <n v="14"/>
    <n v="6"/>
    <x v="0"/>
    <x v="0"/>
    <s v="West"/>
    <x v="9"/>
    <s v="Kitchener-Waterloo-Wellesley-Wilmot-Woolwich"/>
  </r>
  <r>
    <n v="9066"/>
    <x v="370"/>
    <x v="13"/>
    <n v="21"/>
    <n v="2"/>
    <x v="0"/>
    <x v="0"/>
    <s v="West"/>
    <x v="9"/>
    <s v="Kitchener-Waterloo-Wellesley-Wilmot-Woolwich"/>
  </r>
  <r>
    <n v="9067"/>
    <x v="370"/>
    <x v="14"/>
    <n v="22"/>
    <n v="1"/>
    <x v="0"/>
    <x v="0"/>
    <s v="West"/>
    <x v="9"/>
    <s v="Kitchener-Waterloo-Wellesley-Wilmot-Woolwich"/>
  </r>
  <r>
    <n v="9068"/>
    <x v="370"/>
    <x v="15"/>
    <n v="17"/>
    <n v="6"/>
    <x v="0"/>
    <x v="0"/>
    <s v="West"/>
    <x v="9"/>
    <s v="Kitchener-Waterloo-Wellesley-Wilmot-Woolwich"/>
  </r>
  <r>
    <n v="9069"/>
    <x v="370"/>
    <x v="16"/>
    <n v="19"/>
    <n v="2"/>
    <x v="0"/>
    <x v="0"/>
    <s v="West"/>
    <x v="9"/>
    <s v="Kitchener-Waterloo-Wellesley-Wilmot-Woolwich"/>
  </r>
  <r>
    <n v="9070"/>
    <x v="370"/>
    <x v="17"/>
    <n v="17"/>
    <n v="3"/>
    <x v="0"/>
    <x v="0"/>
    <s v="West"/>
    <x v="9"/>
    <s v="Kitchener-Waterloo-Wellesley-Wilmot-Woolwich"/>
  </r>
  <r>
    <n v="9071"/>
    <x v="370"/>
    <x v="18"/>
    <n v="19"/>
    <n v="2"/>
    <x v="0"/>
    <x v="0"/>
    <s v="West"/>
    <x v="9"/>
    <s v="Kitchener-Waterloo-Wellesley-Wilmot-Woolwich"/>
  </r>
  <r>
    <n v="9072"/>
    <x v="370"/>
    <x v="19"/>
    <n v="17"/>
    <n v="3"/>
    <x v="0"/>
    <x v="0"/>
    <s v="West"/>
    <x v="9"/>
    <s v="Kitchener-Waterloo-Wellesley-Wilmot-Woolwich"/>
  </r>
  <r>
    <n v="9073"/>
    <x v="370"/>
    <x v="20"/>
    <n v="15"/>
    <n v="1"/>
    <x v="0"/>
    <x v="0"/>
    <s v="West"/>
    <x v="9"/>
    <s v="Kitchener-Waterloo-Wellesley-Wilmot-Woolwich"/>
  </r>
  <r>
    <n v="9074"/>
    <x v="370"/>
    <x v="21"/>
    <n v="11"/>
    <n v="2"/>
    <x v="0"/>
    <x v="0"/>
    <s v="West"/>
    <x v="9"/>
    <s v="Kitchener-Waterloo-Wellesley-Wilmot-Woolwich"/>
  </r>
  <r>
    <n v="9075"/>
    <x v="370"/>
    <x v="22"/>
    <n v="18"/>
    <n v="5"/>
    <x v="0"/>
    <x v="0"/>
    <s v="West"/>
    <x v="9"/>
    <s v="Kitchener-Waterloo-Wellesley-Wilmot-Woolwich"/>
  </r>
  <r>
    <n v="9076"/>
    <x v="370"/>
    <x v="23"/>
    <n v="15"/>
    <n v="3"/>
    <x v="0"/>
    <x v="0"/>
    <s v="West"/>
    <x v="9"/>
    <s v="Kitchener-Waterloo-Wellesley-Wilmot-Woolwich"/>
  </r>
  <r>
    <n v="9077"/>
    <x v="371"/>
    <x v="0"/>
    <n v="48"/>
    <n v="11"/>
    <x v="0"/>
    <x v="0"/>
    <s v="West"/>
    <x v="9"/>
    <s v="Kitchener-Waterloo-Wellesley-Wilmot-Woolwich"/>
  </r>
  <r>
    <n v="9078"/>
    <x v="371"/>
    <x v="1"/>
    <n v="44"/>
    <n v="8"/>
    <x v="0"/>
    <x v="0"/>
    <s v="West"/>
    <x v="9"/>
    <s v="Kitchener-Waterloo-Wellesley-Wilmot-Woolwich"/>
  </r>
  <r>
    <n v="9079"/>
    <x v="371"/>
    <x v="2"/>
    <n v="28"/>
    <n v="5"/>
    <x v="0"/>
    <x v="0"/>
    <s v="West"/>
    <x v="9"/>
    <s v="Kitchener-Waterloo-Wellesley-Wilmot-Woolwich"/>
  </r>
  <r>
    <n v="9080"/>
    <x v="371"/>
    <x v="3"/>
    <n v="23"/>
    <n v="6"/>
    <x v="0"/>
    <x v="0"/>
    <s v="West"/>
    <x v="9"/>
    <s v="Kitchener-Waterloo-Wellesley-Wilmot-Woolwich"/>
  </r>
  <r>
    <n v="9081"/>
    <x v="371"/>
    <x v="4"/>
    <n v="33"/>
    <n v="5"/>
    <x v="0"/>
    <x v="0"/>
    <s v="West"/>
    <x v="9"/>
    <s v="Kitchener-Waterloo-Wellesley-Wilmot-Woolwich"/>
  </r>
  <r>
    <n v="9082"/>
    <x v="371"/>
    <x v="5"/>
    <n v="12"/>
    <n v="1"/>
    <x v="0"/>
    <x v="0"/>
    <s v="West"/>
    <x v="9"/>
    <s v="Kitchener-Waterloo-Wellesley-Wilmot-Woolwich"/>
  </r>
  <r>
    <n v="9083"/>
    <x v="371"/>
    <x v="6"/>
    <n v="11"/>
    <n v="1"/>
    <x v="0"/>
    <x v="0"/>
    <s v="West"/>
    <x v="9"/>
    <s v="Kitchener-Waterloo-Wellesley-Wilmot-Woolwich"/>
  </r>
  <r>
    <n v="9084"/>
    <x v="371"/>
    <x v="7"/>
    <n v="6"/>
    <n v="0"/>
    <x v="0"/>
    <x v="0"/>
    <s v="West"/>
    <x v="9"/>
    <s v="Kitchener-Waterloo-Wellesley-Wilmot-Woolwich"/>
  </r>
  <r>
    <n v="9085"/>
    <x v="371"/>
    <x v="8"/>
    <n v="7"/>
    <n v="1"/>
    <x v="0"/>
    <x v="0"/>
    <s v="West"/>
    <x v="9"/>
    <s v="Kitchener-Waterloo-Wellesley-Wilmot-Woolwich"/>
  </r>
  <r>
    <n v="9086"/>
    <x v="371"/>
    <x v="9"/>
    <n v="6"/>
    <n v="0"/>
    <x v="0"/>
    <x v="0"/>
    <s v="West"/>
    <x v="9"/>
    <s v="Kitchener-Waterloo-Wellesley-Wilmot-Woolwich"/>
  </r>
  <r>
    <n v="9087"/>
    <x v="371"/>
    <x v="10"/>
    <n v="5"/>
    <n v="1"/>
    <x v="0"/>
    <x v="0"/>
    <s v="West"/>
    <x v="9"/>
    <s v="Kitchener-Waterloo-Wellesley-Wilmot-Woolwich"/>
  </r>
  <r>
    <n v="9088"/>
    <x v="371"/>
    <x v="11"/>
    <n v="10"/>
    <n v="1"/>
    <x v="0"/>
    <x v="0"/>
    <s v="West"/>
    <x v="9"/>
    <s v="Kitchener-Waterloo-Wellesley-Wilmot-Woolwich"/>
  </r>
  <r>
    <n v="9089"/>
    <x v="371"/>
    <x v="12"/>
    <n v="20"/>
    <n v="0"/>
    <x v="0"/>
    <x v="0"/>
    <s v="West"/>
    <x v="9"/>
    <s v="Kitchener-Waterloo-Wellesley-Wilmot-Woolwich"/>
  </r>
  <r>
    <n v="9090"/>
    <x v="371"/>
    <x v="13"/>
    <n v="28"/>
    <n v="3"/>
    <x v="0"/>
    <x v="0"/>
    <s v="West"/>
    <x v="9"/>
    <s v="Kitchener-Waterloo-Wellesley-Wilmot-Woolwich"/>
  </r>
  <r>
    <n v="9091"/>
    <x v="371"/>
    <x v="14"/>
    <n v="36"/>
    <n v="2"/>
    <x v="0"/>
    <x v="0"/>
    <s v="West"/>
    <x v="9"/>
    <s v="Kitchener-Waterloo-Wellesley-Wilmot-Woolwich"/>
  </r>
  <r>
    <n v="9092"/>
    <x v="371"/>
    <x v="15"/>
    <n v="12"/>
    <n v="5"/>
    <x v="0"/>
    <x v="0"/>
    <s v="West"/>
    <x v="9"/>
    <s v="Kitchener-Waterloo-Wellesley-Wilmot-Woolwich"/>
  </r>
  <r>
    <n v="9093"/>
    <x v="371"/>
    <x v="16"/>
    <n v="32"/>
    <n v="3"/>
    <x v="0"/>
    <x v="0"/>
    <s v="West"/>
    <x v="9"/>
    <s v="Kitchener-Waterloo-Wellesley-Wilmot-Woolwich"/>
  </r>
  <r>
    <n v="9094"/>
    <x v="371"/>
    <x v="17"/>
    <n v="26"/>
    <n v="2"/>
    <x v="0"/>
    <x v="0"/>
    <s v="West"/>
    <x v="9"/>
    <s v="Kitchener-Waterloo-Wellesley-Wilmot-Woolwich"/>
  </r>
  <r>
    <n v="9095"/>
    <x v="371"/>
    <x v="18"/>
    <n v="26"/>
    <n v="7"/>
    <x v="0"/>
    <x v="0"/>
    <s v="West"/>
    <x v="9"/>
    <s v="Kitchener-Waterloo-Wellesley-Wilmot-Woolwich"/>
  </r>
  <r>
    <n v="9096"/>
    <x v="371"/>
    <x v="19"/>
    <n v="20"/>
    <n v="3"/>
    <x v="0"/>
    <x v="0"/>
    <s v="West"/>
    <x v="9"/>
    <s v="Kitchener-Waterloo-Wellesley-Wilmot-Woolwich"/>
  </r>
  <r>
    <n v="9097"/>
    <x v="371"/>
    <x v="20"/>
    <n v="7"/>
    <n v="0"/>
    <x v="0"/>
    <x v="0"/>
    <s v="West"/>
    <x v="9"/>
    <s v="Kitchener-Waterloo-Wellesley-Wilmot-Woolwich"/>
  </r>
  <r>
    <n v="9098"/>
    <x v="371"/>
    <x v="21"/>
    <n v="14"/>
    <n v="5"/>
    <x v="0"/>
    <x v="0"/>
    <s v="West"/>
    <x v="9"/>
    <s v="Kitchener-Waterloo-Wellesley-Wilmot-Woolwich"/>
  </r>
  <r>
    <n v="9099"/>
    <x v="371"/>
    <x v="22"/>
    <n v="12"/>
    <n v="4"/>
    <x v="0"/>
    <x v="0"/>
    <s v="West"/>
    <x v="9"/>
    <s v="Kitchener-Waterloo-Wellesley-Wilmot-Woolwich"/>
  </r>
  <r>
    <n v="9100"/>
    <x v="371"/>
    <x v="23"/>
    <n v="16"/>
    <n v="7"/>
    <x v="0"/>
    <x v="0"/>
    <s v="West"/>
    <x v="9"/>
    <s v="Kitchener-Waterloo-Wellesley-Wilmot-Woolwich"/>
  </r>
  <r>
    <n v="9101"/>
    <x v="372"/>
    <x v="0"/>
    <n v="36"/>
    <n v="3"/>
    <x v="0"/>
    <x v="0"/>
    <s v="West"/>
    <x v="9"/>
    <s v="Kitchener-Waterloo-Wellesley-Wilmot-Woolwich"/>
  </r>
  <r>
    <n v="9102"/>
    <x v="372"/>
    <x v="1"/>
    <n v="43"/>
    <n v="0"/>
    <x v="0"/>
    <x v="0"/>
    <s v="West"/>
    <x v="9"/>
    <s v="Kitchener-Waterloo-Wellesley-Wilmot-Woolwich"/>
  </r>
  <r>
    <n v="9103"/>
    <x v="372"/>
    <x v="2"/>
    <n v="24"/>
    <n v="4"/>
    <x v="0"/>
    <x v="0"/>
    <s v="West"/>
    <x v="9"/>
    <s v="Kitchener-Waterloo-Wellesley-Wilmot-Woolwich"/>
  </r>
  <r>
    <n v="9104"/>
    <x v="372"/>
    <x v="3"/>
    <n v="18"/>
    <n v="0"/>
    <x v="0"/>
    <x v="0"/>
    <s v="West"/>
    <x v="9"/>
    <s v="Kitchener-Waterloo-Wellesley-Wilmot-Woolwich"/>
  </r>
  <r>
    <n v="9105"/>
    <x v="372"/>
    <x v="4"/>
    <n v="15"/>
    <n v="0"/>
    <x v="0"/>
    <x v="0"/>
    <s v="West"/>
    <x v="9"/>
    <s v="Kitchener-Waterloo-Wellesley-Wilmot-Woolwich"/>
  </r>
  <r>
    <n v="9106"/>
    <x v="372"/>
    <x v="5"/>
    <n v="3"/>
    <n v="0"/>
    <x v="0"/>
    <x v="0"/>
    <s v="West"/>
    <x v="9"/>
    <s v="Kitchener-Waterloo-Wellesley-Wilmot-Woolwich"/>
  </r>
  <r>
    <n v="9107"/>
    <x v="372"/>
    <x v="6"/>
    <n v="1"/>
    <n v="1"/>
    <x v="0"/>
    <x v="0"/>
    <s v="West"/>
    <x v="9"/>
    <s v="Kitchener-Waterloo-Wellesley-Wilmot-Woolwich"/>
  </r>
  <r>
    <n v="9108"/>
    <x v="372"/>
    <x v="7"/>
    <n v="10"/>
    <n v="0"/>
    <x v="0"/>
    <x v="0"/>
    <s v="West"/>
    <x v="9"/>
    <s v="Kitchener-Waterloo-Wellesley-Wilmot-Woolwich"/>
  </r>
  <r>
    <n v="9109"/>
    <x v="372"/>
    <x v="8"/>
    <n v="32"/>
    <n v="0"/>
    <x v="0"/>
    <x v="0"/>
    <s v="West"/>
    <x v="9"/>
    <s v="Kitchener-Waterloo-Wellesley-Wilmot-Woolwich"/>
  </r>
  <r>
    <n v="9110"/>
    <x v="372"/>
    <x v="9"/>
    <n v="10"/>
    <n v="1"/>
    <x v="0"/>
    <x v="0"/>
    <s v="West"/>
    <x v="9"/>
    <s v="Kitchener-Waterloo-Wellesley-Wilmot-Woolwich"/>
  </r>
  <r>
    <n v="9111"/>
    <x v="372"/>
    <x v="10"/>
    <n v="6"/>
    <n v="0"/>
    <x v="0"/>
    <x v="0"/>
    <s v="West"/>
    <x v="9"/>
    <s v="Kitchener-Waterloo-Wellesley-Wilmot-Woolwich"/>
  </r>
  <r>
    <n v="9112"/>
    <x v="372"/>
    <x v="11"/>
    <n v="9"/>
    <n v="0"/>
    <x v="0"/>
    <x v="0"/>
    <s v="West"/>
    <x v="9"/>
    <s v="Kitchener-Waterloo-Wellesley-Wilmot-Woolwich"/>
  </r>
  <r>
    <n v="9113"/>
    <x v="372"/>
    <x v="12"/>
    <n v="21"/>
    <n v="1"/>
    <x v="0"/>
    <x v="0"/>
    <s v="West"/>
    <x v="9"/>
    <s v="Kitchener-Waterloo-Wellesley-Wilmot-Woolwich"/>
  </r>
  <r>
    <n v="9114"/>
    <x v="372"/>
    <x v="13"/>
    <n v="13"/>
    <n v="1"/>
    <x v="0"/>
    <x v="0"/>
    <s v="West"/>
    <x v="9"/>
    <s v="Kitchener-Waterloo-Wellesley-Wilmot-Woolwich"/>
  </r>
  <r>
    <n v="9115"/>
    <x v="372"/>
    <x v="14"/>
    <n v="13"/>
    <n v="0"/>
    <x v="0"/>
    <x v="0"/>
    <s v="West"/>
    <x v="9"/>
    <s v="Kitchener-Waterloo-Wellesley-Wilmot-Woolwich"/>
  </r>
  <r>
    <n v="9116"/>
    <x v="372"/>
    <x v="15"/>
    <n v="28"/>
    <n v="1"/>
    <x v="0"/>
    <x v="0"/>
    <s v="West"/>
    <x v="9"/>
    <s v="Kitchener-Waterloo-Wellesley-Wilmot-Woolwich"/>
  </r>
  <r>
    <n v="9117"/>
    <x v="372"/>
    <x v="16"/>
    <n v="42"/>
    <n v="3"/>
    <x v="0"/>
    <x v="0"/>
    <s v="West"/>
    <x v="9"/>
    <s v="Kitchener-Waterloo-Wellesley-Wilmot-Woolwich"/>
  </r>
  <r>
    <n v="9118"/>
    <x v="372"/>
    <x v="17"/>
    <n v="18"/>
    <n v="0"/>
    <x v="0"/>
    <x v="0"/>
    <s v="West"/>
    <x v="9"/>
    <s v="Kitchener-Waterloo-Wellesley-Wilmot-Woolwich"/>
  </r>
  <r>
    <n v="9119"/>
    <x v="372"/>
    <x v="18"/>
    <n v="25"/>
    <n v="0"/>
    <x v="0"/>
    <x v="0"/>
    <s v="West"/>
    <x v="9"/>
    <s v="Kitchener-Waterloo-Wellesley-Wilmot-Woolwich"/>
  </r>
  <r>
    <n v="9120"/>
    <x v="372"/>
    <x v="19"/>
    <n v="25"/>
    <n v="2"/>
    <x v="0"/>
    <x v="0"/>
    <s v="West"/>
    <x v="9"/>
    <s v="Kitchener-Waterloo-Wellesley-Wilmot-Woolwich"/>
  </r>
  <r>
    <n v="9121"/>
    <x v="372"/>
    <x v="20"/>
    <n v="6"/>
    <n v="1"/>
    <x v="0"/>
    <x v="0"/>
    <s v="West"/>
    <x v="9"/>
    <s v="Kitchener-Waterloo-Wellesley-Wilmot-Woolwich"/>
  </r>
  <r>
    <n v="9122"/>
    <x v="372"/>
    <x v="21"/>
    <n v="9"/>
    <n v="0"/>
    <x v="0"/>
    <x v="0"/>
    <s v="West"/>
    <x v="9"/>
    <s v="Kitchener-Waterloo-Wellesley-Wilmot-Woolwich"/>
  </r>
  <r>
    <n v="9123"/>
    <x v="372"/>
    <x v="22"/>
    <n v="24"/>
    <n v="0"/>
    <x v="0"/>
    <x v="0"/>
    <s v="West"/>
    <x v="9"/>
    <s v="Kitchener-Waterloo-Wellesley-Wilmot-Woolwich"/>
  </r>
  <r>
    <n v="9124"/>
    <x v="372"/>
    <x v="23"/>
    <n v="15"/>
    <n v="4"/>
    <x v="0"/>
    <x v="0"/>
    <s v="West"/>
    <x v="9"/>
    <s v="Kitchener-Waterloo-Wellesley-Wilmot-Woolwich"/>
  </r>
  <r>
    <n v="9125"/>
    <x v="373"/>
    <x v="0"/>
    <n v="35"/>
    <n v="4"/>
    <x v="0"/>
    <x v="0"/>
    <s v="West"/>
    <x v="9"/>
    <s v="Kitchener-Waterloo-Wellesley-Wilmot-Woolwich"/>
  </r>
  <r>
    <n v="9126"/>
    <x v="373"/>
    <x v="1"/>
    <n v="26"/>
    <n v="3"/>
    <x v="0"/>
    <x v="0"/>
    <s v="West"/>
    <x v="9"/>
    <s v="Kitchener-Waterloo-Wellesley-Wilmot-Woolwich"/>
  </r>
  <r>
    <n v="9127"/>
    <x v="373"/>
    <x v="2"/>
    <n v="24"/>
    <n v="3"/>
    <x v="0"/>
    <x v="0"/>
    <s v="West"/>
    <x v="9"/>
    <s v="Kitchener-Waterloo-Wellesley-Wilmot-Woolwich"/>
  </r>
  <r>
    <n v="9128"/>
    <x v="373"/>
    <x v="3"/>
    <n v="14"/>
    <n v="6"/>
    <x v="0"/>
    <x v="0"/>
    <s v="West"/>
    <x v="9"/>
    <s v="Kitchener-Waterloo-Wellesley-Wilmot-Woolwich"/>
  </r>
  <r>
    <n v="9129"/>
    <x v="373"/>
    <x v="4"/>
    <n v="14"/>
    <n v="1"/>
    <x v="0"/>
    <x v="0"/>
    <s v="West"/>
    <x v="9"/>
    <s v="Kitchener-Waterloo-Wellesley-Wilmot-Woolwich"/>
  </r>
  <r>
    <n v="9130"/>
    <x v="373"/>
    <x v="5"/>
    <n v="12"/>
    <n v="1"/>
    <x v="0"/>
    <x v="0"/>
    <s v="West"/>
    <x v="9"/>
    <s v="Kitchener-Waterloo-Wellesley-Wilmot-Woolwich"/>
  </r>
  <r>
    <n v="9131"/>
    <x v="373"/>
    <x v="6"/>
    <n v="2"/>
    <n v="1"/>
    <x v="0"/>
    <x v="0"/>
    <s v="West"/>
    <x v="9"/>
    <s v="Kitchener-Waterloo-Wellesley-Wilmot-Woolwich"/>
  </r>
  <r>
    <n v="9132"/>
    <x v="373"/>
    <x v="7"/>
    <n v="4"/>
    <n v="2"/>
    <x v="0"/>
    <x v="0"/>
    <s v="West"/>
    <x v="9"/>
    <s v="Kitchener-Waterloo-Wellesley-Wilmot-Woolwich"/>
  </r>
  <r>
    <n v="9133"/>
    <x v="373"/>
    <x v="8"/>
    <n v="5"/>
    <n v="1"/>
    <x v="0"/>
    <x v="0"/>
    <s v="West"/>
    <x v="9"/>
    <s v="Kitchener-Waterloo-Wellesley-Wilmot-Woolwich"/>
  </r>
  <r>
    <n v="9134"/>
    <x v="373"/>
    <x v="9"/>
    <n v="6"/>
    <n v="2"/>
    <x v="0"/>
    <x v="0"/>
    <s v="West"/>
    <x v="9"/>
    <s v="Kitchener-Waterloo-Wellesley-Wilmot-Woolwich"/>
  </r>
  <r>
    <n v="9135"/>
    <x v="373"/>
    <x v="10"/>
    <n v="5"/>
    <n v="0"/>
    <x v="0"/>
    <x v="0"/>
    <s v="West"/>
    <x v="9"/>
    <s v="Kitchener-Waterloo-Wellesley-Wilmot-Woolwich"/>
  </r>
  <r>
    <n v="9136"/>
    <x v="373"/>
    <x v="11"/>
    <n v="10"/>
    <n v="1"/>
    <x v="0"/>
    <x v="0"/>
    <s v="West"/>
    <x v="9"/>
    <s v="Kitchener-Waterloo-Wellesley-Wilmot-Woolwich"/>
  </r>
  <r>
    <n v="9137"/>
    <x v="373"/>
    <x v="12"/>
    <n v="7"/>
    <n v="1"/>
    <x v="0"/>
    <x v="0"/>
    <s v="West"/>
    <x v="9"/>
    <s v="Kitchener-Waterloo-Wellesley-Wilmot-Woolwich"/>
  </r>
  <r>
    <n v="9138"/>
    <x v="373"/>
    <x v="13"/>
    <n v="15"/>
    <n v="0"/>
    <x v="0"/>
    <x v="0"/>
    <s v="West"/>
    <x v="9"/>
    <s v="Kitchener-Waterloo-Wellesley-Wilmot-Woolwich"/>
  </r>
  <r>
    <n v="9139"/>
    <x v="373"/>
    <x v="14"/>
    <n v="21"/>
    <n v="1"/>
    <x v="0"/>
    <x v="0"/>
    <s v="West"/>
    <x v="9"/>
    <s v="Kitchener-Waterloo-Wellesley-Wilmot-Woolwich"/>
  </r>
  <r>
    <n v="9140"/>
    <x v="373"/>
    <x v="15"/>
    <n v="15"/>
    <n v="3"/>
    <x v="0"/>
    <x v="0"/>
    <s v="West"/>
    <x v="9"/>
    <s v="Kitchener-Waterloo-Wellesley-Wilmot-Woolwich"/>
  </r>
  <r>
    <n v="9141"/>
    <x v="373"/>
    <x v="16"/>
    <n v="12"/>
    <n v="1"/>
    <x v="0"/>
    <x v="0"/>
    <s v="West"/>
    <x v="9"/>
    <s v="Kitchener-Waterloo-Wellesley-Wilmot-Woolwich"/>
  </r>
  <r>
    <n v="9142"/>
    <x v="373"/>
    <x v="17"/>
    <n v="19"/>
    <n v="1"/>
    <x v="0"/>
    <x v="0"/>
    <s v="West"/>
    <x v="9"/>
    <s v="Kitchener-Waterloo-Wellesley-Wilmot-Woolwich"/>
  </r>
  <r>
    <n v="9143"/>
    <x v="373"/>
    <x v="18"/>
    <n v="23"/>
    <n v="0"/>
    <x v="0"/>
    <x v="0"/>
    <s v="West"/>
    <x v="9"/>
    <s v="Kitchener-Waterloo-Wellesley-Wilmot-Woolwich"/>
  </r>
  <r>
    <n v="9144"/>
    <x v="373"/>
    <x v="19"/>
    <n v="12"/>
    <n v="3"/>
    <x v="0"/>
    <x v="0"/>
    <s v="West"/>
    <x v="9"/>
    <s v="Kitchener-Waterloo-Wellesley-Wilmot-Woolwich"/>
  </r>
  <r>
    <n v="9145"/>
    <x v="373"/>
    <x v="20"/>
    <n v="9"/>
    <n v="0"/>
    <x v="0"/>
    <x v="0"/>
    <s v="West"/>
    <x v="9"/>
    <s v="Kitchener-Waterloo-Wellesley-Wilmot-Woolwich"/>
  </r>
  <r>
    <n v="9146"/>
    <x v="373"/>
    <x v="21"/>
    <n v="9"/>
    <n v="3"/>
    <x v="0"/>
    <x v="0"/>
    <s v="West"/>
    <x v="9"/>
    <s v="Kitchener-Waterloo-Wellesley-Wilmot-Woolwich"/>
  </r>
  <r>
    <n v="9147"/>
    <x v="373"/>
    <x v="22"/>
    <n v="11"/>
    <n v="0"/>
    <x v="0"/>
    <x v="0"/>
    <s v="West"/>
    <x v="9"/>
    <s v="Kitchener-Waterloo-Wellesley-Wilmot-Woolwich"/>
  </r>
  <r>
    <n v="9148"/>
    <x v="373"/>
    <x v="23"/>
    <n v="10"/>
    <n v="3"/>
    <x v="0"/>
    <x v="0"/>
    <s v="West"/>
    <x v="9"/>
    <s v="Kitchener-Waterloo-Wellesley-Wilmot-Woolwich"/>
  </r>
  <r>
    <n v="9149"/>
    <x v="374"/>
    <x v="0"/>
    <n v="23"/>
    <n v="0"/>
    <x v="0"/>
    <x v="0"/>
    <s v="West"/>
    <x v="9"/>
    <s v="Kitchener-Waterloo-Wellesley-Wilmot-Woolwich"/>
  </r>
  <r>
    <n v="9150"/>
    <x v="374"/>
    <x v="1"/>
    <n v="10"/>
    <n v="0"/>
    <x v="0"/>
    <x v="0"/>
    <s v="West"/>
    <x v="9"/>
    <s v="Kitchener-Waterloo-Wellesley-Wilmot-Woolwich"/>
  </r>
  <r>
    <n v="9151"/>
    <x v="374"/>
    <x v="2"/>
    <n v="11"/>
    <n v="0"/>
    <x v="0"/>
    <x v="0"/>
    <s v="West"/>
    <x v="9"/>
    <s v="Kitchener-Waterloo-Wellesley-Wilmot-Woolwich"/>
  </r>
  <r>
    <n v="9152"/>
    <x v="374"/>
    <x v="3"/>
    <n v="8"/>
    <n v="0"/>
    <x v="0"/>
    <x v="0"/>
    <s v="West"/>
    <x v="9"/>
    <s v="Kitchener-Waterloo-Wellesley-Wilmot-Woolwich"/>
  </r>
  <r>
    <n v="9153"/>
    <x v="374"/>
    <x v="4"/>
    <n v="7"/>
    <n v="0"/>
    <x v="0"/>
    <x v="0"/>
    <s v="West"/>
    <x v="9"/>
    <s v="Kitchener-Waterloo-Wellesley-Wilmot-Woolwich"/>
  </r>
  <r>
    <n v="9154"/>
    <x v="374"/>
    <x v="5"/>
    <n v="6"/>
    <n v="0"/>
    <x v="0"/>
    <x v="0"/>
    <s v="West"/>
    <x v="9"/>
    <s v="Kitchener-Waterloo-Wellesley-Wilmot-Woolwich"/>
  </r>
  <r>
    <n v="9155"/>
    <x v="374"/>
    <x v="6"/>
    <n v="7"/>
    <n v="0"/>
    <x v="0"/>
    <x v="0"/>
    <s v="West"/>
    <x v="9"/>
    <s v="Kitchener-Waterloo-Wellesley-Wilmot-Woolwich"/>
  </r>
  <r>
    <n v="9156"/>
    <x v="374"/>
    <x v="7"/>
    <n v="7"/>
    <n v="1"/>
    <x v="0"/>
    <x v="0"/>
    <s v="West"/>
    <x v="9"/>
    <s v="Kitchener-Waterloo-Wellesley-Wilmot-Woolwich"/>
  </r>
  <r>
    <n v="9157"/>
    <x v="374"/>
    <x v="8"/>
    <n v="7"/>
    <n v="0"/>
    <x v="0"/>
    <x v="0"/>
    <s v="West"/>
    <x v="9"/>
    <s v="Kitchener-Waterloo-Wellesley-Wilmot-Woolwich"/>
  </r>
  <r>
    <n v="9158"/>
    <x v="374"/>
    <x v="9"/>
    <n v="1"/>
    <n v="0"/>
    <x v="0"/>
    <x v="0"/>
    <s v="West"/>
    <x v="9"/>
    <s v="Kitchener-Waterloo-Wellesley-Wilmot-Woolwich"/>
  </r>
  <r>
    <n v="9159"/>
    <x v="374"/>
    <x v="10"/>
    <n v="5"/>
    <n v="0"/>
    <x v="0"/>
    <x v="0"/>
    <s v="West"/>
    <x v="9"/>
    <s v="Kitchener-Waterloo-Wellesley-Wilmot-Woolwich"/>
  </r>
  <r>
    <n v="9160"/>
    <x v="374"/>
    <x v="11"/>
    <n v="7"/>
    <n v="0"/>
    <x v="0"/>
    <x v="0"/>
    <s v="West"/>
    <x v="9"/>
    <s v="Kitchener-Waterloo-Wellesley-Wilmot-Woolwich"/>
  </r>
  <r>
    <n v="9161"/>
    <x v="374"/>
    <x v="12"/>
    <n v="21"/>
    <n v="1"/>
    <x v="0"/>
    <x v="0"/>
    <s v="West"/>
    <x v="9"/>
    <s v="Kitchener-Waterloo-Wellesley-Wilmot-Woolwich"/>
  </r>
  <r>
    <n v="9162"/>
    <x v="374"/>
    <x v="13"/>
    <n v="7"/>
    <n v="1"/>
    <x v="0"/>
    <x v="0"/>
    <s v="West"/>
    <x v="9"/>
    <s v="Kitchener-Waterloo-Wellesley-Wilmot-Woolwich"/>
  </r>
  <r>
    <n v="9163"/>
    <x v="374"/>
    <x v="14"/>
    <n v="5"/>
    <n v="0"/>
    <x v="0"/>
    <x v="0"/>
    <s v="West"/>
    <x v="9"/>
    <s v="Kitchener-Waterloo-Wellesley-Wilmot-Woolwich"/>
  </r>
  <r>
    <n v="9164"/>
    <x v="374"/>
    <x v="15"/>
    <n v="10"/>
    <n v="0"/>
    <x v="0"/>
    <x v="0"/>
    <s v="West"/>
    <x v="9"/>
    <s v="Kitchener-Waterloo-Wellesley-Wilmot-Woolwich"/>
  </r>
  <r>
    <n v="9165"/>
    <x v="374"/>
    <x v="16"/>
    <n v="7"/>
    <n v="0"/>
    <x v="0"/>
    <x v="0"/>
    <s v="West"/>
    <x v="9"/>
    <s v="Kitchener-Waterloo-Wellesley-Wilmot-Woolwich"/>
  </r>
  <r>
    <n v="9166"/>
    <x v="374"/>
    <x v="17"/>
    <n v="11"/>
    <n v="0"/>
    <x v="0"/>
    <x v="0"/>
    <s v="West"/>
    <x v="9"/>
    <s v="Kitchener-Waterloo-Wellesley-Wilmot-Woolwich"/>
  </r>
  <r>
    <n v="9167"/>
    <x v="374"/>
    <x v="18"/>
    <n v="7"/>
    <n v="0"/>
    <x v="0"/>
    <x v="0"/>
    <s v="West"/>
    <x v="9"/>
    <s v="Kitchener-Waterloo-Wellesley-Wilmot-Woolwich"/>
  </r>
  <r>
    <n v="9168"/>
    <x v="374"/>
    <x v="19"/>
    <n v="12"/>
    <n v="0"/>
    <x v="0"/>
    <x v="0"/>
    <s v="West"/>
    <x v="9"/>
    <s v="Kitchener-Waterloo-Wellesley-Wilmot-Woolwich"/>
  </r>
  <r>
    <n v="9169"/>
    <x v="374"/>
    <x v="20"/>
    <n v="2"/>
    <n v="0"/>
    <x v="0"/>
    <x v="0"/>
    <s v="West"/>
    <x v="9"/>
    <s v="Kitchener-Waterloo-Wellesley-Wilmot-Woolwich"/>
  </r>
  <r>
    <n v="9170"/>
    <x v="374"/>
    <x v="21"/>
    <n v="7"/>
    <n v="0"/>
    <x v="0"/>
    <x v="0"/>
    <s v="West"/>
    <x v="9"/>
    <s v="Kitchener-Waterloo-Wellesley-Wilmot-Woolwich"/>
  </r>
  <r>
    <n v="9171"/>
    <x v="374"/>
    <x v="22"/>
    <n v="7"/>
    <n v="0"/>
    <x v="0"/>
    <x v="0"/>
    <s v="West"/>
    <x v="9"/>
    <s v="Kitchener-Waterloo-Wellesley-Wilmot-Woolwich"/>
  </r>
  <r>
    <n v="9172"/>
    <x v="374"/>
    <x v="23"/>
    <n v="9"/>
    <n v="0"/>
    <x v="0"/>
    <x v="0"/>
    <s v="West"/>
    <x v="9"/>
    <s v="Kitchener-Waterloo-Wellesley-Wilmot-Woolwich"/>
  </r>
  <r>
    <n v="9174"/>
    <x v="375"/>
    <x v="0"/>
    <n v="26"/>
    <n v="1"/>
    <x v="0"/>
    <x v="0"/>
    <s v="West"/>
    <x v="9"/>
    <s v="Kitchener-Waterloo-Wellesley-Wilmot-Woolwich"/>
  </r>
  <r>
    <n v="9175"/>
    <x v="375"/>
    <x v="1"/>
    <n v="22"/>
    <n v="4"/>
    <x v="0"/>
    <x v="0"/>
    <s v="West"/>
    <x v="9"/>
    <s v="Kitchener-Waterloo-Wellesley-Wilmot-Woolwich"/>
  </r>
  <r>
    <n v="9176"/>
    <x v="375"/>
    <x v="2"/>
    <n v="18"/>
    <n v="3"/>
    <x v="0"/>
    <x v="0"/>
    <s v="West"/>
    <x v="9"/>
    <s v="Kitchener-Waterloo-Wellesley-Wilmot-Woolwich"/>
  </r>
  <r>
    <n v="9177"/>
    <x v="375"/>
    <x v="3"/>
    <n v="9"/>
    <n v="2"/>
    <x v="0"/>
    <x v="0"/>
    <s v="West"/>
    <x v="9"/>
    <s v="Kitchener-Waterloo-Wellesley-Wilmot-Woolwich"/>
  </r>
  <r>
    <n v="9178"/>
    <x v="375"/>
    <x v="4"/>
    <n v="17"/>
    <n v="0"/>
    <x v="0"/>
    <x v="0"/>
    <s v="West"/>
    <x v="9"/>
    <s v="Kitchener-Waterloo-Wellesley-Wilmot-Woolwich"/>
  </r>
  <r>
    <n v="9179"/>
    <x v="375"/>
    <x v="5"/>
    <n v="18"/>
    <n v="4"/>
    <x v="0"/>
    <x v="0"/>
    <s v="West"/>
    <x v="9"/>
    <s v="Kitchener-Waterloo-Wellesley-Wilmot-Woolwich"/>
  </r>
  <r>
    <n v="9180"/>
    <x v="375"/>
    <x v="6"/>
    <n v="7"/>
    <n v="2"/>
    <x v="0"/>
    <x v="0"/>
    <s v="West"/>
    <x v="9"/>
    <s v="Kitchener-Waterloo-Wellesley-Wilmot-Woolwich"/>
  </r>
  <r>
    <n v="9181"/>
    <x v="375"/>
    <x v="7"/>
    <n v="2"/>
    <n v="3"/>
    <x v="0"/>
    <x v="0"/>
    <s v="West"/>
    <x v="9"/>
    <s v="Kitchener-Waterloo-Wellesley-Wilmot-Woolwich"/>
  </r>
  <r>
    <n v="9182"/>
    <x v="375"/>
    <x v="8"/>
    <n v="4"/>
    <n v="0"/>
    <x v="0"/>
    <x v="0"/>
    <s v="West"/>
    <x v="9"/>
    <s v="Kitchener-Waterloo-Wellesley-Wilmot-Woolwich"/>
  </r>
  <r>
    <n v="9183"/>
    <x v="375"/>
    <x v="9"/>
    <n v="3"/>
    <n v="2"/>
    <x v="0"/>
    <x v="0"/>
    <s v="West"/>
    <x v="9"/>
    <s v="Kitchener-Waterloo-Wellesley-Wilmot-Woolwich"/>
  </r>
  <r>
    <n v="9184"/>
    <x v="375"/>
    <x v="10"/>
    <n v="6"/>
    <n v="2"/>
    <x v="0"/>
    <x v="0"/>
    <s v="West"/>
    <x v="9"/>
    <s v="Kitchener-Waterloo-Wellesley-Wilmot-Woolwich"/>
  </r>
  <r>
    <n v="9185"/>
    <x v="375"/>
    <x v="11"/>
    <n v="7"/>
    <n v="1"/>
    <x v="0"/>
    <x v="0"/>
    <s v="West"/>
    <x v="9"/>
    <s v="Kitchener-Waterloo-Wellesley-Wilmot-Woolwich"/>
  </r>
  <r>
    <n v="9186"/>
    <x v="375"/>
    <x v="12"/>
    <n v="9"/>
    <n v="2"/>
    <x v="0"/>
    <x v="0"/>
    <s v="West"/>
    <x v="9"/>
    <s v="Kitchener-Waterloo-Wellesley-Wilmot-Woolwich"/>
  </r>
  <r>
    <n v="9187"/>
    <x v="375"/>
    <x v="13"/>
    <n v="10"/>
    <n v="6"/>
    <x v="0"/>
    <x v="0"/>
    <s v="West"/>
    <x v="9"/>
    <s v="Kitchener-Waterloo-Wellesley-Wilmot-Woolwich"/>
  </r>
  <r>
    <n v="9188"/>
    <x v="375"/>
    <x v="14"/>
    <n v="12"/>
    <n v="0"/>
    <x v="0"/>
    <x v="0"/>
    <s v="West"/>
    <x v="9"/>
    <s v="Kitchener-Waterloo-Wellesley-Wilmot-Woolwich"/>
  </r>
  <r>
    <n v="9189"/>
    <x v="375"/>
    <x v="15"/>
    <n v="20"/>
    <n v="3"/>
    <x v="0"/>
    <x v="0"/>
    <s v="West"/>
    <x v="9"/>
    <s v="Kitchener-Waterloo-Wellesley-Wilmot-Woolwich"/>
  </r>
  <r>
    <n v="9190"/>
    <x v="375"/>
    <x v="16"/>
    <n v="8"/>
    <n v="2"/>
    <x v="0"/>
    <x v="0"/>
    <s v="West"/>
    <x v="9"/>
    <s v="Kitchener-Waterloo-Wellesley-Wilmot-Woolwich"/>
  </r>
  <r>
    <n v="9191"/>
    <x v="375"/>
    <x v="17"/>
    <n v="13"/>
    <n v="4"/>
    <x v="0"/>
    <x v="0"/>
    <s v="West"/>
    <x v="9"/>
    <s v="Kitchener-Waterloo-Wellesley-Wilmot-Woolwich"/>
  </r>
  <r>
    <n v="9192"/>
    <x v="375"/>
    <x v="18"/>
    <n v="10"/>
    <n v="0"/>
    <x v="0"/>
    <x v="0"/>
    <s v="West"/>
    <x v="9"/>
    <s v="Kitchener-Waterloo-Wellesley-Wilmot-Woolwich"/>
  </r>
  <r>
    <n v="9193"/>
    <x v="375"/>
    <x v="19"/>
    <n v="11"/>
    <n v="3"/>
    <x v="0"/>
    <x v="0"/>
    <s v="West"/>
    <x v="9"/>
    <s v="Kitchener-Waterloo-Wellesley-Wilmot-Woolwich"/>
  </r>
  <r>
    <n v="9194"/>
    <x v="375"/>
    <x v="20"/>
    <n v="9"/>
    <n v="0"/>
    <x v="0"/>
    <x v="0"/>
    <s v="West"/>
    <x v="9"/>
    <s v="Kitchener-Waterloo-Wellesley-Wilmot-Woolwich"/>
  </r>
  <r>
    <n v="9195"/>
    <x v="375"/>
    <x v="21"/>
    <n v="6"/>
    <n v="4"/>
    <x v="0"/>
    <x v="0"/>
    <s v="West"/>
    <x v="9"/>
    <s v="Kitchener-Waterloo-Wellesley-Wilmot-Woolwich"/>
  </r>
  <r>
    <n v="9196"/>
    <x v="375"/>
    <x v="22"/>
    <n v="5"/>
    <n v="3"/>
    <x v="0"/>
    <x v="0"/>
    <s v="West"/>
    <x v="9"/>
    <s v="Kitchener-Waterloo-Wellesley-Wilmot-Woolwich"/>
  </r>
  <r>
    <n v="9197"/>
    <x v="375"/>
    <x v="23"/>
    <n v="13"/>
    <n v="2"/>
    <x v="0"/>
    <x v="0"/>
    <s v="West"/>
    <x v="9"/>
    <s v="Kitchener-Waterloo-Wellesley-Wilmot-Woolwich"/>
  </r>
  <r>
    <n v="9198"/>
    <x v="376"/>
    <x v="0"/>
    <n v="19"/>
    <n v="0"/>
    <x v="0"/>
    <x v="0"/>
    <s v="West"/>
    <x v="9"/>
    <s v="Kitchener-Waterloo-Wellesley-Wilmot-Woolwich"/>
  </r>
  <r>
    <n v="9199"/>
    <x v="376"/>
    <x v="1"/>
    <n v="29"/>
    <n v="4"/>
    <x v="0"/>
    <x v="0"/>
    <s v="West"/>
    <x v="9"/>
    <s v="Kitchener-Waterloo-Wellesley-Wilmot-Woolwich"/>
  </r>
  <r>
    <n v="9200"/>
    <x v="376"/>
    <x v="2"/>
    <n v="12"/>
    <n v="0"/>
    <x v="0"/>
    <x v="0"/>
    <s v="West"/>
    <x v="9"/>
    <s v="Kitchener-Waterloo-Wellesley-Wilmot-Woolwich"/>
  </r>
  <r>
    <n v="9201"/>
    <x v="376"/>
    <x v="3"/>
    <n v="8"/>
    <n v="0"/>
    <x v="0"/>
    <x v="0"/>
    <s v="West"/>
    <x v="9"/>
    <s v="Kitchener-Waterloo-Wellesley-Wilmot-Woolwich"/>
  </r>
  <r>
    <n v="9202"/>
    <x v="376"/>
    <x v="4"/>
    <n v="19"/>
    <n v="0"/>
    <x v="0"/>
    <x v="0"/>
    <s v="West"/>
    <x v="9"/>
    <s v="Kitchener-Waterloo-Wellesley-Wilmot-Woolwich"/>
  </r>
  <r>
    <n v="9203"/>
    <x v="376"/>
    <x v="5"/>
    <n v="6"/>
    <n v="0"/>
    <x v="0"/>
    <x v="0"/>
    <s v="West"/>
    <x v="9"/>
    <s v="Kitchener-Waterloo-Wellesley-Wilmot-Woolwich"/>
  </r>
  <r>
    <n v="9204"/>
    <x v="376"/>
    <x v="6"/>
    <n v="3"/>
    <n v="1"/>
    <x v="0"/>
    <x v="0"/>
    <s v="West"/>
    <x v="9"/>
    <s v="Kitchener-Waterloo-Wellesley-Wilmot-Woolwich"/>
  </r>
  <r>
    <n v="9205"/>
    <x v="376"/>
    <x v="7"/>
    <n v="4"/>
    <n v="1"/>
    <x v="0"/>
    <x v="0"/>
    <s v="West"/>
    <x v="9"/>
    <s v="Kitchener-Waterloo-Wellesley-Wilmot-Woolwich"/>
  </r>
  <r>
    <n v="9206"/>
    <x v="376"/>
    <x v="8"/>
    <n v="7"/>
    <n v="0"/>
    <x v="0"/>
    <x v="0"/>
    <s v="West"/>
    <x v="9"/>
    <s v="Kitchener-Waterloo-Wellesley-Wilmot-Woolwich"/>
  </r>
  <r>
    <n v="9207"/>
    <x v="376"/>
    <x v="9"/>
    <n v="4"/>
    <n v="1"/>
    <x v="0"/>
    <x v="0"/>
    <s v="West"/>
    <x v="9"/>
    <s v="Kitchener-Waterloo-Wellesley-Wilmot-Woolwich"/>
  </r>
  <r>
    <n v="9208"/>
    <x v="376"/>
    <x v="10"/>
    <n v="5"/>
    <n v="0"/>
    <x v="0"/>
    <x v="0"/>
    <s v="West"/>
    <x v="9"/>
    <s v="Kitchener-Waterloo-Wellesley-Wilmot-Woolwich"/>
  </r>
  <r>
    <n v="9209"/>
    <x v="376"/>
    <x v="11"/>
    <n v="10"/>
    <n v="0"/>
    <x v="0"/>
    <x v="0"/>
    <s v="West"/>
    <x v="9"/>
    <s v="Kitchener-Waterloo-Wellesley-Wilmot-Woolwich"/>
  </r>
  <r>
    <n v="9210"/>
    <x v="376"/>
    <x v="12"/>
    <n v="2"/>
    <n v="0"/>
    <x v="0"/>
    <x v="0"/>
    <s v="West"/>
    <x v="9"/>
    <s v="Kitchener-Waterloo-Wellesley-Wilmot-Woolwich"/>
  </r>
  <r>
    <n v="9211"/>
    <x v="376"/>
    <x v="13"/>
    <n v="13"/>
    <n v="2"/>
    <x v="0"/>
    <x v="0"/>
    <s v="West"/>
    <x v="9"/>
    <s v="Kitchener-Waterloo-Wellesley-Wilmot-Woolwich"/>
  </r>
  <r>
    <n v="9212"/>
    <x v="376"/>
    <x v="14"/>
    <n v="10"/>
    <n v="1"/>
    <x v="0"/>
    <x v="0"/>
    <s v="West"/>
    <x v="9"/>
    <s v="Kitchener-Waterloo-Wellesley-Wilmot-Woolwich"/>
  </r>
  <r>
    <n v="9213"/>
    <x v="376"/>
    <x v="15"/>
    <n v="5"/>
    <n v="2"/>
    <x v="0"/>
    <x v="0"/>
    <s v="West"/>
    <x v="9"/>
    <s v="Kitchener-Waterloo-Wellesley-Wilmot-Woolwich"/>
  </r>
  <r>
    <n v="9214"/>
    <x v="376"/>
    <x v="16"/>
    <n v="10"/>
    <n v="0"/>
    <x v="0"/>
    <x v="0"/>
    <s v="West"/>
    <x v="9"/>
    <s v="Kitchener-Waterloo-Wellesley-Wilmot-Woolwich"/>
  </r>
  <r>
    <n v="9215"/>
    <x v="376"/>
    <x v="17"/>
    <n v="8"/>
    <n v="1"/>
    <x v="0"/>
    <x v="0"/>
    <s v="West"/>
    <x v="9"/>
    <s v="Kitchener-Waterloo-Wellesley-Wilmot-Woolwich"/>
  </r>
  <r>
    <n v="9216"/>
    <x v="376"/>
    <x v="18"/>
    <n v="13"/>
    <n v="1"/>
    <x v="0"/>
    <x v="0"/>
    <s v="West"/>
    <x v="9"/>
    <s v="Kitchener-Waterloo-Wellesley-Wilmot-Woolwich"/>
  </r>
  <r>
    <n v="9217"/>
    <x v="376"/>
    <x v="19"/>
    <n v="6"/>
    <n v="0"/>
    <x v="0"/>
    <x v="0"/>
    <s v="West"/>
    <x v="9"/>
    <s v="Kitchener-Waterloo-Wellesley-Wilmot-Woolwich"/>
  </r>
  <r>
    <n v="9218"/>
    <x v="376"/>
    <x v="20"/>
    <n v="5"/>
    <n v="2"/>
    <x v="0"/>
    <x v="0"/>
    <s v="West"/>
    <x v="9"/>
    <s v="Kitchener-Waterloo-Wellesley-Wilmot-Woolwich"/>
  </r>
  <r>
    <n v="9219"/>
    <x v="376"/>
    <x v="21"/>
    <n v="6"/>
    <n v="2"/>
    <x v="0"/>
    <x v="0"/>
    <s v="West"/>
    <x v="9"/>
    <s v="Kitchener-Waterloo-Wellesley-Wilmot-Woolwich"/>
  </r>
  <r>
    <n v="9220"/>
    <x v="376"/>
    <x v="22"/>
    <n v="5"/>
    <n v="3"/>
    <x v="0"/>
    <x v="0"/>
    <s v="West"/>
    <x v="9"/>
    <s v="Kitchener-Waterloo-Wellesley-Wilmot-Woolwich"/>
  </r>
  <r>
    <n v="9221"/>
    <x v="376"/>
    <x v="23"/>
    <n v="5"/>
    <n v="1"/>
    <x v="0"/>
    <x v="0"/>
    <s v="West"/>
    <x v="9"/>
    <s v="Kitchener-Waterloo-Wellesley-Wilmot-Woolwich"/>
  </r>
  <r>
    <n v="9222"/>
    <x v="377"/>
    <x v="0"/>
    <n v="16"/>
    <n v="4"/>
    <x v="0"/>
    <x v="0"/>
    <s v="West"/>
    <x v="10"/>
    <s v="Grey Bruce"/>
  </r>
  <r>
    <n v="9223"/>
    <x v="377"/>
    <x v="1"/>
    <n v="13"/>
    <n v="7"/>
    <x v="0"/>
    <x v="0"/>
    <s v="West"/>
    <x v="10"/>
    <s v="Grey Bruce"/>
  </r>
  <r>
    <n v="9224"/>
    <x v="377"/>
    <x v="2"/>
    <n v="14"/>
    <n v="7"/>
    <x v="0"/>
    <x v="0"/>
    <s v="West"/>
    <x v="10"/>
    <s v="Grey Bruce"/>
  </r>
  <r>
    <n v="9225"/>
    <x v="377"/>
    <x v="3"/>
    <n v="20"/>
    <n v="3"/>
    <x v="0"/>
    <x v="0"/>
    <s v="West"/>
    <x v="10"/>
    <s v="Grey Bruce"/>
  </r>
  <r>
    <n v="9226"/>
    <x v="377"/>
    <x v="4"/>
    <n v="12"/>
    <n v="4"/>
    <x v="0"/>
    <x v="0"/>
    <s v="West"/>
    <x v="10"/>
    <s v="Grey Bruce"/>
  </r>
  <r>
    <n v="9227"/>
    <x v="377"/>
    <x v="6"/>
    <n v="4"/>
    <n v="0"/>
    <x v="0"/>
    <x v="0"/>
    <s v="West"/>
    <x v="10"/>
    <s v="Grey Bruce"/>
  </r>
  <r>
    <n v="9228"/>
    <x v="377"/>
    <x v="7"/>
    <n v="11"/>
    <n v="2"/>
    <x v="0"/>
    <x v="0"/>
    <s v="West"/>
    <x v="10"/>
    <s v="Grey Bruce"/>
  </r>
  <r>
    <n v="9229"/>
    <x v="377"/>
    <x v="8"/>
    <n v="5"/>
    <n v="1"/>
    <x v="0"/>
    <x v="0"/>
    <s v="West"/>
    <x v="10"/>
    <s v="Grey Bruce"/>
  </r>
  <r>
    <n v="9230"/>
    <x v="377"/>
    <x v="9"/>
    <n v="1"/>
    <n v="3"/>
    <x v="0"/>
    <x v="0"/>
    <s v="West"/>
    <x v="10"/>
    <s v="Grey Bruce"/>
  </r>
  <r>
    <n v="9231"/>
    <x v="377"/>
    <x v="10"/>
    <n v="4"/>
    <n v="2"/>
    <x v="0"/>
    <x v="0"/>
    <s v="West"/>
    <x v="10"/>
    <s v="Grey Bruce"/>
  </r>
  <r>
    <n v="9232"/>
    <x v="377"/>
    <x v="11"/>
    <n v="1"/>
    <n v="3"/>
    <x v="0"/>
    <x v="0"/>
    <s v="West"/>
    <x v="10"/>
    <s v="Grey Bruce"/>
  </r>
  <r>
    <n v="9233"/>
    <x v="377"/>
    <x v="12"/>
    <n v="1"/>
    <n v="4"/>
    <x v="0"/>
    <x v="0"/>
    <s v="West"/>
    <x v="10"/>
    <s v="Grey Bruce"/>
  </r>
  <r>
    <n v="9234"/>
    <x v="377"/>
    <x v="13"/>
    <n v="2"/>
    <n v="2"/>
    <x v="0"/>
    <x v="0"/>
    <s v="West"/>
    <x v="10"/>
    <s v="Grey Bruce"/>
  </r>
  <r>
    <n v="9235"/>
    <x v="377"/>
    <x v="14"/>
    <n v="4"/>
    <n v="2"/>
    <x v="0"/>
    <x v="0"/>
    <s v="West"/>
    <x v="10"/>
    <s v="Grey Bruce"/>
  </r>
  <r>
    <n v="9236"/>
    <x v="377"/>
    <x v="15"/>
    <n v="1"/>
    <n v="6"/>
    <x v="0"/>
    <x v="0"/>
    <s v="West"/>
    <x v="10"/>
    <s v="Grey Bruce"/>
  </r>
  <r>
    <n v="9237"/>
    <x v="377"/>
    <x v="16"/>
    <n v="3"/>
    <n v="0"/>
    <x v="0"/>
    <x v="0"/>
    <s v="West"/>
    <x v="10"/>
    <s v="Grey Bruce"/>
  </r>
  <r>
    <n v="9238"/>
    <x v="377"/>
    <x v="17"/>
    <n v="5"/>
    <n v="1"/>
    <x v="0"/>
    <x v="0"/>
    <s v="West"/>
    <x v="10"/>
    <s v="Grey Bruce"/>
  </r>
  <r>
    <n v="9239"/>
    <x v="377"/>
    <x v="18"/>
    <n v="4"/>
    <n v="2"/>
    <x v="0"/>
    <x v="0"/>
    <s v="West"/>
    <x v="10"/>
    <s v="Grey Bruce"/>
  </r>
  <r>
    <n v="9240"/>
    <x v="377"/>
    <x v="19"/>
    <n v="1"/>
    <n v="3"/>
    <x v="0"/>
    <x v="0"/>
    <s v="West"/>
    <x v="10"/>
    <s v="Grey Bruce"/>
  </r>
  <r>
    <n v="9241"/>
    <x v="377"/>
    <x v="20"/>
    <n v="5"/>
    <n v="4"/>
    <x v="0"/>
    <x v="0"/>
    <s v="West"/>
    <x v="10"/>
    <s v="Grey Bruce"/>
  </r>
  <r>
    <n v="9242"/>
    <x v="377"/>
    <x v="21"/>
    <n v="5"/>
    <n v="5"/>
    <x v="0"/>
    <x v="0"/>
    <s v="West"/>
    <x v="10"/>
    <s v="Grey Bruce"/>
  </r>
  <r>
    <n v="9243"/>
    <x v="377"/>
    <x v="22"/>
    <n v="7"/>
    <n v="3"/>
    <x v="0"/>
    <x v="0"/>
    <s v="West"/>
    <x v="10"/>
    <s v="Grey Bruce"/>
  </r>
  <r>
    <n v="9244"/>
    <x v="377"/>
    <x v="23"/>
    <n v="13"/>
    <n v="3"/>
    <x v="0"/>
    <x v="0"/>
    <s v="West"/>
    <x v="10"/>
    <s v="Grey Bruce"/>
  </r>
  <r>
    <n v="9245"/>
    <x v="378"/>
    <x v="0"/>
    <n v="16"/>
    <n v="4"/>
    <x v="0"/>
    <x v="0"/>
    <s v="West"/>
    <x v="9"/>
    <s v="Kitchener-Waterloo-Wellesley-Wilmot-Woolwich"/>
  </r>
  <r>
    <n v="9246"/>
    <x v="378"/>
    <x v="1"/>
    <n v="24"/>
    <n v="5"/>
    <x v="0"/>
    <x v="0"/>
    <s v="West"/>
    <x v="9"/>
    <s v="Kitchener-Waterloo-Wellesley-Wilmot-Woolwich"/>
  </r>
  <r>
    <n v="9247"/>
    <x v="378"/>
    <x v="2"/>
    <n v="9"/>
    <n v="5"/>
    <x v="0"/>
    <x v="0"/>
    <s v="West"/>
    <x v="9"/>
    <s v="Kitchener-Waterloo-Wellesley-Wilmot-Woolwich"/>
  </r>
  <r>
    <n v="9248"/>
    <x v="378"/>
    <x v="3"/>
    <n v="10"/>
    <n v="2"/>
    <x v="0"/>
    <x v="0"/>
    <s v="West"/>
    <x v="9"/>
    <s v="Kitchener-Waterloo-Wellesley-Wilmot-Woolwich"/>
  </r>
  <r>
    <n v="9249"/>
    <x v="378"/>
    <x v="4"/>
    <n v="12"/>
    <n v="1"/>
    <x v="0"/>
    <x v="0"/>
    <s v="West"/>
    <x v="9"/>
    <s v="Kitchener-Waterloo-Wellesley-Wilmot-Woolwich"/>
  </r>
  <r>
    <n v="9250"/>
    <x v="378"/>
    <x v="5"/>
    <n v="3"/>
    <n v="0"/>
    <x v="0"/>
    <x v="0"/>
    <s v="West"/>
    <x v="9"/>
    <s v="Kitchener-Waterloo-Wellesley-Wilmot-Woolwich"/>
  </r>
  <r>
    <n v="9251"/>
    <x v="378"/>
    <x v="6"/>
    <n v="4"/>
    <n v="0"/>
    <x v="0"/>
    <x v="0"/>
    <s v="West"/>
    <x v="9"/>
    <s v="Kitchener-Waterloo-Wellesley-Wilmot-Woolwich"/>
  </r>
  <r>
    <n v="9252"/>
    <x v="378"/>
    <x v="7"/>
    <n v="2"/>
    <n v="2"/>
    <x v="0"/>
    <x v="0"/>
    <s v="West"/>
    <x v="9"/>
    <s v="Kitchener-Waterloo-Wellesley-Wilmot-Woolwich"/>
  </r>
  <r>
    <n v="9253"/>
    <x v="378"/>
    <x v="8"/>
    <n v="1"/>
    <n v="0"/>
    <x v="0"/>
    <x v="0"/>
    <s v="West"/>
    <x v="9"/>
    <s v="Kitchener-Waterloo-Wellesley-Wilmot-Woolwich"/>
  </r>
  <r>
    <n v="9254"/>
    <x v="378"/>
    <x v="9"/>
    <n v="1"/>
    <n v="0"/>
    <x v="0"/>
    <x v="0"/>
    <s v="West"/>
    <x v="9"/>
    <s v="Kitchener-Waterloo-Wellesley-Wilmot-Woolwich"/>
  </r>
  <r>
    <n v="9255"/>
    <x v="378"/>
    <x v="10"/>
    <n v="8"/>
    <n v="0"/>
    <x v="0"/>
    <x v="0"/>
    <s v="West"/>
    <x v="9"/>
    <s v="Kitchener-Waterloo-Wellesley-Wilmot-Woolwich"/>
  </r>
  <r>
    <n v="9256"/>
    <x v="378"/>
    <x v="11"/>
    <n v="10"/>
    <n v="0"/>
    <x v="0"/>
    <x v="0"/>
    <s v="West"/>
    <x v="9"/>
    <s v="Kitchener-Waterloo-Wellesley-Wilmot-Woolwich"/>
  </r>
  <r>
    <n v="9257"/>
    <x v="378"/>
    <x v="12"/>
    <n v="8"/>
    <n v="0"/>
    <x v="0"/>
    <x v="0"/>
    <s v="West"/>
    <x v="9"/>
    <s v="Kitchener-Waterloo-Wellesley-Wilmot-Woolwich"/>
  </r>
  <r>
    <n v="9258"/>
    <x v="378"/>
    <x v="13"/>
    <n v="3"/>
    <n v="0"/>
    <x v="0"/>
    <x v="0"/>
    <s v="West"/>
    <x v="9"/>
    <s v="Kitchener-Waterloo-Wellesley-Wilmot-Woolwich"/>
  </r>
  <r>
    <n v="9259"/>
    <x v="378"/>
    <x v="14"/>
    <n v="5"/>
    <n v="3"/>
    <x v="0"/>
    <x v="0"/>
    <s v="West"/>
    <x v="9"/>
    <s v="Kitchener-Waterloo-Wellesley-Wilmot-Woolwich"/>
  </r>
  <r>
    <n v="9260"/>
    <x v="378"/>
    <x v="15"/>
    <n v="7"/>
    <n v="0"/>
    <x v="0"/>
    <x v="0"/>
    <s v="West"/>
    <x v="9"/>
    <s v="Kitchener-Waterloo-Wellesley-Wilmot-Woolwich"/>
  </r>
  <r>
    <n v="9261"/>
    <x v="378"/>
    <x v="16"/>
    <n v="9"/>
    <n v="1"/>
    <x v="0"/>
    <x v="0"/>
    <s v="West"/>
    <x v="9"/>
    <s v="Kitchener-Waterloo-Wellesley-Wilmot-Woolwich"/>
  </r>
  <r>
    <n v="9262"/>
    <x v="378"/>
    <x v="17"/>
    <n v="32"/>
    <n v="0"/>
    <x v="0"/>
    <x v="0"/>
    <s v="West"/>
    <x v="9"/>
    <s v="Kitchener-Waterloo-Wellesley-Wilmot-Woolwich"/>
  </r>
  <r>
    <n v="9263"/>
    <x v="378"/>
    <x v="18"/>
    <n v="21"/>
    <n v="2"/>
    <x v="0"/>
    <x v="0"/>
    <s v="West"/>
    <x v="9"/>
    <s v="Kitchener-Waterloo-Wellesley-Wilmot-Woolwich"/>
  </r>
  <r>
    <n v="9264"/>
    <x v="378"/>
    <x v="19"/>
    <n v="16"/>
    <n v="4"/>
    <x v="0"/>
    <x v="0"/>
    <s v="West"/>
    <x v="9"/>
    <s v="Kitchener-Waterloo-Wellesley-Wilmot-Woolwich"/>
  </r>
  <r>
    <n v="9265"/>
    <x v="378"/>
    <x v="20"/>
    <n v="3"/>
    <n v="1"/>
    <x v="0"/>
    <x v="0"/>
    <s v="West"/>
    <x v="9"/>
    <s v="Kitchener-Waterloo-Wellesley-Wilmot-Woolwich"/>
  </r>
  <r>
    <n v="9266"/>
    <x v="378"/>
    <x v="21"/>
    <n v="2"/>
    <n v="0"/>
    <x v="0"/>
    <x v="0"/>
    <s v="West"/>
    <x v="9"/>
    <s v="Kitchener-Waterloo-Wellesley-Wilmot-Woolwich"/>
  </r>
  <r>
    <n v="9267"/>
    <x v="378"/>
    <x v="22"/>
    <n v="3"/>
    <n v="0"/>
    <x v="0"/>
    <x v="0"/>
    <s v="West"/>
    <x v="9"/>
    <s v="Kitchener-Waterloo-Wellesley-Wilmot-Woolwich"/>
  </r>
  <r>
    <n v="9268"/>
    <x v="378"/>
    <x v="23"/>
    <n v="7"/>
    <n v="0"/>
    <x v="0"/>
    <x v="0"/>
    <s v="West"/>
    <x v="9"/>
    <s v="Kitchener-Waterloo-Wellesley-Wilmot-Woolwich"/>
  </r>
  <r>
    <n v="9269"/>
    <x v="379"/>
    <x v="0"/>
    <n v="9"/>
    <n v="2"/>
    <x v="0"/>
    <x v="0"/>
    <s v="West"/>
    <x v="9"/>
    <s v="Kitchener-Waterloo-Wellesley-Wilmot-Woolwich"/>
  </r>
  <r>
    <n v="9270"/>
    <x v="379"/>
    <x v="1"/>
    <n v="25"/>
    <n v="3"/>
    <x v="0"/>
    <x v="0"/>
    <s v="West"/>
    <x v="9"/>
    <s v="Kitchener-Waterloo-Wellesley-Wilmot-Woolwich"/>
  </r>
  <r>
    <n v="9271"/>
    <x v="379"/>
    <x v="2"/>
    <n v="30"/>
    <n v="3"/>
    <x v="0"/>
    <x v="0"/>
    <s v="West"/>
    <x v="9"/>
    <s v="Kitchener-Waterloo-Wellesley-Wilmot-Woolwich"/>
  </r>
  <r>
    <n v="9272"/>
    <x v="379"/>
    <x v="3"/>
    <n v="9"/>
    <n v="1"/>
    <x v="0"/>
    <x v="0"/>
    <s v="West"/>
    <x v="9"/>
    <s v="Kitchener-Waterloo-Wellesley-Wilmot-Woolwich"/>
  </r>
  <r>
    <n v="9273"/>
    <x v="379"/>
    <x v="4"/>
    <n v="16"/>
    <n v="4"/>
    <x v="0"/>
    <x v="0"/>
    <s v="West"/>
    <x v="9"/>
    <s v="Kitchener-Waterloo-Wellesley-Wilmot-Woolwich"/>
  </r>
  <r>
    <n v="9274"/>
    <x v="379"/>
    <x v="5"/>
    <n v="1"/>
    <n v="1"/>
    <x v="0"/>
    <x v="0"/>
    <s v="West"/>
    <x v="9"/>
    <s v="Kitchener-Waterloo-Wellesley-Wilmot-Woolwich"/>
  </r>
  <r>
    <n v="9275"/>
    <x v="379"/>
    <x v="6"/>
    <n v="1"/>
    <n v="0"/>
    <x v="0"/>
    <x v="0"/>
    <s v="West"/>
    <x v="9"/>
    <s v="Kitchener-Waterloo-Wellesley-Wilmot-Woolwich"/>
  </r>
  <r>
    <n v="9276"/>
    <x v="379"/>
    <x v="7"/>
    <n v="1"/>
    <n v="0"/>
    <x v="0"/>
    <x v="0"/>
    <s v="West"/>
    <x v="9"/>
    <s v="Kitchener-Waterloo-Wellesley-Wilmot-Woolwich"/>
  </r>
  <r>
    <n v="9277"/>
    <x v="379"/>
    <x v="8"/>
    <n v="4"/>
    <n v="0"/>
    <x v="0"/>
    <x v="0"/>
    <s v="West"/>
    <x v="9"/>
    <s v="Kitchener-Waterloo-Wellesley-Wilmot-Woolwich"/>
  </r>
  <r>
    <n v="9278"/>
    <x v="379"/>
    <x v="11"/>
    <n v="2"/>
    <n v="1"/>
    <x v="0"/>
    <x v="0"/>
    <s v="West"/>
    <x v="9"/>
    <s v="Kitchener-Waterloo-Wellesley-Wilmot-Woolwich"/>
  </r>
  <r>
    <n v="9279"/>
    <x v="379"/>
    <x v="12"/>
    <n v="4"/>
    <n v="1"/>
    <x v="0"/>
    <x v="0"/>
    <s v="West"/>
    <x v="9"/>
    <s v="Kitchener-Waterloo-Wellesley-Wilmot-Woolwich"/>
  </r>
  <r>
    <n v="9280"/>
    <x v="379"/>
    <x v="13"/>
    <n v="8"/>
    <n v="0"/>
    <x v="0"/>
    <x v="0"/>
    <s v="West"/>
    <x v="9"/>
    <s v="Kitchener-Waterloo-Wellesley-Wilmot-Woolwich"/>
  </r>
  <r>
    <n v="9281"/>
    <x v="379"/>
    <x v="14"/>
    <n v="7"/>
    <n v="3"/>
    <x v="0"/>
    <x v="0"/>
    <s v="West"/>
    <x v="9"/>
    <s v="Kitchener-Waterloo-Wellesley-Wilmot-Woolwich"/>
  </r>
  <r>
    <n v="9282"/>
    <x v="379"/>
    <x v="15"/>
    <n v="7"/>
    <n v="0"/>
    <x v="0"/>
    <x v="0"/>
    <s v="West"/>
    <x v="9"/>
    <s v="Kitchener-Waterloo-Wellesley-Wilmot-Woolwich"/>
  </r>
  <r>
    <n v="9283"/>
    <x v="379"/>
    <x v="16"/>
    <n v="3"/>
    <n v="0"/>
    <x v="0"/>
    <x v="0"/>
    <s v="West"/>
    <x v="9"/>
    <s v="Kitchener-Waterloo-Wellesley-Wilmot-Woolwich"/>
  </r>
  <r>
    <n v="9284"/>
    <x v="379"/>
    <x v="17"/>
    <n v="4"/>
    <n v="0"/>
    <x v="0"/>
    <x v="0"/>
    <s v="West"/>
    <x v="9"/>
    <s v="Kitchener-Waterloo-Wellesley-Wilmot-Woolwich"/>
  </r>
  <r>
    <n v="9285"/>
    <x v="379"/>
    <x v="19"/>
    <n v="7"/>
    <n v="1"/>
    <x v="0"/>
    <x v="0"/>
    <s v="West"/>
    <x v="9"/>
    <s v="Kitchener-Waterloo-Wellesley-Wilmot-Woolwich"/>
  </r>
  <r>
    <n v="9286"/>
    <x v="379"/>
    <x v="20"/>
    <n v="4"/>
    <n v="1"/>
    <x v="0"/>
    <x v="0"/>
    <s v="West"/>
    <x v="9"/>
    <s v="Kitchener-Waterloo-Wellesley-Wilmot-Woolwich"/>
  </r>
  <r>
    <n v="9287"/>
    <x v="379"/>
    <x v="21"/>
    <n v="4"/>
    <n v="0"/>
    <x v="0"/>
    <x v="0"/>
    <s v="West"/>
    <x v="9"/>
    <s v="Kitchener-Waterloo-Wellesley-Wilmot-Woolwich"/>
  </r>
  <r>
    <n v="9288"/>
    <x v="379"/>
    <x v="22"/>
    <n v="2"/>
    <n v="2"/>
    <x v="0"/>
    <x v="0"/>
    <s v="West"/>
    <x v="9"/>
    <s v="Kitchener-Waterloo-Wellesley-Wilmot-Woolwich"/>
  </r>
  <r>
    <n v="9289"/>
    <x v="379"/>
    <x v="23"/>
    <n v="5"/>
    <n v="2"/>
    <x v="0"/>
    <x v="0"/>
    <s v="West"/>
    <x v="9"/>
    <s v="Kitchener-Waterloo-Wellesley-Wilmot-Woolwich"/>
  </r>
  <r>
    <n v="9290"/>
    <x v="380"/>
    <x v="0"/>
    <n v="28"/>
    <n v="1"/>
    <x v="0"/>
    <x v="0"/>
    <s v="West"/>
    <x v="9"/>
    <s v="Cambridge-North Dumfries"/>
  </r>
  <r>
    <n v="9291"/>
    <x v="380"/>
    <x v="1"/>
    <n v="26"/>
    <n v="3"/>
    <x v="0"/>
    <x v="0"/>
    <s v="West"/>
    <x v="9"/>
    <s v="Cambridge-North Dumfries"/>
  </r>
  <r>
    <n v="9292"/>
    <x v="380"/>
    <x v="2"/>
    <n v="19"/>
    <n v="6"/>
    <x v="0"/>
    <x v="0"/>
    <s v="West"/>
    <x v="9"/>
    <s v="Cambridge-North Dumfries"/>
  </r>
  <r>
    <n v="9293"/>
    <x v="380"/>
    <x v="3"/>
    <n v="29"/>
    <n v="4"/>
    <x v="0"/>
    <x v="0"/>
    <s v="West"/>
    <x v="9"/>
    <s v="Cambridge-North Dumfries"/>
  </r>
  <r>
    <n v="9294"/>
    <x v="380"/>
    <x v="4"/>
    <n v="11"/>
    <n v="2"/>
    <x v="0"/>
    <x v="0"/>
    <s v="West"/>
    <x v="9"/>
    <s v="Cambridge-North Dumfries"/>
  </r>
  <r>
    <n v="9295"/>
    <x v="380"/>
    <x v="5"/>
    <n v="14"/>
    <n v="0"/>
    <x v="0"/>
    <x v="0"/>
    <s v="West"/>
    <x v="9"/>
    <s v="Cambridge-North Dumfries"/>
  </r>
  <r>
    <n v="9296"/>
    <x v="380"/>
    <x v="6"/>
    <n v="8"/>
    <n v="0"/>
    <x v="0"/>
    <x v="0"/>
    <s v="West"/>
    <x v="9"/>
    <s v="Cambridge-North Dumfries"/>
  </r>
  <r>
    <n v="9297"/>
    <x v="380"/>
    <x v="7"/>
    <n v="7"/>
    <n v="0"/>
    <x v="0"/>
    <x v="0"/>
    <s v="West"/>
    <x v="9"/>
    <s v="Cambridge-North Dumfries"/>
  </r>
  <r>
    <n v="9298"/>
    <x v="380"/>
    <x v="8"/>
    <n v="4"/>
    <n v="0"/>
    <x v="0"/>
    <x v="0"/>
    <s v="West"/>
    <x v="9"/>
    <s v="Cambridge-North Dumfries"/>
  </r>
  <r>
    <n v="9299"/>
    <x v="380"/>
    <x v="9"/>
    <n v="5"/>
    <n v="0"/>
    <x v="0"/>
    <x v="0"/>
    <s v="West"/>
    <x v="9"/>
    <s v="Cambridge-North Dumfries"/>
  </r>
  <r>
    <n v="9300"/>
    <x v="380"/>
    <x v="10"/>
    <n v="4"/>
    <n v="0"/>
    <x v="0"/>
    <x v="0"/>
    <s v="West"/>
    <x v="9"/>
    <s v="Cambridge-North Dumfries"/>
  </r>
  <r>
    <n v="9301"/>
    <x v="380"/>
    <x v="11"/>
    <n v="11"/>
    <n v="0"/>
    <x v="0"/>
    <x v="0"/>
    <s v="West"/>
    <x v="9"/>
    <s v="Cambridge-North Dumfries"/>
  </r>
  <r>
    <n v="9302"/>
    <x v="380"/>
    <x v="12"/>
    <n v="10"/>
    <n v="2"/>
    <x v="0"/>
    <x v="0"/>
    <s v="West"/>
    <x v="9"/>
    <s v="Cambridge-North Dumfries"/>
  </r>
  <r>
    <n v="9303"/>
    <x v="380"/>
    <x v="13"/>
    <n v="17"/>
    <n v="0"/>
    <x v="0"/>
    <x v="0"/>
    <s v="West"/>
    <x v="9"/>
    <s v="Cambridge-North Dumfries"/>
  </r>
  <r>
    <n v="9304"/>
    <x v="380"/>
    <x v="14"/>
    <n v="19"/>
    <n v="2"/>
    <x v="0"/>
    <x v="0"/>
    <s v="West"/>
    <x v="9"/>
    <s v="Cambridge-North Dumfries"/>
  </r>
  <r>
    <n v="9305"/>
    <x v="380"/>
    <x v="15"/>
    <n v="17"/>
    <n v="2"/>
    <x v="0"/>
    <x v="0"/>
    <s v="West"/>
    <x v="9"/>
    <s v="Cambridge-North Dumfries"/>
  </r>
  <r>
    <n v="9306"/>
    <x v="380"/>
    <x v="16"/>
    <n v="8"/>
    <n v="3"/>
    <x v="0"/>
    <x v="0"/>
    <s v="West"/>
    <x v="9"/>
    <s v="Cambridge-North Dumfries"/>
  </r>
  <r>
    <n v="9307"/>
    <x v="380"/>
    <x v="17"/>
    <n v="7"/>
    <n v="0"/>
    <x v="0"/>
    <x v="0"/>
    <s v="West"/>
    <x v="9"/>
    <s v="Cambridge-North Dumfries"/>
  </r>
  <r>
    <n v="9308"/>
    <x v="380"/>
    <x v="18"/>
    <n v="9"/>
    <n v="2"/>
    <x v="0"/>
    <x v="0"/>
    <s v="West"/>
    <x v="9"/>
    <s v="Cambridge-North Dumfries"/>
  </r>
  <r>
    <n v="9309"/>
    <x v="380"/>
    <x v="19"/>
    <n v="13"/>
    <n v="2"/>
    <x v="0"/>
    <x v="0"/>
    <s v="West"/>
    <x v="9"/>
    <s v="Cambridge-North Dumfries"/>
  </r>
  <r>
    <n v="9310"/>
    <x v="380"/>
    <x v="20"/>
    <n v="11"/>
    <n v="2"/>
    <x v="0"/>
    <x v="0"/>
    <s v="West"/>
    <x v="9"/>
    <s v="Cambridge-North Dumfries"/>
  </r>
  <r>
    <n v="9311"/>
    <x v="380"/>
    <x v="21"/>
    <n v="12"/>
    <n v="1"/>
    <x v="0"/>
    <x v="0"/>
    <s v="West"/>
    <x v="9"/>
    <s v="Cambridge-North Dumfries"/>
  </r>
  <r>
    <n v="9312"/>
    <x v="380"/>
    <x v="22"/>
    <n v="14"/>
    <n v="5"/>
    <x v="0"/>
    <x v="0"/>
    <s v="West"/>
    <x v="9"/>
    <s v="Cambridge-North Dumfries"/>
  </r>
  <r>
    <n v="9313"/>
    <x v="380"/>
    <x v="23"/>
    <n v="9"/>
    <n v="4"/>
    <x v="0"/>
    <x v="0"/>
    <s v="West"/>
    <x v="9"/>
    <s v="Cambridge-North Dumfries"/>
  </r>
  <r>
    <n v="9314"/>
    <x v="381"/>
    <x v="0"/>
    <n v="4"/>
    <n v="0"/>
    <x v="0"/>
    <x v="0"/>
    <s v="West"/>
    <x v="9"/>
    <s v="Cambridge-North Dumfries"/>
  </r>
  <r>
    <n v="9315"/>
    <x v="381"/>
    <x v="2"/>
    <n v="6"/>
    <n v="0"/>
    <x v="0"/>
    <x v="0"/>
    <s v="West"/>
    <x v="9"/>
    <s v="Cambridge-North Dumfries"/>
  </r>
  <r>
    <n v="9316"/>
    <x v="381"/>
    <x v="6"/>
    <n v="2"/>
    <n v="0"/>
    <x v="0"/>
    <x v="0"/>
    <s v="West"/>
    <x v="9"/>
    <s v="Cambridge-North Dumfries"/>
  </r>
  <r>
    <n v="9317"/>
    <x v="381"/>
    <x v="7"/>
    <n v="2"/>
    <n v="0"/>
    <x v="0"/>
    <x v="0"/>
    <s v="West"/>
    <x v="9"/>
    <s v="Cambridge-North Dumfries"/>
  </r>
  <r>
    <n v="9318"/>
    <x v="381"/>
    <x v="8"/>
    <n v="1"/>
    <n v="0"/>
    <x v="0"/>
    <x v="0"/>
    <s v="West"/>
    <x v="9"/>
    <s v="Cambridge-North Dumfries"/>
  </r>
  <r>
    <n v="9319"/>
    <x v="381"/>
    <x v="10"/>
    <n v="1"/>
    <n v="0"/>
    <x v="0"/>
    <x v="0"/>
    <s v="West"/>
    <x v="9"/>
    <s v="Cambridge-North Dumfries"/>
  </r>
  <r>
    <n v="9320"/>
    <x v="381"/>
    <x v="11"/>
    <n v="1"/>
    <n v="0"/>
    <x v="0"/>
    <x v="0"/>
    <s v="West"/>
    <x v="9"/>
    <s v="Cambridge-North Dumfries"/>
  </r>
  <r>
    <n v="9321"/>
    <x v="381"/>
    <x v="14"/>
    <n v="1"/>
    <n v="0"/>
    <x v="0"/>
    <x v="0"/>
    <s v="West"/>
    <x v="9"/>
    <s v="Cambridge-North Dumfries"/>
  </r>
  <r>
    <n v="9322"/>
    <x v="381"/>
    <x v="16"/>
    <n v="1"/>
    <n v="0"/>
    <x v="0"/>
    <x v="0"/>
    <s v="West"/>
    <x v="9"/>
    <s v="Cambridge-North Dumfries"/>
  </r>
  <r>
    <n v="9323"/>
    <x v="381"/>
    <x v="18"/>
    <n v="3"/>
    <n v="0"/>
    <x v="0"/>
    <x v="0"/>
    <s v="West"/>
    <x v="9"/>
    <s v="Cambridge-North Dumfries"/>
  </r>
  <r>
    <n v="9324"/>
    <x v="381"/>
    <x v="19"/>
    <n v="5"/>
    <n v="0"/>
    <x v="0"/>
    <x v="0"/>
    <s v="West"/>
    <x v="9"/>
    <s v="Cambridge-North Dumfries"/>
  </r>
  <r>
    <n v="9325"/>
    <x v="381"/>
    <x v="21"/>
    <n v="3"/>
    <n v="0"/>
    <x v="0"/>
    <x v="0"/>
    <s v="West"/>
    <x v="9"/>
    <s v="Cambridge-North Dumfries"/>
  </r>
  <r>
    <n v="9326"/>
    <x v="381"/>
    <x v="23"/>
    <n v="3"/>
    <n v="0"/>
    <x v="0"/>
    <x v="0"/>
    <s v="West"/>
    <x v="9"/>
    <s v="Cambridge-North Dumfries"/>
  </r>
  <r>
    <n v="9327"/>
    <x v="382"/>
    <x v="0"/>
    <n v="32"/>
    <n v="0"/>
    <x v="0"/>
    <x v="0"/>
    <s v="West"/>
    <x v="9"/>
    <s v="Cambridge-North Dumfries"/>
  </r>
  <r>
    <n v="9328"/>
    <x v="382"/>
    <x v="1"/>
    <n v="29"/>
    <n v="3"/>
    <x v="0"/>
    <x v="0"/>
    <s v="West"/>
    <x v="9"/>
    <s v="Cambridge-North Dumfries"/>
  </r>
  <r>
    <n v="9329"/>
    <x v="382"/>
    <x v="2"/>
    <n v="22"/>
    <n v="1"/>
    <x v="0"/>
    <x v="0"/>
    <s v="West"/>
    <x v="9"/>
    <s v="Cambridge-North Dumfries"/>
  </r>
  <r>
    <n v="9330"/>
    <x v="382"/>
    <x v="3"/>
    <n v="11"/>
    <n v="3"/>
    <x v="0"/>
    <x v="0"/>
    <s v="West"/>
    <x v="9"/>
    <s v="Cambridge-North Dumfries"/>
  </r>
  <r>
    <n v="9331"/>
    <x v="382"/>
    <x v="4"/>
    <n v="15"/>
    <n v="0"/>
    <x v="0"/>
    <x v="0"/>
    <s v="West"/>
    <x v="9"/>
    <s v="Cambridge-North Dumfries"/>
  </r>
  <r>
    <n v="9332"/>
    <x v="382"/>
    <x v="5"/>
    <n v="9"/>
    <n v="0"/>
    <x v="0"/>
    <x v="0"/>
    <s v="West"/>
    <x v="9"/>
    <s v="Cambridge-North Dumfries"/>
  </r>
  <r>
    <n v="9333"/>
    <x v="382"/>
    <x v="6"/>
    <n v="4"/>
    <n v="0"/>
    <x v="0"/>
    <x v="0"/>
    <s v="West"/>
    <x v="9"/>
    <s v="Cambridge-North Dumfries"/>
  </r>
  <r>
    <n v="9334"/>
    <x v="382"/>
    <x v="7"/>
    <n v="9"/>
    <n v="0"/>
    <x v="0"/>
    <x v="0"/>
    <s v="West"/>
    <x v="9"/>
    <s v="Cambridge-North Dumfries"/>
  </r>
  <r>
    <n v="9335"/>
    <x v="382"/>
    <x v="8"/>
    <n v="4"/>
    <n v="0"/>
    <x v="0"/>
    <x v="0"/>
    <s v="West"/>
    <x v="9"/>
    <s v="Cambridge-North Dumfries"/>
  </r>
  <r>
    <n v="9336"/>
    <x v="382"/>
    <x v="9"/>
    <n v="10"/>
    <n v="0"/>
    <x v="0"/>
    <x v="0"/>
    <s v="West"/>
    <x v="9"/>
    <s v="Cambridge-North Dumfries"/>
  </r>
  <r>
    <n v="9337"/>
    <x v="382"/>
    <x v="10"/>
    <n v="38"/>
    <n v="0"/>
    <x v="0"/>
    <x v="0"/>
    <s v="West"/>
    <x v="9"/>
    <s v="Cambridge-North Dumfries"/>
  </r>
  <r>
    <n v="9338"/>
    <x v="382"/>
    <x v="11"/>
    <n v="7"/>
    <n v="0"/>
    <x v="0"/>
    <x v="0"/>
    <s v="West"/>
    <x v="9"/>
    <s v="Cambridge-North Dumfries"/>
  </r>
  <r>
    <n v="9339"/>
    <x v="382"/>
    <x v="12"/>
    <n v="16"/>
    <n v="3"/>
    <x v="0"/>
    <x v="0"/>
    <s v="West"/>
    <x v="9"/>
    <s v="Cambridge-North Dumfries"/>
  </r>
  <r>
    <n v="9340"/>
    <x v="382"/>
    <x v="13"/>
    <n v="14"/>
    <n v="2"/>
    <x v="0"/>
    <x v="0"/>
    <s v="West"/>
    <x v="9"/>
    <s v="Cambridge-North Dumfries"/>
  </r>
  <r>
    <n v="9341"/>
    <x v="382"/>
    <x v="14"/>
    <n v="13"/>
    <n v="2"/>
    <x v="0"/>
    <x v="0"/>
    <s v="West"/>
    <x v="9"/>
    <s v="Cambridge-North Dumfries"/>
  </r>
  <r>
    <n v="9342"/>
    <x v="382"/>
    <x v="15"/>
    <n v="22"/>
    <n v="4"/>
    <x v="0"/>
    <x v="0"/>
    <s v="West"/>
    <x v="9"/>
    <s v="Cambridge-North Dumfries"/>
  </r>
  <r>
    <n v="9343"/>
    <x v="382"/>
    <x v="16"/>
    <n v="21"/>
    <n v="3"/>
    <x v="0"/>
    <x v="0"/>
    <s v="West"/>
    <x v="9"/>
    <s v="Cambridge-North Dumfries"/>
  </r>
  <r>
    <n v="9344"/>
    <x v="382"/>
    <x v="17"/>
    <n v="24"/>
    <n v="30"/>
    <x v="0"/>
    <x v="0"/>
    <s v="West"/>
    <x v="9"/>
    <s v="Cambridge-North Dumfries"/>
  </r>
  <r>
    <n v="9345"/>
    <x v="382"/>
    <x v="18"/>
    <n v="18"/>
    <n v="38"/>
    <x v="0"/>
    <x v="0"/>
    <s v="West"/>
    <x v="9"/>
    <s v="Cambridge-North Dumfries"/>
  </r>
  <r>
    <n v="9346"/>
    <x v="382"/>
    <x v="19"/>
    <n v="19"/>
    <n v="4"/>
    <x v="0"/>
    <x v="0"/>
    <s v="West"/>
    <x v="9"/>
    <s v="Cambridge-North Dumfries"/>
  </r>
  <r>
    <n v="9347"/>
    <x v="382"/>
    <x v="20"/>
    <n v="9"/>
    <n v="9"/>
    <x v="0"/>
    <x v="0"/>
    <s v="West"/>
    <x v="9"/>
    <s v="Cambridge-North Dumfries"/>
  </r>
  <r>
    <n v="9348"/>
    <x v="382"/>
    <x v="21"/>
    <n v="15"/>
    <n v="3"/>
    <x v="0"/>
    <x v="0"/>
    <s v="West"/>
    <x v="9"/>
    <s v="Cambridge-North Dumfries"/>
  </r>
  <r>
    <n v="9349"/>
    <x v="382"/>
    <x v="22"/>
    <n v="17"/>
    <n v="31"/>
    <x v="0"/>
    <x v="0"/>
    <s v="West"/>
    <x v="9"/>
    <s v="Cambridge-North Dumfries"/>
  </r>
  <r>
    <n v="9350"/>
    <x v="382"/>
    <x v="23"/>
    <n v="13"/>
    <n v="2"/>
    <x v="0"/>
    <x v="0"/>
    <s v="West"/>
    <x v="9"/>
    <s v="Cambridge-North Dumfries"/>
  </r>
  <r>
    <n v="9353"/>
    <x v="383"/>
    <x v="0"/>
    <n v="24"/>
    <n v="6"/>
    <x v="0"/>
    <x v="0"/>
    <s v="West"/>
    <x v="6"/>
    <s v="Brant"/>
  </r>
  <r>
    <n v="9354"/>
    <x v="383"/>
    <x v="1"/>
    <n v="29"/>
    <n v="8"/>
    <x v="0"/>
    <x v="0"/>
    <s v="West"/>
    <x v="6"/>
    <s v="Brant"/>
  </r>
  <r>
    <n v="9355"/>
    <x v="383"/>
    <x v="2"/>
    <n v="16"/>
    <n v="2"/>
    <x v="0"/>
    <x v="0"/>
    <s v="West"/>
    <x v="6"/>
    <s v="Brant"/>
  </r>
  <r>
    <n v="9356"/>
    <x v="383"/>
    <x v="3"/>
    <n v="17"/>
    <n v="0"/>
    <x v="0"/>
    <x v="0"/>
    <s v="West"/>
    <x v="6"/>
    <s v="Brant"/>
  </r>
  <r>
    <n v="9357"/>
    <x v="383"/>
    <x v="4"/>
    <n v="5"/>
    <n v="2"/>
    <x v="0"/>
    <x v="0"/>
    <s v="West"/>
    <x v="6"/>
    <s v="Brant"/>
  </r>
  <r>
    <n v="9358"/>
    <x v="383"/>
    <x v="5"/>
    <n v="10"/>
    <n v="2"/>
    <x v="0"/>
    <x v="0"/>
    <s v="West"/>
    <x v="6"/>
    <s v="Brant"/>
  </r>
  <r>
    <n v="9359"/>
    <x v="383"/>
    <x v="6"/>
    <n v="4"/>
    <n v="1"/>
    <x v="0"/>
    <x v="0"/>
    <s v="West"/>
    <x v="6"/>
    <s v="Brant"/>
  </r>
  <r>
    <n v="9360"/>
    <x v="383"/>
    <x v="7"/>
    <n v="2"/>
    <n v="0"/>
    <x v="0"/>
    <x v="0"/>
    <s v="West"/>
    <x v="6"/>
    <s v="Brant"/>
  </r>
  <r>
    <n v="9361"/>
    <x v="383"/>
    <x v="8"/>
    <n v="1"/>
    <n v="0"/>
    <x v="0"/>
    <x v="0"/>
    <s v="West"/>
    <x v="6"/>
    <s v="Brant"/>
  </r>
  <r>
    <n v="9362"/>
    <x v="383"/>
    <x v="9"/>
    <n v="2"/>
    <n v="1"/>
    <x v="0"/>
    <x v="0"/>
    <s v="West"/>
    <x v="6"/>
    <s v="Brant"/>
  </r>
  <r>
    <n v="9363"/>
    <x v="383"/>
    <x v="10"/>
    <n v="3"/>
    <n v="1"/>
    <x v="0"/>
    <x v="0"/>
    <s v="West"/>
    <x v="6"/>
    <s v="Brant"/>
  </r>
  <r>
    <n v="9364"/>
    <x v="383"/>
    <x v="11"/>
    <n v="12"/>
    <n v="2"/>
    <x v="0"/>
    <x v="0"/>
    <s v="West"/>
    <x v="6"/>
    <s v="Brant"/>
  </r>
  <r>
    <n v="9365"/>
    <x v="383"/>
    <x v="12"/>
    <n v="22"/>
    <n v="2"/>
    <x v="0"/>
    <x v="0"/>
    <s v="West"/>
    <x v="6"/>
    <s v="Brant"/>
  </r>
  <r>
    <n v="9366"/>
    <x v="383"/>
    <x v="13"/>
    <n v="15"/>
    <n v="2"/>
    <x v="0"/>
    <x v="0"/>
    <s v="West"/>
    <x v="6"/>
    <s v="Brant"/>
  </r>
  <r>
    <n v="9367"/>
    <x v="383"/>
    <x v="14"/>
    <n v="11"/>
    <n v="4"/>
    <x v="0"/>
    <x v="0"/>
    <s v="West"/>
    <x v="6"/>
    <s v="Brant"/>
  </r>
  <r>
    <n v="9368"/>
    <x v="383"/>
    <x v="15"/>
    <n v="11"/>
    <n v="3"/>
    <x v="0"/>
    <x v="0"/>
    <s v="West"/>
    <x v="6"/>
    <s v="Brant"/>
  </r>
  <r>
    <n v="9369"/>
    <x v="383"/>
    <x v="16"/>
    <n v="7"/>
    <n v="0"/>
    <x v="0"/>
    <x v="0"/>
    <s v="West"/>
    <x v="6"/>
    <s v="Brant"/>
  </r>
  <r>
    <n v="9370"/>
    <x v="383"/>
    <x v="17"/>
    <n v="8"/>
    <n v="5"/>
    <x v="0"/>
    <x v="0"/>
    <s v="West"/>
    <x v="6"/>
    <s v="Brant"/>
  </r>
  <r>
    <n v="9371"/>
    <x v="383"/>
    <x v="18"/>
    <n v="17"/>
    <n v="3"/>
    <x v="0"/>
    <x v="0"/>
    <s v="West"/>
    <x v="6"/>
    <s v="Brant"/>
  </r>
  <r>
    <n v="9372"/>
    <x v="383"/>
    <x v="19"/>
    <n v="11"/>
    <n v="1"/>
    <x v="0"/>
    <x v="0"/>
    <s v="West"/>
    <x v="6"/>
    <s v="Brant"/>
  </r>
  <r>
    <n v="9373"/>
    <x v="383"/>
    <x v="20"/>
    <n v="5"/>
    <n v="3"/>
    <x v="0"/>
    <x v="0"/>
    <s v="West"/>
    <x v="6"/>
    <s v="Brant"/>
  </r>
  <r>
    <n v="9374"/>
    <x v="383"/>
    <x v="21"/>
    <n v="9"/>
    <n v="5"/>
    <x v="0"/>
    <x v="0"/>
    <s v="West"/>
    <x v="6"/>
    <s v="Brant"/>
  </r>
  <r>
    <n v="9375"/>
    <x v="383"/>
    <x v="22"/>
    <n v="19"/>
    <n v="2"/>
    <x v="0"/>
    <x v="0"/>
    <s v="West"/>
    <x v="6"/>
    <s v="Brant"/>
  </r>
  <r>
    <n v="9376"/>
    <x v="383"/>
    <x v="23"/>
    <n v="16"/>
    <n v="1"/>
    <x v="0"/>
    <x v="0"/>
    <s v="West"/>
    <x v="6"/>
    <s v="Brant"/>
  </r>
  <r>
    <n v="9378"/>
    <x v="384"/>
    <x v="0"/>
    <n v="13"/>
    <n v="0"/>
    <x v="0"/>
    <x v="0"/>
    <s v="West"/>
    <x v="6"/>
    <s v="Brant"/>
  </r>
  <r>
    <n v="9379"/>
    <x v="384"/>
    <x v="1"/>
    <n v="6"/>
    <n v="0"/>
    <x v="0"/>
    <x v="0"/>
    <s v="West"/>
    <x v="6"/>
    <s v="Brant"/>
  </r>
  <r>
    <n v="9380"/>
    <x v="384"/>
    <x v="2"/>
    <n v="5"/>
    <n v="1"/>
    <x v="0"/>
    <x v="0"/>
    <s v="West"/>
    <x v="6"/>
    <s v="Brant"/>
  </r>
  <r>
    <n v="9381"/>
    <x v="384"/>
    <x v="3"/>
    <n v="12"/>
    <n v="0"/>
    <x v="0"/>
    <x v="0"/>
    <s v="West"/>
    <x v="6"/>
    <s v="Brant"/>
  </r>
  <r>
    <n v="9382"/>
    <x v="384"/>
    <x v="4"/>
    <n v="4"/>
    <n v="0"/>
    <x v="0"/>
    <x v="0"/>
    <s v="West"/>
    <x v="6"/>
    <s v="Brant"/>
  </r>
  <r>
    <n v="9383"/>
    <x v="384"/>
    <x v="5"/>
    <n v="3"/>
    <n v="0"/>
    <x v="0"/>
    <x v="0"/>
    <s v="West"/>
    <x v="6"/>
    <s v="Brant"/>
  </r>
  <r>
    <n v="9384"/>
    <x v="384"/>
    <x v="6"/>
    <n v="4"/>
    <n v="0"/>
    <x v="0"/>
    <x v="0"/>
    <s v="West"/>
    <x v="6"/>
    <s v="Brant"/>
  </r>
  <r>
    <n v="9385"/>
    <x v="384"/>
    <x v="7"/>
    <n v="3"/>
    <n v="0"/>
    <x v="0"/>
    <x v="0"/>
    <s v="West"/>
    <x v="6"/>
    <s v="Brant"/>
  </r>
  <r>
    <n v="9386"/>
    <x v="384"/>
    <x v="8"/>
    <n v="4"/>
    <n v="0"/>
    <x v="0"/>
    <x v="0"/>
    <s v="West"/>
    <x v="6"/>
    <s v="Brant"/>
  </r>
  <r>
    <n v="9387"/>
    <x v="384"/>
    <x v="9"/>
    <n v="3"/>
    <n v="0"/>
    <x v="0"/>
    <x v="0"/>
    <s v="West"/>
    <x v="6"/>
    <s v="Brant"/>
  </r>
  <r>
    <n v="9388"/>
    <x v="384"/>
    <x v="10"/>
    <n v="5"/>
    <n v="0"/>
    <x v="0"/>
    <x v="0"/>
    <s v="West"/>
    <x v="6"/>
    <s v="Brant"/>
  </r>
  <r>
    <n v="9389"/>
    <x v="384"/>
    <x v="11"/>
    <n v="4"/>
    <n v="0"/>
    <x v="0"/>
    <x v="0"/>
    <s v="West"/>
    <x v="6"/>
    <s v="Brant"/>
  </r>
  <r>
    <n v="9390"/>
    <x v="384"/>
    <x v="12"/>
    <n v="7"/>
    <n v="0"/>
    <x v="0"/>
    <x v="0"/>
    <s v="West"/>
    <x v="6"/>
    <s v="Brant"/>
  </r>
  <r>
    <n v="9391"/>
    <x v="384"/>
    <x v="13"/>
    <n v="4"/>
    <n v="0"/>
    <x v="0"/>
    <x v="0"/>
    <s v="West"/>
    <x v="6"/>
    <s v="Brant"/>
  </r>
  <r>
    <n v="9392"/>
    <x v="384"/>
    <x v="14"/>
    <n v="5"/>
    <n v="0"/>
    <x v="0"/>
    <x v="0"/>
    <s v="West"/>
    <x v="6"/>
    <s v="Brant"/>
  </r>
  <r>
    <n v="9393"/>
    <x v="384"/>
    <x v="15"/>
    <n v="3"/>
    <n v="0"/>
    <x v="0"/>
    <x v="0"/>
    <s v="West"/>
    <x v="6"/>
    <s v="Brant"/>
  </r>
  <r>
    <n v="9394"/>
    <x v="384"/>
    <x v="16"/>
    <n v="7"/>
    <n v="0"/>
    <x v="0"/>
    <x v="0"/>
    <s v="West"/>
    <x v="6"/>
    <s v="Brant"/>
  </r>
  <r>
    <n v="9395"/>
    <x v="384"/>
    <x v="17"/>
    <n v="6"/>
    <n v="0"/>
    <x v="0"/>
    <x v="0"/>
    <s v="West"/>
    <x v="6"/>
    <s v="Brant"/>
  </r>
  <r>
    <n v="9396"/>
    <x v="384"/>
    <x v="18"/>
    <n v="5"/>
    <n v="0"/>
    <x v="0"/>
    <x v="0"/>
    <s v="West"/>
    <x v="6"/>
    <s v="Brant"/>
  </r>
  <r>
    <n v="9397"/>
    <x v="384"/>
    <x v="19"/>
    <n v="3"/>
    <n v="0"/>
    <x v="0"/>
    <x v="0"/>
    <s v="West"/>
    <x v="6"/>
    <s v="Brant"/>
  </r>
  <r>
    <n v="9398"/>
    <x v="384"/>
    <x v="20"/>
    <n v="3"/>
    <n v="0"/>
    <x v="0"/>
    <x v="0"/>
    <s v="West"/>
    <x v="6"/>
    <s v="Brant"/>
  </r>
  <r>
    <n v="9399"/>
    <x v="384"/>
    <x v="21"/>
    <n v="4"/>
    <n v="1"/>
    <x v="0"/>
    <x v="0"/>
    <s v="West"/>
    <x v="6"/>
    <s v="Brant"/>
  </r>
  <r>
    <n v="9400"/>
    <x v="384"/>
    <x v="22"/>
    <n v="3"/>
    <n v="0"/>
    <x v="0"/>
    <x v="0"/>
    <s v="West"/>
    <x v="6"/>
    <s v="Brant"/>
  </r>
  <r>
    <n v="9401"/>
    <x v="384"/>
    <x v="23"/>
    <n v="4"/>
    <n v="0"/>
    <x v="0"/>
    <x v="0"/>
    <s v="West"/>
    <x v="6"/>
    <s v="Brant"/>
  </r>
  <r>
    <n v="9402"/>
    <x v="385"/>
    <x v="0"/>
    <n v="67"/>
    <n v="15"/>
    <x v="0"/>
    <x v="0"/>
    <s v="West"/>
    <x v="6"/>
    <s v="Brant"/>
  </r>
  <r>
    <n v="9403"/>
    <x v="385"/>
    <x v="1"/>
    <n v="32"/>
    <n v="17"/>
    <x v="0"/>
    <x v="0"/>
    <s v="West"/>
    <x v="6"/>
    <s v="Brant"/>
  </r>
  <r>
    <n v="9404"/>
    <x v="385"/>
    <x v="2"/>
    <n v="38"/>
    <n v="13"/>
    <x v="0"/>
    <x v="0"/>
    <s v="West"/>
    <x v="6"/>
    <s v="Brant"/>
  </r>
  <r>
    <n v="9405"/>
    <x v="385"/>
    <x v="3"/>
    <n v="14"/>
    <n v="13"/>
    <x v="0"/>
    <x v="0"/>
    <s v="West"/>
    <x v="6"/>
    <s v="Brant"/>
  </r>
  <r>
    <n v="9406"/>
    <x v="385"/>
    <x v="4"/>
    <n v="18"/>
    <n v="7"/>
    <x v="0"/>
    <x v="0"/>
    <s v="West"/>
    <x v="6"/>
    <s v="Brant"/>
  </r>
  <r>
    <n v="9407"/>
    <x v="385"/>
    <x v="5"/>
    <n v="17"/>
    <n v="4"/>
    <x v="0"/>
    <x v="0"/>
    <s v="West"/>
    <x v="6"/>
    <s v="Brant"/>
  </r>
  <r>
    <n v="9408"/>
    <x v="385"/>
    <x v="6"/>
    <n v="8"/>
    <n v="2"/>
    <x v="0"/>
    <x v="0"/>
    <s v="West"/>
    <x v="6"/>
    <s v="Brant"/>
  </r>
  <r>
    <n v="9409"/>
    <x v="385"/>
    <x v="7"/>
    <n v="5"/>
    <n v="3"/>
    <x v="0"/>
    <x v="0"/>
    <s v="West"/>
    <x v="6"/>
    <s v="Brant"/>
  </r>
  <r>
    <n v="9410"/>
    <x v="385"/>
    <x v="8"/>
    <n v="7"/>
    <n v="2"/>
    <x v="0"/>
    <x v="0"/>
    <s v="West"/>
    <x v="6"/>
    <s v="Brant"/>
  </r>
  <r>
    <n v="9411"/>
    <x v="385"/>
    <x v="9"/>
    <n v="7"/>
    <n v="3"/>
    <x v="0"/>
    <x v="0"/>
    <s v="West"/>
    <x v="6"/>
    <s v="Brant"/>
  </r>
  <r>
    <n v="9412"/>
    <x v="385"/>
    <x v="10"/>
    <n v="10"/>
    <n v="9"/>
    <x v="0"/>
    <x v="0"/>
    <s v="West"/>
    <x v="6"/>
    <s v="Brant"/>
  </r>
  <r>
    <n v="9413"/>
    <x v="385"/>
    <x v="11"/>
    <n v="17"/>
    <n v="2"/>
    <x v="0"/>
    <x v="0"/>
    <s v="West"/>
    <x v="6"/>
    <s v="Brant"/>
  </r>
  <r>
    <n v="9414"/>
    <x v="385"/>
    <x v="12"/>
    <n v="31"/>
    <n v="7"/>
    <x v="0"/>
    <x v="0"/>
    <s v="West"/>
    <x v="6"/>
    <s v="Brant"/>
  </r>
  <r>
    <n v="9415"/>
    <x v="385"/>
    <x v="13"/>
    <n v="25"/>
    <n v="7"/>
    <x v="0"/>
    <x v="0"/>
    <s v="West"/>
    <x v="6"/>
    <s v="Brant"/>
  </r>
  <r>
    <n v="9416"/>
    <x v="385"/>
    <x v="14"/>
    <n v="47"/>
    <n v="11"/>
    <x v="0"/>
    <x v="0"/>
    <s v="West"/>
    <x v="6"/>
    <s v="Brant"/>
  </r>
  <r>
    <n v="9417"/>
    <x v="385"/>
    <x v="15"/>
    <n v="20"/>
    <n v="14"/>
    <x v="0"/>
    <x v="0"/>
    <s v="West"/>
    <x v="6"/>
    <s v="Brant"/>
  </r>
  <r>
    <n v="9418"/>
    <x v="385"/>
    <x v="16"/>
    <n v="24"/>
    <n v="7"/>
    <x v="0"/>
    <x v="0"/>
    <s v="West"/>
    <x v="6"/>
    <s v="Brant"/>
  </r>
  <r>
    <n v="9419"/>
    <x v="385"/>
    <x v="17"/>
    <n v="33"/>
    <n v="10"/>
    <x v="0"/>
    <x v="0"/>
    <s v="West"/>
    <x v="6"/>
    <s v="Brant"/>
  </r>
  <r>
    <n v="9420"/>
    <x v="385"/>
    <x v="18"/>
    <n v="19"/>
    <n v="11"/>
    <x v="0"/>
    <x v="0"/>
    <s v="West"/>
    <x v="6"/>
    <s v="Brant"/>
  </r>
  <r>
    <n v="9421"/>
    <x v="385"/>
    <x v="19"/>
    <n v="18"/>
    <n v="6"/>
    <x v="0"/>
    <x v="0"/>
    <s v="West"/>
    <x v="6"/>
    <s v="Brant"/>
  </r>
  <r>
    <n v="9422"/>
    <x v="385"/>
    <x v="20"/>
    <n v="16"/>
    <n v="11"/>
    <x v="0"/>
    <x v="0"/>
    <s v="West"/>
    <x v="6"/>
    <s v="Brant"/>
  </r>
  <r>
    <n v="9423"/>
    <x v="385"/>
    <x v="21"/>
    <n v="13"/>
    <n v="7"/>
    <x v="0"/>
    <x v="0"/>
    <s v="West"/>
    <x v="6"/>
    <s v="Brant"/>
  </r>
  <r>
    <n v="9424"/>
    <x v="385"/>
    <x v="22"/>
    <n v="24"/>
    <n v="6"/>
    <x v="0"/>
    <x v="0"/>
    <s v="West"/>
    <x v="6"/>
    <s v="Brant"/>
  </r>
  <r>
    <n v="9425"/>
    <x v="385"/>
    <x v="23"/>
    <n v="29"/>
    <n v="10"/>
    <x v="0"/>
    <x v="0"/>
    <s v="West"/>
    <x v="6"/>
    <s v="Brant"/>
  </r>
  <r>
    <n v="9426"/>
    <x v="386"/>
    <x v="0"/>
    <n v="43"/>
    <n v="1"/>
    <x v="0"/>
    <x v="0"/>
    <s v="West"/>
    <x v="6"/>
    <s v="Brant"/>
  </r>
  <r>
    <n v="9427"/>
    <x v="386"/>
    <x v="1"/>
    <n v="34"/>
    <n v="5"/>
    <x v="0"/>
    <x v="0"/>
    <s v="West"/>
    <x v="6"/>
    <s v="Brant"/>
  </r>
  <r>
    <n v="9428"/>
    <x v="386"/>
    <x v="2"/>
    <n v="27"/>
    <n v="2"/>
    <x v="0"/>
    <x v="0"/>
    <s v="West"/>
    <x v="6"/>
    <s v="Brant"/>
  </r>
  <r>
    <n v="9429"/>
    <x v="386"/>
    <x v="3"/>
    <n v="27"/>
    <n v="5"/>
    <x v="0"/>
    <x v="0"/>
    <s v="West"/>
    <x v="6"/>
    <s v="Brant"/>
  </r>
  <r>
    <n v="9430"/>
    <x v="386"/>
    <x v="4"/>
    <n v="16"/>
    <n v="1"/>
    <x v="0"/>
    <x v="0"/>
    <s v="West"/>
    <x v="6"/>
    <s v="Brant"/>
  </r>
  <r>
    <n v="9431"/>
    <x v="386"/>
    <x v="5"/>
    <n v="8"/>
    <n v="1"/>
    <x v="0"/>
    <x v="0"/>
    <s v="West"/>
    <x v="6"/>
    <s v="Brant"/>
  </r>
  <r>
    <n v="9432"/>
    <x v="386"/>
    <x v="6"/>
    <n v="12"/>
    <n v="0"/>
    <x v="0"/>
    <x v="0"/>
    <s v="West"/>
    <x v="6"/>
    <s v="Brant"/>
  </r>
  <r>
    <n v="9433"/>
    <x v="386"/>
    <x v="7"/>
    <n v="2"/>
    <n v="0"/>
    <x v="0"/>
    <x v="0"/>
    <s v="West"/>
    <x v="6"/>
    <s v="Brant"/>
  </r>
  <r>
    <n v="9434"/>
    <x v="386"/>
    <x v="8"/>
    <n v="3"/>
    <n v="1"/>
    <x v="0"/>
    <x v="0"/>
    <s v="West"/>
    <x v="6"/>
    <s v="Brant"/>
  </r>
  <r>
    <n v="9435"/>
    <x v="386"/>
    <x v="9"/>
    <n v="5"/>
    <n v="0"/>
    <x v="0"/>
    <x v="0"/>
    <s v="West"/>
    <x v="6"/>
    <s v="Brant"/>
  </r>
  <r>
    <n v="9436"/>
    <x v="386"/>
    <x v="10"/>
    <n v="8"/>
    <n v="0"/>
    <x v="0"/>
    <x v="0"/>
    <s v="West"/>
    <x v="6"/>
    <s v="Brant"/>
  </r>
  <r>
    <n v="9437"/>
    <x v="386"/>
    <x v="11"/>
    <n v="6"/>
    <n v="1"/>
    <x v="0"/>
    <x v="0"/>
    <s v="West"/>
    <x v="6"/>
    <s v="Brant"/>
  </r>
  <r>
    <n v="9438"/>
    <x v="386"/>
    <x v="12"/>
    <n v="19"/>
    <n v="0"/>
    <x v="0"/>
    <x v="0"/>
    <s v="West"/>
    <x v="6"/>
    <s v="Brant"/>
  </r>
  <r>
    <n v="9439"/>
    <x v="386"/>
    <x v="13"/>
    <n v="11"/>
    <n v="4"/>
    <x v="0"/>
    <x v="0"/>
    <s v="West"/>
    <x v="6"/>
    <s v="Brant"/>
  </r>
  <r>
    <n v="9440"/>
    <x v="386"/>
    <x v="14"/>
    <n v="22"/>
    <n v="0"/>
    <x v="0"/>
    <x v="0"/>
    <s v="West"/>
    <x v="6"/>
    <s v="Brant"/>
  </r>
  <r>
    <n v="9441"/>
    <x v="386"/>
    <x v="15"/>
    <n v="15"/>
    <n v="4"/>
    <x v="0"/>
    <x v="0"/>
    <s v="West"/>
    <x v="6"/>
    <s v="Brant"/>
  </r>
  <r>
    <n v="9442"/>
    <x v="386"/>
    <x v="16"/>
    <n v="24"/>
    <n v="1"/>
    <x v="0"/>
    <x v="0"/>
    <s v="West"/>
    <x v="6"/>
    <s v="Brant"/>
  </r>
  <r>
    <n v="9443"/>
    <x v="386"/>
    <x v="17"/>
    <n v="21"/>
    <n v="2"/>
    <x v="0"/>
    <x v="0"/>
    <s v="West"/>
    <x v="6"/>
    <s v="Brant"/>
  </r>
  <r>
    <n v="9444"/>
    <x v="386"/>
    <x v="18"/>
    <n v="15"/>
    <n v="0"/>
    <x v="0"/>
    <x v="0"/>
    <s v="West"/>
    <x v="6"/>
    <s v="Brant"/>
  </r>
  <r>
    <n v="9445"/>
    <x v="386"/>
    <x v="19"/>
    <n v="9"/>
    <n v="1"/>
    <x v="0"/>
    <x v="0"/>
    <s v="West"/>
    <x v="6"/>
    <s v="Brant"/>
  </r>
  <r>
    <n v="9446"/>
    <x v="386"/>
    <x v="20"/>
    <n v="10"/>
    <n v="2"/>
    <x v="0"/>
    <x v="0"/>
    <s v="West"/>
    <x v="6"/>
    <s v="Brant"/>
  </r>
  <r>
    <n v="9447"/>
    <x v="386"/>
    <x v="21"/>
    <n v="7"/>
    <n v="0"/>
    <x v="0"/>
    <x v="0"/>
    <s v="West"/>
    <x v="6"/>
    <s v="Brant"/>
  </r>
  <r>
    <n v="9448"/>
    <x v="386"/>
    <x v="22"/>
    <n v="13"/>
    <n v="1"/>
    <x v="0"/>
    <x v="0"/>
    <s v="West"/>
    <x v="6"/>
    <s v="Brant"/>
  </r>
  <r>
    <n v="9449"/>
    <x v="386"/>
    <x v="23"/>
    <n v="15"/>
    <n v="1"/>
    <x v="0"/>
    <x v="0"/>
    <s v="West"/>
    <x v="6"/>
    <s v="Brant"/>
  </r>
  <r>
    <n v="9450"/>
    <x v="387"/>
    <x v="0"/>
    <n v="85"/>
    <n v="7"/>
    <x v="0"/>
    <x v="0"/>
    <s v="West"/>
    <x v="6"/>
    <s v="Brant"/>
  </r>
  <r>
    <n v="9451"/>
    <x v="387"/>
    <x v="1"/>
    <n v="65"/>
    <n v="6"/>
    <x v="0"/>
    <x v="0"/>
    <s v="West"/>
    <x v="6"/>
    <s v="Brant"/>
  </r>
  <r>
    <n v="9452"/>
    <x v="387"/>
    <x v="2"/>
    <n v="45"/>
    <n v="5"/>
    <x v="0"/>
    <x v="0"/>
    <s v="West"/>
    <x v="6"/>
    <s v="Brant"/>
  </r>
  <r>
    <n v="9453"/>
    <x v="387"/>
    <x v="3"/>
    <n v="46"/>
    <n v="2"/>
    <x v="0"/>
    <x v="0"/>
    <s v="West"/>
    <x v="6"/>
    <s v="Brant"/>
  </r>
  <r>
    <n v="9454"/>
    <x v="387"/>
    <x v="4"/>
    <n v="42"/>
    <n v="1"/>
    <x v="0"/>
    <x v="0"/>
    <s v="West"/>
    <x v="6"/>
    <s v="Brant"/>
  </r>
  <r>
    <n v="9455"/>
    <x v="387"/>
    <x v="5"/>
    <n v="17"/>
    <n v="1"/>
    <x v="0"/>
    <x v="0"/>
    <s v="West"/>
    <x v="6"/>
    <s v="Brant"/>
  </r>
  <r>
    <n v="9456"/>
    <x v="387"/>
    <x v="6"/>
    <n v="14"/>
    <n v="0"/>
    <x v="0"/>
    <x v="0"/>
    <s v="West"/>
    <x v="6"/>
    <s v="Brant"/>
  </r>
  <r>
    <n v="9457"/>
    <x v="387"/>
    <x v="7"/>
    <n v="11"/>
    <n v="1"/>
    <x v="0"/>
    <x v="0"/>
    <s v="West"/>
    <x v="6"/>
    <s v="Brant"/>
  </r>
  <r>
    <n v="9458"/>
    <x v="387"/>
    <x v="8"/>
    <n v="6"/>
    <n v="1"/>
    <x v="0"/>
    <x v="0"/>
    <s v="West"/>
    <x v="6"/>
    <s v="Brant"/>
  </r>
  <r>
    <n v="9459"/>
    <x v="387"/>
    <x v="9"/>
    <n v="5"/>
    <n v="3"/>
    <x v="0"/>
    <x v="0"/>
    <s v="West"/>
    <x v="6"/>
    <s v="Brant"/>
  </r>
  <r>
    <n v="9460"/>
    <x v="387"/>
    <x v="10"/>
    <n v="11"/>
    <n v="1"/>
    <x v="0"/>
    <x v="0"/>
    <s v="West"/>
    <x v="6"/>
    <s v="Brant"/>
  </r>
  <r>
    <n v="9461"/>
    <x v="387"/>
    <x v="11"/>
    <n v="19"/>
    <n v="2"/>
    <x v="0"/>
    <x v="0"/>
    <s v="West"/>
    <x v="6"/>
    <s v="Brant"/>
  </r>
  <r>
    <n v="9462"/>
    <x v="387"/>
    <x v="12"/>
    <n v="22"/>
    <n v="2"/>
    <x v="0"/>
    <x v="0"/>
    <s v="West"/>
    <x v="6"/>
    <s v="Brant"/>
  </r>
  <r>
    <n v="9463"/>
    <x v="387"/>
    <x v="13"/>
    <n v="23"/>
    <n v="0"/>
    <x v="0"/>
    <x v="0"/>
    <s v="West"/>
    <x v="6"/>
    <s v="Brant"/>
  </r>
  <r>
    <n v="9464"/>
    <x v="387"/>
    <x v="14"/>
    <n v="33"/>
    <n v="3"/>
    <x v="0"/>
    <x v="0"/>
    <s v="West"/>
    <x v="6"/>
    <s v="Brant"/>
  </r>
  <r>
    <n v="9465"/>
    <x v="387"/>
    <x v="15"/>
    <n v="23"/>
    <n v="1"/>
    <x v="0"/>
    <x v="0"/>
    <s v="West"/>
    <x v="6"/>
    <s v="Brant"/>
  </r>
  <r>
    <n v="9466"/>
    <x v="387"/>
    <x v="16"/>
    <n v="42"/>
    <n v="4"/>
    <x v="0"/>
    <x v="0"/>
    <s v="West"/>
    <x v="6"/>
    <s v="Brant"/>
  </r>
  <r>
    <n v="9467"/>
    <x v="387"/>
    <x v="17"/>
    <n v="32"/>
    <n v="2"/>
    <x v="0"/>
    <x v="0"/>
    <s v="West"/>
    <x v="6"/>
    <s v="Brant"/>
  </r>
  <r>
    <n v="9468"/>
    <x v="387"/>
    <x v="18"/>
    <n v="22"/>
    <n v="1"/>
    <x v="0"/>
    <x v="0"/>
    <s v="West"/>
    <x v="6"/>
    <s v="Brant"/>
  </r>
  <r>
    <n v="9469"/>
    <x v="387"/>
    <x v="19"/>
    <n v="23"/>
    <n v="3"/>
    <x v="0"/>
    <x v="0"/>
    <s v="West"/>
    <x v="6"/>
    <s v="Brant"/>
  </r>
  <r>
    <n v="9470"/>
    <x v="387"/>
    <x v="20"/>
    <n v="16"/>
    <n v="4"/>
    <x v="0"/>
    <x v="0"/>
    <s v="West"/>
    <x v="6"/>
    <s v="Brant"/>
  </r>
  <r>
    <n v="9471"/>
    <x v="387"/>
    <x v="21"/>
    <n v="18"/>
    <n v="4"/>
    <x v="0"/>
    <x v="0"/>
    <s v="West"/>
    <x v="6"/>
    <s v="Brant"/>
  </r>
  <r>
    <n v="9472"/>
    <x v="387"/>
    <x v="22"/>
    <n v="17"/>
    <n v="1"/>
    <x v="0"/>
    <x v="0"/>
    <s v="West"/>
    <x v="6"/>
    <s v="Brant"/>
  </r>
  <r>
    <n v="9473"/>
    <x v="387"/>
    <x v="23"/>
    <n v="20"/>
    <n v="6"/>
    <x v="0"/>
    <x v="0"/>
    <s v="West"/>
    <x v="6"/>
    <s v="Brant"/>
  </r>
  <r>
    <n v="9474"/>
    <x v="388"/>
    <x v="0"/>
    <n v="3"/>
    <n v="0"/>
    <x v="0"/>
    <x v="0"/>
    <s v="West"/>
    <x v="6"/>
    <s v="Brant"/>
  </r>
  <r>
    <n v="9475"/>
    <x v="388"/>
    <x v="2"/>
    <n v="2"/>
    <n v="0"/>
    <x v="0"/>
    <x v="0"/>
    <s v="West"/>
    <x v="6"/>
    <s v="Brant"/>
  </r>
  <r>
    <n v="9476"/>
    <x v="388"/>
    <x v="3"/>
    <n v="3"/>
    <n v="0"/>
    <x v="0"/>
    <x v="0"/>
    <s v="West"/>
    <x v="6"/>
    <s v="Brant"/>
  </r>
  <r>
    <n v="9477"/>
    <x v="388"/>
    <x v="4"/>
    <n v="3"/>
    <n v="0"/>
    <x v="0"/>
    <x v="0"/>
    <s v="West"/>
    <x v="6"/>
    <s v="Brant"/>
  </r>
  <r>
    <n v="9478"/>
    <x v="388"/>
    <x v="5"/>
    <n v="1"/>
    <n v="0"/>
    <x v="0"/>
    <x v="0"/>
    <s v="West"/>
    <x v="6"/>
    <s v="Brant"/>
  </r>
  <r>
    <n v="9479"/>
    <x v="388"/>
    <x v="7"/>
    <n v="1"/>
    <n v="0"/>
    <x v="0"/>
    <x v="0"/>
    <s v="West"/>
    <x v="6"/>
    <s v="Brant"/>
  </r>
  <r>
    <n v="9480"/>
    <x v="388"/>
    <x v="8"/>
    <n v="1"/>
    <n v="0"/>
    <x v="0"/>
    <x v="0"/>
    <s v="West"/>
    <x v="6"/>
    <s v="Brant"/>
  </r>
  <r>
    <n v="9481"/>
    <x v="388"/>
    <x v="11"/>
    <n v="1"/>
    <n v="0"/>
    <x v="0"/>
    <x v="0"/>
    <s v="West"/>
    <x v="6"/>
    <s v="Brant"/>
  </r>
  <r>
    <n v="9482"/>
    <x v="388"/>
    <x v="16"/>
    <n v="3"/>
    <n v="0"/>
    <x v="0"/>
    <x v="0"/>
    <s v="West"/>
    <x v="6"/>
    <s v="Brant"/>
  </r>
  <r>
    <n v="9483"/>
    <x v="388"/>
    <x v="21"/>
    <n v="2"/>
    <n v="0"/>
    <x v="0"/>
    <x v="0"/>
    <s v="West"/>
    <x v="6"/>
    <s v="Brant"/>
  </r>
  <r>
    <n v="9484"/>
    <x v="388"/>
    <x v="23"/>
    <n v="1"/>
    <n v="0"/>
    <x v="0"/>
    <x v="0"/>
    <s v="West"/>
    <x v="6"/>
    <s v="Brant"/>
  </r>
  <r>
    <n v="9485"/>
    <x v="389"/>
    <x v="0"/>
    <n v="23"/>
    <n v="7"/>
    <x v="0"/>
    <x v="0"/>
    <s v="West"/>
    <x v="6"/>
    <s v="Haldimand Norfolk"/>
  </r>
  <r>
    <n v="9486"/>
    <x v="389"/>
    <x v="1"/>
    <n v="29"/>
    <n v="4"/>
    <x v="0"/>
    <x v="0"/>
    <s v="West"/>
    <x v="6"/>
    <s v="Haldimand Norfolk"/>
  </r>
  <r>
    <n v="9487"/>
    <x v="389"/>
    <x v="2"/>
    <n v="16"/>
    <n v="4"/>
    <x v="0"/>
    <x v="0"/>
    <s v="West"/>
    <x v="6"/>
    <s v="Haldimand Norfolk"/>
  </r>
  <r>
    <n v="9488"/>
    <x v="389"/>
    <x v="3"/>
    <n v="11"/>
    <n v="1"/>
    <x v="0"/>
    <x v="0"/>
    <s v="West"/>
    <x v="6"/>
    <s v="Haldimand Norfolk"/>
  </r>
  <r>
    <n v="9489"/>
    <x v="389"/>
    <x v="4"/>
    <n v="9"/>
    <n v="2"/>
    <x v="0"/>
    <x v="0"/>
    <s v="West"/>
    <x v="6"/>
    <s v="Haldimand Norfolk"/>
  </r>
  <r>
    <n v="9490"/>
    <x v="389"/>
    <x v="5"/>
    <n v="11"/>
    <n v="1"/>
    <x v="0"/>
    <x v="0"/>
    <s v="West"/>
    <x v="6"/>
    <s v="Haldimand Norfolk"/>
  </r>
  <r>
    <n v="9491"/>
    <x v="389"/>
    <x v="6"/>
    <n v="5"/>
    <n v="0"/>
    <x v="0"/>
    <x v="0"/>
    <s v="West"/>
    <x v="6"/>
    <s v="Haldimand Norfolk"/>
  </r>
  <r>
    <n v="9492"/>
    <x v="389"/>
    <x v="7"/>
    <n v="2"/>
    <n v="0"/>
    <x v="0"/>
    <x v="0"/>
    <s v="West"/>
    <x v="6"/>
    <s v="Haldimand Norfolk"/>
  </r>
  <r>
    <n v="9493"/>
    <x v="389"/>
    <x v="8"/>
    <n v="6"/>
    <n v="3"/>
    <x v="0"/>
    <x v="0"/>
    <s v="West"/>
    <x v="6"/>
    <s v="Haldimand Norfolk"/>
  </r>
  <r>
    <n v="9494"/>
    <x v="389"/>
    <x v="9"/>
    <n v="3"/>
    <n v="1"/>
    <x v="0"/>
    <x v="0"/>
    <s v="West"/>
    <x v="6"/>
    <s v="Haldimand Norfolk"/>
  </r>
  <r>
    <n v="9495"/>
    <x v="389"/>
    <x v="10"/>
    <n v="1"/>
    <n v="1"/>
    <x v="0"/>
    <x v="0"/>
    <s v="West"/>
    <x v="6"/>
    <s v="Haldimand Norfolk"/>
  </r>
  <r>
    <n v="9496"/>
    <x v="389"/>
    <x v="11"/>
    <n v="9"/>
    <n v="3"/>
    <x v="0"/>
    <x v="0"/>
    <s v="West"/>
    <x v="6"/>
    <s v="Haldimand Norfolk"/>
  </r>
  <r>
    <n v="9497"/>
    <x v="389"/>
    <x v="12"/>
    <n v="9"/>
    <n v="5"/>
    <x v="0"/>
    <x v="0"/>
    <s v="West"/>
    <x v="6"/>
    <s v="Haldimand Norfolk"/>
  </r>
  <r>
    <n v="9498"/>
    <x v="389"/>
    <x v="13"/>
    <n v="13"/>
    <n v="4"/>
    <x v="0"/>
    <x v="0"/>
    <s v="West"/>
    <x v="6"/>
    <s v="Haldimand Norfolk"/>
  </r>
  <r>
    <n v="9499"/>
    <x v="389"/>
    <x v="14"/>
    <n v="7"/>
    <n v="3"/>
    <x v="0"/>
    <x v="0"/>
    <s v="West"/>
    <x v="6"/>
    <s v="Haldimand Norfolk"/>
  </r>
  <r>
    <n v="9500"/>
    <x v="389"/>
    <x v="15"/>
    <n v="7"/>
    <n v="3"/>
    <x v="0"/>
    <x v="0"/>
    <s v="West"/>
    <x v="6"/>
    <s v="Haldimand Norfolk"/>
  </r>
  <r>
    <n v="9501"/>
    <x v="389"/>
    <x v="16"/>
    <n v="13"/>
    <n v="3"/>
    <x v="0"/>
    <x v="0"/>
    <s v="West"/>
    <x v="6"/>
    <s v="Haldimand Norfolk"/>
  </r>
  <r>
    <n v="9502"/>
    <x v="389"/>
    <x v="17"/>
    <n v="12"/>
    <n v="5"/>
    <x v="0"/>
    <x v="0"/>
    <s v="West"/>
    <x v="6"/>
    <s v="Haldimand Norfolk"/>
  </r>
  <r>
    <n v="9503"/>
    <x v="389"/>
    <x v="18"/>
    <n v="4"/>
    <n v="4"/>
    <x v="0"/>
    <x v="0"/>
    <s v="West"/>
    <x v="6"/>
    <s v="Haldimand Norfolk"/>
  </r>
  <r>
    <n v="9504"/>
    <x v="389"/>
    <x v="19"/>
    <n v="8"/>
    <n v="2"/>
    <x v="0"/>
    <x v="0"/>
    <s v="West"/>
    <x v="6"/>
    <s v="Haldimand Norfolk"/>
  </r>
  <r>
    <n v="9505"/>
    <x v="389"/>
    <x v="20"/>
    <n v="14"/>
    <n v="2"/>
    <x v="0"/>
    <x v="0"/>
    <s v="West"/>
    <x v="6"/>
    <s v="Haldimand Norfolk"/>
  </r>
  <r>
    <n v="9506"/>
    <x v="389"/>
    <x v="21"/>
    <n v="4"/>
    <n v="0"/>
    <x v="0"/>
    <x v="0"/>
    <s v="West"/>
    <x v="6"/>
    <s v="Haldimand Norfolk"/>
  </r>
  <r>
    <n v="9507"/>
    <x v="389"/>
    <x v="22"/>
    <n v="8"/>
    <n v="0"/>
    <x v="0"/>
    <x v="0"/>
    <s v="West"/>
    <x v="6"/>
    <s v="Haldimand Norfolk"/>
  </r>
  <r>
    <n v="9508"/>
    <x v="389"/>
    <x v="23"/>
    <n v="9"/>
    <n v="2"/>
    <x v="0"/>
    <x v="0"/>
    <s v="West"/>
    <x v="6"/>
    <s v="Haldimand Norfolk"/>
  </r>
  <r>
    <n v="9510"/>
    <x v="390"/>
    <x v="0"/>
    <n v="53"/>
    <n v="17"/>
    <x v="0"/>
    <x v="0"/>
    <s v="West"/>
    <x v="6"/>
    <s v="Haldimand Norfolk"/>
  </r>
  <r>
    <n v="9511"/>
    <x v="390"/>
    <x v="1"/>
    <n v="51"/>
    <n v="15"/>
    <x v="0"/>
    <x v="0"/>
    <s v="West"/>
    <x v="6"/>
    <s v="Haldimand Norfolk"/>
  </r>
  <r>
    <n v="9512"/>
    <x v="390"/>
    <x v="2"/>
    <n v="32"/>
    <n v="9"/>
    <x v="0"/>
    <x v="0"/>
    <s v="West"/>
    <x v="6"/>
    <s v="Haldimand Norfolk"/>
  </r>
  <r>
    <n v="9513"/>
    <x v="390"/>
    <x v="3"/>
    <n v="36"/>
    <n v="15"/>
    <x v="0"/>
    <x v="0"/>
    <s v="West"/>
    <x v="6"/>
    <s v="Haldimand Norfolk"/>
  </r>
  <r>
    <n v="9514"/>
    <x v="390"/>
    <x v="4"/>
    <n v="26"/>
    <n v="25"/>
    <x v="0"/>
    <x v="0"/>
    <s v="West"/>
    <x v="6"/>
    <s v="Haldimand Norfolk"/>
  </r>
  <r>
    <n v="9515"/>
    <x v="390"/>
    <x v="5"/>
    <n v="18"/>
    <n v="11"/>
    <x v="0"/>
    <x v="0"/>
    <s v="West"/>
    <x v="6"/>
    <s v="Haldimand Norfolk"/>
  </r>
  <r>
    <n v="9516"/>
    <x v="390"/>
    <x v="6"/>
    <n v="10"/>
    <n v="1"/>
    <x v="0"/>
    <x v="0"/>
    <s v="West"/>
    <x v="6"/>
    <s v="Haldimand Norfolk"/>
  </r>
  <r>
    <n v="9517"/>
    <x v="390"/>
    <x v="8"/>
    <n v="4"/>
    <n v="0"/>
    <x v="0"/>
    <x v="0"/>
    <s v="West"/>
    <x v="6"/>
    <s v="Haldimand Norfolk"/>
  </r>
  <r>
    <n v="9518"/>
    <x v="390"/>
    <x v="9"/>
    <n v="4"/>
    <n v="2"/>
    <x v="0"/>
    <x v="0"/>
    <s v="West"/>
    <x v="6"/>
    <s v="Haldimand Norfolk"/>
  </r>
  <r>
    <n v="9519"/>
    <x v="390"/>
    <x v="10"/>
    <n v="3"/>
    <n v="3"/>
    <x v="0"/>
    <x v="0"/>
    <s v="West"/>
    <x v="6"/>
    <s v="Haldimand Norfolk"/>
  </r>
  <r>
    <n v="9520"/>
    <x v="390"/>
    <x v="11"/>
    <n v="3"/>
    <n v="3"/>
    <x v="0"/>
    <x v="0"/>
    <s v="West"/>
    <x v="6"/>
    <s v="Haldimand Norfolk"/>
  </r>
  <r>
    <n v="9521"/>
    <x v="390"/>
    <x v="12"/>
    <n v="9"/>
    <n v="6"/>
    <x v="0"/>
    <x v="0"/>
    <s v="West"/>
    <x v="6"/>
    <s v="Haldimand Norfolk"/>
  </r>
  <r>
    <n v="9522"/>
    <x v="390"/>
    <x v="13"/>
    <n v="36"/>
    <n v="10"/>
    <x v="0"/>
    <x v="0"/>
    <s v="West"/>
    <x v="6"/>
    <s v="Haldimand Norfolk"/>
  </r>
  <r>
    <n v="9523"/>
    <x v="390"/>
    <x v="14"/>
    <n v="28"/>
    <n v="12"/>
    <x v="0"/>
    <x v="0"/>
    <s v="West"/>
    <x v="6"/>
    <s v="Haldimand Norfolk"/>
  </r>
  <r>
    <n v="9524"/>
    <x v="390"/>
    <x v="15"/>
    <n v="20"/>
    <n v="11"/>
    <x v="0"/>
    <x v="0"/>
    <s v="West"/>
    <x v="6"/>
    <s v="Haldimand Norfolk"/>
  </r>
  <r>
    <n v="9525"/>
    <x v="390"/>
    <x v="16"/>
    <n v="21"/>
    <n v="9"/>
    <x v="0"/>
    <x v="0"/>
    <s v="West"/>
    <x v="6"/>
    <s v="Haldimand Norfolk"/>
  </r>
  <r>
    <n v="9526"/>
    <x v="390"/>
    <x v="17"/>
    <n v="15"/>
    <n v="7"/>
    <x v="0"/>
    <x v="0"/>
    <s v="West"/>
    <x v="6"/>
    <s v="Haldimand Norfolk"/>
  </r>
  <r>
    <n v="9527"/>
    <x v="390"/>
    <x v="18"/>
    <n v="14"/>
    <n v="14"/>
    <x v="0"/>
    <x v="0"/>
    <s v="West"/>
    <x v="6"/>
    <s v="Haldimand Norfolk"/>
  </r>
  <r>
    <n v="9528"/>
    <x v="390"/>
    <x v="19"/>
    <n v="6"/>
    <n v="9"/>
    <x v="0"/>
    <x v="0"/>
    <s v="West"/>
    <x v="6"/>
    <s v="Haldimand Norfolk"/>
  </r>
  <r>
    <n v="9529"/>
    <x v="390"/>
    <x v="20"/>
    <n v="11"/>
    <n v="8"/>
    <x v="0"/>
    <x v="0"/>
    <s v="West"/>
    <x v="6"/>
    <s v="Haldimand Norfolk"/>
  </r>
  <r>
    <n v="9530"/>
    <x v="390"/>
    <x v="21"/>
    <n v="10"/>
    <n v="11"/>
    <x v="0"/>
    <x v="0"/>
    <s v="West"/>
    <x v="6"/>
    <s v="Haldimand Norfolk"/>
  </r>
  <r>
    <n v="9531"/>
    <x v="390"/>
    <x v="22"/>
    <n v="11"/>
    <n v="12"/>
    <x v="0"/>
    <x v="0"/>
    <s v="West"/>
    <x v="6"/>
    <s v="Haldimand Norfolk"/>
  </r>
  <r>
    <n v="9532"/>
    <x v="390"/>
    <x v="23"/>
    <n v="10"/>
    <n v="8"/>
    <x v="0"/>
    <x v="0"/>
    <s v="West"/>
    <x v="6"/>
    <s v="Haldimand Norfolk"/>
  </r>
  <r>
    <n v="9535"/>
    <x v="391"/>
    <x v="0"/>
    <n v="22"/>
    <n v="1"/>
    <x v="0"/>
    <x v="0"/>
    <s v="West"/>
    <x v="10"/>
    <s v="Haldimand Norfolk"/>
  </r>
  <r>
    <n v="9536"/>
    <x v="391"/>
    <x v="1"/>
    <n v="21"/>
    <n v="2"/>
    <x v="0"/>
    <x v="0"/>
    <s v="West"/>
    <x v="10"/>
    <s v="Haldimand Norfolk"/>
  </r>
  <r>
    <n v="9537"/>
    <x v="391"/>
    <x v="2"/>
    <n v="6"/>
    <n v="3"/>
    <x v="0"/>
    <x v="0"/>
    <s v="West"/>
    <x v="10"/>
    <s v="Haldimand Norfolk"/>
  </r>
  <r>
    <n v="9538"/>
    <x v="391"/>
    <x v="3"/>
    <n v="5"/>
    <n v="0"/>
    <x v="0"/>
    <x v="0"/>
    <s v="West"/>
    <x v="10"/>
    <s v="Haldimand Norfolk"/>
  </r>
  <r>
    <n v="9539"/>
    <x v="391"/>
    <x v="4"/>
    <n v="6"/>
    <n v="2"/>
    <x v="0"/>
    <x v="0"/>
    <s v="West"/>
    <x v="10"/>
    <s v="Haldimand Norfolk"/>
  </r>
  <r>
    <n v="9540"/>
    <x v="391"/>
    <x v="5"/>
    <n v="3"/>
    <n v="0"/>
    <x v="0"/>
    <x v="0"/>
    <s v="West"/>
    <x v="10"/>
    <s v="Haldimand Norfolk"/>
  </r>
  <r>
    <n v="9541"/>
    <x v="391"/>
    <x v="7"/>
    <n v="2"/>
    <n v="0"/>
    <x v="0"/>
    <x v="0"/>
    <s v="West"/>
    <x v="10"/>
    <s v="Haldimand Norfolk"/>
  </r>
  <r>
    <n v="9542"/>
    <x v="391"/>
    <x v="9"/>
    <n v="1"/>
    <n v="0"/>
    <x v="0"/>
    <x v="0"/>
    <s v="West"/>
    <x v="10"/>
    <s v="Haldimand Norfolk"/>
  </r>
  <r>
    <n v="9543"/>
    <x v="391"/>
    <x v="10"/>
    <n v="2"/>
    <n v="0"/>
    <x v="0"/>
    <x v="0"/>
    <s v="West"/>
    <x v="10"/>
    <s v="Haldimand Norfolk"/>
  </r>
  <r>
    <n v="9544"/>
    <x v="391"/>
    <x v="11"/>
    <n v="1"/>
    <n v="0"/>
    <x v="0"/>
    <x v="0"/>
    <s v="West"/>
    <x v="10"/>
    <s v="Haldimand Norfolk"/>
  </r>
  <r>
    <n v="9545"/>
    <x v="391"/>
    <x v="12"/>
    <n v="3"/>
    <n v="0"/>
    <x v="0"/>
    <x v="0"/>
    <s v="West"/>
    <x v="10"/>
    <s v="Haldimand Norfolk"/>
  </r>
  <r>
    <n v="9546"/>
    <x v="391"/>
    <x v="13"/>
    <n v="7"/>
    <n v="1"/>
    <x v="0"/>
    <x v="0"/>
    <s v="West"/>
    <x v="10"/>
    <s v="Haldimand Norfolk"/>
  </r>
  <r>
    <n v="9547"/>
    <x v="391"/>
    <x v="14"/>
    <n v="6"/>
    <n v="3"/>
    <x v="0"/>
    <x v="0"/>
    <s v="West"/>
    <x v="10"/>
    <s v="Haldimand Norfolk"/>
  </r>
  <r>
    <n v="9548"/>
    <x v="391"/>
    <x v="15"/>
    <n v="6"/>
    <n v="9"/>
    <x v="0"/>
    <x v="0"/>
    <s v="West"/>
    <x v="10"/>
    <s v="Haldimand Norfolk"/>
  </r>
  <r>
    <n v="9549"/>
    <x v="391"/>
    <x v="16"/>
    <n v="4"/>
    <n v="2"/>
    <x v="0"/>
    <x v="0"/>
    <s v="West"/>
    <x v="10"/>
    <s v="Haldimand Norfolk"/>
  </r>
  <r>
    <n v="9550"/>
    <x v="391"/>
    <x v="17"/>
    <n v="3"/>
    <n v="2"/>
    <x v="0"/>
    <x v="0"/>
    <s v="West"/>
    <x v="10"/>
    <s v="Haldimand Norfolk"/>
  </r>
  <r>
    <n v="9551"/>
    <x v="391"/>
    <x v="18"/>
    <n v="2"/>
    <n v="1"/>
    <x v="0"/>
    <x v="0"/>
    <s v="West"/>
    <x v="10"/>
    <s v="Haldimand Norfolk"/>
  </r>
  <r>
    <n v="9552"/>
    <x v="391"/>
    <x v="19"/>
    <n v="4"/>
    <n v="5"/>
    <x v="0"/>
    <x v="0"/>
    <s v="West"/>
    <x v="10"/>
    <s v="Haldimand Norfolk"/>
  </r>
  <r>
    <n v="9553"/>
    <x v="391"/>
    <x v="20"/>
    <n v="8"/>
    <n v="2"/>
    <x v="0"/>
    <x v="0"/>
    <s v="West"/>
    <x v="10"/>
    <s v="Haldimand Norfolk"/>
  </r>
  <r>
    <n v="9554"/>
    <x v="391"/>
    <x v="21"/>
    <n v="1"/>
    <n v="0"/>
    <x v="0"/>
    <x v="0"/>
    <s v="West"/>
    <x v="10"/>
    <s v="Haldimand Norfolk"/>
  </r>
  <r>
    <n v="9555"/>
    <x v="391"/>
    <x v="22"/>
    <n v="6"/>
    <n v="1"/>
    <x v="0"/>
    <x v="0"/>
    <s v="West"/>
    <x v="10"/>
    <s v="Haldimand Norfolk"/>
  </r>
  <r>
    <n v="9556"/>
    <x v="391"/>
    <x v="23"/>
    <n v="1"/>
    <n v="2"/>
    <x v="0"/>
    <x v="0"/>
    <s v="West"/>
    <x v="10"/>
    <s v="Haldimand Norfolk"/>
  </r>
  <r>
    <n v="9557"/>
    <x v="392"/>
    <x v="0"/>
    <n v="33"/>
    <n v="4"/>
    <x v="0"/>
    <x v="0"/>
    <s v="West"/>
    <x v="10"/>
    <s v="Oxford"/>
  </r>
  <r>
    <n v="9558"/>
    <x v="392"/>
    <x v="1"/>
    <n v="16"/>
    <n v="12"/>
    <x v="0"/>
    <x v="0"/>
    <s v="West"/>
    <x v="10"/>
    <s v="Oxford"/>
  </r>
  <r>
    <n v="9559"/>
    <x v="392"/>
    <x v="2"/>
    <n v="23"/>
    <n v="8"/>
    <x v="0"/>
    <x v="0"/>
    <s v="West"/>
    <x v="10"/>
    <s v="Oxford"/>
  </r>
  <r>
    <n v="9560"/>
    <x v="392"/>
    <x v="3"/>
    <n v="27"/>
    <n v="6"/>
    <x v="0"/>
    <x v="0"/>
    <s v="West"/>
    <x v="10"/>
    <s v="Oxford"/>
  </r>
  <r>
    <n v="9561"/>
    <x v="392"/>
    <x v="4"/>
    <n v="15"/>
    <n v="4"/>
    <x v="0"/>
    <x v="0"/>
    <s v="West"/>
    <x v="10"/>
    <s v="Oxford"/>
  </r>
  <r>
    <n v="9562"/>
    <x v="392"/>
    <x v="5"/>
    <n v="12"/>
    <n v="4"/>
    <x v="0"/>
    <x v="0"/>
    <s v="West"/>
    <x v="10"/>
    <s v="Oxford"/>
  </r>
  <r>
    <n v="9563"/>
    <x v="392"/>
    <x v="6"/>
    <n v="5"/>
    <n v="0"/>
    <x v="0"/>
    <x v="0"/>
    <s v="West"/>
    <x v="10"/>
    <s v="Oxford"/>
  </r>
  <r>
    <n v="9564"/>
    <x v="392"/>
    <x v="7"/>
    <n v="2"/>
    <n v="2"/>
    <x v="0"/>
    <x v="0"/>
    <s v="West"/>
    <x v="10"/>
    <s v="Oxford"/>
  </r>
  <r>
    <n v="9565"/>
    <x v="392"/>
    <x v="8"/>
    <n v="3"/>
    <n v="1"/>
    <x v="0"/>
    <x v="0"/>
    <s v="West"/>
    <x v="10"/>
    <s v="Oxford"/>
  </r>
  <r>
    <n v="9566"/>
    <x v="392"/>
    <x v="9"/>
    <n v="3"/>
    <n v="2"/>
    <x v="0"/>
    <x v="0"/>
    <s v="West"/>
    <x v="10"/>
    <s v="Oxford"/>
  </r>
  <r>
    <n v="9567"/>
    <x v="392"/>
    <x v="10"/>
    <n v="5"/>
    <n v="2"/>
    <x v="0"/>
    <x v="0"/>
    <s v="West"/>
    <x v="10"/>
    <s v="Oxford"/>
  </r>
  <r>
    <n v="9568"/>
    <x v="392"/>
    <x v="11"/>
    <n v="5"/>
    <n v="2"/>
    <x v="0"/>
    <x v="0"/>
    <s v="West"/>
    <x v="10"/>
    <s v="Oxford"/>
  </r>
  <r>
    <n v="9569"/>
    <x v="392"/>
    <x v="12"/>
    <n v="7"/>
    <n v="3"/>
    <x v="0"/>
    <x v="0"/>
    <s v="West"/>
    <x v="10"/>
    <s v="Oxford"/>
  </r>
  <r>
    <n v="9570"/>
    <x v="392"/>
    <x v="13"/>
    <n v="18"/>
    <n v="5"/>
    <x v="0"/>
    <x v="0"/>
    <s v="West"/>
    <x v="10"/>
    <s v="Oxford"/>
  </r>
  <r>
    <n v="9571"/>
    <x v="392"/>
    <x v="14"/>
    <n v="8"/>
    <n v="8"/>
    <x v="0"/>
    <x v="0"/>
    <s v="West"/>
    <x v="10"/>
    <s v="Oxford"/>
  </r>
  <r>
    <n v="9572"/>
    <x v="392"/>
    <x v="15"/>
    <n v="14"/>
    <n v="2"/>
    <x v="0"/>
    <x v="0"/>
    <s v="West"/>
    <x v="10"/>
    <s v="Oxford"/>
  </r>
  <r>
    <n v="9573"/>
    <x v="392"/>
    <x v="16"/>
    <n v="7"/>
    <n v="3"/>
    <x v="0"/>
    <x v="0"/>
    <s v="West"/>
    <x v="10"/>
    <s v="Oxford"/>
  </r>
  <r>
    <n v="9574"/>
    <x v="392"/>
    <x v="17"/>
    <n v="22"/>
    <n v="9"/>
    <x v="0"/>
    <x v="0"/>
    <s v="West"/>
    <x v="10"/>
    <s v="Oxford"/>
  </r>
  <r>
    <n v="9575"/>
    <x v="392"/>
    <x v="18"/>
    <n v="16"/>
    <n v="5"/>
    <x v="0"/>
    <x v="0"/>
    <s v="West"/>
    <x v="10"/>
    <s v="Oxford"/>
  </r>
  <r>
    <n v="9576"/>
    <x v="392"/>
    <x v="19"/>
    <n v="23"/>
    <n v="3"/>
    <x v="0"/>
    <x v="0"/>
    <s v="West"/>
    <x v="10"/>
    <s v="Oxford"/>
  </r>
  <r>
    <n v="9577"/>
    <x v="392"/>
    <x v="20"/>
    <n v="21"/>
    <n v="6"/>
    <x v="0"/>
    <x v="0"/>
    <s v="West"/>
    <x v="10"/>
    <s v="Oxford"/>
  </r>
  <r>
    <n v="9578"/>
    <x v="392"/>
    <x v="21"/>
    <n v="9"/>
    <n v="4"/>
    <x v="0"/>
    <x v="0"/>
    <s v="West"/>
    <x v="10"/>
    <s v="Oxford"/>
  </r>
  <r>
    <n v="9579"/>
    <x v="392"/>
    <x v="22"/>
    <n v="29"/>
    <n v="5"/>
    <x v="0"/>
    <x v="0"/>
    <s v="West"/>
    <x v="10"/>
    <s v="Oxford"/>
  </r>
  <r>
    <n v="9580"/>
    <x v="392"/>
    <x v="23"/>
    <n v="19"/>
    <n v="7"/>
    <x v="0"/>
    <x v="0"/>
    <s v="West"/>
    <x v="10"/>
    <s v="Oxford"/>
  </r>
  <r>
    <n v="9581"/>
    <x v="393"/>
    <x v="0"/>
    <n v="105"/>
    <n v="11"/>
    <x v="0"/>
    <x v="0"/>
    <s v="West"/>
    <x v="10"/>
    <s v="Grey Bruce"/>
  </r>
  <r>
    <n v="9582"/>
    <x v="393"/>
    <x v="1"/>
    <n v="101"/>
    <n v="16"/>
    <x v="0"/>
    <x v="0"/>
    <s v="West"/>
    <x v="10"/>
    <s v="Grey Bruce"/>
  </r>
  <r>
    <n v="9583"/>
    <x v="393"/>
    <x v="2"/>
    <n v="48"/>
    <n v="4"/>
    <x v="0"/>
    <x v="0"/>
    <s v="West"/>
    <x v="10"/>
    <s v="Grey Bruce"/>
  </r>
  <r>
    <n v="9584"/>
    <x v="393"/>
    <x v="3"/>
    <n v="19"/>
    <n v="9"/>
    <x v="0"/>
    <x v="0"/>
    <s v="West"/>
    <x v="10"/>
    <s v="Grey Bruce"/>
  </r>
  <r>
    <n v="9585"/>
    <x v="393"/>
    <x v="4"/>
    <n v="19"/>
    <n v="4"/>
    <x v="0"/>
    <x v="0"/>
    <s v="West"/>
    <x v="10"/>
    <s v="Grey Bruce"/>
  </r>
  <r>
    <n v="9586"/>
    <x v="393"/>
    <x v="5"/>
    <n v="14"/>
    <n v="2"/>
    <x v="0"/>
    <x v="0"/>
    <s v="West"/>
    <x v="10"/>
    <s v="Grey Bruce"/>
  </r>
  <r>
    <n v="9587"/>
    <x v="393"/>
    <x v="6"/>
    <n v="11"/>
    <n v="4"/>
    <x v="0"/>
    <x v="0"/>
    <s v="West"/>
    <x v="10"/>
    <s v="Grey Bruce"/>
  </r>
  <r>
    <n v="9588"/>
    <x v="393"/>
    <x v="7"/>
    <n v="8"/>
    <n v="2"/>
    <x v="0"/>
    <x v="0"/>
    <s v="West"/>
    <x v="10"/>
    <s v="Grey Bruce"/>
  </r>
  <r>
    <n v="9589"/>
    <x v="393"/>
    <x v="8"/>
    <n v="6"/>
    <n v="4"/>
    <x v="0"/>
    <x v="0"/>
    <s v="West"/>
    <x v="10"/>
    <s v="Grey Bruce"/>
  </r>
  <r>
    <n v="9590"/>
    <x v="393"/>
    <x v="9"/>
    <n v="4"/>
    <n v="1"/>
    <x v="0"/>
    <x v="0"/>
    <s v="West"/>
    <x v="10"/>
    <s v="Grey Bruce"/>
  </r>
  <r>
    <n v="9591"/>
    <x v="393"/>
    <x v="10"/>
    <n v="10"/>
    <n v="1"/>
    <x v="0"/>
    <x v="0"/>
    <s v="West"/>
    <x v="10"/>
    <s v="Grey Bruce"/>
  </r>
  <r>
    <n v="9592"/>
    <x v="393"/>
    <x v="11"/>
    <n v="6"/>
    <n v="4"/>
    <x v="0"/>
    <x v="0"/>
    <s v="West"/>
    <x v="10"/>
    <s v="Grey Bruce"/>
  </r>
  <r>
    <n v="9593"/>
    <x v="393"/>
    <x v="12"/>
    <n v="10"/>
    <n v="6"/>
    <x v="0"/>
    <x v="0"/>
    <s v="West"/>
    <x v="10"/>
    <s v="Grey Bruce"/>
  </r>
  <r>
    <n v="9594"/>
    <x v="393"/>
    <x v="13"/>
    <n v="11"/>
    <n v="6"/>
    <x v="0"/>
    <x v="0"/>
    <s v="West"/>
    <x v="10"/>
    <s v="Grey Bruce"/>
  </r>
  <r>
    <n v="9595"/>
    <x v="393"/>
    <x v="14"/>
    <n v="17"/>
    <n v="5"/>
    <x v="0"/>
    <x v="0"/>
    <s v="West"/>
    <x v="10"/>
    <s v="Grey Bruce"/>
  </r>
  <r>
    <n v="9596"/>
    <x v="393"/>
    <x v="15"/>
    <n v="17"/>
    <n v="12"/>
    <x v="0"/>
    <x v="0"/>
    <s v="West"/>
    <x v="10"/>
    <s v="Grey Bruce"/>
  </r>
  <r>
    <n v="9597"/>
    <x v="393"/>
    <x v="16"/>
    <n v="10"/>
    <n v="9"/>
    <x v="0"/>
    <x v="0"/>
    <s v="West"/>
    <x v="10"/>
    <s v="Grey Bruce"/>
  </r>
  <r>
    <n v="9598"/>
    <x v="393"/>
    <x v="17"/>
    <n v="14"/>
    <n v="5"/>
    <x v="0"/>
    <x v="0"/>
    <s v="West"/>
    <x v="10"/>
    <s v="Grey Bruce"/>
  </r>
  <r>
    <n v="9599"/>
    <x v="393"/>
    <x v="18"/>
    <n v="14"/>
    <n v="7"/>
    <x v="0"/>
    <x v="0"/>
    <s v="West"/>
    <x v="10"/>
    <s v="Grey Bruce"/>
  </r>
  <r>
    <n v="9600"/>
    <x v="393"/>
    <x v="19"/>
    <n v="14"/>
    <n v="5"/>
    <x v="0"/>
    <x v="0"/>
    <s v="West"/>
    <x v="10"/>
    <s v="Grey Bruce"/>
  </r>
  <r>
    <n v="9601"/>
    <x v="393"/>
    <x v="20"/>
    <n v="20"/>
    <n v="5"/>
    <x v="0"/>
    <x v="0"/>
    <s v="West"/>
    <x v="10"/>
    <s v="Grey Bruce"/>
  </r>
  <r>
    <n v="9602"/>
    <x v="393"/>
    <x v="21"/>
    <n v="20"/>
    <n v="4"/>
    <x v="0"/>
    <x v="0"/>
    <s v="West"/>
    <x v="10"/>
    <s v="Grey Bruce"/>
  </r>
  <r>
    <n v="9603"/>
    <x v="393"/>
    <x v="22"/>
    <n v="19"/>
    <n v="6"/>
    <x v="0"/>
    <x v="0"/>
    <s v="West"/>
    <x v="10"/>
    <s v="Grey Bruce"/>
  </r>
  <r>
    <n v="9604"/>
    <x v="393"/>
    <x v="23"/>
    <n v="34"/>
    <n v="4"/>
    <x v="0"/>
    <x v="0"/>
    <s v="West"/>
    <x v="10"/>
    <s v="Grey Bruce"/>
  </r>
  <r>
    <n v="9605"/>
    <x v="394"/>
    <x v="0"/>
    <n v="5"/>
    <n v="0"/>
    <x v="0"/>
    <x v="0"/>
    <s v="West"/>
    <x v="10"/>
    <s v="Grey Bruce"/>
  </r>
  <r>
    <n v="9606"/>
    <x v="394"/>
    <x v="1"/>
    <n v="7"/>
    <n v="0"/>
    <x v="0"/>
    <x v="0"/>
    <s v="West"/>
    <x v="10"/>
    <s v="Grey Bruce"/>
  </r>
  <r>
    <n v="9607"/>
    <x v="394"/>
    <x v="2"/>
    <n v="2"/>
    <n v="1"/>
    <x v="0"/>
    <x v="0"/>
    <s v="West"/>
    <x v="10"/>
    <s v="Grey Bruce"/>
  </r>
  <r>
    <n v="9608"/>
    <x v="394"/>
    <x v="3"/>
    <n v="10"/>
    <n v="3"/>
    <x v="0"/>
    <x v="0"/>
    <s v="West"/>
    <x v="10"/>
    <s v="Grey Bruce"/>
  </r>
  <r>
    <n v="9609"/>
    <x v="394"/>
    <x v="5"/>
    <n v="1"/>
    <n v="0"/>
    <x v="0"/>
    <x v="0"/>
    <s v="West"/>
    <x v="10"/>
    <s v="Grey Bruce"/>
  </r>
  <r>
    <n v="9610"/>
    <x v="394"/>
    <x v="6"/>
    <n v="2"/>
    <n v="1"/>
    <x v="0"/>
    <x v="0"/>
    <s v="West"/>
    <x v="10"/>
    <s v="Grey Bruce"/>
  </r>
  <r>
    <n v="9611"/>
    <x v="394"/>
    <x v="10"/>
    <n v="3"/>
    <n v="1"/>
    <x v="0"/>
    <x v="0"/>
    <s v="West"/>
    <x v="10"/>
    <s v="Grey Bruce"/>
  </r>
  <r>
    <n v="9612"/>
    <x v="394"/>
    <x v="11"/>
    <n v="4"/>
    <n v="0"/>
    <x v="0"/>
    <x v="0"/>
    <s v="West"/>
    <x v="10"/>
    <s v="Grey Bruce"/>
  </r>
  <r>
    <n v="9613"/>
    <x v="394"/>
    <x v="15"/>
    <n v="1"/>
    <n v="0"/>
    <x v="0"/>
    <x v="0"/>
    <s v="West"/>
    <x v="10"/>
    <s v="Grey Bruce"/>
  </r>
  <r>
    <n v="9614"/>
    <x v="394"/>
    <x v="16"/>
    <n v="1"/>
    <n v="0"/>
    <x v="0"/>
    <x v="0"/>
    <s v="West"/>
    <x v="10"/>
    <s v="Grey Bruce"/>
  </r>
  <r>
    <n v="9615"/>
    <x v="394"/>
    <x v="17"/>
    <n v="1"/>
    <n v="1"/>
    <x v="0"/>
    <x v="0"/>
    <s v="West"/>
    <x v="10"/>
    <s v="Grey Bruce"/>
  </r>
  <r>
    <n v="9616"/>
    <x v="394"/>
    <x v="18"/>
    <n v="1"/>
    <n v="2"/>
    <x v="0"/>
    <x v="0"/>
    <s v="West"/>
    <x v="10"/>
    <s v="Grey Bruce"/>
  </r>
  <r>
    <n v="9617"/>
    <x v="394"/>
    <x v="19"/>
    <n v="2"/>
    <n v="0"/>
    <x v="0"/>
    <x v="0"/>
    <s v="West"/>
    <x v="10"/>
    <s v="Grey Bruce"/>
  </r>
  <r>
    <n v="9618"/>
    <x v="394"/>
    <x v="20"/>
    <n v="23"/>
    <n v="5"/>
    <x v="0"/>
    <x v="0"/>
    <s v="West"/>
    <x v="10"/>
    <s v="Grey Bruce"/>
  </r>
  <r>
    <n v="9619"/>
    <x v="394"/>
    <x v="21"/>
    <n v="2"/>
    <n v="2"/>
    <x v="0"/>
    <x v="0"/>
    <s v="West"/>
    <x v="10"/>
    <s v="Grey Bruce"/>
  </r>
  <r>
    <n v="9620"/>
    <x v="394"/>
    <x v="22"/>
    <n v="3"/>
    <n v="2"/>
    <x v="0"/>
    <x v="0"/>
    <s v="West"/>
    <x v="10"/>
    <s v="Grey Bruce"/>
  </r>
  <r>
    <n v="9621"/>
    <x v="394"/>
    <x v="23"/>
    <n v="3"/>
    <n v="1"/>
    <x v="0"/>
    <x v="0"/>
    <s v="West"/>
    <x v="10"/>
    <s v="Grey Bruce"/>
  </r>
  <r>
    <n v="9622"/>
    <x v="395"/>
    <x v="0"/>
    <n v="9"/>
    <n v="8"/>
    <x v="0"/>
    <x v="0"/>
    <s v="West"/>
    <x v="10"/>
    <s v="Grey Bruce"/>
  </r>
  <r>
    <n v="9623"/>
    <x v="395"/>
    <x v="1"/>
    <n v="18"/>
    <n v="7"/>
    <x v="0"/>
    <x v="0"/>
    <s v="West"/>
    <x v="10"/>
    <s v="Grey Bruce"/>
  </r>
  <r>
    <n v="9624"/>
    <x v="395"/>
    <x v="2"/>
    <n v="10"/>
    <n v="6"/>
    <x v="0"/>
    <x v="0"/>
    <s v="West"/>
    <x v="10"/>
    <s v="Grey Bruce"/>
  </r>
  <r>
    <n v="9625"/>
    <x v="395"/>
    <x v="3"/>
    <n v="14"/>
    <n v="1"/>
    <x v="0"/>
    <x v="0"/>
    <s v="West"/>
    <x v="10"/>
    <s v="Grey Bruce"/>
  </r>
  <r>
    <n v="9626"/>
    <x v="395"/>
    <x v="4"/>
    <n v="18"/>
    <n v="4"/>
    <x v="0"/>
    <x v="0"/>
    <s v="West"/>
    <x v="10"/>
    <s v="Grey Bruce"/>
  </r>
  <r>
    <n v="9627"/>
    <x v="395"/>
    <x v="5"/>
    <n v="2"/>
    <n v="2"/>
    <x v="0"/>
    <x v="0"/>
    <s v="West"/>
    <x v="10"/>
    <s v="Grey Bruce"/>
  </r>
  <r>
    <n v="9628"/>
    <x v="395"/>
    <x v="6"/>
    <n v="5"/>
    <n v="0"/>
    <x v="0"/>
    <x v="0"/>
    <s v="West"/>
    <x v="10"/>
    <s v="Grey Bruce"/>
  </r>
  <r>
    <n v="9629"/>
    <x v="395"/>
    <x v="7"/>
    <n v="2"/>
    <n v="1"/>
    <x v="0"/>
    <x v="0"/>
    <s v="West"/>
    <x v="10"/>
    <s v="Grey Bruce"/>
  </r>
  <r>
    <n v="9630"/>
    <x v="395"/>
    <x v="8"/>
    <n v="1"/>
    <n v="0"/>
    <x v="0"/>
    <x v="0"/>
    <s v="West"/>
    <x v="10"/>
    <s v="Grey Bruce"/>
  </r>
  <r>
    <n v="9631"/>
    <x v="395"/>
    <x v="10"/>
    <n v="1"/>
    <n v="1"/>
    <x v="0"/>
    <x v="0"/>
    <s v="West"/>
    <x v="10"/>
    <s v="Grey Bruce"/>
  </r>
  <r>
    <n v="9632"/>
    <x v="395"/>
    <x v="11"/>
    <n v="2"/>
    <n v="0"/>
    <x v="0"/>
    <x v="0"/>
    <s v="West"/>
    <x v="10"/>
    <s v="Grey Bruce"/>
  </r>
  <r>
    <n v="9633"/>
    <x v="395"/>
    <x v="12"/>
    <n v="3"/>
    <n v="4"/>
    <x v="0"/>
    <x v="0"/>
    <s v="West"/>
    <x v="10"/>
    <s v="Grey Bruce"/>
  </r>
  <r>
    <n v="9634"/>
    <x v="395"/>
    <x v="14"/>
    <n v="4"/>
    <n v="4"/>
    <x v="0"/>
    <x v="0"/>
    <s v="West"/>
    <x v="10"/>
    <s v="Grey Bruce"/>
  </r>
  <r>
    <n v="9635"/>
    <x v="395"/>
    <x v="15"/>
    <n v="3"/>
    <n v="2"/>
    <x v="0"/>
    <x v="0"/>
    <s v="West"/>
    <x v="10"/>
    <s v="Grey Bruce"/>
  </r>
  <r>
    <n v="9636"/>
    <x v="395"/>
    <x v="16"/>
    <n v="41"/>
    <n v="7"/>
    <x v="0"/>
    <x v="0"/>
    <s v="West"/>
    <x v="10"/>
    <s v="Grey Bruce"/>
  </r>
  <r>
    <n v="9637"/>
    <x v="395"/>
    <x v="17"/>
    <n v="28"/>
    <n v="6"/>
    <x v="0"/>
    <x v="0"/>
    <s v="West"/>
    <x v="10"/>
    <s v="Grey Bruce"/>
  </r>
  <r>
    <n v="9638"/>
    <x v="395"/>
    <x v="18"/>
    <n v="5"/>
    <n v="3"/>
    <x v="0"/>
    <x v="0"/>
    <s v="West"/>
    <x v="10"/>
    <s v="Grey Bruce"/>
  </r>
  <r>
    <n v="9639"/>
    <x v="395"/>
    <x v="19"/>
    <n v="5"/>
    <n v="4"/>
    <x v="0"/>
    <x v="0"/>
    <s v="West"/>
    <x v="10"/>
    <s v="Grey Bruce"/>
  </r>
  <r>
    <n v="9640"/>
    <x v="395"/>
    <x v="20"/>
    <n v="1"/>
    <n v="5"/>
    <x v="0"/>
    <x v="0"/>
    <s v="West"/>
    <x v="10"/>
    <s v="Grey Bruce"/>
  </r>
  <r>
    <n v="9641"/>
    <x v="395"/>
    <x v="21"/>
    <n v="4"/>
    <n v="7"/>
    <x v="0"/>
    <x v="0"/>
    <s v="West"/>
    <x v="10"/>
    <s v="Grey Bruce"/>
  </r>
  <r>
    <n v="9642"/>
    <x v="395"/>
    <x v="22"/>
    <n v="2"/>
    <n v="2"/>
    <x v="0"/>
    <x v="0"/>
    <s v="West"/>
    <x v="10"/>
    <s v="Grey Bruce"/>
  </r>
  <r>
    <n v="9643"/>
    <x v="395"/>
    <x v="23"/>
    <n v="7"/>
    <n v="4"/>
    <x v="0"/>
    <x v="0"/>
    <s v="West"/>
    <x v="10"/>
    <s v="Grey Bruce"/>
  </r>
  <r>
    <n v="9647"/>
    <x v="396"/>
    <x v="0"/>
    <n v="75"/>
    <n v="3"/>
    <x v="0"/>
    <x v="0"/>
    <s v="West"/>
    <x v="10"/>
    <s v="Oxford"/>
  </r>
  <r>
    <n v="9648"/>
    <x v="396"/>
    <x v="1"/>
    <n v="61"/>
    <n v="4"/>
    <x v="0"/>
    <x v="0"/>
    <s v="West"/>
    <x v="10"/>
    <s v="Oxford"/>
  </r>
  <r>
    <n v="9649"/>
    <x v="396"/>
    <x v="2"/>
    <n v="53"/>
    <n v="11"/>
    <x v="0"/>
    <x v="0"/>
    <s v="West"/>
    <x v="10"/>
    <s v="Oxford"/>
  </r>
  <r>
    <n v="9650"/>
    <x v="396"/>
    <x v="3"/>
    <n v="37"/>
    <n v="4"/>
    <x v="0"/>
    <x v="0"/>
    <s v="West"/>
    <x v="10"/>
    <s v="Oxford"/>
  </r>
  <r>
    <n v="9651"/>
    <x v="396"/>
    <x v="4"/>
    <n v="34"/>
    <n v="1"/>
    <x v="0"/>
    <x v="0"/>
    <s v="West"/>
    <x v="10"/>
    <s v="Oxford"/>
  </r>
  <r>
    <n v="9652"/>
    <x v="396"/>
    <x v="5"/>
    <n v="15"/>
    <n v="2"/>
    <x v="0"/>
    <x v="0"/>
    <s v="West"/>
    <x v="10"/>
    <s v="Oxford"/>
  </r>
  <r>
    <n v="9653"/>
    <x v="396"/>
    <x v="6"/>
    <n v="10"/>
    <n v="3"/>
    <x v="0"/>
    <x v="0"/>
    <s v="West"/>
    <x v="10"/>
    <s v="Oxford"/>
  </r>
  <r>
    <n v="9654"/>
    <x v="396"/>
    <x v="7"/>
    <n v="9"/>
    <n v="0"/>
    <x v="0"/>
    <x v="0"/>
    <s v="West"/>
    <x v="10"/>
    <s v="Oxford"/>
  </r>
  <r>
    <n v="9655"/>
    <x v="396"/>
    <x v="8"/>
    <n v="7"/>
    <n v="2"/>
    <x v="0"/>
    <x v="0"/>
    <s v="West"/>
    <x v="10"/>
    <s v="Oxford"/>
  </r>
  <r>
    <n v="9656"/>
    <x v="396"/>
    <x v="9"/>
    <n v="5"/>
    <n v="5"/>
    <x v="0"/>
    <x v="0"/>
    <s v="West"/>
    <x v="10"/>
    <s v="Oxford"/>
  </r>
  <r>
    <n v="9657"/>
    <x v="396"/>
    <x v="10"/>
    <n v="7"/>
    <n v="2"/>
    <x v="0"/>
    <x v="0"/>
    <s v="West"/>
    <x v="10"/>
    <s v="Oxford"/>
  </r>
  <r>
    <n v="9658"/>
    <x v="396"/>
    <x v="11"/>
    <n v="10"/>
    <n v="3"/>
    <x v="0"/>
    <x v="0"/>
    <s v="West"/>
    <x v="10"/>
    <s v="Oxford"/>
  </r>
  <r>
    <n v="9659"/>
    <x v="396"/>
    <x v="12"/>
    <n v="34"/>
    <n v="3"/>
    <x v="0"/>
    <x v="0"/>
    <s v="West"/>
    <x v="10"/>
    <s v="Oxford"/>
  </r>
  <r>
    <n v="9660"/>
    <x v="396"/>
    <x v="13"/>
    <n v="47"/>
    <n v="11"/>
    <x v="0"/>
    <x v="0"/>
    <s v="West"/>
    <x v="10"/>
    <s v="Oxford"/>
  </r>
  <r>
    <n v="9661"/>
    <x v="396"/>
    <x v="14"/>
    <n v="26"/>
    <n v="5"/>
    <x v="0"/>
    <x v="0"/>
    <s v="West"/>
    <x v="10"/>
    <s v="Oxford"/>
  </r>
  <r>
    <n v="9662"/>
    <x v="396"/>
    <x v="15"/>
    <n v="27"/>
    <n v="5"/>
    <x v="0"/>
    <x v="0"/>
    <s v="West"/>
    <x v="10"/>
    <s v="Oxford"/>
  </r>
  <r>
    <n v="9663"/>
    <x v="396"/>
    <x v="16"/>
    <n v="33"/>
    <n v="4"/>
    <x v="0"/>
    <x v="0"/>
    <s v="West"/>
    <x v="10"/>
    <s v="Oxford"/>
  </r>
  <r>
    <n v="9664"/>
    <x v="396"/>
    <x v="17"/>
    <n v="18"/>
    <n v="3"/>
    <x v="0"/>
    <x v="0"/>
    <s v="West"/>
    <x v="10"/>
    <s v="Oxford"/>
  </r>
  <r>
    <n v="9665"/>
    <x v="396"/>
    <x v="18"/>
    <n v="17"/>
    <n v="4"/>
    <x v="0"/>
    <x v="0"/>
    <s v="West"/>
    <x v="10"/>
    <s v="Oxford"/>
  </r>
  <r>
    <n v="9666"/>
    <x v="396"/>
    <x v="19"/>
    <n v="25"/>
    <n v="3"/>
    <x v="0"/>
    <x v="0"/>
    <s v="West"/>
    <x v="10"/>
    <s v="Oxford"/>
  </r>
  <r>
    <n v="9667"/>
    <x v="396"/>
    <x v="20"/>
    <n v="34"/>
    <n v="2"/>
    <x v="0"/>
    <x v="0"/>
    <s v="West"/>
    <x v="10"/>
    <s v="Oxford"/>
  </r>
  <r>
    <n v="9668"/>
    <x v="396"/>
    <x v="21"/>
    <n v="29"/>
    <n v="3"/>
    <x v="0"/>
    <x v="0"/>
    <s v="West"/>
    <x v="10"/>
    <s v="Oxford"/>
  </r>
  <r>
    <n v="9669"/>
    <x v="396"/>
    <x v="22"/>
    <n v="32"/>
    <n v="2"/>
    <x v="0"/>
    <x v="0"/>
    <s v="West"/>
    <x v="10"/>
    <s v="Oxford"/>
  </r>
  <r>
    <n v="9670"/>
    <x v="396"/>
    <x v="23"/>
    <n v="14"/>
    <n v="5"/>
    <x v="0"/>
    <x v="0"/>
    <s v="West"/>
    <x v="10"/>
    <s v="Oxford"/>
  </r>
  <r>
    <n v="9671"/>
    <x v="397"/>
    <x v="0"/>
    <n v="21"/>
    <n v="0"/>
    <x v="0"/>
    <x v="0"/>
    <s v="West"/>
    <x v="10"/>
    <s v="Oxford"/>
  </r>
  <r>
    <n v="9672"/>
    <x v="397"/>
    <x v="1"/>
    <n v="25"/>
    <n v="0"/>
    <x v="0"/>
    <x v="0"/>
    <s v="West"/>
    <x v="10"/>
    <s v="Oxford"/>
  </r>
  <r>
    <n v="9673"/>
    <x v="397"/>
    <x v="2"/>
    <n v="17"/>
    <n v="1"/>
    <x v="0"/>
    <x v="0"/>
    <s v="West"/>
    <x v="10"/>
    <s v="Oxford"/>
  </r>
  <r>
    <n v="9674"/>
    <x v="397"/>
    <x v="3"/>
    <n v="14"/>
    <n v="0"/>
    <x v="0"/>
    <x v="0"/>
    <s v="West"/>
    <x v="10"/>
    <s v="Oxford"/>
  </r>
  <r>
    <n v="9675"/>
    <x v="397"/>
    <x v="4"/>
    <n v="13"/>
    <n v="0"/>
    <x v="0"/>
    <x v="0"/>
    <s v="West"/>
    <x v="10"/>
    <s v="Oxford"/>
  </r>
  <r>
    <n v="9676"/>
    <x v="397"/>
    <x v="5"/>
    <n v="4"/>
    <n v="0"/>
    <x v="0"/>
    <x v="0"/>
    <s v="West"/>
    <x v="10"/>
    <s v="Oxford"/>
  </r>
  <r>
    <n v="9677"/>
    <x v="397"/>
    <x v="6"/>
    <n v="4"/>
    <n v="0"/>
    <x v="0"/>
    <x v="0"/>
    <s v="West"/>
    <x v="10"/>
    <s v="Oxford"/>
  </r>
  <r>
    <n v="9678"/>
    <x v="397"/>
    <x v="7"/>
    <n v="4"/>
    <n v="0"/>
    <x v="0"/>
    <x v="0"/>
    <s v="West"/>
    <x v="10"/>
    <s v="Oxford"/>
  </r>
  <r>
    <n v="9679"/>
    <x v="397"/>
    <x v="8"/>
    <n v="1"/>
    <n v="0"/>
    <x v="0"/>
    <x v="0"/>
    <s v="West"/>
    <x v="10"/>
    <s v="Oxford"/>
  </r>
  <r>
    <n v="9680"/>
    <x v="397"/>
    <x v="9"/>
    <n v="3"/>
    <n v="0"/>
    <x v="0"/>
    <x v="0"/>
    <s v="West"/>
    <x v="10"/>
    <s v="Oxford"/>
  </r>
  <r>
    <n v="9681"/>
    <x v="397"/>
    <x v="10"/>
    <n v="3"/>
    <n v="0"/>
    <x v="0"/>
    <x v="0"/>
    <s v="West"/>
    <x v="10"/>
    <s v="Oxford"/>
  </r>
  <r>
    <n v="9682"/>
    <x v="397"/>
    <x v="11"/>
    <n v="5"/>
    <n v="0"/>
    <x v="0"/>
    <x v="0"/>
    <s v="West"/>
    <x v="10"/>
    <s v="Oxford"/>
  </r>
  <r>
    <n v="9683"/>
    <x v="397"/>
    <x v="12"/>
    <n v="8"/>
    <n v="0"/>
    <x v="0"/>
    <x v="0"/>
    <s v="West"/>
    <x v="10"/>
    <s v="Oxford"/>
  </r>
  <r>
    <n v="9684"/>
    <x v="397"/>
    <x v="13"/>
    <n v="7"/>
    <n v="0"/>
    <x v="0"/>
    <x v="0"/>
    <s v="West"/>
    <x v="10"/>
    <s v="Oxford"/>
  </r>
  <r>
    <n v="9685"/>
    <x v="397"/>
    <x v="14"/>
    <n v="9"/>
    <n v="0"/>
    <x v="0"/>
    <x v="0"/>
    <s v="West"/>
    <x v="10"/>
    <s v="Oxford"/>
  </r>
  <r>
    <n v="9686"/>
    <x v="397"/>
    <x v="15"/>
    <n v="8"/>
    <n v="0"/>
    <x v="0"/>
    <x v="0"/>
    <s v="West"/>
    <x v="10"/>
    <s v="Oxford"/>
  </r>
  <r>
    <n v="9687"/>
    <x v="397"/>
    <x v="16"/>
    <n v="6"/>
    <n v="0"/>
    <x v="0"/>
    <x v="0"/>
    <s v="West"/>
    <x v="10"/>
    <s v="Oxford"/>
  </r>
  <r>
    <n v="9688"/>
    <x v="397"/>
    <x v="17"/>
    <n v="5"/>
    <n v="0"/>
    <x v="0"/>
    <x v="0"/>
    <s v="West"/>
    <x v="10"/>
    <s v="Oxford"/>
  </r>
  <r>
    <n v="9689"/>
    <x v="397"/>
    <x v="18"/>
    <n v="15"/>
    <n v="0"/>
    <x v="0"/>
    <x v="0"/>
    <s v="West"/>
    <x v="10"/>
    <s v="Oxford"/>
  </r>
  <r>
    <n v="9690"/>
    <x v="397"/>
    <x v="19"/>
    <n v="7"/>
    <n v="0"/>
    <x v="0"/>
    <x v="0"/>
    <s v="West"/>
    <x v="10"/>
    <s v="Oxford"/>
  </r>
  <r>
    <n v="9691"/>
    <x v="397"/>
    <x v="20"/>
    <n v="11"/>
    <n v="0"/>
    <x v="0"/>
    <x v="0"/>
    <s v="West"/>
    <x v="10"/>
    <s v="Oxford"/>
  </r>
  <r>
    <n v="9692"/>
    <x v="397"/>
    <x v="21"/>
    <n v="10"/>
    <n v="0"/>
    <x v="0"/>
    <x v="0"/>
    <s v="West"/>
    <x v="10"/>
    <s v="Oxford"/>
  </r>
  <r>
    <n v="9693"/>
    <x v="397"/>
    <x v="22"/>
    <n v="10"/>
    <n v="0"/>
    <x v="0"/>
    <x v="0"/>
    <s v="West"/>
    <x v="10"/>
    <s v="Oxford"/>
  </r>
  <r>
    <n v="9694"/>
    <x v="397"/>
    <x v="23"/>
    <n v="9"/>
    <n v="0"/>
    <x v="0"/>
    <x v="0"/>
    <s v="West"/>
    <x v="10"/>
    <s v="Oxford"/>
  </r>
  <r>
    <n v="9695"/>
    <x v="398"/>
    <x v="0"/>
    <n v="4"/>
    <n v="2"/>
    <x v="0"/>
    <x v="0"/>
    <s v="West"/>
    <x v="10"/>
    <s v="Oxford"/>
  </r>
  <r>
    <n v="9696"/>
    <x v="398"/>
    <x v="1"/>
    <n v="17"/>
    <n v="4"/>
    <x v="0"/>
    <x v="0"/>
    <s v="West"/>
    <x v="10"/>
    <s v="Oxford"/>
  </r>
  <r>
    <n v="9697"/>
    <x v="398"/>
    <x v="2"/>
    <n v="9"/>
    <n v="0"/>
    <x v="0"/>
    <x v="0"/>
    <s v="West"/>
    <x v="10"/>
    <s v="Oxford"/>
  </r>
  <r>
    <n v="9698"/>
    <x v="398"/>
    <x v="3"/>
    <n v="5"/>
    <n v="1"/>
    <x v="0"/>
    <x v="0"/>
    <s v="West"/>
    <x v="10"/>
    <s v="Oxford"/>
  </r>
  <r>
    <n v="9699"/>
    <x v="398"/>
    <x v="4"/>
    <n v="2"/>
    <n v="0"/>
    <x v="0"/>
    <x v="0"/>
    <s v="West"/>
    <x v="10"/>
    <s v="Oxford"/>
  </r>
  <r>
    <n v="9700"/>
    <x v="398"/>
    <x v="5"/>
    <n v="3"/>
    <n v="0"/>
    <x v="0"/>
    <x v="0"/>
    <s v="West"/>
    <x v="10"/>
    <s v="Oxford"/>
  </r>
  <r>
    <n v="9701"/>
    <x v="398"/>
    <x v="6"/>
    <n v="3"/>
    <n v="0"/>
    <x v="0"/>
    <x v="0"/>
    <s v="West"/>
    <x v="10"/>
    <s v="Oxford"/>
  </r>
  <r>
    <n v="9702"/>
    <x v="398"/>
    <x v="8"/>
    <n v="1"/>
    <n v="0"/>
    <x v="0"/>
    <x v="0"/>
    <s v="West"/>
    <x v="10"/>
    <s v="Oxford"/>
  </r>
  <r>
    <n v="9703"/>
    <x v="398"/>
    <x v="11"/>
    <n v="4"/>
    <n v="0"/>
    <x v="0"/>
    <x v="0"/>
    <s v="West"/>
    <x v="10"/>
    <s v="Oxford"/>
  </r>
  <r>
    <n v="9704"/>
    <x v="398"/>
    <x v="12"/>
    <n v="5"/>
    <n v="0"/>
    <x v="0"/>
    <x v="0"/>
    <s v="West"/>
    <x v="10"/>
    <s v="Oxford"/>
  </r>
  <r>
    <n v="9705"/>
    <x v="398"/>
    <x v="13"/>
    <n v="5"/>
    <n v="0"/>
    <x v="0"/>
    <x v="0"/>
    <s v="West"/>
    <x v="10"/>
    <s v="Oxford"/>
  </r>
  <r>
    <n v="9706"/>
    <x v="398"/>
    <x v="14"/>
    <n v="4"/>
    <n v="1"/>
    <x v="0"/>
    <x v="0"/>
    <s v="West"/>
    <x v="10"/>
    <s v="Oxford"/>
  </r>
  <r>
    <n v="9707"/>
    <x v="398"/>
    <x v="15"/>
    <n v="2"/>
    <n v="0"/>
    <x v="0"/>
    <x v="0"/>
    <s v="West"/>
    <x v="10"/>
    <s v="Oxford"/>
  </r>
  <r>
    <n v="9708"/>
    <x v="398"/>
    <x v="17"/>
    <n v="6"/>
    <n v="0"/>
    <x v="0"/>
    <x v="0"/>
    <s v="West"/>
    <x v="10"/>
    <s v="Oxford"/>
  </r>
  <r>
    <n v="9709"/>
    <x v="398"/>
    <x v="18"/>
    <n v="8"/>
    <n v="0"/>
    <x v="0"/>
    <x v="0"/>
    <s v="West"/>
    <x v="10"/>
    <s v="Oxford"/>
  </r>
  <r>
    <n v="9710"/>
    <x v="398"/>
    <x v="19"/>
    <n v="7"/>
    <n v="0"/>
    <x v="0"/>
    <x v="0"/>
    <s v="West"/>
    <x v="10"/>
    <s v="Oxford"/>
  </r>
  <r>
    <n v="9711"/>
    <x v="398"/>
    <x v="20"/>
    <n v="30"/>
    <n v="1"/>
    <x v="0"/>
    <x v="0"/>
    <s v="West"/>
    <x v="10"/>
    <s v="Oxford"/>
  </r>
  <r>
    <n v="9712"/>
    <x v="398"/>
    <x v="21"/>
    <n v="26"/>
    <n v="0"/>
    <x v="0"/>
    <x v="0"/>
    <s v="West"/>
    <x v="10"/>
    <s v="Oxford"/>
  </r>
  <r>
    <n v="9713"/>
    <x v="398"/>
    <x v="22"/>
    <n v="15"/>
    <n v="0"/>
    <x v="0"/>
    <x v="0"/>
    <s v="West"/>
    <x v="10"/>
    <s v="Oxford"/>
  </r>
  <r>
    <n v="9714"/>
    <x v="398"/>
    <x v="23"/>
    <n v="1"/>
    <n v="0"/>
    <x v="0"/>
    <x v="0"/>
    <s v="West"/>
    <x v="10"/>
    <s v="Oxford"/>
  </r>
  <r>
    <n v="9715"/>
    <x v="399"/>
    <x v="0"/>
    <n v="15"/>
    <n v="1"/>
    <x v="0"/>
    <x v="0"/>
    <s v="West"/>
    <x v="10"/>
    <s v="Huron Perth"/>
  </r>
  <r>
    <n v="9716"/>
    <x v="399"/>
    <x v="1"/>
    <n v="15"/>
    <n v="6"/>
    <x v="0"/>
    <x v="0"/>
    <s v="West"/>
    <x v="10"/>
    <s v="Huron Perth"/>
  </r>
  <r>
    <n v="9717"/>
    <x v="399"/>
    <x v="2"/>
    <n v="7"/>
    <n v="2"/>
    <x v="0"/>
    <x v="0"/>
    <s v="West"/>
    <x v="10"/>
    <s v="Huron Perth"/>
  </r>
  <r>
    <n v="9718"/>
    <x v="399"/>
    <x v="3"/>
    <n v="7"/>
    <n v="5"/>
    <x v="0"/>
    <x v="0"/>
    <s v="West"/>
    <x v="10"/>
    <s v="Huron Perth"/>
  </r>
  <r>
    <n v="9719"/>
    <x v="399"/>
    <x v="4"/>
    <n v="7"/>
    <n v="3"/>
    <x v="0"/>
    <x v="0"/>
    <s v="West"/>
    <x v="10"/>
    <s v="Huron Perth"/>
  </r>
  <r>
    <n v="9720"/>
    <x v="399"/>
    <x v="5"/>
    <n v="6"/>
    <n v="4"/>
    <x v="0"/>
    <x v="0"/>
    <s v="West"/>
    <x v="10"/>
    <s v="Huron Perth"/>
  </r>
  <r>
    <n v="9721"/>
    <x v="399"/>
    <x v="6"/>
    <n v="1"/>
    <n v="0"/>
    <x v="0"/>
    <x v="0"/>
    <s v="West"/>
    <x v="10"/>
    <s v="Huron Perth"/>
  </r>
  <r>
    <n v="9722"/>
    <x v="399"/>
    <x v="7"/>
    <n v="2"/>
    <n v="0"/>
    <x v="0"/>
    <x v="0"/>
    <s v="West"/>
    <x v="10"/>
    <s v="Huron Perth"/>
  </r>
  <r>
    <n v="9723"/>
    <x v="399"/>
    <x v="8"/>
    <n v="2"/>
    <n v="0"/>
    <x v="0"/>
    <x v="0"/>
    <s v="West"/>
    <x v="10"/>
    <s v="Huron Perth"/>
  </r>
  <r>
    <n v="9724"/>
    <x v="399"/>
    <x v="10"/>
    <n v="3"/>
    <n v="0"/>
    <x v="0"/>
    <x v="0"/>
    <s v="West"/>
    <x v="10"/>
    <s v="Huron Perth"/>
  </r>
  <r>
    <n v="9725"/>
    <x v="399"/>
    <x v="11"/>
    <n v="3"/>
    <n v="2"/>
    <x v="0"/>
    <x v="0"/>
    <s v="West"/>
    <x v="10"/>
    <s v="Huron Perth"/>
  </r>
  <r>
    <n v="9726"/>
    <x v="399"/>
    <x v="12"/>
    <n v="8"/>
    <n v="1"/>
    <x v="0"/>
    <x v="0"/>
    <s v="West"/>
    <x v="10"/>
    <s v="Huron Perth"/>
  </r>
  <r>
    <n v="9727"/>
    <x v="399"/>
    <x v="13"/>
    <n v="5"/>
    <n v="2"/>
    <x v="0"/>
    <x v="0"/>
    <s v="West"/>
    <x v="10"/>
    <s v="Huron Perth"/>
  </r>
  <r>
    <n v="9728"/>
    <x v="399"/>
    <x v="14"/>
    <n v="7"/>
    <n v="0"/>
    <x v="0"/>
    <x v="0"/>
    <s v="West"/>
    <x v="10"/>
    <s v="Huron Perth"/>
  </r>
  <r>
    <n v="9729"/>
    <x v="399"/>
    <x v="15"/>
    <n v="4"/>
    <n v="0"/>
    <x v="0"/>
    <x v="0"/>
    <s v="West"/>
    <x v="10"/>
    <s v="Huron Perth"/>
  </r>
  <r>
    <n v="9730"/>
    <x v="399"/>
    <x v="16"/>
    <n v="16"/>
    <n v="0"/>
    <x v="0"/>
    <x v="0"/>
    <s v="West"/>
    <x v="10"/>
    <s v="Huron Perth"/>
  </r>
  <r>
    <n v="9731"/>
    <x v="399"/>
    <x v="17"/>
    <n v="30"/>
    <n v="1"/>
    <x v="0"/>
    <x v="0"/>
    <s v="West"/>
    <x v="10"/>
    <s v="Huron Perth"/>
  </r>
  <r>
    <n v="9732"/>
    <x v="399"/>
    <x v="18"/>
    <n v="13"/>
    <n v="0"/>
    <x v="0"/>
    <x v="0"/>
    <s v="West"/>
    <x v="10"/>
    <s v="Huron Perth"/>
  </r>
  <r>
    <n v="9733"/>
    <x v="399"/>
    <x v="19"/>
    <n v="9"/>
    <n v="2"/>
    <x v="0"/>
    <x v="0"/>
    <s v="West"/>
    <x v="10"/>
    <s v="Huron Perth"/>
  </r>
  <r>
    <n v="9734"/>
    <x v="399"/>
    <x v="20"/>
    <n v="1"/>
    <n v="0"/>
    <x v="0"/>
    <x v="0"/>
    <s v="West"/>
    <x v="10"/>
    <s v="Huron Perth"/>
  </r>
  <r>
    <n v="9735"/>
    <x v="399"/>
    <x v="21"/>
    <n v="1"/>
    <n v="1"/>
    <x v="0"/>
    <x v="0"/>
    <s v="West"/>
    <x v="10"/>
    <s v="Huron Perth"/>
  </r>
  <r>
    <n v="9736"/>
    <x v="399"/>
    <x v="22"/>
    <n v="6"/>
    <n v="0"/>
    <x v="0"/>
    <x v="0"/>
    <s v="West"/>
    <x v="10"/>
    <s v="Huron Perth"/>
  </r>
  <r>
    <n v="9737"/>
    <x v="399"/>
    <x v="23"/>
    <n v="11"/>
    <n v="2"/>
    <x v="0"/>
    <x v="0"/>
    <s v="West"/>
    <x v="10"/>
    <s v="Huron Perth"/>
  </r>
  <r>
    <n v="9738"/>
    <x v="400"/>
    <x v="0"/>
    <n v="14"/>
    <n v="4"/>
    <x v="0"/>
    <x v="0"/>
    <s v="West"/>
    <x v="10"/>
    <s v="Huron Perth"/>
  </r>
  <r>
    <n v="9739"/>
    <x v="400"/>
    <x v="1"/>
    <n v="27"/>
    <n v="4"/>
    <x v="0"/>
    <x v="0"/>
    <s v="West"/>
    <x v="10"/>
    <s v="Huron Perth"/>
  </r>
  <r>
    <n v="9740"/>
    <x v="400"/>
    <x v="2"/>
    <n v="12"/>
    <n v="3"/>
    <x v="0"/>
    <x v="0"/>
    <s v="West"/>
    <x v="10"/>
    <s v="Huron Perth"/>
  </r>
  <r>
    <n v="9741"/>
    <x v="400"/>
    <x v="3"/>
    <n v="6"/>
    <n v="1"/>
    <x v="0"/>
    <x v="0"/>
    <s v="West"/>
    <x v="10"/>
    <s v="Huron Perth"/>
  </r>
  <r>
    <n v="9742"/>
    <x v="400"/>
    <x v="4"/>
    <n v="1"/>
    <n v="1"/>
    <x v="0"/>
    <x v="0"/>
    <s v="West"/>
    <x v="10"/>
    <s v="Huron Perth"/>
  </r>
  <r>
    <n v="9743"/>
    <x v="400"/>
    <x v="5"/>
    <n v="3"/>
    <n v="0"/>
    <x v="0"/>
    <x v="0"/>
    <s v="West"/>
    <x v="10"/>
    <s v="Huron Perth"/>
  </r>
  <r>
    <n v="9744"/>
    <x v="400"/>
    <x v="6"/>
    <n v="3"/>
    <n v="0"/>
    <x v="0"/>
    <x v="0"/>
    <s v="West"/>
    <x v="10"/>
    <s v="Huron Perth"/>
  </r>
  <r>
    <n v="9745"/>
    <x v="400"/>
    <x v="7"/>
    <n v="4"/>
    <n v="2"/>
    <x v="0"/>
    <x v="0"/>
    <s v="West"/>
    <x v="10"/>
    <s v="Huron Perth"/>
  </r>
  <r>
    <n v="9746"/>
    <x v="400"/>
    <x v="8"/>
    <n v="3"/>
    <n v="1"/>
    <x v="0"/>
    <x v="0"/>
    <s v="West"/>
    <x v="10"/>
    <s v="Huron Perth"/>
  </r>
  <r>
    <n v="9747"/>
    <x v="400"/>
    <x v="9"/>
    <n v="2"/>
    <n v="1"/>
    <x v="0"/>
    <x v="0"/>
    <s v="West"/>
    <x v="10"/>
    <s v="Huron Perth"/>
  </r>
  <r>
    <n v="9748"/>
    <x v="400"/>
    <x v="10"/>
    <n v="4"/>
    <n v="0"/>
    <x v="0"/>
    <x v="0"/>
    <s v="West"/>
    <x v="10"/>
    <s v="Huron Perth"/>
  </r>
  <r>
    <n v="9749"/>
    <x v="400"/>
    <x v="11"/>
    <n v="2"/>
    <n v="0"/>
    <x v="0"/>
    <x v="0"/>
    <s v="West"/>
    <x v="10"/>
    <s v="Huron Perth"/>
  </r>
  <r>
    <n v="9750"/>
    <x v="400"/>
    <x v="12"/>
    <n v="2"/>
    <n v="0"/>
    <x v="0"/>
    <x v="0"/>
    <s v="West"/>
    <x v="10"/>
    <s v="Huron Perth"/>
  </r>
  <r>
    <n v="9751"/>
    <x v="400"/>
    <x v="13"/>
    <n v="5"/>
    <n v="1"/>
    <x v="0"/>
    <x v="0"/>
    <s v="West"/>
    <x v="10"/>
    <s v="Huron Perth"/>
  </r>
  <r>
    <n v="9752"/>
    <x v="400"/>
    <x v="14"/>
    <n v="6"/>
    <n v="3"/>
    <x v="0"/>
    <x v="0"/>
    <s v="West"/>
    <x v="10"/>
    <s v="Huron Perth"/>
  </r>
  <r>
    <n v="9753"/>
    <x v="400"/>
    <x v="15"/>
    <n v="2"/>
    <n v="1"/>
    <x v="0"/>
    <x v="0"/>
    <s v="West"/>
    <x v="10"/>
    <s v="Huron Perth"/>
  </r>
  <r>
    <n v="9754"/>
    <x v="400"/>
    <x v="16"/>
    <n v="1"/>
    <n v="0"/>
    <x v="0"/>
    <x v="0"/>
    <s v="West"/>
    <x v="10"/>
    <s v="Huron Perth"/>
  </r>
  <r>
    <n v="9755"/>
    <x v="400"/>
    <x v="17"/>
    <n v="2"/>
    <n v="0"/>
    <x v="0"/>
    <x v="0"/>
    <s v="West"/>
    <x v="10"/>
    <s v="Huron Perth"/>
  </r>
  <r>
    <n v="9756"/>
    <x v="400"/>
    <x v="18"/>
    <n v="4"/>
    <n v="1"/>
    <x v="0"/>
    <x v="0"/>
    <s v="West"/>
    <x v="10"/>
    <s v="Huron Perth"/>
  </r>
  <r>
    <n v="9757"/>
    <x v="400"/>
    <x v="19"/>
    <n v="3"/>
    <n v="1"/>
    <x v="0"/>
    <x v="0"/>
    <s v="West"/>
    <x v="10"/>
    <s v="Huron Perth"/>
  </r>
  <r>
    <n v="9758"/>
    <x v="400"/>
    <x v="20"/>
    <n v="6"/>
    <n v="1"/>
    <x v="0"/>
    <x v="0"/>
    <s v="West"/>
    <x v="10"/>
    <s v="Huron Perth"/>
  </r>
  <r>
    <n v="9759"/>
    <x v="400"/>
    <x v="21"/>
    <n v="17"/>
    <n v="1"/>
    <x v="0"/>
    <x v="0"/>
    <s v="West"/>
    <x v="10"/>
    <s v="Huron Perth"/>
  </r>
  <r>
    <n v="9760"/>
    <x v="400"/>
    <x v="22"/>
    <n v="5"/>
    <n v="3"/>
    <x v="0"/>
    <x v="0"/>
    <s v="West"/>
    <x v="10"/>
    <s v="Huron Perth"/>
  </r>
  <r>
    <n v="9761"/>
    <x v="400"/>
    <x v="23"/>
    <n v="55"/>
    <n v="5"/>
    <x v="0"/>
    <x v="0"/>
    <s v="West"/>
    <x v="10"/>
    <s v="Huron Perth"/>
  </r>
  <r>
    <n v="9762"/>
    <x v="401"/>
    <x v="0"/>
    <n v="2"/>
    <n v="0"/>
    <x v="0"/>
    <x v="0"/>
    <s v="West"/>
    <x v="10"/>
    <s v="Huron Perth"/>
  </r>
  <r>
    <n v="9763"/>
    <x v="401"/>
    <x v="1"/>
    <n v="6"/>
    <n v="0"/>
    <x v="0"/>
    <x v="0"/>
    <s v="West"/>
    <x v="10"/>
    <s v="Huron Perth"/>
  </r>
  <r>
    <n v="9764"/>
    <x v="401"/>
    <x v="2"/>
    <n v="2"/>
    <n v="0"/>
    <x v="0"/>
    <x v="0"/>
    <s v="West"/>
    <x v="10"/>
    <s v="Huron Perth"/>
  </r>
  <r>
    <n v="9765"/>
    <x v="401"/>
    <x v="3"/>
    <n v="2"/>
    <n v="0"/>
    <x v="0"/>
    <x v="0"/>
    <s v="West"/>
    <x v="10"/>
    <s v="Huron Perth"/>
  </r>
  <r>
    <n v="9766"/>
    <x v="401"/>
    <x v="6"/>
    <n v="1"/>
    <n v="0"/>
    <x v="0"/>
    <x v="0"/>
    <s v="West"/>
    <x v="10"/>
    <s v="Huron Perth"/>
  </r>
  <r>
    <n v="9767"/>
    <x v="401"/>
    <x v="12"/>
    <n v="1"/>
    <n v="0"/>
    <x v="0"/>
    <x v="0"/>
    <s v="West"/>
    <x v="10"/>
    <s v="Huron Perth"/>
  </r>
  <r>
    <n v="9768"/>
    <x v="401"/>
    <x v="14"/>
    <n v="1"/>
    <n v="0"/>
    <x v="0"/>
    <x v="0"/>
    <s v="West"/>
    <x v="10"/>
    <s v="Huron Perth"/>
  </r>
  <r>
    <n v="9769"/>
    <x v="401"/>
    <x v="15"/>
    <n v="2"/>
    <n v="0"/>
    <x v="0"/>
    <x v="0"/>
    <s v="West"/>
    <x v="10"/>
    <s v="Huron Perth"/>
  </r>
  <r>
    <n v="9770"/>
    <x v="401"/>
    <x v="18"/>
    <n v="3"/>
    <n v="0"/>
    <x v="0"/>
    <x v="0"/>
    <s v="West"/>
    <x v="10"/>
    <s v="Huron Perth"/>
  </r>
  <r>
    <n v="9771"/>
    <x v="401"/>
    <x v="22"/>
    <n v="1"/>
    <n v="0"/>
    <x v="0"/>
    <x v="0"/>
    <s v="West"/>
    <x v="10"/>
    <s v="Huron Perth"/>
  </r>
  <r>
    <n v="9772"/>
    <x v="402"/>
    <x v="0"/>
    <n v="56"/>
    <n v="6"/>
    <x v="0"/>
    <x v="0"/>
    <s v="West"/>
    <x v="10"/>
    <s v="Huron Perth"/>
  </r>
  <r>
    <n v="9773"/>
    <x v="402"/>
    <x v="1"/>
    <n v="53"/>
    <n v="13"/>
    <x v="0"/>
    <x v="0"/>
    <s v="West"/>
    <x v="10"/>
    <s v="Huron Perth"/>
  </r>
  <r>
    <n v="9774"/>
    <x v="402"/>
    <x v="2"/>
    <n v="56"/>
    <n v="6"/>
    <x v="0"/>
    <x v="0"/>
    <s v="West"/>
    <x v="10"/>
    <s v="Huron Perth"/>
  </r>
  <r>
    <n v="9775"/>
    <x v="402"/>
    <x v="3"/>
    <n v="40"/>
    <n v="6"/>
    <x v="0"/>
    <x v="0"/>
    <s v="West"/>
    <x v="10"/>
    <s v="Huron Perth"/>
  </r>
  <r>
    <n v="9776"/>
    <x v="402"/>
    <x v="4"/>
    <n v="18"/>
    <n v="6"/>
    <x v="0"/>
    <x v="0"/>
    <s v="West"/>
    <x v="10"/>
    <s v="Huron Perth"/>
  </r>
  <r>
    <n v="9777"/>
    <x v="402"/>
    <x v="5"/>
    <n v="16"/>
    <n v="1"/>
    <x v="0"/>
    <x v="0"/>
    <s v="West"/>
    <x v="10"/>
    <s v="Huron Perth"/>
  </r>
  <r>
    <n v="9778"/>
    <x v="402"/>
    <x v="6"/>
    <n v="13"/>
    <n v="1"/>
    <x v="0"/>
    <x v="0"/>
    <s v="West"/>
    <x v="10"/>
    <s v="Huron Perth"/>
  </r>
  <r>
    <n v="9779"/>
    <x v="402"/>
    <x v="7"/>
    <n v="2"/>
    <n v="1"/>
    <x v="0"/>
    <x v="0"/>
    <s v="West"/>
    <x v="10"/>
    <s v="Huron Perth"/>
  </r>
  <r>
    <n v="9780"/>
    <x v="402"/>
    <x v="8"/>
    <n v="8"/>
    <n v="2"/>
    <x v="0"/>
    <x v="0"/>
    <s v="West"/>
    <x v="10"/>
    <s v="Huron Perth"/>
  </r>
  <r>
    <n v="9781"/>
    <x v="402"/>
    <x v="9"/>
    <n v="4"/>
    <n v="3"/>
    <x v="0"/>
    <x v="0"/>
    <s v="West"/>
    <x v="10"/>
    <s v="Huron Perth"/>
  </r>
  <r>
    <n v="9782"/>
    <x v="402"/>
    <x v="10"/>
    <n v="6"/>
    <n v="0"/>
    <x v="0"/>
    <x v="0"/>
    <s v="West"/>
    <x v="10"/>
    <s v="Huron Perth"/>
  </r>
  <r>
    <n v="9783"/>
    <x v="402"/>
    <x v="11"/>
    <n v="11"/>
    <n v="1"/>
    <x v="0"/>
    <x v="0"/>
    <s v="West"/>
    <x v="10"/>
    <s v="Huron Perth"/>
  </r>
  <r>
    <n v="9784"/>
    <x v="402"/>
    <x v="12"/>
    <n v="11"/>
    <n v="6"/>
    <x v="0"/>
    <x v="0"/>
    <s v="West"/>
    <x v="10"/>
    <s v="Huron Perth"/>
  </r>
  <r>
    <n v="9785"/>
    <x v="402"/>
    <x v="13"/>
    <n v="18"/>
    <n v="4"/>
    <x v="0"/>
    <x v="0"/>
    <s v="West"/>
    <x v="10"/>
    <s v="Huron Perth"/>
  </r>
  <r>
    <n v="9786"/>
    <x v="402"/>
    <x v="14"/>
    <n v="14"/>
    <n v="8"/>
    <x v="0"/>
    <x v="0"/>
    <s v="West"/>
    <x v="10"/>
    <s v="Huron Perth"/>
  </r>
  <r>
    <n v="9787"/>
    <x v="402"/>
    <x v="15"/>
    <n v="13"/>
    <n v="22"/>
    <x v="0"/>
    <x v="0"/>
    <s v="West"/>
    <x v="10"/>
    <s v="Huron Perth"/>
  </r>
  <r>
    <n v="9788"/>
    <x v="402"/>
    <x v="16"/>
    <n v="11"/>
    <n v="11"/>
    <x v="0"/>
    <x v="0"/>
    <s v="West"/>
    <x v="10"/>
    <s v="Huron Perth"/>
  </r>
  <r>
    <n v="9789"/>
    <x v="402"/>
    <x v="17"/>
    <n v="6"/>
    <n v="8"/>
    <x v="0"/>
    <x v="0"/>
    <s v="West"/>
    <x v="10"/>
    <s v="Huron Perth"/>
  </r>
  <r>
    <n v="9790"/>
    <x v="402"/>
    <x v="18"/>
    <n v="16"/>
    <n v="6"/>
    <x v="0"/>
    <x v="0"/>
    <s v="West"/>
    <x v="10"/>
    <s v="Huron Perth"/>
  </r>
  <r>
    <n v="9791"/>
    <x v="402"/>
    <x v="19"/>
    <n v="29"/>
    <n v="5"/>
    <x v="0"/>
    <x v="0"/>
    <s v="West"/>
    <x v="10"/>
    <s v="Huron Perth"/>
  </r>
  <r>
    <n v="9792"/>
    <x v="402"/>
    <x v="20"/>
    <n v="37"/>
    <n v="4"/>
    <x v="0"/>
    <x v="0"/>
    <s v="West"/>
    <x v="10"/>
    <s v="Huron Perth"/>
  </r>
  <r>
    <n v="9793"/>
    <x v="402"/>
    <x v="21"/>
    <n v="24"/>
    <n v="1"/>
    <x v="0"/>
    <x v="0"/>
    <s v="West"/>
    <x v="10"/>
    <s v="Huron Perth"/>
  </r>
  <r>
    <n v="9794"/>
    <x v="402"/>
    <x v="22"/>
    <n v="30"/>
    <n v="3"/>
    <x v="0"/>
    <x v="0"/>
    <s v="West"/>
    <x v="10"/>
    <s v="Huron Perth"/>
  </r>
  <r>
    <n v="9795"/>
    <x v="402"/>
    <x v="23"/>
    <n v="31"/>
    <n v="9"/>
    <x v="0"/>
    <x v="0"/>
    <s v="West"/>
    <x v="10"/>
    <s v="Huron Perth"/>
  </r>
  <r>
    <n v="9800"/>
    <x v="403"/>
    <x v="0"/>
    <n v="19"/>
    <n v="2"/>
    <x v="0"/>
    <x v="0"/>
    <s v="West"/>
    <x v="10"/>
    <s v="Oxford"/>
  </r>
  <r>
    <n v="9801"/>
    <x v="403"/>
    <x v="1"/>
    <n v="15"/>
    <n v="6"/>
    <x v="0"/>
    <x v="0"/>
    <s v="West"/>
    <x v="10"/>
    <s v="Oxford"/>
  </r>
  <r>
    <n v="9802"/>
    <x v="403"/>
    <x v="2"/>
    <n v="13"/>
    <n v="3"/>
    <x v="0"/>
    <x v="0"/>
    <s v="West"/>
    <x v="10"/>
    <s v="Oxford"/>
  </r>
  <r>
    <n v="9803"/>
    <x v="403"/>
    <x v="3"/>
    <n v="9"/>
    <n v="0"/>
    <x v="0"/>
    <x v="0"/>
    <s v="West"/>
    <x v="10"/>
    <s v="Oxford"/>
  </r>
  <r>
    <n v="9804"/>
    <x v="403"/>
    <x v="4"/>
    <n v="13"/>
    <n v="2"/>
    <x v="0"/>
    <x v="0"/>
    <s v="West"/>
    <x v="10"/>
    <s v="Oxford"/>
  </r>
  <r>
    <n v="9805"/>
    <x v="403"/>
    <x v="5"/>
    <n v="16"/>
    <n v="1"/>
    <x v="0"/>
    <x v="0"/>
    <s v="West"/>
    <x v="10"/>
    <s v="Oxford"/>
  </r>
  <r>
    <n v="9806"/>
    <x v="403"/>
    <x v="6"/>
    <n v="10"/>
    <n v="1"/>
    <x v="0"/>
    <x v="0"/>
    <s v="West"/>
    <x v="10"/>
    <s v="Oxford"/>
  </r>
  <r>
    <n v="9807"/>
    <x v="403"/>
    <x v="7"/>
    <n v="7"/>
    <n v="1"/>
    <x v="0"/>
    <x v="0"/>
    <s v="West"/>
    <x v="10"/>
    <s v="Oxford"/>
  </r>
  <r>
    <n v="9808"/>
    <x v="403"/>
    <x v="8"/>
    <n v="5"/>
    <n v="1"/>
    <x v="0"/>
    <x v="0"/>
    <s v="West"/>
    <x v="10"/>
    <s v="Oxford"/>
  </r>
  <r>
    <n v="9809"/>
    <x v="403"/>
    <x v="9"/>
    <n v="5"/>
    <n v="2"/>
    <x v="0"/>
    <x v="0"/>
    <s v="West"/>
    <x v="10"/>
    <s v="Oxford"/>
  </r>
  <r>
    <n v="9810"/>
    <x v="403"/>
    <x v="11"/>
    <n v="1"/>
    <n v="0"/>
    <x v="0"/>
    <x v="0"/>
    <s v="West"/>
    <x v="10"/>
    <s v="Oxford"/>
  </r>
  <r>
    <n v="9811"/>
    <x v="403"/>
    <x v="12"/>
    <n v="6"/>
    <n v="4"/>
    <x v="0"/>
    <x v="0"/>
    <s v="West"/>
    <x v="10"/>
    <s v="Oxford"/>
  </r>
  <r>
    <n v="9812"/>
    <x v="403"/>
    <x v="13"/>
    <n v="4"/>
    <n v="1"/>
    <x v="0"/>
    <x v="0"/>
    <s v="West"/>
    <x v="10"/>
    <s v="Oxford"/>
  </r>
  <r>
    <n v="9813"/>
    <x v="403"/>
    <x v="14"/>
    <n v="8"/>
    <n v="4"/>
    <x v="0"/>
    <x v="0"/>
    <s v="West"/>
    <x v="10"/>
    <s v="Oxford"/>
  </r>
  <r>
    <n v="9814"/>
    <x v="403"/>
    <x v="15"/>
    <n v="11"/>
    <n v="0"/>
    <x v="0"/>
    <x v="0"/>
    <s v="West"/>
    <x v="10"/>
    <s v="Oxford"/>
  </r>
  <r>
    <n v="9815"/>
    <x v="403"/>
    <x v="16"/>
    <n v="6"/>
    <n v="0"/>
    <x v="0"/>
    <x v="0"/>
    <s v="West"/>
    <x v="10"/>
    <s v="Oxford"/>
  </r>
  <r>
    <n v="9816"/>
    <x v="403"/>
    <x v="17"/>
    <n v="10"/>
    <n v="0"/>
    <x v="0"/>
    <x v="0"/>
    <s v="West"/>
    <x v="10"/>
    <s v="Oxford"/>
  </r>
  <r>
    <n v="9817"/>
    <x v="403"/>
    <x v="18"/>
    <n v="11"/>
    <n v="1"/>
    <x v="0"/>
    <x v="0"/>
    <s v="West"/>
    <x v="10"/>
    <s v="Oxford"/>
  </r>
  <r>
    <n v="9818"/>
    <x v="403"/>
    <x v="19"/>
    <n v="8"/>
    <n v="0"/>
    <x v="0"/>
    <x v="0"/>
    <s v="West"/>
    <x v="10"/>
    <s v="Oxford"/>
  </r>
  <r>
    <n v="9819"/>
    <x v="403"/>
    <x v="20"/>
    <n v="9"/>
    <n v="4"/>
    <x v="0"/>
    <x v="0"/>
    <s v="West"/>
    <x v="10"/>
    <s v="Oxford"/>
  </r>
  <r>
    <n v="9820"/>
    <x v="403"/>
    <x v="21"/>
    <n v="3"/>
    <n v="2"/>
    <x v="0"/>
    <x v="0"/>
    <s v="West"/>
    <x v="10"/>
    <s v="Oxford"/>
  </r>
  <r>
    <n v="9821"/>
    <x v="403"/>
    <x v="22"/>
    <n v="9"/>
    <n v="0"/>
    <x v="0"/>
    <x v="0"/>
    <s v="West"/>
    <x v="10"/>
    <s v="Oxford"/>
  </r>
  <r>
    <n v="9822"/>
    <x v="403"/>
    <x v="23"/>
    <n v="9"/>
    <n v="1"/>
    <x v="0"/>
    <x v="0"/>
    <s v="West"/>
    <x v="10"/>
    <s v="Oxford"/>
  </r>
  <r>
    <n v="9825"/>
    <x v="404"/>
    <x v="0"/>
    <n v="19"/>
    <n v="1"/>
    <x v="0"/>
    <x v="0"/>
    <s v="West"/>
    <x v="10"/>
    <s v="Elgin"/>
  </r>
  <r>
    <n v="9826"/>
    <x v="404"/>
    <x v="1"/>
    <n v="12"/>
    <n v="5"/>
    <x v="0"/>
    <x v="0"/>
    <s v="West"/>
    <x v="10"/>
    <s v="Elgin"/>
  </r>
  <r>
    <n v="9827"/>
    <x v="404"/>
    <x v="2"/>
    <n v="8"/>
    <n v="3"/>
    <x v="0"/>
    <x v="0"/>
    <s v="West"/>
    <x v="10"/>
    <s v="Elgin"/>
  </r>
  <r>
    <n v="9828"/>
    <x v="404"/>
    <x v="3"/>
    <n v="7"/>
    <n v="0"/>
    <x v="0"/>
    <x v="0"/>
    <s v="West"/>
    <x v="10"/>
    <s v="Elgin"/>
  </r>
  <r>
    <n v="9829"/>
    <x v="404"/>
    <x v="4"/>
    <n v="6"/>
    <n v="0"/>
    <x v="0"/>
    <x v="0"/>
    <s v="West"/>
    <x v="10"/>
    <s v="Elgin"/>
  </r>
  <r>
    <n v="9830"/>
    <x v="404"/>
    <x v="5"/>
    <n v="6"/>
    <n v="1"/>
    <x v="0"/>
    <x v="0"/>
    <s v="West"/>
    <x v="10"/>
    <s v="Elgin"/>
  </r>
  <r>
    <n v="9831"/>
    <x v="404"/>
    <x v="6"/>
    <n v="2"/>
    <n v="0"/>
    <x v="0"/>
    <x v="0"/>
    <s v="West"/>
    <x v="10"/>
    <s v="Elgin"/>
  </r>
  <r>
    <n v="9832"/>
    <x v="404"/>
    <x v="7"/>
    <n v="3"/>
    <n v="0"/>
    <x v="0"/>
    <x v="0"/>
    <s v="West"/>
    <x v="10"/>
    <s v="Elgin"/>
  </r>
  <r>
    <n v="9833"/>
    <x v="404"/>
    <x v="8"/>
    <n v="2"/>
    <n v="0"/>
    <x v="0"/>
    <x v="0"/>
    <s v="West"/>
    <x v="10"/>
    <s v="Elgin"/>
  </r>
  <r>
    <n v="9834"/>
    <x v="404"/>
    <x v="9"/>
    <n v="3"/>
    <n v="0"/>
    <x v="0"/>
    <x v="0"/>
    <s v="West"/>
    <x v="10"/>
    <s v="Elgin"/>
  </r>
  <r>
    <n v="9835"/>
    <x v="404"/>
    <x v="11"/>
    <n v="3"/>
    <n v="0"/>
    <x v="0"/>
    <x v="0"/>
    <s v="West"/>
    <x v="10"/>
    <s v="Elgin"/>
  </r>
  <r>
    <n v="9836"/>
    <x v="404"/>
    <x v="12"/>
    <n v="5"/>
    <n v="1"/>
    <x v="0"/>
    <x v="0"/>
    <s v="West"/>
    <x v="10"/>
    <s v="Elgin"/>
  </r>
  <r>
    <n v="9837"/>
    <x v="404"/>
    <x v="13"/>
    <n v="9"/>
    <n v="0"/>
    <x v="0"/>
    <x v="0"/>
    <s v="West"/>
    <x v="10"/>
    <s v="Elgin"/>
  </r>
  <r>
    <n v="9838"/>
    <x v="404"/>
    <x v="14"/>
    <n v="6"/>
    <n v="2"/>
    <x v="0"/>
    <x v="0"/>
    <s v="West"/>
    <x v="10"/>
    <s v="Elgin"/>
  </r>
  <r>
    <n v="9839"/>
    <x v="404"/>
    <x v="15"/>
    <n v="3"/>
    <n v="1"/>
    <x v="0"/>
    <x v="0"/>
    <s v="West"/>
    <x v="10"/>
    <s v="Elgin"/>
  </r>
  <r>
    <n v="9840"/>
    <x v="404"/>
    <x v="16"/>
    <n v="5"/>
    <n v="1"/>
    <x v="0"/>
    <x v="0"/>
    <s v="West"/>
    <x v="10"/>
    <s v="Elgin"/>
  </r>
  <r>
    <n v="9841"/>
    <x v="404"/>
    <x v="17"/>
    <n v="5"/>
    <n v="1"/>
    <x v="0"/>
    <x v="0"/>
    <s v="West"/>
    <x v="10"/>
    <s v="Elgin"/>
  </r>
  <r>
    <n v="9842"/>
    <x v="404"/>
    <x v="18"/>
    <n v="9"/>
    <n v="2"/>
    <x v="0"/>
    <x v="0"/>
    <s v="West"/>
    <x v="10"/>
    <s v="Elgin"/>
  </r>
  <r>
    <n v="9843"/>
    <x v="404"/>
    <x v="19"/>
    <n v="12"/>
    <n v="3"/>
    <x v="0"/>
    <x v="0"/>
    <s v="West"/>
    <x v="10"/>
    <s v="Elgin"/>
  </r>
  <r>
    <n v="9844"/>
    <x v="404"/>
    <x v="20"/>
    <n v="18"/>
    <n v="2"/>
    <x v="0"/>
    <x v="0"/>
    <s v="West"/>
    <x v="10"/>
    <s v="Elgin"/>
  </r>
  <r>
    <n v="9845"/>
    <x v="404"/>
    <x v="21"/>
    <n v="23"/>
    <n v="0"/>
    <x v="0"/>
    <x v="0"/>
    <s v="West"/>
    <x v="10"/>
    <s v="Elgin"/>
  </r>
  <r>
    <n v="9846"/>
    <x v="404"/>
    <x v="22"/>
    <n v="28"/>
    <n v="2"/>
    <x v="0"/>
    <x v="0"/>
    <s v="West"/>
    <x v="10"/>
    <s v="Elgin"/>
  </r>
  <r>
    <n v="9847"/>
    <x v="404"/>
    <x v="23"/>
    <n v="9"/>
    <n v="2"/>
    <x v="0"/>
    <x v="0"/>
    <s v="West"/>
    <x v="10"/>
    <s v="Elgin"/>
  </r>
  <r>
    <n v="9848"/>
    <x v="405"/>
    <x v="0"/>
    <n v="5"/>
    <n v="0"/>
    <x v="0"/>
    <x v="0"/>
    <s v="West"/>
    <x v="10"/>
    <s v="Elgin"/>
  </r>
  <r>
    <n v="9849"/>
    <x v="405"/>
    <x v="1"/>
    <n v="3"/>
    <n v="0"/>
    <x v="0"/>
    <x v="0"/>
    <s v="West"/>
    <x v="10"/>
    <s v="Elgin"/>
  </r>
  <r>
    <n v="9850"/>
    <x v="405"/>
    <x v="2"/>
    <n v="20"/>
    <n v="0"/>
    <x v="0"/>
    <x v="0"/>
    <s v="West"/>
    <x v="10"/>
    <s v="Elgin"/>
  </r>
  <r>
    <n v="9851"/>
    <x v="405"/>
    <x v="3"/>
    <n v="6"/>
    <n v="0"/>
    <x v="0"/>
    <x v="0"/>
    <s v="West"/>
    <x v="10"/>
    <s v="Elgin"/>
  </r>
  <r>
    <n v="9852"/>
    <x v="405"/>
    <x v="4"/>
    <n v="5"/>
    <n v="0"/>
    <x v="0"/>
    <x v="0"/>
    <s v="West"/>
    <x v="10"/>
    <s v="Elgin"/>
  </r>
  <r>
    <n v="9853"/>
    <x v="405"/>
    <x v="5"/>
    <n v="1"/>
    <n v="0"/>
    <x v="0"/>
    <x v="0"/>
    <s v="West"/>
    <x v="10"/>
    <s v="Elgin"/>
  </r>
  <r>
    <n v="9854"/>
    <x v="405"/>
    <x v="6"/>
    <n v="1"/>
    <n v="0"/>
    <x v="0"/>
    <x v="0"/>
    <s v="West"/>
    <x v="10"/>
    <s v="Elgin"/>
  </r>
  <r>
    <n v="9855"/>
    <x v="405"/>
    <x v="7"/>
    <n v="1"/>
    <n v="0"/>
    <x v="0"/>
    <x v="0"/>
    <s v="West"/>
    <x v="10"/>
    <s v="Elgin"/>
  </r>
  <r>
    <n v="9856"/>
    <x v="405"/>
    <x v="8"/>
    <n v="5"/>
    <n v="0"/>
    <x v="0"/>
    <x v="0"/>
    <s v="West"/>
    <x v="10"/>
    <s v="Elgin"/>
  </r>
  <r>
    <n v="9857"/>
    <x v="405"/>
    <x v="9"/>
    <n v="1"/>
    <n v="0"/>
    <x v="0"/>
    <x v="0"/>
    <s v="West"/>
    <x v="10"/>
    <s v="Elgin"/>
  </r>
  <r>
    <n v="9858"/>
    <x v="405"/>
    <x v="11"/>
    <n v="3"/>
    <n v="0"/>
    <x v="0"/>
    <x v="0"/>
    <s v="West"/>
    <x v="10"/>
    <s v="Elgin"/>
  </r>
  <r>
    <n v="9859"/>
    <x v="405"/>
    <x v="12"/>
    <n v="1"/>
    <n v="0"/>
    <x v="0"/>
    <x v="0"/>
    <s v="West"/>
    <x v="10"/>
    <s v="Elgin"/>
  </r>
  <r>
    <n v="9860"/>
    <x v="405"/>
    <x v="13"/>
    <n v="1"/>
    <n v="0"/>
    <x v="0"/>
    <x v="0"/>
    <s v="West"/>
    <x v="10"/>
    <s v="Elgin"/>
  </r>
  <r>
    <n v="9861"/>
    <x v="405"/>
    <x v="16"/>
    <n v="1"/>
    <n v="0"/>
    <x v="0"/>
    <x v="0"/>
    <s v="West"/>
    <x v="10"/>
    <s v="Elgin"/>
  </r>
  <r>
    <n v="9862"/>
    <x v="405"/>
    <x v="18"/>
    <n v="1"/>
    <n v="0"/>
    <x v="0"/>
    <x v="0"/>
    <s v="West"/>
    <x v="10"/>
    <s v="Elgin"/>
  </r>
  <r>
    <n v="9863"/>
    <x v="405"/>
    <x v="20"/>
    <n v="2"/>
    <n v="0"/>
    <x v="0"/>
    <x v="0"/>
    <s v="West"/>
    <x v="10"/>
    <s v="Elgin"/>
  </r>
  <r>
    <n v="9864"/>
    <x v="405"/>
    <x v="21"/>
    <n v="1"/>
    <n v="0"/>
    <x v="0"/>
    <x v="0"/>
    <s v="West"/>
    <x v="10"/>
    <s v="Elgin"/>
  </r>
  <r>
    <n v="9865"/>
    <x v="405"/>
    <x v="22"/>
    <n v="2"/>
    <n v="0"/>
    <x v="0"/>
    <x v="0"/>
    <s v="West"/>
    <x v="10"/>
    <s v="Elgin"/>
  </r>
  <r>
    <n v="9866"/>
    <x v="405"/>
    <x v="23"/>
    <n v="1"/>
    <n v="0"/>
    <x v="0"/>
    <x v="0"/>
    <s v="West"/>
    <x v="10"/>
    <s v="Elgin"/>
  </r>
  <r>
    <n v="9870"/>
    <x v="406"/>
    <x v="0"/>
    <n v="45"/>
    <n v="13"/>
    <x v="0"/>
    <x v="0"/>
    <s v="West"/>
    <x v="10"/>
    <s v="Elgin"/>
  </r>
  <r>
    <n v="9871"/>
    <x v="406"/>
    <x v="1"/>
    <n v="38"/>
    <n v="14"/>
    <x v="0"/>
    <x v="0"/>
    <s v="West"/>
    <x v="10"/>
    <s v="Elgin"/>
  </r>
  <r>
    <n v="9872"/>
    <x v="406"/>
    <x v="2"/>
    <n v="32"/>
    <n v="13"/>
    <x v="0"/>
    <x v="0"/>
    <s v="West"/>
    <x v="10"/>
    <s v="Elgin"/>
  </r>
  <r>
    <n v="9873"/>
    <x v="406"/>
    <x v="3"/>
    <n v="18"/>
    <n v="3"/>
    <x v="0"/>
    <x v="0"/>
    <s v="West"/>
    <x v="10"/>
    <s v="Elgin"/>
  </r>
  <r>
    <n v="9874"/>
    <x v="406"/>
    <x v="4"/>
    <n v="18"/>
    <n v="3"/>
    <x v="0"/>
    <x v="0"/>
    <s v="West"/>
    <x v="10"/>
    <s v="Elgin"/>
  </r>
  <r>
    <n v="9875"/>
    <x v="406"/>
    <x v="5"/>
    <n v="10"/>
    <n v="0"/>
    <x v="0"/>
    <x v="0"/>
    <s v="West"/>
    <x v="10"/>
    <s v="Elgin"/>
  </r>
  <r>
    <n v="9876"/>
    <x v="406"/>
    <x v="6"/>
    <n v="1"/>
    <n v="1"/>
    <x v="0"/>
    <x v="0"/>
    <s v="West"/>
    <x v="10"/>
    <s v="Elgin"/>
  </r>
  <r>
    <n v="9877"/>
    <x v="406"/>
    <x v="7"/>
    <n v="6"/>
    <n v="1"/>
    <x v="0"/>
    <x v="0"/>
    <s v="West"/>
    <x v="10"/>
    <s v="Elgin"/>
  </r>
  <r>
    <n v="9878"/>
    <x v="406"/>
    <x v="8"/>
    <n v="3"/>
    <n v="0"/>
    <x v="0"/>
    <x v="0"/>
    <s v="West"/>
    <x v="10"/>
    <s v="Elgin"/>
  </r>
  <r>
    <n v="9879"/>
    <x v="406"/>
    <x v="9"/>
    <n v="3"/>
    <n v="2"/>
    <x v="0"/>
    <x v="0"/>
    <s v="West"/>
    <x v="10"/>
    <s v="Elgin"/>
  </r>
  <r>
    <n v="9880"/>
    <x v="406"/>
    <x v="10"/>
    <n v="6"/>
    <n v="2"/>
    <x v="0"/>
    <x v="0"/>
    <s v="West"/>
    <x v="10"/>
    <s v="Elgin"/>
  </r>
  <r>
    <n v="9881"/>
    <x v="406"/>
    <x v="11"/>
    <n v="12"/>
    <n v="1"/>
    <x v="0"/>
    <x v="0"/>
    <s v="West"/>
    <x v="10"/>
    <s v="Elgin"/>
  </r>
  <r>
    <n v="9882"/>
    <x v="406"/>
    <x v="12"/>
    <n v="3"/>
    <n v="3"/>
    <x v="0"/>
    <x v="0"/>
    <s v="West"/>
    <x v="10"/>
    <s v="Elgin"/>
  </r>
  <r>
    <n v="9883"/>
    <x v="406"/>
    <x v="13"/>
    <n v="13"/>
    <n v="3"/>
    <x v="0"/>
    <x v="0"/>
    <s v="West"/>
    <x v="10"/>
    <s v="Elgin"/>
  </r>
  <r>
    <n v="9884"/>
    <x v="406"/>
    <x v="14"/>
    <n v="9"/>
    <n v="1"/>
    <x v="0"/>
    <x v="0"/>
    <s v="West"/>
    <x v="10"/>
    <s v="Elgin"/>
  </r>
  <r>
    <n v="9885"/>
    <x v="406"/>
    <x v="15"/>
    <n v="8"/>
    <n v="3"/>
    <x v="0"/>
    <x v="0"/>
    <s v="West"/>
    <x v="10"/>
    <s v="Elgin"/>
  </r>
  <r>
    <n v="9886"/>
    <x v="406"/>
    <x v="16"/>
    <n v="16"/>
    <n v="7"/>
    <x v="0"/>
    <x v="0"/>
    <s v="West"/>
    <x v="10"/>
    <s v="Elgin"/>
  </r>
  <r>
    <n v="9887"/>
    <x v="406"/>
    <x v="17"/>
    <n v="17"/>
    <n v="4"/>
    <x v="0"/>
    <x v="0"/>
    <s v="West"/>
    <x v="10"/>
    <s v="Elgin"/>
  </r>
  <r>
    <n v="9888"/>
    <x v="406"/>
    <x v="18"/>
    <n v="6"/>
    <n v="3"/>
    <x v="0"/>
    <x v="0"/>
    <s v="West"/>
    <x v="10"/>
    <s v="Elgin"/>
  </r>
  <r>
    <n v="9889"/>
    <x v="406"/>
    <x v="19"/>
    <n v="17"/>
    <n v="4"/>
    <x v="0"/>
    <x v="0"/>
    <s v="West"/>
    <x v="10"/>
    <s v="Elgin"/>
  </r>
  <r>
    <n v="9890"/>
    <x v="406"/>
    <x v="20"/>
    <n v="16"/>
    <n v="9"/>
    <x v="0"/>
    <x v="0"/>
    <s v="West"/>
    <x v="10"/>
    <s v="Elgin"/>
  </r>
  <r>
    <n v="9891"/>
    <x v="406"/>
    <x v="21"/>
    <n v="11"/>
    <n v="3"/>
    <x v="0"/>
    <x v="0"/>
    <s v="West"/>
    <x v="10"/>
    <s v="Elgin"/>
  </r>
  <r>
    <n v="9892"/>
    <x v="406"/>
    <x v="22"/>
    <n v="10"/>
    <n v="3"/>
    <x v="0"/>
    <x v="0"/>
    <s v="West"/>
    <x v="10"/>
    <s v="Elgin"/>
  </r>
  <r>
    <n v="9893"/>
    <x v="406"/>
    <x v="23"/>
    <n v="39"/>
    <n v="9"/>
    <x v="0"/>
    <x v="0"/>
    <s v="West"/>
    <x v="10"/>
    <s v="Elgin"/>
  </r>
  <r>
    <n v="9894"/>
    <x v="407"/>
    <x v="0"/>
    <n v="53"/>
    <n v="1"/>
    <x v="0"/>
    <x v="0"/>
    <s v="West"/>
    <x v="10"/>
    <s v="Elgin"/>
  </r>
  <r>
    <n v="9895"/>
    <x v="407"/>
    <x v="1"/>
    <n v="45"/>
    <n v="6"/>
    <x v="0"/>
    <x v="0"/>
    <s v="West"/>
    <x v="10"/>
    <s v="Elgin"/>
  </r>
  <r>
    <n v="9896"/>
    <x v="407"/>
    <x v="2"/>
    <n v="50"/>
    <n v="6"/>
    <x v="0"/>
    <x v="0"/>
    <s v="West"/>
    <x v="10"/>
    <s v="Elgin"/>
  </r>
  <r>
    <n v="9897"/>
    <x v="407"/>
    <x v="3"/>
    <n v="26"/>
    <n v="5"/>
    <x v="0"/>
    <x v="0"/>
    <s v="West"/>
    <x v="10"/>
    <s v="Elgin"/>
  </r>
  <r>
    <n v="9898"/>
    <x v="407"/>
    <x v="4"/>
    <n v="19"/>
    <n v="3"/>
    <x v="0"/>
    <x v="0"/>
    <s v="West"/>
    <x v="10"/>
    <s v="Elgin"/>
  </r>
  <r>
    <n v="9899"/>
    <x v="407"/>
    <x v="5"/>
    <n v="11"/>
    <n v="1"/>
    <x v="0"/>
    <x v="0"/>
    <s v="West"/>
    <x v="10"/>
    <s v="Elgin"/>
  </r>
  <r>
    <n v="9900"/>
    <x v="407"/>
    <x v="6"/>
    <n v="9"/>
    <n v="3"/>
    <x v="0"/>
    <x v="0"/>
    <s v="West"/>
    <x v="10"/>
    <s v="Elgin"/>
  </r>
  <r>
    <n v="9901"/>
    <x v="407"/>
    <x v="7"/>
    <n v="12"/>
    <n v="0"/>
    <x v="0"/>
    <x v="0"/>
    <s v="West"/>
    <x v="10"/>
    <s v="Elgin"/>
  </r>
  <r>
    <n v="9902"/>
    <x v="407"/>
    <x v="8"/>
    <n v="7"/>
    <n v="2"/>
    <x v="0"/>
    <x v="0"/>
    <s v="West"/>
    <x v="10"/>
    <s v="Elgin"/>
  </r>
  <r>
    <n v="9903"/>
    <x v="407"/>
    <x v="9"/>
    <n v="7"/>
    <n v="0"/>
    <x v="0"/>
    <x v="0"/>
    <s v="West"/>
    <x v="10"/>
    <s v="Elgin"/>
  </r>
  <r>
    <n v="9904"/>
    <x v="407"/>
    <x v="10"/>
    <n v="9"/>
    <n v="1"/>
    <x v="0"/>
    <x v="0"/>
    <s v="West"/>
    <x v="10"/>
    <s v="Elgin"/>
  </r>
  <r>
    <n v="9905"/>
    <x v="407"/>
    <x v="11"/>
    <n v="9"/>
    <n v="1"/>
    <x v="0"/>
    <x v="0"/>
    <s v="West"/>
    <x v="10"/>
    <s v="Elgin"/>
  </r>
  <r>
    <n v="9906"/>
    <x v="407"/>
    <x v="12"/>
    <n v="17"/>
    <n v="0"/>
    <x v="0"/>
    <x v="0"/>
    <s v="West"/>
    <x v="10"/>
    <s v="Elgin"/>
  </r>
  <r>
    <n v="9907"/>
    <x v="407"/>
    <x v="13"/>
    <n v="16"/>
    <n v="1"/>
    <x v="0"/>
    <x v="0"/>
    <s v="West"/>
    <x v="10"/>
    <s v="Elgin"/>
  </r>
  <r>
    <n v="9908"/>
    <x v="407"/>
    <x v="14"/>
    <n v="15"/>
    <n v="0"/>
    <x v="0"/>
    <x v="0"/>
    <s v="West"/>
    <x v="10"/>
    <s v="Elgin"/>
  </r>
  <r>
    <n v="9909"/>
    <x v="407"/>
    <x v="15"/>
    <n v="19"/>
    <n v="1"/>
    <x v="0"/>
    <x v="0"/>
    <s v="West"/>
    <x v="10"/>
    <s v="Elgin"/>
  </r>
  <r>
    <n v="9910"/>
    <x v="407"/>
    <x v="16"/>
    <n v="45"/>
    <n v="1"/>
    <x v="0"/>
    <x v="0"/>
    <s v="West"/>
    <x v="10"/>
    <s v="Elgin"/>
  </r>
  <r>
    <n v="9911"/>
    <x v="407"/>
    <x v="17"/>
    <n v="36"/>
    <n v="3"/>
    <x v="0"/>
    <x v="0"/>
    <s v="West"/>
    <x v="10"/>
    <s v="Elgin"/>
  </r>
  <r>
    <n v="9912"/>
    <x v="407"/>
    <x v="18"/>
    <n v="28"/>
    <n v="1"/>
    <x v="0"/>
    <x v="0"/>
    <s v="West"/>
    <x v="10"/>
    <s v="Elgin"/>
  </r>
  <r>
    <n v="9913"/>
    <x v="407"/>
    <x v="19"/>
    <n v="21"/>
    <n v="4"/>
    <x v="0"/>
    <x v="0"/>
    <s v="West"/>
    <x v="10"/>
    <s v="Elgin"/>
  </r>
  <r>
    <n v="9914"/>
    <x v="407"/>
    <x v="20"/>
    <n v="21"/>
    <n v="5"/>
    <x v="0"/>
    <x v="0"/>
    <s v="West"/>
    <x v="10"/>
    <s v="Elgin"/>
  </r>
  <r>
    <n v="9915"/>
    <x v="407"/>
    <x v="21"/>
    <n v="21"/>
    <n v="2"/>
    <x v="0"/>
    <x v="0"/>
    <s v="West"/>
    <x v="10"/>
    <s v="Elgin"/>
  </r>
  <r>
    <n v="9916"/>
    <x v="407"/>
    <x v="22"/>
    <n v="20"/>
    <n v="0"/>
    <x v="0"/>
    <x v="0"/>
    <s v="West"/>
    <x v="10"/>
    <s v="Elgin"/>
  </r>
  <r>
    <n v="9917"/>
    <x v="407"/>
    <x v="23"/>
    <n v="13"/>
    <n v="1"/>
    <x v="0"/>
    <x v="0"/>
    <s v="West"/>
    <x v="10"/>
    <s v="Elgin"/>
  </r>
  <r>
    <n v="9919"/>
    <x v="408"/>
    <x v="0"/>
    <n v="40"/>
    <n v="2"/>
    <x v="0"/>
    <x v="0"/>
    <s v="West"/>
    <x v="10"/>
    <s v="London Middlesex"/>
  </r>
  <r>
    <n v="9920"/>
    <x v="408"/>
    <x v="1"/>
    <n v="43"/>
    <n v="1"/>
    <x v="0"/>
    <x v="0"/>
    <s v="West"/>
    <x v="10"/>
    <s v="London Middlesex"/>
  </r>
  <r>
    <n v="9921"/>
    <x v="408"/>
    <x v="2"/>
    <n v="26"/>
    <n v="2"/>
    <x v="0"/>
    <x v="0"/>
    <s v="West"/>
    <x v="10"/>
    <s v="London Middlesex"/>
  </r>
  <r>
    <n v="9922"/>
    <x v="408"/>
    <x v="3"/>
    <n v="24"/>
    <n v="2"/>
    <x v="0"/>
    <x v="0"/>
    <s v="West"/>
    <x v="10"/>
    <s v="London Middlesex"/>
  </r>
  <r>
    <n v="9923"/>
    <x v="408"/>
    <x v="4"/>
    <n v="13"/>
    <n v="0"/>
    <x v="0"/>
    <x v="0"/>
    <s v="West"/>
    <x v="10"/>
    <s v="London Middlesex"/>
  </r>
  <r>
    <n v="9924"/>
    <x v="408"/>
    <x v="5"/>
    <n v="17"/>
    <n v="1"/>
    <x v="0"/>
    <x v="0"/>
    <s v="West"/>
    <x v="10"/>
    <s v="London Middlesex"/>
  </r>
  <r>
    <n v="9925"/>
    <x v="408"/>
    <x v="6"/>
    <n v="12"/>
    <n v="1"/>
    <x v="0"/>
    <x v="0"/>
    <s v="West"/>
    <x v="10"/>
    <s v="London Middlesex"/>
  </r>
  <r>
    <n v="9926"/>
    <x v="408"/>
    <x v="7"/>
    <n v="13"/>
    <n v="0"/>
    <x v="0"/>
    <x v="0"/>
    <s v="West"/>
    <x v="10"/>
    <s v="London Middlesex"/>
  </r>
  <r>
    <n v="9927"/>
    <x v="408"/>
    <x v="8"/>
    <n v="7"/>
    <n v="0"/>
    <x v="0"/>
    <x v="0"/>
    <s v="West"/>
    <x v="10"/>
    <s v="London Middlesex"/>
  </r>
  <r>
    <n v="9928"/>
    <x v="408"/>
    <x v="9"/>
    <n v="2"/>
    <n v="0"/>
    <x v="0"/>
    <x v="0"/>
    <s v="West"/>
    <x v="10"/>
    <s v="London Middlesex"/>
  </r>
  <r>
    <n v="9929"/>
    <x v="408"/>
    <x v="10"/>
    <n v="9"/>
    <n v="0"/>
    <x v="0"/>
    <x v="0"/>
    <s v="West"/>
    <x v="10"/>
    <s v="London Middlesex"/>
  </r>
  <r>
    <n v="9930"/>
    <x v="408"/>
    <x v="11"/>
    <n v="8"/>
    <n v="1"/>
    <x v="0"/>
    <x v="0"/>
    <s v="West"/>
    <x v="10"/>
    <s v="London Middlesex"/>
  </r>
  <r>
    <n v="9931"/>
    <x v="408"/>
    <x v="12"/>
    <n v="15"/>
    <n v="1"/>
    <x v="0"/>
    <x v="0"/>
    <s v="West"/>
    <x v="10"/>
    <s v="London Middlesex"/>
  </r>
  <r>
    <n v="9932"/>
    <x v="408"/>
    <x v="13"/>
    <n v="14"/>
    <n v="0"/>
    <x v="0"/>
    <x v="0"/>
    <s v="West"/>
    <x v="10"/>
    <s v="London Middlesex"/>
  </r>
  <r>
    <n v="9933"/>
    <x v="408"/>
    <x v="14"/>
    <n v="18"/>
    <n v="1"/>
    <x v="0"/>
    <x v="0"/>
    <s v="West"/>
    <x v="10"/>
    <s v="London Middlesex"/>
  </r>
  <r>
    <n v="9934"/>
    <x v="408"/>
    <x v="15"/>
    <n v="15"/>
    <n v="1"/>
    <x v="0"/>
    <x v="0"/>
    <s v="West"/>
    <x v="10"/>
    <s v="London Middlesex"/>
  </r>
  <r>
    <n v="9935"/>
    <x v="408"/>
    <x v="16"/>
    <n v="24"/>
    <n v="0"/>
    <x v="0"/>
    <x v="0"/>
    <s v="West"/>
    <x v="10"/>
    <s v="London Middlesex"/>
  </r>
  <r>
    <n v="9936"/>
    <x v="408"/>
    <x v="17"/>
    <n v="29"/>
    <n v="1"/>
    <x v="0"/>
    <x v="0"/>
    <s v="West"/>
    <x v="10"/>
    <s v="London Middlesex"/>
  </r>
  <r>
    <n v="9937"/>
    <x v="408"/>
    <x v="18"/>
    <n v="24"/>
    <n v="2"/>
    <x v="0"/>
    <x v="0"/>
    <s v="West"/>
    <x v="10"/>
    <s v="London Middlesex"/>
  </r>
  <r>
    <n v="9938"/>
    <x v="408"/>
    <x v="19"/>
    <n v="27"/>
    <n v="0"/>
    <x v="0"/>
    <x v="0"/>
    <s v="West"/>
    <x v="10"/>
    <s v="London Middlesex"/>
  </r>
  <r>
    <n v="9939"/>
    <x v="408"/>
    <x v="20"/>
    <n v="26"/>
    <n v="0"/>
    <x v="0"/>
    <x v="0"/>
    <s v="West"/>
    <x v="10"/>
    <s v="London Middlesex"/>
  </r>
  <r>
    <n v="9940"/>
    <x v="408"/>
    <x v="21"/>
    <n v="7"/>
    <n v="3"/>
    <x v="0"/>
    <x v="0"/>
    <s v="West"/>
    <x v="10"/>
    <s v="London Middlesex"/>
  </r>
  <r>
    <n v="9941"/>
    <x v="408"/>
    <x v="22"/>
    <n v="28"/>
    <n v="2"/>
    <x v="0"/>
    <x v="0"/>
    <s v="West"/>
    <x v="10"/>
    <s v="London Middlesex"/>
  </r>
  <r>
    <n v="9942"/>
    <x v="408"/>
    <x v="23"/>
    <n v="24"/>
    <n v="0"/>
    <x v="0"/>
    <x v="0"/>
    <s v="West"/>
    <x v="10"/>
    <s v="London Middlesex"/>
  </r>
  <r>
    <n v="9943"/>
    <x v="409"/>
    <x v="0"/>
    <n v="32"/>
    <n v="7"/>
    <x v="0"/>
    <x v="0"/>
    <s v="West"/>
    <x v="10"/>
    <s v="London Middlesex"/>
  </r>
  <r>
    <n v="9944"/>
    <x v="409"/>
    <x v="1"/>
    <n v="24"/>
    <n v="5"/>
    <x v="0"/>
    <x v="0"/>
    <s v="West"/>
    <x v="10"/>
    <s v="London Middlesex"/>
  </r>
  <r>
    <n v="9945"/>
    <x v="409"/>
    <x v="2"/>
    <n v="20"/>
    <n v="6"/>
    <x v="0"/>
    <x v="0"/>
    <s v="West"/>
    <x v="10"/>
    <s v="London Middlesex"/>
  </r>
  <r>
    <n v="9946"/>
    <x v="409"/>
    <x v="3"/>
    <n v="11"/>
    <n v="3"/>
    <x v="0"/>
    <x v="0"/>
    <s v="West"/>
    <x v="10"/>
    <s v="London Middlesex"/>
  </r>
  <r>
    <n v="9947"/>
    <x v="409"/>
    <x v="4"/>
    <n v="13"/>
    <n v="4"/>
    <x v="0"/>
    <x v="0"/>
    <s v="West"/>
    <x v="10"/>
    <s v="London Middlesex"/>
  </r>
  <r>
    <n v="9948"/>
    <x v="409"/>
    <x v="5"/>
    <n v="5"/>
    <n v="0"/>
    <x v="0"/>
    <x v="0"/>
    <s v="West"/>
    <x v="10"/>
    <s v="London Middlesex"/>
  </r>
  <r>
    <n v="9949"/>
    <x v="409"/>
    <x v="6"/>
    <n v="5"/>
    <n v="2"/>
    <x v="0"/>
    <x v="0"/>
    <s v="West"/>
    <x v="10"/>
    <s v="London Middlesex"/>
  </r>
  <r>
    <n v="9950"/>
    <x v="409"/>
    <x v="7"/>
    <n v="5"/>
    <n v="1"/>
    <x v="0"/>
    <x v="0"/>
    <s v="West"/>
    <x v="10"/>
    <s v="London Middlesex"/>
  </r>
  <r>
    <n v="9951"/>
    <x v="409"/>
    <x v="8"/>
    <n v="7"/>
    <n v="0"/>
    <x v="0"/>
    <x v="0"/>
    <s v="West"/>
    <x v="10"/>
    <s v="London Middlesex"/>
  </r>
  <r>
    <n v="9952"/>
    <x v="409"/>
    <x v="9"/>
    <n v="2"/>
    <n v="1"/>
    <x v="0"/>
    <x v="0"/>
    <s v="West"/>
    <x v="10"/>
    <s v="London Middlesex"/>
  </r>
  <r>
    <n v="9953"/>
    <x v="409"/>
    <x v="10"/>
    <n v="8"/>
    <n v="0"/>
    <x v="0"/>
    <x v="0"/>
    <s v="West"/>
    <x v="10"/>
    <s v="London Middlesex"/>
  </r>
  <r>
    <n v="9954"/>
    <x v="409"/>
    <x v="11"/>
    <n v="6"/>
    <n v="0"/>
    <x v="0"/>
    <x v="0"/>
    <s v="West"/>
    <x v="10"/>
    <s v="London Middlesex"/>
  </r>
  <r>
    <n v="9955"/>
    <x v="409"/>
    <x v="12"/>
    <n v="7"/>
    <n v="0"/>
    <x v="0"/>
    <x v="0"/>
    <s v="West"/>
    <x v="10"/>
    <s v="London Middlesex"/>
  </r>
  <r>
    <n v="9956"/>
    <x v="409"/>
    <x v="13"/>
    <n v="10"/>
    <n v="1"/>
    <x v="0"/>
    <x v="0"/>
    <s v="West"/>
    <x v="10"/>
    <s v="London Middlesex"/>
  </r>
  <r>
    <n v="9957"/>
    <x v="409"/>
    <x v="14"/>
    <n v="11"/>
    <n v="6"/>
    <x v="0"/>
    <x v="0"/>
    <s v="West"/>
    <x v="10"/>
    <s v="London Middlesex"/>
  </r>
  <r>
    <n v="9958"/>
    <x v="409"/>
    <x v="15"/>
    <n v="15"/>
    <n v="4"/>
    <x v="0"/>
    <x v="0"/>
    <s v="West"/>
    <x v="10"/>
    <s v="London Middlesex"/>
  </r>
  <r>
    <n v="9959"/>
    <x v="409"/>
    <x v="16"/>
    <n v="15"/>
    <n v="2"/>
    <x v="0"/>
    <x v="0"/>
    <s v="West"/>
    <x v="10"/>
    <s v="London Middlesex"/>
  </r>
  <r>
    <n v="9960"/>
    <x v="409"/>
    <x v="17"/>
    <n v="18"/>
    <n v="4"/>
    <x v="0"/>
    <x v="0"/>
    <s v="West"/>
    <x v="10"/>
    <s v="London Middlesex"/>
  </r>
  <r>
    <n v="9961"/>
    <x v="409"/>
    <x v="18"/>
    <n v="12"/>
    <n v="2"/>
    <x v="0"/>
    <x v="0"/>
    <s v="West"/>
    <x v="10"/>
    <s v="London Middlesex"/>
  </r>
  <r>
    <n v="9962"/>
    <x v="409"/>
    <x v="19"/>
    <n v="12"/>
    <n v="3"/>
    <x v="0"/>
    <x v="0"/>
    <s v="West"/>
    <x v="10"/>
    <s v="London Middlesex"/>
  </r>
  <r>
    <n v="9963"/>
    <x v="409"/>
    <x v="20"/>
    <n v="16"/>
    <n v="2"/>
    <x v="0"/>
    <x v="0"/>
    <s v="West"/>
    <x v="10"/>
    <s v="London Middlesex"/>
  </r>
  <r>
    <n v="9964"/>
    <x v="409"/>
    <x v="21"/>
    <n v="9"/>
    <n v="3"/>
    <x v="0"/>
    <x v="0"/>
    <s v="West"/>
    <x v="10"/>
    <s v="London Middlesex"/>
  </r>
  <r>
    <n v="9965"/>
    <x v="409"/>
    <x v="22"/>
    <n v="17"/>
    <n v="3"/>
    <x v="0"/>
    <x v="0"/>
    <s v="West"/>
    <x v="10"/>
    <s v="London Middlesex"/>
  </r>
  <r>
    <n v="9966"/>
    <x v="409"/>
    <x v="23"/>
    <n v="14"/>
    <n v="5"/>
    <x v="0"/>
    <x v="0"/>
    <s v="West"/>
    <x v="10"/>
    <s v="London Middlesex"/>
  </r>
  <r>
    <n v="9967"/>
    <x v="410"/>
    <x v="0"/>
    <n v="49"/>
    <n v="3"/>
    <x v="0"/>
    <x v="0"/>
    <s v="West"/>
    <x v="10"/>
    <s v="London Middlesex"/>
  </r>
  <r>
    <n v="9968"/>
    <x v="410"/>
    <x v="1"/>
    <n v="49"/>
    <n v="10"/>
    <x v="0"/>
    <x v="0"/>
    <s v="West"/>
    <x v="10"/>
    <s v="London Middlesex"/>
  </r>
  <r>
    <n v="9969"/>
    <x v="410"/>
    <x v="2"/>
    <n v="34"/>
    <n v="6"/>
    <x v="0"/>
    <x v="0"/>
    <s v="West"/>
    <x v="10"/>
    <s v="London Middlesex"/>
  </r>
  <r>
    <n v="9970"/>
    <x v="410"/>
    <x v="3"/>
    <n v="25"/>
    <n v="1"/>
    <x v="0"/>
    <x v="0"/>
    <s v="West"/>
    <x v="10"/>
    <s v="London Middlesex"/>
  </r>
  <r>
    <n v="9971"/>
    <x v="410"/>
    <x v="4"/>
    <n v="24"/>
    <n v="2"/>
    <x v="0"/>
    <x v="0"/>
    <s v="West"/>
    <x v="10"/>
    <s v="London Middlesex"/>
  </r>
  <r>
    <n v="9972"/>
    <x v="410"/>
    <x v="5"/>
    <n v="16"/>
    <n v="0"/>
    <x v="0"/>
    <x v="0"/>
    <s v="West"/>
    <x v="10"/>
    <s v="London Middlesex"/>
  </r>
  <r>
    <n v="9973"/>
    <x v="410"/>
    <x v="6"/>
    <n v="20"/>
    <n v="3"/>
    <x v="0"/>
    <x v="0"/>
    <s v="West"/>
    <x v="10"/>
    <s v="London Middlesex"/>
  </r>
  <r>
    <n v="9974"/>
    <x v="410"/>
    <x v="7"/>
    <n v="9"/>
    <n v="0"/>
    <x v="0"/>
    <x v="0"/>
    <s v="West"/>
    <x v="10"/>
    <s v="London Middlesex"/>
  </r>
  <r>
    <n v="9975"/>
    <x v="410"/>
    <x v="8"/>
    <n v="8"/>
    <n v="1"/>
    <x v="0"/>
    <x v="0"/>
    <s v="West"/>
    <x v="10"/>
    <s v="London Middlesex"/>
  </r>
  <r>
    <n v="9976"/>
    <x v="410"/>
    <x v="9"/>
    <n v="3"/>
    <n v="1"/>
    <x v="0"/>
    <x v="0"/>
    <s v="West"/>
    <x v="10"/>
    <s v="London Middlesex"/>
  </r>
  <r>
    <n v="9977"/>
    <x v="410"/>
    <x v="10"/>
    <n v="16"/>
    <n v="2"/>
    <x v="0"/>
    <x v="0"/>
    <s v="West"/>
    <x v="10"/>
    <s v="London Middlesex"/>
  </r>
  <r>
    <n v="9978"/>
    <x v="410"/>
    <x v="11"/>
    <n v="19"/>
    <n v="0"/>
    <x v="0"/>
    <x v="0"/>
    <s v="West"/>
    <x v="10"/>
    <s v="London Middlesex"/>
  </r>
  <r>
    <n v="9979"/>
    <x v="410"/>
    <x v="12"/>
    <n v="16"/>
    <n v="2"/>
    <x v="0"/>
    <x v="0"/>
    <s v="West"/>
    <x v="10"/>
    <s v="London Middlesex"/>
  </r>
  <r>
    <n v="9980"/>
    <x v="410"/>
    <x v="13"/>
    <n v="36"/>
    <n v="3"/>
    <x v="0"/>
    <x v="0"/>
    <s v="West"/>
    <x v="10"/>
    <s v="London Middlesex"/>
  </r>
  <r>
    <n v="9981"/>
    <x v="410"/>
    <x v="14"/>
    <n v="25"/>
    <n v="4"/>
    <x v="0"/>
    <x v="0"/>
    <s v="West"/>
    <x v="10"/>
    <s v="London Middlesex"/>
  </r>
  <r>
    <n v="9982"/>
    <x v="410"/>
    <x v="15"/>
    <n v="15"/>
    <n v="3"/>
    <x v="0"/>
    <x v="0"/>
    <s v="West"/>
    <x v="10"/>
    <s v="London Middlesex"/>
  </r>
  <r>
    <n v="9983"/>
    <x v="410"/>
    <x v="16"/>
    <n v="26"/>
    <n v="5"/>
    <x v="0"/>
    <x v="0"/>
    <s v="West"/>
    <x v="10"/>
    <s v="London Middlesex"/>
  </r>
  <r>
    <n v="9984"/>
    <x v="410"/>
    <x v="17"/>
    <n v="21"/>
    <n v="6"/>
    <x v="0"/>
    <x v="0"/>
    <s v="West"/>
    <x v="10"/>
    <s v="London Middlesex"/>
  </r>
  <r>
    <n v="9985"/>
    <x v="410"/>
    <x v="18"/>
    <n v="21"/>
    <n v="3"/>
    <x v="0"/>
    <x v="0"/>
    <s v="West"/>
    <x v="10"/>
    <s v="London Middlesex"/>
  </r>
  <r>
    <n v="9986"/>
    <x v="410"/>
    <x v="19"/>
    <n v="26"/>
    <n v="4"/>
    <x v="0"/>
    <x v="0"/>
    <s v="West"/>
    <x v="10"/>
    <s v="London Middlesex"/>
  </r>
  <r>
    <n v="9987"/>
    <x v="410"/>
    <x v="20"/>
    <n v="33"/>
    <n v="0"/>
    <x v="0"/>
    <x v="0"/>
    <s v="West"/>
    <x v="10"/>
    <s v="London Middlesex"/>
  </r>
  <r>
    <n v="9988"/>
    <x v="410"/>
    <x v="21"/>
    <n v="30"/>
    <n v="1"/>
    <x v="0"/>
    <x v="0"/>
    <s v="West"/>
    <x v="10"/>
    <s v="London Middlesex"/>
  </r>
  <r>
    <n v="9989"/>
    <x v="410"/>
    <x v="22"/>
    <n v="21"/>
    <n v="2"/>
    <x v="0"/>
    <x v="0"/>
    <s v="West"/>
    <x v="10"/>
    <s v="London Middlesex"/>
  </r>
  <r>
    <n v="9990"/>
    <x v="410"/>
    <x v="23"/>
    <n v="22"/>
    <n v="0"/>
    <x v="0"/>
    <x v="0"/>
    <s v="West"/>
    <x v="10"/>
    <s v="London Middlesex"/>
  </r>
  <r>
    <n v="9991"/>
    <x v="411"/>
    <x v="0"/>
    <n v="49"/>
    <n v="3"/>
    <x v="0"/>
    <x v="0"/>
    <s v="West"/>
    <x v="10"/>
    <s v="London Middlesex"/>
  </r>
  <r>
    <n v="9992"/>
    <x v="411"/>
    <x v="1"/>
    <n v="52"/>
    <n v="10"/>
    <x v="0"/>
    <x v="0"/>
    <s v="West"/>
    <x v="10"/>
    <s v="London Middlesex"/>
  </r>
  <r>
    <n v="9993"/>
    <x v="411"/>
    <x v="2"/>
    <n v="36"/>
    <n v="4"/>
    <x v="0"/>
    <x v="0"/>
    <s v="West"/>
    <x v="10"/>
    <s v="London Middlesex"/>
  </r>
  <r>
    <n v="9994"/>
    <x v="411"/>
    <x v="3"/>
    <n v="26"/>
    <n v="3"/>
    <x v="0"/>
    <x v="0"/>
    <s v="West"/>
    <x v="10"/>
    <s v="London Middlesex"/>
  </r>
  <r>
    <n v="9995"/>
    <x v="411"/>
    <x v="4"/>
    <n v="8"/>
    <n v="0"/>
    <x v="0"/>
    <x v="0"/>
    <s v="West"/>
    <x v="10"/>
    <s v="London Middlesex"/>
  </r>
  <r>
    <n v="9996"/>
    <x v="411"/>
    <x v="5"/>
    <n v="21"/>
    <n v="1"/>
    <x v="0"/>
    <x v="0"/>
    <s v="West"/>
    <x v="10"/>
    <s v="London Middlesex"/>
  </r>
  <r>
    <n v="9997"/>
    <x v="411"/>
    <x v="6"/>
    <n v="8"/>
    <n v="0"/>
    <x v="0"/>
    <x v="0"/>
    <s v="West"/>
    <x v="10"/>
    <s v="London Middlesex"/>
  </r>
  <r>
    <n v="9998"/>
    <x v="411"/>
    <x v="7"/>
    <n v="8"/>
    <n v="0"/>
    <x v="0"/>
    <x v="0"/>
    <s v="West"/>
    <x v="10"/>
    <s v="London Middlesex"/>
  </r>
  <r>
    <n v="9999"/>
    <x v="411"/>
    <x v="8"/>
    <n v="5"/>
    <n v="0"/>
    <x v="0"/>
    <x v="0"/>
    <s v="West"/>
    <x v="10"/>
    <s v="London Middlesex"/>
  </r>
  <r>
    <n v="10000"/>
    <x v="411"/>
    <x v="9"/>
    <n v="5"/>
    <n v="0"/>
    <x v="0"/>
    <x v="0"/>
    <s v="West"/>
    <x v="10"/>
    <s v="London Middlesex"/>
  </r>
  <r>
    <n v="10001"/>
    <x v="411"/>
    <x v="10"/>
    <n v="16"/>
    <n v="2"/>
    <x v="0"/>
    <x v="0"/>
    <s v="West"/>
    <x v="10"/>
    <s v="London Middlesex"/>
  </r>
  <r>
    <n v="10002"/>
    <x v="411"/>
    <x v="11"/>
    <n v="11"/>
    <n v="0"/>
    <x v="0"/>
    <x v="0"/>
    <s v="West"/>
    <x v="10"/>
    <s v="London Middlesex"/>
  </r>
  <r>
    <n v="10003"/>
    <x v="411"/>
    <x v="12"/>
    <n v="20"/>
    <n v="3"/>
    <x v="0"/>
    <x v="0"/>
    <s v="West"/>
    <x v="10"/>
    <s v="London Middlesex"/>
  </r>
  <r>
    <n v="10004"/>
    <x v="411"/>
    <x v="13"/>
    <n v="27"/>
    <n v="3"/>
    <x v="0"/>
    <x v="0"/>
    <s v="West"/>
    <x v="10"/>
    <s v="London Middlesex"/>
  </r>
  <r>
    <n v="10005"/>
    <x v="411"/>
    <x v="14"/>
    <n v="29"/>
    <n v="3"/>
    <x v="0"/>
    <x v="0"/>
    <s v="West"/>
    <x v="10"/>
    <s v="London Middlesex"/>
  </r>
  <r>
    <n v="10006"/>
    <x v="411"/>
    <x v="15"/>
    <n v="28"/>
    <n v="8"/>
    <x v="0"/>
    <x v="0"/>
    <s v="West"/>
    <x v="10"/>
    <s v="London Middlesex"/>
  </r>
  <r>
    <n v="10007"/>
    <x v="411"/>
    <x v="16"/>
    <n v="30"/>
    <n v="0"/>
    <x v="0"/>
    <x v="0"/>
    <s v="West"/>
    <x v="10"/>
    <s v="London Middlesex"/>
  </r>
  <r>
    <n v="10008"/>
    <x v="411"/>
    <x v="17"/>
    <n v="18"/>
    <n v="1"/>
    <x v="0"/>
    <x v="0"/>
    <s v="West"/>
    <x v="10"/>
    <s v="London Middlesex"/>
  </r>
  <r>
    <n v="10009"/>
    <x v="411"/>
    <x v="18"/>
    <n v="30"/>
    <n v="4"/>
    <x v="0"/>
    <x v="0"/>
    <s v="West"/>
    <x v="10"/>
    <s v="London Middlesex"/>
  </r>
  <r>
    <n v="10010"/>
    <x v="411"/>
    <x v="19"/>
    <n v="29"/>
    <n v="3"/>
    <x v="0"/>
    <x v="0"/>
    <s v="West"/>
    <x v="10"/>
    <s v="London Middlesex"/>
  </r>
  <r>
    <n v="10011"/>
    <x v="411"/>
    <x v="20"/>
    <n v="31"/>
    <n v="6"/>
    <x v="0"/>
    <x v="0"/>
    <s v="West"/>
    <x v="10"/>
    <s v="London Middlesex"/>
  </r>
  <r>
    <n v="10012"/>
    <x v="411"/>
    <x v="21"/>
    <n v="19"/>
    <n v="0"/>
    <x v="0"/>
    <x v="0"/>
    <s v="West"/>
    <x v="10"/>
    <s v="London Middlesex"/>
  </r>
  <r>
    <n v="10013"/>
    <x v="411"/>
    <x v="22"/>
    <n v="21"/>
    <n v="1"/>
    <x v="0"/>
    <x v="0"/>
    <s v="West"/>
    <x v="10"/>
    <s v="London Middlesex"/>
  </r>
  <r>
    <n v="10014"/>
    <x v="411"/>
    <x v="23"/>
    <n v="18"/>
    <n v="3"/>
    <x v="0"/>
    <x v="0"/>
    <s v="West"/>
    <x v="10"/>
    <s v="London Middlesex"/>
  </r>
  <r>
    <n v="10015"/>
    <x v="412"/>
    <x v="0"/>
    <n v="31"/>
    <n v="9"/>
    <x v="0"/>
    <x v="0"/>
    <s v="West"/>
    <x v="10"/>
    <s v="London Middlesex"/>
  </r>
  <r>
    <n v="10016"/>
    <x v="412"/>
    <x v="1"/>
    <n v="27"/>
    <n v="2"/>
    <x v="0"/>
    <x v="0"/>
    <s v="West"/>
    <x v="10"/>
    <s v="London Middlesex"/>
  </r>
  <r>
    <n v="10017"/>
    <x v="412"/>
    <x v="2"/>
    <n v="32"/>
    <n v="4"/>
    <x v="0"/>
    <x v="0"/>
    <s v="West"/>
    <x v="10"/>
    <s v="London Middlesex"/>
  </r>
  <r>
    <n v="10018"/>
    <x v="412"/>
    <x v="3"/>
    <n v="21"/>
    <n v="1"/>
    <x v="0"/>
    <x v="0"/>
    <s v="West"/>
    <x v="10"/>
    <s v="London Middlesex"/>
  </r>
  <r>
    <n v="10019"/>
    <x v="412"/>
    <x v="4"/>
    <n v="10"/>
    <n v="1"/>
    <x v="0"/>
    <x v="0"/>
    <s v="West"/>
    <x v="10"/>
    <s v="London Middlesex"/>
  </r>
  <r>
    <n v="10020"/>
    <x v="412"/>
    <x v="5"/>
    <n v="5"/>
    <n v="1"/>
    <x v="0"/>
    <x v="0"/>
    <s v="West"/>
    <x v="10"/>
    <s v="London Middlesex"/>
  </r>
  <r>
    <n v="10021"/>
    <x v="412"/>
    <x v="6"/>
    <n v="13"/>
    <n v="0"/>
    <x v="0"/>
    <x v="0"/>
    <s v="West"/>
    <x v="10"/>
    <s v="London Middlesex"/>
  </r>
  <r>
    <n v="10022"/>
    <x v="412"/>
    <x v="7"/>
    <n v="4"/>
    <n v="0"/>
    <x v="0"/>
    <x v="0"/>
    <s v="West"/>
    <x v="10"/>
    <s v="London Middlesex"/>
  </r>
  <r>
    <n v="10023"/>
    <x v="412"/>
    <x v="8"/>
    <n v="3"/>
    <n v="0"/>
    <x v="0"/>
    <x v="0"/>
    <s v="West"/>
    <x v="10"/>
    <s v="London Middlesex"/>
  </r>
  <r>
    <n v="10024"/>
    <x v="412"/>
    <x v="9"/>
    <n v="1"/>
    <n v="2"/>
    <x v="0"/>
    <x v="0"/>
    <s v="West"/>
    <x v="10"/>
    <s v="London Middlesex"/>
  </r>
  <r>
    <n v="10025"/>
    <x v="412"/>
    <x v="10"/>
    <n v="5"/>
    <n v="0"/>
    <x v="0"/>
    <x v="0"/>
    <s v="West"/>
    <x v="10"/>
    <s v="London Middlesex"/>
  </r>
  <r>
    <n v="10026"/>
    <x v="412"/>
    <x v="11"/>
    <n v="9"/>
    <n v="4"/>
    <x v="0"/>
    <x v="0"/>
    <s v="West"/>
    <x v="10"/>
    <s v="London Middlesex"/>
  </r>
  <r>
    <n v="10027"/>
    <x v="412"/>
    <x v="12"/>
    <n v="12"/>
    <n v="2"/>
    <x v="0"/>
    <x v="0"/>
    <s v="West"/>
    <x v="10"/>
    <s v="London Middlesex"/>
  </r>
  <r>
    <n v="10028"/>
    <x v="412"/>
    <x v="13"/>
    <n v="6"/>
    <n v="1"/>
    <x v="0"/>
    <x v="0"/>
    <s v="West"/>
    <x v="10"/>
    <s v="London Middlesex"/>
  </r>
  <r>
    <n v="10029"/>
    <x v="412"/>
    <x v="14"/>
    <n v="14"/>
    <n v="3"/>
    <x v="0"/>
    <x v="0"/>
    <s v="West"/>
    <x v="10"/>
    <s v="London Middlesex"/>
  </r>
  <r>
    <n v="10030"/>
    <x v="412"/>
    <x v="15"/>
    <n v="16"/>
    <n v="3"/>
    <x v="0"/>
    <x v="0"/>
    <s v="West"/>
    <x v="10"/>
    <s v="London Middlesex"/>
  </r>
  <r>
    <n v="10031"/>
    <x v="412"/>
    <x v="16"/>
    <n v="17"/>
    <n v="4"/>
    <x v="0"/>
    <x v="0"/>
    <s v="West"/>
    <x v="10"/>
    <s v="London Middlesex"/>
  </r>
  <r>
    <n v="10032"/>
    <x v="412"/>
    <x v="17"/>
    <n v="23"/>
    <n v="1"/>
    <x v="0"/>
    <x v="0"/>
    <s v="West"/>
    <x v="10"/>
    <s v="London Middlesex"/>
  </r>
  <r>
    <n v="10033"/>
    <x v="412"/>
    <x v="18"/>
    <n v="16"/>
    <n v="0"/>
    <x v="0"/>
    <x v="0"/>
    <s v="West"/>
    <x v="10"/>
    <s v="London Middlesex"/>
  </r>
  <r>
    <n v="10034"/>
    <x v="412"/>
    <x v="19"/>
    <n v="13"/>
    <n v="5"/>
    <x v="0"/>
    <x v="0"/>
    <s v="West"/>
    <x v="10"/>
    <s v="London Middlesex"/>
  </r>
  <r>
    <n v="10035"/>
    <x v="412"/>
    <x v="20"/>
    <n v="12"/>
    <n v="1"/>
    <x v="0"/>
    <x v="0"/>
    <s v="West"/>
    <x v="10"/>
    <s v="London Middlesex"/>
  </r>
  <r>
    <n v="10036"/>
    <x v="412"/>
    <x v="21"/>
    <n v="9"/>
    <n v="2"/>
    <x v="0"/>
    <x v="0"/>
    <s v="West"/>
    <x v="10"/>
    <s v="London Middlesex"/>
  </r>
  <r>
    <n v="10037"/>
    <x v="412"/>
    <x v="22"/>
    <n v="7"/>
    <n v="1"/>
    <x v="0"/>
    <x v="0"/>
    <s v="West"/>
    <x v="10"/>
    <s v="London Middlesex"/>
  </r>
  <r>
    <n v="10038"/>
    <x v="412"/>
    <x v="23"/>
    <n v="20"/>
    <n v="2"/>
    <x v="0"/>
    <x v="0"/>
    <s v="West"/>
    <x v="10"/>
    <s v="London Middlesex"/>
  </r>
  <r>
    <n v="10039"/>
    <x v="413"/>
    <x v="0"/>
    <n v="27"/>
    <n v="11"/>
    <x v="0"/>
    <x v="0"/>
    <s v="West"/>
    <x v="10"/>
    <s v="London Middlesex"/>
  </r>
  <r>
    <n v="10040"/>
    <x v="413"/>
    <x v="1"/>
    <n v="23"/>
    <n v="7"/>
    <x v="0"/>
    <x v="0"/>
    <s v="West"/>
    <x v="10"/>
    <s v="London Middlesex"/>
  </r>
  <r>
    <n v="10041"/>
    <x v="413"/>
    <x v="2"/>
    <n v="18"/>
    <n v="6"/>
    <x v="0"/>
    <x v="0"/>
    <s v="West"/>
    <x v="10"/>
    <s v="London Middlesex"/>
  </r>
  <r>
    <n v="10042"/>
    <x v="413"/>
    <x v="3"/>
    <n v="8"/>
    <n v="3"/>
    <x v="0"/>
    <x v="0"/>
    <s v="West"/>
    <x v="10"/>
    <s v="London Middlesex"/>
  </r>
  <r>
    <n v="10043"/>
    <x v="413"/>
    <x v="4"/>
    <n v="8"/>
    <n v="2"/>
    <x v="0"/>
    <x v="0"/>
    <s v="West"/>
    <x v="10"/>
    <s v="London Middlesex"/>
  </r>
  <r>
    <n v="10044"/>
    <x v="413"/>
    <x v="5"/>
    <n v="8"/>
    <n v="4"/>
    <x v="0"/>
    <x v="0"/>
    <s v="West"/>
    <x v="10"/>
    <s v="London Middlesex"/>
  </r>
  <r>
    <n v="10045"/>
    <x v="413"/>
    <x v="6"/>
    <n v="7"/>
    <n v="1"/>
    <x v="0"/>
    <x v="0"/>
    <s v="West"/>
    <x v="10"/>
    <s v="London Middlesex"/>
  </r>
  <r>
    <n v="10046"/>
    <x v="413"/>
    <x v="7"/>
    <n v="8"/>
    <n v="2"/>
    <x v="0"/>
    <x v="0"/>
    <s v="West"/>
    <x v="10"/>
    <s v="London Middlesex"/>
  </r>
  <r>
    <n v="10047"/>
    <x v="413"/>
    <x v="8"/>
    <n v="4"/>
    <n v="1"/>
    <x v="0"/>
    <x v="0"/>
    <s v="West"/>
    <x v="10"/>
    <s v="London Middlesex"/>
  </r>
  <r>
    <n v="10048"/>
    <x v="413"/>
    <x v="9"/>
    <n v="7"/>
    <n v="1"/>
    <x v="0"/>
    <x v="0"/>
    <s v="West"/>
    <x v="10"/>
    <s v="London Middlesex"/>
  </r>
  <r>
    <n v="10049"/>
    <x v="413"/>
    <x v="10"/>
    <n v="22"/>
    <n v="4"/>
    <x v="0"/>
    <x v="0"/>
    <s v="West"/>
    <x v="10"/>
    <s v="London Middlesex"/>
  </r>
  <r>
    <n v="10050"/>
    <x v="413"/>
    <x v="11"/>
    <n v="25"/>
    <n v="3"/>
    <x v="0"/>
    <x v="0"/>
    <s v="West"/>
    <x v="10"/>
    <s v="London Middlesex"/>
  </r>
  <r>
    <n v="10051"/>
    <x v="413"/>
    <x v="12"/>
    <n v="19"/>
    <n v="6"/>
    <x v="0"/>
    <x v="0"/>
    <s v="West"/>
    <x v="10"/>
    <s v="London Middlesex"/>
  </r>
  <r>
    <n v="10052"/>
    <x v="413"/>
    <x v="13"/>
    <n v="11"/>
    <n v="3"/>
    <x v="0"/>
    <x v="0"/>
    <s v="West"/>
    <x v="10"/>
    <s v="London Middlesex"/>
  </r>
  <r>
    <n v="10053"/>
    <x v="413"/>
    <x v="14"/>
    <n v="14"/>
    <n v="4"/>
    <x v="0"/>
    <x v="0"/>
    <s v="West"/>
    <x v="10"/>
    <s v="London Middlesex"/>
  </r>
  <r>
    <n v="10054"/>
    <x v="413"/>
    <x v="15"/>
    <n v="4"/>
    <n v="5"/>
    <x v="0"/>
    <x v="0"/>
    <s v="West"/>
    <x v="10"/>
    <s v="London Middlesex"/>
  </r>
  <r>
    <n v="10055"/>
    <x v="413"/>
    <x v="16"/>
    <n v="11"/>
    <n v="1"/>
    <x v="0"/>
    <x v="0"/>
    <s v="West"/>
    <x v="10"/>
    <s v="London Middlesex"/>
  </r>
  <r>
    <n v="10056"/>
    <x v="413"/>
    <x v="17"/>
    <n v="15"/>
    <n v="1"/>
    <x v="0"/>
    <x v="0"/>
    <s v="West"/>
    <x v="10"/>
    <s v="London Middlesex"/>
  </r>
  <r>
    <n v="10057"/>
    <x v="413"/>
    <x v="18"/>
    <n v="44"/>
    <n v="1"/>
    <x v="0"/>
    <x v="0"/>
    <s v="West"/>
    <x v="10"/>
    <s v="London Middlesex"/>
  </r>
  <r>
    <n v="10058"/>
    <x v="413"/>
    <x v="19"/>
    <n v="12"/>
    <n v="6"/>
    <x v="0"/>
    <x v="0"/>
    <s v="West"/>
    <x v="10"/>
    <s v="London Middlesex"/>
  </r>
  <r>
    <n v="10059"/>
    <x v="413"/>
    <x v="20"/>
    <n v="8"/>
    <n v="3"/>
    <x v="0"/>
    <x v="0"/>
    <s v="West"/>
    <x v="10"/>
    <s v="London Middlesex"/>
  </r>
  <r>
    <n v="10060"/>
    <x v="413"/>
    <x v="21"/>
    <n v="36"/>
    <n v="3"/>
    <x v="0"/>
    <x v="0"/>
    <s v="West"/>
    <x v="10"/>
    <s v="London Middlesex"/>
  </r>
  <r>
    <n v="10061"/>
    <x v="413"/>
    <x v="22"/>
    <n v="9"/>
    <n v="7"/>
    <x v="0"/>
    <x v="0"/>
    <s v="West"/>
    <x v="10"/>
    <s v="London Middlesex"/>
  </r>
  <r>
    <n v="10062"/>
    <x v="413"/>
    <x v="23"/>
    <n v="19"/>
    <n v="1"/>
    <x v="0"/>
    <x v="0"/>
    <s v="West"/>
    <x v="10"/>
    <s v="London Middlesex"/>
  </r>
  <r>
    <n v="10063"/>
    <x v="414"/>
    <x v="0"/>
    <n v="18"/>
    <n v="0"/>
    <x v="0"/>
    <x v="0"/>
    <s v="West"/>
    <x v="10"/>
    <s v="London Middlesex"/>
  </r>
  <r>
    <n v="10064"/>
    <x v="414"/>
    <x v="1"/>
    <n v="20"/>
    <n v="1"/>
    <x v="0"/>
    <x v="0"/>
    <s v="West"/>
    <x v="10"/>
    <s v="London Middlesex"/>
  </r>
  <r>
    <n v="10065"/>
    <x v="414"/>
    <x v="2"/>
    <n v="12"/>
    <n v="1"/>
    <x v="0"/>
    <x v="0"/>
    <s v="West"/>
    <x v="10"/>
    <s v="London Middlesex"/>
  </r>
  <r>
    <n v="10066"/>
    <x v="414"/>
    <x v="3"/>
    <n v="16"/>
    <n v="1"/>
    <x v="0"/>
    <x v="0"/>
    <s v="West"/>
    <x v="10"/>
    <s v="London Middlesex"/>
  </r>
  <r>
    <n v="10067"/>
    <x v="414"/>
    <x v="4"/>
    <n v="8"/>
    <n v="0"/>
    <x v="0"/>
    <x v="0"/>
    <s v="West"/>
    <x v="10"/>
    <s v="London Middlesex"/>
  </r>
  <r>
    <n v="10068"/>
    <x v="414"/>
    <x v="5"/>
    <n v="3"/>
    <n v="0"/>
    <x v="0"/>
    <x v="0"/>
    <s v="West"/>
    <x v="10"/>
    <s v="London Middlesex"/>
  </r>
  <r>
    <n v="10069"/>
    <x v="414"/>
    <x v="6"/>
    <n v="11"/>
    <n v="0"/>
    <x v="0"/>
    <x v="0"/>
    <s v="West"/>
    <x v="10"/>
    <s v="London Middlesex"/>
  </r>
  <r>
    <n v="10070"/>
    <x v="414"/>
    <x v="7"/>
    <n v="2"/>
    <n v="0"/>
    <x v="0"/>
    <x v="0"/>
    <s v="West"/>
    <x v="10"/>
    <s v="London Middlesex"/>
  </r>
  <r>
    <n v="10071"/>
    <x v="414"/>
    <x v="8"/>
    <n v="6"/>
    <n v="0"/>
    <x v="0"/>
    <x v="0"/>
    <s v="West"/>
    <x v="10"/>
    <s v="London Middlesex"/>
  </r>
  <r>
    <n v="10072"/>
    <x v="414"/>
    <x v="10"/>
    <n v="3"/>
    <n v="0"/>
    <x v="0"/>
    <x v="0"/>
    <s v="West"/>
    <x v="10"/>
    <s v="London Middlesex"/>
  </r>
  <r>
    <n v="10073"/>
    <x v="414"/>
    <x v="11"/>
    <n v="7"/>
    <n v="0"/>
    <x v="0"/>
    <x v="0"/>
    <s v="West"/>
    <x v="10"/>
    <s v="London Middlesex"/>
  </r>
  <r>
    <n v="10074"/>
    <x v="414"/>
    <x v="12"/>
    <n v="11"/>
    <n v="0"/>
    <x v="0"/>
    <x v="0"/>
    <s v="West"/>
    <x v="10"/>
    <s v="London Middlesex"/>
  </r>
  <r>
    <n v="10075"/>
    <x v="414"/>
    <x v="13"/>
    <n v="5"/>
    <n v="0"/>
    <x v="0"/>
    <x v="0"/>
    <s v="West"/>
    <x v="10"/>
    <s v="London Middlesex"/>
  </r>
  <r>
    <n v="10076"/>
    <x v="414"/>
    <x v="14"/>
    <n v="12"/>
    <n v="0"/>
    <x v="0"/>
    <x v="0"/>
    <s v="West"/>
    <x v="10"/>
    <s v="London Middlesex"/>
  </r>
  <r>
    <n v="10077"/>
    <x v="414"/>
    <x v="15"/>
    <n v="26"/>
    <n v="0"/>
    <x v="0"/>
    <x v="0"/>
    <s v="West"/>
    <x v="10"/>
    <s v="London Middlesex"/>
  </r>
  <r>
    <n v="10078"/>
    <x v="414"/>
    <x v="16"/>
    <n v="15"/>
    <n v="0"/>
    <x v="0"/>
    <x v="0"/>
    <s v="West"/>
    <x v="10"/>
    <s v="London Middlesex"/>
  </r>
  <r>
    <n v="10079"/>
    <x v="414"/>
    <x v="17"/>
    <n v="9"/>
    <n v="0"/>
    <x v="0"/>
    <x v="0"/>
    <s v="West"/>
    <x v="10"/>
    <s v="London Middlesex"/>
  </r>
  <r>
    <n v="10080"/>
    <x v="414"/>
    <x v="18"/>
    <n v="10"/>
    <n v="1"/>
    <x v="0"/>
    <x v="0"/>
    <s v="West"/>
    <x v="10"/>
    <s v="London Middlesex"/>
  </r>
  <r>
    <n v="10081"/>
    <x v="414"/>
    <x v="19"/>
    <n v="8"/>
    <n v="0"/>
    <x v="0"/>
    <x v="0"/>
    <s v="West"/>
    <x v="10"/>
    <s v="London Middlesex"/>
  </r>
  <r>
    <n v="10082"/>
    <x v="414"/>
    <x v="20"/>
    <n v="5"/>
    <n v="0"/>
    <x v="0"/>
    <x v="0"/>
    <s v="West"/>
    <x v="10"/>
    <s v="London Middlesex"/>
  </r>
  <r>
    <n v="10083"/>
    <x v="414"/>
    <x v="21"/>
    <n v="5"/>
    <n v="0"/>
    <x v="0"/>
    <x v="0"/>
    <s v="West"/>
    <x v="10"/>
    <s v="London Middlesex"/>
  </r>
  <r>
    <n v="10084"/>
    <x v="414"/>
    <x v="22"/>
    <n v="3"/>
    <n v="0"/>
    <x v="0"/>
    <x v="0"/>
    <s v="West"/>
    <x v="10"/>
    <s v="London Middlesex"/>
  </r>
  <r>
    <n v="10085"/>
    <x v="415"/>
    <x v="0"/>
    <n v="47"/>
    <n v="3"/>
    <x v="0"/>
    <x v="0"/>
    <s v="West"/>
    <x v="10"/>
    <s v="London Middlesex"/>
  </r>
  <r>
    <n v="10086"/>
    <x v="415"/>
    <x v="1"/>
    <n v="32"/>
    <n v="4"/>
    <x v="0"/>
    <x v="0"/>
    <s v="West"/>
    <x v="10"/>
    <s v="London Middlesex"/>
  </r>
  <r>
    <n v="10087"/>
    <x v="415"/>
    <x v="2"/>
    <n v="25"/>
    <n v="4"/>
    <x v="0"/>
    <x v="0"/>
    <s v="West"/>
    <x v="10"/>
    <s v="London Middlesex"/>
  </r>
  <r>
    <n v="10088"/>
    <x v="415"/>
    <x v="3"/>
    <n v="22"/>
    <n v="3"/>
    <x v="0"/>
    <x v="0"/>
    <s v="West"/>
    <x v="10"/>
    <s v="London Middlesex"/>
  </r>
  <r>
    <n v="10089"/>
    <x v="415"/>
    <x v="4"/>
    <n v="15"/>
    <n v="3"/>
    <x v="0"/>
    <x v="0"/>
    <s v="West"/>
    <x v="10"/>
    <s v="London Middlesex"/>
  </r>
  <r>
    <n v="10090"/>
    <x v="415"/>
    <x v="5"/>
    <n v="15"/>
    <n v="0"/>
    <x v="0"/>
    <x v="0"/>
    <s v="West"/>
    <x v="10"/>
    <s v="London Middlesex"/>
  </r>
  <r>
    <n v="10091"/>
    <x v="415"/>
    <x v="6"/>
    <n v="12"/>
    <n v="1"/>
    <x v="0"/>
    <x v="0"/>
    <s v="West"/>
    <x v="10"/>
    <s v="London Middlesex"/>
  </r>
  <r>
    <n v="10092"/>
    <x v="415"/>
    <x v="7"/>
    <n v="8"/>
    <n v="0"/>
    <x v="0"/>
    <x v="0"/>
    <s v="West"/>
    <x v="10"/>
    <s v="London Middlesex"/>
  </r>
  <r>
    <n v="10093"/>
    <x v="415"/>
    <x v="8"/>
    <n v="7"/>
    <n v="0"/>
    <x v="0"/>
    <x v="0"/>
    <s v="West"/>
    <x v="10"/>
    <s v="London Middlesex"/>
  </r>
  <r>
    <n v="10094"/>
    <x v="415"/>
    <x v="9"/>
    <n v="4"/>
    <n v="3"/>
    <x v="0"/>
    <x v="0"/>
    <s v="West"/>
    <x v="10"/>
    <s v="London Middlesex"/>
  </r>
  <r>
    <n v="10095"/>
    <x v="415"/>
    <x v="10"/>
    <n v="7"/>
    <n v="0"/>
    <x v="0"/>
    <x v="0"/>
    <s v="West"/>
    <x v="10"/>
    <s v="London Middlesex"/>
  </r>
  <r>
    <n v="10096"/>
    <x v="415"/>
    <x v="11"/>
    <n v="4"/>
    <n v="3"/>
    <x v="0"/>
    <x v="0"/>
    <s v="West"/>
    <x v="10"/>
    <s v="London Middlesex"/>
  </r>
  <r>
    <n v="10097"/>
    <x v="415"/>
    <x v="12"/>
    <n v="15"/>
    <n v="1"/>
    <x v="0"/>
    <x v="0"/>
    <s v="West"/>
    <x v="10"/>
    <s v="London Middlesex"/>
  </r>
  <r>
    <n v="10098"/>
    <x v="415"/>
    <x v="13"/>
    <n v="12"/>
    <n v="2"/>
    <x v="0"/>
    <x v="0"/>
    <s v="West"/>
    <x v="10"/>
    <s v="London Middlesex"/>
  </r>
  <r>
    <n v="10099"/>
    <x v="415"/>
    <x v="14"/>
    <n v="20"/>
    <n v="1"/>
    <x v="0"/>
    <x v="0"/>
    <s v="West"/>
    <x v="10"/>
    <s v="London Middlesex"/>
  </r>
  <r>
    <n v="10100"/>
    <x v="415"/>
    <x v="15"/>
    <n v="18"/>
    <n v="9"/>
    <x v="0"/>
    <x v="0"/>
    <s v="West"/>
    <x v="10"/>
    <s v="London Middlesex"/>
  </r>
  <r>
    <n v="10101"/>
    <x v="415"/>
    <x v="16"/>
    <n v="13"/>
    <n v="4"/>
    <x v="0"/>
    <x v="0"/>
    <s v="West"/>
    <x v="10"/>
    <s v="London Middlesex"/>
  </r>
  <r>
    <n v="10102"/>
    <x v="415"/>
    <x v="17"/>
    <n v="22"/>
    <n v="1"/>
    <x v="0"/>
    <x v="0"/>
    <s v="West"/>
    <x v="10"/>
    <s v="London Middlesex"/>
  </r>
  <r>
    <n v="10103"/>
    <x v="415"/>
    <x v="18"/>
    <n v="19"/>
    <n v="2"/>
    <x v="0"/>
    <x v="0"/>
    <s v="West"/>
    <x v="10"/>
    <s v="London Middlesex"/>
  </r>
  <r>
    <n v="10104"/>
    <x v="415"/>
    <x v="19"/>
    <n v="20"/>
    <n v="4"/>
    <x v="0"/>
    <x v="0"/>
    <s v="West"/>
    <x v="10"/>
    <s v="London Middlesex"/>
  </r>
  <r>
    <n v="10105"/>
    <x v="415"/>
    <x v="20"/>
    <n v="28"/>
    <n v="2"/>
    <x v="0"/>
    <x v="0"/>
    <s v="West"/>
    <x v="10"/>
    <s v="London Middlesex"/>
  </r>
  <r>
    <n v="10106"/>
    <x v="415"/>
    <x v="21"/>
    <n v="21"/>
    <n v="2"/>
    <x v="0"/>
    <x v="0"/>
    <s v="West"/>
    <x v="10"/>
    <s v="London Middlesex"/>
  </r>
  <r>
    <n v="10107"/>
    <x v="415"/>
    <x v="22"/>
    <n v="11"/>
    <n v="1"/>
    <x v="0"/>
    <x v="0"/>
    <s v="West"/>
    <x v="10"/>
    <s v="London Middlesex"/>
  </r>
  <r>
    <n v="10108"/>
    <x v="415"/>
    <x v="23"/>
    <n v="17"/>
    <n v="4"/>
    <x v="0"/>
    <x v="0"/>
    <s v="West"/>
    <x v="10"/>
    <s v="London Middlesex"/>
  </r>
  <r>
    <n v="10109"/>
    <x v="416"/>
    <x v="0"/>
    <n v="28"/>
    <n v="12"/>
    <x v="0"/>
    <x v="0"/>
    <s v="West"/>
    <x v="10"/>
    <s v="London Middlesex"/>
  </r>
  <r>
    <n v="10110"/>
    <x v="416"/>
    <x v="1"/>
    <n v="37"/>
    <n v="30"/>
    <x v="0"/>
    <x v="0"/>
    <s v="West"/>
    <x v="10"/>
    <s v="London Middlesex"/>
  </r>
  <r>
    <n v="10111"/>
    <x v="416"/>
    <x v="2"/>
    <n v="19"/>
    <n v="36"/>
    <x v="0"/>
    <x v="0"/>
    <s v="West"/>
    <x v="10"/>
    <s v="London Middlesex"/>
  </r>
  <r>
    <n v="10112"/>
    <x v="416"/>
    <x v="3"/>
    <n v="16"/>
    <n v="8"/>
    <x v="0"/>
    <x v="0"/>
    <s v="West"/>
    <x v="10"/>
    <s v="London Middlesex"/>
  </r>
  <r>
    <n v="10113"/>
    <x v="416"/>
    <x v="4"/>
    <n v="18"/>
    <n v="6"/>
    <x v="0"/>
    <x v="0"/>
    <s v="West"/>
    <x v="10"/>
    <s v="London Middlesex"/>
  </r>
  <r>
    <n v="10114"/>
    <x v="416"/>
    <x v="5"/>
    <n v="13"/>
    <n v="8"/>
    <x v="0"/>
    <x v="0"/>
    <s v="West"/>
    <x v="10"/>
    <s v="London Middlesex"/>
  </r>
  <r>
    <n v="10115"/>
    <x v="416"/>
    <x v="6"/>
    <n v="11"/>
    <n v="4"/>
    <x v="0"/>
    <x v="0"/>
    <s v="West"/>
    <x v="10"/>
    <s v="London Middlesex"/>
  </r>
  <r>
    <n v="10116"/>
    <x v="416"/>
    <x v="7"/>
    <n v="9"/>
    <n v="7"/>
    <x v="0"/>
    <x v="0"/>
    <s v="West"/>
    <x v="10"/>
    <s v="London Middlesex"/>
  </r>
  <r>
    <n v="10117"/>
    <x v="416"/>
    <x v="8"/>
    <n v="5"/>
    <n v="1"/>
    <x v="0"/>
    <x v="0"/>
    <s v="West"/>
    <x v="10"/>
    <s v="London Middlesex"/>
  </r>
  <r>
    <n v="10118"/>
    <x v="416"/>
    <x v="9"/>
    <n v="5"/>
    <n v="1"/>
    <x v="0"/>
    <x v="0"/>
    <s v="West"/>
    <x v="10"/>
    <s v="London Middlesex"/>
  </r>
  <r>
    <n v="10119"/>
    <x v="416"/>
    <x v="10"/>
    <n v="5"/>
    <n v="4"/>
    <x v="0"/>
    <x v="0"/>
    <s v="West"/>
    <x v="10"/>
    <s v="London Middlesex"/>
  </r>
  <r>
    <n v="10120"/>
    <x v="416"/>
    <x v="11"/>
    <n v="7"/>
    <n v="2"/>
    <x v="0"/>
    <x v="0"/>
    <s v="West"/>
    <x v="10"/>
    <s v="London Middlesex"/>
  </r>
  <r>
    <n v="10121"/>
    <x v="416"/>
    <x v="12"/>
    <n v="10"/>
    <n v="18"/>
    <x v="0"/>
    <x v="0"/>
    <s v="West"/>
    <x v="10"/>
    <s v="London Middlesex"/>
  </r>
  <r>
    <n v="10122"/>
    <x v="416"/>
    <x v="13"/>
    <n v="13"/>
    <n v="55"/>
    <x v="0"/>
    <x v="0"/>
    <s v="West"/>
    <x v="10"/>
    <s v="London Middlesex"/>
  </r>
  <r>
    <n v="10123"/>
    <x v="416"/>
    <x v="14"/>
    <n v="23"/>
    <n v="36"/>
    <x v="0"/>
    <x v="0"/>
    <s v="West"/>
    <x v="10"/>
    <s v="London Middlesex"/>
  </r>
  <r>
    <n v="10124"/>
    <x v="416"/>
    <x v="15"/>
    <n v="17"/>
    <n v="43"/>
    <x v="0"/>
    <x v="0"/>
    <s v="West"/>
    <x v="10"/>
    <s v="London Middlesex"/>
  </r>
  <r>
    <n v="10125"/>
    <x v="416"/>
    <x v="16"/>
    <n v="19"/>
    <n v="26"/>
    <x v="0"/>
    <x v="0"/>
    <s v="West"/>
    <x v="10"/>
    <s v="London Middlesex"/>
  </r>
  <r>
    <n v="10126"/>
    <x v="416"/>
    <x v="17"/>
    <n v="13"/>
    <n v="35"/>
    <x v="0"/>
    <x v="0"/>
    <s v="West"/>
    <x v="10"/>
    <s v="London Middlesex"/>
  </r>
  <r>
    <n v="10127"/>
    <x v="416"/>
    <x v="18"/>
    <n v="42"/>
    <n v="53"/>
    <x v="0"/>
    <x v="0"/>
    <s v="West"/>
    <x v="10"/>
    <s v="London Middlesex"/>
  </r>
  <r>
    <n v="10128"/>
    <x v="416"/>
    <x v="19"/>
    <n v="50"/>
    <n v="41"/>
    <x v="0"/>
    <x v="0"/>
    <s v="West"/>
    <x v="10"/>
    <s v="London Middlesex"/>
  </r>
  <r>
    <n v="10129"/>
    <x v="416"/>
    <x v="20"/>
    <n v="20"/>
    <n v="35"/>
    <x v="0"/>
    <x v="0"/>
    <s v="West"/>
    <x v="10"/>
    <s v="London Middlesex"/>
  </r>
  <r>
    <n v="10130"/>
    <x v="416"/>
    <x v="21"/>
    <n v="20"/>
    <n v="40"/>
    <x v="0"/>
    <x v="0"/>
    <s v="West"/>
    <x v="10"/>
    <s v="London Middlesex"/>
  </r>
  <r>
    <n v="10131"/>
    <x v="416"/>
    <x v="22"/>
    <n v="6"/>
    <n v="38"/>
    <x v="0"/>
    <x v="0"/>
    <s v="West"/>
    <x v="10"/>
    <s v="London Middlesex"/>
  </r>
  <r>
    <n v="10132"/>
    <x v="416"/>
    <x v="23"/>
    <n v="13"/>
    <n v="58"/>
    <x v="0"/>
    <x v="0"/>
    <s v="West"/>
    <x v="10"/>
    <s v="London Middlesex"/>
  </r>
  <r>
    <n v="10133"/>
    <x v="417"/>
    <x v="0"/>
    <n v="86"/>
    <n v="12"/>
    <x v="0"/>
    <x v="0"/>
    <s v="West"/>
    <x v="10"/>
    <s v="London Middlesex"/>
  </r>
  <r>
    <n v="10134"/>
    <x v="417"/>
    <x v="1"/>
    <n v="87"/>
    <n v="14"/>
    <x v="0"/>
    <x v="0"/>
    <s v="West"/>
    <x v="10"/>
    <s v="London Middlesex"/>
  </r>
  <r>
    <n v="10135"/>
    <x v="417"/>
    <x v="2"/>
    <n v="70"/>
    <n v="16"/>
    <x v="0"/>
    <x v="0"/>
    <s v="West"/>
    <x v="10"/>
    <s v="London Middlesex"/>
  </r>
  <r>
    <n v="10136"/>
    <x v="417"/>
    <x v="3"/>
    <n v="47"/>
    <n v="5"/>
    <x v="0"/>
    <x v="0"/>
    <s v="West"/>
    <x v="10"/>
    <s v="London Middlesex"/>
  </r>
  <r>
    <n v="10137"/>
    <x v="417"/>
    <x v="4"/>
    <n v="32"/>
    <n v="8"/>
    <x v="0"/>
    <x v="0"/>
    <s v="West"/>
    <x v="10"/>
    <s v="London Middlesex"/>
  </r>
  <r>
    <n v="10138"/>
    <x v="417"/>
    <x v="5"/>
    <n v="32"/>
    <n v="1"/>
    <x v="0"/>
    <x v="0"/>
    <s v="West"/>
    <x v="10"/>
    <s v="London Middlesex"/>
  </r>
  <r>
    <n v="10139"/>
    <x v="417"/>
    <x v="6"/>
    <n v="38"/>
    <n v="6"/>
    <x v="0"/>
    <x v="0"/>
    <s v="West"/>
    <x v="10"/>
    <s v="London Middlesex"/>
  </r>
  <r>
    <n v="10140"/>
    <x v="417"/>
    <x v="7"/>
    <n v="25"/>
    <n v="2"/>
    <x v="0"/>
    <x v="0"/>
    <s v="West"/>
    <x v="10"/>
    <s v="London Middlesex"/>
  </r>
  <r>
    <n v="10141"/>
    <x v="417"/>
    <x v="8"/>
    <n v="10"/>
    <n v="5"/>
    <x v="0"/>
    <x v="0"/>
    <s v="West"/>
    <x v="10"/>
    <s v="London Middlesex"/>
  </r>
  <r>
    <n v="10142"/>
    <x v="417"/>
    <x v="9"/>
    <n v="14"/>
    <n v="2"/>
    <x v="0"/>
    <x v="0"/>
    <s v="West"/>
    <x v="10"/>
    <s v="London Middlesex"/>
  </r>
  <r>
    <n v="10143"/>
    <x v="417"/>
    <x v="10"/>
    <n v="35"/>
    <n v="5"/>
    <x v="0"/>
    <x v="0"/>
    <s v="West"/>
    <x v="10"/>
    <s v="London Middlesex"/>
  </r>
  <r>
    <n v="10144"/>
    <x v="417"/>
    <x v="11"/>
    <n v="19"/>
    <n v="0"/>
    <x v="0"/>
    <x v="0"/>
    <s v="West"/>
    <x v="10"/>
    <s v="London Middlesex"/>
  </r>
  <r>
    <n v="10145"/>
    <x v="417"/>
    <x v="12"/>
    <n v="19"/>
    <n v="10"/>
    <x v="0"/>
    <x v="0"/>
    <s v="West"/>
    <x v="10"/>
    <s v="London Middlesex"/>
  </r>
  <r>
    <n v="10146"/>
    <x v="417"/>
    <x v="13"/>
    <n v="45"/>
    <n v="10"/>
    <x v="0"/>
    <x v="0"/>
    <s v="West"/>
    <x v="10"/>
    <s v="London Middlesex"/>
  </r>
  <r>
    <n v="10147"/>
    <x v="417"/>
    <x v="14"/>
    <n v="50"/>
    <n v="9"/>
    <x v="0"/>
    <x v="0"/>
    <s v="West"/>
    <x v="10"/>
    <s v="London Middlesex"/>
  </r>
  <r>
    <n v="10148"/>
    <x v="417"/>
    <x v="15"/>
    <n v="40"/>
    <n v="9"/>
    <x v="0"/>
    <x v="0"/>
    <s v="West"/>
    <x v="10"/>
    <s v="London Middlesex"/>
  </r>
  <r>
    <n v="10149"/>
    <x v="417"/>
    <x v="16"/>
    <n v="30"/>
    <n v="6"/>
    <x v="0"/>
    <x v="0"/>
    <s v="West"/>
    <x v="10"/>
    <s v="London Middlesex"/>
  </r>
  <r>
    <n v="10150"/>
    <x v="417"/>
    <x v="17"/>
    <n v="42"/>
    <n v="7"/>
    <x v="0"/>
    <x v="0"/>
    <s v="West"/>
    <x v="10"/>
    <s v="London Middlesex"/>
  </r>
  <r>
    <n v="10151"/>
    <x v="417"/>
    <x v="18"/>
    <n v="29"/>
    <n v="5"/>
    <x v="0"/>
    <x v="0"/>
    <s v="West"/>
    <x v="10"/>
    <s v="London Middlesex"/>
  </r>
  <r>
    <n v="10152"/>
    <x v="417"/>
    <x v="19"/>
    <n v="27"/>
    <n v="13"/>
    <x v="0"/>
    <x v="0"/>
    <s v="West"/>
    <x v="10"/>
    <s v="London Middlesex"/>
  </r>
  <r>
    <n v="10153"/>
    <x v="417"/>
    <x v="20"/>
    <n v="27"/>
    <n v="6"/>
    <x v="0"/>
    <x v="0"/>
    <s v="West"/>
    <x v="10"/>
    <s v="London Middlesex"/>
  </r>
  <r>
    <n v="10154"/>
    <x v="417"/>
    <x v="21"/>
    <n v="23"/>
    <n v="2"/>
    <x v="0"/>
    <x v="0"/>
    <s v="West"/>
    <x v="10"/>
    <s v="London Middlesex"/>
  </r>
  <r>
    <n v="10155"/>
    <x v="417"/>
    <x v="22"/>
    <n v="24"/>
    <n v="4"/>
    <x v="0"/>
    <x v="0"/>
    <s v="West"/>
    <x v="10"/>
    <s v="London Middlesex"/>
  </r>
  <r>
    <n v="10156"/>
    <x v="417"/>
    <x v="23"/>
    <n v="24"/>
    <n v="11"/>
    <x v="0"/>
    <x v="0"/>
    <s v="West"/>
    <x v="10"/>
    <s v="London Middlesex"/>
  </r>
  <r>
    <n v="10157"/>
    <x v="418"/>
    <x v="0"/>
    <n v="66"/>
    <n v="10"/>
    <x v="0"/>
    <x v="0"/>
    <s v="West"/>
    <x v="10"/>
    <s v="London Middlesex"/>
  </r>
  <r>
    <n v="10158"/>
    <x v="418"/>
    <x v="1"/>
    <n v="53"/>
    <n v="9"/>
    <x v="0"/>
    <x v="0"/>
    <s v="West"/>
    <x v="10"/>
    <s v="London Middlesex"/>
  </r>
  <r>
    <n v="10159"/>
    <x v="418"/>
    <x v="2"/>
    <n v="44"/>
    <n v="4"/>
    <x v="0"/>
    <x v="0"/>
    <s v="West"/>
    <x v="10"/>
    <s v="London Middlesex"/>
  </r>
  <r>
    <n v="10160"/>
    <x v="418"/>
    <x v="3"/>
    <n v="37"/>
    <n v="5"/>
    <x v="0"/>
    <x v="0"/>
    <s v="West"/>
    <x v="10"/>
    <s v="London Middlesex"/>
  </r>
  <r>
    <n v="10161"/>
    <x v="418"/>
    <x v="4"/>
    <n v="36"/>
    <n v="7"/>
    <x v="0"/>
    <x v="0"/>
    <s v="West"/>
    <x v="10"/>
    <s v="London Middlesex"/>
  </r>
  <r>
    <n v="10162"/>
    <x v="418"/>
    <x v="5"/>
    <n v="22"/>
    <n v="7"/>
    <x v="0"/>
    <x v="0"/>
    <s v="West"/>
    <x v="10"/>
    <s v="London Middlesex"/>
  </r>
  <r>
    <n v="10163"/>
    <x v="418"/>
    <x v="6"/>
    <n v="25"/>
    <n v="1"/>
    <x v="0"/>
    <x v="0"/>
    <s v="West"/>
    <x v="10"/>
    <s v="London Middlesex"/>
  </r>
  <r>
    <n v="10164"/>
    <x v="418"/>
    <x v="7"/>
    <n v="22"/>
    <n v="3"/>
    <x v="0"/>
    <x v="0"/>
    <s v="West"/>
    <x v="10"/>
    <s v="London Middlesex"/>
  </r>
  <r>
    <n v="10165"/>
    <x v="418"/>
    <x v="8"/>
    <n v="7"/>
    <n v="3"/>
    <x v="0"/>
    <x v="0"/>
    <s v="West"/>
    <x v="10"/>
    <s v="London Middlesex"/>
  </r>
  <r>
    <n v="10166"/>
    <x v="418"/>
    <x v="9"/>
    <n v="13"/>
    <n v="0"/>
    <x v="0"/>
    <x v="0"/>
    <s v="West"/>
    <x v="10"/>
    <s v="London Middlesex"/>
  </r>
  <r>
    <n v="10167"/>
    <x v="418"/>
    <x v="10"/>
    <n v="11"/>
    <n v="3"/>
    <x v="0"/>
    <x v="0"/>
    <s v="West"/>
    <x v="10"/>
    <s v="London Middlesex"/>
  </r>
  <r>
    <n v="10168"/>
    <x v="418"/>
    <x v="11"/>
    <n v="18"/>
    <n v="2"/>
    <x v="0"/>
    <x v="0"/>
    <s v="West"/>
    <x v="10"/>
    <s v="London Middlesex"/>
  </r>
  <r>
    <n v="10169"/>
    <x v="418"/>
    <x v="12"/>
    <n v="28"/>
    <n v="6"/>
    <x v="0"/>
    <x v="0"/>
    <s v="West"/>
    <x v="10"/>
    <s v="London Middlesex"/>
  </r>
  <r>
    <n v="10170"/>
    <x v="418"/>
    <x v="13"/>
    <n v="25"/>
    <n v="7"/>
    <x v="0"/>
    <x v="0"/>
    <s v="West"/>
    <x v="10"/>
    <s v="London Middlesex"/>
  </r>
  <r>
    <n v="10171"/>
    <x v="418"/>
    <x v="14"/>
    <n v="25"/>
    <n v="6"/>
    <x v="0"/>
    <x v="0"/>
    <s v="West"/>
    <x v="10"/>
    <s v="London Middlesex"/>
  </r>
  <r>
    <n v="10172"/>
    <x v="418"/>
    <x v="15"/>
    <n v="30"/>
    <n v="6"/>
    <x v="0"/>
    <x v="0"/>
    <s v="West"/>
    <x v="10"/>
    <s v="London Middlesex"/>
  </r>
  <r>
    <n v="10173"/>
    <x v="418"/>
    <x v="16"/>
    <n v="46"/>
    <n v="6"/>
    <x v="0"/>
    <x v="0"/>
    <s v="West"/>
    <x v="10"/>
    <s v="London Middlesex"/>
  </r>
  <r>
    <n v="10174"/>
    <x v="418"/>
    <x v="17"/>
    <n v="55"/>
    <n v="10"/>
    <x v="0"/>
    <x v="0"/>
    <s v="West"/>
    <x v="10"/>
    <s v="London Middlesex"/>
  </r>
  <r>
    <n v="10175"/>
    <x v="418"/>
    <x v="18"/>
    <n v="82"/>
    <n v="11"/>
    <x v="0"/>
    <x v="0"/>
    <s v="West"/>
    <x v="10"/>
    <s v="London Middlesex"/>
  </r>
  <r>
    <n v="10176"/>
    <x v="418"/>
    <x v="19"/>
    <n v="58"/>
    <n v="11"/>
    <x v="0"/>
    <x v="0"/>
    <s v="West"/>
    <x v="10"/>
    <s v="London Middlesex"/>
  </r>
  <r>
    <n v="10177"/>
    <x v="418"/>
    <x v="20"/>
    <n v="37"/>
    <n v="7"/>
    <x v="0"/>
    <x v="0"/>
    <s v="West"/>
    <x v="10"/>
    <s v="London Middlesex"/>
  </r>
  <r>
    <n v="10178"/>
    <x v="418"/>
    <x v="21"/>
    <n v="37"/>
    <n v="4"/>
    <x v="0"/>
    <x v="0"/>
    <s v="West"/>
    <x v="10"/>
    <s v="London Middlesex"/>
  </r>
  <r>
    <n v="10179"/>
    <x v="418"/>
    <x v="22"/>
    <n v="28"/>
    <n v="3"/>
    <x v="0"/>
    <x v="0"/>
    <s v="West"/>
    <x v="10"/>
    <s v="London Middlesex"/>
  </r>
  <r>
    <n v="10180"/>
    <x v="418"/>
    <x v="23"/>
    <n v="32"/>
    <n v="12"/>
    <x v="0"/>
    <x v="0"/>
    <s v="West"/>
    <x v="10"/>
    <s v="London Middlesex"/>
  </r>
  <r>
    <n v="10181"/>
    <x v="419"/>
    <x v="0"/>
    <n v="33"/>
    <n v="4"/>
    <x v="0"/>
    <x v="0"/>
    <s v="West"/>
    <x v="10"/>
    <s v="London Middlesex"/>
  </r>
  <r>
    <n v="10182"/>
    <x v="419"/>
    <x v="1"/>
    <n v="34"/>
    <n v="5"/>
    <x v="0"/>
    <x v="0"/>
    <s v="West"/>
    <x v="10"/>
    <s v="London Middlesex"/>
  </r>
  <r>
    <n v="10183"/>
    <x v="419"/>
    <x v="2"/>
    <n v="28"/>
    <n v="1"/>
    <x v="0"/>
    <x v="0"/>
    <s v="West"/>
    <x v="10"/>
    <s v="London Middlesex"/>
  </r>
  <r>
    <n v="10184"/>
    <x v="419"/>
    <x v="3"/>
    <n v="14"/>
    <n v="4"/>
    <x v="0"/>
    <x v="0"/>
    <s v="West"/>
    <x v="10"/>
    <s v="London Middlesex"/>
  </r>
  <r>
    <n v="10185"/>
    <x v="419"/>
    <x v="4"/>
    <n v="17"/>
    <n v="3"/>
    <x v="0"/>
    <x v="0"/>
    <s v="West"/>
    <x v="10"/>
    <s v="London Middlesex"/>
  </r>
  <r>
    <n v="10186"/>
    <x v="419"/>
    <x v="5"/>
    <n v="9"/>
    <n v="3"/>
    <x v="0"/>
    <x v="0"/>
    <s v="West"/>
    <x v="10"/>
    <s v="London Middlesex"/>
  </r>
  <r>
    <n v="10187"/>
    <x v="419"/>
    <x v="6"/>
    <n v="9"/>
    <n v="1"/>
    <x v="0"/>
    <x v="0"/>
    <s v="West"/>
    <x v="10"/>
    <s v="London Middlesex"/>
  </r>
  <r>
    <n v="10188"/>
    <x v="419"/>
    <x v="7"/>
    <n v="5"/>
    <n v="0"/>
    <x v="0"/>
    <x v="0"/>
    <s v="West"/>
    <x v="10"/>
    <s v="London Middlesex"/>
  </r>
  <r>
    <n v="10189"/>
    <x v="419"/>
    <x v="8"/>
    <n v="8"/>
    <n v="2"/>
    <x v="0"/>
    <x v="0"/>
    <s v="West"/>
    <x v="10"/>
    <s v="London Middlesex"/>
  </r>
  <r>
    <n v="10190"/>
    <x v="419"/>
    <x v="9"/>
    <n v="2"/>
    <n v="2"/>
    <x v="0"/>
    <x v="0"/>
    <s v="West"/>
    <x v="10"/>
    <s v="London Middlesex"/>
  </r>
  <r>
    <n v="10191"/>
    <x v="419"/>
    <x v="10"/>
    <n v="6"/>
    <n v="0"/>
    <x v="0"/>
    <x v="0"/>
    <s v="West"/>
    <x v="10"/>
    <s v="London Middlesex"/>
  </r>
  <r>
    <n v="10192"/>
    <x v="419"/>
    <x v="11"/>
    <n v="7"/>
    <n v="1"/>
    <x v="0"/>
    <x v="0"/>
    <s v="West"/>
    <x v="10"/>
    <s v="London Middlesex"/>
  </r>
  <r>
    <n v="10193"/>
    <x v="419"/>
    <x v="12"/>
    <n v="11"/>
    <n v="2"/>
    <x v="0"/>
    <x v="0"/>
    <s v="West"/>
    <x v="10"/>
    <s v="London Middlesex"/>
  </r>
  <r>
    <n v="10194"/>
    <x v="419"/>
    <x v="13"/>
    <n v="14"/>
    <n v="0"/>
    <x v="0"/>
    <x v="0"/>
    <s v="West"/>
    <x v="10"/>
    <s v="London Middlesex"/>
  </r>
  <r>
    <n v="10195"/>
    <x v="419"/>
    <x v="14"/>
    <n v="14"/>
    <n v="3"/>
    <x v="0"/>
    <x v="0"/>
    <s v="West"/>
    <x v="10"/>
    <s v="London Middlesex"/>
  </r>
  <r>
    <n v="10196"/>
    <x v="419"/>
    <x v="15"/>
    <n v="8"/>
    <n v="2"/>
    <x v="0"/>
    <x v="0"/>
    <s v="West"/>
    <x v="10"/>
    <s v="London Middlesex"/>
  </r>
  <r>
    <n v="10197"/>
    <x v="419"/>
    <x v="16"/>
    <n v="16"/>
    <n v="0"/>
    <x v="0"/>
    <x v="0"/>
    <s v="West"/>
    <x v="10"/>
    <s v="London Middlesex"/>
  </r>
  <r>
    <n v="10198"/>
    <x v="419"/>
    <x v="17"/>
    <n v="28"/>
    <n v="4"/>
    <x v="0"/>
    <x v="0"/>
    <s v="West"/>
    <x v="10"/>
    <s v="London Middlesex"/>
  </r>
  <r>
    <n v="10199"/>
    <x v="419"/>
    <x v="18"/>
    <n v="20"/>
    <n v="3"/>
    <x v="0"/>
    <x v="0"/>
    <s v="West"/>
    <x v="10"/>
    <s v="London Middlesex"/>
  </r>
  <r>
    <n v="10200"/>
    <x v="419"/>
    <x v="19"/>
    <n v="13"/>
    <n v="2"/>
    <x v="0"/>
    <x v="0"/>
    <s v="West"/>
    <x v="10"/>
    <s v="London Middlesex"/>
  </r>
  <r>
    <n v="10201"/>
    <x v="419"/>
    <x v="20"/>
    <n v="25"/>
    <n v="2"/>
    <x v="0"/>
    <x v="0"/>
    <s v="West"/>
    <x v="10"/>
    <s v="London Middlesex"/>
  </r>
  <r>
    <n v="10202"/>
    <x v="419"/>
    <x v="21"/>
    <n v="15"/>
    <n v="5"/>
    <x v="0"/>
    <x v="0"/>
    <s v="West"/>
    <x v="10"/>
    <s v="London Middlesex"/>
  </r>
  <r>
    <n v="10203"/>
    <x v="419"/>
    <x v="22"/>
    <n v="8"/>
    <n v="0"/>
    <x v="0"/>
    <x v="0"/>
    <s v="West"/>
    <x v="10"/>
    <s v="London Middlesex"/>
  </r>
  <r>
    <n v="10204"/>
    <x v="419"/>
    <x v="23"/>
    <n v="17"/>
    <n v="5"/>
    <x v="0"/>
    <x v="0"/>
    <s v="West"/>
    <x v="10"/>
    <s v="London Middlesex"/>
  </r>
  <r>
    <n v="10205"/>
    <x v="420"/>
    <x v="0"/>
    <n v="44"/>
    <n v="7"/>
    <x v="0"/>
    <x v="0"/>
    <s v="West"/>
    <x v="10"/>
    <s v="London Middlesex"/>
  </r>
  <r>
    <n v="10206"/>
    <x v="420"/>
    <x v="1"/>
    <n v="46"/>
    <n v="11"/>
    <x v="0"/>
    <x v="0"/>
    <s v="West"/>
    <x v="10"/>
    <s v="London Middlesex"/>
  </r>
  <r>
    <n v="10207"/>
    <x v="420"/>
    <x v="2"/>
    <n v="46"/>
    <n v="8"/>
    <x v="0"/>
    <x v="0"/>
    <s v="West"/>
    <x v="10"/>
    <s v="London Middlesex"/>
  </r>
  <r>
    <n v="10208"/>
    <x v="420"/>
    <x v="3"/>
    <n v="34"/>
    <n v="8"/>
    <x v="0"/>
    <x v="0"/>
    <s v="West"/>
    <x v="10"/>
    <s v="London Middlesex"/>
  </r>
  <r>
    <n v="10209"/>
    <x v="420"/>
    <x v="4"/>
    <n v="26"/>
    <n v="6"/>
    <x v="0"/>
    <x v="0"/>
    <s v="West"/>
    <x v="10"/>
    <s v="London Middlesex"/>
  </r>
  <r>
    <n v="10210"/>
    <x v="420"/>
    <x v="5"/>
    <n v="24"/>
    <n v="5"/>
    <x v="0"/>
    <x v="0"/>
    <s v="West"/>
    <x v="10"/>
    <s v="London Middlesex"/>
  </r>
  <r>
    <n v="10211"/>
    <x v="420"/>
    <x v="6"/>
    <n v="58"/>
    <n v="6"/>
    <x v="0"/>
    <x v="0"/>
    <s v="West"/>
    <x v="10"/>
    <s v="London Middlesex"/>
  </r>
  <r>
    <n v="10212"/>
    <x v="420"/>
    <x v="7"/>
    <n v="23"/>
    <n v="3"/>
    <x v="0"/>
    <x v="0"/>
    <s v="West"/>
    <x v="10"/>
    <s v="London Middlesex"/>
  </r>
  <r>
    <n v="10213"/>
    <x v="420"/>
    <x v="8"/>
    <n v="13"/>
    <n v="1"/>
    <x v="0"/>
    <x v="0"/>
    <s v="West"/>
    <x v="10"/>
    <s v="London Middlesex"/>
  </r>
  <r>
    <n v="10214"/>
    <x v="420"/>
    <x v="9"/>
    <n v="11"/>
    <n v="2"/>
    <x v="0"/>
    <x v="0"/>
    <s v="West"/>
    <x v="10"/>
    <s v="London Middlesex"/>
  </r>
  <r>
    <n v="10215"/>
    <x v="420"/>
    <x v="10"/>
    <n v="11"/>
    <n v="3"/>
    <x v="0"/>
    <x v="0"/>
    <s v="West"/>
    <x v="10"/>
    <s v="London Middlesex"/>
  </r>
  <r>
    <n v="10216"/>
    <x v="420"/>
    <x v="11"/>
    <n v="13"/>
    <n v="5"/>
    <x v="0"/>
    <x v="0"/>
    <s v="West"/>
    <x v="10"/>
    <s v="London Middlesex"/>
  </r>
  <r>
    <n v="10217"/>
    <x v="420"/>
    <x v="12"/>
    <n v="21"/>
    <n v="2"/>
    <x v="0"/>
    <x v="0"/>
    <s v="West"/>
    <x v="10"/>
    <s v="London Middlesex"/>
  </r>
  <r>
    <n v="10218"/>
    <x v="420"/>
    <x v="13"/>
    <n v="19"/>
    <n v="10"/>
    <x v="0"/>
    <x v="0"/>
    <s v="West"/>
    <x v="10"/>
    <s v="London Middlesex"/>
  </r>
  <r>
    <n v="10219"/>
    <x v="420"/>
    <x v="14"/>
    <n v="16"/>
    <n v="7"/>
    <x v="0"/>
    <x v="0"/>
    <s v="West"/>
    <x v="10"/>
    <s v="London Middlesex"/>
  </r>
  <r>
    <n v="10220"/>
    <x v="420"/>
    <x v="15"/>
    <n v="46"/>
    <n v="4"/>
    <x v="0"/>
    <x v="0"/>
    <s v="West"/>
    <x v="10"/>
    <s v="London Middlesex"/>
  </r>
  <r>
    <n v="10221"/>
    <x v="420"/>
    <x v="16"/>
    <n v="29"/>
    <n v="4"/>
    <x v="0"/>
    <x v="0"/>
    <s v="West"/>
    <x v="10"/>
    <s v="London Middlesex"/>
  </r>
  <r>
    <n v="10222"/>
    <x v="420"/>
    <x v="17"/>
    <n v="32"/>
    <n v="10"/>
    <x v="0"/>
    <x v="0"/>
    <s v="West"/>
    <x v="10"/>
    <s v="London Middlesex"/>
  </r>
  <r>
    <n v="10223"/>
    <x v="420"/>
    <x v="18"/>
    <n v="24"/>
    <n v="14"/>
    <x v="0"/>
    <x v="0"/>
    <s v="West"/>
    <x v="10"/>
    <s v="London Middlesex"/>
  </r>
  <r>
    <n v="10224"/>
    <x v="420"/>
    <x v="19"/>
    <n v="18"/>
    <n v="12"/>
    <x v="0"/>
    <x v="0"/>
    <s v="West"/>
    <x v="10"/>
    <s v="London Middlesex"/>
  </r>
  <r>
    <n v="10225"/>
    <x v="420"/>
    <x v="20"/>
    <n v="23"/>
    <n v="13"/>
    <x v="0"/>
    <x v="0"/>
    <s v="West"/>
    <x v="10"/>
    <s v="London Middlesex"/>
  </r>
  <r>
    <n v="10226"/>
    <x v="420"/>
    <x v="21"/>
    <n v="24"/>
    <n v="12"/>
    <x v="0"/>
    <x v="0"/>
    <s v="West"/>
    <x v="10"/>
    <s v="London Middlesex"/>
  </r>
  <r>
    <n v="10227"/>
    <x v="420"/>
    <x v="22"/>
    <n v="15"/>
    <n v="8"/>
    <x v="0"/>
    <x v="0"/>
    <s v="West"/>
    <x v="10"/>
    <s v="London Middlesex"/>
  </r>
  <r>
    <n v="10228"/>
    <x v="420"/>
    <x v="23"/>
    <n v="17"/>
    <n v="6"/>
    <x v="0"/>
    <x v="0"/>
    <s v="West"/>
    <x v="10"/>
    <s v="London Middlesex"/>
  </r>
  <r>
    <n v="10229"/>
    <x v="421"/>
    <x v="0"/>
    <n v="9"/>
    <n v="0"/>
    <x v="0"/>
    <x v="0"/>
    <s v="West"/>
    <x v="10"/>
    <s v="London Middlesex"/>
  </r>
  <r>
    <n v="10230"/>
    <x v="421"/>
    <x v="1"/>
    <n v="3"/>
    <n v="0"/>
    <x v="0"/>
    <x v="0"/>
    <s v="West"/>
    <x v="10"/>
    <s v="London Middlesex"/>
  </r>
  <r>
    <n v="10231"/>
    <x v="421"/>
    <x v="2"/>
    <n v="9"/>
    <n v="1"/>
    <x v="0"/>
    <x v="0"/>
    <s v="West"/>
    <x v="10"/>
    <s v="London Middlesex"/>
  </r>
  <r>
    <n v="10232"/>
    <x v="421"/>
    <x v="3"/>
    <n v="6"/>
    <n v="0"/>
    <x v="0"/>
    <x v="0"/>
    <s v="West"/>
    <x v="10"/>
    <s v="London Middlesex"/>
  </r>
  <r>
    <n v="10233"/>
    <x v="421"/>
    <x v="4"/>
    <n v="4"/>
    <n v="1"/>
    <x v="0"/>
    <x v="0"/>
    <s v="West"/>
    <x v="10"/>
    <s v="London Middlesex"/>
  </r>
  <r>
    <n v="10234"/>
    <x v="421"/>
    <x v="5"/>
    <n v="2"/>
    <n v="0"/>
    <x v="0"/>
    <x v="0"/>
    <s v="West"/>
    <x v="10"/>
    <s v="London Middlesex"/>
  </r>
  <r>
    <n v="10235"/>
    <x v="421"/>
    <x v="6"/>
    <n v="6"/>
    <n v="0"/>
    <x v="0"/>
    <x v="0"/>
    <s v="West"/>
    <x v="10"/>
    <s v="London Middlesex"/>
  </r>
  <r>
    <n v="10236"/>
    <x v="421"/>
    <x v="7"/>
    <n v="2"/>
    <n v="0"/>
    <x v="0"/>
    <x v="0"/>
    <s v="West"/>
    <x v="10"/>
    <s v="London Middlesex"/>
  </r>
  <r>
    <n v="10237"/>
    <x v="421"/>
    <x v="8"/>
    <n v="2"/>
    <n v="0"/>
    <x v="0"/>
    <x v="0"/>
    <s v="West"/>
    <x v="10"/>
    <s v="London Middlesex"/>
  </r>
  <r>
    <n v="10238"/>
    <x v="421"/>
    <x v="9"/>
    <n v="2"/>
    <n v="0"/>
    <x v="0"/>
    <x v="0"/>
    <s v="West"/>
    <x v="10"/>
    <s v="London Middlesex"/>
  </r>
  <r>
    <n v="10239"/>
    <x v="421"/>
    <x v="10"/>
    <n v="1"/>
    <n v="2"/>
    <x v="0"/>
    <x v="0"/>
    <s v="West"/>
    <x v="10"/>
    <s v="London Middlesex"/>
  </r>
  <r>
    <n v="10240"/>
    <x v="421"/>
    <x v="11"/>
    <n v="1"/>
    <n v="0"/>
    <x v="0"/>
    <x v="0"/>
    <s v="West"/>
    <x v="10"/>
    <s v="London Middlesex"/>
  </r>
  <r>
    <n v="10241"/>
    <x v="421"/>
    <x v="12"/>
    <n v="2"/>
    <n v="1"/>
    <x v="0"/>
    <x v="0"/>
    <s v="West"/>
    <x v="10"/>
    <s v="London Middlesex"/>
  </r>
  <r>
    <n v="10242"/>
    <x v="421"/>
    <x v="14"/>
    <n v="15"/>
    <n v="0"/>
    <x v="0"/>
    <x v="0"/>
    <s v="West"/>
    <x v="10"/>
    <s v="London Middlesex"/>
  </r>
  <r>
    <n v="10243"/>
    <x v="421"/>
    <x v="15"/>
    <n v="5"/>
    <n v="0"/>
    <x v="0"/>
    <x v="0"/>
    <s v="West"/>
    <x v="10"/>
    <s v="London Middlesex"/>
  </r>
  <r>
    <n v="10244"/>
    <x v="421"/>
    <x v="16"/>
    <n v="3"/>
    <n v="0"/>
    <x v="0"/>
    <x v="0"/>
    <s v="West"/>
    <x v="10"/>
    <s v="London Middlesex"/>
  </r>
  <r>
    <n v="10245"/>
    <x v="421"/>
    <x v="18"/>
    <n v="2"/>
    <n v="0"/>
    <x v="0"/>
    <x v="0"/>
    <s v="West"/>
    <x v="10"/>
    <s v="London Middlesex"/>
  </r>
  <r>
    <n v="10246"/>
    <x v="421"/>
    <x v="19"/>
    <n v="1"/>
    <n v="0"/>
    <x v="0"/>
    <x v="0"/>
    <s v="West"/>
    <x v="10"/>
    <s v="London Middlesex"/>
  </r>
  <r>
    <n v="10247"/>
    <x v="421"/>
    <x v="20"/>
    <n v="5"/>
    <n v="0"/>
    <x v="0"/>
    <x v="0"/>
    <s v="West"/>
    <x v="10"/>
    <s v="London Middlesex"/>
  </r>
  <r>
    <n v="10248"/>
    <x v="421"/>
    <x v="21"/>
    <n v="5"/>
    <n v="0"/>
    <x v="0"/>
    <x v="0"/>
    <s v="West"/>
    <x v="10"/>
    <s v="London Middlesex"/>
  </r>
  <r>
    <n v="10249"/>
    <x v="421"/>
    <x v="22"/>
    <n v="6"/>
    <n v="0"/>
    <x v="0"/>
    <x v="0"/>
    <s v="West"/>
    <x v="10"/>
    <s v="London Middlesex"/>
  </r>
  <r>
    <n v="10250"/>
    <x v="421"/>
    <x v="23"/>
    <n v="8"/>
    <n v="0"/>
    <x v="0"/>
    <x v="0"/>
    <s v="West"/>
    <x v="10"/>
    <s v="London Middlesex"/>
  </r>
  <r>
    <n v="10251"/>
    <x v="422"/>
    <x v="0"/>
    <n v="19"/>
    <n v="0"/>
    <x v="0"/>
    <x v="0"/>
    <s v="West"/>
    <x v="10"/>
    <s v="London Middlesex"/>
  </r>
  <r>
    <n v="10252"/>
    <x v="422"/>
    <x v="1"/>
    <n v="11"/>
    <n v="0"/>
    <x v="0"/>
    <x v="0"/>
    <s v="West"/>
    <x v="10"/>
    <s v="London Middlesex"/>
  </r>
  <r>
    <n v="10253"/>
    <x v="422"/>
    <x v="2"/>
    <n v="13"/>
    <n v="0"/>
    <x v="0"/>
    <x v="0"/>
    <s v="West"/>
    <x v="10"/>
    <s v="London Middlesex"/>
  </r>
  <r>
    <n v="10254"/>
    <x v="422"/>
    <x v="3"/>
    <n v="7"/>
    <n v="0"/>
    <x v="0"/>
    <x v="0"/>
    <s v="West"/>
    <x v="10"/>
    <s v="London Middlesex"/>
  </r>
  <r>
    <n v="10255"/>
    <x v="422"/>
    <x v="4"/>
    <n v="5"/>
    <n v="0"/>
    <x v="0"/>
    <x v="0"/>
    <s v="West"/>
    <x v="10"/>
    <s v="London Middlesex"/>
  </r>
  <r>
    <n v="10256"/>
    <x v="422"/>
    <x v="5"/>
    <n v="5"/>
    <n v="0"/>
    <x v="0"/>
    <x v="0"/>
    <s v="West"/>
    <x v="10"/>
    <s v="London Middlesex"/>
  </r>
  <r>
    <n v="10257"/>
    <x v="422"/>
    <x v="6"/>
    <n v="3"/>
    <n v="0"/>
    <x v="0"/>
    <x v="0"/>
    <s v="West"/>
    <x v="10"/>
    <s v="London Middlesex"/>
  </r>
  <r>
    <n v="10258"/>
    <x v="422"/>
    <x v="7"/>
    <n v="3"/>
    <n v="0"/>
    <x v="0"/>
    <x v="0"/>
    <s v="West"/>
    <x v="10"/>
    <s v="London Middlesex"/>
  </r>
  <r>
    <n v="10259"/>
    <x v="422"/>
    <x v="8"/>
    <n v="4"/>
    <n v="0"/>
    <x v="0"/>
    <x v="0"/>
    <s v="West"/>
    <x v="10"/>
    <s v="London Middlesex"/>
  </r>
  <r>
    <n v="10260"/>
    <x v="422"/>
    <x v="9"/>
    <n v="3"/>
    <n v="0"/>
    <x v="0"/>
    <x v="0"/>
    <s v="West"/>
    <x v="10"/>
    <s v="London Middlesex"/>
  </r>
  <r>
    <n v="10261"/>
    <x v="422"/>
    <x v="11"/>
    <n v="4"/>
    <n v="0"/>
    <x v="0"/>
    <x v="0"/>
    <s v="West"/>
    <x v="10"/>
    <s v="London Middlesex"/>
  </r>
  <r>
    <n v="10262"/>
    <x v="422"/>
    <x v="12"/>
    <n v="7"/>
    <n v="0"/>
    <x v="0"/>
    <x v="0"/>
    <s v="West"/>
    <x v="10"/>
    <s v="London Middlesex"/>
  </r>
  <r>
    <n v="10263"/>
    <x v="422"/>
    <x v="13"/>
    <n v="3"/>
    <n v="0"/>
    <x v="0"/>
    <x v="0"/>
    <s v="West"/>
    <x v="10"/>
    <s v="London Middlesex"/>
  </r>
  <r>
    <n v="10264"/>
    <x v="422"/>
    <x v="14"/>
    <n v="4"/>
    <n v="0"/>
    <x v="0"/>
    <x v="0"/>
    <s v="West"/>
    <x v="10"/>
    <s v="London Middlesex"/>
  </r>
  <r>
    <n v="10265"/>
    <x v="422"/>
    <x v="15"/>
    <n v="3"/>
    <n v="0"/>
    <x v="0"/>
    <x v="0"/>
    <s v="West"/>
    <x v="10"/>
    <s v="London Middlesex"/>
  </r>
  <r>
    <n v="10266"/>
    <x v="422"/>
    <x v="16"/>
    <n v="4"/>
    <n v="0"/>
    <x v="0"/>
    <x v="0"/>
    <s v="West"/>
    <x v="10"/>
    <s v="London Middlesex"/>
  </r>
  <r>
    <n v="10267"/>
    <x v="422"/>
    <x v="17"/>
    <n v="7"/>
    <n v="0"/>
    <x v="0"/>
    <x v="0"/>
    <s v="West"/>
    <x v="10"/>
    <s v="London Middlesex"/>
  </r>
  <r>
    <n v="10268"/>
    <x v="422"/>
    <x v="18"/>
    <n v="14"/>
    <n v="0"/>
    <x v="0"/>
    <x v="0"/>
    <s v="West"/>
    <x v="10"/>
    <s v="London Middlesex"/>
  </r>
  <r>
    <n v="10269"/>
    <x v="422"/>
    <x v="19"/>
    <n v="6"/>
    <n v="0"/>
    <x v="0"/>
    <x v="0"/>
    <s v="West"/>
    <x v="10"/>
    <s v="London Middlesex"/>
  </r>
  <r>
    <n v="10270"/>
    <x v="422"/>
    <x v="20"/>
    <n v="2"/>
    <n v="0"/>
    <x v="0"/>
    <x v="0"/>
    <s v="West"/>
    <x v="10"/>
    <s v="London Middlesex"/>
  </r>
  <r>
    <n v="10271"/>
    <x v="422"/>
    <x v="21"/>
    <n v="1"/>
    <n v="0"/>
    <x v="0"/>
    <x v="0"/>
    <s v="West"/>
    <x v="10"/>
    <s v="London Middlesex"/>
  </r>
  <r>
    <n v="10272"/>
    <x v="422"/>
    <x v="22"/>
    <n v="3"/>
    <n v="0"/>
    <x v="0"/>
    <x v="0"/>
    <s v="West"/>
    <x v="10"/>
    <s v="London Middlesex"/>
  </r>
  <r>
    <n v="10273"/>
    <x v="422"/>
    <x v="23"/>
    <n v="4"/>
    <n v="0"/>
    <x v="0"/>
    <x v="0"/>
    <s v="West"/>
    <x v="10"/>
    <s v="London Middlesex"/>
  </r>
  <r>
    <n v="10274"/>
    <x v="423"/>
    <x v="0"/>
    <n v="2"/>
    <n v="0"/>
    <x v="0"/>
    <x v="0"/>
    <s v="West"/>
    <x v="10"/>
    <s v="London Middlesex"/>
  </r>
  <r>
    <n v="10275"/>
    <x v="423"/>
    <x v="2"/>
    <n v="1"/>
    <n v="0"/>
    <x v="0"/>
    <x v="0"/>
    <s v="West"/>
    <x v="10"/>
    <s v="London Middlesex"/>
  </r>
  <r>
    <n v="10276"/>
    <x v="423"/>
    <x v="10"/>
    <n v="2"/>
    <n v="0"/>
    <x v="0"/>
    <x v="0"/>
    <s v="West"/>
    <x v="10"/>
    <s v="London Middlesex"/>
  </r>
  <r>
    <n v="10277"/>
    <x v="423"/>
    <x v="18"/>
    <n v="1"/>
    <n v="0"/>
    <x v="0"/>
    <x v="0"/>
    <s v="West"/>
    <x v="10"/>
    <s v="London Middlesex"/>
  </r>
  <r>
    <n v="10278"/>
    <x v="423"/>
    <x v="22"/>
    <n v="1"/>
    <n v="0"/>
    <x v="0"/>
    <x v="0"/>
    <s v="West"/>
    <x v="10"/>
    <s v="London Middlesex"/>
  </r>
  <r>
    <n v="10279"/>
    <x v="424"/>
    <x v="0"/>
    <n v="18"/>
    <n v="7"/>
    <x v="0"/>
    <x v="0"/>
    <s v="West"/>
    <x v="10"/>
    <s v="London Middlesex"/>
  </r>
  <r>
    <n v="10280"/>
    <x v="424"/>
    <x v="1"/>
    <n v="13"/>
    <n v="1"/>
    <x v="0"/>
    <x v="0"/>
    <s v="West"/>
    <x v="10"/>
    <s v="London Middlesex"/>
  </r>
  <r>
    <n v="10281"/>
    <x v="424"/>
    <x v="2"/>
    <n v="7"/>
    <n v="1"/>
    <x v="0"/>
    <x v="0"/>
    <s v="West"/>
    <x v="10"/>
    <s v="London Middlesex"/>
  </r>
  <r>
    <n v="10282"/>
    <x v="424"/>
    <x v="3"/>
    <n v="10"/>
    <n v="2"/>
    <x v="0"/>
    <x v="0"/>
    <s v="West"/>
    <x v="10"/>
    <s v="London Middlesex"/>
  </r>
  <r>
    <n v="10283"/>
    <x v="424"/>
    <x v="4"/>
    <n v="6"/>
    <n v="2"/>
    <x v="0"/>
    <x v="0"/>
    <s v="West"/>
    <x v="10"/>
    <s v="London Middlesex"/>
  </r>
  <r>
    <n v="10284"/>
    <x v="424"/>
    <x v="5"/>
    <n v="3"/>
    <n v="0"/>
    <x v="0"/>
    <x v="0"/>
    <s v="West"/>
    <x v="10"/>
    <s v="London Middlesex"/>
  </r>
  <r>
    <n v="10285"/>
    <x v="424"/>
    <x v="6"/>
    <n v="4"/>
    <n v="0"/>
    <x v="0"/>
    <x v="0"/>
    <s v="West"/>
    <x v="10"/>
    <s v="London Middlesex"/>
  </r>
  <r>
    <n v="10286"/>
    <x v="424"/>
    <x v="7"/>
    <n v="1"/>
    <n v="0"/>
    <x v="0"/>
    <x v="0"/>
    <s v="West"/>
    <x v="10"/>
    <s v="London Middlesex"/>
  </r>
  <r>
    <n v="10287"/>
    <x v="424"/>
    <x v="8"/>
    <n v="2"/>
    <n v="3"/>
    <x v="0"/>
    <x v="0"/>
    <s v="West"/>
    <x v="10"/>
    <s v="London Middlesex"/>
  </r>
  <r>
    <n v="10288"/>
    <x v="424"/>
    <x v="9"/>
    <n v="3"/>
    <n v="2"/>
    <x v="0"/>
    <x v="0"/>
    <s v="West"/>
    <x v="10"/>
    <s v="London Middlesex"/>
  </r>
  <r>
    <n v="10289"/>
    <x v="424"/>
    <x v="10"/>
    <n v="4"/>
    <n v="2"/>
    <x v="0"/>
    <x v="0"/>
    <s v="West"/>
    <x v="10"/>
    <s v="London Middlesex"/>
  </r>
  <r>
    <n v="10290"/>
    <x v="424"/>
    <x v="11"/>
    <n v="4"/>
    <n v="0"/>
    <x v="0"/>
    <x v="0"/>
    <s v="West"/>
    <x v="10"/>
    <s v="London Middlesex"/>
  </r>
  <r>
    <n v="10291"/>
    <x v="424"/>
    <x v="12"/>
    <n v="2"/>
    <n v="5"/>
    <x v="0"/>
    <x v="0"/>
    <s v="West"/>
    <x v="10"/>
    <s v="London Middlesex"/>
  </r>
  <r>
    <n v="10292"/>
    <x v="424"/>
    <x v="13"/>
    <n v="4"/>
    <n v="4"/>
    <x v="0"/>
    <x v="0"/>
    <s v="West"/>
    <x v="10"/>
    <s v="London Middlesex"/>
  </r>
  <r>
    <n v="10293"/>
    <x v="424"/>
    <x v="14"/>
    <n v="11"/>
    <n v="4"/>
    <x v="0"/>
    <x v="0"/>
    <s v="West"/>
    <x v="10"/>
    <s v="London Middlesex"/>
  </r>
  <r>
    <n v="10294"/>
    <x v="424"/>
    <x v="15"/>
    <n v="6"/>
    <n v="1"/>
    <x v="0"/>
    <x v="0"/>
    <s v="West"/>
    <x v="10"/>
    <s v="London Middlesex"/>
  </r>
  <r>
    <n v="10295"/>
    <x v="424"/>
    <x v="16"/>
    <n v="6"/>
    <n v="2"/>
    <x v="0"/>
    <x v="0"/>
    <s v="West"/>
    <x v="10"/>
    <s v="London Middlesex"/>
  </r>
  <r>
    <n v="10296"/>
    <x v="424"/>
    <x v="17"/>
    <n v="7"/>
    <n v="0"/>
    <x v="0"/>
    <x v="0"/>
    <s v="West"/>
    <x v="10"/>
    <s v="London Middlesex"/>
  </r>
  <r>
    <n v="10297"/>
    <x v="424"/>
    <x v="18"/>
    <n v="4"/>
    <n v="1"/>
    <x v="0"/>
    <x v="0"/>
    <s v="West"/>
    <x v="10"/>
    <s v="London Middlesex"/>
  </r>
  <r>
    <n v="10298"/>
    <x v="424"/>
    <x v="19"/>
    <n v="9"/>
    <n v="1"/>
    <x v="0"/>
    <x v="0"/>
    <s v="West"/>
    <x v="10"/>
    <s v="London Middlesex"/>
  </r>
  <r>
    <n v="10299"/>
    <x v="424"/>
    <x v="20"/>
    <n v="20"/>
    <n v="0"/>
    <x v="0"/>
    <x v="0"/>
    <s v="West"/>
    <x v="10"/>
    <s v="London Middlesex"/>
  </r>
  <r>
    <n v="10300"/>
    <x v="424"/>
    <x v="21"/>
    <n v="13"/>
    <n v="4"/>
    <x v="0"/>
    <x v="0"/>
    <s v="West"/>
    <x v="10"/>
    <s v="London Middlesex"/>
  </r>
  <r>
    <n v="10301"/>
    <x v="424"/>
    <x v="22"/>
    <n v="2"/>
    <n v="0"/>
    <x v="0"/>
    <x v="0"/>
    <s v="West"/>
    <x v="10"/>
    <s v="London Middlesex"/>
  </r>
  <r>
    <n v="10302"/>
    <x v="424"/>
    <x v="23"/>
    <n v="4"/>
    <n v="2"/>
    <x v="0"/>
    <x v="0"/>
    <s v="West"/>
    <x v="10"/>
    <s v="London Middlesex"/>
  </r>
  <r>
    <n v="10306"/>
    <x v="425"/>
    <x v="0"/>
    <n v="10"/>
    <n v="4"/>
    <x v="0"/>
    <x v="0"/>
    <s v="West"/>
    <x v="10"/>
    <s v="Huron Perth"/>
  </r>
  <r>
    <n v="10307"/>
    <x v="425"/>
    <x v="1"/>
    <n v="12"/>
    <n v="6"/>
    <x v="0"/>
    <x v="0"/>
    <s v="West"/>
    <x v="10"/>
    <s v="Huron Perth"/>
  </r>
  <r>
    <n v="10308"/>
    <x v="425"/>
    <x v="2"/>
    <n v="8"/>
    <n v="4"/>
    <x v="0"/>
    <x v="0"/>
    <s v="West"/>
    <x v="10"/>
    <s v="Huron Perth"/>
  </r>
  <r>
    <n v="10309"/>
    <x v="425"/>
    <x v="3"/>
    <n v="14"/>
    <n v="2"/>
    <x v="0"/>
    <x v="0"/>
    <s v="West"/>
    <x v="10"/>
    <s v="Huron Perth"/>
  </r>
  <r>
    <n v="10310"/>
    <x v="425"/>
    <x v="4"/>
    <n v="7"/>
    <n v="3"/>
    <x v="0"/>
    <x v="0"/>
    <s v="West"/>
    <x v="10"/>
    <s v="Huron Perth"/>
  </r>
  <r>
    <n v="10311"/>
    <x v="425"/>
    <x v="5"/>
    <n v="8"/>
    <n v="3"/>
    <x v="0"/>
    <x v="0"/>
    <s v="West"/>
    <x v="10"/>
    <s v="Huron Perth"/>
  </r>
  <r>
    <n v="10312"/>
    <x v="425"/>
    <x v="6"/>
    <n v="3"/>
    <n v="1"/>
    <x v="0"/>
    <x v="0"/>
    <s v="West"/>
    <x v="10"/>
    <s v="Huron Perth"/>
  </r>
  <r>
    <n v="10313"/>
    <x v="425"/>
    <x v="8"/>
    <n v="1"/>
    <n v="1"/>
    <x v="0"/>
    <x v="0"/>
    <s v="West"/>
    <x v="10"/>
    <s v="Huron Perth"/>
  </r>
  <r>
    <n v="10314"/>
    <x v="425"/>
    <x v="9"/>
    <n v="2"/>
    <n v="0"/>
    <x v="0"/>
    <x v="0"/>
    <s v="West"/>
    <x v="10"/>
    <s v="Huron Perth"/>
  </r>
  <r>
    <n v="10315"/>
    <x v="425"/>
    <x v="10"/>
    <n v="2"/>
    <n v="0"/>
    <x v="0"/>
    <x v="0"/>
    <s v="West"/>
    <x v="10"/>
    <s v="Huron Perth"/>
  </r>
  <r>
    <n v="10316"/>
    <x v="425"/>
    <x v="11"/>
    <n v="5"/>
    <n v="1"/>
    <x v="0"/>
    <x v="0"/>
    <s v="West"/>
    <x v="10"/>
    <s v="Huron Perth"/>
  </r>
  <r>
    <n v="10317"/>
    <x v="425"/>
    <x v="12"/>
    <n v="4"/>
    <n v="3"/>
    <x v="0"/>
    <x v="0"/>
    <s v="West"/>
    <x v="10"/>
    <s v="Huron Perth"/>
  </r>
  <r>
    <n v="10318"/>
    <x v="425"/>
    <x v="13"/>
    <n v="46"/>
    <n v="0"/>
    <x v="0"/>
    <x v="0"/>
    <s v="West"/>
    <x v="10"/>
    <s v="Huron Perth"/>
  </r>
  <r>
    <n v="10319"/>
    <x v="425"/>
    <x v="14"/>
    <n v="20"/>
    <n v="2"/>
    <x v="0"/>
    <x v="0"/>
    <s v="West"/>
    <x v="10"/>
    <s v="Huron Perth"/>
  </r>
  <r>
    <n v="10320"/>
    <x v="425"/>
    <x v="15"/>
    <n v="7"/>
    <n v="0"/>
    <x v="0"/>
    <x v="0"/>
    <s v="West"/>
    <x v="10"/>
    <s v="Huron Perth"/>
  </r>
  <r>
    <n v="10321"/>
    <x v="425"/>
    <x v="16"/>
    <n v="4"/>
    <n v="0"/>
    <x v="0"/>
    <x v="0"/>
    <s v="West"/>
    <x v="10"/>
    <s v="Huron Perth"/>
  </r>
  <r>
    <n v="10322"/>
    <x v="425"/>
    <x v="17"/>
    <n v="6"/>
    <n v="2"/>
    <x v="0"/>
    <x v="0"/>
    <s v="West"/>
    <x v="10"/>
    <s v="Huron Perth"/>
  </r>
  <r>
    <n v="10323"/>
    <x v="425"/>
    <x v="18"/>
    <n v="1"/>
    <n v="3"/>
    <x v="0"/>
    <x v="0"/>
    <s v="West"/>
    <x v="10"/>
    <s v="Huron Perth"/>
  </r>
  <r>
    <n v="10324"/>
    <x v="425"/>
    <x v="19"/>
    <n v="6"/>
    <n v="3"/>
    <x v="0"/>
    <x v="0"/>
    <s v="West"/>
    <x v="10"/>
    <s v="Huron Perth"/>
  </r>
  <r>
    <n v="10325"/>
    <x v="425"/>
    <x v="20"/>
    <n v="3"/>
    <n v="0"/>
    <x v="0"/>
    <x v="0"/>
    <s v="West"/>
    <x v="10"/>
    <s v="Huron Perth"/>
  </r>
  <r>
    <n v="10326"/>
    <x v="425"/>
    <x v="21"/>
    <n v="2"/>
    <n v="6"/>
    <x v="0"/>
    <x v="0"/>
    <s v="West"/>
    <x v="10"/>
    <s v="Huron Perth"/>
  </r>
  <r>
    <n v="10327"/>
    <x v="425"/>
    <x v="22"/>
    <n v="4"/>
    <n v="1"/>
    <x v="0"/>
    <x v="0"/>
    <s v="West"/>
    <x v="10"/>
    <s v="Huron Perth"/>
  </r>
  <r>
    <n v="10328"/>
    <x v="425"/>
    <x v="23"/>
    <n v="5"/>
    <n v="5"/>
    <x v="0"/>
    <x v="0"/>
    <s v="West"/>
    <x v="10"/>
    <s v="Huron Perth"/>
  </r>
  <r>
    <n v="10330"/>
    <x v="426"/>
    <x v="0"/>
    <n v="43"/>
    <n v="5"/>
    <x v="0"/>
    <x v="0"/>
    <s v="West"/>
    <x v="10"/>
    <s v="London Middlesex"/>
  </r>
  <r>
    <n v="10331"/>
    <x v="426"/>
    <x v="1"/>
    <n v="26"/>
    <n v="10"/>
    <x v="0"/>
    <x v="0"/>
    <s v="West"/>
    <x v="10"/>
    <s v="London Middlesex"/>
  </r>
  <r>
    <n v="10332"/>
    <x v="426"/>
    <x v="2"/>
    <n v="42"/>
    <n v="6"/>
    <x v="0"/>
    <x v="0"/>
    <s v="West"/>
    <x v="10"/>
    <s v="London Middlesex"/>
  </r>
  <r>
    <n v="10333"/>
    <x v="426"/>
    <x v="3"/>
    <n v="11"/>
    <n v="2"/>
    <x v="0"/>
    <x v="0"/>
    <s v="West"/>
    <x v="10"/>
    <s v="London Middlesex"/>
  </r>
  <r>
    <n v="10334"/>
    <x v="426"/>
    <x v="4"/>
    <n v="13"/>
    <n v="1"/>
    <x v="0"/>
    <x v="0"/>
    <s v="West"/>
    <x v="10"/>
    <s v="London Middlesex"/>
  </r>
  <r>
    <n v="10335"/>
    <x v="426"/>
    <x v="5"/>
    <n v="7"/>
    <n v="0"/>
    <x v="0"/>
    <x v="0"/>
    <s v="West"/>
    <x v="10"/>
    <s v="London Middlesex"/>
  </r>
  <r>
    <n v="10336"/>
    <x v="426"/>
    <x v="6"/>
    <n v="8"/>
    <n v="1"/>
    <x v="0"/>
    <x v="0"/>
    <s v="West"/>
    <x v="10"/>
    <s v="London Middlesex"/>
  </r>
  <r>
    <n v="10337"/>
    <x v="426"/>
    <x v="7"/>
    <n v="7"/>
    <n v="0"/>
    <x v="0"/>
    <x v="0"/>
    <s v="West"/>
    <x v="10"/>
    <s v="London Middlesex"/>
  </r>
  <r>
    <n v="10338"/>
    <x v="426"/>
    <x v="8"/>
    <n v="3"/>
    <n v="0"/>
    <x v="0"/>
    <x v="0"/>
    <s v="West"/>
    <x v="10"/>
    <s v="London Middlesex"/>
  </r>
  <r>
    <n v="10339"/>
    <x v="426"/>
    <x v="10"/>
    <n v="4"/>
    <n v="2"/>
    <x v="0"/>
    <x v="0"/>
    <s v="West"/>
    <x v="10"/>
    <s v="London Middlesex"/>
  </r>
  <r>
    <n v="10340"/>
    <x v="426"/>
    <x v="11"/>
    <n v="7"/>
    <n v="2"/>
    <x v="0"/>
    <x v="0"/>
    <s v="West"/>
    <x v="10"/>
    <s v="London Middlesex"/>
  </r>
  <r>
    <n v="10341"/>
    <x v="426"/>
    <x v="12"/>
    <n v="5"/>
    <n v="4"/>
    <x v="0"/>
    <x v="0"/>
    <s v="West"/>
    <x v="10"/>
    <s v="London Middlesex"/>
  </r>
  <r>
    <n v="10342"/>
    <x v="426"/>
    <x v="13"/>
    <n v="10"/>
    <n v="3"/>
    <x v="0"/>
    <x v="0"/>
    <s v="West"/>
    <x v="10"/>
    <s v="London Middlesex"/>
  </r>
  <r>
    <n v="10343"/>
    <x v="426"/>
    <x v="14"/>
    <n v="17"/>
    <n v="4"/>
    <x v="0"/>
    <x v="0"/>
    <s v="West"/>
    <x v="10"/>
    <s v="London Middlesex"/>
  </r>
  <r>
    <n v="10344"/>
    <x v="426"/>
    <x v="15"/>
    <n v="12"/>
    <n v="3"/>
    <x v="0"/>
    <x v="0"/>
    <s v="West"/>
    <x v="10"/>
    <s v="London Middlesex"/>
  </r>
  <r>
    <n v="10345"/>
    <x v="426"/>
    <x v="16"/>
    <n v="36"/>
    <n v="3"/>
    <x v="0"/>
    <x v="0"/>
    <s v="West"/>
    <x v="10"/>
    <s v="London Middlesex"/>
  </r>
  <r>
    <n v="10346"/>
    <x v="426"/>
    <x v="17"/>
    <n v="15"/>
    <n v="3"/>
    <x v="0"/>
    <x v="0"/>
    <s v="West"/>
    <x v="10"/>
    <s v="London Middlesex"/>
  </r>
  <r>
    <n v="10347"/>
    <x v="426"/>
    <x v="18"/>
    <n v="14"/>
    <n v="4"/>
    <x v="0"/>
    <x v="0"/>
    <s v="West"/>
    <x v="10"/>
    <s v="London Middlesex"/>
  </r>
  <r>
    <n v="10348"/>
    <x v="426"/>
    <x v="19"/>
    <n v="23"/>
    <n v="4"/>
    <x v="0"/>
    <x v="0"/>
    <s v="West"/>
    <x v="10"/>
    <s v="London Middlesex"/>
  </r>
  <r>
    <n v="10349"/>
    <x v="426"/>
    <x v="20"/>
    <n v="37"/>
    <n v="6"/>
    <x v="0"/>
    <x v="0"/>
    <s v="West"/>
    <x v="10"/>
    <s v="London Middlesex"/>
  </r>
  <r>
    <n v="10350"/>
    <x v="426"/>
    <x v="21"/>
    <n v="38"/>
    <n v="9"/>
    <x v="0"/>
    <x v="0"/>
    <s v="West"/>
    <x v="10"/>
    <s v="London Middlesex"/>
  </r>
  <r>
    <n v="10351"/>
    <x v="426"/>
    <x v="22"/>
    <n v="26"/>
    <n v="6"/>
    <x v="0"/>
    <x v="0"/>
    <s v="West"/>
    <x v="10"/>
    <s v="London Middlesex"/>
  </r>
  <r>
    <n v="10352"/>
    <x v="426"/>
    <x v="23"/>
    <n v="16"/>
    <n v="3"/>
    <x v="0"/>
    <x v="0"/>
    <s v="West"/>
    <x v="10"/>
    <s v="London Middlesex"/>
  </r>
  <r>
    <n v="10355"/>
    <x v="427"/>
    <x v="0"/>
    <n v="77"/>
    <n v="9"/>
    <x v="0"/>
    <x v="0"/>
    <s v="West"/>
    <x v="11"/>
    <s v="Chatham City Centre"/>
  </r>
  <r>
    <n v="10356"/>
    <x v="427"/>
    <x v="1"/>
    <n v="73"/>
    <n v="5"/>
    <x v="0"/>
    <x v="0"/>
    <s v="West"/>
    <x v="11"/>
    <s v="Chatham City Centre"/>
  </r>
  <r>
    <n v="10357"/>
    <x v="427"/>
    <x v="2"/>
    <n v="105"/>
    <n v="6"/>
    <x v="0"/>
    <x v="0"/>
    <s v="West"/>
    <x v="11"/>
    <s v="Chatham City Centre"/>
  </r>
  <r>
    <n v="10358"/>
    <x v="427"/>
    <x v="3"/>
    <n v="46"/>
    <n v="7"/>
    <x v="0"/>
    <x v="0"/>
    <s v="West"/>
    <x v="11"/>
    <s v="Chatham City Centre"/>
  </r>
  <r>
    <n v="10359"/>
    <x v="427"/>
    <x v="4"/>
    <n v="35"/>
    <n v="1"/>
    <x v="0"/>
    <x v="0"/>
    <s v="West"/>
    <x v="11"/>
    <s v="Chatham City Centre"/>
  </r>
  <r>
    <n v="10360"/>
    <x v="427"/>
    <x v="5"/>
    <n v="28"/>
    <n v="0"/>
    <x v="0"/>
    <x v="0"/>
    <s v="West"/>
    <x v="11"/>
    <s v="Chatham City Centre"/>
  </r>
  <r>
    <n v="10361"/>
    <x v="427"/>
    <x v="6"/>
    <n v="12"/>
    <n v="1"/>
    <x v="0"/>
    <x v="0"/>
    <s v="West"/>
    <x v="11"/>
    <s v="Chatham City Centre"/>
  </r>
  <r>
    <n v="10362"/>
    <x v="427"/>
    <x v="7"/>
    <n v="11"/>
    <n v="2"/>
    <x v="0"/>
    <x v="0"/>
    <s v="West"/>
    <x v="11"/>
    <s v="Chatham City Centre"/>
  </r>
  <r>
    <n v="10363"/>
    <x v="427"/>
    <x v="8"/>
    <n v="5"/>
    <n v="0"/>
    <x v="0"/>
    <x v="0"/>
    <s v="West"/>
    <x v="11"/>
    <s v="Chatham City Centre"/>
  </r>
  <r>
    <n v="10364"/>
    <x v="427"/>
    <x v="9"/>
    <n v="5"/>
    <n v="0"/>
    <x v="0"/>
    <x v="0"/>
    <s v="West"/>
    <x v="11"/>
    <s v="Chatham City Centre"/>
  </r>
  <r>
    <n v="10365"/>
    <x v="427"/>
    <x v="10"/>
    <n v="7"/>
    <n v="1"/>
    <x v="0"/>
    <x v="0"/>
    <s v="West"/>
    <x v="11"/>
    <s v="Chatham City Centre"/>
  </r>
  <r>
    <n v="10366"/>
    <x v="427"/>
    <x v="11"/>
    <n v="5"/>
    <n v="0"/>
    <x v="0"/>
    <x v="0"/>
    <s v="West"/>
    <x v="11"/>
    <s v="Chatham City Centre"/>
  </r>
  <r>
    <n v="10367"/>
    <x v="427"/>
    <x v="12"/>
    <n v="3"/>
    <n v="0"/>
    <x v="0"/>
    <x v="0"/>
    <s v="West"/>
    <x v="11"/>
    <s v="Chatham City Centre"/>
  </r>
  <r>
    <n v="10368"/>
    <x v="427"/>
    <x v="13"/>
    <n v="11"/>
    <n v="1"/>
    <x v="0"/>
    <x v="0"/>
    <s v="West"/>
    <x v="11"/>
    <s v="Chatham City Centre"/>
  </r>
  <r>
    <n v="10369"/>
    <x v="427"/>
    <x v="14"/>
    <n v="40"/>
    <n v="1"/>
    <x v="0"/>
    <x v="0"/>
    <s v="West"/>
    <x v="11"/>
    <s v="Chatham City Centre"/>
  </r>
  <r>
    <n v="10370"/>
    <x v="427"/>
    <x v="15"/>
    <n v="26"/>
    <n v="3"/>
    <x v="0"/>
    <x v="0"/>
    <s v="West"/>
    <x v="11"/>
    <s v="Chatham City Centre"/>
  </r>
  <r>
    <n v="10371"/>
    <x v="427"/>
    <x v="16"/>
    <n v="18"/>
    <n v="3"/>
    <x v="0"/>
    <x v="0"/>
    <s v="West"/>
    <x v="11"/>
    <s v="Chatham City Centre"/>
  </r>
  <r>
    <n v="10372"/>
    <x v="427"/>
    <x v="17"/>
    <n v="26"/>
    <n v="0"/>
    <x v="0"/>
    <x v="0"/>
    <s v="West"/>
    <x v="11"/>
    <s v="Chatham City Centre"/>
  </r>
  <r>
    <n v="10373"/>
    <x v="427"/>
    <x v="18"/>
    <n v="19"/>
    <n v="3"/>
    <x v="0"/>
    <x v="0"/>
    <s v="West"/>
    <x v="11"/>
    <s v="Chatham City Centre"/>
  </r>
  <r>
    <n v="10374"/>
    <x v="427"/>
    <x v="19"/>
    <n v="15"/>
    <n v="2"/>
    <x v="0"/>
    <x v="0"/>
    <s v="West"/>
    <x v="11"/>
    <s v="Chatham City Centre"/>
  </r>
  <r>
    <n v="10375"/>
    <x v="427"/>
    <x v="20"/>
    <n v="22"/>
    <n v="2"/>
    <x v="0"/>
    <x v="0"/>
    <s v="West"/>
    <x v="11"/>
    <s v="Chatham City Centre"/>
  </r>
  <r>
    <n v="10376"/>
    <x v="427"/>
    <x v="21"/>
    <n v="18"/>
    <n v="5"/>
    <x v="0"/>
    <x v="0"/>
    <s v="West"/>
    <x v="11"/>
    <s v="Chatham City Centre"/>
  </r>
  <r>
    <n v="10377"/>
    <x v="427"/>
    <x v="22"/>
    <n v="24"/>
    <n v="3"/>
    <x v="0"/>
    <x v="0"/>
    <s v="West"/>
    <x v="11"/>
    <s v="Chatham City Centre"/>
  </r>
  <r>
    <n v="10378"/>
    <x v="427"/>
    <x v="23"/>
    <n v="15"/>
    <n v="2"/>
    <x v="0"/>
    <x v="0"/>
    <s v="West"/>
    <x v="11"/>
    <s v="Chatham City Centre"/>
  </r>
  <r>
    <n v="10379"/>
    <x v="428"/>
    <x v="0"/>
    <n v="100"/>
    <n v="6"/>
    <x v="0"/>
    <x v="0"/>
    <s v="West"/>
    <x v="11"/>
    <s v="Chatham City Centre"/>
  </r>
  <r>
    <n v="10380"/>
    <x v="428"/>
    <x v="1"/>
    <n v="64"/>
    <n v="8"/>
    <x v="0"/>
    <x v="0"/>
    <s v="West"/>
    <x v="11"/>
    <s v="Chatham City Centre"/>
  </r>
  <r>
    <n v="10381"/>
    <x v="428"/>
    <x v="2"/>
    <n v="50"/>
    <n v="1"/>
    <x v="0"/>
    <x v="0"/>
    <s v="West"/>
    <x v="11"/>
    <s v="Chatham City Centre"/>
  </r>
  <r>
    <n v="10382"/>
    <x v="428"/>
    <x v="3"/>
    <n v="41"/>
    <n v="6"/>
    <x v="0"/>
    <x v="0"/>
    <s v="West"/>
    <x v="11"/>
    <s v="Chatham City Centre"/>
  </r>
  <r>
    <n v="10383"/>
    <x v="428"/>
    <x v="4"/>
    <n v="46"/>
    <n v="4"/>
    <x v="0"/>
    <x v="0"/>
    <s v="West"/>
    <x v="11"/>
    <s v="Chatham City Centre"/>
  </r>
  <r>
    <n v="10384"/>
    <x v="428"/>
    <x v="5"/>
    <n v="9"/>
    <n v="6"/>
    <x v="0"/>
    <x v="0"/>
    <s v="West"/>
    <x v="11"/>
    <s v="Chatham City Centre"/>
  </r>
  <r>
    <n v="10385"/>
    <x v="428"/>
    <x v="6"/>
    <n v="12"/>
    <n v="2"/>
    <x v="0"/>
    <x v="0"/>
    <s v="West"/>
    <x v="11"/>
    <s v="Chatham City Centre"/>
  </r>
  <r>
    <n v="10386"/>
    <x v="428"/>
    <x v="7"/>
    <n v="13"/>
    <n v="0"/>
    <x v="0"/>
    <x v="0"/>
    <s v="West"/>
    <x v="11"/>
    <s v="Chatham City Centre"/>
  </r>
  <r>
    <n v="10387"/>
    <x v="428"/>
    <x v="8"/>
    <n v="3"/>
    <n v="0"/>
    <x v="0"/>
    <x v="0"/>
    <s v="West"/>
    <x v="11"/>
    <s v="Chatham City Centre"/>
  </r>
  <r>
    <n v="10388"/>
    <x v="428"/>
    <x v="9"/>
    <n v="3"/>
    <n v="1"/>
    <x v="0"/>
    <x v="0"/>
    <s v="West"/>
    <x v="11"/>
    <s v="Chatham City Centre"/>
  </r>
  <r>
    <n v="10389"/>
    <x v="428"/>
    <x v="10"/>
    <n v="6"/>
    <n v="1"/>
    <x v="0"/>
    <x v="0"/>
    <s v="West"/>
    <x v="11"/>
    <s v="Chatham City Centre"/>
  </r>
  <r>
    <n v="10390"/>
    <x v="428"/>
    <x v="11"/>
    <n v="14"/>
    <n v="1"/>
    <x v="0"/>
    <x v="0"/>
    <s v="West"/>
    <x v="11"/>
    <s v="Chatham City Centre"/>
  </r>
  <r>
    <n v="10391"/>
    <x v="428"/>
    <x v="12"/>
    <n v="7"/>
    <n v="1"/>
    <x v="0"/>
    <x v="0"/>
    <s v="West"/>
    <x v="11"/>
    <s v="Chatham City Centre"/>
  </r>
  <r>
    <n v="10392"/>
    <x v="428"/>
    <x v="13"/>
    <n v="23"/>
    <n v="1"/>
    <x v="0"/>
    <x v="0"/>
    <s v="West"/>
    <x v="11"/>
    <s v="Chatham City Centre"/>
  </r>
  <r>
    <n v="10393"/>
    <x v="428"/>
    <x v="14"/>
    <n v="21"/>
    <n v="2"/>
    <x v="0"/>
    <x v="0"/>
    <s v="West"/>
    <x v="11"/>
    <s v="Chatham City Centre"/>
  </r>
  <r>
    <n v="10394"/>
    <x v="428"/>
    <x v="15"/>
    <n v="14"/>
    <n v="6"/>
    <x v="0"/>
    <x v="0"/>
    <s v="West"/>
    <x v="11"/>
    <s v="Chatham City Centre"/>
  </r>
  <r>
    <n v="10395"/>
    <x v="428"/>
    <x v="16"/>
    <n v="18"/>
    <n v="1"/>
    <x v="0"/>
    <x v="0"/>
    <s v="West"/>
    <x v="11"/>
    <s v="Chatham City Centre"/>
  </r>
  <r>
    <n v="10396"/>
    <x v="428"/>
    <x v="17"/>
    <n v="45"/>
    <n v="3"/>
    <x v="0"/>
    <x v="0"/>
    <s v="West"/>
    <x v="11"/>
    <s v="Chatham City Centre"/>
  </r>
  <r>
    <n v="10397"/>
    <x v="428"/>
    <x v="18"/>
    <n v="36"/>
    <n v="2"/>
    <x v="0"/>
    <x v="0"/>
    <s v="West"/>
    <x v="11"/>
    <s v="Chatham City Centre"/>
  </r>
  <r>
    <n v="10398"/>
    <x v="428"/>
    <x v="19"/>
    <n v="17"/>
    <n v="4"/>
    <x v="0"/>
    <x v="0"/>
    <s v="West"/>
    <x v="11"/>
    <s v="Chatham City Centre"/>
  </r>
  <r>
    <n v="10399"/>
    <x v="428"/>
    <x v="20"/>
    <n v="35"/>
    <n v="3"/>
    <x v="0"/>
    <x v="0"/>
    <s v="West"/>
    <x v="11"/>
    <s v="Chatham City Centre"/>
  </r>
  <r>
    <n v="10400"/>
    <x v="428"/>
    <x v="21"/>
    <n v="16"/>
    <n v="3"/>
    <x v="0"/>
    <x v="0"/>
    <s v="West"/>
    <x v="11"/>
    <s v="Chatham City Centre"/>
  </r>
  <r>
    <n v="10401"/>
    <x v="428"/>
    <x v="22"/>
    <n v="33"/>
    <n v="4"/>
    <x v="0"/>
    <x v="0"/>
    <s v="West"/>
    <x v="11"/>
    <s v="Chatham City Centre"/>
  </r>
  <r>
    <n v="10402"/>
    <x v="428"/>
    <x v="23"/>
    <n v="12"/>
    <n v="3"/>
    <x v="0"/>
    <x v="0"/>
    <s v="West"/>
    <x v="11"/>
    <s v="Chatham City Centre"/>
  </r>
  <r>
    <n v="10403"/>
    <x v="429"/>
    <x v="0"/>
    <n v="61"/>
    <n v="6"/>
    <x v="0"/>
    <x v="0"/>
    <s v="West"/>
    <x v="11"/>
    <s v="Lambton"/>
  </r>
  <r>
    <n v="10404"/>
    <x v="429"/>
    <x v="1"/>
    <n v="57"/>
    <n v="4"/>
    <x v="0"/>
    <x v="0"/>
    <s v="West"/>
    <x v="11"/>
    <s v="Lambton"/>
  </r>
  <r>
    <n v="10405"/>
    <x v="429"/>
    <x v="2"/>
    <n v="35"/>
    <n v="2"/>
    <x v="0"/>
    <x v="0"/>
    <s v="West"/>
    <x v="11"/>
    <s v="Lambton"/>
  </r>
  <r>
    <n v="10406"/>
    <x v="429"/>
    <x v="3"/>
    <n v="27"/>
    <n v="0"/>
    <x v="0"/>
    <x v="0"/>
    <s v="West"/>
    <x v="11"/>
    <s v="Lambton"/>
  </r>
  <r>
    <n v="10407"/>
    <x v="429"/>
    <x v="4"/>
    <n v="20"/>
    <n v="1"/>
    <x v="0"/>
    <x v="0"/>
    <s v="West"/>
    <x v="11"/>
    <s v="Lambton"/>
  </r>
  <r>
    <n v="10408"/>
    <x v="429"/>
    <x v="5"/>
    <n v="16"/>
    <n v="0"/>
    <x v="0"/>
    <x v="0"/>
    <s v="West"/>
    <x v="11"/>
    <s v="Lambton"/>
  </r>
  <r>
    <n v="10409"/>
    <x v="429"/>
    <x v="6"/>
    <n v="15"/>
    <n v="0"/>
    <x v="0"/>
    <x v="0"/>
    <s v="West"/>
    <x v="11"/>
    <s v="Lambton"/>
  </r>
  <r>
    <n v="10410"/>
    <x v="429"/>
    <x v="7"/>
    <n v="8"/>
    <n v="1"/>
    <x v="0"/>
    <x v="0"/>
    <s v="West"/>
    <x v="11"/>
    <s v="Lambton"/>
  </r>
  <r>
    <n v="10411"/>
    <x v="429"/>
    <x v="8"/>
    <n v="8"/>
    <n v="0"/>
    <x v="0"/>
    <x v="0"/>
    <s v="West"/>
    <x v="11"/>
    <s v="Lambton"/>
  </r>
  <r>
    <n v="10412"/>
    <x v="429"/>
    <x v="9"/>
    <n v="2"/>
    <n v="0"/>
    <x v="0"/>
    <x v="0"/>
    <s v="West"/>
    <x v="11"/>
    <s v="Lambton"/>
  </r>
  <r>
    <n v="10413"/>
    <x v="429"/>
    <x v="10"/>
    <n v="4"/>
    <n v="0"/>
    <x v="0"/>
    <x v="0"/>
    <s v="West"/>
    <x v="11"/>
    <s v="Lambton"/>
  </r>
  <r>
    <n v="10414"/>
    <x v="429"/>
    <x v="11"/>
    <n v="12"/>
    <n v="0"/>
    <x v="0"/>
    <x v="0"/>
    <s v="West"/>
    <x v="11"/>
    <s v="Lambton"/>
  </r>
  <r>
    <n v="10415"/>
    <x v="429"/>
    <x v="12"/>
    <n v="13"/>
    <n v="0"/>
    <x v="0"/>
    <x v="0"/>
    <s v="West"/>
    <x v="11"/>
    <s v="Lambton"/>
  </r>
  <r>
    <n v="10416"/>
    <x v="429"/>
    <x v="13"/>
    <n v="17"/>
    <n v="0"/>
    <x v="0"/>
    <x v="0"/>
    <s v="West"/>
    <x v="11"/>
    <s v="Lambton"/>
  </r>
  <r>
    <n v="10417"/>
    <x v="429"/>
    <x v="14"/>
    <n v="17"/>
    <n v="0"/>
    <x v="0"/>
    <x v="0"/>
    <s v="West"/>
    <x v="11"/>
    <s v="Lambton"/>
  </r>
  <r>
    <n v="10418"/>
    <x v="429"/>
    <x v="15"/>
    <n v="35"/>
    <n v="1"/>
    <x v="0"/>
    <x v="0"/>
    <s v="West"/>
    <x v="11"/>
    <s v="Lambton"/>
  </r>
  <r>
    <n v="10419"/>
    <x v="429"/>
    <x v="16"/>
    <n v="27"/>
    <n v="4"/>
    <x v="0"/>
    <x v="0"/>
    <s v="West"/>
    <x v="11"/>
    <s v="Lambton"/>
  </r>
  <r>
    <n v="10420"/>
    <x v="429"/>
    <x v="17"/>
    <n v="32"/>
    <n v="1"/>
    <x v="0"/>
    <x v="0"/>
    <s v="West"/>
    <x v="11"/>
    <s v="Lambton"/>
  </r>
  <r>
    <n v="10421"/>
    <x v="429"/>
    <x v="18"/>
    <n v="23"/>
    <n v="0"/>
    <x v="0"/>
    <x v="0"/>
    <s v="West"/>
    <x v="11"/>
    <s v="Lambton"/>
  </r>
  <r>
    <n v="10422"/>
    <x v="429"/>
    <x v="19"/>
    <n v="16"/>
    <n v="2"/>
    <x v="0"/>
    <x v="0"/>
    <s v="West"/>
    <x v="11"/>
    <s v="Lambton"/>
  </r>
  <r>
    <n v="10423"/>
    <x v="429"/>
    <x v="20"/>
    <n v="17"/>
    <n v="0"/>
    <x v="0"/>
    <x v="0"/>
    <s v="West"/>
    <x v="11"/>
    <s v="Lambton"/>
  </r>
  <r>
    <n v="10424"/>
    <x v="429"/>
    <x v="21"/>
    <n v="12"/>
    <n v="1"/>
    <x v="0"/>
    <x v="0"/>
    <s v="West"/>
    <x v="11"/>
    <s v="Lambton"/>
  </r>
  <r>
    <n v="10425"/>
    <x v="429"/>
    <x v="22"/>
    <n v="16"/>
    <n v="1"/>
    <x v="0"/>
    <x v="0"/>
    <s v="West"/>
    <x v="11"/>
    <s v="Lambton"/>
  </r>
  <r>
    <n v="10426"/>
    <x v="429"/>
    <x v="23"/>
    <n v="24"/>
    <n v="1"/>
    <x v="0"/>
    <x v="0"/>
    <s v="West"/>
    <x v="11"/>
    <s v="Lambton"/>
  </r>
  <r>
    <n v="10427"/>
    <x v="430"/>
    <x v="0"/>
    <n v="71"/>
    <n v="7"/>
    <x v="0"/>
    <x v="0"/>
    <s v="West"/>
    <x v="11"/>
    <s v="Lambton"/>
  </r>
  <r>
    <n v="10428"/>
    <x v="430"/>
    <x v="1"/>
    <n v="41"/>
    <n v="10"/>
    <x v="0"/>
    <x v="0"/>
    <s v="West"/>
    <x v="11"/>
    <s v="Lambton"/>
  </r>
  <r>
    <n v="10429"/>
    <x v="430"/>
    <x v="2"/>
    <n v="38"/>
    <n v="9"/>
    <x v="0"/>
    <x v="0"/>
    <s v="West"/>
    <x v="11"/>
    <s v="Lambton"/>
  </r>
  <r>
    <n v="10430"/>
    <x v="430"/>
    <x v="3"/>
    <n v="23"/>
    <n v="6"/>
    <x v="0"/>
    <x v="0"/>
    <s v="West"/>
    <x v="11"/>
    <s v="Lambton"/>
  </r>
  <r>
    <n v="10431"/>
    <x v="430"/>
    <x v="4"/>
    <n v="18"/>
    <n v="5"/>
    <x v="0"/>
    <x v="0"/>
    <s v="West"/>
    <x v="11"/>
    <s v="Lambton"/>
  </r>
  <r>
    <n v="10432"/>
    <x v="430"/>
    <x v="5"/>
    <n v="6"/>
    <n v="9"/>
    <x v="0"/>
    <x v="0"/>
    <s v="West"/>
    <x v="11"/>
    <s v="Lambton"/>
  </r>
  <r>
    <n v="10433"/>
    <x v="430"/>
    <x v="6"/>
    <n v="3"/>
    <n v="2"/>
    <x v="0"/>
    <x v="0"/>
    <s v="West"/>
    <x v="11"/>
    <s v="Lambton"/>
  </r>
  <r>
    <n v="10434"/>
    <x v="430"/>
    <x v="7"/>
    <n v="10"/>
    <n v="0"/>
    <x v="0"/>
    <x v="0"/>
    <s v="West"/>
    <x v="11"/>
    <s v="Lambton"/>
  </r>
  <r>
    <n v="10435"/>
    <x v="430"/>
    <x v="8"/>
    <n v="11"/>
    <n v="1"/>
    <x v="0"/>
    <x v="0"/>
    <s v="West"/>
    <x v="11"/>
    <s v="Lambton"/>
  </r>
  <r>
    <n v="10436"/>
    <x v="430"/>
    <x v="9"/>
    <n v="5"/>
    <n v="4"/>
    <x v="0"/>
    <x v="0"/>
    <s v="West"/>
    <x v="11"/>
    <s v="Lambton"/>
  </r>
  <r>
    <n v="10437"/>
    <x v="430"/>
    <x v="10"/>
    <n v="6"/>
    <n v="3"/>
    <x v="0"/>
    <x v="0"/>
    <s v="West"/>
    <x v="11"/>
    <s v="Lambton"/>
  </r>
  <r>
    <n v="10438"/>
    <x v="430"/>
    <x v="11"/>
    <n v="14"/>
    <n v="2"/>
    <x v="0"/>
    <x v="0"/>
    <s v="West"/>
    <x v="11"/>
    <s v="Lambton"/>
  </r>
  <r>
    <n v="10439"/>
    <x v="430"/>
    <x v="12"/>
    <n v="4"/>
    <n v="2"/>
    <x v="0"/>
    <x v="0"/>
    <s v="West"/>
    <x v="11"/>
    <s v="Lambton"/>
  </r>
  <r>
    <n v="10440"/>
    <x v="430"/>
    <x v="13"/>
    <n v="19"/>
    <n v="6"/>
    <x v="0"/>
    <x v="0"/>
    <s v="West"/>
    <x v="11"/>
    <s v="Lambton"/>
  </r>
  <r>
    <n v="10441"/>
    <x v="430"/>
    <x v="14"/>
    <n v="24"/>
    <n v="4"/>
    <x v="0"/>
    <x v="0"/>
    <s v="West"/>
    <x v="11"/>
    <s v="Lambton"/>
  </r>
  <r>
    <n v="10442"/>
    <x v="430"/>
    <x v="15"/>
    <n v="19"/>
    <n v="5"/>
    <x v="0"/>
    <x v="0"/>
    <s v="West"/>
    <x v="11"/>
    <s v="Lambton"/>
  </r>
  <r>
    <n v="10443"/>
    <x v="430"/>
    <x v="16"/>
    <n v="9"/>
    <n v="6"/>
    <x v="0"/>
    <x v="0"/>
    <s v="West"/>
    <x v="11"/>
    <s v="Lambton"/>
  </r>
  <r>
    <n v="10444"/>
    <x v="430"/>
    <x v="17"/>
    <n v="19"/>
    <n v="9"/>
    <x v="0"/>
    <x v="0"/>
    <s v="West"/>
    <x v="11"/>
    <s v="Lambton"/>
  </r>
  <r>
    <n v="10445"/>
    <x v="430"/>
    <x v="18"/>
    <n v="18"/>
    <n v="1"/>
    <x v="0"/>
    <x v="0"/>
    <s v="West"/>
    <x v="11"/>
    <s v="Lambton"/>
  </r>
  <r>
    <n v="10446"/>
    <x v="430"/>
    <x v="19"/>
    <n v="6"/>
    <n v="2"/>
    <x v="0"/>
    <x v="0"/>
    <s v="West"/>
    <x v="11"/>
    <s v="Lambton"/>
  </r>
  <r>
    <n v="10447"/>
    <x v="430"/>
    <x v="20"/>
    <n v="11"/>
    <n v="5"/>
    <x v="0"/>
    <x v="0"/>
    <s v="West"/>
    <x v="11"/>
    <s v="Lambton"/>
  </r>
  <r>
    <n v="10448"/>
    <x v="430"/>
    <x v="21"/>
    <n v="20"/>
    <n v="2"/>
    <x v="0"/>
    <x v="0"/>
    <s v="West"/>
    <x v="11"/>
    <s v="Lambton"/>
  </r>
  <r>
    <n v="10449"/>
    <x v="430"/>
    <x v="22"/>
    <n v="28"/>
    <n v="4"/>
    <x v="0"/>
    <x v="0"/>
    <s v="West"/>
    <x v="11"/>
    <s v="Lambton"/>
  </r>
  <r>
    <n v="10450"/>
    <x v="430"/>
    <x v="23"/>
    <n v="26"/>
    <n v="13"/>
    <x v="0"/>
    <x v="0"/>
    <s v="West"/>
    <x v="11"/>
    <s v="Lambton"/>
  </r>
  <r>
    <n v="10451"/>
    <x v="431"/>
    <x v="0"/>
    <n v="28"/>
    <n v="0"/>
    <x v="0"/>
    <x v="0"/>
    <s v="West"/>
    <x v="11"/>
    <s v="Lambton"/>
  </r>
  <r>
    <n v="10452"/>
    <x v="431"/>
    <x v="1"/>
    <n v="21"/>
    <n v="1"/>
    <x v="0"/>
    <x v="0"/>
    <s v="West"/>
    <x v="11"/>
    <s v="Lambton"/>
  </r>
  <r>
    <n v="10453"/>
    <x v="431"/>
    <x v="2"/>
    <n v="14"/>
    <n v="1"/>
    <x v="0"/>
    <x v="0"/>
    <s v="West"/>
    <x v="11"/>
    <s v="Lambton"/>
  </r>
  <r>
    <n v="10454"/>
    <x v="431"/>
    <x v="3"/>
    <n v="5"/>
    <n v="0"/>
    <x v="0"/>
    <x v="0"/>
    <s v="West"/>
    <x v="11"/>
    <s v="Lambton"/>
  </r>
  <r>
    <n v="10455"/>
    <x v="431"/>
    <x v="4"/>
    <n v="9"/>
    <n v="0"/>
    <x v="0"/>
    <x v="0"/>
    <s v="West"/>
    <x v="11"/>
    <s v="Lambton"/>
  </r>
  <r>
    <n v="10456"/>
    <x v="431"/>
    <x v="5"/>
    <n v="3"/>
    <n v="0"/>
    <x v="0"/>
    <x v="0"/>
    <s v="West"/>
    <x v="11"/>
    <s v="Lambton"/>
  </r>
  <r>
    <n v="10457"/>
    <x v="431"/>
    <x v="6"/>
    <n v="2"/>
    <n v="0"/>
    <x v="0"/>
    <x v="0"/>
    <s v="West"/>
    <x v="11"/>
    <s v="Lambton"/>
  </r>
  <r>
    <n v="10458"/>
    <x v="431"/>
    <x v="7"/>
    <n v="5"/>
    <n v="1"/>
    <x v="0"/>
    <x v="0"/>
    <s v="West"/>
    <x v="11"/>
    <s v="Lambton"/>
  </r>
  <r>
    <n v="10459"/>
    <x v="431"/>
    <x v="8"/>
    <n v="3"/>
    <n v="0"/>
    <x v="0"/>
    <x v="0"/>
    <s v="West"/>
    <x v="11"/>
    <s v="Lambton"/>
  </r>
  <r>
    <n v="10460"/>
    <x v="431"/>
    <x v="10"/>
    <n v="1"/>
    <n v="0"/>
    <x v="0"/>
    <x v="0"/>
    <s v="West"/>
    <x v="11"/>
    <s v="Lambton"/>
  </r>
  <r>
    <n v="10461"/>
    <x v="431"/>
    <x v="11"/>
    <n v="7"/>
    <n v="1"/>
    <x v="0"/>
    <x v="0"/>
    <s v="West"/>
    <x v="11"/>
    <s v="Lambton"/>
  </r>
  <r>
    <n v="10462"/>
    <x v="431"/>
    <x v="12"/>
    <n v="3"/>
    <n v="0"/>
    <x v="0"/>
    <x v="0"/>
    <s v="West"/>
    <x v="11"/>
    <s v="Lambton"/>
  </r>
  <r>
    <n v="10463"/>
    <x v="431"/>
    <x v="13"/>
    <n v="3"/>
    <n v="0"/>
    <x v="0"/>
    <x v="0"/>
    <s v="West"/>
    <x v="11"/>
    <s v="Lambton"/>
  </r>
  <r>
    <n v="10464"/>
    <x v="431"/>
    <x v="14"/>
    <n v="3"/>
    <n v="1"/>
    <x v="0"/>
    <x v="0"/>
    <s v="West"/>
    <x v="11"/>
    <s v="Lambton"/>
  </r>
  <r>
    <n v="10465"/>
    <x v="431"/>
    <x v="15"/>
    <n v="7"/>
    <n v="0"/>
    <x v="0"/>
    <x v="0"/>
    <s v="West"/>
    <x v="11"/>
    <s v="Lambton"/>
  </r>
  <r>
    <n v="10466"/>
    <x v="431"/>
    <x v="16"/>
    <n v="10"/>
    <n v="0"/>
    <x v="0"/>
    <x v="0"/>
    <s v="West"/>
    <x v="11"/>
    <s v="Lambton"/>
  </r>
  <r>
    <n v="10467"/>
    <x v="431"/>
    <x v="17"/>
    <n v="14"/>
    <n v="1"/>
    <x v="0"/>
    <x v="0"/>
    <s v="West"/>
    <x v="11"/>
    <s v="Lambton"/>
  </r>
  <r>
    <n v="10468"/>
    <x v="431"/>
    <x v="18"/>
    <n v="4"/>
    <n v="0"/>
    <x v="0"/>
    <x v="0"/>
    <s v="West"/>
    <x v="11"/>
    <s v="Lambton"/>
  </r>
  <r>
    <n v="10469"/>
    <x v="431"/>
    <x v="19"/>
    <n v="10"/>
    <n v="0"/>
    <x v="0"/>
    <x v="0"/>
    <s v="West"/>
    <x v="11"/>
    <s v="Lambton"/>
  </r>
  <r>
    <n v="10470"/>
    <x v="431"/>
    <x v="20"/>
    <n v="5"/>
    <n v="2"/>
    <x v="0"/>
    <x v="0"/>
    <s v="West"/>
    <x v="11"/>
    <s v="Lambton"/>
  </r>
  <r>
    <n v="10471"/>
    <x v="431"/>
    <x v="21"/>
    <n v="11"/>
    <n v="0"/>
    <x v="0"/>
    <x v="0"/>
    <s v="West"/>
    <x v="11"/>
    <s v="Lambton"/>
  </r>
  <r>
    <n v="10472"/>
    <x v="431"/>
    <x v="22"/>
    <n v="8"/>
    <n v="0"/>
    <x v="0"/>
    <x v="0"/>
    <s v="West"/>
    <x v="11"/>
    <s v="Lambton"/>
  </r>
  <r>
    <n v="10473"/>
    <x v="431"/>
    <x v="23"/>
    <n v="7"/>
    <n v="0"/>
    <x v="0"/>
    <x v="0"/>
    <s v="West"/>
    <x v="11"/>
    <s v="Lambton"/>
  </r>
  <r>
    <n v="10474"/>
    <x v="432"/>
    <x v="0"/>
    <n v="6"/>
    <n v="0"/>
    <x v="0"/>
    <x v="0"/>
    <s v="West"/>
    <x v="11"/>
    <s v="Lambton"/>
  </r>
  <r>
    <n v="10475"/>
    <x v="432"/>
    <x v="1"/>
    <n v="3"/>
    <n v="0"/>
    <x v="0"/>
    <x v="0"/>
    <s v="West"/>
    <x v="11"/>
    <s v="Lambton"/>
  </r>
  <r>
    <n v="10476"/>
    <x v="432"/>
    <x v="2"/>
    <n v="1"/>
    <n v="0"/>
    <x v="0"/>
    <x v="0"/>
    <s v="West"/>
    <x v="11"/>
    <s v="Lambton"/>
  </r>
  <r>
    <n v="10477"/>
    <x v="432"/>
    <x v="3"/>
    <n v="4"/>
    <n v="0"/>
    <x v="0"/>
    <x v="0"/>
    <s v="West"/>
    <x v="11"/>
    <s v="Lambton"/>
  </r>
  <r>
    <n v="10478"/>
    <x v="432"/>
    <x v="4"/>
    <n v="1"/>
    <n v="0"/>
    <x v="0"/>
    <x v="0"/>
    <s v="West"/>
    <x v="11"/>
    <s v="Lambton"/>
  </r>
  <r>
    <n v="10479"/>
    <x v="432"/>
    <x v="5"/>
    <n v="2"/>
    <n v="0"/>
    <x v="0"/>
    <x v="0"/>
    <s v="West"/>
    <x v="11"/>
    <s v="Lambton"/>
  </r>
  <r>
    <n v="10480"/>
    <x v="432"/>
    <x v="6"/>
    <n v="3"/>
    <n v="0"/>
    <x v="0"/>
    <x v="0"/>
    <s v="West"/>
    <x v="11"/>
    <s v="Lambton"/>
  </r>
  <r>
    <n v="10481"/>
    <x v="432"/>
    <x v="8"/>
    <n v="1"/>
    <n v="0"/>
    <x v="0"/>
    <x v="0"/>
    <s v="West"/>
    <x v="11"/>
    <s v="Lambton"/>
  </r>
  <r>
    <n v="10482"/>
    <x v="432"/>
    <x v="9"/>
    <n v="1"/>
    <n v="0"/>
    <x v="0"/>
    <x v="0"/>
    <s v="West"/>
    <x v="11"/>
    <s v="Lambton"/>
  </r>
  <r>
    <n v="10483"/>
    <x v="432"/>
    <x v="11"/>
    <n v="1"/>
    <n v="0"/>
    <x v="0"/>
    <x v="0"/>
    <s v="West"/>
    <x v="11"/>
    <s v="Lambton"/>
  </r>
  <r>
    <n v="10484"/>
    <x v="432"/>
    <x v="12"/>
    <n v="2"/>
    <n v="0"/>
    <x v="0"/>
    <x v="0"/>
    <s v="West"/>
    <x v="11"/>
    <s v="Lambton"/>
  </r>
  <r>
    <n v="10485"/>
    <x v="432"/>
    <x v="13"/>
    <n v="1"/>
    <n v="0"/>
    <x v="0"/>
    <x v="0"/>
    <s v="West"/>
    <x v="11"/>
    <s v="Lambton"/>
  </r>
  <r>
    <n v="10486"/>
    <x v="432"/>
    <x v="14"/>
    <n v="3"/>
    <n v="0"/>
    <x v="0"/>
    <x v="0"/>
    <s v="West"/>
    <x v="11"/>
    <s v="Lambton"/>
  </r>
  <r>
    <n v="10487"/>
    <x v="432"/>
    <x v="15"/>
    <n v="3"/>
    <n v="0"/>
    <x v="0"/>
    <x v="0"/>
    <s v="West"/>
    <x v="11"/>
    <s v="Lambton"/>
  </r>
  <r>
    <n v="10488"/>
    <x v="432"/>
    <x v="16"/>
    <n v="1"/>
    <n v="0"/>
    <x v="0"/>
    <x v="0"/>
    <s v="West"/>
    <x v="11"/>
    <s v="Lambton"/>
  </r>
  <r>
    <n v="10489"/>
    <x v="432"/>
    <x v="17"/>
    <n v="3"/>
    <n v="0"/>
    <x v="0"/>
    <x v="0"/>
    <s v="West"/>
    <x v="11"/>
    <s v="Lambton"/>
  </r>
  <r>
    <n v="10490"/>
    <x v="432"/>
    <x v="21"/>
    <n v="4"/>
    <n v="0"/>
    <x v="0"/>
    <x v="0"/>
    <s v="West"/>
    <x v="11"/>
    <s v="Lambton"/>
  </r>
  <r>
    <n v="10491"/>
    <x v="432"/>
    <x v="22"/>
    <n v="4"/>
    <n v="0"/>
    <x v="0"/>
    <x v="0"/>
    <s v="West"/>
    <x v="11"/>
    <s v="Lambton"/>
  </r>
  <r>
    <n v="10492"/>
    <x v="433"/>
    <x v="0"/>
    <n v="4"/>
    <n v="0"/>
    <x v="0"/>
    <x v="0"/>
    <s v="West"/>
    <x v="11"/>
    <s v="Lambton"/>
  </r>
  <r>
    <n v="10493"/>
    <x v="433"/>
    <x v="1"/>
    <n v="5"/>
    <n v="0"/>
    <x v="0"/>
    <x v="0"/>
    <s v="West"/>
    <x v="11"/>
    <s v="Lambton"/>
  </r>
  <r>
    <n v="10494"/>
    <x v="433"/>
    <x v="2"/>
    <n v="1"/>
    <n v="0"/>
    <x v="0"/>
    <x v="0"/>
    <s v="West"/>
    <x v="11"/>
    <s v="Lambton"/>
  </r>
  <r>
    <n v="10495"/>
    <x v="433"/>
    <x v="3"/>
    <n v="4"/>
    <n v="0"/>
    <x v="0"/>
    <x v="0"/>
    <s v="West"/>
    <x v="11"/>
    <s v="Lambton"/>
  </r>
  <r>
    <n v="10496"/>
    <x v="433"/>
    <x v="7"/>
    <n v="1"/>
    <n v="0"/>
    <x v="0"/>
    <x v="0"/>
    <s v="West"/>
    <x v="11"/>
    <s v="Lambton"/>
  </r>
  <r>
    <n v="10497"/>
    <x v="433"/>
    <x v="10"/>
    <n v="1"/>
    <n v="0"/>
    <x v="0"/>
    <x v="0"/>
    <s v="West"/>
    <x v="11"/>
    <s v="Lambton"/>
  </r>
  <r>
    <n v="10498"/>
    <x v="433"/>
    <x v="13"/>
    <n v="2"/>
    <n v="0"/>
    <x v="0"/>
    <x v="0"/>
    <s v="West"/>
    <x v="11"/>
    <s v="Lambton"/>
  </r>
  <r>
    <n v="10499"/>
    <x v="433"/>
    <x v="16"/>
    <n v="2"/>
    <n v="0"/>
    <x v="0"/>
    <x v="0"/>
    <s v="West"/>
    <x v="11"/>
    <s v="Lambton"/>
  </r>
  <r>
    <n v="10500"/>
    <x v="433"/>
    <x v="20"/>
    <n v="2"/>
    <n v="0"/>
    <x v="0"/>
    <x v="0"/>
    <s v="West"/>
    <x v="11"/>
    <s v="Lambton"/>
  </r>
  <r>
    <n v="10501"/>
    <x v="433"/>
    <x v="22"/>
    <n v="1"/>
    <n v="0"/>
    <x v="0"/>
    <x v="0"/>
    <s v="West"/>
    <x v="11"/>
    <s v="Lambton"/>
  </r>
  <r>
    <n v="10502"/>
    <x v="434"/>
    <x v="0"/>
    <n v="30"/>
    <n v="2"/>
    <x v="0"/>
    <x v="0"/>
    <s v="West"/>
    <x v="11"/>
    <s v="Rural Kent"/>
  </r>
  <r>
    <n v="10503"/>
    <x v="434"/>
    <x v="1"/>
    <n v="30"/>
    <n v="8"/>
    <x v="0"/>
    <x v="0"/>
    <s v="West"/>
    <x v="11"/>
    <s v="Rural Kent"/>
  </r>
  <r>
    <n v="10504"/>
    <x v="434"/>
    <x v="2"/>
    <n v="15"/>
    <n v="0"/>
    <x v="0"/>
    <x v="0"/>
    <s v="West"/>
    <x v="11"/>
    <s v="Rural Kent"/>
  </r>
  <r>
    <n v="10505"/>
    <x v="434"/>
    <x v="3"/>
    <n v="9"/>
    <n v="1"/>
    <x v="0"/>
    <x v="0"/>
    <s v="West"/>
    <x v="11"/>
    <s v="Rural Kent"/>
  </r>
  <r>
    <n v="10506"/>
    <x v="434"/>
    <x v="4"/>
    <n v="21"/>
    <n v="5"/>
    <x v="0"/>
    <x v="0"/>
    <s v="West"/>
    <x v="11"/>
    <s v="Rural Kent"/>
  </r>
  <r>
    <n v="10507"/>
    <x v="434"/>
    <x v="5"/>
    <n v="4"/>
    <n v="1"/>
    <x v="0"/>
    <x v="0"/>
    <s v="West"/>
    <x v="11"/>
    <s v="Rural Kent"/>
  </r>
  <r>
    <n v="10508"/>
    <x v="434"/>
    <x v="6"/>
    <n v="5"/>
    <n v="0"/>
    <x v="0"/>
    <x v="0"/>
    <s v="West"/>
    <x v="11"/>
    <s v="Rural Kent"/>
  </r>
  <r>
    <n v="10509"/>
    <x v="434"/>
    <x v="7"/>
    <n v="5"/>
    <n v="2"/>
    <x v="0"/>
    <x v="0"/>
    <s v="West"/>
    <x v="11"/>
    <s v="Rural Kent"/>
  </r>
  <r>
    <n v="10510"/>
    <x v="434"/>
    <x v="8"/>
    <n v="1"/>
    <n v="1"/>
    <x v="0"/>
    <x v="0"/>
    <s v="West"/>
    <x v="11"/>
    <s v="Rural Kent"/>
  </r>
  <r>
    <n v="10511"/>
    <x v="434"/>
    <x v="9"/>
    <n v="2"/>
    <n v="1"/>
    <x v="0"/>
    <x v="0"/>
    <s v="West"/>
    <x v="11"/>
    <s v="Rural Kent"/>
  </r>
  <r>
    <n v="10512"/>
    <x v="434"/>
    <x v="10"/>
    <n v="3"/>
    <n v="0"/>
    <x v="0"/>
    <x v="0"/>
    <s v="West"/>
    <x v="11"/>
    <s v="Rural Kent"/>
  </r>
  <r>
    <n v="10513"/>
    <x v="434"/>
    <x v="12"/>
    <n v="5"/>
    <n v="1"/>
    <x v="0"/>
    <x v="0"/>
    <s v="West"/>
    <x v="11"/>
    <s v="Rural Kent"/>
  </r>
  <r>
    <n v="10514"/>
    <x v="434"/>
    <x v="13"/>
    <n v="9"/>
    <n v="2"/>
    <x v="0"/>
    <x v="0"/>
    <s v="West"/>
    <x v="11"/>
    <s v="Rural Kent"/>
  </r>
  <r>
    <n v="10515"/>
    <x v="434"/>
    <x v="14"/>
    <n v="11"/>
    <n v="2"/>
    <x v="0"/>
    <x v="0"/>
    <s v="West"/>
    <x v="11"/>
    <s v="Rural Kent"/>
  </r>
  <r>
    <n v="10516"/>
    <x v="434"/>
    <x v="15"/>
    <n v="23"/>
    <n v="3"/>
    <x v="0"/>
    <x v="0"/>
    <s v="West"/>
    <x v="11"/>
    <s v="Rural Kent"/>
  </r>
  <r>
    <n v="10517"/>
    <x v="434"/>
    <x v="16"/>
    <n v="10"/>
    <n v="3"/>
    <x v="0"/>
    <x v="0"/>
    <s v="West"/>
    <x v="11"/>
    <s v="Rural Kent"/>
  </r>
  <r>
    <n v="10518"/>
    <x v="434"/>
    <x v="17"/>
    <n v="16"/>
    <n v="1"/>
    <x v="0"/>
    <x v="0"/>
    <s v="West"/>
    <x v="11"/>
    <s v="Rural Kent"/>
  </r>
  <r>
    <n v="10519"/>
    <x v="434"/>
    <x v="18"/>
    <n v="13"/>
    <n v="2"/>
    <x v="0"/>
    <x v="0"/>
    <s v="West"/>
    <x v="11"/>
    <s v="Rural Kent"/>
  </r>
  <r>
    <n v="10520"/>
    <x v="434"/>
    <x v="19"/>
    <n v="10"/>
    <n v="0"/>
    <x v="0"/>
    <x v="0"/>
    <s v="West"/>
    <x v="11"/>
    <s v="Rural Kent"/>
  </r>
  <r>
    <n v="10521"/>
    <x v="434"/>
    <x v="20"/>
    <n v="17"/>
    <n v="4"/>
    <x v="0"/>
    <x v="0"/>
    <s v="West"/>
    <x v="11"/>
    <s v="Rural Kent"/>
  </r>
  <r>
    <n v="10522"/>
    <x v="434"/>
    <x v="21"/>
    <n v="10"/>
    <n v="1"/>
    <x v="0"/>
    <x v="0"/>
    <s v="West"/>
    <x v="11"/>
    <s v="Rural Kent"/>
  </r>
  <r>
    <n v="10523"/>
    <x v="434"/>
    <x v="22"/>
    <n v="11"/>
    <n v="5"/>
    <x v="0"/>
    <x v="0"/>
    <s v="West"/>
    <x v="11"/>
    <s v="Rural Kent"/>
  </r>
  <r>
    <n v="10524"/>
    <x v="434"/>
    <x v="23"/>
    <n v="7"/>
    <n v="3"/>
    <x v="0"/>
    <x v="0"/>
    <s v="West"/>
    <x v="11"/>
    <s v="Rural Kent"/>
  </r>
  <r>
    <n v="10530"/>
    <x v="435"/>
    <x v="0"/>
    <n v="28"/>
    <n v="3"/>
    <x v="0"/>
    <x v="0"/>
    <s v="West"/>
    <x v="11"/>
    <s v="Essex South Shore"/>
  </r>
  <r>
    <n v="10531"/>
    <x v="435"/>
    <x v="1"/>
    <n v="34"/>
    <n v="6"/>
    <x v="0"/>
    <x v="0"/>
    <s v="West"/>
    <x v="11"/>
    <s v="Essex South Shore"/>
  </r>
  <r>
    <n v="10532"/>
    <x v="435"/>
    <x v="2"/>
    <n v="20"/>
    <n v="2"/>
    <x v="0"/>
    <x v="0"/>
    <s v="West"/>
    <x v="11"/>
    <s v="Essex South Shore"/>
  </r>
  <r>
    <n v="10533"/>
    <x v="435"/>
    <x v="3"/>
    <n v="10"/>
    <n v="1"/>
    <x v="0"/>
    <x v="0"/>
    <s v="West"/>
    <x v="11"/>
    <s v="Essex South Shore"/>
  </r>
  <r>
    <n v="10534"/>
    <x v="435"/>
    <x v="4"/>
    <n v="14"/>
    <n v="6"/>
    <x v="0"/>
    <x v="0"/>
    <s v="West"/>
    <x v="11"/>
    <s v="Essex South Shore"/>
  </r>
  <r>
    <n v="10535"/>
    <x v="435"/>
    <x v="5"/>
    <n v="9"/>
    <n v="1"/>
    <x v="0"/>
    <x v="0"/>
    <s v="West"/>
    <x v="11"/>
    <s v="Essex South Shore"/>
  </r>
  <r>
    <n v="10536"/>
    <x v="435"/>
    <x v="6"/>
    <n v="9"/>
    <n v="0"/>
    <x v="0"/>
    <x v="0"/>
    <s v="West"/>
    <x v="11"/>
    <s v="Essex South Shore"/>
  </r>
  <r>
    <n v="10537"/>
    <x v="435"/>
    <x v="7"/>
    <n v="5"/>
    <n v="0"/>
    <x v="0"/>
    <x v="0"/>
    <s v="West"/>
    <x v="11"/>
    <s v="Essex South Shore"/>
  </r>
  <r>
    <n v="10538"/>
    <x v="435"/>
    <x v="8"/>
    <n v="4"/>
    <n v="0"/>
    <x v="0"/>
    <x v="0"/>
    <s v="West"/>
    <x v="11"/>
    <s v="Essex South Shore"/>
  </r>
  <r>
    <n v="10539"/>
    <x v="435"/>
    <x v="9"/>
    <n v="2"/>
    <n v="1"/>
    <x v="0"/>
    <x v="0"/>
    <s v="West"/>
    <x v="11"/>
    <s v="Essex South Shore"/>
  </r>
  <r>
    <n v="10540"/>
    <x v="435"/>
    <x v="10"/>
    <n v="5"/>
    <n v="0"/>
    <x v="0"/>
    <x v="0"/>
    <s v="West"/>
    <x v="11"/>
    <s v="Essex South Shore"/>
  </r>
  <r>
    <n v="10541"/>
    <x v="435"/>
    <x v="11"/>
    <n v="19"/>
    <n v="0"/>
    <x v="0"/>
    <x v="0"/>
    <s v="West"/>
    <x v="11"/>
    <s v="Essex South Shore"/>
  </r>
  <r>
    <n v="10542"/>
    <x v="435"/>
    <x v="12"/>
    <n v="5"/>
    <n v="2"/>
    <x v="0"/>
    <x v="0"/>
    <s v="West"/>
    <x v="11"/>
    <s v="Essex South Shore"/>
  </r>
  <r>
    <n v="10543"/>
    <x v="435"/>
    <x v="13"/>
    <n v="6"/>
    <n v="2"/>
    <x v="0"/>
    <x v="0"/>
    <s v="West"/>
    <x v="11"/>
    <s v="Essex South Shore"/>
  </r>
  <r>
    <n v="10544"/>
    <x v="435"/>
    <x v="14"/>
    <n v="25"/>
    <n v="1"/>
    <x v="0"/>
    <x v="0"/>
    <s v="West"/>
    <x v="11"/>
    <s v="Essex South Shore"/>
  </r>
  <r>
    <n v="10545"/>
    <x v="435"/>
    <x v="15"/>
    <n v="21"/>
    <n v="2"/>
    <x v="0"/>
    <x v="0"/>
    <s v="West"/>
    <x v="11"/>
    <s v="Essex South Shore"/>
  </r>
  <r>
    <n v="10546"/>
    <x v="435"/>
    <x v="16"/>
    <n v="14"/>
    <n v="3"/>
    <x v="0"/>
    <x v="0"/>
    <s v="West"/>
    <x v="11"/>
    <s v="Essex South Shore"/>
  </r>
  <r>
    <n v="10547"/>
    <x v="435"/>
    <x v="17"/>
    <n v="18"/>
    <n v="4"/>
    <x v="0"/>
    <x v="0"/>
    <s v="West"/>
    <x v="11"/>
    <s v="Essex South Shore"/>
  </r>
  <r>
    <n v="10548"/>
    <x v="435"/>
    <x v="18"/>
    <n v="13"/>
    <n v="4"/>
    <x v="0"/>
    <x v="0"/>
    <s v="West"/>
    <x v="11"/>
    <s v="Essex South Shore"/>
  </r>
  <r>
    <n v="10549"/>
    <x v="435"/>
    <x v="19"/>
    <n v="19"/>
    <n v="6"/>
    <x v="0"/>
    <x v="0"/>
    <s v="West"/>
    <x v="11"/>
    <s v="Essex South Shore"/>
  </r>
  <r>
    <n v="10550"/>
    <x v="435"/>
    <x v="20"/>
    <n v="39"/>
    <n v="3"/>
    <x v="0"/>
    <x v="0"/>
    <s v="West"/>
    <x v="11"/>
    <s v="Essex South Shore"/>
  </r>
  <r>
    <n v="10551"/>
    <x v="435"/>
    <x v="21"/>
    <n v="16"/>
    <n v="4"/>
    <x v="0"/>
    <x v="0"/>
    <s v="West"/>
    <x v="11"/>
    <s v="Essex South Shore"/>
  </r>
  <r>
    <n v="10552"/>
    <x v="435"/>
    <x v="22"/>
    <n v="36"/>
    <n v="1"/>
    <x v="0"/>
    <x v="0"/>
    <s v="West"/>
    <x v="11"/>
    <s v="Essex South Shore"/>
  </r>
  <r>
    <n v="10553"/>
    <x v="435"/>
    <x v="23"/>
    <n v="62"/>
    <n v="8"/>
    <x v="0"/>
    <x v="0"/>
    <s v="West"/>
    <x v="11"/>
    <s v="Essex South Shore"/>
  </r>
  <r>
    <n v="10555"/>
    <x v="436"/>
    <x v="0"/>
    <n v="23"/>
    <n v="3"/>
    <x v="0"/>
    <x v="0"/>
    <s v="West"/>
    <x v="11"/>
    <s v="Essex South Shore"/>
  </r>
  <r>
    <n v="10556"/>
    <x v="436"/>
    <x v="1"/>
    <n v="22"/>
    <n v="3"/>
    <x v="0"/>
    <x v="0"/>
    <s v="West"/>
    <x v="11"/>
    <s v="Essex South Shore"/>
  </r>
  <r>
    <n v="10557"/>
    <x v="436"/>
    <x v="2"/>
    <n v="27"/>
    <n v="4"/>
    <x v="0"/>
    <x v="0"/>
    <s v="West"/>
    <x v="11"/>
    <s v="Essex South Shore"/>
  </r>
  <r>
    <n v="10558"/>
    <x v="436"/>
    <x v="3"/>
    <n v="35"/>
    <n v="2"/>
    <x v="0"/>
    <x v="0"/>
    <s v="West"/>
    <x v="11"/>
    <s v="Essex South Shore"/>
  </r>
  <r>
    <n v="10559"/>
    <x v="436"/>
    <x v="4"/>
    <n v="10"/>
    <n v="2"/>
    <x v="0"/>
    <x v="0"/>
    <s v="West"/>
    <x v="11"/>
    <s v="Essex South Shore"/>
  </r>
  <r>
    <n v="10560"/>
    <x v="436"/>
    <x v="5"/>
    <n v="3"/>
    <n v="0"/>
    <x v="0"/>
    <x v="0"/>
    <s v="West"/>
    <x v="11"/>
    <s v="Essex South Shore"/>
  </r>
  <r>
    <n v="10561"/>
    <x v="436"/>
    <x v="6"/>
    <n v="8"/>
    <n v="0"/>
    <x v="0"/>
    <x v="0"/>
    <s v="West"/>
    <x v="11"/>
    <s v="Essex South Shore"/>
  </r>
  <r>
    <n v="10562"/>
    <x v="436"/>
    <x v="7"/>
    <n v="6"/>
    <n v="0"/>
    <x v="0"/>
    <x v="0"/>
    <s v="West"/>
    <x v="11"/>
    <s v="Essex South Shore"/>
  </r>
  <r>
    <n v="10563"/>
    <x v="436"/>
    <x v="8"/>
    <n v="1"/>
    <n v="1"/>
    <x v="0"/>
    <x v="0"/>
    <s v="West"/>
    <x v="11"/>
    <s v="Essex South Shore"/>
  </r>
  <r>
    <n v="10564"/>
    <x v="436"/>
    <x v="9"/>
    <n v="2"/>
    <n v="0"/>
    <x v="0"/>
    <x v="0"/>
    <s v="West"/>
    <x v="11"/>
    <s v="Essex South Shore"/>
  </r>
  <r>
    <n v="10565"/>
    <x v="436"/>
    <x v="11"/>
    <n v="5"/>
    <n v="0"/>
    <x v="0"/>
    <x v="0"/>
    <s v="West"/>
    <x v="11"/>
    <s v="Essex South Shore"/>
  </r>
  <r>
    <n v="10566"/>
    <x v="436"/>
    <x v="12"/>
    <n v="3"/>
    <n v="1"/>
    <x v="0"/>
    <x v="0"/>
    <s v="West"/>
    <x v="11"/>
    <s v="Essex South Shore"/>
  </r>
  <r>
    <n v="10567"/>
    <x v="436"/>
    <x v="13"/>
    <n v="4"/>
    <n v="2"/>
    <x v="0"/>
    <x v="0"/>
    <s v="West"/>
    <x v="11"/>
    <s v="Essex South Shore"/>
  </r>
  <r>
    <n v="10568"/>
    <x v="436"/>
    <x v="14"/>
    <n v="7"/>
    <n v="1"/>
    <x v="0"/>
    <x v="0"/>
    <s v="West"/>
    <x v="11"/>
    <s v="Essex South Shore"/>
  </r>
  <r>
    <n v="10569"/>
    <x v="436"/>
    <x v="15"/>
    <n v="10"/>
    <n v="2"/>
    <x v="0"/>
    <x v="0"/>
    <s v="West"/>
    <x v="11"/>
    <s v="Essex South Shore"/>
  </r>
  <r>
    <n v="10570"/>
    <x v="436"/>
    <x v="16"/>
    <n v="8"/>
    <n v="2"/>
    <x v="0"/>
    <x v="0"/>
    <s v="West"/>
    <x v="11"/>
    <s v="Essex South Shore"/>
  </r>
  <r>
    <n v="10571"/>
    <x v="436"/>
    <x v="17"/>
    <n v="10"/>
    <n v="0"/>
    <x v="0"/>
    <x v="0"/>
    <s v="West"/>
    <x v="11"/>
    <s v="Essex South Shore"/>
  </r>
  <r>
    <n v="10572"/>
    <x v="436"/>
    <x v="18"/>
    <n v="8"/>
    <n v="3"/>
    <x v="0"/>
    <x v="0"/>
    <s v="West"/>
    <x v="11"/>
    <s v="Essex South Shore"/>
  </r>
  <r>
    <n v="10573"/>
    <x v="436"/>
    <x v="19"/>
    <n v="24"/>
    <n v="1"/>
    <x v="0"/>
    <x v="0"/>
    <s v="West"/>
    <x v="11"/>
    <s v="Essex South Shore"/>
  </r>
  <r>
    <n v="10574"/>
    <x v="436"/>
    <x v="20"/>
    <n v="5"/>
    <n v="0"/>
    <x v="0"/>
    <x v="0"/>
    <s v="West"/>
    <x v="11"/>
    <s v="Essex South Shore"/>
  </r>
  <r>
    <n v="10575"/>
    <x v="436"/>
    <x v="21"/>
    <n v="11"/>
    <n v="1"/>
    <x v="0"/>
    <x v="0"/>
    <s v="West"/>
    <x v="11"/>
    <s v="Essex South Shore"/>
  </r>
  <r>
    <n v="10576"/>
    <x v="436"/>
    <x v="22"/>
    <n v="5"/>
    <n v="2"/>
    <x v="0"/>
    <x v="0"/>
    <s v="West"/>
    <x v="11"/>
    <s v="Essex South Shore"/>
  </r>
  <r>
    <n v="10577"/>
    <x v="436"/>
    <x v="23"/>
    <n v="3"/>
    <n v="6"/>
    <x v="0"/>
    <x v="0"/>
    <s v="West"/>
    <x v="11"/>
    <s v="Essex South Shore"/>
  </r>
  <r>
    <n v="10578"/>
    <x v="437"/>
    <x v="0"/>
    <n v="59"/>
    <n v="17"/>
    <x v="0"/>
    <x v="0"/>
    <s v="West"/>
    <x v="11"/>
    <s v="Tecumseh Lakeshore Amherstburg LaSalle"/>
  </r>
  <r>
    <n v="10579"/>
    <x v="437"/>
    <x v="1"/>
    <n v="38"/>
    <n v="11"/>
    <x v="0"/>
    <x v="0"/>
    <s v="West"/>
    <x v="11"/>
    <s v="Tecumseh Lakeshore Amherstburg LaSalle"/>
  </r>
  <r>
    <n v="10580"/>
    <x v="437"/>
    <x v="2"/>
    <n v="21"/>
    <n v="6"/>
    <x v="0"/>
    <x v="0"/>
    <s v="West"/>
    <x v="11"/>
    <s v="Tecumseh Lakeshore Amherstburg LaSalle"/>
  </r>
  <r>
    <n v="10581"/>
    <x v="437"/>
    <x v="3"/>
    <n v="18"/>
    <n v="9"/>
    <x v="0"/>
    <x v="0"/>
    <s v="West"/>
    <x v="11"/>
    <s v="Tecumseh Lakeshore Amherstburg LaSalle"/>
  </r>
  <r>
    <n v="10582"/>
    <x v="437"/>
    <x v="4"/>
    <n v="15"/>
    <n v="5"/>
    <x v="0"/>
    <x v="0"/>
    <s v="West"/>
    <x v="11"/>
    <s v="Tecumseh Lakeshore Amherstburg LaSalle"/>
  </r>
  <r>
    <n v="10583"/>
    <x v="437"/>
    <x v="5"/>
    <n v="12"/>
    <n v="2"/>
    <x v="0"/>
    <x v="0"/>
    <s v="West"/>
    <x v="11"/>
    <s v="Tecumseh Lakeshore Amherstburg LaSalle"/>
  </r>
  <r>
    <n v="10584"/>
    <x v="437"/>
    <x v="6"/>
    <n v="10"/>
    <n v="2"/>
    <x v="0"/>
    <x v="0"/>
    <s v="West"/>
    <x v="11"/>
    <s v="Tecumseh Lakeshore Amherstburg LaSalle"/>
  </r>
  <r>
    <n v="10585"/>
    <x v="437"/>
    <x v="7"/>
    <n v="5"/>
    <n v="3"/>
    <x v="0"/>
    <x v="0"/>
    <s v="West"/>
    <x v="11"/>
    <s v="Tecumseh Lakeshore Amherstburg LaSalle"/>
  </r>
  <r>
    <n v="10586"/>
    <x v="437"/>
    <x v="8"/>
    <n v="12"/>
    <n v="3"/>
    <x v="0"/>
    <x v="0"/>
    <s v="West"/>
    <x v="11"/>
    <s v="Tecumseh Lakeshore Amherstburg LaSalle"/>
  </r>
  <r>
    <n v="10587"/>
    <x v="437"/>
    <x v="9"/>
    <n v="12"/>
    <n v="3"/>
    <x v="0"/>
    <x v="0"/>
    <s v="West"/>
    <x v="11"/>
    <s v="Tecumseh Lakeshore Amherstburg LaSalle"/>
  </r>
  <r>
    <n v="10588"/>
    <x v="437"/>
    <x v="10"/>
    <n v="8"/>
    <n v="5"/>
    <x v="0"/>
    <x v="0"/>
    <s v="West"/>
    <x v="11"/>
    <s v="Tecumseh Lakeshore Amherstburg LaSalle"/>
  </r>
  <r>
    <n v="10589"/>
    <x v="437"/>
    <x v="11"/>
    <n v="11"/>
    <n v="3"/>
    <x v="0"/>
    <x v="0"/>
    <s v="West"/>
    <x v="11"/>
    <s v="Tecumseh Lakeshore Amherstburg LaSalle"/>
  </r>
  <r>
    <n v="10590"/>
    <x v="437"/>
    <x v="12"/>
    <n v="18"/>
    <n v="4"/>
    <x v="0"/>
    <x v="0"/>
    <s v="West"/>
    <x v="11"/>
    <s v="Tecumseh Lakeshore Amherstburg LaSalle"/>
  </r>
  <r>
    <n v="10591"/>
    <x v="437"/>
    <x v="13"/>
    <n v="18"/>
    <n v="3"/>
    <x v="0"/>
    <x v="0"/>
    <s v="West"/>
    <x v="11"/>
    <s v="Tecumseh Lakeshore Amherstburg LaSalle"/>
  </r>
  <r>
    <n v="10592"/>
    <x v="437"/>
    <x v="14"/>
    <n v="24"/>
    <n v="11"/>
    <x v="0"/>
    <x v="0"/>
    <s v="West"/>
    <x v="11"/>
    <s v="Tecumseh Lakeshore Amherstburg LaSalle"/>
  </r>
  <r>
    <n v="10593"/>
    <x v="437"/>
    <x v="15"/>
    <n v="34"/>
    <n v="6"/>
    <x v="0"/>
    <x v="0"/>
    <s v="West"/>
    <x v="11"/>
    <s v="Tecumseh Lakeshore Amherstburg LaSalle"/>
  </r>
  <r>
    <n v="10594"/>
    <x v="437"/>
    <x v="16"/>
    <n v="30"/>
    <n v="8"/>
    <x v="0"/>
    <x v="0"/>
    <s v="West"/>
    <x v="11"/>
    <s v="Tecumseh Lakeshore Amherstburg LaSalle"/>
  </r>
  <r>
    <n v="10595"/>
    <x v="437"/>
    <x v="17"/>
    <n v="47"/>
    <n v="17"/>
    <x v="0"/>
    <x v="0"/>
    <s v="West"/>
    <x v="11"/>
    <s v="Tecumseh Lakeshore Amherstburg LaSalle"/>
  </r>
  <r>
    <n v="10596"/>
    <x v="437"/>
    <x v="18"/>
    <n v="18"/>
    <n v="7"/>
    <x v="0"/>
    <x v="0"/>
    <s v="West"/>
    <x v="11"/>
    <s v="Tecumseh Lakeshore Amherstburg LaSalle"/>
  </r>
  <r>
    <n v="10597"/>
    <x v="437"/>
    <x v="19"/>
    <n v="16"/>
    <n v="7"/>
    <x v="0"/>
    <x v="0"/>
    <s v="West"/>
    <x v="11"/>
    <s v="Tecumseh Lakeshore Amherstburg LaSalle"/>
  </r>
  <r>
    <n v="10598"/>
    <x v="437"/>
    <x v="20"/>
    <n v="15"/>
    <n v="12"/>
    <x v="0"/>
    <x v="0"/>
    <s v="West"/>
    <x v="11"/>
    <s v="Tecumseh Lakeshore Amherstburg LaSalle"/>
  </r>
  <r>
    <n v="10599"/>
    <x v="437"/>
    <x v="21"/>
    <n v="13"/>
    <n v="5"/>
    <x v="0"/>
    <x v="0"/>
    <s v="West"/>
    <x v="11"/>
    <s v="Tecumseh Lakeshore Amherstburg LaSalle"/>
  </r>
  <r>
    <n v="10600"/>
    <x v="437"/>
    <x v="22"/>
    <n v="2"/>
    <n v="6"/>
    <x v="0"/>
    <x v="0"/>
    <s v="West"/>
    <x v="11"/>
    <s v="Tecumseh Lakeshore Amherstburg LaSalle"/>
  </r>
  <r>
    <n v="10601"/>
    <x v="437"/>
    <x v="23"/>
    <n v="16"/>
    <n v="18"/>
    <x v="0"/>
    <x v="0"/>
    <s v="West"/>
    <x v="11"/>
    <s v="Tecumseh Lakeshore Amherstburg LaSalle"/>
  </r>
  <r>
    <n v="10602"/>
    <x v="438"/>
    <x v="0"/>
    <n v="32"/>
    <n v="0"/>
    <x v="0"/>
    <x v="0"/>
    <s v="West"/>
    <x v="11"/>
    <s v="Windsor"/>
  </r>
  <r>
    <n v="10603"/>
    <x v="438"/>
    <x v="1"/>
    <n v="36"/>
    <n v="0"/>
    <x v="0"/>
    <x v="0"/>
    <s v="West"/>
    <x v="11"/>
    <s v="Windsor"/>
  </r>
  <r>
    <n v="10604"/>
    <x v="438"/>
    <x v="2"/>
    <n v="20"/>
    <n v="0"/>
    <x v="0"/>
    <x v="0"/>
    <s v="West"/>
    <x v="11"/>
    <s v="Windsor"/>
  </r>
  <r>
    <n v="10605"/>
    <x v="438"/>
    <x v="3"/>
    <n v="14"/>
    <n v="0"/>
    <x v="0"/>
    <x v="0"/>
    <s v="West"/>
    <x v="11"/>
    <s v="Windsor"/>
  </r>
  <r>
    <n v="10606"/>
    <x v="438"/>
    <x v="4"/>
    <n v="5"/>
    <n v="0"/>
    <x v="0"/>
    <x v="0"/>
    <s v="West"/>
    <x v="11"/>
    <s v="Windsor"/>
  </r>
  <r>
    <n v="10607"/>
    <x v="438"/>
    <x v="5"/>
    <n v="8"/>
    <n v="0"/>
    <x v="0"/>
    <x v="0"/>
    <s v="West"/>
    <x v="11"/>
    <s v="Windsor"/>
  </r>
  <r>
    <n v="10608"/>
    <x v="438"/>
    <x v="6"/>
    <n v="3"/>
    <n v="0"/>
    <x v="0"/>
    <x v="0"/>
    <s v="West"/>
    <x v="11"/>
    <s v="Windsor"/>
  </r>
  <r>
    <n v="10609"/>
    <x v="438"/>
    <x v="7"/>
    <n v="6"/>
    <n v="0"/>
    <x v="0"/>
    <x v="0"/>
    <s v="West"/>
    <x v="11"/>
    <s v="Windsor"/>
  </r>
  <r>
    <n v="10610"/>
    <x v="438"/>
    <x v="8"/>
    <n v="6"/>
    <n v="0"/>
    <x v="0"/>
    <x v="0"/>
    <s v="West"/>
    <x v="11"/>
    <s v="Windsor"/>
  </r>
  <r>
    <n v="10611"/>
    <x v="438"/>
    <x v="9"/>
    <n v="2"/>
    <n v="0"/>
    <x v="0"/>
    <x v="0"/>
    <s v="West"/>
    <x v="11"/>
    <s v="Windsor"/>
  </r>
  <r>
    <n v="10612"/>
    <x v="438"/>
    <x v="10"/>
    <n v="3"/>
    <n v="0"/>
    <x v="0"/>
    <x v="0"/>
    <s v="West"/>
    <x v="11"/>
    <s v="Windsor"/>
  </r>
  <r>
    <n v="10613"/>
    <x v="438"/>
    <x v="11"/>
    <n v="5"/>
    <n v="0"/>
    <x v="0"/>
    <x v="0"/>
    <s v="West"/>
    <x v="11"/>
    <s v="Windsor"/>
  </r>
  <r>
    <n v="10614"/>
    <x v="438"/>
    <x v="12"/>
    <n v="8"/>
    <n v="0"/>
    <x v="0"/>
    <x v="0"/>
    <s v="West"/>
    <x v="11"/>
    <s v="Windsor"/>
  </r>
  <r>
    <n v="10615"/>
    <x v="438"/>
    <x v="13"/>
    <n v="16"/>
    <n v="0"/>
    <x v="0"/>
    <x v="0"/>
    <s v="West"/>
    <x v="11"/>
    <s v="Windsor"/>
  </r>
  <r>
    <n v="10616"/>
    <x v="438"/>
    <x v="14"/>
    <n v="7"/>
    <n v="0"/>
    <x v="0"/>
    <x v="0"/>
    <s v="West"/>
    <x v="11"/>
    <s v="Windsor"/>
  </r>
  <r>
    <n v="10617"/>
    <x v="438"/>
    <x v="15"/>
    <n v="15"/>
    <n v="0"/>
    <x v="0"/>
    <x v="0"/>
    <s v="West"/>
    <x v="11"/>
    <s v="Windsor"/>
  </r>
  <r>
    <n v="10618"/>
    <x v="438"/>
    <x v="16"/>
    <n v="15"/>
    <n v="0"/>
    <x v="0"/>
    <x v="0"/>
    <s v="West"/>
    <x v="11"/>
    <s v="Windsor"/>
  </r>
  <r>
    <n v="10619"/>
    <x v="438"/>
    <x v="17"/>
    <n v="13"/>
    <n v="0"/>
    <x v="0"/>
    <x v="0"/>
    <s v="West"/>
    <x v="11"/>
    <s v="Windsor"/>
  </r>
  <r>
    <n v="10620"/>
    <x v="438"/>
    <x v="18"/>
    <n v="18"/>
    <n v="0"/>
    <x v="0"/>
    <x v="0"/>
    <s v="West"/>
    <x v="11"/>
    <s v="Windsor"/>
  </r>
  <r>
    <n v="10621"/>
    <x v="438"/>
    <x v="19"/>
    <n v="15"/>
    <n v="0"/>
    <x v="0"/>
    <x v="0"/>
    <s v="West"/>
    <x v="11"/>
    <s v="Windsor"/>
  </r>
  <r>
    <n v="10622"/>
    <x v="438"/>
    <x v="20"/>
    <n v="14"/>
    <n v="0"/>
    <x v="0"/>
    <x v="0"/>
    <s v="West"/>
    <x v="11"/>
    <s v="Windsor"/>
  </r>
  <r>
    <n v="10623"/>
    <x v="438"/>
    <x v="21"/>
    <n v="8"/>
    <n v="0"/>
    <x v="0"/>
    <x v="0"/>
    <s v="West"/>
    <x v="11"/>
    <s v="Windsor"/>
  </r>
  <r>
    <n v="10624"/>
    <x v="438"/>
    <x v="22"/>
    <n v="13"/>
    <n v="0"/>
    <x v="0"/>
    <x v="0"/>
    <s v="West"/>
    <x v="11"/>
    <s v="Windsor"/>
  </r>
  <r>
    <n v="10625"/>
    <x v="438"/>
    <x v="23"/>
    <n v="11"/>
    <n v="0"/>
    <x v="0"/>
    <x v="0"/>
    <s v="West"/>
    <x v="11"/>
    <s v="Windsor"/>
  </r>
  <r>
    <n v="10626"/>
    <x v="439"/>
    <x v="0"/>
    <n v="21"/>
    <n v="1"/>
    <x v="0"/>
    <x v="0"/>
    <s v="West"/>
    <x v="11"/>
    <s v="Windsor"/>
  </r>
  <r>
    <n v="10627"/>
    <x v="439"/>
    <x v="1"/>
    <n v="16"/>
    <n v="0"/>
    <x v="0"/>
    <x v="0"/>
    <s v="West"/>
    <x v="11"/>
    <s v="Windsor"/>
  </r>
  <r>
    <n v="10628"/>
    <x v="439"/>
    <x v="2"/>
    <n v="14"/>
    <n v="0"/>
    <x v="0"/>
    <x v="0"/>
    <s v="West"/>
    <x v="11"/>
    <s v="Windsor"/>
  </r>
  <r>
    <n v="10629"/>
    <x v="439"/>
    <x v="3"/>
    <n v="17"/>
    <n v="1"/>
    <x v="0"/>
    <x v="0"/>
    <s v="West"/>
    <x v="11"/>
    <s v="Windsor"/>
  </r>
  <r>
    <n v="10630"/>
    <x v="439"/>
    <x v="4"/>
    <n v="14"/>
    <n v="0"/>
    <x v="0"/>
    <x v="0"/>
    <s v="West"/>
    <x v="11"/>
    <s v="Windsor"/>
  </r>
  <r>
    <n v="10631"/>
    <x v="439"/>
    <x v="5"/>
    <n v="6"/>
    <n v="0"/>
    <x v="0"/>
    <x v="0"/>
    <s v="West"/>
    <x v="11"/>
    <s v="Windsor"/>
  </r>
  <r>
    <n v="10632"/>
    <x v="439"/>
    <x v="6"/>
    <n v="9"/>
    <n v="0"/>
    <x v="0"/>
    <x v="0"/>
    <s v="West"/>
    <x v="11"/>
    <s v="Windsor"/>
  </r>
  <r>
    <n v="10633"/>
    <x v="439"/>
    <x v="8"/>
    <n v="3"/>
    <n v="0"/>
    <x v="0"/>
    <x v="0"/>
    <s v="West"/>
    <x v="11"/>
    <s v="Windsor"/>
  </r>
  <r>
    <n v="10634"/>
    <x v="439"/>
    <x v="9"/>
    <n v="3"/>
    <n v="0"/>
    <x v="0"/>
    <x v="0"/>
    <s v="West"/>
    <x v="11"/>
    <s v="Windsor"/>
  </r>
  <r>
    <n v="10635"/>
    <x v="439"/>
    <x v="10"/>
    <n v="5"/>
    <n v="0"/>
    <x v="0"/>
    <x v="0"/>
    <s v="West"/>
    <x v="11"/>
    <s v="Windsor"/>
  </r>
  <r>
    <n v="10636"/>
    <x v="439"/>
    <x v="11"/>
    <n v="5"/>
    <n v="0"/>
    <x v="0"/>
    <x v="0"/>
    <s v="West"/>
    <x v="11"/>
    <s v="Windsor"/>
  </r>
  <r>
    <n v="10637"/>
    <x v="439"/>
    <x v="12"/>
    <n v="6"/>
    <n v="0"/>
    <x v="0"/>
    <x v="0"/>
    <s v="West"/>
    <x v="11"/>
    <s v="Windsor"/>
  </r>
  <r>
    <n v="10638"/>
    <x v="439"/>
    <x v="13"/>
    <n v="21"/>
    <n v="0"/>
    <x v="0"/>
    <x v="0"/>
    <s v="West"/>
    <x v="11"/>
    <s v="Windsor"/>
  </r>
  <r>
    <n v="10639"/>
    <x v="439"/>
    <x v="14"/>
    <n v="11"/>
    <n v="0"/>
    <x v="0"/>
    <x v="0"/>
    <s v="West"/>
    <x v="11"/>
    <s v="Windsor"/>
  </r>
  <r>
    <n v="10640"/>
    <x v="439"/>
    <x v="15"/>
    <n v="5"/>
    <n v="0"/>
    <x v="0"/>
    <x v="0"/>
    <s v="West"/>
    <x v="11"/>
    <s v="Windsor"/>
  </r>
  <r>
    <n v="10641"/>
    <x v="439"/>
    <x v="16"/>
    <n v="10"/>
    <n v="1"/>
    <x v="0"/>
    <x v="0"/>
    <s v="West"/>
    <x v="11"/>
    <s v="Windsor"/>
  </r>
  <r>
    <n v="10642"/>
    <x v="439"/>
    <x v="17"/>
    <n v="11"/>
    <n v="1"/>
    <x v="0"/>
    <x v="0"/>
    <s v="West"/>
    <x v="11"/>
    <s v="Windsor"/>
  </r>
  <r>
    <n v="10643"/>
    <x v="439"/>
    <x v="18"/>
    <n v="3"/>
    <n v="1"/>
    <x v="0"/>
    <x v="0"/>
    <s v="West"/>
    <x v="11"/>
    <s v="Windsor"/>
  </r>
  <r>
    <n v="10644"/>
    <x v="439"/>
    <x v="19"/>
    <n v="16"/>
    <n v="0"/>
    <x v="0"/>
    <x v="0"/>
    <s v="West"/>
    <x v="11"/>
    <s v="Windsor"/>
  </r>
  <r>
    <n v="10645"/>
    <x v="439"/>
    <x v="20"/>
    <n v="8"/>
    <n v="0"/>
    <x v="0"/>
    <x v="0"/>
    <s v="West"/>
    <x v="11"/>
    <s v="Windsor"/>
  </r>
  <r>
    <n v="10646"/>
    <x v="439"/>
    <x v="21"/>
    <n v="4"/>
    <n v="0"/>
    <x v="0"/>
    <x v="0"/>
    <s v="West"/>
    <x v="11"/>
    <s v="Windsor"/>
  </r>
  <r>
    <n v="10647"/>
    <x v="439"/>
    <x v="22"/>
    <n v="12"/>
    <n v="1"/>
    <x v="0"/>
    <x v="0"/>
    <s v="West"/>
    <x v="11"/>
    <s v="Windsor"/>
  </r>
  <r>
    <n v="10648"/>
    <x v="439"/>
    <x v="23"/>
    <n v="3"/>
    <n v="2"/>
    <x v="0"/>
    <x v="0"/>
    <s v="West"/>
    <x v="11"/>
    <s v="Windsor"/>
  </r>
  <r>
    <n v="10649"/>
    <x v="440"/>
    <x v="0"/>
    <n v="29"/>
    <n v="3"/>
    <x v="0"/>
    <x v="0"/>
    <s v="West"/>
    <x v="11"/>
    <s v="Windsor"/>
  </r>
  <r>
    <n v="10650"/>
    <x v="440"/>
    <x v="1"/>
    <n v="35"/>
    <n v="3"/>
    <x v="0"/>
    <x v="0"/>
    <s v="West"/>
    <x v="11"/>
    <s v="Windsor"/>
  </r>
  <r>
    <n v="10651"/>
    <x v="440"/>
    <x v="2"/>
    <n v="31"/>
    <n v="5"/>
    <x v="0"/>
    <x v="0"/>
    <s v="West"/>
    <x v="11"/>
    <s v="Windsor"/>
  </r>
  <r>
    <n v="10652"/>
    <x v="440"/>
    <x v="3"/>
    <n v="12"/>
    <n v="3"/>
    <x v="0"/>
    <x v="0"/>
    <s v="West"/>
    <x v="11"/>
    <s v="Windsor"/>
  </r>
  <r>
    <n v="10653"/>
    <x v="440"/>
    <x v="4"/>
    <n v="14"/>
    <n v="5"/>
    <x v="0"/>
    <x v="0"/>
    <s v="West"/>
    <x v="11"/>
    <s v="Windsor"/>
  </r>
  <r>
    <n v="10654"/>
    <x v="440"/>
    <x v="5"/>
    <n v="8"/>
    <n v="3"/>
    <x v="0"/>
    <x v="0"/>
    <s v="West"/>
    <x v="11"/>
    <s v="Windsor"/>
  </r>
  <r>
    <n v="10655"/>
    <x v="440"/>
    <x v="6"/>
    <n v="8"/>
    <n v="0"/>
    <x v="0"/>
    <x v="0"/>
    <s v="West"/>
    <x v="11"/>
    <s v="Windsor"/>
  </r>
  <r>
    <n v="10656"/>
    <x v="440"/>
    <x v="7"/>
    <n v="9"/>
    <n v="1"/>
    <x v="0"/>
    <x v="0"/>
    <s v="West"/>
    <x v="11"/>
    <s v="Windsor"/>
  </r>
  <r>
    <n v="10657"/>
    <x v="440"/>
    <x v="8"/>
    <n v="7"/>
    <n v="1"/>
    <x v="0"/>
    <x v="0"/>
    <s v="West"/>
    <x v="11"/>
    <s v="Windsor"/>
  </r>
  <r>
    <n v="10658"/>
    <x v="440"/>
    <x v="9"/>
    <n v="10"/>
    <n v="0"/>
    <x v="0"/>
    <x v="0"/>
    <s v="West"/>
    <x v="11"/>
    <s v="Windsor"/>
  </r>
  <r>
    <n v="10659"/>
    <x v="440"/>
    <x v="10"/>
    <n v="6"/>
    <n v="0"/>
    <x v="0"/>
    <x v="0"/>
    <s v="West"/>
    <x v="11"/>
    <s v="Windsor"/>
  </r>
  <r>
    <n v="10660"/>
    <x v="440"/>
    <x v="11"/>
    <n v="13"/>
    <n v="3"/>
    <x v="0"/>
    <x v="0"/>
    <s v="West"/>
    <x v="11"/>
    <s v="Windsor"/>
  </r>
  <r>
    <n v="10661"/>
    <x v="440"/>
    <x v="12"/>
    <n v="12"/>
    <n v="6"/>
    <x v="0"/>
    <x v="0"/>
    <s v="West"/>
    <x v="11"/>
    <s v="Windsor"/>
  </r>
  <r>
    <n v="10662"/>
    <x v="440"/>
    <x v="13"/>
    <n v="16"/>
    <n v="1"/>
    <x v="0"/>
    <x v="0"/>
    <s v="West"/>
    <x v="11"/>
    <s v="Windsor"/>
  </r>
  <r>
    <n v="10663"/>
    <x v="440"/>
    <x v="14"/>
    <n v="18"/>
    <n v="4"/>
    <x v="0"/>
    <x v="0"/>
    <s v="West"/>
    <x v="11"/>
    <s v="Windsor"/>
  </r>
  <r>
    <n v="10664"/>
    <x v="440"/>
    <x v="15"/>
    <n v="22"/>
    <n v="2"/>
    <x v="0"/>
    <x v="0"/>
    <s v="West"/>
    <x v="11"/>
    <s v="Windsor"/>
  </r>
  <r>
    <n v="10665"/>
    <x v="440"/>
    <x v="16"/>
    <n v="18"/>
    <n v="0"/>
    <x v="0"/>
    <x v="0"/>
    <s v="West"/>
    <x v="11"/>
    <s v="Windsor"/>
  </r>
  <r>
    <n v="10666"/>
    <x v="440"/>
    <x v="17"/>
    <n v="15"/>
    <n v="2"/>
    <x v="0"/>
    <x v="0"/>
    <s v="West"/>
    <x v="11"/>
    <s v="Windsor"/>
  </r>
  <r>
    <n v="10667"/>
    <x v="440"/>
    <x v="18"/>
    <n v="15"/>
    <n v="4"/>
    <x v="0"/>
    <x v="0"/>
    <s v="West"/>
    <x v="11"/>
    <s v="Windsor"/>
  </r>
  <r>
    <n v="10668"/>
    <x v="440"/>
    <x v="19"/>
    <n v="17"/>
    <n v="2"/>
    <x v="0"/>
    <x v="0"/>
    <s v="West"/>
    <x v="11"/>
    <s v="Windsor"/>
  </r>
  <r>
    <n v="10669"/>
    <x v="440"/>
    <x v="20"/>
    <n v="20"/>
    <n v="1"/>
    <x v="0"/>
    <x v="0"/>
    <s v="West"/>
    <x v="11"/>
    <s v="Windsor"/>
  </r>
  <r>
    <n v="10670"/>
    <x v="440"/>
    <x v="21"/>
    <n v="16"/>
    <n v="1"/>
    <x v="0"/>
    <x v="0"/>
    <s v="West"/>
    <x v="11"/>
    <s v="Windsor"/>
  </r>
  <r>
    <n v="10671"/>
    <x v="440"/>
    <x v="22"/>
    <n v="19"/>
    <n v="4"/>
    <x v="0"/>
    <x v="0"/>
    <s v="West"/>
    <x v="11"/>
    <s v="Windsor"/>
  </r>
  <r>
    <n v="10672"/>
    <x v="440"/>
    <x v="23"/>
    <n v="18"/>
    <n v="6"/>
    <x v="0"/>
    <x v="0"/>
    <s v="West"/>
    <x v="11"/>
    <s v="Windsor"/>
  </r>
  <r>
    <n v="10673"/>
    <x v="441"/>
    <x v="0"/>
    <n v="29"/>
    <n v="4"/>
    <x v="0"/>
    <x v="0"/>
    <s v="West"/>
    <x v="11"/>
    <s v="Windsor"/>
  </r>
  <r>
    <n v="10674"/>
    <x v="441"/>
    <x v="1"/>
    <n v="35"/>
    <n v="7"/>
    <x v="0"/>
    <x v="0"/>
    <s v="West"/>
    <x v="11"/>
    <s v="Windsor"/>
  </r>
  <r>
    <n v="10675"/>
    <x v="441"/>
    <x v="2"/>
    <n v="17"/>
    <n v="4"/>
    <x v="0"/>
    <x v="0"/>
    <s v="West"/>
    <x v="11"/>
    <s v="Windsor"/>
  </r>
  <r>
    <n v="10676"/>
    <x v="441"/>
    <x v="3"/>
    <n v="15"/>
    <n v="6"/>
    <x v="0"/>
    <x v="0"/>
    <s v="West"/>
    <x v="11"/>
    <s v="Windsor"/>
  </r>
  <r>
    <n v="10677"/>
    <x v="441"/>
    <x v="4"/>
    <n v="18"/>
    <n v="1"/>
    <x v="0"/>
    <x v="0"/>
    <s v="West"/>
    <x v="11"/>
    <s v="Windsor"/>
  </r>
  <r>
    <n v="10678"/>
    <x v="441"/>
    <x v="5"/>
    <n v="7"/>
    <n v="1"/>
    <x v="0"/>
    <x v="0"/>
    <s v="West"/>
    <x v="11"/>
    <s v="Windsor"/>
  </r>
  <r>
    <n v="10679"/>
    <x v="441"/>
    <x v="6"/>
    <n v="2"/>
    <n v="0"/>
    <x v="0"/>
    <x v="0"/>
    <s v="West"/>
    <x v="11"/>
    <s v="Windsor"/>
  </r>
  <r>
    <n v="10680"/>
    <x v="441"/>
    <x v="7"/>
    <n v="7"/>
    <n v="0"/>
    <x v="0"/>
    <x v="0"/>
    <s v="West"/>
    <x v="11"/>
    <s v="Windsor"/>
  </r>
  <r>
    <n v="10681"/>
    <x v="441"/>
    <x v="8"/>
    <n v="5"/>
    <n v="0"/>
    <x v="0"/>
    <x v="0"/>
    <s v="West"/>
    <x v="11"/>
    <s v="Windsor"/>
  </r>
  <r>
    <n v="10682"/>
    <x v="441"/>
    <x v="9"/>
    <n v="2"/>
    <n v="2"/>
    <x v="0"/>
    <x v="0"/>
    <s v="West"/>
    <x v="11"/>
    <s v="Windsor"/>
  </r>
  <r>
    <n v="10683"/>
    <x v="441"/>
    <x v="10"/>
    <n v="6"/>
    <n v="12"/>
    <x v="0"/>
    <x v="0"/>
    <s v="West"/>
    <x v="11"/>
    <s v="Windsor"/>
  </r>
  <r>
    <n v="10684"/>
    <x v="441"/>
    <x v="11"/>
    <n v="5"/>
    <n v="1"/>
    <x v="0"/>
    <x v="0"/>
    <s v="West"/>
    <x v="11"/>
    <s v="Windsor"/>
  </r>
  <r>
    <n v="10685"/>
    <x v="441"/>
    <x v="12"/>
    <n v="3"/>
    <n v="11"/>
    <x v="0"/>
    <x v="0"/>
    <s v="West"/>
    <x v="11"/>
    <s v="Windsor"/>
  </r>
  <r>
    <n v="10686"/>
    <x v="441"/>
    <x v="13"/>
    <n v="7"/>
    <n v="5"/>
    <x v="0"/>
    <x v="0"/>
    <s v="West"/>
    <x v="11"/>
    <s v="Windsor"/>
  </r>
  <r>
    <n v="10687"/>
    <x v="441"/>
    <x v="14"/>
    <n v="9"/>
    <n v="8"/>
    <x v="0"/>
    <x v="0"/>
    <s v="West"/>
    <x v="11"/>
    <s v="Windsor"/>
  </r>
  <r>
    <n v="10688"/>
    <x v="441"/>
    <x v="15"/>
    <n v="10"/>
    <n v="4"/>
    <x v="0"/>
    <x v="0"/>
    <s v="West"/>
    <x v="11"/>
    <s v="Windsor"/>
  </r>
  <r>
    <n v="10689"/>
    <x v="441"/>
    <x v="16"/>
    <n v="13"/>
    <n v="3"/>
    <x v="0"/>
    <x v="0"/>
    <s v="West"/>
    <x v="11"/>
    <s v="Windsor"/>
  </r>
  <r>
    <n v="10690"/>
    <x v="441"/>
    <x v="17"/>
    <n v="33"/>
    <n v="3"/>
    <x v="0"/>
    <x v="0"/>
    <s v="West"/>
    <x v="11"/>
    <s v="Windsor"/>
  </r>
  <r>
    <n v="10691"/>
    <x v="441"/>
    <x v="18"/>
    <n v="7"/>
    <n v="3"/>
    <x v="0"/>
    <x v="0"/>
    <s v="West"/>
    <x v="11"/>
    <s v="Windsor"/>
  </r>
  <r>
    <n v="10692"/>
    <x v="441"/>
    <x v="19"/>
    <n v="12"/>
    <n v="17"/>
    <x v="0"/>
    <x v="0"/>
    <s v="West"/>
    <x v="11"/>
    <s v="Windsor"/>
  </r>
  <r>
    <n v="10693"/>
    <x v="441"/>
    <x v="20"/>
    <n v="14"/>
    <n v="13"/>
    <x v="0"/>
    <x v="0"/>
    <s v="West"/>
    <x v="11"/>
    <s v="Windsor"/>
  </r>
  <r>
    <n v="10694"/>
    <x v="441"/>
    <x v="21"/>
    <n v="11"/>
    <n v="12"/>
    <x v="0"/>
    <x v="0"/>
    <s v="West"/>
    <x v="11"/>
    <s v="Windsor"/>
  </r>
  <r>
    <n v="10695"/>
    <x v="441"/>
    <x v="22"/>
    <n v="8"/>
    <n v="30"/>
    <x v="0"/>
    <x v="0"/>
    <s v="West"/>
    <x v="11"/>
    <s v="Windsor"/>
  </r>
  <r>
    <n v="10696"/>
    <x v="441"/>
    <x v="23"/>
    <n v="8"/>
    <n v="40"/>
    <x v="0"/>
    <x v="0"/>
    <s v="West"/>
    <x v="11"/>
    <s v="Windsor"/>
  </r>
  <r>
    <n v="10701"/>
    <x v="442"/>
    <x v="0"/>
    <n v="50"/>
    <n v="3"/>
    <x v="0"/>
    <x v="0"/>
    <s v="West"/>
    <x v="11"/>
    <s v="Windsor"/>
  </r>
  <r>
    <n v="10702"/>
    <x v="442"/>
    <x v="1"/>
    <n v="36"/>
    <n v="4"/>
    <x v="0"/>
    <x v="0"/>
    <s v="West"/>
    <x v="11"/>
    <s v="Windsor"/>
  </r>
  <r>
    <n v="10703"/>
    <x v="442"/>
    <x v="2"/>
    <n v="27"/>
    <n v="9"/>
    <x v="0"/>
    <x v="0"/>
    <s v="West"/>
    <x v="11"/>
    <s v="Windsor"/>
  </r>
  <r>
    <n v="10704"/>
    <x v="442"/>
    <x v="3"/>
    <n v="17"/>
    <n v="2"/>
    <x v="0"/>
    <x v="0"/>
    <s v="West"/>
    <x v="11"/>
    <s v="Windsor"/>
  </r>
  <r>
    <n v="10705"/>
    <x v="442"/>
    <x v="4"/>
    <n v="17"/>
    <n v="5"/>
    <x v="0"/>
    <x v="0"/>
    <s v="West"/>
    <x v="11"/>
    <s v="Windsor"/>
  </r>
  <r>
    <n v="10706"/>
    <x v="442"/>
    <x v="5"/>
    <n v="17"/>
    <n v="4"/>
    <x v="0"/>
    <x v="0"/>
    <s v="West"/>
    <x v="11"/>
    <s v="Windsor"/>
  </r>
  <r>
    <n v="10707"/>
    <x v="442"/>
    <x v="6"/>
    <n v="17"/>
    <n v="1"/>
    <x v="0"/>
    <x v="0"/>
    <s v="West"/>
    <x v="11"/>
    <s v="Windsor"/>
  </r>
  <r>
    <n v="10708"/>
    <x v="442"/>
    <x v="7"/>
    <n v="8"/>
    <n v="1"/>
    <x v="0"/>
    <x v="0"/>
    <s v="West"/>
    <x v="11"/>
    <s v="Windsor"/>
  </r>
  <r>
    <n v="10709"/>
    <x v="442"/>
    <x v="8"/>
    <n v="8"/>
    <n v="0"/>
    <x v="0"/>
    <x v="0"/>
    <s v="West"/>
    <x v="11"/>
    <s v="Windsor"/>
  </r>
  <r>
    <n v="10710"/>
    <x v="442"/>
    <x v="9"/>
    <n v="10"/>
    <n v="0"/>
    <x v="0"/>
    <x v="0"/>
    <s v="West"/>
    <x v="11"/>
    <s v="Windsor"/>
  </r>
  <r>
    <n v="10711"/>
    <x v="442"/>
    <x v="10"/>
    <n v="4"/>
    <n v="1"/>
    <x v="0"/>
    <x v="0"/>
    <s v="West"/>
    <x v="11"/>
    <s v="Windsor"/>
  </r>
  <r>
    <n v="10712"/>
    <x v="442"/>
    <x v="11"/>
    <n v="13"/>
    <n v="0"/>
    <x v="0"/>
    <x v="0"/>
    <s v="West"/>
    <x v="11"/>
    <s v="Windsor"/>
  </r>
  <r>
    <n v="10713"/>
    <x v="442"/>
    <x v="12"/>
    <n v="8"/>
    <n v="2"/>
    <x v="0"/>
    <x v="0"/>
    <s v="West"/>
    <x v="11"/>
    <s v="Windsor"/>
  </r>
  <r>
    <n v="10714"/>
    <x v="442"/>
    <x v="13"/>
    <n v="13"/>
    <n v="2"/>
    <x v="0"/>
    <x v="0"/>
    <s v="West"/>
    <x v="11"/>
    <s v="Windsor"/>
  </r>
  <r>
    <n v="10715"/>
    <x v="442"/>
    <x v="14"/>
    <n v="16"/>
    <n v="3"/>
    <x v="0"/>
    <x v="0"/>
    <s v="West"/>
    <x v="11"/>
    <s v="Windsor"/>
  </r>
  <r>
    <n v="10716"/>
    <x v="442"/>
    <x v="15"/>
    <n v="18"/>
    <n v="2"/>
    <x v="0"/>
    <x v="0"/>
    <s v="West"/>
    <x v="11"/>
    <s v="Windsor"/>
  </r>
  <r>
    <n v="10717"/>
    <x v="442"/>
    <x v="16"/>
    <n v="25"/>
    <n v="6"/>
    <x v="0"/>
    <x v="0"/>
    <s v="West"/>
    <x v="11"/>
    <s v="Windsor"/>
  </r>
  <r>
    <n v="10718"/>
    <x v="442"/>
    <x v="17"/>
    <n v="23"/>
    <n v="5"/>
    <x v="0"/>
    <x v="0"/>
    <s v="West"/>
    <x v="11"/>
    <s v="Windsor"/>
  </r>
  <r>
    <n v="10719"/>
    <x v="442"/>
    <x v="18"/>
    <n v="19"/>
    <n v="1"/>
    <x v="0"/>
    <x v="0"/>
    <s v="West"/>
    <x v="11"/>
    <s v="Windsor"/>
  </r>
  <r>
    <n v="10720"/>
    <x v="442"/>
    <x v="19"/>
    <n v="17"/>
    <n v="2"/>
    <x v="0"/>
    <x v="0"/>
    <s v="West"/>
    <x v="11"/>
    <s v="Windsor"/>
  </r>
  <r>
    <n v="10721"/>
    <x v="442"/>
    <x v="20"/>
    <n v="16"/>
    <n v="1"/>
    <x v="0"/>
    <x v="0"/>
    <s v="West"/>
    <x v="11"/>
    <s v="Windsor"/>
  </r>
  <r>
    <n v="10722"/>
    <x v="442"/>
    <x v="21"/>
    <n v="14"/>
    <n v="1"/>
    <x v="0"/>
    <x v="0"/>
    <s v="West"/>
    <x v="11"/>
    <s v="Windsor"/>
  </r>
  <r>
    <n v="10723"/>
    <x v="442"/>
    <x v="22"/>
    <n v="16"/>
    <n v="4"/>
    <x v="0"/>
    <x v="0"/>
    <s v="West"/>
    <x v="11"/>
    <s v="Windsor"/>
  </r>
  <r>
    <n v="10724"/>
    <x v="442"/>
    <x v="23"/>
    <n v="9"/>
    <n v="3"/>
    <x v="0"/>
    <x v="0"/>
    <s v="West"/>
    <x v="11"/>
    <s v="Windsor"/>
  </r>
  <r>
    <n v="10725"/>
    <x v="443"/>
    <x v="0"/>
    <n v="34"/>
    <n v="3"/>
    <x v="0"/>
    <x v="1"/>
    <s v="West"/>
    <x v="11"/>
    <s v="Windsor"/>
  </r>
  <r>
    <n v="10726"/>
    <x v="443"/>
    <x v="1"/>
    <n v="56"/>
    <n v="12"/>
    <x v="0"/>
    <x v="1"/>
    <s v="West"/>
    <x v="11"/>
    <s v="Windsor"/>
  </r>
  <r>
    <n v="10727"/>
    <x v="443"/>
    <x v="2"/>
    <n v="9"/>
    <n v="3"/>
    <x v="0"/>
    <x v="1"/>
    <s v="West"/>
    <x v="11"/>
    <s v="Windsor"/>
  </r>
  <r>
    <n v="10728"/>
    <x v="443"/>
    <x v="3"/>
    <n v="14"/>
    <n v="3"/>
    <x v="0"/>
    <x v="1"/>
    <s v="West"/>
    <x v="11"/>
    <s v="Windsor"/>
  </r>
  <r>
    <n v="10729"/>
    <x v="443"/>
    <x v="4"/>
    <n v="13"/>
    <n v="4"/>
    <x v="0"/>
    <x v="1"/>
    <s v="West"/>
    <x v="11"/>
    <s v="Windsor"/>
  </r>
  <r>
    <n v="10730"/>
    <x v="443"/>
    <x v="5"/>
    <n v="10"/>
    <n v="5"/>
    <x v="0"/>
    <x v="1"/>
    <s v="West"/>
    <x v="11"/>
    <s v="Windsor"/>
  </r>
  <r>
    <n v="10731"/>
    <x v="443"/>
    <x v="6"/>
    <n v="9"/>
    <n v="2"/>
    <x v="0"/>
    <x v="1"/>
    <s v="West"/>
    <x v="11"/>
    <s v="Windsor"/>
  </r>
  <r>
    <n v="10732"/>
    <x v="443"/>
    <x v="8"/>
    <n v="2"/>
    <n v="0"/>
    <x v="0"/>
    <x v="1"/>
    <s v="West"/>
    <x v="11"/>
    <s v="Windsor"/>
  </r>
  <r>
    <n v="10733"/>
    <x v="443"/>
    <x v="9"/>
    <n v="5"/>
    <n v="1"/>
    <x v="0"/>
    <x v="1"/>
    <s v="West"/>
    <x v="11"/>
    <s v="Windsor"/>
  </r>
  <r>
    <n v="10734"/>
    <x v="443"/>
    <x v="10"/>
    <n v="5"/>
    <n v="3"/>
    <x v="0"/>
    <x v="1"/>
    <s v="West"/>
    <x v="11"/>
    <s v="Windsor"/>
  </r>
  <r>
    <n v="10735"/>
    <x v="443"/>
    <x v="11"/>
    <n v="6"/>
    <n v="8"/>
    <x v="0"/>
    <x v="1"/>
    <s v="West"/>
    <x v="11"/>
    <s v="Windsor"/>
  </r>
  <r>
    <n v="10736"/>
    <x v="443"/>
    <x v="12"/>
    <n v="10"/>
    <n v="3"/>
    <x v="0"/>
    <x v="1"/>
    <s v="West"/>
    <x v="11"/>
    <s v="Windsor"/>
  </r>
  <r>
    <n v="10737"/>
    <x v="443"/>
    <x v="13"/>
    <n v="11"/>
    <n v="7"/>
    <x v="0"/>
    <x v="1"/>
    <s v="West"/>
    <x v="11"/>
    <s v="Windsor"/>
  </r>
  <r>
    <n v="10738"/>
    <x v="443"/>
    <x v="14"/>
    <n v="10"/>
    <n v="8"/>
    <x v="0"/>
    <x v="1"/>
    <s v="West"/>
    <x v="11"/>
    <s v="Windsor"/>
  </r>
  <r>
    <n v="10739"/>
    <x v="443"/>
    <x v="15"/>
    <n v="18"/>
    <n v="5"/>
    <x v="0"/>
    <x v="1"/>
    <s v="West"/>
    <x v="11"/>
    <s v="Windsor"/>
  </r>
  <r>
    <n v="10740"/>
    <x v="443"/>
    <x v="16"/>
    <n v="15"/>
    <n v="4"/>
    <x v="0"/>
    <x v="1"/>
    <s v="West"/>
    <x v="11"/>
    <s v="Windsor"/>
  </r>
  <r>
    <n v="10741"/>
    <x v="443"/>
    <x v="17"/>
    <n v="14"/>
    <n v="7"/>
    <x v="0"/>
    <x v="1"/>
    <s v="West"/>
    <x v="11"/>
    <s v="Windsor"/>
  </r>
  <r>
    <n v="10742"/>
    <x v="443"/>
    <x v="18"/>
    <n v="7"/>
    <n v="6"/>
    <x v="0"/>
    <x v="1"/>
    <s v="West"/>
    <x v="11"/>
    <s v="Windsor"/>
  </r>
  <r>
    <n v="10743"/>
    <x v="443"/>
    <x v="19"/>
    <n v="21"/>
    <n v="7"/>
    <x v="0"/>
    <x v="1"/>
    <s v="West"/>
    <x v="11"/>
    <s v="Windsor"/>
  </r>
  <r>
    <n v="10744"/>
    <x v="443"/>
    <x v="20"/>
    <n v="7"/>
    <n v="6"/>
    <x v="0"/>
    <x v="1"/>
    <s v="West"/>
    <x v="11"/>
    <s v="Windsor"/>
  </r>
  <r>
    <n v="10745"/>
    <x v="443"/>
    <x v="21"/>
    <n v="12"/>
    <n v="5"/>
    <x v="0"/>
    <x v="1"/>
    <s v="West"/>
    <x v="11"/>
    <s v="Windsor"/>
  </r>
  <r>
    <n v="10746"/>
    <x v="443"/>
    <x v="22"/>
    <n v="14"/>
    <n v="1"/>
    <x v="0"/>
    <x v="1"/>
    <s v="West"/>
    <x v="11"/>
    <s v="Windsor"/>
  </r>
  <r>
    <n v="10747"/>
    <x v="443"/>
    <x v="23"/>
    <n v="15"/>
    <n v="6"/>
    <x v="0"/>
    <x v="1"/>
    <s v="West"/>
    <x v="11"/>
    <s v="Windsor"/>
  </r>
  <r>
    <n v="10748"/>
    <x v="444"/>
    <x v="0"/>
    <n v="57"/>
    <n v="3"/>
    <x v="0"/>
    <x v="1"/>
    <s v="West"/>
    <x v="11"/>
    <s v="Windsor"/>
  </r>
  <r>
    <n v="10749"/>
    <x v="444"/>
    <x v="1"/>
    <n v="36"/>
    <n v="6"/>
    <x v="0"/>
    <x v="1"/>
    <s v="West"/>
    <x v="11"/>
    <s v="Windsor"/>
  </r>
  <r>
    <n v="10750"/>
    <x v="444"/>
    <x v="2"/>
    <n v="47"/>
    <n v="4"/>
    <x v="0"/>
    <x v="1"/>
    <s v="West"/>
    <x v="11"/>
    <s v="Windsor"/>
  </r>
  <r>
    <n v="10751"/>
    <x v="444"/>
    <x v="3"/>
    <n v="16"/>
    <n v="2"/>
    <x v="0"/>
    <x v="1"/>
    <s v="West"/>
    <x v="11"/>
    <s v="Windsor"/>
  </r>
  <r>
    <n v="10752"/>
    <x v="444"/>
    <x v="4"/>
    <n v="27"/>
    <n v="0"/>
    <x v="0"/>
    <x v="1"/>
    <s v="West"/>
    <x v="11"/>
    <s v="Windsor"/>
  </r>
  <r>
    <n v="10753"/>
    <x v="444"/>
    <x v="5"/>
    <n v="6"/>
    <n v="0"/>
    <x v="0"/>
    <x v="1"/>
    <s v="West"/>
    <x v="11"/>
    <s v="Windsor"/>
  </r>
  <r>
    <n v="10754"/>
    <x v="444"/>
    <x v="6"/>
    <n v="15"/>
    <n v="2"/>
    <x v="0"/>
    <x v="1"/>
    <s v="West"/>
    <x v="11"/>
    <s v="Windsor"/>
  </r>
  <r>
    <n v="10755"/>
    <x v="444"/>
    <x v="7"/>
    <n v="5"/>
    <n v="0"/>
    <x v="0"/>
    <x v="1"/>
    <s v="West"/>
    <x v="11"/>
    <s v="Windsor"/>
  </r>
  <r>
    <n v="10756"/>
    <x v="444"/>
    <x v="8"/>
    <n v="4"/>
    <n v="0"/>
    <x v="0"/>
    <x v="1"/>
    <s v="West"/>
    <x v="11"/>
    <s v="Windsor"/>
  </r>
  <r>
    <n v="10757"/>
    <x v="444"/>
    <x v="9"/>
    <n v="2"/>
    <n v="3"/>
    <x v="0"/>
    <x v="1"/>
    <s v="West"/>
    <x v="11"/>
    <s v="Windsor"/>
  </r>
  <r>
    <n v="10758"/>
    <x v="444"/>
    <x v="10"/>
    <n v="9"/>
    <n v="0"/>
    <x v="0"/>
    <x v="1"/>
    <s v="West"/>
    <x v="11"/>
    <s v="Windsor"/>
  </r>
  <r>
    <n v="10759"/>
    <x v="444"/>
    <x v="11"/>
    <n v="7"/>
    <n v="1"/>
    <x v="0"/>
    <x v="1"/>
    <s v="West"/>
    <x v="11"/>
    <s v="Windsor"/>
  </r>
  <r>
    <n v="10760"/>
    <x v="444"/>
    <x v="12"/>
    <n v="8"/>
    <n v="3"/>
    <x v="0"/>
    <x v="1"/>
    <s v="West"/>
    <x v="11"/>
    <s v="Windsor"/>
  </r>
  <r>
    <n v="10761"/>
    <x v="444"/>
    <x v="13"/>
    <n v="22"/>
    <n v="0"/>
    <x v="0"/>
    <x v="1"/>
    <s v="West"/>
    <x v="11"/>
    <s v="Windsor"/>
  </r>
  <r>
    <n v="10762"/>
    <x v="444"/>
    <x v="14"/>
    <n v="24"/>
    <n v="4"/>
    <x v="0"/>
    <x v="1"/>
    <s v="West"/>
    <x v="11"/>
    <s v="Windsor"/>
  </r>
  <r>
    <n v="10763"/>
    <x v="444"/>
    <x v="15"/>
    <n v="19"/>
    <n v="3"/>
    <x v="0"/>
    <x v="1"/>
    <s v="West"/>
    <x v="11"/>
    <s v="Windsor"/>
  </r>
  <r>
    <n v="10764"/>
    <x v="444"/>
    <x v="16"/>
    <n v="22"/>
    <n v="0"/>
    <x v="0"/>
    <x v="1"/>
    <s v="West"/>
    <x v="11"/>
    <s v="Windsor"/>
  </r>
  <r>
    <n v="10765"/>
    <x v="444"/>
    <x v="17"/>
    <n v="12"/>
    <n v="3"/>
    <x v="0"/>
    <x v="1"/>
    <s v="West"/>
    <x v="11"/>
    <s v="Windsor"/>
  </r>
  <r>
    <n v="10766"/>
    <x v="444"/>
    <x v="18"/>
    <n v="16"/>
    <n v="4"/>
    <x v="0"/>
    <x v="1"/>
    <s v="West"/>
    <x v="11"/>
    <s v="Windsor"/>
  </r>
  <r>
    <n v="10767"/>
    <x v="444"/>
    <x v="19"/>
    <n v="16"/>
    <n v="2"/>
    <x v="0"/>
    <x v="1"/>
    <s v="West"/>
    <x v="11"/>
    <s v="Windsor"/>
  </r>
  <r>
    <n v="10768"/>
    <x v="444"/>
    <x v="20"/>
    <n v="19"/>
    <n v="1"/>
    <x v="0"/>
    <x v="1"/>
    <s v="West"/>
    <x v="11"/>
    <s v="Windsor"/>
  </r>
  <r>
    <n v="10769"/>
    <x v="444"/>
    <x v="21"/>
    <n v="19"/>
    <n v="2"/>
    <x v="0"/>
    <x v="1"/>
    <s v="West"/>
    <x v="11"/>
    <s v="Windsor"/>
  </r>
  <r>
    <n v="10770"/>
    <x v="444"/>
    <x v="22"/>
    <n v="20"/>
    <n v="3"/>
    <x v="0"/>
    <x v="1"/>
    <s v="West"/>
    <x v="11"/>
    <s v="Windsor"/>
  </r>
  <r>
    <n v="10771"/>
    <x v="444"/>
    <x v="23"/>
    <n v="14"/>
    <n v="5"/>
    <x v="0"/>
    <x v="1"/>
    <s v="West"/>
    <x v="11"/>
    <s v="Windsor"/>
  </r>
  <r>
    <n v="10772"/>
    <x v="445"/>
    <x v="0"/>
    <n v="39"/>
    <n v="39"/>
    <x v="0"/>
    <x v="0"/>
    <s v="West"/>
    <x v="11"/>
    <s v="Windsor"/>
  </r>
  <r>
    <n v="10773"/>
    <x v="445"/>
    <x v="1"/>
    <n v="31"/>
    <n v="26"/>
    <x v="0"/>
    <x v="0"/>
    <s v="West"/>
    <x v="11"/>
    <s v="Windsor"/>
  </r>
  <r>
    <n v="10774"/>
    <x v="445"/>
    <x v="2"/>
    <n v="28"/>
    <n v="13"/>
    <x v="0"/>
    <x v="0"/>
    <s v="West"/>
    <x v="11"/>
    <s v="Windsor"/>
  </r>
  <r>
    <n v="10775"/>
    <x v="445"/>
    <x v="3"/>
    <n v="19"/>
    <n v="8"/>
    <x v="0"/>
    <x v="0"/>
    <s v="West"/>
    <x v="11"/>
    <s v="Windsor"/>
  </r>
  <r>
    <n v="10776"/>
    <x v="445"/>
    <x v="4"/>
    <n v="18"/>
    <n v="12"/>
    <x v="0"/>
    <x v="0"/>
    <s v="West"/>
    <x v="11"/>
    <s v="Windsor"/>
  </r>
  <r>
    <n v="10777"/>
    <x v="445"/>
    <x v="5"/>
    <n v="14"/>
    <n v="7"/>
    <x v="0"/>
    <x v="0"/>
    <s v="West"/>
    <x v="11"/>
    <s v="Windsor"/>
  </r>
  <r>
    <n v="10778"/>
    <x v="445"/>
    <x v="6"/>
    <n v="13"/>
    <n v="4"/>
    <x v="0"/>
    <x v="0"/>
    <s v="West"/>
    <x v="11"/>
    <s v="Windsor"/>
  </r>
  <r>
    <n v="10779"/>
    <x v="445"/>
    <x v="7"/>
    <n v="13"/>
    <n v="2"/>
    <x v="0"/>
    <x v="0"/>
    <s v="West"/>
    <x v="11"/>
    <s v="Windsor"/>
  </r>
  <r>
    <n v="10780"/>
    <x v="445"/>
    <x v="8"/>
    <n v="5"/>
    <n v="4"/>
    <x v="0"/>
    <x v="0"/>
    <s v="West"/>
    <x v="11"/>
    <s v="Windsor"/>
  </r>
  <r>
    <n v="10781"/>
    <x v="445"/>
    <x v="9"/>
    <n v="5"/>
    <n v="4"/>
    <x v="0"/>
    <x v="0"/>
    <s v="West"/>
    <x v="11"/>
    <s v="Windsor"/>
  </r>
  <r>
    <n v="10782"/>
    <x v="445"/>
    <x v="10"/>
    <n v="2"/>
    <n v="5"/>
    <x v="0"/>
    <x v="0"/>
    <s v="West"/>
    <x v="11"/>
    <s v="Windsor"/>
  </r>
  <r>
    <n v="10783"/>
    <x v="445"/>
    <x v="11"/>
    <n v="9"/>
    <n v="3"/>
    <x v="0"/>
    <x v="0"/>
    <s v="West"/>
    <x v="11"/>
    <s v="Windsor"/>
  </r>
  <r>
    <n v="10784"/>
    <x v="445"/>
    <x v="12"/>
    <n v="8"/>
    <n v="9"/>
    <x v="0"/>
    <x v="0"/>
    <s v="West"/>
    <x v="11"/>
    <s v="Windsor"/>
  </r>
  <r>
    <n v="10785"/>
    <x v="445"/>
    <x v="13"/>
    <n v="24"/>
    <n v="5"/>
    <x v="0"/>
    <x v="0"/>
    <s v="West"/>
    <x v="11"/>
    <s v="Windsor"/>
  </r>
  <r>
    <n v="10786"/>
    <x v="445"/>
    <x v="14"/>
    <n v="13"/>
    <n v="11"/>
    <x v="0"/>
    <x v="0"/>
    <s v="West"/>
    <x v="11"/>
    <s v="Windsor"/>
  </r>
  <r>
    <n v="10787"/>
    <x v="445"/>
    <x v="15"/>
    <n v="19"/>
    <n v="4"/>
    <x v="0"/>
    <x v="0"/>
    <s v="West"/>
    <x v="11"/>
    <s v="Windsor"/>
  </r>
  <r>
    <n v="10788"/>
    <x v="445"/>
    <x v="16"/>
    <n v="9"/>
    <n v="5"/>
    <x v="0"/>
    <x v="0"/>
    <s v="West"/>
    <x v="11"/>
    <s v="Windsor"/>
  </r>
  <r>
    <n v="10789"/>
    <x v="445"/>
    <x v="17"/>
    <n v="21"/>
    <n v="5"/>
    <x v="0"/>
    <x v="0"/>
    <s v="West"/>
    <x v="11"/>
    <s v="Windsor"/>
  </r>
  <r>
    <n v="10790"/>
    <x v="445"/>
    <x v="18"/>
    <n v="21"/>
    <n v="13"/>
    <x v="0"/>
    <x v="0"/>
    <s v="West"/>
    <x v="11"/>
    <s v="Windsor"/>
  </r>
  <r>
    <n v="10791"/>
    <x v="445"/>
    <x v="19"/>
    <n v="28"/>
    <n v="11"/>
    <x v="0"/>
    <x v="0"/>
    <s v="West"/>
    <x v="11"/>
    <s v="Windsor"/>
  </r>
  <r>
    <n v="10792"/>
    <x v="445"/>
    <x v="20"/>
    <n v="42"/>
    <n v="11"/>
    <x v="0"/>
    <x v="0"/>
    <s v="West"/>
    <x v="11"/>
    <s v="Windsor"/>
  </r>
  <r>
    <n v="10793"/>
    <x v="445"/>
    <x v="21"/>
    <n v="21"/>
    <n v="8"/>
    <x v="0"/>
    <x v="0"/>
    <s v="West"/>
    <x v="11"/>
    <s v="Windsor"/>
  </r>
  <r>
    <n v="10794"/>
    <x v="445"/>
    <x v="22"/>
    <n v="27"/>
    <n v="11"/>
    <x v="0"/>
    <x v="0"/>
    <s v="West"/>
    <x v="11"/>
    <s v="Windsor"/>
  </r>
  <r>
    <n v="10795"/>
    <x v="445"/>
    <x v="23"/>
    <n v="19"/>
    <n v="8"/>
    <x v="0"/>
    <x v="0"/>
    <s v="West"/>
    <x v="11"/>
    <s v="Windsor"/>
  </r>
  <r>
    <n v="10796"/>
    <x v="446"/>
    <x v="0"/>
    <n v="40"/>
    <n v="2"/>
    <x v="0"/>
    <x v="1"/>
    <s v="West"/>
    <x v="11"/>
    <s v="Windsor"/>
  </r>
  <r>
    <n v="10797"/>
    <x v="446"/>
    <x v="1"/>
    <n v="10"/>
    <n v="1"/>
    <x v="0"/>
    <x v="1"/>
    <s v="West"/>
    <x v="11"/>
    <s v="Windsor"/>
  </r>
  <r>
    <n v="10798"/>
    <x v="446"/>
    <x v="2"/>
    <n v="13"/>
    <n v="3"/>
    <x v="0"/>
    <x v="1"/>
    <s v="West"/>
    <x v="11"/>
    <s v="Windsor"/>
  </r>
  <r>
    <n v="10799"/>
    <x v="446"/>
    <x v="3"/>
    <n v="15"/>
    <n v="1"/>
    <x v="0"/>
    <x v="1"/>
    <s v="West"/>
    <x v="11"/>
    <s v="Windsor"/>
  </r>
  <r>
    <n v="10800"/>
    <x v="446"/>
    <x v="4"/>
    <n v="11"/>
    <n v="0"/>
    <x v="0"/>
    <x v="1"/>
    <s v="West"/>
    <x v="11"/>
    <s v="Windsor"/>
  </r>
  <r>
    <n v="10801"/>
    <x v="446"/>
    <x v="5"/>
    <n v="8"/>
    <n v="0"/>
    <x v="0"/>
    <x v="1"/>
    <s v="West"/>
    <x v="11"/>
    <s v="Windsor"/>
  </r>
  <r>
    <n v="10802"/>
    <x v="446"/>
    <x v="6"/>
    <n v="9"/>
    <n v="0"/>
    <x v="0"/>
    <x v="1"/>
    <s v="West"/>
    <x v="11"/>
    <s v="Windsor"/>
  </r>
  <r>
    <n v="10803"/>
    <x v="446"/>
    <x v="7"/>
    <n v="6"/>
    <n v="2"/>
    <x v="0"/>
    <x v="1"/>
    <s v="West"/>
    <x v="11"/>
    <s v="Windsor"/>
  </r>
  <r>
    <n v="10804"/>
    <x v="446"/>
    <x v="8"/>
    <n v="2"/>
    <n v="2"/>
    <x v="0"/>
    <x v="1"/>
    <s v="West"/>
    <x v="11"/>
    <s v="Windsor"/>
  </r>
  <r>
    <n v="10805"/>
    <x v="446"/>
    <x v="9"/>
    <n v="6"/>
    <n v="0"/>
    <x v="0"/>
    <x v="1"/>
    <s v="West"/>
    <x v="11"/>
    <s v="Windsor"/>
  </r>
  <r>
    <n v="10806"/>
    <x v="446"/>
    <x v="10"/>
    <n v="5"/>
    <n v="0"/>
    <x v="0"/>
    <x v="1"/>
    <s v="West"/>
    <x v="11"/>
    <s v="Windsor"/>
  </r>
  <r>
    <n v="10807"/>
    <x v="446"/>
    <x v="11"/>
    <n v="10"/>
    <n v="0"/>
    <x v="0"/>
    <x v="1"/>
    <s v="West"/>
    <x v="11"/>
    <s v="Windsor"/>
  </r>
  <r>
    <n v="10808"/>
    <x v="446"/>
    <x v="12"/>
    <n v="7"/>
    <n v="1"/>
    <x v="0"/>
    <x v="1"/>
    <s v="West"/>
    <x v="11"/>
    <s v="Windsor"/>
  </r>
  <r>
    <n v="10809"/>
    <x v="446"/>
    <x v="13"/>
    <n v="13"/>
    <n v="2"/>
    <x v="0"/>
    <x v="1"/>
    <s v="West"/>
    <x v="11"/>
    <s v="Windsor"/>
  </r>
  <r>
    <n v="10810"/>
    <x v="446"/>
    <x v="14"/>
    <n v="14"/>
    <n v="2"/>
    <x v="0"/>
    <x v="1"/>
    <s v="West"/>
    <x v="11"/>
    <s v="Windsor"/>
  </r>
  <r>
    <n v="10811"/>
    <x v="446"/>
    <x v="15"/>
    <n v="14"/>
    <n v="2"/>
    <x v="0"/>
    <x v="1"/>
    <s v="West"/>
    <x v="11"/>
    <s v="Windsor"/>
  </r>
  <r>
    <n v="10812"/>
    <x v="446"/>
    <x v="16"/>
    <n v="12"/>
    <n v="1"/>
    <x v="0"/>
    <x v="1"/>
    <s v="West"/>
    <x v="11"/>
    <s v="Windsor"/>
  </r>
  <r>
    <n v="10813"/>
    <x v="446"/>
    <x v="17"/>
    <n v="11"/>
    <n v="2"/>
    <x v="0"/>
    <x v="1"/>
    <s v="West"/>
    <x v="11"/>
    <s v="Windsor"/>
  </r>
  <r>
    <n v="10814"/>
    <x v="446"/>
    <x v="18"/>
    <n v="8"/>
    <n v="1"/>
    <x v="0"/>
    <x v="1"/>
    <s v="West"/>
    <x v="11"/>
    <s v="Windsor"/>
  </r>
  <r>
    <n v="10815"/>
    <x v="446"/>
    <x v="19"/>
    <n v="11"/>
    <n v="1"/>
    <x v="0"/>
    <x v="1"/>
    <s v="West"/>
    <x v="11"/>
    <s v="Windsor"/>
  </r>
  <r>
    <n v="10816"/>
    <x v="446"/>
    <x v="20"/>
    <n v="12"/>
    <n v="1"/>
    <x v="0"/>
    <x v="1"/>
    <s v="West"/>
    <x v="11"/>
    <s v="Windsor"/>
  </r>
  <r>
    <n v="10817"/>
    <x v="446"/>
    <x v="21"/>
    <n v="8"/>
    <n v="4"/>
    <x v="0"/>
    <x v="1"/>
    <s v="West"/>
    <x v="11"/>
    <s v="Windsor"/>
  </r>
  <r>
    <n v="10818"/>
    <x v="446"/>
    <x v="22"/>
    <n v="17"/>
    <n v="1"/>
    <x v="0"/>
    <x v="1"/>
    <s v="West"/>
    <x v="11"/>
    <s v="Windsor"/>
  </r>
  <r>
    <n v="10819"/>
    <x v="446"/>
    <x v="23"/>
    <n v="7"/>
    <n v="3"/>
    <x v="0"/>
    <x v="1"/>
    <s v="West"/>
    <x v="11"/>
    <s v="Windsor"/>
  </r>
  <r>
    <n v="10820"/>
    <x v="447"/>
    <x v="0"/>
    <n v="28"/>
    <n v="1"/>
    <x v="0"/>
    <x v="1"/>
    <s v="West"/>
    <x v="11"/>
    <s v="Windsor"/>
  </r>
  <r>
    <n v="10821"/>
    <x v="447"/>
    <x v="1"/>
    <n v="14"/>
    <n v="2"/>
    <x v="0"/>
    <x v="1"/>
    <s v="West"/>
    <x v="11"/>
    <s v="Windsor"/>
  </r>
  <r>
    <n v="10822"/>
    <x v="447"/>
    <x v="2"/>
    <n v="8"/>
    <n v="1"/>
    <x v="0"/>
    <x v="1"/>
    <s v="West"/>
    <x v="11"/>
    <s v="Windsor"/>
  </r>
  <r>
    <n v="10823"/>
    <x v="447"/>
    <x v="3"/>
    <n v="7"/>
    <n v="2"/>
    <x v="0"/>
    <x v="1"/>
    <s v="West"/>
    <x v="11"/>
    <s v="Windsor"/>
  </r>
  <r>
    <n v="10824"/>
    <x v="447"/>
    <x v="4"/>
    <n v="5"/>
    <n v="2"/>
    <x v="0"/>
    <x v="1"/>
    <s v="West"/>
    <x v="11"/>
    <s v="Windsor"/>
  </r>
  <r>
    <n v="10825"/>
    <x v="447"/>
    <x v="5"/>
    <n v="4"/>
    <n v="1"/>
    <x v="0"/>
    <x v="1"/>
    <s v="West"/>
    <x v="11"/>
    <s v="Windsor"/>
  </r>
  <r>
    <n v="10826"/>
    <x v="447"/>
    <x v="6"/>
    <n v="1"/>
    <n v="0"/>
    <x v="0"/>
    <x v="1"/>
    <s v="West"/>
    <x v="11"/>
    <s v="Windsor"/>
  </r>
  <r>
    <n v="10827"/>
    <x v="447"/>
    <x v="7"/>
    <n v="5"/>
    <n v="0"/>
    <x v="0"/>
    <x v="1"/>
    <s v="West"/>
    <x v="11"/>
    <s v="Windsor"/>
  </r>
  <r>
    <n v="10828"/>
    <x v="447"/>
    <x v="8"/>
    <n v="5"/>
    <n v="0"/>
    <x v="0"/>
    <x v="1"/>
    <s v="West"/>
    <x v="11"/>
    <s v="Windsor"/>
  </r>
  <r>
    <n v="10829"/>
    <x v="447"/>
    <x v="9"/>
    <n v="5"/>
    <n v="0"/>
    <x v="0"/>
    <x v="1"/>
    <s v="West"/>
    <x v="11"/>
    <s v="Windsor"/>
  </r>
  <r>
    <n v="10830"/>
    <x v="447"/>
    <x v="10"/>
    <n v="7"/>
    <n v="0"/>
    <x v="0"/>
    <x v="1"/>
    <s v="West"/>
    <x v="11"/>
    <s v="Windsor"/>
  </r>
  <r>
    <n v="10831"/>
    <x v="447"/>
    <x v="11"/>
    <n v="3"/>
    <n v="1"/>
    <x v="0"/>
    <x v="1"/>
    <s v="West"/>
    <x v="11"/>
    <s v="Windsor"/>
  </r>
  <r>
    <n v="10832"/>
    <x v="447"/>
    <x v="12"/>
    <n v="8"/>
    <n v="1"/>
    <x v="0"/>
    <x v="1"/>
    <s v="West"/>
    <x v="11"/>
    <s v="Windsor"/>
  </r>
  <r>
    <n v="10833"/>
    <x v="447"/>
    <x v="13"/>
    <n v="7"/>
    <n v="1"/>
    <x v="0"/>
    <x v="1"/>
    <s v="West"/>
    <x v="11"/>
    <s v="Windsor"/>
  </r>
  <r>
    <n v="10834"/>
    <x v="447"/>
    <x v="14"/>
    <n v="10"/>
    <n v="0"/>
    <x v="0"/>
    <x v="1"/>
    <s v="West"/>
    <x v="11"/>
    <s v="Windsor"/>
  </r>
  <r>
    <n v="10835"/>
    <x v="447"/>
    <x v="15"/>
    <n v="2"/>
    <n v="1"/>
    <x v="0"/>
    <x v="1"/>
    <s v="West"/>
    <x v="11"/>
    <s v="Windsor"/>
  </r>
  <r>
    <n v="10836"/>
    <x v="447"/>
    <x v="16"/>
    <n v="9"/>
    <n v="0"/>
    <x v="0"/>
    <x v="1"/>
    <s v="West"/>
    <x v="11"/>
    <s v="Windsor"/>
  </r>
  <r>
    <n v="10837"/>
    <x v="447"/>
    <x v="17"/>
    <n v="8"/>
    <n v="0"/>
    <x v="0"/>
    <x v="1"/>
    <s v="West"/>
    <x v="11"/>
    <s v="Windsor"/>
  </r>
  <r>
    <n v="10838"/>
    <x v="447"/>
    <x v="18"/>
    <n v="13"/>
    <n v="1"/>
    <x v="0"/>
    <x v="1"/>
    <s v="West"/>
    <x v="11"/>
    <s v="Windsor"/>
  </r>
  <r>
    <n v="10839"/>
    <x v="447"/>
    <x v="19"/>
    <n v="8"/>
    <n v="1"/>
    <x v="0"/>
    <x v="1"/>
    <s v="West"/>
    <x v="11"/>
    <s v="Windsor"/>
  </r>
  <r>
    <n v="10840"/>
    <x v="447"/>
    <x v="20"/>
    <n v="12"/>
    <n v="1"/>
    <x v="0"/>
    <x v="1"/>
    <s v="West"/>
    <x v="11"/>
    <s v="Windsor"/>
  </r>
  <r>
    <n v="10841"/>
    <x v="447"/>
    <x v="21"/>
    <n v="10"/>
    <n v="0"/>
    <x v="0"/>
    <x v="1"/>
    <s v="West"/>
    <x v="11"/>
    <s v="Windsor"/>
  </r>
  <r>
    <n v="10842"/>
    <x v="447"/>
    <x v="22"/>
    <n v="5"/>
    <n v="0"/>
    <x v="0"/>
    <x v="1"/>
    <s v="West"/>
    <x v="11"/>
    <s v="Windsor"/>
  </r>
  <r>
    <n v="10843"/>
    <x v="447"/>
    <x v="23"/>
    <n v="10"/>
    <n v="0"/>
    <x v="0"/>
    <x v="1"/>
    <s v="West"/>
    <x v="11"/>
    <s v="Windsor"/>
  </r>
  <r>
    <n v="10844"/>
    <x v="448"/>
    <x v="0"/>
    <n v="39"/>
    <n v="8"/>
    <x v="0"/>
    <x v="0"/>
    <s v="West"/>
    <x v="11"/>
    <s v="Windsor"/>
  </r>
  <r>
    <n v="10845"/>
    <x v="448"/>
    <x v="1"/>
    <n v="32"/>
    <n v="2"/>
    <x v="0"/>
    <x v="0"/>
    <s v="West"/>
    <x v="11"/>
    <s v="Windsor"/>
  </r>
  <r>
    <n v="10846"/>
    <x v="448"/>
    <x v="2"/>
    <n v="19"/>
    <n v="5"/>
    <x v="0"/>
    <x v="0"/>
    <s v="West"/>
    <x v="11"/>
    <s v="Windsor"/>
  </r>
  <r>
    <n v="10847"/>
    <x v="448"/>
    <x v="3"/>
    <n v="12"/>
    <n v="2"/>
    <x v="0"/>
    <x v="0"/>
    <s v="West"/>
    <x v="11"/>
    <s v="Windsor"/>
  </r>
  <r>
    <n v="10848"/>
    <x v="448"/>
    <x v="4"/>
    <n v="21"/>
    <n v="2"/>
    <x v="0"/>
    <x v="0"/>
    <s v="West"/>
    <x v="11"/>
    <s v="Windsor"/>
  </r>
  <r>
    <n v="10849"/>
    <x v="448"/>
    <x v="5"/>
    <n v="16"/>
    <n v="1"/>
    <x v="0"/>
    <x v="0"/>
    <s v="West"/>
    <x v="11"/>
    <s v="Windsor"/>
  </r>
  <r>
    <n v="10850"/>
    <x v="448"/>
    <x v="6"/>
    <n v="7"/>
    <n v="1"/>
    <x v="0"/>
    <x v="0"/>
    <s v="West"/>
    <x v="11"/>
    <s v="Windsor"/>
  </r>
  <r>
    <n v="10851"/>
    <x v="448"/>
    <x v="7"/>
    <n v="6"/>
    <n v="0"/>
    <x v="0"/>
    <x v="0"/>
    <s v="West"/>
    <x v="11"/>
    <s v="Windsor"/>
  </r>
  <r>
    <n v="10852"/>
    <x v="448"/>
    <x v="8"/>
    <n v="7"/>
    <n v="0"/>
    <x v="0"/>
    <x v="0"/>
    <s v="West"/>
    <x v="11"/>
    <s v="Windsor"/>
  </r>
  <r>
    <n v="10853"/>
    <x v="448"/>
    <x v="9"/>
    <n v="7"/>
    <n v="2"/>
    <x v="0"/>
    <x v="0"/>
    <s v="West"/>
    <x v="11"/>
    <s v="Windsor"/>
  </r>
  <r>
    <n v="10854"/>
    <x v="448"/>
    <x v="10"/>
    <n v="11"/>
    <n v="3"/>
    <x v="0"/>
    <x v="0"/>
    <s v="West"/>
    <x v="11"/>
    <s v="Windsor"/>
  </r>
  <r>
    <n v="10855"/>
    <x v="448"/>
    <x v="11"/>
    <n v="3"/>
    <n v="0"/>
    <x v="0"/>
    <x v="0"/>
    <s v="West"/>
    <x v="11"/>
    <s v="Windsor"/>
  </r>
  <r>
    <n v="10856"/>
    <x v="448"/>
    <x v="12"/>
    <n v="24"/>
    <n v="1"/>
    <x v="0"/>
    <x v="0"/>
    <s v="West"/>
    <x v="11"/>
    <s v="Windsor"/>
  </r>
  <r>
    <n v="10857"/>
    <x v="448"/>
    <x v="13"/>
    <n v="10"/>
    <n v="2"/>
    <x v="0"/>
    <x v="0"/>
    <s v="West"/>
    <x v="11"/>
    <s v="Windsor"/>
  </r>
  <r>
    <n v="10858"/>
    <x v="448"/>
    <x v="14"/>
    <n v="23"/>
    <n v="5"/>
    <x v="0"/>
    <x v="0"/>
    <s v="West"/>
    <x v="11"/>
    <s v="Windsor"/>
  </r>
  <r>
    <n v="10859"/>
    <x v="448"/>
    <x v="15"/>
    <n v="15"/>
    <n v="0"/>
    <x v="0"/>
    <x v="0"/>
    <s v="West"/>
    <x v="11"/>
    <s v="Windsor"/>
  </r>
  <r>
    <n v="10860"/>
    <x v="448"/>
    <x v="16"/>
    <n v="14"/>
    <n v="3"/>
    <x v="0"/>
    <x v="0"/>
    <s v="West"/>
    <x v="11"/>
    <s v="Windsor"/>
  </r>
  <r>
    <n v="10861"/>
    <x v="448"/>
    <x v="17"/>
    <n v="17"/>
    <n v="3"/>
    <x v="0"/>
    <x v="0"/>
    <s v="West"/>
    <x v="11"/>
    <s v="Windsor"/>
  </r>
  <r>
    <n v="10862"/>
    <x v="448"/>
    <x v="18"/>
    <n v="12"/>
    <n v="3"/>
    <x v="0"/>
    <x v="0"/>
    <s v="West"/>
    <x v="11"/>
    <s v="Windsor"/>
  </r>
  <r>
    <n v="10863"/>
    <x v="448"/>
    <x v="19"/>
    <n v="18"/>
    <n v="2"/>
    <x v="0"/>
    <x v="0"/>
    <s v="West"/>
    <x v="11"/>
    <s v="Windsor"/>
  </r>
  <r>
    <n v="10864"/>
    <x v="448"/>
    <x v="20"/>
    <n v="17"/>
    <n v="6"/>
    <x v="0"/>
    <x v="0"/>
    <s v="West"/>
    <x v="11"/>
    <s v="Windsor"/>
  </r>
  <r>
    <n v="10865"/>
    <x v="448"/>
    <x v="21"/>
    <n v="9"/>
    <n v="5"/>
    <x v="0"/>
    <x v="0"/>
    <s v="West"/>
    <x v="11"/>
    <s v="Windsor"/>
  </r>
  <r>
    <n v="10866"/>
    <x v="448"/>
    <x v="22"/>
    <n v="15"/>
    <n v="5"/>
    <x v="0"/>
    <x v="0"/>
    <s v="West"/>
    <x v="11"/>
    <s v="Windsor"/>
  </r>
  <r>
    <n v="10867"/>
    <x v="448"/>
    <x v="23"/>
    <n v="20"/>
    <n v="2"/>
    <x v="0"/>
    <x v="0"/>
    <s v="West"/>
    <x v="11"/>
    <s v="Windsor"/>
  </r>
  <r>
    <n v="10868"/>
    <x v="449"/>
    <x v="0"/>
    <n v="55"/>
    <n v="3"/>
    <x v="0"/>
    <x v="0"/>
    <s v="West"/>
    <x v="11"/>
    <s v="Windsor"/>
  </r>
  <r>
    <n v="10869"/>
    <x v="449"/>
    <x v="1"/>
    <n v="38"/>
    <n v="2"/>
    <x v="0"/>
    <x v="0"/>
    <s v="West"/>
    <x v="11"/>
    <s v="Windsor"/>
  </r>
  <r>
    <n v="10870"/>
    <x v="449"/>
    <x v="2"/>
    <n v="20"/>
    <n v="3"/>
    <x v="0"/>
    <x v="0"/>
    <s v="West"/>
    <x v="11"/>
    <s v="Windsor"/>
  </r>
  <r>
    <n v="10871"/>
    <x v="449"/>
    <x v="3"/>
    <n v="38"/>
    <n v="1"/>
    <x v="0"/>
    <x v="0"/>
    <s v="West"/>
    <x v="11"/>
    <s v="Windsor"/>
  </r>
  <r>
    <n v="10872"/>
    <x v="449"/>
    <x v="4"/>
    <n v="12"/>
    <n v="1"/>
    <x v="0"/>
    <x v="0"/>
    <s v="West"/>
    <x v="11"/>
    <s v="Windsor"/>
  </r>
  <r>
    <n v="10873"/>
    <x v="449"/>
    <x v="5"/>
    <n v="7"/>
    <n v="0"/>
    <x v="0"/>
    <x v="0"/>
    <s v="West"/>
    <x v="11"/>
    <s v="Windsor"/>
  </r>
  <r>
    <n v="10874"/>
    <x v="449"/>
    <x v="6"/>
    <n v="4"/>
    <n v="3"/>
    <x v="0"/>
    <x v="0"/>
    <s v="West"/>
    <x v="11"/>
    <s v="Windsor"/>
  </r>
  <r>
    <n v="10875"/>
    <x v="449"/>
    <x v="7"/>
    <n v="5"/>
    <n v="0"/>
    <x v="0"/>
    <x v="0"/>
    <s v="West"/>
    <x v="11"/>
    <s v="Windsor"/>
  </r>
  <r>
    <n v="10876"/>
    <x v="449"/>
    <x v="8"/>
    <n v="10"/>
    <n v="0"/>
    <x v="0"/>
    <x v="0"/>
    <s v="West"/>
    <x v="11"/>
    <s v="Windsor"/>
  </r>
  <r>
    <n v="10877"/>
    <x v="449"/>
    <x v="9"/>
    <n v="7"/>
    <n v="2"/>
    <x v="0"/>
    <x v="0"/>
    <s v="West"/>
    <x v="11"/>
    <s v="Windsor"/>
  </r>
  <r>
    <n v="10878"/>
    <x v="449"/>
    <x v="10"/>
    <n v="6"/>
    <n v="0"/>
    <x v="0"/>
    <x v="0"/>
    <s v="West"/>
    <x v="11"/>
    <s v="Windsor"/>
  </r>
  <r>
    <n v="10879"/>
    <x v="449"/>
    <x v="11"/>
    <n v="14"/>
    <n v="3"/>
    <x v="0"/>
    <x v="0"/>
    <s v="West"/>
    <x v="11"/>
    <s v="Windsor"/>
  </r>
  <r>
    <n v="10880"/>
    <x v="449"/>
    <x v="12"/>
    <n v="16"/>
    <n v="2"/>
    <x v="0"/>
    <x v="0"/>
    <s v="West"/>
    <x v="11"/>
    <s v="Windsor"/>
  </r>
  <r>
    <n v="10881"/>
    <x v="449"/>
    <x v="13"/>
    <n v="17"/>
    <n v="3"/>
    <x v="0"/>
    <x v="0"/>
    <s v="West"/>
    <x v="11"/>
    <s v="Windsor"/>
  </r>
  <r>
    <n v="10882"/>
    <x v="449"/>
    <x v="14"/>
    <n v="17"/>
    <n v="0"/>
    <x v="0"/>
    <x v="0"/>
    <s v="West"/>
    <x v="11"/>
    <s v="Windsor"/>
  </r>
  <r>
    <n v="10883"/>
    <x v="449"/>
    <x v="15"/>
    <n v="9"/>
    <n v="0"/>
    <x v="0"/>
    <x v="0"/>
    <s v="West"/>
    <x v="11"/>
    <s v="Windsor"/>
  </r>
  <r>
    <n v="10884"/>
    <x v="449"/>
    <x v="16"/>
    <n v="14"/>
    <n v="0"/>
    <x v="0"/>
    <x v="0"/>
    <s v="West"/>
    <x v="11"/>
    <s v="Windsor"/>
  </r>
  <r>
    <n v="10885"/>
    <x v="449"/>
    <x v="17"/>
    <n v="9"/>
    <n v="0"/>
    <x v="0"/>
    <x v="0"/>
    <s v="West"/>
    <x v="11"/>
    <s v="Windsor"/>
  </r>
  <r>
    <n v="10886"/>
    <x v="449"/>
    <x v="18"/>
    <n v="10"/>
    <n v="0"/>
    <x v="0"/>
    <x v="0"/>
    <s v="West"/>
    <x v="11"/>
    <s v="Windsor"/>
  </r>
  <r>
    <n v="10887"/>
    <x v="449"/>
    <x v="19"/>
    <n v="26"/>
    <n v="3"/>
    <x v="0"/>
    <x v="0"/>
    <s v="West"/>
    <x v="11"/>
    <s v="Windsor"/>
  </r>
  <r>
    <n v="10888"/>
    <x v="449"/>
    <x v="20"/>
    <n v="18"/>
    <n v="0"/>
    <x v="0"/>
    <x v="0"/>
    <s v="West"/>
    <x v="11"/>
    <s v="Windsor"/>
  </r>
  <r>
    <n v="10889"/>
    <x v="449"/>
    <x v="21"/>
    <n v="11"/>
    <n v="3"/>
    <x v="0"/>
    <x v="0"/>
    <s v="West"/>
    <x v="11"/>
    <s v="Windsor"/>
  </r>
  <r>
    <n v="10890"/>
    <x v="449"/>
    <x v="22"/>
    <n v="26"/>
    <n v="0"/>
    <x v="0"/>
    <x v="0"/>
    <s v="West"/>
    <x v="11"/>
    <s v="Windsor"/>
  </r>
  <r>
    <n v="10891"/>
    <x v="449"/>
    <x v="23"/>
    <n v="12"/>
    <n v="0"/>
    <x v="0"/>
    <x v="0"/>
    <s v="West"/>
    <x v="11"/>
    <s v="Windsor"/>
  </r>
  <r>
    <n v="10892"/>
    <x v="450"/>
    <x v="0"/>
    <n v="55"/>
    <n v="7"/>
    <x v="0"/>
    <x v="0"/>
    <s v="West"/>
    <x v="11"/>
    <s v="Tecumseh Lakeshore Amherstburg LaSalle"/>
  </r>
  <r>
    <n v="10893"/>
    <x v="450"/>
    <x v="1"/>
    <n v="42"/>
    <n v="7"/>
    <x v="0"/>
    <x v="0"/>
    <s v="West"/>
    <x v="11"/>
    <s v="Tecumseh Lakeshore Amherstburg LaSalle"/>
  </r>
  <r>
    <n v="10894"/>
    <x v="450"/>
    <x v="2"/>
    <n v="32"/>
    <n v="3"/>
    <x v="0"/>
    <x v="0"/>
    <s v="West"/>
    <x v="11"/>
    <s v="Tecumseh Lakeshore Amherstburg LaSalle"/>
  </r>
  <r>
    <n v="10895"/>
    <x v="450"/>
    <x v="3"/>
    <n v="15"/>
    <n v="0"/>
    <x v="0"/>
    <x v="0"/>
    <s v="West"/>
    <x v="11"/>
    <s v="Tecumseh Lakeshore Amherstburg LaSalle"/>
  </r>
  <r>
    <n v="10896"/>
    <x v="450"/>
    <x v="4"/>
    <n v="11"/>
    <n v="3"/>
    <x v="0"/>
    <x v="0"/>
    <s v="West"/>
    <x v="11"/>
    <s v="Tecumseh Lakeshore Amherstburg LaSalle"/>
  </r>
  <r>
    <n v="10897"/>
    <x v="450"/>
    <x v="5"/>
    <n v="6"/>
    <n v="2"/>
    <x v="0"/>
    <x v="0"/>
    <s v="West"/>
    <x v="11"/>
    <s v="Tecumseh Lakeshore Amherstburg LaSalle"/>
  </r>
  <r>
    <n v="10898"/>
    <x v="450"/>
    <x v="6"/>
    <n v="5"/>
    <n v="2"/>
    <x v="0"/>
    <x v="0"/>
    <s v="West"/>
    <x v="11"/>
    <s v="Tecumseh Lakeshore Amherstburg LaSalle"/>
  </r>
  <r>
    <n v="10899"/>
    <x v="450"/>
    <x v="7"/>
    <n v="6"/>
    <n v="1"/>
    <x v="0"/>
    <x v="0"/>
    <s v="West"/>
    <x v="11"/>
    <s v="Tecumseh Lakeshore Amherstburg LaSalle"/>
  </r>
  <r>
    <n v="10900"/>
    <x v="450"/>
    <x v="8"/>
    <n v="10"/>
    <n v="0"/>
    <x v="0"/>
    <x v="0"/>
    <s v="West"/>
    <x v="11"/>
    <s v="Tecumseh Lakeshore Amherstburg LaSalle"/>
  </r>
  <r>
    <n v="10901"/>
    <x v="450"/>
    <x v="9"/>
    <n v="6"/>
    <n v="1"/>
    <x v="0"/>
    <x v="0"/>
    <s v="West"/>
    <x v="11"/>
    <s v="Tecumseh Lakeshore Amherstburg LaSalle"/>
  </r>
  <r>
    <n v="10902"/>
    <x v="450"/>
    <x v="10"/>
    <n v="4"/>
    <n v="1"/>
    <x v="0"/>
    <x v="0"/>
    <s v="West"/>
    <x v="11"/>
    <s v="Tecumseh Lakeshore Amherstburg LaSalle"/>
  </r>
  <r>
    <n v="10903"/>
    <x v="450"/>
    <x v="11"/>
    <n v="7"/>
    <n v="0"/>
    <x v="0"/>
    <x v="0"/>
    <s v="West"/>
    <x v="11"/>
    <s v="Tecumseh Lakeshore Amherstburg LaSalle"/>
  </r>
  <r>
    <n v="10904"/>
    <x v="450"/>
    <x v="12"/>
    <n v="26"/>
    <n v="1"/>
    <x v="0"/>
    <x v="0"/>
    <s v="West"/>
    <x v="11"/>
    <s v="Tecumseh Lakeshore Amherstburg LaSalle"/>
  </r>
  <r>
    <n v="10905"/>
    <x v="450"/>
    <x v="13"/>
    <n v="14"/>
    <n v="3"/>
    <x v="0"/>
    <x v="0"/>
    <s v="West"/>
    <x v="11"/>
    <s v="Tecumseh Lakeshore Amherstburg LaSalle"/>
  </r>
  <r>
    <n v="10906"/>
    <x v="450"/>
    <x v="14"/>
    <n v="17"/>
    <n v="2"/>
    <x v="0"/>
    <x v="0"/>
    <s v="West"/>
    <x v="11"/>
    <s v="Tecumseh Lakeshore Amherstburg LaSalle"/>
  </r>
  <r>
    <n v="10907"/>
    <x v="450"/>
    <x v="15"/>
    <n v="14"/>
    <n v="4"/>
    <x v="0"/>
    <x v="0"/>
    <s v="West"/>
    <x v="11"/>
    <s v="Tecumseh Lakeshore Amherstburg LaSalle"/>
  </r>
  <r>
    <n v="10908"/>
    <x v="450"/>
    <x v="16"/>
    <n v="18"/>
    <n v="2"/>
    <x v="0"/>
    <x v="0"/>
    <s v="West"/>
    <x v="11"/>
    <s v="Tecumseh Lakeshore Amherstburg LaSalle"/>
  </r>
  <r>
    <n v="10909"/>
    <x v="450"/>
    <x v="17"/>
    <n v="18"/>
    <n v="3"/>
    <x v="0"/>
    <x v="0"/>
    <s v="West"/>
    <x v="11"/>
    <s v="Tecumseh Lakeshore Amherstburg LaSalle"/>
  </r>
  <r>
    <n v="10910"/>
    <x v="450"/>
    <x v="18"/>
    <n v="19"/>
    <n v="8"/>
    <x v="0"/>
    <x v="0"/>
    <s v="West"/>
    <x v="11"/>
    <s v="Tecumseh Lakeshore Amherstburg LaSalle"/>
  </r>
  <r>
    <n v="10911"/>
    <x v="450"/>
    <x v="19"/>
    <n v="27"/>
    <n v="0"/>
    <x v="0"/>
    <x v="0"/>
    <s v="West"/>
    <x v="11"/>
    <s v="Tecumseh Lakeshore Amherstburg LaSalle"/>
  </r>
  <r>
    <n v="10912"/>
    <x v="450"/>
    <x v="20"/>
    <n v="9"/>
    <n v="3"/>
    <x v="0"/>
    <x v="0"/>
    <s v="West"/>
    <x v="11"/>
    <s v="Tecumseh Lakeshore Amherstburg LaSalle"/>
  </r>
  <r>
    <n v="10913"/>
    <x v="450"/>
    <x v="21"/>
    <n v="16"/>
    <n v="1"/>
    <x v="0"/>
    <x v="0"/>
    <s v="West"/>
    <x v="11"/>
    <s v="Tecumseh Lakeshore Amherstburg LaSalle"/>
  </r>
  <r>
    <n v="10914"/>
    <x v="450"/>
    <x v="22"/>
    <n v="16"/>
    <n v="5"/>
    <x v="0"/>
    <x v="0"/>
    <s v="West"/>
    <x v="11"/>
    <s v="Tecumseh Lakeshore Amherstburg LaSalle"/>
  </r>
  <r>
    <n v="10915"/>
    <x v="450"/>
    <x v="23"/>
    <n v="15"/>
    <n v="8"/>
    <x v="0"/>
    <x v="0"/>
    <s v="West"/>
    <x v="11"/>
    <s v="Tecumseh Lakeshore Amherstburg LaSalle"/>
  </r>
  <r>
    <n v="10916"/>
    <x v="451"/>
    <x v="0"/>
    <n v="55"/>
    <n v="3"/>
    <x v="0"/>
    <x v="0"/>
    <s v="West"/>
    <x v="11"/>
    <s v="Tecumseh Lakeshore Amherstburg LaSalle"/>
  </r>
  <r>
    <n v="10917"/>
    <x v="451"/>
    <x v="1"/>
    <n v="31"/>
    <n v="1"/>
    <x v="0"/>
    <x v="0"/>
    <s v="West"/>
    <x v="11"/>
    <s v="Tecumseh Lakeshore Amherstburg LaSalle"/>
  </r>
  <r>
    <n v="10918"/>
    <x v="451"/>
    <x v="2"/>
    <n v="21"/>
    <n v="1"/>
    <x v="0"/>
    <x v="0"/>
    <s v="West"/>
    <x v="11"/>
    <s v="Tecumseh Lakeshore Amherstburg LaSalle"/>
  </r>
  <r>
    <n v="10919"/>
    <x v="451"/>
    <x v="3"/>
    <n v="12"/>
    <n v="1"/>
    <x v="0"/>
    <x v="0"/>
    <s v="West"/>
    <x v="11"/>
    <s v="Tecumseh Lakeshore Amherstburg LaSalle"/>
  </r>
  <r>
    <n v="10920"/>
    <x v="451"/>
    <x v="4"/>
    <n v="12"/>
    <n v="1"/>
    <x v="0"/>
    <x v="0"/>
    <s v="West"/>
    <x v="11"/>
    <s v="Tecumseh Lakeshore Amherstburg LaSalle"/>
  </r>
  <r>
    <n v="10921"/>
    <x v="451"/>
    <x v="5"/>
    <n v="6"/>
    <n v="0"/>
    <x v="0"/>
    <x v="0"/>
    <s v="West"/>
    <x v="11"/>
    <s v="Tecumseh Lakeshore Amherstburg LaSalle"/>
  </r>
  <r>
    <n v="10922"/>
    <x v="451"/>
    <x v="6"/>
    <n v="10"/>
    <n v="1"/>
    <x v="0"/>
    <x v="0"/>
    <s v="West"/>
    <x v="11"/>
    <s v="Tecumseh Lakeshore Amherstburg LaSalle"/>
  </r>
  <r>
    <n v="10923"/>
    <x v="451"/>
    <x v="7"/>
    <n v="3"/>
    <n v="1"/>
    <x v="0"/>
    <x v="0"/>
    <s v="West"/>
    <x v="11"/>
    <s v="Tecumseh Lakeshore Amherstburg LaSalle"/>
  </r>
  <r>
    <n v="10924"/>
    <x v="451"/>
    <x v="8"/>
    <n v="9"/>
    <n v="0"/>
    <x v="0"/>
    <x v="0"/>
    <s v="West"/>
    <x v="11"/>
    <s v="Tecumseh Lakeshore Amherstburg LaSalle"/>
  </r>
  <r>
    <n v="10925"/>
    <x v="451"/>
    <x v="9"/>
    <n v="6"/>
    <n v="5"/>
    <x v="0"/>
    <x v="0"/>
    <s v="West"/>
    <x v="11"/>
    <s v="Tecumseh Lakeshore Amherstburg LaSalle"/>
  </r>
  <r>
    <n v="10926"/>
    <x v="451"/>
    <x v="10"/>
    <n v="8"/>
    <n v="2"/>
    <x v="0"/>
    <x v="0"/>
    <s v="West"/>
    <x v="11"/>
    <s v="Tecumseh Lakeshore Amherstburg LaSalle"/>
  </r>
  <r>
    <n v="10927"/>
    <x v="451"/>
    <x v="11"/>
    <n v="4"/>
    <n v="0"/>
    <x v="0"/>
    <x v="0"/>
    <s v="West"/>
    <x v="11"/>
    <s v="Tecumseh Lakeshore Amherstburg LaSalle"/>
  </r>
  <r>
    <n v="10928"/>
    <x v="451"/>
    <x v="12"/>
    <n v="15"/>
    <n v="0"/>
    <x v="0"/>
    <x v="0"/>
    <s v="West"/>
    <x v="11"/>
    <s v="Tecumseh Lakeshore Amherstburg LaSalle"/>
  </r>
  <r>
    <n v="10929"/>
    <x v="451"/>
    <x v="13"/>
    <n v="21"/>
    <n v="1"/>
    <x v="0"/>
    <x v="0"/>
    <s v="West"/>
    <x v="11"/>
    <s v="Tecumseh Lakeshore Amherstburg LaSalle"/>
  </r>
  <r>
    <n v="10930"/>
    <x v="451"/>
    <x v="14"/>
    <n v="23"/>
    <n v="3"/>
    <x v="0"/>
    <x v="0"/>
    <s v="West"/>
    <x v="11"/>
    <s v="Tecumseh Lakeshore Amherstburg LaSalle"/>
  </r>
  <r>
    <n v="10931"/>
    <x v="451"/>
    <x v="15"/>
    <n v="18"/>
    <n v="0"/>
    <x v="0"/>
    <x v="0"/>
    <s v="West"/>
    <x v="11"/>
    <s v="Tecumseh Lakeshore Amherstburg LaSalle"/>
  </r>
  <r>
    <n v="10932"/>
    <x v="451"/>
    <x v="16"/>
    <n v="20"/>
    <n v="0"/>
    <x v="0"/>
    <x v="0"/>
    <s v="West"/>
    <x v="11"/>
    <s v="Tecumseh Lakeshore Amherstburg LaSalle"/>
  </r>
  <r>
    <n v="10933"/>
    <x v="451"/>
    <x v="17"/>
    <n v="16"/>
    <n v="0"/>
    <x v="0"/>
    <x v="0"/>
    <s v="West"/>
    <x v="11"/>
    <s v="Tecumseh Lakeshore Amherstburg LaSalle"/>
  </r>
  <r>
    <n v="10934"/>
    <x v="451"/>
    <x v="18"/>
    <n v="15"/>
    <n v="1"/>
    <x v="0"/>
    <x v="0"/>
    <s v="West"/>
    <x v="11"/>
    <s v="Tecumseh Lakeshore Amherstburg LaSalle"/>
  </r>
  <r>
    <n v="10935"/>
    <x v="451"/>
    <x v="19"/>
    <n v="15"/>
    <n v="1"/>
    <x v="0"/>
    <x v="0"/>
    <s v="West"/>
    <x v="11"/>
    <s v="Tecumseh Lakeshore Amherstburg LaSalle"/>
  </r>
  <r>
    <n v="10936"/>
    <x v="451"/>
    <x v="20"/>
    <n v="22"/>
    <n v="0"/>
    <x v="0"/>
    <x v="0"/>
    <s v="West"/>
    <x v="11"/>
    <s v="Tecumseh Lakeshore Amherstburg LaSalle"/>
  </r>
  <r>
    <n v="10937"/>
    <x v="451"/>
    <x v="21"/>
    <n v="7"/>
    <n v="2"/>
    <x v="0"/>
    <x v="0"/>
    <s v="West"/>
    <x v="11"/>
    <s v="Tecumseh Lakeshore Amherstburg LaSalle"/>
  </r>
  <r>
    <n v="10938"/>
    <x v="451"/>
    <x v="22"/>
    <n v="12"/>
    <n v="2"/>
    <x v="0"/>
    <x v="0"/>
    <s v="West"/>
    <x v="11"/>
    <s v="Tecumseh Lakeshore Amherstburg LaSalle"/>
  </r>
  <r>
    <n v="10939"/>
    <x v="451"/>
    <x v="23"/>
    <n v="10"/>
    <n v="2"/>
    <x v="0"/>
    <x v="0"/>
    <s v="West"/>
    <x v="11"/>
    <s v="Tecumseh Lakeshore Amherstburg LaSalle"/>
  </r>
  <r>
    <n v="10940"/>
    <x v="452"/>
    <x v="0"/>
    <n v="6"/>
    <n v="1"/>
    <x v="0"/>
    <x v="0"/>
    <s v="West"/>
    <x v="11"/>
    <s v="Tecumseh Lakeshore Amherstburg LaSalle"/>
  </r>
  <r>
    <n v="10941"/>
    <x v="452"/>
    <x v="1"/>
    <n v="3"/>
    <n v="1"/>
    <x v="0"/>
    <x v="0"/>
    <s v="West"/>
    <x v="11"/>
    <s v="Tecumseh Lakeshore Amherstburg LaSalle"/>
  </r>
  <r>
    <n v="10942"/>
    <x v="452"/>
    <x v="2"/>
    <n v="3"/>
    <n v="0"/>
    <x v="0"/>
    <x v="0"/>
    <s v="West"/>
    <x v="11"/>
    <s v="Tecumseh Lakeshore Amherstburg LaSalle"/>
  </r>
  <r>
    <n v="10943"/>
    <x v="452"/>
    <x v="3"/>
    <n v="1"/>
    <n v="1"/>
    <x v="0"/>
    <x v="0"/>
    <s v="West"/>
    <x v="11"/>
    <s v="Tecumseh Lakeshore Amherstburg LaSalle"/>
  </r>
  <r>
    <n v="10944"/>
    <x v="452"/>
    <x v="5"/>
    <n v="2"/>
    <n v="1"/>
    <x v="0"/>
    <x v="0"/>
    <s v="West"/>
    <x v="11"/>
    <s v="Tecumseh Lakeshore Amherstburg LaSalle"/>
  </r>
  <r>
    <n v="10945"/>
    <x v="452"/>
    <x v="6"/>
    <n v="1"/>
    <n v="1"/>
    <x v="0"/>
    <x v="0"/>
    <s v="West"/>
    <x v="11"/>
    <s v="Tecumseh Lakeshore Amherstburg LaSalle"/>
  </r>
  <r>
    <n v="10946"/>
    <x v="452"/>
    <x v="7"/>
    <n v="1"/>
    <n v="0"/>
    <x v="0"/>
    <x v="0"/>
    <s v="West"/>
    <x v="11"/>
    <s v="Tecumseh Lakeshore Amherstburg LaSalle"/>
  </r>
  <r>
    <n v="10947"/>
    <x v="452"/>
    <x v="10"/>
    <n v="2"/>
    <n v="0"/>
    <x v="0"/>
    <x v="0"/>
    <s v="West"/>
    <x v="11"/>
    <s v="Tecumseh Lakeshore Amherstburg LaSalle"/>
  </r>
  <r>
    <n v="10948"/>
    <x v="452"/>
    <x v="11"/>
    <n v="5"/>
    <n v="2"/>
    <x v="0"/>
    <x v="0"/>
    <s v="West"/>
    <x v="11"/>
    <s v="Tecumseh Lakeshore Amherstburg LaSalle"/>
  </r>
  <r>
    <n v="10949"/>
    <x v="452"/>
    <x v="12"/>
    <n v="2"/>
    <n v="1"/>
    <x v="0"/>
    <x v="0"/>
    <s v="West"/>
    <x v="11"/>
    <s v="Tecumseh Lakeshore Amherstburg LaSalle"/>
  </r>
  <r>
    <n v="10950"/>
    <x v="452"/>
    <x v="14"/>
    <n v="2"/>
    <n v="0"/>
    <x v="0"/>
    <x v="0"/>
    <s v="West"/>
    <x v="11"/>
    <s v="Tecumseh Lakeshore Amherstburg LaSalle"/>
  </r>
  <r>
    <n v="10951"/>
    <x v="452"/>
    <x v="15"/>
    <n v="1"/>
    <n v="1"/>
    <x v="0"/>
    <x v="0"/>
    <s v="West"/>
    <x v="11"/>
    <s v="Tecumseh Lakeshore Amherstburg LaSalle"/>
  </r>
  <r>
    <n v="10952"/>
    <x v="452"/>
    <x v="16"/>
    <n v="3"/>
    <n v="0"/>
    <x v="0"/>
    <x v="0"/>
    <s v="West"/>
    <x v="11"/>
    <s v="Tecumseh Lakeshore Amherstburg LaSalle"/>
  </r>
  <r>
    <n v="10953"/>
    <x v="452"/>
    <x v="17"/>
    <n v="4"/>
    <n v="0"/>
    <x v="0"/>
    <x v="0"/>
    <s v="West"/>
    <x v="11"/>
    <s v="Tecumseh Lakeshore Amherstburg LaSalle"/>
  </r>
  <r>
    <n v="10954"/>
    <x v="452"/>
    <x v="18"/>
    <n v="3"/>
    <n v="0"/>
    <x v="0"/>
    <x v="0"/>
    <s v="West"/>
    <x v="11"/>
    <s v="Tecumseh Lakeshore Amherstburg LaSalle"/>
  </r>
  <r>
    <n v="10955"/>
    <x v="452"/>
    <x v="19"/>
    <n v="3"/>
    <n v="2"/>
    <x v="0"/>
    <x v="0"/>
    <s v="West"/>
    <x v="11"/>
    <s v="Tecumseh Lakeshore Amherstburg LaSalle"/>
  </r>
  <r>
    <n v="10956"/>
    <x v="452"/>
    <x v="20"/>
    <n v="1"/>
    <n v="0"/>
    <x v="0"/>
    <x v="0"/>
    <s v="West"/>
    <x v="11"/>
    <s v="Tecumseh Lakeshore Amherstburg LaSalle"/>
  </r>
  <r>
    <n v="10957"/>
    <x v="452"/>
    <x v="21"/>
    <n v="2"/>
    <n v="0"/>
    <x v="0"/>
    <x v="0"/>
    <s v="West"/>
    <x v="11"/>
    <s v="Tecumseh Lakeshore Amherstburg LaSalle"/>
  </r>
  <r>
    <n v="10958"/>
    <x v="452"/>
    <x v="22"/>
    <n v="1"/>
    <n v="1"/>
    <x v="0"/>
    <x v="0"/>
    <s v="West"/>
    <x v="11"/>
    <s v="Tecumseh Lakeshore Amherstburg LaSalle"/>
  </r>
  <r>
    <n v="10966"/>
    <x v="453"/>
    <x v="0"/>
    <n v="61"/>
    <n v="3"/>
    <x v="0"/>
    <x v="0"/>
    <s v="West"/>
    <x v="11"/>
    <s v="Tecumseh Lakeshore Amherstburg LaSalle"/>
  </r>
  <r>
    <n v="10967"/>
    <x v="453"/>
    <x v="1"/>
    <n v="51"/>
    <n v="12"/>
    <x v="0"/>
    <x v="0"/>
    <s v="West"/>
    <x v="11"/>
    <s v="Tecumseh Lakeshore Amherstburg LaSalle"/>
  </r>
  <r>
    <n v="10968"/>
    <x v="453"/>
    <x v="2"/>
    <n v="24"/>
    <n v="1"/>
    <x v="0"/>
    <x v="0"/>
    <s v="West"/>
    <x v="11"/>
    <s v="Tecumseh Lakeshore Amherstburg LaSalle"/>
  </r>
  <r>
    <n v="10969"/>
    <x v="453"/>
    <x v="3"/>
    <n v="27"/>
    <n v="1"/>
    <x v="0"/>
    <x v="0"/>
    <s v="West"/>
    <x v="11"/>
    <s v="Tecumseh Lakeshore Amherstburg LaSalle"/>
  </r>
  <r>
    <n v="10970"/>
    <x v="453"/>
    <x v="4"/>
    <n v="15"/>
    <n v="1"/>
    <x v="0"/>
    <x v="0"/>
    <s v="West"/>
    <x v="11"/>
    <s v="Tecumseh Lakeshore Amherstburg LaSalle"/>
  </r>
  <r>
    <n v="10971"/>
    <x v="453"/>
    <x v="5"/>
    <n v="20"/>
    <n v="2"/>
    <x v="0"/>
    <x v="0"/>
    <s v="West"/>
    <x v="11"/>
    <s v="Tecumseh Lakeshore Amherstburg LaSalle"/>
  </r>
  <r>
    <n v="10972"/>
    <x v="453"/>
    <x v="6"/>
    <n v="7"/>
    <n v="1"/>
    <x v="0"/>
    <x v="0"/>
    <s v="West"/>
    <x v="11"/>
    <s v="Tecumseh Lakeshore Amherstburg LaSalle"/>
  </r>
  <r>
    <n v="10973"/>
    <x v="453"/>
    <x v="7"/>
    <n v="4"/>
    <n v="2"/>
    <x v="0"/>
    <x v="0"/>
    <s v="West"/>
    <x v="11"/>
    <s v="Tecumseh Lakeshore Amherstburg LaSalle"/>
  </r>
  <r>
    <n v="10974"/>
    <x v="453"/>
    <x v="8"/>
    <n v="7"/>
    <n v="0"/>
    <x v="0"/>
    <x v="0"/>
    <s v="West"/>
    <x v="11"/>
    <s v="Tecumseh Lakeshore Amherstburg LaSalle"/>
  </r>
  <r>
    <n v="10975"/>
    <x v="453"/>
    <x v="9"/>
    <n v="3"/>
    <n v="0"/>
    <x v="0"/>
    <x v="0"/>
    <s v="West"/>
    <x v="11"/>
    <s v="Tecumseh Lakeshore Amherstburg LaSalle"/>
  </r>
  <r>
    <n v="10976"/>
    <x v="453"/>
    <x v="10"/>
    <n v="5"/>
    <n v="0"/>
    <x v="0"/>
    <x v="0"/>
    <s v="West"/>
    <x v="11"/>
    <s v="Tecumseh Lakeshore Amherstburg LaSalle"/>
  </r>
  <r>
    <n v="10977"/>
    <x v="453"/>
    <x v="11"/>
    <n v="8"/>
    <n v="2"/>
    <x v="0"/>
    <x v="0"/>
    <s v="West"/>
    <x v="11"/>
    <s v="Tecumseh Lakeshore Amherstburg LaSalle"/>
  </r>
  <r>
    <n v="10978"/>
    <x v="453"/>
    <x v="12"/>
    <n v="16"/>
    <n v="0"/>
    <x v="0"/>
    <x v="0"/>
    <s v="West"/>
    <x v="11"/>
    <s v="Tecumseh Lakeshore Amherstburg LaSalle"/>
  </r>
  <r>
    <n v="10979"/>
    <x v="453"/>
    <x v="13"/>
    <n v="35"/>
    <n v="3"/>
    <x v="0"/>
    <x v="0"/>
    <s v="West"/>
    <x v="11"/>
    <s v="Tecumseh Lakeshore Amherstburg LaSalle"/>
  </r>
  <r>
    <n v="10980"/>
    <x v="453"/>
    <x v="14"/>
    <n v="12"/>
    <n v="1"/>
    <x v="0"/>
    <x v="0"/>
    <s v="West"/>
    <x v="11"/>
    <s v="Tecumseh Lakeshore Amherstburg LaSalle"/>
  </r>
  <r>
    <n v="10981"/>
    <x v="453"/>
    <x v="15"/>
    <n v="12"/>
    <n v="3"/>
    <x v="0"/>
    <x v="0"/>
    <s v="West"/>
    <x v="11"/>
    <s v="Tecumseh Lakeshore Amherstburg LaSalle"/>
  </r>
  <r>
    <n v="10982"/>
    <x v="453"/>
    <x v="16"/>
    <n v="21"/>
    <n v="0"/>
    <x v="0"/>
    <x v="0"/>
    <s v="West"/>
    <x v="11"/>
    <s v="Tecumseh Lakeshore Amherstburg LaSalle"/>
  </r>
  <r>
    <n v="10983"/>
    <x v="453"/>
    <x v="17"/>
    <n v="22"/>
    <n v="3"/>
    <x v="0"/>
    <x v="0"/>
    <s v="West"/>
    <x v="11"/>
    <s v="Tecumseh Lakeshore Amherstburg LaSalle"/>
  </r>
  <r>
    <n v="10984"/>
    <x v="453"/>
    <x v="18"/>
    <n v="14"/>
    <n v="5"/>
    <x v="0"/>
    <x v="0"/>
    <s v="West"/>
    <x v="11"/>
    <s v="Tecumseh Lakeshore Amherstburg LaSalle"/>
  </r>
  <r>
    <n v="10985"/>
    <x v="453"/>
    <x v="19"/>
    <n v="23"/>
    <n v="2"/>
    <x v="0"/>
    <x v="0"/>
    <s v="West"/>
    <x v="11"/>
    <s v="Tecumseh Lakeshore Amherstburg LaSalle"/>
  </r>
  <r>
    <n v="10986"/>
    <x v="453"/>
    <x v="20"/>
    <n v="15"/>
    <n v="4"/>
    <x v="0"/>
    <x v="0"/>
    <s v="West"/>
    <x v="11"/>
    <s v="Tecumseh Lakeshore Amherstburg LaSalle"/>
  </r>
  <r>
    <n v="10987"/>
    <x v="453"/>
    <x v="21"/>
    <n v="12"/>
    <n v="0"/>
    <x v="0"/>
    <x v="0"/>
    <s v="West"/>
    <x v="11"/>
    <s v="Tecumseh Lakeshore Amherstburg LaSalle"/>
  </r>
  <r>
    <n v="10988"/>
    <x v="453"/>
    <x v="22"/>
    <n v="13"/>
    <n v="3"/>
    <x v="0"/>
    <x v="0"/>
    <s v="West"/>
    <x v="11"/>
    <s v="Tecumseh Lakeshore Amherstburg LaSalle"/>
  </r>
  <r>
    <n v="10989"/>
    <x v="453"/>
    <x v="23"/>
    <n v="13"/>
    <n v="3"/>
    <x v="0"/>
    <x v="0"/>
    <s v="West"/>
    <x v="11"/>
    <s v="Tecumseh Lakeshore Amherstburg LaSalle"/>
  </r>
  <r>
    <n v="10992"/>
    <x v="454"/>
    <x v="0"/>
    <n v="24"/>
    <n v="2"/>
    <x v="0"/>
    <x v="0"/>
    <s v="West"/>
    <x v="11"/>
    <s v="Essex South Shore"/>
  </r>
  <r>
    <n v="10993"/>
    <x v="454"/>
    <x v="1"/>
    <n v="42"/>
    <n v="1"/>
    <x v="0"/>
    <x v="0"/>
    <s v="West"/>
    <x v="11"/>
    <s v="Essex South Shore"/>
  </r>
  <r>
    <n v="10994"/>
    <x v="454"/>
    <x v="2"/>
    <n v="11"/>
    <n v="1"/>
    <x v="0"/>
    <x v="0"/>
    <s v="West"/>
    <x v="11"/>
    <s v="Essex South Shore"/>
  </r>
  <r>
    <n v="10995"/>
    <x v="454"/>
    <x v="3"/>
    <n v="13"/>
    <n v="1"/>
    <x v="0"/>
    <x v="0"/>
    <s v="West"/>
    <x v="11"/>
    <s v="Essex South Shore"/>
  </r>
  <r>
    <n v="10996"/>
    <x v="454"/>
    <x v="4"/>
    <n v="21"/>
    <n v="3"/>
    <x v="0"/>
    <x v="0"/>
    <s v="West"/>
    <x v="11"/>
    <s v="Essex South Shore"/>
  </r>
  <r>
    <n v="10997"/>
    <x v="454"/>
    <x v="5"/>
    <n v="9"/>
    <n v="5"/>
    <x v="0"/>
    <x v="0"/>
    <s v="West"/>
    <x v="11"/>
    <s v="Essex South Shore"/>
  </r>
  <r>
    <n v="10998"/>
    <x v="454"/>
    <x v="6"/>
    <n v="5"/>
    <n v="0"/>
    <x v="0"/>
    <x v="0"/>
    <s v="West"/>
    <x v="11"/>
    <s v="Essex South Shore"/>
  </r>
  <r>
    <n v="10999"/>
    <x v="454"/>
    <x v="7"/>
    <n v="1"/>
    <n v="1"/>
    <x v="0"/>
    <x v="0"/>
    <s v="West"/>
    <x v="11"/>
    <s v="Essex South Shore"/>
  </r>
  <r>
    <n v="11000"/>
    <x v="454"/>
    <x v="8"/>
    <n v="3"/>
    <n v="0"/>
    <x v="0"/>
    <x v="0"/>
    <s v="West"/>
    <x v="11"/>
    <s v="Essex South Shore"/>
  </r>
  <r>
    <n v="11001"/>
    <x v="454"/>
    <x v="9"/>
    <n v="3"/>
    <n v="0"/>
    <x v="0"/>
    <x v="0"/>
    <s v="West"/>
    <x v="11"/>
    <s v="Essex South Shore"/>
  </r>
  <r>
    <n v="11002"/>
    <x v="454"/>
    <x v="10"/>
    <n v="1"/>
    <n v="0"/>
    <x v="0"/>
    <x v="0"/>
    <s v="West"/>
    <x v="11"/>
    <s v="Essex South Shore"/>
  </r>
  <r>
    <n v="11003"/>
    <x v="454"/>
    <x v="11"/>
    <n v="5"/>
    <n v="3"/>
    <x v="0"/>
    <x v="0"/>
    <s v="West"/>
    <x v="11"/>
    <s v="Essex South Shore"/>
  </r>
  <r>
    <n v="11004"/>
    <x v="454"/>
    <x v="12"/>
    <n v="7"/>
    <n v="1"/>
    <x v="0"/>
    <x v="0"/>
    <s v="West"/>
    <x v="11"/>
    <s v="Essex South Shore"/>
  </r>
  <r>
    <n v="11005"/>
    <x v="454"/>
    <x v="13"/>
    <n v="5"/>
    <n v="2"/>
    <x v="0"/>
    <x v="0"/>
    <s v="West"/>
    <x v="11"/>
    <s v="Essex South Shore"/>
  </r>
  <r>
    <n v="11006"/>
    <x v="454"/>
    <x v="14"/>
    <n v="9"/>
    <n v="1"/>
    <x v="0"/>
    <x v="0"/>
    <s v="West"/>
    <x v="11"/>
    <s v="Essex South Shore"/>
  </r>
  <r>
    <n v="11007"/>
    <x v="454"/>
    <x v="15"/>
    <n v="17"/>
    <n v="2"/>
    <x v="0"/>
    <x v="0"/>
    <s v="West"/>
    <x v="11"/>
    <s v="Essex South Shore"/>
  </r>
  <r>
    <n v="11008"/>
    <x v="454"/>
    <x v="16"/>
    <n v="13"/>
    <n v="0"/>
    <x v="0"/>
    <x v="0"/>
    <s v="West"/>
    <x v="11"/>
    <s v="Essex South Shore"/>
  </r>
  <r>
    <n v="11009"/>
    <x v="454"/>
    <x v="17"/>
    <n v="9"/>
    <n v="3"/>
    <x v="0"/>
    <x v="0"/>
    <s v="West"/>
    <x v="11"/>
    <s v="Essex South Shore"/>
  </r>
  <r>
    <n v="11010"/>
    <x v="454"/>
    <x v="18"/>
    <n v="14"/>
    <n v="4"/>
    <x v="0"/>
    <x v="0"/>
    <s v="West"/>
    <x v="11"/>
    <s v="Essex South Shore"/>
  </r>
  <r>
    <n v="11011"/>
    <x v="454"/>
    <x v="19"/>
    <n v="24"/>
    <n v="2"/>
    <x v="0"/>
    <x v="0"/>
    <s v="West"/>
    <x v="11"/>
    <s v="Essex South Shore"/>
  </r>
  <r>
    <n v="11012"/>
    <x v="454"/>
    <x v="20"/>
    <n v="16"/>
    <n v="5"/>
    <x v="0"/>
    <x v="0"/>
    <s v="West"/>
    <x v="11"/>
    <s v="Essex South Shore"/>
  </r>
  <r>
    <n v="11013"/>
    <x v="454"/>
    <x v="21"/>
    <n v="11"/>
    <n v="1"/>
    <x v="0"/>
    <x v="0"/>
    <s v="West"/>
    <x v="11"/>
    <s v="Essex South Shore"/>
  </r>
  <r>
    <n v="11014"/>
    <x v="454"/>
    <x v="22"/>
    <n v="8"/>
    <n v="1"/>
    <x v="0"/>
    <x v="0"/>
    <s v="West"/>
    <x v="11"/>
    <s v="Essex South Shore"/>
  </r>
  <r>
    <n v="11015"/>
    <x v="454"/>
    <x v="23"/>
    <n v="22"/>
    <n v="3"/>
    <x v="0"/>
    <x v="0"/>
    <s v="West"/>
    <x v="11"/>
    <s v="Essex South Shore"/>
  </r>
  <r>
    <n v="11016"/>
    <x v="455"/>
    <x v="0"/>
    <n v="13"/>
    <n v="2"/>
    <x v="0"/>
    <x v="0"/>
    <s v="North"/>
    <x v="12"/>
    <s v="Nipissing-Temiskaming"/>
  </r>
  <r>
    <n v="11017"/>
    <x v="455"/>
    <x v="1"/>
    <n v="15"/>
    <n v="0"/>
    <x v="0"/>
    <x v="0"/>
    <s v="North"/>
    <x v="12"/>
    <s v="Nipissing-Temiskaming"/>
  </r>
  <r>
    <n v="11018"/>
    <x v="455"/>
    <x v="2"/>
    <n v="12"/>
    <n v="1"/>
    <x v="0"/>
    <x v="0"/>
    <s v="North"/>
    <x v="12"/>
    <s v="Nipissing-Temiskaming"/>
  </r>
  <r>
    <n v="11019"/>
    <x v="455"/>
    <x v="3"/>
    <n v="8"/>
    <n v="0"/>
    <x v="0"/>
    <x v="0"/>
    <s v="North"/>
    <x v="12"/>
    <s v="Nipissing-Temiskaming"/>
  </r>
  <r>
    <n v="11020"/>
    <x v="455"/>
    <x v="4"/>
    <n v="7"/>
    <n v="1"/>
    <x v="0"/>
    <x v="0"/>
    <s v="North"/>
    <x v="12"/>
    <s v="Nipissing-Temiskaming"/>
  </r>
  <r>
    <n v="11021"/>
    <x v="455"/>
    <x v="5"/>
    <n v="9"/>
    <n v="0"/>
    <x v="0"/>
    <x v="0"/>
    <s v="North"/>
    <x v="12"/>
    <s v="Nipissing-Temiskaming"/>
  </r>
  <r>
    <n v="11022"/>
    <x v="455"/>
    <x v="6"/>
    <n v="3"/>
    <n v="0"/>
    <x v="0"/>
    <x v="0"/>
    <s v="North"/>
    <x v="12"/>
    <s v="Nipissing-Temiskaming"/>
  </r>
  <r>
    <n v="11023"/>
    <x v="455"/>
    <x v="7"/>
    <n v="4"/>
    <n v="0"/>
    <x v="0"/>
    <x v="0"/>
    <s v="North"/>
    <x v="12"/>
    <s v="Nipissing-Temiskaming"/>
  </r>
  <r>
    <n v="11024"/>
    <x v="455"/>
    <x v="9"/>
    <n v="2"/>
    <n v="0"/>
    <x v="0"/>
    <x v="0"/>
    <s v="North"/>
    <x v="12"/>
    <s v="Nipissing-Temiskaming"/>
  </r>
  <r>
    <n v="11025"/>
    <x v="455"/>
    <x v="10"/>
    <n v="3"/>
    <n v="0"/>
    <x v="0"/>
    <x v="0"/>
    <s v="North"/>
    <x v="12"/>
    <s v="Nipissing-Temiskaming"/>
  </r>
  <r>
    <n v="11026"/>
    <x v="455"/>
    <x v="11"/>
    <n v="3"/>
    <n v="0"/>
    <x v="0"/>
    <x v="0"/>
    <s v="North"/>
    <x v="12"/>
    <s v="Nipissing-Temiskaming"/>
  </r>
  <r>
    <n v="11027"/>
    <x v="455"/>
    <x v="12"/>
    <n v="4"/>
    <n v="2"/>
    <x v="0"/>
    <x v="0"/>
    <s v="North"/>
    <x v="12"/>
    <s v="Nipissing-Temiskaming"/>
  </r>
  <r>
    <n v="11028"/>
    <x v="455"/>
    <x v="13"/>
    <n v="12"/>
    <n v="2"/>
    <x v="0"/>
    <x v="0"/>
    <s v="North"/>
    <x v="12"/>
    <s v="Nipissing-Temiskaming"/>
  </r>
  <r>
    <n v="11029"/>
    <x v="455"/>
    <x v="14"/>
    <n v="11"/>
    <n v="1"/>
    <x v="0"/>
    <x v="0"/>
    <s v="North"/>
    <x v="12"/>
    <s v="Nipissing-Temiskaming"/>
  </r>
  <r>
    <n v="11030"/>
    <x v="455"/>
    <x v="15"/>
    <n v="5"/>
    <n v="1"/>
    <x v="0"/>
    <x v="0"/>
    <s v="North"/>
    <x v="12"/>
    <s v="Nipissing-Temiskaming"/>
  </r>
  <r>
    <n v="11031"/>
    <x v="455"/>
    <x v="16"/>
    <n v="8"/>
    <n v="1"/>
    <x v="0"/>
    <x v="0"/>
    <s v="North"/>
    <x v="12"/>
    <s v="Nipissing-Temiskaming"/>
  </r>
  <r>
    <n v="11032"/>
    <x v="455"/>
    <x v="17"/>
    <n v="6"/>
    <n v="0"/>
    <x v="0"/>
    <x v="0"/>
    <s v="North"/>
    <x v="12"/>
    <s v="Nipissing-Temiskaming"/>
  </r>
  <r>
    <n v="11033"/>
    <x v="455"/>
    <x v="18"/>
    <n v="15"/>
    <n v="4"/>
    <x v="0"/>
    <x v="0"/>
    <s v="North"/>
    <x v="12"/>
    <s v="Nipissing-Temiskaming"/>
  </r>
  <r>
    <n v="11034"/>
    <x v="455"/>
    <x v="19"/>
    <n v="3"/>
    <n v="0"/>
    <x v="0"/>
    <x v="0"/>
    <s v="North"/>
    <x v="12"/>
    <s v="Nipissing-Temiskaming"/>
  </r>
  <r>
    <n v="11035"/>
    <x v="455"/>
    <x v="20"/>
    <n v="4"/>
    <n v="1"/>
    <x v="0"/>
    <x v="0"/>
    <s v="North"/>
    <x v="12"/>
    <s v="Nipissing-Temiskaming"/>
  </r>
  <r>
    <n v="11036"/>
    <x v="455"/>
    <x v="21"/>
    <n v="4"/>
    <n v="1"/>
    <x v="0"/>
    <x v="0"/>
    <s v="North"/>
    <x v="12"/>
    <s v="Nipissing-Temiskaming"/>
  </r>
  <r>
    <n v="11037"/>
    <x v="455"/>
    <x v="22"/>
    <n v="4"/>
    <n v="1"/>
    <x v="0"/>
    <x v="0"/>
    <s v="North"/>
    <x v="12"/>
    <s v="Nipissing-Temiskaming"/>
  </r>
  <r>
    <n v="11038"/>
    <x v="455"/>
    <x v="23"/>
    <n v="5"/>
    <n v="2"/>
    <x v="0"/>
    <x v="0"/>
    <s v="North"/>
    <x v="12"/>
    <s v="Nipissing-Temiskaming"/>
  </r>
  <r>
    <n v="11039"/>
    <x v="456"/>
    <x v="0"/>
    <n v="9"/>
    <n v="0"/>
    <x v="0"/>
    <x v="0"/>
    <s v="Central"/>
    <x v="4"/>
    <s v="Muskoka"/>
  </r>
  <r>
    <n v="11040"/>
    <x v="456"/>
    <x v="1"/>
    <n v="6"/>
    <n v="0"/>
    <x v="0"/>
    <x v="0"/>
    <s v="Central"/>
    <x v="4"/>
    <s v="Muskoka"/>
  </r>
  <r>
    <n v="11041"/>
    <x v="456"/>
    <x v="2"/>
    <n v="10"/>
    <n v="0"/>
    <x v="0"/>
    <x v="0"/>
    <s v="Central"/>
    <x v="4"/>
    <s v="Muskoka"/>
  </r>
  <r>
    <n v="11042"/>
    <x v="456"/>
    <x v="3"/>
    <n v="4"/>
    <n v="0"/>
    <x v="0"/>
    <x v="0"/>
    <s v="Central"/>
    <x v="4"/>
    <s v="Muskoka"/>
  </r>
  <r>
    <n v="11043"/>
    <x v="456"/>
    <x v="4"/>
    <n v="4"/>
    <n v="0"/>
    <x v="0"/>
    <x v="0"/>
    <s v="Central"/>
    <x v="4"/>
    <s v="Muskoka"/>
  </r>
  <r>
    <n v="11044"/>
    <x v="456"/>
    <x v="5"/>
    <n v="2"/>
    <n v="0"/>
    <x v="0"/>
    <x v="0"/>
    <s v="Central"/>
    <x v="4"/>
    <s v="Muskoka"/>
  </r>
  <r>
    <n v="11045"/>
    <x v="456"/>
    <x v="6"/>
    <n v="3"/>
    <n v="0"/>
    <x v="0"/>
    <x v="0"/>
    <s v="Central"/>
    <x v="4"/>
    <s v="Muskoka"/>
  </r>
  <r>
    <n v="11046"/>
    <x v="456"/>
    <x v="7"/>
    <n v="2"/>
    <n v="0"/>
    <x v="0"/>
    <x v="0"/>
    <s v="Central"/>
    <x v="4"/>
    <s v="Muskoka"/>
  </r>
  <r>
    <n v="11047"/>
    <x v="456"/>
    <x v="8"/>
    <n v="3"/>
    <n v="0"/>
    <x v="0"/>
    <x v="0"/>
    <s v="Central"/>
    <x v="4"/>
    <s v="Muskoka"/>
  </r>
  <r>
    <n v="11048"/>
    <x v="456"/>
    <x v="10"/>
    <n v="1"/>
    <n v="0"/>
    <x v="0"/>
    <x v="0"/>
    <s v="Central"/>
    <x v="4"/>
    <s v="Muskoka"/>
  </r>
  <r>
    <n v="11049"/>
    <x v="456"/>
    <x v="11"/>
    <n v="1"/>
    <n v="0"/>
    <x v="0"/>
    <x v="0"/>
    <s v="Central"/>
    <x v="4"/>
    <s v="Muskoka"/>
  </r>
  <r>
    <n v="11050"/>
    <x v="456"/>
    <x v="12"/>
    <n v="4"/>
    <n v="0"/>
    <x v="0"/>
    <x v="0"/>
    <s v="Central"/>
    <x v="4"/>
    <s v="Muskoka"/>
  </r>
  <r>
    <n v="11051"/>
    <x v="456"/>
    <x v="13"/>
    <n v="6"/>
    <n v="0"/>
    <x v="0"/>
    <x v="0"/>
    <s v="Central"/>
    <x v="4"/>
    <s v="Muskoka"/>
  </r>
  <r>
    <n v="11052"/>
    <x v="456"/>
    <x v="14"/>
    <n v="2"/>
    <n v="0"/>
    <x v="0"/>
    <x v="0"/>
    <s v="Central"/>
    <x v="4"/>
    <s v="Muskoka"/>
  </r>
  <r>
    <n v="11053"/>
    <x v="456"/>
    <x v="15"/>
    <n v="2"/>
    <n v="0"/>
    <x v="0"/>
    <x v="0"/>
    <s v="Central"/>
    <x v="4"/>
    <s v="Muskoka"/>
  </r>
  <r>
    <n v="11054"/>
    <x v="456"/>
    <x v="17"/>
    <n v="4"/>
    <n v="0"/>
    <x v="0"/>
    <x v="0"/>
    <s v="Central"/>
    <x v="4"/>
    <s v="Muskoka"/>
  </r>
  <r>
    <n v="11055"/>
    <x v="456"/>
    <x v="18"/>
    <n v="1"/>
    <n v="0"/>
    <x v="0"/>
    <x v="0"/>
    <s v="Central"/>
    <x v="4"/>
    <s v="Muskoka"/>
  </r>
  <r>
    <n v="11056"/>
    <x v="456"/>
    <x v="19"/>
    <n v="3"/>
    <n v="0"/>
    <x v="0"/>
    <x v="0"/>
    <s v="Central"/>
    <x v="4"/>
    <s v="Muskoka"/>
  </r>
  <r>
    <n v="11057"/>
    <x v="456"/>
    <x v="20"/>
    <n v="4"/>
    <n v="0"/>
    <x v="0"/>
    <x v="0"/>
    <s v="Central"/>
    <x v="4"/>
    <s v="Muskoka"/>
  </r>
  <r>
    <n v="11058"/>
    <x v="456"/>
    <x v="22"/>
    <n v="1"/>
    <n v="0"/>
    <x v="0"/>
    <x v="0"/>
    <s v="Central"/>
    <x v="4"/>
    <s v="Muskoka"/>
  </r>
  <r>
    <n v="11059"/>
    <x v="456"/>
    <x v="23"/>
    <n v="2"/>
    <n v="0"/>
    <x v="0"/>
    <x v="0"/>
    <s v="Central"/>
    <x v="4"/>
    <s v="Muskoka"/>
  </r>
  <r>
    <n v="11060"/>
    <x v="457"/>
    <x v="0"/>
    <n v="3"/>
    <n v="0"/>
    <x v="0"/>
    <x v="0"/>
    <s v="Central"/>
    <x v="4"/>
    <s v="Muskoka"/>
  </r>
  <r>
    <n v="11061"/>
    <x v="457"/>
    <x v="1"/>
    <n v="6"/>
    <n v="0"/>
    <x v="0"/>
    <x v="0"/>
    <s v="Central"/>
    <x v="4"/>
    <s v="Muskoka"/>
  </r>
  <r>
    <n v="11062"/>
    <x v="457"/>
    <x v="2"/>
    <n v="4"/>
    <n v="0"/>
    <x v="0"/>
    <x v="0"/>
    <s v="Central"/>
    <x v="4"/>
    <s v="Muskoka"/>
  </r>
  <r>
    <n v="11063"/>
    <x v="457"/>
    <x v="3"/>
    <n v="2"/>
    <n v="0"/>
    <x v="0"/>
    <x v="0"/>
    <s v="Central"/>
    <x v="4"/>
    <s v="Muskoka"/>
  </r>
  <r>
    <n v="11064"/>
    <x v="457"/>
    <x v="4"/>
    <n v="1"/>
    <n v="0"/>
    <x v="0"/>
    <x v="0"/>
    <s v="Central"/>
    <x v="4"/>
    <s v="Muskoka"/>
  </r>
  <r>
    <n v="11065"/>
    <x v="457"/>
    <x v="5"/>
    <n v="3"/>
    <n v="0"/>
    <x v="0"/>
    <x v="0"/>
    <s v="Central"/>
    <x v="4"/>
    <s v="Muskoka"/>
  </r>
  <r>
    <n v="11066"/>
    <x v="457"/>
    <x v="6"/>
    <n v="1"/>
    <n v="0"/>
    <x v="0"/>
    <x v="0"/>
    <s v="Central"/>
    <x v="4"/>
    <s v="Muskoka"/>
  </r>
  <r>
    <n v="11067"/>
    <x v="457"/>
    <x v="8"/>
    <n v="2"/>
    <n v="0"/>
    <x v="0"/>
    <x v="0"/>
    <s v="Central"/>
    <x v="4"/>
    <s v="Muskoka"/>
  </r>
  <r>
    <n v="11068"/>
    <x v="457"/>
    <x v="11"/>
    <n v="1"/>
    <n v="0"/>
    <x v="0"/>
    <x v="0"/>
    <s v="Central"/>
    <x v="4"/>
    <s v="Muskoka"/>
  </r>
  <r>
    <n v="11069"/>
    <x v="457"/>
    <x v="12"/>
    <n v="2"/>
    <n v="0"/>
    <x v="0"/>
    <x v="0"/>
    <s v="Central"/>
    <x v="4"/>
    <s v="Muskoka"/>
  </r>
  <r>
    <n v="11070"/>
    <x v="457"/>
    <x v="13"/>
    <n v="1"/>
    <n v="0"/>
    <x v="0"/>
    <x v="0"/>
    <s v="Central"/>
    <x v="4"/>
    <s v="Muskoka"/>
  </r>
  <r>
    <n v="11071"/>
    <x v="457"/>
    <x v="14"/>
    <n v="2"/>
    <n v="0"/>
    <x v="0"/>
    <x v="0"/>
    <s v="Central"/>
    <x v="4"/>
    <s v="Muskoka"/>
  </r>
  <r>
    <n v="11072"/>
    <x v="457"/>
    <x v="15"/>
    <n v="1"/>
    <n v="2"/>
    <x v="0"/>
    <x v="0"/>
    <s v="Central"/>
    <x v="4"/>
    <s v="Muskoka"/>
  </r>
  <r>
    <n v="11073"/>
    <x v="457"/>
    <x v="16"/>
    <n v="1"/>
    <n v="0"/>
    <x v="0"/>
    <x v="0"/>
    <s v="Central"/>
    <x v="4"/>
    <s v="Muskoka"/>
  </r>
  <r>
    <n v="11074"/>
    <x v="457"/>
    <x v="17"/>
    <n v="3"/>
    <n v="0"/>
    <x v="0"/>
    <x v="0"/>
    <s v="Central"/>
    <x v="4"/>
    <s v="Muskoka"/>
  </r>
  <r>
    <n v="11075"/>
    <x v="457"/>
    <x v="18"/>
    <n v="2"/>
    <n v="0"/>
    <x v="0"/>
    <x v="0"/>
    <s v="Central"/>
    <x v="4"/>
    <s v="Muskoka"/>
  </r>
  <r>
    <n v="11076"/>
    <x v="457"/>
    <x v="19"/>
    <n v="5"/>
    <n v="0"/>
    <x v="0"/>
    <x v="0"/>
    <s v="Central"/>
    <x v="4"/>
    <s v="Muskoka"/>
  </r>
  <r>
    <n v="11077"/>
    <x v="457"/>
    <x v="21"/>
    <n v="1"/>
    <n v="0"/>
    <x v="0"/>
    <x v="0"/>
    <s v="Central"/>
    <x v="4"/>
    <s v="Muskoka"/>
  </r>
  <r>
    <n v="11078"/>
    <x v="457"/>
    <x v="22"/>
    <n v="1"/>
    <n v="0"/>
    <x v="0"/>
    <x v="0"/>
    <s v="Central"/>
    <x v="4"/>
    <s v="Muskoka"/>
  </r>
  <r>
    <n v="11079"/>
    <x v="457"/>
    <x v="23"/>
    <n v="5"/>
    <n v="0"/>
    <x v="0"/>
    <x v="0"/>
    <s v="Central"/>
    <x v="4"/>
    <s v="Muskoka"/>
  </r>
  <r>
    <n v="11080"/>
    <x v="458"/>
    <x v="0"/>
    <n v="5"/>
    <n v="0"/>
    <x v="0"/>
    <x v="0"/>
    <s v="Central"/>
    <x v="4"/>
    <s v="Muskoka"/>
  </r>
  <r>
    <n v="11081"/>
    <x v="458"/>
    <x v="1"/>
    <n v="5"/>
    <n v="0"/>
    <x v="0"/>
    <x v="0"/>
    <s v="Central"/>
    <x v="4"/>
    <s v="Muskoka"/>
  </r>
  <r>
    <n v="11082"/>
    <x v="458"/>
    <x v="2"/>
    <n v="4"/>
    <n v="0"/>
    <x v="0"/>
    <x v="0"/>
    <s v="Central"/>
    <x v="4"/>
    <s v="Muskoka"/>
  </r>
  <r>
    <n v="11083"/>
    <x v="458"/>
    <x v="3"/>
    <n v="1"/>
    <n v="0"/>
    <x v="0"/>
    <x v="0"/>
    <s v="Central"/>
    <x v="4"/>
    <s v="Muskoka"/>
  </r>
  <r>
    <n v="11084"/>
    <x v="458"/>
    <x v="4"/>
    <n v="4"/>
    <n v="0"/>
    <x v="0"/>
    <x v="0"/>
    <s v="Central"/>
    <x v="4"/>
    <s v="Muskoka"/>
  </r>
  <r>
    <n v="11085"/>
    <x v="458"/>
    <x v="5"/>
    <n v="1"/>
    <n v="0"/>
    <x v="0"/>
    <x v="0"/>
    <s v="Central"/>
    <x v="4"/>
    <s v="Muskoka"/>
  </r>
  <r>
    <n v="11086"/>
    <x v="458"/>
    <x v="6"/>
    <n v="1"/>
    <n v="0"/>
    <x v="0"/>
    <x v="0"/>
    <s v="Central"/>
    <x v="4"/>
    <s v="Muskoka"/>
  </r>
  <r>
    <n v="11087"/>
    <x v="458"/>
    <x v="7"/>
    <n v="3"/>
    <n v="0"/>
    <x v="0"/>
    <x v="0"/>
    <s v="Central"/>
    <x v="4"/>
    <s v="Muskoka"/>
  </r>
  <r>
    <n v="11088"/>
    <x v="458"/>
    <x v="8"/>
    <n v="2"/>
    <n v="0"/>
    <x v="0"/>
    <x v="0"/>
    <s v="Central"/>
    <x v="4"/>
    <s v="Muskoka"/>
  </r>
  <r>
    <n v="11089"/>
    <x v="458"/>
    <x v="9"/>
    <n v="2"/>
    <n v="0"/>
    <x v="0"/>
    <x v="0"/>
    <s v="Central"/>
    <x v="4"/>
    <s v="Muskoka"/>
  </r>
  <r>
    <n v="11090"/>
    <x v="458"/>
    <x v="12"/>
    <n v="1"/>
    <n v="0"/>
    <x v="0"/>
    <x v="0"/>
    <s v="Central"/>
    <x v="4"/>
    <s v="Muskoka"/>
  </r>
  <r>
    <n v="11091"/>
    <x v="458"/>
    <x v="14"/>
    <n v="1"/>
    <n v="0"/>
    <x v="0"/>
    <x v="0"/>
    <s v="Central"/>
    <x v="4"/>
    <s v="Muskoka"/>
  </r>
  <r>
    <n v="11092"/>
    <x v="458"/>
    <x v="15"/>
    <n v="3"/>
    <n v="0"/>
    <x v="0"/>
    <x v="0"/>
    <s v="Central"/>
    <x v="4"/>
    <s v="Muskoka"/>
  </r>
  <r>
    <n v="11093"/>
    <x v="458"/>
    <x v="16"/>
    <n v="1"/>
    <n v="0"/>
    <x v="0"/>
    <x v="0"/>
    <s v="Central"/>
    <x v="4"/>
    <s v="Muskoka"/>
  </r>
  <r>
    <n v="11094"/>
    <x v="458"/>
    <x v="17"/>
    <n v="3"/>
    <n v="0"/>
    <x v="0"/>
    <x v="0"/>
    <s v="Central"/>
    <x v="4"/>
    <s v="Muskoka"/>
  </r>
  <r>
    <n v="11095"/>
    <x v="458"/>
    <x v="18"/>
    <n v="1"/>
    <n v="0"/>
    <x v="0"/>
    <x v="0"/>
    <s v="Central"/>
    <x v="4"/>
    <s v="Muskoka"/>
  </r>
  <r>
    <n v="11096"/>
    <x v="458"/>
    <x v="19"/>
    <n v="2"/>
    <n v="0"/>
    <x v="0"/>
    <x v="0"/>
    <s v="Central"/>
    <x v="4"/>
    <s v="Muskoka"/>
  </r>
  <r>
    <n v="11097"/>
    <x v="458"/>
    <x v="20"/>
    <n v="3"/>
    <n v="0"/>
    <x v="0"/>
    <x v="0"/>
    <s v="Central"/>
    <x v="4"/>
    <s v="Muskoka"/>
  </r>
  <r>
    <n v="11098"/>
    <x v="458"/>
    <x v="21"/>
    <n v="2"/>
    <n v="0"/>
    <x v="0"/>
    <x v="0"/>
    <s v="Central"/>
    <x v="4"/>
    <s v="Muskoka"/>
  </r>
  <r>
    <n v="11099"/>
    <x v="458"/>
    <x v="23"/>
    <n v="3"/>
    <n v="0"/>
    <x v="0"/>
    <x v="0"/>
    <s v="Central"/>
    <x v="4"/>
    <s v="Muskoka"/>
  </r>
  <r>
    <n v="11100"/>
    <x v="459"/>
    <x v="0"/>
    <n v="7"/>
    <n v="0"/>
    <x v="0"/>
    <x v="0"/>
    <s v="North"/>
    <x v="12"/>
    <s v="Sudbury-Manitoulin-Parry Sound"/>
  </r>
  <r>
    <n v="11101"/>
    <x v="459"/>
    <x v="1"/>
    <n v="4"/>
    <n v="0"/>
    <x v="0"/>
    <x v="0"/>
    <s v="North"/>
    <x v="12"/>
    <s v="Sudbury-Manitoulin-Parry Sound"/>
  </r>
  <r>
    <n v="11102"/>
    <x v="459"/>
    <x v="2"/>
    <n v="3"/>
    <n v="0"/>
    <x v="0"/>
    <x v="0"/>
    <s v="North"/>
    <x v="12"/>
    <s v="Sudbury-Manitoulin-Parry Sound"/>
  </r>
  <r>
    <n v="11103"/>
    <x v="459"/>
    <x v="3"/>
    <n v="3"/>
    <n v="0"/>
    <x v="0"/>
    <x v="0"/>
    <s v="North"/>
    <x v="12"/>
    <s v="Sudbury-Manitoulin-Parry Sound"/>
  </r>
  <r>
    <n v="11104"/>
    <x v="459"/>
    <x v="4"/>
    <n v="2"/>
    <n v="0"/>
    <x v="0"/>
    <x v="0"/>
    <s v="North"/>
    <x v="12"/>
    <s v="Sudbury-Manitoulin-Parry Sound"/>
  </r>
  <r>
    <n v="11105"/>
    <x v="459"/>
    <x v="5"/>
    <n v="3"/>
    <n v="0"/>
    <x v="0"/>
    <x v="0"/>
    <s v="North"/>
    <x v="12"/>
    <s v="Sudbury-Manitoulin-Parry Sound"/>
  </r>
  <r>
    <n v="11106"/>
    <x v="459"/>
    <x v="6"/>
    <n v="2"/>
    <n v="0"/>
    <x v="0"/>
    <x v="0"/>
    <s v="North"/>
    <x v="12"/>
    <s v="Sudbury-Manitoulin-Parry Sound"/>
  </r>
  <r>
    <n v="11107"/>
    <x v="459"/>
    <x v="7"/>
    <n v="2"/>
    <n v="0"/>
    <x v="0"/>
    <x v="0"/>
    <s v="North"/>
    <x v="12"/>
    <s v="Sudbury-Manitoulin-Parry Sound"/>
  </r>
  <r>
    <n v="11108"/>
    <x v="459"/>
    <x v="8"/>
    <n v="2"/>
    <n v="0"/>
    <x v="0"/>
    <x v="0"/>
    <s v="North"/>
    <x v="12"/>
    <s v="Sudbury-Manitoulin-Parry Sound"/>
  </r>
  <r>
    <n v="11109"/>
    <x v="459"/>
    <x v="10"/>
    <n v="1"/>
    <n v="0"/>
    <x v="0"/>
    <x v="0"/>
    <s v="North"/>
    <x v="12"/>
    <s v="Sudbury-Manitoulin-Parry Sound"/>
  </r>
  <r>
    <n v="11110"/>
    <x v="459"/>
    <x v="11"/>
    <n v="2"/>
    <n v="0"/>
    <x v="0"/>
    <x v="0"/>
    <s v="North"/>
    <x v="12"/>
    <s v="Sudbury-Manitoulin-Parry Sound"/>
  </r>
  <r>
    <n v="11111"/>
    <x v="459"/>
    <x v="12"/>
    <n v="2"/>
    <n v="0"/>
    <x v="0"/>
    <x v="0"/>
    <s v="North"/>
    <x v="12"/>
    <s v="Sudbury-Manitoulin-Parry Sound"/>
  </r>
  <r>
    <n v="11112"/>
    <x v="459"/>
    <x v="14"/>
    <n v="3"/>
    <n v="0"/>
    <x v="0"/>
    <x v="0"/>
    <s v="North"/>
    <x v="12"/>
    <s v="Sudbury-Manitoulin-Parry Sound"/>
  </r>
  <r>
    <n v="11113"/>
    <x v="459"/>
    <x v="15"/>
    <n v="3"/>
    <n v="0"/>
    <x v="0"/>
    <x v="0"/>
    <s v="North"/>
    <x v="12"/>
    <s v="Sudbury-Manitoulin-Parry Sound"/>
  </r>
  <r>
    <n v="11114"/>
    <x v="459"/>
    <x v="16"/>
    <n v="3"/>
    <n v="0"/>
    <x v="0"/>
    <x v="0"/>
    <s v="North"/>
    <x v="12"/>
    <s v="Sudbury-Manitoulin-Parry Sound"/>
  </r>
  <r>
    <n v="11115"/>
    <x v="459"/>
    <x v="17"/>
    <n v="4"/>
    <n v="0"/>
    <x v="0"/>
    <x v="0"/>
    <s v="North"/>
    <x v="12"/>
    <s v="Sudbury-Manitoulin-Parry Sound"/>
  </r>
  <r>
    <n v="11116"/>
    <x v="459"/>
    <x v="18"/>
    <n v="3"/>
    <n v="0"/>
    <x v="0"/>
    <x v="0"/>
    <s v="North"/>
    <x v="12"/>
    <s v="Sudbury-Manitoulin-Parry Sound"/>
  </r>
  <r>
    <n v="11117"/>
    <x v="459"/>
    <x v="19"/>
    <n v="3"/>
    <n v="0"/>
    <x v="0"/>
    <x v="0"/>
    <s v="North"/>
    <x v="12"/>
    <s v="Sudbury-Manitoulin-Parry Sound"/>
  </r>
  <r>
    <n v="11118"/>
    <x v="459"/>
    <x v="20"/>
    <n v="1"/>
    <n v="0"/>
    <x v="0"/>
    <x v="0"/>
    <s v="North"/>
    <x v="12"/>
    <s v="Sudbury-Manitoulin-Parry Sound"/>
  </r>
  <r>
    <n v="11119"/>
    <x v="460"/>
    <x v="0"/>
    <n v="86"/>
    <n v="0"/>
    <x v="0"/>
    <x v="0"/>
    <s v="North"/>
    <x v="12"/>
    <s v="Nipissing-Temiskaming"/>
  </r>
  <r>
    <n v="11120"/>
    <x v="460"/>
    <x v="1"/>
    <n v="82"/>
    <n v="1"/>
    <x v="0"/>
    <x v="0"/>
    <s v="North"/>
    <x v="12"/>
    <s v="Nipissing-Temiskaming"/>
  </r>
  <r>
    <n v="11121"/>
    <x v="460"/>
    <x v="2"/>
    <n v="35"/>
    <n v="0"/>
    <x v="0"/>
    <x v="0"/>
    <s v="North"/>
    <x v="12"/>
    <s v="Nipissing-Temiskaming"/>
  </r>
  <r>
    <n v="11122"/>
    <x v="460"/>
    <x v="3"/>
    <n v="41"/>
    <n v="0"/>
    <x v="0"/>
    <x v="0"/>
    <s v="North"/>
    <x v="12"/>
    <s v="Nipissing-Temiskaming"/>
  </r>
  <r>
    <n v="11123"/>
    <x v="460"/>
    <x v="4"/>
    <n v="16"/>
    <n v="0"/>
    <x v="0"/>
    <x v="0"/>
    <s v="North"/>
    <x v="12"/>
    <s v="Nipissing-Temiskaming"/>
  </r>
  <r>
    <n v="11124"/>
    <x v="460"/>
    <x v="5"/>
    <n v="16"/>
    <n v="0"/>
    <x v="0"/>
    <x v="0"/>
    <s v="North"/>
    <x v="12"/>
    <s v="Nipissing-Temiskaming"/>
  </r>
  <r>
    <n v="11125"/>
    <x v="460"/>
    <x v="6"/>
    <n v="10"/>
    <n v="0"/>
    <x v="0"/>
    <x v="0"/>
    <s v="North"/>
    <x v="12"/>
    <s v="Nipissing-Temiskaming"/>
  </r>
  <r>
    <n v="11126"/>
    <x v="460"/>
    <x v="7"/>
    <n v="7"/>
    <n v="0"/>
    <x v="0"/>
    <x v="0"/>
    <s v="North"/>
    <x v="12"/>
    <s v="Nipissing-Temiskaming"/>
  </r>
  <r>
    <n v="11127"/>
    <x v="460"/>
    <x v="8"/>
    <n v="6"/>
    <n v="0"/>
    <x v="0"/>
    <x v="0"/>
    <s v="North"/>
    <x v="12"/>
    <s v="Nipissing-Temiskaming"/>
  </r>
  <r>
    <n v="11128"/>
    <x v="460"/>
    <x v="9"/>
    <n v="4"/>
    <n v="0"/>
    <x v="0"/>
    <x v="0"/>
    <s v="North"/>
    <x v="12"/>
    <s v="Nipissing-Temiskaming"/>
  </r>
  <r>
    <n v="11129"/>
    <x v="460"/>
    <x v="10"/>
    <n v="3"/>
    <n v="0"/>
    <x v="0"/>
    <x v="0"/>
    <s v="North"/>
    <x v="12"/>
    <s v="Nipissing-Temiskaming"/>
  </r>
  <r>
    <n v="11130"/>
    <x v="460"/>
    <x v="11"/>
    <n v="6"/>
    <n v="0"/>
    <x v="0"/>
    <x v="0"/>
    <s v="North"/>
    <x v="12"/>
    <s v="Nipissing-Temiskaming"/>
  </r>
  <r>
    <n v="11131"/>
    <x v="460"/>
    <x v="12"/>
    <n v="7"/>
    <n v="0"/>
    <x v="0"/>
    <x v="0"/>
    <s v="North"/>
    <x v="12"/>
    <s v="Nipissing-Temiskaming"/>
  </r>
  <r>
    <n v="11132"/>
    <x v="460"/>
    <x v="13"/>
    <n v="16"/>
    <n v="0"/>
    <x v="0"/>
    <x v="0"/>
    <s v="North"/>
    <x v="12"/>
    <s v="Nipissing-Temiskaming"/>
  </r>
  <r>
    <n v="11133"/>
    <x v="460"/>
    <x v="14"/>
    <n v="31"/>
    <n v="1"/>
    <x v="0"/>
    <x v="0"/>
    <s v="North"/>
    <x v="12"/>
    <s v="Nipissing-Temiskaming"/>
  </r>
  <r>
    <n v="11134"/>
    <x v="460"/>
    <x v="15"/>
    <n v="24"/>
    <n v="4"/>
    <x v="0"/>
    <x v="0"/>
    <s v="North"/>
    <x v="12"/>
    <s v="Nipissing-Temiskaming"/>
  </r>
  <r>
    <n v="11135"/>
    <x v="460"/>
    <x v="16"/>
    <n v="51"/>
    <n v="5"/>
    <x v="0"/>
    <x v="0"/>
    <s v="North"/>
    <x v="12"/>
    <s v="Nipissing-Temiskaming"/>
  </r>
  <r>
    <n v="11136"/>
    <x v="460"/>
    <x v="17"/>
    <n v="74"/>
    <n v="11"/>
    <x v="0"/>
    <x v="0"/>
    <s v="North"/>
    <x v="12"/>
    <s v="Nipissing-Temiskaming"/>
  </r>
  <r>
    <n v="11137"/>
    <x v="460"/>
    <x v="18"/>
    <n v="38"/>
    <n v="1"/>
    <x v="0"/>
    <x v="0"/>
    <s v="North"/>
    <x v="12"/>
    <s v="Nipissing-Temiskaming"/>
  </r>
  <r>
    <n v="11138"/>
    <x v="460"/>
    <x v="19"/>
    <n v="41"/>
    <n v="3"/>
    <x v="0"/>
    <x v="0"/>
    <s v="North"/>
    <x v="12"/>
    <s v="Nipissing-Temiskaming"/>
  </r>
  <r>
    <n v="11139"/>
    <x v="460"/>
    <x v="20"/>
    <n v="21"/>
    <n v="1"/>
    <x v="0"/>
    <x v="0"/>
    <s v="North"/>
    <x v="12"/>
    <s v="Nipissing-Temiskaming"/>
  </r>
  <r>
    <n v="11140"/>
    <x v="460"/>
    <x v="21"/>
    <n v="7"/>
    <n v="0"/>
    <x v="0"/>
    <x v="0"/>
    <s v="North"/>
    <x v="12"/>
    <s v="Nipissing-Temiskaming"/>
  </r>
  <r>
    <n v="11141"/>
    <x v="460"/>
    <x v="22"/>
    <n v="16"/>
    <n v="1"/>
    <x v="0"/>
    <x v="0"/>
    <s v="North"/>
    <x v="12"/>
    <s v="Nipissing-Temiskaming"/>
  </r>
  <r>
    <n v="11142"/>
    <x v="460"/>
    <x v="23"/>
    <n v="20"/>
    <n v="0"/>
    <x v="0"/>
    <x v="0"/>
    <s v="North"/>
    <x v="12"/>
    <s v="Nipissing-Temiskaming"/>
  </r>
  <r>
    <n v="11143"/>
    <x v="461"/>
    <x v="0"/>
    <n v="52"/>
    <n v="8"/>
    <x v="0"/>
    <x v="0"/>
    <s v="North"/>
    <x v="12"/>
    <s v="Nipissing-Temiskaming"/>
  </r>
  <r>
    <n v="11144"/>
    <x v="461"/>
    <x v="1"/>
    <n v="61"/>
    <n v="14"/>
    <x v="0"/>
    <x v="0"/>
    <s v="North"/>
    <x v="12"/>
    <s v="Nipissing-Temiskaming"/>
  </r>
  <r>
    <n v="11145"/>
    <x v="461"/>
    <x v="2"/>
    <n v="73"/>
    <n v="6"/>
    <x v="0"/>
    <x v="0"/>
    <s v="North"/>
    <x v="12"/>
    <s v="Nipissing-Temiskaming"/>
  </r>
  <r>
    <n v="11146"/>
    <x v="461"/>
    <x v="3"/>
    <n v="39"/>
    <n v="4"/>
    <x v="0"/>
    <x v="0"/>
    <s v="North"/>
    <x v="12"/>
    <s v="Nipissing-Temiskaming"/>
  </r>
  <r>
    <n v="11147"/>
    <x v="461"/>
    <x v="4"/>
    <n v="25"/>
    <n v="1"/>
    <x v="0"/>
    <x v="0"/>
    <s v="North"/>
    <x v="12"/>
    <s v="Nipissing-Temiskaming"/>
  </r>
  <r>
    <n v="11148"/>
    <x v="461"/>
    <x v="5"/>
    <n v="10"/>
    <n v="3"/>
    <x v="0"/>
    <x v="0"/>
    <s v="North"/>
    <x v="12"/>
    <s v="Nipissing-Temiskaming"/>
  </r>
  <r>
    <n v="11149"/>
    <x v="461"/>
    <x v="6"/>
    <n v="8"/>
    <n v="1"/>
    <x v="0"/>
    <x v="0"/>
    <s v="North"/>
    <x v="12"/>
    <s v="Nipissing-Temiskaming"/>
  </r>
  <r>
    <n v="11150"/>
    <x v="461"/>
    <x v="7"/>
    <n v="7"/>
    <n v="0"/>
    <x v="0"/>
    <x v="0"/>
    <s v="North"/>
    <x v="12"/>
    <s v="Nipissing-Temiskaming"/>
  </r>
  <r>
    <n v="11151"/>
    <x v="461"/>
    <x v="8"/>
    <n v="4"/>
    <n v="0"/>
    <x v="0"/>
    <x v="0"/>
    <s v="North"/>
    <x v="12"/>
    <s v="Nipissing-Temiskaming"/>
  </r>
  <r>
    <n v="11152"/>
    <x v="461"/>
    <x v="9"/>
    <n v="6"/>
    <n v="0"/>
    <x v="0"/>
    <x v="0"/>
    <s v="North"/>
    <x v="12"/>
    <s v="Nipissing-Temiskaming"/>
  </r>
  <r>
    <n v="11153"/>
    <x v="461"/>
    <x v="10"/>
    <n v="3"/>
    <n v="0"/>
    <x v="0"/>
    <x v="0"/>
    <s v="North"/>
    <x v="12"/>
    <s v="Nipissing-Temiskaming"/>
  </r>
  <r>
    <n v="11154"/>
    <x v="461"/>
    <x v="12"/>
    <n v="9"/>
    <n v="0"/>
    <x v="0"/>
    <x v="0"/>
    <s v="North"/>
    <x v="12"/>
    <s v="Nipissing-Temiskaming"/>
  </r>
  <r>
    <n v="11155"/>
    <x v="461"/>
    <x v="13"/>
    <n v="20"/>
    <n v="4"/>
    <x v="0"/>
    <x v="0"/>
    <s v="North"/>
    <x v="12"/>
    <s v="Nipissing-Temiskaming"/>
  </r>
  <r>
    <n v="11156"/>
    <x v="461"/>
    <x v="14"/>
    <n v="21"/>
    <n v="7"/>
    <x v="0"/>
    <x v="0"/>
    <s v="North"/>
    <x v="12"/>
    <s v="Nipissing-Temiskaming"/>
  </r>
  <r>
    <n v="11157"/>
    <x v="461"/>
    <x v="15"/>
    <n v="22"/>
    <n v="7"/>
    <x v="0"/>
    <x v="0"/>
    <s v="North"/>
    <x v="12"/>
    <s v="Nipissing-Temiskaming"/>
  </r>
  <r>
    <n v="11158"/>
    <x v="461"/>
    <x v="16"/>
    <n v="30"/>
    <n v="4"/>
    <x v="0"/>
    <x v="0"/>
    <s v="North"/>
    <x v="12"/>
    <s v="Nipissing-Temiskaming"/>
  </r>
  <r>
    <n v="11159"/>
    <x v="461"/>
    <x v="17"/>
    <n v="9"/>
    <n v="1"/>
    <x v="0"/>
    <x v="0"/>
    <s v="North"/>
    <x v="12"/>
    <s v="Nipissing-Temiskaming"/>
  </r>
  <r>
    <n v="11160"/>
    <x v="461"/>
    <x v="18"/>
    <n v="18"/>
    <n v="1"/>
    <x v="0"/>
    <x v="0"/>
    <s v="North"/>
    <x v="12"/>
    <s v="Nipissing-Temiskaming"/>
  </r>
  <r>
    <n v="11161"/>
    <x v="461"/>
    <x v="19"/>
    <n v="15"/>
    <n v="0"/>
    <x v="0"/>
    <x v="0"/>
    <s v="North"/>
    <x v="12"/>
    <s v="Nipissing-Temiskaming"/>
  </r>
  <r>
    <n v="11162"/>
    <x v="461"/>
    <x v="20"/>
    <n v="11"/>
    <n v="0"/>
    <x v="0"/>
    <x v="0"/>
    <s v="North"/>
    <x v="12"/>
    <s v="Nipissing-Temiskaming"/>
  </r>
  <r>
    <n v="11163"/>
    <x v="461"/>
    <x v="21"/>
    <n v="9"/>
    <n v="1"/>
    <x v="0"/>
    <x v="0"/>
    <s v="North"/>
    <x v="12"/>
    <s v="Nipissing-Temiskaming"/>
  </r>
  <r>
    <n v="11164"/>
    <x v="461"/>
    <x v="22"/>
    <n v="10"/>
    <n v="1"/>
    <x v="0"/>
    <x v="0"/>
    <s v="North"/>
    <x v="12"/>
    <s v="Nipissing-Temiskaming"/>
  </r>
  <r>
    <n v="11165"/>
    <x v="461"/>
    <x v="23"/>
    <n v="19"/>
    <n v="3"/>
    <x v="0"/>
    <x v="0"/>
    <s v="North"/>
    <x v="12"/>
    <s v="Nipissing-Temiskaming"/>
  </r>
  <r>
    <n v="11166"/>
    <x v="462"/>
    <x v="0"/>
    <n v="13"/>
    <n v="0"/>
    <x v="0"/>
    <x v="0"/>
    <s v="North"/>
    <x v="12"/>
    <s v="Cochrane"/>
  </r>
  <r>
    <n v="11167"/>
    <x v="462"/>
    <x v="1"/>
    <n v="17"/>
    <n v="0"/>
    <x v="0"/>
    <x v="0"/>
    <s v="North"/>
    <x v="12"/>
    <s v="Cochrane"/>
  </r>
  <r>
    <n v="11168"/>
    <x v="462"/>
    <x v="2"/>
    <n v="21"/>
    <n v="0"/>
    <x v="0"/>
    <x v="0"/>
    <s v="North"/>
    <x v="12"/>
    <s v="Cochrane"/>
  </r>
  <r>
    <n v="11169"/>
    <x v="462"/>
    <x v="3"/>
    <n v="12"/>
    <n v="0"/>
    <x v="0"/>
    <x v="0"/>
    <s v="North"/>
    <x v="12"/>
    <s v="Cochrane"/>
  </r>
  <r>
    <n v="11170"/>
    <x v="462"/>
    <x v="4"/>
    <n v="3"/>
    <n v="0"/>
    <x v="0"/>
    <x v="0"/>
    <s v="North"/>
    <x v="12"/>
    <s v="Cochrane"/>
  </r>
  <r>
    <n v="11171"/>
    <x v="462"/>
    <x v="5"/>
    <n v="14"/>
    <n v="0"/>
    <x v="0"/>
    <x v="0"/>
    <s v="North"/>
    <x v="12"/>
    <s v="Cochrane"/>
  </r>
  <r>
    <n v="11172"/>
    <x v="462"/>
    <x v="6"/>
    <n v="6"/>
    <n v="0"/>
    <x v="0"/>
    <x v="0"/>
    <s v="North"/>
    <x v="12"/>
    <s v="Cochrane"/>
  </r>
  <r>
    <n v="11173"/>
    <x v="462"/>
    <x v="7"/>
    <n v="10"/>
    <n v="0"/>
    <x v="0"/>
    <x v="0"/>
    <s v="North"/>
    <x v="12"/>
    <s v="Cochrane"/>
  </r>
  <r>
    <n v="11174"/>
    <x v="462"/>
    <x v="8"/>
    <n v="4"/>
    <n v="0"/>
    <x v="0"/>
    <x v="0"/>
    <s v="North"/>
    <x v="12"/>
    <s v="Cochrane"/>
  </r>
  <r>
    <n v="11175"/>
    <x v="462"/>
    <x v="9"/>
    <n v="3"/>
    <n v="0"/>
    <x v="0"/>
    <x v="0"/>
    <s v="North"/>
    <x v="12"/>
    <s v="Cochrane"/>
  </r>
  <r>
    <n v="11176"/>
    <x v="462"/>
    <x v="11"/>
    <n v="3"/>
    <n v="0"/>
    <x v="0"/>
    <x v="0"/>
    <s v="North"/>
    <x v="12"/>
    <s v="Cochrane"/>
  </r>
  <r>
    <n v="11177"/>
    <x v="462"/>
    <x v="12"/>
    <n v="8"/>
    <n v="0"/>
    <x v="0"/>
    <x v="0"/>
    <s v="North"/>
    <x v="12"/>
    <s v="Cochrane"/>
  </r>
  <r>
    <n v="11178"/>
    <x v="462"/>
    <x v="13"/>
    <n v="7"/>
    <n v="1"/>
    <x v="0"/>
    <x v="0"/>
    <s v="North"/>
    <x v="12"/>
    <s v="Cochrane"/>
  </r>
  <r>
    <n v="11179"/>
    <x v="462"/>
    <x v="14"/>
    <n v="8"/>
    <n v="5"/>
    <x v="0"/>
    <x v="0"/>
    <s v="North"/>
    <x v="12"/>
    <s v="Cochrane"/>
  </r>
  <r>
    <n v="11180"/>
    <x v="462"/>
    <x v="15"/>
    <n v="7"/>
    <n v="1"/>
    <x v="0"/>
    <x v="0"/>
    <s v="North"/>
    <x v="12"/>
    <s v="Cochrane"/>
  </r>
  <r>
    <n v="11181"/>
    <x v="462"/>
    <x v="16"/>
    <n v="6"/>
    <n v="2"/>
    <x v="0"/>
    <x v="0"/>
    <s v="North"/>
    <x v="12"/>
    <s v="Cochrane"/>
  </r>
  <r>
    <n v="11182"/>
    <x v="462"/>
    <x v="17"/>
    <n v="12"/>
    <n v="0"/>
    <x v="0"/>
    <x v="0"/>
    <s v="North"/>
    <x v="12"/>
    <s v="Cochrane"/>
  </r>
  <r>
    <n v="11183"/>
    <x v="462"/>
    <x v="18"/>
    <n v="9"/>
    <n v="0"/>
    <x v="0"/>
    <x v="0"/>
    <s v="North"/>
    <x v="12"/>
    <s v="Cochrane"/>
  </r>
  <r>
    <n v="11184"/>
    <x v="462"/>
    <x v="19"/>
    <n v="21"/>
    <n v="0"/>
    <x v="0"/>
    <x v="0"/>
    <s v="North"/>
    <x v="12"/>
    <s v="Cochrane"/>
  </r>
  <r>
    <n v="11185"/>
    <x v="462"/>
    <x v="20"/>
    <n v="17"/>
    <n v="1"/>
    <x v="0"/>
    <x v="0"/>
    <s v="North"/>
    <x v="12"/>
    <s v="Cochrane"/>
  </r>
  <r>
    <n v="11186"/>
    <x v="462"/>
    <x v="21"/>
    <n v="5"/>
    <n v="0"/>
    <x v="0"/>
    <x v="0"/>
    <s v="North"/>
    <x v="12"/>
    <s v="Cochrane"/>
  </r>
  <r>
    <n v="11187"/>
    <x v="462"/>
    <x v="22"/>
    <n v="3"/>
    <n v="1"/>
    <x v="0"/>
    <x v="0"/>
    <s v="North"/>
    <x v="12"/>
    <s v="Cochrane"/>
  </r>
  <r>
    <n v="11188"/>
    <x v="462"/>
    <x v="23"/>
    <n v="7"/>
    <n v="0"/>
    <x v="0"/>
    <x v="0"/>
    <s v="North"/>
    <x v="12"/>
    <s v="Cochrane"/>
  </r>
  <r>
    <n v="11189"/>
    <x v="463"/>
    <x v="0"/>
    <n v="42"/>
    <n v="5"/>
    <x v="0"/>
    <x v="0"/>
    <s v="North"/>
    <x v="12"/>
    <s v="Cochrane"/>
  </r>
  <r>
    <n v="11190"/>
    <x v="463"/>
    <x v="1"/>
    <n v="38"/>
    <n v="3"/>
    <x v="0"/>
    <x v="0"/>
    <s v="North"/>
    <x v="12"/>
    <s v="Cochrane"/>
  </r>
  <r>
    <n v="11191"/>
    <x v="463"/>
    <x v="2"/>
    <n v="48"/>
    <n v="3"/>
    <x v="0"/>
    <x v="0"/>
    <s v="North"/>
    <x v="12"/>
    <s v="Cochrane"/>
  </r>
  <r>
    <n v="11192"/>
    <x v="463"/>
    <x v="3"/>
    <n v="31"/>
    <n v="5"/>
    <x v="0"/>
    <x v="0"/>
    <s v="North"/>
    <x v="12"/>
    <s v="Cochrane"/>
  </r>
  <r>
    <n v="11193"/>
    <x v="463"/>
    <x v="4"/>
    <n v="24"/>
    <n v="0"/>
    <x v="0"/>
    <x v="0"/>
    <s v="North"/>
    <x v="12"/>
    <s v="Cochrane"/>
  </r>
  <r>
    <n v="11194"/>
    <x v="463"/>
    <x v="5"/>
    <n v="18"/>
    <n v="0"/>
    <x v="0"/>
    <x v="0"/>
    <s v="North"/>
    <x v="12"/>
    <s v="Cochrane"/>
  </r>
  <r>
    <n v="11195"/>
    <x v="463"/>
    <x v="6"/>
    <n v="18"/>
    <n v="0"/>
    <x v="0"/>
    <x v="0"/>
    <s v="North"/>
    <x v="12"/>
    <s v="Cochrane"/>
  </r>
  <r>
    <n v="11196"/>
    <x v="463"/>
    <x v="7"/>
    <n v="7"/>
    <n v="0"/>
    <x v="0"/>
    <x v="0"/>
    <s v="North"/>
    <x v="12"/>
    <s v="Cochrane"/>
  </r>
  <r>
    <n v="11197"/>
    <x v="463"/>
    <x v="8"/>
    <n v="2"/>
    <n v="0"/>
    <x v="0"/>
    <x v="0"/>
    <s v="North"/>
    <x v="12"/>
    <s v="Cochrane"/>
  </r>
  <r>
    <n v="11198"/>
    <x v="463"/>
    <x v="9"/>
    <n v="8"/>
    <n v="3"/>
    <x v="0"/>
    <x v="0"/>
    <s v="North"/>
    <x v="12"/>
    <s v="Cochrane"/>
  </r>
  <r>
    <n v="11199"/>
    <x v="463"/>
    <x v="10"/>
    <n v="8"/>
    <n v="0"/>
    <x v="0"/>
    <x v="0"/>
    <s v="North"/>
    <x v="12"/>
    <s v="Cochrane"/>
  </r>
  <r>
    <n v="11200"/>
    <x v="463"/>
    <x v="11"/>
    <n v="9"/>
    <n v="0"/>
    <x v="0"/>
    <x v="0"/>
    <s v="North"/>
    <x v="12"/>
    <s v="Cochrane"/>
  </r>
  <r>
    <n v="11201"/>
    <x v="463"/>
    <x v="12"/>
    <n v="15"/>
    <n v="0"/>
    <x v="0"/>
    <x v="0"/>
    <s v="North"/>
    <x v="12"/>
    <s v="Cochrane"/>
  </r>
  <r>
    <n v="11202"/>
    <x v="463"/>
    <x v="13"/>
    <n v="33"/>
    <n v="1"/>
    <x v="0"/>
    <x v="0"/>
    <s v="North"/>
    <x v="12"/>
    <s v="Cochrane"/>
  </r>
  <r>
    <n v="11203"/>
    <x v="463"/>
    <x v="14"/>
    <n v="46"/>
    <n v="0"/>
    <x v="0"/>
    <x v="0"/>
    <s v="North"/>
    <x v="12"/>
    <s v="Cochrane"/>
  </r>
  <r>
    <n v="11204"/>
    <x v="463"/>
    <x v="15"/>
    <n v="16"/>
    <n v="2"/>
    <x v="0"/>
    <x v="0"/>
    <s v="North"/>
    <x v="12"/>
    <s v="Cochrane"/>
  </r>
  <r>
    <n v="11205"/>
    <x v="463"/>
    <x v="16"/>
    <n v="22"/>
    <n v="0"/>
    <x v="0"/>
    <x v="0"/>
    <s v="North"/>
    <x v="12"/>
    <s v="Cochrane"/>
  </r>
  <r>
    <n v="11206"/>
    <x v="463"/>
    <x v="17"/>
    <n v="29"/>
    <n v="1"/>
    <x v="0"/>
    <x v="0"/>
    <s v="North"/>
    <x v="12"/>
    <s v="Cochrane"/>
  </r>
  <r>
    <n v="11207"/>
    <x v="463"/>
    <x v="18"/>
    <n v="40"/>
    <n v="5"/>
    <x v="0"/>
    <x v="0"/>
    <s v="North"/>
    <x v="12"/>
    <s v="Cochrane"/>
  </r>
  <r>
    <n v="11208"/>
    <x v="463"/>
    <x v="19"/>
    <n v="35"/>
    <n v="2"/>
    <x v="0"/>
    <x v="0"/>
    <s v="North"/>
    <x v="12"/>
    <s v="Cochrane"/>
  </r>
  <r>
    <n v="11209"/>
    <x v="463"/>
    <x v="20"/>
    <n v="41"/>
    <n v="3"/>
    <x v="0"/>
    <x v="0"/>
    <s v="North"/>
    <x v="12"/>
    <s v="Cochrane"/>
  </r>
  <r>
    <n v="11210"/>
    <x v="463"/>
    <x v="21"/>
    <n v="16"/>
    <n v="0"/>
    <x v="0"/>
    <x v="0"/>
    <s v="North"/>
    <x v="12"/>
    <s v="Cochrane"/>
  </r>
  <r>
    <n v="11211"/>
    <x v="463"/>
    <x v="22"/>
    <n v="29"/>
    <n v="3"/>
    <x v="0"/>
    <x v="0"/>
    <s v="North"/>
    <x v="12"/>
    <s v="Cochrane"/>
  </r>
  <r>
    <n v="11212"/>
    <x v="463"/>
    <x v="23"/>
    <n v="18"/>
    <n v="2"/>
    <x v="0"/>
    <x v="0"/>
    <s v="North"/>
    <x v="12"/>
    <s v="Cochrane"/>
  </r>
  <r>
    <n v="11213"/>
    <x v="464"/>
    <x v="0"/>
    <n v="73"/>
    <n v="0"/>
    <x v="0"/>
    <x v="0"/>
    <s v="North"/>
    <x v="12"/>
    <s v="Sudbury-Manitoulin-Parry Sound"/>
  </r>
  <r>
    <n v="11214"/>
    <x v="464"/>
    <x v="1"/>
    <n v="90"/>
    <n v="3"/>
    <x v="0"/>
    <x v="0"/>
    <s v="North"/>
    <x v="12"/>
    <s v="Sudbury-Manitoulin-Parry Sound"/>
  </r>
  <r>
    <n v="11215"/>
    <x v="464"/>
    <x v="2"/>
    <n v="95"/>
    <n v="4"/>
    <x v="0"/>
    <x v="0"/>
    <s v="North"/>
    <x v="12"/>
    <s v="Sudbury-Manitoulin-Parry Sound"/>
  </r>
  <r>
    <n v="11216"/>
    <x v="464"/>
    <x v="3"/>
    <n v="49"/>
    <n v="8"/>
    <x v="0"/>
    <x v="0"/>
    <s v="North"/>
    <x v="12"/>
    <s v="Sudbury-Manitoulin-Parry Sound"/>
  </r>
  <r>
    <n v="11217"/>
    <x v="464"/>
    <x v="4"/>
    <n v="38"/>
    <n v="2"/>
    <x v="0"/>
    <x v="0"/>
    <s v="North"/>
    <x v="12"/>
    <s v="Sudbury-Manitoulin-Parry Sound"/>
  </r>
  <r>
    <n v="11218"/>
    <x v="464"/>
    <x v="5"/>
    <n v="25"/>
    <n v="1"/>
    <x v="0"/>
    <x v="0"/>
    <s v="North"/>
    <x v="12"/>
    <s v="Sudbury-Manitoulin-Parry Sound"/>
  </r>
  <r>
    <n v="11219"/>
    <x v="464"/>
    <x v="6"/>
    <n v="12"/>
    <n v="0"/>
    <x v="0"/>
    <x v="0"/>
    <s v="North"/>
    <x v="12"/>
    <s v="Sudbury-Manitoulin-Parry Sound"/>
  </r>
  <r>
    <n v="11220"/>
    <x v="464"/>
    <x v="7"/>
    <n v="12"/>
    <n v="0"/>
    <x v="0"/>
    <x v="0"/>
    <s v="North"/>
    <x v="12"/>
    <s v="Sudbury-Manitoulin-Parry Sound"/>
  </r>
  <r>
    <n v="11221"/>
    <x v="464"/>
    <x v="8"/>
    <n v="17"/>
    <n v="0"/>
    <x v="0"/>
    <x v="0"/>
    <s v="North"/>
    <x v="12"/>
    <s v="Sudbury-Manitoulin-Parry Sound"/>
  </r>
  <r>
    <n v="11222"/>
    <x v="464"/>
    <x v="9"/>
    <n v="23"/>
    <n v="0"/>
    <x v="0"/>
    <x v="0"/>
    <s v="North"/>
    <x v="12"/>
    <s v="Sudbury-Manitoulin-Parry Sound"/>
  </r>
  <r>
    <n v="11223"/>
    <x v="464"/>
    <x v="10"/>
    <n v="13"/>
    <n v="0"/>
    <x v="0"/>
    <x v="0"/>
    <s v="North"/>
    <x v="12"/>
    <s v="Sudbury-Manitoulin-Parry Sound"/>
  </r>
  <r>
    <n v="11224"/>
    <x v="464"/>
    <x v="11"/>
    <n v="18"/>
    <n v="0"/>
    <x v="0"/>
    <x v="0"/>
    <s v="North"/>
    <x v="12"/>
    <s v="Sudbury-Manitoulin-Parry Sound"/>
  </r>
  <r>
    <n v="11225"/>
    <x v="464"/>
    <x v="12"/>
    <n v="41"/>
    <n v="6"/>
    <x v="0"/>
    <x v="0"/>
    <s v="North"/>
    <x v="12"/>
    <s v="Sudbury-Manitoulin-Parry Sound"/>
  </r>
  <r>
    <n v="11226"/>
    <x v="464"/>
    <x v="13"/>
    <n v="43"/>
    <n v="2"/>
    <x v="0"/>
    <x v="0"/>
    <s v="North"/>
    <x v="12"/>
    <s v="Sudbury-Manitoulin-Parry Sound"/>
  </r>
  <r>
    <n v="11227"/>
    <x v="464"/>
    <x v="14"/>
    <n v="55"/>
    <n v="2"/>
    <x v="0"/>
    <x v="0"/>
    <s v="North"/>
    <x v="12"/>
    <s v="Sudbury-Manitoulin-Parry Sound"/>
  </r>
  <r>
    <n v="11228"/>
    <x v="464"/>
    <x v="15"/>
    <n v="33"/>
    <n v="0"/>
    <x v="0"/>
    <x v="0"/>
    <s v="North"/>
    <x v="12"/>
    <s v="Sudbury-Manitoulin-Parry Sound"/>
  </r>
  <r>
    <n v="11229"/>
    <x v="464"/>
    <x v="16"/>
    <n v="40"/>
    <n v="1"/>
    <x v="0"/>
    <x v="0"/>
    <s v="North"/>
    <x v="12"/>
    <s v="Sudbury-Manitoulin-Parry Sound"/>
  </r>
  <r>
    <n v="11230"/>
    <x v="464"/>
    <x v="17"/>
    <n v="33"/>
    <n v="6"/>
    <x v="0"/>
    <x v="0"/>
    <s v="North"/>
    <x v="12"/>
    <s v="Sudbury-Manitoulin-Parry Sound"/>
  </r>
  <r>
    <n v="11231"/>
    <x v="464"/>
    <x v="18"/>
    <n v="35"/>
    <n v="5"/>
    <x v="0"/>
    <x v="0"/>
    <s v="North"/>
    <x v="12"/>
    <s v="Sudbury-Manitoulin-Parry Sound"/>
  </r>
  <r>
    <n v="11232"/>
    <x v="464"/>
    <x v="19"/>
    <n v="33"/>
    <n v="5"/>
    <x v="0"/>
    <x v="0"/>
    <s v="North"/>
    <x v="12"/>
    <s v="Sudbury-Manitoulin-Parry Sound"/>
  </r>
  <r>
    <n v="11233"/>
    <x v="464"/>
    <x v="20"/>
    <n v="39"/>
    <n v="1"/>
    <x v="0"/>
    <x v="0"/>
    <s v="North"/>
    <x v="12"/>
    <s v="Sudbury-Manitoulin-Parry Sound"/>
  </r>
  <r>
    <n v="11234"/>
    <x v="464"/>
    <x v="21"/>
    <n v="36"/>
    <n v="0"/>
    <x v="0"/>
    <x v="0"/>
    <s v="North"/>
    <x v="12"/>
    <s v="Sudbury-Manitoulin-Parry Sound"/>
  </r>
  <r>
    <n v="11235"/>
    <x v="464"/>
    <x v="22"/>
    <n v="23"/>
    <n v="3"/>
    <x v="0"/>
    <x v="0"/>
    <s v="North"/>
    <x v="12"/>
    <s v="Sudbury-Manitoulin-Parry Sound"/>
  </r>
  <r>
    <n v="11236"/>
    <x v="464"/>
    <x v="23"/>
    <n v="35"/>
    <n v="1"/>
    <x v="0"/>
    <x v="0"/>
    <s v="North"/>
    <x v="12"/>
    <s v="Sudbury-Manitoulin-Parry Sound"/>
  </r>
  <r>
    <n v="11237"/>
    <x v="465"/>
    <x v="0"/>
    <n v="11"/>
    <n v="0"/>
    <x v="0"/>
    <x v="0"/>
    <s v="North"/>
    <x v="12"/>
    <s v="Cochrane"/>
  </r>
  <r>
    <n v="11238"/>
    <x v="465"/>
    <x v="1"/>
    <n v="10"/>
    <n v="0"/>
    <x v="0"/>
    <x v="0"/>
    <s v="North"/>
    <x v="12"/>
    <s v="Cochrane"/>
  </r>
  <r>
    <n v="11239"/>
    <x v="465"/>
    <x v="2"/>
    <n v="10"/>
    <n v="1"/>
    <x v="0"/>
    <x v="0"/>
    <s v="North"/>
    <x v="12"/>
    <s v="Cochrane"/>
  </r>
  <r>
    <n v="11240"/>
    <x v="465"/>
    <x v="3"/>
    <n v="14"/>
    <n v="0"/>
    <x v="0"/>
    <x v="0"/>
    <s v="North"/>
    <x v="12"/>
    <s v="Cochrane"/>
  </r>
  <r>
    <n v="11241"/>
    <x v="465"/>
    <x v="4"/>
    <n v="25"/>
    <n v="0"/>
    <x v="0"/>
    <x v="0"/>
    <s v="North"/>
    <x v="12"/>
    <s v="Cochrane"/>
  </r>
  <r>
    <n v="11242"/>
    <x v="465"/>
    <x v="5"/>
    <n v="11"/>
    <n v="0"/>
    <x v="0"/>
    <x v="0"/>
    <s v="North"/>
    <x v="12"/>
    <s v="Cochrane"/>
  </r>
  <r>
    <n v="11243"/>
    <x v="465"/>
    <x v="6"/>
    <n v="3"/>
    <n v="0"/>
    <x v="0"/>
    <x v="0"/>
    <s v="North"/>
    <x v="12"/>
    <s v="Cochrane"/>
  </r>
  <r>
    <n v="11244"/>
    <x v="465"/>
    <x v="7"/>
    <n v="2"/>
    <n v="0"/>
    <x v="0"/>
    <x v="0"/>
    <s v="North"/>
    <x v="12"/>
    <s v="Cochrane"/>
  </r>
  <r>
    <n v="11245"/>
    <x v="465"/>
    <x v="9"/>
    <n v="2"/>
    <n v="0"/>
    <x v="0"/>
    <x v="0"/>
    <s v="North"/>
    <x v="12"/>
    <s v="Cochrane"/>
  </r>
  <r>
    <n v="11246"/>
    <x v="465"/>
    <x v="10"/>
    <n v="5"/>
    <n v="0"/>
    <x v="0"/>
    <x v="0"/>
    <s v="North"/>
    <x v="12"/>
    <s v="Cochrane"/>
  </r>
  <r>
    <n v="11247"/>
    <x v="465"/>
    <x v="11"/>
    <n v="4"/>
    <n v="0"/>
    <x v="0"/>
    <x v="0"/>
    <s v="North"/>
    <x v="12"/>
    <s v="Cochrane"/>
  </r>
  <r>
    <n v="11248"/>
    <x v="465"/>
    <x v="12"/>
    <n v="4"/>
    <n v="0"/>
    <x v="0"/>
    <x v="0"/>
    <s v="North"/>
    <x v="12"/>
    <s v="Cochrane"/>
  </r>
  <r>
    <n v="11249"/>
    <x v="465"/>
    <x v="13"/>
    <n v="2"/>
    <n v="0"/>
    <x v="0"/>
    <x v="0"/>
    <s v="North"/>
    <x v="12"/>
    <s v="Cochrane"/>
  </r>
  <r>
    <n v="11250"/>
    <x v="465"/>
    <x v="14"/>
    <n v="4"/>
    <n v="0"/>
    <x v="0"/>
    <x v="0"/>
    <s v="North"/>
    <x v="12"/>
    <s v="Cochrane"/>
  </r>
  <r>
    <n v="11251"/>
    <x v="465"/>
    <x v="16"/>
    <n v="5"/>
    <n v="0"/>
    <x v="0"/>
    <x v="0"/>
    <s v="North"/>
    <x v="12"/>
    <s v="Cochrane"/>
  </r>
  <r>
    <n v="11252"/>
    <x v="465"/>
    <x v="17"/>
    <n v="4"/>
    <n v="0"/>
    <x v="0"/>
    <x v="0"/>
    <s v="North"/>
    <x v="12"/>
    <s v="Cochrane"/>
  </r>
  <r>
    <n v="11253"/>
    <x v="465"/>
    <x v="18"/>
    <n v="2"/>
    <n v="0"/>
    <x v="0"/>
    <x v="0"/>
    <s v="North"/>
    <x v="12"/>
    <s v="Cochrane"/>
  </r>
  <r>
    <n v="11254"/>
    <x v="465"/>
    <x v="19"/>
    <n v="1"/>
    <n v="0"/>
    <x v="0"/>
    <x v="0"/>
    <s v="North"/>
    <x v="12"/>
    <s v="Cochrane"/>
  </r>
  <r>
    <n v="11255"/>
    <x v="465"/>
    <x v="20"/>
    <n v="3"/>
    <n v="0"/>
    <x v="0"/>
    <x v="0"/>
    <s v="North"/>
    <x v="12"/>
    <s v="Cochrane"/>
  </r>
  <r>
    <n v="11256"/>
    <x v="465"/>
    <x v="21"/>
    <n v="5"/>
    <n v="0"/>
    <x v="0"/>
    <x v="0"/>
    <s v="North"/>
    <x v="12"/>
    <s v="Cochrane"/>
  </r>
  <r>
    <n v="11257"/>
    <x v="465"/>
    <x v="22"/>
    <n v="1"/>
    <n v="0"/>
    <x v="0"/>
    <x v="0"/>
    <s v="North"/>
    <x v="12"/>
    <s v="Cochrane"/>
  </r>
  <r>
    <n v="11258"/>
    <x v="465"/>
    <x v="23"/>
    <n v="3"/>
    <n v="0"/>
    <x v="0"/>
    <x v="0"/>
    <s v="North"/>
    <x v="12"/>
    <s v="Cochrane"/>
  </r>
  <r>
    <n v="11259"/>
    <x v="466"/>
    <x v="0"/>
    <n v="23"/>
    <n v="3"/>
    <x v="0"/>
    <x v="0"/>
    <s v="North"/>
    <x v="12"/>
    <s v="Sudbury-Manitoulin-Parry Sound"/>
  </r>
  <r>
    <n v="11260"/>
    <x v="466"/>
    <x v="1"/>
    <n v="26"/>
    <n v="9"/>
    <x v="0"/>
    <x v="0"/>
    <s v="North"/>
    <x v="12"/>
    <s v="Sudbury-Manitoulin-Parry Sound"/>
  </r>
  <r>
    <n v="11261"/>
    <x v="466"/>
    <x v="2"/>
    <n v="23"/>
    <n v="5"/>
    <x v="0"/>
    <x v="0"/>
    <s v="North"/>
    <x v="12"/>
    <s v="Sudbury-Manitoulin-Parry Sound"/>
  </r>
  <r>
    <n v="11262"/>
    <x v="466"/>
    <x v="3"/>
    <n v="27"/>
    <n v="5"/>
    <x v="0"/>
    <x v="0"/>
    <s v="North"/>
    <x v="12"/>
    <s v="Sudbury-Manitoulin-Parry Sound"/>
  </r>
  <r>
    <n v="11263"/>
    <x v="466"/>
    <x v="4"/>
    <n v="30"/>
    <n v="3"/>
    <x v="0"/>
    <x v="0"/>
    <s v="North"/>
    <x v="12"/>
    <s v="Sudbury-Manitoulin-Parry Sound"/>
  </r>
  <r>
    <n v="11264"/>
    <x v="466"/>
    <x v="5"/>
    <n v="18"/>
    <n v="4"/>
    <x v="0"/>
    <x v="0"/>
    <s v="North"/>
    <x v="12"/>
    <s v="Sudbury-Manitoulin-Parry Sound"/>
  </r>
  <r>
    <n v="11265"/>
    <x v="466"/>
    <x v="6"/>
    <n v="13"/>
    <n v="1"/>
    <x v="0"/>
    <x v="0"/>
    <s v="North"/>
    <x v="12"/>
    <s v="Sudbury-Manitoulin-Parry Sound"/>
  </r>
  <r>
    <n v="11266"/>
    <x v="466"/>
    <x v="7"/>
    <n v="6"/>
    <n v="1"/>
    <x v="0"/>
    <x v="0"/>
    <s v="North"/>
    <x v="12"/>
    <s v="Sudbury-Manitoulin-Parry Sound"/>
  </r>
  <r>
    <n v="11267"/>
    <x v="466"/>
    <x v="8"/>
    <n v="7"/>
    <n v="1"/>
    <x v="0"/>
    <x v="0"/>
    <s v="North"/>
    <x v="12"/>
    <s v="Sudbury-Manitoulin-Parry Sound"/>
  </r>
  <r>
    <n v="11268"/>
    <x v="466"/>
    <x v="9"/>
    <n v="4"/>
    <n v="3"/>
    <x v="0"/>
    <x v="0"/>
    <s v="North"/>
    <x v="12"/>
    <s v="Sudbury-Manitoulin-Parry Sound"/>
  </r>
  <r>
    <n v="11269"/>
    <x v="466"/>
    <x v="10"/>
    <n v="6"/>
    <n v="1"/>
    <x v="0"/>
    <x v="0"/>
    <s v="North"/>
    <x v="12"/>
    <s v="Sudbury-Manitoulin-Parry Sound"/>
  </r>
  <r>
    <n v="11270"/>
    <x v="466"/>
    <x v="11"/>
    <n v="6"/>
    <n v="2"/>
    <x v="0"/>
    <x v="0"/>
    <s v="North"/>
    <x v="12"/>
    <s v="Sudbury-Manitoulin-Parry Sound"/>
  </r>
  <r>
    <n v="11271"/>
    <x v="466"/>
    <x v="12"/>
    <n v="5"/>
    <n v="1"/>
    <x v="0"/>
    <x v="0"/>
    <s v="North"/>
    <x v="12"/>
    <s v="Sudbury-Manitoulin-Parry Sound"/>
  </r>
  <r>
    <n v="11272"/>
    <x v="466"/>
    <x v="13"/>
    <n v="17"/>
    <n v="4"/>
    <x v="0"/>
    <x v="0"/>
    <s v="North"/>
    <x v="12"/>
    <s v="Sudbury-Manitoulin-Parry Sound"/>
  </r>
  <r>
    <n v="11273"/>
    <x v="466"/>
    <x v="14"/>
    <n v="58"/>
    <n v="8"/>
    <x v="0"/>
    <x v="0"/>
    <s v="North"/>
    <x v="12"/>
    <s v="Sudbury-Manitoulin-Parry Sound"/>
  </r>
  <r>
    <n v="11274"/>
    <x v="466"/>
    <x v="15"/>
    <n v="45"/>
    <n v="3"/>
    <x v="0"/>
    <x v="0"/>
    <s v="North"/>
    <x v="12"/>
    <s v="Sudbury-Manitoulin-Parry Sound"/>
  </r>
  <r>
    <n v="11275"/>
    <x v="466"/>
    <x v="16"/>
    <n v="18"/>
    <n v="6"/>
    <x v="0"/>
    <x v="0"/>
    <s v="North"/>
    <x v="12"/>
    <s v="Sudbury-Manitoulin-Parry Sound"/>
  </r>
  <r>
    <n v="11276"/>
    <x v="466"/>
    <x v="17"/>
    <n v="18"/>
    <n v="5"/>
    <x v="0"/>
    <x v="0"/>
    <s v="North"/>
    <x v="12"/>
    <s v="Sudbury-Manitoulin-Parry Sound"/>
  </r>
  <r>
    <n v="11277"/>
    <x v="466"/>
    <x v="18"/>
    <n v="15"/>
    <n v="0"/>
    <x v="0"/>
    <x v="0"/>
    <s v="North"/>
    <x v="12"/>
    <s v="Sudbury-Manitoulin-Parry Sound"/>
  </r>
  <r>
    <n v="11278"/>
    <x v="466"/>
    <x v="19"/>
    <n v="17"/>
    <n v="3"/>
    <x v="0"/>
    <x v="0"/>
    <s v="North"/>
    <x v="12"/>
    <s v="Sudbury-Manitoulin-Parry Sound"/>
  </r>
  <r>
    <n v="11279"/>
    <x v="466"/>
    <x v="20"/>
    <n v="18"/>
    <n v="6"/>
    <x v="0"/>
    <x v="0"/>
    <s v="North"/>
    <x v="12"/>
    <s v="Sudbury-Manitoulin-Parry Sound"/>
  </r>
  <r>
    <n v="11280"/>
    <x v="466"/>
    <x v="21"/>
    <n v="16"/>
    <n v="4"/>
    <x v="0"/>
    <x v="0"/>
    <s v="North"/>
    <x v="12"/>
    <s v="Sudbury-Manitoulin-Parry Sound"/>
  </r>
  <r>
    <n v="11281"/>
    <x v="466"/>
    <x v="22"/>
    <n v="18"/>
    <n v="0"/>
    <x v="0"/>
    <x v="0"/>
    <s v="North"/>
    <x v="12"/>
    <s v="Sudbury-Manitoulin-Parry Sound"/>
  </r>
  <r>
    <n v="11282"/>
    <x v="466"/>
    <x v="23"/>
    <n v="13"/>
    <n v="3"/>
    <x v="0"/>
    <x v="0"/>
    <s v="North"/>
    <x v="12"/>
    <s v="Sudbury-Manitoulin-Parry Sound"/>
  </r>
  <r>
    <n v="11283"/>
    <x v="467"/>
    <x v="0"/>
    <n v="32"/>
    <n v="2"/>
    <x v="0"/>
    <x v="0"/>
    <s v="North"/>
    <x v="12"/>
    <s v="Algoma"/>
  </r>
  <r>
    <n v="11284"/>
    <x v="467"/>
    <x v="1"/>
    <n v="22"/>
    <n v="0"/>
    <x v="0"/>
    <x v="0"/>
    <s v="North"/>
    <x v="12"/>
    <s v="Algoma"/>
  </r>
  <r>
    <n v="11285"/>
    <x v="467"/>
    <x v="2"/>
    <n v="27"/>
    <n v="0"/>
    <x v="0"/>
    <x v="0"/>
    <s v="North"/>
    <x v="12"/>
    <s v="Algoma"/>
  </r>
  <r>
    <n v="11286"/>
    <x v="467"/>
    <x v="3"/>
    <n v="26"/>
    <n v="1"/>
    <x v="0"/>
    <x v="0"/>
    <s v="North"/>
    <x v="12"/>
    <s v="Algoma"/>
  </r>
  <r>
    <n v="11287"/>
    <x v="467"/>
    <x v="4"/>
    <n v="21"/>
    <n v="1"/>
    <x v="0"/>
    <x v="0"/>
    <s v="North"/>
    <x v="12"/>
    <s v="Algoma"/>
  </r>
  <r>
    <n v="11288"/>
    <x v="467"/>
    <x v="5"/>
    <n v="11"/>
    <n v="0"/>
    <x v="0"/>
    <x v="0"/>
    <s v="North"/>
    <x v="12"/>
    <s v="Algoma"/>
  </r>
  <r>
    <n v="11289"/>
    <x v="467"/>
    <x v="6"/>
    <n v="6"/>
    <n v="0"/>
    <x v="0"/>
    <x v="0"/>
    <s v="North"/>
    <x v="12"/>
    <s v="Algoma"/>
  </r>
  <r>
    <n v="11290"/>
    <x v="467"/>
    <x v="7"/>
    <n v="6"/>
    <n v="0"/>
    <x v="0"/>
    <x v="0"/>
    <s v="North"/>
    <x v="12"/>
    <s v="Algoma"/>
  </r>
  <r>
    <n v="11291"/>
    <x v="467"/>
    <x v="8"/>
    <n v="6"/>
    <n v="0"/>
    <x v="0"/>
    <x v="0"/>
    <s v="North"/>
    <x v="12"/>
    <s v="Algoma"/>
  </r>
  <r>
    <n v="11292"/>
    <x v="467"/>
    <x v="9"/>
    <n v="3"/>
    <n v="0"/>
    <x v="0"/>
    <x v="0"/>
    <s v="North"/>
    <x v="12"/>
    <s v="Algoma"/>
  </r>
  <r>
    <n v="11293"/>
    <x v="467"/>
    <x v="10"/>
    <n v="2"/>
    <n v="0"/>
    <x v="0"/>
    <x v="0"/>
    <s v="North"/>
    <x v="12"/>
    <s v="Algoma"/>
  </r>
  <r>
    <n v="11294"/>
    <x v="467"/>
    <x v="11"/>
    <n v="6"/>
    <n v="0"/>
    <x v="0"/>
    <x v="0"/>
    <s v="North"/>
    <x v="12"/>
    <s v="Algoma"/>
  </r>
  <r>
    <n v="11295"/>
    <x v="467"/>
    <x v="12"/>
    <n v="13"/>
    <n v="0"/>
    <x v="0"/>
    <x v="0"/>
    <s v="North"/>
    <x v="12"/>
    <s v="Algoma"/>
  </r>
  <r>
    <n v="11296"/>
    <x v="467"/>
    <x v="13"/>
    <n v="14"/>
    <n v="2"/>
    <x v="0"/>
    <x v="0"/>
    <s v="North"/>
    <x v="12"/>
    <s v="Algoma"/>
  </r>
  <r>
    <n v="11297"/>
    <x v="467"/>
    <x v="14"/>
    <n v="17"/>
    <n v="2"/>
    <x v="0"/>
    <x v="0"/>
    <s v="North"/>
    <x v="12"/>
    <s v="Algoma"/>
  </r>
  <r>
    <n v="11298"/>
    <x v="467"/>
    <x v="15"/>
    <n v="6"/>
    <n v="0"/>
    <x v="0"/>
    <x v="0"/>
    <s v="North"/>
    <x v="12"/>
    <s v="Algoma"/>
  </r>
  <r>
    <n v="11299"/>
    <x v="467"/>
    <x v="16"/>
    <n v="9"/>
    <n v="0"/>
    <x v="0"/>
    <x v="0"/>
    <s v="North"/>
    <x v="12"/>
    <s v="Algoma"/>
  </r>
  <r>
    <n v="11300"/>
    <x v="467"/>
    <x v="17"/>
    <n v="29"/>
    <n v="0"/>
    <x v="0"/>
    <x v="0"/>
    <s v="North"/>
    <x v="12"/>
    <s v="Algoma"/>
  </r>
  <r>
    <n v="11301"/>
    <x v="467"/>
    <x v="18"/>
    <n v="18"/>
    <n v="1"/>
    <x v="0"/>
    <x v="0"/>
    <s v="North"/>
    <x v="12"/>
    <s v="Algoma"/>
  </r>
  <r>
    <n v="11302"/>
    <x v="467"/>
    <x v="19"/>
    <n v="13"/>
    <n v="2"/>
    <x v="0"/>
    <x v="0"/>
    <s v="North"/>
    <x v="12"/>
    <s v="Algoma"/>
  </r>
  <r>
    <n v="11303"/>
    <x v="467"/>
    <x v="20"/>
    <n v="12"/>
    <n v="1"/>
    <x v="0"/>
    <x v="0"/>
    <s v="North"/>
    <x v="12"/>
    <s v="Algoma"/>
  </r>
  <r>
    <n v="11304"/>
    <x v="467"/>
    <x v="21"/>
    <n v="7"/>
    <n v="2"/>
    <x v="0"/>
    <x v="0"/>
    <s v="North"/>
    <x v="12"/>
    <s v="Algoma"/>
  </r>
  <r>
    <n v="11305"/>
    <x v="467"/>
    <x v="22"/>
    <n v="15"/>
    <n v="0"/>
    <x v="0"/>
    <x v="0"/>
    <s v="North"/>
    <x v="12"/>
    <s v="Algoma"/>
  </r>
  <r>
    <n v="11306"/>
    <x v="467"/>
    <x v="23"/>
    <n v="14"/>
    <n v="2"/>
    <x v="0"/>
    <x v="0"/>
    <s v="North"/>
    <x v="12"/>
    <s v="Algoma"/>
  </r>
  <r>
    <n v="11307"/>
    <x v="468"/>
    <x v="0"/>
    <n v="20"/>
    <n v="0"/>
    <x v="0"/>
    <x v="0"/>
    <s v="North"/>
    <x v="12"/>
    <s v="Algoma"/>
  </r>
  <r>
    <n v="11308"/>
    <x v="468"/>
    <x v="1"/>
    <n v="21"/>
    <n v="2"/>
    <x v="0"/>
    <x v="0"/>
    <s v="North"/>
    <x v="12"/>
    <s v="Algoma"/>
  </r>
  <r>
    <n v="11309"/>
    <x v="468"/>
    <x v="2"/>
    <n v="12"/>
    <n v="0"/>
    <x v="0"/>
    <x v="0"/>
    <s v="North"/>
    <x v="12"/>
    <s v="Algoma"/>
  </r>
  <r>
    <n v="11310"/>
    <x v="468"/>
    <x v="3"/>
    <n v="19"/>
    <n v="0"/>
    <x v="0"/>
    <x v="0"/>
    <s v="North"/>
    <x v="12"/>
    <s v="Algoma"/>
  </r>
  <r>
    <n v="11311"/>
    <x v="468"/>
    <x v="4"/>
    <n v="8"/>
    <n v="0"/>
    <x v="0"/>
    <x v="0"/>
    <s v="North"/>
    <x v="12"/>
    <s v="Algoma"/>
  </r>
  <r>
    <n v="11312"/>
    <x v="468"/>
    <x v="5"/>
    <n v="2"/>
    <n v="0"/>
    <x v="0"/>
    <x v="0"/>
    <s v="North"/>
    <x v="12"/>
    <s v="Algoma"/>
  </r>
  <r>
    <n v="11313"/>
    <x v="468"/>
    <x v="7"/>
    <n v="1"/>
    <n v="0"/>
    <x v="0"/>
    <x v="0"/>
    <s v="North"/>
    <x v="12"/>
    <s v="Algoma"/>
  </r>
  <r>
    <n v="11314"/>
    <x v="468"/>
    <x v="8"/>
    <n v="4"/>
    <n v="0"/>
    <x v="0"/>
    <x v="0"/>
    <s v="North"/>
    <x v="12"/>
    <s v="Algoma"/>
  </r>
  <r>
    <n v="11315"/>
    <x v="468"/>
    <x v="9"/>
    <n v="1"/>
    <n v="1"/>
    <x v="0"/>
    <x v="0"/>
    <s v="North"/>
    <x v="12"/>
    <s v="Algoma"/>
  </r>
  <r>
    <n v="11316"/>
    <x v="468"/>
    <x v="10"/>
    <n v="4"/>
    <n v="0"/>
    <x v="0"/>
    <x v="0"/>
    <s v="North"/>
    <x v="12"/>
    <s v="Algoma"/>
  </r>
  <r>
    <n v="11317"/>
    <x v="468"/>
    <x v="11"/>
    <n v="3"/>
    <n v="0"/>
    <x v="0"/>
    <x v="0"/>
    <s v="North"/>
    <x v="12"/>
    <s v="Algoma"/>
  </r>
  <r>
    <n v="11318"/>
    <x v="468"/>
    <x v="12"/>
    <n v="4"/>
    <n v="0"/>
    <x v="0"/>
    <x v="0"/>
    <s v="North"/>
    <x v="12"/>
    <s v="Algoma"/>
  </r>
  <r>
    <n v="11319"/>
    <x v="468"/>
    <x v="13"/>
    <n v="5"/>
    <n v="0"/>
    <x v="0"/>
    <x v="0"/>
    <s v="North"/>
    <x v="12"/>
    <s v="Algoma"/>
  </r>
  <r>
    <n v="11320"/>
    <x v="468"/>
    <x v="14"/>
    <n v="6"/>
    <n v="0"/>
    <x v="0"/>
    <x v="0"/>
    <s v="North"/>
    <x v="12"/>
    <s v="Algoma"/>
  </r>
  <r>
    <n v="11321"/>
    <x v="468"/>
    <x v="15"/>
    <n v="1"/>
    <n v="0"/>
    <x v="0"/>
    <x v="0"/>
    <s v="North"/>
    <x v="12"/>
    <s v="Algoma"/>
  </r>
  <r>
    <n v="11322"/>
    <x v="468"/>
    <x v="16"/>
    <n v="1"/>
    <n v="1"/>
    <x v="0"/>
    <x v="0"/>
    <s v="North"/>
    <x v="12"/>
    <s v="Algoma"/>
  </r>
  <r>
    <n v="11323"/>
    <x v="468"/>
    <x v="17"/>
    <n v="2"/>
    <n v="1"/>
    <x v="0"/>
    <x v="0"/>
    <s v="North"/>
    <x v="12"/>
    <s v="Algoma"/>
  </r>
  <r>
    <n v="11324"/>
    <x v="468"/>
    <x v="18"/>
    <n v="4"/>
    <n v="1"/>
    <x v="0"/>
    <x v="0"/>
    <s v="North"/>
    <x v="12"/>
    <s v="Algoma"/>
  </r>
  <r>
    <n v="11325"/>
    <x v="468"/>
    <x v="19"/>
    <n v="5"/>
    <n v="0"/>
    <x v="0"/>
    <x v="0"/>
    <s v="North"/>
    <x v="12"/>
    <s v="Algoma"/>
  </r>
  <r>
    <n v="11326"/>
    <x v="468"/>
    <x v="20"/>
    <n v="7"/>
    <n v="0"/>
    <x v="0"/>
    <x v="0"/>
    <s v="North"/>
    <x v="12"/>
    <s v="Algoma"/>
  </r>
  <r>
    <n v="11327"/>
    <x v="468"/>
    <x v="21"/>
    <n v="4"/>
    <n v="0"/>
    <x v="0"/>
    <x v="0"/>
    <s v="North"/>
    <x v="12"/>
    <s v="Algoma"/>
  </r>
  <r>
    <n v="11328"/>
    <x v="468"/>
    <x v="22"/>
    <n v="6"/>
    <n v="0"/>
    <x v="0"/>
    <x v="0"/>
    <s v="North"/>
    <x v="12"/>
    <s v="Algoma"/>
  </r>
  <r>
    <n v="11329"/>
    <x v="468"/>
    <x v="23"/>
    <n v="7"/>
    <n v="0"/>
    <x v="0"/>
    <x v="0"/>
    <s v="North"/>
    <x v="12"/>
    <s v="Algoma"/>
  </r>
  <r>
    <n v="11330"/>
    <x v="469"/>
    <x v="0"/>
    <n v="62"/>
    <n v="0"/>
    <x v="0"/>
    <x v="0"/>
    <s v="North"/>
    <x v="13"/>
    <s v="City of Thunder Bay"/>
  </r>
  <r>
    <n v="11331"/>
    <x v="469"/>
    <x v="1"/>
    <n v="65"/>
    <n v="4"/>
    <x v="0"/>
    <x v="0"/>
    <s v="North"/>
    <x v="13"/>
    <s v="City of Thunder Bay"/>
  </r>
  <r>
    <n v="11332"/>
    <x v="469"/>
    <x v="2"/>
    <n v="53"/>
    <n v="5"/>
    <x v="0"/>
    <x v="0"/>
    <s v="North"/>
    <x v="13"/>
    <s v="City of Thunder Bay"/>
  </r>
  <r>
    <n v="11333"/>
    <x v="469"/>
    <x v="3"/>
    <n v="57"/>
    <n v="5"/>
    <x v="0"/>
    <x v="0"/>
    <s v="North"/>
    <x v="13"/>
    <s v="City of Thunder Bay"/>
  </r>
  <r>
    <n v="11334"/>
    <x v="469"/>
    <x v="4"/>
    <n v="47"/>
    <n v="4"/>
    <x v="0"/>
    <x v="0"/>
    <s v="North"/>
    <x v="13"/>
    <s v="City of Thunder Bay"/>
  </r>
  <r>
    <n v="11335"/>
    <x v="469"/>
    <x v="5"/>
    <n v="30"/>
    <n v="0"/>
    <x v="0"/>
    <x v="0"/>
    <s v="North"/>
    <x v="13"/>
    <s v="City of Thunder Bay"/>
  </r>
  <r>
    <n v="11336"/>
    <x v="469"/>
    <x v="6"/>
    <n v="29"/>
    <n v="0"/>
    <x v="0"/>
    <x v="0"/>
    <s v="North"/>
    <x v="13"/>
    <s v="City of Thunder Bay"/>
  </r>
  <r>
    <n v="11337"/>
    <x v="469"/>
    <x v="7"/>
    <n v="33"/>
    <n v="1"/>
    <x v="0"/>
    <x v="0"/>
    <s v="North"/>
    <x v="13"/>
    <s v="City of Thunder Bay"/>
  </r>
  <r>
    <n v="11338"/>
    <x v="469"/>
    <x v="8"/>
    <n v="27"/>
    <n v="1"/>
    <x v="0"/>
    <x v="0"/>
    <s v="North"/>
    <x v="13"/>
    <s v="City of Thunder Bay"/>
  </r>
  <r>
    <n v="11339"/>
    <x v="469"/>
    <x v="9"/>
    <n v="19"/>
    <n v="0"/>
    <x v="0"/>
    <x v="0"/>
    <s v="North"/>
    <x v="13"/>
    <s v="City of Thunder Bay"/>
  </r>
  <r>
    <n v="11340"/>
    <x v="469"/>
    <x v="10"/>
    <n v="25"/>
    <n v="1"/>
    <x v="0"/>
    <x v="0"/>
    <s v="North"/>
    <x v="13"/>
    <s v="City of Thunder Bay"/>
  </r>
  <r>
    <n v="11341"/>
    <x v="469"/>
    <x v="11"/>
    <n v="18"/>
    <n v="0"/>
    <x v="0"/>
    <x v="0"/>
    <s v="North"/>
    <x v="13"/>
    <s v="City of Thunder Bay"/>
  </r>
  <r>
    <n v="11342"/>
    <x v="469"/>
    <x v="12"/>
    <n v="21"/>
    <n v="2"/>
    <x v="0"/>
    <x v="0"/>
    <s v="North"/>
    <x v="13"/>
    <s v="City of Thunder Bay"/>
  </r>
  <r>
    <n v="11343"/>
    <x v="469"/>
    <x v="13"/>
    <n v="33"/>
    <n v="5"/>
    <x v="0"/>
    <x v="0"/>
    <s v="North"/>
    <x v="13"/>
    <s v="City of Thunder Bay"/>
  </r>
  <r>
    <n v="11344"/>
    <x v="469"/>
    <x v="14"/>
    <n v="32"/>
    <n v="1"/>
    <x v="0"/>
    <x v="0"/>
    <s v="North"/>
    <x v="13"/>
    <s v="City of Thunder Bay"/>
  </r>
  <r>
    <n v="11345"/>
    <x v="469"/>
    <x v="15"/>
    <n v="42"/>
    <n v="1"/>
    <x v="0"/>
    <x v="0"/>
    <s v="North"/>
    <x v="13"/>
    <s v="City of Thunder Bay"/>
  </r>
  <r>
    <n v="11346"/>
    <x v="469"/>
    <x v="16"/>
    <n v="45"/>
    <n v="1"/>
    <x v="0"/>
    <x v="0"/>
    <s v="North"/>
    <x v="13"/>
    <s v="City of Thunder Bay"/>
  </r>
  <r>
    <n v="11347"/>
    <x v="469"/>
    <x v="17"/>
    <n v="59"/>
    <n v="1"/>
    <x v="0"/>
    <x v="0"/>
    <s v="North"/>
    <x v="13"/>
    <s v="City of Thunder Bay"/>
  </r>
  <r>
    <n v="11348"/>
    <x v="469"/>
    <x v="18"/>
    <n v="27"/>
    <n v="0"/>
    <x v="0"/>
    <x v="0"/>
    <s v="North"/>
    <x v="13"/>
    <s v="City of Thunder Bay"/>
  </r>
  <r>
    <n v="11349"/>
    <x v="469"/>
    <x v="19"/>
    <n v="49"/>
    <n v="2"/>
    <x v="0"/>
    <x v="0"/>
    <s v="North"/>
    <x v="13"/>
    <s v="City of Thunder Bay"/>
  </r>
  <r>
    <n v="11350"/>
    <x v="469"/>
    <x v="20"/>
    <n v="36"/>
    <n v="1"/>
    <x v="0"/>
    <x v="0"/>
    <s v="North"/>
    <x v="13"/>
    <s v="City of Thunder Bay"/>
  </r>
  <r>
    <n v="11351"/>
    <x v="469"/>
    <x v="21"/>
    <n v="37"/>
    <n v="6"/>
    <x v="0"/>
    <x v="0"/>
    <s v="North"/>
    <x v="13"/>
    <s v="City of Thunder Bay"/>
  </r>
  <r>
    <n v="11352"/>
    <x v="469"/>
    <x v="22"/>
    <n v="24"/>
    <n v="1"/>
    <x v="0"/>
    <x v="0"/>
    <s v="North"/>
    <x v="13"/>
    <s v="City of Thunder Bay"/>
  </r>
  <r>
    <n v="11353"/>
    <x v="469"/>
    <x v="23"/>
    <n v="15"/>
    <n v="0"/>
    <x v="0"/>
    <x v="0"/>
    <s v="North"/>
    <x v="13"/>
    <s v="City of Thunder Bay"/>
  </r>
  <r>
    <n v="11354"/>
    <x v="470"/>
    <x v="0"/>
    <n v="310"/>
    <n v="0"/>
    <x v="0"/>
    <x v="0"/>
    <s v="North"/>
    <x v="13"/>
    <s v="Northern"/>
  </r>
  <r>
    <n v="11355"/>
    <x v="470"/>
    <x v="1"/>
    <n v="232"/>
    <n v="0"/>
    <x v="0"/>
    <x v="0"/>
    <s v="North"/>
    <x v="13"/>
    <s v="Northern"/>
  </r>
  <r>
    <n v="11356"/>
    <x v="470"/>
    <x v="2"/>
    <n v="219"/>
    <n v="1"/>
    <x v="0"/>
    <x v="0"/>
    <s v="North"/>
    <x v="13"/>
    <s v="Northern"/>
  </r>
  <r>
    <n v="11357"/>
    <x v="470"/>
    <x v="3"/>
    <n v="125"/>
    <n v="4"/>
    <x v="0"/>
    <x v="0"/>
    <s v="North"/>
    <x v="13"/>
    <s v="Northern"/>
  </r>
  <r>
    <n v="11358"/>
    <x v="470"/>
    <x v="4"/>
    <n v="154"/>
    <n v="1"/>
    <x v="0"/>
    <x v="0"/>
    <s v="North"/>
    <x v="13"/>
    <s v="Northern"/>
  </r>
  <r>
    <n v="11359"/>
    <x v="470"/>
    <x v="5"/>
    <n v="122"/>
    <n v="0"/>
    <x v="0"/>
    <x v="0"/>
    <s v="North"/>
    <x v="13"/>
    <s v="Northern"/>
  </r>
  <r>
    <n v="11360"/>
    <x v="470"/>
    <x v="6"/>
    <n v="157"/>
    <n v="0"/>
    <x v="0"/>
    <x v="0"/>
    <s v="North"/>
    <x v="13"/>
    <s v="Northern"/>
  </r>
  <r>
    <n v="11361"/>
    <x v="470"/>
    <x v="7"/>
    <n v="282"/>
    <n v="2"/>
    <x v="0"/>
    <x v="0"/>
    <s v="North"/>
    <x v="13"/>
    <s v="Northern"/>
  </r>
  <r>
    <n v="11362"/>
    <x v="470"/>
    <x v="8"/>
    <n v="209"/>
    <n v="0"/>
    <x v="0"/>
    <x v="0"/>
    <s v="North"/>
    <x v="13"/>
    <s v="Northern"/>
  </r>
  <r>
    <n v="11363"/>
    <x v="470"/>
    <x v="9"/>
    <n v="145"/>
    <n v="2"/>
    <x v="0"/>
    <x v="0"/>
    <s v="North"/>
    <x v="13"/>
    <s v="Northern"/>
  </r>
  <r>
    <n v="11364"/>
    <x v="470"/>
    <x v="10"/>
    <n v="105"/>
    <n v="3"/>
    <x v="0"/>
    <x v="0"/>
    <s v="North"/>
    <x v="13"/>
    <s v="Northern"/>
  </r>
  <r>
    <n v="11365"/>
    <x v="470"/>
    <x v="11"/>
    <n v="251"/>
    <n v="1"/>
    <x v="0"/>
    <x v="0"/>
    <s v="North"/>
    <x v="13"/>
    <s v="Northern"/>
  </r>
  <r>
    <n v="11366"/>
    <x v="470"/>
    <x v="12"/>
    <n v="187"/>
    <n v="0"/>
    <x v="0"/>
    <x v="0"/>
    <s v="North"/>
    <x v="13"/>
    <s v="Northern"/>
  </r>
  <r>
    <n v="11367"/>
    <x v="470"/>
    <x v="13"/>
    <n v="395"/>
    <n v="0"/>
    <x v="0"/>
    <x v="0"/>
    <s v="North"/>
    <x v="13"/>
    <s v="Northern"/>
  </r>
  <r>
    <n v="11368"/>
    <x v="470"/>
    <x v="14"/>
    <n v="199"/>
    <n v="0"/>
    <x v="0"/>
    <x v="0"/>
    <s v="North"/>
    <x v="13"/>
    <s v="Northern"/>
  </r>
  <r>
    <n v="11369"/>
    <x v="470"/>
    <x v="15"/>
    <n v="112"/>
    <n v="0"/>
    <x v="0"/>
    <x v="0"/>
    <s v="North"/>
    <x v="13"/>
    <s v="Northern"/>
  </r>
  <r>
    <n v="11370"/>
    <x v="470"/>
    <x v="16"/>
    <n v="75"/>
    <n v="0"/>
    <x v="0"/>
    <x v="0"/>
    <s v="North"/>
    <x v="13"/>
    <s v="Northern"/>
  </r>
  <r>
    <n v="11371"/>
    <x v="470"/>
    <x v="17"/>
    <n v="99"/>
    <n v="0"/>
    <x v="0"/>
    <x v="0"/>
    <s v="North"/>
    <x v="13"/>
    <s v="Northern"/>
  </r>
  <r>
    <n v="11372"/>
    <x v="470"/>
    <x v="18"/>
    <n v="131"/>
    <n v="0"/>
    <x v="0"/>
    <x v="0"/>
    <s v="North"/>
    <x v="13"/>
    <s v="Northern"/>
  </r>
  <r>
    <n v="11373"/>
    <x v="470"/>
    <x v="19"/>
    <n v="216"/>
    <n v="0"/>
    <x v="0"/>
    <x v="0"/>
    <s v="North"/>
    <x v="13"/>
    <s v="Northern"/>
  </r>
  <r>
    <n v="11374"/>
    <x v="470"/>
    <x v="20"/>
    <n v="163"/>
    <n v="1"/>
    <x v="0"/>
    <x v="0"/>
    <s v="North"/>
    <x v="13"/>
    <s v="Northern"/>
  </r>
  <r>
    <n v="11375"/>
    <x v="470"/>
    <x v="21"/>
    <n v="143"/>
    <n v="0"/>
    <x v="0"/>
    <x v="0"/>
    <s v="North"/>
    <x v="13"/>
    <s v="Northern"/>
  </r>
  <r>
    <n v="11376"/>
    <x v="470"/>
    <x v="22"/>
    <n v="95"/>
    <n v="1"/>
    <x v="0"/>
    <x v="0"/>
    <s v="North"/>
    <x v="13"/>
    <s v="Northern"/>
  </r>
  <r>
    <n v="11377"/>
    <x v="470"/>
    <x v="23"/>
    <n v="83"/>
    <n v="0"/>
    <x v="0"/>
    <x v="0"/>
    <s v="North"/>
    <x v="13"/>
    <s v="Northern"/>
  </r>
  <r>
    <n v="11378"/>
    <x v="471"/>
    <x v="0"/>
    <n v="14"/>
    <n v="0"/>
    <x v="0"/>
    <x v="0"/>
    <s v="North"/>
    <x v="13"/>
    <s v="District of Rainy River"/>
  </r>
  <r>
    <n v="11379"/>
    <x v="471"/>
    <x v="1"/>
    <n v="7"/>
    <n v="0"/>
    <x v="0"/>
    <x v="0"/>
    <s v="North"/>
    <x v="13"/>
    <s v="District of Rainy River"/>
  </r>
  <r>
    <n v="11380"/>
    <x v="471"/>
    <x v="2"/>
    <n v="9"/>
    <n v="0"/>
    <x v="0"/>
    <x v="0"/>
    <s v="North"/>
    <x v="13"/>
    <s v="District of Rainy River"/>
  </r>
  <r>
    <n v="11381"/>
    <x v="471"/>
    <x v="3"/>
    <n v="8"/>
    <n v="0"/>
    <x v="0"/>
    <x v="0"/>
    <s v="North"/>
    <x v="13"/>
    <s v="District of Rainy River"/>
  </r>
  <r>
    <n v="11382"/>
    <x v="471"/>
    <x v="4"/>
    <n v="5"/>
    <n v="0"/>
    <x v="0"/>
    <x v="0"/>
    <s v="North"/>
    <x v="13"/>
    <s v="District of Rainy River"/>
  </r>
  <r>
    <n v="11383"/>
    <x v="471"/>
    <x v="5"/>
    <n v="5"/>
    <n v="0"/>
    <x v="0"/>
    <x v="0"/>
    <s v="North"/>
    <x v="13"/>
    <s v="District of Rainy River"/>
  </r>
  <r>
    <n v="11384"/>
    <x v="471"/>
    <x v="6"/>
    <n v="5"/>
    <n v="0"/>
    <x v="0"/>
    <x v="0"/>
    <s v="North"/>
    <x v="13"/>
    <s v="District of Rainy River"/>
  </r>
  <r>
    <n v="11385"/>
    <x v="471"/>
    <x v="7"/>
    <n v="1"/>
    <n v="0"/>
    <x v="0"/>
    <x v="0"/>
    <s v="North"/>
    <x v="13"/>
    <s v="District of Rainy River"/>
  </r>
  <r>
    <n v="11386"/>
    <x v="471"/>
    <x v="8"/>
    <n v="6"/>
    <n v="0"/>
    <x v="0"/>
    <x v="0"/>
    <s v="North"/>
    <x v="13"/>
    <s v="District of Rainy River"/>
  </r>
  <r>
    <n v="11387"/>
    <x v="471"/>
    <x v="10"/>
    <n v="1"/>
    <n v="0"/>
    <x v="0"/>
    <x v="0"/>
    <s v="North"/>
    <x v="13"/>
    <s v="District of Rainy River"/>
  </r>
  <r>
    <n v="11388"/>
    <x v="471"/>
    <x v="11"/>
    <n v="1"/>
    <n v="0"/>
    <x v="0"/>
    <x v="0"/>
    <s v="North"/>
    <x v="13"/>
    <s v="District of Rainy River"/>
  </r>
  <r>
    <n v="11389"/>
    <x v="471"/>
    <x v="12"/>
    <n v="4"/>
    <n v="0"/>
    <x v="0"/>
    <x v="0"/>
    <s v="North"/>
    <x v="13"/>
    <s v="District of Rainy River"/>
  </r>
  <r>
    <n v="11390"/>
    <x v="471"/>
    <x v="13"/>
    <n v="9"/>
    <n v="0"/>
    <x v="0"/>
    <x v="0"/>
    <s v="North"/>
    <x v="13"/>
    <s v="District of Rainy River"/>
  </r>
  <r>
    <n v="11391"/>
    <x v="471"/>
    <x v="14"/>
    <n v="8"/>
    <n v="0"/>
    <x v="0"/>
    <x v="0"/>
    <s v="North"/>
    <x v="13"/>
    <s v="District of Rainy River"/>
  </r>
  <r>
    <n v="11392"/>
    <x v="471"/>
    <x v="15"/>
    <n v="6"/>
    <n v="0"/>
    <x v="0"/>
    <x v="0"/>
    <s v="North"/>
    <x v="13"/>
    <s v="District of Rainy River"/>
  </r>
  <r>
    <n v="11393"/>
    <x v="471"/>
    <x v="16"/>
    <n v="6"/>
    <n v="0"/>
    <x v="0"/>
    <x v="0"/>
    <s v="North"/>
    <x v="13"/>
    <s v="District of Rainy River"/>
  </r>
  <r>
    <n v="11394"/>
    <x v="471"/>
    <x v="17"/>
    <n v="3"/>
    <n v="0"/>
    <x v="0"/>
    <x v="0"/>
    <s v="North"/>
    <x v="13"/>
    <s v="District of Rainy River"/>
  </r>
  <r>
    <n v="11395"/>
    <x v="471"/>
    <x v="18"/>
    <n v="3"/>
    <n v="0"/>
    <x v="0"/>
    <x v="0"/>
    <s v="North"/>
    <x v="13"/>
    <s v="District of Rainy River"/>
  </r>
  <r>
    <n v="11396"/>
    <x v="471"/>
    <x v="19"/>
    <n v="10"/>
    <n v="1"/>
    <x v="0"/>
    <x v="0"/>
    <s v="North"/>
    <x v="13"/>
    <s v="District of Rainy River"/>
  </r>
  <r>
    <n v="11397"/>
    <x v="471"/>
    <x v="20"/>
    <n v="2"/>
    <n v="0"/>
    <x v="0"/>
    <x v="0"/>
    <s v="North"/>
    <x v="13"/>
    <s v="District of Rainy River"/>
  </r>
  <r>
    <n v="11398"/>
    <x v="471"/>
    <x v="21"/>
    <n v="1"/>
    <n v="1"/>
    <x v="0"/>
    <x v="0"/>
    <s v="North"/>
    <x v="13"/>
    <s v="District of Rainy River"/>
  </r>
  <r>
    <n v="11399"/>
    <x v="471"/>
    <x v="22"/>
    <n v="4"/>
    <n v="1"/>
    <x v="0"/>
    <x v="0"/>
    <s v="North"/>
    <x v="13"/>
    <s v="District of Rainy River"/>
  </r>
  <r>
    <n v="11400"/>
    <x v="471"/>
    <x v="23"/>
    <n v="2"/>
    <n v="2"/>
    <x v="0"/>
    <x v="0"/>
    <s v="North"/>
    <x v="13"/>
    <s v="District of Rainy River"/>
  </r>
  <r>
    <n v="11401"/>
    <x v="472"/>
    <x v="0"/>
    <n v="10"/>
    <n v="0"/>
    <x v="0"/>
    <x v="0"/>
    <s v="North"/>
    <x v="13"/>
    <s v="District of Kenora"/>
  </r>
  <r>
    <n v="11402"/>
    <x v="472"/>
    <x v="1"/>
    <n v="9"/>
    <n v="0"/>
    <x v="0"/>
    <x v="0"/>
    <s v="North"/>
    <x v="13"/>
    <s v="District of Kenora"/>
  </r>
  <r>
    <n v="11403"/>
    <x v="472"/>
    <x v="2"/>
    <n v="10"/>
    <n v="0"/>
    <x v="0"/>
    <x v="0"/>
    <s v="North"/>
    <x v="13"/>
    <s v="District of Kenora"/>
  </r>
  <r>
    <n v="11404"/>
    <x v="472"/>
    <x v="3"/>
    <n v="11"/>
    <n v="2"/>
    <x v="0"/>
    <x v="0"/>
    <s v="North"/>
    <x v="13"/>
    <s v="District of Kenora"/>
  </r>
  <r>
    <n v="11405"/>
    <x v="472"/>
    <x v="4"/>
    <n v="5"/>
    <n v="0"/>
    <x v="0"/>
    <x v="0"/>
    <s v="North"/>
    <x v="13"/>
    <s v="District of Kenora"/>
  </r>
  <r>
    <n v="11406"/>
    <x v="472"/>
    <x v="5"/>
    <n v="3"/>
    <n v="0"/>
    <x v="0"/>
    <x v="0"/>
    <s v="North"/>
    <x v="13"/>
    <s v="District of Kenora"/>
  </r>
  <r>
    <n v="11407"/>
    <x v="472"/>
    <x v="6"/>
    <n v="2"/>
    <n v="0"/>
    <x v="0"/>
    <x v="0"/>
    <s v="North"/>
    <x v="13"/>
    <s v="District of Kenora"/>
  </r>
  <r>
    <n v="11408"/>
    <x v="472"/>
    <x v="7"/>
    <n v="3"/>
    <n v="0"/>
    <x v="0"/>
    <x v="0"/>
    <s v="North"/>
    <x v="13"/>
    <s v="District of Kenora"/>
  </r>
  <r>
    <n v="11409"/>
    <x v="472"/>
    <x v="8"/>
    <n v="1"/>
    <n v="0"/>
    <x v="0"/>
    <x v="0"/>
    <s v="North"/>
    <x v="13"/>
    <s v="District of Kenora"/>
  </r>
  <r>
    <n v="11410"/>
    <x v="472"/>
    <x v="9"/>
    <n v="4"/>
    <n v="1"/>
    <x v="0"/>
    <x v="0"/>
    <s v="North"/>
    <x v="13"/>
    <s v="District of Kenora"/>
  </r>
  <r>
    <n v="11411"/>
    <x v="472"/>
    <x v="10"/>
    <n v="3"/>
    <n v="0"/>
    <x v="0"/>
    <x v="0"/>
    <s v="North"/>
    <x v="13"/>
    <s v="District of Kenora"/>
  </r>
  <r>
    <n v="11412"/>
    <x v="472"/>
    <x v="11"/>
    <n v="3"/>
    <n v="1"/>
    <x v="0"/>
    <x v="0"/>
    <s v="North"/>
    <x v="13"/>
    <s v="District of Kenora"/>
  </r>
  <r>
    <n v="11413"/>
    <x v="472"/>
    <x v="12"/>
    <n v="3"/>
    <n v="1"/>
    <x v="0"/>
    <x v="0"/>
    <s v="North"/>
    <x v="13"/>
    <s v="District of Kenora"/>
  </r>
  <r>
    <n v="11414"/>
    <x v="472"/>
    <x v="13"/>
    <n v="5"/>
    <n v="0"/>
    <x v="0"/>
    <x v="0"/>
    <s v="North"/>
    <x v="13"/>
    <s v="District of Kenora"/>
  </r>
  <r>
    <n v="11415"/>
    <x v="472"/>
    <x v="14"/>
    <n v="4"/>
    <n v="1"/>
    <x v="0"/>
    <x v="0"/>
    <s v="North"/>
    <x v="13"/>
    <s v="District of Kenora"/>
  </r>
  <r>
    <n v="11416"/>
    <x v="472"/>
    <x v="15"/>
    <n v="5"/>
    <n v="0"/>
    <x v="0"/>
    <x v="0"/>
    <s v="North"/>
    <x v="13"/>
    <s v="District of Kenora"/>
  </r>
  <r>
    <n v="11417"/>
    <x v="472"/>
    <x v="16"/>
    <n v="1"/>
    <n v="0"/>
    <x v="0"/>
    <x v="0"/>
    <s v="North"/>
    <x v="13"/>
    <s v="District of Kenora"/>
  </r>
  <r>
    <n v="11418"/>
    <x v="472"/>
    <x v="17"/>
    <n v="8"/>
    <n v="0"/>
    <x v="0"/>
    <x v="0"/>
    <s v="North"/>
    <x v="13"/>
    <s v="District of Kenora"/>
  </r>
  <r>
    <n v="11419"/>
    <x v="472"/>
    <x v="18"/>
    <n v="3"/>
    <n v="1"/>
    <x v="0"/>
    <x v="0"/>
    <s v="North"/>
    <x v="13"/>
    <s v="District of Kenora"/>
  </r>
  <r>
    <n v="11420"/>
    <x v="472"/>
    <x v="19"/>
    <n v="10"/>
    <n v="1"/>
    <x v="0"/>
    <x v="0"/>
    <s v="North"/>
    <x v="13"/>
    <s v="District of Kenora"/>
  </r>
  <r>
    <n v="11421"/>
    <x v="472"/>
    <x v="20"/>
    <n v="10"/>
    <n v="1"/>
    <x v="0"/>
    <x v="0"/>
    <s v="North"/>
    <x v="13"/>
    <s v="District of Kenora"/>
  </r>
  <r>
    <n v="11422"/>
    <x v="472"/>
    <x v="21"/>
    <n v="2"/>
    <n v="0"/>
    <x v="0"/>
    <x v="0"/>
    <s v="North"/>
    <x v="13"/>
    <s v="District of Kenora"/>
  </r>
  <r>
    <n v="11423"/>
    <x v="472"/>
    <x v="22"/>
    <n v="2"/>
    <n v="0"/>
    <x v="0"/>
    <x v="0"/>
    <s v="North"/>
    <x v="13"/>
    <s v="District of Kenora"/>
  </r>
  <r>
    <n v="11424"/>
    <x v="472"/>
    <x v="23"/>
    <n v="2"/>
    <n v="0"/>
    <x v="0"/>
    <x v="0"/>
    <s v="North"/>
    <x v="13"/>
    <s v="District of Kenora"/>
  </r>
  <r>
    <n v="11425"/>
    <x v="473"/>
    <x v="0"/>
    <n v="39"/>
    <n v="0"/>
    <x v="0"/>
    <x v="0"/>
    <s v="North"/>
    <x v="12"/>
    <s v="Nipissing-Temiskaming"/>
  </r>
  <r>
    <n v="11426"/>
    <x v="473"/>
    <x v="1"/>
    <n v="36"/>
    <n v="3"/>
    <x v="0"/>
    <x v="0"/>
    <s v="North"/>
    <x v="12"/>
    <s v="Nipissing-Temiskaming"/>
  </r>
  <r>
    <n v="11427"/>
    <x v="473"/>
    <x v="2"/>
    <n v="33"/>
    <n v="0"/>
    <x v="0"/>
    <x v="0"/>
    <s v="North"/>
    <x v="12"/>
    <s v="Nipissing-Temiskaming"/>
  </r>
  <r>
    <n v="11428"/>
    <x v="473"/>
    <x v="3"/>
    <n v="17"/>
    <n v="0"/>
    <x v="0"/>
    <x v="0"/>
    <s v="North"/>
    <x v="12"/>
    <s v="Nipissing-Temiskaming"/>
  </r>
  <r>
    <n v="11429"/>
    <x v="473"/>
    <x v="4"/>
    <n v="14"/>
    <n v="0"/>
    <x v="0"/>
    <x v="0"/>
    <s v="North"/>
    <x v="12"/>
    <s v="Nipissing-Temiskaming"/>
  </r>
  <r>
    <n v="11430"/>
    <x v="473"/>
    <x v="5"/>
    <n v="6"/>
    <n v="0"/>
    <x v="0"/>
    <x v="0"/>
    <s v="North"/>
    <x v="12"/>
    <s v="Nipissing-Temiskaming"/>
  </r>
  <r>
    <n v="11431"/>
    <x v="473"/>
    <x v="6"/>
    <n v="10"/>
    <n v="0"/>
    <x v="0"/>
    <x v="0"/>
    <s v="North"/>
    <x v="12"/>
    <s v="Nipissing-Temiskaming"/>
  </r>
  <r>
    <n v="11432"/>
    <x v="473"/>
    <x v="7"/>
    <n v="7"/>
    <n v="0"/>
    <x v="0"/>
    <x v="0"/>
    <s v="North"/>
    <x v="12"/>
    <s v="Nipissing-Temiskaming"/>
  </r>
  <r>
    <n v="11433"/>
    <x v="473"/>
    <x v="8"/>
    <n v="7"/>
    <n v="0"/>
    <x v="0"/>
    <x v="0"/>
    <s v="North"/>
    <x v="12"/>
    <s v="Nipissing-Temiskaming"/>
  </r>
  <r>
    <n v="11434"/>
    <x v="473"/>
    <x v="9"/>
    <n v="7"/>
    <n v="0"/>
    <x v="0"/>
    <x v="0"/>
    <s v="North"/>
    <x v="12"/>
    <s v="Nipissing-Temiskaming"/>
  </r>
  <r>
    <n v="11435"/>
    <x v="473"/>
    <x v="10"/>
    <n v="4"/>
    <n v="0"/>
    <x v="0"/>
    <x v="0"/>
    <s v="North"/>
    <x v="12"/>
    <s v="Nipissing-Temiskaming"/>
  </r>
  <r>
    <n v="11436"/>
    <x v="473"/>
    <x v="11"/>
    <n v="9"/>
    <n v="0"/>
    <x v="0"/>
    <x v="0"/>
    <s v="North"/>
    <x v="12"/>
    <s v="Nipissing-Temiskaming"/>
  </r>
  <r>
    <n v="11437"/>
    <x v="473"/>
    <x v="12"/>
    <n v="10"/>
    <n v="0"/>
    <x v="0"/>
    <x v="0"/>
    <s v="North"/>
    <x v="12"/>
    <s v="Nipissing-Temiskaming"/>
  </r>
  <r>
    <n v="11438"/>
    <x v="473"/>
    <x v="13"/>
    <n v="20"/>
    <n v="0"/>
    <x v="0"/>
    <x v="0"/>
    <s v="North"/>
    <x v="12"/>
    <s v="Nipissing-Temiskaming"/>
  </r>
  <r>
    <n v="11439"/>
    <x v="473"/>
    <x v="14"/>
    <n v="12"/>
    <n v="0"/>
    <x v="0"/>
    <x v="0"/>
    <s v="North"/>
    <x v="12"/>
    <s v="Nipissing-Temiskaming"/>
  </r>
  <r>
    <n v="11440"/>
    <x v="473"/>
    <x v="15"/>
    <n v="14"/>
    <n v="0"/>
    <x v="0"/>
    <x v="0"/>
    <s v="North"/>
    <x v="12"/>
    <s v="Nipissing-Temiskaming"/>
  </r>
  <r>
    <n v="11441"/>
    <x v="473"/>
    <x v="16"/>
    <n v="26"/>
    <n v="0"/>
    <x v="0"/>
    <x v="0"/>
    <s v="North"/>
    <x v="12"/>
    <s v="Nipissing-Temiskaming"/>
  </r>
  <r>
    <n v="11442"/>
    <x v="473"/>
    <x v="17"/>
    <n v="14"/>
    <n v="2"/>
    <x v="0"/>
    <x v="0"/>
    <s v="North"/>
    <x v="12"/>
    <s v="Nipissing-Temiskaming"/>
  </r>
  <r>
    <n v="11443"/>
    <x v="473"/>
    <x v="18"/>
    <n v="40"/>
    <n v="1"/>
    <x v="0"/>
    <x v="0"/>
    <s v="North"/>
    <x v="12"/>
    <s v="Nipissing-Temiskaming"/>
  </r>
  <r>
    <n v="11444"/>
    <x v="473"/>
    <x v="19"/>
    <n v="36"/>
    <n v="2"/>
    <x v="0"/>
    <x v="0"/>
    <s v="North"/>
    <x v="12"/>
    <s v="Nipissing-Temiskaming"/>
  </r>
  <r>
    <n v="11445"/>
    <x v="473"/>
    <x v="20"/>
    <n v="10"/>
    <n v="2"/>
    <x v="0"/>
    <x v="0"/>
    <s v="North"/>
    <x v="12"/>
    <s v="Nipissing-Temiskaming"/>
  </r>
  <r>
    <n v="11446"/>
    <x v="473"/>
    <x v="21"/>
    <n v="5"/>
    <n v="0"/>
    <x v="0"/>
    <x v="0"/>
    <s v="North"/>
    <x v="12"/>
    <s v="Nipissing-Temiskaming"/>
  </r>
  <r>
    <n v="11447"/>
    <x v="473"/>
    <x v="22"/>
    <n v="11"/>
    <n v="0"/>
    <x v="0"/>
    <x v="0"/>
    <s v="North"/>
    <x v="12"/>
    <s v="Nipissing-Temiskaming"/>
  </r>
  <r>
    <n v="11448"/>
    <x v="473"/>
    <x v="23"/>
    <n v="21"/>
    <n v="0"/>
    <x v="0"/>
    <x v="0"/>
    <s v="North"/>
    <x v="12"/>
    <s v="Nipissing-Temiskaming"/>
  </r>
  <r>
    <n v="11449"/>
    <x v="474"/>
    <x v="0"/>
    <n v="90"/>
    <n v="0"/>
    <x v="0"/>
    <x v="0"/>
    <s v="North"/>
    <x v="12"/>
    <s v="Nipissing-Temiskaming"/>
  </r>
  <r>
    <n v="11450"/>
    <x v="474"/>
    <x v="1"/>
    <n v="112"/>
    <n v="1"/>
    <x v="0"/>
    <x v="0"/>
    <s v="North"/>
    <x v="12"/>
    <s v="Nipissing-Temiskaming"/>
  </r>
  <r>
    <n v="11451"/>
    <x v="474"/>
    <x v="2"/>
    <n v="71"/>
    <n v="3"/>
    <x v="0"/>
    <x v="0"/>
    <s v="North"/>
    <x v="12"/>
    <s v="Nipissing-Temiskaming"/>
  </r>
  <r>
    <n v="11452"/>
    <x v="474"/>
    <x v="3"/>
    <n v="61"/>
    <n v="5"/>
    <x v="0"/>
    <x v="0"/>
    <s v="North"/>
    <x v="12"/>
    <s v="Nipissing-Temiskaming"/>
  </r>
  <r>
    <n v="11453"/>
    <x v="474"/>
    <x v="4"/>
    <n v="32"/>
    <n v="0"/>
    <x v="0"/>
    <x v="0"/>
    <s v="North"/>
    <x v="12"/>
    <s v="Nipissing-Temiskaming"/>
  </r>
  <r>
    <n v="11454"/>
    <x v="474"/>
    <x v="5"/>
    <n v="37"/>
    <n v="0"/>
    <x v="0"/>
    <x v="0"/>
    <s v="North"/>
    <x v="12"/>
    <s v="Nipissing-Temiskaming"/>
  </r>
  <r>
    <n v="11455"/>
    <x v="474"/>
    <x v="6"/>
    <n v="44"/>
    <n v="1"/>
    <x v="0"/>
    <x v="0"/>
    <s v="North"/>
    <x v="12"/>
    <s v="Nipissing-Temiskaming"/>
  </r>
  <r>
    <n v="11456"/>
    <x v="474"/>
    <x v="7"/>
    <n v="11"/>
    <n v="0"/>
    <x v="0"/>
    <x v="0"/>
    <s v="North"/>
    <x v="12"/>
    <s v="Nipissing-Temiskaming"/>
  </r>
  <r>
    <n v="11457"/>
    <x v="474"/>
    <x v="8"/>
    <n v="18"/>
    <n v="0"/>
    <x v="0"/>
    <x v="0"/>
    <s v="North"/>
    <x v="12"/>
    <s v="Nipissing-Temiskaming"/>
  </r>
  <r>
    <n v="11458"/>
    <x v="474"/>
    <x v="9"/>
    <n v="10"/>
    <n v="0"/>
    <x v="0"/>
    <x v="0"/>
    <s v="North"/>
    <x v="12"/>
    <s v="Nipissing-Temiskaming"/>
  </r>
  <r>
    <n v="11459"/>
    <x v="474"/>
    <x v="10"/>
    <n v="10"/>
    <n v="2"/>
    <x v="0"/>
    <x v="0"/>
    <s v="North"/>
    <x v="12"/>
    <s v="Nipissing-Temiskaming"/>
  </r>
  <r>
    <n v="11460"/>
    <x v="474"/>
    <x v="11"/>
    <n v="12"/>
    <n v="0"/>
    <x v="0"/>
    <x v="0"/>
    <s v="North"/>
    <x v="12"/>
    <s v="Nipissing-Temiskaming"/>
  </r>
  <r>
    <n v="11461"/>
    <x v="474"/>
    <x v="12"/>
    <n v="21"/>
    <n v="1"/>
    <x v="0"/>
    <x v="0"/>
    <s v="North"/>
    <x v="12"/>
    <s v="Nipissing-Temiskaming"/>
  </r>
  <r>
    <n v="11462"/>
    <x v="474"/>
    <x v="13"/>
    <n v="34"/>
    <n v="1"/>
    <x v="0"/>
    <x v="0"/>
    <s v="North"/>
    <x v="12"/>
    <s v="Nipissing-Temiskaming"/>
  </r>
  <r>
    <n v="11463"/>
    <x v="474"/>
    <x v="14"/>
    <n v="53"/>
    <n v="0"/>
    <x v="0"/>
    <x v="0"/>
    <s v="North"/>
    <x v="12"/>
    <s v="Nipissing-Temiskaming"/>
  </r>
  <r>
    <n v="11464"/>
    <x v="474"/>
    <x v="15"/>
    <n v="43"/>
    <n v="4"/>
    <x v="0"/>
    <x v="0"/>
    <s v="North"/>
    <x v="12"/>
    <s v="Nipissing-Temiskaming"/>
  </r>
  <r>
    <n v="11465"/>
    <x v="474"/>
    <x v="16"/>
    <n v="43"/>
    <n v="6"/>
    <x v="0"/>
    <x v="0"/>
    <s v="North"/>
    <x v="12"/>
    <s v="Nipissing-Temiskaming"/>
  </r>
  <r>
    <n v="11466"/>
    <x v="474"/>
    <x v="17"/>
    <n v="43"/>
    <n v="9"/>
    <x v="0"/>
    <x v="0"/>
    <s v="North"/>
    <x v="12"/>
    <s v="Nipissing-Temiskaming"/>
  </r>
  <r>
    <n v="11467"/>
    <x v="474"/>
    <x v="18"/>
    <n v="43"/>
    <n v="12"/>
    <x v="0"/>
    <x v="0"/>
    <s v="North"/>
    <x v="12"/>
    <s v="Nipissing-Temiskaming"/>
  </r>
  <r>
    <n v="11468"/>
    <x v="474"/>
    <x v="19"/>
    <n v="28"/>
    <n v="5"/>
    <x v="0"/>
    <x v="0"/>
    <s v="North"/>
    <x v="12"/>
    <s v="Nipissing-Temiskaming"/>
  </r>
  <r>
    <n v="11469"/>
    <x v="474"/>
    <x v="20"/>
    <n v="19"/>
    <n v="7"/>
    <x v="0"/>
    <x v="0"/>
    <s v="North"/>
    <x v="12"/>
    <s v="Nipissing-Temiskaming"/>
  </r>
  <r>
    <n v="11470"/>
    <x v="474"/>
    <x v="21"/>
    <n v="31"/>
    <n v="3"/>
    <x v="0"/>
    <x v="0"/>
    <s v="North"/>
    <x v="12"/>
    <s v="Nipissing-Temiskaming"/>
  </r>
  <r>
    <n v="11471"/>
    <x v="474"/>
    <x v="22"/>
    <n v="39"/>
    <n v="1"/>
    <x v="0"/>
    <x v="0"/>
    <s v="North"/>
    <x v="12"/>
    <s v="Nipissing-Temiskaming"/>
  </r>
  <r>
    <n v="11472"/>
    <x v="474"/>
    <x v="23"/>
    <n v="49"/>
    <n v="3"/>
    <x v="0"/>
    <x v="0"/>
    <s v="North"/>
    <x v="12"/>
    <s v="Nipissing-Temiskaming"/>
  </r>
  <r>
    <n v="11473"/>
    <x v="475"/>
    <x v="0"/>
    <n v="5"/>
    <n v="0"/>
    <x v="0"/>
    <x v="0"/>
    <s v="North"/>
    <x v="12"/>
    <s v="Nipissing-Temiskaming"/>
  </r>
  <r>
    <n v="11474"/>
    <x v="475"/>
    <x v="1"/>
    <n v="10"/>
    <n v="0"/>
    <x v="0"/>
    <x v="0"/>
    <s v="North"/>
    <x v="12"/>
    <s v="Nipissing-Temiskaming"/>
  </r>
  <r>
    <n v="11475"/>
    <x v="475"/>
    <x v="2"/>
    <n v="8"/>
    <n v="0"/>
    <x v="0"/>
    <x v="0"/>
    <s v="North"/>
    <x v="12"/>
    <s v="Nipissing-Temiskaming"/>
  </r>
  <r>
    <n v="11476"/>
    <x v="475"/>
    <x v="3"/>
    <n v="2"/>
    <n v="0"/>
    <x v="0"/>
    <x v="0"/>
    <s v="North"/>
    <x v="12"/>
    <s v="Nipissing-Temiskaming"/>
  </r>
  <r>
    <n v="11477"/>
    <x v="475"/>
    <x v="4"/>
    <n v="3"/>
    <n v="0"/>
    <x v="0"/>
    <x v="0"/>
    <s v="North"/>
    <x v="12"/>
    <s v="Nipissing-Temiskaming"/>
  </r>
  <r>
    <n v="11478"/>
    <x v="475"/>
    <x v="6"/>
    <n v="2"/>
    <n v="0"/>
    <x v="0"/>
    <x v="0"/>
    <s v="North"/>
    <x v="12"/>
    <s v="Nipissing-Temiskaming"/>
  </r>
  <r>
    <n v="11479"/>
    <x v="475"/>
    <x v="7"/>
    <n v="1"/>
    <n v="0"/>
    <x v="0"/>
    <x v="0"/>
    <s v="North"/>
    <x v="12"/>
    <s v="Nipissing-Temiskaming"/>
  </r>
  <r>
    <n v="11480"/>
    <x v="475"/>
    <x v="8"/>
    <n v="1"/>
    <n v="0"/>
    <x v="0"/>
    <x v="0"/>
    <s v="North"/>
    <x v="12"/>
    <s v="Nipissing-Temiskaming"/>
  </r>
  <r>
    <n v="11481"/>
    <x v="475"/>
    <x v="9"/>
    <n v="2"/>
    <n v="0"/>
    <x v="0"/>
    <x v="0"/>
    <s v="North"/>
    <x v="12"/>
    <s v="Nipissing-Temiskaming"/>
  </r>
  <r>
    <n v="11482"/>
    <x v="475"/>
    <x v="10"/>
    <n v="2"/>
    <n v="0"/>
    <x v="0"/>
    <x v="0"/>
    <s v="North"/>
    <x v="12"/>
    <s v="Nipissing-Temiskaming"/>
  </r>
  <r>
    <n v="11483"/>
    <x v="475"/>
    <x v="13"/>
    <n v="1"/>
    <n v="0"/>
    <x v="0"/>
    <x v="0"/>
    <s v="North"/>
    <x v="12"/>
    <s v="Nipissing-Temiskaming"/>
  </r>
  <r>
    <n v="11484"/>
    <x v="475"/>
    <x v="14"/>
    <n v="5"/>
    <n v="0"/>
    <x v="0"/>
    <x v="0"/>
    <s v="North"/>
    <x v="12"/>
    <s v="Nipissing-Temiskaming"/>
  </r>
  <r>
    <n v="11485"/>
    <x v="475"/>
    <x v="15"/>
    <n v="1"/>
    <n v="0"/>
    <x v="0"/>
    <x v="0"/>
    <s v="North"/>
    <x v="12"/>
    <s v="Nipissing-Temiskaming"/>
  </r>
  <r>
    <n v="11486"/>
    <x v="475"/>
    <x v="16"/>
    <n v="4"/>
    <n v="0"/>
    <x v="0"/>
    <x v="0"/>
    <s v="North"/>
    <x v="12"/>
    <s v="Nipissing-Temiskaming"/>
  </r>
  <r>
    <n v="11487"/>
    <x v="475"/>
    <x v="17"/>
    <n v="6"/>
    <n v="0"/>
    <x v="0"/>
    <x v="0"/>
    <s v="North"/>
    <x v="12"/>
    <s v="Nipissing-Temiskaming"/>
  </r>
  <r>
    <n v="11488"/>
    <x v="475"/>
    <x v="18"/>
    <n v="1"/>
    <n v="0"/>
    <x v="0"/>
    <x v="0"/>
    <s v="North"/>
    <x v="12"/>
    <s v="Nipissing-Temiskaming"/>
  </r>
  <r>
    <n v="11489"/>
    <x v="475"/>
    <x v="19"/>
    <n v="3"/>
    <n v="0"/>
    <x v="0"/>
    <x v="0"/>
    <s v="North"/>
    <x v="12"/>
    <s v="Nipissing-Temiskaming"/>
  </r>
  <r>
    <n v="11490"/>
    <x v="475"/>
    <x v="20"/>
    <n v="2"/>
    <n v="0"/>
    <x v="0"/>
    <x v="0"/>
    <s v="North"/>
    <x v="12"/>
    <s v="Nipissing-Temiskaming"/>
  </r>
  <r>
    <n v="11491"/>
    <x v="475"/>
    <x v="21"/>
    <n v="4"/>
    <n v="0"/>
    <x v="0"/>
    <x v="0"/>
    <s v="North"/>
    <x v="12"/>
    <s v="Nipissing-Temiskaming"/>
  </r>
  <r>
    <n v="11492"/>
    <x v="475"/>
    <x v="22"/>
    <n v="2"/>
    <n v="0"/>
    <x v="0"/>
    <x v="0"/>
    <s v="North"/>
    <x v="12"/>
    <s v="Nipissing-Temiskaming"/>
  </r>
  <r>
    <n v="11493"/>
    <x v="475"/>
    <x v="23"/>
    <n v="4"/>
    <n v="0"/>
    <x v="0"/>
    <x v="0"/>
    <s v="North"/>
    <x v="12"/>
    <s v="Nipissing-Temiskaming"/>
  </r>
  <r>
    <n v="11495"/>
    <x v="476"/>
    <x v="0"/>
    <n v="9"/>
    <n v="6"/>
    <x v="0"/>
    <x v="0"/>
    <s v="Central"/>
    <x v="4"/>
    <s v="Muskoka"/>
  </r>
  <r>
    <n v="11496"/>
    <x v="476"/>
    <x v="1"/>
    <n v="19"/>
    <n v="10"/>
    <x v="0"/>
    <x v="0"/>
    <s v="Central"/>
    <x v="4"/>
    <s v="Muskoka"/>
  </r>
  <r>
    <n v="11497"/>
    <x v="476"/>
    <x v="2"/>
    <n v="11"/>
    <n v="7"/>
    <x v="0"/>
    <x v="0"/>
    <s v="Central"/>
    <x v="4"/>
    <s v="Muskoka"/>
  </r>
  <r>
    <n v="11498"/>
    <x v="476"/>
    <x v="3"/>
    <n v="10"/>
    <n v="3"/>
    <x v="0"/>
    <x v="0"/>
    <s v="Central"/>
    <x v="4"/>
    <s v="Muskoka"/>
  </r>
  <r>
    <n v="11499"/>
    <x v="476"/>
    <x v="4"/>
    <n v="17"/>
    <n v="6"/>
    <x v="0"/>
    <x v="0"/>
    <s v="Central"/>
    <x v="4"/>
    <s v="Muskoka"/>
  </r>
  <r>
    <n v="11500"/>
    <x v="476"/>
    <x v="5"/>
    <n v="5"/>
    <n v="2"/>
    <x v="0"/>
    <x v="0"/>
    <s v="Central"/>
    <x v="4"/>
    <s v="Muskoka"/>
  </r>
  <r>
    <n v="11501"/>
    <x v="476"/>
    <x v="6"/>
    <n v="3"/>
    <n v="1"/>
    <x v="0"/>
    <x v="0"/>
    <s v="Central"/>
    <x v="4"/>
    <s v="Muskoka"/>
  </r>
  <r>
    <n v="11502"/>
    <x v="476"/>
    <x v="7"/>
    <n v="2"/>
    <n v="0"/>
    <x v="0"/>
    <x v="0"/>
    <s v="Central"/>
    <x v="4"/>
    <s v="Muskoka"/>
  </r>
  <r>
    <n v="11503"/>
    <x v="476"/>
    <x v="8"/>
    <n v="6"/>
    <n v="2"/>
    <x v="0"/>
    <x v="0"/>
    <s v="Central"/>
    <x v="4"/>
    <s v="Muskoka"/>
  </r>
  <r>
    <n v="11504"/>
    <x v="476"/>
    <x v="9"/>
    <n v="7"/>
    <n v="1"/>
    <x v="0"/>
    <x v="0"/>
    <s v="Central"/>
    <x v="4"/>
    <s v="Muskoka"/>
  </r>
  <r>
    <n v="11505"/>
    <x v="476"/>
    <x v="10"/>
    <n v="4"/>
    <n v="3"/>
    <x v="0"/>
    <x v="0"/>
    <s v="Central"/>
    <x v="4"/>
    <s v="Muskoka"/>
  </r>
  <r>
    <n v="11506"/>
    <x v="476"/>
    <x v="11"/>
    <n v="4"/>
    <n v="2"/>
    <x v="0"/>
    <x v="0"/>
    <s v="Central"/>
    <x v="4"/>
    <s v="Muskoka"/>
  </r>
  <r>
    <n v="11507"/>
    <x v="476"/>
    <x v="12"/>
    <n v="10"/>
    <n v="2"/>
    <x v="0"/>
    <x v="0"/>
    <s v="Central"/>
    <x v="4"/>
    <s v="Muskoka"/>
  </r>
  <r>
    <n v="11508"/>
    <x v="476"/>
    <x v="13"/>
    <n v="22"/>
    <n v="17"/>
    <x v="0"/>
    <x v="0"/>
    <s v="Central"/>
    <x v="4"/>
    <s v="Muskoka"/>
  </r>
  <r>
    <n v="11509"/>
    <x v="476"/>
    <x v="14"/>
    <n v="15"/>
    <n v="6"/>
    <x v="0"/>
    <x v="0"/>
    <s v="Central"/>
    <x v="4"/>
    <s v="Muskoka"/>
  </r>
  <r>
    <n v="11510"/>
    <x v="476"/>
    <x v="15"/>
    <n v="23"/>
    <n v="6"/>
    <x v="0"/>
    <x v="0"/>
    <s v="Central"/>
    <x v="4"/>
    <s v="Muskoka"/>
  </r>
  <r>
    <n v="11511"/>
    <x v="476"/>
    <x v="16"/>
    <n v="6"/>
    <n v="0"/>
    <x v="0"/>
    <x v="0"/>
    <s v="Central"/>
    <x v="4"/>
    <s v="Muskoka"/>
  </r>
  <r>
    <n v="11512"/>
    <x v="476"/>
    <x v="17"/>
    <n v="2"/>
    <n v="2"/>
    <x v="0"/>
    <x v="0"/>
    <s v="Central"/>
    <x v="4"/>
    <s v="Muskoka"/>
  </r>
  <r>
    <n v="11513"/>
    <x v="476"/>
    <x v="18"/>
    <n v="9"/>
    <n v="6"/>
    <x v="0"/>
    <x v="0"/>
    <s v="Central"/>
    <x v="4"/>
    <s v="Muskoka"/>
  </r>
  <r>
    <n v="11514"/>
    <x v="476"/>
    <x v="19"/>
    <n v="4"/>
    <n v="3"/>
    <x v="0"/>
    <x v="0"/>
    <s v="Central"/>
    <x v="4"/>
    <s v="Muskoka"/>
  </r>
  <r>
    <n v="11515"/>
    <x v="476"/>
    <x v="20"/>
    <n v="3"/>
    <n v="4"/>
    <x v="0"/>
    <x v="0"/>
    <s v="Central"/>
    <x v="4"/>
    <s v="Muskoka"/>
  </r>
  <r>
    <n v="11516"/>
    <x v="476"/>
    <x v="21"/>
    <n v="11"/>
    <n v="3"/>
    <x v="0"/>
    <x v="0"/>
    <s v="Central"/>
    <x v="4"/>
    <s v="Muskoka"/>
  </r>
  <r>
    <n v="11517"/>
    <x v="476"/>
    <x v="22"/>
    <n v="7"/>
    <n v="7"/>
    <x v="0"/>
    <x v="0"/>
    <s v="Central"/>
    <x v="4"/>
    <s v="Muskoka"/>
  </r>
  <r>
    <n v="11518"/>
    <x v="476"/>
    <x v="23"/>
    <n v="4"/>
    <n v="8"/>
    <x v="0"/>
    <x v="0"/>
    <s v="Central"/>
    <x v="4"/>
    <s v="Muskoka"/>
  </r>
  <r>
    <n v="11519"/>
    <x v="477"/>
    <x v="0"/>
    <n v="22"/>
    <n v="0"/>
    <x v="0"/>
    <x v="0"/>
    <s v="Central"/>
    <x v="4"/>
    <s v="Muskoka"/>
  </r>
  <r>
    <n v="11520"/>
    <x v="477"/>
    <x v="1"/>
    <n v="20"/>
    <n v="5"/>
    <x v="0"/>
    <x v="0"/>
    <s v="Central"/>
    <x v="4"/>
    <s v="Muskoka"/>
  </r>
  <r>
    <n v="11521"/>
    <x v="477"/>
    <x v="2"/>
    <n v="9"/>
    <n v="7"/>
    <x v="0"/>
    <x v="0"/>
    <s v="Central"/>
    <x v="4"/>
    <s v="Muskoka"/>
  </r>
  <r>
    <n v="11522"/>
    <x v="477"/>
    <x v="3"/>
    <n v="11"/>
    <n v="3"/>
    <x v="0"/>
    <x v="0"/>
    <s v="Central"/>
    <x v="4"/>
    <s v="Muskoka"/>
  </r>
  <r>
    <n v="11523"/>
    <x v="477"/>
    <x v="4"/>
    <n v="8"/>
    <n v="5"/>
    <x v="0"/>
    <x v="0"/>
    <s v="Central"/>
    <x v="4"/>
    <s v="Muskoka"/>
  </r>
  <r>
    <n v="11524"/>
    <x v="477"/>
    <x v="5"/>
    <n v="4"/>
    <n v="1"/>
    <x v="0"/>
    <x v="0"/>
    <s v="Central"/>
    <x v="4"/>
    <s v="Muskoka"/>
  </r>
  <r>
    <n v="11525"/>
    <x v="477"/>
    <x v="6"/>
    <n v="8"/>
    <n v="1"/>
    <x v="0"/>
    <x v="0"/>
    <s v="Central"/>
    <x v="4"/>
    <s v="Muskoka"/>
  </r>
  <r>
    <n v="11526"/>
    <x v="477"/>
    <x v="7"/>
    <n v="1"/>
    <n v="3"/>
    <x v="0"/>
    <x v="0"/>
    <s v="Central"/>
    <x v="4"/>
    <s v="Muskoka"/>
  </r>
  <r>
    <n v="11527"/>
    <x v="477"/>
    <x v="8"/>
    <n v="4"/>
    <n v="1"/>
    <x v="0"/>
    <x v="0"/>
    <s v="Central"/>
    <x v="4"/>
    <s v="Muskoka"/>
  </r>
  <r>
    <n v="11528"/>
    <x v="477"/>
    <x v="9"/>
    <n v="2"/>
    <n v="0"/>
    <x v="0"/>
    <x v="0"/>
    <s v="Central"/>
    <x v="4"/>
    <s v="Muskoka"/>
  </r>
  <r>
    <n v="11529"/>
    <x v="477"/>
    <x v="11"/>
    <n v="5"/>
    <n v="1"/>
    <x v="0"/>
    <x v="0"/>
    <s v="Central"/>
    <x v="4"/>
    <s v="Muskoka"/>
  </r>
  <r>
    <n v="11530"/>
    <x v="477"/>
    <x v="12"/>
    <n v="4"/>
    <n v="2"/>
    <x v="0"/>
    <x v="0"/>
    <s v="Central"/>
    <x v="4"/>
    <s v="Muskoka"/>
  </r>
  <r>
    <n v="11531"/>
    <x v="477"/>
    <x v="13"/>
    <n v="10"/>
    <n v="10"/>
    <x v="0"/>
    <x v="0"/>
    <s v="Central"/>
    <x v="4"/>
    <s v="Muskoka"/>
  </r>
  <r>
    <n v="11532"/>
    <x v="477"/>
    <x v="14"/>
    <n v="7"/>
    <n v="5"/>
    <x v="0"/>
    <x v="0"/>
    <s v="Central"/>
    <x v="4"/>
    <s v="Muskoka"/>
  </r>
  <r>
    <n v="11533"/>
    <x v="477"/>
    <x v="15"/>
    <n v="6"/>
    <n v="10"/>
    <x v="0"/>
    <x v="0"/>
    <s v="Central"/>
    <x v="4"/>
    <s v="Muskoka"/>
  </r>
  <r>
    <n v="11534"/>
    <x v="477"/>
    <x v="16"/>
    <n v="12"/>
    <n v="3"/>
    <x v="0"/>
    <x v="0"/>
    <s v="Central"/>
    <x v="4"/>
    <s v="Muskoka"/>
  </r>
  <r>
    <n v="11535"/>
    <x v="477"/>
    <x v="17"/>
    <n v="5"/>
    <n v="3"/>
    <x v="0"/>
    <x v="0"/>
    <s v="Central"/>
    <x v="4"/>
    <s v="Muskoka"/>
  </r>
  <r>
    <n v="11536"/>
    <x v="477"/>
    <x v="18"/>
    <n v="6"/>
    <n v="8"/>
    <x v="0"/>
    <x v="0"/>
    <s v="Central"/>
    <x v="4"/>
    <s v="Muskoka"/>
  </r>
  <r>
    <n v="11537"/>
    <x v="477"/>
    <x v="20"/>
    <n v="7"/>
    <n v="5"/>
    <x v="0"/>
    <x v="0"/>
    <s v="Central"/>
    <x v="4"/>
    <s v="Muskoka"/>
  </r>
  <r>
    <n v="11538"/>
    <x v="477"/>
    <x v="21"/>
    <n v="3"/>
    <n v="1"/>
    <x v="0"/>
    <x v="0"/>
    <s v="Central"/>
    <x v="4"/>
    <s v="Muskoka"/>
  </r>
  <r>
    <n v="11539"/>
    <x v="477"/>
    <x v="22"/>
    <n v="6"/>
    <n v="1"/>
    <x v="0"/>
    <x v="0"/>
    <s v="Central"/>
    <x v="4"/>
    <s v="Muskoka"/>
  </r>
  <r>
    <n v="11540"/>
    <x v="477"/>
    <x v="23"/>
    <n v="10"/>
    <n v="6"/>
    <x v="0"/>
    <x v="0"/>
    <s v="Central"/>
    <x v="4"/>
    <s v="Muskoka"/>
  </r>
  <r>
    <n v="11542"/>
    <x v="478"/>
    <x v="0"/>
    <n v="14"/>
    <n v="3"/>
    <x v="0"/>
    <x v="0"/>
    <s v="Central"/>
    <x v="4"/>
    <s v="Muskoka"/>
  </r>
  <r>
    <n v="11543"/>
    <x v="478"/>
    <x v="1"/>
    <n v="9"/>
    <n v="12"/>
    <x v="0"/>
    <x v="0"/>
    <s v="Central"/>
    <x v="4"/>
    <s v="Muskoka"/>
  </r>
  <r>
    <n v="11544"/>
    <x v="478"/>
    <x v="2"/>
    <n v="14"/>
    <n v="3"/>
    <x v="0"/>
    <x v="0"/>
    <s v="Central"/>
    <x v="4"/>
    <s v="Muskoka"/>
  </r>
  <r>
    <n v="11545"/>
    <x v="478"/>
    <x v="3"/>
    <n v="8"/>
    <n v="2"/>
    <x v="0"/>
    <x v="0"/>
    <s v="Central"/>
    <x v="4"/>
    <s v="Muskoka"/>
  </r>
  <r>
    <n v="11546"/>
    <x v="478"/>
    <x v="4"/>
    <n v="5"/>
    <n v="3"/>
    <x v="0"/>
    <x v="0"/>
    <s v="Central"/>
    <x v="4"/>
    <s v="Muskoka"/>
  </r>
  <r>
    <n v="11547"/>
    <x v="478"/>
    <x v="5"/>
    <n v="5"/>
    <n v="1"/>
    <x v="0"/>
    <x v="0"/>
    <s v="Central"/>
    <x v="4"/>
    <s v="Muskoka"/>
  </r>
  <r>
    <n v="11548"/>
    <x v="478"/>
    <x v="7"/>
    <n v="2"/>
    <n v="0"/>
    <x v="0"/>
    <x v="0"/>
    <s v="Central"/>
    <x v="4"/>
    <s v="Muskoka"/>
  </r>
  <r>
    <n v="11549"/>
    <x v="478"/>
    <x v="8"/>
    <n v="2"/>
    <n v="0"/>
    <x v="0"/>
    <x v="0"/>
    <s v="Central"/>
    <x v="4"/>
    <s v="Muskoka"/>
  </r>
  <r>
    <n v="11550"/>
    <x v="478"/>
    <x v="9"/>
    <n v="2"/>
    <n v="0"/>
    <x v="0"/>
    <x v="0"/>
    <s v="Central"/>
    <x v="4"/>
    <s v="Muskoka"/>
  </r>
  <r>
    <n v="11551"/>
    <x v="478"/>
    <x v="10"/>
    <n v="3"/>
    <n v="2"/>
    <x v="0"/>
    <x v="0"/>
    <s v="Central"/>
    <x v="4"/>
    <s v="Muskoka"/>
  </r>
  <r>
    <n v="11552"/>
    <x v="478"/>
    <x v="11"/>
    <n v="3"/>
    <n v="2"/>
    <x v="0"/>
    <x v="0"/>
    <s v="Central"/>
    <x v="4"/>
    <s v="Muskoka"/>
  </r>
  <r>
    <n v="11553"/>
    <x v="478"/>
    <x v="12"/>
    <n v="5"/>
    <n v="1"/>
    <x v="0"/>
    <x v="0"/>
    <s v="Central"/>
    <x v="4"/>
    <s v="Muskoka"/>
  </r>
  <r>
    <n v="11554"/>
    <x v="478"/>
    <x v="13"/>
    <n v="5"/>
    <n v="3"/>
    <x v="0"/>
    <x v="0"/>
    <s v="Central"/>
    <x v="4"/>
    <s v="Muskoka"/>
  </r>
  <r>
    <n v="11555"/>
    <x v="478"/>
    <x v="14"/>
    <n v="4"/>
    <n v="3"/>
    <x v="0"/>
    <x v="0"/>
    <s v="Central"/>
    <x v="4"/>
    <s v="Muskoka"/>
  </r>
  <r>
    <n v="11556"/>
    <x v="478"/>
    <x v="15"/>
    <n v="4"/>
    <n v="7"/>
    <x v="0"/>
    <x v="0"/>
    <s v="Central"/>
    <x v="4"/>
    <s v="Muskoka"/>
  </r>
  <r>
    <n v="11557"/>
    <x v="478"/>
    <x v="16"/>
    <n v="3"/>
    <n v="5"/>
    <x v="0"/>
    <x v="0"/>
    <s v="Central"/>
    <x v="4"/>
    <s v="Muskoka"/>
  </r>
  <r>
    <n v="11558"/>
    <x v="478"/>
    <x v="17"/>
    <n v="1"/>
    <n v="1"/>
    <x v="0"/>
    <x v="0"/>
    <s v="Central"/>
    <x v="4"/>
    <s v="Muskoka"/>
  </r>
  <r>
    <n v="11559"/>
    <x v="478"/>
    <x v="18"/>
    <n v="2"/>
    <n v="3"/>
    <x v="0"/>
    <x v="0"/>
    <s v="Central"/>
    <x v="4"/>
    <s v="Muskoka"/>
  </r>
  <r>
    <n v="11560"/>
    <x v="478"/>
    <x v="19"/>
    <n v="3"/>
    <n v="6"/>
    <x v="0"/>
    <x v="0"/>
    <s v="Central"/>
    <x v="4"/>
    <s v="Muskoka"/>
  </r>
  <r>
    <n v="11561"/>
    <x v="478"/>
    <x v="20"/>
    <n v="9"/>
    <n v="11"/>
    <x v="0"/>
    <x v="0"/>
    <s v="Central"/>
    <x v="4"/>
    <s v="Muskoka"/>
  </r>
  <r>
    <n v="11562"/>
    <x v="478"/>
    <x v="21"/>
    <n v="5"/>
    <n v="7"/>
    <x v="0"/>
    <x v="0"/>
    <s v="Central"/>
    <x v="4"/>
    <s v="Muskoka"/>
  </r>
  <r>
    <n v="11563"/>
    <x v="478"/>
    <x v="22"/>
    <n v="27"/>
    <n v="1"/>
    <x v="0"/>
    <x v="0"/>
    <s v="Central"/>
    <x v="4"/>
    <s v="Muskoka"/>
  </r>
  <r>
    <n v="11564"/>
    <x v="478"/>
    <x v="23"/>
    <n v="19"/>
    <n v="1"/>
    <x v="0"/>
    <x v="0"/>
    <s v="Central"/>
    <x v="4"/>
    <s v="Muskoka"/>
  </r>
  <r>
    <n v="11565"/>
    <x v="479"/>
    <x v="0"/>
    <n v="12"/>
    <n v="2"/>
    <x v="0"/>
    <x v="0"/>
    <s v="North"/>
    <x v="12"/>
    <s v="Sudbury-Manitoulin-Parry Sound"/>
  </r>
  <r>
    <n v="11566"/>
    <x v="479"/>
    <x v="1"/>
    <n v="17"/>
    <n v="7"/>
    <x v="0"/>
    <x v="0"/>
    <s v="North"/>
    <x v="12"/>
    <s v="Sudbury-Manitoulin-Parry Sound"/>
  </r>
  <r>
    <n v="11567"/>
    <x v="479"/>
    <x v="2"/>
    <n v="13"/>
    <n v="6"/>
    <x v="0"/>
    <x v="0"/>
    <s v="North"/>
    <x v="12"/>
    <s v="Sudbury-Manitoulin-Parry Sound"/>
  </r>
  <r>
    <n v="11568"/>
    <x v="479"/>
    <x v="3"/>
    <n v="8"/>
    <n v="3"/>
    <x v="0"/>
    <x v="0"/>
    <s v="North"/>
    <x v="12"/>
    <s v="Sudbury-Manitoulin-Parry Sound"/>
  </r>
  <r>
    <n v="11569"/>
    <x v="479"/>
    <x v="4"/>
    <n v="10"/>
    <n v="4"/>
    <x v="0"/>
    <x v="0"/>
    <s v="North"/>
    <x v="12"/>
    <s v="Sudbury-Manitoulin-Parry Sound"/>
  </r>
  <r>
    <n v="11570"/>
    <x v="479"/>
    <x v="5"/>
    <n v="9"/>
    <n v="3"/>
    <x v="0"/>
    <x v="0"/>
    <s v="North"/>
    <x v="12"/>
    <s v="Sudbury-Manitoulin-Parry Sound"/>
  </r>
  <r>
    <n v="11571"/>
    <x v="479"/>
    <x v="6"/>
    <n v="2"/>
    <n v="2"/>
    <x v="0"/>
    <x v="0"/>
    <s v="North"/>
    <x v="12"/>
    <s v="Sudbury-Manitoulin-Parry Sound"/>
  </r>
  <r>
    <n v="11572"/>
    <x v="479"/>
    <x v="7"/>
    <n v="5"/>
    <n v="1"/>
    <x v="0"/>
    <x v="0"/>
    <s v="North"/>
    <x v="12"/>
    <s v="Sudbury-Manitoulin-Parry Sound"/>
  </r>
  <r>
    <n v="11573"/>
    <x v="479"/>
    <x v="8"/>
    <n v="3"/>
    <n v="0"/>
    <x v="0"/>
    <x v="0"/>
    <s v="North"/>
    <x v="12"/>
    <s v="Sudbury-Manitoulin-Parry Sound"/>
  </r>
  <r>
    <n v="11574"/>
    <x v="479"/>
    <x v="9"/>
    <n v="4"/>
    <n v="0"/>
    <x v="0"/>
    <x v="0"/>
    <s v="North"/>
    <x v="12"/>
    <s v="Sudbury-Manitoulin-Parry Sound"/>
  </r>
  <r>
    <n v="11575"/>
    <x v="479"/>
    <x v="10"/>
    <n v="5"/>
    <n v="4"/>
    <x v="0"/>
    <x v="0"/>
    <s v="North"/>
    <x v="12"/>
    <s v="Sudbury-Manitoulin-Parry Sound"/>
  </r>
  <r>
    <n v="11576"/>
    <x v="479"/>
    <x v="11"/>
    <n v="3"/>
    <n v="1"/>
    <x v="0"/>
    <x v="0"/>
    <s v="North"/>
    <x v="12"/>
    <s v="Sudbury-Manitoulin-Parry Sound"/>
  </r>
  <r>
    <n v="11577"/>
    <x v="479"/>
    <x v="12"/>
    <n v="5"/>
    <n v="6"/>
    <x v="0"/>
    <x v="0"/>
    <s v="North"/>
    <x v="12"/>
    <s v="Sudbury-Manitoulin-Parry Sound"/>
  </r>
  <r>
    <n v="11578"/>
    <x v="479"/>
    <x v="13"/>
    <n v="13"/>
    <n v="4"/>
    <x v="0"/>
    <x v="0"/>
    <s v="North"/>
    <x v="12"/>
    <s v="Sudbury-Manitoulin-Parry Sound"/>
  </r>
  <r>
    <n v="11579"/>
    <x v="479"/>
    <x v="14"/>
    <n v="15"/>
    <n v="6"/>
    <x v="0"/>
    <x v="0"/>
    <s v="North"/>
    <x v="12"/>
    <s v="Sudbury-Manitoulin-Parry Sound"/>
  </r>
  <r>
    <n v="11580"/>
    <x v="479"/>
    <x v="15"/>
    <n v="12"/>
    <n v="2"/>
    <x v="0"/>
    <x v="0"/>
    <s v="North"/>
    <x v="12"/>
    <s v="Sudbury-Manitoulin-Parry Sound"/>
  </r>
  <r>
    <n v="11581"/>
    <x v="479"/>
    <x v="16"/>
    <n v="12"/>
    <n v="7"/>
    <x v="0"/>
    <x v="0"/>
    <s v="North"/>
    <x v="12"/>
    <s v="Sudbury-Manitoulin-Parry Sound"/>
  </r>
  <r>
    <n v="11582"/>
    <x v="479"/>
    <x v="17"/>
    <n v="24"/>
    <n v="2"/>
    <x v="0"/>
    <x v="0"/>
    <s v="North"/>
    <x v="12"/>
    <s v="Sudbury-Manitoulin-Parry Sound"/>
  </r>
  <r>
    <n v="11583"/>
    <x v="479"/>
    <x v="18"/>
    <n v="35"/>
    <n v="1"/>
    <x v="0"/>
    <x v="0"/>
    <s v="North"/>
    <x v="12"/>
    <s v="Sudbury-Manitoulin-Parry Sound"/>
  </r>
  <r>
    <n v="11584"/>
    <x v="479"/>
    <x v="19"/>
    <n v="16"/>
    <n v="3"/>
    <x v="0"/>
    <x v="0"/>
    <s v="North"/>
    <x v="12"/>
    <s v="Sudbury-Manitoulin-Parry Sound"/>
  </r>
  <r>
    <n v="11585"/>
    <x v="479"/>
    <x v="20"/>
    <n v="20"/>
    <n v="4"/>
    <x v="0"/>
    <x v="0"/>
    <s v="North"/>
    <x v="12"/>
    <s v="Sudbury-Manitoulin-Parry Sound"/>
  </r>
  <r>
    <n v="11586"/>
    <x v="479"/>
    <x v="21"/>
    <n v="8"/>
    <n v="2"/>
    <x v="0"/>
    <x v="0"/>
    <s v="North"/>
    <x v="12"/>
    <s v="Sudbury-Manitoulin-Parry Sound"/>
  </r>
  <r>
    <n v="11587"/>
    <x v="479"/>
    <x v="22"/>
    <n v="8"/>
    <n v="3"/>
    <x v="0"/>
    <x v="0"/>
    <s v="North"/>
    <x v="12"/>
    <s v="Sudbury-Manitoulin-Parry Sound"/>
  </r>
  <r>
    <n v="11588"/>
    <x v="479"/>
    <x v="23"/>
    <n v="10"/>
    <n v="3"/>
    <x v="0"/>
    <x v="0"/>
    <s v="North"/>
    <x v="12"/>
    <s v="Sudbury-Manitoulin-Parry Sound"/>
  </r>
  <r>
    <n v="11589"/>
    <x v="480"/>
    <x v="0"/>
    <n v="23"/>
    <n v="1"/>
    <x v="0"/>
    <x v="0"/>
    <s v="North"/>
    <x v="12"/>
    <s v="Nipissing-Temiskaming"/>
  </r>
  <r>
    <n v="11590"/>
    <x v="480"/>
    <x v="1"/>
    <n v="24"/>
    <n v="3"/>
    <x v="0"/>
    <x v="0"/>
    <s v="North"/>
    <x v="12"/>
    <s v="Nipissing-Temiskaming"/>
  </r>
  <r>
    <n v="11591"/>
    <x v="480"/>
    <x v="2"/>
    <n v="19"/>
    <n v="3"/>
    <x v="0"/>
    <x v="0"/>
    <s v="North"/>
    <x v="12"/>
    <s v="Nipissing-Temiskaming"/>
  </r>
  <r>
    <n v="11592"/>
    <x v="480"/>
    <x v="3"/>
    <n v="15"/>
    <n v="5"/>
    <x v="0"/>
    <x v="0"/>
    <s v="North"/>
    <x v="12"/>
    <s v="Nipissing-Temiskaming"/>
  </r>
  <r>
    <n v="11593"/>
    <x v="480"/>
    <x v="4"/>
    <n v="8"/>
    <n v="4"/>
    <x v="0"/>
    <x v="0"/>
    <s v="North"/>
    <x v="12"/>
    <s v="Nipissing-Temiskaming"/>
  </r>
  <r>
    <n v="11594"/>
    <x v="480"/>
    <x v="5"/>
    <n v="3"/>
    <n v="0"/>
    <x v="0"/>
    <x v="0"/>
    <s v="North"/>
    <x v="12"/>
    <s v="Nipissing-Temiskaming"/>
  </r>
  <r>
    <n v="11595"/>
    <x v="480"/>
    <x v="6"/>
    <n v="3"/>
    <n v="0"/>
    <x v="0"/>
    <x v="0"/>
    <s v="North"/>
    <x v="12"/>
    <s v="Nipissing-Temiskaming"/>
  </r>
  <r>
    <n v="11596"/>
    <x v="480"/>
    <x v="7"/>
    <n v="3"/>
    <n v="1"/>
    <x v="0"/>
    <x v="0"/>
    <s v="North"/>
    <x v="12"/>
    <s v="Nipissing-Temiskaming"/>
  </r>
  <r>
    <n v="11597"/>
    <x v="480"/>
    <x v="9"/>
    <n v="4"/>
    <n v="0"/>
    <x v="0"/>
    <x v="0"/>
    <s v="North"/>
    <x v="12"/>
    <s v="Nipissing-Temiskaming"/>
  </r>
  <r>
    <n v="11598"/>
    <x v="480"/>
    <x v="10"/>
    <n v="1"/>
    <n v="1"/>
    <x v="0"/>
    <x v="0"/>
    <s v="North"/>
    <x v="12"/>
    <s v="Nipissing-Temiskaming"/>
  </r>
  <r>
    <n v="11599"/>
    <x v="480"/>
    <x v="11"/>
    <n v="1"/>
    <n v="0"/>
    <x v="0"/>
    <x v="0"/>
    <s v="North"/>
    <x v="12"/>
    <s v="Nipissing-Temiskaming"/>
  </r>
  <r>
    <n v="11600"/>
    <x v="480"/>
    <x v="12"/>
    <n v="3"/>
    <n v="2"/>
    <x v="0"/>
    <x v="0"/>
    <s v="North"/>
    <x v="12"/>
    <s v="Nipissing-Temiskaming"/>
  </r>
  <r>
    <n v="11601"/>
    <x v="480"/>
    <x v="13"/>
    <n v="2"/>
    <n v="0"/>
    <x v="0"/>
    <x v="0"/>
    <s v="North"/>
    <x v="12"/>
    <s v="Nipissing-Temiskaming"/>
  </r>
  <r>
    <n v="11602"/>
    <x v="480"/>
    <x v="14"/>
    <n v="8"/>
    <n v="0"/>
    <x v="0"/>
    <x v="0"/>
    <s v="North"/>
    <x v="12"/>
    <s v="Nipissing-Temiskaming"/>
  </r>
  <r>
    <n v="11603"/>
    <x v="480"/>
    <x v="15"/>
    <n v="9"/>
    <n v="1"/>
    <x v="0"/>
    <x v="0"/>
    <s v="North"/>
    <x v="12"/>
    <s v="Nipissing-Temiskaming"/>
  </r>
  <r>
    <n v="11604"/>
    <x v="480"/>
    <x v="16"/>
    <n v="3"/>
    <n v="5"/>
    <x v="0"/>
    <x v="0"/>
    <s v="North"/>
    <x v="12"/>
    <s v="Nipissing-Temiskaming"/>
  </r>
  <r>
    <n v="11605"/>
    <x v="480"/>
    <x v="17"/>
    <n v="7"/>
    <n v="1"/>
    <x v="0"/>
    <x v="0"/>
    <s v="North"/>
    <x v="12"/>
    <s v="Nipissing-Temiskaming"/>
  </r>
  <r>
    <n v="11606"/>
    <x v="480"/>
    <x v="18"/>
    <n v="10"/>
    <n v="0"/>
    <x v="0"/>
    <x v="0"/>
    <s v="North"/>
    <x v="12"/>
    <s v="Nipissing-Temiskaming"/>
  </r>
  <r>
    <n v="11607"/>
    <x v="480"/>
    <x v="19"/>
    <n v="10"/>
    <n v="3"/>
    <x v="0"/>
    <x v="0"/>
    <s v="North"/>
    <x v="12"/>
    <s v="Nipissing-Temiskaming"/>
  </r>
  <r>
    <n v="11608"/>
    <x v="480"/>
    <x v="20"/>
    <n v="17"/>
    <n v="1"/>
    <x v="0"/>
    <x v="0"/>
    <s v="North"/>
    <x v="12"/>
    <s v="Nipissing-Temiskaming"/>
  </r>
  <r>
    <n v="11609"/>
    <x v="480"/>
    <x v="21"/>
    <n v="17"/>
    <n v="0"/>
    <x v="0"/>
    <x v="0"/>
    <s v="North"/>
    <x v="12"/>
    <s v="Nipissing-Temiskaming"/>
  </r>
  <r>
    <n v="11610"/>
    <x v="480"/>
    <x v="22"/>
    <n v="9"/>
    <n v="1"/>
    <x v="0"/>
    <x v="0"/>
    <s v="North"/>
    <x v="12"/>
    <s v="Nipissing-Temiskaming"/>
  </r>
  <r>
    <n v="11611"/>
    <x v="480"/>
    <x v="23"/>
    <n v="16"/>
    <n v="2"/>
    <x v="0"/>
    <x v="0"/>
    <s v="North"/>
    <x v="12"/>
    <s v="Nipissing-Temiskaming"/>
  </r>
  <r>
    <n v="11612"/>
    <x v="481"/>
    <x v="0"/>
    <n v="23"/>
    <n v="2"/>
    <x v="0"/>
    <x v="0"/>
    <s v="North"/>
    <x v="12"/>
    <s v="Nipissing-Temiskaming"/>
  </r>
  <r>
    <n v="11613"/>
    <x v="481"/>
    <x v="1"/>
    <n v="13"/>
    <n v="1"/>
    <x v="0"/>
    <x v="0"/>
    <s v="North"/>
    <x v="12"/>
    <s v="Nipissing-Temiskaming"/>
  </r>
  <r>
    <n v="11614"/>
    <x v="481"/>
    <x v="2"/>
    <n v="44"/>
    <n v="3"/>
    <x v="0"/>
    <x v="0"/>
    <s v="North"/>
    <x v="12"/>
    <s v="Nipissing-Temiskaming"/>
  </r>
  <r>
    <n v="11615"/>
    <x v="481"/>
    <x v="3"/>
    <n v="16"/>
    <n v="0"/>
    <x v="0"/>
    <x v="0"/>
    <s v="North"/>
    <x v="12"/>
    <s v="Nipissing-Temiskaming"/>
  </r>
  <r>
    <n v="11616"/>
    <x v="481"/>
    <x v="4"/>
    <n v="11"/>
    <n v="2"/>
    <x v="0"/>
    <x v="0"/>
    <s v="North"/>
    <x v="12"/>
    <s v="Nipissing-Temiskaming"/>
  </r>
  <r>
    <n v="11617"/>
    <x v="481"/>
    <x v="5"/>
    <n v="7"/>
    <n v="1"/>
    <x v="0"/>
    <x v="0"/>
    <s v="North"/>
    <x v="12"/>
    <s v="Nipissing-Temiskaming"/>
  </r>
  <r>
    <n v="11618"/>
    <x v="481"/>
    <x v="6"/>
    <n v="8"/>
    <n v="1"/>
    <x v="0"/>
    <x v="0"/>
    <s v="North"/>
    <x v="12"/>
    <s v="Nipissing-Temiskaming"/>
  </r>
  <r>
    <n v="11619"/>
    <x v="481"/>
    <x v="7"/>
    <n v="1"/>
    <n v="0"/>
    <x v="0"/>
    <x v="0"/>
    <s v="North"/>
    <x v="12"/>
    <s v="Nipissing-Temiskaming"/>
  </r>
  <r>
    <n v="11620"/>
    <x v="481"/>
    <x v="8"/>
    <n v="4"/>
    <n v="0"/>
    <x v="0"/>
    <x v="0"/>
    <s v="North"/>
    <x v="12"/>
    <s v="Nipissing-Temiskaming"/>
  </r>
  <r>
    <n v="11621"/>
    <x v="481"/>
    <x v="9"/>
    <n v="3"/>
    <n v="0"/>
    <x v="0"/>
    <x v="0"/>
    <s v="North"/>
    <x v="12"/>
    <s v="Nipissing-Temiskaming"/>
  </r>
  <r>
    <n v="11622"/>
    <x v="481"/>
    <x v="11"/>
    <n v="1"/>
    <n v="1"/>
    <x v="0"/>
    <x v="0"/>
    <s v="North"/>
    <x v="12"/>
    <s v="Nipissing-Temiskaming"/>
  </r>
  <r>
    <n v="11623"/>
    <x v="481"/>
    <x v="12"/>
    <n v="2"/>
    <n v="1"/>
    <x v="0"/>
    <x v="0"/>
    <s v="North"/>
    <x v="12"/>
    <s v="Nipissing-Temiskaming"/>
  </r>
  <r>
    <n v="11624"/>
    <x v="481"/>
    <x v="13"/>
    <n v="5"/>
    <n v="0"/>
    <x v="0"/>
    <x v="0"/>
    <s v="North"/>
    <x v="12"/>
    <s v="Nipissing-Temiskaming"/>
  </r>
  <r>
    <n v="11625"/>
    <x v="481"/>
    <x v="14"/>
    <n v="10"/>
    <n v="1"/>
    <x v="0"/>
    <x v="0"/>
    <s v="North"/>
    <x v="12"/>
    <s v="Nipissing-Temiskaming"/>
  </r>
  <r>
    <n v="11626"/>
    <x v="481"/>
    <x v="15"/>
    <n v="9"/>
    <n v="0"/>
    <x v="0"/>
    <x v="0"/>
    <s v="North"/>
    <x v="12"/>
    <s v="Nipissing-Temiskaming"/>
  </r>
  <r>
    <n v="11627"/>
    <x v="481"/>
    <x v="16"/>
    <n v="10"/>
    <n v="0"/>
    <x v="0"/>
    <x v="0"/>
    <s v="North"/>
    <x v="12"/>
    <s v="Nipissing-Temiskaming"/>
  </r>
  <r>
    <n v="11628"/>
    <x v="481"/>
    <x v="17"/>
    <n v="22"/>
    <n v="1"/>
    <x v="0"/>
    <x v="0"/>
    <s v="North"/>
    <x v="12"/>
    <s v="Nipissing-Temiskaming"/>
  </r>
  <r>
    <n v="11629"/>
    <x v="481"/>
    <x v="18"/>
    <n v="24"/>
    <n v="1"/>
    <x v="0"/>
    <x v="0"/>
    <s v="North"/>
    <x v="12"/>
    <s v="Nipissing-Temiskaming"/>
  </r>
  <r>
    <n v="11630"/>
    <x v="481"/>
    <x v="19"/>
    <n v="7"/>
    <n v="1"/>
    <x v="0"/>
    <x v="0"/>
    <s v="North"/>
    <x v="12"/>
    <s v="Nipissing-Temiskaming"/>
  </r>
  <r>
    <n v="11631"/>
    <x v="481"/>
    <x v="20"/>
    <n v="9"/>
    <n v="0"/>
    <x v="0"/>
    <x v="0"/>
    <s v="North"/>
    <x v="12"/>
    <s v="Nipissing-Temiskaming"/>
  </r>
  <r>
    <n v="11632"/>
    <x v="481"/>
    <x v="21"/>
    <n v="8"/>
    <n v="1"/>
    <x v="0"/>
    <x v="0"/>
    <s v="North"/>
    <x v="12"/>
    <s v="Nipissing-Temiskaming"/>
  </r>
  <r>
    <n v="11633"/>
    <x v="481"/>
    <x v="22"/>
    <n v="10"/>
    <n v="0"/>
    <x v="0"/>
    <x v="0"/>
    <s v="North"/>
    <x v="12"/>
    <s v="Nipissing-Temiskaming"/>
  </r>
  <r>
    <n v="11634"/>
    <x v="481"/>
    <x v="23"/>
    <n v="14"/>
    <n v="2"/>
    <x v="0"/>
    <x v="0"/>
    <s v="North"/>
    <x v="12"/>
    <s v="Nipissing-Temiskaming"/>
  </r>
  <r>
    <n v="11635"/>
    <x v="482"/>
    <x v="0"/>
    <n v="47"/>
    <n v="6"/>
    <x v="0"/>
    <x v="0"/>
    <s v="North"/>
    <x v="12"/>
    <s v="Sudbury-Manitoulin-Parry Sound"/>
  </r>
  <r>
    <n v="11636"/>
    <x v="482"/>
    <x v="1"/>
    <n v="45"/>
    <n v="6"/>
    <x v="0"/>
    <x v="0"/>
    <s v="North"/>
    <x v="12"/>
    <s v="Sudbury-Manitoulin-Parry Sound"/>
  </r>
  <r>
    <n v="11637"/>
    <x v="482"/>
    <x v="2"/>
    <n v="40"/>
    <n v="9"/>
    <x v="0"/>
    <x v="0"/>
    <s v="North"/>
    <x v="12"/>
    <s v="Sudbury-Manitoulin-Parry Sound"/>
  </r>
  <r>
    <n v="11638"/>
    <x v="482"/>
    <x v="3"/>
    <n v="48"/>
    <n v="5"/>
    <x v="0"/>
    <x v="0"/>
    <s v="North"/>
    <x v="12"/>
    <s v="Sudbury-Manitoulin-Parry Sound"/>
  </r>
  <r>
    <n v="11639"/>
    <x v="482"/>
    <x v="4"/>
    <n v="19"/>
    <n v="25"/>
    <x v="0"/>
    <x v="0"/>
    <s v="North"/>
    <x v="12"/>
    <s v="Sudbury-Manitoulin-Parry Sound"/>
  </r>
  <r>
    <n v="11640"/>
    <x v="482"/>
    <x v="5"/>
    <n v="18"/>
    <n v="7"/>
    <x v="0"/>
    <x v="0"/>
    <s v="North"/>
    <x v="12"/>
    <s v="Sudbury-Manitoulin-Parry Sound"/>
  </r>
  <r>
    <n v="11641"/>
    <x v="482"/>
    <x v="6"/>
    <n v="13"/>
    <n v="2"/>
    <x v="0"/>
    <x v="0"/>
    <s v="North"/>
    <x v="12"/>
    <s v="Sudbury-Manitoulin-Parry Sound"/>
  </r>
  <r>
    <n v="11642"/>
    <x v="482"/>
    <x v="7"/>
    <n v="10"/>
    <n v="0"/>
    <x v="0"/>
    <x v="0"/>
    <s v="North"/>
    <x v="12"/>
    <s v="Sudbury-Manitoulin-Parry Sound"/>
  </r>
  <r>
    <n v="11643"/>
    <x v="482"/>
    <x v="8"/>
    <n v="10"/>
    <n v="0"/>
    <x v="0"/>
    <x v="0"/>
    <s v="North"/>
    <x v="12"/>
    <s v="Sudbury-Manitoulin-Parry Sound"/>
  </r>
  <r>
    <n v="11644"/>
    <x v="482"/>
    <x v="9"/>
    <n v="9"/>
    <n v="4"/>
    <x v="0"/>
    <x v="0"/>
    <s v="North"/>
    <x v="12"/>
    <s v="Sudbury-Manitoulin-Parry Sound"/>
  </r>
  <r>
    <n v="11645"/>
    <x v="482"/>
    <x v="10"/>
    <n v="8"/>
    <n v="0"/>
    <x v="0"/>
    <x v="0"/>
    <s v="North"/>
    <x v="12"/>
    <s v="Sudbury-Manitoulin-Parry Sound"/>
  </r>
  <r>
    <n v="11646"/>
    <x v="482"/>
    <x v="11"/>
    <n v="18"/>
    <n v="3"/>
    <x v="0"/>
    <x v="0"/>
    <s v="North"/>
    <x v="12"/>
    <s v="Sudbury-Manitoulin-Parry Sound"/>
  </r>
  <r>
    <n v="11647"/>
    <x v="482"/>
    <x v="12"/>
    <n v="10"/>
    <n v="2"/>
    <x v="0"/>
    <x v="0"/>
    <s v="North"/>
    <x v="12"/>
    <s v="Sudbury-Manitoulin-Parry Sound"/>
  </r>
  <r>
    <n v="11648"/>
    <x v="482"/>
    <x v="13"/>
    <n v="23"/>
    <n v="4"/>
    <x v="0"/>
    <x v="0"/>
    <s v="North"/>
    <x v="12"/>
    <s v="Sudbury-Manitoulin-Parry Sound"/>
  </r>
  <r>
    <n v="11649"/>
    <x v="482"/>
    <x v="14"/>
    <n v="46"/>
    <n v="10"/>
    <x v="0"/>
    <x v="0"/>
    <s v="North"/>
    <x v="12"/>
    <s v="Sudbury-Manitoulin-Parry Sound"/>
  </r>
  <r>
    <n v="11650"/>
    <x v="482"/>
    <x v="15"/>
    <n v="23"/>
    <n v="3"/>
    <x v="0"/>
    <x v="0"/>
    <s v="North"/>
    <x v="12"/>
    <s v="Sudbury-Manitoulin-Parry Sound"/>
  </r>
  <r>
    <n v="11651"/>
    <x v="482"/>
    <x v="16"/>
    <n v="34"/>
    <n v="4"/>
    <x v="0"/>
    <x v="0"/>
    <s v="North"/>
    <x v="12"/>
    <s v="Sudbury-Manitoulin-Parry Sound"/>
  </r>
  <r>
    <n v="11652"/>
    <x v="482"/>
    <x v="17"/>
    <n v="23"/>
    <n v="7"/>
    <x v="0"/>
    <x v="0"/>
    <s v="North"/>
    <x v="12"/>
    <s v="Sudbury-Manitoulin-Parry Sound"/>
  </r>
  <r>
    <n v="11653"/>
    <x v="482"/>
    <x v="18"/>
    <n v="35"/>
    <n v="20"/>
    <x v="0"/>
    <x v="0"/>
    <s v="North"/>
    <x v="12"/>
    <s v="Sudbury-Manitoulin-Parry Sound"/>
  </r>
  <r>
    <n v="11654"/>
    <x v="482"/>
    <x v="19"/>
    <n v="70"/>
    <n v="16"/>
    <x v="0"/>
    <x v="0"/>
    <s v="North"/>
    <x v="12"/>
    <s v="Sudbury-Manitoulin-Parry Sound"/>
  </r>
  <r>
    <n v="11655"/>
    <x v="482"/>
    <x v="20"/>
    <n v="74"/>
    <n v="5"/>
    <x v="0"/>
    <x v="0"/>
    <s v="North"/>
    <x v="12"/>
    <s v="Sudbury-Manitoulin-Parry Sound"/>
  </r>
  <r>
    <n v="11656"/>
    <x v="482"/>
    <x v="21"/>
    <n v="34"/>
    <n v="5"/>
    <x v="0"/>
    <x v="0"/>
    <s v="North"/>
    <x v="12"/>
    <s v="Sudbury-Manitoulin-Parry Sound"/>
  </r>
  <r>
    <n v="11657"/>
    <x v="482"/>
    <x v="22"/>
    <n v="31"/>
    <n v="2"/>
    <x v="0"/>
    <x v="0"/>
    <s v="North"/>
    <x v="12"/>
    <s v="Sudbury-Manitoulin-Parry Sound"/>
  </r>
  <r>
    <n v="11658"/>
    <x v="482"/>
    <x v="23"/>
    <n v="45"/>
    <n v="4"/>
    <x v="0"/>
    <x v="0"/>
    <s v="North"/>
    <x v="12"/>
    <s v="Sudbury-Manitoulin-Parry Sound"/>
  </r>
  <r>
    <n v="11659"/>
    <x v="483"/>
    <x v="0"/>
    <n v="42"/>
    <n v="0"/>
    <x v="0"/>
    <x v="0"/>
    <s v="North"/>
    <x v="12"/>
    <s v="Sudbury-Manitoulin-Parry Sound"/>
  </r>
  <r>
    <n v="11660"/>
    <x v="483"/>
    <x v="1"/>
    <n v="24"/>
    <n v="0"/>
    <x v="0"/>
    <x v="0"/>
    <s v="North"/>
    <x v="12"/>
    <s v="Sudbury-Manitoulin-Parry Sound"/>
  </r>
  <r>
    <n v="11661"/>
    <x v="483"/>
    <x v="2"/>
    <n v="23"/>
    <n v="2"/>
    <x v="0"/>
    <x v="0"/>
    <s v="North"/>
    <x v="12"/>
    <s v="Sudbury-Manitoulin-Parry Sound"/>
  </r>
  <r>
    <n v="11662"/>
    <x v="483"/>
    <x v="3"/>
    <n v="24"/>
    <n v="2"/>
    <x v="0"/>
    <x v="0"/>
    <s v="North"/>
    <x v="12"/>
    <s v="Sudbury-Manitoulin-Parry Sound"/>
  </r>
  <r>
    <n v="11663"/>
    <x v="483"/>
    <x v="4"/>
    <n v="22"/>
    <n v="2"/>
    <x v="0"/>
    <x v="0"/>
    <s v="North"/>
    <x v="12"/>
    <s v="Sudbury-Manitoulin-Parry Sound"/>
  </r>
  <r>
    <n v="11664"/>
    <x v="483"/>
    <x v="5"/>
    <n v="7"/>
    <n v="0"/>
    <x v="0"/>
    <x v="0"/>
    <s v="North"/>
    <x v="12"/>
    <s v="Sudbury-Manitoulin-Parry Sound"/>
  </r>
  <r>
    <n v="11665"/>
    <x v="483"/>
    <x v="6"/>
    <n v="3"/>
    <n v="0"/>
    <x v="0"/>
    <x v="0"/>
    <s v="North"/>
    <x v="12"/>
    <s v="Sudbury-Manitoulin-Parry Sound"/>
  </r>
  <r>
    <n v="11666"/>
    <x v="483"/>
    <x v="7"/>
    <n v="7"/>
    <n v="3"/>
    <x v="0"/>
    <x v="0"/>
    <s v="North"/>
    <x v="12"/>
    <s v="Sudbury-Manitoulin-Parry Sound"/>
  </r>
  <r>
    <n v="11667"/>
    <x v="483"/>
    <x v="8"/>
    <n v="8"/>
    <n v="0"/>
    <x v="0"/>
    <x v="0"/>
    <s v="North"/>
    <x v="12"/>
    <s v="Sudbury-Manitoulin-Parry Sound"/>
  </r>
  <r>
    <n v="11668"/>
    <x v="483"/>
    <x v="9"/>
    <n v="9"/>
    <n v="1"/>
    <x v="0"/>
    <x v="0"/>
    <s v="North"/>
    <x v="12"/>
    <s v="Sudbury-Manitoulin-Parry Sound"/>
  </r>
  <r>
    <n v="11669"/>
    <x v="483"/>
    <x v="10"/>
    <n v="7"/>
    <n v="1"/>
    <x v="0"/>
    <x v="0"/>
    <s v="North"/>
    <x v="12"/>
    <s v="Sudbury-Manitoulin-Parry Sound"/>
  </r>
  <r>
    <n v="11670"/>
    <x v="483"/>
    <x v="11"/>
    <n v="12"/>
    <n v="1"/>
    <x v="0"/>
    <x v="0"/>
    <s v="North"/>
    <x v="12"/>
    <s v="Sudbury-Manitoulin-Parry Sound"/>
  </r>
  <r>
    <n v="11671"/>
    <x v="483"/>
    <x v="12"/>
    <n v="8"/>
    <n v="0"/>
    <x v="0"/>
    <x v="0"/>
    <s v="North"/>
    <x v="12"/>
    <s v="Sudbury-Manitoulin-Parry Sound"/>
  </r>
  <r>
    <n v="11672"/>
    <x v="483"/>
    <x v="13"/>
    <n v="16"/>
    <n v="4"/>
    <x v="0"/>
    <x v="0"/>
    <s v="North"/>
    <x v="12"/>
    <s v="Sudbury-Manitoulin-Parry Sound"/>
  </r>
  <r>
    <n v="11673"/>
    <x v="483"/>
    <x v="14"/>
    <n v="23"/>
    <n v="0"/>
    <x v="0"/>
    <x v="0"/>
    <s v="North"/>
    <x v="12"/>
    <s v="Sudbury-Manitoulin-Parry Sound"/>
  </r>
  <r>
    <n v="11674"/>
    <x v="483"/>
    <x v="15"/>
    <n v="19"/>
    <n v="2"/>
    <x v="0"/>
    <x v="0"/>
    <s v="North"/>
    <x v="12"/>
    <s v="Sudbury-Manitoulin-Parry Sound"/>
  </r>
  <r>
    <n v="11675"/>
    <x v="483"/>
    <x v="16"/>
    <n v="15"/>
    <n v="2"/>
    <x v="0"/>
    <x v="0"/>
    <s v="North"/>
    <x v="12"/>
    <s v="Sudbury-Manitoulin-Parry Sound"/>
  </r>
  <r>
    <n v="11676"/>
    <x v="483"/>
    <x v="17"/>
    <n v="18"/>
    <n v="1"/>
    <x v="0"/>
    <x v="0"/>
    <s v="North"/>
    <x v="12"/>
    <s v="Sudbury-Manitoulin-Parry Sound"/>
  </r>
  <r>
    <n v="11677"/>
    <x v="483"/>
    <x v="18"/>
    <n v="15"/>
    <n v="2"/>
    <x v="0"/>
    <x v="0"/>
    <s v="North"/>
    <x v="12"/>
    <s v="Sudbury-Manitoulin-Parry Sound"/>
  </r>
  <r>
    <n v="11678"/>
    <x v="483"/>
    <x v="19"/>
    <n v="15"/>
    <n v="1"/>
    <x v="0"/>
    <x v="0"/>
    <s v="North"/>
    <x v="12"/>
    <s v="Sudbury-Manitoulin-Parry Sound"/>
  </r>
  <r>
    <n v="11679"/>
    <x v="483"/>
    <x v="20"/>
    <n v="21"/>
    <n v="1"/>
    <x v="0"/>
    <x v="0"/>
    <s v="North"/>
    <x v="12"/>
    <s v="Sudbury-Manitoulin-Parry Sound"/>
  </r>
  <r>
    <n v="11680"/>
    <x v="483"/>
    <x v="21"/>
    <n v="19"/>
    <n v="0"/>
    <x v="0"/>
    <x v="0"/>
    <s v="North"/>
    <x v="12"/>
    <s v="Sudbury-Manitoulin-Parry Sound"/>
  </r>
  <r>
    <n v="11681"/>
    <x v="483"/>
    <x v="22"/>
    <n v="23"/>
    <n v="2"/>
    <x v="0"/>
    <x v="0"/>
    <s v="North"/>
    <x v="12"/>
    <s v="Sudbury-Manitoulin-Parry Sound"/>
  </r>
  <r>
    <n v="11682"/>
    <x v="483"/>
    <x v="23"/>
    <n v="18"/>
    <n v="1"/>
    <x v="0"/>
    <x v="0"/>
    <s v="North"/>
    <x v="12"/>
    <s v="Sudbury-Manitoulin-Parry Sound"/>
  </r>
  <r>
    <n v="11683"/>
    <x v="484"/>
    <x v="0"/>
    <n v="33"/>
    <n v="1"/>
    <x v="0"/>
    <x v="0"/>
    <s v="North"/>
    <x v="12"/>
    <s v="Sudbury-Manitoulin-Parry Sound"/>
  </r>
  <r>
    <n v="11684"/>
    <x v="484"/>
    <x v="1"/>
    <n v="39"/>
    <n v="1"/>
    <x v="0"/>
    <x v="0"/>
    <s v="North"/>
    <x v="12"/>
    <s v="Sudbury-Manitoulin-Parry Sound"/>
  </r>
  <r>
    <n v="11685"/>
    <x v="484"/>
    <x v="2"/>
    <n v="28"/>
    <n v="2"/>
    <x v="0"/>
    <x v="0"/>
    <s v="North"/>
    <x v="12"/>
    <s v="Sudbury-Manitoulin-Parry Sound"/>
  </r>
  <r>
    <n v="11686"/>
    <x v="484"/>
    <x v="3"/>
    <n v="30"/>
    <n v="0"/>
    <x v="0"/>
    <x v="0"/>
    <s v="North"/>
    <x v="12"/>
    <s v="Sudbury-Manitoulin-Parry Sound"/>
  </r>
  <r>
    <n v="11687"/>
    <x v="484"/>
    <x v="4"/>
    <n v="15"/>
    <n v="1"/>
    <x v="0"/>
    <x v="0"/>
    <s v="North"/>
    <x v="12"/>
    <s v="Sudbury-Manitoulin-Parry Sound"/>
  </r>
  <r>
    <n v="11688"/>
    <x v="484"/>
    <x v="5"/>
    <n v="18"/>
    <n v="1"/>
    <x v="0"/>
    <x v="0"/>
    <s v="North"/>
    <x v="12"/>
    <s v="Sudbury-Manitoulin-Parry Sound"/>
  </r>
  <r>
    <n v="11689"/>
    <x v="484"/>
    <x v="6"/>
    <n v="10"/>
    <n v="0"/>
    <x v="0"/>
    <x v="0"/>
    <s v="North"/>
    <x v="12"/>
    <s v="Sudbury-Manitoulin-Parry Sound"/>
  </r>
  <r>
    <n v="11690"/>
    <x v="484"/>
    <x v="7"/>
    <n v="5"/>
    <n v="0"/>
    <x v="0"/>
    <x v="0"/>
    <s v="North"/>
    <x v="12"/>
    <s v="Sudbury-Manitoulin-Parry Sound"/>
  </r>
  <r>
    <n v="11691"/>
    <x v="484"/>
    <x v="8"/>
    <n v="3"/>
    <n v="0"/>
    <x v="0"/>
    <x v="0"/>
    <s v="North"/>
    <x v="12"/>
    <s v="Sudbury-Manitoulin-Parry Sound"/>
  </r>
  <r>
    <n v="11692"/>
    <x v="484"/>
    <x v="9"/>
    <n v="5"/>
    <n v="0"/>
    <x v="0"/>
    <x v="0"/>
    <s v="North"/>
    <x v="12"/>
    <s v="Sudbury-Manitoulin-Parry Sound"/>
  </r>
  <r>
    <n v="11693"/>
    <x v="484"/>
    <x v="10"/>
    <n v="6"/>
    <n v="3"/>
    <x v="0"/>
    <x v="0"/>
    <s v="North"/>
    <x v="12"/>
    <s v="Sudbury-Manitoulin-Parry Sound"/>
  </r>
  <r>
    <n v="11694"/>
    <x v="484"/>
    <x v="11"/>
    <n v="7"/>
    <n v="1"/>
    <x v="0"/>
    <x v="0"/>
    <s v="North"/>
    <x v="12"/>
    <s v="Sudbury-Manitoulin-Parry Sound"/>
  </r>
  <r>
    <n v="11695"/>
    <x v="484"/>
    <x v="12"/>
    <n v="14"/>
    <n v="0"/>
    <x v="0"/>
    <x v="0"/>
    <s v="North"/>
    <x v="12"/>
    <s v="Sudbury-Manitoulin-Parry Sound"/>
  </r>
  <r>
    <n v="11696"/>
    <x v="484"/>
    <x v="13"/>
    <n v="15"/>
    <n v="0"/>
    <x v="0"/>
    <x v="0"/>
    <s v="North"/>
    <x v="12"/>
    <s v="Sudbury-Manitoulin-Parry Sound"/>
  </r>
  <r>
    <n v="11697"/>
    <x v="484"/>
    <x v="14"/>
    <n v="24"/>
    <n v="2"/>
    <x v="0"/>
    <x v="0"/>
    <s v="North"/>
    <x v="12"/>
    <s v="Sudbury-Manitoulin-Parry Sound"/>
  </r>
  <r>
    <n v="11698"/>
    <x v="484"/>
    <x v="15"/>
    <n v="20"/>
    <n v="0"/>
    <x v="0"/>
    <x v="0"/>
    <s v="North"/>
    <x v="12"/>
    <s v="Sudbury-Manitoulin-Parry Sound"/>
  </r>
  <r>
    <n v="11699"/>
    <x v="484"/>
    <x v="16"/>
    <n v="20"/>
    <n v="2"/>
    <x v="0"/>
    <x v="0"/>
    <s v="North"/>
    <x v="12"/>
    <s v="Sudbury-Manitoulin-Parry Sound"/>
  </r>
  <r>
    <n v="11700"/>
    <x v="484"/>
    <x v="17"/>
    <n v="19"/>
    <n v="0"/>
    <x v="0"/>
    <x v="0"/>
    <s v="North"/>
    <x v="12"/>
    <s v="Sudbury-Manitoulin-Parry Sound"/>
  </r>
  <r>
    <n v="11701"/>
    <x v="484"/>
    <x v="18"/>
    <n v="15"/>
    <n v="0"/>
    <x v="0"/>
    <x v="0"/>
    <s v="North"/>
    <x v="12"/>
    <s v="Sudbury-Manitoulin-Parry Sound"/>
  </r>
  <r>
    <n v="11702"/>
    <x v="484"/>
    <x v="19"/>
    <n v="17"/>
    <n v="1"/>
    <x v="0"/>
    <x v="0"/>
    <s v="North"/>
    <x v="12"/>
    <s v="Sudbury-Manitoulin-Parry Sound"/>
  </r>
  <r>
    <n v="11703"/>
    <x v="484"/>
    <x v="20"/>
    <n v="11"/>
    <n v="2"/>
    <x v="0"/>
    <x v="0"/>
    <s v="North"/>
    <x v="12"/>
    <s v="Sudbury-Manitoulin-Parry Sound"/>
  </r>
  <r>
    <n v="11704"/>
    <x v="484"/>
    <x v="21"/>
    <n v="13"/>
    <n v="1"/>
    <x v="0"/>
    <x v="0"/>
    <s v="North"/>
    <x v="12"/>
    <s v="Sudbury-Manitoulin-Parry Sound"/>
  </r>
  <r>
    <n v="11705"/>
    <x v="484"/>
    <x v="22"/>
    <n v="19"/>
    <n v="0"/>
    <x v="0"/>
    <x v="0"/>
    <s v="North"/>
    <x v="12"/>
    <s v="Sudbury-Manitoulin-Parry Sound"/>
  </r>
  <r>
    <n v="11706"/>
    <x v="484"/>
    <x v="23"/>
    <n v="22"/>
    <n v="6"/>
    <x v="0"/>
    <x v="0"/>
    <s v="North"/>
    <x v="12"/>
    <s v="Sudbury-Manitoulin-Parry Sound"/>
  </r>
  <r>
    <n v="11707"/>
    <x v="485"/>
    <x v="0"/>
    <n v="97"/>
    <n v="4"/>
    <x v="0"/>
    <x v="0"/>
    <s v="North"/>
    <x v="12"/>
    <s v="Sudbury-Manitoulin-Parry Sound"/>
  </r>
  <r>
    <n v="11708"/>
    <x v="485"/>
    <x v="1"/>
    <n v="77"/>
    <n v="8"/>
    <x v="0"/>
    <x v="0"/>
    <s v="North"/>
    <x v="12"/>
    <s v="Sudbury-Manitoulin-Parry Sound"/>
  </r>
  <r>
    <n v="11709"/>
    <x v="485"/>
    <x v="2"/>
    <n v="69"/>
    <n v="6"/>
    <x v="0"/>
    <x v="0"/>
    <s v="North"/>
    <x v="12"/>
    <s v="Sudbury-Manitoulin-Parry Sound"/>
  </r>
  <r>
    <n v="11710"/>
    <x v="485"/>
    <x v="3"/>
    <n v="67"/>
    <n v="17"/>
    <x v="0"/>
    <x v="0"/>
    <s v="North"/>
    <x v="12"/>
    <s v="Sudbury-Manitoulin-Parry Sound"/>
  </r>
  <r>
    <n v="11711"/>
    <x v="485"/>
    <x v="4"/>
    <n v="49"/>
    <n v="1"/>
    <x v="0"/>
    <x v="0"/>
    <s v="North"/>
    <x v="12"/>
    <s v="Sudbury-Manitoulin-Parry Sound"/>
  </r>
  <r>
    <n v="11712"/>
    <x v="485"/>
    <x v="5"/>
    <n v="17"/>
    <n v="4"/>
    <x v="0"/>
    <x v="0"/>
    <s v="North"/>
    <x v="12"/>
    <s v="Sudbury-Manitoulin-Parry Sound"/>
  </r>
  <r>
    <n v="11713"/>
    <x v="485"/>
    <x v="6"/>
    <n v="17"/>
    <n v="5"/>
    <x v="0"/>
    <x v="0"/>
    <s v="North"/>
    <x v="12"/>
    <s v="Sudbury-Manitoulin-Parry Sound"/>
  </r>
  <r>
    <n v="11714"/>
    <x v="485"/>
    <x v="7"/>
    <n v="18"/>
    <n v="3"/>
    <x v="0"/>
    <x v="0"/>
    <s v="North"/>
    <x v="12"/>
    <s v="Sudbury-Manitoulin-Parry Sound"/>
  </r>
  <r>
    <n v="11715"/>
    <x v="485"/>
    <x v="8"/>
    <n v="19"/>
    <n v="7"/>
    <x v="0"/>
    <x v="0"/>
    <s v="North"/>
    <x v="12"/>
    <s v="Sudbury-Manitoulin-Parry Sound"/>
  </r>
  <r>
    <n v="11716"/>
    <x v="485"/>
    <x v="9"/>
    <n v="14"/>
    <n v="2"/>
    <x v="0"/>
    <x v="0"/>
    <s v="North"/>
    <x v="12"/>
    <s v="Sudbury-Manitoulin-Parry Sound"/>
  </r>
  <r>
    <n v="11717"/>
    <x v="485"/>
    <x v="10"/>
    <n v="16"/>
    <n v="2"/>
    <x v="0"/>
    <x v="0"/>
    <s v="North"/>
    <x v="12"/>
    <s v="Sudbury-Manitoulin-Parry Sound"/>
  </r>
  <r>
    <n v="11718"/>
    <x v="485"/>
    <x v="11"/>
    <n v="31"/>
    <n v="3"/>
    <x v="0"/>
    <x v="0"/>
    <s v="North"/>
    <x v="12"/>
    <s v="Sudbury-Manitoulin-Parry Sound"/>
  </r>
  <r>
    <n v="11719"/>
    <x v="485"/>
    <x v="12"/>
    <n v="33"/>
    <n v="4"/>
    <x v="0"/>
    <x v="0"/>
    <s v="North"/>
    <x v="12"/>
    <s v="Sudbury-Manitoulin-Parry Sound"/>
  </r>
  <r>
    <n v="11720"/>
    <x v="485"/>
    <x v="13"/>
    <n v="30"/>
    <n v="2"/>
    <x v="0"/>
    <x v="0"/>
    <s v="North"/>
    <x v="12"/>
    <s v="Sudbury-Manitoulin-Parry Sound"/>
  </r>
  <r>
    <n v="11721"/>
    <x v="485"/>
    <x v="14"/>
    <n v="56"/>
    <n v="13"/>
    <x v="0"/>
    <x v="0"/>
    <s v="North"/>
    <x v="12"/>
    <s v="Sudbury-Manitoulin-Parry Sound"/>
  </r>
  <r>
    <n v="11722"/>
    <x v="485"/>
    <x v="15"/>
    <n v="41"/>
    <n v="15"/>
    <x v="0"/>
    <x v="0"/>
    <s v="North"/>
    <x v="12"/>
    <s v="Sudbury-Manitoulin-Parry Sound"/>
  </r>
  <r>
    <n v="11723"/>
    <x v="485"/>
    <x v="16"/>
    <n v="49"/>
    <n v="18"/>
    <x v="0"/>
    <x v="0"/>
    <s v="North"/>
    <x v="12"/>
    <s v="Sudbury-Manitoulin-Parry Sound"/>
  </r>
  <r>
    <n v="11724"/>
    <x v="485"/>
    <x v="17"/>
    <n v="51"/>
    <n v="8"/>
    <x v="0"/>
    <x v="0"/>
    <s v="North"/>
    <x v="12"/>
    <s v="Sudbury-Manitoulin-Parry Sound"/>
  </r>
  <r>
    <n v="11725"/>
    <x v="485"/>
    <x v="18"/>
    <n v="27"/>
    <n v="9"/>
    <x v="0"/>
    <x v="0"/>
    <s v="North"/>
    <x v="12"/>
    <s v="Sudbury-Manitoulin-Parry Sound"/>
  </r>
  <r>
    <n v="11726"/>
    <x v="485"/>
    <x v="19"/>
    <n v="43"/>
    <n v="27"/>
    <x v="0"/>
    <x v="0"/>
    <s v="North"/>
    <x v="12"/>
    <s v="Sudbury-Manitoulin-Parry Sound"/>
  </r>
  <r>
    <n v="11727"/>
    <x v="485"/>
    <x v="20"/>
    <n v="52"/>
    <n v="28"/>
    <x v="0"/>
    <x v="0"/>
    <s v="North"/>
    <x v="12"/>
    <s v="Sudbury-Manitoulin-Parry Sound"/>
  </r>
  <r>
    <n v="11728"/>
    <x v="485"/>
    <x v="21"/>
    <n v="33"/>
    <n v="9"/>
    <x v="0"/>
    <x v="0"/>
    <s v="North"/>
    <x v="12"/>
    <s v="Sudbury-Manitoulin-Parry Sound"/>
  </r>
  <r>
    <n v="11729"/>
    <x v="485"/>
    <x v="22"/>
    <n v="27"/>
    <n v="9"/>
    <x v="0"/>
    <x v="0"/>
    <s v="North"/>
    <x v="12"/>
    <s v="Sudbury-Manitoulin-Parry Sound"/>
  </r>
  <r>
    <n v="11730"/>
    <x v="485"/>
    <x v="23"/>
    <n v="35"/>
    <n v="14"/>
    <x v="0"/>
    <x v="0"/>
    <s v="North"/>
    <x v="12"/>
    <s v="Sudbury-Manitoulin-Parry Sound"/>
  </r>
  <r>
    <n v="11731"/>
    <x v="486"/>
    <x v="0"/>
    <n v="9"/>
    <n v="0"/>
    <x v="0"/>
    <x v="0"/>
    <s v="North"/>
    <x v="12"/>
    <s v="Sudbury-Manitoulin-Parry Sound"/>
  </r>
  <r>
    <n v="11732"/>
    <x v="486"/>
    <x v="1"/>
    <n v="15"/>
    <n v="0"/>
    <x v="0"/>
    <x v="0"/>
    <s v="North"/>
    <x v="12"/>
    <s v="Sudbury-Manitoulin-Parry Sound"/>
  </r>
  <r>
    <n v="11733"/>
    <x v="486"/>
    <x v="2"/>
    <n v="12"/>
    <n v="0"/>
    <x v="0"/>
    <x v="0"/>
    <s v="North"/>
    <x v="12"/>
    <s v="Sudbury-Manitoulin-Parry Sound"/>
  </r>
  <r>
    <n v="11734"/>
    <x v="486"/>
    <x v="3"/>
    <n v="7"/>
    <n v="0"/>
    <x v="0"/>
    <x v="0"/>
    <s v="North"/>
    <x v="12"/>
    <s v="Sudbury-Manitoulin-Parry Sound"/>
  </r>
  <r>
    <n v="11735"/>
    <x v="486"/>
    <x v="4"/>
    <n v="4"/>
    <n v="0"/>
    <x v="0"/>
    <x v="0"/>
    <s v="North"/>
    <x v="12"/>
    <s v="Sudbury-Manitoulin-Parry Sound"/>
  </r>
  <r>
    <n v="11736"/>
    <x v="486"/>
    <x v="5"/>
    <n v="3"/>
    <n v="0"/>
    <x v="0"/>
    <x v="0"/>
    <s v="North"/>
    <x v="12"/>
    <s v="Sudbury-Manitoulin-Parry Sound"/>
  </r>
  <r>
    <n v="11737"/>
    <x v="486"/>
    <x v="6"/>
    <n v="3"/>
    <n v="0"/>
    <x v="0"/>
    <x v="0"/>
    <s v="North"/>
    <x v="12"/>
    <s v="Sudbury-Manitoulin-Parry Sound"/>
  </r>
  <r>
    <n v="11738"/>
    <x v="486"/>
    <x v="7"/>
    <n v="5"/>
    <n v="0"/>
    <x v="0"/>
    <x v="0"/>
    <s v="North"/>
    <x v="12"/>
    <s v="Sudbury-Manitoulin-Parry Sound"/>
  </r>
  <r>
    <n v="11739"/>
    <x v="486"/>
    <x v="10"/>
    <n v="3"/>
    <n v="0"/>
    <x v="0"/>
    <x v="0"/>
    <s v="North"/>
    <x v="12"/>
    <s v="Sudbury-Manitoulin-Parry Sound"/>
  </r>
  <r>
    <n v="11740"/>
    <x v="486"/>
    <x v="11"/>
    <n v="5"/>
    <n v="0"/>
    <x v="0"/>
    <x v="0"/>
    <s v="North"/>
    <x v="12"/>
    <s v="Sudbury-Manitoulin-Parry Sound"/>
  </r>
  <r>
    <n v="11741"/>
    <x v="486"/>
    <x v="12"/>
    <n v="4"/>
    <n v="0"/>
    <x v="0"/>
    <x v="0"/>
    <s v="North"/>
    <x v="12"/>
    <s v="Sudbury-Manitoulin-Parry Sound"/>
  </r>
  <r>
    <n v="11742"/>
    <x v="486"/>
    <x v="13"/>
    <n v="6"/>
    <n v="0"/>
    <x v="0"/>
    <x v="0"/>
    <s v="North"/>
    <x v="12"/>
    <s v="Sudbury-Manitoulin-Parry Sound"/>
  </r>
  <r>
    <n v="11743"/>
    <x v="486"/>
    <x v="14"/>
    <n v="5"/>
    <n v="0"/>
    <x v="0"/>
    <x v="0"/>
    <s v="North"/>
    <x v="12"/>
    <s v="Sudbury-Manitoulin-Parry Sound"/>
  </r>
  <r>
    <n v="11744"/>
    <x v="486"/>
    <x v="15"/>
    <n v="4"/>
    <n v="0"/>
    <x v="0"/>
    <x v="0"/>
    <s v="North"/>
    <x v="12"/>
    <s v="Sudbury-Manitoulin-Parry Sound"/>
  </r>
  <r>
    <n v="11745"/>
    <x v="486"/>
    <x v="16"/>
    <n v="7"/>
    <n v="0"/>
    <x v="0"/>
    <x v="0"/>
    <s v="North"/>
    <x v="12"/>
    <s v="Sudbury-Manitoulin-Parry Sound"/>
  </r>
  <r>
    <n v="11746"/>
    <x v="486"/>
    <x v="17"/>
    <n v="6"/>
    <n v="0"/>
    <x v="0"/>
    <x v="0"/>
    <s v="North"/>
    <x v="12"/>
    <s v="Sudbury-Manitoulin-Parry Sound"/>
  </r>
  <r>
    <n v="11747"/>
    <x v="486"/>
    <x v="18"/>
    <n v="6"/>
    <n v="0"/>
    <x v="0"/>
    <x v="0"/>
    <s v="North"/>
    <x v="12"/>
    <s v="Sudbury-Manitoulin-Parry Sound"/>
  </r>
  <r>
    <n v="11748"/>
    <x v="486"/>
    <x v="19"/>
    <n v="6"/>
    <n v="0"/>
    <x v="0"/>
    <x v="0"/>
    <s v="North"/>
    <x v="12"/>
    <s v="Sudbury-Manitoulin-Parry Sound"/>
  </r>
  <r>
    <n v="11749"/>
    <x v="486"/>
    <x v="20"/>
    <n v="4"/>
    <n v="0"/>
    <x v="0"/>
    <x v="0"/>
    <s v="North"/>
    <x v="12"/>
    <s v="Sudbury-Manitoulin-Parry Sound"/>
  </r>
  <r>
    <n v="11750"/>
    <x v="486"/>
    <x v="21"/>
    <n v="4"/>
    <n v="0"/>
    <x v="0"/>
    <x v="0"/>
    <s v="North"/>
    <x v="12"/>
    <s v="Sudbury-Manitoulin-Parry Sound"/>
  </r>
  <r>
    <n v="11751"/>
    <x v="486"/>
    <x v="22"/>
    <n v="5"/>
    <n v="0"/>
    <x v="0"/>
    <x v="0"/>
    <s v="North"/>
    <x v="12"/>
    <s v="Sudbury-Manitoulin-Parry Sound"/>
  </r>
  <r>
    <n v="11752"/>
    <x v="486"/>
    <x v="23"/>
    <n v="8"/>
    <n v="0"/>
    <x v="0"/>
    <x v="0"/>
    <s v="North"/>
    <x v="12"/>
    <s v="Sudbury-Manitoulin-Parry Sound"/>
  </r>
  <r>
    <n v="11754"/>
    <x v="487"/>
    <x v="0"/>
    <n v="18"/>
    <n v="2"/>
    <x v="0"/>
    <x v="0"/>
    <s v="North"/>
    <x v="12"/>
    <s v="Sudbury-Manitoulin-Parry Sound"/>
  </r>
  <r>
    <n v="11755"/>
    <x v="487"/>
    <x v="1"/>
    <n v="18"/>
    <n v="1"/>
    <x v="0"/>
    <x v="0"/>
    <s v="North"/>
    <x v="12"/>
    <s v="Sudbury-Manitoulin-Parry Sound"/>
  </r>
  <r>
    <n v="11756"/>
    <x v="487"/>
    <x v="2"/>
    <n v="12"/>
    <n v="2"/>
    <x v="0"/>
    <x v="0"/>
    <s v="North"/>
    <x v="12"/>
    <s v="Sudbury-Manitoulin-Parry Sound"/>
  </r>
  <r>
    <n v="11757"/>
    <x v="487"/>
    <x v="3"/>
    <n v="10"/>
    <n v="0"/>
    <x v="0"/>
    <x v="0"/>
    <s v="North"/>
    <x v="12"/>
    <s v="Sudbury-Manitoulin-Parry Sound"/>
  </r>
  <r>
    <n v="11758"/>
    <x v="487"/>
    <x v="4"/>
    <n v="3"/>
    <n v="0"/>
    <x v="0"/>
    <x v="0"/>
    <s v="North"/>
    <x v="12"/>
    <s v="Sudbury-Manitoulin-Parry Sound"/>
  </r>
  <r>
    <n v="11759"/>
    <x v="487"/>
    <x v="5"/>
    <n v="4"/>
    <n v="1"/>
    <x v="0"/>
    <x v="0"/>
    <s v="North"/>
    <x v="12"/>
    <s v="Sudbury-Manitoulin-Parry Sound"/>
  </r>
  <r>
    <n v="11760"/>
    <x v="487"/>
    <x v="6"/>
    <n v="4"/>
    <n v="0"/>
    <x v="0"/>
    <x v="0"/>
    <s v="North"/>
    <x v="12"/>
    <s v="Sudbury-Manitoulin-Parry Sound"/>
  </r>
  <r>
    <n v="11761"/>
    <x v="487"/>
    <x v="8"/>
    <n v="2"/>
    <n v="0"/>
    <x v="0"/>
    <x v="0"/>
    <s v="North"/>
    <x v="12"/>
    <s v="Sudbury-Manitoulin-Parry Sound"/>
  </r>
  <r>
    <n v="11762"/>
    <x v="487"/>
    <x v="9"/>
    <n v="4"/>
    <n v="0"/>
    <x v="0"/>
    <x v="0"/>
    <s v="North"/>
    <x v="12"/>
    <s v="Sudbury-Manitoulin-Parry Sound"/>
  </r>
  <r>
    <n v="11763"/>
    <x v="487"/>
    <x v="10"/>
    <n v="6"/>
    <n v="1"/>
    <x v="0"/>
    <x v="0"/>
    <s v="North"/>
    <x v="12"/>
    <s v="Sudbury-Manitoulin-Parry Sound"/>
  </r>
  <r>
    <n v="11764"/>
    <x v="487"/>
    <x v="11"/>
    <n v="3"/>
    <n v="0"/>
    <x v="0"/>
    <x v="0"/>
    <s v="North"/>
    <x v="12"/>
    <s v="Sudbury-Manitoulin-Parry Sound"/>
  </r>
  <r>
    <n v="11765"/>
    <x v="487"/>
    <x v="12"/>
    <n v="4"/>
    <n v="1"/>
    <x v="0"/>
    <x v="0"/>
    <s v="North"/>
    <x v="12"/>
    <s v="Sudbury-Manitoulin-Parry Sound"/>
  </r>
  <r>
    <n v="11766"/>
    <x v="487"/>
    <x v="13"/>
    <n v="7"/>
    <n v="0"/>
    <x v="0"/>
    <x v="0"/>
    <s v="North"/>
    <x v="12"/>
    <s v="Sudbury-Manitoulin-Parry Sound"/>
  </r>
  <r>
    <n v="11767"/>
    <x v="487"/>
    <x v="14"/>
    <n v="11"/>
    <n v="0"/>
    <x v="0"/>
    <x v="0"/>
    <s v="North"/>
    <x v="12"/>
    <s v="Sudbury-Manitoulin-Parry Sound"/>
  </r>
  <r>
    <n v="11768"/>
    <x v="487"/>
    <x v="15"/>
    <n v="6"/>
    <n v="1"/>
    <x v="0"/>
    <x v="0"/>
    <s v="North"/>
    <x v="12"/>
    <s v="Sudbury-Manitoulin-Parry Sound"/>
  </r>
  <r>
    <n v="11769"/>
    <x v="487"/>
    <x v="16"/>
    <n v="10"/>
    <n v="0"/>
    <x v="0"/>
    <x v="0"/>
    <s v="North"/>
    <x v="12"/>
    <s v="Sudbury-Manitoulin-Parry Sound"/>
  </r>
  <r>
    <n v="11770"/>
    <x v="487"/>
    <x v="17"/>
    <n v="10"/>
    <n v="0"/>
    <x v="0"/>
    <x v="0"/>
    <s v="North"/>
    <x v="12"/>
    <s v="Sudbury-Manitoulin-Parry Sound"/>
  </r>
  <r>
    <n v="11771"/>
    <x v="487"/>
    <x v="18"/>
    <n v="4"/>
    <n v="0"/>
    <x v="0"/>
    <x v="0"/>
    <s v="North"/>
    <x v="12"/>
    <s v="Sudbury-Manitoulin-Parry Sound"/>
  </r>
  <r>
    <n v="11772"/>
    <x v="487"/>
    <x v="19"/>
    <n v="5"/>
    <n v="0"/>
    <x v="0"/>
    <x v="0"/>
    <s v="North"/>
    <x v="12"/>
    <s v="Sudbury-Manitoulin-Parry Sound"/>
  </r>
  <r>
    <n v="11773"/>
    <x v="487"/>
    <x v="20"/>
    <n v="10"/>
    <n v="2"/>
    <x v="0"/>
    <x v="0"/>
    <s v="North"/>
    <x v="12"/>
    <s v="Sudbury-Manitoulin-Parry Sound"/>
  </r>
  <r>
    <n v="11774"/>
    <x v="487"/>
    <x v="21"/>
    <n v="6"/>
    <n v="1"/>
    <x v="0"/>
    <x v="0"/>
    <s v="North"/>
    <x v="12"/>
    <s v="Sudbury-Manitoulin-Parry Sound"/>
  </r>
  <r>
    <n v="11775"/>
    <x v="487"/>
    <x v="22"/>
    <n v="7"/>
    <n v="3"/>
    <x v="0"/>
    <x v="0"/>
    <s v="North"/>
    <x v="12"/>
    <s v="Sudbury-Manitoulin-Parry Sound"/>
  </r>
  <r>
    <n v="11776"/>
    <x v="487"/>
    <x v="23"/>
    <n v="6"/>
    <n v="0"/>
    <x v="0"/>
    <x v="0"/>
    <s v="North"/>
    <x v="12"/>
    <s v="Sudbury-Manitoulin-Parry Sound"/>
  </r>
  <r>
    <n v="11778"/>
    <x v="488"/>
    <x v="0"/>
    <n v="17"/>
    <n v="1"/>
    <x v="0"/>
    <x v="0"/>
    <s v="North"/>
    <x v="12"/>
    <s v="Sudbury-Manitoulin-Parry Sound"/>
  </r>
  <r>
    <n v="11779"/>
    <x v="488"/>
    <x v="1"/>
    <n v="17"/>
    <n v="1"/>
    <x v="0"/>
    <x v="0"/>
    <s v="North"/>
    <x v="12"/>
    <s v="Sudbury-Manitoulin-Parry Sound"/>
  </r>
  <r>
    <n v="11780"/>
    <x v="488"/>
    <x v="2"/>
    <n v="28"/>
    <n v="0"/>
    <x v="0"/>
    <x v="0"/>
    <s v="North"/>
    <x v="12"/>
    <s v="Sudbury-Manitoulin-Parry Sound"/>
  </r>
  <r>
    <n v="11781"/>
    <x v="488"/>
    <x v="3"/>
    <n v="5"/>
    <n v="0"/>
    <x v="0"/>
    <x v="0"/>
    <s v="North"/>
    <x v="12"/>
    <s v="Sudbury-Manitoulin-Parry Sound"/>
  </r>
  <r>
    <n v="11782"/>
    <x v="488"/>
    <x v="4"/>
    <n v="9"/>
    <n v="2"/>
    <x v="0"/>
    <x v="0"/>
    <s v="North"/>
    <x v="12"/>
    <s v="Sudbury-Manitoulin-Parry Sound"/>
  </r>
  <r>
    <n v="11783"/>
    <x v="488"/>
    <x v="5"/>
    <n v="7"/>
    <n v="1"/>
    <x v="0"/>
    <x v="0"/>
    <s v="North"/>
    <x v="12"/>
    <s v="Sudbury-Manitoulin-Parry Sound"/>
  </r>
  <r>
    <n v="11784"/>
    <x v="488"/>
    <x v="6"/>
    <n v="1"/>
    <n v="0"/>
    <x v="0"/>
    <x v="0"/>
    <s v="North"/>
    <x v="12"/>
    <s v="Sudbury-Manitoulin-Parry Sound"/>
  </r>
  <r>
    <n v="11785"/>
    <x v="488"/>
    <x v="7"/>
    <n v="1"/>
    <n v="0"/>
    <x v="0"/>
    <x v="0"/>
    <s v="North"/>
    <x v="12"/>
    <s v="Sudbury-Manitoulin-Parry Sound"/>
  </r>
  <r>
    <n v="11786"/>
    <x v="488"/>
    <x v="8"/>
    <n v="3"/>
    <n v="0"/>
    <x v="0"/>
    <x v="0"/>
    <s v="North"/>
    <x v="12"/>
    <s v="Sudbury-Manitoulin-Parry Sound"/>
  </r>
  <r>
    <n v="11787"/>
    <x v="488"/>
    <x v="9"/>
    <n v="3"/>
    <n v="0"/>
    <x v="0"/>
    <x v="0"/>
    <s v="North"/>
    <x v="12"/>
    <s v="Sudbury-Manitoulin-Parry Sound"/>
  </r>
  <r>
    <n v="11788"/>
    <x v="488"/>
    <x v="10"/>
    <n v="2"/>
    <n v="0"/>
    <x v="0"/>
    <x v="0"/>
    <s v="North"/>
    <x v="12"/>
    <s v="Sudbury-Manitoulin-Parry Sound"/>
  </r>
  <r>
    <n v="11789"/>
    <x v="488"/>
    <x v="11"/>
    <n v="1"/>
    <n v="0"/>
    <x v="0"/>
    <x v="0"/>
    <s v="North"/>
    <x v="12"/>
    <s v="Sudbury-Manitoulin-Parry Sound"/>
  </r>
  <r>
    <n v="11790"/>
    <x v="488"/>
    <x v="12"/>
    <n v="2"/>
    <n v="0"/>
    <x v="0"/>
    <x v="0"/>
    <s v="North"/>
    <x v="12"/>
    <s v="Sudbury-Manitoulin-Parry Sound"/>
  </r>
  <r>
    <n v="11791"/>
    <x v="488"/>
    <x v="13"/>
    <n v="11"/>
    <n v="1"/>
    <x v="0"/>
    <x v="0"/>
    <s v="North"/>
    <x v="12"/>
    <s v="Sudbury-Manitoulin-Parry Sound"/>
  </r>
  <r>
    <n v="11792"/>
    <x v="488"/>
    <x v="14"/>
    <n v="8"/>
    <n v="0"/>
    <x v="0"/>
    <x v="0"/>
    <s v="North"/>
    <x v="12"/>
    <s v="Sudbury-Manitoulin-Parry Sound"/>
  </r>
  <r>
    <n v="11793"/>
    <x v="488"/>
    <x v="15"/>
    <n v="6"/>
    <n v="0"/>
    <x v="0"/>
    <x v="0"/>
    <s v="North"/>
    <x v="12"/>
    <s v="Sudbury-Manitoulin-Parry Sound"/>
  </r>
  <r>
    <n v="11794"/>
    <x v="488"/>
    <x v="16"/>
    <n v="9"/>
    <n v="0"/>
    <x v="0"/>
    <x v="0"/>
    <s v="North"/>
    <x v="12"/>
    <s v="Sudbury-Manitoulin-Parry Sound"/>
  </r>
  <r>
    <n v="11795"/>
    <x v="488"/>
    <x v="17"/>
    <n v="13"/>
    <n v="2"/>
    <x v="0"/>
    <x v="0"/>
    <s v="North"/>
    <x v="12"/>
    <s v="Sudbury-Manitoulin-Parry Sound"/>
  </r>
  <r>
    <n v="11796"/>
    <x v="488"/>
    <x v="18"/>
    <n v="8"/>
    <n v="0"/>
    <x v="0"/>
    <x v="0"/>
    <s v="North"/>
    <x v="12"/>
    <s v="Sudbury-Manitoulin-Parry Sound"/>
  </r>
  <r>
    <n v="11797"/>
    <x v="488"/>
    <x v="19"/>
    <n v="8"/>
    <n v="0"/>
    <x v="0"/>
    <x v="0"/>
    <s v="North"/>
    <x v="12"/>
    <s v="Sudbury-Manitoulin-Parry Sound"/>
  </r>
  <r>
    <n v="11798"/>
    <x v="488"/>
    <x v="20"/>
    <n v="3"/>
    <n v="0"/>
    <x v="0"/>
    <x v="0"/>
    <s v="North"/>
    <x v="12"/>
    <s v="Sudbury-Manitoulin-Parry Sound"/>
  </r>
  <r>
    <n v="11799"/>
    <x v="488"/>
    <x v="21"/>
    <n v="2"/>
    <n v="0"/>
    <x v="0"/>
    <x v="0"/>
    <s v="North"/>
    <x v="12"/>
    <s v="Sudbury-Manitoulin-Parry Sound"/>
  </r>
  <r>
    <n v="11800"/>
    <x v="488"/>
    <x v="22"/>
    <n v="4"/>
    <n v="0"/>
    <x v="0"/>
    <x v="0"/>
    <s v="North"/>
    <x v="12"/>
    <s v="Sudbury-Manitoulin-Parry Sound"/>
  </r>
  <r>
    <n v="11801"/>
    <x v="488"/>
    <x v="23"/>
    <n v="6"/>
    <n v="1"/>
    <x v="0"/>
    <x v="0"/>
    <s v="North"/>
    <x v="12"/>
    <s v="Sudbury-Manitoulin-Parry Sound"/>
  </r>
  <r>
    <n v="11802"/>
    <x v="489"/>
    <x v="0"/>
    <n v="23"/>
    <n v="0"/>
    <x v="0"/>
    <x v="0"/>
    <s v="North"/>
    <x v="12"/>
    <s v="Sudbury-Manitoulin-Parry Sound"/>
  </r>
  <r>
    <n v="11803"/>
    <x v="489"/>
    <x v="1"/>
    <n v="33"/>
    <n v="2"/>
    <x v="0"/>
    <x v="0"/>
    <s v="North"/>
    <x v="12"/>
    <s v="Sudbury-Manitoulin-Parry Sound"/>
  </r>
  <r>
    <n v="11804"/>
    <x v="489"/>
    <x v="2"/>
    <n v="27"/>
    <n v="0"/>
    <x v="0"/>
    <x v="0"/>
    <s v="North"/>
    <x v="12"/>
    <s v="Sudbury-Manitoulin-Parry Sound"/>
  </r>
  <r>
    <n v="11805"/>
    <x v="489"/>
    <x v="3"/>
    <n v="13"/>
    <n v="1"/>
    <x v="0"/>
    <x v="0"/>
    <s v="North"/>
    <x v="12"/>
    <s v="Sudbury-Manitoulin-Parry Sound"/>
  </r>
  <r>
    <n v="11806"/>
    <x v="489"/>
    <x v="4"/>
    <n v="15"/>
    <n v="0"/>
    <x v="0"/>
    <x v="0"/>
    <s v="North"/>
    <x v="12"/>
    <s v="Sudbury-Manitoulin-Parry Sound"/>
  </r>
  <r>
    <n v="11807"/>
    <x v="489"/>
    <x v="5"/>
    <n v="6"/>
    <n v="0"/>
    <x v="0"/>
    <x v="0"/>
    <s v="North"/>
    <x v="12"/>
    <s v="Sudbury-Manitoulin-Parry Sound"/>
  </r>
  <r>
    <n v="11808"/>
    <x v="489"/>
    <x v="6"/>
    <n v="6"/>
    <n v="2"/>
    <x v="0"/>
    <x v="0"/>
    <s v="North"/>
    <x v="12"/>
    <s v="Sudbury-Manitoulin-Parry Sound"/>
  </r>
  <r>
    <n v="11809"/>
    <x v="489"/>
    <x v="7"/>
    <n v="5"/>
    <n v="1"/>
    <x v="0"/>
    <x v="0"/>
    <s v="North"/>
    <x v="12"/>
    <s v="Sudbury-Manitoulin-Parry Sound"/>
  </r>
  <r>
    <n v="11810"/>
    <x v="489"/>
    <x v="8"/>
    <n v="3"/>
    <n v="1"/>
    <x v="0"/>
    <x v="0"/>
    <s v="North"/>
    <x v="12"/>
    <s v="Sudbury-Manitoulin-Parry Sound"/>
  </r>
  <r>
    <n v="11811"/>
    <x v="489"/>
    <x v="9"/>
    <n v="8"/>
    <n v="2"/>
    <x v="0"/>
    <x v="0"/>
    <s v="North"/>
    <x v="12"/>
    <s v="Sudbury-Manitoulin-Parry Sound"/>
  </r>
  <r>
    <n v="11812"/>
    <x v="489"/>
    <x v="10"/>
    <n v="7"/>
    <n v="0"/>
    <x v="0"/>
    <x v="0"/>
    <s v="North"/>
    <x v="12"/>
    <s v="Sudbury-Manitoulin-Parry Sound"/>
  </r>
  <r>
    <n v="11813"/>
    <x v="489"/>
    <x v="11"/>
    <n v="7"/>
    <n v="0"/>
    <x v="0"/>
    <x v="0"/>
    <s v="North"/>
    <x v="12"/>
    <s v="Sudbury-Manitoulin-Parry Sound"/>
  </r>
  <r>
    <n v="11814"/>
    <x v="489"/>
    <x v="12"/>
    <n v="4"/>
    <n v="0"/>
    <x v="0"/>
    <x v="0"/>
    <s v="North"/>
    <x v="12"/>
    <s v="Sudbury-Manitoulin-Parry Sound"/>
  </r>
  <r>
    <n v="11815"/>
    <x v="489"/>
    <x v="13"/>
    <n v="17"/>
    <n v="0"/>
    <x v="0"/>
    <x v="0"/>
    <s v="North"/>
    <x v="12"/>
    <s v="Sudbury-Manitoulin-Parry Sound"/>
  </r>
  <r>
    <n v="11816"/>
    <x v="489"/>
    <x v="14"/>
    <n v="23"/>
    <n v="1"/>
    <x v="0"/>
    <x v="0"/>
    <s v="North"/>
    <x v="12"/>
    <s v="Sudbury-Manitoulin-Parry Sound"/>
  </r>
  <r>
    <n v="11817"/>
    <x v="489"/>
    <x v="15"/>
    <n v="5"/>
    <n v="0"/>
    <x v="0"/>
    <x v="0"/>
    <s v="North"/>
    <x v="12"/>
    <s v="Sudbury-Manitoulin-Parry Sound"/>
  </r>
  <r>
    <n v="11818"/>
    <x v="489"/>
    <x v="16"/>
    <n v="14"/>
    <n v="0"/>
    <x v="0"/>
    <x v="0"/>
    <s v="North"/>
    <x v="12"/>
    <s v="Sudbury-Manitoulin-Parry Sound"/>
  </r>
  <r>
    <n v="11819"/>
    <x v="489"/>
    <x v="17"/>
    <n v="11"/>
    <n v="1"/>
    <x v="0"/>
    <x v="0"/>
    <s v="North"/>
    <x v="12"/>
    <s v="Sudbury-Manitoulin-Parry Sound"/>
  </r>
  <r>
    <n v="11820"/>
    <x v="489"/>
    <x v="18"/>
    <n v="12"/>
    <n v="2"/>
    <x v="0"/>
    <x v="0"/>
    <s v="North"/>
    <x v="12"/>
    <s v="Sudbury-Manitoulin-Parry Sound"/>
  </r>
  <r>
    <n v="11821"/>
    <x v="489"/>
    <x v="19"/>
    <n v="11"/>
    <n v="0"/>
    <x v="0"/>
    <x v="0"/>
    <s v="North"/>
    <x v="12"/>
    <s v="Sudbury-Manitoulin-Parry Sound"/>
  </r>
  <r>
    <n v="11822"/>
    <x v="489"/>
    <x v="20"/>
    <n v="17"/>
    <n v="1"/>
    <x v="0"/>
    <x v="0"/>
    <s v="North"/>
    <x v="12"/>
    <s v="Sudbury-Manitoulin-Parry Sound"/>
  </r>
  <r>
    <n v="11823"/>
    <x v="489"/>
    <x v="21"/>
    <n v="21"/>
    <n v="0"/>
    <x v="0"/>
    <x v="0"/>
    <s v="North"/>
    <x v="12"/>
    <s v="Sudbury-Manitoulin-Parry Sound"/>
  </r>
  <r>
    <n v="11824"/>
    <x v="489"/>
    <x v="22"/>
    <n v="20"/>
    <n v="0"/>
    <x v="0"/>
    <x v="0"/>
    <s v="North"/>
    <x v="12"/>
    <s v="Sudbury-Manitoulin-Parry Sound"/>
  </r>
  <r>
    <n v="11825"/>
    <x v="489"/>
    <x v="23"/>
    <n v="11"/>
    <n v="1"/>
    <x v="0"/>
    <x v="0"/>
    <s v="North"/>
    <x v="12"/>
    <s v="Sudbury-Manitoulin-Parry Sound"/>
  </r>
  <r>
    <n v="11828"/>
    <x v="490"/>
    <x v="0"/>
    <n v="27"/>
    <n v="0"/>
    <x v="0"/>
    <x v="0"/>
    <s v="North"/>
    <x v="12"/>
    <s v="Sudbury-Manitoulin-Parry Sound"/>
  </r>
  <r>
    <n v="11829"/>
    <x v="490"/>
    <x v="1"/>
    <n v="20"/>
    <n v="3"/>
    <x v="0"/>
    <x v="0"/>
    <s v="North"/>
    <x v="12"/>
    <s v="Sudbury-Manitoulin-Parry Sound"/>
  </r>
  <r>
    <n v="11830"/>
    <x v="490"/>
    <x v="2"/>
    <n v="18"/>
    <n v="1"/>
    <x v="0"/>
    <x v="0"/>
    <s v="North"/>
    <x v="12"/>
    <s v="Sudbury-Manitoulin-Parry Sound"/>
  </r>
  <r>
    <n v="11831"/>
    <x v="490"/>
    <x v="3"/>
    <n v="13"/>
    <n v="1"/>
    <x v="0"/>
    <x v="0"/>
    <s v="North"/>
    <x v="12"/>
    <s v="Sudbury-Manitoulin-Parry Sound"/>
  </r>
  <r>
    <n v="11832"/>
    <x v="490"/>
    <x v="4"/>
    <n v="5"/>
    <n v="0"/>
    <x v="0"/>
    <x v="0"/>
    <s v="North"/>
    <x v="12"/>
    <s v="Sudbury-Manitoulin-Parry Sound"/>
  </r>
  <r>
    <n v="11833"/>
    <x v="490"/>
    <x v="5"/>
    <n v="11"/>
    <n v="0"/>
    <x v="0"/>
    <x v="0"/>
    <s v="North"/>
    <x v="12"/>
    <s v="Sudbury-Manitoulin-Parry Sound"/>
  </r>
  <r>
    <n v="11834"/>
    <x v="490"/>
    <x v="6"/>
    <n v="2"/>
    <n v="1"/>
    <x v="0"/>
    <x v="0"/>
    <s v="North"/>
    <x v="12"/>
    <s v="Sudbury-Manitoulin-Parry Sound"/>
  </r>
  <r>
    <n v="11835"/>
    <x v="490"/>
    <x v="7"/>
    <n v="2"/>
    <n v="0"/>
    <x v="0"/>
    <x v="0"/>
    <s v="North"/>
    <x v="12"/>
    <s v="Sudbury-Manitoulin-Parry Sound"/>
  </r>
  <r>
    <n v="11836"/>
    <x v="490"/>
    <x v="8"/>
    <n v="1"/>
    <n v="0"/>
    <x v="0"/>
    <x v="0"/>
    <s v="North"/>
    <x v="12"/>
    <s v="Sudbury-Manitoulin-Parry Sound"/>
  </r>
  <r>
    <n v="11837"/>
    <x v="490"/>
    <x v="9"/>
    <n v="4"/>
    <n v="0"/>
    <x v="0"/>
    <x v="0"/>
    <s v="North"/>
    <x v="12"/>
    <s v="Sudbury-Manitoulin-Parry Sound"/>
  </r>
  <r>
    <n v="11838"/>
    <x v="490"/>
    <x v="10"/>
    <n v="5"/>
    <n v="1"/>
    <x v="0"/>
    <x v="0"/>
    <s v="North"/>
    <x v="12"/>
    <s v="Sudbury-Manitoulin-Parry Sound"/>
  </r>
  <r>
    <n v="11839"/>
    <x v="490"/>
    <x v="11"/>
    <n v="5"/>
    <n v="0"/>
    <x v="0"/>
    <x v="0"/>
    <s v="North"/>
    <x v="12"/>
    <s v="Sudbury-Manitoulin-Parry Sound"/>
  </r>
  <r>
    <n v="11840"/>
    <x v="490"/>
    <x v="12"/>
    <n v="3"/>
    <n v="2"/>
    <x v="0"/>
    <x v="0"/>
    <s v="North"/>
    <x v="12"/>
    <s v="Sudbury-Manitoulin-Parry Sound"/>
  </r>
  <r>
    <n v="11841"/>
    <x v="490"/>
    <x v="13"/>
    <n v="8"/>
    <n v="0"/>
    <x v="0"/>
    <x v="0"/>
    <s v="North"/>
    <x v="12"/>
    <s v="Sudbury-Manitoulin-Parry Sound"/>
  </r>
  <r>
    <n v="11842"/>
    <x v="490"/>
    <x v="14"/>
    <n v="3"/>
    <n v="3"/>
    <x v="0"/>
    <x v="0"/>
    <s v="North"/>
    <x v="12"/>
    <s v="Sudbury-Manitoulin-Parry Sound"/>
  </r>
  <r>
    <n v="11843"/>
    <x v="490"/>
    <x v="15"/>
    <n v="9"/>
    <n v="3"/>
    <x v="0"/>
    <x v="0"/>
    <s v="North"/>
    <x v="12"/>
    <s v="Sudbury-Manitoulin-Parry Sound"/>
  </r>
  <r>
    <n v="11844"/>
    <x v="490"/>
    <x v="16"/>
    <n v="11"/>
    <n v="0"/>
    <x v="0"/>
    <x v="0"/>
    <s v="North"/>
    <x v="12"/>
    <s v="Sudbury-Manitoulin-Parry Sound"/>
  </r>
  <r>
    <n v="11845"/>
    <x v="490"/>
    <x v="17"/>
    <n v="7"/>
    <n v="0"/>
    <x v="0"/>
    <x v="0"/>
    <s v="North"/>
    <x v="12"/>
    <s v="Sudbury-Manitoulin-Parry Sound"/>
  </r>
  <r>
    <n v="11846"/>
    <x v="490"/>
    <x v="18"/>
    <n v="9"/>
    <n v="0"/>
    <x v="0"/>
    <x v="0"/>
    <s v="North"/>
    <x v="12"/>
    <s v="Sudbury-Manitoulin-Parry Sound"/>
  </r>
  <r>
    <n v="11847"/>
    <x v="490"/>
    <x v="19"/>
    <n v="14"/>
    <n v="0"/>
    <x v="0"/>
    <x v="0"/>
    <s v="North"/>
    <x v="12"/>
    <s v="Sudbury-Manitoulin-Parry Sound"/>
  </r>
  <r>
    <n v="11848"/>
    <x v="490"/>
    <x v="20"/>
    <n v="13"/>
    <n v="0"/>
    <x v="0"/>
    <x v="0"/>
    <s v="North"/>
    <x v="12"/>
    <s v="Sudbury-Manitoulin-Parry Sound"/>
  </r>
  <r>
    <n v="11849"/>
    <x v="490"/>
    <x v="21"/>
    <n v="4"/>
    <n v="0"/>
    <x v="0"/>
    <x v="0"/>
    <s v="North"/>
    <x v="12"/>
    <s v="Sudbury-Manitoulin-Parry Sound"/>
  </r>
  <r>
    <n v="11850"/>
    <x v="490"/>
    <x v="22"/>
    <n v="1"/>
    <n v="1"/>
    <x v="0"/>
    <x v="0"/>
    <s v="North"/>
    <x v="12"/>
    <s v="Sudbury-Manitoulin-Parry Sound"/>
  </r>
  <r>
    <n v="11851"/>
    <x v="490"/>
    <x v="23"/>
    <n v="2"/>
    <n v="1"/>
    <x v="0"/>
    <x v="0"/>
    <s v="North"/>
    <x v="12"/>
    <s v="Sudbury-Manitoulin-Parry Sound"/>
  </r>
  <r>
    <n v="11853"/>
    <x v="491"/>
    <x v="0"/>
    <n v="45"/>
    <n v="1"/>
    <x v="0"/>
    <x v="0"/>
    <s v="North"/>
    <x v="12"/>
    <s v="Cochrane"/>
  </r>
  <r>
    <n v="11854"/>
    <x v="491"/>
    <x v="1"/>
    <n v="56"/>
    <n v="2"/>
    <x v="0"/>
    <x v="0"/>
    <s v="North"/>
    <x v="12"/>
    <s v="Cochrane"/>
  </r>
  <r>
    <n v="11855"/>
    <x v="491"/>
    <x v="2"/>
    <n v="25"/>
    <n v="6"/>
    <x v="0"/>
    <x v="0"/>
    <s v="North"/>
    <x v="12"/>
    <s v="Cochrane"/>
  </r>
  <r>
    <n v="11856"/>
    <x v="491"/>
    <x v="3"/>
    <n v="14"/>
    <n v="2"/>
    <x v="0"/>
    <x v="0"/>
    <s v="North"/>
    <x v="12"/>
    <s v="Cochrane"/>
  </r>
  <r>
    <n v="11857"/>
    <x v="491"/>
    <x v="4"/>
    <n v="26"/>
    <n v="10"/>
    <x v="0"/>
    <x v="0"/>
    <s v="North"/>
    <x v="12"/>
    <s v="Cochrane"/>
  </r>
  <r>
    <n v="11858"/>
    <x v="491"/>
    <x v="5"/>
    <n v="26"/>
    <n v="1"/>
    <x v="0"/>
    <x v="0"/>
    <s v="North"/>
    <x v="12"/>
    <s v="Cochrane"/>
  </r>
  <r>
    <n v="11859"/>
    <x v="491"/>
    <x v="6"/>
    <n v="19"/>
    <n v="1"/>
    <x v="0"/>
    <x v="0"/>
    <s v="North"/>
    <x v="12"/>
    <s v="Cochrane"/>
  </r>
  <r>
    <n v="11860"/>
    <x v="491"/>
    <x v="7"/>
    <n v="6"/>
    <n v="2"/>
    <x v="0"/>
    <x v="0"/>
    <s v="North"/>
    <x v="12"/>
    <s v="Cochrane"/>
  </r>
  <r>
    <n v="11861"/>
    <x v="491"/>
    <x v="8"/>
    <n v="8"/>
    <n v="1"/>
    <x v="0"/>
    <x v="0"/>
    <s v="North"/>
    <x v="12"/>
    <s v="Cochrane"/>
  </r>
  <r>
    <n v="11862"/>
    <x v="491"/>
    <x v="9"/>
    <n v="6"/>
    <n v="0"/>
    <x v="0"/>
    <x v="0"/>
    <s v="North"/>
    <x v="12"/>
    <s v="Cochrane"/>
  </r>
  <r>
    <n v="11863"/>
    <x v="491"/>
    <x v="10"/>
    <n v="10"/>
    <n v="3"/>
    <x v="0"/>
    <x v="0"/>
    <s v="North"/>
    <x v="12"/>
    <s v="Cochrane"/>
  </r>
  <r>
    <n v="11864"/>
    <x v="491"/>
    <x v="11"/>
    <n v="27"/>
    <n v="1"/>
    <x v="0"/>
    <x v="0"/>
    <s v="North"/>
    <x v="12"/>
    <s v="Cochrane"/>
  </r>
  <r>
    <n v="11865"/>
    <x v="491"/>
    <x v="12"/>
    <n v="32"/>
    <n v="3"/>
    <x v="0"/>
    <x v="0"/>
    <s v="North"/>
    <x v="12"/>
    <s v="Cochrane"/>
  </r>
  <r>
    <n v="11866"/>
    <x v="491"/>
    <x v="13"/>
    <n v="21"/>
    <n v="2"/>
    <x v="0"/>
    <x v="0"/>
    <s v="North"/>
    <x v="12"/>
    <s v="Cochrane"/>
  </r>
  <r>
    <n v="11867"/>
    <x v="491"/>
    <x v="14"/>
    <n v="21"/>
    <n v="6"/>
    <x v="0"/>
    <x v="0"/>
    <s v="North"/>
    <x v="12"/>
    <s v="Cochrane"/>
  </r>
  <r>
    <n v="11868"/>
    <x v="491"/>
    <x v="15"/>
    <n v="7"/>
    <n v="4"/>
    <x v="0"/>
    <x v="0"/>
    <s v="North"/>
    <x v="12"/>
    <s v="Cochrane"/>
  </r>
  <r>
    <n v="11869"/>
    <x v="491"/>
    <x v="16"/>
    <n v="8"/>
    <n v="3"/>
    <x v="0"/>
    <x v="0"/>
    <s v="North"/>
    <x v="12"/>
    <s v="Cochrane"/>
  </r>
  <r>
    <n v="11870"/>
    <x v="491"/>
    <x v="17"/>
    <n v="8"/>
    <n v="4"/>
    <x v="0"/>
    <x v="0"/>
    <s v="North"/>
    <x v="12"/>
    <s v="Cochrane"/>
  </r>
  <r>
    <n v="11871"/>
    <x v="491"/>
    <x v="18"/>
    <n v="14"/>
    <n v="6"/>
    <x v="0"/>
    <x v="0"/>
    <s v="North"/>
    <x v="12"/>
    <s v="Cochrane"/>
  </r>
  <r>
    <n v="11872"/>
    <x v="491"/>
    <x v="19"/>
    <n v="7"/>
    <n v="2"/>
    <x v="0"/>
    <x v="0"/>
    <s v="North"/>
    <x v="12"/>
    <s v="Cochrane"/>
  </r>
  <r>
    <n v="11873"/>
    <x v="491"/>
    <x v="20"/>
    <n v="8"/>
    <n v="0"/>
    <x v="0"/>
    <x v="0"/>
    <s v="North"/>
    <x v="12"/>
    <s v="Cochrane"/>
  </r>
  <r>
    <n v="11874"/>
    <x v="491"/>
    <x v="21"/>
    <n v="8"/>
    <n v="4"/>
    <x v="0"/>
    <x v="0"/>
    <s v="North"/>
    <x v="12"/>
    <s v="Cochrane"/>
  </r>
  <r>
    <n v="11875"/>
    <x v="491"/>
    <x v="22"/>
    <n v="5"/>
    <n v="1"/>
    <x v="0"/>
    <x v="0"/>
    <s v="North"/>
    <x v="12"/>
    <s v="Cochrane"/>
  </r>
  <r>
    <n v="11876"/>
    <x v="491"/>
    <x v="23"/>
    <n v="5"/>
    <n v="5"/>
    <x v="0"/>
    <x v="0"/>
    <s v="North"/>
    <x v="12"/>
    <s v="Cochrane"/>
  </r>
  <r>
    <n v="11877"/>
    <x v="492"/>
    <x v="0"/>
    <n v="1"/>
    <n v="0"/>
    <x v="0"/>
    <x v="0"/>
    <s v="North"/>
    <x v="12"/>
    <s v="Cochrane"/>
  </r>
  <r>
    <n v="11878"/>
    <x v="492"/>
    <x v="1"/>
    <n v="6"/>
    <n v="0"/>
    <x v="0"/>
    <x v="0"/>
    <s v="North"/>
    <x v="12"/>
    <s v="Cochrane"/>
  </r>
  <r>
    <n v="11879"/>
    <x v="492"/>
    <x v="2"/>
    <n v="4"/>
    <n v="0"/>
    <x v="0"/>
    <x v="0"/>
    <s v="North"/>
    <x v="12"/>
    <s v="Cochrane"/>
  </r>
  <r>
    <n v="11880"/>
    <x v="492"/>
    <x v="3"/>
    <n v="2"/>
    <n v="0"/>
    <x v="0"/>
    <x v="0"/>
    <s v="North"/>
    <x v="12"/>
    <s v="Cochrane"/>
  </r>
  <r>
    <n v="11881"/>
    <x v="492"/>
    <x v="4"/>
    <n v="6"/>
    <n v="0"/>
    <x v="0"/>
    <x v="0"/>
    <s v="North"/>
    <x v="12"/>
    <s v="Cochrane"/>
  </r>
  <r>
    <n v="11882"/>
    <x v="492"/>
    <x v="5"/>
    <n v="1"/>
    <n v="0"/>
    <x v="0"/>
    <x v="0"/>
    <s v="North"/>
    <x v="12"/>
    <s v="Cochrane"/>
  </r>
  <r>
    <n v="11883"/>
    <x v="492"/>
    <x v="6"/>
    <n v="1"/>
    <n v="0"/>
    <x v="0"/>
    <x v="0"/>
    <s v="North"/>
    <x v="12"/>
    <s v="Cochrane"/>
  </r>
  <r>
    <n v="11884"/>
    <x v="492"/>
    <x v="7"/>
    <n v="1"/>
    <n v="0"/>
    <x v="0"/>
    <x v="0"/>
    <s v="North"/>
    <x v="12"/>
    <s v="Cochrane"/>
  </r>
  <r>
    <n v="11885"/>
    <x v="492"/>
    <x v="8"/>
    <n v="1"/>
    <n v="0"/>
    <x v="0"/>
    <x v="0"/>
    <s v="North"/>
    <x v="12"/>
    <s v="Cochrane"/>
  </r>
  <r>
    <n v="11886"/>
    <x v="492"/>
    <x v="9"/>
    <n v="1"/>
    <n v="0"/>
    <x v="0"/>
    <x v="0"/>
    <s v="North"/>
    <x v="12"/>
    <s v="Cochrane"/>
  </r>
  <r>
    <n v="11887"/>
    <x v="492"/>
    <x v="11"/>
    <n v="3"/>
    <n v="0"/>
    <x v="0"/>
    <x v="0"/>
    <s v="North"/>
    <x v="12"/>
    <s v="Cochrane"/>
  </r>
  <r>
    <n v="11888"/>
    <x v="492"/>
    <x v="12"/>
    <n v="1"/>
    <n v="0"/>
    <x v="0"/>
    <x v="0"/>
    <s v="North"/>
    <x v="12"/>
    <s v="Cochrane"/>
  </r>
  <r>
    <n v="11889"/>
    <x v="492"/>
    <x v="14"/>
    <n v="4"/>
    <n v="0"/>
    <x v="0"/>
    <x v="0"/>
    <s v="North"/>
    <x v="12"/>
    <s v="Cochrane"/>
  </r>
  <r>
    <n v="11890"/>
    <x v="492"/>
    <x v="16"/>
    <n v="2"/>
    <n v="0"/>
    <x v="0"/>
    <x v="0"/>
    <s v="North"/>
    <x v="12"/>
    <s v="Cochrane"/>
  </r>
  <r>
    <n v="11891"/>
    <x v="492"/>
    <x v="19"/>
    <n v="3"/>
    <n v="0"/>
    <x v="0"/>
    <x v="0"/>
    <s v="North"/>
    <x v="12"/>
    <s v="Cochrane"/>
  </r>
  <r>
    <n v="11892"/>
    <x v="492"/>
    <x v="22"/>
    <n v="1"/>
    <n v="0"/>
    <x v="0"/>
    <x v="0"/>
    <s v="North"/>
    <x v="12"/>
    <s v="Cochrane"/>
  </r>
  <r>
    <n v="11893"/>
    <x v="493"/>
    <x v="0"/>
    <n v="9"/>
    <n v="0"/>
    <x v="0"/>
    <x v="0"/>
    <s v="North"/>
    <x v="12"/>
    <s v="Cochrane"/>
  </r>
  <r>
    <n v="11894"/>
    <x v="493"/>
    <x v="1"/>
    <n v="5"/>
    <n v="0"/>
    <x v="0"/>
    <x v="0"/>
    <s v="North"/>
    <x v="12"/>
    <s v="Cochrane"/>
  </r>
  <r>
    <n v="11895"/>
    <x v="493"/>
    <x v="2"/>
    <n v="9"/>
    <n v="0"/>
    <x v="0"/>
    <x v="0"/>
    <s v="North"/>
    <x v="12"/>
    <s v="Cochrane"/>
  </r>
  <r>
    <n v="11896"/>
    <x v="493"/>
    <x v="3"/>
    <n v="3"/>
    <n v="0"/>
    <x v="0"/>
    <x v="0"/>
    <s v="North"/>
    <x v="12"/>
    <s v="Cochrane"/>
  </r>
  <r>
    <n v="11897"/>
    <x v="493"/>
    <x v="4"/>
    <n v="4"/>
    <n v="1"/>
    <x v="0"/>
    <x v="0"/>
    <s v="North"/>
    <x v="12"/>
    <s v="Cochrane"/>
  </r>
  <r>
    <n v="11898"/>
    <x v="493"/>
    <x v="5"/>
    <n v="11"/>
    <n v="1"/>
    <x v="0"/>
    <x v="0"/>
    <s v="North"/>
    <x v="12"/>
    <s v="Cochrane"/>
  </r>
  <r>
    <n v="11899"/>
    <x v="493"/>
    <x v="6"/>
    <n v="13"/>
    <n v="0"/>
    <x v="0"/>
    <x v="0"/>
    <s v="North"/>
    <x v="12"/>
    <s v="Cochrane"/>
  </r>
  <r>
    <n v="11900"/>
    <x v="493"/>
    <x v="7"/>
    <n v="12"/>
    <n v="0"/>
    <x v="0"/>
    <x v="0"/>
    <s v="North"/>
    <x v="12"/>
    <s v="Cochrane"/>
  </r>
  <r>
    <n v="11901"/>
    <x v="493"/>
    <x v="8"/>
    <n v="6"/>
    <n v="0"/>
    <x v="0"/>
    <x v="0"/>
    <s v="North"/>
    <x v="12"/>
    <s v="Cochrane"/>
  </r>
  <r>
    <n v="11902"/>
    <x v="493"/>
    <x v="10"/>
    <n v="2"/>
    <n v="0"/>
    <x v="0"/>
    <x v="0"/>
    <s v="North"/>
    <x v="12"/>
    <s v="Cochrane"/>
  </r>
  <r>
    <n v="11903"/>
    <x v="493"/>
    <x v="11"/>
    <n v="2"/>
    <n v="0"/>
    <x v="0"/>
    <x v="0"/>
    <s v="North"/>
    <x v="12"/>
    <s v="Cochrane"/>
  </r>
  <r>
    <n v="11904"/>
    <x v="493"/>
    <x v="12"/>
    <n v="6"/>
    <n v="0"/>
    <x v="0"/>
    <x v="0"/>
    <s v="North"/>
    <x v="12"/>
    <s v="Cochrane"/>
  </r>
  <r>
    <n v="11905"/>
    <x v="493"/>
    <x v="13"/>
    <n v="4"/>
    <n v="0"/>
    <x v="0"/>
    <x v="0"/>
    <s v="North"/>
    <x v="12"/>
    <s v="Cochrane"/>
  </r>
  <r>
    <n v="11906"/>
    <x v="493"/>
    <x v="14"/>
    <n v="5"/>
    <n v="0"/>
    <x v="0"/>
    <x v="0"/>
    <s v="North"/>
    <x v="12"/>
    <s v="Cochrane"/>
  </r>
  <r>
    <n v="11907"/>
    <x v="493"/>
    <x v="15"/>
    <n v="1"/>
    <n v="1"/>
    <x v="0"/>
    <x v="0"/>
    <s v="North"/>
    <x v="12"/>
    <s v="Cochrane"/>
  </r>
  <r>
    <n v="11908"/>
    <x v="493"/>
    <x v="16"/>
    <n v="4"/>
    <n v="0"/>
    <x v="0"/>
    <x v="0"/>
    <s v="North"/>
    <x v="12"/>
    <s v="Cochrane"/>
  </r>
  <r>
    <n v="11909"/>
    <x v="493"/>
    <x v="17"/>
    <n v="2"/>
    <n v="0"/>
    <x v="0"/>
    <x v="0"/>
    <s v="North"/>
    <x v="12"/>
    <s v="Cochrane"/>
  </r>
  <r>
    <n v="11910"/>
    <x v="493"/>
    <x v="19"/>
    <n v="2"/>
    <n v="0"/>
    <x v="0"/>
    <x v="0"/>
    <s v="North"/>
    <x v="12"/>
    <s v="Cochrane"/>
  </r>
  <r>
    <n v="11911"/>
    <x v="493"/>
    <x v="20"/>
    <n v="1"/>
    <n v="0"/>
    <x v="0"/>
    <x v="0"/>
    <s v="North"/>
    <x v="12"/>
    <s v="Cochrane"/>
  </r>
  <r>
    <n v="11912"/>
    <x v="493"/>
    <x v="23"/>
    <n v="3"/>
    <n v="0"/>
    <x v="0"/>
    <x v="0"/>
    <s v="North"/>
    <x v="12"/>
    <s v="Cochrane"/>
  </r>
  <r>
    <n v="11913"/>
    <x v="494"/>
    <x v="0"/>
    <n v="27"/>
    <n v="5"/>
    <x v="0"/>
    <x v="0"/>
    <s v="North"/>
    <x v="12"/>
    <s v="Sudbury-Manitoulin-Parry Sound"/>
  </r>
  <r>
    <n v="11914"/>
    <x v="494"/>
    <x v="1"/>
    <n v="32"/>
    <n v="1"/>
    <x v="0"/>
    <x v="0"/>
    <s v="North"/>
    <x v="12"/>
    <s v="Sudbury-Manitoulin-Parry Sound"/>
  </r>
  <r>
    <n v="11915"/>
    <x v="494"/>
    <x v="2"/>
    <n v="13"/>
    <n v="2"/>
    <x v="0"/>
    <x v="0"/>
    <s v="North"/>
    <x v="12"/>
    <s v="Sudbury-Manitoulin-Parry Sound"/>
  </r>
  <r>
    <n v="11916"/>
    <x v="494"/>
    <x v="3"/>
    <n v="34"/>
    <n v="9"/>
    <x v="0"/>
    <x v="0"/>
    <s v="North"/>
    <x v="12"/>
    <s v="Sudbury-Manitoulin-Parry Sound"/>
  </r>
  <r>
    <n v="11917"/>
    <x v="494"/>
    <x v="4"/>
    <n v="12"/>
    <n v="2"/>
    <x v="0"/>
    <x v="0"/>
    <s v="North"/>
    <x v="12"/>
    <s v="Sudbury-Manitoulin-Parry Sound"/>
  </r>
  <r>
    <n v="11918"/>
    <x v="494"/>
    <x v="5"/>
    <n v="11"/>
    <n v="0"/>
    <x v="0"/>
    <x v="0"/>
    <s v="North"/>
    <x v="12"/>
    <s v="Sudbury-Manitoulin-Parry Sound"/>
  </r>
  <r>
    <n v="11919"/>
    <x v="494"/>
    <x v="6"/>
    <n v="7"/>
    <n v="0"/>
    <x v="0"/>
    <x v="0"/>
    <s v="North"/>
    <x v="12"/>
    <s v="Sudbury-Manitoulin-Parry Sound"/>
  </r>
  <r>
    <n v="11920"/>
    <x v="494"/>
    <x v="7"/>
    <n v="4"/>
    <n v="0"/>
    <x v="0"/>
    <x v="0"/>
    <s v="North"/>
    <x v="12"/>
    <s v="Sudbury-Manitoulin-Parry Sound"/>
  </r>
  <r>
    <n v="11921"/>
    <x v="494"/>
    <x v="8"/>
    <n v="3"/>
    <n v="0"/>
    <x v="0"/>
    <x v="0"/>
    <s v="North"/>
    <x v="12"/>
    <s v="Sudbury-Manitoulin-Parry Sound"/>
  </r>
  <r>
    <n v="11922"/>
    <x v="494"/>
    <x v="9"/>
    <n v="2"/>
    <n v="0"/>
    <x v="0"/>
    <x v="0"/>
    <s v="North"/>
    <x v="12"/>
    <s v="Sudbury-Manitoulin-Parry Sound"/>
  </r>
  <r>
    <n v="11923"/>
    <x v="494"/>
    <x v="10"/>
    <n v="4"/>
    <n v="0"/>
    <x v="0"/>
    <x v="0"/>
    <s v="North"/>
    <x v="12"/>
    <s v="Sudbury-Manitoulin-Parry Sound"/>
  </r>
  <r>
    <n v="11924"/>
    <x v="494"/>
    <x v="11"/>
    <n v="1"/>
    <n v="0"/>
    <x v="0"/>
    <x v="0"/>
    <s v="North"/>
    <x v="12"/>
    <s v="Sudbury-Manitoulin-Parry Sound"/>
  </r>
  <r>
    <n v="11925"/>
    <x v="494"/>
    <x v="12"/>
    <n v="9"/>
    <n v="1"/>
    <x v="0"/>
    <x v="0"/>
    <s v="North"/>
    <x v="12"/>
    <s v="Sudbury-Manitoulin-Parry Sound"/>
  </r>
  <r>
    <n v="11926"/>
    <x v="494"/>
    <x v="13"/>
    <n v="7"/>
    <n v="0"/>
    <x v="0"/>
    <x v="0"/>
    <s v="North"/>
    <x v="12"/>
    <s v="Sudbury-Manitoulin-Parry Sound"/>
  </r>
  <r>
    <n v="11927"/>
    <x v="494"/>
    <x v="14"/>
    <n v="9"/>
    <n v="3"/>
    <x v="0"/>
    <x v="0"/>
    <s v="North"/>
    <x v="12"/>
    <s v="Sudbury-Manitoulin-Parry Sound"/>
  </r>
  <r>
    <n v="11928"/>
    <x v="494"/>
    <x v="15"/>
    <n v="3"/>
    <n v="0"/>
    <x v="0"/>
    <x v="0"/>
    <s v="North"/>
    <x v="12"/>
    <s v="Sudbury-Manitoulin-Parry Sound"/>
  </r>
  <r>
    <n v="11929"/>
    <x v="494"/>
    <x v="16"/>
    <n v="3"/>
    <n v="0"/>
    <x v="0"/>
    <x v="0"/>
    <s v="North"/>
    <x v="12"/>
    <s v="Sudbury-Manitoulin-Parry Sound"/>
  </r>
  <r>
    <n v="11930"/>
    <x v="494"/>
    <x v="17"/>
    <n v="8"/>
    <n v="0"/>
    <x v="0"/>
    <x v="0"/>
    <s v="North"/>
    <x v="12"/>
    <s v="Sudbury-Manitoulin-Parry Sound"/>
  </r>
  <r>
    <n v="11931"/>
    <x v="494"/>
    <x v="18"/>
    <n v="11"/>
    <n v="2"/>
    <x v="0"/>
    <x v="0"/>
    <s v="North"/>
    <x v="12"/>
    <s v="Sudbury-Manitoulin-Parry Sound"/>
  </r>
  <r>
    <n v="11932"/>
    <x v="494"/>
    <x v="19"/>
    <n v="11"/>
    <n v="0"/>
    <x v="0"/>
    <x v="0"/>
    <s v="North"/>
    <x v="12"/>
    <s v="Sudbury-Manitoulin-Parry Sound"/>
  </r>
  <r>
    <n v="11933"/>
    <x v="494"/>
    <x v="20"/>
    <n v="8"/>
    <n v="0"/>
    <x v="0"/>
    <x v="0"/>
    <s v="North"/>
    <x v="12"/>
    <s v="Sudbury-Manitoulin-Parry Sound"/>
  </r>
  <r>
    <n v="11934"/>
    <x v="494"/>
    <x v="21"/>
    <n v="5"/>
    <n v="1"/>
    <x v="0"/>
    <x v="0"/>
    <s v="North"/>
    <x v="12"/>
    <s v="Sudbury-Manitoulin-Parry Sound"/>
  </r>
  <r>
    <n v="11935"/>
    <x v="494"/>
    <x v="22"/>
    <n v="7"/>
    <n v="0"/>
    <x v="0"/>
    <x v="0"/>
    <s v="North"/>
    <x v="12"/>
    <s v="Sudbury-Manitoulin-Parry Sound"/>
  </r>
  <r>
    <n v="11936"/>
    <x v="494"/>
    <x v="23"/>
    <n v="16"/>
    <n v="1"/>
    <x v="0"/>
    <x v="0"/>
    <s v="North"/>
    <x v="12"/>
    <s v="Sudbury-Manitoulin-Parry Sound"/>
  </r>
  <r>
    <n v="11937"/>
    <x v="495"/>
    <x v="0"/>
    <n v="9"/>
    <n v="2"/>
    <x v="0"/>
    <x v="0"/>
    <s v="North"/>
    <x v="12"/>
    <s v="Sudbury-Manitoulin-Parry Sound"/>
  </r>
  <r>
    <n v="11938"/>
    <x v="495"/>
    <x v="1"/>
    <n v="6"/>
    <n v="0"/>
    <x v="0"/>
    <x v="0"/>
    <s v="North"/>
    <x v="12"/>
    <s v="Sudbury-Manitoulin-Parry Sound"/>
  </r>
  <r>
    <n v="11939"/>
    <x v="495"/>
    <x v="2"/>
    <n v="8"/>
    <n v="1"/>
    <x v="0"/>
    <x v="0"/>
    <s v="North"/>
    <x v="12"/>
    <s v="Sudbury-Manitoulin-Parry Sound"/>
  </r>
  <r>
    <n v="11940"/>
    <x v="495"/>
    <x v="3"/>
    <n v="3"/>
    <n v="1"/>
    <x v="0"/>
    <x v="0"/>
    <s v="North"/>
    <x v="12"/>
    <s v="Sudbury-Manitoulin-Parry Sound"/>
  </r>
  <r>
    <n v="11941"/>
    <x v="495"/>
    <x v="4"/>
    <n v="25"/>
    <n v="3"/>
    <x v="0"/>
    <x v="0"/>
    <s v="North"/>
    <x v="12"/>
    <s v="Sudbury-Manitoulin-Parry Sound"/>
  </r>
  <r>
    <n v="11942"/>
    <x v="495"/>
    <x v="5"/>
    <n v="16"/>
    <n v="1"/>
    <x v="0"/>
    <x v="0"/>
    <s v="North"/>
    <x v="12"/>
    <s v="Sudbury-Manitoulin-Parry Sound"/>
  </r>
  <r>
    <n v="11943"/>
    <x v="495"/>
    <x v="6"/>
    <n v="7"/>
    <n v="1"/>
    <x v="0"/>
    <x v="0"/>
    <s v="North"/>
    <x v="12"/>
    <s v="Sudbury-Manitoulin-Parry Sound"/>
  </r>
  <r>
    <n v="11944"/>
    <x v="495"/>
    <x v="7"/>
    <n v="4"/>
    <n v="0"/>
    <x v="0"/>
    <x v="0"/>
    <s v="North"/>
    <x v="12"/>
    <s v="Sudbury-Manitoulin-Parry Sound"/>
  </r>
  <r>
    <n v="11945"/>
    <x v="495"/>
    <x v="8"/>
    <n v="4"/>
    <n v="1"/>
    <x v="0"/>
    <x v="0"/>
    <s v="North"/>
    <x v="12"/>
    <s v="Sudbury-Manitoulin-Parry Sound"/>
  </r>
  <r>
    <n v="11946"/>
    <x v="495"/>
    <x v="9"/>
    <n v="5"/>
    <n v="0"/>
    <x v="0"/>
    <x v="0"/>
    <s v="North"/>
    <x v="12"/>
    <s v="Sudbury-Manitoulin-Parry Sound"/>
  </r>
  <r>
    <n v="11947"/>
    <x v="495"/>
    <x v="11"/>
    <n v="4"/>
    <n v="1"/>
    <x v="0"/>
    <x v="0"/>
    <s v="North"/>
    <x v="12"/>
    <s v="Sudbury-Manitoulin-Parry Sound"/>
  </r>
  <r>
    <n v="11948"/>
    <x v="495"/>
    <x v="12"/>
    <n v="2"/>
    <n v="1"/>
    <x v="0"/>
    <x v="0"/>
    <s v="North"/>
    <x v="12"/>
    <s v="Sudbury-Manitoulin-Parry Sound"/>
  </r>
  <r>
    <n v="11949"/>
    <x v="495"/>
    <x v="13"/>
    <n v="4"/>
    <n v="0"/>
    <x v="0"/>
    <x v="0"/>
    <s v="North"/>
    <x v="12"/>
    <s v="Sudbury-Manitoulin-Parry Sound"/>
  </r>
  <r>
    <n v="11950"/>
    <x v="495"/>
    <x v="14"/>
    <n v="15"/>
    <n v="4"/>
    <x v="0"/>
    <x v="0"/>
    <s v="North"/>
    <x v="12"/>
    <s v="Sudbury-Manitoulin-Parry Sound"/>
  </r>
  <r>
    <n v="11951"/>
    <x v="495"/>
    <x v="15"/>
    <n v="2"/>
    <n v="0"/>
    <x v="0"/>
    <x v="0"/>
    <s v="North"/>
    <x v="12"/>
    <s v="Sudbury-Manitoulin-Parry Sound"/>
  </r>
  <r>
    <n v="11952"/>
    <x v="495"/>
    <x v="16"/>
    <n v="4"/>
    <n v="2"/>
    <x v="0"/>
    <x v="0"/>
    <s v="North"/>
    <x v="12"/>
    <s v="Sudbury-Manitoulin-Parry Sound"/>
  </r>
  <r>
    <n v="11953"/>
    <x v="495"/>
    <x v="17"/>
    <n v="4"/>
    <n v="0"/>
    <x v="0"/>
    <x v="0"/>
    <s v="North"/>
    <x v="12"/>
    <s v="Sudbury-Manitoulin-Parry Sound"/>
  </r>
  <r>
    <n v="11954"/>
    <x v="495"/>
    <x v="18"/>
    <n v="2"/>
    <n v="0"/>
    <x v="0"/>
    <x v="0"/>
    <s v="North"/>
    <x v="12"/>
    <s v="Sudbury-Manitoulin-Parry Sound"/>
  </r>
  <r>
    <n v="11955"/>
    <x v="495"/>
    <x v="19"/>
    <n v="11"/>
    <n v="2"/>
    <x v="0"/>
    <x v="0"/>
    <s v="North"/>
    <x v="12"/>
    <s v="Sudbury-Manitoulin-Parry Sound"/>
  </r>
  <r>
    <n v="11956"/>
    <x v="495"/>
    <x v="20"/>
    <n v="5"/>
    <n v="0"/>
    <x v="0"/>
    <x v="0"/>
    <s v="North"/>
    <x v="12"/>
    <s v="Sudbury-Manitoulin-Parry Sound"/>
  </r>
  <r>
    <n v="11957"/>
    <x v="495"/>
    <x v="21"/>
    <n v="3"/>
    <n v="0"/>
    <x v="0"/>
    <x v="0"/>
    <s v="North"/>
    <x v="12"/>
    <s v="Sudbury-Manitoulin-Parry Sound"/>
  </r>
  <r>
    <n v="11958"/>
    <x v="495"/>
    <x v="22"/>
    <n v="1"/>
    <n v="1"/>
    <x v="0"/>
    <x v="0"/>
    <s v="North"/>
    <x v="12"/>
    <s v="Sudbury-Manitoulin-Parry Sound"/>
  </r>
  <r>
    <n v="11959"/>
    <x v="495"/>
    <x v="23"/>
    <n v="3"/>
    <n v="1"/>
    <x v="0"/>
    <x v="0"/>
    <s v="North"/>
    <x v="12"/>
    <s v="Sudbury-Manitoulin-Parry Sound"/>
  </r>
  <r>
    <n v="11960"/>
    <x v="496"/>
    <x v="0"/>
    <n v="9"/>
    <n v="0"/>
    <x v="0"/>
    <x v="0"/>
    <s v="North"/>
    <x v="12"/>
    <s v="Cochrane"/>
  </r>
  <r>
    <n v="11961"/>
    <x v="496"/>
    <x v="1"/>
    <n v="16"/>
    <n v="2"/>
    <x v="0"/>
    <x v="0"/>
    <s v="North"/>
    <x v="12"/>
    <s v="Cochrane"/>
  </r>
  <r>
    <n v="11962"/>
    <x v="496"/>
    <x v="2"/>
    <n v="32"/>
    <n v="1"/>
    <x v="0"/>
    <x v="0"/>
    <s v="North"/>
    <x v="12"/>
    <s v="Cochrane"/>
  </r>
  <r>
    <n v="11963"/>
    <x v="496"/>
    <x v="3"/>
    <n v="19"/>
    <n v="3"/>
    <x v="0"/>
    <x v="0"/>
    <s v="North"/>
    <x v="12"/>
    <s v="Cochrane"/>
  </r>
  <r>
    <n v="11964"/>
    <x v="496"/>
    <x v="4"/>
    <n v="13"/>
    <n v="0"/>
    <x v="0"/>
    <x v="0"/>
    <s v="North"/>
    <x v="12"/>
    <s v="Cochrane"/>
  </r>
  <r>
    <n v="11965"/>
    <x v="496"/>
    <x v="5"/>
    <n v="10"/>
    <n v="0"/>
    <x v="0"/>
    <x v="0"/>
    <s v="North"/>
    <x v="12"/>
    <s v="Cochrane"/>
  </r>
  <r>
    <n v="11966"/>
    <x v="496"/>
    <x v="6"/>
    <n v="6"/>
    <n v="0"/>
    <x v="0"/>
    <x v="0"/>
    <s v="North"/>
    <x v="12"/>
    <s v="Cochrane"/>
  </r>
  <r>
    <n v="11967"/>
    <x v="496"/>
    <x v="7"/>
    <n v="3"/>
    <n v="0"/>
    <x v="0"/>
    <x v="0"/>
    <s v="North"/>
    <x v="12"/>
    <s v="Cochrane"/>
  </r>
  <r>
    <n v="11968"/>
    <x v="496"/>
    <x v="8"/>
    <n v="1"/>
    <n v="0"/>
    <x v="0"/>
    <x v="0"/>
    <s v="North"/>
    <x v="12"/>
    <s v="Cochrane"/>
  </r>
  <r>
    <n v="11969"/>
    <x v="496"/>
    <x v="9"/>
    <n v="2"/>
    <n v="0"/>
    <x v="0"/>
    <x v="0"/>
    <s v="North"/>
    <x v="12"/>
    <s v="Cochrane"/>
  </r>
  <r>
    <n v="11970"/>
    <x v="496"/>
    <x v="11"/>
    <n v="2"/>
    <n v="1"/>
    <x v="0"/>
    <x v="0"/>
    <s v="North"/>
    <x v="12"/>
    <s v="Cochrane"/>
  </r>
  <r>
    <n v="11971"/>
    <x v="496"/>
    <x v="13"/>
    <n v="1"/>
    <n v="1"/>
    <x v="0"/>
    <x v="0"/>
    <s v="North"/>
    <x v="12"/>
    <s v="Cochrane"/>
  </r>
  <r>
    <n v="11972"/>
    <x v="496"/>
    <x v="14"/>
    <n v="6"/>
    <n v="1"/>
    <x v="0"/>
    <x v="0"/>
    <s v="North"/>
    <x v="12"/>
    <s v="Cochrane"/>
  </r>
  <r>
    <n v="11973"/>
    <x v="496"/>
    <x v="15"/>
    <n v="16"/>
    <n v="0"/>
    <x v="0"/>
    <x v="0"/>
    <s v="North"/>
    <x v="12"/>
    <s v="Cochrane"/>
  </r>
  <r>
    <n v="11974"/>
    <x v="496"/>
    <x v="16"/>
    <n v="14"/>
    <n v="4"/>
    <x v="0"/>
    <x v="0"/>
    <s v="North"/>
    <x v="12"/>
    <s v="Cochrane"/>
  </r>
  <r>
    <n v="11975"/>
    <x v="496"/>
    <x v="17"/>
    <n v="6"/>
    <n v="4"/>
    <x v="0"/>
    <x v="0"/>
    <s v="North"/>
    <x v="12"/>
    <s v="Cochrane"/>
  </r>
  <r>
    <n v="11976"/>
    <x v="496"/>
    <x v="18"/>
    <n v="8"/>
    <n v="1"/>
    <x v="0"/>
    <x v="0"/>
    <s v="North"/>
    <x v="12"/>
    <s v="Cochrane"/>
  </r>
  <r>
    <n v="11977"/>
    <x v="496"/>
    <x v="19"/>
    <n v="12"/>
    <n v="1"/>
    <x v="0"/>
    <x v="0"/>
    <s v="North"/>
    <x v="12"/>
    <s v="Cochrane"/>
  </r>
  <r>
    <n v="11978"/>
    <x v="496"/>
    <x v="20"/>
    <n v="37"/>
    <n v="2"/>
    <x v="0"/>
    <x v="0"/>
    <s v="North"/>
    <x v="12"/>
    <s v="Cochrane"/>
  </r>
  <r>
    <n v="11979"/>
    <x v="496"/>
    <x v="21"/>
    <n v="14"/>
    <n v="0"/>
    <x v="0"/>
    <x v="0"/>
    <s v="North"/>
    <x v="12"/>
    <s v="Cochrane"/>
  </r>
  <r>
    <n v="11980"/>
    <x v="496"/>
    <x v="22"/>
    <n v="10"/>
    <n v="1"/>
    <x v="0"/>
    <x v="0"/>
    <s v="North"/>
    <x v="12"/>
    <s v="Cochrane"/>
  </r>
  <r>
    <n v="11981"/>
    <x v="497"/>
    <x v="0"/>
    <n v="114"/>
    <n v="1"/>
    <x v="0"/>
    <x v="0"/>
    <s v="North"/>
    <x v="12"/>
    <s v="Algoma"/>
  </r>
  <r>
    <n v="11982"/>
    <x v="497"/>
    <x v="1"/>
    <n v="75"/>
    <n v="8"/>
    <x v="0"/>
    <x v="0"/>
    <s v="North"/>
    <x v="12"/>
    <s v="Algoma"/>
  </r>
  <r>
    <n v="11983"/>
    <x v="497"/>
    <x v="2"/>
    <n v="81"/>
    <n v="3"/>
    <x v="0"/>
    <x v="0"/>
    <s v="North"/>
    <x v="12"/>
    <s v="Algoma"/>
  </r>
  <r>
    <n v="11984"/>
    <x v="497"/>
    <x v="3"/>
    <n v="50"/>
    <n v="5"/>
    <x v="0"/>
    <x v="0"/>
    <s v="North"/>
    <x v="12"/>
    <s v="Algoma"/>
  </r>
  <r>
    <n v="11985"/>
    <x v="497"/>
    <x v="4"/>
    <n v="38"/>
    <n v="5"/>
    <x v="0"/>
    <x v="0"/>
    <s v="North"/>
    <x v="12"/>
    <s v="Algoma"/>
  </r>
  <r>
    <n v="11986"/>
    <x v="497"/>
    <x v="5"/>
    <n v="21"/>
    <n v="1"/>
    <x v="0"/>
    <x v="0"/>
    <s v="North"/>
    <x v="12"/>
    <s v="Algoma"/>
  </r>
  <r>
    <n v="11987"/>
    <x v="497"/>
    <x v="6"/>
    <n v="19"/>
    <n v="0"/>
    <x v="0"/>
    <x v="0"/>
    <s v="North"/>
    <x v="12"/>
    <s v="Algoma"/>
  </r>
  <r>
    <n v="11988"/>
    <x v="497"/>
    <x v="7"/>
    <n v="9"/>
    <n v="0"/>
    <x v="0"/>
    <x v="0"/>
    <s v="North"/>
    <x v="12"/>
    <s v="Algoma"/>
  </r>
  <r>
    <n v="11989"/>
    <x v="497"/>
    <x v="8"/>
    <n v="18"/>
    <n v="1"/>
    <x v="0"/>
    <x v="0"/>
    <s v="North"/>
    <x v="12"/>
    <s v="Algoma"/>
  </r>
  <r>
    <n v="11990"/>
    <x v="497"/>
    <x v="9"/>
    <n v="12"/>
    <n v="0"/>
    <x v="0"/>
    <x v="0"/>
    <s v="North"/>
    <x v="12"/>
    <s v="Algoma"/>
  </r>
  <r>
    <n v="11991"/>
    <x v="497"/>
    <x v="10"/>
    <n v="19"/>
    <n v="0"/>
    <x v="0"/>
    <x v="0"/>
    <s v="North"/>
    <x v="12"/>
    <s v="Algoma"/>
  </r>
  <r>
    <n v="11992"/>
    <x v="497"/>
    <x v="11"/>
    <n v="13"/>
    <n v="0"/>
    <x v="0"/>
    <x v="0"/>
    <s v="North"/>
    <x v="12"/>
    <s v="Algoma"/>
  </r>
  <r>
    <n v="11993"/>
    <x v="497"/>
    <x v="12"/>
    <n v="13"/>
    <n v="3"/>
    <x v="0"/>
    <x v="0"/>
    <s v="North"/>
    <x v="12"/>
    <s v="Algoma"/>
  </r>
  <r>
    <n v="11994"/>
    <x v="497"/>
    <x v="13"/>
    <n v="16"/>
    <n v="0"/>
    <x v="0"/>
    <x v="0"/>
    <s v="North"/>
    <x v="12"/>
    <s v="Algoma"/>
  </r>
  <r>
    <n v="11995"/>
    <x v="497"/>
    <x v="14"/>
    <n v="30"/>
    <n v="2"/>
    <x v="0"/>
    <x v="0"/>
    <s v="North"/>
    <x v="12"/>
    <s v="Algoma"/>
  </r>
  <r>
    <n v="11996"/>
    <x v="497"/>
    <x v="15"/>
    <n v="46"/>
    <n v="4"/>
    <x v="0"/>
    <x v="0"/>
    <s v="North"/>
    <x v="12"/>
    <s v="Algoma"/>
  </r>
  <r>
    <n v="11997"/>
    <x v="497"/>
    <x v="16"/>
    <n v="25"/>
    <n v="0"/>
    <x v="0"/>
    <x v="0"/>
    <s v="North"/>
    <x v="12"/>
    <s v="Algoma"/>
  </r>
  <r>
    <n v="11998"/>
    <x v="497"/>
    <x v="17"/>
    <n v="19"/>
    <n v="2"/>
    <x v="0"/>
    <x v="0"/>
    <s v="North"/>
    <x v="12"/>
    <s v="Algoma"/>
  </r>
  <r>
    <n v="11999"/>
    <x v="497"/>
    <x v="18"/>
    <n v="22"/>
    <n v="2"/>
    <x v="0"/>
    <x v="0"/>
    <s v="North"/>
    <x v="12"/>
    <s v="Algoma"/>
  </r>
  <r>
    <n v="12000"/>
    <x v="497"/>
    <x v="19"/>
    <n v="18"/>
    <n v="2"/>
    <x v="0"/>
    <x v="0"/>
    <s v="North"/>
    <x v="12"/>
    <s v="Algoma"/>
  </r>
  <r>
    <n v="12001"/>
    <x v="497"/>
    <x v="20"/>
    <n v="19"/>
    <n v="5"/>
    <x v="0"/>
    <x v="0"/>
    <s v="North"/>
    <x v="12"/>
    <s v="Algoma"/>
  </r>
  <r>
    <n v="12002"/>
    <x v="497"/>
    <x v="21"/>
    <n v="24"/>
    <n v="3"/>
    <x v="0"/>
    <x v="0"/>
    <s v="North"/>
    <x v="12"/>
    <s v="Algoma"/>
  </r>
  <r>
    <n v="12003"/>
    <x v="497"/>
    <x v="22"/>
    <n v="31"/>
    <n v="2"/>
    <x v="0"/>
    <x v="0"/>
    <s v="North"/>
    <x v="12"/>
    <s v="Algoma"/>
  </r>
  <r>
    <n v="12004"/>
    <x v="497"/>
    <x v="23"/>
    <n v="35"/>
    <n v="0"/>
    <x v="0"/>
    <x v="0"/>
    <s v="North"/>
    <x v="12"/>
    <s v="Algoma"/>
  </r>
  <r>
    <n v="12005"/>
    <x v="498"/>
    <x v="0"/>
    <n v="98"/>
    <n v="12"/>
    <x v="0"/>
    <x v="0"/>
    <s v="North"/>
    <x v="12"/>
    <s v="Algoma"/>
  </r>
  <r>
    <n v="12006"/>
    <x v="498"/>
    <x v="1"/>
    <n v="68"/>
    <n v="10"/>
    <x v="0"/>
    <x v="0"/>
    <s v="North"/>
    <x v="12"/>
    <s v="Algoma"/>
  </r>
  <r>
    <n v="12007"/>
    <x v="498"/>
    <x v="2"/>
    <n v="47"/>
    <n v="5"/>
    <x v="0"/>
    <x v="0"/>
    <s v="North"/>
    <x v="12"/>
    <s v="Algoma"/>
  </r>
  <r>
    <n v="12008"/>
    <x v="498"/>
    <x v="3"/>
    <n v="37"/>
    <n v="4"/>
    <x v="0"/>
    <x v="0"/>
    <s v="North"/>
    <x v="12"/>
    <s v="Algoma"/>
  </r>
  <r>
    <n v="12009"/>
    <x v="498"/>
    <x v="4"/>
    <n v="24"/>
    <n v="3"/>
    <x v="0"/>
    <x v="0"/>
    <s v="North"/>
    <x v="12"/>
    <s v="Algoma"/>
  </r>
  <r>
    <n v="12010"/>
    <x v="498"/>
    <x v="5"/>
    <n v="16"/>
    <n v="0"/>
    <x v="0"/>
    <x v="0"/>
    <s v="North"/>
    <x v="12"/>
    <s v="Algoma"/>
  </r>
  <r>
    <n v="12011"/>
    <x v="498"/>
    <x v="6"/>
    <n v="10"/>
    <n v="0"/>
    <x v="0"/>
    <x v="0"/>
    <s v="North"/>
    <x v="12"/>
    <s v="Algoma"/>
  </r>
  <r>
    <n v="12012"/>
    <x v="498"/>
    <x v="7"/>
    <n v="6"/>
    <n v="0"/>
    <x v="0"/>
    <x v="0"/>
    <s v="North"/>
    <x v="12"/>
    <s v="Algoma"/>
  </r>
  <r>
    <n v="12013"/>
    <x v="498"/>
    <x v="8"/>
    <n v="5"/>
    <n v="0"/>
    <x v="0"/>
    <x v="0"/>
    <s v="North"/>
    <x v="12"/>
    <s v="Algoma"/>
  </r>
  <r>
    <n v="12014"/>
    <x v="498"/>
    <x v="9"/>
    <n v="12"/>
    <n v="3"/>
    <x v="0"/>
    <x v="0"/>
    <s v="North"/>
    <x v="12"/>
    <s v="Algoma"/>
  </r>
  <r>
    <n v="12015"/>
    <x v="498"/>
    <x v="10"/>
    <n v="11"/>
    <n v="4"/>
    <x v="0"/>
    <x v="0"/>
    <s v="North"/>
    <x v="12"/>
    <s v="Algoma"/>
  </r>
  <r>
    <n v="12016"/>
    <x v="498"/>
    <x v="11"/>
    <n v="8"/>
    <n v="2"/>
    <x v="0"/>
    <x v="0"/>
    <s v="North"/>
    <x v="12"/>
    <s v="Algoma"/>
  </r>
  <r>
    <n v="12017"/>
    <x v="498"/>
    <x v="12"/>
    <n v="3"/>
    <n v="2"/>
    <x v="0"/>
    <x v="0"/>
    <s v="North"/>
    <x v="12"/>
    <s v="Algoma"/>
  </r>
  <r>
    <n v="12018"/>
    <x v="498"/>
    <x v="13"/>
    <n v="17"/>
    <n v="3"/>
    <x v="0"/>
    <x v="0"/>
    <s v="North"/>
    <x v="12"/>
    <s v="Algoma"/>
  </r>
  <r>
    <n v="12019"/>
    <x v="498"/>
    <x v="14"/>
    <n v="26"/>
    <n v="1"/>
    <x v="0"/>
    <x v="0"/>
    <s v="North"/>
    <x v="12"/>
    <s v="Algoma"/>
  </r>
  <r>
    <n v="12020"/>
    <x v="498"/>
    <x v="15"/>
    <n v="30"/>
    <n v="2"/>
    <x v="0"/>
    <x v="0"/>
    <s v="North"/>
    <x v="12"/>
    <s v="Algoma"/>
  </r>
  <r>
    <n v="12021"/>
    <x v="498"/>
    <x v="16"/>
    <n v="24"/>
    <n v="5"/>
    <x v="0"/>
    <x v="0"/>
    <s v="North"/>
    <x v="12"/>
    <s v="Algoma"/>
  </r>
  <r>
    <n v="12022"/>
    <x v="498"/>
    <x v="17"/>
    <n v="17"/>
    <n v="1"/>
    <x v="0"/>
    <x v="0"/>
    <s v="North"/>
    <x v="12"/>
    <s v="Algoma"/>
  </r>
  <r>
    <n v="12023"/>
    <x v="498"/>
    <x v="18"/>
    <n v="28"/>
    <n v="3"/>
    <x v="0"/>
    <x v="0"/>
    <s v="North"/>
    <x v="12"/>
    <s v="Algoma"/>
  </r>
  <r>
    <n v="12024"/>
    <x v="498"/>
    <x v="19"/>
    <n v="36"/>
    <n v="2"/>
    <x v="0"/>
    <x v="0"/>
    <s v="North"/>
    <x v="12"/>
    <s v="Algoma"/>
  </r>
  <r>
    <n v="12025"/>
    <x v="498"/>
    <x v="20"/>
    <n v="35"/>
    <n v="3"/>
    <x v="0"/>
    <x v="0"/>
    <s v="North"/>
    <x v="12"/>
    <s v="Algoma"/>
  </r>
  <r>
    <n v="12026"/>
    <x v="498"/>
    <x v="21"/>
    <n v="17"/>
    <n v="5"/>
    <x v="0"/>
    <x v="0"/>
    <s v="North"/>
    <x v="12"/>
    <s v="Algoma"/>
  </r>
  <r>
    <n v="12027"/>
    <x v="498"/>
    <x v="22"/>
    <n v="20"/>
    <n v="3"/>
    <x v="0"/>
    <x v="0"/>
    <s v="North"/>
    <x v="12"/>
    <s v="Algoma"/>
  </r>
  <r>
    <n v="12028"/>
    <x v="498"/>
    <x v="23"/>
    <n v="25"/>
    <n v="8"/>
    <x v="0"/>
    <x v="0"/>
    <s v="North"/>
    <x v="12"/>
    <s v="Algoma"/>
  </r>
  <r>
    <n v="12029"/>
    <x v="499"/>
    <x v="0"/>
    <n v="56"/>
    <n v="7"/>
    <x v="0"/>
    <x v="0"/>
    <s v="North"/>
    <x v="12"/>
    <s v="Algoma"/>
  </r>
  <r>
    <n v="12030"/>
    <x v="499"/>
    <x v="1"/>
    <n v="39"/>
    <n v="3"/>
    <x v="0"/>
    <x v="0"/>
    <s v="North"/>
    <x v="12"/>
    <s v="Algoma"/>
  </r>
  <r>
    <n v="12031"/>
    <x v="499"/>
    <x v="2"/>
    <n v="37"/>
    <n v="1"/>
    <x v="0"/>
    <x v="0"/>
    <s v="North"/>
    <x v="12"/>
    <s v="Algoma"/>
  </r>
  <r>
    <n v="12032"/>
    <x v="499"/>
    <x v="3"/>
    <n v="19"/>
    <n v="0"/>
    <x v="0"/>
    <x v="0"/>
    <s v="North"/>
    <x v="12"/>
    <s v="Algoma"/>
  </r>
  <r>
    <n v="12033"/>
    <x v="499"/>
    <x v="4"/>
    <n v="28"/>
    <n v="1"/>
    <x v="0"/>
    <x v="0"/>
    <s v="North"/>
    <x v="12"/>
    <s v="Algoma"/>
  </r>
  <r>
    <n v="12034"/>
    <x v="499"/>
    <x v="5"/>
    <n v="11"/>
    <n v="1"/>
    <x v="0"/>
    <x v="0"/>
    <s v="North"/>
    <x v="12"/>
    <s v="Algoma"/>
  </r>
  <r>
    <n v="12035"/>
    <x v="499"/>
    <x v="6"/>
    <n v="10"/>
    <n v="1"/>
    <x v="0"/>
    <x v="0"/>
    <s v="North"/>
    <x v="12"/>
    <s v="Algoma"/>
  </r>
  <r>
    <n v="12036"/>
    <x v="499"/>
    <x v="7"/>
    <n v="7"/>
    <n v="2"/>
    <x v="0"/>
    <x v="0"/>
    <s v="North"/>
    <x v="12"/>
    <s v="Algoma"/>
  </r>
  <r>
    <n v="12037"/>
    <x v="499"/>
    <x v="8"/>
    <n v="4"/>
    <n v="0"/>
    <x v="0"/>
    <x v="0"/>
    <s v="North"/>
    <x v="12"/>
    <s v="Algoma"/>
  </r>
  <r>
    <n v="12038"/>
    <x v="499"/>
    <x v="9"/>
    <n v="8"/>
    <n v="0"/>
    <x v="0"/>
    <x v="0"/>
    <s v="North"/>
    <x v="12"/>
    <s v="Algoma"/>
  </r>
  <r>
    <n v="12039"/>
    <x v="499"/>
    <x v="10"/>
    <n v="6"/>
    <n v="0"/>
    <x v="0"/>
    <x v="0"/>
    <s v="North"/>
    <x v="12"/>
    <s v="Algoma"/>
  </r>
  <r>
    <n v="12040"/>
    <x v="499"/>
    <x v="11"/>
    <n v="8"/>
    <n v="1"/>
    <x v="0"/>
    <x v="0"/>
    <s v="North"/>
    <x v="12"/>
    <s v="Algoma"/>
  </r>
  <r>
    <n v="12041"/>
    <x v="499"/>
    <x v="12"/>
    <n v="10"/>
    <n v="1"/>
    <x v="0"/>
    <x v="0"/>
    <s v="North"/>
    <x v="12"/>
    <s v="Algoma"/>
  </r>
  <r>
    <n v="12042"/>
    <x v="499"/>
    <x v="13"/>
    <n v="4"/>
    <n v="1"/>
    <x v="0"/>
    <x v="0"/>
    <s v="North"/>
    <x v="12"/>
    <s v="Algoma"/>
  </r>
  <r>
    <n v="12043"/>
    <x v="499"/>
    <x v="14"/>
    <n v="24"/>
    <n v="2"/>
    <x v="0"/>
    <x v="0"/>
    <s v="North"/>
    <x v="12"/>
    <s v="Algoma"/>
  </r>
  <r>
    <n v="12044"/>
    <x v="499"/>
    <x v="15"/>
    <n v="18"/>
    <n v="3"/>
    <x v="0"/>
    <x v="0"/>
    <s v="North"/>
    <x v="12"/>
    <s v="Algoma"/>
  </r>
  <r>
    <n v="12045"/>
    <x v="499"/>
    <x v="16"/>
    <n v="15"/>
    <n v="1"/>
    <x v="0"/>
    <x v="0"/>
    <s v="North"/>
    <x v="12"/>
    <s v="Algoma"/>
  </r>
  <r>
    <n v="12046"/>
    <x v="499"/>
    <x v="17"/>
    <n v="9"/>
    <n v="4"/>
    <x v="0"/>
    <x v="0"/>
    <s v="North"/>
    <x v="12"/>
    <s v="Algoma"/>
  </r>
  <r>
    <n v="12047"/>
    <x v="499"/>
    <x v="18"/>
    <n v="19"/>
    <n v="2"/>
    <x v="0"/>
    <x v="0"/>
    <s v="North"/>
    <x v="12"/>
    <s v="Algoma"/>
  </r>
  <r>
    <n v="12048"/>
    <x v="499"/>
    <x v="19"/>
    <n v="18"/>
    <n v="1"/>
    <x v="0"/>
    <x v="0"/>
    <s v="North"/>
    <x v="12"/>
    <s v="Algoma"/>
  </r>
  <r>
    <n v="12049"/>
    <x v="499"/>
    <x v="20"/>
    <n v="8"/>
    <n v="1"/>
    <x v="0"/>
    <x v="0"/>
    <s v="North"/>
    <x v="12"/>
    <s v="Algoma"/>
  </r>
  <r>
    <n v="12050"/>
    <x v="499"/>
    <x v="21"/>
    <n v="9"/>
    <n v="0"/>
    <x v="0"/>
    <x v="0"/>
    <s v="North"/>
    <x v="12"/>
    <s v="Algoma"/>
  </r>
  <r>
    <n v="12051"/>
    <x v="499"/>
    <x v="22"/>
    <n v="17"/>
    <n v="0"/>
    <x v="0"/>
    <x v="0"/>
    <s v="North"/>
    <x v="12"/>
    <s v="Algoma"/>
  </r>
  <r>
    <n v="12052"/>
    <x v="499"/>
    <x v="23"/>
    <n v="16"/>
    <n v="0"/>
    <x v="0"/>
    <x v="0"/>
    <s v="North"/>
    <x v="12"/>
    <s v="Algoma"/>
  </r>
  <r>
    <n v="12053"/>
    <x v="500"/>
    <x v="0"/>
    <n v="48"/>
    <n v="0"/>
    <x v="0"/>
    <x v="0"/>
    <s v="North"/>
    <x v="13"/>
    <s v="City of Thunder Bay"/>
  </r>
  <r>
    <n v="12054"/>
    <x v="500"/>
    <x v="1"/>
    <n v="71"/>
    <n v="4"/>
    <x v="0"/>
    <x v="0"/>
    <s v="North"/>
    <x v="13"/>
    <s v="City of Thunder Bay"/>
  </r>
  <r>
    <n v="12055"/>
    <x v="500"/>
    <x v="2"/>
    <n v="58"/>
    <n v="3"/>
    <x v="0"/>
    <x v="0"/>
    <s v="North"/>
    <x v="13"/>
    <s v="City of Thunder Bay"/>
  </r>
  <r>
    <n v="12056"/>
    <x v="500"/>
    <x v="3"/>
    <n v="81"/>
    <n v="6"/>
    <x v="0"/>
    <x v="0"/>
    <s v="North"/>
    <x v="13"/>
    <s v="City of Thunder Bay"/>
  </r>
  <r>
    <n v="12057"/>
    <x v="500"/>
    <x v="4"/>
    <n v="50"/>
    <n v="1"/>
    <x v="0"/>
    <x v="0"/>
    <s v="North"/>
    <x v="13"/>
    <s v="City of Thunder Bay"/>
  </r>
  <r>
    <n v="12058"/>
    <x v="500"/>
    <x v="5"/>
    <n v="45"/>
    <n v="2"/>
    <x v="0"/>
    <x v="0"/>
    <s v="North"/>
    <x v="13"/>
    <s v="City of Thunder Bay"/>
  </r>
  <r>
    <n v="12059"/>
    <x v="500"/>
    <x v="6"/>
    <n v="30"/>
    <n v="2"/>
    <x v="0"/>
    <x v="0"/>
    <s v="North"/>
    <x v="13"/>
    <s v="City of Thunder Bay"/>
  </r>
  <r>
    <n v="12060"/>
    <x v="500"/>
    <x v="7"/>
    <n v="21"/>
    <n v="1"/>
    <x v="0"/>
    <x v="0"/>
    <s v="North"/>
    <x v="13"/>
    <s v="City of Thunder Bay"/>
  </r>
  <r>
    <n v="12061"/>
    <x v="500"/>
    <x v="8"/>
    <n v="31"/>
    <n v="1"/>
    <x v="0"/>
    <x v="0"/>
    <s v="North"/>
    <x v="13"/>
    <s v="City of Thunder Bay"/>
  </r>
  <r>
    <n v="12062"/>
    <x v="500"/>
    <x v="9"/>
    <n v="20"/>
    <n v="0"/>
    <x v="0"/>
    <x v="0"/>
    <s v="North"/>
    <x v="13"/>
    <s v="City of Thunder Bay"/>
  </r>
  <r>
    <n v="12063"/>
    <x v="500"/>
    <x v="10"/>
    <n v="19"/>
    <n v="1"/>
    <x v="0"/>
    <x v="0"/>
    <s v="North"/>
    <x v="13"/>
    <s v="City of Thunder Bay"/>
  </r>
  <r>
    <n v="12064"/>
    <x v="500"/>
    <x v="11"/>
    <n v="22"/>
    <n v="0"/>
    <x v="0"/>
    <x v="0"/>
    <s v="North"/>
    <x v="13"/>
    <s v="City of Thunder Bay"/>
  </r>
  <r>
    <n v="12065"/>
    <x v="500"/>
    <x v="12"/>
    <n v="21"/>
    <n v="2"/>
    <x v="0"/>
    <x v="0"/>
    <s v="North"/>
    <x v="13"/>
    <s v="City of Thunder Bay"/>
  </r>
  <r>
    <n v="12066"/>
    <x v="500"/>
    <x v="13"/>
    <n v="30"/>
    <n v="3"/>
    <x v="0"/>
    <x v="0"/>
    <s v="North"/>
    <x v="13"/>
    <s v="City of Thunder Bay"/>
  </r>
  <r>
    <n v="12067"/>
    <x v="500"/>
    <x v="14"/>
    <n v="29"/>
    <n v="3"/>
    <x v="0"/>
    <x v="0"/>
    <s v="North"/>
    <x v="13"/>
    <s v="City of Thunder Bay"/>
  </r>
  <r>
    <n v="12068"/>
    <x v="500"/>
    <x v="15"/>
    <n v="45"/>
    <n v="4"/>
    <x v="0"/>
    <x v="0"/>
    <s v="North"/>
    <x v="13"/>
    <s v="City of Thunder Bay"/>
  </r>
  <r>
    <n v="12069"/>
    <x v="500"/>
    <x v="16"/>
    <n v="42"/>
    <n v="7"/>
    <x v="0"/>
    <x v="0"/>
    <s v="North"/>
    <x v="13"/>
    <s v="City of Thunder Bay"/>
  </r>
  <r>
    <n v="12070"/>
    <x v="500"/>
    <x v="17"/>
    <n v="51"/>
    <n v="1"/>
    <x v="0"/>
    <x v="0"/>
    <s v="North"/>
    <x v="13"/>
    <s v="City of Thunder Bay"/>
  </r>
  <r>
    <n v="12071"/>
    <x v="500"/>
    <x v="18"/>
    <n v="48"/>
    <n v="1"/>
    <x v="0"/>
    <x v="0"/>
    <s v="North"/>
    <x v="13"/>
    <s v="City of Thunder Bay"/>
  </r>
  <r>
    <n v="12072"/>
    <x v="500"/>
    <x v="19"/>
    <n v="47"/>
    <n v="1"/>
    <x v="0"/>
    <x v="0"/>
    <s v="North"/>
    <x v="13"/>
    <s v="City of Thunder Bay"/>
  </r>
  <r>
    <n v="12073"/>
    <x v="500"/>
    <x v="20"/>
    <n v="30"/>
    <n v="0"/>
    <x v="0"/>
    <x v="0"/>
    <s v="North"/>
    <x v="13"/>
    <s v="City of Thunder Bay"/>
  </r>
  <r>
    <n v="12074"/>
    <x v="500"/>
    <x v="21"/>
    <n v="29"/>
    <n v="1"/>
    <x v="0"/>
    <x v="0"/>
    <s v="North"/>
    <x v="13"/>
    <s v="City of Thunder Bay"/>
  </r>
  <r>
    <n v="12075"/>
    <x v="500"/>
    <x v="22"/>
    <n v="23"/>
    <n v="3"/>
    <x v="0"/>
    <x v="0"/>
    <s v="North"/>
    <x v="13"/>
    <s v="City of Thunder Bay"/>
  </r>
  <r>
    <n v="12076"/>
    <x v="500"/>
    <x v="23"/>
    <n v="34"/>
    <n v="1"/>
    <x v="0"/>
    <x v="0"/>
    <s v="North"/>
    <x v="13"/>
    <s v="City of Thunder Bay"/>
  </r>
  <r>
    <n v="12077"/>
    <x v="501"/>
    <x v="0"/>
    <n v="48"/>
    <n v="3"/>
    <x v="0"/>
    <x v="0"/>
    <s v="North"/>
    <x v="13"/>
    <s v="City of Thunder Bay"/>
  </r>
  <r>
    <n v="12078"/>
    <x v="501"/>
    <x v="1"/>
    <n v="57"/>
    <n v="10"/>
    <x v="0"/>
    <x v="0"/>
    <s v="North"/>
    <x v="13"/>
    <s v="City of Thunder Bay"/>
  </r>
  <r>
    <n v="12079"/>
    <x v="501"/>
    <x v="2"/>
    <n v="61"/>
    <n v="5"/>
    <x v="0"/>
    <x v="0"/>
    <s v="North"/>
    <x v="13"/>
    <s v="City of Thunder Bay"/>
  </r>
  <r>
    <n v="12080"/>
    <x v="501"/>
    <x v="3"/>
    <n v="48"/>
    <n v="11"/>
    <x v="0"/>
    <x v="0"/>
    <s v="North"/>
    <x v="13"/>
    <s v="City of Thunder Bay"/>
  </r>
  <r>
    <n v="12081"/>
    <x v="501"/>
    <x v="4"/>
    <n v="49"/>
    <n v="8"/>
    <x v="0"/>
    <x v="0"/>
    <s v="North"/>
    <x v="13"/>
    <s v="City of Thunder Bay"/>
  </r>
  <r>
    <n v="12082"/>
    <x v="501"/>
    <x v="5"/>
    <n v="29"/>
    <n v="6"/>
    <x v="0"/>
    <x v="0"/>
    <s v="North"/>
    <x v="13"/>
    <s v="City of Thunder Bay"/>
  </r>
  <r>
    <n v="12083"/>
    <x v="501"/>
    <x v="6"/>
    <n v="28"/>
    <n v="5"/>
    <x v="0"/>
    <x v="0"/>
    <s v="North"/>
    <x v="13"/>
    <s v="City of Thunder Bay"/>
  </r>
  <r>
    <n v="12084"/>
    <x v="501"/>
    <x v="7"/>
    <n v="31"/>
    <n v="4"/>
    <x v="0"/>
    <x v="0"/>
    <s v="North"/>
    <x v="13"/>
    <s v="City of Thunder Bay"/>
  </r>
  <r>
    <n v="12085"/>
    <x v="501"/>
    <x v="8"/>
    <n v="19"/>
    <n v="1"/>
    <x v="0"/>
    <x v="0"/>
    <s v="North"/>
    <x v="13"/>
    <s v="City of Thunder Bay"/>
  </r>
  <r>
    <n v="12086"/>
    <x v="501"/>
    <x v="9"/>
    <n v="19"/>
    <n v="0"/>
    <x v="0"/>
    <x v="0"/>
    <s v="North"/>
    <x v="13"/>
    <s v="City of Thunder Bay"/>
  </r>
  <r>
    <n v="12087"/>
    <x v="501"/>
    <x v="10"/>
    <n v="17"/>
    <n v="2"/>
    <x v="0"/>
    <x v="0"/>
    <s v="North"/>
    <x v="13"/>
    <s v="City of Thunder Bay"/>
  </r>
  <r>
    <n v="12088"/>
    <x v="501"/>
    <x v="11"/>
    <n v="13"/>
    <n v="2"/>
    <x v="0"/>
    <x v="0"/>
    <s v="North"/>
    <x v="13"/>
    <s v="City of Thunder Bay"/>
  </r>
  <r>
    <n v="12089"/>
    <x v="501"/>
    <x v="12"/>
    <n v="28"/>
    <n v="2"/>
    <x v="0"/>
    <x v="0"/>
    <s v="North"/>
    <x v="13"/>
    <s v="City of Thunder Bay"/>
  </r>
  <r>
    <n v="12090"/>
    <x v="501"/>
    <x v="13"/>
    <n v="23"/>
    <n v="5"/>
    <x v="0"/>
    <x v="0"/>
    <s v="North"/>
    <x v="13"/>
    <s v="City of Thunder Bay"/>
  </r>
  <r>
    <n v="12091"/>
    <x v="501"/>
    <x v="14"/>
    <n v="18"/>
    <n v="7"/>
    <x v="0"/>
    <x v="0"/>
    <s v="North"/>
    <x v="13"/>
    <s v="City of Thunder Bay"/>
  </r>
  <r>
    <n v="12092"/>
    <x v="501"/>
    <x v="15"/>
    <n v="24"/>
    <n v="8"/>
    <x v="0"/>
    <x v="0"/>
    <s v="North"/>
    <x v="13"/>
    <s v="City of Thunder Bay"/>
  </r>
  <r>
    <n v="12093"/>
    <x v="501"/>
    <x v="16"/>
    <n v="40"/>
    <n v="5"/>
    <x v="0"/>
    <x v="0"/>
    <s v="North"/>
    <x v="13"/>
    <s v="City of Thunder Bay"/>
  </r>
  <r>
    <n v="12094"/>
    <x v="501"/>
    <x v="17"/>
    <n v="52"/>
    <n v="13"/>
    <x v="0"/>
    <x v="0"/>
    <s v="North"/>
    <x v="13"/>
    <s v="City of Thunder Bay"/>
  </r>
  <r>
    <n v="12095"/>
    <x v="501"/>
    <x v="18"/>
    <n v="50"/>
    <n v="5"/>
    <x v="0"/>
    <x v="0"/>
    <s v="North"/>
    <x v="13"/>
    <s v="City of Thunder Bay"/>
  </r>
  <r>
    <n v="12096"/>
    <x v="501"/>
    <x v="19"/>
    <n v="26"/>
    <n v="3"/>
    <x v="0"/>
    <x v="0"/>
    <s v="North"/>
    <x v="13"/>
    <s v="City of Thunder Bay"/>
  </r>
  <r>
    <n v="12097"/>
    <x v="501"/>
    <x v="20"/>
    <n v="32"/>
    <n v="5"/>
    <x v="0"/>
    <x v="0"/>
    <s v="North"/>
    <x v="13"/>
    <s v="City of Thunder Bay"/>
  </r>
  <r>
    <n v="12098"/>
    <x v="501"/>
    <x v="21"/>
    <n v="24"/>
    <n v="6"/>
    <x v="0"/>
    <x v="0"/>
    <s v="North"/>
    <x v="13"/>
    <s v="City of Thunder Bay"/>
  </r>
  <r>
    <n v="12099"/>
    <x v="501"/>
    <x v="22"/>
    <n v="41"/>
    <n v="5"/>
    <x v="0"/>
    <x v="0"/>
    <s v="North"/>
    <x v="13"/>
    <s v="City of Thunder Bay"/>
  </r>
  <r>
    <n v="12100"/>
    <x v="501"/>
    <x v="23"/>
    <n v="23"/>
    <n v="8"/>
    <x v="0"/>
    <x v="0"/>
    <s v="North"/>
    <x v="13"/>
    <s v="City of Thunder Bay"/>
  </r>
  <r>
    <n v="12101"/>
    <x v="502"/>
    <x v="0"/>
    <n v="33"/>
    <n v="3"/>
    <x v="0"/>
    <x v="0"/>
    <s v="North"/>
    <x v="13"/>
    <s v="City of Thunder Bay"/>
  </r>
  <r>
    <n v="12102"/>
    <x v="502"/>
    <x v="1"/>
    <n v="36"/>
    <n v="3"/>
    <x v="0"/>
    <x v="0"/>
    <s v="North"/>
    <x v="13"/>
    <s v="City of Thunder Bay"/>
  </r>
  <r>
    <n v="12103"/>
    <x v="502"/>
    <x v="2"/>
    <n v="62"/>
    <n v="5"/>
    <x v="0"/>
    <x v="0"/>
    <s v="North"/>
    <x v="13"/>
    <s v="City of Thunder Bay"/>
  </r>
  <r>
    <n v="12104"/>
    <x v="502"/>
    <x v="3"/>
    <n v="67"/>
    <n v="4"/>
    <x v="0"/>
    <x v="0"/>
    <s v="North"/>
    <x v="13"/>
    <s v="City of Thunder Bay"/>
  </r>
  <r>
    <n v="12105"/>
    <x v="502"/>
    <x v="4"/>
    <n v="74"/>
    <n v="0"/>
    <x v="0"/>
    <x v="0"/>
    <s v="North"/>
    <x v="13"/>
    <s v="City of Thunder Bay"/>
  </r>
  <r>
    <n v="12106"/>
    <x v="502"/>
    <x v="5"/>
    <n v="37"/>
    <n v="10"/>
    <x v="0"/>
    <x v="0"/>
    <s v="North"/>
    <x v="13"/>
    <s v="City of Thunder Bay"/>
  </r>
  <r>
    <n v="12107"/>
    <x v="502"/>
    <x v="6"/>
    <n v="42"/>
    <n v="0"/>
    <x v="0"/>
    <x v="0"/>
    <s v="North"/>
    <x v="13"/>
    <s v="City of Thunder Bay"/>
  </r>
  <r>
    <n v="12108"/>
    <x v="502"/>
    <x v="7"/>
    <n v="14"/>
    <n v="1"/>
    <x v="0"/>
    <x v="0"/>
    <s v="North"/>
    <x v="13"/>
    <s v="City of Thunder Bay"/>
  </r>
  <r>
    <n v="12109"/>
    <x v="502"/>
    <x v="8"/>
    <n v="18"/>
    <n v="4"/>
    <x v="0"/>
    <x v="0"/>
    <s v="North"/>
    <x v="13"/>
    <s v="City of Thunder Bay"/>
  </r>
  <r>
    <n v="12110"/>
    <x v="502"/>
    <x v="9"/>
    <n v="12"/>
    <n v="0"/>
    <x v="0"/>
    <x v="0"/>
    <s v="North"/>
    <x v="13"/>
    <s v="City of Thunder Bay"/>
  </r>
  <r>
    <n v="12111"/>
    <x v="502"/>
    <x v="10"/>
    <n v="16"/>
    <n v="0"/>
    <x v="0"/>
    <x v="0"/>
    <s v="North"/>
    <x v="13"/>
    <s v="City of Thunder Bay"/>
  </r>
  <r>
    <n v="12112"/>
    <x v="502"/>
    <x v="11"/>
    <n v="14"/>
    <n v="4"/>
    <x v="0"/>
    <x v="0"/>
    <s v="North"/>
    <x v="13"/>
    <s v="City of Thunder Bay"/>
  </r>
  <r>
    <n v="12113"/>
    <x v="502"/>
    <x v="12"/>
    <n v="14"/>
    <n v="0"/>
    <x v="0"/>
    <x v="0"/>
    <s v="North"/>
    <x v="13"/>
    <s v="City of Thunder Bay"/>
  </r>
  <r>
    <n v="12114"/>
    <x v="502"/>
    <x v="13"/>
    <n v="16"/>
    <n v="0"/>
    <x v="0"/>
    <x v="0"/>
    <s v="North"/>
    <x v="13"/>
    <s v="City of Thunder Bay"/>
  </r>
  <r>
    <n v="12115"/>
    <x v="502"/>
    <x v="14"/>
    <n v="34"/>
    <n v="6"/>
    <x v="0"/>
    <x v="0"/>
    <s v="North"/>
    <x v="13"/>
    <s v="City of Thunder Bay"/>
  </r>
  <r>
    <n v="12116"/>
    <x v="502"/>
    <x v="15"/>
    <n v="35"/>
    <n v="0"/>
    <x v="0"/>
    <x v="0"/>
    <s v="North"/>
    <x v="13"/>
    <s v="City of Thunder Bay"/>
  </r>
  <r>
    <n v="12117"/>
    <x v="502"/>
    <x v="16"/>
    <n v="38"/>
    <n v="1"/>
    <x v="0"/>
    <x v="0"/>
    <s v="North"/>
    <x v="13"/>
    <s v="City of Thunder Bay"/>
  </r>
  <r>
    <n v="12118"/>
    <x v="502"/>
    <x v="17"/>
    <n v="30"/>
    <n v="4"/>
    <x v="0"/>
    <x v="0"/>
    <s v="North"/>
    <x v="13"/>
    <s v="City of Thunder Bay"/>
  </r>
  <r>
    <n v="12119"/>
    <x v="502"/>
    <x v="18"/>
    <n v="26"/>
    <n v="2"/>
    <x v="0"/>
    <x v="0"/>
    <s v="North"/>
    <x v="13"/>
    <s v="City of Thunder Bay"/>
  </r>
  <r>
    <n v="12120"/>
    <x v="502"/>
    <x v="19"/>
    <n v="18"/>
    <n v="2"/>
    <x v="0"/>
    <x v="0"/>
    <s v="North"/>
    <x v="13"/>
    <s v="City of Thunder Bay"/>
  </r>
  <r>
    <n v="12121"/>
    <x v="502"/>
    <x v="20"/>
    <n v="25"/>
    <n v="1"/>
    <x v="0"/>
    <x v="0"/>
    <s v="North"/>
    <x v="13"/>
    <s v="City of Thunder Bay"/>
  </r>
  <r>
    <n v="12122"/>
    <x v="502"/>
    <x v="21"/>
    <n v="30"/>
    <n v="0"/>
    <x v="0"/>
    <x v="0"/>
    <s v="North"/>
    <x v="13"/>
    <s v="City of Thunder Bay"/>
  </r>
  <r>
    <n v="12123"/>
    <x v="502"/>
    <x v="22"/>
    <n v="18"/>
    <n v="0"/>
    <x v="0"/>
    <x v="0"/>
    <s v="North"/>
    <x v="13"/>
    <s v="City of Thunder Bay"/>
  </r>
  <r>
    <n v="12124"/>
    <x v="502"/>
    <x v="23"/>
    <n v="40"/>
    <n v="2"/>
    <x v="0"/>
    <x v="0"/>
    <s v="North"/>
    <x v="13"/>
    <s v="City of Thunder Bay"/>
  </r>
  <r>
    <n v="12125"/>
    <x v="503"/>
    <x v="0"/>
    <n v="41"/>
    <n v="3"/>
    <x v="0"/>
    <x v="0"/>
    <s v="North"/>
    <x v="13"/>
    <s v="City of Thunder Bay"/>
  </r>
  <r>
    <n v="12126"/>
    <x v="503"/>
    <x v="1"/>
    <n v="53"/>
    <n v="2"/>
    <x v="0"/>
    <x v="0"/>
    <s v="North"/>
    <x v="13"/>
    <s v="City of Thunder Bay"/>
  </r>
  <r>
    <n v="12127"/>
    <x v="503"/>
    <x v="2"/>
    <n v="46"/>
    <n v="5"/>
    <x v="0"/>
    <x v="0"/>
    <s v="North"/>
    <x v="13"/>
    <s v="City of Thunder Bay"/>
  </r>
  <r>
    <n v="12128"/>
    <x v="503"/>
    <x v="3"/>
    <n v="89"/>
    <n v="11"/>
    <x v="0"/>
    <x v="0"/>
    <s v="North"/>
    <x v="13"/>
    <s v="City of Thunder Bay"/>
  </r>
  <r>
    <n v="12129"/>
    <x v="503"/>
    <x v="4"/>
    <n v="42"/>
    <n v="8"/>
    <x v="0"/>
    <x v="0"/>
    <s v="North"/>
    <x v="13"/>
    <s v="City of Thunder Bay"/>
  </r>
  <r>
    <n v="12130"/>
    <x v="503"/>
    <x v="5"/>
    <n v="47"/>
    <n v="7"/>
    <x v="0"/>
    <x v="0"/>
    <s v="North"/>
    <x v="13"/>
    <s v="City of Thunder Bay"/>
  </r>
  <r>
    <n v="12131"/>
    <x v="503"/>
    <x v="6"/>
    <n v="26"/>
    <n v="1"/>
    <x v="0"/>
    <x v="0"/>
    <s v="North"/>
    <x v="13"/>
    <s v="City of Thunder Bay"/>
  </r>
  <r>
    <n v="12132"/>
    <x v="503"/>
    <x v="7"/>
    <n v="17"/>
    <n v="0"/>
    <x v="0"/>
    <x v="0"/>
    <s v="North"/>
    <x v="13"/>
    <s v="City of Thunder Bay"/>
  </r>
  <r>
    <n v="12133"/>
    <x v="503"/>
    <x v="8"/>
    <n v="13"/>
    <n v="1"/>
    <x v="0"/>
    <x v="0"/>
    <s v="North"/>
    <x v="13"/>
    <s v="City of Thunder Bay"/>
  </r>
  <r>
    <n v="12134"/>
    <x v="503"/>
    <x v="9"/>
    <n v="11"/>
    <n v="0"/>
    <x v="0"/>
    <x v="0"/>
    <s v="North"/>
    <x v="13"/>
    <s v="City of Thunder Bay"/>
  </r>
  <r>
    <n v="12135"/>
    <x v="503"/>
    <x v="10"/>
    <n v="13"/>
    <n v="1"/>
    <x v="0"/>
    <x v="0"/>
    <s v="North"/>
    <x v="13"/>
    <s v="City of Thunder Bay"/>
  </r>
  <r>
    <n v="12136"/>
    <x v="503"/>
    <x v="11"/>
    <n v="21"/>
    <n v="1"/>
    <x v="0"/>
    <x v="0"/>
    <s v="North"/>
    <x v="13"/>
    <s v="City of Thunder Bay"/>
  </r>
  <r>
    <n v="12137"/>
    <x v="503"/>
    <x v="12"/>
    <n v="14"/>
    <n v="2"/>
    <x v="0"/>
    <x v="0"/>
    <s v="North"/>
    <x v="13"/>
    <s v="City of Thunder Bay"/>
  </r>
  <r>
    <n v="12138"/>
    <x v="503"/>
    <x v="13"/>
    <n v="19"/>
    <n v="1"/>
    <x v="0"/>
    <x v="0"/>
    <s v="North"/>
    <x v="13"/>
    <s v="City of Thunder Bay"/>
  </r>
  <r>
    <n v="12139"/>
    <x v="503"/>
    <x v="14"/>
    <n v="40"/>
    <n v="6"/>
    <x v="0"/>
    <x v="0"/>
    <s v="North"/>
    <x v="13"/>
    <s v="City of Thunder Bay"/>
  </r>
  <r>
    <n v="12140"/>
    <x v="503"/>
    <x v="15"/>
    <n v="25"/>
    <n v="5"/>
    <x v="0"/>
    <x v="0"/>
    <s v="North"/>
    <x v="13"/>
    <s v="City of Thunder Bay"/>
  </r>
  <r>
    <n v="12141"/>
    <x v="503"/>
    <x v="16"/>
    <n v="24"/>
    <n v="2"/>
    <x v="0"/>
    <x v="0"/>
    <s v="North"/>
    <x v="13"/>
    <s v="City of Thunder Bay"/>
  </r>
  <r>
    <n v="12142"/>
    <x v="503"/>
    <x v="17"/>
    <n v="34"/>
    <n v="0"/>
    <x v="0"/>
    <x v="0"/>
    <s v="North"/>
    <x v="13"/>
    <s v="City of Thunder Bay"/>
  </r>
  <r>
    <n v="12143"/>
    <x v="503"/>
    <x v="18"/>
    <n v="27"/>
    <n v="5"/>
    <x v="0"/>
    <x v="0"/>
    <s v="North"/>
    <x v="13"/>
    <s v="City of Thunder Bay"/>
  </r>
  <r>
    <n v="12144"/>
    <x v="503"/>
    <x v="19"/>
    <n v="17"/>
    <n v="4"/>
    <x v="0"/>
    <x v="0"/>
    <s v="North"/>
    <x v="13"/>
    <s v="City of Thunder Bay"/>
  </r>
  <r>
    <n v="12145"/>
    <x v="503"/>
    <x v="20"/>
    <n v="24"/>
    <n v="4"/>
    <x v="0"/>
    <x v="0"/>
    <s v="North"/>
    <x v="13"/>
    <s v="City of Thunder Bay"/>
  </r>
  <r>
    <n v="12146"/>
    <x v="503"/>
    <x v="21"/>
    <n v="17"/>
    <n v="3"/>
    <x v="0"/>
    <x v="0"/>
    <s v="North"/>
    <x v="13"/>
    <s v="City of Thunder Bay"/>
  </r>
  <r>
    <n v="12147"/>
    <x v="503"/>
    <x v="22"/>
    <n v="49"/>
    <n v="3"/>
    <x v="0"/>
    <x v="0"/>
    <s v="North"/>
    <x v="13"/>
    <s v="City of Thunder Bay"/>
  </r>
  <r>
    <n v="12148"/>
    <x v="503"/>
    <x v="23"/>
    <n v="25"/>
    <n v="3"/>
    <x v="0"/>
    <x v="0"/>
    <s v="North"/>
    <x v="13"/>
    <s v="City of Thunder Bay"/>
  </r>
  <r>
    <n v="12149"/>
    <x v="504"/>
    <x v="0"/>
    <n v="19"/>
    <n v="0"/>
    <x v="0"/>
    <x v="0"/>
    <s v="North"/>
    <x v="13"/>
    <s v="City of Thunder Bay"/>
  </r>
  <r>
    <n v="12150"/>
    <x v="504"/>
    <x v="1"/>
    <n v="22"/>
    <n v="0"/>
    <x v="0"/>
    <x v="0"/>
    <s v="North"/>
    <x v="13"/>
    <s v="City of Thunder Bay"/>
  </r>
  <r>
    <n v="12151"/>
    <x v="504"/>
    <x v="2"/>
    <n v="22"/>
    <n v="0"/>
    <x v="0"/>
    <x v="0"/>
    <s v="North"/>
    <x v="13"/>
    <s v="City of Thunder Bay"/>
  </r>
  <r>
    <n v="12152"/>
    <x v="504"/>
    <x v="3"/>
    <n v="35"/>
    <n v="0"/>
    <x v="0"/>
    <x v="0"/>
    <s v="North"/>
    <x v="13"/>
    <s v="City of Thunder Bay"/>
  </r>
  <r>
    <n v="12153"/>
    <x v="504"/>
    <x v="4"/>
    <n v="12"/>
    <n v="0"/>
    <x v="0"/>
    <x v="0"/>
    <s v="North"/>
    <x v="13"/>
    <s v="City of Thunder Bay"/>
  </r>
  <r>
    <n v="12154"/>
    <x v="504"/>
    <x v="5"/>
    <n v="15"/>
    <n v="0"/>
    <x v="0"/>
    <x v="0"/>
    <s v="North"/>
    <x v="13"/>
    <s v="City of Thunder Bay"/>
  </r>
  <r>
    <n v="12155"/>
    <x v="504"/>
    <x v="6"/>
    <n v="8"/>
    <n v="0"/>
    <x v="0"/>
    <x v="0"/>
    <s v="North"/>
    <x v="13"/>
    <s v="City of Thunder Bay"/>
  </r>
  <r>
    <n v="12156"/>
    <x v="504"/>
    <x v="7"/>
    <n v="11"/>
    <n v="0"/>
    <x v="0"/>
    <x v="0"/>
    <s v="North"/>
    <x v="13"/>
    <s v="City of Thunder Bay"/>
  </r>
  <r>
    <n v="12157"/>
    <x v="504"/>
    <x v="8"/>
    <n v="7"/>
    <n v="0"/>
    <x v="0"/>
    <x v="0"/>
    <s v="North"/>
    <x v="13"/>
    <s v="City of Thunder Bay"/>
  </r>
  <r>
    <n v="12158"/>
    <x v="504"/>
    <x v="9"/>
    <n v="6"/>
    <n v="0"/>
    <x v="0"/>
    <x v="0"/>
    <s v="North"/>
    <x v="13"/>
    <s v="City of Thunder Bay"/>
  </r>
  <r>
    <n v="12159"/>
    <x v="504"/>
    <x v="10"/>
    <n v="9"/>
    <n v="0"/>
    <x v="0"/>
    <x v="0"/>
    <s v="North"/>
    <x v="13"/>
    <s v="City of Thunder Bay"/>
  </r>
  <r>
    <n v="12160"/>
    <x v="504"/>
    <x v="11"/>
    <n v="7"/>
    <n v="0"/>
    <x v="0"/>
    <x v="0"/>
    <s v="North"/>
    <x v="13"/>
    <s v="City of Thunder Bay"/>
  </r>
  <r>
    <n v="12161"/>
    <x v="504"/>
    <x v="12"/>
    <n v="6"/>
    <n v="0"/>
    <x v="0"/>
    <x v="0"/>
    <s v="North"/>
    <x v="13"/>
    <s v="City of Thunder Bay"/>
  </r>
  <r>
    <n v="12162"/>
    <x v="504"/>
    <x v="13"/>
    <n v="4"/>
    <n v="0"/>
    <x v="0"/>
    <x v="0"/>
    <s v="North"/>
    <x v="13"/>
    <s v="City of Thunder Bay"/>
  </r>
  <r>
    <n v="12163"/>
    <x v="504"/>
    <x v="14"/>
    <n v="6"/>
    <n v="0"/>
    <x v="0"/>
    <x v="0"/>
    <s v="North"/>
    <x v="13"/>
    <s v="City of Thunder Bay"/>
  </r>
  <r>
    <n v="12164"/>
    <x v="504"/>
    <x v="15"/>
    <n v="6"/>
    <n v="0"/>
    <x v="0"/>
    <x v="0"/>
    <s v="North"/>
    <x v="13"/>
    <s v="City of Thunder Bay"/>
  </r>
  <r>
    <n v="12165"/>
    <x v="504"/>
    <x v="16"/>
    <n v="8"/>
    <n v="0"/>
    <x v="0"/>
    <x v="0"/>
    <s v="North"/>
    <x v="13"/>
    <s v="City of Thunder Bay"/>
  </r>
  <r>
    <n v="12166"/>
    <x v="504"/>
    <x v="17"/>
    <n v="15"/>
    <n v="0"/>
    <x v="0"/>
    <x v="0"/>
    <s v="North"/>
    <x v="13"/>
    <s v="City of Thunder Bay"/>
  </r>
  <r>
    <n v="12167"/>
    <x v="504"/>
    <x v="18"/>
    <n v="13"/>
    <n v="0"/>
    <x v="0"/>
    <x v="0"/>
    <s v="North"/>
    <x v="13"/>
    <s v="City of Thunder Bay"/>
  </r>
  <r>
    <n v="12168"/>
    <x v="504"/>
    <x v="19"/>
    <n v="7"/>
    <n v="0"/>
    <x v="0"/>
    <x v="0"/>
    <s v="North"/>
    <x v="13"/>
    <s v="City of Thunder Bay"/>
  </r>
  <r>
    <n v="12169"/>
    <x v="504"/>
    <x v="20"/>
    <n v="5"/>
    <n v="0"/>
    <x v="0"/>
    <x v="0"/>
    <s v="North"/>
    <x v="13"/>
    <s v="City of Thunder Bay"/>
  </r>
  <r>
    <n v="12170"/>
    <x v="504"/>
    <x v="21"/>
    <n v="12"/>
    <n v="0"/>
    <x v="0"/>
    <x v="0"/>
    <s v="North"/>
    <x v="13"/>
    <s v="City of Thunder Bay"/>
  </r>
  <r>
    <n v="12171"/>
    <x v="504"/>
    <x v="22"/>
    <n v="9"/>
    <n v="0"/>
    <x v="0"/>
    <x v="0"/>
    <s v="North"/>
    <x v="13"/>
    <s v="City of Thunder Bay"/>
  </r>
  <r>
    <n v="12172"/>
    <x v="504"/>
    <x v="23"/>
    <n v="18"/>
    <n v="0"/>
    <x v="0"/>
    <x v="0"/>
    <s v="North"/>
    <x v="13"/>
    <s v="City of Thunder Bay"/>
  </r>
  <r>
    <n v="12173"/>
    <x v="505"/>
    <x v="0"/>
    <n v="5"/>
    <n v="0"/>
    <x v="0"/>
    <x v="0"/>
    <s v="North"/>
    <x v="13"/>
    <s v="City of Thunder Bay"/>
  </r>
  <r>
    <n v="12174"/>
    <x v="505"/>
    <x v="1"/>
    <n v="8"/>
    <n v="0"/>
    <x v="0"/>
    <x v="0"/>
    <s v="North"/>
    <x v="13"/>
    <s v="City of Thunder Bay"/>
  </r>
  <r>
    <n v="12175"/>
    <x v="505"/>
    <x v="2"/>
    <n v="5"/>
    <n v="0"/>
    <x v="0"/>
    <x v="0"/>
    <s v="North"/>
    <x v="13"/>
    <s v="City of Thunder Bay"/>
  </r>
  <r>
    <n v="12176"/>
    <x v="505"/>
    <x v="3"/>
    <n v="8"/>
    <n v="0"/>
    <x v="0"/>
    <x v="0"/>
    <s v="North"/>
    <x v="13"/>
    <s v="City of Thunder Bay"/>
  </r>
  <r>
    <n v="12177"/>
    <x v="505"/>
    <x v="4"/>
    <n v="7"/>
    <n v="0"/>
    <x v="0"/>
    <x v="0"/>
    <s v="North"/>
    <x v="13"/>
    <s v="City of Thunder Bay"/>
  </r>
  <r>
    <n v="12178"/>
    <x v="505"/>
    <x v="5"/>
    <n v="9"/>
    <n v="0"/>
    <x v="0"/>
    <x v="0"/>
    <s v="North"/>
    <x v="13"/>
    <s v="City of Thunder Bay"/>
  </r>
  <r>
    <n v="12179"/>
    <x v="505"/>
    <x v="6"/>
    <n v="2"/>
    <n v="0"/>
    <x v="0"/>
    <x v="0"/>
    <s v="North"/>
    <x v="13"/>
    <s v="City of Thunder Bay"/>
  </r>
  <r>
    <n v="12180"/>
    <x v="505"/>
    <x v="7"/>
    <n v="5"/>
    <n v="0"/>
    <x v="0"/>
    <x v="0"/>
    <s v="North"/>
    <x v="13"/>
    <s v="City of Thunder Bay"/>
  </r>
  <r>
    <n v="12181"/>
    <x v="505"/>
    <x v="8"/>
    <n v="7"/>
    <n v="0"/>
    <x v="0"/>
    <x v="0"/>
    <s v="North"/>
    <x v="13"/>
    <s v="City of Thunder Bay"/>
  </r>
  <r>
    <n v="12182"/>
    <x v="505"/>
    <x v="9"/>
    <n v="4"/>
    <n v="0"/>
    <x v="0"/>
    <x v="0"/>
    <s v="North"/>
    <x v="13"/>
    <s v="City of Thunder Bay"/>
  </r>
  <r>
    <n v="12183"/>
    <x v="505"/>
    <x v="10"/>
    <n v="3"/>
    <n v="0"/>
    <x v="0"/>
    <x v="0"/>
    <s v="North"/>
    <x v="13"/>
    <s v="City of Thunder Bay"/>
  </r>
  <r>
    <n v="12184"/>
    <x v="505"/>
    <x v="11"/>
    <n v="3"/>
    <n v="0"/>
    <x v="0"/>
    <x v="0"/>
    <s v="North"/>
    <x v="13"/>
    <s v="City of Thunder Bay"/>
  </r>
  <r>
    <n v="12185"/>
    <x v="505"/>
    <x v="12"/>
    <n v="1"/>
    <n v="0"/>
    <x v="0"/>
    <x v="0"/>
    <s v="North"/>
    <x v="13"/>
    <s v="City of Thunder Bay"/>
  </r>
  <r>
    <n v="12186"/>
    <x v="505"/>
    <x v="14"/>
    <n v="5"/>
    <n v="0"/>
    <x v="0"/>
    <x v="0"/>
    <s v="North"/>
    <x v="13"/>
    <s v="City of Thunder Bay"/>
  </r>
  <r>
    <n v="12187"/>
    <x v="505"/>
    <x v="15"/>
    <n v="4"/>
    <n v="0"/>
    <x v="0"/>
    <x v="0"/>
    <s v="North"/>
    <x v="13"/>
    <s v="City of Thunder Bay"/>
  </r>
  <r>
    <n v="12188"/>
    <x v="505"/>
    <x v="16"/>
    <n v="1"/>
    <n v="0"/>
    <x v="0"/>
    <x v="0"/>
    <s v="North"/>
    <x v="13"/>
    <s v="City of Thunder Bay"/>
  </r>
  <r>
    <n v="12189"/>
    <x v="505"/>
    <x v="17"/>
    <n v="7"/>
    <n v="0"/>
    <x v="0"/>
    <x v="0"/>
    <s v="North"/>
    <x v="13"/>
    <s v="City of Thunder Bay"/>
  </r>
  <r>
    <n v="12190"/>
    <x v="505"/>
    <x v="18"/>
    <n v="3"/>
    <n v="0"/>
    <x v="0"/>
    <x v="0"/>
    <s v="North"/>
    <x v="13"/>
    <s v="City of Thunder Bay"/>
  </r>
  <r>
    <n v="12191"/>
    <x v="505"/>
    <x v="19"/>
    <n v="6"/>
    <n v="0"/>
    <x v="0"/>
    <x v="0"/>
    <s v="North"/>
    <x v="13"/>
    <s v="City of Thunder Bay"/>
  </r>
  <r>
    <n v="12192"/>
    <x v="505"/>
    <x v="20"/>
    <n v="6"/>
    <n v="0"/>
    <x v="0"/>
    <x v="0"/>
    <s v="North"/>
    <x v="13"/>
    <s v="City of Thunder Bay"/>
  </r>
  <r>
    <n v="12193"/>
    <x v="505"/>
    <x v="21"/>
    <n v="6"/>
    <n v="0"/>
    <x v="0"/>
    <x v="0"/>
    <s v="North"/>
    <x v="13"/>
    <s v="City of Thunder Bay"/>
  </r>
  <r>
    <n v="12194"/>
    <x v="505"/>
    <x v="22"/>
    <n v="1"/>
    <n v="0"/>
    <x v="0"/>
    <x v="0"/>
    <s v="North"/>
    <x v="13"/>
    <s v="City of Thunder Bay"/>
  </r>
  <r>
    <n v="12195"/>
    <x v="505"/>
    <x v="23"/>
    <n v="1"/>
    <n v="0"/>
    <x v="0"/>
    <x v="0"/>
    <s v="North"/>
    <x v="13"/>
    <s v="City of Thunder Bay"/>
  </r>
  <r>
    <n v="12196"/>
    <x v="506"/>
    <x v="0"/>
    <n v="11"/>
    <n v="0"/>
    <x v="0"/>
    <x v="0"/>
    <s v="North"/>
    <x v="13"/>
    <s v="City of Thunder Bay"/>
  </r>
  <r>
    <n v="12197"/>
    <x v="506"/>
    <x v="1"/>
    <n v="12"/>
    <n v="0"/>
    <x v="0"/>
    <x v="0"/>
    <s v="North"/>
    <x v="13"/>
    <s v="City of Thunder Bay"/>
  </r>
  <r>
    <n v="12198"/>
    <x v="506"/>
    <x v="2"/>
    <n v="17"/>
    <n v="0"/>
    <x v="0"/>
    <x v="0"/>
    <s v="North"/>
    <x v="13"/>
    <s v="City of Thunder Bay"/>
  </r>
  <r>
    <n v="12199"/>
    <x v="506"/>
    <x v="3"/>
    <n v="16"/>
    <n v="0"/>
    <x v="0"/>
    <x v="0"/>
    <s v="North"/>
    <x v="13"/>
    <s v="City of Thunder Bay"/>
  </r>
  <r>
    <n v="12200"/>
    <x v="506"/>
    <x v="4"/>
    <n v="7"/>
    <n v="0"/>
    <x v="0"/>
    <x v="0"/>
    <s v="North"/>
    <x v="13"/>
    <s v="City of Thunder Bay"/>
  </r>
  <r>
    <n v="12201"/>
    <x v="506"/>
    <x v="5"/>
    <n v="8"/>
    <n v="0"/>
    <x v="0"/>
    <x v="0"/>
    <s v="North"/>
    <x v="13"/>
    <s v="City of Thunder Bay"/>
  </r>
  <r>
    <n v="12202"/>
    <x v="506"/>
    <x v="6"/>
    <n v="7"/>
    <n v="0"/>
    <x v="0"/>
    <x v="0"/>
    <s v="North"/>
    <x v="13"/>
    <s v="City of Thunder Bay"/>
  </r>
  <r>
    <n v="12203"/>
    <x v="506"/>
    <x v="7"/>
    <n v="7"/>
    <n v="0"/>
    <x v="0"/>
    <x v="0"/>
    <s v="North"/>
    <x v="13"/>
    <s v="City of Thunder Bay"/>
  </r>
  <r>
    <n v="12204"/>
    <x v="506"/>
    <x v="8"/>
    <n v="1"/>
    <n v="0"/>
    <x v="0"/>
    <x v="0"/>
    <s v="North"/>
    <x v="13"/>
    <s v="City of Thunder Bay"/>
  </r>
  <r>
    <n v="12205"/>
    <x v="506"/>
    <x v="9"/>
    <n v="1"/>
    <n v="0"/>
    <x v="0"/>
    <x v="0"/>
    <s v="North"/>
    <x v="13"/>
    <s v="City of Thunder Bay"/>
  </r>
  <r>
    <n v="12206"/>
    <x v="506"/>
    <x v="10"/>
    <n v="4"/>
    <n v="0"/>
    <x v="0"/>
    <x v="0"/>
    <s v="North"/>
    <x v="13"/>
    <s v="City of Thunder Bay"/>
  </r>
  <r>
    <n v="12207"/>
    <x v="506"/>
    <x v="11"/>
    <n v="4"/>
    <n v="0"/>
    <x v="0"/>
    <x v="0"/>
    <s v="North"/>
    <x v="13"/>
    <s v="City of Thunder Bay"/>
  </r>
  <r>
    <n v="12208"/>
    <x v="506"/>
    <x v="12"/>
    <n v="2"/>
    <n v="0"/>
    <x v="0"/>
    <x v="0"/>
    <s v="North"/>
    <x v="13"/>
    <s v="City of Thunder Bay"/>
  </r>
  <r>
    <n v="12209"/>
    <x v="506"/>
    <x v="13"/>
    <n v="6"/>
    <n v="0"/>
    <x v="0"/>
    <x v="0"/>
    <s v="North"/>
    <x v="13"/>
    <s v="City of Thunder Bay"/>
  </r>
  <r>
    <n v="12210"/>
    <x v="506"/>
    <x v="14"/>
    <n v="1"/>
    <n v="0"/>
    <x v="0"/>
    <x v="0"/>
    <s v="North"/>
    <x v="13"/>
    <s v="City of Thunder Bay"/>
  </r>
  <r>
    <n v="12211"/>
    <x v="506"/>
    <x v="15"/>
    <n v="4"/>
    <n v="0"/>
    <x v="0"/>
    <x v="0"/>
    <s v="North"/>
    <x v="13"/>
    <s v="City of Thunder Bay"/>
  </r>
  <r>
    <n v="12212"/>
    <x v="506"/>
    <x v="16"/>
    <n v="5"/>
    <n v="3"/>
    <x v="0"/>
    <x v="0"/>
    <s v="North"/>
    <x v="13"/>
    <s v="City of Thunder Bay"/>
  </r>
  <r>
    <n v="12213"/>
    <x v="506"/>
    <x v="17"/>
    <n v="4"/>
    <n v="0"/>
    <x v="0"/>
    <x v="0"/>
    <s v="North"/>
    <x v="13"/>
    <s v="City of Thunder Bay"/>
  </r>
  <r>
    <n v="12214"/>
    <x v="506"/>
    <x v="18"/>
    <n v="3"/>
    <n v="0"/>
    <x v="0"/>
    <x v="0"/>
    <s v="North"/>
    <x v="13"/>
    <s v="City of Thunder Bay"/>
  </r>
  <r>
    <n v="12215"/>
    <x v="506"/>
    <x v="19"/>
    <n v="6"/>
    <n v="0"/>
    <x v="0"/>
    <x v="0"/>
    <s v="North"/>
    <x v="13"/>
    <s v="City of Thunder Bay"/>
  </r>
  <r>
    <n v="12216"/>
    <x v="506"/>
    <x v="20"/>
    <n v="9"/>
    <n v="0"/>
    <x v="0"/>
    <x v="0"/>
    <s v="North"/>
    <x v="13"/>
    <s v="City of Thunder Bay"/>
  </r>
  <r>
    <n v="12217"/>
    <x v="506"/>
    <x v="21"/>
    <n v="9"/>
    <n v="1"/>
    <x v="0"/>
    <x v="0"/>
    <s v="North"/>
    <x v="13"/>
    <s v="City of Thunder Bay"/>
  </r>
  <r>
    <n v="12218"/>
    <x v="506"/>
    <x v="22"/>
    <n v="3"/>
    <n v="0"/>
    <x v="0"/>
    <x v="0"/>
    <s v="North"/>
    <x v="13"/>
    <s v="City of Thunder Bay"/>
  </r>
  <r>
    <n v="12219"/>
    <x v="506"/>
    <x v="23"/>
    <n v="4"/>
    <n v="1"/>
    <x v="0"/>
    <x v="0"/>
    <s v="North"/>
    <x v="13"/>
    <s v="City of Thunder Bay"/>
  </r>
  <r>
    <n v="12220"/>
    <x v="507"/>
    <x v="0"/>
    <n v="3"/>
    <n v="0"/>
    <x v="0"/>
    <x v="0"/>
    <s v="North"/>
    <x v="13"/>
    <s v="City of Thunder Bay"/>
  </r>
  <r>
    <n v="12221"/>
    <x v="507"/>
    <x v="1"/>
    <n v="4"/>
    <n v="0"/>
    <x v="0"/>
    <x v="0"/>
    <s v="North"/>
    <x v="13"/>
    <s v="City of Thunder Bay"/>
  </r>
  <r>
    <n v="12222"/>
    <x v="507"/>
    <x v="2"/>
    <n v="5"/>
    <n v="0"/>
    <x v="0"/>
    <x v="0"/>
    <s v="North"/>
    <x v="13"/>
    <s v="City of Thunder Bay"/>
  </r>
  <r>
    <n v="12223"/>
    <x v="507"/>
    <x v="3"/>
    <n v="4"/>
    <n v="0"/>
    <x v="0"/>
    <x v="0"/>
    <s v="North"/>
    <x v="13"/>
    <s v="City of Thunder Bay"/>
  </r>
  <r>
    <n v="12224"/>
    <x v="507"/>
    <x v="4"/>
    <n v="2"/>
    <n v="0"/>
    <x v="0"/>
    <x v="0"/>
    <s v="North"/>
    <x v="13"/>
    <s v="City of Thunder Bay"/>
  </r>
  <r>
    <n v="12225"/>
    <x v="507"/>
    <x v="5"/>
    <n v="2"/>
    <n v="0"/>
    <x v="0"/>
    <x v="0"/>
    <s v="North"/>
    <x v="13"/>
    <s v="City of Thunder Bay"/>
  </r>
  <r>
    <n v="12226"/>
    <x v="507"/>
    <x v="6"/>
    <n v="1"/>
    <n v="0"/>
    <x v="0"/>
    <x v="0"/>
    <s v="North"/>
    <x v="13"/>
    <s v="City of Thunder Bay"/>
  </r>
  <r>
    <n v="12227"/>
    <x v="507"/>
    <x v="8"/>
    <n v="2"/>
    <n v="0"/>
    <x v="0"/>
    <x v="0"/>
    <s v="North"/>
    <x v="13"/>
    <s v="City of Thunder Bay"/>
  </r>
  <r>
    <n v="12228"/>
    <x v="507"/>
    <x v="10"/>
    <n v="1"/>
    <n v="0"/>
    <x v="0"/>
    <x v="0"/>
    <s v="North"/>
    <x v="13"/>
    <s v="City of Thunder Bay"/>
  </r>
  <r>
    <n v="12229"/>
    <x v="507"/>
    <x v="12"/>
    <n v="1"/>
    <n v="0"/>
    <x v="0"/>
    <x v="0"/>
    <s v="North"/>
    <x v="13"/>
    <s v="City of Thunder Bay"/>
  </r>
  <r>
    <n v="12230"/>
    <x v="507"/>
    <x v="14"/>
    <n v="1"/>
    <n v="0"/>
    <x v="0"/>
    <x v="0"/>
    <s v="North"/>
    <x v="13"/>
    <s v="City of Thunder Bay"/>
  </r>
  <r>
    <n v="12231"/>
    <x v="507"/>
    <x v="15"/>
    <n v="2"/>
    <n v="0"/>
    <x v="0"/>
    <x v="0"/>
    <s v="North"/>
    <x v="13"/>
    <s v="City of Thunder Bay"/>
  </r>
  <r>
    <n v="12232"/>
    <x v="507"/>
    <x v="16"/>
    <n v="2"/>
    <n v="0"/>
    <x v="0"/>
    <x v="0"/>
    <s v="North"/>
    <x v="13"/>
    <s v="City of Thunder Bay"/>
  </r>
  <r>
    <n v="12233"/>
    <x v="507"/>
    <x v="18"/>
    <n v="1"/>
    <n v="0"/>
    <x v="0"/>
    <x v="0"/>
    <s v="North"/>
    <x v="13"/>
    <s v="City of Thunder Bay"/>
  </r>
  <r>
    <n v="12234"/>
    <x v="507"/>
    <x v="19"/>
    <n v="2"/>
    <n v="0"/>
    <x v="0"/>
    <x v="0"/>
    <s v="North"/>
    <x v="13"/>
    <s v="City of Thunder Bay"/>
  </r>
  <r>
    <n v="12235"/>
    <x v="507"/>
    <x v="20"/>
    <n v="1"/>
    <n v="0"/>
    <x v="0"/>
    <x v="0"/>
    <s v="North"/>
    <x v="13"/>
    <s v="City of Thunder Bay"/>
  </r>
  <r>
    <n v="12236"/>
    <x v="507"/>
    <x v="21"/>
    <n v="2"/>
    <n v="0"/>
    <x v="0"/>
    <x v="0"/>
    <s v="North"/>
    <x v="13"/>
    <s v="City of Thunder Bay"/>
  </r>
  <r>
    <n v="12237"/>
    <x v="508"/>
    <x v="0"/>
    <n v="27"/>
    <n v="0"/>
    <x v="0"/>
    <x v="0"/>
    <s v="North"/>
    <x v="13"/>
    <s v="District of Kenora"/>
  </r>
  <r>
    <n v="12238"/>
    <x v="508"/>
    <x v="1"/>
    <n v="19"/>
    <n v="1"/>
    <x v="0"/>
    <x v="0"/>
    <s v="North"/>
    <x v="13"/>
    <s v="District of Kenora"/>
  </r>
  <r>
    <n v="12239"/>
    <x v="508"/>
    <x v="2"/>
    <n v="13"/>
    <n v="2"/>
    <x v="0"/>
    <x v="0"/>
    <s v="North"/>
    <x v="13"/>
    <s v="District of Kenora"/>
  </r>
  <r>
    <n v="12240"/>
    <x v="508"/>
    <x v="3"/>
    <n v="8"/>
    <n v="4"/>
    <x v="0"/>
    <x v="0"/>
    <s v="North"/>
    <x v="13"/>
    <s v="District of Kenora"/>
  </r>
  <r>
    <n v="12241"/>
    <x v="508"/>
    <x v="4"/>
    <n v="11"/>
    <n v="2"/>
    <x v="0"/>
    <x v="0"/>
    <s v="North"/>
    <x v="13"/>
    <s v="District of Kenora"/>
  </r>
  <r>
    <n v="12242"/>
    <x v="508"/>
    <x v="5"/>
    <n v="10"/>
    <n v="0"/>
    <x v="0"/>
    <x v="0"/>
    <s v="North"/>
    <x v="13"/>
    <s v="District of Kenora"/>
  </r>
  <r>
    <n v="12243"/>
    <x v="508"/>
    <x v="6"/>
    <n v="6"/>
    <n v="4"/>
    <x v="0"/>
    <x v="0"/>
    <s v="North"/>
    <x v="13"/>
    <s v="District of Kenora"/>
  </r>
  <r>
    <n v="12244"/>
    <x v="508"/>
    <x v="7"/>
    <n v="1"/>
    <n v="1"/>
    <x v="0"/>
    <x v="0"/>
    <s v="North"/>
    <x v="13"/>
    <s v="District of Kenora"/>
  </r>
  <r>
    <n v="12245"/>
    <x v="508"/>
    <x v="8"/>
    <n v="3"/>
    <n v="0"/>
    <x v="0"/>
    <x v="0"/>
    <s v="North"/>
    <x v="13"/>
    <s v="District of Kenora"/>
  </r>
  <r>
    <n v="12246"/>
    <x v="508"/>
    <x v="9"/>
    <n v="6"/>
    <n v="1"/>
    <x v="0"/>
    <x v="0"/>
    <s v="North"/>
    <x v="13"/>
    <s v="District of Kenora"/>
  </r>
  <r>
    <n v="12247"/>
    <x v="508"/>
    <x v="10"/>
    <n v="5"/>
    <n v="0"/>
    <x v="0"/>
    <x v="0"/>
    <s v="North"/>
    <x v="13"/>
    <s v="District of Kenora"/>
  </r>
  <r>
    <n v="12248"/>
    <x v="508"/>
    <x v="11"/>
    <n v="2"/>
    <n v="0"/>
    <x v="0"/>
    <x v="0"/>
    <s v="North"/>
    <x v="13"/>
    <s v="District of Kenora"/>
  </r>
  <r>
    <n v="12249"/>
    <x v="508"/>
    <x v="12"/>
    <n v="5"/>
    <n v="0"/>
    <x v="0"/>
    <x v="0"/>
    <s v="North"/>
    <x v="13"/>
    <s v="District of Kenora"/>
  </r>
  <r>
    <n v="12250"/>
    <x v="508"/>
    <x v="13"/>
    <n v="10"/>
    <n v="3"/>
    <x v="0"/>
    <x v="0"/>
    <s v="North"/>
    <x v="13"/>
    <s v="District of Kenora"/>
  </r>
  <r>
    <n v="12251"/>
    <x v="508"/>
    <x v="14"/>
    <n v="12"/>
    <n v="1"/>
    <x v="0"/>
    <x v="0"/>
    <s v="North"/>
    <x v="13"/>
    <s v="District of Kenora"/>
  </r>
  <r>
    <n v="12252"/>
    <x v="508"/>
    <x v="15"/>
    <n v="12"/>
    <n v="1"/>
    <x v="0"/>
    <x v="0"/>
    <s v="North"/>
    <x v="13"/>
    <s v="District of Kenora"/>
  </r>
  <r>
    <n v="12253"/>
    <x v="508"/>
    <x v="16"/>
    <n v="16"/>
    <n v="2"/>
    <x v="0"/>
    <x v="0"/>
    <s v="North"/>
    <x v="13"/>
    <s v="District of Kenora"/>
  </r>
  <r>
    <n v="12254"/>
    <x v="508"/>
    <x v="17"/>
    <n v="16"/>
    <n v="4"/>
    <x v="0"/>
    <x v="0"/>
    <s v="North"/>
    <x v="13"/>
    <s v="District of Kenora"/>
  </r>
  <r>
    <n v="12255"/>
    <x v="508"/>
    <x v="18"/>
    <n v="33"/>
    <n v="2"/>
    <x v="0"/>
    <x v="0"/>
    <s v="North"/>
    <x v="13"/>
    <s v="District of Kenora"/>
  </r>
  <r>
    <n v="12256"/>
    <x v="508"/>
    <x v="19"/>
    <n v="24"/>
    <n v="2"/>
    <x v="0"/>
    <x v="0"/>
    <s v="North"/>
    <x v="13"/>
    <s v="District of Kenora"/>
  </r>
  <r>
    <n v="12257"/>
    <x v="508"/>
    <x v="20"/>
    <n v="10"/>
    <n v="0"/>
    <x v="0"/>
    <x v="0"/>
    <s v="North"/>
    <x v="13"/>
    <s v="District of Kenora"/>
  </r>
  <r>
    <n v="12258"/>
    <x v="508"/>
    <x v="21"/>
    <n v="6"/>
    <n v="2"/>
    <x v="0"/>
    <x v="0"/>
    <s v="North"/>
    <x v="13"/>
    <s v="District of Kenora"/>
  </r>
  <r>
    <n v="12259"/>
    <x v="508"/>
    <x v="22"/>
    <n v="3"/>
    <n v="0"/>
    <x v="0"/>
    <x v="0"/>
    <s v="North"/>
    <x v="13"/>
    <s v="District of Kenora"/>
  </r>
  <r>
    <n v="12260"/>
    <x v="508"/>
    <x v="23"/>
    <n v="4"/>
    <n v="1"/>
    <x v="0"/>
    <x v="0"/>
    <s v="North"/>
    <x v="13"/>
    <s v="District of Kenora"/>
  </r>
  <r>
    <n v="12261"/>
    <x v="509"/>
    <x v="0"/>
    <n v="23"/>
    <n v="1"/>
    <x v="0"/>
    <x v="0"/>
    <s v="North"/>
    <x v="13"/>
    <s v="Northern"/>
  </r>
  <r>
    <n v="12262"/>
    <x v="509"/>
    <x v="1"/>
    <n v="16"/>
    <n v="0"/>
    <x v="0"/>
    <x v="0"/>
    <s v="North"/>
    <x v="13"/>
    <s v="Northern"/>
  </r>
  <r>
    <n v="12263"/>
    <x v="509"/>
    <x v="2"/>
    <n v="10"/>
    <n v="0"/>
    <x v="0"/>
    <x v="0"/>
    <s v="North"/>
    <x v="13"/>
    <s v="Northern"/>
  </r>
  <r>
    <n v="12264"/>
    <x v="509"/>
    <x v="3"/>
    <n v="11"/>
    <n v="1"/>
    <x v="0"/>
    <x v="0"/>
    <s v="North"/>
    <x v="13"/>
    <s v="Northern"/>
  </r>
  <r>
    <n v="12265"/>
    <x v="509"/>
    <x v="4"/>
    <n v="11"/>
    <n v="0"/>
    <x v="0"/>
    <x v="0"/>
    <s v="North"/>
    <x v="13"/>
    <s v="Northern"/>
  </r>
  <r>
    <n v="12266"/>
    <x v="509"/>
    <x v="5"/>
    <n v="2"/>
    <n v="1"/>
    <x v="0"/>
    <x v="0"/>
    <s v="North"/>
    <x v="13"/>
    <s v="Northern"/>
  </r>
  <r>
    <n v="12267"/>
    <x v="509"/>
    <x v="6"/>
    <n v="1"/>
    <n v="0"/>
    <x v="0"/>
    <x v="0"/>
    <s v="North"/>
    <x v="13"/>
    <s v="Northern"/>
  </r>
  <r>
    <n v="12268"/>
    <x v="509"/>
    <x v="7"/>
    <n v="13"/>
    <n v="0"/>
    <x v="0"/>
    <x v="0"/>
    <s v="North"/>
    <x v="13"/>
    <s v="Northern"/>
  </r>
  <r>
    <n v="12269"/>
    <x v="509"/>
    <x v="8"/>
    <n v="9"/>
    <n v="4"/>
    <x v="0"/>
    <x v="0"/>
    <s v="North"/>
    <x v="13"/>
    <s v="Northern"/>
  </r>
  <r>
    <n v="12270"/>
    <x v="509"/>
    <x v="9"/>
    <n v="9"/>
    <n v="0"/>
    <x v="0"/>
    <x v="0"/>
    <s v="North"/>
    <x v="13"/>
    <s v="Northern"/>
  </r>
  <r>
    <n v="12271"/>
    <x v="509"/>
    <x v="10"/>
    <n v="2"/>
    <n v="0"/>
    <x v="0"/>
    <x v="0"/>
    <s v="North"/>
    <x v="13"/>
    <s v="Northern"/>
  </r>
  <r>
    <n v="12272"/>
    <x v="509"/>
    <x v="11"/>
    <n v="4"/>
    <n v="0"/>
    <x v="0"/>
    <x v="0"/>
    <s v="North"/>
    <x v="13"/>
    <s v="Northern"/>
  </r>
  <r>
    <n v="12273"/>
    <x v="509"/>
    <x v="12"/>
    <n v="5"/>
    <n v="0"/>
    <x v="0"/>
    <x v="0"/>
    <s v="North"/>
    <x v="13"/>
    <s v="Northern"/>
  </r>
  <r>
    <n v="12274"/>
    <x v="509"/>
    <x v="13"/>
    <n v="9"/>
    <n v="0"/>
    <x v="0"/>
    <x v="0"/>
    <s v="North"/>
    <x v="13"/>
    <s v="Northern"/>
  </r>
  <r>
    <n v="12275"/>
    <x v="509"/>
    <x v="14"/>
    <n v="7"/>
    <n v="1"/>
    <x v="0"/>
    <x v="0"/>
    <s v="North"/>
    <x v="13"/>
    <s v="Northern"/>
  </r>
  <r>
    <n v="12276"/>
    <x v="509"/>
    <x v="15"/>
    <n v="5"/>
    <n v="1"/>
    <x v="0"/>
    <x v="0"/>
    <s v="North"/>
    <x v="13"/>
    <s v="Northern"/>
  </r>
  <r>
    <n v="12277"/>
    <x v="509"/>
    <x v="16"/>
    <n v="14"/>
    <n v="0"/>
    <x v="0"/>
    <x v="0"/>
    <s v="North"/>
    <x v="13"/>
    <s v="Northern"/>
  </r>
  <r>
    <n v="12278"/>
    <x v="509"/>
    <x v="17"/>
    <n v="19"/>
    <n v="0"/>
    <x v="0"/>
    <x v="0"/>
    <s v="North"/>
    <x v="13"/>
    <s v="Northern"/>
  </r>
  <r>
    <n v="12279"/>
    <x v="509"/>
    <x v="18"/>
    <n v="14"/>
    <n v="0"/>
    <x v="0"/>
    <x v="0"/>
    <s v="North"/>
    <x v="13"/>
    <s v="Northern"/>
  </r>
  <r>
    <n v="12280"/>
    <x v="509"/>
    <x v="19"/>
    <n v="6"/>
    <n v="0"/>
    <x v="0"/>
    <x v="0"/>
    <s v="North"/>
    <x v="13"/>
    <s v="Northern"/>
  </r>
  <r>
    <n v="12281"/>
    <x v="509"/>
    <x v="20"/>
    <n v="12"/>
    <n v="0"/>
    <x v="0"/>
    <x v="0"/>
    <s v="North"/>
    <x v="13"/>
    <s v="Northern"/>
  </r>
  <r>
    <n v="12282"/>
    <x v="509"/>
    <x v="21"/>
    <n v="9"/>
    <n v="1"/>
    <x v="0"/>
    <x v="0"/>
    <s v="North"/>
    <x v="13"/>
    <s v="Northern"/>
  </r>
  <r>
    <n v="12283"/>
    <x v="509"/>
    <x v="22"/>
    <n v="12"/>
    <n v="0"/>
    <x v="0"/>
    <x v="0"/>
    <s v="North"/>
    <x v="13"/>
    <s v="Northern"/>
  </r>
  <r>
    <n v="12284"/>
    <x v="509"/>
    <x v="23"/>
    <n v="4"/>
    <n v="2"/>
    <x v="0"/>
    <x v="0"/>
    <s v="North"/>
    <x v="13"/>
    <s v="Northern"/>
  </r>
  <r>
    <n v="12285"/>
    <x v="510"/>
    <x v="0"/>
    <n v="21"/>
    <n v="0"/>
    <x v="0"/>
    <x v="0"/>
    <s v="North"/>
    <x v="13"/>
    <s v="District of Rainy River"/>
  </r>
  <r>
    <n v="12286"/>
    <x v="510"/>
    <x v="1"/>
    <n v="13"/>
    <n v="1"/>
    <x v="0"/>
    <x v="0"/>
    <s v="North"/>
    <x v="13"/>
    <s v="District of Rainy River"/>
  </r>
  <r>
    <n v="12287"/>
    <x v="510"/>
    <x v="2"/>
    <n v="23"/>
    <n v="1"/>
    <x v="0"/>
    <x v="0"/>
    <s v="North"/>
    <x v="13"/>
    <s v="District of Rainy River"/>
  </r>
  <r>
    <n v="12288"/>
    <x v="510"/>
    <x v="3"/>
    <n v="10"/>
    <n v="0"/>
    <x v="0"/>
    <x v="0"/>
    <s v="North"/>
    <x v="13"/>
    <s v="District of Rainy River"/>
  </r>
  <r>
    <n v="12289"/>
    <x v="510"/>
    <x v="4"/>
    <n v="13"/>
    <n v="0"/>
    <x v="0"/>
    <x v="0"/>
    <s v="North"/>
    <x v="13"/>
    <s v="District of Rainy River"/>
  </r>
  <r>
    <n v="12290"/>
    <x v="510"/>
    <x v="5"/>
    <n v="13"/>
    <n v="0"/>
    <x v="0"/>
    <x v="0"/>
    <s v="North"/>
    <x v="13"/>
    <s v="District of Rainy River"/>
  </r>
  <r>
    <n v="12291"/>
    <x v="510"/>
    <x v="6"/>
    <n v="4"/>
    <n v="1"/>
    <x v="0"/>
    <x v="0"/>
    <s v="North"/>
    <x v="13"/>
    <s v="District of Rainy River"/>
  </r>
  <r>
    <n v="12292"/>
    <x v="510"/>
    <x v="7"/>
    <n v="10"/>
    <n v="1"/>
    <x v="0"/>
    <x v="0"/>
    <s v="North"/>
    <x v="13"/>
    <s v="District of Rainy River"/>
  </r>
  <r>
    <n v="12293"/>
    <x v="510"/>
    <x v="8"/>
    <n v="5"/>
    <n v="0"/>
    <x v="0"/>
    <x v="0"/>
    <s v="North"/>
    <x v="13"/>
    <s v="District of Rainy River"/>
  </r>
  <r>
    <n v="12294"/>
    <x v="510"/>
    <x v="9"/>
    <n v="4"/>
    <n v="1"/>
    <x v="0"/>
    <x v="0"/>
    <s v="North"/>
    <x v="13"/>
    <s v="District of Rainy River"/>
  </r>
  <r>
    <n v="12295"/>
    <x v="510"/>
    <x v="10"/>
    <n v="4"/>
    <n v="0"/>
    <x v="0"/>
    <x v="0"/>
    <s v="North"/>
    <x v="13"/>
    <s v="District of Rainy River"/>
  </r>
  <r>
    <n v="12296"/>
    <x v="510"/>
    <x v="11"/>
    <n v="17"/>
    <n v="0"/>
    <x v="0"/>
    <x v="0"/>
    <s v="North"/>
    <x v="13"/>
    <s v="District of Rainy River"/>
  </r>
  <r>
    <n v="12297"/>
    <x v="510"/>
    <x v="12"/>
    <n v="11"/>
    <n v="0"/>
    <x v="0"/>
    <x v="0"/>
    <s v="North"/>
    <x v="13"/>
    <s v="District of Rainy River"/>
  </r>
  <r>
    <n v="12298"/>
    <x v="510"/>
    <x v="13"/>
    <n v="26"/>
    <n v="3"/>
    <x v="0"/>
    <x v="0"/>
    <s v="North"/>
    <x v="13"/>
    <s v="District of Rainy River"/>
  </r>
  <r>
    <n v="12299"/>
    <x v="510"/>
    <x v="14"/>
    <n v="20"/>
    <n v="1"/>
    <x v="0"/>
    <x v="0"/>
    <s v="North"/>
    <x v="13"/>
    <s v="District of Rainy River"/>
  </r>
  <r>
    <n v="12300"/>
    <x v="510"/>
    <x v="15"/>
    <n v="17"/>
    <n v="0"/>
    <x v="0"/>
    <x v="0"/>
    <s v="North"/>
    <x v="13"/>
    <s v="District of Rainy River"/>
  </r>
  <r>
    <n v="12301"/>
    <x v="510"/>
    <x v="16"/>
    <n v="12"/>
    <n v="0"/>
    <x v="0"/>
    <x v="0"/>
    <s v="North"/>
    <x v="13"/>
    <s v="District of Rainy River"/>
  </r>
  <r>
    <n v="12302"/>
    <x v="510"/>
    <x v="17"/>
    <n v="11"/>
    <n v="1"/>
    <x v="0"/>
    <x v="0"/>
    <s v="North"/>
    <x v="13"/>
    <s v="District of Rainy River"/>
  </r>
  <r>
    <n v="12303"/>
    <x v="510"/>
    <x v="18"/>
    <n v="10"/>
    <n v="2"/>
    <x v="0"/>
    <x v="0"/>
    <s v="North"/>
    <x v="13"/>
    <s v="District of Rainy River"/>
  </r>
  <r>
    <n v="12304"/>
    <x v="510"/>
    <x v="19"/>
    <n v="9"/>
    <n v="0"/>
    <x v="0"/>
    <x v="0"/>
    <s v="North"/>
    <x v="13"/>
    <s v="District of Rainy River"/>
  </r>
  <r>
    <n v="12305"/>
    <x v="510"/>
    <x v="20"/>
    <n v="9"/>
    <n v="2"/>
    <x v="0"/>
    <x v="0"/>
    <s v="North"/>
    <x v="13"/>
    <s v="District of Rainy River"/>
  </r>
  <r>
    <n v="12306"/>
    <x v="510"/>
    <x v="21"/>
    <n v="6"/>
    <n v="1"/>
    <x v="0"/>
    <x v="0"/>
    <s v="North"/>
    <x v="13"/>
    <s v="District of Rainy River"/>
  </r>
  <r>
    <n v="12307"/>
    <x v="510"/>
    <x v="22"/>
    <n v="6"/>
    <n v="1"/>
    <x v="0"/>
    <x v="0"/>
    <s v="North"/>
    <x v="13"/>
    <s v="District of Rainy River"/>
  </r>
  <r>
    <n v="12308"/>
    <x v="510"/>
    <x v="23"/>
    <n v="6"/>
    <n v="4"/>
    <x v="0"/>
    <x v="0"/>
    <s v="North"/>
    <x v="13"/>
    <s v="District of Rainy River"/>
  </r>
  <r>
    <n v="12309"/>
    <x v="511"/>
    <x v="0"/>
    <n v="34"/>
    <n v="0"/>
    <x v="0"/>
    <x v="0"/>
    <s v="North"/>
    <x v="13"/>
    <s v="District of Kenora"/>
  </r>
  <r>
    <n v="12310"/>
    <x v="511"/>
    <x v="1"/>
    <n v="39"/>
    <n v="4"/>
    <x v="0"/>
    <x v="0"/>
    <s v="North"/>
    <x v="13"/>
    <s v="District of Kenora"/>
  </r>
  <r>
    <n v="12311"/>
    <x v="511"/>
    <x v="2"/>
    <n v="27"/>
    <n v="3"/>
    <x v="0"/>
    <x v="0"/>
    <s v="North"/>
    <x v="13"/>
    <s v="District of Kenora"/>
  </r>
  <r>
    <n v="12312"/>
    <x v="511"/>
    <x v="3"/>
    <n v="21"/>
    <n v="5"/>
    <x v="0"/>
    <x v="0"/>
    <s v="North"/>
    <x v="13"/>
    <s v="District of Kenora"/>
  </r>
  <r>
    <n v="12313"/>
    <x v="511"/>
    <x v="4"/>
    <n v="22"/>
    <n v="4"/>
    <x v="0"/>
    <x v="0"/>
    <s v="North"/>
    <x v="13"/>
    <s v="District of Kenora"/>
  </r>
  <r>
    <n v="12314"/>
    <x v="511"/>
    <x v="5"/>
    <n v="12"/>
    <n v="2"/>
    <x v="0"/>
    <x v="0"/>
    <s v="North"/>
    <x v="13"/>
    <s v="District of Kenora"/>
  </r>
  <r>
    <n v="12315"/>
    <x v="511"/>
    <x v="6"/>
    <n v="16"/>
    <n v="0"/>
    <x v="0"/>
    <x v="0"/>
    <s v="North"/>
    <x v="13"/>
    <s v="District of Kenora"/>
  </r>
  <r>
    <n v="12316"/>
    <x v="511"/>
    <x v="7"/>
    <n v="10"/>
    <n v="2"/>
    <x v="0"/>
    <x v="0"/>
    <s v="North"/>
    <x v="13"/>
    <s v="District of Kenora"/>
  </r>
  <r>
    <n v="12317"/>
    <x v="511"/>
    <x v="8"/>
    <n v="13"/>
    <n v="3"/>
    <x v="0"/>
    <x v="0"/>
    <s v="North"/>
    <x v="13"/>
    <s v="District of Kenora"/>
  </r>
  <r>
    <n v="12318"/>
    <x v="511"/>
    <x v="9"/>
    <n v="27"/>
    <n v="11"/>
    <x v="0"/>
    <x v="0"/>
    <s v="North"/>
    <x v="13"/>
    <s v="District of Kenora"/>
  </r>
  <r>
    <n v="12319"/>
    <x v="511"/>
    <x v="10"/>
    <n v="15"/>
    <n v="7"/>
    <x v="0"/>
    <x v="0"/>
    <s v="North"/>
    <x v="13"/>
    <s v="District of Kenora"/>
  </r>
  <r>
    <n v="12320"/>
    <x v="511"/>
    <x v="11"/>
    <n v="21"/>
    <n v="7"/>
    <x v="0"/>
    <x v="0"/>
    <s v="North"/>
    <x v="13"/>
    <s v="District of Kenora"/>
  </r>
  <r>
    <n v="12321"/>
    <x v="511"/>
    <x v="12"/>
    <n v="13"/>
    <n v="8"/>
    <x v="0"/>
    <x v="0"/>
    <s v="North"/>
    <x v="13"/>
    <s v="District of Kenora"/>
  </r>
  <r>
    <n v="12322"/>
    <x v="511"/>
    <x v="13"/>
    <n v="11"/>
    <n v="5"/>
    <x v="0"/>
    <x v="0"/>
    <s v="North"/>
    <x v="13"/>
    <s v="District of Kenora"/>
  </r>
  <r>
    <n v="12323"/>
    <x v="511"/>
    <x v="14"/>
    <n v="9"/>
    <n v="6"/>
    <x v="0"/>
    <x v="0"/>
    <s v="North"/>
    <x v="13"/>
    <s v="District of Kenora"/>
  </r>
  <r>
    <n v="12324"/>
    <x v="511"/>
    <x v="15"/>
    <n v="17"/>
    <n v="8"/>
    <x v="0"/>
    <x v="0"/>
    <s v="North"/>
    <x v="13"/>
    <s v="District of Kenora"/>
  </r>
  <r>
    <n v="12325"/>
    <x v="511"/>
    <x v="16"/>
    <n v="12"/>
    <n v="4"/>
    <x v="0"/>
    <x v="0"/>
    <s v="North"/>
    <x v="13"/>
    <s v="District of Kenora"/>
  </r>
  <r>
    <n v="12326"/>
    <x v="511"/>
    <x v="17"/>
    <n v="7"/>
    <n v="7"/>
    <x v="0"/>
    <x v="0"/>
    <s v="North"/>
    <x v="13"/>
    <s v="District of Kenora"/>
  </r>
  <r>
    <n v="12327"/>
    <x v="511"/>
    <x v="18"/>
    <n v="12"/>
    <n v="11"/>
    <x v="0"/>
    <x v="0"/>
    <s v="North"/>
    <x v="13"/>
    <s v="District of Kenora"/>
  </r>
  <r>
    <n v="12328"/>
    <x v="511"/>
    <x v="19"/>
    <n v="30"/>
    <n v="3"/>
    <x v="0"/>
    <x v="0"/>
    <s v="North"/>
    <x v="13"/>
    <s v="District of Kenora"/>
  </r>
  <r>
    <n v="12329"/>
    <x v="511"/>
    <x v="20"/>
    <n v="27"/>
    <n v="5"/>
    <x v="0"/>
    <x v="0"/>
    <s v="North"/>
    <x v="13"/>
    <s v="District of Kenora"/>
  </r>
  <r>
    <n v="12330"/>
    <x v="511"/>
    <x v="21"/>
    <n v="8"/>
    <n v="1"/>
    <x v="0"/>
    <x v="0"/>
    <s v="North"/>
    <x v="13"/>
    <s v="District of Kenora"/>
  </r>
  <r>
    <n v="12331"/>
    <x v="511"/>
    <x v="22"/>
    <n v="12"/>
    <n v="2"/>
    <x v="0"/>
    <x v="0"/>
    <s v="North"/>
    <x v="13"/>
    <s v="District of Kenora"/>
  </r>
  <r>
    <n v="12332"/>
    <x v="511"/>
    <x v="23"/>
    <n v="8"/>
    <n v="2"/>
    <x v="0"/>
    <x v="0"/>
    <s v="North"/>
    <x v="13"/>
    <s v="District of Kenora"/>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3">
  <r>
    <s v="K0A"/>
    <x v="0"/>
    <n v="98276"/>
    <n v="95064"/>
    <n v="62810"/>
    <n v="19475"/>
    <n v="117132"/>
    <s v="East"/>
    <n v="0.83901919999999997"/>
    <n v="0.81159720000000002"/>
    <n v="0.53623270000000001"/>
    <n v="0.16626540000000001"/>
  </r>
  <r>
    <s v="K0B"/>
    <x v="0"/>
    <n v="17402"/>
    <n v="16813"/>
    <n v="10658"/>
    <n v="3485"/>
    <n v="21947"/>
    <s v="East"/>
    <n v="0.79291020000000001"/>
    <n v="0.7660728"/>
    <n v="0.48562450000000001"/>
    <n v="0.1587916"/>
  </r>
  <r>
    <s v="K0C"/>
    <x v="0"/>
    <n v="43936"/>
    <n v="42318"/>
    <n v="26392"/>
    <n v="8709"/>
    <n v="54779"/>
    <s v="East"/>
    <n v="0.80205919999999997"/>
    <n v="0.7725223"/>
    <n v="0.48179050000000001"/>
    <n v="0.1589843"/>
  </r>
  <r>
    <s v="K0E"/>
    <x v="0"/>
    <n v="33288"/>
    <n v="32257"/>
    <n v="21189"/>
    <n v="6857"/>
    <n v="41221"/>
    <s v="East"/>
    <n v="0.80754950000000003"/>
    <n v="0.78253810000000001"/>
    <n v="0.51403410000000005"/>
    <n v="0.1663473"/>
  </r>
  <r>
    <s v="K0G"/>
    <x v="0"/>
    <n v="34110"/>
    <n v="33176"/>
    <n v="22905"/>
    <n v="8371"/>
    <n v="41551"/>
    <s v="East"/>
    <n v="0.82091890000000001"/>
    <n v="0.7984405"/>
    <n v="0.55125029999999997"/>
    <n v="0.20146330000000001"/>
  </r>
  <r>
    <s v="K0H"/>
    <x v="0"/>
    <n v="39472"/>
    <n v="38291"/>
    <n v="26762"/>
    <n v="9503"/>
    <n v="47435"/>
    <s v="East"/>
    <n v="0.83212819999999998"/>
    <n v="0.80723089999999997"/>
    <n v="0.56418259999999998"/>
    <n v="0.2003373"/>
  </r>
  <r>
    <s v="K0J"/>
    <x v="0"/>
    <n v="26909"/>
    <n v="25906"/>
    <n v="16952"/>
    <n v="5137"/>
    <n v="35802"/>
    <s v="East"/>
    <n v="0.751606"/>
    <n v="0.72359090000000004"/>
    <n v="0.4734931"/>
    <n v="0.14348359999999999"/>
  </r>
  <r>
    <s v="K0K"/>
    <x v="0"/>
    <n v="95592"/>
    <n v="92273"/>
    <n v="61856"/>
    <n v="21600"/>
    <n v="123006"/>
    <s v="East"/>
    <n v="0.77713279999999996"/>
    <n v="0.75015039999999999"/>
    <n v="0.50286980000000003"/>
    <n v="0.17560120000000001"/>
  </r>
  <r>
    <s v="K0L"/>
    <x v="0"/>
    <n v="62166"/>
    <n v="59990"/>
    <n v="39261"/>
    <n v="13089"/>
    <n v="80418"/>
    <s v="East"/>
    <n v="0.7730359"/>
    <n v="0.74597729999999995"/>
    <n v="0.48821160000000002"/>
    <n v="0.16276209999999999"/>
  </r>
  <r>
    <s v="K0M"/>
    <x v="0"/>
    <n v="42188"/>
    <n v="40768"/>
    <n v="27045"/>
    <n v="10381"/>
    <n v="55592"/>
    <s v="East"/>
    <n v="0.75888619999999996"/>
    <n v="0.73334290000000002"/>
    <n v="0.4864909"/>
    <n v="0.1867355"/>
  </r>
  <r>
    <s v="K1A"/>
    <x v="0"/>
    <n v="105"/>
    <n v="102"/>
    <n v="45"/>
    <n v="15"/>
    <n v="52"/>
    <s v="East"/>
    <n v="1"/>
    <n v="1"/>
    <n v="0.86538459999999995"/>
    <n v="0.28846149999999998"/>
  </r>
  <r>
    <s v="K1B"/>
    <x v="0"/>
    <n v="15397"/>
    <n v="14705"/>
    <n v="9227"/>
    <n v="3268"/>
    <n v="18714"/>
    <s v="East"/>
    <n v="0.82275299999999996"/>
    <n v="0.78577540000000001"/>
    <n v="0.49305330000000003"/>
    <n v="0.17462859999999999"/>
  </r>
  <r>
    <s v="K1C"/>
    <x v="0"/>
    <n v="33962"/>
    <n v="32812"/>
    <n v="23431"/>
    <n v="9442"/>
    <n v="38494"/>
    <s v="East"/>
    <n v="0.88226740000000003"/>
    <n v="0.85239259999999994"/>
    <n v="0.60869229999999996"/>
    <n v="0.245285"/>
  </r>
  <r>
    <s v="K1E"/>
    <x v="0"/>
    <n v="13674"/>
    <n v="13158"/>
    <n v="9232"/>
    <n v="3814"/>
    <n v="15410"/>
    <s v="East"/>
    <n v="0.88734590000000002"/>
    <n v="0.85386119999999999"/>
    <n v="0.5990915"/>
    <n v="0.24750159999999999"/>
  </r>
  <r>
    <s v="K1G"/>
    <x v="1"/>
    <n v="30504"/>
    <n v="29147"/>
    <n v="18431"/>
    <n v="6066"/>
    <n v="35620"/>
    <s v="East"/>
    <n v="0.85637280000000005"/>
    <n v="0.81827620000000001"/>
    <n v="0.51743399999999995"/>
    <n v="0.17029759999999999"/>
  </r>
  <r>
    <s v="K1H"/>
    <x v="0"/>
    <n v="16059"/>
    <n v="15036"/>
    <n v="10662"/>
    <n v="4238"/>
    <n v="16143"/>
    <s v="East"/>
    <n v="0.99479649999999997"/>
    <n v="0.93142539999999996"/>
    <n v="0.66047199999999995"/>
    <n v="0.2625287"/>
  </r>
  <r>
    <s v="K1J"/>
    <x v="1"/>
    <n v="25313"/>
    <n v="24167"/>
    <n v="15398"/>
    <n v="5539"/>
    <n v="28489"/>
    <s v="East"/>
    <n v="0.88851840000000004"/>
    <n v="0.84829239999999995"/>
    <n v="0.54048929999999995"/>
    <n v="0.19442590000000001"/>
  </r>
  <r>
    <s v="K1K"/>
    <x v="1"/>
    <n v="30144"/>
    <n v="28281"/>
    <n v="17403"/>
    <n v="6247"/>
    <n v="33572"/>
    <s v="East"/>
    <n v="0.89789110000000005"/>
    <n v="0.84239839999999999"/>
    <n v="0.51837840000000002"/>
    <n v="0.18607770000000001"/>
  </r>
  <r>
    <s v="K1L"/>
    <x v="0"/>
    <n v="17251"/>
    <n v="15970"/>
    <n v="9815"/>
    <n v="3349"/>
    <n v="18191"/>
    <s v="East"/>
    <n v="0.94832609999999995"/>
    <n v="0.87790670000000004"/>
    <n v="0.53955249999999999"/>
    <n v="0.18410199999999999"/>
  </r>
  <r>
    <s v="K1M"/>
    <x v="0"/>
    <n v="6759"/>
    <n v="6541"/>
    <n v="5132"/>
    <n v="2359"/>
    <n v="7162"/>
    <s v="East"/>
    <n v="0.94373079999999998"/>
    <n v="0.91329229999999995"/>
    <n v="0.71655959999999996"/>
    <n v="0.32937729999999998"/>
  </r>
  <r>
    <s v="K1N"/>
    <x v="1"/>
    <n v="27409"/>
    <n v="24997"/>
    <n v="15608"/>
    <n v="4952"/>
    <n v="26245"/>
    <s v="East"/>
    <n v="1"/>
    <n v="0.95244810000000002"/>
    <n v="0.59470369999999995"/>
    <n v="0.18868360000000001"/>
  </r>
  <r>
    <s v="K1P"/>
    <x v="0"/>
    <n v="1603"/>
    <n v="1360"/>
    <n v="708"/>
    <n v="170"/>
    <n v="671"/>
    <s v="East"/>
    <n v="1"/>
    <n v="1"/>
    <n v="1"/>
    <n v="0.2533532"/>
  </r>
  <r>
    <s v="K1R"/>
    <x v="0"/>
    <n v="17450"/>
    <n v="16709"/>
    <n v="11948"/>
    <n v="3728"/>
    <n v="19446"/>
    <s v="East"/>
    <n v="0.89735679999999995"/>
    <n v="0.85925130000000005"/>
    <n v="0.61441939999999995"/>
    <n v="0.1917104"/>
  </r>
  <r>
    <s v="K1S"/>
    <x v="0"/>
    <n v="29713"/>
    <n v="28535"/>
    <n v="21492"/>
    <n v="8403"/>
    <n v="31215"/>
    <s v="East"/>
    <n v="0.95188209999999995"/>
    <n v="0.91414390000000001"/>
    <n v="0.68851510000000005"/>
    <n v="0.26919749999999998"/>
  </r>
  <r>
    <s v="K1T"/>
    <x v="2"/>
    <n v="35407"/>
    <n v="33639"/>
    <n v="19418"/>
    <n v="5182"/>
    <n v="43099"/>
    <s v="East"/>
    <n v="0.82152720000000001"/>
    <n v="0.78050540000000002"/>
    <n v="0.4505441"/>
    <n v="0.1202348"/>
  </r>
  <r>
    <s v="K1V"/>
    <x v="3"/>
    <n v="51082"/>
    <n v="48493"/>
    <n v="29885"/>
    <n v="9395"/>
    <n v="58739"/>
    <s v="East"/>
    <n v="0.86964370000000002"/>
    <n v="0.82556739999999995"/>
    <n v="0.50877609999999995"/>
    <n v="0.1599448"/>
  </r>
  <r>
    <s v="K1W"/>
    <x v="0"/>
    <n v="12350"/>
    <n v="11869"/>
    <n v="7640"/>
    <n v="2238"/>
    <n v="15079"/>
    <s v="East"/>
    <n v="0.81901990000000002"/>
    <n v="0.78712119999999997"/>
    <n v="0.50666489999999997"/>
    <n v="0.1484183"/>
  </r>
  <r>
    <s v="K1X"/>
    <x v="0"/>
    <n v="3789"/>
    <n v="3612"/>
    <n v="2192"/>
    <n v="433"/>
    <n v="4977"/>
    <s v="East"/>
    <n v="0.76130200000000003"/>
    <n v="0.72573840000000001"/>
    <n v="0.44042599999999998"/>
    <n v="8.70002E-2"/>
  </r>
  <r>
    <s v="K1Y"/>
    <x v="0"/>
    <n v="23819"/>
    <n v="22468"/>
    <n v="16461"/>
    <n v="5406"/>
    <n v="21176"/>
    <s v="East"/>
    <n v="1"/>
    <n v="1"/>
    <n v="0.77734230000000004"/>
    <n v="0.25528899999999999"/>
  </r>
  <r>
    <s v="K1Z"/>
    <x v="0"/>
    <n v="20169"/>
    <n v="19088"/>
    <n v="12685"/>
    <n v="4435"/>
    <n v="23469"/>
    <s v="East"/>
    <n v="0.85938899999999996"/>
    <n v="0.81332819999999995"/>
    <n v="0.54050019999999999"/>
    <n v="0.18897269999999999"/>
  </r>
  <r>
    <s v="K2A"/>
    <x v="0"/>
    <n v="16043"/>
    <n v="15569"/>
    <n v="11968"/>
    <n v="4993"/>
    <n v="17675"/>
    <s v="East"/>
    <n v="0.90766619999999998"/>
    <n v="0.88084859999999998"/>
    <n v="0.67711449999999995"/>
    <n v="0.2824894"/>
  </r>
  <r>
    <s v="K2B"/>
    <x v="1"/>
    <n v="28896"/>
    <n v="27661"/>
    <n v="17376"/>
    <n v="6057"/>
    <n v="33016"/>
    <s v="East"/>
    <n v="0.87521199999999999"/>
    <n v="0.83780589999999999"/>
    <n v="0.52629029999999999"/>
    <n v="0.18345649999999999"/>
  </r>
  <r>
    <s v="K2C"/>
    <x v="0"/>
    <n v="25817"/>
    <n v="24748"/>
    <n v="16367"/>
    <n v="5264"/>
    <n v="27876"/>
    <s v="East"/>
    <n v="0.92613710000000005"/>
    <n v="0.88778880000000004"/>
    <n v="0.58713590000000004"/>
    <n v="0.18883630000000001"/>
  </r>
  <r>
    <s v="K2E"/>
    <x v="0"/>
    <n v="18009"/>
    <n v="17163"/>
    <n v="11247"/>
    <n v="4108"/>
    <n v="19805"/>
    <s v="East"/>
    <n v="0.90931580000000001"/>
    <n v="0.86659929999999996"/>
    <n v="0.56788689999999997"/>
    <n v="0.20742240000000001"/>
  </r>
  <r>
    <s v="K2G"/>
    <x v="0"/>
    <n v="46856"/>
    <n v="44984"/>
    <n v="29831"/>
    <n v="9359"/>
    <n v="51054"/>
    <s v="East"/>
    <n v="0.91777339999999996"/>
    <n v="0.88110630000000001"/>
    <n v="0.58430289999999996"/>
    <n v="0.1833157"/>
  </r>
  <r>
    <s v="K2H"/>
    <x v="0"/>
    <n v="24603"/>
    <n v="23705"/>
    <n v="16992"/>
    <n v="6525"/>
    <n v="26251"/>
    <s v="East"/>
    <n v="0.93722150000000004"/>
    <n v="0.90301319999999996"/>
    <n v="0.64728960000000002"/>
    <n v="0.24856200000000001"/>
  </r>
  <r>
    <s v="K2J"/>
    <x v="0"/>
    <n v="73726"/>
    <n v="70881"/>
    <n v="44741"/>
    <n v="11110"/>
    <n v="86156"/>
    <s v="East"/>
    <n v="0.85572680000000001"/>
    <n v="0.82270529999999997"/>
    <n v="0.51930220000000005"/>
    <n v="0.12895209999999999"/>
  </r>
  <r>
    <s v="K2K"/>
    <x v="0"/>
    <n v="23007"/>
    <n v="22323"/>
    <n v="15885"/>
    <n v="5783"/>
    <n v="26052"/>
    <s v="East"/>
    <n v="0.88311839999999997"/>
    <n v="0.85686320000000005"/>
    <n v="0.60974200000000001"/>
    <n v="0.22197910000000001"/>
  </r>
  <r>
    <s v="K2L"/>
    <x v="0"/>
    <n v="16741"/>
    <n v="16187"/>
    <n v="11308"/>
    <n v="3963"/>
    <n v="19120"/>
    <s v="East"/>
    <n v="0.87557529999999995"/>
    <n v="0.84660040000000003"/>
    <n v="0.59142260000000002"/>
    <n v="0.20726990000000001"/>
  </r>
  <r>
    <s v="K2M"/>
    <x v="0"/>
    <n v="26402"/>
    <n v="25402"/>
    <n v="17176"/>
    <n v="4921"/>
    <n v="29895"/>
    <s v="East"/>
    <n v="0.88315770000000005"/>
    <n v="0.84970730000000005"/>
    <n v="0.57454430000000001"/>
    <n v="0.16460949999999999"/>
  </r>
  <r>
    <s v="K2P"/>
    <x v="0"/>
    <n v="16063"/>
    <n v="15506"/>
    <n v="11433"/>
    <n v="3888"/>
    <n v="17828"/>
    <s v="East"/>
    <n v="0.90099839999999998"/>
    <n v="0.86975539999999996"/>
    <n v="0.64129460000000005"/>
    <n v="0.2180839"/>
  </r>
  <r>
    <s v="K2R"/>
    <x v="0"/>
    <n v="1153"/>
    <n v="1120"/>
    <n v="791"/>
    <n v="322"/>
    <n v="1332"/>
    <s v="East"/>
    <n v="0.86561560000000004"/>
    <n v="0.84084080000000005"/>
    <n v="0.59384380000000003"/>
    <n v="0.2417417"/>
  </r>
  <r>
    <s v="K2S"/>
    <x v="0"/>
    <n v="36721"/>
    <n v="35443"/>
    <n v="24225"/>
    <n v="7445"/>
    <n v="41096"/>
    <s v="East"/>
    <n v="0.8935419"/>
    <n v="0.86244399999999999"/>
    <n v="0.58947340000000004"/>
    <n v="0.18116119999999999"/>
  </r>
  <r>
    <s v="K2T"/>
    <x v="0"/>
    <n v="11257"/>
    <n v="10718"/>
    <n v="6842"/>
    <n v="1590"/>
    <n v="13018"/>
    <s v="East"/>
    <n v="0.86472579999999999"/>
    <n v="0.82332159999999999"/>
    <n v="0.52558000000000005"/>
    <n v="0.1221386"/>
  </r>
  <r>
    <s v="K2V"/>
    <x v="0"/>
    <n v="8802"/>
    <n v="8335"/>
    <n v="4867"/>
    <n v="987"/>
    <n v="10906"/>
    <s v="East"/>
    <n v="0.80707870000000004"/>
    <n v="0.7642582"/>
    <n v="0.4462681"/>
    <n v="9.05006E-2"/>
  </r>
  <r>
    <s v="K2W"/>
    <x v="0"/>
    <n v="7829"/>
    <n v="7569"/>
    <n v="4833"/>
    <n v="1141"/>
    <n v="9130"/>
    <s v="East"/>
    <n v="0.85750280000000001"/>
    <n v="0.82902520000000002"/>
    <n v="0.52935379999999999"/>
    <n v="0.1249726"/>
  </r>
  <r>
    <s v="K4A"/>
    <x v="1"/>
    <n v="56335"/>
    <n v="54226"/>
    <n v="34672"/>
    <n v="10238"/>
    <n v="65632"/>
    <s v="East"/>
    <n v="0.85834650000000001"/>
    <n v="0.82621279999999997"/>
    <n v="0.5282789"/>
    <n v="0.15599099999999999"/>
  </r>
  <r>
    <s v="K4B"/>
    <x v="0"/>
    <n v="4475"/>
    <n v="4328"/>
    <n v="2922"/>
    <n v="881"/>
    <n v="4882"/>
    <s v="East"/>
    <n v="0.91663249999999996"/>
    <n v="0.88652189999999997"/>
    <n v="0.59852519999999998"/>
    <n v="0.1804588"/>
  </r>
  <r>
    <s v="K4C"/>
    <x v="0"/>
    <n v="4166"/>
    <n v="4068"/>
    <n v="2919"/>
    <n v="1064"/>
    <n v="4729"/>
    <s v="East"/>
    <n v="0.88094740000000005"/>
    <n v="0.86022410000000005"/>
    <n v="0.6172552"/>
    <n v="0.22499469999999999"/>
  </r>
  <r>
    <s v="K4K"/>
    <x v="0"/>
    <n v="15318"/>
    <n v="14780"/>
    <n v="9481"/>
    <n v="3383"/>
    <n v="18137"/>
    <s v="East"/>
    <n v="0.84457190000000004"/>
    <n v="0.81490870000000004"/>
    <n v="0.52274359999999997"/>
    <n v="0.18652479999999999"/>
  </r>
  <r>
    <s v="K4M"/>
    <x v="0"/>
    <n v="13623"/>
    <n v="13141"/>
    <n v="9259"/>
    <n v="3134"/>
    <n v="16398"/>
    <s v="East"/>
    <n v="0.83077199999999995"/>
    <n v="0.80137820000000004"/>
    <n v="0.56464199999999998"/>
    <n v="0.19112090000000001"/>
  </r>
  <r>
    <s v="K4P"/>
    <x v="0"/>
    <n v="9429"/>
    <n v="9147"/>
    <n v="6173"/>
    <n v="1893"/>
    <n v="10977"/>
    <s v="East"/>
    <n v="0.85897789999999996"/>
    <n v="0.83328780000000002"/>
    <n v="0.56235769999999996"/>
    <n v="0.17245150000000001"/>
  </r>
  <r>
    <s v="K4R"/>
    <x v="0"/>
    <n v="7873"/>
    <n v="7572"/>
    <n v="5063"/>
    <n v="1618"/>
    <n v="9371"/>
    <s v="East"/>
    <n v="0.84014509999999998"/>
    <n v="0.80802479999999999"/>
    <n v="0.54028390000000004"/>
    <n v="0.17266029999999999"/>
  </r>
  <r>
    <s v="K6A"/>
    <x v="0"/>
    <n v="10763"/>
    <n v="10207"/>
    <n v="6730"/>
    <n v="2509"/>
    <n v="13046"/>
    <s v="East"/>
    <n v="0.82500390000000001"/>
    <n v="0.78238540000000001"/>
    <n v="0.51586690000000002"/>
    <n v="0.1923195"/>
  </r>
  <r>
    <s v="K6H"/>
    <x v="0"/>
    <n v="24936"/>
    <n v="23618"/>
    <n v="14068"/>
    <n v="4961"/>
    <n v="33480"/>
    <s v="East"/>
    <n v="0.74480290000000005"/>
    <n v="0.70543610000000001"/>
    <n v="0.42019119999999999"/>
    <n v="0.148178"/>
  </r>
  <r>
    <s v="K6J"/>
    <x v="0"/>
    <n v="13985"/>
    <n v="13357"/>
    <n v="7853"/>
    <n v="2736"/>
    <n v="17800"/>
    <s v="East"/>
    <n v="0.78567419999999999"/>
    <n v="0.75039330000000004"/>
    <n v="0.44117980000000001"/>
    <n v="0.15370790000000001"/>
  </r>
  <r>
    <s v="K6K"/>
    <x v="0"/>
    <n v="2762"/>
    <n v="2668"/>
    <n v="1655"/>
    <n v="567"/>
    <n v="3441"/>
    <s v="East"/>
    <n v="0.80267359999999999"/>
    <n v="0.77535600000000005"/>
    <n v="0.48096480000000003"/>
    <n v="0.1647777"/>
  </r>
  <r>
    <s v="K6T"/>
    <x v="0"/>
    <n v="536"/>
    <n v="525"/>
    <n v="372"/>
    <n v="124"/>
    <n v="635"/>
    <s v="East"/>
    <n v="0.84409449999999997"/>
    <n v="0.8267717"/>
    <n v="0.58582679999999998"/>
    <n v="0.19527559999999999"/>
  </r>
  <r>
    <s v="K6V"/>
    <x v="0"/>
    <n v="24385"/>
    <n v="23679"/>
    <n v="16388"/>
    <n v="6116"/>
    <n v="28550"/>
    <s v="East"/>
    <n v="0.85411559999999997"/>
    <n v="0.82938710000000004"/>
    <n v="0.57401049999999998"/>
    <n v="0.21422069999999999"/>
  </r>
  <r>
    <s v="K7A"/>
    <x v="0"/>
    <n v="14700"/>
    <n v="14108"/>
    <n v="8971"/>
    <n v="3110"/>
    <n v="18308"/>
    <s v="East"/>
    <n v="0.80292770000000002"/>
    <n v="0.7705921"/>
    <n v="0.49000440000000001"/>
    <n v="0.1698711"/>
  </r>
  <r>
    <s v="K7C"/>
    <x v="0"/>
    <n v="17824"/>
    <n v="17259"/>
    <n v="11527"/>
    <n v="3795"/>
    <n v="21445"/>
    <s v="East"/>
    <n v="0.83114949999999999"/>
    <n v="0.80480300000000005"/>
    <n v="0.53751459999999995"/>
    <n v="0.17696429999999999"/>
  </r>
  <r>
    <s v="K7G"/>
    <x v="0"/>
    <n v="7633"/>
    <n v="7439"/>
    <n v="5499"/>
    <n v="2360"/>
    <n v="8859"/>
    <s v="East"/>
    <n v="0.86160959999999998"/>
    <n v="0.83971099999999999"/>
    <n v="0.62072470000000002"/>
    <n v="0.26639570000000001"/>
  </r>
  <r>
    <s v="K7H"/>
    <x v="0"/>
    <n v="13796"/>
    <n v="13421"/>
    <n v="9698"/>
    <n v="4048"/>
    <n v="16333"/>
    <s v="East"/>
    <n v="0.84467029999999999"/>
    <n v="0.82171059999999996"/>
    <n v="0.59376720000000005"/>
    <n v="0.2478418"/>
  </r>
  <r>
    <s v="K7K"/>
    <x v="0"/>
    <n v="28530"/>
    <n v="27128"/>
    <n v="17976"/>
    <n v="5691"/>
    <n v="33498"/>
    <s v="East"/>
    <n v="0.85169260000000002"/>
    <n v="0.80983939999999999"/>
    <n v="0.53662909999999997"/>
    <n v="0.16989070000000001"/>
  </r>
  <r>
    <s v="K7L"/>
    <x v="0"/>
    <n v="18904"/>
    <n v="18004"/>
    <n v="13638"/>
    <n v="5120"/>
    <n v="18031"/>
    <s v="East"/>
    <n v="1"/>
    <n v="0.99850260000000002"/>
    <n v="0.75636400000000004"/>
    <n v="0.28395540000000002"/>
  </r>
  <r>
    <s v="K7M"/>
    <x v="0"/>
    <n v="44646"/>
    <n v="43167"/>
    <n v="31411"/>
    <n v="12252"/>
    <n v="48968"/>
    <s v="East"/>
    <n v="0.9117383"/>
    <n v="0.88153490000000001"/>
    <n v="0.64145969999999997"/>
    <n v="0.25020419999999999"/>
  </r>
  <r>
    <s v="K7N"/>
    <x v="0"/>
    <n v="7414"/>
    <n v="7111"/>
    <n v="4823"/>
    <n v="1588"/>
    <n v="8616"/>
    <s v="East"/>
    <n v="0.86049209999999998"/>
    <n v="0.82532499999999998"/>
    <n v="0.55977250000000001"/>
    <n v="0.18430830000000001"/>
  </r>
  <r>
    <s v="K7P"/>
    <x v="0"/>
    <n v="22516"/>
    <n v="21839"/>
    <n v="15437"/>
    <n v="5093"/>
    <n v="25397"/>
    <s v="East"/>
    <n v="0.88656140000000005"/>
    <n v="0.85990469999999997"/>
    <n v="0.60782769999999997"/>
    <n v="0.20053550000000001"/>
  </r>
  <r>
    <s v="K7R"/>
    <x v="0"/>
    <n v="12994"/>
    <n v="12535"/>
    <n v="8467"/>
    <n v="2922"/>
    <n v="15158"/>
    <s v="East"/>
    <n v="0.85723709999999997"/>
    <n v="0.82695600000000002"/>
    <n v="0.55858289999999999"/>
    <n v="0.19276950000000001"/>
  </r>
  <r>
    <s v="K7S"/>
    <x v="0"/>
    <n v="12291"/>
    <n v="11857"/>
    <n v="8005"/>
    <n v="2720"/>
    <n v="14847"/>
    <s v="East"/>
    <n v="0.82784400000000002"/>
    <n v="0.79861249999999995"/>
    <n v="0.53916620000000004"/>
    <n v="0.183202"/>
  </r>
  <r>
    <s v="K7V"/>
    <x v="0"/>
    <n v="11480"/>
    <n v="11054"/>
    <n v="7163"/>
    <n v="2042"/>
    <n v="14175"/>
    <s v="East"/>
    <n v="0.80987659999999995"/>
    <n v="0.77982370000000001"/>
    <n v="0.50532630000000001"/>
    <n v="0.1440564"/>
  </r>
  <r>
    <s v="K8A"/>
    <x v="0"/>
    <n v="20659"/>
    <n v="19745"/>
    <n v="12162"/>
    <n v="3429"/>
    <n v="26777"/>
    <s v="East"/>
    <n v="0.77152030000000005"/>
    <n v="0.7373866"/>
    <n v="0.45419579999999998"/>
    <n v="0.1280577"/>
  </r>
  <r>
    <s v="K8B"/>
    <x v="0"/>
    <n v="426"/>
    <n v="415"/>
    <n v="267"/>
    <n v="55"/>
    <n v="509"/>
    <s v="East"/>
    <n v="0.83693519999999999"/>
    <n v="0.81532420000000005"/>
    <n v="0.52455790000000002"/>
    <n v="0.108055"/>
  </r>
  <r>
    <s v="K8H"/>
    <x v="0"/>
    <n v="9491"/>
    <n v="8761"/>
    <n v="4905"/>
    <n v="1104"/>
    <n v="13991"/>
    <s v="East"/>
    <n v="0.67836459999999998"/>
    <n v="0.62618830000000003"/>
    <n v="0.35058250000000002"/>
    <n v="7.8907900000000003E-2"/>
  </r>
  <r>
    <s v="K8N"/>
    <x v="0"/>
    <n v="26451"/>
    <n v="25407"/>
    <n v="17521"/>
    <n v="6600"/>
    <n v="31884"/>
    <s v="East"/>
    <n v="0.82960100000000003"/>
    <n v="0.79685740000000005"/>
    <n v="0.54952330000000005"/>
    <n v="0.2070004"/>
  </r>
  <r>
    <s v="K8P"/>
    <x v="0"/>
    <n v="18758"/>
    <n v="17897"/>
    <n v="11527"/>
    <n v="4057"/>
    <n v="22715"/>
    <s v="East"/>
    <n v="0.82579789999999997"/>
    <n v="0.78789350000000002"/>
    <n v="0.50746199999999997"/>
    <n v="0.1786045"/>
  </r>
  <r>
    <s v="K8R"/>
    <x v="0"/>
    <n v="1518"/>
    <n v="1468"/>
    <n v="957"/>
    <n v="337"/>
    <n v="2009"/>
    <s v="East"/>
    <n v="0.75559980000000004"/>
    <n v="0.73071180000000002"/>
    <n v="0.47635640000000001"/>
    <n v="0.16774510000000001"/>
  </r>
  <r>
    <s v="K8V"/>
    <x v="0"/>
    <n v="22362"/>
    <n v="21255"/>
    <n v="13206"/>
    <n v="4336"/>
    <n v="29675"/>
    <s v="East"/>
    <n v="0.7535636"/>
    <n v="0.71625950000000005"/>
    <n v="0.4450211"/>
    <n v="0.1461163"/>
  </r>
  <r>
    <s v="K9A"/>
    <x v="0"/>
    <n v="23483"/>
    <n v="22765"/>
    <n v="15969"/>
    <n v="6482"/>
    <n v="27734"/>
    <s v="East"/>
    <n v="0.84672239999999999"/>
    <n v="0.82083360000000005"/>
    <n v="0.57579139999999995"/>
    <n v="0.23372029999999999"/>
  </r>
  <r>
    <s v="K9H"/>
    <x v="0"/>
    <n v="24376"/>
    <n v="23429"/>
    <n v="15858"/>
    <n v="5564"/>
    <n v="29585"/>
    <s v="East"/>
    <n v="0.82393099999999997"/>
    <n v="0.7919216"/>
    <n v="0.53601489999999996"/>
    <n v="0.18806829999999999"/>
  </r>
  <r>
    <s v="K9J"/>
    <x v="0"/>
    <n v="38092"/>
    <n v="36536"/>
    <n v="23774"/>
    <n v="7829"/>
    <n v="45015"/>
    <s v="East"/>
    <n v="0.84620680000000004"/>
    <n v="0.81164060000000005"/>
    <n v="0.52813509999999997"/>
    <n v="0.17391980000000001"/>
  </r>
  <r>
    <s v="K9K"/>
    <x v="0"/>
    <n v="12273"/>
    <n v="11957"/>
    <n v="8426"/>
    <n v="3031"/>
    <n v="13898"/>
    <s v="East"/>
    <n v="0.88307670000000005"/>
    <n v="0.86033959999999998"/>
    <n v="0.60627430000000004"/>
    <n v="0.2180889"/>
  </r>
  <r>
    <s v="K9L"/>
    <x v="0"/>
    <n v="6997"/>
    <n v="6787"/>
    <n v="4591"/>
    <n v="1487"/>
    <n v="8101"/>
    <s v="East"/>
    <n v="0.8637205"/>
    <n v="0.83779780000000004"/>
    <n v="0.56672020000000001"/>
    <n v="0.18355759999999999"/>
  </r>
  <r>
    <s v="K9V"/>
    <x v="0"/>
    <n v="23759"/>
    <n v="22872"/>
    <n v="14955"/>
    <n v="5454"/>
    <n v="29556"/>
    <s v="East"/>
    <n v="0.80386380000000002"/>
    <n v="0.77385300000000001"/>
    <n v="0.50598869999999996"/>
    <n v="0.1845311"/>
  </r>
  <r>
    <s v="L0A"/>
    <x v="0"/>
    <n v="12377"/>
    <n v="11929"/>
    <n v="7122"/>
    <n v="1983"/>
    <n v="16242"/>
    <s v="East"/>
    <n v="0.76203670000000001"/>
    <n v="0.73445389999999999"/>
    <n v="0.43849280000000002"/>
    <n v="0.1220909"/>
  </r>
  <r>
    <s v="L0B"/>
    <x v="0"/>
    <n v="13196"/>
    <n v="12813"/>
    <n v="7903"/>
    <n v="2097"/>
    <n v="16498"/>
    <s v="East"/>
    <n v="0.79985450000000002"/>
    <n v="0.77663959999999999"/>
    <n v="0.4790277"/>
    <n v="0.12710630000000001"/>
  </r>
  <r>
    <s v="L0C"/>
    <x v="0"/>
    <n v="8400"/>
    <n v="8157"/>
    <n v="5013"/>
    <n v="1391"/>
    <n v="10260"/>
    <s v="Central"/>
    <n v="0.81871340000000004"/>
    <n v="0.79502919999999999"/>
    <n v="0.48859649999999999"/>
    <n v="0.1355751"/>
  </r>
  <r>
    <s v="L0E"/>
    <x v="0"/>
    <n v="17291"/>
    <n v="16578"/>
    <n v="9632"/>
    <n v="2710"/>
    <n v="22823"/>
    <s v="Central"/>
    <n v="0.75761290000000003"/>
    <n v="0.72637249999999998"/>
    <n v="0.42203040000000003"/>
    <n v="0.1187399"/>
  </r>
  <r>
    <s v="L0G"/>
    <x v="0"/>
    <n v="36872"/>
    <n v="35716"/>
    <n v="20457"/>
    <n v="5360"/>
    <n v="47646"/>
    <s v="Central"/>
    <n v="0.77387399999999995"/>
    <n v="0.74961169999999999"/>
    <n v="0.42935400000000001"/>
    <n v="0.11249629999999999"/>
  </r>
  <r>
    <s v="L0H"/>
    <x v="0"/>
    <n v="1419"/>
    <n v="1376"/>
    <n v="896"/>
    <n v="238"/>
    <n v="1281"/>
    <s v="Central"/>
    <n v="1"/>
    <n v="1"/>
    <n v="0.69945349999999995"/>
    <n v="0.1857924"/>
  </r>
  <r>
    <s v="L0J"/>
    <x v="2"/>
    <n v="4519"/>
    <n v="4391"/>
    <n v="2371"/>
    <n v="424"/>
    <n v="5094"/>
    <s v="Central"/>
    <n v="0.88712210000000002"/>
    <n v="0.8619945"/>
    <n v="0.46544950000000002"/>
    <n v="8.3235199999999995E-2"/>
  </r>
  <r>
    <s v="L0K"/>
    <x v="0"/>
    <n v="31569"/>
    <n v="30545"/>
    <n v="19258"/>
    <n v="6414"/>
    <n v="40537"/>
    <s v="East"/>
    <n v="0.77876999999999996"/>
    <n v="0.75350919999999999"/>
    <n v="0.4750721"/>
    <n v="0.1582258"/>
  </r>
  <r>
    <s v="L0L"/>
    <x v="0"/>
    <n v="36441"/>
    <n v="35294"/>
    <n v="21804"/>
    <n v="6672"/>
    <n v="45909"/>
    <s v="Central"/>
    <n v="0.79376590000000002"/>
    <n v="0.76878170000000001"/>
    <n v="0.47493960000000002"/>
    <n v="0.14533099999999999"/>
  </r>
  <r>
    <s v="L0M"/>
    <x v="0"/>
    <n v="29227"/>
    <n v="28029"/>
    <n v="15706"/>
    <n v="4032"/>
    <n v="39653"/>
    <s v="Central"/>
    <n v="0.73706910000000003"/>
    <n v="0.70685699999999996"/>
    <n v="0.39608599999999999"/>
    <n v="0.1016821"/>
  </r>
  <r>
    <s v="L0N"/>
    <x v="0"/>
    <n v="2805"/>
    <n v="2717"/>
    <n v="1482"/>
    <n v="373"/>
    <n v="3069"/>
    <s v="Central"/>
    <n v="0.91397850000000003"/>
    <n v="0.8853046"/>
    <n v="0.48289339999999997"/>
    <n v="0.12153799999999999"/>
  </r>
  <r>
    <s v="L0P"/>
    <x v="0"/>
    <n v="7149"/>
    <n v="6914"/>
    <n v="4336"/>
    <n v="1285"/>
    <n v="8459"/>
    <s v="Central"/>
    <n v="0.84513530000000003"/>
    <n v="0.81735429999999998"/>
    <n v="0.5125902"/>
    <n v="0.15190919999999999"/>
  </r>
  <r>
    <s v="L0R"/>
    <x v="0"/>
    <n v="73211"/>
    <n v="70726"/>
    <n v="41626"/>
    <n v="11809"/>
    <n v="88445"/>
    <s v="West"/>
    <n v="0.82775739999999998"/>
    <n v="0.79966079999999995"/>
    <n v="0.47064279999999997"/>
    <n v="0.133518"/>
  </r>
  <r>
    <s v="L0S"/>
    <x v="0"/>
    <n v="50759"/>
    <n v="49462"/>
    <n v="33465"/>
    <n v="12600"/>
    <n v="63008"/>
    <s v="West"/>
    <n v="0.80559610000000004"/>
    <n v="0.78501140000000003"/>
    <n v="0.53112300000000001"/>
    <n v="0.1999746"/>
  </r>
  <r>
    <s v="L1A"/>
    <x v="0"/>
    <n v="13577"/>
    <n v="13122"/>
    <n v="8945"/>
    <n v="3393"/>
    <n v="16567"/>
    <s v="East"/>
    <n v="0.81952069999999999"/>
    <n v="0.79205650000000005"/>
    <n v="0.53992879999999999"/>
    <n v="0.20480470000000001"/>
  </r>
  <r>
    <s v="L1B"/>
    <x v="0"/>
    <n v="11602"/>
    <n v="11288"/>
    <n v="7253"/>
    <n v="2760"/>
    <n v="14004"/>
    <s v="East"/>
    <n v="0.82847760000000004"/>
    <n v="0.80605539999999998"/>
    <n v="0.51792349999999998"/>
    <n v="0.1970865"/>
  </r>
  <r>
    <s v="L1C"/>
    <x v="0"/>
    <n v="42372"/>
    <n v="41063"/>
    <n v="22729"/>
    <n v="5398"/>
    <n v="52674"/>
    <s v="East"/>
    <n v="0.80441960000000001"/>
    <n v="0.7795687"/>
    <n v="0.43150319999999998"/>
    <n v="0.1024794"/>
  </r>
  <r>
    <s v="L1E"/>
    <x v="0"/>
    <n v="24657"/>
    <n v="23927"/>
    <n v="14092"/>
    <n v="3206"/>
    <n v="29807"/>
    <s v="East"/>
    <n v="0.82722180000000001"/>
    <n v="0.80273090000000002"/>
    <n v="0.4727749"/>
    <n v="0.1075586"/>
  </r>
  <r>
    <s v="L1G"/>
    <x v="0"/>
    <n v="37680"/>
    <n v="36371"/>
    <n v="21696"/>
    <n v="6659"/>
    <n v="43575"/>
    <s v="East"/>
    <n v="0.86471600000000004"/>
    <n v="0.83467579999999997"/>
    <n v="0.49790020000000001"/>
    <n v="0.15281700000000001"/>
  </r>
  <r>
    <s v="L1H"/>
    <x v="0"/>
    <n v="26742"/>
    <n v="25655"/>
    <n v="14195"/>
    <n v="3781"/>
    <n v="33202"/>
    <s v="East"/>
    <n v="0.80543339999999997"/>
    <n v="0.7726944"/>
    <n v="0.42753449999999998"/>
    <n v="0.1138787"/>
  </r>
  <r>
    <s v="L1J"/>
    <x v="0"/>
    <n v="34977"/>
    <n v="33609"/>
    <n v="18644"/>
    <n v="4825"/>
    <n v="44998"/>
    <s v="East"/>
    <n v="0.77730120000000003"/>
    <n v="0.7468998"/>
    <n v="0.41432950000000002"/>
    <n v="0.107227"/>
  </r>
  <r>
    <s v="L1K"/>
    <x v="0"/>
    <n v="37430"/>
    <n v="36196"/>
    <n v="20040"/>
    <n v="4321"/>
    <n v="46517"/>
    <s v="East"/>
    <n v="0.80465200000000003"/>
    <n v="0.77812420000000004"/>
    <n v="0.43081019999999998"/>
    <n v="9.2890799999999996E-2"/>
  </r>
  <r>
    <s v="L1L"/>
    <x v="1"/>
    <n v="11702"/>
    <n v="11259"/>
    <n v="5509"/>
    <n v="685"/>
    <n v="13986"/>
    <s v="East"/>
    <n v="0.83669380000000004"/>
    <n v="0.80501929999999999"/>
    <n v="0.39389390000000002"/>
    <n v="4.8977600000000003E-2"/>
  </r>
  <r>
    <s v="L1M"/>
    <x v="0"/>
    <n v="20351"/>
    <n v="19888"/>
    <n v="12140"/>
    <n v="2334"/>
    <n v="23497"/>
    <s v="East"/>
    <n v="0.86611059999999995"/>
    <n v="0.84640590000000004"/>
    <n v="0.5166617"/>
    <n v="9.9331799999999998E-2"/>
  </r>
  <r>
    <s v="L1N"/>
    <x v="0"/>
    <n v="43540"/>
    <n v="42327"/>
    <n v="26701"/>
    <n v="7863"/>
    <n v="51052"/>
    <s v="East"/>
    <n v="0.8528559"/>
    <n v="0.82909580000000005"/>
    <n v="0.52301569999999997"/>
    <n v="0.1540194"/>
  </r>
  <r>
    <s v="L1P"/>
    <x v="1"/>
    <n v="20119"/>
    <n v="19432"/>
    <n v="11146"/>
    <n v="2203"/>
    <n v="26320"/>
    <s v="East"/>
    <n v="0.76439970000000002"/>
    <n v="0.73829789999999995"/>
    <n v="0.42348019999999997"/>
    <n v="8.37006E-2"/>
  </r>
  <r>
    <s v="L1R"/>
    <x v="1"/>
    <n v="38158"/>
    <n v="37084"/>
    <n v="22369"/>
    <n v="5152"/>
    <n v="45297"/>
    <s v="East"/>
    <n v="0.84239569999999997"/>
    <n v="0.81868560000000001"/>
    <n v="0.49382959999999998"/>
    <n v="0.1137382"/>
  </r>
  <r>
    <s v="L1S"/>
    <x v="3"/>
    <n v="37182"/>
    <n v="36093"/>
    <n v="22213"/>
    <n v="6290"/>
    <n v="43775"/>
    <s v="East"/>
    <n v="0.8493889"/>
    <n v="0.82451169999999996"/>
    <n v="0.50743570000000005"/>
    <n v="0.14368929999999999"/>
  </r>
  <r>
    <s v="L1T"/>
    <x v="3"/>
    <n v="47933"/>
    <n v="46429"/>
    <n v="25747"/>
    <n v="4965"/>
    <n v="57076"/>
    <s v="East"/>
    <n v="0.8398101"/>
    <n v="0.81345920000000005"/>
    <n v="0.45110030000000001"/>
    <n v="8.6989300000000006E-2"/>
  </r>
  <r>
    <s v="L1V"/>
    <x v="3"/>
    <n v="47977"/>
    <n v="46627"/>
    <n v="29340"/>
    <n v="8084"/>
    <n v="55485"/>
    <s v="East"/>
    <n v="0.86468420000000001"/>
    <n v="0.84035329999999997"/>
    <n v="0.52879149999999997"/>
    <n v="0.14569699999999999"/>
  </r>
  <r>
    <s v="L1W"/>
    <x v="0"/>
    <n v="15906"/>
    <n v="15458"/>
    <n v="9881"/>
    <n v="2944"/>
    <n v="18650"/>
    <s v="East"/>
    <n v="0.85286859999999998"/>
    <n v="0.82884720000000001"/>
    <n v="0.52981230000000001"/>
    <n v="0.1578552"/>
  </r>
  <r>
    <s v="L1X"/>
    <x v="3"/>
    <n v="22248"/>
    <n v="21546"/>
    <n v="12140"/>
    <n v="2477"/>
    <n v="27647"/>
    <s v="East"/>
    <n v="0.8047166"/>
    <n v="0.77932509999999999"/>
    <n v="0.43910729999999998"/>
    <n v="8.9593800000000001E-2"/>
  </r>
  <r>
    <s v="L1Y"/>
    <x v="0"/>
    <n v="1767"/>
    <n v="1726"/>
    <n v="1126"/>
    <n v="304"/>
    <n v="2273"/>
    <s v="East"/>
    <n v="0.77738669999999999"/>
    <n v="0.75934889999999999"/>
    <n v="0.4953806"/>
    <n v="0.133744"/>
  </r>
  <r>
    <s v="L1Z"/>
    <x v="3"/>
    <n v="29002"/>
    <n v="28055"/>
    <n v="14446"/>
    <n v="2043"/>
    <n v="34890"/>
    <s v="East"/>
    <n v="0.83124109999999996"/>
    <n v="0.8040986"/>
    <n v="0.41404410000000003"/>
    <n v="5.8555500000000003E-2"/>
  </r>
  <r>
    <s v="L2A"/>
    <x v="0"/>
    <n v="13896"/>
    <n v="13349"/>
    <n v="8115"/>
    <n v="2552"/>
    <n v="18278"/>
    <s v="West"/>
    <n v="0.76025830000000005"/>
    <n v="0.73033150000000002"/>
    <n v="0.44397639999999999"/>
    <n v="0.13962140000000001"/>
  </r>
  <r>
    <s v="L2E"/>
    <x v="0"/>
    <n v="15798"/>
    <n v="15106"/>
    <n v="8941"/>
    <n v="2381"/>
    <n v="19237"/>
    <s v="West"/>
    <n v="0.82122989999999996"/>
    <n v="0.7852576"/>
    <n v="0.46478140000000001"/>
    <n v="0.1237719"/>
  </r>
  <r>
    <s v="L2G"/>
    <x v="0"/>
    <n v="24875"/>
    <n v="23870"/>
    <n v="13806"/>
    <n v="3585"/>
    <n v="30664"/>
    <s v="West"/>
    <n v="0.81121180000000004"/>
    <n v="0.7784373"/>
    <n v="0.45023479999999999"/>
    <n v="0.1169123"/>
  </r>
  <r>
    <s v="L2H"/>
    <x v="0"/>
    <n v="26037"/>
    <n v="25045"/>
    <n v="14545"/>
    <n v="3490"/>
    <n v="30865"/>
    <s v="West"/>
    <n v="0.84357680000000002"/>
    <n v="0.81143690000000002"/>
    <n v="0.47124569999999999"/>
    <n v="0.1130731"/>
  </r>
  <r>
    <s v="L2J"/>
    <x v="0"/>
    <n v="12837"/>
    <n v="12433"/>
    <n v="8200"/>
    <n v="2648"/>
    <n v="15251"/>
    <s v="West"/>
    <n v="0.84171530000000006"/>
    <n v="0.81522519999999998"/>
    <n v="0.53766970000000003"/>
    <n v="0.173628"/>
  </r>
  <r>
    <s v="L2M"/>
    <x v="0"/>
    <n v="27518"/>
    <n v="26612"/>
    <n v="16320"/>
    <n v="5031"/>
    <n v="34035"/>
    <s v="West"/>
    <n v="0.80852060000000003"/>
    <n v="0.78190099999999996"/>
    <n v="0.4795064"/>
    <n v="0.14781839999999999"/>
  </r>
  <r>
    <s v="L2N"/>
    <x v="0"/>
    <n v="26064"/>
    <n v="25335"/>
    <n v="17321"/>
    <n v="6166"/>
    <n v="30670"/>
    <s v="West"/>
    <n v="0.84982069999999998"/>
    <n v="0.82605150000000005"/>
    <n v="0.56475379999999997"/>
    <n v="0.20104340000000001"/>
  </r>
  <r>
    <s v="L2P"/>
    <x v="0"/>
    <n v="12358"/>
    <n v="11912"/>
    <n v="6899"/>
    <n v="1905"/>
    <n v="15722"/>
    <s v="West"/>
    <n v="0.78603230000000002"/>
    <n v="0.75766440000000002"/>
    <n v="0.43881189999999998"/>
    <n v="0.12116780000000001"/>
  </r>
  <r>
    <s v="L2R"/>
    <x v="0"/>
    <n v="21472"/>
    <n v="20526"/>
    <n v="12148"/>
    <n v="3512"/>
    <n v="26467"/>
    <s v="West"/>
    <n v="0.81127439999999995"/>
    <n v="0.77553179999999999"/>
    <n v="0.45898670000000003"/>
    <n v="0.13269349999999999"/>
  </r>
  <r>
    <s v="L2S"/>
    <x v="0"/>
    <n v="16933"/>
    <n v="16288"/>
    <n v="9809"/>
    <n v="2644"/>
    <n v="19867"/>
    <s v="West"/>
    <n v="0.85231789999999996"/>
    <n v="0.81985200000000003"/>
    <n v="0.49373329999999999"/>
    <n v="0.13308500000000001"/>
  </r>
  <r>
    <s v="L2T"/>
    <x v="0"/>
    <n v="10419"/>
    <n v="10023"/>
    <n v="6414"/>
    <n v="2000"/>
    <n v="11480"/>
    <s v="West"/>
    <n v="0.90757840000000001"/>
    <n v="0.87308370000000002"/>
    <n v="0.55871079999999995"/>
    <n v="0.17421600000000001"/>
  </r>
  <r>
    <s v="L2V"/>
    <x v="0"/>
    <n v="16578"/>
    <n v="15898"/>
    <n v="9096"/>
    <n v="2122"/>
    <n v="20562"/>
    <s v="West"/>
    <n v="0.80624459999999998"/>
    <n v="0.77317380000000002"/>
    <n v="0.44236940000000002"/>
    <n v="0.1032001"/>
  </r>
  <r>
    <s v="L2W"/>
    <x v="0"/>
    <n v="1684"/>
    <n v="1640"/>
    <n v="1040"/>
    <n v="325"/>
    <n v="2093"/>
    <s v="West"/>
    <n v="0.80458669999999999"/>
    <n v="0.78356429999999999"/>
    <n v="0.49689440000000001"/>
    <n v="0.15527949999999999"/>
  </r>
  <r>
    <s v="L3B"/>
    <x v="0"/>
    <n v="19881"/>
    <n v="19033"/>
    <n v="10679"/>
    <n v="2941"/>
    <n v="26189"/>
    <s v="West"/>
    <n v="0.75913549999999996"/>
    <n v="0.7267555"/>
    <n v="0.40776659999999998"/>
    <n v="0.1122991"/>
  </r>
  <r>
    <s v="L3C"/>
    <x v="0"/>
    <n v="28270"/>
    <n v="27325"/>
    <n v="17101"/>
    <n v="5334"/>
    <n v="34394"/>
    <s v="West"/>
    <n v="0.8219457"/>
    <n v="0.79447000000000001"/>
    <n v="0.49720880000000001"/>
    <n v="0.15508520000000001"/>
  </r>
  <r>
    <s v="L3K"/>
    <x v="0"/>
    <n v="15210"/>
    <n v="14730"/>
    <n v="9171"/>
    <n v="2944"/>
    <n v="19300"/>
    <s v="West"/>
    <n v="0.78808290000000003"/>
    <n v="0.76321240000000001"/>
    <n v="0.47518129999999997"/>
    <n v="0.15253890000000001"/>
  </r>
  <r>
    <s v="L3M"/>
    <x v="0"/>
    <n v="24043"/>
    <n v="23387"/>
    <n v="15071"/>
    <n v="4727"/>
    <n v="29449"/>
    <s v="West"/>
    <n v="0.81642840000000005"/>
    <n v="0.79415259999999999"/>
    <n v="0.5117661"/>
    <n v="0.16051480000000001"/>
  </r>
  <r>
    <s v="L3P"/>
    <x v="2"/>
    <n v="34278"/>
    <n v="33318"/>
    <n v="23699"/>
    <n v="7254"/>
    <n v="38326"/>
    <s v="Central"/>
    <n v="0.89437979999999995"/>
    <n v="0.86933150000000003"/>
    <n v="0.61835309999999999"/>
    <n v="0.18927099999999999"/>
  </r>
  <r>
    <s v="L3R"/>
    <x v="2"/>
    <n v="58480"/>
    <n v="56558"/>
    <n v="40568"/>
    <n v="11251"/>
    <n v="63905"/>
    <s v="Central"/>
    <n v="0.91510840000000004"/>
    <n v="0.8850325"/>
    <n v="0.63481730000000003"/>
    <n v="0.1760582"/>
  </r>
  <r>
    <s v="L3S"/>
    <x v="2"/>
    <n v="54263"/>
    <n v="52306"/>
    <n v="32333"/>
    <n v="5513"/>
    <n v="57888"/>
    <s v="Central"/>
    <n v="0.93737910000000002"/>
    <n v="0.90357240000000005"/>
    <n v="0.55854409999999999"/>
    <n v="9.5235600000000004E-2"/>
  </r>
  <r>
    <s v="L3T"/>
    <x v="2"/>
    <n v="46998"/>
    <n v="45562"/>
    <n v="31942"/>
    <n v="10447"/>
    <n v="52060"/>
    <s v="Central"/>
    <n v="0.90276599999999996"/>
    <n v="0.87518249999999997"/>
    <n v="0.61356129999999998"/>
    <n v="0.2006723"/>
  </r>
  <r>
    <s v="L3V"/>
    <x v="0"/>
    <n v="41980"/>
    <n v="40398"/>
    <n v="26421"/>
    <n v="9558"/>
    <n v="50796"/>
    <s v="East"/>
    <n v="0.82644300000000004"/>
    <n v="0.79529879999999997"/>
    <n v="0.52013940000000003"/>
    <n v="0.18816440000000001"/>
  </r>
  <r>
    <s v="L3X"/>
    <x v="0"/>
    <n v="40316"/>
    <n v="38879"/>
    <n v="23339"/>
    <n v="4702"/>
    <n v="48768"/>
    <s v="Central"/>
    <n v="0.82668969999999997"/>
    <n v="0.79722360000000003"/>
    <n v="0.478572"/>
    <n v="9.6415699999999993E-2"/>
  </r>
  <r>
    <s v="L3Y"/>
    <x v="0"/>
    <n v="39715"/>
    <n v="38220"/>
    <n v="24590"/>
    <n v="7521"/>
    <n v="44035"/>
    <s v="Central"/>
    <n v="0.90189620000000004"/>
    <n v="0.867946"/>
    <n v="0.55841949999999996"/>
    <n v="0.170796"/>
  </r>
  <r>
    <s v="L3Z"/>
    <x v="0"/>
    <n v="34589"/>
    <n v="33216"/>
    <n v="17104"/>
    <n v="3136"/>
    <n v="45727"/>
    <s v="Central"/>
    <n v="0.75642399999999999"/>
    <n v="0.72639799999999999"/>
    <n v="0.37404599999999999"/>
    <n v="6.85809E-2"/>
  </r>
  <r>
    <s v="L4A"/>
    <x v="0"/>
    <n v="43142"/>
    <n v="41661"/>
    <n v="26597"/>
    <n v="6880"/>
    <n v="52472"/>
    <s v="Central"/>
    <n v="0.82219089999999995"/>
    <n v="0.79396630000000001"/>
    <n v="0.50687990000000005"/>
    <n v="0.1311176"/>
  </r>
  <r>
    <s v="L4B"/>
    <x v="2"/>
    <n v="34229"/>
    <n v="33178"/>
    <n v="23090"/>
    <n v="6235"/>
    <n v="38227"/>
    <s v="Central"/>
    <n v="0.89541420000000005"/>
    <n v="0.86792060000000004"/>
    <n v="0.60402330000000004"/>
    <n v="0.16310459999999999"/>
  </r>
  <r>
    <s v="L4C"/>
    <x v="0"/>
    <n v="68559"/>
    <n v="65962"/>
    <n v="42250"/>
    <n v="11258"/>
    <n v="76119"/>
    <s v="Central"/>
    <n v="0.90068190000000004"/>
    <n v="0.86656420000000001"/>
    <n v="0.55505199999999999"/>
    <n v="0.1479"/>
  </r>
  <r>
    <s v="L4E"/>
    <x v="0"/>
    <n v="49578"/>
    <n v="47715"/>
    <n v="28032"/>
    <n v="4973"/>
    <n v="57530"/>
    <s v="Central"/>
    <n v="0.86177649999999995"/>
    <n v="0.82939339999999995"/>
    <n v="0.48725879999999999"/>
    <n v="8.6441900000000002E-2"/>
  </r>
  <r>
    <s v="L4G"/>
    <x v="0"/>
    <n v="55256"/>
    <n v="53504"/>
    <n v="34367"/>
    <n v="9012"/>
    <n v="64971"/>
    <s v="Central"/>
    <n v="0.85047170000000005"/>
    <n v="0.82350590000000001"/>
    <n v="0.52895910000000002"/>
    <n v="0.138708"/>
  </r>
  <r>
    <s v="L4H"/>
    <x v="2"/>
    <n v="65159"/>
    <n v="62848"/>
    <n v="31239"/>
    <n v="3757"/>
    <n v="81032"/>
    <s v="Central"/>
    <n v="0.80411440000000001"/>
    <n v="0.77559480000000003"/>
    <n v="0.38551439999999998"/>
    <n v="4.63644E-2"/>
  </r>
  <r>
    <s v="L4J"/>
    <x v="2"/>
    <n v="69713"/>
    <n v="67344"/>
    <n v="44102"/>
    <n v="12279"/>
    <n v="80939"/>
    <s v="Central"/>
    <n v="0.86130300000000004"/>
    <n v="0.83203400000000005"/>
    <n v="0.54487949999999996"/>
    <n v="0.1517068"/>
  </r>
  <r>
    <s v="L4K"/>
    <x v="2"/>
    <n v="17818"/>
    <n v="17131"/>
    <n v="9885"/>
    <n v="1641"/>
    <n v="19925"/>
    <s v="Central"/>
    <n v="0.89425339999999998"/>
    <n v="0.85977420000000004"/>
    <n v="0.49611040000000001"/>
    <n v="8.2358799999999996E-2"/>
  </r>
  <r>
    <s v="L4L"/>
    <x v="2"/>
    <n v="49698"/>
    <n v="48235"/>
    <n v="27897"/>
    <n v="5074"/>
    <n v="56655"/>
    <s v="Central"/>
    <n v="0.87720410000000004"/>
    <n v="0.85138119999999995"/>
    <n v="0.49240139999999999"/>
    <n v="8.9559600000000003E-2"/>
  </r>
  <r>
    <s v="L4M"/>
    <x v="0"/>
    <n v="42396"/>
    <n v="40667"/>
    <n v="23624"/>
    <n v="6463"/>
    <n v="48901"/>
    <s v="Central"/>
    <n v="0.86697610000000003"/>
    <n v="0.831619"/>
    <n v="0.48309849999999999"/>
    <n v="0.132165"/>
  </r>
  <r>
    <s v="L4N"/>
    <x v="0"/>
    <n v="85334"/>
    <n v="82069"/>
    <n v="47285"/>
    <n v="13013"/>
    <n v="105484"/>
    <s v="Central"/>
    <n v="0.80897580000000002"/>
    <n v="0.77802320000000003"/>
    <n v="0.44826700000000003"/>
    <n v="0.12336469999999999"/>
  </r>
  <r>
    <s v="L4P"/>
    <x v="0"/>
    <n v="24971"/>
    <n v="23963"/>
    <n v="13512"/>
    <n v="3115"/>
    <n v="32063"/>
    <s v="Central"/>
    <n v="0.77881040000000001"/>
    <n v="0.74737240000000005"/>
    <n v="0.42142030000000003"/>
    <n v="9.7152500000000003E-2"/>
  </r>
  <r>
    <s v="L4R"/>
    <x v="0"/>
    <n v="16543"/>
    <n v="15961"/>
    <n v="10698"/>
    <n v="4298"/>
    <n v="19664"/>
    <s v="Central"/>
    <n v="0.84128360000000002"/>
    <n v="0.81168629999999997"/>
    <n v="0.54403979999999996"/>
    <n v="0.21857199999999999"/>
  </r>
  <r>
    <s v="L4S"/>
    <x v="0"/>
    <n v="34459"/>
    <n v="33218"/>
    <n v="21735"/>
    <n v="4881"/>
    <n v="38626"/>
    <s v="Central"/>
    <n v="0.89211929999999995"/>
    <n v="0.8599907"/>
    <n v="0.56270390000000003"/>
    <n v="0.1263657"/>
  </r>
  <r>
    <s v="L4T"/>
    <x v="3"/>
    <n v="35850"/>
    <n v="34218"/>
    <n v="13308"/>
    <n v="1714"/>
    <n v="37407"/>
    <s v="Central"/>
    <n v="0.95837680000000003"/>
    <n v="0.91474849999999996"/>
    <n v="0.35576229999999998"/>
    <n v="4.5820300000000001E-2"/>
  </r>
  <r>
    <s v="L4V"/>
    <x v="0"/>
    <n v="812"/>
    <n v="734"/>
    <n v="257"/>
    <n v="20"/>
    <n v="58"/>
    <s v="Central"/>
    <n v="1"/>
    <n v="1"/>
    <n v="1"/>
    <n v="0.34482760000000001"/>
  </r>
  <r>
    <s v="L4W"/>
    <x v="0"/>
    <n v="17088"/>
    <n v="16568"/>
    <n v="10110"/>
    <n v="3195"/>
    <n v="20018"/>
    <s v="Central"/>
    <n v="0.85363169999999999"/>
    <n v="0.82765509999999998"/>
    <n v="0.50504550000000004"/>
    <n v="0.15960640000000001"/>
  </r>
  <r>
    <s v="L4X"/>
    <x v="2"/>
    <n v="15187"/>
    <n v="14519"/>
    <n v="7714"/>
    <n v="1698"/>
    <n v="19555"/>
    <s v="Central"/>
    <n v="0.77663000000000004"/>
    <n v="0.74246999999999996"/>
    <n v="0.39447710000000002"/>
    <n v="8.6832000000000006E-2"/>
  </r>
  <r>
    <s v="L4Y"/>
    <x v="0"/>
    <n v="19350"/>
    <n v="18684"/>
    <n v="10963"/>
    <n v="3113"/>
    <n v="23658"/>
    <s v="Central"/>
    <n v="0.81790510000000005"/>
    <n v="0.78975399999999996"/>
    <n v="0.4633951"/>
    <n v="0.13158339999999999"/>
  </r>
  <r>
    <s v="L4Z"/>
    <x v="2"/>
    <n v="34108"/>
    <n v="32999"/>
    <n v="18904"/>
    <n v="3732"/>
    <n v="39575"/>
    <s v="Central"/>
    <n v="0.86185719999999999"/>
    <n v="0.83383450000000003"/>
    <n v="0.47767530000000002"/>
    <n v="9.4301999999999997E-2"/>
  </r>
  <r>
    <s v="L5A"/>
    <x v="0"/>
    <n v="38589"/>
    <n v="37147"/>
    <n v="19863"/>
    <n v="4629"/>
    <n v="48797"/>
    <s v="Central"/>
    <n v="0.79080680000000003"/>
    <n v="0.76125580000000004"/>
    <n v="0.40705370000000002"/>
    <n v="9.48624E-2"/>
  </r>
  <r>
    <s v="L5B"/>
    <x v="2"/>
    <n v="59000"/>
    <n v="56820"/>
    <n v="31990"/>
    <n v="6228"/>
    <n v="67671"/>
    <s v="Central"/>
    <n v="0.87186529999999995"/>
    <n v="0.83965069999999997"/>
    <n v="0.47272829999999999"/>
    <n v="9.2033500000000004E-2"/>
  </r>
  <r>
    <s v="L5C"/>
    <x v="2"/>
    <n v="25746"/>
    <n v="24861"/>
    <n v="14567"/>
    <n v="3574"/>
    <n v="30620"/>
    <s v="Central"/>
    <n v="0.84082299999999999"/>
    <n v="0.81192030000000004"/>
    <n v="0.47573480000000001"/>
    <n v="0.11672109999999999"/>
  </r>
  <r>
    <s v="L5E"/>
    <x v="0"/>
    <n v="10716"/>
    <n v="10379"/>
    <n v="6458"/>
    <n v="1860"/>
    <n v="13140"/>
    <s v="Central"/>
    <n v="0.8155251"/>
    <n v="0.78987819999999997"/>
    <n v="0.49147639999999998"/>
    <n v="0.1415525"/>
  </r>
  <r>
    <s v="L5G"/>
    <x v="0"/>
    <n v="17798"/>
    <n v="17300"/>
    <n v="11104"/>
    <n v="3330"/>
    <n v="21476"/>
    <s v="Central"/>
    <n v="0.828739"/>
    <n v="0.8055504"/>
    <n v="0.51704229999999995"/>
    <n v="0.15505679999999999"/>
  </r>
  <r>
    <s v="L5H"/>
    <x v="0"/>
    <n v="15415"/>
    <n v="14979"/>
    <n v="10121"/>
    <n v="3131"/>
    <n v="18513"/>
    <s v="Central"/>
    <n v="0.83265809999999996"/>
    <n v="0.80910709999999997"/>
    <n v="0.54669690000000004"/>
    <n v="0.16912440000000001"/>
  </r>
  <r>
    <s v="L5J"/>
    <x v="0"/>
    <n v="24264"/>
    <n v="23483"/>
    <n v="15051"/>
    <n v="4672"/>
    <n v="29200"/>
    <s v="Central"/>
    <n v="0.83095889999999994"/>
    <n v="0.80421229999999999"/>
    <n v="0.51544520000000005"/>
    <n v="0.16"/>
  </r>
  <r>
    <s v="L5K"/>
    <x v="2"/>
    <n v="11653"/>
    <n v="11198"/>
    <n v="6811"/>
    <n v="2008"/>
    <n v="13803"/>
    <s v="Central"/>
    <n v="0.84423669999999995"/>
    <n v="0.81127289999999996"/>
    <n v="0.49344349999999998"/>
    <n v="0.14547560000000001"/>
  </r>
  <r>
    <s v="L5L"/>
    <x v="2"/>
    <n v="40662"/>
    <n v="39364"/>
    <n v="24527"/>
    <n v="7370"/>
    <n v="45794"/>
    <s v="Central"/>
    <n v="0.88793290000000002"/>
    <n v="0.85958860000000004"/>
    <n v="0.53559420000000002"/>
    <n v="0.1609381"/>
  </r>
  <r>
    <s v="L5M"/>
    <x v="2"/>
    <n v="97726"/>
    <n v="94680"/>
    <n v="55987"/>
    <n v="11593"/>
    <n v="114430"/>
    <s v="Central"/>
    <n v="0.85402429999999996"/>
    <n v="0.82740539999999996"/>
    <n v="0.4892685"/>
    <n v="0.10131080000000001"/>
  </r>
  <r>
    <s v="L5N"/>
    <x v="2"/>
    <n v="75626"/>
    <n v="73373"/>
    <n v="44156"/>
    <n v="9769"/>
    <n v="88658"/>
    <s v="Central"/>
    <n v="0.85300819999999999"/>
    <n v="0.82759590000000005"/>
    <n v="0.49804870000000001"/>
    <n v="0.11018749999999999"/>
  </r>
  <r>
    <s v="L5R"/>
    <x v="2"/>
    <n v="34269"/>
    <n v="33226"/>
    <n v="19786"/>
    <n v="4393"/>
    <n v="39586"/>
    <s v="Central"/>
    <n v="0.86568489999999998"/>
    <n v="0.83933709999999995"/>
    <n v="0.49982320000000002"/>
    <n v="0.11097360000000001"/>
  </r>
  <r>
    <s v="L5S"/>
    <x v="0"/>
    <n v="312"/>
    <n v="253"/>
    <n v="98"/>
    <n v="4"/>
    <n v="84"/>
    <s v="Central"/>
    <n v="1"/>
    <n v="1"/>
    <n v="1"/>
    <n v="4.7619000000000002E-2"/>
  </r>
  <r>
    <s v="L5T"/>
    <x v="0"/>
    <n v="163"/>
    <n v="151"/>
    <n v="68"/>
    <n v="8"/>
    <n v="120"/>
    <s v="Central"/>
    <n v="1"/>
    <n v="1"/>
    <n v="0.56666669999999997"/>
    <n v="6.6666699999999995E-2"/>
  </r>
  <r>
    <s v="L5V"/>
    <x v="2"/>
    <n v="46479"/>
    <n v="45127"/>
    <n v="26063"/>
    <n v="4846"/>
    <n v="53030"/>
    <s v="Central"/>
    <n v="0.87646619999999997"/>
    <n v="0.85097120000000004"/>
    <n v="0.49147649999999998"/>
    <n v="9.1382199999999997E-2"/>
  </r>
  <r>
    <s v="L5W"/>
    <x v="2"/>
    <n v="24360"/>
    <n v="23653"/>
    <n v="12779"/>
    <n v="1727"/>
    <n v="26497"/>
    <s v="Central"/>
    <n v="0.91934939999999998"/>
    <n v="0.89266710000000005"/>
    <n v="0.48228100000000002"/>
    <n v="6.5177200000000005E-2"/>
  </r>
  <r>
    <s v="L6A"/>
    <x v="2"/>
    <n v="80812"/>
    <n v="77874"/>
    <n v="42416"/>
    <n v="6276"/>
    <n v="93077"/>
    <s v="Central"/>
    <n v="0.86822739999999998"/>
    <n v="0.83666209999999996"/>
    <n v="0.45570870000000002"/>
    <n v="6.7428000000000002E-2"/>
  </r>
  <r>
    <s v="L6B"/>
    <x v="2"/>
    <n v="31125"/>
    <n v="29942"/>
    <n v="18786"/>
    <n v="3322"/>
    <n v="35619"/>
    <s v="Central"/>
    <n v="0.87383140000000004"/>
    <n v="0.8406188"/>
    <n v="0.52741519999999997"/>
    <n v="9.3264799999999995E-2"/>
  </r>
  <r>
    <s v="L6C"/>
    <x v="0"/>
    <n v="48411"/>
    <n v="46968"/>
    <n v="32920"/>
    <n v="7397"/>
    <n v="53672"/>
    <s v="Central"/>
    <n v="0.90197870000000002"/>
    <n v="0.87509320000000002"/>
    <n v="0.61335519999999999"/>
    <n v="0.13781860000000001"/>
  </r>
  <r>
    <s v="L6E"/>
    <x v="0"/>
    <n v="35543"/>
    <n v="34405"/>
    <n v="22781"/>
    <n v="4637"/>
    <n v="39689"/>
    <s v="Central"/>
    <n v="0.89553780000000005"/>
    <n v="0.86686490000000005"/>
    <n v="0.57398780000000005"/>
    <n v="0.1168334"/>
  </r>
  <r>
    <s v="L6G"/>
    <x v="2"/>
    <n v="6554"/>
    <n v="6349"/>
    <n v="4379"/>
    <n v="1037"/>
    <n v="7279"/>
    <s v="Central"/>
    <n v="0.90039840000000004"/>
    <n v="0.87223519999999999"/>
    <n v="0.60159359999999995"/>
    <n v="0.1424646"/>
  </r>
  <r>
    <s v="L6H"/>
    <x v="0"/>
    <n v="67369"/>
    <n v="64994"/>
    <n v="41418"/>
    <n v="10267"/>
    <n v="78440"/>
    <s v="Central"/>
    <n v="0.85886030000000002"/>
    <n v="0.82858229999999999"/>
    <n v="0.52802139999999997"/>
    <n v="0.1308898"/>
  </r>
  <r>
    <s v="L6J"/>
    <x v="0"/>
    <n v="23400"/>
    <n v="22692"/>
    <n v="15781"/>
    <n v="5117"/>
    <n v="26246"/>
    <s v="Central"/>
    <n v="0.89156440000000003"/>
    <n v="0.86458889999999999"/>
    <n v="0.60127260000000005"/>
    <n v="0.194963"/>
  </r>
  <r>
    <s v="L6K"/>
    <x v="0"/>
    <n v="12837"/>
    <n v="12365"/>
    <n v="8022"/>
    <n v="2593"/>
    <n v="14543"/>
    <s v="Central"/>
    <n v="0.8826927"/>
    <n v="0.85023729999999997"/>
    <n v="0.55160560000000003"/>
    <n v="0.17829880000000001"/>
  </r>
  <r>
    <s v="L6L"/>
    <x v="0"/>
    <n v="27871"/>
    <n v="27020"/>
    <n v="18544"/>
    <n v="6499"/>
    <n v="31728"/>
    <s v="Central"/>
    <n v="0.87843539999999998"/>
    <n v="0.85161370000000003"/>
    <n v="0.58446799999999999"/>
    <n v="0.20483480000000001"/>
  </r>
  <r>
    <s v="L6M"/>
    <x v="0"/>
    <n v="67890"/>
    <n v="65544"/>
    <n v="40968"/>
    <n v="9237"/>
    <n v="78081"/>
    <s v="Central"/>
    <n v="0.86948170000000002"/>
    <n v="0.83943599999999996"/>
    <n v="0.52468590000000004"/>
    <n v="0.11830019999999999"/>
  </r>
  <r>
    <s v="L6P"/>
    <x v="3"/>
    <n v="89001"/>
    <n v="85667"/>
    <n v="36339"/>
    <n v="2955"/>
    <n v="95524"/>
    <s v="Central"/>
    <n v="0.93171349999999997"/>
    <n v="0.89681120000000003"/>
    <n v="0.38041750000000002"/>
    <n v="3.09346E-2"/>
  </r>
  <r>
    <s v="L6R"/>
    <x v="3"/>
    <n v="95371"/>
    <n v="91537"/>
    <n v="36996"/>
    <n v="4357"/>
    <n v="96017"/>
    <s v="Central"/>
    <n v="0.99327200000000004"/>
    <n v="0.95334160000000001"/>
    <n v="0.3853068"/>
    <n v="4.5377399999999998E-2"/>
  </r>
  <r>
    <s v="L6S"/>
    <x v="3"/>
    <n v="48268"/>
    <n v="46635"/>
    <n v="23855"/>
    <n v="5453"/>
    <n v="54482"/>
    <s v="Central"/>
    <n v="0.88594399999999995"/>
    <n v="0.85597080000000003"/>
    <n v="0.43785099999999999"/>
    <n v="0.1000881"/>
  </r>
  <r>
    <s v="L6T"/>
    <x v="3"/>
    <n v="34370"/>
    <n v="32890"/>
    <n v="15713"/>
    <n v="3163"/>
    <n v="38670"/>
    <s v="Central"/>
    <n v="0.88880269999999995"/>
    <n v="0.85053009999999996"/>
    <n v="0.40633570000000002"/>
    <n v="8.1794699999999998E-2"/>
  </r>
  <r>
    <s v="L6V"/>
    <x v="3"/>
    <n v="41628"/>
    <n v="40017"/>
    <n v="17194"/>
    <n v="3089"/>
    <n v="41170"/>
    <s v="Central"/>
    <n v="1"/>
    <n v="0.97199420000000003"/>
    <n v="0.41763420000000001"/>
    <n v="7.5030399999999997E-2"/>
  </r>
  <r>
    <s v="L6W"/>
    <x v="3"/>
    <n v="20348"/>
    <n v="19510"/>
    <n v="10052"/>
    <n v="2400"/>
    <n v="22228"/>
    <s v="Central"/>
    <n v="0.91542199999999996"/>
    <n v="0.8777218"/>
    <n v="0.45222240000000002"/>
    <n v="0.1079719"/>
  </r>
  <r>
    <s v="L6X"/>
    <x v="3"/>
    <n v="70371"/>
    <n v="67631"/>
    <n v="30380"/>
    <n v="4024"/>
    <n v="77652"/>
    <s v="Central"/>
    <n v="0.90623549999999997"/>
    <n v="0.87094990000000005"/>
    <n v="0.39123269999999999"/>
    <n v="5.1820900000000003E-2"/>
  </r>
  <r>
    <s v="L6Y"/>
    <x v="2"/>
    <n v="93193"/>
    <n v="89465"/>
    <n v="41110"/>
    <n v="6444"/>
    <n v="93340"/>
    <s v="Central"/>
    <n v="0.99842509999999995"/>
    <n v="0.95848509999999998"/>
    <n v="0.44043280000000001"/>
    <n v="6.9037899999999999E-2"/>
  </r>
  <r>
    <s v="L6Z"/>
    <x v="3"/>
    <n v="30196"/>
    <n v="29205"/>
    <n v="15147"/>
    <n v="3129"/>
    <n v="34326"/>
    <s v="Central"/>
    <n v="0.87968299999999999"/>
    <n v="0.85081280000000004"/>
    <n v="0.44126900000000002"/>
    <n v="9.1155399999999998E-2"/>
  </r>
  <r>
    <s v="L7A"/>
    <x v="3"/>
    <n v="94532"/>
    <n v="90518"/>
    <n v="38861"/>
    <n v="3919"/>
    <n v="106271"/>
    <s v="Central"/>
    <n v="0.88953720000000003"/>
    <n v="0.85176580000000002"/>
    <n v="0.36567830000000001"/>
    <n v="3.6877399999999998E-2"/>
  </r>
  <r>
    <s v="L7B"/>
    <x v="0"/>
    <n v="14475"/>
    <n v="13981"/>
    <n v="7531"/>
    <n v="1665"/>
    <n v="18327"/>
    <s v="Central"/>
    <n v="0.78981829999999997"/>
    <n v="0.76286350000000003"/>
    <n v="0.41092380000000001"/>
    <n v="9.0849600000000003E-2"/>
  </r>
  <r>
    <s v="L7C"/>
    <x v="2"/>
    <n v="31759"/>
    <n v="30658"/>
    <n v="14649"/>
    <n v="2613"/>
    <n v="38058"/>
    <s v="Central"/>
    <n v="0.8344895"/>
    <n v="0.8055599"/>
    <n v="0.38491249999999999"/>
    <n v="6.8658399999999994E-2"/>
  </r>
  <r>
    <s v="L7E"/>
    <x v="0"/>
    <n v="29929"/>
    <n v="28962"/>
    <n v="15083"/>
    <n v="3168"/>
    <n v="35729"/>
    <s v="Central"/>
    <n v="0.83766689999999999"/>
    <n v="0.81060200000000004"/>
    <n v="0.42215009999999997"/>
    <n v="8.8667499999999996E-2"/>
  </r>
  <r>
    <s v="L7G"/>
    <x v="0"/>
    <n v="43122"/>
    <n v="41903"/>
    <n v="26349"/>
    <n v="6756"/>
    <n v="51191"/>
    <s v="Central"/>
    <n v="0.84237459999999997"/>
    <n v="0.81856189999999995"/>
    <n v="0.51471940000000005"/>
    <n v="0.13197629999999999"/>
  </r>
  <r>
    <s v="L7J"/>
    <x v="0"/>
    <n v="12070"/>
    <n v="11683"/>
    <n v="7041"/>
    <n v="1751"/>
    <n v="14368"/>
    <s v="Central"/>
    <n v="0.84006119999999995"/>
    <n v="0.81312640000000003"/>
    <n v="0.49004730000000002"/>
    <n v="0.121868"/>
  </r>
  <r>
    <s v="L7K"/>
    <x v="0"/>
    <n v="7207"/>
    <n v="7032"/>
    <n v="4254"/>
    <n v="1317"/>
    <n v="8835"/>
    <s v="Central"/>
    <n v="0.81573289999999998"/>
    <n v="0.79592529999999995"/>
    <n v="0.48149409999999998"/>
    <n v="0.14906620000000001"/>
  </r>
  <r>
    <s v="L7L"/>
    <x v="0"/>
    <n v="42940"/>
    <n v="41760"/>
    <n v="27885"/>
    <n v="7910"/>
    <n v="48983"/>
    <s v="West"/>
    <n v="0.87663069999999998"/>
    <n v="0.85254070000000004"/>
    <n v="0.56927910000000004"/>
    <n v="0.16148460000000001"/>
  </r>
  <r>
    <s v="L7M"/>
    <x v="0"/>
    <n v="44769"/>
    <n v="43554"/>
    <n v="28854"/>
    <n v="8408"/>
    <n v="51021"/>
    <s v="West"/>
    <n v="0.87746219999999997"/>
    <n v="0.85364850000000003"/>
    <n v="0.56553180000000003"/>
    <n v="0.16479489999999999"/>
  </r>
  <r>
    <s v="L7N"/>
    <x v="0"/>
    <n v="12080"/>
    <n v="11780"/>
    <n v="8333"/>
    <n v="3083"/>
    <n v="13607"/>
    <s v="West"/>
    <n v="0.88777830000000002"/>
    <n v="0.86573089999999997"/>
    <n v="0.61240539999999999"/>
    <n v="0.22657459999999999"/>
  </r>
  <r>
    <s v="L7P"/>
    <x v="0"/>
    <n v="26584"/>
    <n v="25810"/>
    <n v="17114"/>
    <n v="5661"/>
    <n v="30470"/>
    <s v="West"/>
    <n v="0.87246469999999998"/>
    <n v="0.84706269999999995"/>
    <n v="0.56166720000000003"/>
    <n v="0.18578929999999999"/>
  </r>
  <r>
    <s v="L7R"/>
    <x v="0"/>
    <n v="15548"/>
    <n v="15114"/>
    <n v="10385"/>
    <n v="3683"/>
    <n v="17609"/>
    <s v="Central"/>
    <n v="0.88295760000000001"/>
    <n v="0.85831109999999999"/>
    <n v="0.58975520000000003"/>
    <n v="0.20915439999999999"/>
  </r>
  <r>
    <s v="L7S"/>
    <x v="0"/>
    <n v="10695"/>
    <n v="10434"/>
    <n v="7638"/>
    <n v="3141"/>
    <n v="11975"/>
    <s v="West"/>
    <n v="0.89311059999999998"/>
    <n v="0.87131519999999996"/>
    <n v="0.63782879999999997"/>
    <n v="0.26229639999999999"/>
  </r>
  <r>
    <s v="L7T"/>
    <x v="0"/>
    <n v="16687"/>
    <n v="16231"/>
    <n v="11332"/>
    <n v="4488"/>
    <n v="18874"/>
    <s v="West"/>
    <n v="0.88412630000000003"/>
    <n v="0.85996609999999996"/>
    <n v="0.60040269999999996"/>
    <n v="0.23778740000000001"/>
  </r>
  <r>
    <s v="L8E"/>
    <x v="0"/>
    <n v="34988"/>
    <n v="33637"/>
    <n v="18331"/>
    <n v="4304"/>
    <n v="43704"/>
    <s v="West"/>
    <n v="0.80056740000000004"/>
    <n v="0.76965490000000003"/>
    <n v="0.41943530000000001"/>
    <n v="9.8480700000000004E-2"/>
  </r>
  <r>
    <s v="L8G"/>
    <x v="0"/>
    <n v="18238"/>
    <n v="17673"/>
    <n v="10928"/>
    <n v="3489"/>
    <n v="21674"/>
    <s v="West"/>
    <n v="0.84146900000000002"/>
    <n v="0.81540100000000004"/>
    <n v="0.50419860000000005"/>
    <n v="0.16097629999999999"/>
  </r>
  <r>
    <s v="L8H"/>
    <x v="0"/>
    <n v="20732"/>
    <n v="19699"/>
    <n v="10650"/>
    <n v="2228"/>
    <n v="26956"/>
    <s v="West"/>
    <n v="0.76910520000000004"/>
    <n v="0.73078350000000003"/>
    <n v="0.3950883"/>
    <n v="8.2653199999999996E-2"/>
  </r>
  <r>
    <s v="L8J"/>
    <x v="0"/>
    <n v="23989"/>
    <n v="23015"/>
    <n v="12197"/>
    <n v="2468"/>
    <n v="30309"/>
    <s v="West"/>
    <n v="0.79148110000000005"/>
    <n v="0.75934539999999995"/>
    <n v="0.40242169999999999"/>
    <n v="8.1428E-2"/>
  </r>
  <r>
    <s v="L8K"/>
    <x v="0"/>
    <n v="26325"/>
    <n v="25260"/>
    <n v="14909"/>
    <n v="4041"/>
    <n v="32680"/>
    <s v="West"/>
    <n v="0.80553850000000005"/>
    <n v="0.77294980000000002"/>
    <n v="0.4562117"/>
    <n v="0.1236536"/>
  </r>
  <r>
    <s v="L8L"/>
    <x v="0"/>
    <n v="25609"/>
    <n v="23973"/>
    <n v="12632"/>
    <n v="2424"/>
    <n v="32600"/>
    <s v="West"/>
    <n v="0.78555209999999998"/>
    <n v="0.73536809999999997"/>
    <n v="0.38748470000000002"/>
    <n v="7.43558E-2"/>
  </r>
  <r>
    <s v="L8M"/>
    <x v="0"/>
    <n v="10928"/>
    <n v="10293"/>
    <n v="6171"/>
    <n v="1692"/>
    <n v="13351"/>
    <s v="West"/>
    <n v="0.81851549999999995"/>
    <n v="0.77095349999999996"/>
    <n v="0.46221259999999997"/>
    <n v="0.12673209999999999"/>
  </r>
  <r>
    <s v="L8N"/>
    <x v="0"/>
    <n v="13091"/>
    <n v="12408"/>
    <n v="7180"/>
    <n v="1686"/>
    <n v="13884"/>
    <s v="West"/>
    <n v="0.9428839"/>
    <n v="0.8936906"/>
    <n v="0.51714210000000005"/>
    <n v="0.12143470000000001"/>
  </r>
  <r>
    <s v="L8P"/>
    <x v="0"/>
    <n v="21838"/>
    <n v="20655"/>
    <n v="14073"/>
    <n v="4580"/>
    <n v="22640"/>
    <s v="West"/>
    <n v="0.96457590000000004"/>
    <n v="0.91232329999999995"/>
    <n v="0.62159900000000001"/>
    <n v="0.2022968"/>
  </r>
  <r>
    <s v="L8R"/>
    <x v="0"/>
    <n v="10332"/>
    <n v="9714"/>
    <n v="5647"/>
    <n v="1521"/>
    <n v="11971"/>
    <s v="West"/>
    <n v="0.86308580000000001"/>
    <n v="0.81146099999999999"/>
    <n v="0.47172330000000001"/>
    <n v="0.12705710000000001"/>
  </r>
  <r>
    <s v="L8S"/>
    <x v="0"/>
    <n v="14000"/>
    <n v="13420"/>
    <n v="8972"/>
    <n v="2421"/>
    <n v="13830"/>
    <s v="West"/>
    <n v="1"/>
    <n v="0.9703543"/>
    <n v="0.64873460000000005"/>
    <n v="0.17505419999999999"/>
  </r>
  <r>
    <s v="L8T"/>
    <x v="0"/>
    <n v="16453"/>
    <n v="15859"/>
    <n v="9520"/>
    <n v="2816"/>
    <n v="19442"/>
    <s v="West"/>
    <n v="0.84626069999999998"/>
    <n v="0.81570830000000005"/>
    <n v="0.48966150000000003"/>
    <n v="0.1448411"/>
  </r>
  <r>
    <s v="L8V"/>
    <x v="0"/>
    <n v="17309"/>
    <n v="16687"/>
    <n v="10025"/>
    <n v="2909"/>
    <n v="20778"/>
    <s v="West"/>
    <n v="0.83304460000000002"/>
    <n v="0.80310899999999996"/>
    <n v="0.48248150000000001"/>
    <n v="0.14000380000000001"/>
  </r>
  <r>
    <s v="L8W"/>
    <x v="0"/>
    <n v="22203"/>
    <n v="21371"/>
    <n v="11883"/>
    <n v="2745"/>
    <n v="27123"/>
    <s v="West"/>
    <n v="0.81860409999999995"/>
    <n v="0.78792910000000005"/>
    <n v="0.43811519999999998"/>
    <n v="0.10120560000000001"/>
  </r>
  <r>
    <s v="L9A"/>
    <x v="0"/>
    <n v="21901"/>
    <n v="21141"/>
    <n v="12340"/>
    <n v="3275"/>
    <n v="26009"/>
    <s v="West"/>
    <n v="0.84205470000000004"/>
    <n v="0.81283399999999995"/>
    <n v="0.47445120000000002"/>
    <n v="0.125918"/>
  </r>
  <r>
    <s v="L9B"/>
    <x v="0"/>
    <n v="21816"/>
    <n v="21068"/>
    <n v="12807"/>
    <n v="3691"/>
    <n v="25394"/>
    <s v="West"/>
    <n v="0.85910059999999999"/>
    <n v="0.82964479999999996"/>
    <n v="0.50433170000000005"/>
    <n v="0.14534929999999999"/>
  </r>
  <r>
    <s v="L9C"/>
    <x v="0"/>
    <n v="36666"/>
    <n v="35404"/>
    <n v="21313"/>
    <n v="5964"/>
    <n v="41604"/>
    <s v="West"/>
    <n v="0.88130949999999997"/>
    <n v="0.85097590000000001"/>
    <n v="0.51228249999999997"/>
    <n v="0.1433516"/>
  </r>
  <r>
    <s v="L9E"/>
    <x v="0"/>
    <n v="14166"/>
    <n v="13447"/>
    <n v="6558"/>
    <n v="674"/>
    <n v="18783"/>
    <s v="Central"/>
    <n v="0.75419270000000005"/>
    <n v="0.71591340000000003"/>
    <n v="0.3491455"/>
    <n v="3.5883499999999999E-2"/>
  </r>
  <r>
    <s v="L9G"/>
    <x v="0"/>
    <n v="22492"/>
    <n v="21827"/>
    <n v="15064"/>
    <n v="5160"/>
    <n v="25656"/>
    <s v="West"/>
    <n v="0.87667600000000001"/>
    <n v="0.85075619999999996"/>
    <n v="0.58715309999999998"/>
    <n v="0.20112250000000001"/>
  </r>
  <r>
    <s v="L9H"/>
    <x v="0"/>
    <n v="27569"/>
    <n v="26829"/>
    <n v="19583"/>
    <n v="7648"/>
    <n v="31196"/>
    <s v="West"/>
    <n v="0.8837351"/>
    <n v="0.8600141"/>
    <n v="0.62774070000000004"/>
    <n v="0.24515960000000001"/>
  </r>
  <r>
    <s v="L9J"/>
    <x v="0"/>
    <n v="1626"/>
    <n v="1574"/>
    <n v="940"/>
    <n v="262"/>
    <n v="2833"/>
    <s v="West"/>
    <n v="0.57394990000000001"/>
    <n v="0.55559480000000006"/>
    <n v="0.33180369999999998"/>
    <n v="9.2481499999999994E-2"/>
  </r>
  <r>
    <s v="L9K"/>
    <x v="0"/>
    <n v="14145"/>
    <n v="13679"/>
    <n v="8561"/>
    <n v="2177"/>
    <n v="17121"/>
    <s v="West"/>
    <n v="0.82617839999999998"/>
    <n v="0.79896029999999996"/>
    <n v="0.50002919999999995"/>
    <n v="0.12715380000000001"/>
  </r>
  <r>
    <s v="L9L"/>
    <x v="0"/>
    <n v="13318"/>
    <n v="13016"/>
    <n v="8841"/>
    <n v="3014"/>
    <n v="15280"/>
    <s v="East"/>
    <n v="0.87159690000000001"/>
    <n v="0.85183240000000005"/>
    <n v="0.57859950000000004"/>
    <n v="0.19725129999999999"/>
  </r>
  <r>
    <s v="L9M"/>
    <x v="0"/>
    <n v="13413"/>
    <n v="12980"/>
    <n v="8885"/>
    <n v="3508"/>
    <n v="16263"/>
    <s v="Central"/>
    <n v="0.82475560000000003"/>
    <n v="0.79813080000000003"/>
    <n v="0.54633220000000005"/>
    <n v="0.21570439999999999"/>
  </r>
  <r>
    <s v="L9N"/>
    <x v="0"/>
    <n v="18032"/>
    <n v="17325"/>
    <n v="10105"/>
    <n v="2136"/>
    <n v="23377"/>
    <s v="Central"/>
    <n v="0.7713565"/>
    <n v="0.74111309999999997"/>
    <n v="0.43226249999999999"/>
    <n v="9.1371900000000006E-2"/>
  </r>
  <r>
    <s v="L9P"/>
    <x v="0"/>
    <n v="15264"/>
    <n v="14844"/>
    <n v="9907"/>
    <n v="3059"/>
    <n v="18098"/>
    <s v="East"/>
    <n v="0.84340809999999999"/>
    <n v="0.82020110000000002"/>
    <n v="0.54740860000000002"/>
    <n v="0.16902420000000001"/>
  </r>
  <r>
    <s v="L9R"/>
    <x v="0"/>
    <n v="20784"/>
    <n v="20071"/>
    <n v="11361"/>
    <n v="3799"/>
    <n v="27549"/>
    <s v="Central"/>
    <n v="0.75443760000000004"/>
    <n v="0.72855639999999999"/>
    <n v="0.4123925"/>
    <n v="0.13789969999999999"/>
  </r>
  <r>
    <s v="L9S"/>
    <x v="0"/>
    <n v="26292"/>
    <n v="25347"/>
    <n v="13988"/>
    <n v="3854"/>
    <n v="34845"/>
    <s v="Central"/>
    <n v="0.75454149999999998"/>
    <n v="0.72742150000000005"/>
    <n v="0.40143489999999998"/>
    <n v="0.1106041"/>
  </r>
  <r>
    <s v="L9T"/>
    <x v="0"/>
    <n v="101188"/>
    <n v="97085"/>
    <n v="52779"/>
    <n v="9871"/>
    <n v="118853"/>
    <s v="West"/>
    <n v="0.85137099999999999"/>
    <n v="0.81684939999999995"/>
    <n v="0.44406960000000001"/>
    <n v="8.3052200000000007E-2"/>
  </r>
  <r>
    <s v="L9V"/>
    <x v="0"/>
    <n v="13462"/>
    <n v="12943"/>
    <n v="6641"/>
    <n v="1606"/>
    <n v="19345"/>
    <s v="Central"/>
    <n v="0.69589040000000002"/>
    <n v="0.66906180000000004"/>
    <n v="0.34329280000000001"/>
    <n v="8.3018900000000007E-2"/>
  </r>
  <r>
    <s v="L9W"/>
    <x v="0"/>
    <n v="41097"/>
    <n v="39815"/>
    <n v="22621"/>
    <n v="5975"/>
    <n v="51852"/>
    <s v="Central"/>
    <n v="0.79258280000000003"/>
    <n v="0.7678585"/>
    <n v="0.43626090000000001"/>
    <n v="0.1152318"/>
  </r>
  <r>
    <s v="L9Y"/>
    <x v="0"/>
    <n v="24798"/>
    <n v="24108"/>
    <n v="16979"/>
    <n v="7266"/>
    <n v="29510"/>
    <s v="Central"/>
    <n v="0.84032530000000005"/>
    <n v="0.81694339999999999"/>
    <n v="0.57536430000000005"/>
    <n v="0.24622160000000001"/>
  </r>
  <r>
    <s v="L9Z"/>
    <x v="0"/>
    <n v="20354"/>
    <n v="19698"/>
    <n v="13554"/>
    <n v="5903"/>
    <n v="25419"/>
    <s v="Central"/>
    <n v="0.8007396"/>
    <n v="0.77493210000000001"/>
    <n v="0.53322320000000001"/>
    <n v="0.23222789999999999"/>
  </r>
  <r>
    <s v="M1B"/>
    <x v="1"/>
    <n v="58755"/>
    <n v="56637"/>
    <n v="31186"/>
    <n v="6061"/>
    <n v="66066"/>
    <s v="East"/>
    <n v="0.88933799999999996"/>
    <n v="0.85727909999999996"/>
    <n v="0.47204309999999999"/>
    <n v="9.1741600000000006E-2"/>
  </r>
  <r>
    <s v="M1C"/>
    <x v="2"/>
    <n v="34078"/>
    <n v="33005"/>
    <n v="21406"/>
    <n v="5991"/>
    <n v="36645"/>
    <s v="Central"/>
    <n v="0.92994949999999998"/>
    <n v="0.90066860000000004"/>
    <n v="0.58414520000000003"/>
    <n v="0.16348750000000001"/>
  </r>
  <r>
    <s v="M1E"/>
    <x v="3"/>
    <n v="42185"/>
    <n v="40494"/>
    <n v="23861"/>
    <n v="6274"/>
    <n v="48270"/>
    <s v="Central"/>
    <n v="0.87393829999999995"/>
    <n v="0.83890620000000005"/>
    <n v="0.49432359999999997"/>
    <n v="0.12997719999999999"/>
  </r>
  <r>
    <s v="M1G"/>
    <x v="3"/>
    <n v="31027"/>
    <n v="29436"/>
    <n v="14669"/>
    <n v="2722"/>
    <n v="30037"/>
    <s v="East"/>
    <n v="1"/>
    <n v="0.97999130000000001"/>
    <n v="0.48836429999999997"/>
    <n v="9.0621599999999997E-2"/>
  </r>
  <r>
    <s v="M1H"/>
    <x v="2"/>
    <n v="22249"/>
    <n v="21434"/>
    <n v="12505"/>
    <n v="2555"/>
    <n v="23297"/>
    <s v="East"/>
    <n v="0.95501570000000002"/>
    <n v="0.92003259999999998"/>
    <n v="0.53676440000000003"/>
    <n v="0.1096708"/>
  </r>
  <r>
    <s v="M1J"/>
    <x v="3"/>
    <n v="32656"/>
    <n v="31260"/>
    <n v="16121"/>
    <n v="3189"/>
    <n v="36856"/>
    <s v="East"/>
    <n v="0.88604300000000003"/>
    <n v="0.84816579999999997"/>
    <n v="0.43740499999999999"/>
    <n v="8.6525900000000003E-2"/>
  </r>
  <r>
    <s v="M1K"/>
    <x v="3"/>
    <n v="43810"/>
    <n v="42074"/>
    <n v="23888"/>
    <n v="4751"/>
    <n v="49138"/>
    <s v="East"/>
    <n v="0.89157070000000005"/>
    <n v="0.85624160000000005"/>
    <n v="0.48614109999999999"/>
    <n v="9.6686900000000006E-2"/>
  </r>
  <r>
    <s v="M1L"/>
    <x v="3"/>
    <n v="32443"/>
    <n v="30918"/>
    <n v="18395"/>
    <n v="3842"/>
    <n v="35776"/>
    <s v="Central"/>
    <n v="0.906837"/>
    <n v="0.8642107"/>
    <n v="0.5141715"/>
    <n v="0.1073904"/>
  </r>
  <r>
    <s v="M1M"/>
    <x v="2"/>
    <n v="21363"/>
    <n v="20641"/>
    <n v="12937"/>
    <n v="3572"/>
    <n v="23822"/>
    <s v="East"/>
    <n v="0.89677609999999996"/>
    <n v="0.86646800000000002"/>
    <n v="0.54306940000000004"/>
    <n v="0.14994540000000001"/>
  </r>
  <r>
    <s v="M1N"/>
    <x v="2"/>
    <n v="20269"/>
    <n v="19589"/>
    <n v="13369"/>
    <n v="4020"/>
    <n v="22310"/>
    <s v="East"/>
    <n v="0.90851630000000005"/>
    <n v="0.8780367"/>
    <n v="0.59923800000000005"/>
    <n v="0.1801883"/>
  </r>
  <r>
    <s v="M1P"/>
    <x v="2"/>
    <n v="40325"/>
    <n v="38766"/>
    <n v="22068"/>
    <n v="4584"/>
    <n v="42941"/>
    <s v="Central"/>
    <n v="0.9390792"/>
    <n v="0.90277359999999995"/>
    <n v="0.51391450000000005"/>
    <n v="0.1067511"/>
  </r>
  <r>
    <s v="M1R"/>
    <x v="2"/>
    <n v="26993"/>
    <n v="25973"/>
    <n v="14631"/>
    <n v="3417"/>
    <n v="30637"/>
    <s v="Central"/>
    <n v="0.88105889999999998"/>
    <n v="0.84776569999999996"/>
    <n v="0.47755979999999998"/>
    <n v="0.1115318"/>
  </r>
  <r>
    <s v="M1S"/>
    <x v="2"/>
    <n v="35830"/>
    <n v="34640"/>
    <n v="22699"/>
    <n v="5027"/>
    <n v="36629"/>
    <s v="Central"/>
    <n v="0.97818669999999996"/>
    <n v="0.9456987"/>
    <n v="0.61970029999999998"/>
    <n v="0.137241"/>
  </r>
  <r>
    <s v="M1T"/>
    <x v="2"/>
    <n v="30608"/>
    <n v="29411"/>
    <n v="18102"/>
    <n v="4903"/>
    <n v="33529"/>
    <s v="Central"/>
    <n v="0.91288139999999995"/>
    <n v="0.87718090000000004"/>
    <n v="0.5398908"/>
    <n v="0.14623159999999999"/>
  </r>
  <r>
    <s v="M1V"/>
    <x v="2"/>
    <n v="48184"/>
    <n v="46464"/>
    <n v="31712"/>
    <n v="7021"/>
    <n v="49872"/>
    <s v="East"/>
    <n v="0.96615329999999999"/>
    <n v="0.93166510000000002"/>
    <n v="0.63586779999999998"/>
    <n v="0.1407804"/>
  </r>
  <r>
    <s v="M1W"/>
    <x v="2"/>
    <n v="43253"/>
    <n v="41766"/>
    <n v="27377"/>
    <n v="7404"/>
    <n v="46246"/>
    <s v="East"/>
    <n v="0.93528089999999997"/>
    <n v="0.90312680000000001"/>
    <n v="0.59198640000000002"/>
    <n v="0.1601003"/>
  </r>
  <r>
    <s v="M1X"/>
    <x v="0"/>
    <n v="14118"/>
    <n v="13695"/>
    <n v="7229"/>
    <n v="1001"/>
    <n v="15288"/>
    <s v="East"/>
    <n v="0.9234694"/>
    <n v="0.89580070000000001"/>
    <n v="0.47285450000000001"/>
    <n v="6.5476199999999998E-2"/>
  </r>
  <r>
    <s v="M2H"/>
    <x v="0"/>
    <n v="21378"/>
    <n v="20669"/>
    <n v="13951"/>
    <n v="4383"/>
    <n v="23599"/>
    <s v="Central"/>
    <n v="0.90588579999999996"/>
    <n v="0.87584220000000002"/>
    <n v="0.5911691"/>
    <n v="0.18572820000000001"/>
  </r>
  <r>
    <s v="M2J"/>
    <x v="0"/>
    <n v="56012"/>
    <n v="53633"/>
    <n v="32934"/>
    <n v="7742"/>
    <n v="61521"/>
    <s v="Central"/>
    <n v="0.91045330000000002"/>
    <n v="0.87178359999999999"/>
    <n v="0.53532939999999996"/>
    <n v="0.12584319999999999"/>
  </r>
  <r>
    <s v="M2K"/>
    <x v="0"/>
    <n v="23846"/>
    <n v="23060"/>
    <n v="15564"/>
    <n v="4724"/>
    <n v="24726"/>
    <s v="Central"/>
    <n v="0.96440990000000004"/>
    <n v="0.93262149999999999"/>
    <n v="0.62945879999999998"/>
    <n v="0.191054"/>
  </r>
  <r>
    <s v="M2L"/>
    <x v="0"/>
    <n v="10239"/>
    <n v="9923"/>
    <n v="6844"/>
    <n v="2229"/>
    <n v="11937"/>
    <s v="Central"/>
    <n v="0.85775319999999999"/>
    <n v="0.83128089999999999"/>
    <n v="0.57334339999999995"/>
    <n v="0.18673029999999999"/>
  </r>
  <r>
    <s v="M2M"/>
    <x v="0"/>
    <n v="30704"/>
    <n v="29656"/>
    <n v="20120"/>
    <n v="5328"/>
    <n v="32037"/>
    <s v="Central"/>
    <n v="0.95839180000000002"/>
    <n v="0.92567969999999999"/>
    <n v="0.62802389999999997"/>
    <n v="0.1663077"/>
  </r>
  <r>
    <s v="M2N"/>
    <x v="0"/>
    <n v="68413"/>
    <n v="65704"/>
    <n v="45349"/>
    <n v="12037"/>
    <n v="75895"/>
    <s v="Central"/>
    <n v="0.90141640000000001"/>
    <n v="0.8657224"/>
    <n v="0.59752289999999997"/>
    <n v="0.15860070000000001"/>
  </r>
  <r>
    <s v="M2P"/>
    <x v="0"/>
    <n v="6878"/>
    <n v="6655"/>
    <n v="4871"/>
    <n v="1654"/>
    <n v="8091"/>
    <s v="Central"/>
    <n v="0.85008030000000001"/>
    <n v="0.82251879999999999"/>
    <n v="0.60202690000000003"/>
    <n v="0.20442469999999999"/>
  </r>
  <r>
    <s v="M2R"/>
    <x v="0"/>
    <n v="35437"/>
    <n v="34089"/>
    <n v="20479"/>
    <n v="4766"/>
    <n v="40857"/>
    <s v="Central"/>
    <n v="0.86734219999999995"/>
    <n v="0.83434909999999995"/>
    <n v="0.50123600000000001"/>
    <n v="0.1166508"/>
  </r>
  <r>
    <s v="M3A"/>
    <x v="1"/>
    <n v="29330"/>
    <n v="28225"/>
    <n v="16858"/>
    <n v="4534"/>
    <n v="34592"/>
    <s v="Central"/>
    <n v="0.84788390000000002"/>
    <n v="0.81594009999999995"/>
    <n v="0.4873381"/>
    <n v="0.13107079999999999"/>
  </r>
  <r>
    <s v="M3B"/>
    <x v="0"/>
    <n v="11844"/>
    <n v="11459"/>
    <n v="8285"/>
    <n v="3023"/>
    <n v="13652"/>
    <s v="Central"/>
    <n v="0.86756520000000004"/>
    <n v="0.8393642"/>
    <n v="0.60687080000000004"/>
    <n v="0.22143280000000001"/>
  </r>
  <r>
    <s v="M3C"/>
    <x v="2"/>
    <n v="34619"/>
    <n v="33152"/>
    <n v="20121"/>
    <n v="5842"/>
    <n v="39515"/>
    <s v="Central"/>
    <n v="0.87609769999999998"/>
    <n v="0.83897259999999996"/>
    <n v="0.50919899999999996"/>
    <n v="0.14784259999999999"/>
  </r>
  <r>
    <s v="M3H"/>
    <x v="0"/>
    <n v="34328"/>
    <n v="33074"/>
    <n v="20996"/>
    <n v="4983"/>
    <n v="38948"/>
    <s v="Central"/>
    <n v="0.88138030000000001"/>
    <n v="0.84918349999999998"/>
    <n v="0.53907780000000005"/>
    <n v="0.12793979999999999"/>
  </r>
  <r>
    <s v="M3J"/>
    <x v="3"/>
    <n v="28127"/>
    <n v="26796"/>
    <n v="14086"/>
    <n v="1926"/>
    <n v="26587"/>
    <s v="Central"/>
    <n v="1"/>
    <n v="1"/>
    <n v="0.52980780000000005"/>
    <n v="7.2441400000000003E-2"/>
  </r>
  <r>
    <s v="M3K"/>
    <x v="0"/>
    <n v="7435"/>
    <n v="7098"/>
    <n v="3859"/>
    <n v="613"/>
    <n v="8140"/>
    <s v="Central"/>
    <n v="0.91339060000000005"/>
    <n v="0.87199009999999999"/>
    <n v="0.47407860000000002"/>
    <n v="7.5307100000000002E-2"/>
  </r>
  <r>
    <s v="M3L"/>
    <x v="3"/>
    <n v="17349"/>
    <n v="16494"/>
    <n v="8557"/>
    <n v="1244"/>
    <n v="19194"/>
    <s v="Central"/>
    <n v="0.90387620000000002"/>
    <n v="0.85933099999999996"/>
    <n v="0.4458164"/>
    <n v="6.4811900000000006E-2"/>
  </r>
  <r>
    <s v="M3M"/>
    <x v="3"/>
    <n v="21781"/>
    <n v="20803"/>
    <n v="11049"/>
    <n v="1764"/>
    <n v="24565"/>
    <s v="Central"/>
    <n v="0.88666800000000001"/>
    <n v="0.84685529999999998"/>
    <n v="0.44978629999999997"/>
    <n v="7.1809499999999998E-2"/>
  </r>
  <r>
    <s v="M3N"/>
    <x v="3"/>
    <n v="35416"/>
    <n v="33512"/>
    <n v="15742"/>
    <n v="2247"/>
    <n v="40630"/>
    <s v="Central"/>
    <n v="0.87167119999999998"/>
    <n v="0.82480929999999997"/>
    <n v="0.38744770000000001"/>
    <n v="5.5303999999999999E-2"/>
  </r>
  <r>
    <s v="M4A"/>
    <x v="1"/>
    <n v="12388"/>
    <n v="11934"/>
    <n v="7503"/>
    <n v="2216"/>
    <n v="14375"/>
    <s v="Central"/>
    <n v="0.86177389999999998"/>
    <n v="0.83019129999999997"/>
    <n v="0.52194779999999996"/>
    <n v="0.1541565"/>
  </r>
  <r>
    <s v="M4B"/>
    <x v="1"/>
    <n v="15545"/>
    <n v="14919"/>
    <n v="9471"/>
    <n v="2676"/>
    <n v="18626"/>
    <s v="Toronto"/>
    <n v="0.8345861"/>
    <n v="0.8009771"/>
    <n v="0.50848280000000001"/>
    <n v="0.1436701"/>
  </r>
  <r>
    <s v="M4C"/>
    <x v="0"/>
    <n v="43331"/>
    <n v="41245"/>
    <n v="27217"/>
    <n v="7356"/>
    <n v="51035"/>
    <s v="Toronto"/>
    <n v="0.84904480000000004"/>
    <n v="0.80817090000000003"/>
    <n v="0.53330069999999996"/>
    <n v="0.1441364"/>
  </r>
  <r>
    <s v="M4E"/>
    <x v="0"/>
    <n v="23056"/>
    <n v="22297"/>
    <n v="16616"/>
    <n v="5280"/>
    <n v="26580"/>
    <s v="East"/>
    <n v="0.8674191"/>
    <n v="0.83886380000000005"/>
    <n v="0.62513169999999996"/>
    <n v="0.19864560000000001"/>
  </r>
  <r>
    <s v="M4G"/>
    <x v="0"/>
    <n v="18028"/>
    <n v="17521"/>
    <n v="13285"/>
    <n v="4803"/>
    <n v="20283"/>
    <s v="Central"/>
    <n v="0.88882320000000004"/>
    <n v="0.86382689999999995"/>
    <n v="0.65498199999999995"/>
    <n v="0.23679929999999999"/>
  </r>
  <r>
    <s v="M4H"/>
    <x v="2"/>
    <n v="16749"/>
    <n v="15617"/>
    <n v="7256"/>
    <n v="1555"/>
    <n v="19564"/>
    <s v="Toronto"/>
    <n v="0.85611329999999997"/>
    <n v="0.79825190000000001"/>
    <n v="0.37088529999999997"/>
    <n v="7.9482700000000003E-2"/>
  </r>
  <r>
    <s v="M4J"/>
    <x v="0"/>
    <n v="31276"/>
    <n v="30081"/>
    <n v="20743"/>
    <n v="6111"/>
    <n v="36196"/>
    <s v="Toronto"/>
    <n v="0.86407339999999999"/>
    <n v="0.83105870000000004"/>
    <n v="0.57307439999999998"/>
    <n v="0.1688308"/>
  </r>
  <r>
    <s v="M4K"/>
    <x v="0"/>
    <n v="27157"/>
    <n v="26253"/>
    <n v="19057"/>
    <n v="6324"/>
    <n v="31372"/>
    <s v="Toronto"/>
    <n v="0.86564450000000004"/>
    <n v="0.83682900000000005"/>
    <n v="0.60745249999999995"/>
    <n v="0.20158100000000001"/>
  </r>
  <r>
    <s v="M4L"/>
    <x v="0"/>
    <n v="28602"/>
    <n v="27553"/>
    <n v="19869"/>
    <n v="5790"/>
    <n v="33596"/>
    <s v="Toronto"/>
    <n v="0.85135139999999998"/>
    <n v="0.82012739999999995"/>
    <n v="0.59140970000000004"/>
    <n v="0.17234189999999999"/>
  </r>
  <r>
    <s v="M4M"/>
    <x v="0"/>
    <n v="22313"/>
    <n v="21565"/>
    <n v="15555"/>
    <n v="3985"/>
    <n v="24852"/>
    <s v="Toronto"/>
    <n v="0.89783520000000006"/>
    <n v="0.86773699999999998"/>
    <n v="0.6259053"/>
    <n v="0.1603493"/>
  </r>
  <r>
    <s v="M4N"/>
    <x v="0"/>
    <n v="14985"/>
    <n v="14524"/>
    <n v="10906"/>
    <n v="3929"/>
    <n v="16227"/>
    <s v="Toronto"/>
    <n v="0.92346090000000003"/>
    <n v="0.8950515"/>
    <n v="0.67208979999999996"/>
    <n v="0.24212729999999999"/>
  </r>
  <r>
    <s v="M4P"/>
    <x v="0"/>
    <n v="21173"/>
    <n v="20356"/>
    <n v="14144"/>
    <n v="4098"/>
    <n v="23454"/>
    <s v="Central"/>
    <n v="0.90274580000000004"/>
    <n v="0.86791160000000001"/>
    <n v="0.60305280000000006"/>
    <n v="0.17472499999999999"/>
  </r>
  <r>
    <s v="M4R"/>
    <x v="0"/>
    <n v="11164"/>
    <n v="10785"/>
    <n v="7898"/>
    <n v="2591"/>
    <n v="12302"/>
    <s v="Central"/>
    <n v="0.90749469999999999"/>
    <n v="0.87668670000000004"/>
    <n v="0.64200939999999995"/>
    <n v="0.2106162"/>
  </r>
  <r>
    <s v="M4S"/>
    <x v="0"/>
    <n v="27075"/>
    <n v="26247"/>
    <n v="19010"/>
    <n v="5851"/>
    <n v="30741"/>
    <s v="Toronto"/>
    <n v="0.88074560000000002"/>
    <n v="0.85381079999999998"/>
    <n v="0.61839230000000001"/>
    <n v="0.1903321"/>
  </r>
  <r>
    <s v="M4T"/>
    <x v="0"/>
    <n v="9576"/>
    <n v="9323"/>
    <n v="7140"/>
    <n v="2945"/>
    <n v="10911"/>
    <s v="Central"/>
    <n v="0.87764640000000005"/>
    <n v="0.85445879999999996"/>
    <n v="0.65438549999999995"/>
    <n v="0.26991110000000001"/>
  </r>
  <r>
    <s v="M4V"/>
    <x v="0"/>
    <n v="16791"/>
    <n v="16340"/>
    <n v="12573"/>
    <n v="5192"/>
    <n v="19323"/>
    <s v="East"/>
    <n v="0.86896439999999997"/>
    <n v="0.84562440000000005"/>
    <n v="0.65067540000000001"/>
    <n v="0.26869530000000003"/>
  </r>
  <r>
    <s v="M4W"/>
    <x v="0"/>
    <n v="14496"/>
    <n v="13812"/>
    <n v="10235"/>
    <n v="3908"/>
    <n v="15791"/>
    <s v="East"/>
    <n v="0.91799129999999995"/>
    <n v="0.87467550000000005"/>
    <n v="0.64815400000000001"/>
    <n v="0.2474827"/>
  </r>
  <r>
    <s v="M4X"/>
    <x v="1"/>
    <n v="18322"/>
    <n v="17635"/>
    <n v="11223"/>
    <n v="2891"/>
    <n v="20037"/>
    <s v="Toronto"/>
    <n v="0.91440829999999995"/>
    <n v="0.88012179999999995"/>
    <n v="0.5601138"/>
    <n v="0.1442831"/>
  </r>
  <r>
    <s v="M4Y"/>
    <x v="0"/>
    <n v="34387"/>
    <n v="32753"/>
    <n v="23716"/>
    <n v="6202"/>
    <n v="33889"/>
    <s v="Toronto"/>
    <n v="1"/>
    <n v="0.96647879999999997"/>
    <n v="0.69981409999999999"/>
    <n v="0.18300920000000001"/>
  </r>
  <r>
    <s v="M5A"/>
    <x v="1"/>
    <n v="43974"/>
    <n v="42375"/>
    <n v="28427"/>
    <n v="7452"/>
    <n v="48551"/>
    <s v="Central"/>
    <n v="0.90572799999999998"/>
    <n v="0.87279359999999995"/>
    <n v="0.58550800000000003"/>
    <n v="0.15348809999999999"/>
  </r>
  <r>
    <s v="M5B"/>
    <x v="0"/>
    <n v="18637"/>
    <n v="17560"/>
    <n v="11554"/>
    <n v="2486"/>
    <n v="15502"/>
    <s v="Central"/>
    <n v="1"/>
    <n v="1"/>
    <n v="0.74532319999999996"/>
    <n v="0.16036639999999999"/>
  </r>
  <r>
    <s v="M5C"/>
    <x v="0"/>
    <n v="3603"/>
    <n v="3201"/>
    <n v="2233"/>
    <n v="609"/>
    <n v="3327"/>
    <s v="Central"/>
    <n v="1"/>
    <n v="0.96212799999999998"/>
    <n v="0.67117519999999997"/>
    <n v="0.18304780000000001"/>
  </r>
  <r>
    <s v="M5E"/>
    <x v="0"/>
    <n v="10269"/>
    <n v="9891"/>
    <n v="7040"/>
    <n v="1972"/>
    <n v="11453"/>
    <s v="Toronto"/>
    <n v="0.896621"/>
    <n v="0.86361650000000001"/>
    <n v="0.61468610000000001"/>
    <n v="0.172182"/>
  </r>
  <r>
    <s v="M5G"/>
    <x v="0"/>
    <n v="10062"/>
    <n v="9457"/>
    <n v="6650"/>
    <n v="1403"/>
    <n v="11341"/>
    <s v="East"/>
    <n v="0.8872234"/>
    <n v="0.83387710000000004"/>
    <n v="0.586368"/>
    <n v="0.1237104"/>
  </r>
  <r>
    <s v="M5H"/>
    <x v="0"/>
    <n v="2790"/>
    <n v="2655"/>
    <n v="1765"/>
    <n v="342"/>
    <n v="3003"/>
    <s v="Central"/>
    <n v="0.92907090000000003"/>
    <n v="0.88411589999999995"/>
    <n v="0.58774559999999998"/>
    <n v="0.1138861"/>
  </r>
  <r>
    <s v="M5J"/>
    <x v="0"/>
    <n v="14130"/>
    <n v="13553"/>
    <n v="9422"/>
    <n v="2427"/>
    <n v="16096"/>
    <s v="Central"/>
    <n v="0.87785789999999997"/>
    <n v="0.84201040000000005"/>
    <n v="0.58536290000000002"/>
    <n v="0.15078279999999999"/>
  </r>
  <r>
    <s v="M5K"/>
    <x v="0"/>
    <n v="37"/>
    <n v="34"/>
    <n v="26"/>
    <n v="8"/>
    <n v="22"/>
    <s v="Toronto"/>
    <n v="1"/>
    <n v="1"/>
    <n v="1"/>
    <n v="0.36363640000000003"/>
  </r>
  <r>
    <s v="M5L"/>
    <x v="0"/>
    <n v="19"/>
    <n v="18"/>
    <n v="10"/>
    <n v="6"/>
    <n v="0"/>
    <s v="Toronto"/>
    <m/>
    <m/>
    <m/>
    <m/>
  </r>
  <r>
    <s v="M5M"/>
    <x v="0"/>
    <n v="23668"/>
    <n v="23017"/>
    <n v="16993"/>
    <n v="5590"/>
    <n v="27224"/>
    <s v="East"/>
    <n v="0.86937989999999998"/>
    <n v="0.84546719999999997"/>
    <n v="0.62419190000000002"/>
    <n v="0.2053335"/>
  </r>
  <r>
    <s v="M5N"/>
    <x v="0"/>
    <n v="14808"/>
    <n v="14320"/>
    <n v="10233"/>
    <n v="3275"/>
    <n v="17890"/>
    <s v="Central"/>
    <n v="0.82772500000000004"/>
    <n v="0.80044720000000003"/>
    <n v="0.57199560000000005"/>
    <n v="0.18306320000000001"/>
  </r>
  <r>
    <s v="M5P"/>
    <x v="0"/>
    <n v="17362"/>
    <n v="16869"/>
    <n v="12871"/>
    <n v="4895"/>
    <n v="19971"/>
    <s v="Toronto"/>
    <n v="0.86936060000000004"/>
    <n v="0.84467479999999995"/>
    <n v="0.64448450000000002"/>
    <n v="0.2451054"/>
  </r>
  <r>
    <s v="M5R"/>
    <x v="0"/>
    <n v="22058"/>
    <n v="21315"/>
    <n v="16007"/>
    <n v="5980"/>
    <n v="25417"/>
    <s v="Central"/>
    <n v="0.86784430000000001"/>
    <n v="0.83861200000000002"/>
    <n v="0.62977530000000004"/>
    <n v="0.2352756"/>
  </r>
  <r>
    <s v="M5S"/>
    <x v="0"/>
    <n v="17087"/>
    <n v="15936"/>
    <n v="11386"/>
    <n v="3045"/>
    <n v="16051"/>
    <s v="Central"/>
    <n v="1"/>
    <n v="0.99283529999999998"/>
    <n v="0.70936390000000005"/>
    <n v="0.18970780000000001"/>
  </r>
  <r>
    <s v="M5T"/>
    <x v="0"/>
    <n v="17705"/>
    <n v="16726"/>
    <n v="11309"/>
    <n v="2705"/>
    <n v="17400"/>
    <s v="Toronto"/>
    <n v="1"/>
    <n v="0.96126440000000002"/>
    <n v="0.64994249999999998"/>
    <n v="0.15545980000000001"/>
  </r>
  <r>
    <s v="M5V"/>
    <x v="0"/>
    <n v="54459"/>
    <n v="52192"/>
    <n v="34902"/>
    <n v="5965"/>
    <n v="57110"/>
    <s v="Central"/>
    <n v="0.95358080000000001"/>
    <n v="0.91388550000000002"/>
    <n v="0.61113640000000002"/>
    <n v="0.1044476"/>
  </r>
  <r>
    <s v="M5W"/>
    <x v="0"/>
    <n v="62"/>
    <n v="60"/>
    <n v="39"/>
    <n v="19"/>
    <n v="24"/>
    <s v="Toronto"/>
    <n v="1"/>
    <n v="1"/>
    <n v="1"/>
    <n v="0.79166669999999995"/>
  </r>
  <r>
    <s v="M5X"/>
    <x v="0"/>
    <n v="53"/>
    <n v="49"/>
    <n v="38"/>
    <n v="12"/>
    <n v="26"/>
    <s v="Toronto"/>
    <n v="1"/>
    <n v="1"/>
    <n v="1"/>
    <n v="0.46153850000000002"/>
  </r>
  <r>
    <s v="M6A"/>
    <x v="1"/>
    <n v="19172"/>
    <n v="18370"/>
    <n v="10723"/>
    <n v="2396"/>
    <n v="22342"/>
    <s v="Central"/>
    <n v="0.85811479999999996"/>
    <n v="0.82221820000000001"/>
    <n v="0.47994809999999999"/>
    <n v="0.107242"/>
  </r>
  <r>
    <s v="M6B"/>
    <x v="0"/>
    <n v="24370"/>
    <n v="23432"/>
    <n v="14221"/>
    <n v="3306"/>
    <n v="29517"/>
    <s v="Central"/>
    <n v="0.82562590000000002"/>
    <n v="0.79384759999999999"/>
    <n v="0.4817902"/>
    <n v="0.1120033"/>
  </r>
  <r>
    <s v="M6C"/>
    <x v="0"/>
    <n v="21161"/>
    <n v="20482"/>
    <n v="14252"/>
    <n v="3966"/>
    <n v="24178"/>
    <s v="Central"/>
    <n v="0.87521709999999997"/>
    <n v="0.84713380000000005"/>
    <n v="0.58946149999999997"/>
    <n v="0.1640334"/>
  </r>
  <r>
    <s v="M6E"/>
    <x v="0"/>
    <n v="33738"/>
    <n v="32319"/>
    <n v="18771"/>
    <n v="3517"/>
    <n v="37859"/>
    <s v="Central"/>
    <n v="0.89114870000000002"/>
    <n v="0.85366759999999997"/>
    <n v="0.49581340000000002"/>
    <n v="9.2897300000000002E-2"/>
  </r>
  <r>
    <s v="M6G"/>
    <x v="0"/>
    <n v="27161"/>
    <n v="26236"/>
    <n v="18932"/>
    <n v="5558"/>
    <n v="30996"/>
    <s v="East"/>
    <n v="0.87627429999999995"/>
    <n v="0.84643179999999996"/>
    <n v="0.61078849999999996"/>
    <n v="0.17931349999999999"/>
  </r>
  <r>
    <s v="M6H"/>
    <x v="0"/>
    <n v="40867"/>
    <n v="39361"/>
    <n v="26139"/>
    <n v="5597"/>
    <n v="44694"/>
    <s v="Central"/>
    <n v="0.91437330000000006"/>
    <n v="0.8806775"/>
    <n v="0.58484360000000002"/>
    <n v="0.12522929999999999"/>
  </r>
  <r>
    <s v="M6J"/>
    <x v="0"/>
    <n v="28494"/>
    <n v="27282"/>
    <n v="18803"/>
    <n v="3976"/>
    <n v="31600"/>
    <s v="Toronto"/>
    <n v="0.90170879999999998"/>
    <n v="0.86335439999999997"/>
    <n v="0.59503159999999999"/>
    <n v="0.12582280000000001"/>
  </r>
  <r>
    <s v="M6K"/>
    <x v="0"/>
    <n v="35787"/>
    <n v="34454"/>
    <n v="22729"/>
    <n v="4198"/>
    <n v="41165"/>
    <s v="Central"/>
    <n v="0.86935499999999999"/>
    <n v="0.83697310000000003"/>
    <n v="0.55214379999999996"/>
    <n v="0.1019798"/>
  </r>
  <r>
    <s v="M6L"/>
    <x v="1"/>
    <n v="17365"/>
    <n v="16674"/>
    <n v="8923"/>
    <n v="1610"/>
    <n v="20235"/>
    <s v="Central"/>
    <n v="0.85816650000000005"/>
    <n v="0.82401780000000002"/>
    <n v="0.44096859999999999"/>
    <n v="7.95651E-2"/>
  </r>
  <r>
    <s v="M6M"/>
    <x v="1"/>
    <n v="34884"/>
    <n v="33354"/>
    <n v="16588"/>
    <n v="2947"/>
    <n v="42242"/>
    <s v="Central"/>
    <n v="0.82581320000000003"/>
    <n v="0.78959330000000005"/>
    <n v="0.39268969999999997"/>
    <n v="6.9764699999999999E-2"/>
  </r>
  <r>
    <s v="M6N"/>
    <x v="1"/>
    <n v="35450"/>
    <n v="33841"/>
    <n v="18683"/>
    <n v="3718"/>
    <n v="41177"/>
    <s v="Central"/>
    <n v="0.8609175"/>
    <n v="0.82184230000000003"/>
    <n v="0.45372420000000002"/>
    <n v="9.0293100000000001E-2"/>
  </r>
  <r>
    <s v="M6P"/>
    <x v="0"/>
    <n v="34254"/>
    <n v="33037"/>
    <n v="22971"/>
    <n v="6262"/>
    <n v="40700"/>
    <s v="Toronto"/>
    <n v="0.84162159999999997"/>
    <n v="0.81171990000000005"/>
    <n v="0.56439810000000001"/>
    <n v="0.15385750000000001"/>
  </r>
  <r>
    <s v="M6R"/>
    <x v="0"/>
    <n v="17480"/>
    <n v="16874"/>
    <n v="12350"/>
    <n v="3387"/>
    <n v="20002"/>
    <s v="Toronto"/>
    <n v="0.87391260000000004"/>
    <n v="0.84361569999999997"/>
    <n v="0.6174383"/>
    <n v="0.16933309999999999"/>
  </r>
  <r>
    <s v="M6S"/>
    <x v="0"/>
    <n v="29895"/>
    <n v="28903"/>
    <n v="20422"/>
    <n v="6365"/>
    <n v="34925"/>
    <s v="East"/>
    <n v="0.85597710000000005"/>
    <n v="0.82757340000000001"/>
    <n v="0.58473869999999994"/>
    <n v="0.18224770000000001"/>
  </r>
  <r>
    <s v="M7A"/>
    <x v="0"/>
    <n v="38"/>
    <n v="37"/>
    <n v="25"/>
    <n v="3"/>
    <n v="12"/>
    <s v="Central"/>
    <n v="1"/>
    <n v="1"/>
    <n v="1"/>
    <n v="0.25"/>
  </r>
  <r>
    <s v="M7Y"/>
    <x v="0"/>
    <n v="2"/>
    <n v="2"/>
    <n v="1"/>
    <n v="0"/>
    <n v="0"/>
    <s v="East"/>
    <m/>
    <m/>
    <m/>
    <m/>
  </r>
  <r>
    <s v="M8V"/>
    <x v="0"/>
    <n v="36152"/>
    <n v="34957"/>
    <n v="22276"/>
    <n v="6398"/>
    <n v="43018"/>
    <s v="Central"/>
    <n v="0.84039240000000004"/>
    <n v="0.81261329999999998"/>
    <n v="0.51782969999999995"/>
    <n v="0.14872840000000001"/>
  </r>
  <r>
    <s v="M8W"/>
    <x v="0"/>
    <n v="18404"/>
    <n v="17760"/>
    <n v="11092"/>
    <n v="2702"/>
    <n v="22436"/>
    <s v="Central"/>
    <n v="0.82028880000000004"/>
    <n v="0.79158499999999998"/>
    <n v="0.49438399999999999"/>
    <n v="0.1204315"/>
  </r>
  <r>
    <s v="M8X"/>
    <x v="0"/>
    <n v="9771"/>
    <n v="9529"/>
    <n v="7317"/>
    <n v="3116"/>
    <n v="11259"/>
    <s v="Central"/>
    <n v="0.86783900000000003"/>
    <n v="0.84634509999999996"/>
    <n v="0.64988009999999996"/>
    <n v="0.27675640000000001"/>
  </r>
  <r>
    <s v="M8Y"/>
    <x v="0"/>
    <n v="18072"/>
    <n v="17397"/>
    <n v="10919"/>
    <n v="2959"/>
    <n v="21940"/>
    <s v="Central"/>
    <n v="0.82370100000000002"/>
    <n v="0.79293530000000001"/>
    <n v="0.49767549999999999"/>
    <n v="0.13486780000000001"/>
  </r>
  <r>
    <s v="M8Z"/>
    <x v="0"/>
    <n v="16173"/>
    <n v="15601"/>
    <n v="10149"/>
    <n v="2518"/>
    <n v="18600"/>
    <s v="Central"/>
    <n v="0.86951610000000001"/>
    <n v="0.83876340000000005"/>
    <n v="0.54564520000000005"/>
    <n v="0.1353763"/>
  </r>
  <r>
    <s v="M9A"/>
    <x v="0"/>
    <n v="31119"/>
    <n v="30167"/>
    <n v="19568"/>
    <n v="6088"/>
    <n v="36685"/>
    <s v="Central"/>
    <n v="0.84827580000000002"/>
    <n v="0.82232519999999998"/>
    <n v="0.53340600000000005"/>
    <n v="0.1659534"/>
  </r>
  <r>
    <s v="M9B"/>
    <x v="0"/>
    <n v="29842"/>
    <n v="28785"/>
    <n v="18149"/>
    <n v="5103"/>
    <n v="34603"/>
    <s v="Central"/>
    <n v="0.86241080000000003"/>
    <n v="0.8318643"/>
    <n v="0.52449210000000002"/>
    <n v="0.14747279999999999"/>
  </r>
  <r>
    <s v="M9C"/>
    <x v="0"/>
    <n v="32392"/>
    <n v="31381"/>
    <n v="19632"/>
    <n v="6255"/>
    <n v="38616"/>
    <s v="Central"/>
    <n v="0.83882330000000005"/>
    <n v="0.81264250000000005"/>
    <n v="0.50839029999999996"/>
    <n v="0.1619795"/>
  </r>
  <r>
    <s v="M9L"/>
    <x v="3"/>
    <n v="10632"/>
    <n v="10132"/>
    <n v="5015"/>
    <n v="735"/>
    <n v="11738"/>
    <s v="Central"/>
    <n v="0.90577609999999997"/>
    <n v="0.86317940000000004"/>
    <n v="0.42724479999999998"/>
    <n v="6.2617099999999995E-2"/>
  </r>
  <r>
    <s v="M9M"/>
    <x v="3"/>
    <n v="21122"/>
    <n v="20174"/>
    <n v="10037"/>
    <n v="1538"/>
    <n v="23980"/>
    <s v="Central"/>
    <n v="0.88081739999999997"/>
    <n v="0.84128440000000004"/>
    <n v="0.41855710000000002"/>
    <n v="6.4136799999999994E-2"/>
  </r>
  <r>
    <s v="M9N"/>
    <x v="1"/>
    <n v="21427"/>
    <n v="20467"/>
    <n v="10278"/>
    <n v="2100"/>
    <n v="25846"/>
    <s v="Central"/>
    <n v="0.82902569999999998"/>
    <n v="0.79188270000000005"/>
    <n v="0.39766309999999999"/>
    <n v="8.1250500000000003E-2"/>
  </r>
  <r>
    <s v="M9P"/>
    <x v="1"/>
    <n v="17305"/>
    <n v="16654"/>
    <n v="9680"/>
    <n v="2954"/>
    <n v="20770"/>
    <s v="Central"/>
    <n v="0.83317289999999999"/>
    <n v="0.80182960000000003"/>
    <n v="0.46605679999999999"/>
    <n v="0.1422244"/>
  </r>
  <r>
    <s v="M9R"/>
    <x v="3"/>
    <n v="28876"/>
    <n v="27626"/>
    <n v="14656"/>
    <n v="3756"/>
    <n v="35349"/>
    <s v="East"/>
    <n v="0.81688309999999997"/>
    <n v="0.78152140000000003"/>
    <n v="0.41460859999999999"/>
    <n v="0.1062548"/>
  </r>
  <r>
    <s v="M9V"/>
    <x v="3"/>
    <n v="48128"/>
    <n v="45864"/>
    <n v="20172"/>
    <n v="2969"/>
    <n v="54285"/>
    <s v="Central"/>
    <n v="0.88658009999999998"/>
    <n v="0.84487429999999997"/>
    <n v="0.37159439999999999"/>
    <n v="5.46928E-2"/>
  </r>
  <r>
    <s v="M9W"/>
    <x v="3"/>
    <n v="43345"/>
    <n v="41331"/>
    <n v="18645"/>
    <n v="3048"/>
    <n v="41124"/>
    <s v="Central"/>
    <n v="1"/>
    <n v="1"/>
    <n v="0.45338489999999998"/>
    <n v="7.4117299999999997E-2"/>
  </r>
  <r>
    <s v="N0A"/>
    <x v="0"/>
    <n v="31547"/>
    <n v="30452"/>
    <n v="18331"/>
    <n v="6529"/>
    <n v="42649"/>
    <s v="West"/>
    <n v="0.73968909999999999"/>
    <n v="0.71401440000000005"/>
    <n v="0.42981079999999999"/>
    <n v="0.1530868"/>
  </r>
  <r>
    <s v="N0B"/>
    <x v="0"/>
    <n v="70082"/>
    <n v="68142"/>
    <n v="44319"/>
    <n v="12536"/>
    <n v="87877"/>
    <s v="West"/>
    <n v="0.79750100000000002"/>
    <n v="0.77542469999999997"/>
    <n v="0.5043299"/>
    <n v="0.1426539"/>
  </r>
  <r>
    <s v="N0C"/>
    <x v="0"/>
    <n v="13112"/>
    <n v="12627"/>
    <n v="7490"/>
    <n v="2180"/>
    <n v="18665"/>
    <s v="Central"/>
    <n v="0.70249130000000004"/>
    <n v="0.67650679999999996"/>
    <n v="0.40128580000000003"/>
    <n v="0.1167961"/>
  </r>
  <r>
    <s v="N0E"/>
    <x v="0"/>
    <n v="29930"/>
    <n v="29049"/>
    <n v="16840"/>
    <n v="5235"/>
    <n v="41575"/>
    <s v="West"/>
    <n v="0.71990379999999998"/>
    <n v="0.69871320000000003"/>
    <n v="0.4050511"/>
    <n v="0.125917"/>
  </r>
  <r>
    <s v="N0G"/>
    <x v="0"/>
    <n v="60310"/>
    <n v="58246"/>
    <n v="35107"/>
    <n v="9809"/>
    <n v="85065"/>
    <s v="West"/>
    <n v="0.70898720000000004"/>
    <n v="0.68472339999999998"/>
    <n v="0.41270790000000002"/>
    <n v="0.11531180000000001"/>
  </r>
  <r>
    <s v="N0H"/>
    <x v="0"/>
    <n v="43963"/>
    <n v="42456"/>
    <n v="29692"/>
    <n v="10459"/>
    <n v="55334"/>
    <s v="Central"/>
    <n v="0.7945025"/>
    <n v="0.7672679"/>
    <n v="0.53659590000000001"/>
    <n v="0.18901580000000001"/>
  </r>
  <r>
    <s v="N0J"/>
    <x v="0"/>
    <n v="23007"/>
    <n v="22273"/>
    <n v="12745"/>
    <n v="3461"/>
    <n v="36011"/>
    <s v="West"/>
    <n v="0.63888809999999996"/>
    <n v="0.61850550000000004"/>
    <n v="0.3539196"/>
    <n v="9.61095E-2"/>
  </r>
  <r>
    <s v="N0K"/>
    <x v="0"/>
    <n v="17648"/>
    <n v="17044"/>
    <n v="10324"/>
    <n v="2775"/>
    <n v="25261"/>
    <s v="West"/>
    <n v="0.69862630000000003"/>
    <n v="0.67471590000000004"/>
    <n v="0.40869329999999998"/>
    <n v="0.1098531"/>
  </r>
  <r>
    <s v="N0L"/>
    <x v="0"/>
    <n v="43564"/>
    <n v="42300"/>
    <n v="25934"/>
    <n v="7704"/>
    <n v="55356"/>
    <s v="West"/>
    <n v="0.78697879999999998"/>
    <n v="0.76414479999999996"/>
    <n v="0.46849479999999999"/>
    <n v="0.13917189999999999"/>
  </r>
  <r>
    <s v="N0M"/>
    <x v="0"/>
    <n v="56960"/>
    <n v="55156"/>
    <n v="35265"/>
    <n v="11854"/>
    <n v="71016"/>
    <s v="West"/>
    <n v="0.80207280000000003"/>
    <n v="0.77666999999999997"/>
    <n v="0.49657820000000003"/>
    <n v="0.16692009999999999"/>
  </r>
  <r>
    <s v="N0N"/>
    <x v="0"/>
    <n v="34186"/>
    <n v="33132"/>
    <n v="20808"/>
    <n v="6594"/>
    <n v="43361"/>
    <s v="West"/>
    <n v="0.78840429999999995"/>
    <n v="0.76409680000000002"/>
    <n v="0.47987819999999998"/>
    <n v="0.15207209999999999"/>
  </r>
  <r>
    <s v="N0P"/>
    <x v="0"/>
    <n v="41479"/>
    <n v="40054"/>
    <n v="23806"/>
    <n v="7070"/>
    <n v="57616"/>
    <s v="West"/>
    <n v="0.71992149999999999"/>
    <n v="0.69518880000000005"/>
    <n v="0.41318379999999999"/>
    <n v="0.122709"/>
  </r>
  <r>
    <s v="N0R"/>
    <x v="0"/>
    <n v="40846"/>
    <n v="39628"/>
    <n v="22878"/>
    <n v="5546"/>
    <n v="51339"/>
    <s v="West"/>
    <n v="0.79561349999999997"/>
    <n v="0.77188880000000004"/>
    <n v="0.44562610000000002"/>
    <n v="0.108027"/>
  </r>
  <r>
    <s v="N1A"/>
    <x v="0"/>
    <n v="9072"/>
    <n v="8766"/>
    <n v="5234"/>
    <n v="1677"/>
    <n v="13217"/>
    <s v="West"/>
    <n v="0.68638869999999996"/>
    <n v="0.66323670000000001"/>
    <n v="0.3960052"/>
    <n v="0.12688199999999999"/>
  </r>
  <r>
    <s v="N1C"/>
    <x v="0"/>
    <n v="3508"/>
    <n v="3430"/>
    <n v="2473"/>
    <n v="762"/>
    <n v="3909"/>
    <s v="West"/>
    <n v="0.8974162"/>
    <n v="0.87746230000000003"/>
    <n v="0.63264260000000005"/>
    <n v="0.19493479999999999"/>
  </r>
  <r>
    <s v="N1E"/>
    <x v="0"/>
    <n v="38499"/>
    <n v="37202"/>
    <n v="23713"/>
    <n v="6607"/>
    <n v="45978"/>
    <s v="West"/>
    <n v="0.83733519999999995"/>
    <n v="0.80912609999999996"/>
    <n v="0.5157467"/>
    <n v="0.1436992"/>
  </r>
  <r>
    <s v="N1G"/>
    <x v="0"/>
    <n v="27097"/>
    <n v="26237"/>
    <n v="17907"/>
    <n v="6137"/>
    <n v="29800"/>
    <s v="West"/>
    <n v="0.90929530000000003"/>
    <n v="0.8804362"/>
    <n v="0.60090600000000005"/>
    <n v="0.2059396"/>
  </r>
  <r>
    <s v="N1H"/>
    <x v="0"/>
    <n v="36606"/>
    <n v="35330"/>
    <n v="22894"/>
    <n v="7304"/>
    <n v="43249"/>
    <s v="West"/>
    <n v="0.84640110000000002"/>
    <n v="0.81689750000000005"/>
    <n v="0.52935330000000003"/>
    <n v="0.16888249999999999"/>
  </r>
  <r>
    <s v="N1K"/>
    <x v="0"/>
    <n v="10220"/>
    <n v="9907"/>
    <n v="6317"/>
    <n v="1329"/>
    <n v="11620"/>
    <s v="West"/>
    <n v="0.87951809999999997"/>
    <n v="0.8525817"/>
    <n v="0.54363170000000005"/>
    <n v="0.1143718"/>
  </r>
  <r>
    <s v="N1L"/>
    <x v="0"/>
    <n v="15771"/>
    <n v="15233"/>
    <n v="9668"/>
    <n v="2337"/>
    <n v="17899"/>
    <s v="West"/>
    <n v="0.88111070000000002"/>
    <n v="0.85105310000000001"/>
    <n v="0.54014189999999995"/>
    <n v="0.13056599999999999"/>
  </r>
  <r>
    <s v="N1M"/>
    <x v="0"/>
    <n v="15784"/>
    <n v="15319"/>
    <n v="10070"/>
    <n v="3210"/>
    <n v="19211"/>
    <s v="West"/>
    <n v="0.82161260000000003"/>
    <n v="0.79740770000000005"/>
    <n v="0.5241789"/>
    <n v="0.16709180000000001"/>
  </r>
  <r>
    <s v="N1P"/>
    <x v="0"/>
    <n v="6551"/>
    <n v="6337"/>
    <n v="3327"/>
    <n v="534"/>
    <n v="8433"/>
    <s v="West"/>
    <n v="0.77682910000000005"/>
    <n v="0.75145260000000003"/>
    <n v="0.39452150000000002"/>
    <n v="6.3322699999999996E-2"/>
  </r>
  <r>
    <s v="N1R"/>
    <x v="0"/>
    <n v="34469"/>
    <n v="33130"/>
    <n v="18445"/>
    <n v="4583"/>
    <n v="44324"/>
    <s v="West"/>
    <n v="0.77766000000000002"/>
    <n v="0.74745059999999997"/>
    <n v="0.41614020000000002"/>
    <n v="0.1033977"/>
  </r>
  <r>
    <s v="N1S"/>
    <x v="0"/>
    <n v="16742"/>
    <n v="16198"/>
    <n v="10304"/>
    <n v="3012"/>
    <n v="20771"/>
    <s v="West"/>
    <n v="0.80602770000000001"/>
    <n v="0.77983729999999996"/>
    <n v="0.49607630000000003"/>
    <n v="0.1450099"/>
  </r>
  <r>
    <s v="N1T"/>
    <x v="0"/>
    <n v="16498"/>
    <n v="15958"/>
    <n v="9016"/>
    <n v="1811"/>
    <n v="19903"/>
    <s v="West"/>
    <n v="0.8289202"/>
    <n v="0.80178870000000002"/>
    <n v="0.45299699999999998"/>
    <n v="9.0991299999999997E-2"/>
  </r>
  <r>
    <s v="N2A"/>
    <x v="0"/>
    <n v="27422"/>
    <n v="26373"/>
    <n v="15653"/>
    <n v="3916"/>
    <n v="33066"/>
    <s v="West"/>
    <n v="0.82931109999999997"/>
    <n v="0.79758660000000003"/>
    <n v="0.47338659999999999"/>
    <n v="0.1184298"/>
  </r>
  <r>
    <s v="N2B"/>
    <x v="0"/>
    <n v="14226"/>
    <n v="13727"/>
    <n v="8526"/>
    <n v="2390"/>
    <n v="17634"/>
    <s v="West"/>
    <n v="0.80673700000000004"/>
    <n v="0.7784394"/>
    <n v="0.48349779999999998"/>
    <n v="0.1355336"/>
  </r>
  <r>
    <s v="N2C"/>
    <x v="0"/>
    <n v="15523"/>
    <n v="14861"/>
    <n v="8106"/>
    <n v="1959"/>
    <n v="18303"/>
    <s v="West"/>
    <n v="0.84811230000000004"/>
    <n v="0.81194339999999998"/>
    <n v="0.4428782"/>
    <n v="0.1070316"/>
  </r>
  <r>
    <s v="N2E"/>
    <x v="0"/>
    <n v="33968"/>
    <n v="32631"/>
    <n v="17466"/>
    <n v="3545"/>
    <n v="42065"/>
    <s v="West"/>
    <n v="0.80751220000000001"/>
    <n v="0.77572799999999997"/>
    <n v="0.41521449999999999"/>
    <n v="8.4274299999999996E-2"/>
  </r>
  <r>
    <s v="N2G"/>
    <x v="0"/>
    <n v="13559"/>
    <n v="12985"/>
    <n v="8213"/>
    <n v="2379"/>
    <n v="15951"/>
    <s v="West"/>
    <n v="0.85004069999999998"/>
    <n v="0.81405559999999999"/>
    <n v="0.51488940000000005"/>
    <n v="0.1491442"/>
  </r>
  <r>
    <s v="N2H"/>
    <x v="0"/>
    <n v="19174"/>
    <n v="18471"/>
    <n v="12234"/>
    <n v="3488"/>
    <n v="22372"/>
    <s v="West"/>
    <n v="0.85705350000000002"/>
    <n v="0.82563019999999998"/>
    <n v="0.5468442"/>
    <n v="0.1559092"/>
  </r>
  <r>
    <s v="N2J"/>
    <x v="0"/>
    <n v="19182"/>
    <n v="18502"/>
    <n v="12168"/>
    <n v="3664"/>
    <n v="19457"/>
    <s v="West"/>
    <n v="0.98586620000000003"/>
    <n v="0.95091740000000002"/>
    <n v="0.62537900000000002"/>
    <n v="0.1883127"/>
  </r>
  <r>
    <s v="N2K"/>
    <x v="0"/>
    <n v="25692"/>
    <n v="24993"/>
    <n v="16896"/>
    <n v="4142"/>
    <n v="30795"/>
    <s v="West"/>
    <n v="0.83429129999999996"/>
    <n v="0.8115928"/>
    <n v="0.5486605"/>
    <n v="0.13450239999999999"/>
  </r>
  <r>
    <s v="N2L"/>
    <x v="0"/>
    <n v="39000"/>
    <n v="37689"/>
    <n v="24361"/>
    <n v="6108"/>
    <n v="31320"/>
    <s v="West"/>
    <n v="1"/>
    <n v="1"/>
    <n v="0.77780970000000005"/>
    <n v="0.1950192"/>
  </r>
  <r>
    <s v="N2M"/>
    <x v="0"/>
    <n v="29706"/>
    <n v="28377"/>
    <n v="16346"/>
    <n v="4434"/>
    <n v="36752"/>
    <s v="West"/>
    <n v="0.80828259999999996"/>
    <n v="0.77212130000000001"/>
    <n v="0.44476490000000002"/>
    <n v="0.1206465"/>
  </r>
  <r>
    <s v="N2N"/>
    <x v="0"/>
    <n v="23430"/>
    <n v="22678"/>
    <n v="14037"/>
    <n v="3571"/>
    <n v="27783"/>
    <s v="West"/>
    <n v="0.8433214"/>
    <n v="0.81625460000000005"/>
    <n v="0.50523700000000005"/>
    <n v="0.1285318"/>
  </r>
  <r>
    <s v="N2P"/>
    <x v="0"/>
    <n v="22779"/>
    <n v="21960"/>
    <n v="12388"/>
    <n v="2690"/>
    <n v="25416"/>
    <s v="West"/>
    <n v="0.8962464"/>
    <n v="0.86402270000000003"/>
    <n v="0.4874095"/>
    <n v="0.1058388"/>
  </r>
  <r>
    <s v="N2R"/>
    <x v="0"/>
    <n v="16025"/>
    <n v="15286"/>
    <n v="7782"/>
    <n v="1060"/>
    <n v="20418"/>
    <s v="West"/>
    <n v="0.78484670000000001"/>
    <n v="0.74865320000000002"/>
    <n v="0.38113429999999998"/>
    <n v="5.1915000000000003E-2"/>
  </r>
  <r>
    <s v="N2T"/>
    <x v="0"/>
    <n v="20137"/>
    <n v="19475"/>
    <n v="13298"/>
    <n v="3802"/>
    <n v="21992"/>
    <s v="West"/>
    <n v="0.91565110000000005"/>
    <n v="0.88554929999999998"/>
    <n v="0.60467439999999995"/>
    <n v="0.17288110000000001"/>
  </r>
  <r>
    <s v="N2V"/>
    <x v="0"/>
    <n v="17639"/>
    <n v="17044"/>
    <n v="10938"/>
    <n v="2593"/>
    <n v="20655"/>
    <s v="West"/>
    <n v="0.85398209999999997"/>
    <n v="0.82517549999999995"/>
    <n v="0.52955700000000006"/>
    <n v="0.1255386"/>
  </r>
  <r>
    <s v="N2Z"/>
    <x v="0"/>
    <n v="10258"/>
    <n v="9926"/>
    <n v="6859"/>
    <n v="2523"/>
    <n v="12318"/>
    <s v="West"/>
    <n v="0.83276499999999998"/>
    <n v="0.80581270000000005"/>
    <n v="0.55682739999999997"/>
    <n v="0.20482220000000001"/>
  </r>
  <r>
    <s v="N3A"/>
    <x v="0"/>
    <n v="14192"/>
    <n v="13821"/>
    <n v="9060"/>
    <n v="2955"/>
    <n v="17425"/>
    <s v="West"/>
    <n v="0.81446200000000002"/>
    <n v="0.79317079999999995"/>
    <n v="0.51994260000000003"/>
    <n v="0.16958390000000001"/>
  </r>
  <r>
    <s v="N3B"/>
    <x v="0"/>
    <n v="9849"/>
    <n v="9568"/>
    <n v="6122"/>
    <n v="1595"/>
    <n v="12735"/>
    <s v="West"/>
    <n v="0.77338050000000003"/>
    <n v="0.75131530000000002"/>
    <n v="0.48072239999999999"/>
    <n v="0.12524540000000001"/>
  </r>
  <r>
    <s v="N3C"/>
    <x v="0"/>
    <n v="23617"/>
    <n v="22833"/>
    <n v="13548"/>
    <n v="2865"/>
    <n v="29010"/>
    <s v="West"/>
    <n v="0.81409860000000001"/>
    <n v="0.78707340000000003"/>
    <n v="0.46701140000000002"/>
    <n v="9.8759E-2"/>
  </r>
  <r>
    <s v="N3E"/>
    <x v="0"/>
    <n v="2184"/>
    <n v="2076"/>
    <n v="937"/>
    <n v="110"/>
    <n v="2865"/>
    <s v="West"/>
    <n v="0.76230370000000003"/>
    <n v="0.72460729999999995"/>
    <n v="0.32705060000000002"/>
    <n v="3.8394400000000002E-2"/>
  </r>
  <r>
    <s v="N3H"/>
    <x v="0"/>
    <n v="20821"/>
    <n v="20009"/>
    <n v="11357"/>
    <n v="2713"/>
    <n v="24295"/>
    <s v="West"/>
    <n v="0.85700759999999998"/>
    <n v="0.82358509999999996"/>
    <n v="0.4674625"/>
    <n v="0.11166909999999999"/>
  </r>
  <r>
    <s v="N3L"/>
    <x v="0"/>
    <n v="15019"/>
    <n v="14572"/>
    <n v="9046"/>
    <n v="2706"/>
    <n v="19114"/>
    <s v="West"/>
    <n v="0.78575919999999999"/>
    <n v="0.76237310000000003"/>
    <n v="0.47326570000000001"/>
    <n v="0.14157159999999999"/>
  </r>
  <r>
    <s v="N3P"/>
    <x v="0"/>
    <n v="6836"/>
    <n v="6610"/>
    <n v="3842"/>
    <n v="1086"/>
    <n v="8910"/>
    <s v="West"/>
    <n v="0.76722780000000002"/>
    <n v="0.7418631"/>
    <n v="0.4312009"/>
    <n v="0.12188549999999999"/>
  </r>
  <r>
    <s v="N3R"/>
    <x v="0"/>
    <n v="29430"/>
    <n v="28534"/>
    <n v="17933"/>
    <n v="6088"/>
    <n v="36352"/>
    <s v="West"/>
    <n v="0.80958410000000003"/>
    <n v="0.78493619999999997"/>
    <n v="0.49331540000000002"/>
    <n v="0.1674736"/>
  </r>
  <r>
    <s v="N3S"/>
    <x v="0"/>
    <n v="20590"/>
    <n v="19652"/>
    <n v="10183"/>
    <n v="2634"/>
    <n v="28446"/>
    <s v="West"/>
    <n v="0.72382760000000002"/>
    <n v="0.69085280000000004"/>
    <n v="0.35797649999999998"/>
    <n v="9.2596499999999998E-2"/>
  </r>
  <r>
    <s v="N3T"/>
    <x v="0"/>
    <n v="31838"/>
    <n v="30559"/>
    <n v="16715"/>
    <n v="4557"/>
    <n v="39713"/>
    <s v="West"/>
    <n v="0.80170220000000003"/>
    <n v="0.76949610000000002"/>
    <n v="0.42089490000000002"/>
    <n v="0.1147483"/>
  </r>
  <r>
    <s v="N3V"/>
    <x v="0"/>
    <n v="1338"/>
    <n v="1295"/>
    <n v="814"/>
    <n v="233"/>
    <n v="1707"/>
    <s v="West"/>
    <n v="0.78383130000000001"/>
    <n v="0.75864089999999995"/>
    <n v="0.47686000000000001"/>
    <n v="0.1364968"/>
  </r>
  <r>
    <s v="N3W"/>
    <x v="0"/>
    <n v="12913"/>
    <n v="12485"/>
    <n v="7389"/>
    <n v="1967"/>
    <n v="16764"/>
    <s v="West"/>
    <n v="0.77028160000000001"/>
    <n v="0.74475069999999999"/>
    <n v="0.44076589999999999"/>
    <n v="0.1173348"/>
  </r>
  <r>
    <s v="N3Y"/>
    <x v="0"/>
    <n v="19157"/>
    <n v="18539"/>
    <n v="11476"/>
    <n v="4205"/>
    <n v="24736"/>
    <s v="West"/>
    <n v="0.77445830000000004"/>
    <n v="0.74947450000000004"/>
    <n v="0.4639392"/>
    <n v="0.16999510000000001"/>
  </r>
  <r>
    <s v="N4B"/>
    <x v="0"/>
    <n v="6417"/>
    <n v="6196"/>
    <n v="3608"/>
    <n v="1166"/>
    <n v="8679"/>
    <s v="West"/>
    <n v="0.73937090000000005"/>
    <n v="0.71390710000000002"/>
    <n v="0.41571609999999998"/>
    <n v="0.1343473"/>
  </r>
  <r>
    <s v="N4G"/>
    <x v="0"/>
    <n v="16737"/>
    <n v="16202"/>
    <n v="10273"/>
    <n v="3934"/>
    <n v="22586"/>
    <s v="West"/>
    <n v="0.74103430000000003"/>
    <n v="0.71734699999999996"/>
    <n v="0.4548393"/>
    <n v="0.17417869999999999"/>
  </r>
  <r>
    <s v="N4K"/>
    <x v="0"/>
    <n v="23974"/>
    <n v="23000"/>
    <n v="15638"/>
    <n v="5276"/>
    <n v="29432"/>
    <s v="West"/>
    <n v="0.81455560000000005"/>
    <n v="0.7814624"/>
    <n v="0.53132650000000003"/>
    <n v="0.1792607"/>
  </r>
  <r>
    <s v="N4L"/>
    <x v="0"/>
    <n v="6800"/>
    <n v="6583"/>
    <n v="4594"/>
    <n v="1892"/>
    <n v="8536"/>
    <s v="West"/>
    <n v="0.79662599999999995"/>
    <n v="0.77120429999999995"/>
    <n v="0.53819119999999998"/>
    <n v="0.2216495"/>
  </r>
  <r>
    <s v="N4N"/>
    <x v="0"/>
    <n v="8057"/>
    <n v="7812"/>
    <n v="5014"/>
    <n v="1671"/>
    <n v="10157"/>
    <s v="West"/>
    <n v="0.79324600000000001"/>
    <n v="0.76912469999999999"/>
    <n v="0.49364970000000002"/>
    <n v="0.1645171"/>
  </r>
  <r>
    <s v="N4S"/>
    <x v="0"/>
    <n v="27806"/>
    <n v="26981"/>
    <n v="15674"/>
    <n v="4926"/>
    <n v="34294"/>
    <s v="West"/>
    <n v="0.81081239999999999"/>
    <n v="0.78675569999999995"/>
    <n v="0.45704790000000001"/>
    <n v="0.1436403"/>
  </r>
  <r>
    <s v="N4T"/>
    <x v="0"/>
    <n v="12533"/>
    <n v="12142"/>
    <n v="6761"/>
    <n v="2116"/>
    <n v="16402"/>
    <s v="West"/>
    <n v="0.76411410000000002"/>
    <n v="0.74027560000000003"/>
    <n v="0.41220580000000001"/>
    <n v="0.1290087"/>
  </r>
  <r>
    <s v="N4V"/>
    <x v="0"/>
    <n v="2874"/>
    <n v="2805"/>
    <n v="1593"/>
    <n v="567"/>
    <n v="3643"/>
    <s v="West"/>
    <n v="0.78891020000000001"/>
    <n v="0.76996980000000004"/>
    <n v="0.43727700000000003"/>
    <n v="0.155641"/>
  </r>
  <r>
    <s v="N4W"/>
    <x v="0"/>
    <n v="9584"/>
    <n v="9247"/>
    <n v="5861"/>
    <n v="1750"/>
    <n v="13115"/>
    <s v="West"/>
    <n v="0.73076629999999998"/>
    <n v="0.70507059999999999"/>
    <n v="0.44689289999999998"/>
    <n v="0.133435"/>
  </r>
  <r>
    <s v="N4X"/>
    <x v="0"/>
    <n v="8769"/>
    <n v="8499"/>
    <n v="5855"/>
    <n v="2012"/>
    <n v="10202"/>
    <s v="West"/>
    <n v="0.85953740000000001"/>
    <n v="0.83307189999999998"/>
    <n v="0.5739071"/>
    <n v="0.19721620000000001"/>
  </r>
  <r>
    <s v="N4Z"/>
    <x v="0"/>
    <n v="2028"/>
    <n v="1946"/>
    <n v="1244"/>
    <n v="373"/>
    <n v="2398"/>
    <s v="West"/>
    <n v="0.84570469999999998"/>
    <n v="0.81150960000000005"/>
    <n v="0.51876560000000005"/>
    <n v="0.1555463"/>
  </r>
  <r>
    <s v="N5A"/>
    <x v="0"/>
    <n v="28945"/>
    <n v="28056"/>
    <n v="19234"/>
    <n v="7049"/>
    <n v="33732"/>
    <s v="West"/>
    <n v="0.8580873"/>
    <n v="0.83173249999999999"/>
    <n v="0.57020040000000005"/>
    <n v="0.20897070000000001"/>
  </r>
  <r>
    <s v="N5C"/>
    <x v="0"/>
    <n v="13039"/>
    <n v="12655"/>
    <n v="7201"/>
    <n v="2099"/>
    <n v="16350"/>
    <s v="West"/>
    <n v="0.79749230000000004"/>
    <n v="0.77400610000000003"/>
    <n v="0.44042809999999999"/>
    <n v="0.1283792"/>
  </r>
  <r>
    <s v="N5H"/>
    <x v="0"/>
    <n v="9636"/>
    <n v="9318"/>
    <n v="5242"/>
    <n v="1620"/>
    <n v="16377"/>
    <s v="West"/>
    <n v="0.58838619999999997"/>
    <n v="0.56896869999999999"/>
    <n v="0.32008310000000001"/>
    <n v="9.8919199999999999E-2"/>
  </r>
  <r>
    <s v="N5L"/>
    <x v="0"/>
    <n v="3145"/>
    <n v="3095"/>
    <n v="2240"/>
    <n v="932"/>
    <n v="3659"/>
    <s v="West"/>
    <n v="0.85952450000000002"/>
    <n v="0.84585949999999999"/>
    <n v="0.61218910000000004"/>
    <n v="0.25471440000000001"/>
  </r>
  <r>
    <s v="N5P"/>
    <x v="0"/>
    <n v="17288"/>
    <n v="16710"/>
    <n v="9962"/>
    <n v="2756"/>
    <n v="21719"/>
    <s v="West"/>
    <n v="0.7959851"/>
    <n v="0.76937250000000001"/>
    <n v="0.45867669999999999"/>
    <n v="0.12689349999999999"/>
  </r>
  <r>
    <s v="N5R"/>
    <x v="0"/>
    <n v="26047"/>
    <n v="25416"/>
    <n v="16298"/>
    <n v="5249"/>
    <n v="31507"/>
    <s v="West"/>
    <n v="0.82670520000000003"/>
    <n v="0.80667789999999995"/>
    <n v="0.51728189999999996"/>
    <n v="0.16659789999999999"/>
  </r>
  <r>
    <s v="N5V"/>
    <x v="0"/>
    <n v="31400"/>
    <n v="30321"/>
    <n v="15271"/>
    <n v="3454"/>
    <n v="32504"/>
    <s v="West"/>
    <n v="0.96603490000000003"/>
    <n v="0.93283899999999997"/>
    <n v="0.46981909999999999"/>
    <n v="0.10626380000000001"/>
  </r>
  <r>
    <s v="N5W"/>
    <x v="0"/>
    <n v="21427"/>
    <n v="20561"/>
    <n v="11488"/>
    <n v="3001"/>
    <n v="25272"/>
    <s v="West"/>
    <n v="0.84785529999999998"/>
    <n v="0.81358810000000004"/>
    <n v="0.45457419999999998"/>
    <n v="0.11874800000000001"/>
  </r>
  <r>
    <s v="N5X"/>
    <x v="0"/>
    <n v="33172"/>
    <n v="32075"/>
    <n v="20620"/>
    <n v="6470"/>
    <n v="36761"/>
    <s v="West"/>
    <n v="0.90236939999999999"/>
    <n v="0.87252799999999997"/>
    <n v="0.56092050000000004"/>
    <n v="0.17600170000000001"/>
  </r>
  <r>
    <s v="N5Y"/>
    <x v="0"/>
    <n v="31299"/>
    <n v="30031"/>
    <n v="16376"/>
    <n v="4107"/>
    <n v="35659"/>
    <s v="West"/>
    <n v="0.87773069999999997"/>
    <n v="0.84217169999999997"/>
    <n v="0.45923890000000001"/>
    <n v="0.11517429999999999"/>
  </r>
  <r>
    <s v="N5Z"/>
    <x v="0"/>
    <n v="19106"/>
    <n v="18266"/>
    <n v="9944"/>
    <n v="2643"/>
    <n v="24462"/>
    <s v="West"/>
    <n v="0.78104819999999997"/>
    <n v="0.74670919999999996"/>
    <n v="0.40650809999999998"/>
    <n v="0.10804510000000001"/>
  </r>
  <r>
    <s v="N6A"/>
    <x v="0"/>
    <n v="15251"/>
    <n v="14354"/>
    <n v="9352"/>
    <n v="3150"/>
    <n v="11108"/>
    <s v="West"/>
    <n v="1"/>
    <n v="1"/>
    <n v="0.84191570000000004"/>
    <n v="0.28357939999999998"/>
  </r>
  <r>
    <s v="N6B"/>
    <x v="0"/>
    <n v="9845"/>
    <n v="9407"/>
    <n v="5631"/>
    <n v="1617"/>
    <n v="10804"/>
    <s v="West"/>
    <n v="0.91123659999999995"/>
    <n v="0.87069609999999997"/>
    <n v="0.52119579999999999"/>
    <n v="0.14966679999999999"/>
  </r>
  <r>
    <s v="N6C"/>
    <x v="0"/>
    <n v="26903"/>
    <n v="26121"/>
    <n v="17049"/>
    <n v="6077"/>
    <n v="30289"/>
    <s v="West"/>
    <n v="0.88821019999999995"/>
    <n v="0.8623923"/>
    <n v="0.56287759999999998"/>
    <n v="0.2006339"/>
  </r>
  <r>
    <s v="N6E"/>
    <x v="0"/>
    <n v="22855"/>
    <n v="21962"/>
    <n v="11516"/>
    <n v="3122"/>
    <n v="28575"/>
    <s v="West"/>
    <n v="0.79982500000000001"/>
    <n v="0.76857390000000003"/>
    <n v="0.40300960000000002"/>
    <n v="0.1092563"/>
  </r>
  <r>
    <s v="N6G"/>
    <x v="0"/>
    <n v="46505"/>
    <n v="44572"/>
    <n v="27696"/>
    <n v="8305"/>
    <n v="51952"/>
    <s v="West"/>
    <n v="0.89515319999999998"/>
    <n v="0.85794579999999998"/>
    <n v="0.53310749999999996"/>
    <n v="0.1598591"/>
  </r>
  <r>
    <s v="N6H"/>
    <x v="0"/>
    <n v="38855"/>
    <n v="37594"/>
    <n v="24330"/>
    <n v="8059"/>
    <n v="40840"/>
    <s v="West"/>
    <n v="0.95139569999999996"/>
    <n v="0.92051910000000003"/>
    <n v="0.59573949999999998"/>
    <n v="0.19733100000000001"/>
  </r>
  <r>
    <s v="N6J"/>
    <x v="0"/>
    <n v="23072"/>
    <n v="22337"/>
    <n v="14309"/>
    <n v="5283"/>
    <n v="27069"/>
    <s v="West"/>
    <n v="0.85234030000000005"/>
    <n v="0.82518749999999996"/>
    <n v="0.52861210000000003"/>
    <n v="0.19516790000000001"/>
  </r>
  <r>
    <s v="N6K"/>
    <x v="0"/>
    <n v="33285"/>
    <n v="32368"/>
    <n v="21851"/>
    <n v="8587"/>
    <n v="38807"/>
    <s v="West"/>
    <n v="0.85770610000000003"/>
    <n v="0.83407629999999999"/>
    <n v="0.56306849999999997"/>
    <n v="0.22127450000000001"/>
  </r>
  <r>
    <s v="N6L"/>
    <x v="0"/>
    <n v="4209"/>
    <n v="4049"/>
    <n v="1935"/>
    <n v="393"/>
    <n v="5867"/>
    <s v="West"/>
    <n v="0.7174024"/>
    <n v="0.69013119999999994"/>
    <n v="0.32981080000000002"/>
    <n v="6.6984799999999997E-2"/>
  </r>
  <r>
    <s v="N6M"/>
    <x v="0"/>
    <n v="7437"/>
    <n v="7184"/>
    <n v="3843"/>
    <n v="795"/>
    <n v="9163"/>
    <s v="West"/>
    <n v="0.81163379999999996"/>
    <n v="0.78402269999999996"/>
    <n v="0.4194041"/>
    <n v="8.6762000000000006E-2"/>
  </r>
  <r>
    <s v="N6N"/>
    <x v="0"/>
    <n v="590"/>
    <n v="578"/>
    <n v="352"/>
    <n v="102"/>
    <n v="707"/>
    <s v="West"/>
    <n v="0.83451200000000003"/>
    <n v="0.81753889999999996"/>
    <n v="0.4978784"/>
    <n v="0.1442716"/>
  </r>
  <r>
    <s v="N6P"/>
    <x v="0"/>
    <n v="9582"/>
    <n v="9281"/>
    <n v="5841"/>
    <n v="1866"/>
    <n v="11667"/>
    <s v="West"/>
    <n v="0.82129079999999999"/>
    <n v="0.79549159999999997"/>
    <n v="0.50064280000000005"/>
    <n v="0.15993830000000001"/>
  </r>
  <r>
    <s v="N7A"/>
    <x v="0"/>
    <n v="10776"/>
    <n v="10439"/>
    <n v="7557"/>
    <n v="3049"/>
    <n v="12511"/>
    <s v="West"/>
    <n v="0.86132200000000003"/>
    <n v="0.83438579999999996"/>
    <n v="0.60402849999999997"/>
    <n v="0.24370549999999999"/>
  </r>
  <r>
    <s v="N7G"/>
    <x v="0"/>
    <n v="15949"/>
    <n v="15485"/>
    <n v="9487"/>
    <n v="3082"/>
    <n v="20131"/>
    <s v="West"/>
    <n v="0.79226070000000004"/>
    <n v="0.7692116"/>
    <n v="0.47126319999999999"/>
    <n v="0.15309719999999999"/>
  </r>
  <r>
    <s v="N7L"/>
    <x v="0"/>
    <n v="20824"/>
    <n v="20075"/>
    <n v="13053"/>
    <n v="4550"/>
    <n v="25671"/>
    <s v="West"/>
    <n v="0.81118769999999996"/>
    <n v="0.78201089999999995"/>
    <n v="0.50847260000000005"/>
    <n v="0.17724280000000001"/>
  </r>
  <r>
    <s v="N7M"/>
    <x v="0"/>
    <n v="20550"/>
    <n v="19766"/>
    <n v="11980"/>
    <n v="3540"/>
    <n v="26512"/>
    <s v="West"/>
    <n v="0.7751207"/>
    <n v="0.74554920000000002"/>
    <n v="0.45187090000000002"/>
    <n v="0.13352439999999999"/>
  </r>
  <r>
    <s v="N7S"/>
    <x v="0"/>
    <n v="23797"/>
    <n v="23000"/>
    <n v="14393"/>
    <n v="4479"/>
    <n v="29024"/>
    <s v="West"/>
    <n v="0.81990770000000002"/>
    <n v="0.79244760000000003"/>
    <n v="0.4958999"/>
    <n v="0.1543206"/>
  </r>
  <r>
    <s v="N7T"/>
    <x v="0"/>
    <n v="20102"/>
    <n v="19241"/>
    <n v="11317"/>
    <n v="3404"/>
    <n v="25506"/>
    <s v="West"/>
    <n v="0.7881283"/>
    <n v="0.75437149999999997"/>
    <n v="0.44369950000000002"/>
    <n v="0.13345879999999999"/>
  </r>
  <r>
    <s v="N7V"/>
    <x v="0"/>
    <n v="10230"/>
    <n v="9926"/>
    <n v="6676"/>
    <n v="2529"/>
    <n v="11717"/>
    <s v="West"/>
    <n v="0.87309040000000004"/>
    <n v="0.84714520000000004"/>
    <n v="0.56977040000000001"/>
    <n v="0.21584020000000001"/>
  </r>
  <r>
    <s v="N7W"/>
    <x v="0"/>
    <n v="2321"/>
    <n v="2276"/>
    <n v="1749"/>
    <n v="859"/>
    <n v="2566"/>
    <s v="West"/>
    <n v="0.90452060000000001"/>
    <n v="0.88698359999999998"/>
    <n v="0.68160560000000003"/>
    <n v="0.33476230000000001"/>
  </r>
  <r>
    <s v="N7X"/>
    <x v="0"/>
    <n v="991"/>
    <n v="968"/>
    <n v="683"/>
    <n v="232"/>
    <n v="1140"/>
    <s v="West"/>
    <n v="0.86929820000000002"/>
    <n v="0.84912279999999996"/>
    <n v="0.59912279999999996"/>
    <n v="0.20350879999999999"/>
  </r>
  <r>
    <s v="N8A"/>
    <x v="0"/>
    <n v="10906"/>
    <n v="10459"/>
    <n v="6135"/>
    <n v="1972"/>
    <n v="14529"/>
    <s v="West"/>
    <n v="0.75063659999999999"/>
    <n v="0.71987060000000003"/>
    <n v="0.42225889999999999"/>
    <n v="0.1357285"/>
  </r>
  <r>
    <s v="N8H"/>
    <x v="0"/>
    <n v="22631"/>
    <n v="21527"/>
    <n v="11575"/>
    <n v="2927"/>
    <n v="31518"/>
    <s v="West"/>
    <n v="0.71803410000000001"/>
    <n v="0.68300649999999996"/>
    <n v="0.36725049999999998"/>
    <n v="9.2867599999999995E-2"/>
  </r>
  <r>
    <s v="N8M"/>
    <x v="0"/>
    <n v="9274"/>
    <n v="9002"/>
    <n v="5120"/>
    <n v="1383"/>
    <n v="11872"/>
    <s v="West"/>
    <n v="0.78116580000000002"/>
    <n v="0.75825469999999995"/>
    <n v="0.43126680000000001"/>
    <n v="0.1164926"/>
  </r>
  <r>
    <s v="N8N"/>
    <x v="0"/>
    <n v="21180"/>
    <n v="20647"/>
    <n v="13225"/>
    <n v="3871"/>
    <n v="25213"/>
    <s v="West"/>
    <n v="0.84004279999999998"/>
    <n v="0.81890300000000005"/>
    <n v="0.52453099999999997"/>
    <n v="0.1535319"/>
  </r>
  <r>
    <s v="N8P"/>
    <x v="0"/>
    <n v="12173"/>
    <n v="11852"/>
    <n v="7118"/>
    <n v="2253"/>
    <n v="15397"/>
    <s v="West"/>
    <n v="0.79060859999999999"/>
    <n v="0.76976040000000001"/>
    <n v="0.46229789999999998"/>
    <n v="0.14632719999999999"/>
  </r>
  <r>
    <s v="N8R"/>
    <x v="0"/>
    <n v="10502"/>
    <n v="10168"/>
    <n v="5417"/>
    <n v="1288"/>
    <n v="13491"/>
    <s v="West"/>
    <n v="0.7784449"/>
    <n v="0.75368760000000001"/>
    <n v="0.40152700000000002"/>
    <n v="9.5471100000000003E-2"/>
  </r>
  <r>
    <s v="N8S"/>
    <x v="0"/>
    <n v="18679"/>
    <n v="18120"/>
    <n v="11192"/>
    <n v="3636"/>
    <n v="22735"/>
    <s v="West"/>
    <n v="0.82159669999999996"/>
    <n v="0.79700899999999997"/>
    <n v="0.49228060000000001"/>
    <n v="0.15992960000000001"/>
  </r>
  <r>
    <s v="N8T"/>
    <x v="0"/>
    <n v="13596"/>
    <n v="13028"/>
    <n v="6796"/>
    <n v="1690"/>
    <n v="18139"/>
    <s v="West"/>
    <n v="0.74954520000000002"/>
    <n v="0.71823139999999996"/>
    <n v="0.3746623"/>
    <n v="9.3169399999999999E-2"/>
  </r>
  <r>
    <s v="N8W"/>
    <x v="0"/>
    <n v="19993"/>
    <n v="19355"/>
    <n v="10673"/>
    <n v="2490"/>
    <n v="24969"/>
    <s v="West"/>
    <n v="0.80071289999999995"/>
    <n v="0.77516119999999999"/>
    <n v="0.42745"/>
    <n v="9.9723699999999998E-2"/>
  </r>
  <r>
    <s v="N8X"/>
    <x v="2"/>
    <n v="13271"/>
    <n v="12649"/>
    <n v="6569"/>
    <n v="1526"/>
    <n v="16596"/>
    <s v="West"/>
    <n v="0.79965050000000004"/>
    <n v="0.76217159999999995"/>
    <n v="0.39581830000000001"/>
    <n v="9.1949900000000001E-2"/>
  </r>
  <r>
    <s v="N8Y"/>
    <x v="2"/>
    <n v="15709"/>
    <n v="15100"/>
    <n v="8662"/>
    <n v="2657"/>
    <n v="19727"/>
    <s v="West"/>
    <n v="0.79631980000000002"/>
    <n v="0.76544840000000003"/>
    <n v="0.43909359999999997"/>
    <n v="0.13468849999999999"/>
  </r>
  <r>
    <s v="N9A"/>
    <x v="0"/>
    <n v="21308"/>
    <n v="20168"/>
    <n v="9942"/>
    <n v="2247"/>
    <n v="25529"/>
    <s v="West"/>
    <n v="0.83465860000000003"/>
    <n v="0.79000349999999997"/>
    <n v="0.38943949999999999"/>
    <n v="8.8017499999999999E-2"/>
  </r>
  <r>
    <s v="N9B"/>
    <x v="2"/>
    <n v="18677"/>
    <n v="17911"/>
    <n v="8845"/>
    <n v="1259"/>
    <n v="18818"/>
    <s v="West"/>
    <n v="0.99250720000000003"/>
    <n v="0.95180149999999997"/>
    <n v="0.47002870000000002"/>
    <n v="6.6904000000000005E-2"/>
  </r>
  <r>
    <s v="N9C"/>
    <x v="2"/>
    <n v="10715"/>
    <n v="10209"/>
    <n v="4945"/>
    <n v="896"/>
    <n v="11663"/>
    <s v="West"/>
    <n v="0.91871729999999996"/>
    <n v="0.8753322"/>
    <n v="0.42399039999999999"/>
    <n v="7.6824100000000006E-2"/>
  </r>
  <r>
    <s v="N9E"/>
    <x v="0"/>
    <n v="18752"/>
    <n v="18155"/>
    <n v="10889"/>
    <n v="2758"/>
    <n v="22736"/>
    <s v="West"/>
    <n v="0.82477129999999998"/>
    <n v="0.79851340000000004"/>
    <n v="0.47893210000000003"/>
    <n v="0.12130539999999999"/>
  </r>
  <r>
    <s v="N9G"/>
    <x v="0"/>
    <n v="17835"/>
    <n v="17273"/>
    <n v="9819"/>
    <n v="2211"/>
    <n v="21779"/>
    <s v="West"/>
    <n v="0.81890810000000003"/>
    <n v="0.79310349999999996"/>
    <n v="0.4508471"/>
    <n v="0.10151979999999999"/>
  </r>
  <r>
    <s v="N9H"/>
    <x v="0"/>
    <n v="11346"/>
    <n v="11014"/>
    <n v="7038"/>
    <n v="2031"/>
    <n v="13459"/>
    <s v="West"/>
    <n v="0.84300470000000005"/>
    <n v="0.81833710000000004"/>
    <n v="0.52292139999999998"/>
    <n v="0.1509027"/>
  </r>
  <r>
    <s v="N9J"/>
    <x v="0"/>
    <n v="17636"/>
    <n v="17236"/>
    <n v="10875"/>
    <n v="2775"/>
    <n v="20969"/>
    <s v="West"/>
    <n v="0.84105110000000005"/>
    <n v="0.82197529999999996"/>
    <n v="0.51862280000000005"/>
    <n v="0.13233819999999999"/>
  </r>
  <r>
    <s v="N9K"/>
    <x v="0"/>
    <n v="2392"/>
    <n v="2338"/>
    <n v="1330"/>
    <n v="270"/>
    <n v="3010"/>
    <s v="West"/>
    <n v="0.79468439999999996"/>
    <n v="0.7767442"/>
    <n v="0.44186049999999999"/>
    <n v="8.9701000000000003E-2"/>
  </r>
  <r>
    <s v="N9V"/>
    <x v="0"/>
    <n v="18316"/>
    <n v="17758"/>
    <n v="10986"/>
    <n v="3248"/>
    <n v="22349"/>
    <s v="West"/>
    <n v="0.81954450000000001"/>
    <n v="0.79457690000000003"/>
    <n v="0.49156559999999999"/>
    <n v="0.14533090000000001"/>
  </r>
  <r>
    <s v="N9Y"/>
    <x v="0"/>
    <n v="15150"/>
    <n v="14626"/>
    <n v="8995"/>
    <n v="2613"/>
    <n v="18860"/>
    <s v="West"/>
    <n v="0.80328739999999998"/>
    <n v="0.77550370000000002"/>
    <n v="0.47693530000000001"/>
    <n v="0.13854720000000001"/>
  </r>
  <r>
    <s v="P0A"/>
    <x v="0"/>
    <n v="13484"/>
    <n v="12968"/>
    <n v="8601"/>
    <n v="3029"/>
    <n v="18515"/>
    <s v="East"/>
    <n v="0.72827430000000004"/>
    <n v="0.7004051"/>
    <n v="0.46454230000000002"/>
    <n v="0.1635971"/>
  </r>
  <r>
    <s v="P0B"/>
    <x v="0"/>
    <n v="7597"/>
    <n v="7338"/>
    <n v="4845"/>
    <n v="1651"/>
    <n v="9962"/>
    <s v="Central"/>
    <n v="0.76259790000000005"/>
    <n v="0.73659909999999995"/>
    <n v="0.48634810000000001"/>
    <n v="0.16572980000000001"/>
  </r>
  <r>
    <s v="P0C"/>
    <x v="0"/>
    <n v="3401"/>
    <n v="3278"/>
    <n v="2105"/>
    <n v="766"/>
    <n v="4451"/>
    <s v="Central"/>
    <n v="0.7640979"/>
    <n v="0.73646370000000005"/>
    <n v="0.4729274"/>
    <n v="0.1720962"/>
  </r>
  <r>
    <s v="P0E"/>
    <x v="0"/>
    <n v="2816"/>
    <n v="2713"/>
    <n v="1683"/>
    <n v="536"/>
    <n v="3679"/>
    <s v="Central"/>
    <n v="0.76542540000000003"/>
    <n v="0.73742870000000005"/>
    <n v="0.45746130000000002"/>
    <n v="0.14569180000000001"/>
  </r>
  <r>
    <s v="P0G"/>
    <x v="0"/>
    <n v="2797"/>
    <n v="2715"/>
    <n v="1891"/>
    <n v="803"/>
    <n v="3636"/>
    <s v="Central"/>
    <n v="0.76925189999999999"/>
    <n v="0.74669969999999997"/>
    <n v="0.52007700000000001"/>
    <n v="0.22084709999999999"/>
  </r>
  <r>
    <s v="P0H"/>
    <x v="0"/>
    <n v="25533"/>
    <n v="24578"/>
    <n v="15378"/>
    <n v="4513"/>
    <n v="34203"/>
    <s v="North East"/>
    <n v="0.74651350000000005"/>
    <n v="0.71859189999999995"/>
    <n v="0.4496097"/>
    <n v="0.1319475"/>
  </r>
  <r>
    <s v="P0J"/>
    <x v="0"/>
    <n v="17300"/>
    <n v="16550"/>
    <n v="10513"/>
    <n v="2856"/>
    <n v="22050"/>
    <s v="North East"/>
    <n v="0.78458050000000001"/>
    <n v="0.75056690000000004"/>
    <n v="0.47678009999999998"/>
    <n v="0.12952379999999999"/>
  </r>
  <r>
    <s v="P0K"/>
    <x v="0"/>
    <n v="8365"/>
    <n v="8025"/>
    <n v="4601"/>
    <n v="1261"/>
    <n v="11384"/>
    <s v="North East"/>
    <n v="0.73480330000000005"/>
    <n v="0.70493669999999997"/>
    <n v="0.40416370000000001"/>
    <n v="0.11076950000000001"/>
  </r>
  <r>
    <s v="P0L"/>
    <x v="0"/>
    <n v="20874"/>
    <n v="19649"/>
    <n v="10774"/>
    <n v="2606"/>
    <n v="26124"/>
    <s v="North East"/>
    <n v="0.79903539999999995"/>
    <n v="0.75214360000000002"/>
    <n v="0.4124177"/>
    <n v="9.9754999999999996E-2"/>
  </r>
  <r>
    <s v="P0M"/>
    <x v="0"/>
    <n v="41090"/>
    <n v="39383"/>
    <n v="23260"/>
    <n v="6832"/>
    <n v="51750"/>
    <s v="North East"/>
    <n v="0.79400970000000004"/>
    <n v="0.76102420000000004"/>
    <n v="0.4494686"/>
    <n v="0.13201930000000001"/>
  </r>
  <r>
    <s v="P0N"/>
    <x v="0"/>
    <n v="7593"/>
    <n v="7209"/>
    <n v="3835"/>
    <n v="805"/>
    <n v="9549"/>
    <s v="North East"/>
    <n v="0.79516180000000003"/>
    <n v="0.75494810000000001"/>
    <n v="0.40161269999999999"/>
    <n v="8.4302000000000002E-2"/>
  </r>
  <r>
    <s v="P0P"/>
    <x v="0"/>
    <n v="16851"/>
    <n v="16035"/>
    <n v="10422"/>
    <n v="3532"/>
    <n v="21124"/>
    <s v="North East"/>
    <n v="0.79771820000000004"/>
    <n v="0.75908920000000002"/>
    <n v="0.49337249999999999"/>
    <n v="0.1672032"/>
  </r>
  <r>
    <s v="P0R"/>
    <x v="0"/>
    <n v="9700"/>
    <n v="9324"/>
    <n v="6140"/>
    <n v="1978"/>
    <n v="13166"/>
    <s v="North East"/>
    <n v="0.73674620000000002"/>
    <n v="0.70818780000000003"/>
    <n v="0.46635270000000001"/>
    <n v="0.15023549999999999"/>
  </r>
  <r>
    <s v="P0S"/>
    <x v="0"/>
    <n v="7903"/>
    <n v="7523"/>
    <n v="4438"/>
    <n v="1155"/>
    <n v="10848"/>
    <s v="North East"/>
    <n v="0.72852139999999999"/>
    <n v="0.69349190000000005"/>
    <n v="0.40910770000000002"/>
    <n v="0.1064712"/>
  </r>
  <r>
    <s v="P0T"/>
    <x v="0"/>
    <n v="25855"/>
    <n v="24560"/>
    <n v="14593"/>
    <n v="4348"/>
    <n v="33976"/>
    <s v="North East"/>
    <n v="0.7609783"/>
    <n v="0.72286320000000004"/>
    <n v="0.42950909999999998"/>
    <n v="0.12797269999999999"/>
  </r>
  <r>
    <s v="P0V"/>
    <x v="0"/>
    <n v="19441"/>
    <n v="17873"/>
    <n v="10261"/>
    <n v="2158"/>
    <n v="25263"/>
    <s v="North West"/>
    <n v="0.76954440000000002"/>
    <n v="0.70747729999999998"/>
    <n v="0.4061671"/>
    <n v="8.5421399999999995E-2"/>
  </r>
  <r>
    <s v="P0W"/>
    <x v="0"/>
    <n v="5070"/>
    <n v="4859"/>
    <n v="2705"/>
    <n v="678"/>
    <n v="6743"/>
    <s v="North West"/>
    <n v="0.75189079999999997"/>
    <n v="0.72059910000000005"/>
    <n v="0.40115679999999998"/>
    <n v="0.1005487"/>
  </r>
  <r>
    <s v="P0X"/>
    <x v="0"/>
    <n v="7169"/>
    <n v="6796"/>
    <n v="4100"/>
    <n v="1164"/>
    <n v="8637"/>
    <s v="North West"/>
    <n v="0.83003360000000004"/>
    <n v="0.78684730000000003"/>
    <n v="0.47470190000000001"/>
    <n v="0.134769"/>
  </r>
  <r>
    <s v="P0Y"/>
    <x v="0"/>
    <n v="54"/>
    <n v="53"/>
    <n v="35"/>
    <n v="21"/>
    <n v="51"/>
    <s v="North West"/>
    <n v="1"/>
    <n v="1"/>
    <n v="0.68627450000000001"/>
    <n v="0.41176469999999998"/>
  </r>
  <r>
    <s v="P1A"/>
    <x v="0"/>
    <n v="13973"/>
    <n v="13426"/>
    <n v="8634"/>
    <n v="2884"/>
    <n v="17390"/>
    <s v="North East"/>
    <n v="0.80350770000000005"/>
    <n v="0.77205290000000004"/>
    <n v="0.49649219999999999"/>
    <n v="0.1658424"/>
  </r>
  <r>
    <s v="P1B"/>
    <x v="0"/>
    <n v="27807"/>
    <n v="26651"/>
    <n v="16789"/>
    <n v="5061"/>
    <n v="33450"/>
    <s v="North East"/>
    <n v="0.83130040000000005"/>
    <n v="0.79674140000000004"/>
    <n v="0.50191330000000001"/>
    <n v="0.1513004"/>
  </r>
  <r>
    <s v="P1C"/>
    <x v="0"/>
    <n v="3052"/>
    <n v="2961"/>
    <n v="2142"/>
    <n v="629"/>
    <n v="3585"/>
    <s v="North East"/>
    <n v="0.851325"/>
    <n v="0.82594140000000005"/>
    <n v="0.59748950000000001"/>
    <n v="0.17545330000000001"/>
  </r>
  <r>
    <s v="P1H"/>
    <x v="0"/>
    <n v="14832"/>
    <n v="14298"/>
    <n v="9651"/>
    <n v="3471"/>
    <n v="18321"/>
    <s v="Central"/>
    <n v="0.80956280000000003"/>
    <n v="0.78041590000000005"/>
    <n v="0.52677260000000004"/>
    <n v="0.1894547"/>
  </r>
  <r>
    <s v="P1L"/>
    <x v="0"/>
    <n v="15011"/>
    <n v="14525"/>
    <n v="9748"/>
    <n v="3521"/>
    <n v="18166"/>
    <s v="Central"/>
    <n v="0.8263239"/>
    <n v="0.79957060000000002"/>
    <n v="0.53660680000000005"/>
    <n v="0.19382360000000001"/>
  </r>
  <r>
    <s v="P1P"/>
    <x v="0"/>
    <n v="8352"/>
    <n v="7979"/>
    <n v="5281"/>
    <n v="2145"/>
    <n v="10268"/>
    <s v="Central"/>
    <n v="0.81340089999999998"/>
    <n v="0.77707440000000005"/>
    <n v="0.51431629999999995"/>
    <n v="0.20890139999999999"/>
  </r>
  <r>
    <s v="P2A"/>
    <x v="0"/>
    <n v="11385"/>
    <n v="10981"/>
    <n v="7430"/>
    <n v="2838"/>
    <n v="14697"/>
    <s v="North East"/>
    <n v="0.77464789999999994"/>
    <n v="0.74715929999999997"/>
    <n v="0.50554540000000003"/>
    <n v="0.19310060000000001"/>
  </r>
  <r>
    <s v="P2B"/>
    <x v="0"/>
    <n v="7983"/>
    <n v="7681"/>
    <n v="4831"/>
    <n v="1565"/>
    <n v="10105"/>
    <s v="North East"/>
    <n v="0.79000499999999996"/>
    <n v="0.76011879999999998"/>
    <n v="0.47808020000000001"/>
    <n v="0.15487380000000001"/>
  </r>
  <r>
    <s v="P2N"/>
    <x v="0"/>
    <n v="5447"/>
    <n v="5211"/>
    <n v="3075"/>
    <n v="794"/>
    <n v="6926"/>
    <s v="North East"/>
    <n v="0.78645679999999996"/>
    <n v="0.75238229999999995"/>
    <n v="0.44397920000000002"/>
    <n v="0.11464050000000001"/>
  </r>
  <r>
    <s v="P3A"/>
    <x v="0"/>
    <n v="20935"/>
    <n v="20201"/>
    <n v="12780"/>
    <n v="4094"/>
    <n v="23978"/>
    <s v="North East"/>
    <n v="0.87309199999999998"/>
    <n v="0.84248060000000002"/>
    <n v="0.53298849999999998"/>
    <n v="0.1707398"/>
  </r>
  <r>
    <s v="P3B"/>
    <x v="0"/>
    <n v="13230"/>
    <n v="12663"/>
    <n v="7338"/>
    <n v="1873"/>
    <n v="16066"/>
    <s v="North East"/>
    <n v="0.82347820000000005"/>
    <n v="0.78818630000000001"/>
    <n v="0.45674090000000001"/>
    <n v="0.11658159999999999"/>
  </r>
  <r>
    <s v="P3C"/>
    <x v="0"/>
    <n v="13682"/>
    <n v="12929"/>
    <n v="6866"/>
    <n v="1846"/>
    <n v="16183"/>
    <s v="North East"/>
    <n v="0.84545510000000001"/>
    <n v="0.79892479999999999"/>
    <n v="0.42427239999999999"/>
    <n v="0.1140703"/>
  </r>
  <r>
    <s v="P3E"/>
    <x v="0"/>
    <n v="25547"/>
    <n v="24673"/>
    <n v="16748"/>
    <n v="5849"/>
    <n v="27935"/>
    <s v="North East"/>
    <n v="0.91451590000000005"/>
    <n v="0.88322889999999998"/>
    <n v="0.59953460000000003"/>
    <n v="0.20937890000000001"/>
  </r>
  <r>
    <s v="P3G"/>
    <x v="0"/>
    <n v="3595"/>
    <n v="3491"/>
    <n v="2313"/>
    <n v="671"/>
    <n v="4230"/>
    <s v="North East"/>
    <n v="0.84988180000000002"/>
    <n v="0.82529549999999996"/>
    <n v="0.54680850000000003"/>
    <n v="0.15862879999999999"/>
  </r>
  <r>
    <s v="P3L"/>
    <x v="0"/>
    <n v="6772"/>
    <n v="6508"/>
    <n v="3856"/>
    <n v="947"/>
    <n v="8227"/>
    <s v="Central"/>
    <n v="0.82314330000000002"/>
    <n v="0.79105380000000003"/>
    <n v="0.46870060000000002"/>
    <n v="0.1151088"/>
  </r>
  <r>
    <s v="P3N"/>
    <x v="0"/>
    <n v="6501"/>
    <n v="6195"/>
    <n v="3561"/>
    <n v="929"/>
    <n v="8074"/>
    <s v="North East"/>
    <n v="0.80517709999999998"/>
    <n v="0.76727769999999995"/>
    <n v="0.44104529999999997"/>
    <n v="0.1150607"/>
  </r>
  <r>
    <s v="P3P"/>
    <x v="0"/>
    <n v="12632"/>
    <n v="12136"/>
    <n v="6774"/>
    <n v="1709"/>
    <n v="15641"/>
    <s v="North East"/>
    <n v="0.80762100000000003"/>
    <n v="0.77590950000000003"/>
    <n v="0.43309249999999999"/>
    <n v="0.1092641"/>
  </r>
  <r>
    <s v="P3Y"/>
    <x v="0"/>
    <n v="6871"/>
    <n v="6648"/>
    <n v="4359"/>
    <n v="1441"/>
    <n v="7701"/>
    <s v="North East"/>
    <n v="0.89222179999999995"/>
    <n v="0.86326449999999999"/>
    <n v="0.56603040000000004"/>
    <n v="0.1871186"/>
  </r>
  <r>
    <s v="P4N"/>
    <x v="0"/>
    <n v="20794"/>
    <n v="19626"/>
    <n v="10595"/>
    <n v="2470"/>
    <n v="25043"/>
    <s v="North East"/>
    <n v="0.83033179999999995"/>
    <n v="0.7836921"/>
    <n v="0.42307230000000001"/>
    <n v="9.8630399999999993E-2"/>
  </r>
  <r>
    <s v="P4P"/>
    <x v="0"/>
    <n v="2761"/>
    <n v="2660"/>
    <n v="1452"/>
    <n v="256"/>
    <n v="3326"/>
    <s v="North East"/>
    <n v="0.83012629999999998"/>
    <n v="0.79975940000000001"/>
    <n v="0.43656040000000002"/>
    <n v="7.6969300000000004E-2"/>
  </r>
  <r>
    <s v="P4R"/>
    <x v="0"/>
    <n v="3794"/>
    <n v="3652"/>
    <n v="2041"/>
    <n v="353"/>
    <n v="4690"/>
    <s v="North East"/>
    <n v="0.80895530000000004"/>
    <n v="0.77867810000000004"/>
    <n v="0.43518119999999999"/>
    <n v="7.52665E-2"/>
  </r>
  <r>
    <s v="P5A"/>
    <x v="0"/>
    <n v="9435"/>
    <n v="9096"/>
    <n v="6513"/>
    <n v="3020"/>
    <n v="11647"/>
    <s v="North East"/>
    <n v="0.81007989999999996"/>
    <n v="0.78097360000000005"/>
    <n v="0.55919980000000002"/>
    <n v="0.25929419999999997"/>
  </r>
  <r>
    <s v="P5E"/>
    <x v="0"/>
    <n v="4486"/>
    <n v="4307"/>
    <n v="2747"/>
    <n v="956"/>
    <n v="5431"/>
    <s v="North East"/>
    <n v="0.82599889999999998"/>
    <n v="0.79303999999999997"/>
    <n v="0.50580000000000003"/>
    <n v="0.1760265"/>
  </r>
  <r>
    <s v="P5N"/>
    <x v="0"/>
    <n v="6587"/>
    <n v="6265"/>
    <n v="3799"/>
    <n v="1046"/>
    <n v="8342"/>
    <s v="North East"/>
    <n v="0.78961879999999995"/>
    <n v="0.75101890000000004"/>
    <n v="0.45540639999999999"/>
    <n v="0.12538959999999999"/>
  </r>
  <r>
    <s v="P6A"/>
    <x v="0"/>
    <n v="34493"/>
    <n v="33323"/>
    <n v="22043"/>
    <n v="6954"/>
    <n v="35228"/>
    <s v="North East"/>
    <n v="0.97913589999999995"/>
    <n v="0.94592370000000003"/>
    <n v="0.62572380000000005"/>
    <n v="0.19739979999999999"/>
  </r>
  <r>
    <s v="P6B"/>
    <x v="0"/>
    <n v="18295"/>
    <n v="17599"/>
    <n v="11385"/>
    <n v="3702"/>
    <n v="21668"/>
    <s v="North East"/>
    <n v="0.84433259999999999"/>
    <n v="0.81221160000000003"/>
    <n v="0.52542920000000004"/>
    <n v="0.170851"/>
  </r>
  <r>
    <s v="P6C"/>
    <x v="0"/>
    <n v="14464"/>
    <n v="13892"/>
    <n v="8459"/>
    <n v="2230"/>
    <n v="18928"/>
    <s v="North East"/>
    <n v="0.76415889999999997"/>
    <n v="0.73393909999999996"/>
    <n v="0.44690410000000003"/>
    <n v="0.1178149"/>
  </r>
  <r>
    <s v="P7A"/>
    <x v="0"/>
    <n v="24092"/>
    <n v="23311"/>
    <n v="15486"/>
    <n v="5767"/>
    <n v="28186"/>
    <s v="North West"/>
    <n v="0.85475060000000003"/>
    <n v="0.82704180000000005"/>
    <n v="0.54942170000000001"/>
    <n v="0.20460510000000001"/>
  </r>
  <r>
    <s v="P7B"/>
    <x v="0"/>
    <n v="22227"/>
    <n v="21156"/>
    <n v="13494"/>
    <n v="4350"/>
    <n v="22185"/>
    <s v="North West"/>
    <n v="1.0018929999999999"/>
    <n v="0.9536173"/>
    <n v="0.60824880000000003"/>
    <n v="0.19607840000000001"/>
  </r>
  <r>
    <s v="P7C"/>
    <x v="0"/>
    <n v="18195"/>
    <n v="17459"/>
    <n v="10758"/>
    <n v="3732"/>
    <n v="21589"/>
    <s v="North West"/>
    <n v="0.84279029999999999"/>
    <n v="0.8086989"/>
    <n v="0.49830930000000001"/>
    <n v="0.17286579999999999"/>
  </r>
  <r>
    <s v="P7E"/>
    <x v="0"/>
    <n v="17434"/>
    <n v="16808"/>
    <n v="10406"/>
    <n v="3654"/>
    <n v="20684"/>
    <s v="North West"/>
    <n v="0.84287369999999995"/>
    <n v="0.81260880000000002"/>
    <n v="0.50309420000000005"/>
    <n v="0.17665829999999999"/>
  </r>
  <r>
    <s v="P7G"/>
    <x v="0"/>
    <n v="12157"/>
    <n v="11741"/>
    <n v="7414"/>
    <n v="2125"/>
    <n v="13302"/>
    <s v="North West"/>
    <n v="0.91392269999999998"/>
    <n v="0.88264920000000002"/>
    <n v="0.55735979999999996"/>
    <n v="0.15975039999999999"/>
  </r>
  <r>
    <s v="P7J"/>
    <x v="0"/>
    <n v="4364"/>
    <n v="4185"/>
    <n v="2594"/>
    <n v="837"/>
    <n v="5609"/>
    <s v="North West"/>
    <n v="0.77803529999999999"/>
    <n v="0.74612230000000002"/>
    <n v="0.46247100000000002"/>
    <n v="0.14922450000000001"/>
  </r>
  <r>
    <s v="P7K"/>
    <x v="0"/>
    <n v="5787"/>
    <n v="5641"/>
    <n v="3796"/>
    <n v="1318"/>
    <n v="6820"/>
    <s v="North West"/>
    <n v="0.84853369999999995"/>
    <n v="0.82712609999999998"/>
    <n v="0.55659820000000004"/>
    <n v="0.19325510000000001"/>
  </r>
  <r>
    <s v="P7L"/>
    <x v="0"/>
    <n v="1589"/>
    <n v="1545"/>
    <n v="956"/>
    <n v="322"/>
    <n v="2059"/>
    <s v="North West"/>
    <n v="0.77173389999999997"/>
    <n v="0.75036420000000004"/>
    <n v="0.46430300000000002"/>
    <n v="0.15638659999999999"/>
  </r>
  <r>
    <s v="P8N"/>
    <x v="0"/>
    <n v="8874"/>
    <n v="8465"/>
    <n v="5167"/>
    <n v="1407"/>
    <n v="10945"/>
    <s v="North West"/>
    <n v="0.81078119999999998"/>
    <n v="0.77341249999999995"/>
    <n v="0.4720877"/>
    <n v="0.1285519"/>
  </r>
  <r>
    <s v="P8T"/>
    <x v="0"/>
    <n v="4992"/>
    <n v="4674"/>
    <n v="2878"/>
    <n v="562"/>
    <n v="6331"/>
    <s v="North West"/>
    <n v="0.78850100000000001"/>
    <n v="0.73827200000000004"/>
    <n v="0.45458850000000001"/>
    <n v="8.8769500000000001E-2"/>
  </r>
  <r>
    <s v="P9A"/>
    <x v="0"/>
    <n v="9525"/>
    <n v="9133"/>
    <n v="5946"/>
    <n v="1672"/>
    <n v="11115"/>
    <s v="North West"/>
    <n v="0.85694999999999999"/>
    <n v="0.82168240000000003"/>
    <n v="0.53495280000000001"/>
    <n v="0.15042739999999999"/>
  </r>
  <r>
    <s v="P9N"/>
    <x v="0"/>
    <n v="13712"/>
    <n v="12948"/>
    <n v="8152"/>
    <n v="2268"/>
    <n v="15193"/>
    <s v="North West"/>
    <n v="0.90252089999999996"/>
    <n v="0.85223459999999995"/>
    <n v="0.53656289999999995"/>
    <n v="0.14927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66CA53-A864-4728-98DE-89BC2009D663}" name="PivotTable4"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7:B73" firstHeaderRow="1" firstDataRow="1" firstDataCol="1"/>
  <pivotFields count="11">
    <pivotField showAll="0"/>
    <pivotField axis="axisRow" showAll="0">
      <items count="5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t="default"/>
      </items>
    </pivotField>
    <pivotField showAll="0"/>
    <pivotField showAll="0"/>
    <pivotField showAll="0"/>
    <pivotField showAll="0">
      <items count="3">
        <item h="1" x="0"/>
        <item x="1"/>
        <item t="default"/>
      </items>
    </pivotField>
    <pivotField showAll="0">
      <items count="3">
        <item x="0"/>
        <item h="1" x="1"/>
        <item t="default"/>
      </items>
    </pivotField>
    <pivotField showAll="0"/>
    <pivotField showAll="0">
      <items count="15">
        <item x="3"/>
        <item h="1" x="2"/>
        <item h="1" x="7"/>
        <item h="1" x="0"/>
        <item h="1" x="11"/>
        <item h="1" x="6"/>
        <item h="1" x="5"/>
        <item h="1" x="12"/>
        <item h="1" x="4"/>
        <item h="1" x="13"/>
        <item h="1" x="1"/>
        <item h="1" x="10"/>
        <item h="1" x="8"/>
        <item h="1" x="9"/>
        <item t="default"/>
      </items>
    </pivotField>
    <pivotField showAll="0"/>
    <pivotField dataField="1" dragToRow="0" dragToCol="0" dragToPage="0" showAll="0" defaultSubtotal="0"/>
  </pivotFields>
  <rowFields count="1">
    <field x="1"/>
  </rowFields>
  <rowItems count="6">
    <i>
      <x v="266"/>
    </i>
    <i>
      <x v="316"/>
    </i>
    <i>
      <x v="317"/>
    </i>
    <i>
      <x v="332"/>
    </i>
    <i>
      <x v="333"/>
    </i>
    <i t="grand">
      <x/>
    </i>
  </rowItems>
  <colItems count="1">
    <i/>
  </colItems>
  <dataFields count="1">
    <dataField name="Sum of Rate per 1000" fld="10" baseField="0" baseItem="0"/>
  </dataFields>
  <chartFormats count="3">
    <chartFormat chart="4" format="6"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77CA08-9438-40F5-9DC3-7347705454EC}" name="PivotTable5"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125:M128" firstHeaderRow="1" firstDataRow="1" firstDataCol="1"/>
  <pivotFields count="11">
    <pivotField showAll="0"/>
    <pivotField showAll="0"/>
    <pivotField showAll="0"/>
    <pivotField showAll="0"/>
    <pivotField showAll="0"/>
    <pivotField showAll="0">
      <items count="3">
        <item x="0"/>
        <item x="1"/>
        <item t="default"/>
      </items>
    </pivotField>
    <pivotField axis="axisRow" showAll="0">
      <items count="3">
        <item x="0"/>
        <item x="1"/>
        <item t="default"/>
      </items>
    </pivotField>
    <pivotField showAll="0"/>
    <pivotField showAll="0"/>
    <pivotField showAll="0"/>
    <pivotField dataField="1" dragToRow="0" dragToCol="0" dragToPage="0" showAll="0" defaultSubtotal="0"/>
  </pivotFields>
  <rowFields count="1">
    <field x="6"/>
  </rowFields>
  <rowItems count="3">
    <i>
      <x/>
    </i>
    <i>
      <x v="1"/>
    </i>
    <i t="grand">
      <x/>
    </i>
  </rowItems>
  <colItems count="1">
    <i/>
  </colItems>
  <dataFields count="1">
    <dataField name="Sum of Rate per 1000" fld="10"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34B268-8612-4803-9139-F3160E1E8988}" name="PivotTable6"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134:M135" firstHeaderRow="0" firstDataRow="1" firstDataCol="0"/>
  <pivotFields count="11">
    <pivotField showAll="0"/>
    <pivotField showAll="0"/>
    <pivotField showAll="0"/>
    <pivotField showAll="0"/>
    <pivotField dataField="1" showAll="0"/>
    <pivotField showAll="0"/>
    <pivotField showAll="0"/>
    <pivotField showAll="0"/>
    <pivotField showAll="0"/>
    <pivotField showAll="0"/>
    <pivotField dataField="1" dragToRow="0" dragToCol="0" dragToPage="0" showAll="0" defaultSubtotal="0"/>
  </pivotFields>
  <rowItems count="1">
    <i/>
  </rowItems>
  <colFields count="1">
    <field x="-2"/>
  </colFields>
  <colItems count="2">
    <i>
      <x/>
    </i>
    <i i="1">
      <x v="1"/>
    </i>
  </colItems>
  <dataFields count="2">
    <dataField name="Sum of Rate per 1000" fld="10" baseField="0" baseItem="0"/>
    <dataField name="Sum of pax_cnt" fld="4"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3F7312-52A1-4E59-AA23-74E6F00559A1}" name="PivotTable3"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1:D57" firstHeaderRow="1" firstDataRow="2" firstDataCol="1"/>
  <pivotFields count="11">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showAll="0">
      <items count="3">
        <item x="0"/>
        <item x="1"/>
        <item t="default"/>
      </items>
    </pivotField>
    <pivotField axis="axisCol" showAll="0">
      <items count="3">
        <item x="0"/>
        <item x="1"/>
        <item t="default"/>
      </items>
    </pivotField>
    <pivotField showAll="0"/>
    <pivotField showAll="0"/>
    <pivotField showAll="0"/>
    <pivotField dataField="1" dragToRow="0" dragToCol="0" dragToPage="0" showAll="0" defaultSubtota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6"/>
  </colFields>
  <colItems count="3">
    <i>
      <x/>
    </i>
    <i>
      <x v="1"/>
    </i>
    <i t="grand">
      <x/>
    </i>
  </colItems>
  <dataFields count="1">
    <dataField name="Sum of Rate per 1000" fld="10" baseField="0" baseItem="0"/>
  </dataFields>
  <chartFormats count="5">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2">
          <reference field="4294967294" count="1" selected="0">
            <x v="0"/>
          </reference>
          <reference field="6" count="1" selected="0">
            <x v="1"/>
          </reference>
        </references>
      </pivotArea>
    </chartFormat>
    <chartFormat chart="8" format="8" series="1">
      <pivotArea type="data" outline="0" fieldPosition="0">
        <references count="2">
          <reference field="4294967294" count="1" selected="0">
            <x v="0"/>
          </reference>
          <reference field="6" count="1" selected="0">
            <x v="0"/>
          </reference>
        </references>
      </pivotArea>
    </chartFormat>
    <chartFormat chart="8" format="9" series="1">
      <pivotArea type="data" outline="0" fieldPosition="0">
        <references count="2">
          <reference field="4294967294" count="1" selected="0">
            <x v="0"/>
          </reference>
          <reference field="6" count="1" selected="0">
            <x v="1"/>
          </reference>
        </references>
      </pivotArea>
    </chartFormat>
    <chartFormat chart="5" format="6"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0554AC-0BE7-4060-A847-D72F60D9AB57}" name="PivotTable2"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29" firstHeaderRow="1" firstDataRow="2" firstDataCol="1"/>
  <pivotFields count="11">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 axis="axisCol" showAll="0">
      <items count="3">
        <item x="0"/>
        <item x="1"/>
        <item t="default"/>
      </items>
    </pivotField>
    <pivotField showAll="0">
      <items count="3">
        <item h="1" x="0"/>
        <item x="1"/>
        <item t="default"/>
      </items>
    </pivotField>
    <pivotField showAll="0"/>
    <pivotField showAll="0"/>
    <pivotField showAll="0"/>
    <pivotField dataField="1" dragToRow="0" dragToCol="0" dragToPage="0" showAll="0" defaultSubtota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5"/>
  </colFields>
  <colItems count="3">
    <i>
      <x/>
    </i>
    <i>
      <x v="1"/>
    </i>
    <i t="grand">
      <x/>
    </i>
  </colItems>
  <dataFields count="1">
    <dataField name="Sum of Rate per 1000" fld="10" baseField="0" baseItem="0"/>
  </dataFields>
  <chartFormats count="5">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0"/>
          </reference>
        </references>
      </pivotArea>
    </chartFormat>
    <chartFormat chart="6" format="11"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E650BE-77FD-4614-AFBE-706BBE39606C}" name="PivotTable7"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174:L199" firstHeaderRow="0" firstDataRow="1" firstDataCol="1"/>
  <pivotFields count="11">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dataField="1" showAll="0"/>
    <pivotField showAll="0"/>
    <pivotField showAll="0"/>
    <pivotField showAll="0"/>
    <pivotField showAll="0"/>
    <pivotField showAll="0"/>
    <pivotField dragToRow="0" dragToCol="0" dragToPage="0" showAll="0" defaultSubtota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2">
    <i>
      <x/>
    </i>
    <i i="1">
      <x v="1"/>
    </i>
  </colItems>
  <dataFields count="2">
    <dataField name="Sum of pax_cnt" fld="4" baseField="0" baseItem="0"/>
    <dataField name="Sum of cnt_allcas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217083-89A4-4F15-A8D9-C4C6D38A3A79}" name="PivotTable8"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117:M120" firstHeaderRow="1" firstDataRow="1" firstDataCol="1"/>
  <pivotFields count="11">
    <pivotField showAll="0"/>
    <pivotField showAll="0"/>
    <pivotField showAll="0"/>
    <pivotField showAll="0"/>
    <pivotField showAll="0"/>
    <pivotField axis="axisRow" showAll="0">
      <items count="3">
        <item x="0"/>
        <item x="1"/>
        <item t="default"/>
      </items>
    </pivotField>
    <pivotField showAll="0">
      <items count="3">
        <item x="0"/>
        <item x="1"/>
        <item t="default"/>
      </items>
    </pivotField>
    <pivotField showAll="0"/>
    <pivotField showAll="0"/>
    <pivotField showAll="0"/>
    <pivotField dataField="1" dragToRow="0" dragToCol="0" dragToPage="0" showAll="0" defaultSubtotal="0"/>
  </pivotFields>
  <rowFields count="1">
    <field x="5"/>
  </rowFields>
  <rowItems count="3">
    <i>
      <x/>
    </i>
    <i>
      <x v="1"/>
    </i>
    <i t="grand">
      <x/>
    </i>
  </rowItems>
  <colItems count="1">
    <i/>
  </colItems>
  <dataFields count="1">
    <dataField name="Sum of Rate per 1000" fld="10"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9F004E-6EB7-46EC-98F0-6E0794AE9052}" name="PivotTable7" cacheId="1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14">
    <pivotField showAll="0"/>
    <pivotField axis="axisRow" showAll="0">
      <items count="8">
        <item x="1"/>
        <item x="3"/>
        <item x="2"/>
        <item x="0"/>
        <item h="1" m="1" x="4"/>
        <item h="1" m="1" x="6"/>
        <item h="1" m="1" x="5"/>
        <item t="default"/>
      </items>
    </pivotField>
    <pivotField showAll="0"/>
    <pivotField showAll="0"/>
    <pivotField dataField="1" showAll="0"/>
    <pivotField dataField="1" showAll="0"/>
    <pivotField dataField="1"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s>
  <rowFields count="1">
    <field x="1"/>
  </rowFields>
  <rowItems count="5">
    <i>
      <x/>
    </i>
    <i>
      <x v="1"/>
    </i>
    <i>
      <x v="2"/>
    </i>
    <i>
      <x v="3"/>
    </i>
    <i t="grand">
      <x/>
    </i>
  </rowItems>
  <colFields count="1">
    <field x="-2"/>
  </colFields>
  <colItems count="5">
    <i>
      <x/>
    </i>
    <i i="1">
      <x v="1"/>
    </i>
    <i i="2">
      <x v="2"/>
    </i>
    <i i="3">
      <x v="3"/>
    </i>
    <i i="4">
      <x v="4"/>
    </i>
  </colItems>
  <dataFields count="5">
    <dataField name="Sum of dose3" fld="4" baseField="0" baseItem="0"/>
    <dataField name="Sum of dose4" fld="5" baseField="0" baseItem="0"/>
    <dataField name="Sum of pop" fld="6" baseField="0" baseItem="0"/>
    <dataField name="Sum of % of Dose 3" fld="12" baseField="0" baseItem="0"/>
    <dataField name="Sum of % of Dose 4" fld="13" baseField="0" baseItem="0"/>
  </dataFields>
  <formats count="1">
    <format dxfId="67">
      <pivotArea collapsedLevelsAreSubtotals="1" fieldPosition="0">
        <references count="2">
          <reference field="4294967294" count="2" selected="0">
            <x v="3"/>
            <x v="4"/>
          </reference>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993E35-5712-4AF0-B634-D5B581D15AA8}" name="Dose 1 5-11 "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13:V18"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h="1" x="2"/>
        <item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57">
      <pivotArea outline="0" collapsedLevelsAreSubtotals="1"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016183-261D-4F5D-8174-5C8E4DBBC867}" name="PivotTable1"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33:AD38"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x="2"/>
        <item h="1" x="3"/>
        <item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5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2740C3-2A19-419E-8979-720775F3198C}" name="Dose 1- Adults"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4:L36" firstHeaderRow="1" firstDataRow="2" firstDataCol="1"/>
  <pivotFields count="8">
    <pivotField axis="axisRow" showAll="0" sortType="descending">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4"/>
            </reference>
          </references>
        </pivotArea>
      </autoSortScope>
    </pivotField>
    <pivotField showAll="0">
      <items count="5">
        <item h="1" x="1"/>
        <item x="3"/>
        <item h="1" x="2"/>
        <item h="1" x="0"/>
        <item t="default"/>
      </items>
    </pivotField>
    <pivotField axis="axisCol" showAll="0">
      <items count="6">
        <item h="1" x="0"/>
        <item h="1" x="1"/>
        <item x="2"/>
        <item h="1" x="3"/>
        <item x="4"/>
        <item t="default"/>
      </items>
    </pivotField>
    <pivotField showAll="0"/>
    <pivotField showAll="0"/>
    <pivotField showAll="0"/>
    <pivotField dataField="1" showAll="0"/>
    <pivotField dragToRow="0" dragToCol="0" dragToPage="0" showAll="0" defaultSubtotal="0"/>
  </pivotFields>
  <rowFields count="1">
    <field x="0"/>
  </rowFields>
  <rowItems count="31">
    <i>
      <x v="248"/>
    </i>
    <i>
      <x v="190"/>
    </i>
    <i>
      <x v="193"/>
    </i>
    <i>
      <x v="192"/>
    </i>
    <i>
      <x v="194"/>
    </i>
    <i>
      <x v="247"/>
    </i>
    <i>
      <x v="344"/>
    </i>
    <i>
      <x v="250"/>
    </i>
    <i>
      <x v="277"/>
    </i>
    <i>
      <x v="274"/>
    </i>
    <i>
      <x v="111"/>
    </i>
    <i>
      <x v="113"/>
    </i>
    <i>
      <x v="278"/>
    </i>
    <i>
      <x v="276"/>
    </i>
    <i>
      <x v="340"/>
    </i>
    <i>
      <x v="252"/>
    </i>
    <i>
      <x v="346"/>
    </i>
    <i>
      <x v="341"/>
    </i>
    <i>
      <x v="251"/>
    </i>
    <i>
      <x v="191"/>
    </i>
    <i>
      <x v="25"/>
    </i>
    <i>
      <x v="197"/>
    </i>
    <i>
      <x v="345"/>
    </i>
    <i>
      <x v="189"/>
    </i>
    <i>
      <x v="157"/>
    </i>
    <i>
      <x v="198"/>
    </i>
    <i>
      <x v="195"/>
    </i>
    <i>
      <x v="117"/>
    </i>
    <i>
      <x v="112"/>
    </i>
    <i>
      <x v="115"/>
    </i>
    <i t="grand">
      <x/>
    </i>
  </rowItems>
  <colFields count="1">
    <field x="2"/>
  </colFields>
  <colItems count="3">
    <i>
      <x v="2"/>
    </i>
    <i>
      <x v="4"/>
    </i>
    <i t="grand">
      <x/>
    </i>
  </colItems>
  <dataFields count="1">
    <dataField name="Sum of percentage1" fld="6" baseField="0" baseItem="0"/>
  </dataFields>
  <formats count="1">
    <format dxfId="59">
      <pivotArea collapsedLevelsAreSubtotals="1" fieldPosition="0">
        <references count="1">
          <reference field="0" count="51">
            <x v="14"/>
            <x v="16"/>
            <x v="17"/>
            <x v="20"/>
            <x v="25"/>
            <x v="31"/>
            <x v="46"/>
            <x v="106"/>
            <x v="109"/>
            <x v="110"/>
            <x v="111"/>
            <x v="112"/>
            <x v="113"/>
            <x v="115"/>
            <x v="117"/>
            <x v="157"/>
            <x v="189"/>
            <x v="190"/>
            <x v="191"/>
            <x v="192"/>
            <x v="193"/>
            <x v="194"/>
            <x v="195"/>
            <x v="197"/>
            <x v="198"/>
            <x v="245"/>
            <x v="247"/>
            <x v="248"/>
            <x v="250"/>
            <x v="251"/>
            <x v="252"/>
            <x v="270"/>
            <x v="274"/>
            <x v="276"/>
            <x v="277"/>
            <x v="278"/>
            <x v="279"/>
            <x v="280"/>
            <x v="296"/>
            <x v="298"/>
            <x v="316"/>
            <x v="324"/>
            <x v="325"/>
            <x v="326"/>
            <x v="340"/>
            <x v="341"/>
            <x v="342"/>
            <x v="343"/>
            <x v="344"/>
            <x v="345"/>
            <x v="346"/>
          </reference>
        </references>
      </pivotArea>
    </format>
  </formats>
  <chartFormats count="2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1"/>
          </reference>
        </references>
      </pivotArea>
    </chartFormat>
    <chartFormat chart="1" format="5"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4" format="0" series="1">
      <pivotArea type="data" outline="0" fieldPosition="0">
        <references count="2">
          <reference field="4294967294" count="1" selected="0">
            <x v="0"/>
          </reference>
          <reference field="2" count="1" selected="0">
            <x v="2"/>
          </reference>
        </references>
      </pivotArea>
    </chartFormat>
    <chartFormat chart="4" format="1" series="1">
      <pivotArea type="data" outline="0" fieldPosition="0">
        <references count="2">
          <reference field="4294967294" count="1" selected="0">
            <x v="0"/>
          </reference>
          <reference field="2" count="1" selected="0">
            <x v="4"/>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4"/>
          </reference>
        </references>
      </pivotArea>
    </chartFormat>
    <chartFormat chart="8" format="4" series="1">
      <pivotArea type="data" outline="0" fieldPosition="0">
        <references count="2">
          <reference field="4294967294" count="1" selected="0">
            <x v="0"/>
          </reference>
          <reference field="2" count="1" selected="0">
            <x v="2"/>
          </reference>
        </references>
      </pivotArea>
    </chartFormat>
    <chartFormat chart="8" format="5" series="1">
      <pivotArea type="data" outline="0" fieldPosition="0">
        <references count="2">
          <reference field="4294967294" count="1" selected="0">
            <x v="0"/>
          </reference>
          <reference field="2" count="1" selected="0">
            <x v="4"/>
          </reference>
        </references>
      </pivotArea>
    </chartFormat>
    <chartFormat chart="9" format="0" series="1">
      <pivotArea type="data" outline="0" fieldPosition="0">
        <references count="2">
          <reference field="4294967294" count="1" selected="0">
            <x v="0"/>
          </reference>
          <reference field="2" count="1" selected="0">
            <x v="2"/>
          </reference>
        </references>
      </pivotArea>
    </chartFormat>
    <chartFormat chart="9" format="1" series="1">
      <pivotArea type="data" outline="0" fieldPosition="0">
        <references count="2">
          <reference field="4294967294" count="1" selected="0">
            <x v="0"/>
          </reference>
          <reference field="2" count="1" selected="0">
            <x v="4"/>
          </reference>
        </references>
      </pivotArea>
    </chartFormat>
    <chartFormat chart="10" format="0" series="1">
      <pivotArea type="data" outline="0" fieldPosition="0">
        <references count="2">
          <reference field="4294967294" count="1" selected="0">
            <x v="0"/>
          </reference>
          <reference field="2" count="1" selected="0">
            <x v="2"/>
          </reference>
        </references>
      </pivotArea>
    </chartFormat>
    <chartFormat chart="10" format="1" series="1">
      <pivotArea type="data" outline="0" fieldPosition="0">
        <references count="2">
          <reference field="4294967294" count="1" selected="0">
            <x v="0"/>
          </reference>
          <reference field="2" count="1" selected="0">
            <x v="4"/>
          </reference>
        </references>
      </pivotArea>
    </chartFormat>
    <chartFormat chart="12" format="4" series="1">
      <pivotArea type="data" outline="0" fieldPosition="0">
        <references count="2">
          <reference field="4294967294" count="1" selected="0">
            <x v="0"/>
          </reference>
          <reference field="2" count="1" selected="0">
            <x v="2"/>
          </reference>
        </references>
      </pivotArea>
    </chartFormat>
    <chartFormat chart="12"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953586F-8450-4C83-820B-01F34776B515}" name="Dose 1 - 0-4"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Z5:AC10"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x="0"/>
        <item h="1" x="1"/>
        <item h="1" x="2"/>
        <item h="1"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60">
      <pivotArea outline="0" collapsedLevelsAreSubtotals="1"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FC27326-B28B-4238-9DF5-CF17B081FC1F}" name="Dose 1- Child"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E57" firstHeaderRow="1" firstDataRow="2" firstDataCol="1"/>
  <pivotFields count="8">
    <pivotField axis="axisRow" showAll="0" sortType="descending">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3"/>
            </reference>
          </references>
        </pivotArea>
      </autoSortScope>
    </pivotField>
    <pivotField showAll="0">
      <items count="5">
        <item x="1"/>
        <item x="3"/>
        <item h="1" x="2"/>
        <item h="1" x="0"/>
        <item t="default"/>
      </items>
    </pivotField>
    <pivotField axis="axisCol" showAll="0">
      <items count="6">
        <item x="0"/>
        <item h="1" x="2"/>
        <item x="3"/>
        <item x="1"/>
        <item h="1" x="4"/>
        <item t="default"/>
      </items>
    </pivotField>
    <pivotField showAll="0"/>
    <pivotField showAll="0"/>
    <pivotField showAll="0"/>
    <pivotField dataField="1" showAll="0"/>
    <pivotField dragToRow="0" dragToCol="0" dragToPage="0" showAll="0" defaultSubtotal="0"/>
  </pivotFields>
  <rowFields count="1">
    <field x="0"/>
  </rowFields>
  <rowItems count="52">
    <i>
      <x v="106"/>
    </i>
    <i>
      <x v="189"/>
    </i>
    <i>
      <x v="110"/>
    </i>
    <i>
      <x v="113"/>
    </i>
    <i>
      <x v="190"/>
    </i>
    <i>
      <x v="111"/>
    </i>
    <i>
      <x v="112"/>
    </i>
    <i>
      <x v="248"/>
    </i>
    <i>
      <x v="198"/>
    </i>
    <i>
      <x v="46"/>
    </i>
    <i>
      <x v="117"/>
    </i>
    <i>
      <x v="109"/>
    </i>
    <i>
      <x v="115"/>
    </i>
    <i>
      <x v="346"/>
    </i>
    <i>
      <x v="195"/>
    </i>
    <i>
      <x v="252"/>
    </i>
    <i>
      <x v="245"/>
    </i>
    <i>
      <x v="194"/>
    </i>
    <i>
      <x v="17"/>
    </i>
    <i>
      <x v="251"/>
    </i>
    <i>
      <x v="341"/>
    </i>
    <i>
      <x v="276"/>
    </i>
    <i>
      <x v="193"/>
    </i>
    <i>
      <x v="191"/>
    </i>
    <i>
      <x v="16"/>
    </i>
    <i>
      <x v="277"/>
    </i>
    <i>
      <x v="197"/>
    </i>
    <i>
      <x v="247"/>
    </i>
    <i>
      <x v="340"/>
    </i>
    <i>
      <x v="25"/>
    </i>
    <i>
      <x v="20"/>
    </i>
    <i>
      <x v="324"/>
    </i>
    <i>
      <x v="274"/>
    </i>
    <i>
      <x v="270"/>
    </i>
    <i>
      <x v="326"/>
    </i>
    <i>
      <x v="345"/>
    </i>
    <i>
      <x v="250"/>
    </i>
    <i>
      <x v="298"/>
    </i>
    <i>
      <x v="157"/>
    </i>
    <i>
      <x v="280"/>
    </i>
    <i>
      <x v="279"/>
    </i>
    <i>
      <x v="325"/>
    </i>
    <i>
      <x v="296"/>
    </i>
    <i>
      <x v="14"/>
    </i>
    <i>
      <x v="278"/>
    </i>
    <i>
      <x v="192"/>
    </i>
    <i>
      <x v="344"/>
    </i>
    <i>
      <x v="342"/>
    </i>
    <i>
      <x v="343"/>
    </i>
    <i>
      <x v="31"/>
    </i>
    <i>
      <x v="316"/>
    </i>
    <i t="grand">
      <x/>
    </i>
  </rowItems>
  <colFields count="1">
    <field x="2"/>
  </colFields>
  <colItems count="4">
    <i>
      <x/>
    </i>
    <i>
      <x v="2"/>
    </i>
    <i>
      <x v="3"/>
    </i>
    <i t="grand">
      <x/>
    </i>
  </colItems>
  <dataFields count="1">
    <dataField name="Sum of percentage1" fld="6" baseField="0" baseItem="0"/>
  </dataFields>
  <formats count="1">
    <format dxfId="61">
      <pivotArea collapsedLevelsAreSubtotals="1" fieldPosition="0">
        <references count="1">
          <reference field="0" count="0"/>
        </references>
      </pivotArea>
    </format>
  </formats>
  <chartFormats count="1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0"/>
          </reference>
        </references>
      </pivotArea>
    </chartFormat>
    <chartFormat chart="1" format="4" series="1">
      <pivotArea type="data" outline="0" fieldPosition="0">
        <references count="2">
          <reference field="4294967294" count="1" selected="0">
            <x v="0"/>
          </reference>
          <reference field="2" count="1" selected="0">
            <x v="3"/>
          </reference>
        </references>
      </pivotArea>
    </chartFormat>
    <chartFormat chart="1" format="5"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2">
          <reference field="4294967294" count="1" selected="0">
            <x v="0"/>
          </reference>
          <reference field="2"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CE4AE37-189B-413C-9712-24E5A3921FF7}" name="Dose 1 - Headline (child)"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4:V9"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x="0"/>
        <item x="1"/>
        <item h="1" x="2"/>
        <item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62">
      <pivotArea outline="0" collapsedLevelsAreSubtotals="1"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A192D24-0115-49F5-A1DF-F205F7C2F072}" name="Dose 1 -18-59"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43:V48"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x="2"/>
        <item h="1"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6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E51FF0D-81DC-4DAA-956D-0CBC3F5E53C4}" name="Dose 1- 60+"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52:V57"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h="1" x="2"/>
        <item h="1" x="3"/>
        <item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6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E2B9A2F-443A-4825-823B-DA306F5373BB}" name="Dose 1- 12-17"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22:V27"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x="1"/>
        <item h="1" x="2"/>
        <item h="1" x="3"/>
        <item h="1"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65">
      <pivotArea outline="0" collapsedLevelsAreSubtotals="1" fieldPosition="0">
        <references count="1">
          <reference field="4294967294" count="1" selected="0">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8CEC427-36FD-4827-B204-77A949703396}" name="Dose 1 - Headlline"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33:V38" firstHeaderRow="0" firstDataRow="1" firstDataCol="1" rowPageCount="1" colPageCount="1"/>
  <pivotFields count="8">
    <pivotField showAll="0"/>
    <pivotField axis="axisRow" showAll="0">
      <items count="5">
        <item x="1"/>
        <item x="3"/>
        <item x="2"/>
        <item x="0"/>
        <item t="default"/>
      </items>
    </pivotField>
    <pivotField axis="axisPage" multipleItemSelectionAllowed="1" showAll="0">
      <items count="6">
        <item h="1" x="0"/>
        <item h="1" x="1"/>
        <item x="2"/>
        <item h="1" x="3"/>
        <item x="4"/>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1" fld="3" baseField="0" baseItem="0"/>
    <dataField name="Sum of pop" fld="4" baseField="0" baseItem="0"/>
    <dataField name="Sum of % of dose 1" fld="7" baseField="0" baseItem="0" numFmtId="9"/>
  </dataFields>
  <formats count="1">
    <format dxfId="6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F53AEB3-7EAC-471A-8D47-DAF3B6851D9B}" name="Dose 2- Child"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56" firstHeaderRow="1" firstDataRow="2" firstDataCol="1"/>
  <pivotFields count="8">
    <pivotField axis="axisRow" showAll="0" sortType="descending">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3"/>
            </reference>
          </references>
        </pivotArea>
      </autoSortScope>
    </pivotField>
    <pivotField showAll="0">
      <items count="5">
        <item x="1"/>
        <item x="3"/>
        <item h="1" x="2"/>
        <item h="1" x="0"/>
        <item t="default"/>
      </items>
    </pivotField>
    <pivotField axis="axisCol" showAll="0">
      <items count="6">
        <item x="4"/>
        <item h="1" x="2"/>
        <item x="3"/>
        <item x="1"/>
        <item h="1" x="0"/>
        <item t="default"/>
      </items>
    </pivotField>
    <pivotField showAll="0"/>
    <pivotField showAll="0"/>
    <pivotField showAll="0"/>
    <pivotField dataField="1" showAll="0"/>
    <pivotField dragToRow="0" dragToCol="0" dragToPage="0" showAll="0" defaultSubtotal="0"/>
  </pivotFields>
  <rowFields count="1">
    <field x="0"/>
  </rowFields>
  <rowItems count="52">
    <i>
      <x v="189"/>
    </i>
    <i>
      <x v="106"/>
    </i>
    <i>
      <x v="110"/>
    </i>
    <i>
      <x v="113"/>
    </i>
    <i>
      <x v="190"/>
    </i>
    <i>
      <x v="46"/>
    </i>
    <i>
      <x v="112"/>
    </i>
    <i>
      <x v="111"/>
    </i>
    <i>
      <x v="117"/>
    </i>
    <i>
      <x v="198"/>
    </i>
    <i>
      <x v="109"/>
    </i>
    <i>
      <x v="115"/>
    </i>
    <i>
      <x v="195"/>
    </i>
    <i>
      <x v="248"/>
    </i>
    <i>
      <x v="252"/>
    </i>
    <i>
      <x v="245"/>
    </i>
    <i>
      <x v="341"/>
    </i>
    <i>
      <x v="251"/>
    </i>
    <i>
      <x v="346"/>
    </i>
    <i>
      <x v="191"/>
    </i>
    <i>
      <x v="194"/>
    </i>
    <i>
      <x v="277"/>
    </i>
    <i>
      <x v="197"/>
    </i>
    <i>
      <x v="193"/>
    </i>
    <i>
      <x v="16"/>
    </i>
    <i>
      <x v="340"/>
    </i>
    <i>
      <x v="17"/>
    </i>
    <i>
      <x v="247"/>
    </i>
    <i>
      <x v="276"/>
    </i>
    <i>
      <x v="25"/>
    </i>
    <i>
      <x v="270"/>
    </i>
    <i>
      <x v="324"/>
    </i>
    <i>
      <x v="280"/>
    </i>
    <i>
      <x v="274"/>
    </i>
    <i>
      <x v="326"/>
    </i>
    <i>
      <x v="298"/>
    </i>
    <i>
      <x v="279"/>
    </i>
    <i>
      <x v="157"/>
    </i>
    <i>
      <x v="250"/>
    </i>
    <i>
      <x v="345"/>
    </i>
    <i>
      <x v="296"/>
    </i>
    <i>
      <x v="192"/>
    </i>
    <i>
      <x v="325"/>
    </i>
    <i>
      <x v="344"/>
    </i>
    <i>
      <x v="20"/>
    </i>
    <i>
      <x v="342"/>
    </i>
    <i>
      <x v="278"/>
    </i>
    <i>
      <x v="14"/>
    </i>
    <i>
      <x v="343"/>
    </i>
    <i>
      <x v="31"/>
    </i>
    <i>
      <x v="316"/>
    </i>
    <i t="grand">
      <x/>
    </i>
  </rowItems>
  <colFields count="1">
    <field x="2"/>
  </colFields>
  <colItems count="4">
    <i>
      <x/>
    </i>
    <i>
      <x v="2"/>
    </i>
    <i>
      <x v="3"/>
    </i>
    <i t="grand">
      <x/>
    </i>
  </colItems>
  <dataFields count="1">
    <dataField name="Sum of percentage2" fld="6" baseField="0" baseItem="0"/>
  </dataFields>
  <formats count="12">
    <format dxfId="37">
      <pivotArea collapsedLevelsAreSubtotals="1" fieldPosition="0">
        <references count="2">
          <reference field="0" count="0"/>
          <reference field="2" count="0" selected="0"/>
        </references>
      </pivotArea>
    </format>
    <format dxfId="3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3">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2">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1">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0">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9">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8">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7">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6">
      <pivotArea dataOnly="0" labelOnly="1" fieldPosition="0">
        <references count="1">
          <reference field="0" count="23">
            <x v="500"/>
            <x v="501"/>
            <x v="502"/>
            <x v="503"/>
            <x v="504"/>
            <x v="505"/>
            <x v="506"/>
            <x v="507"/>
            <x v="508"/>
            <x v="509"/>
            <x v="510"/>
            <x v="511"/>
            <x v="512"/>
            <x v="513"/>
            <x v="514"/>
            <x v="515"/>
            <x v="516"/>
            <x v="517"/>
            <x v="518"/>
            <x v="519"/>
            <x v="520"/>
            <x v="521"/>
            <x v="522"/>
          </reference>
        </references>
      </pivotArea>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5C93B8B-0538-40A0-A931-E492B22D9204}" name="Dose 2 - 12-17"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32:Y37"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x="1"/>
        <item h="1"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38">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4770304-DF89-4F80-8327-CD05AB49D254}" name="Dose 2 - Child"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4:Y9"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x="4"/>
        <item x="1"/>
        <item h="1" x="2"/>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39">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EA736C9-E421-45AC-8466-7584C55C7927}" name="PivotTable15"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13:AF18"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h="1" x="1"/>
        <item h="1" x="2"/>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4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9367B8A-4C54-407A-8702-C738361DC388}" name="Dose 2 - 5-11"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23:Y28"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h="1" x="1"/>
        <item h="1" x="2"/>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41">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0146790-B17E-45F2-9EE3-74B92161C0B3}" name="PivotTable16"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22:AF27"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h="1" x="1"/>
        <item x="2"/>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4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6211BF5-7BA6-4AF8-ADCF-0C191139BFAE}" name="Dose 2- adult"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0:K83" firstHeaderRow="1" firstDataRow="2" firstDataCol="1"/>
  <pivotFields count="8">
    <pivotField axis="axisRow" showAll="0" sortType="descending">
      <items count="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4"/>
            </reference>
          </references>
        </pivotArea>
      </autoSortScope>
    </pivotField>
    <pivotField showAll="0">
      <items count="5">
        <item x="1"/>
        <item x="3"/>
        <item h="1" x="2"/>
        <item h="1" x="0"/>
        <item t="default"/>
      </items>
    </pivotField>
    <pivotField axis="axisCol" showAll="0">
      <items count="6">
        <item h="1" x="4"/>
        <item h="1" x="1"/>
        <item x="2"/>
        <item h="1" x="3"/>
        <item x="0"/>
        <item t="default"/>
      </items>
    </pivotField>
    <pivotField showAll="0"/>
    <pivotField showAll="0"/>
    <pivotField showAll="0"/>
    <pivotField dataField="1" showAll="0"/>
    <pivotField dragToRow="0" dragToCol="0" dragToPage="0" showAll="0" defaultSubtotal="0"/>
  </pivotFields>
  <rowFields count="1">
    <field x="0"/>
  </rowFields>
  <rowItems count="52">
    <i>
      <x v="316"/>
    </i>
    <i>
      <x v="16"/>
    </i>
    <i>
      <x v="17"/>
    </i>
    <i>
      <x v="190"/>
    </i>
    <i>
      <x v="324"/>
    </i>
    <i>
      <x v="31"/>
    </i>
    <i>
      <x v="20"/>
    </i>
    <i>
      <x v="248"/>
    </i>
    <i>
      <x v="193"/>
    </i>
    <i>
      <x v="192"/>
    </i>
    <i>
      <x v="194"/>
    </i>
    <i>
      <x v="247"/>
    </i>
    <i>
      <x v="344"/>
    </i>
    <i>
      <x v="111"/>
    </i>
    <i>
      <x v="250"/>
    </i>
    <i>
      <x v="113"/>
    </i>
    <i>
      <x v="343"/>
    </i>
    <i>
      <x v="277"/>
    </i>
    <i>
      <x v="274"/>
    </i>
    <i>
      <x v="14"/>
    </i>
    <i>
      <x v="279"/>
    </i>
    <i>
      <x v="110"/>
    </i>
    <i>
      <x v="278"/>
    </i>
    <i>
      <x v="340"/>
    </i>
    <i>
      <x v="276"/>
    </i>
    <i>
      <x v="191"/>
    </i>
    <i>
      <x v="341"/>
    </i>
    <i>
      <x v="251"/>
    </i>
    <i>
      <x v="346"/>
    </i>
    <i>
      <x v="252"/>
    </i>
    <i>
      <x v="197"/>
    </i>
    <i>
      <x v="245"/>
    </i>
    <i>
      <x v="296"/>
    </i>
    <i>
      <x v="270"/>
    </i>
    <i>
      <x v="25"/>
    </i>
    <i>
      <x v="342"/>
    </i>
    <i>
      <x v="345"/>
    </i>
    <i>
      <x v="189"/>
    </i>
    <i>
      <x v="198"/>
    </i>
    <i>
      <x v="280"/>
    </i>
    <i>
      <x v="157"/>
    </i>
    <i>
      <x v="195"/>
    </i>
    <i>
      <x v="325"/>
    </i>
    <i>
      <x v="298"/>
    </i>
    <i>
      <x v="326"/>
    </i>
    <i>
      <x v="46"/>
    </i>
    <i>
      <x v="106"/>
    </i>
    <i>
      <x v="117"/>
    </i>
    <i>
      <x v="112"/>
    </i>
    <i>
      <x v="109"/>
    </i>
    <i>
      <x v="115"/>
    </i>
    <i t="grand">
      <x/>
    </i>
  </rowItems>
  <colFields count="1">
    <field x="2"/>
  </colFields>
  <colItems count="3">
    <i>
      <x v="2"/>
    </i>
    <i>
      <x v="4"/>
    </i>
    <i t="grand">
      <x/>
    </i>
  </colItems>
  <dataFields count="1">
    <dataField name="Sum of percentage2" fld="6" baseField="0" baseItem="0"/>
  </dataFields>
  <formats count="12">
    <format dxfId="54">
      <pivotArea collapsedLevelsAreSubtotals="1" fieldPosition="0">
        <references count="2">
          <reference field="0" count="0"/>
          <reference field="2" count="0" selected="0"/>
        </references>
      </pivotArea>
    </format>
    <format dxfId="5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0">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9">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8">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7">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6">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5">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4">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3">
      <pivotArea dataOnly="0" labelOnly="1" fieldPosition="0">
        <references count="1">
          <reference field="0" count="23">
            <x v="500"/>
            <x v="501"/>
            <x v="502"/>
            <x v="503"/>
            <x v="504"/>
            <x v="505"/>
            <x v="506"/>
            <x v="507"/>
            <x v="508"/>
            <x v="509"/>
            <x v="510"/>
            <x v="511"/>
            <x v="512"/>
            <x v="513"/>
            <x v="514"/>
            <x v="515"/>
            <x v="516"/>
            <x v="517"/>
            <x v="518"/>
            <x v="519"/>
            <x v="520"/>
            <x v="521"/>
            <x v="522"/>
          </reference>
        </references>
      </pivotArea>
    </format>
  </format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3" format="0" series="1">
      <pivotArea type="data" outline="0" fieldPosition="0">
        <references count="2">
          <reference field="4294967294" count="1" selected="0">
            <x v="0"/>
          </reference>
          <reference field="2" count="1" selected="0">
            <x v="2"/>
          </reference>
        </references>
      </pivotArea>
    </chartFormat>
    <chartFormat chart="3" format="1" series="1">
      <pivotArea type="data" outline="0" fieldPosition="0">
        <references count="2">
          <reference field="4294967294" count="1" selected="0">
            <x v="0"/>
          </reference>
          <reference field="2" count="1" selected="0">
            <x v="4"/>
          </reference>
        </references>
      </pivotArea>
    </chartFormat>
    <chartFormat chart="7" format="4" series="1">
      <pivotArea type="data" outline="0" fieldPosition="0">
        <references count="2">
          <reference field="4294967294" count="1" selected="0">
            <x v="0"/>
          </reference>
          <reference field="2" count="1" selected="0">
            <x v="2"/>
          </reference>
        </references>
      </pivotArea>
    </chartFormat>
    <chartFormat chart="7"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E7F1A4A-438B-416C-BFCF-356DFBEB2D17}" name="Dose 2 - 0-4"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V13:Y18"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x="4"/>
        <item h="1" x="1"/>
        <item h="1"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children" fld="7" baseField="0" baseItem="0" numFmtId="9"/>
  </dataFields>
  <formats count="1">
    <format dxfId="55">
      <pivotArea outline="0" collapsedLevelsAreSubtotals="1" fieldPosition="0">
        <references count="1">
          <reference field="4294967294" count="1" selected="0">
            <x v="2"/>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4EEEE3A-9327-4F53-B22C-C460D5645065}" name="Dose 2 - 18-59"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4:AF9" firstHeaderRow="0" firstDataRow="1" firstDataCol="1" rowPageCount="1" colPageCount="1"/>
  <pivotFields count="8">
    <pivotField showAll="0"/>
    <pivotField axis="axisRow" multipleItemSelectionAllowed="1" showAll="0">
      <items count="5">
        <item x="1"/>
        <item x="3"/>
        <item x="2"/>
        <item x="0"/>
        <item t="default"/>
      </items>
    </pivotField>
    <pivotField axis="axisPage" multipleItemSelectionAllowed="1" showAll="0">
      <items count="6">
        <item h="1" x="4"/>
        <item h="1" x="1"/>
        <item x="2"/>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2" fld="3" baseField="0" baseItem="0"/>
    <dataField name="Sum of pop" fld="4" baseField="0" baseItem="0"/>
    <dataField name="Sum of % dose 2 adult" fld="7" baseField="0" baseItem="0" numFmtId="9"/>
  </dataFields>
  <formats count="1">
    <format dxfId="5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C67C2E8-CD9B-4BA8-8785-7044EFB9690D}" name="Dose 3 - 12-17"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23:Z28"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x="2"/>
        <item h="1" x="1"/>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18">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FFF843E-9ACC-4BD3-9E57-7186181FAC42}" name="Dose 3 - headline adult"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33:Z38"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h="1" x="2"/>
        <item x="1"/>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19">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8D9F543-D628-4A29-91A7-E44F8D9F3EE3}" name="PivotTable11"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14:Z19"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h="1" x="2"/>
        <item h="1" x="1"/>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20">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5F25867C-3550-4A06-8628-D95C7F438ED7}" name="Dose 3 - adult'"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R3:U56" firstHeaderRow="1" firstDataRow="2" firstDataCol="1"/>
  <pivotFields count="8">
    <pivotField axis="axisRow" showAll="0" sortType="descending">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4"/>
            </reference>
          </references>
        </pivotArea>
      </autoSortScope>
    </pivotField>
    <pivotField showAll="0">
      <items count="5">
        <item x="0"/>
        <item x="1"/>
        <item h="1" x="2"/>
        <item h="1" x="3"/>
        <item t="default"/>
      </items>
    </pivotField>
    <pivotField axis="axisCol" showAll="0">
      <items count="6">
        <item h="1" x="4"/>
        <item h="1" x="2"/>
        <item x="1"/>
        <item h="1" x="3"/>
        <item x="0"/>
        <item t="default"/>
      </items>
    </pivotField>
    <pivotField showAll="0"/>
    <pivotField showAll="0"/>
    <pivotField showAll="0"/>
    <pivotField dataField="1" showAll="0"/>
    <pivotField dragToRow="0" dragToCol="0" dragToPage="0" showAll="0" defaultSubtotal="0"/>
  </pivotFields>
  <rowFields count="1">
    <field x="0"/>
  </rowFields>
  <rowItems count="52">
    <i>
      <x v="316"/>
    </i>
    <i>
      <x v="16"/>
    </i>
    <i>
      <x v="31"/>
    </i>
    <i>
      <x v="20"/>
    </i>
    <i>
      <x v="17"/>
    </i>
    <i>
      <x v="113"/>
    </i>
    <i>
      <x v="111"/>
    </i>
    <i>
      <x v="14"/>
    </i>
    <i>
      <x v="110"/>
    </i>
    <i>
      <x v="279"/>
    </i>
    <i>
      <x v="25"/>
    </i>
    <i>
      <x v="46"/>
    </i>
    <i>
      <x v="247"/>
    </i>
    <i>
      <x v="252"/>
    </i>
    <i>
      <x v="343"/>
    </i>
    <i>
      <x v="280"/>
    </i>
    <i>
      <x v="296"/>
    </i>
    <i>
      <x v="270"/>
    </i>
    <i>
      <x v="298"/>
    </i>
    <i>
      <x v="248"/>
    </i>
    <i>
      <x v="324"/>
    </i>
    <i>
      <x v="344"/>
    </i>
    <i>
      <x v="191"/>
    </i>
    <i>
      <x v="194"/>
    </i>
    <i>
      <x v="192"/>
    </i>
    <i>
      <x v="250"/>
    </i>
    <i>
      <x v="197"/>
    </i>
    <i>
      <x v="251"/>
    </i>
    <i>
      <x v="245"/>
    </i>
    <i>
      <x v="274"/>
    </i>
    <i>
      <x v="109"/>
    </i>
    <i>
      <x v="193"/>
    </i>
    <i>
      <x v="277"/>
    </i>
    <i>
      <x v="112"/>
    </i>
    <i>
      <x v="115"/>
    </i>
    <i>
      <x v="276"/>
    </i>
    <i>
      <x v="342"/>
    </i>
    <i>
      <x v="340"/>
    </i>
    <i>
      <x v="346"/>
    </i>
    <i>
      <x v="341"/>
    </i>
    <i>
      <x v="106"/>
    </i>
    <i>
      <x v="278"/>
    </i>
    <i>
      <x v="326"/>
    </i>
    <i>
      <x v="117"/>
    </i>
    <i>
      <x v="325"/>
    </i>
    <i>
      <x v="190"/>
    </i>
    <i>
      <x v="195"/>
    </i>
    <i>
      <x v="345"/>
    </i>
    <i>
      <x v="198"/>
    </i>
    <i>
      <x v="157"/>
    </i>
    <i>
      <x v="189"/>
    </i>
    <i t="grand">
      <x/>
    </i>
  </rowItems>
  <colFields count="1">
    <field x="2"/>
  </colFields>
  <colItems count="3">
    <i>
      <x v="2"/>
    </i>
    <i>
      <x v="4"/>
    </i>
    <i t="grand">
      <x/>
    </i>
  </colItems>
  <dataFields count="1">
    <dataField name="Sum of percentage3" fld="6" baseField="0" baseItem="0"/>
  </dataFields>
  <formats count="1">
    <format dxfId="21">
      <pivotArea collapsedLevelsAreSubtotals="1" fieldPosition="0">
        <references count="2">
          <reference field="0" count="0"/>
          <reference field="2" count="0" selected="0"/>
        </references>
      </pivotArea>
    </format>
  </format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1" format="0" series="1">
      <pivotArea type="data" outline="0" fieldPosition="0">
        <references count="2">
          <reference field="4294967294" count="1" selected="0">
            <x v="0"/>
          </reference>
          <reference field="2" count="1" selected="0">
            <x v="2"/>
          </reference>
        </references>
      </pivotArea>
    </chartFormat>
    <chartFormat chart="1" format="1" series="1">
      <pivotArea type="data" outline="0" fieldPosition="0">
        <references count="2">
          <reference field="4294967294" count="1" selected="0">
            <x v="0"/>
          </reference>
          <reference field="2" count="1" selected="0">
            <x v="4"/>
          </reference>
        </references>
      </pivotArea>
    </chartFormat>
    <chartFormat chart="3" format="4" series="1">
      <pivotArea type="data" outline="0" fieldPosition="0">
        <references count="2">
          <reference field="4294967294" count="1" selected="0">
            <x v="0"/>
          </reference>
          <reference field="2" count="1" selected="0">
            <x v="2"/>
          </reference>
        </references>
      </pivotArea>
    </chartFormat>
    <chartFormat chart="3"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9B05B887-9AB7-4EFA-B12C-5FE5F1F7110B}" name="Dose 3 - headline"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4:Z9"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x="4"/>
        <item x="2"/>
        <item h="1" x="1"/>
        <item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child" fld="7" baseField="0" baseItem="0"/>
  </dataFields>
  <formats count="1">
    <format dxfId="22">
      <pivotArea collapsedLevelsAreSubtotals="1" fieldPosition="0">
        <references count="2">
          <reference field="4294967294" count="1" selected="0">
            <x v="2"/>
          </reference>
          <reference field="1" count="0"/>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FC37083-1941-4A4C-825F-7361FF9E4D04}" name="Dose 3 - 60+"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52:Z57"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h="1" x="2"/>
        <item h="1" x="1"/>
        <item h="1" x="3"/>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2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5A76654-7939-4971-B8E0-BACE7ECBDACC}" name="Dose 3- Child"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56" firstHeaderRow="1" firstDataRow="2" firstDataCol="1"/>
  <pivotFields count="8">
    <pivotField axis="axisRow" showAll="0" sortType="descending">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1"/>
            </reference>
          </references>
        </pivotArea>
      </autoSortScope>
    </pivotField>
    <pivotField showAll="0">
      <items count="5">
        <item x="0"/>
        <item x="1"/>
        <item h="1" x="2"/>
        <item h="1" x="3"/>
        <item t="default"/>
      </items>
    </pivotField>
    <pivotField axis="axisCol" showAll="0">
      <items count="6">
        <item x="4"/>
        <item x="2"/>
        <item h="1" x="1"/>
        <item x="3"/>
        <item h="1" x="0"/>
        <item t="default"/>
      </items>
    </pivotField>
    <pivotField showAll="0"/>
    <pivotField showAll="0"/>
    <pivotField showAll="0"/>
    <pivotField dataField="1" showAll="0"/>
    <pivotField dragToRow="0" dragToCol="0" dragToPage="0" showAll="0" defaultSubtotal="0"/>
  </pivotFields>
  <rowFields count="1">
    <field x="0"/>
  </rowFields>
  <rowItems count="52">
    <i>
      <x v="46"/>
    </i>
    <i>
      <x v="110"/>
    </i>
    <i>
      <x v="113"/>
    </i>
    <i>
      <x v="25"/>
    </i>
    <i>
      <x v="280"/>
    </i>
    <i>
      <x v="252"/>
    </i>
    <i>
      <x v="109"/>
    </i>
    <i>
      <x v="296"/>
    </i>
    <i>
      <x v="16"/>
    </i>
    <i>
      <x v="14"/>
    </i>
    <i>
      <x v="270"/>
    </i>
    <i>
      <x v="111"/>
    </i>
    <i>
      <x v="20"/>
    </i>
    <i>
      <x v="106"/>
    </i>
    <i>
      <x v="112"/>
    </i>
    <i>
      <x v="298"/>
    </i>
    <i>
      <x v="247"/>
    </i>
    <i>
      <x v="115"/>
    </i>
    <i>
      <x v="251"/>
    </i>
    <i>
      <x v="31"/>
    </i>
    <i>
      <x v="279"/>
    </i>
    <i>
      <x v="117"/>
    </i>
    <i>
      <x v="17"/>
    </i>
    <i>
      <x v="197"/>
    </i>
    <i>
      <x v="326"/>
    </i>
    <i>
      <x v="276"/>
    </i>
    <i>
      <x v="194"/>
    </i>
    <i>
      <x v="191"/>
    </i>
    <i>
      <x v="198"/>
    </i>
    <i>
      <x v="316"/>
    </i>
    <i>
      <x v="277"/>
    </i>
    <i>
      <x v="245"/>
    </i>
    <i>
      <x v="274"/>
    </i>
    <i>
      <x v="195"/>
    </i>
    <i>
      <x v="248"/>
    </i>
    <i>
      <x v="324"/>
    </i>
    <i>
      <x v="341"/>
    </i>
    <i>
      <x v="346"/>
    </i>
    <i>
      <x v="193"/>
    </i>
    <i>
      <x v="344"/>
    </i>
    <i>
      <x v="340"/>
    </i>
    <i>
      <x v="189"/>
    </i>
    <i>
      <x v="250"/>
    </i>
    <i>
      <x v="192"/>
    </i>
    <i>
      <x v="343"/>
    </i>
    <i>
      <x v="278"/>
    </i>
    <i>
      <x v="342"/>
    </i>
    <i>
      <x v="325"/>
    </i>
    <i>
      <x v="190"/>
    </i>
    <i>
      <x v="345"/>
    </i>
    <i>
      <x v="157"/>
    </i>
    <i t="grand">
      <x/>
    </i>
  </rowItems>
  <colFields count="1">
    <field x="2"/>
  </colFields>
  <colItems count="4">
    <i>
      <x/>
    </i>
    <i>
      <x v="1"/>
    </i>
    <i>
      <x v="3"/>
    </i>
    <i t="grand">
      <x/>
    </i>
  </colItems>
  <dataFields count="1">
    <dataField name="Sum of percentage3" fld="6" baseField="0" baseItem="0"/>
  </dataFields>
  <formats count="1">
    <format dxfId="24">
      <pivotArea collapsedLevelsAreSubtotals="1" fieldPosition="0">
        <references count="2">
          <reference field="0" count="0"/>
          <reference field="2" count="0" selected="0"/>
        </references>
      </pivotArea>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6941AB61-6679-4312-AAC5-47BDFE740AF6}" name="Dose 3 - 18-59" cacheId="1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W43:Z48"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4"/>
        <item h="1" x="2"/>
        <item x="1"/>
        <item h="1" x="3"/>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dose3" fld="3" baseField="0" baseItem="0"/>
    <dataField name="Sum of pop" fld="4" baseField="0" baseItem="0"/>
    <dataField name="Sum of % dose 3 adult" fld="7" baseField="0" baseItem="0" numFmtId="9"/>
  </dataFields>
  <formats count="1">
    <format dxfId="2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AD507655-B25C-4704-8876-6A85A8EE2633}" name="Dose 4- Headline (adult)"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26:L31"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3"/>
        <item h="1" x="2"/>
        <item x="1"/>
        <item h="1" x="4"/>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1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6CDFA24D-42FE-4588-9828-051A06D4F1A8}" name="Table - adults"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56" firstHeaderRow="1" firstDataRow="2" firstDataCol="1"/>
  <pivotFields count="8">
    <pivotField axis="axisRow" showAll="0" sortType="descending">
      <items count="524">
        <item x="96"/>
        <item x="97"/>
        <item x="98"/>
        <item x="99"/>
        <item x="100"/>
        <item x="101"/>
        <item x="102"/>
        <item x="103"/>
        <item x="104"/>
        <item x="105"/>
        <item x="106"/>
        <item x="107"/>
        <item x="108"/>
        <item x="109"/>
        <item x="0"/>
        <item x="110"/>
        <item x="1"/>
        <item x="2"/>
        <item x="111"/>
        <item x="112"/>
        <item x="3"/>
        <item x="113"/>
        <item x="114"/>
        <item x="115"/>
        <item x="51"/>
        <item x="21"/>
        <item x="116"/>
        <item x="117"/>
        <item x="118"/>
        <item x="119"/>
        <item x="120"/>
        <item x="4"/>
        <item x="121"/>
        <item x="122"/>
        <item x="123"/>
        <item x="124"/>
        <item x="125"/>
        <item x="126"/>
        <item x="127"/>
        <item x="128"/>
        <item x="129"/>
        <item x="130"/>
        <item x="131"/>
        <item x="132"/>
        <item x="133"/>
        <item x="134"/>
        <item x="5"/>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52"/>
        <item x="178"/>
        <item x="179"/>
        <item x="180"/>
        <item x="181"/>
        <item x="182"/>
        <item x="183"/>
        <item x="184"/>
        <item x="185"/>
        <item x="186"/>
        <item x="187"/>
        <item x="188"/>
        <item x="189"/>
        <item x="190"/>
        <item x="191"/>
        <item x="192"/>
        <item x="6"/>
        <item x="193"/>
        <item x="194"/>
        <item x="7"/>
        <item x="8"/>
        <item x="22"/>
        <item x="23"/>
        <item x="24"/>
        <item x="195"/>
        <item x="25"/>
        <item x="196"/>
        <item x="26"/>
        <item x="197"/>
        <item x="198"/>
        <item x="199"/>
        <item x="200"/>
        <item x="201"/>
        <item x="202"/>
        <item x="203"/>
        <item x="204"/>
        <item x="205"/>
        <item x="206"/>
        <item x="207"/>
        <item x="208"/>
        <item x="209"/>
        <item x="210"/>
        <item x="211"/>
        <item x="212"/>
        <item x="213"/>
        <item x="53"/>
        <item x="54"/>
        <item x="55"/>
        <item x="56"/>
        <item x="214"/>
        <item x="215"/>
        <item x="216"/>
        <item x="217"/>
        <item x="218"/>
        <item x="57"/>
        <item x="219"/>
        <item x="220"/>
        <item x="221"/>
        <item x="58"/>
        <item x="59"/>
        <item x="60"/>
        <item x="61"/>
        <item x="222"/>
        <item x="223"/>
        <item x="224"/>
        <item x="225"/>
        <item x="226"/>
        <item x="27"/>
        <item x="227"/>
        <item x="228"/>
        <item x="62"/>
        <item x="229"/>
        <item x="63"/>
        <item x="230"/>
        <item x="64"/>
        <item x="65"/>
        <item x="231"/>
        <item x="232"/>
        <item x="233"/>
        <item x="234"/>
        <item x="66"/>
        <item x="67"/>
        <item x="68"/>
        <item x="69"/>
        <item x="70"/>
        <item x="235"/>
        <item x="236"/>
        <item x="71"/>
        <item x="72"/>
        <item x="73"/>
        <item x="74"/>
        <item x="237"/>
        <item x="238"/>
        <item x="75"/>
        <item x="239"/>
        <item x="240"/>
        <item x="241"/>
        <item x="242"/>
        <item x="243"/>
        <item x="28"/>
        <item x="29"/>
        <item x="30"/>
        <item x="31"/>
        <item x="32"/>
        <item x="33"/>
        <item x="34"/>
        <item x="76"/>
        <item x="35"/>
        <item x="36"/>
        <item x="244"/>
        <item x="77"/>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9"/>
        <item x="78"/>
        <item x="37"/>
        <item x="38"/>
        <item x="79"/>
        <item x="39"/>
        <item x="40"/>
        <item x="41"/>
        <item x="80"/>
        <item x="81"/>
        <item x="82"/>
        <item x="83"/>
        <item x="84"/>
        <item x="85"/>
        <item x="86"/>
        <item x="87"/>
        <item x="289"/>
        <item x="290"/>
        <item x="291"/>
        <item x="292"/>
        <item x="293"/>
        <item x="294"/>
        <item x="295"/>
        <item x="296"/>
        <item x="297"/>
        <item x="10"/>
        <item x="298"/>
        <item x="88"/>
        <item x="94"/>
        <item x="42"/>
        <item x="95"/>
        <item x="43"/>
        <item x="44"/>
        <item x="45"/>
        <item x="11"/>
        <item x="12"/>
        <item x="299"/>
        <item x="300"/>
        <item x="301"/>
        <item x="89"/>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350"/>
        <item x="46"/>
        <item x="47"/>
        <item x="19"/>
        <item x="20"/>
        <item x="48"/>
        <item x="49"/>
        <item x="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90"/>
        <item x="91"/>
        <item x="457"/>
        <item x="92"/>
        <item x="93"/>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t="default"/>
      </items>
      <autoSortScope>
        <pivotArea dataOnly="0" outline="0" fieldPosition="0">
          <references count="2">
            <reference field="4294967294" count="1" selected="0">
              <x v="0"/>
            </reference>
            <reference field="2" count="1" selected="0">
              <x v="4"/>
            </reference>
          </references>
        </pivotArea>
      </autoSortScope>
    </pivotField>
    <pivotField showAll="0">
      <items count="5">
        <item x="0"/>
        <item x="1"/>
        <item h="1" x="2"/>
        <item h="1" x="3"/>
        <item t="default"/>
      </items>
    </pivotField>
    <pivotField axis="axisCol" multipleItemSelectionAllowed="1" showAll="0">
      <items count="6">
        <item h="1" x="3"/>
        <item h="1" x="2"/>
        <item x="1"/>
        <item h="1" x="4"/>
        <item x="0"/>
        <item t="default"/>
      </items>
    </pivotField>
    <pivotField showAll="0"/>
    <pivotField showAll="0"/>
    <pivotField showAll="0"/>
    <pivotField dataField="1" showAll="0"/>
    <pivotField dragToRow="0" dragToCol="0" dragToPage="0" showAll="0" defaultSubtotal="0"/>
  </pivotFields>
  <rowFields count="1">
    <field x="0"/>
  </rowFields>
  <rowItems count="52">
    <i>
      <x v="16"/>
    </i>
    <i>
      <x v="20"/>
    </i>
    <i>
      <x v="31"/>
    </i>
    <i>
      <x v="46"/>
    </i>
    <i>
      <x v="17"/>
    </i>
    <i>
      <x v="25"/>
    </i>
    <i>
      <x v="14"/>
    </i>
    <i>
      <x v="298"/>
    </i>
    <i>
      <x v="316"/>
    </i>
    <i>
      <x v="113"/>
    </i>
    <i>
      <x v="111"/>
    </i>
    <i>
      <x v="110"/>
    </i>
    <i>
      <x v="279"/>
    </i>
    <i>
      <x v="296"/>
    </i>
    <i>
      <x v="280"/>
    </i>
    <i>
      <x v="270"/>
    </i>
    <i>
      <x v="247"/>
    </i>
    <i>
      <x v="343"/>
    </i>
    <i>
      <x v="109"/>
    </i>
    <i>
      <x v="252"/>
    </i>
    <i>
      <x v="344"/>
    </i>
    <i>
      <x v="194"/>
    </i>
    <i>
      <x v="191"/>
    </i>
    <i>
      <x v="115"/>
    </i>
    <i>
      <x v="248"/>
    </i>
    <i>
      <x v="197"/>
    </i>
    <i>
      <x v="192"/>
    </i>
    <i>
      <x v="250"/>
    </i>
    <i>
      <x v="251"/>
    </i>
    <i>
      <x v="112"/>
    </i>
    <i>
      <x v="245"/>
    </i>
    <i>
      <x v="193"/>
    </i>
    <i>
      <x v="342"/>
    </i>
    <i>
      <x v="106"/>
    </i>
    <i>
      <x v="324"/>
    </i>
    <i>
      <x v="326"/>
    </i>
    <i>
      <x v="346"/>
    </i>
    <i>
      <x v="274"/>
    </i>
    <i>
      <x v="117"/>
    </i>
    <i>
      <x v="325"/>
    </i>
    <i>
      <x v="277"/>
    </i>
    <i>
      <x v="341"/>
    </i>
    <i>
      <x v="195"/>
    </i>
    <i>
      <x v="276"/>
    </i>
    <i>
      <x v="345"/>
    </i>
    <i>
      <x v="340"/>
    </i>
    <i>
      <x v="278"/>
    </i>
    <i>
      <x v="190"/>
    </i>
    <i>
      <x v="157"/>
    </i>
    <i>
      <x v="198"/>
    </i>
    <i>
      <x v="189"/>
    </i>
    <i t="grand">
      <x/>
    </i>
  </rowItems>
  <colFields count="1">
    <field x="2"/>
  </colFields>
  <colItems count="3">
    <i>
      <x v="2"/>
    </i>
    <i>
      <x v="4"/>
    </i>
    <i t="grand">
      <x/>
    </i>
  </colItems>
  <dataFields count="1">
    <dataField name="Sum of percentage4" fld="6" baseField="0" baseItem="0"/>
  </dataFields>
  <formats count="1">
    <format dxfId="15">
      <pivotArea collapsedLevelsAreSubtotals="1" fieldPosition="0">
        <references count="2">
          <reference field="0" count="0"/>
          <reference field="2" count="0" selected="0"/>
        </references>
      </pivotArea>
    </format>
  </formats>
  <chartFormats count="6">
    <chartFormat chart="0" format="0" series="1">
      <pivotArea type="data" outline="0" fieldPosition="0">
        <references count="2">
          <reference field="4294967294" count="1" selected="0">
            <x v="0"/>
          </reference>
          <reference field="2" count="1" selected="0">
            <x v="2"/>
          </reference>
        </references>
      </pivotArea>
    </chartFormat>
    <chartFormat chart="0" format="1" series="1">
      <pivotArea type="data" outline="0" fieldPosition="0">
        <references count="2">
          <reference field="4294967294" count="1" selected="0">
            <x v="0"/>
          </reference>
          <reference field="2" count="1" selected="0">
            <x v="4"/>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4"/>
          </reference>
        </references>
      </pivotArea>
    </chartFormat>
    <chartFormat chart="2" format="4" series="1">
      <pivotArea type="data" outline="0" fieldPosition="0">
        <references count="2">
          <reference field="4294967294" count="1" selected="0">
            <x v="0"/>
          </reference>
          <reference field="2" count="1" selected="0">
            <x v="2"/>
          </reference>
        </references>
      </pivotArea>
    </chartFormat>
    <chartFormat chart="2" format="5"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F46BCEF-CBA9-4243-907F-EE5CA63BB290}" name="Dose 4 - 60+"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44:L49"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3"/>
        <item h="1" x="2"/>
        <item h="1" x="1"/>
        <item h="1" x="4"/>
        <item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1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A46CF7E7-FD07-4241-93CC-8FC6419D099E}" name="Dose 4 - 18-59" cacheId="1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35:L40" firstHeaderRow="0" firstDataRow="1" firstDataCol="1" rowPageCount="1" colPageCount="1"/>
  <pivotFields count="8">
    <pivotField showAll="0"/>
    <pivotField axis="axisRow" showAll="0">
      <items count="5">
        <item x="0"/>
        <item x="1"/>
        <item x="2"/>
        <item x="3"/>
        <item t="default"/>
      </items>
    </pivotField>
    <pivotField axis="axisPage" multipleItemSelectionAllowed="1" showAll="0">
      <items count="6">
        <item h="1" x="3"/>
        <item h="1" x="2"/>
        <item x="1"/>
        <item h="1" x="4"/>
        <item h="1" x="0"/>
        <item t="default"/>
      </items>
    </pivotField>
    <pivotField dataField="1" showAll="0"/>
    <pivotField dataField="1" showAll="0"/>
    <pivotField showAll="0"/>
    <pivotField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pageFields count="1">
    <pageField fld="2" hier="-1"/>
  </pageFields>
  <dataFields count="3">
    <dataField name="Sum of pop" fld="4" baseField="0" baseItem="0"/>
    <dataField name="Sum of dose4" fld="3" baseField="0" baseItem="0"/>
    <dataField name="Sum of % dose 4 " fld="7" baseField="0" baseItem="0" numFmtId="9"/>
  </dataFields>
  <formats count="1">
    <format dxfId="1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A0A6DB88-10CF-4260-88D0-7ADB3795D865}" name="Fall-headline"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F3:AI8" firstHeaderRow="0" firstDataRow="1" firstDataCol="1"/>
  <pivotFields count="10">
    <pivotField showAll="0"/>
    <pivotField axis="axisRow" showAll="0">
      <items count="5">
        <item x="0"/>
        <item x="1"/>
        <item x="2"/>
        <item x="3"/>
        <item t="default"/>
      </items>
    </pivotField>
    <pivotField multipleItemSelectionAllowed="1" showAll="0"/>
    <pivotField dataField="1" showAll="0"/>
    <pivotField showAll="0"/>
    <pivotField showAll="0"/>
    <pivotField dataField="1" showAll="0"/>
    <pivotField showAll="0"/>
    <pivotField numFmtId="9" showAll="0"/>
    <pivotField dataField="1" dragToRow="0" dragToCol="0" dragToPage="0" showAll="0" defaultSubtotal="0"/>
  </pivotFields>
  <rowFields count="1">
    <field x="1"/>
  </rowFields>
  <rowItems count="5">
    <i>
      <x/>
    </i>
    <i>
      <x v="1"/>
    </i>
    <i>
      <x v="2"/>
    </i>
    <i>
      <x v="3"/>
    </i>
    <i t="grand">
      <x/>
    </i>
  </rowItems>
  <colFields count="1">
    <field x="-2"/>
  </colFields>
  <colItems count="3">
    <i>
      <x/>
    </i>
    <i i="1">
      <x v="1"/>
    </i>
    <i i="2">
      <x v="2"/>
    </i>
  </colItems>
  <dataFields count="3">
    <dataField name="Sum of fallbooster" fld="3" baseField="0" baseItem="0"/>
    <dataField name="Sum of pop" fld="6" baseField="0" baseItem="0"/>
    <dataField name="Sum of % fall" fld="9" baseField="0" baseItem="0" numFmtId="9"/>
  </dataFields>
  <formats count="5">
    <format dxfId="11">
      <pivotArea outline="0" collapsedLevelsAreSubtotals="1" fieldPosition="0"/>
    </format>
    <format dxfId="10">
      <pivotArea collapsedLevelsAreSubtotals="1" fieldPosition="0">
        <references count="1">
          <reference field="1" count="0"/>
        </references>
      </pivotArea>
    </format>
    <format dxfId="9">
      <pivotArea grandRow="1" outline="0" collapsedLevelsAreSubtotals="1" fieldPosition="0"/>
    </format>
    <format dxfId="8">
      <pivotArea dataOnly="0" labelOnly="1" grandRow="1" outline="0" fieldPosition="0"/>
    </format>
    <format dxfId="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FE3B3AD-44B4-4253-823C-2B1E129FDA27}" name="Fall-60+years"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R4:S56" firstHeaderRow="1" firstDataRow="1" firstDataCol="1" rowPageCount="1" colPageCount="1"/>
  <pivotFields count="10">
    <pivotField axis="axisRow" showAll="0" sortType="descending">
      <items count="523">
        <item x="93"/>
        <item x="94"/>
        <item x="95"/>
        <item x="96"/>
        <item x="97"/>
        <item x="98"/>
        <item x="99"/>
        <item x="100"/>
        <item x="101"/>
        <item x="102"/>
        <item x="103"/>
        <item x="104"/>
        <item x="105"/>
        <item x="106"/>
        <item x="0"/>
        <item x="107"/>
        <item x="1"/>
        <item x="2"/>
        <item x="108"/>
        <item x="109"/>
        <item x="3"/>
        <item x="110"/>
        <item x="111"/>
        <item x="112"/>
        <item x="51"/>
        <item x="21"/>
        <item x="113"/>
        <item x="114"/>
        <item x="115"/>
        <item x="116"/>
        <item x="117"/>
        <item x="4"/>
        <item x="118"/>
        <item x="119"/>
        <item x="120"/>
        <item x="121"/>
        <item x="122"/>
        <item x="123"/>
        <item x="124"/>
        <item x="125"/>
        <item x="126"/>
        <item x="127"/>
        <item x="128"/>
        <item x="129"/>
        <item x="130"/>
        <item x="131"/>
        <item x="5"/>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52"/>
        <item x="175"/>
        <item x="176"/>
        <item x="177"/>
        <item x="178"/>
        <item x="179"/>
        <item x="180"/>
        <item x="181"/>
        <item x="182"/>
        <item x="183"/>
        <item x="184"/>
        <item x="185"/>
        <item x="186"/>
        <item x="187"/>
        <item x="188"/>
        <item x="189"/>
        <item x="6"/>
        <item x="190"/>
        <item x="191"/>
        <item x="7"/>
        <item x="8"/>
        <item x="22"/>
        <item x="23"/>
        <item x="24"/>
        <item x="192"/>
        <item x="25"/>
        <item x="193"/>
        <item x="26"/>
        <item x="194"/>
        <item x="195"/>
        <item x="196"/>
        <item x="197"/>
        <item x="198"/>
        <item x="199"/>
        <item x="200"/>
        <item x="201"/>
        <item x="202"/>
        <item x="203"/>
        <item x="204"/>
        <item x="205"/>
        <item x="206"/>
        <item x="207"/>
        <item x="208"/>
        <item x="209"/>
        <item x="210"/>
        <item x="53"/>
        <item x="54"/>
        <item x="55"/>
        <item x="56"/>
        <item x="211"/>
        <item x="212"/>
        <item x="213"/>
        <item x="214"/>
        <item x="215"/>
        <item x="57"/>
        <item x="216"/>
        <item x="217"/>
        <item x="218"/>
        <item x="58"/>
        <item x="59"/>
        <item x="60"/>
        <item x="61"/>
        <item x="219"/>
        <item x="220"/>
        <item x="221"/>
        <item x="222"/>
        <item x="223"/>
        <item x="27"/>
        <item x="224"/>
        <item x="225"/>
        <item x="62"/>
        <item x="226"/>
        <item x="63"/>
        <item x="227"/>
        <item x="64"/>
        <item x="65"/>
        <item x="228"/>
        <item x="229"/>
        <item x="230"/>
        <item x="231"/>
        <item x="66"/>
        <item x="67"/>
        <item x="68"/>
        <item x="69"/>
        <item x="70"/>
        <item x="232"/>
        <item x="233"/>
        <item x="71"/>
        <item x="72"/>
        <item x="73"/>
        <item x="74"/>
        <item x="234"/>
        <item x="235"/>
        <item x="75"/>
        <item x="236"/>
        <item x="237"/>
        <item x="238"/>
        <item x="239"/>
        <item x="240"/>
        <item x="28"/>
        <item x="29"/>
        <item x="30"/>
        <item x="31"/>
        <item x="32"/>
        <item x="33"/>
        <item x="34"/>
        <item x="76"/>
        <item x="35"/>
        <item x="36"/>
        <item x="241"/>
        <item x="77"/>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9"/>
        <item x="78"/>
        <item x="37"/>
        <item x="38"/>
        <item x="79"/>
        <item x="39"/>
        <item x="40"/>
        <item x="41"/>
        <item x="80"/>
        <item x="81"/>
        <item x="82"/>
        <item x="83"/>
        <item x="84"/>
        <item x="85"/>
        <item x="86"/>
        <item x="87"/>
        <item x="286"/>
        <item x="287"/>
        <item x="288"/>
        <item x="289"/>
        <item x="290"/>
        <item x="291"/>
        <item x="292"/>
        <item x="293"/>
        <item x="294"/>
        <item x="10"/>
        <item x="295"/>
        <item x="296"/>
        <item x="297"/>
        <item x="42"/>
        <item x="298"/>
        <item x="43"/>
        <item x="44"/>
        <item x="45"/>
        <item x="11"/>
        <item x="12"/>
        <item x="299"/>
        <item x="300"/>
        <item x="301"/>
        <item x="88"/>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46"/>
        <item x="47"/>
        <item x="19"/>
        <item x="20"/>
        <item x="48"/>
        <item x="49"/>
        <item x="50"/>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89"/>
        <item x="90"/>
        <item x="456"/>
        <item x="91"/>
        <item x="92"/>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autoSortScope>
        <pivotArea dataOnly="0" outline="0" fieldPosition="0">
          <references count="1">
            <reference field="4294967294" count="1" selected="0">
              <x v="0"/>
            </reference>
          </references>
        </pivotArea>
      </autoSortScope>
    </pivotField>
    <pivotField showAll="0">
      <items count="5">
        <item x="0"/>
        <item x="1"/>
        <item h="1" x="2"/>
        <item h="1" x="3"/>
        <item t="default"/>
      </items>
    </pivotField>
    <pivotField axis="axisPage" multipleItemSelectionAllowed="1" showAll="0">
      <items count="3">
        <item h="1" x="0"/>
        <item x="1"/>
        <item t="default"/>
      </items>
    </pivotField>
    <pivotField showAll="0"/>
    <pivotField showAll="0"/>
    <pivotField showAll="0"/>
    <pivotField showAll="0"/>
    <pivotField showAll="0">
      <items count="7">
        <item x="1"/>
        <item x="0"/>
        <item x="4"/>
        <item x="5"/>
        <item x="2"/>
        <item x="3"/>
        <item t="default"/>
      </items>
    </pivotField>
    <pivotField dataField="1" numFmtId="9" showAll="0"/>
    <pivotField dragToRow="0" dragToCol="0" dragToPage="0" showAll="0" defaultSubtotal="0"/>
  </pivotFields>
  <rowFields count="1">
    <field x="0"/>
  </rowFields>
  <rowItems count="52">
    <i>
      <x v="16"/>
    </i>
    <i>
      <x v="31"/>
    </i>
    <i>
      <x v="17"/>
    </i>
    <i>
      <x v="46"/>
    </i>
    <i>
      <x v="14"/>
    </i>
    <i>
      <x v="20"/>
    </i>
    <i>
      <x v="316"/>
    </i>
    <i>
      <x v="252"/>
    </i>
    <i>
      <x v="111"/>
    </i>
    <i>
      <x v="109"/>
    </i>
    <i>
      <x v="247"/>
    </i>
    <i>
      <x v="113"/>
    </i>
    <i>
      <x v="251"/>
    </i>
    <i>
      <x v="110"/>
    </i>
    <i>
      <x v="296"/>
    </i>
    <i>
      <x v="197"/>
    </i>
    <i>
      <x v="25"/>
    </i>
    <i>
      <x v="192"/>
    </i>
    <i>
      <x v="194"/>
    </i>
    <i>
      <x v="270"/>
    </i>
    <i>
      <x v="324"/>
    </i>
    <i>
      <x v="191"/>
    </i>
    <i>
      <x v="245"/>
    </i>
    <i>
      <x v="277"/>
    </i>
    <i>
      <x v="248"/>
    </i>
    <i>
      <x v="115"/>
    </i>
    <i>
      <x v="112"/>
    </i>
    <i>
      <x v="250"/>
    </i>
    <i>
      <x v="343"/>
    </i>
    <i>
      <x v="279"/>
    </i>
    <i>
      <x v="298"/>
    </i>
    <i>
      <x v="340"/>
    </i>
    <i>
      <x v="278"/>
    </i>
    <i>
      <x v="280"/>
    </i>
    <i>
      <x v="117"/>
    </i>
    <i>
      <x v="193"/>
    </i>
    <i>
      <x v="274"/>
    </i>
    <i>
      <x v="325"/>
    </i>
    <i>
      <x v="326"/>
    </i>
    <i>
      <x v="195"/>
    </i>
    <i>
      <x v="342"/>
    </i>
    <i>
      <x v="106"/>
    </i>
    <i>
      <x v="345"/>
    </i>
    <i>
      <x v="341"/>
    </i>
    <i>
      <x v="339"/>
    </i>
    <i>
      <x v="276"/>
    </i>
    <i>
      <x v="344"/>
    </i>
    <i>
      <x v="198"/>
    </i>
    <i>
      <x v="190"/>
    </i>
    <i>
      <x v="157"/>
    </i>
    <i>
      <x v="189"/>
    </i>
    <i t="grand">
      <x/>
    </i>
  </rowItems>
  <colItems count="1">
    <i/>
  </colItems>
  <pageFields count="1">
    <pageField fld="2" hier="-1"/>
  </pageFields>
  <dataFields count="1">
    <dataField name="Sum of percentagefall" fld="8" baseField="0" baseItem="0" numFmtId="9"/>
  </dataFields>
  <formats count="1">
    <format dxfId="12">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DC79786-BC76-4373-A124-26FD0236B09D}" name="Fall-18-59"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55" firstHeaderRow="1" firstDataRow="1" firstDataCol="1" rowPageCount="1" colPageCount="1"/>
  <pivotFields count="10">
    <pivotField axis="axisRow" showAll="0" sortType="descending">
      <items count="523">
        <item x="93"/>
        <item x="94"/>
        <item x="95"/>
        <item x="96"/>
        <item x="97"/>
        <item x="98"/>
        <item x="99"/>
        <item x="100"/>
        <item x="101"/>
        <item x="102"/>
        <item x="103"/>
        <item x="104"/>
        <item x="105"/>
        <item x="106"/>
        <item x="0"/>
        <item x="107"/>
        <item x="1"/>
        <item x="2"/>
        <item x="108"/>
        <item x="109"/>
        <item x="3"/>
        <item x="110"/>
        <item x="111"/>
        <item x="112"/>
        <item x="51"/>
        <item x="21"/>
        <item x="113"/>
        <item x="114"/>
        <item x="115"/>
        <item x="116"/>
        <item x="117"/>
        <item x="4"/>
        <item x="118"/>
        <item x="119"/>
        <item x="120"/>
        <item x="121"/>
        <item x="122"/>
        <item x="123"/>
        <item x="124"/>
        <item x="125"/>
        <item x="126"/>
        <item x="127"/>
        <item x="128"/>
        <item x="129"/>
        <item x="130"/>
        <item x="131"/>
        <item x="5"/>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52"/>
        <item x="175"/>
        <item x="176"/>
        <item x="177"/>
        <item x="178"/>
        <item x="179"/>
        <item x="180"/>
        <item x="181"/>
        <item x="182"/>
        <item x="183"/>
        <item x="184"/>
        <item x="185"/>
        <item x="186"/>
        <item x="187"/>
        <item x="188"/>
        <item x="189"/>
        <item x="6"/>
        <item x="190"/>
        <item x="191"/>
        <item x="7"/>
        <item x="8"/>
        <item x="22"/>
        <item x="23"/>
        <item x="24"/>
        <item x="192"/>
        <item x="25"/>
        <item x="193"/>
        <item x="26"/>
        <item x="194"/>
        <item x="195"/>
        <item x="196"/>
        <item x="197"/>
        <item x="198"/>
        <item x="199"/>
        <item x="200"/>
        <item x="201"/>
        <item x="202"/>
        <item x="203"/>
        <item x="204"/>
        <item x="205"/>
        <item x="206"/>
        <item x="207"/>
        <item x="208"/>
        <item x="209"/>
        <item x="210"/>
        <item x="53"/>
        <item x="54"/>
        <item x="55"/>
        <item x="56"/>
        <item x="211"/>
        <item x="212"/>
        <item x="213"/>
        <item x="214"/>
        <item x="215"/>
        <item x="57"/>
        <item x="216"/>
        <item x="217"/>
        <item x="218"/>
        <item x="58"/>
        <item x="59"/>
        <item x="60"/>
        <item x="61"/>
        <item x="219"/>
        <item x="220"/>
        <item x="221"/>
        <item x="222"/>
        <item x="223"/>
        <item x="27"/>
        <item x="224"/>
        <item x="225"/>
        <item x="62"/>
        <item x="226"/>
        <item x="63"/>
        <item x="227"/>
        <item x="64"/>
        <item x="65"/>
        <item x="228"/>
        <item x="229"/>
        <item x="230"/>
        <item x="231"/>
        <item x="66"/>
        <item x="67"/>
        <item x="68"/>
        <item x="69"/>
        <item x="70"/>
        <item x="232"/>
        <item x="233"/>
        <item x="71"/>
        <item x="72"/>
        <item x="73"/>
        <item x="74"/>
        <item x="234"/>
        <item x="235"/>
        <item x="75"/>
        <item x="236"/>
        <item x="237"/>
        <item x="238"/>
        <item x="239"/>
        <item x="240"/>
        <item x="28"/>
        <item x="29"/>
        <item x="30"/>
        <item x="31"/>
        <item x="32"/>
        <item x="33"/>
        <item x="34"/>
        <item x="76"/>
        <item x="35"/>
        <item x="36"/>
        <item x="241"/>
        <item x="77"/>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9"/>
        <item x="78"/>
        <item x="37"/>
        <item x="38"/>
        <item x="79"/>
        <item x="39"/>
        <item x="40"/>
        <item x="41"/>
        <item x="80"/>
        <item x="81"/>
        <item x="82"/>
        <item x="83"/>
        <item x="84"/>
        <item x="85"/>
        <item x="86"/>
        <item x="87"/>
        <item x="286"/>
        <item x="287"/>
        <item x="288"/>
        <item x="289"/>
        <item x="290"/>
        <item x="291"/>
        <item x="292"/>
        <item x="293"/>
        <item x="294"/>
        <item x="10"/>
        <item x="295"/>
        <item x="296"/>
        <item x="297"/>
        <item x="42"/>
        <item x="298"/>
        <item x="43"/>
        <item x="44"/>
        <item x="45"/>
        <item x="11"/>
        <item x="12"/>
        <item x="299"/>
        <item x="300"/>
        <item x="301"/>
        <item x="88"/>
        <item x="302"/>
        <item x="303"/>
        <item x="304"/>
        <item x="305"/>
        <item x="306"/>
        <item x="307"/>
        <item x="308"/>
        <item x="309"/>
        <item x="310"/>
        <item x="311"/>
        <item x="312"/>
        <item x="13"/>
        <item x="313"/>
        <item x="14"/>
        <item x="314"/>
        <item x="315"/>
        <item x="316"/>
        <item x="317"/>
        <item x="318"/>
        <item x="319"/>
        <item x="320"/>
        <item x="321"/>
        <item x="322"/>
        <item x="323"/>
        <item x="324"/>
        <item x="325"/>
        <item x="326"/>
        <item x="327"/>
        <item x="328"/>
        <item x="329"/>
        <item x="330"/>
        <item x="15"/>
        <item x="331"/>
        <item x="332"/>
        <item x="333"/>
        <item x="334"/>
        <item x="335"/>
        <item x="336"/>
        <item x="337"/>
        <item x="16"/>
        <item x="17"/>
        <item x="18"/>
        <item x="338"/>
        <item x="339"/>
        <item x="340"/>
        <item x="341"/>
        <item x="342"/>
        <item x="343"/>
        <item x="344"/>
        <item x="345"/>
        <item x="346"/>
        <item x="347"/>
        <item x="348"/>
        <item x="349"/>
        <item x="46"/>
        <item x="47"/>
        <item x="19"/>
        <item x="20"/>
        <item x="48"/>
        <item x="49"/>
        <item x="50"/>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89"/>
        <item x="90"/>
        <item x="456"/>
        <item x="91"/>
        <item x="92"/>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t="default"/>
      </items>
      <autoSortScope>
        <pivotArea dataOnly="0" outline="0" fieldPosition="0">
          <references count="1">
            <reference field="4294967294" count="1" selected="0">
              <x v="0"/>
            </reference>
          </references>
        </pivotArea>
      </autoSortScope>
    </pivotField>
    <pivotField showAll="0">
      <items count="5">
        <item x="0"/>
        <item x="1"/>
        <item h="1" x="2"/>
        <item h="1" x="3"/>
        <item t="default"/>
      </items>
    </pivotField>
    <pivotField axis="axisPage" multipleItemSelectionAllowed="1" showAll="0">
      <items count="3">
        <item x="0"/>
        <item h="1" x="1"/>
        <item t="default"/>
      </items>
    </pivotField>
    <pivotField showAll="0"/>
    <pivotField showAll="0"/>
    <pivotField showAll="0"/>
    <pivotField showAll="0"/>
    <pivotField showAll="0">
      <items count="7">
        <item x="1"/>
        <item x="0"/>
        <item x="4"/>
        <item x="5"/>
        <item x="2"/>
        <item x="3"/>
        <item t="default"/>
      </items>
    </pivotField>
    <pivotField dataField="1" numFmtId="9" showAll="0"/>
    <pivotField dragToRow="0" dragToCol="0" dragToPage="0" showAll="0" defaultSubtotal="0"/>
  </pivotFields>
  <rowFields count="1">
    <field x="0"/>
  </rowFields>
  <rowItems count="52">
    <i>
      <x v="298"/>
    </i>
    <i>
      <x v="20"/>
    </i>
    <i>
      <x v="46"/>
    </i>
    <i>
      <x v="296"/>
    </i>
    <i>
      <x v="16"/>
    </i>
    <i>
      <x v="14"/>
    </i>
    <i>
      <x v="17"/>
    </i>
    <i>
      <x v="25"/>
    </i>
    <i>
      <x v="31"/>
    </i>
    <i>
      <x v="280"/>
    </i>
    <i>
      <x v="252"/>
    </i>
    <i>
      <x v="279"/>
    </i>
    <i>
      <x v="113"/>
    </i>
    <i>
      <x v="270"/>
    </i>
    <i>
      <x v="111"/>
    </i>
    <i>
      <x v="316"/>
    </i>
    <i>
      <x v="247"/>
    </i>
    <i>
      <x v="326"/>
    </i>
    <i>
      <x v="110"/>
    </i>
    <i>
      <x v="274"/>
    </i>
    <i>
      <x v="112"/>
    </i>
    <i>
      <x v="251"/>
    </i>
    <i>
      <x v="342"/>
    </i>
    <i>
      <x v="109"/>
    </i>
    <i>
      <x v="117"/>
    </i>
    <i>
      <x v="250"/>
    </i>
    <i>
      <x v="115"/>
    </i>
    <i>
      <x v="194"/>
    </i>
    <i>
      <x v="245"/>
    </i>
    <i>
      <x v="341"/>
    </i>
    <i>
      <x v="248"/>
    </i>
    <i>
      <x v="197"/>
    </i>
    <i>
      <x v="191"/>
    </i>
    <i>
      <x v="277"/>
    </i>
    <i>
      <x v="343"/>
    </i>
    <i>
      <x v="325"/>
    </i>
    <i>
      <x v="340"/>
    </i>
    <i>
      <x v="345"/>
    </i>
    <i>
      <x v="193"/>
    </i>
    <i>
      <x v="324"/>
    </i>
    <i>
      <x v="276"/>
    </i>
    <i>
      <x v="192"/>
    </i>
    <i>
      <x v="106"/>
    </i>
    <i>
      <x v="278"/>
    </i>
    <i>
      <x v="195"/>
    </i>
    <i>
      <x v="198"/>
    </i>
    <i>
      <x v="344"/>
    </i>
    <i>
      <x v="339"/>
    </i>
    <i>
      <x v="157"/>
    </i>
    <i>
      <x v="190"/>
    </i>
    <i>
      <x v="189"/>
    </i>
    <i t="grand">
      <x/>
    </i>
  </rowItems>
  <colItems count="1">
    <i/>
  </colItems>
  <pageFields count="1">
    <pageField fld="2" hier="-1"/>
  </pageFields>
  <dataFields count="1">
    <dataField name="Sum of percentagefall" fld="8" baseField="0" baseItem="0" numFmtId="9"/>
  </dataFields>
  <formats count="1">
    <format dxfId="13">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F58A1DE-9A4D-4AFF-8FBB-6B08A5FF44FE}" name="PivotTable4" cacheId="1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28" firstHeaderRow="0" firstDataRow="1" firstDataCol="1"/>
  <pivotFields count="9">
    <pivotField showAll="0">
      <items count="5">
        <item x="0"/>
        <item x="1"/>
        <item h="1" x="2"/>
        <item h="1" x="3"/>
        <item t="default"/>
      </items>
    </pivotField>
    <pivotField axis="axisRow" numFmtId="17"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x="3"/>
        <item sd="0" x="4"/>
        <item t="default"/>
      </items>
    </pivotField>
  </pivotFields>
  <rowFields count="2">
    <field x="8"/>
    <field x="1"/>
  </rowFields>
  <rowItems count="25">
    <i>
      <x v="1"/>
    </i>
    <i r="1">
      <x/>
    </i>
    <i>
      <x v="2"/>
    </i>
    <i r="1">
      <x v="1"/>
    </i>
    <i r="1">
      <x v="2"/>
    </i>
    <i r="1">
      <x v="3"/>
    </i>
    <i r="1">
      <x v="4"/>
    </i>
    <i r="1">
      <x v="5"/>
    </i>
    <i r="1">
      <x v="6"/>
    </i>
    <i r="1">
      <x v="7"/>
    </i>
    <i r="1">
      <x v="8"/>
    </i>
    <i r="1">
      <x v="9"/>
    </i>
    <i r="1">
      <x v="10"/>
    </i>
    <i r="1">
      <x v="11"/>
    </i>
    <i r="1">
      <x v="12"/>
    </i>
    <i>
      <x v="3"/>
    </i>
    <i r="1">
      <x v="13"/>
    </i>
    <i r="1">
      <x v="14"/>
    </i>
    <i r="1">
      <x v="15"/>
    </i>
    <i r="1">
      <x v="16"/>
    </i>
    <i r="1">
      <x v="17"/>
    </i>
    <i r="1">
      <x v="18"/>
    </i>
    <i r="1">
      <x v="19"/>
    </i>
    <i r="1">
      <x v="20"/>
    </i>
    <i t="grand">
      <x/>
    </i>
  </rowItems>
  <colFields count="1">
    <field x="-2"/>
  </colFields>
  <colItems count="2">
    <i>
      <x/>
    </i>
    <i i="1">
      <x v="1"/>
    </i>
  </colItems>
  <dataFields count="2">
    <dataField name="Sum of dose3" fld="4" baseField="0" baseItem="0"/>
    <dataField name="Sum of dose4" fld="5" baseField="0" baseItem="0"/>
  </dataFields>
  <formats count="4">
    <format dxfId="5">
      <pivotArea collapsedLevelsAreSubtotals="1" fieldPosition="0">
        <references count="1">
          <reference field="8" count="1">
            <x v="2"/>
          </reference>
        </references>
      </pivotArea>
    </format>
    <format dxfId="4">
      <pivotArea collapsedLevelsAreSubtotals="1" fieldPosition="0">
        <references count="2">
          <reference field="1" count="12">
            <x v="1"/>
            <x v="2"/>
            <x v="3"/>
            <x v="4"/>
            <x v="5"/>
            <x v="6"/>
            <x v="7"/>
            <x v="8"/>
            <x v="9"/>
            <x v="10"/>
            <x v="11"/>
            <x v="12"/>
          </reference>
          <reference field="8" count="1" selected="0">
            <x v="2"/>
          </reference>
        </references>
      </pivotArea>
    </format>
    <format dxfId="3">
      <pivotArea collapsedLevelsAreSubtotals="1" fieldPosition="0">
        <references count="1">
          <reference field="8" count="1">
            <x v="3"/>
          </reference>
        </references>
      </pivotArea>
    </format>
    <format dxfId="2">
      <pivotArea collapsedLevelsAreSubtotals="1" fieldPosition="0">
        <references count="2">
          <reference field="1" count="8">
            <x v="13"/>
            <x v="14"/>
            <x v="15"/>
            <x v="16"/>
            <x v="17"/>
            <x v="18"/>
            <x v="19"/>
            <x v="20"/>
          </reference>
          <reference field="8" count="1" selected="0">
            <x v="3"/>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55AEC52B-7714-45DB-BE78-AD1AE2AC4EB0}" name="PivotTable5" cacheId="1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1" firstHeaderRow="0" firstDataRow="1" firstDataCol="1"/>
  <pivotFields count="4">
    <pivotField axis="axisRow" showAll="0" sortType="descending">
      <items count="8">
        <item x="0"/>
        <item x="1"/>
        <item x="2"/>
        <item x="3"/>
        <item x="5"/>
        <item x="4"/>
        <item x="6"/>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 dataField="1" showAll="0"/>
    <pivotField dataField="1" showAll="0"/>
  </pivotFields>
  <rowFields count="1">
    <field x="0"/>
  </rowFields>
  <rowItems count="8">
    <i>
      <x v="5"/>
    </i>
    <i>
      <x v="4"/>
    </i>
    <i>
      <x v="6"/>
    </i>
    <i>
      <x v="1"/>
    </i>
    <i>
      <x/>
    </i>
    <i>
      <x v="3"/>
    </i>
    <i>
      <x v="2"/>
    </i>
    <i t="grand">
      <x/>
    </i>
  </rowItems>
  <colFields count="1">
    <field x="-2"/>
  </colFields>
  <colItems count="2">
    <i>
      <x/>
    </i>
    <i i="1">
      <x v="1"/>
    </i>
  </colItems>
  <dataFields count="2">
    <dataField name="Dose 3" fld="2" baseField="0" baseItem="0"/>
    <dataField name="Dose 4" fld="3" baseField="0" baseItem="0"/>
  </dataFields>
  <formats count="1">
    <format dxfId="1">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 xr10:uid="{A5F31664-8277-4694-87EB-CA76FF3213C3}" sourceName="flag">
  <pivotTables>
    <pivotTable tabId="11" name="Fall-18-59"/>
    <pivotTable tabId="11" name="Fall-60+years"/>
  </pivotTables>
  <data>
    <tabular pivotCacheId="604287512">
      <items count="4">
        <i x="0" s="1"/>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1" xr10:uid="{E4AC92B7-0298-48D4-9436-1F39C7E9CD88}" sourceName="flag">
  <pivotTables>
    <pivotTable tabId="19" name="PivotTable4"/>
  </pivotTables>
  <data>
    <tabular pivotCacheId="800219442">
      <items count="4">
        <i x="0" s="1"/>
        <i x="1" s="1"/>
        <i x="2"/>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3" xr10:uid="{18B7C531-7820-4EB1-8F06-B6A7FF86DBCF}" sourceName="flag">
  <pivotTables>
    <pivotTable tabId="20" name="PivotTable5"/>
  </pivotTables>
  <data>
    <tabular pivotCacheId="11801455">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h_region" xr10:uid="{07F32254-B60A-4E9B-B707-9BECFC54CA46}" sourceName="oh_region">
  <pivotTables>
    <pivotTable tabId="11" name="Fall-60+years"/>
    <pivotTable tabId="11" name="Fall-18-59"/>
  </pivotTables>
  <data>
    <tabular pivotCacheId="604287512">
      <items count="6">
        <i x="1" s="1"/>
        <i x="0" s="1"/>
        <i x="2" s="1"/>
        <i x="4" s="1" nd="1"/>
        <i x="5"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21" xr10:uid="{C97C9B21-81B4-434F-BB2E-6AF592030824}" sourceName="flag2">
  <pivotTables>
    <pivotTable tabId="25" name="Dose 2- Child"/>
    <pivotTable tabId="25" name="Dose 2- adult"/>
  </pivotTables>
  <data>
    <tabular pivotCacheId="1452250942">
      <items count="4">
        <i x="1" s="1"/>
        <i x="3" s="1"/>
        <i x="2"/>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4" xr10:uid="{65A68905-7218-482C-A806-DE3CCCCD10C3}" sourceName="flag">
  <pivotTables>
    <pivotTable tabId="26" name="Dose 3 - adult'"/>
  </pivotTables>
  <data>
    <tabular pivotCacheId="518937520">
      <items count="4">
        <i x="0" s="1"/>
        <i x="1" s="1"/>
        <i x="2"/>
        <i x="3"/>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5" xr10:uid="{7C242EB8-250D-4FD3-ACFF-7F6631DD74F4}" sourceName="flag">
  <pivotTables>
    <pivotTable tabId="26" name="Dose 3- Child"/>
  </pivotTables>
  <data>
    <tabular pivotCacheId="518937520">
      <items count="4">
        <i x="0" s="1"/>
        <i x="1" s="1"/>
        <i x="2"/>
        <i x="3"/>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6" xr10:uid="{B5408CE1-F457-4C1C-9385-2F2D19101D74}" sourceName="flag">
  <pivotTables>
    <pivotTable tabId="27" name="Table - adults"/>
  </pivotTables>
  <data>
    <tabular pivotCacheId="1175977095">
      <items count="4">
        <i x="0" s="1"/>
        <i x="1" s="1"/>
        <i x="2"/>
        <i x="3"/>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HIN" xr10:uid="{58358F3F-0B0C-41CC-A057-97E66F014D58}" sourceName="LHIN">
  <pivotTables>
    <pivotTable tabId="31" name="PivotTable4"/>
  </pivotTables>
  <data>
    <tabular pivotCacheId="46354351">
      <items count="14">
        <i x="3" s="1"/>
        <i x="2"/>
        <i x="0"/>
        <i x="8"/>
        <i x="7" nd="1"/>
        <i x="11" nd="1"/>
        <i x="6" nd="1"/>
        <i x="5" nd="1"/>
        <i x="12" nd="1"/>
        <i x="4" nd="1"/>
        <i x="13" nd="1"/>
        <i x="1" nd="1"/>
        <i x="10" nd="1"/>
        <i x="9"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HP_FSA1" xr10:uid="{74A5896A-BA5B-41CD-B763-CE38346001C9}" sourceName="BHP FSA">
  <pivotTables>
    <pivotTable tabId="31" name="PivotTable4"/>
  </pivotTables>
  <data>
    <tabular pivotCacheId="46354351">
      <items count="2">
        <i x="0"/>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pri1" xr10:uid="{6911213F-5FC2-4AB9-9677-E4F5491A1A3C}" sourceName="Highpri">
  <pivotTables>
    <pivotTable tabId="31" name="PivotTable4"/>
  </pivotTables>
  <data>
    <tabular pivotCacheId="46354351">
      <items count="2">
        <i x="0" s="1"/>
        <i x="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11" xr10:uid="{30F5AEE4-9810-41FC-A7D1-69FCB0074ADA}" sourceName="flag1">
  <pivotTables>
    <pivotTable tabId="10" name="Dose 1- Adults"/>
  </pivotTables>
  <data>
    <tabular pivotCacheId="1828811250">
      <items count="4">
        <i x="1"/>
        <i x="3" s="1"/>
        <i x="2"/>
        <i x="0"/>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ag12" xr10:uid="{D699D758-3A4B-434D-9596-CCCA3C659E15}" sourceName="flag1">
  <pivotTables>
    <pivotTable tabId="10" name="Dose 1- Child"/>
  </pivotTables>
  <data>
    <tabular pivotCacheId="1828811250">
      <items count="4">
        <i x="1" s="1"/>
        <i x="3"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1" xr10:uid="{7355DF20-971F-4243-BF8F-5F39B2726785}" cache="Slicer_flag" caption="flag" style="SlicerStyleOther1" rowHeight="241300"/>
  <slicer name="flag 3" xr10:uid="{373295AE-AC8D-4ED2-A420-B7218FBB0C46}" cache="Slicer_flag1" caption="flag" style="SlicerStyleOther1" rowHeight="241300"/>
  <slicer name="flag 6" xr10:uid="{6C257A5C-B079-425C-AF4C-B6CEFA90558A}" cache="Slicer_flag3" caption="flag" style="SlicerStyleOther1" rowHeight="241300"/>
  <slicer name="oh_region 1" xr10:uid="{6C24FBB9-18C2-43AC-BC64-BF49C2BD0859}" cache="Slicer_oh_region" caption="OH region"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2" xr10:uid="{66E1B5A1-49BD-45B8-8EB1-BC421B12743F}" cache="Slicer_flag21" caption="flag" style="SlicerStyleOther1" rowHeight="241300"/>
  <slicer name="flag 12" xr10:uid="{42D8D65A-224B-4396-A455-30DEA8416C45}" cache="Slicer_flag5" caption="flag" style="SlicerStyleOther1" rowHeight="241300"/>
  <slicer name="flag-1stdose" xr10:uid="{C2337C92-A09E-4371-92B4-2CA6878AA8AE}" cache="Slicer_flag12" caption="flag"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3" xr10:uid="{E6266B50-8DD6-4F90-A2CA-1A67F8A4CE41}" cache="Slicer_flag21" caption="flag" style="SlicerStyleOther1" rowHeight="241300"/>
  <slicer name="flag 13" xr10:uid="{B504F9CB-9794-49B2-AB40-95402B4BDCC4}" cache="Slicer_flag4" caption="flag" style="SlicerStyleOther1" rowHeight="241300"/>
  <slicer name="flag 14" xr10:uid="{53AAD602-B9D2-48D6-A283-FA6228097E4B}" cache="Slicer_flag6" caption="flag" style="SlicerStyleOther1" rowHeight="241300"/>
  <slicer name="flag1" xr10:uid="{EDBEE490-BB40-4222-B81E-BCE15BF6B7A8}" cache="Slicer_flag11" caption="flag1" style="SlicerStyleOther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HIN" xr10:uid="{B9D5B741-6DB7-434D-86F6-A8F8403C21A8}" cache="Slicer_LHIN" caption="LHIN" rowHeight="241300"/>
  <slicer name="BHP FSA 1" xr10:uid="{37DD8AF9-89E8-460F-A347-4220979583E6}" cache="Slicer_BHP_FSA1" caption="≥10% Black FSAs" rowHeight="241300"/>
  <slicer name="Highpri 1" xr10:uid="{C6E419B5-6691-4EF7-9B39-EC286D59A1FC}" cache="Slicer_Highpri1" caption="High Priority Commmunit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2" xr10:uid="{BF227B2A-7A4B-44E3-8174-0DCA83F469D8}" cache="Slicer_flag21" caption="flag2" rowHeight="241300"/>
  <slicer name="flag2 1" xr10:uid="{EFBF77C5-3915-4EC0-A17F-E12DDA3C84A9}" cache="Slicer_flag21" caption="flag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9" xr10:uid="{40B97F92-B1CA-4636-BE0A-F56628D4E7FD}" cache="Slicer_flag4" caption="flag" rowHeight="241300"/>
  <slicer name="flag 10" xr10:uid="{D17881C7-1C6F-43D6-B0D8-EFAE302E44CF}" cache="Slicer_flag5" caption="flag"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11" xr10:uid="{3BC3FC55-A3B6-4C5B-A2E6-6AFEE28EB0FD}" cache="Slicer_flag6" caption="flag"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xr10:uid="{91753440-897F-47D6-8303-6245390FE289}" cache="Slicer_flag" caption="flag" rowHeight="241300"/>
  <slicer name="oh_region" xr10:uid="{3AA5D408-0E9C-46BF-8F98-9EC62EE95A08}" cache="Slicer_oh_region" caption="oh_region"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2" xr10:uid="{ED7EC8E9-CD17-4421-A13F-575CF549FABF}" cache="Slicer_flag1" caption="flag"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ag 5" xr10:uid="{B5D6222D-F278-4A7B-A0AD-FF238925CA73}" cache="Slicer_flag3" caption="fla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ADEC64C-CD2E-44D2-B6FD-0780CE9EA034}" name="Table14" displayName="Table14" ref="D16:H19" totalsRowShown="0" headerRowDxfId="110" dataDxfId="109">
  <autoFilter ref="D16:H19" xr:uid="{8ADEC64C-CD2E-44D2-B6FD-0780CE9EA034}"/>
  <tableColumns count="5">
    <tableColumn id="1" xr3:uid="{D437F7F8-62C1-48E0-85FE-A85CBAA1DA43}" name="Dose 1" dataDxfId="108"/>
    <tableColumn id="2" xr3:uid="{5242230C-B068-4455-BBEE-320847F9EEED}" name=" FSAs ≥ 10% of population identifying as Black" dataDxfId="107" dataCellStyle="Percent"/>
    <tableColumn id="3" xr3:uid="{AC207F47-B30A-4E16-8DF8-21EC3B65C891}" name="HP communities" dataDxfId="106" dataCellStyle="Percent"/>
    <tableColumn id="4" xr3:uid="{FC60A835-CB13-41C5-9122-095A76D9A3D9}" name="Other communities" dataDxfId="105" dataCellStyle="Percent"/>
    <tableColumn id="5" xr3:uid="{E87BFA88-17A4-4DFF-A862-7605DB824978}" name="Ontario" dataDxfId="104" dataCellStyle="Percent"/>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B48C899-0642-407E-8E8A-F5C70B91F191}" name="Table1417" displayName="Table1417" ref="L16:P19" totalsRowShown="0" headerRowDxfId="103" dataDxfId="102">
  <autoFilter ref="L16:P19" xr:uid="{0B48C899-0642-407E-8E8A-F5C70B91F191}"/>
  <tableColumns count="5">
    <tableColumn id="1" xr3:uid="{15ECFC4D-FE58-4993-84F5-CF5CEBDCC9EA}" name="Dose 2" dataDxfId="101"/>
    <tableColumn id="2" xr3:uid="{C5B42751-7B00-4213-8980-AAD66DD069D7}" name=" FSAs ≥ 10% of population identifying as Black" dataDxfId="100" dataCellStyle="Percent"/>
    <tableColumn id="3" xr3:uid="{0CF7E3F9-3C25-4ECE-9EE6-113220A91923}" name="HP communities" dataDxfId="99" dataCellStyle="Percent"/>
    <tableColumn id="4" xr3:uid="{1FCAA88E-93B6-4B69-A4AA-842FC0F9FA87}" name="Other communities" dataDxfId="98" dataCellStyle="Percent"/>
    <tableColumn id="5" xr3:uid="{E38BB12E-B551-48DD-8ED0-38A81262655E}" name="Ontario" dataDxfId="97" dataCellStyle="Percent"/>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00A38F0-4C26-4944-9178-83C4A8235847}" name="Table141718" displayName="Table141718" ref="S16:W19" totalsRowShown="0" dataDxfId="96">
  <autoFilter ref="S16:W19" xr:uid="{700A38F0-4C26-4944-9178-83C4A8235847}"/>
  <tableColumns count="5">
    <tableColumn id="1" xr3:uid="{71BF7054-BADE-4FAB-91C2-E24872D6184A}" name="Dose 3" dataDxfId="95"/>
    <tableColumn id="2" xr3:uid="{4D799B65-D6A0-4519-97E2-B96EE3F3A3CD}" name="FSAs ≥ 10% of population identifying as Black" dataDxfId="94" dataCellStyle="Percent"/>
    <tableColumn id="3" xr3:uid="{53183947-D11B-4ABB-9662-D589CC617BEA}" name="HP communities" dataDxfId="93" dataCellStyle="Percent"/>
    <tableColumn id="4" xr3:uid="{B4366A29-7528-40EB-B7A0-9E278B7449AB}" name="Other communities" dataDxfId="92" dataCellStyle="Percent"/>
    <tableColumn id="5" xr3:uid="{8775298D-F713-4977-B531-92CA31B6AFE7}" name="Ontario" dataDxfId="91" dataCellStyle="Percent"/>
  </tableColumns>
  <tableStyleInfo name="TableStyleLight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2039057-D502-4989-B3CD-E943A94A8D9E}" name="Table1420" displayName="Table1420" ref="D7:H11" totalsRowShown="0" dataDxfId="90">
  <autoFilter ref="D7:H11" xr:uid="{B2039057-D502-4989-B3CD-E943A94A8D9E}"/>
  <tableColumns count="5">
    <tableColumn id="1" xr3:uid="{CF8C62A4-7982-4B8E-AC22-CC25D3B2D6FD}" name="Doses" dataDxfId="89"/>
    <tableColumn id="2" xr3:uid="{E7650858-FD2A-4582-B9CD-8F1C0D227325}" name=" FSAs ≥ 10% of population identifying as Black" dataDxfId="88" dataCellStyle="Percent"/>
    <tableColumn id="3" xr3:uid="{AE6C1247-0B4B-4B41-BC12-DD0CC192FCB5}" name="HP communities" dataDxfId="87" dataCellStyle="Percent"/>
    <tableColumn id="4" xr3:uid="{8B2AE198-1759-4544-8734-FDC9E472C919}" name="Other communities" dataDxfId="86" dataCellStyle="Percent"/>
    <tableColumn id="5" xr3:uid="{ADBB1FB2-E592-4D8E-B8EF-D727B669622F}" name="Ontario" dataDxfId="85" dataCellStyle="Percent"/>
  </tableColumns>
  <tableStyleInfo name="TableStyleLight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A7EE78F-396C-4BB7-950C-C99598BD78A3}" name="Table142021" displayName="Table142021" ref="S7:W11" totalsRowShown="0" dataDxfId="84">
  <autoFilter ref="S7:W11" xr:uid="{6A7EE78F-396C-4BB7-950C-C99598BD78A3}"/>
  <tableColumns count="5">
    <tableColumn id="1" xr3:uid="{78203800-930E-4AFD-B27B-AAC74A5972C6}" name="Doses" dataDxfId="83"/>
    <tableColumn id="2" xr3:uid="{B69A73C5-26B1-44DC-AC59-AE998B2767B4}" name=" FSAs ≥ 10% of population identifying as Black" dataDxfId="82" dataCellStyle="Percent"/>
    <tableColumn id="3" xr3:uid="{024D49AB-C989-4792-9546-9AA498F16B6A}" name="HP communities" dataDxfId="81" dataCellStyle="Percent"/>
    <tableColumn id="4" xr3:uid="{99019EA8-0AE2-44F7-85CE-DD19B3D7315D}" name="Other communities" dataDxfId="80" dataCellStyle="Percent"/>
    <tableColumn id="5" xr3:uid="{DACC0ADD-CA89-4C1B-829F-473FEEF081F9}" name="Ontario" dataDxfId="79" dataCellStyle="Percent"/>
  </tableColumns>
  <tableStyleInfo name="TableStyleLight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03B651-6E50-4A1B-802E-C41F86DC6968}" name="Table3" displayName="Table3" ref="L7:P11" totalsRowShown="0" headerRowDxfId="78" dataDxfId="77">
  <autoFilter ref="L7:P11" xr:uid="{0403B651-6E50-4A1B-802E-C41F86DC6968}"/>
  <tableColumns count="5">
    <tableColumn id="1" xr3:uid="{0147909D-DE62-47A9-A6FF-5C964706872A}" name="Doses " dataDxfId="76"/>
    <tableColumn id="2" xr3:uid="{D7260391-8184-47E1-B896-DEEFF3D98F84}" name="Ontario " dataDxfId="75"/>
    <tableColumn id="3" xr3:uid="{1E15B49E-DD5C-49BF-919A-BA792BD006E8}" name="FSAs w/ ≥ 10% of population identifying as Black" dataDxfId="74"/>
    <tableColumn id="4" xr3:uid="{1559E649-0640-45F1-BCDB-1380176A6C3C}" name="HP communities" dataDxfId="73"/>
    <tableColumn id="6" xr3:uid="{7C1AC45D-C85C-4084-8BE1-5C363B3B7AC7}" name="Other communities" dataDxfId="72"/>
  </tableColumns>
  <tableStyleInfo name="TableStyleLight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238650D-C531-4A9D-B429-FFBE04786558}" name="Table112" displayName="Table112" ref="A1:G524" totalsRowShown="0">
  <autoFilter ref="A1:G524" xr:uid="{D238650D-C531-4A9D-B429-FFBE04786558}"/>
  <sortState xmlns:xlrd2="http://schemas.microsoft.com/office/spreadsheetml/2017/richdata2" ref="A2:G524">
    <sortCondition ref="A1:A524"/>
  </sortState>
  <tableColumns count="7">
    <tableColumn id="1" xr3:uid="{AE9B9AD2-5B82-4EEA-A824-92B829168A38}" name="FSA"/>
    <tableColumn id="2" xr3:uid="{5EDFDC1F-CFB8-4F2E-AA4B-C8D9EF774F60}" name="Flag"/>
    <tableColumn id="6" xr3:uid="{80A4487A-9CEA-40DE-9AC0-27B08BF6D0C9}" name="OH Region"/>
    <tableColumn id="7" xr3:uid="{08DA231F-33D5-4AF6-81FA-0BDFF1F25E46}" name="Dose 1" dataCellStyle="Percent"/>
    <tableColumn id="8" xr3:uid="{9405D920-0FC6-40C5-A946-A1F219B3C017}" name="Dose 2" dataCellStyle="Percent"/>
    <tableColumn id="9" xr3:uid="{F12BD192-7594-4300-A0CE-C0E375D7AD1B}" name="Dose 3" dataCellStyle="Percent"/>
    <tableColumn id="10" xr3:uid="{D3A06197-8823-4C69-9EB6-667C624486D7}" name="Dose 4" dataCellStyle="Percent"/>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075D86-401C-430D-B2A6-CCEA8639BF90}" name="Table1121314" displayName="Table1121314" ref="A1:I524" totalsRowShown="0">
  <autoFilter ref="A1:I524" xr:uid="{A3075D86-401C-430D-B2A6-CCEA8639BF90}"/>
  <sortState xmlns:xlrd2="http://schemas.microsoft.com/office/spreadsheetml/2017/richdata2" ref="A2:I524">
    <sortCondition ref="E1:E524"/>
  </sortState>
  <tableColumns count="9">
    <tableColumn id="1" xr3:uid="{CAE88D12-B7A1-4326-8D1D-C98B9A86175F}" name="FSA"/>
    <tableColumn id="2" xr3:uid="{6C46969A-B1A5-45A9-A8D7-1F48847F499B}" name="Flag"/>
    <tableColumn id="5" xr3:uid="{0C7ED718-D89F-445F-969C-AFD067EA5DFB}" name="LHIN"/>
    <tableColumn id="3" xr3:uid="{DA26DCE4-48D6-44E7-AE1D-1A4CCB3B7490}" name="Subregion" dataDxfId="0" dataCellStyle="Percent"/>
    <tableColumn id="6" xr3:uid="{CD02A31A-DFA1-476D-BECC-97D4844B5FE2}" name="OH Region"/>
    <tableColumn id="7" xr3:uid="{DB81EFD5-BD9D-4709-AA10-9ED19E6A4053}" name="Dose 1" dataCellStyle="Percent"/>
    <tableColumn id="8" xr3:uid="{A8632295-FFA8-43E4-9567-295EF4C99FE9}" name="Dose 2" dataCellStyle="Percent"/>
    <tableColumn id="9" xr3:uid="{2BA6D8E2-FD9E-413E-A5F5-D019CBDC4AE6}" name="Dose 3" dataCellStyle="Percent"/>
    <tableColumn id="10" xr3:uid="{EE57E06B-2881-46A4-9AA1-07F9B04789ED}" name="Dose 4" dataCellStyle="Percent"/>
  </tableColumns>
  <tableStyleInfo name="TableStyleMedium15"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F649F50-ED30-4CC6-9155-AA5CF3763AB5}" name="Table19" displayName="Table19" ref="A1:J12031" totalsRowShown="0">
  <autoFilter ref="A1:J12031" xr:uid="{E6FD618B-9166-4671-A1E8-17206B76E3C1}"/>
  <tableColumns count="10">
    <tableColumn id="1" xr3:uid="{92055F7C-EFE5-4BF0-B67B-41391EE19046}" name="Column1"/>
    <tableColumn id="2" xr3:uid="{C42A2F81-8AED-47CC-9771-B02FA1EA40DF}" name="FSA"/>
    <tableColumn id="3" xr3:uid="{76CD7E9B-CBBE-4F42-A52F-FD1ECFD939BE}" name="week_nb"/>
    <tableColumn id="4" xr3:uid="{8AADA460-1A58-423A-9C38-358860CD31C2}" name="cnt_allcase"/>
    <tableColumn id="5" xr3:uid="{A223D4A3-A537-4F77-95F1-E9179E24FE3E}" name="pax_cnt"/>
    <tableColumn id="6" xr3:uid="{10FB87C5-1818-4E4E-997F-8E6DCEDC8A56}" name="BHP FSA"/>
    <tableColumn id="7" xr3:uid="{9959B430-27EF-4331-A177-75BBFD006D9E}" name="Highpri"/>
    <tableColumn id="8" xr3:uid="{60BFE250-8CCC-4BEC-AF6E-2E61B8EBD698}" name="Region"/>
    <tableColumn id="9" xr3:uid="{F17F6225-919B-4A73-8890-E77A8EEBE5FA}" name="LHIN"/>
    <tableColumn id="10" xr3:uid="{69B4C8DE-AC61-4C56-8704-D8F5817C5102}" name="Subregio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B1B0A-123B-4086-B231-E9C78E57EF55}" name="Table1" displayName="Table1" ref="A1:L525" totalsRowCount="1">
  <autoFilter ref="A1:L524" xr:uid="{532B1B0A-123B-4086-B231-E9C78E57EF55}"/>
  <sortState xmlns:xlrd2="http://schemas.microsoft.com/office/spreadsheetml/2017/richdata2" ref="A2:L524">
    <sortCondition ref="A1:A524"/>
  </sortState>
  <tableColumns count="12">
    <tableColumn id="1" xr3:uid="{047600F4-21F1-4C47-8CE7-E5AA459AC740}" name="fsa"/>
    <tableColumn id="2" xr3:uid="{D3C6537F-66F7-4F69-807C-E2E1E4FCD6DA}" name="flag"/>
    <tableColumn id="3" xr3:uid="{DBFDE0E9-AF51-4BBA-BA2B-F6DE4D3EC621}" name="dose1"/>
    <tableColumn id="4" xr3:uid="{4CB3D195-516E-4C40-9DB6-DD4CC4E58AE5}" name="dose2"/>
    <tableColumn id="11" xr3:uid="{EFCD34FC-7121-4C4B-B7F8-1FDD7078550F}" name="dose3"/>
    <tableColumn id="12" xr3:uid="{DDB2A92B-F1B0-4BE7-86F2-D3B493BAFC69}" name="dose4"/>
    <tableColumn id="5" xr3:uid="{2C82B94E-6BEB-4C23-A993-E8EA9E232185}" name="pop"/>
    <tableColumn id="6" xr3:uid="{D450B1A1-0A83-4A3C-89D9-A46B4576DD66}" name="oh_region"/>
    <tableColumn id="7" xr3:uid="{64E83246-F556-4645-8A29-E64E53A059E0}" name="percentage1" totalsRowDxfId="71" dataCellStyle="Percent" totalsRowCellStyle="Percent"/>
    <tableColumn id="8" xr3:uid="{45669AB7-7078-481D-BF3D-824F7AF112A5}" name="percentage2" totalsRowDxfId="70" dataCellStyle="Percent" totalsRowCellStyle="Percent"/>
    <tableColumn id="9" xr3:uid="{AB04F144-8E25-4E04-8062-14756A7AED15}" name="percentage3" totalsRowDxfId="69" dataCellStyle="Percent" totalsRowCellStyle="Percent"/>
    <tableColumn id="10" xr3:uid="{89EDB034-555B-4104-9444-AE367C63714C}" name="percentage4" totalsRowDxfId="68" dataCellStyle="Percent" totalsRowCellStyle="Percent"/>
  </tableColumns>
  <tableStyleInfo name="TableStyleMedium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E3ECE6-0556-43F8-BB8F-A2546169389A}" name="Dose1" displayName="Dose1" ref="A1:G2616" totalsRowShown="0">
  <autoFilter ref="A1:G2616" xr:uid="{ECE3ECE6-0556-43F8-BB8F-A2546169389A}"/>
  <sortState xmlns:xlrd2="http://schemas.microsoft.com/office/spreadsheetml/2017/richdata2" ref="A2:G2616">
    <sortCondition ref="C1:C2616"/>
  </sortState>
  <tableColumns count="7">
    <tableColumn id="1" xr3:uid="{9ABF0DCA-5D06-4D2E-B96A-D707EAADAD0C}" name="fsa1"/>
    <tableColumn id="2" xr3:uid="{1FDA1025-C6A0-40B8-94FC-AEB8C0B06C3A}" name="flag1"/>
    <tableColumn id="3" xr3:uid="{197EB23B-793D-45E0-8BBF-8853722CAD3D}" name="age_group"/>
    <tableColumn id="4" xr3:uid="{D112F325-CF3E-4F8F-B7B8-A5AA5998A793}" name="dose1"/>
    <tableColumn id="5" xr3:uid="{8E02438F-B2F5-4BFE-9C7A-EA662D26A335}" name="pop"/>
    <tableColumn id="6" xr3:uid="{5C49BBEA-984F-436B-87AF-ACD9548EA096}" name="oh_region"/>
    <tableColumn id="7" xr3:uid="{95403B93-FA28-45F7-97F2-2DEE99619FBB}" name="percentage1" dataCellStyle="Percent"/>
  </tableColumns>
  <tableStyleInfo name="TableStyleMedium15"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C25B71-B79D-4435-9E88-15C1A0933E6D}" name="Dose2" displayName="Dose2" ref="J1:P2616" totalsRowShown="0">
  <autoFilter ref="J1:P2616" xr:uid="{35C25B71-B79D-4435-9E88-15C1A0933E6D}"/>
  <sortState xmlns:xlrd2="http://schemas.microsoft.com/office/spreadsheetml/2017/richdata2" ref="J2:P2616">
    <sortCondition ref="J1:J2616"/>
  </sortState>
  <tableColumns count="7">
    <tableColumn id="1" xr3:uid="{A6FC59AD-73C0-4DEA-83EB-F75B0B33F36F}" name="fsa2"/>
    <tableColumn id="2" xr3:uid="{C1447591-CF27-42D7-BDFC-BAFAF412ECFE}" name="flag2"/>
    <tableColumn id="3" xr3:uid="{0FB7A0E3-4E9E-4AD6-A86E-3F57717E4600}" name="age_group"/>
    <tableColumn id="4" xr3:uid="{B0EA73C0-81B2-4371-9183-E51B1A68EEDF}" name="dose2"/>
    <tableColumn id="5" xr3:uid="{169CF9BA-E5BE-4DA9-837F-F007935CDADF}" name="pop"/>
    <tableColumn id="6" xr3:uid="{3BCE2EB0-5BD2-4FC4-8ECD-BF1617A27AF7}" name="oh_region"/>
    <tableColumn id="7" xr3:uid="{98E967C3-FB3D-4CB2-9509-01E4DE026571}" name="percentage2" dataCellStyle="Percent"/>
  </tableColumns>
  <tableStyleInfo name="TableStyleMedium15"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26CE72-45B0-4C7E-839D-B0776D5CE597}" name="Dose3" displayName="Dose3" ref="S1:Y2616" totalsRowShown="0">
  <autoFilter ref="S1:Y2616" xr:uid="{6826CE72-45B0-4C7E-839D-B0776D5CE597}"/>
  <sortState xmlns:xlrd2="http://schemas.microsoft.com/office/spreadsheetml/2017/richdata2" ref="S2:Y2616">
    <sortCondition ref="T1:T2616"/>
  </sortState>
  <tableColumns count="7">
    <tableColumn id="1" xr3:uid="{429134DD-6A2E-4D4E-9CDE-27A92EEA5999}" name="fsa"/>
    <tableColumn id="2" xr3:uid="{713BACF1-21F5-4822-BDC8-1BF23FF5C33A}" name="flag"/>
    <tableColumn id="3" xr3:uid="{ABB8FE40-6119-4336-BCD7-512FFE51B9D6}" name="age_group"/>
    <tableColumn id="4" xr3:uid="{88BD8F5D-E10A-428F-B8D8-9713E5E4FB85}" name="dose3"/>
    <tableColumn id="5" xr3:uid="{98A98592-B20E-4D5D-839C-264BCC4527AA}" name="pop"/>
    <tableColumn id="6" xr3:uid="{5E30AE1E-7A01-42DD-91D7-7B5D7218823D}" name="oh_region"/>
    <tableColumn id="7" xr3:uid="{43DA7A54-D080-470B-9985-5600E02CC122}" name="percentage3" dataCellStyle="Percent"/>
  </tableColumns>
  <tableStyleInfo name="TableStyleMedium15"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D168E6-444A-45F4-A624-FF8C50A60FDF}" name="Dose4" displayName="Dose4" ref="AB1:AH2616" totalsRowShown="0">
  <autoFilter ref="AB1:AH2616" xr:uid="{FCD168E6-444A-45F4-A624-FF8C50A60FDF}"/>
  <sortState xmlns:xlrd2="http://schemas.microsoft.com/office/spreadsheetml/2017/richdata2" ref="AB2:AH2616">
    <sortCondition ref="AC1:AC2616"/>
  </sortState>
  <tableColumns count="7">
    <tableColumn id="1" xr3:uid="{2F4E5896-A161-4E44-A262-AF46EEBDADDA}" name="fsa"/>
    <tableColumn id="2" xr3:uid="{BA825C8A-8AE8-4830-841E-786FAE382ADC}" name="flag"/>
    <tableColumn id="3" xr3:uid="{944862A0-7FC3-489D-8291-03EA6673F26E}" name="age_group"/>
    <tableColumn id="4" xr3:uid="{AC227CCB-CC02-4150-8F8A-3C556FD1A712}" name="dose4"/>
    <tableColumn id="5" xr3:uid="{82810334-18F2-4EFF-BAF7-67014A5F35F4}" name="pop"/>
    <tableColumn id="6" xr3:uid="{88F023E5-79F8-46DA-8FD9-23CBA0C7B8B7}" name="oh_region"/>
    <tableColumn id="7" xr3:uid="{990A1C50-5AB5-49EB-892E-3322FFEE9054}" name="percentage4" dataCellStyle="Percent"/>
  </tableColumns>
  <tableStyleInfo name="TableStyleMedium1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9C261B1-714F-473B-90BC-5EC99093B429}" name="Table10" displayName="Table10" ref="A1:I1042" totalsRowShown="0">
  <autoFilter ref="A1:I1042" xr:uid="{29C261B1-714F-473B-90BC-5EC99093B429}"/>
  <sortState xmlns:xlrd2="http://schemas.microsoft.com/office/spreadsheetml/2017/richdata2" ref="A2:I1042">
    <sortCondition ref="B1:B1042"/>
  </sortState>
  <tableColumns count="9">
    <tableColumn id="1" xr3:uid="{DF867EAA-9B96-4C82-9098-AD3B77902006}" name="fsa"/>
    <tableColumn id="2" xr3:uid="{DBDB2218-E5D0-45EA-8F5F-94383683C34A}" name="flag"/>
    <tableColumn id="3" xr3:uid="{EA67FCC5-C5CA-4B2B-8FBA-3B5110AFBF16}" name="age_group"/>
    <tableColumn id="4" xr3:uid="{8DB2FF13-3C9A-4F17-91EF-C431CAB26F48}" name="fallbooster"/>
    <tableColumn id="5" xr3:uid="{C2CF12F1-550E-4739-A631-2CB2AAD47D17}" name="dose3"/>
    <tableColumn id="6" xr3:uid="{E0499068-B96A-497D-B0F4-3F9FE76BF936}" name="dose4"/>
    <tableColumn id="7" xr3:uid="{1F4795E7-21DD-4255-BB65-6FEF86A4B7FE}" name="pop"/>
    <tableColumn id="8" xr3:uid="{C574F410-CD35-4E5D-BD04-BE56FC2816D9}" name="oh_region"/>
    <tableColumn id="9" xr3:uid="{CE2354A6-17B0-4E09-887D-6BFB4DD5D86F}" name="percentagefall" dataCellStyle="Percent"/>
  </tableColumns>
  <tableStyleInfo name="TableStyleMedium1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31694DD-7F22-4C9D-B638-C636C1CBC954}" name="Table9" displayName="Table9" ref="A1:F85" totalsRowShown="0">
  <autoFilter ref="A1:F85" xr:uid="{531694DD-7F22-4C9D-B638-C636C1CBC954}"/>
  <sortState xmlns:xlrd2="http://schemas.microsoft.com/office/spreadsheetml/2017/richdata2" ref="A2:F85">
    <sortCondition ref="B1:B85"/>
  </sortState>
  <tableColumns count="6">
    <tableColumn id="1" xr3:uid="{03308EFC-3164-4D48-A156-91B3A4D412B7}" name="flag"/>
    <tableColumn id="2" xr3:uid="{F23030C8-CE2F-4CA9-9387-FE9986070B29}" name="md" dataDxfId="6"/>
    <tableColumn id="3" xr3:uid="{44C5A320-B6FC-4CA8-B484-B438F850B6CC}" name="dose1"/>
    <tableColumn id="4" xr3:uid="{F672A88A-CC70-4A54-A713-66E77D277EAD}" name="dose2"/>
    <tableColumn id="5" xr3:uid="{6A4C0BC7-2CD4-4589-9299-8E7220D250C7}" name="dose3"/>
    <tableColumn id="6" xr3:uid="{85503B7F-AE07-4DBF-ABB2-8F9442B2399E}" name="dose4"/>
  </tableColumns>
  <tableStyleInfo name="TableStyleMedium15"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50E760-0BC1-44F7-A3B7-71F390FF66C4}" name="Table7" displayName="Table7" ref="A1:D29" totalsRowShown="0">
  <autoFilter ref="A1:D29" xr:uid="{6F50E760-0BC1-44F7-A3B7-71F390FF66C4}"/>
  <sortState xmlns:xlrd2="http://schemas.microsoft.com/office/spreadsheetml/2017/richdata2" ref="A2:D29">
    <sortCondition descending="1" ref="B1:B29"/>
  </sortState>
  <tableColumns count="4">
    <tableColumn id="1" xr3:uid="{4D5F798C-6287-454D-ABCA-BD96E9A3D4FE}" name="v_event_location_dose3_p"/>
    <tableColumn id="2" xr3:uid="{20407792-C0B3-4DA5-B30B-09C9F3227514}" name="flag"/>
    <tableColumn id="3" xr3:uid="{C2438049-9C5E-47E2-B159-3902F01B3B2E}" name="dose3"/>
    <tableColumn id="4" xr3:uid="{0669E992-E4F7-45BA-986E-1821DD70388E}" name="dose4"/>
  </tableColumns>
  <tableStyleInfo name="TableStyleMedium15" showFirstColumn="0" showLastColumn="0" showRowStripes="1" showColumnStripes="0"/>
</table>
</file>

<file path=xl/theme/theme1.xml><?xml version="1.0" encoding="utf-8"?>
<a:theme xmlns:a="http://schemas.openxmlformats.org/drawingml/2006/main" name="OH theme">
  <a:themeElements>
    <a:clrScheme name="Ontario_blue">
      <a:dk1>
        <a:srgbClr val="000000"/>
      </a:dk1>
      <a:lt1>
        <a:srgbClr val="FFFFFF"/>
      </a:lt1>
      <a:dk2>
        <a:srgbClr val="44546A"/>
      </a:dk2>
      <a:lt2>
        <a:srgbClr val="E7E6E6"/>
      </a:lt2>
      <a:accent1>
        <a:srgbClr val="38B549"/>
      </a:accent1>
      <a:accent2>
        <a:srgbClr val="00B2E2"/>
      </a:accent2>
      <a:accent3>
        <a:srgbClr val="F05821"/>
      </a:accent3>
      <a:accent4>
        <a:srgbClr val="91278E"/>
      </a:accent4>
      <a:accent5>
        <a:srgbClr val="EC027B"/>
      </a:accent5>
      <a:accent6>
        <a:srgbClr val="C1B28F"/>
      </a:accent6>
      <a:hlink>
        <a:srgbClr val="047BC1"/>
      </a:hlink>
      <a:folHlink>
        <a:srgbClr val="92278F"/>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OH theme" id="{044F4B60-71C1-4070-AC34-DFDEDAF32EED}" vid="{C3F109B1-468F-4983-9F8F-C6A0F6F3FCEE}"/>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microsoft.com/office/2007/relationships/slicer" Target="../slicers/slicer3.xml"/><Relationship Id="rId5" Type="http://schemas.openxmlformats.org/officeDocument/2006/relationships/table" Target="../tables/table6.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table" Target="../tables/table11.xml"/><Relationship Id="rId4"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drawing" Target="../drawings/drawing9.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rinterSettings" Target="../printerSettings/printerSettings5.bin"/><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26.xml"/><Relationship Id="rId3" Type="http://schemas.openxmlformats.org/officeDocument/2006/relationships/pivotTable" Target="../pivotTables/pivotTable21.xml"/><Relationship Id="rId7" Type="http://schemas.openxmlformats.org/officeDocument/2006/relationships/pivotTable" Target="../pivotTables/pivotTable2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microsoft.com/office/2007/relationships/slicer" Target="../slicers/slicer5.xml"/><Relationship Id="rId5" Type="http://schemas.openxmlformats.org/officeDocument/2006/relationships/pivotTable" Target="../pivotTables/pivotTable23.xml"/><Relationship Id="rId10" Type="http://schemas.openxmlformats.org/officeDocument/2006/relationships/drawing" Target="../drawings/drawing10.xml"/><Relationship Id="rId4" Type="http://schemas.openxmlformats.org/officeDocument/2006/relationships/pivotTable" Target="../pivotTables/pivotTable22.xml"/><Relationship Id="rId9" Type="http://schemas.openxmlformats.org/officeDocument/2006/relationships/pivotTable" Target="../pivotTables/pivotTable27.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35.xml"/><Relationship Id="rId3" Type="http://schemas.openxmlformats.org/officeDocument/2006/relationships/pivotTable" Target="../pivotTables/pivotTable30.xml"/><Relationship Id="rId7" Type="http://schemas.openxmlformats.org/officeDocument/2006/relationships/pivotTable" Target="../pivotTables/pivotTable34.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10" Type="http://schemas.microsoft.com/office/2007/relationships/slicer" Target="../slicers/slicer6.xml"/><Relationship Id="rId4" Type="http://schemas.openxmlformats.org/officeDocument/2006/relationships/pivotTable" Target="../pivotTables/pivotTable31.xml"/><Relationship Id="rId9"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microsoft.com/office/2007/relationships/slicer" Target="../slicers/slicer7.xml"/><Relationship Id="rId5" Type="http://schemas.openxmlformats.org/officeDocument/2006/relationships/drawing" Target="../drawings/drawing12.xml"/><Relationship Id="rId4" Type="http://schemas.openxmlformats.org/officeDocument/2006/relationships/pivotTable" Target="../pivotTables/pivotTable3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42.xml"/><Relationship Id="rId2" Type="http://schemas.openxmlformats.org/officeDocument/2006/relationships/pivotTable" Target="../pivotTables/pivotTable41.xml"/><Relationship Id="rId1" Type="http://schemas.openxmlformats.org/officeDocument/2006/relationships/pivotTable" Target="../pivotTables/pivotTable40.xml"/><Relationship Id="rId5" Type="http://schemas.microsoft.com/office/2007/relationships/slicer" Target="../slicers/slicer8.xml"/><Relationship Id="rId4"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pivotTable" Target="../pivotTables/pivotTable43.xml"/><Relationship Id="rId4" Type="http://schemas.microsoft.com/office/2007/relationships/slicer" Target="../slicers/slicer9.xml"/></Relationships>
</file>

<file path=xl/worksheets/_rels/sheet21.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5.xml"/><Relationship Id="rId1" Type="http://schemas.openxmlformats.org/officeDocument/2006/relationships/pivotTable" Target="../pivotTables/pivotTable4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7EAE9-5D50-4097-89DF-096B6715F2D8}">
  <dimension ref="A1"/>
  <sheetViews>
    <sheetView topLeftCell="A13" workbookViewId="0">
      <selection activeCell="O48" sqref="O48"/>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D0017-3313-486F-ACED-66A63FE7E60F}">
  <dimension ref="A1:AD69"/>
  <sheetViews>
    <sheetView showGridLines="0" topLeftCell="A46" zoomScale="112" zoomScaleNormal="112" zoomScalePageLayoutView="80" workbookViewId="0">
      <selection activeCell="AC59" sqref="AC59"/>
    </sheetView>
  </sheetViews>
  <sheetFormatPr defaultRowHeight="14.5" x14ac:dyDescent="0.35"/>
  <cols>
    <col min="4" max="4" width="19.54296875" customWidth="1"/>
    <col min="6" max="6" width="37.1796875" customWidth="1"/>
    <col min="7" max="7" width="14.7265625" customWidth="1"/>
    <col min="8" max="8" width="18.54296875" customWidth="1"/>
    <col min="9" max="9" width="7.1796875" customWidth="1"/>
    <col min="10" max="10" width="21.453125" customWidth="1"/>
    <col min="11" max="11" width="32.7265625" customWidth="1"/>
    <col min="12" max="12" width="42.54296875" customWidth="1"/>
    <col min="13" max="13" width="6.453125" customWidth="1"/>
    <col min="14" max="14" width="32.26953125" customWidth="1"/>
    <col min="15" max="15" width="16.81640625" customWidth="1"/>
    <col min="16" max="16" width="19.26953125" customWidth="1"/>
    <col min="17" max="17" width="13.26953125" customWidth="1"/>
  </cols>
  <sheetData>
    <row r="1" spans="1:30" ht="31.5" customHeight="1" x14ac:dyDescent="0.35">
      <c r="A1" s="60"/>
      <c r="B1" s="3"/>
      <c r="C1" s="3"/>
      <c r="D1" s="3"/>
      <c r="E1" s="3"/>
      <c r="F1" s="3"/>
      <c r="G1" s="3"/>
      <c r="H1" s="3"/>
      <c r="I1" s="3"/>
      <c r="J1" s="3"/>
      <c r="K1" s="3"/>
      <c r="L1" s="3"/>
      <c r="M1" s="3"/>
      <c r="N1" s="3"/>
      <c r="O1" s="3"/>
      <c r="P1" s="3"/>
      <c r="Q1" s="3"/>
      <c r="R1" s="3"/>
      <c r="S1" s="3"/>
      <c r="T1" s="3"/>
      <c r="U1" s="3"/>
      <c r="V1" s="3"/>
      <c r="W1" s="3"/>
      <c r="X1" s="3"/>
      <c r="Y1" s="3"/>
      <c r="Z1" s="3"/>
      <c r="AA1" s="3"/>
      <c r="AB1" s="3"/>
      <c r="AC1" s="3"/>
      <c r="AD1" s="3"/>
    </row>
    <row r="2" spans="1:30" x14ac:dyDescent="0.35">
      <c r="A2" s="3"/>
      <c r="B2" s="3"/>
      <c r="C2" s="3"/>
      <c r="D2" s="3"/>
      <c r="E2" s="3"/>
      <c r="F2" s="3"/>
      <c r="G2" s="3"/>
      <c r="H2" s="3"/>
      <c r="I2" s="3"/>
      <c r="J2" s="3"/>
      <c r="K2" s="3"/>
      <c r="L2" s="3"/>
      <c r="M2" s="3"/>
      <c r="N2" s="3"/>
      <c r="O2" s="3"/>
      <c r="P2" s="3"/>
      <c r="Q2" s="3"/>
      <c r="R2" s="3"/>
      <c r="S2" s="3"/>
      <c r="T2" s="3"/>
      <c r="U2" s="3"/>
      <c r="V2" s="3"/>
      <c r="W2" s="3"/>
      <c r="X2" s="3"/>
      <c r="Y2" s="3"/>
      <c r="Z2" s="3"/>
      <c r="AA2" s="3"/>
      <c r="AB2" s="3"/>
      <c r="AC2" s="3"/>
      <c r="AD2" s="3"/>
    </row>
    <row r="3" spans="1:30" ht="18.5" x14ac:dyDescent="0.45">
      <c r="A3" s="3"/>
      <c r="B3" s="59"/>
      <c r="C3" s="3"/>
      <c r="D3" s="3"/>
      <c r="E3" s="3"/>
      <c r="F3" s="3"/>
      <c r="G3" s="3"/>
      <c r="H3" s="62" t="s">
        <v>0</v>
      </c>
      <c r="I3" s="62"/>
      <c r="J3" s="62"/>
      <c r="K3" s="62"/>
      <c r="L3" s="62"/>
      <c r="M3" s="62"/>
      <c r="N3" s="62"/>
      <c r="O3" s="62"/>
      <c r="P3" s="62"/>
      <c r="Q3" s="62"/>
      <c r="R3" s="62"/>
      <c r="S3" s="62"/>
      <c r="T3" s="3"/>
      <c r="U3" s="3"/>
      <c r="V3" s="3"/>
      <c r="W3" s="3"/>
      <c r="X3" s="3"/>
      <c r="Y3" s="3"/>
      <c r="Z3" s="3"/>
      <c r="AA3" s="3"/>
      <c r="AB3" s="3"/>
      <c r="AC3" s="3"/>
      <c r="AD3" s="3"/>
    </row>
    <row r="4" spans="1:30" x14ac:dyDescent="0.35">
      <c r="A4" s="3"/>
      <c r="B4" s="3"/>
      <c r="C4" s="3"/>
      <c r="D4" s="3"/>
      <c r="E4" s="3"/>
      <c r="F4" s="3"/>
      <c r="G4" s="3"/>
      <c r="T4" s="3"/>
      <c r="U4" s="3"/>
      <c r="V4" s="3"/>
      <c r="W4" s="3"/>
      <c r="X4" s="3"/>
      <c r="Y4" s="3"/>
      <c r="Z4" s="3"/>
      <c r="AA4" s="3"/>
      <c r="AB4" s="3"/>
      <c r="AC4" s="3"/>
      <c r="AD4" s="3"/>
    </row>
    <row r="5" spans="1:30" ht="33.5" x14ac:dyDescent="0.75">
      <c r="A5" s="3"/>
      <c r="B5" s="3"/>
      <c r="C5" s="3"/>
      <c r="D5" s="3"/>
      <c r="E5" s="3"/>
      <c r="F5" s="3"/>
      <c r="G5" s="3"/>
      <c r="J5" s="34">
        <f>GETPIVOTDATA("Sum of dose3",'PIVOT - FSA'!$A$3)</f>
        <v>7327995</v>
      </c>
      <c r="K5" s="35">
        <f>GETPIVOTDATA("Sum of % of Dose 3",'PIVOT - FSA'!$A$3)</f>
        <v>0.50285763732370037</v>
      </c>
      <c r="L5" s="36">
        <f>'PIVOT - FSA'!I4</f>
        <v>0.45249676285699175</v>
      </c>
      <c r="N5" s="37">
        <f>'PIVOT - FSA'!I6</f>
        <v>0.47595182899918442</v>
      </c>
      <c r="P5" s="38">
        <f>'PIVOT-timeline'!D27</f>
        <v>-0.25601529120755567</v>
      </c>
      <c r="R5" s="39"/>
      <c r="T5" s="3"/>
      <c r="U5" s="3"/>
      <c r="V5" s="3"/>
      <c r="W5" s="3"/>
      <c r="X5" s="3"/>
      <c r="Y5" s="3"/>
      <c r="Z5" s="3"/>
      <c r="AA5" s="3"/>
      <c r="AB5" s="3"/>
      <c r="AC5" s="3"/>
      <c r="AD5" s="3"/>
    </row>
    <row r="6" spans="1:30" x14ac:dyDescent="0.35">
      <c r="A6" s="3"/>
      <c r="B6" s="3"/>
      <c r="C6" s="3"/>
      <c r="D6" s="3"/>
      <c r="E6" s="3"/>
      <c r="F6" s="3"/>
      <c r="G6" s="3"/>
      <c r="J6" s="29" t="s">
        <v>1</v>
      </c>
      <c r="K6" s="29" t="s">
        <v>2</v>
      </c>
      <c r="L6" s="29" t="s">
        <v>3</v>
      </c>
      <c r="N6" s="29" t="s">
        <v>4</v>
      </c>
      <c r="P6" s="29" t="s">
        <v>5</v>
      </c>
      <c r="R6" s="40"/>
      <c r="T6" s="3"/>
      <c r="U6" s="3"/>
      <c r="V6" s="3"/>
      <c r="W6" s="3"/>
      <c r="X6" s="3"/>
      <c r="Y6" s="3"/>
      <c r="Z6" s="3"/>
      <c r="AA6" s="3"/>
      <c r="AB6" s="3"/>
      <c r="AC6" s="3"/>
      <c r="AD6" s="3"/>
    </row>
    <row r="7" spans="1:30" x14ac:dyDescent="0.35">
      <c r="A7" s="3"/>
      <c r="B7" s="3"/>
      <c r="C7" s="3"/>
      <c r="D7" s="3"/>
      <c r="E7" s="3"/>
      <c r="F7" s="3"/>
      <c r="G7" s="3"/>
      <c r="J7" s="41"/>
      <c r="L7" s="30"/>
      <c r="R7" s="42"/>
      <c r="T7" s="3"/>
      <c r="U7" s="3"/>
      <c r="V7" s="3"/>
      <c r="W7" s="3"/>
      <c r="X7" s="3"/>
      <c r="Y7" s="3"/>
      <c r="Z7" s="3"/>
      <c r="AA7" s="3"/>
      <c r="AB7" s="3"/>
      <c r="AC7" s="3"/>
      <c r="AD7" s="3"/>
    </row>
    <row r="8" spans="1:30" ht="31" x14ac:dyDescent="0.7">
      <c r="A8" s="3"/>
      <c r="B8" s="3"/>
      <c r="C8" s="3"/>
      <c r="D8" s="3"/>
      <c r="E8" s="3"/>
      <c r="F8" s="3"/>
      <c r="G8" s="3"/>
      <c r="J8" s="34">
        <f>GETPIVOTDATA("Sum of dose4",'PIVOT - FSA'!$A$3)</f>
        <v>2025303</v>
      </c>
      <c r="K8" s="43">
        <f>GETPIVOTDATA("Sum of % of Dose 4",'PIVOT - FSA'!$A$3)</f>
        <v>0.13897922712073388</v>
      </c>
      <c r="L8" s="36">
        <f>'PIVOT - FSA'!M4</f>
        <v>9.6064300140455763E-2</v>
      </c>
      <c r="N8" s="37">
        <f>'PIVOT - FSA'!M6</f>
        <v>9.9349145251085152E-2</v>
      </c>
      <c r="P8" s="44">
        <f>'PIVOT-timeline'!E27</f>
        <v>-0.48816986468924395</v>
      </c>
      <c r="R8" s="39"/>
      <c r="T8" s="3"/>
      <c r="U8" s="3"/>
      <c r="V8" s="3"/>
      <c r="W8" s="3"/>
      <c r="X8" s="3"/>
      <c r="Y8" s="3"/>
      <c r="Z8" s="3"/>
      <c r="AA8" s="3"/>
      <c r="AB8" s="3"/>
      <c r="AC8" s="3"/>
      <c r="AD8" s="3"/>
    </row>
    <row r="9" spans="1:30" x14ac:dyDescent="0.35">
      <c r="A9" s="3"/>
      <c r="B9" s="3"/>
      <c r="C9" s="3"/>
      <c r="D9" s="3"/>
      <c r="E9" s="3"/>
      <c r="F9" s="3"/>
      <c r="G9" s="3"/>
      <c r="J9" s="29" t="s">
        <v>6</v>
      </c>
      <c r="K9" s="45" t="s">
        <v>7</v>
      </c>
      <c r="L9" s="29" t="s">
        <v>3</v>
      </c>
      <c r="N9" s="29" t="s">
        <v>4</v>
      </c>
      <c r="P9" s="46" t="s">
        <v>8</v>
      </c>
      <c r="R9" s="29"/>
      <c r="T9" s="3"/>
      <c r="U9" s="3"/>
      <c r="V9" s="3"/>
      <c r="W9" s="3"/>
      <c r="X9" s="3"/>
      <c r="Y9" s="3"/>
      <c r="Z9" s="3"/>
      <c r="AA9" s="3"/>
      <c r="AB9" s="3"/>
      <c r="AC9" s="3"/>
      <c r="AD9" s="3"/>
    </row>
    <row r="10" spans="1:30" x14ac:dyDescent="0.35">
      <c r="A10" s="3"/>
      <c r="B10" s="3"/>
      <c r="C10" s="3"/>
      <c r="D10" s="3"/>
      <c r="E10" s="3"/>
      <c r="F10" s="3"/>
      <c r="G10" s="3"/>
      <c r="T10" s="3"/>
      <c r="U10" s="3"/>
      <c r="V10" s="3"/>
      <c r="W10" s="3"/>
      <c r="X10" s="3"/>
      <c r="Y10" s="3"/>
      <c r="Z10" s="3"/>
      <c r="AA10" s="3"/>
      <c r="AB10" s="3"/>
      <c r="AC10" s="3"/>
      <c r="AD10" s="3"/>
    </row>
    <row r="11" spans="1:30" ht="31" x14ac:dyDescent="0.7">
      <c r="A11" s="3"/>
      <c r="B11" s="3"/>
      <c r="C11" s="3"/>
      <c r="D11" s="3"/>
      <c r="E11" s="3"/>
      <c r="F11" s="3"/>
      <c r="G11" s="3"/>
      <c r="J11" s="34">
        <f>GETPIVOTDATA("Sum of fallbooster",'PIVOT- Fallbooster'!$AF$3)</f>
        <v>828532</v>
      </c>
      <c r="K11" s="43">
        <f>GETPIVOTDATA("Sum of % fall",'PIVOT- Fallbooster'!$AF$3)</f>
        <v>6.9734348904548091E-2</v>
      </c>
      <c r="L11" s="36">
        <f>'PIVOT- Fallbooster'!AL4</f>
        <v>6.0409524464396222E-2</v>
      </c>
      <c r="M11" s="47"/>
      <c r="N11" s="37">
        <f>'PIVOT- Fallbooster'!AL6</f>
        <v>6.0619823617725721E-2</v>
      </c>
      <c r="T11" s="3"/>
      <c r="U11" s="3"/>
      <c r="V11" s="3"/>
      <c r="W11" s="3"/>
      <c r="X11" s="3"/>
      <c r="Y11" s="3"/>
      <c r="Z11" s="3"/>
      <c r="AA11" s="3"/>
      <c r="AB11" s="3"/>
      <c r="AC11" s="3"/>
      <c r="AD11" s="3"/>
    </row>
    <row r="12" spans="1:30" x14ac:dyDescent="0.35">
      <c r="A12" s="3"/>
      <c r="B12" s="3"/>
      <c r="C12" s="3"/>
      <c r="D12" s="3"/>
      <c r="E12" s="3"/>
      <c r="F12" s="3"/>
      <c r="G12" s="3"/>
      <c r="J12" s="29" t="s">
        <v>9</v>
      </c>
      <c r="K12" s="45" t="s">
        <v>10</v>
      </c>
      <c r="L12" s="29" t="s">
        <v>3</v>
      </c>
      <c r="N12" s="29" t="s">
        <v>4</v>
      </c>
      <c r="T12" s="3"/>
      <c r="U12" s="3"/>
      <c r="V12" s="3"/>
      <c r="W12" s="3"/>
      <c r="X12" s="3"/>
      <c r="Y12" s="3"/>
      <c r="Z12" s="3"/>
      <c r="AA12" s="3"/>
      <c r="AB12" s="3"/>
      <c r="AC12" s="3"/>
      <c r="AD12" s="3"/>
    </row>
    <row r="13" spans="1:30" x14ac:dyDescent="0.35">
      <c r="A13" s="3"/>
      <c r="B13" s="3"/>
      <c r="C13" s="3"/>
      <c r="D13" s="3"/>
      <c r="E13" s="3"/>
      <c r="F13" s="3"/>
      <c r="G13" s="3"/>
      <c r="H13" s="63" t="s">
        <v>11</v>
      </c>
      <c r="I13" s="63"/>
      <c r="J13" s="63"/>
      <c r="K13" s="63"/>
      <c r="L13" s="63"/>
      <c r="M13" s="63"/>
      <c r="N13" s="63"/>
      <c r="O13" s="63"/>
      <c r="P13" s="63"/>
      <c r="Q13" s="63"/>
      <c r="R13" s="63"/>
      <c r="S13" s="63"/>
      <c r="T13" s="3"/>
      <c r="U13" s="3"/>
      <c r="V13" s="3"/>
      <c r="W13" s="3"/>
      <c r="X13" s="3"/>
      <c r="Y13" s="3"/>
      <c r="Z13" s="3"/>
      <c r="AA13" s="3"/>
      <c r="AB13" s="3"/>
      <c r="AC13" s="3"/>
      <c r="AD13" s="3"/>
    </row>
    <row r="14" spans="1:30" x14ac:dyDescent="0.35">
      <c r="A14" s="3"/>
      <c r="B14" s="3"/>
      <c r="C14" s="3"/>
      <c r="D14" s="3"/>
      <c r="E14" s="3"/>
      <c r="F14" s="3"/>
      <c r="G14" s="3"/>
      <c r="H14" s="63"/>
      <c r="I14" s="63"/>
      <c r="J14" s="63"/>
      <c r="K14" s="63"/>
      <c r="L14" s="63"/>
      <c r="M14" s="63"/>
      <c r="N14" s="63"/>
      <c r="O14" s="63"/>
      <c r="P14" s="63"/>
      <c r="Q14" s="63"/>
      <c r="R14" s="63"/>
      <c r="S14" s="63"/>
      <c r="T14" s="3"/>
      <c r="U14" s="3"/>
      <c r="V14" s="3"/>
      <c r="W14" s="3"/>
      <c r="X14" s="3"/>
      <c r="Y14" s="3"/>
      <c r="Z14" s="3"/>
      <c r="AA14" s="3"/>
      <c r="AB14" s="3"/>
      <c r="AC14" s="3"/>
      <c r="AD14" s="3"/>
    </row>
    <row r="15" spans="1:30" x14ac:dyDescent="0.3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row>
    <row r="16" spans="1:30" x14ac:dyDescent="0.3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row>
    <row r="17" spans="1:30" x14ac:dyDescent="0.3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row>
    <row r="18" spans="1:30" x14ac:dyDescent="0.3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row>
    <row r="19" spans="1:30" x14ac:dyDescent="0.3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row>
    <row r="20" spans="1:30" x14ac:dyDescent="0.3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row>
    <row r="21" spans="1:30" x14ac:dyDescent="0.3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row>
    <row r="22" spans="1:30" x14ac:dyDescent="0.3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row>
    <row r="23" spans="1:30" x14ac:dyDescent="0.3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row>
    <row r="24" spans="1:30" x14ac:dyDescent="0.3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row>
    <row r="25" spans="1:30"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row>
    <row r="26" spans="1:30" x14ac:dyDescent="0.3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row>
    <row r="27" spans="1:30"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row>
    <row r="28" spans="1:30"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row>
    <row r="29" spans="1:30"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row>
    <row r="30" spans="1:30"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row>
    <row r="31" spans="1:30"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row>
    <row r="32" spans="1:30"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row>
    <row r="33" spans="1:30"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row>
    <row r="34" spans="1:30"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row>
    <row r="35" spans="1:30"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row>
    <row r="36" spans="1:30"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row>
    <row r="37" spans="1:30"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row>
    <row r="38" spans="1:30"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spans="1:30"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spans="1:30"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spans="1:30"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spans="1:30"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spans="1:30"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spans="1:30"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spans="1:30"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spans="1:30"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spans="1:30"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spans="1:30"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spans="1:30"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spans="1:30"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spans="1:30"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spans="1:30"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spans="1:30"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spans="1:30"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spans="1:30"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spans="1:30"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spans="1:30"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spans="1:30"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spans="1:30"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spans="1:30"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spans="1:30"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spans="1:30"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spans="1:30"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spans="1:30"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spans="1:30"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spans="1:30"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spans="1:30"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spans="1:30"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sheetData>
  <mergeCells count="2">
    <mergeCell ref="H3:S3"/>
    <mergeCell ref="H13:S14"/>
  </mergeCells>
  <pageMargins left="0.7" right="0.7" top="0.75" bottom="0.75" header="0.3" footer="0.3"/>
  <pageSetup orientation="portrait" r:id="rId1"/>
  <headerFooter>
    <oddHeader>&amp;C&amp;"-,Bold"&amp;20&amp;KFF0000DRAFT FOR DISCUSSION</oddHeader>
  </headerFooter>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BD064-9A60-4E7B-BCB5-148B3B1071C5}">
  <dimension ref="A1:W100"/>
  <sheetViews>
    <sheetView showGridLines="0" topLeftCell="A15" zoomScale="50" zoomScaleNormal="50" zoomScaleSheetLayoutView="118" workbookViewId="0">
      <selection activeCell="J23" sqref="J23"/>
    </sheetView>
  </sheetViews>
  <sheetFormatPr defaultRowHeight="14.5" x14ac:dyDescent="0.35"/>
  <cols>
    <col min="3" max="3" width="6.81640625" customWidth="1"/>
    <col min="4" max="4" width="13.1796875" customWidth="1"/>
    <col min="5" max="5" width="47.54296875" customWidth="1"/>
    <col min="6" max="6" width="21.6328125" customWidth="1"/>
    <col min="7" max="7" width="24.1796875" customWidth="1"/>
    <col min="8" max="8" width="16.1796875" customWidth="1"/>
    <col min="9" max="9" width="12.1796875" hidden="1" customWidth="1"/>
    <col min="10" max="10" width="10.81640625" customWidth="1"/>
    <col min="11" max="11" width="22.1796875" customWidth="1"/>
    <col min="12" max="12" width="16.81640625" customWidth="1"/>
    <col min="13" max="13" width="46.453125" customWidth="1"/>
    <col min="14" max="14" width="23.1796875" customWidth="1"/>
    <col min="15" max="15" width="28.1796875" customWidth="1"/>
    <col min="16" max="16" width="23.453125" customWidth="1"/>
    <col min="17" max="17" width="14.81640625" customWidth="1"/>
    <col min="18" max="18" width="20.1796875" customWidth="1"/>
    <col min="19" max="19" width="18.81640625" customWidth="1"/>
    <col min="20" max="20" width="51.81640625" customWidth="1"/>
    <col min="21" max="21" width="25.1796875" customWidth="1"/>
    <col min="22" max="22" width="24.36328125" customWidth="1"/>
    <col min="23" max="23" width="23.7265625" customWidth="1"/>
    <col min="34" max="34" width="8.7265625" customWidth="1"/>
    <col min="35" max="35" width="0.81640625" customWidth="1"/>
  </cols>
  <sheetData>
    <row r="1" spans="1:23" x14ac:dyDescent="0.35">
      <c r="A1" s="3"/>
      <c r="B1" s="3"/>
      <c r="C1" s="3"/>
      <c r="D1" s="3"/>
      <c r="E1" s="3"/>
      <c r="F1" s="3"/>
      <c r="G1" s="3"/>
      <c r="H1" s="3"/>
      <c r="I1" s="3"/>
      <c r="J1" s="3"/>
      <c r="K1" s="3"/>
      <c r="L1" s="3"/>
      <c r="M1" s="3"/>
      <c r="N1" s="3"/>
      <c r="O1" s="3"/>
      <c r="P1" s="3"/>
      <c r="Q1" s="3"/>
      <c r="R1" s="3"/>
      <c r="S1" s="3"/>
      <c r="T1" s="3"/>
      <c r="U1" s="3"/>
      <c r="V1" s="3"/>
      <c r="W1" s="3"/>
    </row>
    <row r="2" spans="1:23" x14ac:dyDescent="0.35">
      <c r="A2" s="3"/>
      <c r="B2" s="3"/>
      <c r="C2" s="3"/>
      <c r="D2" s="3"/>
      <c r="E2" s="3"/>
      <c r="F2" s="3"/>
      <c r="G2" s="3"/>
      <c r="H2" s="3"/>
      <c r="I2" s="3"/>
      <c r="J2" s="3"/>
      <c r="K2" s="3"/>
      <c r="L2" s="3"/>
      <c r="M2" s="3"/>
      <c r="N2" s="3"/>
      <c r="O2" s="3"/>
      <c r="P2" s="3"/>
      <c r="Q2" s="3"/>
      <c r="R2" s="3"/>
      <c r="S2" s="3"/>
      <c r="T2" s="3"/>
      <c r="U2" s="3"/>
      <c r="V2" s="3"/>
      <c r="W2" s="3"/>
    </row>
    <row r="3" spans="1:23" ht="18.5" x14ac:dyDescent="0.45">
      <c r="A3" s="3"/>
      <c r="B3" s="3"/>
      <c r="C3" s="3"/>
      <c r="D3" s="3"/>
      <c r="E3" s="3"/>
      <c r="F3" s="3"/>
      <c r="G3" s="3"/>
      <c r="H3" s="3"/>
      <c r="I3" s="3"/>
      <c r="J3" s="62" t="s">
        <v>12</v>
      </c>
      <c r="K3" s="62"/>
      <c r="L3" s="62"/>
      <c r="M3" s="62"/>
      <c r="N3" s="62"/>
      <c r="O3" s="62"/>
      <c r="P3" s="62"/>
      <c r="Q3" s="62"/>
      <c r="R3" s="62"/>
      <c r="S3" s="3"/>
      <c r="T3" s="3"/>
      <c r="U3" s="3"/>
      <c r="V3" s="3"/>
      <c r="W3" s="3"/>
    </row>
    <row r="4" spans="1:23" x14ac:dyDescent="0.35">
      <c r="A4" s="3"/>
      <c r="B4" s="3"/>
      <c r="C4" s="3"/>
      <c r="D4" s="3"/>
      <c r="E4" s="3"/>
      <c r="F4" s="3"/>
      <c r="G4" s="3"/>
      <c r="H4" s="3"/>
      <c r="I4" s="3"/>
      <c r="S4" s="3"/>
      <c r="T4" s="3"/>
      <c r="U4" s="3"/>
      <c r="V4" s="3"/>
      <c r="W4" s="3"/>
    </row>
    <row r="5" spans="1:23" ht="31" x14ac:dyDescent="0.7">
      <c r="A5" s="3"/>
      <c r="B5" s="3"/>
      <c r="C5" s="3"/>
      <c r="D5" s="3"/>
      <c r="E5" s="64"/>
      <c r="F5" s="64"/>
      <c r="G5" s="3"/>
      <c r="H5" s="3"/>
      <c r="I5" s="3"/>
      <c r="K5" s="34">
        <f>GETPIVOTDATA("Sum of dose1",'PIVOT - Dose 1'!$S$3)</f>
        <v>1603691</v>
      </c>
      <c r="M5" s="37">
        <f>GETPIVOTDATA("Sum of % of dose 1",'PIVOT - Dose 1'!$S$3)</f>
        <v>0.5525432394988804</v>
      </c>
      <c r="O5" s="48">
        <f>'PIVOT - Dose 1'!Y5</f>
        <v>0.52580666089481587</v>
      </c>
      <c r="Q5" s="49">
        <f>'PIVOT - Dose 1'!Y7</f>
        <v>0.54762455284097855</v>
      </c>
      <c r="S5" s="3"/>
      <c r="T5" s="3"/>
      <c r="U5" s="3"/>
      <c r="V5" s="3"/>
      <c r="W5" s="3"/>
    </row>
    <row r="6" spans="1:23" x14ac:dyDescent="0.35">
      <c r="A6" s="3"/>
      <c r="B6" s="3"/>
      <c r="C6" s="3"/>
      <c r="D6" s="3"/>
      <c r="E6" s="64"/>
      <c r="F6" s="64"/>
      <c r="G6" s="3"/>
      <c r="H6" s="3"/>
      <c r="I6" s="3"/>
      <c r="K6" s="29" t="s">
        <v>13</v>
      </c>
      <c r="M6" s="29" t="s">
        <v>14</v>
      </c>
      <c r="O6" s="29" t="s">
        <v>3</v>
      </c>
      <c r="Q6" s="29" t="s">
        <v>15</v>
      </c>
      <c r="S6" s="3"/>
      <c r="T6" s="3"/>
      <c r="U6" s="3"/>
      <c r="V6" s="3"/>
      <c r="W6" s="3"/>
    </row>
    <row r="7" spans="1:23" x14ac:dyDescent="0.35">
      <c r="A7" s="3"/>
      <c r="B7" s="3"/>
      <c r="C7" s="3"/>
      <c r="D7" s="3"/>
      <c r="E7" s="3"/>
      <c r="F7" s="3"/>
      <c r="G7" s="3"/>
      <c r="H7" s="3"/>
      <c r="I7" s="3"/>
      <c r="K7" s="30"/>
      <c r="S7" s="3"/>
      <c r="T7" s="3"/>
      <c r="U7" s="3"/>
      <c r="V7" s="3"/>
      <c r="W7" s="3"/>
    </row>
    <row r="8" spans="1:23" ht="31" x14ac:dyDescent="0.7">
      <c r="A8" s="3"/>
      <c r="B8" s="61" t="s">
        <v>733</v>
      </c>
      <c r="C8" s="3"/>
      <c r="D8" s="3"/>
      <c r="E8" s="3"/>
      <c r="F8" s="3"/>
      <c r="G8" s="3"/>
      <c r="H8" s="3"/>
      <c r="I8" s="3"/>
      <c r="K8" s="34">
        <f>GETPIVOTDATA("Sum of dose2",'PIVOT - dose 2'!$V$4)</f>
        <v>1376699</v>
      </c>
      <c r="M8" s="37">
        <f>GETPIVOTDATA("Sum of % dose 2 children",'PIVOT - dose 2'!$V$4)</f>
        <v>0.47433434824718052</v>
      </c>
      <c r="N8" s="32"/>
      <c r="O8" s="50">
        <f>'PIVOT - dose 2'!AB5</f>
        <v>0.48640877753695066</v>
      </c>
      <c r="P8" s="32"/>
      <c r="Q8" s="43">
        <f>'PIVOT - dose 2'!AB6</f>
        <v>0.50782409410708851</v>
      </c>
      <c r="S8" s="3"/>
      <c r="T8" s="3"/>
      <c r="U8" s="3"/>
      <c r="V8" s="3"/>
      <c r="W8" s="3"/>
    </row>
    <row r="9" spans="1:23" x14ac:dyDescent="0.35">
      <c r="A9" s="3"/>
      <c r="B9" s="3"/>
      <c r="C9" s="3"/>
      <c r="D9" s="3"/>
      <c r="E9" s="3"/>
      <c r="F9" s="3"/>
      <c r="G9" s="3"/>
      <c r="H9" s="3"/>
      <c r="I9" s="3"/>
      <c r="K9" s="29" t="s">
        <v>16</v>
      </c>
      <c r="M9" s="29" t="s">
        <v>17</v>
      </c>
      <c r="O9" s="29" t="s">
        <v>3</v>
      </c>
      <c r="Q9" s="29" t="s">
        <v>15</v>
      </c>
      <c r="S9" s="3"/>
      <c r="T9" s="3"/>
      <c r="U9" s="3"/>
      <c r="V9" s="3"/>
      <c r="W9" s="3"/>
    </row>
    <row r="10" spans="1:23" ht="16.5" customHeight="1" x14ac:dyDescent="0.35">
      <c r="A10" s="3"/>
      <c r="B10" s="3"/>
      <c r="C10" s="3"/>
      <c r="D10" s="3"/>
      <c r="E10" s="3"/>
      <c r="F10" s="3"/>
      <c r="G10" s="3"/>
      <c r="H10" s="3"/>
      <c r="I10" s="3"/>
      <c r="S10" s="3"/>
      <c r="T10" s="3"/>
      <c r="U10" s="3"/>
      <c r="V10" s="3"/>
      <c r="W10" s="3"/>
    </row>
    <row r="11" spans="1:23" ht="31" x14ac:dyDescent="0.7">
      <c r="A11" s="3"/>
      <c r="B11" s="3"/>
      <c r="C11" s="3"/>
      <c r="D11" s="3"/>
      <c r="E11" s="3"/>
      <c r="F11" s="3"/>
      <c r="G11" s="3"/>
      <c r="H11" s="3"/>
      <c r="I11" s="3"/>
      <c r="K11" s="51">
        <f>GETPIVOTDATA("Sum of dose3",'PIVOT- dose 3'!$W$4)</f>
        <v>213281</v>
      </c>
      <c r="L11" s="47"/>
      <c r="M11" s="37">
        <f>GETPIVOTDATA("Sum of % dose 3 child",'PIVOT- dose 3'!$W$4)</f>
        <v>7.3484838827156049E-2</v>
      </c>
      <c r="N11" s="47"/>
      <c r="O11" s="50">
        <f>'PIVOT- dose 3'!AC5</f>
        <v>9.2423722527805799E-2</v>
      </c>
      <c r="P11" s="47"/>
      <c r="Q11" s="43">
        <f>'PIVOT- dose 3'!AC6</f>
        <v>0.10449847294031761</v>
      </c>
      <c r="R11" s="52"/>
      <c r="S11" s="3"/>
      <c r="T11" s="3"/>
      <c r="U11" s="3"/>
      <c r="V11" s="3"/>
      <c r="W11" s="3"/>
    </row>
    <row r="12" spans="1:23" x14ac:dyDescent="0.35">
      <c r="A12" s="3"/>
      <c r="B12" s="3"/>
      <c r="C12" s="3"/>
      <c r="D12" s="3"/>
      <c r="E12" s="65"/>
      <c r="F12" s="65"/>
      <c r="G12" s="3"/>
      <c r="H12" s="3"/>
      <c r="I12" s="3"/>
      <c r="K12" s="29" t="s">
        <v>18</v>
      </c>
      <c r="M12" s="29" t="s">
        <v>2</v>
      </c>
      <c r="O12" s="29" t="s">
        <v>3</v>
      </c>
      <c r="Q12" s="29" t="s">
        <v>15</v>
      </c>
      <c r="S12" s="3"/>
      <c r="T12" s="3"/>
      <c r="U12" s="3"/>
      <c r="V12" s="3"/>
      <c r="W12" s="3"/>
    </row>
    <row r="13" spans="1:23" x14ac:dyDescent="0.35">
      <c r="A13" s="3"/>
      <c r="B13" s="3"/>
      <c r="C13" s="3"/>
      <c r="D13" s="3"/>
      <c r="E13" s="65"/>
      <c r="F13" s="65"/>
      <c r="G13" s="3"/>
      <c r="H13" s="3"/>
      <c r="I13" s="3"/>
      <c r="S13" s="3"/>
      <c r="T13" s="3"/>
      <c r="U13" s="3"/>
      <c r="V13" s="3"/>
      <c r="W13" s="3"/>
    </row>
    <row r="14" spans="1:23" x14ac:dyDescent="0.35">
      <c r="A14" s="3"/>
      <c r="B14" s="3"/>
      <c r="C14" s="3"/>
      <c r="D14" s="3"/>
      <c r="E14" s="65"/>
      <c r="F14" s="65"/>
      <c r="G14" s="3"/>
      <c r="H14" s="3"/>
      <c r="I14" s="3"/>
      <c r="S14" s="3"/>
      <c r="T14" s="3"/>
      <c r="U14" s="3"/>
      <c r="V14" s="3"/>
      <c r="W14" s="3"/>
    </row>
    <row r="15" spans="1:23" x14ac:dyDescent="0.35">
      <c r="A15" s="3"/>
      <c r="B15" s="3"/>
      <c r="C15" s="3"/>
      <c r="D15" s="3"/>
      <c r="E15" s="3"/>
      <c r="F15" s="3"/>
      <c r="G15" s="3"/>
      <c r="H15" s="3"/>
      <c r="I15" s="3"/>
      <c r="J15" s="3"/>
      <c r="K15" s="3"/>
      <c r="L15" s="3"/>
      <c r="M15" s="3"/>
      <c r="N15" s="3"/>
      <c r="O15" s="3"/>
      <c r="P15" s="3"/>
      <c r="Q15" s="3"/>
      <c r="R15" s="3"/>
      <c r="S15" s="3"/>
      <c r="T15" s="3"/>
      <c r="U15" s="3"/>
      <c r="V15" s="3"/>
      <c r="W15" s="3"/>
    </row>
    <row r="16" spans="1:23" ht="18.5" x14ac:dyDescent="0.45">
      <c r="A16" s="3"/>
      <c r="B16" s="3"/>
      <c r="C16" s="3"/>
      <c r="D16" s="24" t="s">
        <v>19</v>
      </c>
      <c r="E16" s="25" t="s">
        <v>20</v>
      </c>
      <c r="F16" s="25" t="s">
        <v>21</v>
      </c>
      <c r="G16" s="25" t="s">
        <v>22</v>
      </c>
      <c r="H16" s="25" t="s">
        <v>734</v>
      </c>
      <c r="I16" s="3"/>
      <c r="J16" s="3"/>
      <c r="K16" s="3"/>
      <c r="L16" s="24" t="s">
        <v>23</v>
      </c>
      <c r="M16" s="25" t="s">
        <v>20</v>
      </c>
      <c r="N16" s="25" t="s">
        <v>21</v>
      </c>
      <c r="O16" s="25" t="s">
        <v>22</v>
      </c>
      <c r="P16" s="25" t="s">
        <v>734</v>
      </c>
      <c r="Q16" s="3"/>
      <c r="R16" s="3"/>
      <c r="S16" s="10" t="s">
        <v>24</v>
      </c>
      <c r="T16" s="12" t="s">
        <v>25</v>
      </c>
      <c r="U16" s="12" t="s">
        <v>21</v>
      </c>
      <c r="V16" s="12" t="s">
        <v>22</v>
      </c>
      <c r="W16" s="12" t="s">
        <v>734</v>
      </c>
    </row>
    <row r="17" spans="1:23" ht="18.5" x14ac:dyDescent="0.45">
      <c r="A17" s="3"/>
      <c r="B17" s="3"/>
      <c r="C17" s="3"/>
      <c r="D17" s="10" t="s">
        <v>26</v>
      </c>
      <c r="E17" s="11">
        <f>'PIVOT - Dose 1'!AF6</f>
        <v>3.5409885416470679E-2</v>
      </c>
      <c r="F17" s="11">
        <f>'PIVOT - Dose 1'!AF7</f>
        <v>2.9539056539240705E-2</v>
      </c>
      <c r="G17" s="11">
        <f>GETPIVOTDATA("Sum of % of dose 1",'PIVOT - Dose 1'!$Z$5,"flag1","Other")</f>
        <v>6.4844554123935069E-2</v>
      </c>
      <c r="H17" s="11">
        <f>GETPIVOTDATA("Sum of % of dose 1",'PIVOT - Dose 1'!$Z$5)</f>
        <v>5.6884034136101859E-2</v>
      </c>
      <c r="I17" s="3"/>
      <c r="J17" s="3"/>
      <c r="K17" s="3"/>
      <c r="L17" s="10" t="s">
        <v>26</v>
      </c>
      <c r="M17" s="11">
        <f>GETPIVOTDATA("Sum of % dose 2 children",'PIVOT - dose 2'!$V$13,"flag2","BHP")</f>
        <v>4.1377469300587291E-3</v>
      </c>
      <c r="N17" s="11">
        <f>GETPIVOTDATA("Sum of % dose 2 children",'PIVOT - dose 2'!$V$13,"flag2","BHP/HighPri")</f>
        <v>8.6397873283119184E-4</v>
      </c>
      <c r="O17" s="11">
        <f>GETPIVOTDATA("Sum of % dose 2 children",'PIVOT - dose 2'!$V$13,"flag2","Other")</f>
        <v>1.9276310161109179E-3</v>
      </c>
      <c r="P17" s="11">
        <f>GETPIVOTDATA("Sum of % dose 2 children",'PIVOT - dose 2'!$V$13)</f>
        <v>1.8763493269064008E-3</v>
      </c>
      <c r="Q17" s="3"/>
      <c r="R17" s="3"/>
      <c r="S17" s="10" t="s">
        <v>26</v>
      </c>
      <c r="T17" s="11">
        <v>0</v>
      </c>
      <c r="U17" s="11">
        <v>0</v>
      </c>
      <c r="V17" s="11">
        <v>0</v>
      </c>
      <c r="W17" s="11">
        <v>0</v>
      </c>
    </row>
    <row r="18" spans="1:23" ht="18.5" x14ac:dyDescent="0.45">
      <c r="A18" s="3"/>
      <c r="B18" s="3"/>
      <c r="C18" s="3"/>
      <c r="D18" s="10" t="s">
        <v>27</v>
      </c>
      <c r="E18" s="11">
        <f>'PIVOT - Dose 1'!Y14</f>
        <v>0.52073283989530861</v>
      </c>
      <c r="F18" s="11">
        <f>'PIVOT - Dose 1'!Y16</f>
        <v>0.53950531446703698</v>
      </c>
      <c r="G18" s="11">
        <f>GETPIVOTDATA("Sum of % of dose 1",'PIVOT - Dose 1'!$S$13,"flag1","Other")</f>
        <v>0.59048182944431371</v>
      </c>
      <c r="H18" s="11">
        <f>GETPIVOTDATA("Sum of % of dose 1",'PIVOT - Dose 1'!$S$13)</f>
        <v>0.57610687742698685</v>
      </c>
      <c r="I18" s="3"/>
      <c r="J18" s="3"/>
      <c r="K18" s="3"/>
      <c r="L18" s="10" t="s">
        <v>27</v>
      </c>
      <c r="M18" s="11">
        <f>'PIVOT - dose 2'!AB24</f>
        <v>0.36479329074381561</v>
      </c>
      <c r="N18" s="11">
        <f>'PIVOT - dose 2'!AB26</f>
        <v>0.37792628534656836</v>
      </c>
      <c r="O18" s="11">
        <f>GETPIVOTDATA("Sum of % dose 2 children",'PIVOT - dose 2'!$V$23,"flag2","Other")</f>
        <v>0.4540629614569735</v>
      </c>
      <c r="P18" s="11">
        <f>GETPIVOTDATA("Sum of % dose 2 children",'PIVOT - dose 2'!$V$23)</f>
        <v>0.43383937526252175</v>
      </c>
      <c r="Q18" s="3"/>
      <c r="R18" s="3"/>
      <c r="S18" s="10" t="s">
        <v>27</v>
      </c>
      <c r="T18" s="11">
        <f>'PIVOT- dose 3'!AC15</f>
        <v>6.6689810162430801E-4</v>
      </c>
      <c r="U18" s="11">
        <f>'PIVOT- dose 3'!AC16</f>
        <v>5.7899997562105363E-4</v>
      </c>
      <c r="V18" s="11">
        <f>GETPIVOTDATA("Sum of % dose 3 child",'PIVOT- dose 3'!$W$14,"flag","Other")</f>
        <v>6.5450160838092402E-4</v>
      </c>
      <c r="W18" s="11">
        <f>GETPIVOTDATA("Sum of % dose 3 child",'PIVOT- dose 3'!$W$14)</f>
        <v>6.5233976529483872E-4</v>
      </c>
    </row>
    <row r="19" spans="1:23" ht="18.5" x14ac:dyDescent="0.45">
      <c r="A19" s="3"/>
      <c r="B19" s="3"/>
      <c r="C19" s="3"/>
      <c r="D19" s="10" t="s">
        <v>28</v>
      </c>
      <c r="E19" s="11">
        <f>'PIVOT - Dose 1'!Y23</f>
        <v>0.85107400910239583</v>
      </c>
      <c r="F19" s="11">
        <f>'PIVOT - Dose 1'!Y25</f>
        <v>0.86317274601584693</v>
      </c>
      <c r="G19" s="11">
        <f>GETPIVOTDATA("Sum of % of dose 1",'PIVOT - Dose 1'!$S$22,"flag1","Other")</f>
        <v>0.82962153029968111</v>
      </c>
      <c r="H19" s="11">
        <f>GETPIVOTDATA("Sum of % of dose 1",'PIVOT - Dose 1'!$S$22)</f>
        <v>0.83749703596857983</v>
      </c>
      <c r="I19" s="3"/>
      <c r="J19" s="3"/>
      <c r="K19" s="3"/>
      <c r="L19" s="10" t="s">
        <v>28</v>
      </c>
      <c r="M19" s="11">
        <f>'PIVOT - dose 2'!AB33</f>
        <v>0.81985966117496967</v>
      </c>
      <c r="N19" s="11">
        <f>'PIVOT - dose 2'!AB35</f>
        <v>0.83629213614520281</v>
      </c>
      <c r="O19" s="11">
        <f>GETPIVOTDATA("Sum of % dose 2 children",'PIVOT - dose 2'!$V$32,"flag2","Other")</f>
        <v>0.80887569604530474</v>
      </c>
      <c r="P19" s="11">
        <f>GETPIVOTDATA("Sum of % dose 2 children",'PIVOT - dose 2'!$V$32)</f>
        <v>0.81478294854816347</v>
      </c>
      <c r="Q19" s="3"/>
      <c r="R19" s="3"/>
      <c r="S19" s="10" t="s">
        <v>28</v>
      </c>
      <c r="T19" s="11">
        <f>'PIVOT- dose 3'!AC24</f>
        <v>0.16309481457855415</v>
      </c>
      <c r="U19" s="11">
        <f>'PIVOT- dose 3'!AC26</f>
        <v>0.17591073314651628</v>
      </c>
      <c r="V19" s="11">
        <f>GETPIVOTDATA("Sum of % dose 3 child",'PIVOT- dose 3'!$W$23,"flag","Other")</f>
        <v>0.20724650266839295</v>
      </c>
      <c r="W19" s="11">
        <f>GETPIVOTDATA("Sum of % dose 3 child",'PIVOT- dose 3'!$W$23)</f>
        <v>0.19917072727255686</v>
      </c>
    </row>
    <row r="20" spans="1:23" x14ac:dyDescent="0.35">
      <c r="A20" s="3"/>
      <c r="B20" s="3"/>
      <c r="C20" s="3"/>
      <c r="D20" s="3"/>
      <c r="E20" s="3"/>
      <c r="F20" s="3"/>
      <c r="G20" s="3"/>
      <c r="H20" s="3"/>
      <c r="I20" s="3"/>
      <c r="J20" s="3"/>
      <c r="K20" s="3"/>
      <c r="L20" s="3"/>
      <c r="M20" s="3"/>
      <c r="N20" s="3"/>
      <c r="O20" s="3"/>
      <c r="P20" s="3"/>
      <c r="Q20" s="3"/>
      <c r="R20" s="3"/>
      <c r="S20" s="3"/>
      <c r="T20" s="3"/>
      <c r="U20" s="3"/>
      <c r="V20" s="3"/>
      <c r="W20" s="3"/>
    </row>
    <row r="21" spans="1:23" x14ac:dyDescent="0.35">
      <c r="A21" s="3"/>
      <c r="B21" s="3"/>
      <c r="C21" s="3"/>
      <c r="D21" s="3"/>
      <c r="E21" s="3"/>
      <c r="F21" s="3"/>
      <c r="G21" s="3"/>
      <c r="H21" s="3"/>
      <c r="I21" s="3"/>
      <c r="J21" s="3"/>
      <c r="K21" s="3"/>
      <c r="L21" s="3"/>
      <c r="M21" s="3"/>
      <c r="N21" s="3"/>
      <c r="O21" s="3"/>
      <c r="P21" s="3"/>
      <c r="Q21" s="3"/>
      <c r="R21" s="3"/>
      <c r="S21" s="3"/>
      <c r="T21" s="3"/>
      <c r="U21" s="3"/>
      <c r="V21" s="3"/>
      <c r="W21" s="3"/>
    </row>
    <row r="22" spans="1:23" x14ac:dyDescent="0.35">
      <c r="A22" s="3"/>
      <c r="B22" s="3"/>
      <c r="C22" s="3"/>
      <c r="D22" s="3"/>
      <c r="E22" s="3"/>
      <c r="F22" s="3"/>
      <c r="G22" s="3"/>
      <c r="H22" s="3"/>
      <c r="I22" s="3"/>
      <c r="J22" s="3"/>
      <c r="K22" s="3"/>
      <c r="L22" s="3"/>
      <c r="M22" s="3"/>
      <c r="N22" s="3"/>
      <c r="O22" s="3"/>
      <c r="P22" s="3"/>
      <c r="Q22" s="3"/>
      <c r="R22" s="3"/>
      <c r="S22" s="3"/>
      <c r="T22" s="3"/>
      <c r="U22" s="3"/>
      <c r="V22" s="3"/>
      <c r="W22" s="3"/>
    </row>
    <row r="23" spans="1:23" x14ac:dyDescent="0.35">
      <c r="A23" s="3"/>
      <c r="B23" s="3"/>
      <c r="C23" s="3"/>
      <c r="D23" s="3"/>
      <c r="E23" s="3"/>
      <c r="F23" s="3"/>
      <c r="G23" s="3"/>
      <c r="H23" s="3"/>
      <c r="I23" s="3"/>
      <c r="J23" s="3"/>
      <c r="K23" s="3"/>
      <c r="L23" s="3"/>
      <c r="M23" s="3"/>
      <c r="N23" s="3"/>
      <c r="O23" s="3"/>
      <c r="P23" s="3"/>
      <c r="Q23" s="3"/>
      <c r="R23" s="3"/>
      <c r="S23" s="3"/>
      <c r="T23" s="3"/>
      <c r="U23" s="3"/>
      <c r="V23" s="3"/>
      <c r="W23" s="3"/>
    </row>
    <row r="24" spans="1:23" x14ac:dyDescent="0.35">
      <c r="A24" s="3"/>
      <c r="B24" s="3"/>
      <c r="C24" s="3"/>
      <c r="D24" s="3"/>
      <c r="E24" s="3"/>
      <c r="F24" s="3"/>
      <c r="G24" s="3"/>
      <c r="H24" s="3"/>
      <c r="I24" s="3"/>
      <c r="J24" s="3"/>
      <c r="K24" s="3"/>
      <c r="L24" s="3"/>
      <c r="M24" s="3"/>
      <c r="N24" s="3"/>
      <c r="O24" s="3"/>
      <c r="P24" s="3"/>
      <c r="Q24" s="3"/>
      <c r="R24" s="3"/>
      <c r="S24" s="3"/>
      <c r="T24" s="3"/>
      <c r="U24" s="3"/>
      <c r="V24" s="3"/>
      <c r="W24" s="3"/>
    </row>
    <row r="25" spans="1:23" x14ac:dyDescent="0.35">
      <c r="A25" s="3"/>
      <c r="B25" s="3"/>
      <c r="C25" s="3"/>
      <c r="D25" s="3"/>
      <c r="E25" s="3"/>
      <c r="F25" s="3"/>
      <c r="G25" s="3"/>
      <c r="H25" s="3"/>
      <c r="I25" s="3"/>
      <c r="J25" s="3"/>
      <c r="K25" s="3"/>
      <c r="L25" s="3"/>
      <c r="M25" s="3"/>
      <c r="N25" s="3"/>
      <c r="O25" s="3"/>
      <c r="P25" s="3"/>
      <c r="Q25" s="3"/>
      <c r="R25" s="3"/>
      <c r="S25" s="3"/>
      <c r="T25" s="3"/>
      <c r="U25" s="3"/>
      <c r="V25" s="3"/>
      <c r="W25" s="3"/>
    </row>
    <row r="26" spans="1:23" x14ac:dyDescent="0.35">
      <c r="A26" s="3"/>
      <c r="B26" s="3"/>
      <c r="C26" s="3"/>
      <c r="D26" s="3"/>
      <c r="E26" s="3"/>
      <c r="F26" s="3"/>
      <c r="G26" s="3"/>
      <c r="H26" s="3"/>
      <c r="I26" s="3"/>
      <c r="J26" s="3"/>
      <c r="K26" s="3"/>
      <c r="L26" s="3"/>
      <c r="M26" s="3"/>
      <c r="N26" s="3"/>
      <c r="O26" s="3"/>
      <c r="P26" s="3"/>
      <c r="Q26" s="3"/>
      <c r="R26" s="3"/>
      <c r="S26" s="3"/>
      <c r="T26" s="3"/>
      <c r="U26" s="3"/>
      <c r="V26" s="3"/>
      <c r="W26" s="3"/>
    </row>
    <row r="27" spans="1:23" x14ac:dyDescent="0.35">
      <c r="A27" s="3"/>
      <c r="B27" s="3"/>
      <c r="C27" s="3"/>
      <c r="D27" s="3"/>
      <c r="E27" s="3"/>
      <c r="F27" s="3"/>
      <c r="G27" s="3"/>
      <c r="H27" s="3"/>
      <c r="I27" s="3"/>
      <c r="J27" s="3"/>
      <c r="K27" s="3"/>
      <c r="L27" s="3"/>
      <c r="M27" s="3"/>
      <c r="N27" s="3"/>
      <c r="O27" s="3"/>
      <c r="P27" s="3"/>
      <c r="Q27" s="3"/>
      <c r="R27" s="3"/>
      <c r="S27" s="3"/>
      <c r="T27" s="3"/>
      <c r="U27" s="3"/>
      <c r="V27" s="3"/>
      <c r="W27" s="3"/>
    </row>
    <row r="28" spans="1:23" x14ac:dyDescent="0.35">
      <c r="A28" s="3"/>
      <c r="B28" s="3"/>
      <c r="C28" s="3"/>
      <c r="D28" s="3"/>
      <c r="E28" s="3"/>
      <c r="F28" s="3"/>
      <c r="G28" s="3"/>
      <c r="H28" s="3"/>
      <c r="I28" s="3"/>
      <c r="J28" s="3"/>
      <c r="K28" s="3"/>
      <c r="L28" s="3"/>
      <c r="M28" s="3"/>
      <c r="N28" s="3"/>
      <c r="O28" s="3"/>
      <c r="P28" s="3"/>
      <c r="Q28" s="3"/>
      <c r="R28" s="3"/>
      <c r="S28" s="3"/>
      <c r="T28" s="3"/>
      <c r="U28" s="3"/>
      <c r="V28" s="3"/>
      <c r="W28" s="3"/>
    </row>
    <row r="29" spans="1:23" x14ac:dyDescent="0.35">
      <c r="A29" s="3"/>
      <c r="B29" s="3"/>
      <c r="C29" s="3"/>
      <c r="D29" s="3"/>
      <c r="E29" s="3"/>
      <c r="F29" s="3"/>
      <c r="G29" s="3"/>
      <c r="H29" s="3"/>
      <c r="I29" s="3"/>
      <c r="J29" s="3"/>
      <c r="K29" s="3"/>
      <c r="L29" s="3"/>
      <c r="M29" s="3"/>
      <c r="N29" s="3"/>
      <c r="O29" s="3"/>
      <c r="P29" s="3"/>
      <c r="Q29" s="3"/>
      <c r="R29" s="3"/>
      <c r="S29" s="3"/>
      <c r="T29" s="3"/>
      <c r="U29" s="3"/>
      <c r="V29" s="3"/>
      <c r="W29" s="3"/>
    </row>
    <row r="30" spans="1:23" x14ac:dyDescent="0.35">
      <c r="A30" s="3"/>
      <c r="B30" s="3"/>
      <c r="C30" s="3"/>
      <c r="D30" s="3"/>
      <c r="E30" s="3"/>
      <c r="F30" s="3"/>
      <c r="G30" s="3"/>
      <c r="H30" s="3"/>
      <c r="I30" s="3"/>
      <c r="J30" s="3"/>
      <c r="K30" s="3"/>
      <c r="L30" s="3"/>
      <c r="M30" s="3"/>
      <c r="N30" s="3"/>
      <c r="O30" s="3"/>
      <c r="P30" s="3"/>
      <c r="Q30" s="3"/>
      <c r="R30" s="3"/>
      <c r="S30" s="3"/>
      <c r="T30" s="3"/>
      <c r="U30" s="3"/>
      <c r="V30" s="3"/>
      <c r="W30" s="3"/>
    </row>
    <row r="31" spans="1:23" x14ac:dyDescent="0.35">
      <c r="A31" s="3"/>
      <c r="B31" s="3"/>
      <c r="C31" s="3"/>
      <c r="D31" s="3"/>
      <c r="E31" s="3"/>
      <c r="F31" s="3"/>
      <c r="G31" s="3"/>
      <c r="H31" s="3"/>
      <c r="I31" s="3"/>
      <c r="J31" s="3"/>
      <c r="K31" s="3"/>
      <c r="L31" s="3"/>
      <c r="M31" s="3"/>
      <c r="N31" s="3"/>
      <c r="O31" s="3"/>
      <c r="P31" s="3"/>
      <c r="Q31" s="3"/>
      <c r="R31" s="3"/>
      <c r="S31" s="3"/>
      <c r="T31" s="3"/>
      <c r="U31" s="3"/>
      <c r="V31" s="3"/>
      <c r="W31" s="3"/>
    </row>
    <row r="32" spans="1:23" x14ac:dyDescent="0.35">
      <c r="A32" s="3"/>
      <c r="B32" s="3"/>
      <c r="C32" s="3"/>
      <c r="D32" s="3"/>
      <c r="E32" s="3"/>
      <c r="F32" s="3"/>
      <c r="G32" s="3"/>
      <c r="H32" s="3"/>
      <c r="I32" s="3"/>
      <c r="J32" s="3"/>
      <c r="K32" s="3"/>
      <c r="L32" s="3"/>
      <c r="M32" s="3"/>
      <c r="N32" s="3"/>
      <c r="O32" s="3"/>
      <c r="P32" s="3"/>
      <c r="Q32" s="3"/>
      <c r="R32" s="3"/>
      <c r="S32" s="3"/>
      <c r="T32" s="3"/>
      <c r="U32" s="3"/>
      <c r="V32" s="3"/>
      <c r="W32" s="3"/>
    </row>
    <row r="33" spans="1:23" x14ac:dyDescent="0.35">
      <c r="A33" s="3"/>
      <c r="B33" s="3"/>
      <c r="C33" s="3"/>
      <c r="D33" s="3"/>
      <c r="E33" s="3"/>
      <c r="F33" s="3"/>
      <c r="G33" s="3"/>
      <c r="H33" s="3"/>
      <c r="I33" s="3"/>
      <c r="J33" s="3"/>
      <c r="K33" s="3"/>
      <c r="L33" s="3"/>
      <c r="M33" s="3"/>
      <c r="N33" s="3"/>
      <c r="O33" s="3"/>
      <c r="P33" s="3"/>
      <c r="Q33" s="3"/>
      <c r="R33" s="3"/>
      <c r="S33" s="3"/>
      <c r="T33" s="3"/>
      <c r="U33" s="3"/>
      <c r="V33" s="3"/>
      <c r="W33" s="3"/>
    </row>
    <row r="34" spans="1:23" x14ac:dyDescent="0.35">
      <c r="A34" s="3"/>
      <c r="B34" s="3"/>
      <c r="C34" s="3"/>
      <c r="D34" s="3"/>
      <c r="E34" s="3"/>
      <c r="F34" s="3"/>
      <c r="G34" s="3"/>
      <c r="H34" s="3"/>
      <c r="I34" s="3"/>
      <c r="J34" s="3"/>
      <c r="K34" s="3"/>
      <c r="L34" s="3"/>
      <c r="M34" s="3"/>
      <c r="N34" s="3"/>
      <c r="O34" s="3"/>
      <c r="P34" s="3"/>
      <c r="Q34" s="3"/>
      <c r="R34" s="3"/>
      <c r="S34" s="3"/>
      <c r="T34" s="3"/>
      <c r="U34" s="3"/>
      <c r="V34" s="3"/>
      <c r="W34" s="3"/>
    </row>
    <row r="35" spans="1:23" x14ac:dyDescent="0.35">
      <c r="A35" s="3"/>
      <c r="B35" s="3"/>
      <c r="C35" s="3"/>
      <c r="D35" s="3"/>
      <c r="E35" s="3"/>
      <c r="F35" s="3"/>
      <c r="G35" s="3"/>
      <c r="H35" s="3"/>
      <c r="I35" s="3"/>
      <c r="J35" s="3"/>
      <c r="K35" s="3"/>
      <c r="L35" s="3"/>
      <c r="M35" s="3"/>
      <c r="N35" s="3"/>
      <c r="O35" s="3"/>
      <c r="P35" s="3"/>
      <c r="Q35" s="3"/>
      <c r="R35" s="3"/>
      <c r="S35" s="3"/>
      <c r="T35" s="3"/>
      <c r="U35" s="3"/>
      <c r="V35" s="3"/>
      <c r="W35" s="3"/>
    </row>
    <row r="36" spans="1:23" x14ac:dyDescent="0.35">
      <c r="A36" s="3"/>
      <c r="B36" s="3"/>
      <c r="C36" s="3"/>
      <c r="D36" s="3"/>
      <c r="E36" s="3"/>
      <c r="F36" s="3"/>
      <c r="G36" s="3"/>
      <c r="H36" s="3"/>
      <c r="I36" s="3"/>
      <c r="J36" s="3"/>
      <c r="K36" s="3"/>
      <c r="L36" s="3"/>
      <c r="M36" s="3"/>
      <c r="N36" s="3"/>
      <c r="O36" s="3"/>
      <c r="P36" s="3"/>
      <c r="Q36" s="3"/>
      <c r="R36" s="3"/>
      <c r="S36" s="3"/>
      <c r="T36" s="3"/>
      <c r="U36" s="3"/>
      <c r="V36" s="3"/>
      <c r="W36" s="3"/>
    </row>
    <row r="37" spans="1:23" x14ac:dyDescent="0.35">
      <c r="A37" s="3"/>
      <c r="B37" s="3"/>
      <c r="C37" s="3"/>
      <c r="D37" s="3"/>
      <c r="E37" s="3"/>
      <c r="F37" s="3"/>
      <c r="G37" s="3"/>
      <c r="H37" s="3"/>
      <c r="I37" s="3"/>
      <c r="J37" s="3"/>
      <c r="K37" s="3"/>
      <c r="L37" s="3"/>
      <c r="M37" s="3"/>
      <c r="N37" s="3"/>
      <c r="O37" s="3"/>
      <c r="P37" s="3"/>
      <c r="Q37" s="3"/>
      <c r="R37" s="3"/>
      <c r="S37" s="3"/>
      <c r="T37" s="3"/>
      <c r="U37" s="3"/>
      <c r="V37" s="3"/>
      <c r="W37" s="3"/>
    </row>
    <row r="38" spans="1:23" x14ac:dyDescent="0.35">
      <c r="A38" s="3"/>
      <c r="B38" s="3"/>
      <c r="C38" s="3"/>
      <c r="D38" s="3"/>
      <c r="E38" s="3"/>
      <c r="F38" s="3"/>
      <c r="G38" s="3"/>
      <c r="H38" s="3"/>
      <c r="I38" s="3"/>
      <c r="J38" s="3"/>
      <c r="K38" s="3"/>
      <c r="L38" s="3"/>
      <c r="M38" s="3"/>
      <c r="N38" s="3"/>
      <c r="O38" s="3"/>
      <c r="P38" s="3"/>
      <c r="Q38" s="3"/>
      <c r="R38" s="3"/>
      <c r="S38" s="3"/>
      <c r="T38" s="3"/>
      <c r="U38" s="3"/>
      <c r="V38" s="3"/>
      <c r="W38" s="3"/>
    </row>
    <row r="39" spans="1:23" x14ac:dyDescent="0.35">
      <c r="A39" s="3"/>
      <c r="B39" s="3"/>
      <c r="C39" s="3"/>
      <c r="D39" s="3"/>
      <c r="E39" s="3"/>
      <c r="F39" s="3"/>
      <c r="G39" s="3"/>
      <c r="H39" s="3"/>
      <c r="I39" s="3"/>
      <c r="J39" s="3"/>
      <c r="K39" s="3"/>
      <c r="L39" s="3"/>
      <c r="M39" s="3"/>
      <c r="N39" s="3"/>
      <c r="O39" s="3"/>
      <c r="P39" s="3"/>
      <c r="Q39" s="3"/>
      <c r="R39" s="3"/>
      <c r="S39" s="3"/>
      <c r="T39" s="3"/>
      <c r="U39" s="3"/>
      <c r="V39" s="3"/>
      <c r="W39" s="3"/>
    </row>
    <row r="40" spans="1:23" x14ac:dyDescent="0.35">
      <c r="A40" s="3"/>
      <c r="B40" s="3"/>
      <c r="C40" s="3"/>
      <c r="D40" s="3"/>
      <c r="E40" s="3"/>
      <c r="F40" s="3"/>
      <c r="G40" s="3"/>
      <c r="H40" s="3"/>
      <c r="I40" s="3"/>
      <c r="J40" s="3"/>
      <c r="K40" s="3"/>
      <c r="L40" s="3"/>
      <c r="M40" s="3"/>
      <c r="N40" s="3"/>
      <c r="O40" s="3"/>
      <c r="P40" s="3"/>
      <c r="Q40" s="3"/>
      <c r="R40" s="3"/>
      <c r="S40" s="3"/>
      <c r="T40" s="3"/>
      <c r="U40" s="3"/>
      <c r="V40" s="3"/>
      <c r="W40" s="3"/>
    </row>
    <row r="41" spans="1:23" x14ac:dyDescent="0.35">
      <c r="A41" s="3"/>
      <c r="B41" s="3"/>
      <c r="C41" s="3"/>
      <c r="D41" s="3"/>
      <c r="E41" s="3"/>
      <c r="F41" s="3"/>
      <c r="G41" s="3"/>
      <c r="H41" s="3"/>
      <c r="I41" s="3"/>
      <c r="J41" s="3"/>
      <c r="K41" s="3"/>
      <c r="L41" s="3"/>
      <c r="M41" s="3"/>
      <c r="N41" s="3"/>
      <c r="O41" s="3"/>
      <c r="P41" s="3"/>
      <c r="Q41" s="3"/>
      <c r="R41" s="3"/>
      <c r="S41" s="3"/>
      <c r="T41" s="3"/>
      <c r="U41" s="3"/>
      <c r="V41" s="3"/>
      <c r="W41" s="3"/>
    </row>
    <row r="42" spans="1:23" x14ac:dyDescent="0.35">
      <c r="A42" s="3"/>
      <c r="B42" s="3"/>
      <c r="C42" s="3"/>
      <c r="D42" s="3"/>
      <c r="E42" s="3"/>
      <c r="F42" s="3"/>
      <c r="G42" s="3"/>
      <c r="H42" s="3"/>
      <c r="I42" s="3"/>
      <c r="J42" s="3"/>
      <c r="K42" s="3"/>
      <c r="L42" s="3"/>
      <c r="M42" s="3"/>
      <c r="N42" s="3"/>
      <c r="O42" s="3"/>
      <c r="P42" s="3"/>
      <c r="Q42" s="3"/>
      <c r="R42" s="3"/>
      <c r="S42" s="3"/>
      <c r="T42" s="3"/>
      <c r="U42" s="3"/>
      <c r="V42" s="3"/>
      <c r="W42" s="3"/>
    </row>
    <row r="43" spans="1:23" x14ac:dyDescent="0.35">
      <c r="A43" s="3"/>
      <c r="B43" s="3"/>
      <c r="C43" s="3"/>
      <c r="D43" s="3"/>
      <c r="E43" s="3"/>
      <c r="F43" s="3"/>
      <c r="G43" s="3"/>
      <c r="H43" s="3"/>
      <c r="I43" s="3"/>
      <c r="J43" s="3"/>
      <c r="K43" s="3"/>
      <c r="L43" s="3"/>
      <c r="M43" s="3"/>
      <c r="N43" s="3"/>
      <c r="O43" s="3"/>
      <c r="P43" s="3"/>
      <c r="Q43" s="3"/>
      <c r="R43" s="3"/>
      <c r="S43" s="3"/>
      <c r="T43" s="3"/>
      <c r="U43" s="3"/>
      <c r="V43" s="3"/>
      <c r="W43" s="3"/>
    </row>
    <row r="44" spans="1:23" x14ac:dyDescent="0.35">
      <c r="A44" s="3"/>
      <c r="B44" s="3"/>
      <c r="C44" s="3"/>
      <c r="D44" s="3"/>
      <c r="E44" s="3"/>
      <c r="F44" s="3"/>
      <c r="G44" s="3"/>
      <c r="H44" s="3"/>
      <c r="I44" s="3"/>
      <c r="J44" s="3"/>
      <c r="K44" s="3"/>
      <c r="L44" s="3"/>
      <c r="M44" s="3"/>
      <c r="N44" s="3"/>
      <c r="O44" s="3"/>
      <c r="P44" s="3"/>
      <c r="Q44" s="3"/>
      <c r="R44" s="3"/>
      <c r="S44" s="3"/>
      <c r="T44" s="3"/>
      <c r="U44" s="3"/>
      <c r="V44" s="3"/>
      <c r="W44" s="3"/>
    </row>
    <row r="45" spans="1:23" x14ac:dyDescent="0.35">
      <c r="A45" s="3"/>
      <c r="B45" s="3"/>
      <c r="C45" s="3"/>
      <c r="D45" s="3"/>
      <c r="E45" s="3"/>
      <c r="F45" s="3"/>
      <c r="G45" s="3"/>
      <c r="H45" s="3"/>
      <c r="I45" s="3"/>
      <c r="J45" s="3"/>
      <c r="K45" s="3"/>
      <c r="L45" s="3"/>
      <c r="M45" s="3"/>
      <c r="N45" s="3"/>
      <c r="O45" s="3"/>
      <c r="P45" s="3"/>
      <c r="Q45" s="3"/>
      <c r="R45" s="3"/>
      <c r="S45" s="3"/>
      <c r="T45" s="3"/>
      <c r="U45" s="3"/>
      <c r="V45" s="3"/>
      <c r="W45" s="3"/>
    </row>
    <row r="46" spans="1:23" x14ac:dyDescent="0.35">
      <c r="A46" s="3"/>
      <c r="B46" s="3"/>
      <c r="C46" s="3"/>
      <c r="D46" s="3"/>
      <c r="E46" s="3"/>
      <c r="F46" s="3"/>
      <c r="G46" s="3"/>
      <c r="H46" s="3"/>
      <c r="I46" s="3"/>
      <c r="J46" s="3"/>
      <c r="K46" s="3"/>
      <c r="L46" s="3"/>
      <c r="M46" s="3"/>
      <c r="N46" s="3"/>
      <c r="O46" s="3"/>
      <c r="P46" s="3"/>
      <c r="Q46" s="3"/>
      <c r="R46" s="3"/>
      <c r="S46" s="3"/>
      <c r="T46" s="3"/>
      <c r="U46" s="3"/>
      <c r="V46" s="3"/>
      <c r="W46" s="3"/>
    </row>
    <row r="47" spans="1:23" x14ac:dyDescent="0.35">
      <c r="A47" s="3"/>
      <c r="B47" s="3"/>
      <c r="C47" s="3"/>
      <c r="D47" s="3"/>
      <c r="E47" s="3"/>
      <c r="F47" s="3"/>
      <c r="G47" s="3"/>
      <c r="H47" s="3"/>
      <c r="I47" s="3"/>
      <c r="J47" s="3"/>
      <c r="K47" s="3"/>
      <c r="L47" s="3"/>
      <c r="M47" s="3"/>
      <c r="N47" s="3"/>
      <c r="O47" s="3"/>
      <c r="P47" s="3"/>
      <c r="Q47" s="3"/>
      <c r="R47" s="3"/>
      <c r="S47" s="3"/>
      <c r="T47" s="3"/>
      <c r="U47" s="3"/>
      <c r="V47" s="3"/>
      <c r="W47" s="3"/>
    </row>
    <row r="48" spans="1:23" x14ac:dyDescent="0.35">
      <c r="A48" s="3"/>
      <c r="B48" s="3"/>
      <c r="C48" s="3"/>
      <c r="D48" s="3"/>
      <c r="E48" s="3"/>
      <c r="F48" s="3"/>
      <c r="G48" s="3"/>
      <c r="H48" s="3"/>
      <c r="I48" s="3"/>
      <c r="J48" s="3"/>
      <c r="K48" s="3"/>
      <c r="L48" s="3"/>
      <c r="M48" s="3"/>
      <c r="N48" s="3"/>
      <c r="O48" s="3"/>
      <c r="P48" s="3"/>
      <c r="Q48" s="3"/>
      <c r="R48" s="3"/>
      <c r="S48" s="3"/>
      <c r="T48" s="3"/>
      <c r="U48" s="3"/>
      <c r="V48" s="3"/>
      <c r="W48" s="3"/>
    </row>
    <row r="49" spans="1:23" x14ac:dyDescent="0.35">
      <c r="A49" s="3"/>
      <c r="B49" s="3"/>
      <c r="C49" s="3"/>
      <c r="D49" s="3"/>
      <c r="E49" s="3"/>
      <c r="F49" s="3"/>
      <c r="G49" s="3"/>
      <c r="H49" s="3"/>
      <c r="I49" s="3"/>
      <c r="J49" s="3"/>
      <c r="K49" s="3"/>
      <c r="L49" s="3"/>
      <c r="M49" s="3"/>
      <c r="N49" s="3"/>
      <c r="O49" s="3"/>
      <c r="P49" s="3"/>
      <c r="Q49" s="3"/>
      <c r="R49" s="3"/>
      <c r="S49" s="3"/>
      <c r="T49" s="3"/>
      <c r="U49" s="3"/>
      <c r="V49" s="3"/>
      <c r="W49" s="3"/>
    </row>
    <row r="50" spans="1:23" x14ac:dyDescent="0.35">
      <c r="A50" s="3"/>
      <c r="B50" s="3"/>
      <c r="C50" s="3"/>
      <c r="D50" s="3"/>
      <c r="E50" s="3"/>
      <c r="F50" s="3"/>
      <c r="G50" s="3"/>
      <c r="H50" s="3"/>
      <c r="I50" s="3"/>
      <c r="J50" s="3"/>
      <c r="K50" s="3"/>
      <c r="L50" s="3"/>
      <c r="M50" s="3"/>
      <c r="N50" s="3"/>
      <c r="O50" s="3"/>
      <c r="P50" s="3"/>
      <c r="Q50" s="3"/>
      <c r="R50" s="3"/>
      <c r="S50" s="3"/>
      <c r="T50" s="3"/>
      <c r="U50" s="3"/>
      <c r="V50" s="3"/>
      <c r="W50" s="3"/>
    </row>
    <row r="51" spans="1:23" x14ac:dyDescent="0.35">
      <c r="A51" s="3"/>
      <c r="B51" s="3"/>
      <c r="C51" s="3"/>
      <c r="D51" s="3"/>
      <c r="E51" s="3"/>
      <c r="F51" s="3"/>
      <c r="G51" s="3"/>
      <c r="H51" s="3"/>
      <c r="I51" s="3"/>
      <c r="J51" s="3"/>
      <c r="K51" s="3"/>
      <c r="L51" s="3"/>
      <c r="M51" s="3"/>
      <c r="N51" s="3"/>
      <c r="O51" s="3"/>
      <c r="P51" s="3"/>
      <c r="Q51" s="3"/>
      <c r="R51" s="3"/>
      <c r="S51" s="3"/>
      <c r="T51" s="3"/>
      <c r="U51" s="3"/>
      <c r="V51" s="3"/>
      <c r="W51" s="3"/>
    </row>
    <row r="52" spans="1:23" x14ac:dyDescent="0.35">
      <c r="A52" s="3"/>
      <c r="B52" s="3"/>
      <c r="C52" s="3"/>
      <c r="D52" s="3"/>
      <c r="E52" s="3"/>
      <c r="F52" s="3"/>
      <c r="G52" s="3"/>
      <c r="H52" s="3"/>
      <c r="I52" s="3"/>
      <c r="J52" s="3"/>
      <c r="K52" s="3"/>
      <c r="L52" s="3"/>
      <c r="M52" s="3"/>
      <c r="N52" s="3"/>
      <c r="O52" s="3"/>
      <c r="P52" s="3"/>
      <c r="Q52" s="3"/>
      <c r="R52" s="3"/>
      <c r="S52" s="3"/>
      <c r="T52" s="3"/>
      <c r="U52" s="3"/>
      <c r="V52" s="3"/>
      <c r="W52" s="3"/>
    </row>
    <row r="53" spans="1:23" x14ac:dyDescent="0.35">
      <c r="A53" s="3"/>
      <c r="B53" s="3"/>
      <c r="C53" s="3"/>
      <c r="D53" s="3"/>
      <c r="E53" s="3"/>
      <c r="F53" s="3"/>
      <c r="G53" s="3"/>
      <c r="H53" s="3"/>
      <c r="I53" s="3"/>
      <c r="J53" s="3"/>
      <c r="K53" s="3"/>
      <c r="L53" s="3"/>
      <c r="M53" s="3"/>
      <c r="N53" s="3"/>
      <c r="O53" s="3"/>
      <c r="P53" s="3"/>
      <c r="Q53" s="3"/>
      <c r="R53" s="3"/>
      <c r="S53" s="3"/>
      <c r="T53" s="3"/>
      <c r="U53" s="3"/>
      <c r="V53" s="3"/>
      <c r="W53" s="3"/>
    </row>
    <row r="54" spans="1:23" x14ac:dyDescent="0.35">
      <c r="A54" s="3"/>
      <c r="B54" s="3"/>
      <c r="C54" s="3"/>
      <c r="D54" s="3"/>
      <c r="E54" s="3"/>
      <c r="F54" s="3"/>
      <c r="G54" s="3"/>
      <c r="H54" s="3"/>
      <c r="I54" s="3"/>
      <c r="J54" s="3"/>
      <c r="K54" s="3"/>
      <c r="L54" s="3"/>
      <c r="M54" s="3"/>
      <c r="N54" s="3"/>
      <c r="O54" s="3"/>
      <c r="P54" s="3"/>
      <c r="Q54" s="3"/>
      <c r="R54" s="3"/>
      <c r="S54" s="3"/>
      <c r="T54" s="3"/>
      <c r="U54" s="3"/>
      <c r="V54" s="3"/>
      <c r="W54" s="3"/>
    </row>
    <row r="55" spans="1:23" x14ac:dyDescent="0.35">
      <c r="A55" s="3"/>
      <c r="B55" s="3"/>
      <c r="C55" s="3"/>
      <c r="D55" s="3"/>
      <c r="E55" s="3"/>
      <c r="F55" s="3"/>
      <c r="G55" s="3"/>
      <c r="H55" s="3"/>
      <c r="I55" s="3"/>
      <c r="J55" s="3"/>
      <c r="K55" s="3"/>
      <c r="L55" s="3"/>
      <c r="M55" s="3"/>
      <c r="N55" s="3"/>
      <c r="O55" s="3"/>
      <c r="P55" s="3"/>
      <c r="Q55" s="3"/>
      <c r="R55" s="3"/>
      <c r="S55" s="3"/>
      <c r="T55" s="3"/>
      <c r="U55" s="3"/>
      <c r="V55" s="3"/>
      <c r="W55" s="3"/>
    </row>
    <row r="56" spans="1:23" x14ac:dyDescent="0.35">
      <c r="A56" s="3"/>
      <c r="B56" s="3"/>
      <c r="C56" s="3"/>
      <c r="D56" s="3"/>
      <c r="E56" s="3"/>
      <c r="F56" s="3"/>
      <c r="G56" s="3"/>
      <c r="H56" s="3"/>
      <c r="I56" s="3"/>
      <c r="J56" s="3"/>
      <c r="K56" s="3"/>
      <c r="L56" s="3"/>
      <c r="M56" s="3"/>
      <c r="N56" s="3"/>
      <c r="O56" s="3"/>
      <c r="P56" s="3"/>
      <c r="Q56" s="3"/>
      <c r="R56" s="3"/>
      <c r="S56" s="3"/>
      <c r="T56" s="3"/>
      <c r="U56" s="3"/>
      <c r="V56" s="3"/>
      <c r="W56" s="3"/>
    </row>
    <row r="57" spans="1:23" x14ac:dyDescent="0.35">
      <c r="A57" s="3"/>
      <c r="B57" s="3"/>
      <c r="C57" s="3"/>
      <c r="D57" s="3"/>
      <c r="E57" s="3"/>
      <c r="F57" s="3"/>
      <c r="G57" s="3"/>
      <c r="H57" s="3"/>
      <c r="I57" s="3"/>
      <c r="J57" s="3"/>
      <c r="K57" s="3"/>
      <c r="L57" s="3"/>
      <c r="M57" s="3"/>
      <c r="N57" s="3"/>
      <c r="O57" s="3"/>
      <c r="P57" s="3"/>
      <c r="Q57" s="3"/>
      <c r="R57" s="3"/>
      <c r="S57" s="3"/>
      <c r="T57" s="3"/>
      <c r="U57" s="3"/>
      <c r="V57" s="3"/>
      <c r="W57" s="3"/>
    </row>
    <row r="58" spans="1:23" x14ac:dyDescent="0.35">
      <c r="A58" s="3"/>
      <c r="B58" s="3"/>
      <c r="C58" s="3"/>
      <c r="D58" s="3"/>
      <c r="E58" s="3"/>
      <c r="F58" s="3"/>
      <c r="G58" s="3"/>
      <c r="H58" s="3"/>
      <c r="I58" s="3"/>
      <c r="J58" s="3"/>
      <c r="K58" s="3"/>
      <c r="L58" s="3"/>
      <c r="M58" s="3"/>
      <c r="N58" s="3"/>
      <c r="O58" s="3"/>
      <c r="P58" s="3"/>
      <c r="Q58" s="3"/>
      <c r="R58" s="3"/>
      <c r="S58" s="3"/>
      <c r="T58" s="3"/>
      <c r="U58" s="3"/>
      <c r="V58" s="3"/>
      <c r="W58" s="3"/>
    </row>
    <row r="59" spans="1:23" x14ac:dyDescent="0.35">
      <c r="A59" s="3"/>
      <c r="B59" s="3"/>
      <c r="C59" s="3"/>
      <c r="D59" s="3"/>
      <c r="E59" s="3"/>
      <c r="F59" s="3"/>
      <c r="G59" s="3"/>
      <c r="H59" s="3"/>
      <c r="I59" s="3"/>
      <c r="J59" s="3"/>
      <c r="K59" s="3"/>
      <c r="L59" s="3"/>
      <c r="M59" s="3"/>
      <c r="N59" s="3"/>
      <c r="O59" s="3"/>
      <c r="P59" s="3"/>
      <c r="Q59" s="3"/>
      <c r="R59" s="3"/>
      <c r="S59" s="3"/>
      <c r="T59" s="3"/>
      <c r="U59" s="3"/>
      <c r="V59" s="3"/>
      <c r="W59" s="3"/>
    </row>
    <row r="60" spans="1:23" x14ac:dyDescent="0.35">
      <c r="A60" s="3"/>
      <c r="B60" s="3"/>
      <c r="C60" s="3"/>
      <c r="D60" s="3"/>
      <c r="E60" s="3"/>
      <c r="F60" s="3"/>
      <c r="G60" s="3"/>
      <c r="H60" s="3"/>
      <c r="I60" s="3"/>
      <c r="J60" s="3"/>
      <c r="K60" s="3"/>
      <c r="L60" s="3"/>
      <c r="M60" s="3"/>
      <c r="N60" s="3"/>
      <c r="O60" s="3"/>
      <c r="P60" s="3"/>
      <c r="Q60" s="3"/>
      <c r="R60" s="3"/>
      <c r="S60" s="3"/>
      <c r="T60" s="3"/>
      <c r="U60" s="3"/>
      <c r="V60" s="3"/>
      <c r="W60" s="3"/>
    </row>
    <row r="61" spans="1:23" x14ac:dyDescent="0.35">
      <c r="A61" s="3"/>
      <c r="B61" s="3"/>
      <c r="C61" s="3"/>
      <c r="D61" s="3"/>
      <c r="E61" s="3"/>
      <c r="F61" s="3"/>
      <c r="G61" s="3"/>
      <c r="H61" s="3"/>
      <c r="I61" s="3"/>
      <c r="J61" s="3"/>
      <c r="K61" s="3"/>
      <c r="L61" s="3"/>
      <c r="M61" s="3"/>
      <c r="N61" s="3"/>
      <c r="O61" s="3"/>
      <c r="P61" s="3"/>
      <c r="Q61" s="3"/>
      <c r="R61" s="3"/>
      <c r="S61" s="3"/>
      <c r="T61" s="3"/>
      <c r="U61" s="3"/>
      <c r="V61" s="3"/>
      <c r="W61" s="3"/>
    </row>
    <row r="62" spans="1:23" x14ac:dyDescent="0.35">
      <c r="A62" s="3"/>
      <c r="B62" s="3"/>
      <c r="C62" s="3"/>
      <c r="D62" s="3"/>
      <c r="E62" s="3"/>
      <c r="F62" s="3"/>
      <c r="G62" s="3"/>
      <c r="H62" s="3"/>
      <c r="I62" s="3"/>
      <c r="J62" s="3"/>
      <c r="K62" s="3"/>
      <c r="L62" s="3"/>
      <c r="M62" s="3"/>
      <c r="N62" s="3"/>
      <c r="O62" s="3"/>
      <c r="P62" s="3"/>
      <c r="Q62" s="3"/>
      <c r="R62" s="3"/>
      <c r="S62" s="3"/>
      <c r="T62" s="3"/>
      <c r="U62" s="3"/>
      <c r="V62" s="3"/>
      <c r="W62" s="3"/>
    </row>
    <row r="63" spans="1:23" x14ac:dyDescent="0.35">
      <c r="A63" s="3"/>
      <c r="B63" s="3"/>
      <c r="C63" s="3"/>
      <c r="D63" s="3"/>
      <c r="E63" s="3"/>
      <c r="F63" s="3"/>
      <c r="G63" s="3"/>
      <c r="H63" s="3"/>
      <c r="I63" s="3"/>
      <c r="J63" s="3"/>
      <c r="K63" s="3"/>
      <c r="L63" s="3"/>
      <c r="M63" s="3"/>
      <c r="N63" s="3"/>
      <c r="O63" s="3"/>
      <c r="P63" s="3"/>
      <c r="Q63" s="3"/>
      <c r="R63" s="3"/>
      <c r="S63" s="3"/>
      <c r="T63" s="3"/>
      <c r="U63" s="3"/>
      <c r="V63" s="3"/>
      <c r="W63" s="3"/>
    </row>
    <row r="64" spans="1:23" x14ac:dyDescent="0.35">
      <c r="A64" s="3"/>
      <c r="B64" s="3"/>
      <c r="C64" s="3"/>
      <c r="D64" s="3"/>
      <c r="E64" s="3"/>
      <c r="F64" s="3"/>
      <c r="G64" s="3"/>
      <c r="H64" s="3"/>
      <c r="I64" s="3"/>
      <c r="J64" s="3"/>
      <c r="K64" s="3"/>
      <c r="L64" s="3"/>
      <c r="M64" s="3"/>
      <c r="N64" s="3"/>
      <c r="O64" s="3"/>
      <c r="P64" s="3"/>
      <c r="Q64" s="3"/>
      <c r="R64" s="3"/>
      <c r="S64" s="3"/>
      <c r="T64" s="3"/>
      <c r="U64" s="3"/>
      <c r="V64" s="3"/>
      <c r="W64" s="3"/>
    </row>
    <row r="65" spans="1:23" x14ac:dyDescent="0.35">
      <c r="A65" s="3"/>
      <c r="B65" s="3"/>
      <c r="C65" s="3"/>
      <c r="D65" s="3"/>
      <c r="E65" s="3"/>
      <c r="F65" s="3"/>
      <c r="G65" s="3"/>
      <c r="H65" s="3"/>
      <c r="I65" s="3"/>
      <c r="J65" s="3"/>
      <c r="K65" s="3"/>
      <c r="L65" s="3"/>
      <c r="M65" s="3"/>
      <c r="N65" s="3"/>
      <c r="O65" s="3"/>
      <c r="P65" s="3"/>
      <c r="Q65" s="3"/>
      <c r="R65" s="3"/>
      <c r="S65" s="3"/>
      <c r="T65" s="3"/>
      <c r="U65" s="3"/>
      <c r="V65" s="3"/>
      <c r="W65" s="3"/>
    </row>
    <row r="66" spans="1:23" x14ac:dyDescent="0.35">
      <c r="A66" s="3"/>
      <c r="B66" s="3"/>
      <c r="C66" s="3"/>
      <c r="D66" s="3"/>
      <c r="E66" s="3"/>
      <c r="F66" s="3"/>
      <c r="G66" s="3"/>
      <c r="H66" s="3"/>
      <c r="I66" s="3"/>
      <c r="J66" s="3"/>
      <c r="K66" s="3"/>
      <c r="L66" s="3"/>
      <c r="M66" s="3"/>
      <c r="N66" s="3"/>
      <c r="O66" s="3"/>
      <c r="P66" s="3"/>
      <c r="Q66" s="3"/>
      <c r="R66" s="3"/>
      <c r="S66" s="3"/>
      <c r="T66" s="3"/>
      <c r="U66" s="3"/>
      <c r="V66" s="3"/>
      <c r="W66" s="3"/>
    </row>
    <row r="67" spans="1:23" x14ac:dyDescent="0.35">
      <c r="A67" s="3"/>
      <c r="B67" s="3"/>
      <c r="C67" s="3"/>
      <c r="D67" s="3"/>
      <c r="E67" s="3"/>
      <c r="F67" s="3"/>
      <c r="G67" s="3"/>
      <c r="H67" s="3"/>
      <c r="I67" s="3"/>
      <c r="J67" s="3"/>
      <c r="K67" s="3"/>
      <c r="L67" s="3"/>
      <c r="M67" s="3"/>
      <c r="N67" s="3"/>
      <c r="O67" s="3"/>
      <c r="P67" s="3"/>
      <c r="Q67" s="3"/>
      <c r="R67" s="3"/>
      <c r="S67" s="3"/>
      <c r="T67" s="3"/>
      <c r="U67" s="3"/>
      <c r="V67" s="3"/>
      <c r="W67" s="3"/>
    </row>
    <row r="68" spans="1:23" x14ac:dyDescent="0.35">
      <c r="A68" s="3"/>
      <c r="B68" s="3"/>
      <c r="C68" s="3"/>
      <c r="D68" s="3"/>
      <c r="E68" s="3"/>
      <c r="F68" s="3"/>
      <c r="G68" s="3"/>
      <c r="H68" s="3"/>
      <c r="I68" s="3"/>
      <c r="J68" s="3"/>
      <c r="K68" s="3"/>
      <c r="L68" s="3"/>
      <c r="M68" s="3"/>
      <c r="N68" s="3"/>
      <c r="O68" s="3"/>
      <c r="P68" s="3"/>
      <c r="Q68" s="3"/>
      <c r="R68" s="3"/>
      <c r="S68" s="3"/>
      <c r="T68" s="3"/>
      <c r="U68" s="3"/>
      <c r="V68" s="3"/>
      <c r="W68" s="3"/>
    </row>
    <row r="69" spans="1:23" x14ac:dyDescent="0.35">
      <c r="A69" s="3"/>
      <c r="B69" s="3"/>
      <c r="C69" s="3"/>
      <c r="D69" s="3"/>
      <c r="E69" s="3"/>
      <c r="F69" s="3"/>
      <c r="G69" s="3"/>
      <c r="H69" s="3"/>
      <c r="I69" s="3"/>
      <c r="J69" s="3"/>
      <c r="K69" s="3"/>
      <c r="L69" s="3"/>
      <c r="M69" s="3"/>
      <c r="N69" s="3"/>
      <c r="O69" s="3"/>
      <c r="P69" s="3"/>
      <c r="Q69" s="3"/>
      <c r="R69" s="3"/>
      <c r="S69" s="3"/>
      <c r="T69" s="3"/>
      <c r="U69" s="3"/>
      <c r="V69" s="3"/>
      <c r="W69" s="3"/>
    </row>
    <row r="70" spans="1:23" x14ac:dyDescent="0.35">
      <c r="A70" s="3"/>
      <c r="B70" s="3"/>
      <c r="C70" s="3"/>
      <c r="D70" s="3"/>
      <c r="E70" s="3"/>
      <c r="F70" s="3"/>
      <c r="G70" s="3"/>
      <c r="H70" s="3"/>
      <c r="I70" s="3"/>
      <c r="J70" s="3"/>
      <c r="K70" s="3"/>
      <c r="L70" s="3"/>
      <c r="M70" s="3"/>
      <c r="N70" s="3"/>
      <c r="O70" s="3"/>
      <c r="P70" s="3"/>
      <c r="Q70" s="3"/>
      <c r="R70" s="3"/>
      <c r="S70" s="3"/>
      <c r="T70" s="3"/>
      <c r="U70" s="3"/>
      <c r="V70" s="3"/>
      <c r="W70" s="3"/>
    </row>
    <row r="71" spans="1:23" x14ac:dyDescent="0.35">
      <c r="A71" s="3"/>
      <c r="B71" s="3"/>
      <c r="C71" s="3"/>
      <c r="D71" s="3"/>
      <c r="E71" s="3"/>
      <c r="F71" s="3"/>
      <c r="G71" s="3"/>
      <c r="H71" s="3"/>
      <c r="I71" s="3"/>
      <c r="J71" s="3"/>
      <c r="K71" s="3"/>
      <c r="L71" s="3"/>
      <c r="M71" s="3"/>
      <c r="N71" s="3"/>
      <c r="O71" s="3"/>
      <c r="P71" s="3"/>
      <c r="Q71" s="3"/>
      <c r="R71" s="3"/>
      <c r="S71" s="3"/>
      <c r="T71" s="3"/>
      <c r="U71" s="3"/>
      <c r="V71" s="3"/>
      <c r="W71" s="3"/>
    </row>
    <row r="72" spans="1:23" x14ac:dyDescent="0.35">
      <c r="A72" s="3"/>
      <c r="B72" s="3"/>
      <c r="C72" s="3"/>
      <c r="D72" s="3"/>
      <c r="E72" s="3"/>
      <c r="F72" s="3"/>
      <c r="G72" s="3"/>
      <c r="H72" s="3"/>
      <c r="I72" s="3"/>
      <c r="J72" s="3"/>
      <c r="K72" s="3"/>
      <c r="L72" s="3"/>
      <c r="M72" s="3"/>
      <c r="N72" s="3"/>
      <c r="O72" s="3"/>
      <c r="P72" s="3"/>
      <c r="Q72" s="3"/>
      <c r="R72" s="3"/>
      <c r="S72" s="3"/>
      <c r="T72" s="3"/>
      <c r="U72" s="3"/>
      <c r="V72" s="3"/>
      <c r="W72" s="3"/>
    </row>
    <row r="73" spans="1:23" x14ac:dyDescent="0.35">
      <c r="A73" s="3"/>
      <c r="B73" s="3"/>
      <c r="C73" s="3"/>
      <c r="D73" s="3"/>
      <c r="E73" s="3"/>
      <c r="F73" s="3"/>
      <c r="G73" s="3"/>
      <c r="H73" s="3"/>
      <c r="I73" s="3"/>
      <c r="J73" s="3"/>
      <c r="K73" s="3"/>
      <c r="L73" s="3"/>
      <c r="M73" s="3"/>
      <c r="N73" s="3"/>
      <c r="O73" s="3"/>
      <c r="P73" s="3"/>
      <c r="Q73" s="3"/>
      <c r="R73" s="3"/>
      <c r="S73" s="3"/>
      <c r="T73" s="3"/>
      <c r="U73" s="3"/>
      <c r="V73" s="3"/>
      <c r="W73" s="3"/>
    </row>
    <row r="74" spans="1:23" x14ac:dyDescent="0.35">
      <c r="A74" s="3"/>
      <c r="B74" s="3"/>
      <c r="C74" s="3"/>
      <c r="D74" s="3"/>
      <c r="E74" s="3"/>
      <c r="F74" s="3"/>
      <c r="G74" s="3"/>
      <c r="H74" s="3"/>
      <c r="I74" s="3"/>
      <c r="J74" s="3"/>
      <c r="K74" s="3"/>
      <c r="L74" s="3"/>
      <c r="M74" s="3"/>
      <c r="N74" s="3"/>
      <c r="O74" s="3"/>
      <c r="P74" s="3"/>
      <c r="Q74" s="3"/>
      <c r="R74" s="3"/>
      <c r="S74" s="3"/>
      <c r="T74" s="3"/>
      <c r="U74" s="3"/>
      <c r="V74" s="3"/>
      <c r="W74" s="3"/>
    </row>
    <row r="75" spans="1:23" x14ac:dyDescent="0.35">
      <c r="A75" s="3"/>
      <c r="B75" s="3"/>
      <c r="C75" s="3"/>
      <c r="D75" s="3"/>
      <c r="E75" s="3"/>
      <c r="F75" s="3"/>
      <c r="G75" s="3"/>
      <c r="H75" s="3"/>
      <c r="I75" s="3"/>
      <c r="J75" s="3"/>
      <c r="K75" s="3"/>
      <c r="L75" s="3"/>
      <c r="M75" s="3"/>
      <c r="N75" s="3"/>
      <c r="O75" s="3"/>
      <c r="P75" s="3"/>
      <c r="Q75" s="3"/>
      <c r="R75" s="3"/>
      <c r="S75" s="3"/>
      <c r="T75" s="3"/>
      <c r="U75" s="3"/>
      <c r="V75" s="3"/>
      <c r="W75" s="3"/>
    </row>
    <row r="76" spans="1:23" x14ac:dyDescent="0.35">
      <c r="A76" s="3"/>
      <c r="B76" s="3"/>
      <c r="C76" s="3"/>
      <c r="D76" s="3"/>
      <c r="E76" s="3"/>
      <c r="F76" s="3"/>
      <c r="G76" s="3"/>
      <c r="H76" s="3"/>
      <c r="I76" s="3"/>
      <c r="J76" s="3"/>
      <c r="K76" s="3"/>
      <c r="L76" s="3"/>
      <c r="M76" s="3"/>
      <c r="N76" s="3"/>
      <c r="O76" s="3"/>
      <c r="P76" s="3"/>
      <c r="Q76" s="3"/>
      <c r="R76" s="3"/>
      <c r="S76" s="3"/>
      <c r="T76" s="3"/>
      <c r="U76" s="3"/>
      <c r="V76" s="3"/>
      <c r="W76" s="3"/>
    </row>
    <row r="77" spans="1:23" x14ac:dyDescent="0.35">
      <c r="A77" s="3"/>
      <c r="B77" s="3"/>
      <c r="C77" s="3"/>
      <c r="D77" s="3"/>
      <c r="E77" s="3"/>
      <c r="F77" s="3"/>
      <c r="G77" s="3"/>
      <c r="H77" s="3"/>
      <c r="I77" s="3"/>
      <c r="J77" s="3"/>
      <c r="K77" s="3"/>
      <c r="L77" s="3"/>
      <c r="M77" s="3"/>
      <c r="N77" s="3"/>
      <c r="O77" s="3"/>
      <c r="P77" s="3"/>
      <c r="Q77" s="3"/>
      <c r="R77" s="3"/>
      <c r="S77" s="3"/>
      <c r="T77" s="3"/>
      <c r="U77" s="3"/>
      <c r="V77" s="3"/>
      <c r="W77" s="3"/>
    </row>
    <row r="78" spans="1:23" x14ac:dyDescent="0.35">
      <c r="A78" s="3"/>
      <c r="B78" s="3"/>
      <c r="C78" s="3"/>
      <c r="D78" s="3"/>
      <c r="E78" s="3"/>
      <c r="F78" s="3"/>
      <c r="G78" s="3"/>
      <c r="H78" s="3"/>
      <c r="I78" s="3"/>
      <c r="J78" s="3"/>
      <c r="K78" s="3"/>
      <c r="L78" s="3"/>
      <c r="M78" s="3"/>
      <c r="N78" s="3"/>
      <c r="O78" s="3"/>
      <c r="P78" s="3"/>
      <c r="Q78" s="3"/>
      <c r="R78" s="3"/>
      <c r="S78" s="3"/>
      <c r="T78" s="3"/>
      <c r="U78" s="3"/>
      <c r="V78" s="3"/>
      <c r="W78" s="3"/>
    </row>
    <row r="79" spans="1:23" x14ac:dyDescent="0.35">
      <c r="A79" s="3"/>
      <c r="B79" s="3"/>
      <c r="C79" s="3"/>
      <c r="D79" s="3"/>
      <c r="E79" s="3"/>
      <c r="F79" s="3"/>
      <c r="G79" s="3"/>
      <c r="H79" s="3"/>
      <c r="I79" s="3"/>
      <c r="J79" s="3"/>
      <c r="K79" s="3"/>
      <c r="L79" s="3"/>
      <c r="M79" s="3"/>
      <c r="N79" s="3"/>
      <c r="O79" s="3"/>
      <c r="P79" s="3"/>
      <c r="Q79" s="3"/>
      <c r="R79" s="3"/>
      <c r="S79" s="3"/>
      <c r="T79" s="3"/>
      <c r="U79" s="3"/>
      <c r="V79" s="3"/>
      <c r="W79" s="3"/>
    </row>
    <row r="80" spans="1:23" x14ac:dyDescent="0.35">
      <c r="A80" s="3"/>
      <c r="B80" s="3"/>
      <c r="C80" s="3"/>
      <c r="D80" s="3"/>
      <c r="E80" s="3"/>
      <c r="F80" s="3"/>
      <c r="G80" s="3"/>
      <c r="H80" s="3"/>
      <c r="I80" s="3"/>
      <c r="J80" s="3"/>
      <c r="K80" s="3"/>
      <c r="L80" s="3"/>
      <c r="M80" s="3"/>
      <c r="N80" s="3"/>
      <c r="O80" s="3"/>
      <c r="P80" s="3"/>
      <c r="Q80" s="3"/>
      <c r="R80" s="3"/>
      <c r="S80" s="3"/>
      <c r="T80" s="3"/>
      <c r="U80" s="3"/>
      <c r="V80" s="3"/>
      <c r="W80" s="3"/>
    </row>
    <row r="81" spans="1:23" x14ac:dyDescent="0.35">
      <c r="A81" s="3"/>
      <c r="B81" s="3"/>
      <c r="C81" s="3"/>
      <c r="D81" s="3"/>
      <c r="E81" s="3"/>
      <c r="F81" s="3"/>
      <c r="G81" s="3"/>
      <c r="H81" s="3"/>
      <c r="I81" s="3"/>
      <c r="J81" s="3"/>
      <c r="K81" s="3"/>
      <c r="L81" s="3"/>
      <c r="M81" s="3"/>
      <c r="N81" s="3"/>
      <c r="O81" s="3"/>
      <c r="P81" s="3"/>
      <c r="Q81" s="3"/>
      <c r="R81" s="3"/>
      <c r="S81" s="3"/>
      <c r="T81" s="3"/>
      <c r="U81" s="3"/>
      <c r="V81" s="3"/>
      <c r="W81" s="3"/>
    </row>
    <row r="82" spans="1:23" x14ac:dyDescent="0.35">
      <c r="A82" s="3"/>
      <c r="B82" s="3"/>
      <c r="C82" s="3"/>
      <c r="D82" s="3"/>
      <c r="E82" s="3"/>
      <c r="F82" s="3"/>
      <c r="G82" s="3"/>
      <c r="H82" s="3"/>
      <c r="I82" s="3"/>
      <c r="J82" s="3"/>
      <c r="K82" s="3"/>
      <c r="L82" s="3"/>
      <c r="M82" s="3"/>
      <c r="N82" s="3"/>
      <c r="O82" s="3"/>
      <c r="P82" s="3"/>
      <c r="Q82" s="3"/>
      <c r="R82" s="3"/>
      <c r="S82" s="3"/>
      <c r="T82" s="3"/>
      <c r="U82" s="3"/>
      <c r="V82" s="3"/>
      <c r="W82" s="3"/>
    </row>
    <row r="83" spans="1:23" x14ac:dyDescent="0.35">
      <c r="A83" s="3"/>
      <c r="B83" s="3"/>
      <c r="C83" s="3"/>
      <c r="D83" s="3"/>
      <c r="E83" s="3"/>
      <c r="F83" s="3"/>
      <c r="G83" s="3"/>
      <c r="H83" s="3"/>
      <c r="I83" s="3"/>
      <c r="J83" s="3"/>
      <c r="K83" s="3"/>
      <c r="L83" s="3"/>
      <c r="M83" s="3"/>
      <c r="N83" s="3"/>
      <c r="O83" s="3"/>
      <c r="P83" s="3"/>
      <c r="Q83" s="3"/>
      <c r="R83" s="3"/>
      <c r="S83" s="3"/>
      <c r="T83" s="3"/>
      <c r="U83" s="3"/>
      <c r="V83" s="3"/>
      <c r="W83" s="3"/>
    </row>
    <row r="84" spans="1:23" x14ac:dyDescent="0.35">
      <c r="A84" s="3"/>
      <c r="B84" s="3"/>
      <c r="C84" s="3"/>
      <c r="D84" s="3"/>
      <c r="E84" s="3"/>
      <c r="F84" s="3"/>
      <c r="G84" s="3"/>
      <c r="H84" s="3"/>
      <c r="I84" s="3"/>
      <c r="J84" s="3"/>
      <c r="K84" s="3"/>
      <c r="L84" s="3"/>
      <c r="M84" s="3"/>
      <c r="N84" s="3"/>
      <c r="O84" s="3"/>
      <c r="P84" s="3"/>
      <c r="Q84" s="3"/>
      <c r="R84" s="3"/>
      <c r="S84" s="3"/>
      <c r="T84" s="3"/>
      <c r="U84" s="3"/>
      <c r="V84" s="3"/>
      <c r="W84" s="3"/>
    </row>
    <row r="85" spans="1:23" x14ac:dyDescent="0.35">
      <c r="A85" s="3"/>
      <c r="B85" s="3"/>
      <c r="C85" s="3"/>
      <c r="D85" s="3"/>
      <c r="E85" s="3"/>
      <c r="F85" s="3"/>
      <c r="G85" s="3"/>
      <c r="H85" s="3"/>
      <c r="I85" s="3"/>
      <c r="J85" s="3"/>
      <c r="K85" s="3"/>
      <c r="L85" s="3"/>
      <c r="M85" s="3"/>
      <c r="N85" s="3"/>
      <c r="O85" s="3"/>
      <c r="P85" s="3"/>
      <c r="Q85" s="3"/>
      <c r="R85" s="3"/>
      <c r="S85" s="3"/>
      <c r="T85" s="3"/>
      <c r="U85" s="3"/>
      <c r="V85" s="3"/>
      <c r="W85" s="3"/>
    </row>
    <row r="86" spans="1:23" x14ac:dyDescent="0.35">
      <c r="A86" s="3"/>
      <c r="B86" s="3"/>
      <c r="C86" s="3"/>
      <c r="D86" s="3"/>
      <c r="E86" s="3"/>
      <c r="F86" s="3"/>
      <c r="G86" s="3"/>
      <c r="H86" s="3"/>
      <c r="I86" s="3"/>
      <c r="J86" s="3"/>
      <c r="K86" s="3"/>
      <c r="L86" s="3"/>
      <c r="M86" s="3"/>
      <c r="N86" s="3"/>
      <c r="O86" s="3"/>
      <c r="P86" s="3"/>
      <c r="Q86" s="3"/>
      <c r="R86" s="3"/>
      <c r="S86" s="3"/>
      <c r="T86" s="3"/>
      <c r="U86" s="3"/>
      <c r="V86" s="3"/>
      <c r="W86" s="3"/>
    </row>
    <row r="87" spans="1:23" x14ac:dyDescent="0.35">
      <c r="A87" s="3"/>
      <c r="B87" s="3"/>
      <c r="C87" s="3"/>
      <c r="D87" s="3"/>
      <c r="E87" s="3"/>
      <c r="F87" s="3"/>
      <c r="G87" s="3"/>
      <c r="H87" s="3"/>
      <c r="I87" s="3"/>
      <c r="J87" s="3"/>
      <c r="K87" s="3"/>
      <c r="L87" s="3"/>
      <c r="M87" s="3"/>
      <c r="N87" s="3"/>
      <c r="O87" s="3"/>
      <c r="P87" s="3"/>
      <c r="Q87" s="3"/>
      <c r="R87" s="3"/>
      <c r="S87" s="3"/>
      <c r="T87" s="3"/>
      <c r="U87" s="3"/>
      <c r="V87" s="3"/>
      <c r="W87" s="3"/>
    </row>
    <row r="88" spans="1:23" x14ac:dyDescent="0.35">
      <c r="A88" s="3"/>
      <c r="B88" s="3"/>
      <c r="C88" s="3"/>
      <c r="D88" s="3"/>
      <c r="E88" s="3"/>
      <c r="F88" s="3"/>
      <c r="G88" s="3"/>
      <c r="H88" s="3"/>
      <c r="I88" s="3"/>
      <c r="J88" s="3"/>
      <c r="K88" s="3"/>
      <c r="L88" s="3"/>
      <c r="M88" s="3"/>
      <c r="N88" s="3"/>
      <c r="O88" s="3"/>
      <c r="P88" s="3"/>
      <c r="Q88" s="3"/>
      <c r="R88" s="3"/>
      <c r="S88" s="3"/>
      <c r="T88" s="3"/>
      <c r="U88" s="3"/>
      <c r="V88" s="3"/>
      <c r="W88" s="3"/>
    </row>
    <row r="89" spans="1:23" x14ac:dyDescent="0.35">
      <c r="A89" s="3"/>
      <c r="B89" s="3"/>
      <c r="C89" s="3"/>
      <c r="D89" s="3"/>
      <c r="E89" s="3"/>
      <c r="F89" s="3"/>
      <c r="G89" s="3"/>
      <c r="H89" s="3"/>
      <c r="I89" s="3"/>
      <c r="J89" s="3"/>
      <c r="K89" s="3"/>
      <c r="L89" s="3"/>
      <c r="M89" s="3"/>
      <c r="N89" s="3"/>
      <c r="O89" s="3"/>
      <c r="P89" s="3"/>
      <c r="Q89" s="3"/>
      <c r="R89" s="3"/>
      <c r="S89" s="3"/>
      <c r="T89" s="3"/>
      <c r="U89" s="3"/>
      <c r="V89" s="3"/>
      <c r="W89" s="3"/>
    </row>
    <row r="90" spans="1:23" x14ac:dyDescent="0.35">
      <c r="A90" s="3"/>
      <c r="B90" s="3"/>
      <c r="C90" s="3"/>
      <c r="D90" s="3"/>
      <c r="E90" s="3"/>
      <c r="F90" s="3"/>
      <c r="G90" s="3"/>
      <c r="H90" s="3"/>
      <c r="I90" s="3"/>
      <c r="J90" s="3"/>
      <c r="K90" s="3"/>
      <c r="L90" s="3"/>
      <c r="M90" s="3"/>
      <c r="N90" s="3"/>
      <c r="O90" s="3"/>
      <c r="P90" s="3"/>
      <c r="Q90" s="3"/>
      <c r="R90" s="3"/>
      <c r="S90" s="3"/>
      <c r="T90" s="3"/>
      <c r="U90" s="3"/>
      <c r="V90" s="3"/>
      <c r="W90" s="3"/>
    </row>
    <row r="91" spans="1:23" x14ac:dyDescent="0.35">
      <c r="A91" s="3"/>
      <c r="B91" s="3"/>
      <c r="C91" s="3"/>
      <c r="D91" s="3"/>
      <c r="E91" s="3"/>
      <c r="F91" s="3"/>
      <c r="G91" s="3"/>
      <c r="H91" s="3"/>
      <c r="I91" s="3"/>
      <c r="J91" s="3"/>
      <c r="K91" s="3"/>
      <c r="L91" s="3"/>
      <c r="M91" s="3"/>
      <c r="N91" s="3"/>
      <c r="O91" s="3"/>
      <c r="P91" s="3"/>
      <c r="Q91" s="3"/>
      <c r="R91" s="3"/>
      <c r="S91" s="3"/>
      <c r="T91" s="3"/>
      <c r="U91" s="3"/>
      <c r="V91" s="3"/>
      <c r="W91" s="3"/>
    </row>
    <row r="92" spans="1:23" x14ac:dyDescent="0.35">
      <c r="A92" s="3"/>
      <c r="B92" s="3"/>
      <c r="C92" s="3"/>
      <c r="D92" s="3"/>
      <c r="E92" s="3"/>
      <c r="F92" s="3"/>
      <c r="G92" s="3"/>
      <c r="H92" s="3"/>
      <c r="I92" s="3"/>
      <c r="J92" s="3"/>
      <c r="K92" s="3"/>
      <c r="L92" s="3"/>
      <c r="M92" s="3"/>
      <c r="N92" s="3"/>
      <c r="O92" s="3"/>
      <c r="P92" s="3"/>
      <c r="Q92" s="3"/>
      <c r="R92" s="3"/>
      <c r="S92" s="3"/>
      <c r="T92" s="3"/>
      <c r="U92" s="3"/>
      <c r="V92" s="3"/>
      <c r="W92" s="3"/>
    </row>
    <row r="93" spans="1:23" x14ac:dyDescent="0.35">
      <c r="A93" s="3"/>
      <c r="B93" s="3"/>
      <c r="C93" s="3"/>
      <c r="D93" s="3"/>
      <c r="E93" s="3"/>
      <c r="F93" s="3"/>
      <c r="G93" s="3"/>
      <c r="H93" s="3"/>
      <c r="I93" s="3"/>
      <c r="J93" s="3"/>
      <c r="K93" s="3"/>
      <c r="L93" s="3"/>
      <c r="M93" s="3"/>
      <c r="N93" s="3"/>
      <c r="O93" s="3"/>
      <c r="P93" s="3"/>
      <c r="Q93" s="3"/>
      <c r="R93" s="3"/>
      <c r="S93" s="3"/>
      <c r="T93" s="3"/>
      <c r="U93" s="3"/>
      <c r="V93" s="3"/>
      <c r="W93" s="3"/>
    </row>
    <row r="94" spans="1:23" x14ac:dyDescent="0.35">
      <c r="A94" s="3"/>
      <c r="B94" s="3"/>
      <c r="C94" s="3"/>
      <c r="D94" s="3"/>
      <c r="E94" s="3"/>
      <c r="F94" s="3"/>
      <c r="G94" s="3"/>
      <c r="H94" s="3"/>
      <c r="I94" s="3"/>
      <c r="J94" s="3"/>
      <c r="K94" s="3"/>
      <c r="L94" s="3"/>
      <c r="M94" s="3"/>
      <c r="N94" s="3"/>
      <c r="O94" s="3"/>
      <c r="P94" s="3"/>
      <c r="Q94" s="3"/>
      <c r="R94" s="3"/>
      <c r="S94" s="3"/>
      <c r="T94" s="3"/>
      <c r="U94" s="3"/>
      <c r="V94" s="3"/>
      <c r="W94" s="3"/>
    </row>
    <row r="95" spans="1:23" x14ac:dyDescent="0.35">
      <c r="A95" s="3"/>
      <c r="B95" s="3"/>
      <c r="C95" s="3"/>
      <c r="D95" s="3"/>
      <c r="E95" s="3"/>
      <c r="F95" s="3"/>
      <c r="G95" s="3"/>
      <c r="H95" s="3"/>
      <c r="I95" s="3"/>
      <c r="J95" s="3"/>
      <c r="K95" s="3"/>
      <c r="L95" s="3"/>
      <c r="M95" s="3"/>
      <c r="N95" s="3"/>
      <c r="O95" s="3"/>
      <c r="P95" s="3"/>
      <c r="Q95" s="3"/>
      <c r="R95" s="3"/>
      <c r="S95" s="3"/>
      <c r="T95" s="3"/>
      <c r="U95" s="3"/>
      <c r="V95" s="3"/>
      <c r="W95" s="3"/>
    </row>
    <row r="96" spans="1:23" x14ac:dyDescent="0.35">
      <c r="A96" s="3"/>
      <c r="B96" s="3"/>
      <c r="C96" s="3"/>
      <c r="D96" s="3"/>
      <c r="E96" s="3"/>
      <c r="F96" s="3"/>
      <c r="G96" s="3"/>
      <c r="H96" s="3"/>
      <c r="I96" s="3"/>
      <c r="J96" s="3"/>
      <c r="K96" s="3"/>
      <c r="L96" s="3"/>
      <c r="M96" s="3"/>
      <c r="N96" s="3"/>
      <c r="O96" s="3"/>
      <c r="P96" s="3"/>
      <c r="Q96" s="3"/>
      <c r="R96" s="3"/>
      <c r="S96" s="3"/>
      <c r="T96" s="3"/>
      <c r="U96" s="3"/>
      <c r="V96" s="3"/>
      <c r="W96" s="3"/>
    </row>
    <row r="97" spans="1:23" x14ac:dyDescent="0.35">
      <c r="A97" s="3"/>
      <c r="B97" s="3"/>
      <c r="C97" s="3"/>
      <c r="D97" s="3"/>
      <c r="E97" s="3"/>
      <c r="F97" s="3"/>
      <c r="G97" s="3"/>
      <c r="H97" s="3"/>
      <c r="I97" s="3"/>
      <c r="J97" s="3"/>
      <c r="K97" s="3"/>
      <c r="L97" s="3"/>
      <c r="M97" s="3"/>
      <c r="N97" s="3"/>
      <c r="O97" s="3"/>
      <c r="P97" s="3"/>
      <c r="Q97" s="3"/>
      <c r="R97" s="3"/>
      <c r="S97" s="3"/>
      <c r="T97" s="3"/>
      <c r="U97" s="3"/>
      <c r="V97" s="3"/>
      <c r="W97" s="3"/>
    </row>
    <row r="98" spans="1:23" x14ac:dyDescent="0.35">
      <c r="A98" s="3"/>
      <c r="B98" s="3"/>
      <c r="C98" s="3"/>
      <c r="D98" s="3"/>
      <c r="E98" s="3"/>
      <c r="F98" s="3"/>
      <c r="G98" s="3"/>
      <c r="H98" s="3"/>
      <c r="I98" s="3"/>
      <c r="J98" s="3"/>
      <c r="K98" s="3"/>
      <c r="L98" s="3"/>
      <c r="M98" s="3"/>
      <c r="N98" s="3"/>
      <c r="O98" s="3"/>
      <c r="P98" s="3"/>
      <c r="Q98" s="3"/>
      <c r="R98" s="3"/>
      <c r="S98" s="3"/>
      <c r="T98" s="3"/>
      <c r="U98" s="3"/>
      <c r="V98" s="3"/>
      <c r="W98" s="3"/>
    </row>
    <row r="99" spans="1:23" x14ac:dyDescent="0.35">
      <c r="A99" s="3"/>
      <c r="B99" s="3"/>
      <c r="C99" s="3"/>
      <c r="D99" s="3"/>
      <c r="E99" s="3"/>
      <c r="F99" s="3"/>
      <c r="G99" s="3"/>
      <c r="H99" s="3"/>
      <c r="I99" s="3"/>
      <c r="J99" s="3"/>
      <c r="K99" s="3"/>
      <c r="L99" s="3"/>
      <c r="M99" s="3"/>
      <c r="N99" s="3"/>
      <c r="O99" s="3"/>
      <c r="P99" s="3"/>
      <c r="Q99" s="3"/>
      <c r="R99" s="3"/>
      <c r="S99" s="3"/>
      <c r="T99" s="3"/>
      <c r="U99" s="3"/>
      <c r="V99" s="3"/>
      <c r="W99" s="3"/>
    </row>
    <row r="100" spans="1:23" x14ac:dyDescent="0.35">
      <c r="A100" s="3"/>
      <c r="B100" s="3"/>
      <c r="C100" s="3"/>
      <c r="D100" s="3"/>
      <c r="E100" s="3"/>
      <c r="F100" s="3"/>
      <c r="G100" s="3"/>
      <c r="H100" s="3"/>
      <c r="I100" s="3"/>
      <c r="J100" s="3"/>
      <c r="K100" s="3"/>
      <c r="L100" s="3"/>
      <c r="M100" s="3"/>
      <c r="N100" s="3"/>
      <c r="O100" s="3"/>
      <c r="P100" s="3"/>
      <c r="Q100" s="3"/>
      <c r="R100" s="3"/>
      <c r="S100" s="3"/>
      <c r="T100" s="3"/>
      <c r="U100" s="3"/>
      <c r="V100" s="3"/>
      <c r="W100" s="3"/>
    </row>
  </sheetData>
  <mergeCells count="3">
    <mergeCell ref="E5:F6"/>
    <mergeCell ref="E12:F14"/>
    <mergeCell ref="J3:R3"/>
  </mergeCells>
  <pageMargins left="0.7" right="0.7" top="0.75" bottom="0.75" header="0.3" footer="0.3"/>
  <pageSetup orientation="portrait" r:id="rId1"/>
  <drawing r:id="rId2"/>
  <tableParts count="3">
    <tablePart r:id="rId3"/>
    <tablePart r:id="rId4"/>
    <tablePart r:id="rId5"/>
  </tableParts>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7A3BC-B549-4556-9338-35F4A1B79373}">
  <dimension ref="A1:AT80"/>
  <sheetViews>
    <sheetView showGridLines="0" topLeftCell="A12" zoomScale="64" zoomScaleNormal="64" workbookViewId="0">
      <selection activeCell="L44" sqref="L44"/>
    </sheetView>
  </sheetViews>
  <sheetFormatPr defaultRowHeight="14.5" x14ac:dyDescent="0.35"/>
  <cols>
    <col min="1" max="1" width="10.453125" customWidth="1"/>
    <col min="2" max="2" width="27.54296875" customWidth="1"/>
    <col min="3" max="3" width="21.1796875" customWidth="1"/>
    <col min="4" max="4" width="15" customWidth="1"/>
    <col min="5" max="5" width="46.54296875" customWidth="1"/>
    <col min="6" max="6" width="22" customWidth="1"/>
    <col min="7" max="7" width="31.1796875" customWidth="1"/>
    <col min="8" max="8" width="19.81640625" customWidth="1"/>
    <col min="9" max="9" width="11.453125" customWidth="1"/>
    <col min="10" max="10" width="18.7265625" customWidth="1"/>
    <col min="11" max="11" width="21.7265625" customWidth="1"/>
    <col min="12" max="12" width="22.1796875" customWidth="1"/>
    <col min="13" max="13" width="41.36328125" customWidth="1"/>
    <col min="14" max="14" width="56.26953125" customWidth="1"/>
    <col min="15" max="15" width="27.453125" customWidth="1"/>
    <col min="16" max="16" width="24" customWidth="1"/>
    <col min="17" max="17" width="15.453125" customWidth="1"/>
    <col min="18" max="18" width="11" customWidth="1"/>
    <col min="19" max="19" width="19" customWidth="1"/>
    <col min="20" max="20" width="47.36328125" customWidth="1"/>
    <col min="21" max="21" width="27.1796875" customWidth="1"/>
    <col min="22" max="22" width="25.08984375" customWidth="1"/>
    <col min="23" max="23" width="25.453125" customWidth="1"/>
    <col min="33" max="33" width="4.1796875" customWidth="1"/>
    <col min="34" max="34" width="8.7265625" hidden="1" customWidth="1"/>
    <col min="36" max="36" width="15.1796875" customWidth="1"/>
    <col min="37" max="37" width="19.1796875" customWidth="1"/>
    <col min="38" max="38" width="17.54296875" customWidth="1"/>
    <col min="39" max="39" width="19.453125" customWidth="1"/>
    <col min="40" max="40" width="18.54296875" customWidth="1"/>
    <col min="42" max="42" width="16.81640625" customWidth="1"/>
  </cols>
  <sheetData>
    <row r="1" spans="1:46" s="57" customFormat="1" ht="14.5" customHeight="1" x14ac:dyDescent="0.35">
      <c r="A1" s="66" t="s">
        <v>29</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row>
    <row r="2" spans="1:46" ht="14.5" customHeight="1" x14ac:dyDescent="0.35">
      <c r="A2" s="6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row>
    <row r="3" spans="1:46" ht="14.5" customHeight="1" x14ac:dyDescent="0.35">
      <c r="A3" s="57"/>
      <c r="B3" s="57"/>
      <c r="C3" s="57"/>
      <c r="D3" s="57"/>
      <c r="E3" s="57"/>
      <c r="F3" s="57"/>
      <c r="G3" s="57"/>
      <c r="H3" s="57"/>
      <c r="I3" s="57"/>
      <c r="J3" s="57"/>
      <c r="K3" s="57"/>
      <c r="L3" s="57"/>
      <c r="M3" s="57"/>
      <c r="N3" s="57"/>
      <c r="O3" s="57"/>
      <c r="P3" s="57"/>
      <c r="Q3" s="57"/>
      <c r="R3" s="57"/>
      <c r="S3" s="57"/>
      <c r="T3" s="57"/>
      <c r="U3" s="57"/>
      <c r="V3" s="57"/>
      <c r="W3" s="57"/>
      <c r="X3" s="57"/>
      <c r="Y3" s="57"/>
      <c r="Z3" s="3"/>
      <c r="AA3" s="3"/>
      <c r="AB3" s="3"/>
      <c r="AC3" s="3"/>
    </row>
    <row r="4" spans="1:46" ht="14.5" customHeight="1" x14ac:dyDescent="0.35">
      <c r="A4" s="57"/>
      <c r="B4" s="57"/>
      <c r="C4" s="57"/>
      <c r="D4" s="57"/>
      <c r="E4" s="57"/>
      <c r="F4" s="57"/>
      <c r="G4" s="57"/>
      <c r="H4" s="57"/>
      <c r="I4" s="57"/>
      <c r="J4" s="57"/>
      <c r="K4" s="57"/>
      <c r="L4" s="57"/>
      <c r="M4" s="57"/>
      <c r="N4" s="57"/>
      <c r="O4" s="57"/>
      <c r="P4" s="57"/>
      <c r="Q4" s="57"/>
      <c r="R4" s="57"/>
      <c r="S4" s="57"/>
      <c r="T4" s="57"/>
      <c r="U4" s="57"/>
      <c r="V4" s="57"/>
      <c r="W4" s="57"/>
      <c r="X4" s="57"/>
      <c r="Y4" s="57"/>
      <c r="Z4" s="3"/>
      <c r="AA4" s="3"/>
      <c r="AB4" s="3"/>
      <c r="AC4" s="3"/>
      <c r="AI4" s="27"/>
      <c r="AR4" s="26"/>
    </row>
    <row r="5" spans="1:46" ht="31" x14ac:dyDescent="0.7">
      <c r="A5" s="3"/>
      <c r="B5" s="3"/>
      <c r="C5" s="3"/>
      <c r="D5" s="68" t="s">
        <v>30</v>
      </c>
      <c r="E5" s="68"/>
      <c r="F5" s="68"/>
      <c r="G5" s="68"/>
      <c r="H5" s="14"/>
      <c r="I5" s="22"/>
      <c r="J5" s="21"/>
      <c r="K5" s="67" t="s">
        <v>31</v>
      </c>
      <c r="L5" s="67"/>
      <c r="M5" s="67"/>
      <c r="N5" s="67"/>
      <c r="O5" s="67"/>
      <c r="P5" s="3"/>
      <c r="Q5" s="3"/>
      <c r="R5" s="68" t="s">
        <v>32</v>
      </c>
      <c r="S5" s="68"/>
      <c r="T5" s="68"/>
      <c r="U5" s="68"/>
      <c r="V5" s="3"/>
      <c r="W5" s="3"/>
      <c r="X5" s="3"/>
      <c r="Y5" s="3"/>
      <c r="Z5" s="3"/>
      <c r="AA5" s="3"/>
      <c r="AB5" s="3"/>
      <c r="AC5" s="3"/>
      <c r="AK5" s="28"/>
      <c r="AM5" s="28"/>
      <c r="AO5" s="28"/>
      <c r="AR5" s="26"/>
    </row>
    <row r="6" spans="1:46" ht="24" customHeight="1" x14ac:dyDescent="0.7">
      <c r="A6" s="3"/>
      <c r="B6" s="3"/>
      <c r="C6" s="3"/>
      <c r="D6" s="3"/>
      <c r="E6" s="3"/>
      <c r="F6" s="3"/>
      <c r="G6" s="3"/>
      <c r="H6" s="14"/>
      <c r="I6" s="14"/>
      <c r="J6" s="14"/>
      <c r="K6" s="3"/>
      <c r="L6" s="3"/>
      <c r="M6" s="3"/>
      <c r="N6" s="3"/>
      <c r="O6" s="3"/>
      <c r="P6" s="3"/>
      <c r="Q6" s="3"/>
      <c r="R6" s="3"/>
      <c r="S6" s="3"/>
      <c r="T6" s="3"/>
      <c r="U6" s="3"/>
      <c r="V6" s="3"/>
      <c r="W6" s="3"/>
      <c r="X6" s="3"/>
      <c r="Y6" s="3"/>
      <c r="Z6" s="3"/>
      <c r="AA6" s="3"/>
      <c r="AB6" s="3"/>
      <c r="AC6" s="3"/>
      <c r="AI6" s="27"/>
      <c r="AJ6" s="29"/>
      <c r="AK6" s="28"/>
      <c r="AL6" s="29"/>
      <c r="AM6" s="28"/>
      <c r="AN6" s="27"/>
      <c r="AO6" s="28"/>
      <c r="AP6" s="29"/>
      <c r="AR6" s="26"/>
    </row>
    <row r="7" spans="1:46" ht="25.5" customHeight="1" x14ac:dyDescent="0.7">
      <c r="A7" s="3"/>
      <c r="B7" s="3"/>
      <c r="C7" s="3"/>
      <c r="D7" s="10" t="s">
        <v>33</v>
      </c>
      <c r="E7" s="12" t="s">
        <v>20</v>
      </c>
      <c r="F7" s="12" t="s">
        <v>21</v>
      </c>
      <c r="G7" s="12" t="s">
        <v>22</v>
      </c>
      <c r="H7" s="12" t="s">
        <v>734</v>
      </c>
      <c r="I7" s="14"/>
      <c r="J7" s="3"/>
      <c r="K7" s="3"/>
      <c r="L7" s="10" t="s">
        <v>34</v>
      </c>
      <c r="M7" s="12" t="s">
        <v>35</v>
      </c>
      <c r="N7" s="12" t="s">
        <v>3</v>
      </c>
      <c r="O7" s="12" t="s">
        <v>21</v>
      </c>
      <c r="P7" s="12" t="s">
        <v>22</v>
      </c>
      <c r="Q7" s="3"/>
      <c r="R7" s="3"/>
      <c r="S7" s="10" t="s">
        <v>33</v>
      </c>
      <c r="T7" s="12" t="s">
        <v>20</v>
      </c>
      <c r="U7" s="12" t="s">
        <v>21</v>
      </c>
      <c r="V7" s="12" t="s">
        <v>22</v>
      </c>
      <c r="W7" s="12" t="s">
        <v>734</v>
      </c>
      <c r="X7" s="3"/>
      <c r="Y7" s="3"/>
      <c r="Z7" s="3"/>
      <c r="AA7" s="3"/>
      <c r="AB7" s="3"/>
      <c r="AC7" s="3"/>
      <c r="AL7" s="30"/>
      <c r="AM7" s="28"/>
      <c r="AN7" s="30"/>
      <c r="AO7" s="28"/>
      <c r="AP7" s="29"/>
      <c r="AQ7" s="28"/>
      <c r="AR7" s="30"/>
      <c r="AT7" s="26"/>
    </row>
    <row r="8" spans="1:46" ht="23.5" customHeight="1" x14ac:dyDescent="0.7">
      <c r="A8" s="3"/>
      <c r="B8" s="3"/>
      <c r="C8" s="3"/>
      <c r="D8" s="10" t="s">
        <v>19</v>
      </c>
      <c r="E8" s="11">
        <f>'PIVOT - Dose 1'!Y44</f>
        <v>0.99243182247488893</v>
      </c>
      <c r="F8" s="11">
        <f>'PIVOT - Dose 1'!Y46</f>
        <v>0.98918883876718622</v>
      </c>
      <c r="G8" s="11">
        <f>GETPIVOTDATA("Sum of % of dose 1",'PIVOT - Dose 1'!$S$43,"flag1","Other")</f>
        <v>0.87519811888385179</v>
      </c>
      <c r="H8" s="11">
        <f>GETPIVOTDATA("Sum of % of dose 1",'PIVOT - Dose 1'!$S$43)</f>
        <v>0.90331981910337933</v>
      </c>
      <c r="I8" s="14"/>
      <c r="J8" s="3"/>
      <c r="K8" s="3"/>
      <c r="L8" s="10" t="s">
        <v>19</v>
      </c>
      <c r="M8" s="15">
        <f>GETPIVOTDATA("Sum of % of dose 1",'PIVOT - Dose 1'!$S$33)</f>
        <v>0.90941845314230529</v>
      </c>
      <c r="N8" s="16">
        <f>'PIVOT - Dose 1'!Y34</f>
        <v>0.97584380310605989</v>
      </c>
      <c r="O8" s="17">
        <f>'PIVOT - Dose 1'!Y36</f>
        <v>0.97050533944228523</v>
      </c>
      <c r="P8" s="18">
        <f>GETPIVOTDATA("Sum of % of dose 1",'PIVOT - Dose 1'!$S$33,"flag1","Other")</f>
        <v>0.89024849957330843</v>
      </c>
      <c r="Q8" s="3"/>
      <c r="R8" s="3"/>
      <c r="S8" s="10" t="s">
        <v>19</v>
      </c>
      <c r="T8" s="11">
        <f>'PIVOT - Dose 1'!Y53</f>
        <v>0.92756114601815598</v>
      </c>
      <c r="U8" s="11">
        <f>'PIVOT - Dose 1'!Y55</f>
        <v>0.92077103499252921</v>
      </c>
      <c r="V8" s="11">
        <f>GETPIVOTDATA("Sum of % of dose 1",'PIVOT - Dose 1'!$S$52,"flag1","Other")</f>
        <v>0.92397656932190964</v>
      </c>
      <c r="W8" s="11">
        <f>GETPIVOTDATA("Sum of % of dose 1",'PIVOT - Dose 1'!$S$52)</f>
        <v>0.92372785404795221</v>
      </c>
      <c r="X8" s="3"/>
      <c r="Y8" s="3"/>
      <c r="Z8" s="3"/>
      <c r="AA8" s="3"/>
      <c r="AB8" s="3"/>
      <c r="AC8" s="3"/>
      <c r="AM8" s="28"/>
      <c r="AO8" s="28"/>
      <c r="AQ8" s="28"/>
      <c r="AT8" s="26"/>
    </row>
    <row r="9" spans="1:46" ht="29.15" customHeight="1" x14ac:dyDescent="0.7">
      <c r="A9" s="3"/>
      <c r="B9" s="3"/>
      <c r="C9" s="3"/>
      <c r="D9" s="10" t="s">
        <v>23</v>
      </c>
      <c r="E9" s="11">
        <f>'PIVOT - dose 2'!AI5</f>
        <v>0.96298233212050022</v>
      </c>
      <c r="F9" s="11">
        <f>'PIVOT - dose 2'!AI7</f>
        <v>0.96354933686286159</v>
      </c>
      <c r="G9" s="11">
        <f>GETPIVOTDATA("Sum of % dose 2 adult",'PIVOT - dose 2'!$AC$4,"flag2","Other")</f>
        <v>0.85010745375139141</v>
      </c>
      <c r="H9" s="11">
        <f>GETPIVOTDATA("Sum of % dose 2 adult",'PIVOT - dose 2'!$AC$4)</f>
        <v>0.87782912051472106</v>
      </c>
      <c r="I9" s="14"/>
      <c r="J9" s="3"/>
      <c r="K9" s="3"/>
      <c r="L9" s="10" t="s">
        <v>23</v>
      </c>
      <c r="M9" s="15">
        <f>GETPIVOTDATA("Sum of % dose 2 adult",'PIVOT - dose 2'!$AC$22)</f>
        <v>0.89000965469910975</v>
      </c>
      <c r="N9" s="16">
        <f>'PIVOT - dose 2'!AI23</f>
        <v>0.95196081079753636</v>
      </c>
      <c r="O9" s="17">
        <f>'PIVOT - dose 2'!AI25</f>
        <v>0.95013915576609898</v>
      </c>
      <c r="P9" s="18">
        <f>GETPIVOTDATA("Sum of % dose 2 adult",'PIVOT - dose 2'!$AC$22,"flag2","Other")</f>
        <v>0.87147338637273197</v>
      </c>
      <c r="Q9" s="3"/>
      <c r="R9" s="3"/>
      <c r="S9" s="10" t="s">
        <v>23</v>
      </c>
      <c r="T9" s="11">
        <f>'PIVOT - dose 2'!AI14</f>
        <v>0.91988052907181939</v>
      </c>
      <c r="U9" s="11">
        <f>'PIVOT - dose 2'!AI16</f>
        <v>0.91444209400080823</v>
      </c>
      <c r="V9" s="11">
        <f>GETPIVOTDATA("Sum of % dose 2 adult",'PIVOT - dose 2'!$AC$13,"flag2","Other")</f>
        <v>0.9193546779204812</v>
      </c>
      <c r="W9" s="11">
        <f>GETPIVOTDATA("Sum of % dose 2 adult",'PIVOT - dose 2'!$AC$13)</f>
        <v>0.91858919329363231</v>
      </c>
      <c r="X9" s="3"/>
      <c r="Y9" s="3"/>
      <c r="Z9" s="3"/>
      <c r="AA9" s="3"/>
      <c r="AB9" s="3"/>
      <c r="AC9" s="3"/>
      <c r="AL9" s="31"/>
      <c r="AM9" s="32"/>
      <c r="AN9" s="29"/>
      <c r="AO9" s="32"/>
      <c r="AP9" s="27"/>
      <c r="AQ9" s="28"/>
      <c r="AR9" s="29"/>
      <c r="AT9" s="26"/>
    </row>
    <row r="10" spans="1:46" ht="23.5" customHeight="1" x14ac:dyDescent="0.7">
      <c r="A10" s="3"/>
      <c r="B10" s="3"/>
      <c r="C10" s="3"/>
      <c r="D10" s="10" t="s">
        <v>24</v>
      </c>
      <c r="E10" s="11">
        <f>'PIVOT- dose 3'!AC44</f>
        <v>0.4836185044621315</v>
      </c>
      <c r="F10" s="11">
        <f>'PIVOT- dose 3'!AC46</f>
        <v>0.50772372437265334</v>
      </c>
      <c r="G10" s="11">
        <f>GETPIVOTDATA("Sum of % dose 3 adult",'PIVOT- dose 3'!$W$43,"flag","Other")</f>
        <v>0.51237118565543494</v>
      </c>
      <c r="H10" s="11">
        <f>GETPIVOTDATA("Sum of % dose 3 adult",'PIVOT- dose 3'!$W$43)</f>
        <v>0.51155619708968902</v>
      </c>
      <c r="I10" s="14"/>
      <c r="J10" s="3"/>
      <c r="K10" s="3"/>
      <c r="L10" s="10" t="s">
        <v>24</v>
      </c>
      <c r="M10" s="15">
        <f>GETPIVOTDATA("Sum of % dose 3 adult",'PIVOT- dose 3'!$W$33)</f>
        <v>0.59873207061102351</v>
      </c>
      <c r="N10" s="19">
        <f>'PIVOT- dose 3'!AC34</f>
        <v>0.55087253563324523</v>
      </c>
      <c r="O10" s="20">
        <f>'PIVOT- dose 3'!AC36</f>
        <v>0.57545533408183314</v>
      </c>
      <c r="P10" s="18">
        <f>GETPIVOTDATA("Sum of % dose 3 adult",'PIVOT- dose 3'!$W$33,"flag","Other")</f>
        <v>0.60615051054322944</v>
      </c>
      <c r="Q10" s="3"/>
      <c r="R10" s="3"/>
      <c r="S10" s="10" t="s">
        <v>24</v>
      </c>
      <c r="T10" s="11">
        <f>'PIVOT- dose 3'!AC53</f>
        <v>0.74662847566524126</v>
      </c>
      <c r="U10" s="11">
        <f>'PIVOT- dose 3'!AC55</f>
        <v>0.75575263490164324</v>
      </c>
      <c r="V10" s="11">
        <f>GETPIVOTDATA("Sum of % dose 3 adult",'PIVOT- dose 3'!$W$52,"flag","Other")</f>
        <v>0.81631101585244503</v>
      </c>
      <c r="W10" s="11">
        <f>GETPIVOTDATA("Sum of % dose 3 adult",'PIVOT- dose 3'!$W$52)</f>
        <v>0.80327533645624205</v>
      </c>
      <c r="X10" s="3"/>
      <c r="Y10" s="3"/>
      <c r="Z10" s="3"/>
      <c r="AA10" s="3"/>
      <c r="AB10" s="3"/>
      <c r="AC10" s="3"/>
      <c r="AL10" s="30"/>
      <c r="AM10" s="32"/>
      <c r="AN10" s="30"/>
      <c r="AO10" s="32"/>
      <c r="AP10" s="29"/>
      <c r="AQ10" s="28"/>
      <c r="AR10" s="30"/>
      <c r="AT10" s="26"/>
    </row>
    <row r="11" spans="1:46" ht="28" customHeight="1" x14ac:dyDescent="0.7">
      <c r="A11" s="3"/>
      <c r="B11" s="61" t="s">
        <v>733</v>
      </c>
      <c r="C11" s="3"/>
      <c r="D11" s="10" t="s">
        <v>36</v>
      </c>
      <c r="E11" s="11">
        <f>'PIVOT - dose 4'!O45</f>
        <v>0.33679469295539288</v>
      </c>
      <c r="F11" s="11">
        <f>'PIVOT - dose 4'!O47</f>
        <v>0.33571573405505217</v>
      </c>
      <c r="G11" s="11">
        <f>GETPIVOTDATA("Sum of % dose 4 ",'PIVOT - dose 4'!$I$44,"flag","Other")</f>
        <v>0.46240845660653923</v>
      </c>
      <c r="H11" s="11">
        <f>GETPIVOTDATA("Sum of % dose 4 ",'PIVOT - dose 4'!$I$35)</f>
        <v>5.7231033313427104E-2</v>
      </c>
      <c r="I11" s="14"/>
      <c r="J11" s="3"/>
      <c r="K11" s="3"/>
      <c r="L11" s="10" t="s">
        <v>36</v>
      </c>
      <c r="M11" s="15">
        <f>GETPIVOTDATA("Sum of % dose 4 ",'PIVOT - dose 4'!$I$26)</f>
        <v>0.17037349823389958</v>
      </c>
      <c r="N11" s="19">
        <f>'PIVOT - dose 4'!O27</f>
        <v>0.12037148456302001</v>
      </c>
      <c r="O11" s="20">
        <f>'PIVOT - dose 4'!O29</f>
        <v>0.12377657007249766</v>
      </c>
      <c r="P11" s="18">
        <f>GETPIVOTDATA("Sum of % dose 4 ",'PIVOT - dose 4'!$I$26,"flag","Other")</f>
        <v>0.18459904832568411</v>
      </c>
      <c r="Q11" s="3"/>
      <c r="R11" s="3"/>
      <c r="S11" s="10" t="s">
        <v>36</v>
      </c>
      <c r="T11" s="11">
        <f>'PIVOT - dose 4'!O45</f>
        <v>0.33679469295539288</v>
      </c>
      <c r="U11" s="11">
        <f>'PIVOT - dose 4'!O47</f>
        <v>0.33571573405505217</v>
      </c>
      <c r="V11" s="11">
        <f>GETPIVOTDATA("Sum of % dose 4 ",'PIVOT - dose 4'!$I$44,"flag","Other")</f>
        <v>0.46240845660653923</v>
      </c>
      <c r="W11" s="11">
        <f>GETPIVOTDATA("Sum of % dose 4 ",'PIVOT - dose 4'!$I$44)</f>
        <v>0.43584292625113502</v>
      </c>
      <c r="X11" s="3"/>
      <c r="Y11" s="3"/>
      <c r="Z11" s="3"/>
      <c r="AA11" s="3"/>
      <c r="AB11" s="3"/>
      <c r="AC11" s="3"/>
      <c r="AM11" s="32"/>
      <c r="AO11" s="32"/>
      <c r="AQ11" s="28"/>
      <c r="AT11" s="26"/>
    </row>
    <row r="12" spans="1:46" ht="19.5" customHeight="1" x14ac:dyDescent="0.35">
      <c r="A12" s="3"/>
      <c r="B12" s="3"/>
      <c r="C12" s="3"/>
      <c r="D12" s="3"/>
      <c r="E12" s="3"/>
      <c r="F12" s="3"/>
      <c r="G12" s="3"/>
      <c r="H12" s="14"/>
      <c r="I12" s="14"/>
      <c r="J12" s="14"/>
      <c r="K12" s="3"/>
      <c r="L12" s="3"/>
      <c r="M12" s="3"/>
      <c r="N12" s="3"/>
      <c r="O12" s="3"/>
      <c r="P12" s="14"/>
      <c r="Q12" s="14"/>
      <c r="R12" s="14"/>
      <c r="S12" s="3"/>
      <c r="T12" s="3"/>
      <c r="U12" s="3"/>
      <c r="V12" s="3"/>
      <c r="W12" s="3"/>
      <c r="X12" s="3"/>
      <c r="Y12" s="3"/>
      <c r="Z12" s="3"/>
      <c r="AA12" s="3"/>
      <c r="AB12" s="3"/>
      <c r="AC12" s="3"/>
      <c r="AJ12" s="33"/>
      <c r="AL12" s="29"/>
      <c r="AN12" s="27"/>
      <c r="AP12" s="29"/>
      <c r="AR12" s="26"/>
    </row>
    <row r="13" spans="1:46" x14ac:dyDescent="0.35">
      <c r="A13" s="3"/>
      <c r="B13" s="3"/>
      <c r="C13" s="3"/>
      <c r="D13" s="3"/>
      <c r="E13" s="3"/>
      <c r="F13" s="3"/>
      <c r="G13" s="3"/>
      <c r="H13" s="3"/>
      <c r="I13" s="3"/>
      <c r="J13" s="3"/>
      <c r="K13" s="3"/>
      <c r="L13" s="3"/>
      <c r="M13" s="3"/>
      <c r="N13" s="3"/>
      <c r="O13" s="14"/>
      <c r="P13" s="14"/>
      <c r="Q13" s="14"/>
      <c r="R13" s="14"/>
      <c r="S13" s="3"/>
      <c r="T13" s="3"/>
      <c r="U13" s="3"/>
      <c r="V13" s="3"/>
      <c r="W13" s="3"/>
      <c r="X13" s="3"/>
      <c r="Y13" s="3"/>
      <c r="Z13" s="3"/>
      <c r="AA13" s="3"/>
      <c r="AB13" s="3"/>
      <c r="AC13" s="3"/>
      <c r="AJ13" s="30"/>
      <c r="AL13" s="30"/>
      <c r="AN13" s="29"/>
      <c r="AP13" s="30"/>
      <c r="AR13" s="26"/>
    </row>
    <row r="14" spans="1:46" x14ac:dyDescent="0.35">
      <c r="A14" s="3"/>
      <c r="B14" s="3"/>
      <c r="C14" s="3"/>
      <c r="D14" s="3"/>
      <c r="E14" s="3"/>
      <c r="F14" s="3"/>
      <c r="G14" s="3"/>
      <c r="H14" s="3"/>
      <c r="I14" s="3"/>
      <c r="J14" s="3"/>
      <c r="K14" s="3"/>
      <c r="L14" s="3"/>
      <c r="M14" s="3"/>
      <c r="N14" s="3"/>
      <c r="O14" s="14"/>
      <c r="P14" s="14"/>
      <c r="Q14" s="14"/>
      <c r="R14" s="14"/>
      <c r="S14" s="3"/>
      <c r="T14" s="3"/>
      <c r="U14" s="3"/>
      <c r="V14" s="3"/>
      <c r="W14" s="3"/>
      <c r="X14" s="3"/>
      <c r="Y14" s="3"/>
      <c r="Z14" s="3"/>
      <c r="AA14" s="3"/>
      <c r="AB14" s="3"/>
      <c r="AC14" s="3"/>
      <c r="AR14" s="26"/>
    </row>
    <row r="15" spans="1:46" x14ac:dyDescent="0.35">
      <c r="A15" s="3"/>
      <c r="B15" s="3"/>
      <c r="C15" s="3"/>
      <c r="D15" s="3"/>
      <c r="E15" s="3"/>
      <c r="F15" s="3"/>
      <c r="G15" s="3"/>
      <c r="H15" s="3"/>
      <c r="I15" s="3"/>
      <c r="J15" s="14"/>
      <c r="K15" s="14"/>
      <c r="L15" s="14"/>
      <c r="M15" s="14"/>
      <c r="N15" s="14"/>
      <c r="O15" s="14"/>
      <c r="P15" s="14"/>
      <c r="Q15" s="14"/>
      <c r="R15" s="14"/>
      <c r="S15" s="3"/>
      <c r="T15" s="3"/>
      <c r="U15" s="3"/>
      <c r="V15" s="3"/>
      <c r="W15" s="3"/>
      <c r="X15" s="3"/>
      <c r="Y15" s="3"/>
      <c r="Z15" s="3"/>
      <c r="AA15" s="3"/>
      <c r="AB15" s="3"/>
      <c r="AC15" s="3"/>
      <c r="AJ15" s="33"/>
      <c r="AL15" s="29"/>
      <c r="AN15" s="27"/>
      <c r="AP15" s="29"/>
      <c r="AR15" s="26"/>
    </row>
    <row r="16" spans="1:46" x14ac:dyDescent="0.35">
      <c r="A16" s="3"/>
      <c r="B16" s="3"/>
      <c r="C16" s="3"/>
      <c r="D16" s="3"/>
      <c r="E16" s="3"/>
      <c r="F16" s="3"/>
      <c r="G16" s="3"/>
      <c r="H16" s="3"/>
      <c r="I16" s="3"/>
      <c r="J16" s="14"/>
      <c r="K16" s="14"/>
      <c r="L16" s="14"/>
      <c r="M16" s="14"/>
      <c r="N16" s="14"/>
      <c r="O16" s="14"/>
      <c r="P16" s="14"/>
      <c r="Q16" s="14"/>
      <c r="R16" s="14"/>
      <c r="S16" s="3"/>
      <c r="T16" s="3"/>
      <c r="U16" s="3"/>
      <c r="V16" s="3"/>
      <c r="W16" s="3"/>
      <c r="X16" s="3"/>
      <c r="Y16" s="3"/>
      <c r="Z16" s="3"/>
      <c r="AA16" s="3"/>
      <c r="AB16" s="3"/>
      <c r="AC16" s="3"/>
    </row>
    <row r="17" spans="1:29" x14ac:dyDescent="0.35">
      <c r="A17" s="3"/>
      <c r="B17" s="3"/>
      <c r="C17" s="3"/>
      <c r="D17" s="3"/>
      <c r="E17" s="3"/>
      <c r="F17" s="3"/>
      <c r="G17" s="3"/>
      <c r="H17" s="3"/>
      <c r="I17" s="3"/>
      <c r="J17" s="14"/>
      <c r="K17" s="14"/>
      <c r="L17" s="14"/>
      <c r="M17" s="14"/>
      <c r="N17" s="14"/>
      <c r="O17" s="14"/>
      <c r="P17" s="14"/>
      <c r="Q17" s="14"/>
      <c r="R17" s="14"/>
      <c r="S17" s="3"/>
      <c r="T17" s="3"/>
      <c r="U17" s="3"/>
      <c r="V17" s="3"/>
      <c r="W17" s="3"/>
      <c r="X17" s="3"/>
      <c r="Y17" s="3"/>
      <c r="Z17" s="3"/>
      <c r="AA17" s="3"/>
      <c r="AB17" s="3"/>
      <c r="AC17" s="3"/>
    </row>
    <row r="18" spans="1:29" x14ac:dyDescent="0.3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row>
    <row r="19" spans="1:29" x14ac:dyDescent="0.3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row>
    <row r="20" spans="1:29" x14ac:dyDescent="0.3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row>
    <row r="21" spans="1:29" x14ac:dyDescent="0.3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row>
    <row r="22" spans="1:29" x14ac:dyDescent="0.3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row>
    <row r="23" spans="1:29" x14ac:dyDescent="0.3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row>
    <row r="24" spans="1:29" x14ac:dyDescent="0.3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row>
    <row r="25" spans="1:29"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row>
    <row r="26" spans="1:29" x14ac:dyDescent="0.3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row>
    <row r="27" spans="1:29"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row>
    <row r="28" spans="1:29"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row>
    <row r="29" spans="1:29"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row>
    <row r="30" spans="1:29"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row>
    <row r="31" spans="1:29"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row>
    <row r="32" spans="1:29"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row>
    <row r="33" spans="1:29"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row>
    <row r="34" spans="1:29"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row>
    <row r="35" spans="1:29"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row>
    <row r="36" spans="1:29"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spans="1:29"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row>
    <row r="38" spans="1:29"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row>
    <row r="39" spans="1:29"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row>
    <row r="40" spans="1:29"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row>
    <row r="41" spans="1:29"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row>
    <row r="42" spans="1:29"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row>
    <row r="43" spans="1:29"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row>
    <row r="44" spans="1:29"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row>
    <row r="45" spans="1:29"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row>
    <row r="46" spans="1:29"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row>
    <row r="47" spans="1:29"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row>
    <row r="48" spans="1:29"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row>
    <row r="49" spans="1:29"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row>
    <row r="50" spans="1:29"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row>
    <row r="51" spans="1:29"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row>
    <row r="52" spans="1:29"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row>
    <row r="53" spans="1:29"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row>
    <row r="54" spans="1:29"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row>
    <row r="55" spans="1:29"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row>
    <row r="56" spans="1:29"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row>
    <row r="58" spans="1:29"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row>
    <row r="59" spans="1:29"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row>
    <row r="60" spans="1:29"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row>
    <row r="61" spans="1:29"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row>
    <row r="62" spans="1:29"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row>
    <row r="63" spans="1:29"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row>
    <row r="64" spans="1:29"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row>
    <row r="65" spans="1:29"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row>
    <row r="66" spans="1:29"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row>
    <row r="67" spans="1:29"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row r="68" spans="1:29"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row>
    <row r="69" spans="1:29"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row>
    <row r="70" spans="1:29" x14ac:dyDescent="0.3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row>
    <row r="71" spans="1:29" x14ac:dyDescent="0.3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row>
    <row r="72" spans="1:29" x14ac:dyDescent="0.3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row>
    <row r="73" spans="1:29" x14ac:dyDescent="0.3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row>
    <row r="74" spans="1:29"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row>
    <row r="75" spans="1:29" x14ac:dyDescent="0.3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row>
    <row r="76" spans="1:29" x14ac:dyDescent="0.3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row>
    <row r="77" spans="1:29" x14ac:dyDescent="0.3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row>
    <row r="78" spans="1:29" x14ac:dyDescent="0.3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row>
    <row r="79" spans="1:29" x14ac:dyDescent="0.3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row>
    <row r="80" spans="1:29" x14ac:dyDescent="0.3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row>
  </sheetData>
  <mergeCells count="4">
    <mergeCell ref="A1:AC2"/>
    <mergeCell ref="K5:O5"/>
    <mergeCell ref="D5:G5"/>
    <mergeCell ref="R5:U5"/>
  </mergeCells>
  <pageMargins left="0.7" right="0.7" top="0.75" bottom="0.75" header="0.3" footer="0.3"/>
  <pageSetup orientation="portrait" r:id="rId1"/>
  <drawing r:id="rId2"/>
  <tableParts count="3">
    <tablePart r:id="rId3"/>
    <tablePart r:id="rId4"/>
    <tablePart r:id="rId5"/>
  </tableParts>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DA02D-5EC8-437E-955E-43A89A7AB78D}">
  <dimension ref="A1:G524"/>
  <sheetViews>
    <sheetView showGridLines="0" topLeftCell="A4" workbookViewId="0">
      <selection activeCell="M17" sqref="M17"/>
    </sheetView>
  </sheetViews>
  <sheetFormatPr defaultRowHeight="14.5" x14ac:dyDescent="0.35"/>
  <cols>
    <col min="3" max="3" width="10.453125" customWidth="1"/>
  </cols>
  <sheetData>
    <row r="1" spans="1:7" x14ac:dyDescent="0.35">
      <c r="A1" t="s">
        <v>37</v>
      </c>
      <c r="B1" t="s">
        <v>38</v>
      </c>
      <c r="C1" t="s">
        <v>39</v>
      </c>
      <c r="D1" t="s">
        <v>19</v>
      </c>
      <c r="E1" t="s">
        <v>23</v>
      </c>
      <c r="F1" t="s">
        <v>24</v>
      </c>
      <c r="G1" t="s">
        <v>36</v>
      </c>
    </row>
    <row r="2" spans="1:7" x14ac:dyDescent="0.35">
      <c r="A2" t="s">
        <v>40</v>
      </c>
      <c r="B2" t="s">
        <v>41</v>
      </c>
      <c r="C2" t="s">
        <v>42</v>
      </c>
      <c r="D2" s="1">
        <v>0.83901919999999997</v>
      </c>
      <c r="E2" s="1">
        <v>0.81159720000000002</v>
      </c>
      <c r="F2" s="1">
        <v>0.53623270000000001</v>
      </c>
      <c r="G2" s="1">
        <v>0.16626540000000001</v>
      </c>
    </row>
    <row r="3" spans="1:7" x14ac:dyDescent="0.35">
      <c r="A3" t="s">
        <v>43</v>
      </c>
      <c r="B3" t="s">
        <v>41</v>
      </c>
      <c r="C3" t="s">
        <v>42</v>
      </c>
      <c r="D3" s="1">
        <v>0.79291020000000001</v>
      </c>
      <c r="E3" s="1">
        <v>0.7660728</v>
      </c>
      <c r="F3" s="1">
        <v>0.48562450000000001</v>
      </c>
      <c r="G3" s="1">
        <v>0.1587916</v>
      </c>
    </row>
    <row r="4" spans="1:7" x14ac:dyDescent="0.35">
      <c r="A4" t="s">
        <v>44</v>
      </c>
      <c r="B4" t="s">
        <v>41</v>
      </c>
      <c r="C4" t="s">
        <v>42</v>
      </c>
      <c r="D4" s="1">
        <v>0.80205919999999997</v>
      </c>
      <c r="E4" s="1">
        <v>0.7725223</v>
      </c>
      <c r="F4" s="1">
        <v>0.48179050000000001</v>
      </c>
      <c r="G4" s="1">
        <v>0.1589843</v>
      </c>
    </row>
    <row r="5" spans="1:7" x14ac:dyDescent="0.35">
      <c r="A5" t="s">
        <v>45</v>
      </c>
      <c r="B5" t="s">
        <v>41</v>
      </c>
      <c r="C5" t="s">
        <v>42</v>
      </c>
      <c r="D5" s="1">
        <v>0.80754950000000003</v>
      </c>
      <c r="E5" s="1">
        <v>0.78253810000000001</v>
      </c>
      <c r="F5" s="1">
        <v>0.51403410000000005</v>
      </c>
      <c r="G5" s="1">
        <v>0.1663473</v>
      </c>
    </row>
    <row r="6" spans="1:7" x14ac:dyDescent="0.35">
      <c r="A6" t="s">
        <v>46</v>
      </c>
      <c r="B6" t="s">
        <v>41</v>
      </c>
      <c r="C6" t="s">
        <v>42</v>
      </c>
      <c r="D6" s="1">
        <v>0.82091890000000001</v>
      </c>
      <c r="E6" s="1">
        <v>0.7984405</v>
      </c>
      <c r="F6" s="1">
        <v>0.55125029999999997</v>
      </c>
      <c r="G6" s="1">
        <v>0.20146330000000001</v>
      </c>
    </row>
    <row r="7" spans="1:7" x14ac:dyDescent="0.35">
      <c r="A7" t="s">
        <v>47</v>
      </c>
      <c r="B7" t="s">
        <v>41</v>
      </c>
      <c r="C7" t="s">
        <v>42</v>
      </c>
      <c r="D7" s="1">
        <v>0.83212819999999998</v>
      </c>
      <c r="E7" s="1">
        <v>0.80723089999999997</v>
      </c>
      <c r="F7" s="1">
        <v>0.56418259999999998</v>
      </c>
      <c r="G7" s="1">
        <v>0.2003373</v>
      </c>
    </row>
    <row r="8" spans="1:7" x14ac:dyDescent="0.35">
      <c r="A8" t="s">
        <v>48</v>
      </c>
      <c r="B8" t="s">
        <v>41</v>
      </c>
      <c r="C8" t="s">
        <v>42</v>
      </c>
      <c r="D8" s="1">
        <v>0.751606</v>
      </c>
      <c r="E8" s="1">
        <v>0.72359090000000004</v>
      </c>
      <c r="F8" s="1">
        <v>0.4734931</v>
      </c>
      <c r="G8" s="1">
        <v>0.14348359999999999</v>
      </c>
    </row>
    <row r="9" spans="1:7" x14ac:dyDescent="0.35">
      <c r="A9" t="s">
        <v>49</v>
      </c>
      <c r="B9" t="s">
        <v>41</v>
      </c>
      <c r="C9" t="s">
        <v>42</v>
      </c>
      <c r="D9" s="1">
        <v>0.77713279999999996</v>
      </c>
      <c r="E9" s="1">
        <v>0.75015039999999999</v>
      </c>
      <c r="F9" s="1">
        <v>0.50286980000000003</v>
      </c>
      <c r="G9" s="1">
        <v>0.17560120000000001</v>
      </c>
    </row>
    <row r="10" spans="1:7" x14ac:dyDescent="0.35">
      <c r="A10" t="s">
        <v>50</v>
      </c>
      <c r="B10" t="s">
        <v>41</v>
      </c>
      <c r="C10" t="s">
        <v>42</v>
      </c>
      <c r="D10" s="1">
        <v>0.7730359</v>
      </c>
      <c r="E10" s="1">
        <v>0.74597729999999995</v>
      </c>
      <c r="F10" s="1">
        <v>0.48821160000000002</v>
      </c>
      <c r="G10" s="1">
        <v>0.16276209999999999</v>
      </c>
    </row>
    <row r="11" spans="1:7" x14ac:dyDescent="0.35">
      <c r="A11" t="s">
        <v>51</v>
      </c>
      <c r="B11" t="s">
        <v>41</v>
      </c>
      <c r="C11" t="s">
        <v>42</v>
      </c>
      <c r="D11" s="1">
        <v>0.75888619999999996</v>
      </c>
      <c r="E11" s="1">
        <v>0.73334290000000002</v>
      </c>
      <c r="F11" s="1">
        <v>0.4864909</v>
      </c>
      <c r="G11" s="1">
        <v>0.1867355</v>
      </c>
    </row>
    <row r="12" spans="1:7" x14ac:dyDescent="0.35">
      <c r="A12" t="s">
        <v>52</v>
      </c>
      <c r="B12" t="s">
        <v>41</v>
      </c>
      <c r="C12" t="s">
        <v>42</v>
      </c>
      <c r="D12" s="1">
        <v>1</v>
      </c>
      <c r="E12" s="1">
        <v>1</v>
      </c>
      <c r="F12" s="1">
        <v>0.86538459999999995</v>
      </c>
      <c r="G12" s="1">
        <v>0.28846149999999998</v>
      </c>
    </row>
    <row r="13" spans="1:7" x14ac:dyDescent="0.35">
      <c r="A13" t="s">
        <v>53</v>
      </c>
      <c r="B13" t="s">
        <v>41</v>
      </c>
      <c r="C13" t="s">
        <v>42</v>
      </c>
      <c r="D13" s="1">
        <v>0.82275299999999996</v>
      </c>
      <c r="E13" s="1">
        <v>0.78577540000000001</v>
      </c>
      <c r="F13" s="1">
        <v>0.49305330000000003</v>
      </c>
      <c r="G13" s="1">
        <v>0.17462859999999999</v>
      </c>
    </row>
    <row r="14" spans="1:7" x14ac:dyDescent="0.35">
      <c r="A14" t="s">
        <v>54</v>
      </c>
      <c r="B14" t="s">
        <v>41</v>
      </c>
      <c r="C14" t="s">
        <v>42</v>
      </c>
      <c r="D14" s="1">
        <v>0.88226740000000003</v>
      </c>
      <c r="E14" s="1">
        <v>0.85239259999999994</v>
      </c>
      <c r="F14" s="1">
        <v>0.60869229999999996</v>
      </c>
      <c r="G14" s="1">
        <v>0.245285</v>
      </c>
    </row>
    <row r="15" spans="1:7" x14ac:dyDescent="0.35">
      <c r="A15" t="s">
        <v>55</v>
      </c>
      <c r="B15" t="s">
        <v>41</v>
      </c>
      <c r="C15" t="s">
        <v>42</v>
      </c>
      <c r="D15" s="1">
        <v>0.88734590000000002</v>
      </c>
      <c r="E15" s="1">
        <v>0.85386119999999999</v>
      </c>
      <c r="F15" s="1">
        <v>0.5990915</v>
      </c>
      <c r="G15" s="1">
        <v>0.24750159999999999</v>
      </c>
    </row>
    <row r="16" spans="1:7" x14ac:dyDescent="0.35">
      <c r="A16" t="s">
        <v>56</v>
      </c>
      <c r="B16" t="s">
        <v>57</v>
      </c>
      <c r="C16" t="s">
        <v>42</v>
      </c>
      <c r="D16" s="1">
        <v>0.85637280000000005</v>
      </c>
      <c r="E16" s="1">
        <v>0.81827620000000001</v>
      </c>
      <c r="F16" s="1">
        <v>0.51743399999999995</v>
      </c>
      <c r="G16" s="1">
        <v>0.17029759999999999</v>
      </c>
    </row>
    <row r="17" spans="1:7" x14ac:dyDescent="0.35">
      <c r="A17" t="s">
        <v>58</v>
      </c>
      <c r="B17" t="s">
        <v>41</v>
      </c>
      <c r="C17" t="s">
        <v>42</v>
      </c>
      <c r="D17" s="1">
        <v>0.99479649999999997</v>
      </c>
      <c r="E17" s="1">
        <v>0.93142539999999996</v>
      </c>
      <c r="F17" s="1">
        <v>0.66047199999999995</v>
      </c>
      <c r="G17" s="1">
        <v>0.2625287</v>
      </c>
    </row>
    <row r="18" spans="1:7" x14ac:dyDescent="0.35">
      <c r="A18" t="s">
        <v>59</v>
      </c>
      <c r="B18" t="s">
        <v>57</v>
      </c>
      <c r="C18" t="s">
        <v>42</v>
      </c>
      <c r="D18" s="23">
        <v>0.88851840000000004</v>
      </c>
      <c r="E18" s="23">
        <v>0.84829239999999995</v>
      </c>
      <c r="F18" s="23">
        <v>0.54048929999999995</v>
      </c>
      <c r="G18" s="23">
        <v>0.19442590000000001</v>
      </c>
    </row>
    <row r="19" spans="1:7" x14ac:dyDescent="0.35">
      <c r="A19" t="s">
        <v>60</v>
      </c>
      <c r="B19" t="s">
        <v>57</v>
      </c>
      <c r="C19" t="s">
        <v>42</v>
      </c>
      <c r="D19" s="1">
        <v>0.89789110000000005</v>
      </c>
      <c r="E19" s="1">
        <v>0.84239839999999999</v>
      </c>
      <c r="F19" s="1">
        <v>0.51837840000000002</v>
      </c>
      <c r="G19" s="1">
        <v>0.18607770000000001</v>
      </c>
    </row>
    <row r="20" spans="1:7" x14ac:dyDescent="0.35">
      <c r="A20" t="s">
        <v>61</v>
      </c>
      <c r="B20" t="s">
        <v>41</v>
      </c>
      <c r="C20" t="s">
        <v>42</v>
      </c>
      <c r="D20" s="1">
        <v>0.94832609999999995</v>
      </c>
      <c r="E20" s="1">
        <v>0.87790670000000004</v>
      </c>
      <c r="F20" s="1">
        <v>0.53955249999999999</v>
      </c>
      <c r="G20" s="1">
        <v>0.18410199999999999</v>
      </c>
    </row>
    <row r="21" spans="1:7" x14ac:dyDescent="0.35">
      <c r="A21" t="s">
        <v>62</v>
      </c>
      <c r="B21" t="s">
        <v>41</v>
      </c>
      <c r="C21" t="s">
        <v>42</v>
      </c>
      <c r="D21" s="1">
        <v>0.94373079999999998</v>
      </c>
      <c r="E21" s="1">
        <v>0.91329229999999995</v>
      </c>
      <c r="F21" s="1">
        <v>0.71655959999999996</v>
      </c>
      <c r="G21" s="1">
        <v>0.32937729999999998</v>
      </c>
    </row>
    <row r="22" spans="1:7" x14ac:dyDescent="0.35">
      <c r="A22" t="s">
        <v>63</v>
      </c>
      <c r="B22" t="s">
        <v>57</v>
      </c>
      <c r="C22" t="s">
        <v>42</v>
      </c>
      <c r="D22" s="1">
        <v>1</v>
      </c>
      <c r="E22" s="1">
        <v>0.95244810000000002</v>
      </c>
      <c r="F22" s="1">
        <v>0.59470369999999995</v>
      </c>
      <c r="G22" s="1">
        <v>0.18868360000000001</v>
      </c>
    </row>
    <row r="23" spans="1:7" x14ac:dyDescent="0.35">
      <c r="A23" t="s">
        <v>64</v>
      </c>
      <c r="B23" t="s">
        <v>41</v>
      </c>
      <c r="C23" t="s">
        <v>42</v>
      </c>
      <c r="D23" s="1">
        <v>1</v>
      </c>
      <c r="E23" s="1">
        <v>1</v>
      </c>
      <c r="F23" s="1">
        <v>1</v>
      </c>
      <c r="G23" s="1">
        <v>0.2533532</v>
      </c>
    </row>
    <row r="24" spans="1:7" x14ac:dyDescent="0.35">
      <c r="A24" t="s">
        <v>65</v>
      </c>
      <c r="B24" t="s">
        <v>41</v>
      </c>
      <c r="C24" t="s">
        <v>42</v>
      </c>
      <c r="D24" s="1">
        <v>0.89735679999999995</v>
      </c>
      <c r="E24" s="1">
        <v>0.85925130000000005</v>
      </c>
      <c r="F24" s="1">
        <v>0.61441939999999995</v>
      </c>
      <c r="G24" s="1">
        <v>0.1917104</v>
      </c>
    </row>
    <row r="25" spans="1:7" x14ac:dyDescent="0.35">
      <c r="A25" t="s">
        <v>66</v>
      </c>
      <c r="B25" t="s">
        <v>41</v>
      </c>
      <c r="C25" t="s">
        <v>42</v>
      </c>
      <c r="D25" s="1">
        <v>0.95188209999999995</v>
      </c>
      <c r="E25" s="1">
        <v>0.91414390000000001</v>
      </c>
      <c r="F25" s="1">
        <v>0.68851510000000005</v>
      </c>
      <c r="G25" s="1">
        <v>0.26919749999999998</v>
      </c>
    </row>
    <row r="26" spans="1:7" x14ac:dyDescent="0.35">
      <c r="A26" t="s">
        <v>67</v>
      </c>
      <c r="B26" t="s">
        <v>68</v>
      </c>
      <c r="C26" t="s">
        <v>42</v>
      </c>
      <c r="D26" s="1">
        <v>0.82152720000000001</v>
      </c>
      <c r="E26" s="1">
        <v>0.78050540000000002</v>
      </c>
      <c r="F26" s="1">
        <v>0.4505441</v>
      </c>
      <c r="G26" s="1">
        <v>0.1202348</v>
      </c>
    </row>
    <row r="27" spans="1:7" x14ac:dyDescent="0.35">
      <c r="A27" t="s">
        <v>69</v>
      </c>
      <c r="B27" t="s">
        <v>70</v>
      </c>
      <c r="C27" t="s">
        <v>42</v>
      </c>
      <c r="D27" s="1">
        <v>0.86964370000000002</v>
      </c>
      <c r="E27" s="1">
        <v>0.82556739999999995</v>
      </c>
      <c r="F27" s="1">
        <v>0.50877609999999995</v>
      </c>
      <c r="G27" s="1">
        <v>0.1599448</v>
      </c>
    </row>
    <row r="28" spans="1:7" x14ac:dyDescent="0.35">
      <c r="A28" t="s">
        <v>71</v>
      </c>
      <c r="B28" t="s">
        <v>41</v>
      </c>
      <c r="C28" t="s">
        <v>42</v>
      </c>
      <c r="D28" s="1">
        <v>0.81901990000000002</v>
      </c>
      <c r="E28" s="1">
        <v>0.78712119999999997</v>
      </c>
      <c r="F28" s="1">
        <v>0.50666489999999997</v>
      </c>
      <c r="G28" s="1">
        <v>0.1484183</v>
      </c>
    </row>
    <row r="29" spans="1:7" x14ac:dyDescent="0.35">
      <c r="A29" t="s">
        <v>72</v>
      </c>
      <c r="B29" t="s">
        <v>41</v>
      </c>
      <c r="C29" t="s">
        <v>42</v>
      </c>
      <c r="D29" s="1">
        <v>0.76130200000000003</v>
      </c>
      <c r="E29" s="1">
        <v>0.72573840000000001</v>
      </c>
      <c r="F29" s="1">
        <v>0.44042599999999998</v>
      </c>
      <c r="G29" s="1">
        <v>8.70002E-2</v>
      </c>
    </row>
    <row r="30" spans="1:7" x14ac:dyDescent="0.35">
      <c r="A30" t="s">
        <v>73</v>
      </c>
      <c r="B30" t="s">
        <v>41</v>
      </c>
      <c r="C30" t="s">
        <v>42</v>
      </c>
      <c r="D30" s="1">
        <v>1</v>
      </c>
      <c r="E30" s="1">
        <v>1</v>
      </c>
      <c r="F30" s="1">
        <v>0.77734230000000004</v>
      </c>
      <c r="G30" s="1">
        <v>0.25528899999999999</v>
      </c>
    </row>
    <row r="31" spans="1:7" x14ac:dyDescent="0.35">
      <c r="A31" t="s">
        <v>74</v>
      </c>
      <c r="B31" t="s">
        <v>41</v>
      </c>
      <c r="C31" t="s">
        <v>42</v>
      </c>
      <c r="D31" s="1">
        <v>0.85938899999999996</v>
      </c>
      <c r="E31" s="1">
        <v>0.81332819999999995</v>
      </c>
      <c r="F31" s="1">
        <v>0.54050019999999999</v>
      </c>
      <c r="G31" s="1">
        <v>0.18897269999999999</v>
      </c>
    </row>
    <row r="32" spans="1:7" x14ac:dyDescent="0.35">
      <c r="A32" t="s">
        <v>75</v>
      </c>
      <c r="B32" t="s">
        <v>41</v>
      </c>
      <c r="C32" t="s">
        <v>42</v>
      </c>
      <c r="D32" s="1">
        <v>0.90766619999999998</v>
      </c>
      <c r="E32" s="1">
        <v>0.88084859999999998</v>
      </c>
      <c r="F32" s="1">
        <v>0.67711449999999995</v>
      </c>
      <c r="G32" s="1">
        <v>0.2824894</v>
      </c>
    </row>
    <row r="33" spans="1:7" x14ac:dyDescent="0.35">
      <c r="A33" t="s">
        <v>76</v>
      </c>
      <c r="B33" t="s">
        <v>57</v>
      </c>
      <c r="C33" t="s">
        <v>42</v>
      </c>
      <c r="D33" s="1">
        <v>0.87521199999999999</v>
      </c>
      <c r="E33" s="1">
        <v>0.83780589999999999</v>
      </c>
      <c r="F33" s="1">
        <v>0.52629029999999999</v>
      </c>
      <c r="G33" s="1">
        <v>0.18345649999999999</v>
      </c>
    </row>
    <row r="34" spans="1:7" x14ac:dyDescent="0.35">
      <c r="A34" t="s">
        <v>77</v>
      </c>
      <c r="B34" t="s">
        <v>41</v>
      </c>
      <c r="C34" t="s">
        <v>42</v>
      </c>
      <c r="D34" s="1">
        <v>0.92613710000000005</v>
      </c>
      <c r="E34" s="1">
        <v>0.88778880000000004</v>
      </c>
      <c r="F34" s="1">
        <v>0.58713590000000004</v>
      </c>
      <c r="G34" s="1">
        <v>0.18883630000000001</v>
      </c>
    </row>
    <row r="35" spans="1:7" x14ac:dyDescent="0.35">
      <c r="A35" t="s">
        <v>78</v>
      </c>
      <c r="B35" t="s">
        <v>41</v>
      </c>
      <c r="C35" t="s">
        <v>42</v>
      </c>
      <c r="D35" s="1">
        <v>0.90931580000000001</v>
      </c>
      <c r="E35" s="1">
        <v>0.86659929999999996</v>
      </c>
      <c r="F35" s="1">
        <v>0.56788689999999997</v>
      </c>
      <c r="G35" s="1">
        <v>0.20742240000000001</v>
      </c>
    </row>
    <row r="36" spans="1:7" x14ac:dyDescent="0.35">
      <c r="A36" t="s">
        <v>79</v>
      </c>
      <c r="B36" t="s">
        <v>41</v>
      </c>
      <c r="C36" t="s">
        <v>42</v>
      </c>
      <c r="D36" s="1">
        <v>0.91777339999999996</v>
      </c>
      <c r="E36" s="1">
        <v>0.88110630000000001</v>
      </c>
      <c r="F36" s="1">
        <v>0.58430289999999996</v>
      </c>
      <c r="G36" s="1">
        <v>0.1833157</v>
      </c>
    </row>
    <row r="37" spans="1:7" x14ac:dyDescent="0.35">
      <c r="A37" t="s">
        <v>80</v>
      </c>
      <c r="B37" t="s">
        <v>41</v>
      </c>
      <c r="C37" t="s">
        <v>42</v>
      </c>
      <c r="D37" s="1">
        <v>0.93722150000000004</v>
      </c>
      <c r="E37" s="1">
        <v>0.90301319999999996</v>
      </c>
      <c r="F37" s="1">
        <v>0.64728960000000002</v>
      </c>
      <c r="G37" s="1">
        <v>0.24856200000000001</v>
      </c>
    </row>
    <row r="38" spans="1:7" x14ac:dyDescent="0.35">
      <c r="A38" t="s">
        <v>81</v>
      </c>
      <c r="B38" t="s">
        <v>41</v>
      </c>
      <c r="C38" t="s">
        <v>42</v>
      </c>
      <c r="D38" s="1">
        <v>0.85572680000000001</v>
      </c>
      <c r="E38" s="1">
        <v>0.82270529999999997</v>
      </c>
      <c r="F38" s="1">
        <v>0.51930220000000005</v>
      </c>
      <c r="G38" s="1">
        <v>0.12895209999999999</v>
      </c>
    </row>
    <row r="39" spans="1:7" x14ac:dyDescent="0.35">
      <c r="A39" t="s">
        <v>82</v>
      </c>
      <c r="B39" t="s">
        <v>41</v>
      </c>
      <c r="C39" t="s">
        <v>42</v>
      </c>
      <c r="D39" s="1">
        <v>0.88311839999999997</v>
      </c>
      <c r="E39" s="1">
        <v>0.85686320000000005</v>
      </c>
      <c r="F39" s="1">
        <v>0.60974200000000001</v>
      </c>
      <c r="G39" s="1">
        <v>0.22197910000000001</v>
      </c>
    </row>
    <row r="40" spans="1:7" x14ac:dyDescent="0.35">
      <c r="A40" t="s">
        <v>83</v>
      </c>
      <c r="B40" t="s">
        <v>41</v>
      </c>
      <c r="C40" t="s">
        <v>42</v>
      </c>
      <c r="D40" s="1">
        <v>0.87557529999999995</v>
      </c>
      <c r="E40" s="1">
        <v>0.84660040000000003</v>
      </c>
      <c r="F40" s="1">
        <v>0.59142260000000002</v>
      </c>
      <c r="G40" s="1">
        <v>0.20726990000000001</v>
      </c>
    </row>
    <row r="41" spans="1:7" x14ac:dyDescent="0.35">
      <c r="A41" t="s">
        <v>84</v>
      </c>
      <c r="B41" t="s">
        <v>41</v>
      </c>
      <c r="C41" t="s">
        <v>42</v>
      </c>
      <c r="D41" s="1">
        <v>0.88315770000000005</v>
      </c>
      <c r="E41" s="1">
        <v>0.84970730000000005</v>
      </c>
      <c r="F41" s="1">
        <v>0.57454430000000001</v>
      </c>
      <c r="G41" s="1">
        <v>0.16460949999999999</v>
      </c>
    </row>
    <row r="42" spans="1:7" x14ac:dyDescent="0.35">
      <c r="A42" t="s">
        <v>85</v>
      </c>
      <c r="B42" t="s">
        <v>41</v>
      </c>
      <c r="C42" t="s">
        <v>42</v>
      </c>
      <c r="D42" s="1">
        <v>0.90099839999999998</v>
      </c>
      <c r="E42" s="1">
        <v>0.86975539999999996</v>
      </c>
      <c r="F42" s="1">
        <v>0.64129460000000005</v>
      </c>
      <c r="G42" s="1">
        <v>0.2180839</v>
      </c>
    </row>
    <row r="43" spans="1:7" x14ac:dyDescent="0.35">
      <c r="A43" t="s">
        <v>86</v>
      </c>
      <c r="B43" t="s">
        <v>41</v>
      </c>
      <c r="C43" t="s">
        <v>42</v>
      </c>
      <c r="D43" s="1">
        <v>0.86561560000000004</v>
      </c>
      <c r="E43" s="1">
        <v>0.84084080000000005</v>
      </c>
      <c r="F43" s="1">
        <v>0.59384380000000003</v>
      </c>
      <c r="G43" s="1">
        <v>0.2417417</v>
      </c>
    </row>
    <row r="44" spans="1:7" x14ac:dyDescent="0.35">
      <c r="A44" t="s">
        <v>87</v>
      </c>
      <c r="B44" t="s">
        <v>41</v>
      </c>
      <c r="C44" t="s">
        <v>42</v>
      </c>
      <c r="D44" s="1">
        <v>0.8935419</v>
      </c>
      <c r="E44" s="1">
        <v>0.86244399999999999</v>
      </c>
      <c r="F44" s="1">
        <v>0.58947340000000004</v>
      </c>
      <c r="G44" s="1">
        <v>0.18116119999999999</v>
      </c>
    </row>
    <row r="45" spans="1:7" x14ac:dyDescent="0.35">
      <c r="A45" t="s">
        <v>88</v>
      </c>
      <c r="B45" t="s">
        <v>41</v>
      </c>
      <c r="C45" t="s">
        <v>42</v>
      </c>
      <c r="D45" s="1">
        <v>0.86472579999999999</v>
      </c>
      <c r="E45" s="1">
        <v>0.82332159999999999</v>
      </c>
      <c r="F45" s="1">
        <v>0.52558000000000005</v>
      </c>
      <c r="G45" s="1">
        <v>0.1221386</v>
      </c>
    </row>
    <row r="46" spans="1:7" x14ac:dyDescent="0.35">
      <c r="A46" t="s">
        <v>89</v>
      </c>
      <c r="B46" t="s">
        <v>41</v>
      </c>
      <c r="C46" t="s">
        <v>42</v>
      </c>
      <c r="D46" s="1">
        <v>0.80707870000000004</v>
      </c>
      <c r="E46" s="1">
        <v>0.7642582</v>
      </c>
      <c r="F46" s="1">
        <v>0.4462681</v>
      </c>
      <c r="G46" s="1">
        <v>9.05006E-2</v>
      </c>
    </row>
    <row r="47" spans="1:7" x14ac:dyDescent="0.35">
      <c r="A47" t="s">
        <v>90</v>
      </c>
      <c r="B47" t="s">
        <v>41</v>
      </c>
      <c r="C47" t="s">
        <v>42</v>
      </c>
      <c r="D47" s="1">
        <v>0.85750280000000001</v>
      </c>
      <c r="E47" s="1">
        <v>0.82902520000000002</v>
      </c>
      <c r="F47" s="1">
        <v>0.52935379999999999</v>
      </c>
      <c r="G47" s="1">
        <v>0.1249726</v>
      </c>
    </row>
    <row r="48" spans="1:7" x14ac:dyDescent="0.35">
      <c r="A48" t="s">
        <v>91</v>
      </c>
      <c r="B48" t="s">
        <v>57</v>
      </c>
      <c r="C48" t="s">
        <v>42</v>
      </c>
      <c r="D48" s="1">
        <v>0.85834650000000001</v>
      </c>
      <c r="E48" s="1">
        <v>0.82621279999999997</v>
      </c>
      <c r="F48" s="1">
        <v>0.5282789</v>
      </c>
      <c r="G48" s="1">
        <v>0.15599099999999999</v>
      </c>
    </row>
    <row r="49" spans="1:7" x14ac:dyDescent="0.35">
      <c r="A49" t="s">
        <v>92</v>
      </c>
      <c r="B49" t="s">
        <v>41</v>
      </c>
      <c r="C49" t="s">
        <v>42</v>
      </c>
      <c r="D49" s="1">
        <v>0.91663249999999996</v>
      </c>
      <c r="E49" s="1">
        <v>0.88652189999999997</v>
      </c>
      <c r="F49" s="1">
        <v>0.59852519999999998</v>
      </c>
      <c r="G49" s="1">
        <v>0.1804588</v>
      </c>
    </row>
    <row r="50" spans="1:7" x14ac:dyDescent="0.35">
      <c r="A50" t="s">
        <v>93</v>
      </c>
      <c r="B50" t="s">
        <v>41</v>
      </c>
      <c r="C50" t="s">
        <v>42</v>
      </c>
      <c r="D50" s="1">
        <v>0.88094740000000005</v>
      </c>
      <c r="E50" s="1">
        <v>0.86022410000000005</v>
      </c>
      <c r="F50" s="1">
        <v>0.6172552</v>
      </c>
      <c r="G50" s="1">
        <v>0.22499469999999999</v>
      </c>
    </row>
    <row r="51" spans="1:7" x14ac:dyDescent="0.35">
      <c r="A51" t="s">
        <v>94</v>
      </c>
      <c r="B51" t="s">
        <v>41</v>
      </c>
      <c r="C51" t="s">
        <v>42</v>
      </c>
      <c r="D51" s="1">
        <v>0.84457190000000004</v>
      </c>
      <c r="E51" s="1">
        <v>0.81490870000000004</v>
      </c>
      <c r="F51" s="1">
        <v>0.52274359999999997</v>
      </c>
      <c r="G51" s="1">
        <v>0.18652479999999999</v>
      </c>
    </row>
    <row r="52" spans="1:7" x14ac:dyDescent="0.35">
      <c r="A52" t="s">
        <v>95</v>
      </c>
      <c r="B52" t="s">
        <v>41</v>
      </c>
      <c r="C52" t="s">
        <v>42</v>
      </c>
      <c r="D52" s="1">
        <v>0.83077199999999995</v>
      </c>
      <c r="E52" s="1">
        <v>0.80137820000000004</v>
      </c>
      <c r="F52" s="1">
        <v>0.56464199999999998</v>
      </c>
      <c r="G52" s="1">
        <v>0.19112090000000001</v>
      </c>
    </row>
    <row r="53" spans="1:7" x14ac:dyDescent="0.35">
      <c r="A53" t="s">
        <v>96</v>
      </c>
      <c r="B53" t="s">
        <v>41</v>
      </c>
      <c r="C53" t="s">
        <v>42</v>
      </c>
      <c r="D53" s="1">
        <v>0.85897789999999996</v>
      </c>
      <c r="E53" s="1">
        <v>0.83328780000000002</v>
      </c>
      <c r="F53" s="1">
        <v>0.56235769999999996</v>
      </c>
      <c r="G53" s="1">
        <v>0.17245150000000001</v>
      </c>
    </row>
    <row r="54" spans="1:7" x14ac:dyDescent="0.35">
      <c r="A54" t="s">
        <v>97</v>
      </c>
      <c r="B54" t="s">
        <v>41</v>
      </c>
      <c r="C54" t="s">
        <v>42</v>
      </c>
      <c r="D54" s="1">
        <v>0.84014509999999998</v>
      </c>
      <c r="E54" s="1">
        <v>0.80802479999999999</v>
      </c>
      <c r="F54" s="1">
        <v>0.54028390000000004</v>
      </c>
      <c r="G54" s="1">
        <v>0.17266029999999999</v>
      </c>
    </row>
    <row r="55" spans="1:7" x14ac:dyDescent="0.35">
      <c r="A55" t="s">
        <v>98</v>
      </c>
      <c r="B55" t="s">
        <v>41</v>
      </c>
      <c r="C55" t="s">
        <v>42</v>
      </c>
      <c r="D55" s="1">
        <v>0.82500390000000001</v>
      </c>
      <c r="E55" s="1">
        <v>0.78238540000000001</v>
      </c>
      <c r="F55" s="1">
        <v>0.51586690000000002</v>
      </c>
      <c r="G55" s="1">
        <v>0.1923195</v>
      </c>
    </row>
    <row r="56" spans="1:7" x14ac:dyDescent="0.35">
      <c r="A56" t="s">
        <v>99</v>
      </c>
      <c r="B56" t="s">
        <v>41</v>
      </c>
      <c r="C56" t="s">
        <v>42</v>
      </c>
      <c r="D56" s="1">
        <v>0.74480290000000005</v>
      </c>
      <c r="E56" s="1">
        <v>0.70543610000000001</v>
      </c>
      <c r="F56" s="1">
        <v>0.42019119999999999</v>
      </c>
      <c r="G56" s="1">
        <v>0.148178</v>
      </c>
    </row>
    <row r="57" spans="1:7" x14ac:dyDescent="0.35">
      <c r="A57" t="s">
        <v>100</v>
      </c>
      <c r="B57" t="s">
        <v>41</v>
      </c>
      <c r="C57" t="s">
        <v>42</v>
      </c>
      <c r="D57" s="1">
        <v>0.78567419999999999</v>
      </c>
      <c r="E57" s="1">
        <v>0.75039330000000004</v>
      </c>
      <c r="F57" s="1">
        <v>0.44117980000000001</v>
      </c>
      <c r="G57" s="1">
        <v>0.15370790000000001</v>
      </c>
    </row>
    <row r="58" spans="1:7" x14ac:dyDescent="0.35">
      <c r="A58" t="s">
        <v>101</v>
      </c>
      <c r="B58" t="s">
        <v>41</v>
      </c>
      <c r="C58" t="s">
        <v>42</v>
      </c>
      <c r="D58" s="1">
        <v>0.80267359999999999</v>
      </c>
      <c r="E58" s="1">
        <v>0.77535600000000005</v>
      </c>
      <c r="F58" s="1">
        <v>0.48096480000000003</v>
      </c>
      <c r="G58" s="1">
        <v>0.1647777</v>
      </c>
    </row>
    <row r="59" spans="1:7" x14ac:dyDescent="0.35">
      <c r="A59" t="s">
        <v>102</v>
      </c>
      <c r="B59" t="s">
        <v>41</v>
      </c>
      <c r="C59" t="s">
        <v>42</v>
      </c>
      <c r="D59" s="1">
        <v>0.84409449999999997</v>
      </c>
      <c r="E59" s="1">
        <v>0.8267717</v>
      </c>
      <c r="F59" s="1">
        <v>0.58582679999999998</v>
      </c>
      <c r="G59" s="1">
        <v>0.19527559999999999</v>
      </c>
    </row>
    <row r="60" spans="1:7" x14ac:dyDescent="0.35">
      <c r="A60" t="s">
        <v>103</v>
      </c>
      <c r="B60" t="s">
        <v>41</v>
      </c>
      <c r="C60" t="s">
        <v>42</v>
      </c>
      <c r="D60" s="1">
        <v>0.85411559999999997</v>
      </c>
      <c r="E60" s="1">
        <v>0.82938710000000004</v>
      </c>
      <c r="F60" s="1">
        <v>0.57401049999999998</v>
      </c>
      <c r="G60" s="1">
        <v>0.21422069999999999</v>
      </c>
    </row>
    <row r="61" spans="1:7" x14ac:dyDescent="0.35">
      <c r="A61" t="s">
        <v>104</v>
      </c>
      <c r="B61" t="s">
        <v>41</v>
      </c>
      <c r="C61" t="s">
        <v>42</v>
      </c>
      <c r="D61" s="1">
        <v>0.80292770000000002</v>
      </c>
      <c r="E61" s="1">
        <v>0.7705921</v>
      </c>
      <c r="F61" s="1">
        <v>0.49000440000000001</v>
      </c>
      <c r="G61" s="1">
        <v>0.1698711</v>
      </c>
    </row>
    <row r="62" spans="1:7" x14ac:dyDescent="0.35">
      <c r="A62" t="s">
        <v>105</v>
      </c>
      <c r="B62" t="s">
        <v>41</v>
      </c>
      <c r="C62" t="s">
        <v>42</v>
      </c>
      <c r="D62" s="1">
        <v>0.83114949999999999</v>
      </c>
      <c r="E62" s="1">
        <v>0.80480300000000005</v>
      </c>
      <c r="F62" s="1">
        <v>0.53751459999999995</v>
      </c>
      <c r="G62" s="1">
        <v>0.17696429999999999</v>
      </c>
    </row>
    <row r="63" spans="1:7" x14ac:dyDescent="0.35">
      <c r="A63" t="s">
        <v>106</v>
      </c>
      <c r="B63" t="s">
        <v>41</v>
      </c>
      <c r="C63" t="s">
        <v>42</v>
      </c>
      <c r="D63" s="1">
        <v>0.86160959999999998</v>
      </c>
      <c r="E63" s="1">
        <v>0.83971099999999999</v>
      </c>
      <c r="F63" s="1">
        <v>0.62072470000000002</v>
      </c>
      <c r="G63" s="1">
        <v>0.26639570000000001</v>
      </c>
    </row>
    <row r="64" spans="1:7" x14ac:dyDescent="0.35">
      <c r="A64" t="s">
        <v>107</v>
      </c>
      <c r="B64" t="s">
        <v>41</v>
      </c>
      <c r="C64" t="s">
        <v>42</v>
      </c>
      <c r="D64" s="1">
        <v>0.84467029999999999</v>
      </c>
      <c r="E64" s="1">
        <v>0.82171059999999996</v>
      </c>
      <c r="F64" s="1">
        <v>0.59376720000000005</v>
      </c>
      <c r="G64" s="1">
        <v>0.2478418</v>
      </c>
    </row>
    <row r="65" spans="1:7" x14ac:dyDescent="0.35">
      <c r="A65" t="s">
        <v>108</v>
      </c>
      <c r="B65" t="s">
        <v>41</v>
      </c>
      <c r="C65" t="s">
        <v>42</v>
      </c>
      <c r="D65" s="1">
        <v>0.85169260000000002</v>
      </c>
      <c r="E65" s="1">
        <v>0.80983939999999999</v>
      </c>
      <c r="F65" s="1">
        <v>0.53662909999999997</v>
      </c>
      <c r="G65" s="1">
        <v>0.16989070000000001</v>
      </c>
    </row>
    <row r="66" spans="1:7" x14ac:dyDescent="0.35">
      <c r="A66" t="s">
        <v>109</v>
      </c>
      <c r="B66" t="s">
        <v>41</v>
      </c>
      <c r="C66" t="s">
        <v>42</v>
      </c>
      <c r="D66" s="1">
        <v>1</v>
      </c>
      <c r="E66" s="1">
        <v>0.99850260000000002</v>
      </c>
      <c r="F66" s="1">
        <v>0.75636400000000004</v>
      </c>
      <c r="G66" s="1">
        <v>0.28395540000000002</v>
      </c>
    </row>
    <row r="67" spans="1:7" x14ac:dyDescent="0.35">
      <c r="A67" t="s">
        <v>110</v>
      </c>
      <c r="B67" t="s">
        <v>41</v>
      </c>
      <c r="C67" t="s">
        <v>42</v>
      </c>
      <c r="D67" s="1">
        <v>0.9117383</v>
      </c>
      <c r="E67" s="1">
        <v>0.88153490000000001</v>
      </c>
      <c r="F67" s="1">
        <v>0.64145969999999997</v>
      </c>
      <c r="G67" s="1">
        <v>0.25020419999999999</v>
      </c>
    </row>
    <row r="68" spans="1:7" x14ac:dyDescent="0.35">
      <c r="A68" t="s">
        <v>111</v>
      </c>
      <c r="B68" t="s">
        <v>41</v>
      </c>
      <c r="C68" t="s">
        <v>42</v>
      </c>
      <c r="D68" s="1">
        <v>0.86049209999999998</v>
      </c>
      <c r="E68" s="1">
        <v>0.82532499999999998</v>
      </c>
      <c r="F68" s="1">
        <v>0.55977250000000001</v>
      </c>
      <c r="G68" s="1">
        <v>0.18430830000000001</v>
      </c>
    </row>
    <row r="69" spans="1:7" x14ac:dyDescent="0.35">
      <c r="A69" t="s">
        <v>112</v>
      </c>
      <c r="B69" t="s">
        <v>41</v>
      </c>
      <c r="C69" t="s">
        <v>42</v>
      </c>
      <c r="D69" s="1">
        <v>0.88656140000000005</v>
      </c>
      <c r="E69" s="1">
        <v>0.85990469999999997</v>
      </c>
      <c r="F69" s="1">
        <v>0.60782769999999997</v>
      </c>
      <c r="G69" s="1">
        <v>0.20053550000000001</v>
      </c>
    </row>
    <row r="70" spans="1:7" x14ac:dyDescent="0.35">
      <c r="A70" t="s">
        <v>113</v>
      </c>
      <c r="B70" t="s">
        <v>41</v>
      </c>
      <c r="C70" t="s">
        <v>42</v>
      </c>
      <c r="D70" s="1">
        <v>0.85723709999999997</v>
      </c>
      <c r="E70" s="1">
        <v>0.82695600000000002</v>
      </c>
      <c r="F70" s="1">
        <v>0.55858289999999999</v>
      </c>
      <c r="G70" s="1">
        <v>0.19276950000000001</v>
      </c>
    </row>
    <row r="71" spans="1:7" x14ac:dyDescent="0.35">
      <c r="A71" t="s">
        <v>114</v>
      </c>
      <c r="B71" t="s">
        <v>41</v>
      </c>
      <c r="C71" t="s">
        <v>42</v>
      </c>
      <c r="D71" s="1">
        <v>0.82784400000000002</v>
      </c>
      <c r="E71" s="1">
        <v>0.79861249999999995</v>
      </c>
      <c r="F71" s="1">
        <v>0.53916620000000004</v>
      </c>
      <c r="G71" s="1">
        <v>0.183202</v>
      </c>
    </row>
    <row r="72" spans="1:7" x14ac:dyDescent="0.35">
      <c r="A72" t="s">
        <v>115</v>
      </c>
      <c r="B72" t="s">
        <v>41</v>
      </c>
      <c r="C72" t="s">
        <v>42</v>
      </c>
      <c r="D72" s="1">
        <v>0.80987659999999995</v>
      </c>
      <c r="E72" s="1">
        <v>0.77982370000000001</v>
      </c>
      <c r="F72" s="1">
        <v>0.50532630000000001</v>
      </c>
      <c r="G72" s="1">
        <v>0.1440564</v>
      </c>
    </row>
    <row r="73" spans="1:7" x14ac:dyDescent="0.35">
      <c r="A73" t="s">
        <v>116</v>
      </c>
      <c r="B73" t="s">
        <v>41</v>
      </c>
      <c r="C73" t="s">
        <v>42</v>
      </c>
      <c r="D73" s="1">
        <v>0.77152030000000005</v>
      </c>
      <c r="E73" s="1">
        <v>0.7373866</v>
      </c>
      <c r="F73" s="1">
        <v>0.45419579999999998</v>
      </c>
      <c r="G73" s="1">
        <v>0.1280577</v>
      </c>
    </row>
    <row r="74" spans="1:7" x14ac:dyDescent="0.35">
      <c r="A74" t="s">
        <v>117</v>
      </c>
      <c r="B74" t="s">
        <v>41</v>
      </c>
      <c r="C74" t="s">
        <v>42</v>
      </c>
      <c r="D74" s="1">
        <v>0.83693519999999999</v>
      </c>
      <c r="E74" s="1">
        <v>0.81532420000000005</v>
      </c>
      <c r="F74" s="1">
        <v>0.52455790000000002</v>
      </c>
      <c r="G74" s="1">
        <v>0.108055</v>
      </c>
    </row>
    <row r="75" spans="1:7" x14ac:dyDescent="0.35">
      <c r="A75" t="s">
        <v>118</v>
      </c>
      <c r="B75" t="s">
        <v>41</v>
      </c>
      <c r="C75" t="s">
        <v>42</v>
      </c>
      <c r="D75" s="1">
        <v>0.67836459999999998</v>
      </c>
      <c r="E75" s="1">
        <v>0.62618830000000003</v>
      </c>
      <c r="F75" s="1">
        <v>0.35058250000000002</v>
      </c>
      <c r="G75" s="1">
        <v>7.8907900000000003E-2</v>
      </c>
    </row>
    <row r="76" spans="1:7" x14ac:dyDescent="0.35">
      <c r="A76" t="s">
        <v>119</v>
      </c>
      <c r="B76" t="s">
        <v>41</v>
      </c>
      <c r="C76" t="s">
        <v>42</v>
      </c>
      <c r="D76" s="1">
        <v>0.82960100000000003</v>
      </c>
      <c r="E76" s="1">
        <v>0.79685740000000005</v>
      </c>
      <c r="F76" s="1">
        <v>0.54952330000000005</v>
      </c>
      <c r="G76" s="1">
        <v>0.2070004</v>
      </c>
    </row>
    <row r="77" spans="1:7" x14ac:dyDescent="0.35">
      <c r="A77" t="s">
        <v>120</v>
      </c>
      <c r="B77" t="s">
        <v>41</v>
      </c>
      <c r="C77" t="s">
        <v>42</v>
      </c>
      <c r="D77" s="1">
        <v>0.82579789999999997</v>
      </c>
      <c r="E77" s="1">
        <v>0.78789350000000002</v>
      </c>
      <c r="F77" s="1">
        <v>0.50746199999999997</v>
      </c>
      <c r="G77" s="1">
        <v>0.1786045</v>
      </c>
    </row>
    <row r="78" spans="1:7" x14ac:dyDescent="0.35">
      <c r="A78" t="s">
        <v>121</v>
      </c>
      <c r="B78" t="s">
        <v>41</v>
      </c>
      <c r="C78" t="s">
        <v>42</v>
      </c>
      <c r="D78" s="1">
        <v>0.75559980000000004</v>
      </c>
      <c r="E78" s="1">
        <v>0.73071180000000002</v>
      </c>
      <c r="F78" s="1">
        <v>0.47635640000000001</v>
      </c>
      <c r="G78" s="1">
        <v>0.16774510000000001</v>
      </c>
    </row>
    <row r="79" spans="1:7" x14ac:dyDescent="0.35">
      <c r="A79" t="s">
        <v>122</v>
      </c>
      <c r="B79" t="s">
        <v>41</v>
      </c>
      <c r="C79" t="s">
        <v>42</v>
      </c>
      <c r="D79" s="1">
        <v>0.7535636</v>
      </c>
      <c r="E79" s="1">
        <v>0.71625950000000005</v>
      </c>
      <c r="F79" s="1">
        <v>0.4450211</v>
      </c>
      <c r="G79" s="1">
        <v>0.1461163</v>
      </c>
    </row>
    <row r="80" spans="1:7" x14ac:dyDescent="0.35">
      <c r="A80" t="s">
        <v>123</v>
      </c>
      <c r="B80" t="s">
        <v>41</v>
      </c>
      <c r="C80" t="s">
        <v>42</v>
      </c>
      <c r="D80" s="1">
        <v>0.84672239999999999</v>
      </c>
      <c r="E80" s="1">
        <v>0.82083360000000005</v>
      </c>
      <c r="F80" s="1">
        <v>0.57579139999999995</v>
      </c>
      <c r="G80" s="1">
        <v>0.23372029999999999</v>
      </c>
    </row>
    <row r="81" spans="1:7" x14ac:dyDescent="0.35">
      <c r="A81" t="s">
        <v>124</v>
      </c>
      <c r="B81" t="s">
        <v>41</v>
      </c>
      <c r="C81" t="s">
        <v>42</v>
      </c>
      <c r="D81" s="1">
        <v>0.82393099999999997</v>
      </c>
      <c r="E81" s="1">
        <v>0.7919216</v>
      </c>
      <c r="F81" s="1">
        <v>0.53601489999999996</v>
      </c>
      <c r="G81" s="1">
        <v>0.18806829999999999</v>
      </c>
    </row>
    <row r="82" spans="1:7" x14ac:dyDescent="0.35">
      <c r="A82" t="s">
        <v>125</v>
      </c>
      <c r="B82" t="s">
        <v>41</v>
      </c>
      <c r="C82" t="s">
        <v>42</v>
      </c>
      <c r="D82" s="1">
        <v>0.84620680000000004</v>
      </c>
      <c r="E82" s="1">
        <v>0.81164060000000005</v>
      </c>
      <c r="F82" s="1">
        <v>0.52813509999999997</v>
      </c>
      <c r="G82" s="1">
        <v>0.17391980000000001</v>
      </c>
    </row>
    <row r="83" spans="1:7" x14ac:dyDescent="0.35">
      <c r="A83" t="s">
        <v>126</v>
      </c>
      <c r="B83" t="s">
        <v>41</v>
      </c>
      <c r="C83" t="s">
        <v>42</v>
      </c>
      <c r="D83" s="1">
        <v>0.88307670000000005</v>
      </c>
      <c r="E83" s="1">
        <v>0.86033959999999998</v>
      </c>
      <c r="F83" s="1">
        <v>0.60627430000000004</v>
      </c>
      <c r="G83" s="1">
        <v>0.2180889</v>
      </c>
    </row>
    <row r="84" spans="1:7" x14ac:dyDescent="0.35">
      <c r="A84" t="s">
        <v>127</v>
      </c>
      <c r="B84" t="s">
        <v>41</v>
      </c>
      <c r="C84" t="s">
        <v>42</v>
      </c>
      <c r="D84" s="1">
        <v>0.8637205</v>
      </c>
      <c r="E84" s="1">
        <v>0.83779780000000004</v>
      </c>
      <c r="F84" s="1">
        <v>0.56672020000000001</v>
      </c>
      <c r="G84" s="1">
        <v>0.18355759999999999</v>
      </c>
    </row>
    <row r="85" spans="1:7" x14ac:dyDescent="0.35">
      <c r="A85" t="s">
        <v>128</v>
      </c>
      <c r="B85" t="s">
        <v>41</v>
      </c>
      <c r="C85" t="s">
        <v>42</v>
      </c>
      <c r="D85" s="1">
        <v>0.80386380000000002</v>
      </c>
      <c r="E85" s="1">
        <v>0.77385300000000001</v>
      </c>
      <c r="F85" s="1">
        <v>0.50598869999999996</v>
      </c>
      <c r="G85" s="1">
        <v>0.1845311</v>
      </c>
    </row>
    <row r="86" spans="1:7" x14ac:dyDescent="0.35">
      <c r="A86" t="s">
        <v>129</v>
      </c>
      <c r="B86" t="s">
        <v>41</v>
      </c>
      <c r="C86" t="s">
        <v>42</v>
      </c>
      <c r="D86" s="1">
        <v>0.76203670000000001</v>
      </c>
      <c r="E86" s="1">
        <v>0.73445389999999999</v>
      </c>
      <c r="F86" s="1">
        <v>0.43849280000000002</v>
      </c>
      <c r="G86" s="1">
        <v>0.1220909</v>
      </c>
    </row>
    <row r="87" spans="1:7" x14ac:dyDescent="0.35">
      <c r="A87" t="s">
        <v>130</v>
      </c>
      <c r="B87" t="s">
        <v>41</v>
      </c>
      <c r="C87" t="s">
        <v>42</v>
      </c>
      <c r="D87" s="1">
        <v>0.79985450000000002</v>
      </c>
      <c r="E87" s="1">
        <v>0.77663959999999999</v>
      </c>
      <c r="F87" s="1">
        <v>0.4790277</v>
      </c>
      <c r="G87" s="1">
        <v>0.12710630000000001</v>
      </c>
    </row>
    <row r="88" spans="1:7" x14ac:dyDescent="0.35">
      <c r="A88" t="s">
        <v>131</v>
      </c>
      <c r="B88" t="s">
        <v>41</v>
      </c>
      <c r="C88" t="s">
        <v>132</v>
      </c>
      <c r="D88" s="1">
        <v>0.81871340000000004</v>
      </c>
      <c r="E88" s="1">
        <v>0.79502919999999999</v>
      </c>
      <c r="F88" s="1">
        <v>0.48859649999999999</v>
      </c>
      <c r="G88" s="1">
        <v>0.1355751</v>
      </c>
    </row>
    <row r="89" spans="1:7" x14ac:dyDescent="0.35">
      <c r="A89" t="s">
        <v>133</v>
      </c>
      <c r="B89" t="s">
        <v>41</v>
      </c>
      <c r="C89" t="s">
        <v>132</v>
      </c>
      <c r="D89" s="1">
        <v>0.75761290000000003</v>
      </c>
      <c r="E89" s="1">
        <v>0.72637249999999998</v>
      </c>
      <c r="F89" s="1">
        <v>0.42203040000000003</v>
      </c>
      <c r="G89" s="1">
        <v>0.1187399</v>
      </c>
    </row>
    <row r="90" spans="1:7" x14ac:dyDescent="0.35">
      <c r="A90" t="s">
        <v>134</v>
      </c>
      <c r="B90" t="s">
        <v>41</v>
      </c>
      <c r="C90" t="s">
        <v>132</v>
      </c>
      <c r="D90" s="1">
        <v>0.77387399999999995</v>
      </c>
      <c r="E90" s="1">
        <v>0.74961169999999999</v>
      </c>
      <c r="F90" s="1">
        <v>0.42935400000000001</v>
      </c>
      <c r="G90" s="1">
        <v>0.11249629999999999</v>
      </c>
    </row>
    <row r="91" spans="1:7" x14ac:dyDescent="0.35">
      <c r="A91" t="s">
        <v>135</v>
      </c>
      <c r="B91" t="s">
        <v>41</v>
      </c>
      <c r="C91" t="s">
        <v>132</v>
      </c>
      <c r="D91" s="1">
        <v>1</v>
      </c>
      <c r="E91" s="1">
        <v>1</v>
      </c>
      <c r="F91" s="1">
        <v>0.69945349999999995</v>
      </c>
      <c r="G91" s="1">
        <v>0.1857924</v>
      </c>
    </row>
    <row r="92" spans="1:7" x14ac:dyDescent="0.35">
      <c r="A92" t="s">
        <v>136</v>
      </c>
      <c r="B92" t="s">
        <v>68</v>
      </c>
      <c r="C92" t="s">
        <v>132</v>
      </c>
      <c r="D92" s="1">
        <v>0.88712210000000002</v>
      </c>
      <c r="E92" s="1">
        <v>0.8619945</v>
      </c>
      <c r="F92" s="1">
        <v>0.46544950000000002</v>
      </c>
      <c r="G92" s="1">
        <v>8.3235199999999995E-2</v>
      </c>
    </row>
    <row r="93" spans="1:7" x14ac:dyDescent="0.35">
      <c r="A93" t="s">
        <v>137</v>
      </c>
      <c r="B93" t="s">
        <v>41</v>
      </c>
      <c r="C93" t="s">
        <v>42</v>
      </c>
      <c r="D93" s="1">
        <v>0.77876999999999996</v>
      </c>
      <c r="E93" s="1">
        <v>0.75350919999999999</v>
      </c>
      <c r="F93" s="1">
        <v>0.4750721</v>
      </c>
      <c r="G93" s="1">
        <v>0.1582258</v>
      </c>
    </row>
    <row r="94" spans="1:7" x14ac:dyDescent="0.35">
      <c r="A94" t="s">
        <v>138</v>
      </c>
      <c r="B94" t="s">
        <v>41</v>
      </c>
      <c r="C94" t="s">
        <v>132</v>
      </c>
      <c r="D94" s="1">
        <v>0.79376590000000002</v>
      </c>
      <c r="E94" s="1">
        <v>0.76878170000000001</v>
      </c>
      <c r="F94" s="1">
        <v>0.47493960000000002</v>
      </c>
      <c r="G94" s="1">
        <v>0.14533099999999999</v>
      </c>
    </row>
    <row r="95" spans="1:7" x14ac:dyDescent="0.35">
      <c r="A95" t="s">
        <v>139</v>
      </c>
      <c r="B95" t="s">
        <v>41</v>
      </c>
      <c r="C95" t="s">
        <v>132</v>
      </c>
      <c r="D95" s="1">
        <v>0.73706910000000003</v>
      </c>
      <c r="E95" s="1">
        <v>0.70685699999999996</v>
      </c>
      <c r="F95" s="1">
        <v>0.39608599999999999</v>
      </c>
      <c r="G95" s="1">
        <v>0.1016821</v>
      </c>
    </row>
    <row r="96" spans="1:7" x14ac:dyDescent="0.35">
      <c r="A96" t="s">
        <v>140</v>
      </c>
      <c r="B96" t="s">
        <v>41</v>
      </c>
      <c r="C96" t="s">
        <v>132</v>
      </c>
      <c r="D96" s="1">
        <v>0.91397850000000003</v>
      </c>
      <c r="E96" s="1">
        <v>0.8853046</v>
      </c>
      <c r="F96" s="1">
        <v>0.48289339999999997</v>
      </c>
      <c r="G96" s="1">
        <v>0.12153799999999999</v>
      </c>
    </row>
    <row r="97" spans="1:7" x14ac:dyDescent="0.35">
      <c r="A97" t="s">
        <v>141</v>
      </c>
      <c r="B97" t="s">
        <v>41</v>
      </c>
      <c r="C97" t="s">
        <v>132</v>
      </c>
      <c r="D97" s="1">
        <v>0.84513530000000003</v>
      </c>
      <c r="E97" s="1">
        <v>0.81735429999999998</v>
      </c>
      <c r="F97" s="1">
        <v>0.5125902</v>
      </c>
      <c r="G97" s="1">
        <v>0.15190919999999999</v>
      </c>
    </row>
    <row r="98" spans="1:7" x14ac:dyDescent="0.35">
      <c r="A98" t="s">
        <v>142</v>
      </c>
      <c r="B98" t="s">
        <v>41</v>
      </c>
      <c r="C98" t="s">
        <v>143</v>
      </c>
      <c r="D98" s="1">
        <v>0.82775739999999998</v>
      </c>
      <c r="E98" s="1">
        <v>0.79966079999999995</v>
      </c>
      <c r="F98" s="1">
        <v>0.47064279999999997</v>
      </c>
      <c r="G98" s="1">
        <v>0.133518</v>
      </c>
    </row>
    <row r="99" spans="1:7" x14ac:dyDescent="0.35">
      <c r="A99" t="s">
        <v>144</v>
      </c>
      <c r="B99" t="s">
        <v>41</v>
      </c>
      <c r="C99" t="s">
        <v>143</v>
      </c>
      <c r="D99" s="1">
        <v>0.80559610000000004</v>
      </c>
      <c r="E99" s="1">
        <v>0.78501140000000003</v>
      </c>
      <c r="F99" s="1">
        <v>0.53112300000000001</v>
      </c>
      <c r="G99" s="1">
        <v>0.1999746</v>
      </c>
    </row>
    <row r="100" spans="1:7" x14ac:dyDescent="0.35">
      <c r="A100" t="s">
        <v>145</v>
      </c>
      <c r="B100" t="s">
        <v>41</v>
      </c>
      <c r="C100" t="s">
        <v>42</v>
      </c>
      <c r="D100" s="1">
        <v>0.81952069999999999</v>
      </c>
      <c r="E100" s="1">
        <v>0.79205650000000005</v>
      </c>
      <c r="F100" s="1">
        <v>0.53992879999999999</v>
      </c>
      <c r="G100" s="1">
        <v>0.20480470000000001</v>
      </c>
    </row>
    <row r="101" spans="1:7" x14ac:dyDescent="0.35">
      <c r="A101" t="s">
        <v>146</v>
      </c>
      <c r="B101" t="s">
        <v>41</v>
      </c>
      <c r="C101" t="s">
        <v>42</v>
      </c>
      <c r="D101" s="1">
        <v>0.82847760000000004</v>
      </c>
      <c r="E101" s="1">
        <v>0.80605539999999998</v>
      </c>
      <c r="F101" s="1">
        <v>0.51792349999999998</v>
      </c>
      <c r="G101" s="1">
        <v>0.1970865</v>
      </c>
    </row>
    <row r="102" spans="1:7" x14ac:dyDescent="0.35">
      <c r="A102" t="s">
        <v>147</v>
      </c>
      <c r="B102" t="s">
        <v>41</v>
      </c>
      <c r="C102" t="s">
        <v>42</v>
      </c>
      <c r="D102" s="1">
        <v>0.80441960000000001</v>
      </c>
      <c r="E102" s="1">
        <v>0.7795687</v>
      </c>
      <c r="F102" s="1">
        <v>0.43150319999999998</v>
      </c>
      <c r="G102" s="1">
        <v>0.1024794</v>
      </c>
    </row>
    <row r="103" spans="1:7" x14ac:dyDescent="0.35">
      <c r="A103" t="s">
        <v>148</v>
      </c>
      <c r="B103" t="s">
        <v>41</v>
      </c>
      <c r="C103" t="s">
        <v>42</v>
      </c>
      <c r="D103" s="1">
        <v>0.82722180000000001</v>
      </c>
      <c r="E103" s="1">
        <v>0.80273090000000002</v>
      </c>
      <c r="F103" s="1">
        <v>0.4727749</v>
      </c>
      <c r="G103" s="1">
        <v>0.1075586</v>
      </c>
    </row>
    <row r="104" spans="1:7" x14ac:dyDescent="0.35">
      <c r="A104" t="s">
        <v>149</v>
      </c>
      <c r="B104" t="s">
        <v>41</v>
      </c>
      <c r="C104" t="s">
        <v>42</v>
      </c>
      <c r="D104" s="1">
        <v>0.86471600000000004</v>
      </c>
      <c r="E104" s="1">
        <v>0.83467579999999997</v>
      </c>
      <c r="F104" s="1">
        <v>0.49790020000000001</v>
      </c>
      <c r="G104" s="1">
        <v>0.15281700000000001</v>
      </c>
    </row>
    <row r="105" spans="1:7" x14ac:dyDescent="0.35">
      <c r="A105" t="s">
        <v>150</v>
      </c>
      <c r="B105" t="s">
        <v>41</v>
      </c>
      <c r="C105" t="s">
        <v>42</v>
      </c>
      <c r="D105" s="1">
        <v>0.80543339999999997</v>
      </c>
      <c r="E105" s="1">
        <v>0.7726944</v>
      </c>
      <c r="F105" s="1">
        <v>0.42753449999999998</v>
      </c>
      <c r="G105" s="1">
        <v>0.1138787</v>
      </c>
    </row>
    <row r="106" spans="1:7" x14ac:dyDescent="0.35">
      <c r="A106" t="s">
        <v>151</v>
      </c>
      <c r="B106" t="s">
        <v>41</v>
      </c>
      <c r="C106" t="s">
        <v>42</v>
      </c>
      <c r="D106" s="1">
        <v>0.77730120000000003</v>
      </c>
      <c r="E106" s="1">
        <v>0.7468998</v>
      </c>
      <c r="F106" s="1">
        <v>0.41432950000000002</v>
      </c>
      <c r="G106" s="1">
        <v>0.107227</v>
      </c>
    </row>
    <row r="107" spans="1:7" x14ac:dyDescent="0.35">
      <c r="A107" t="s">
        <v>152</v>
      </c>
      <c r="B107" t="s">
        <v>41</v>
      </c>
      <c r="C107" t="s">
        <v>42</v>
      </c>
      <c r="D107" s="1">
        <v>0.80465200000000003</v>
      </c>
      <c r="E107" s="1">
        <v>0.77812420000000004</v>
      </c>
      <c r="F107" s="1">
        <v>0.43081019999999998</v>
      </c>
      <c r="G107" s="1">
        <v>9.2890799999999996E-2</v>
      </c>
    </row>
    <row r="108" spans="1:7" x14ac:dyDescent="0.35">
      <c r="A108" t="s">
        <v>153</v>
      </c>
      <c r="B108" t="s">
        <v>57</v>
      </c>
      <c r="C108" t="s">
        <v>42</v>
      </c>
      <c r="D108" s="1">
        <v>0.83669380000000004</v>
      </c>
      <c r="E108" s="1">
        <v>0.80501929999999999</v>
      </c>
      <c r="F108" s="1">
        <v>0.39389390000000002</v>
      </c>
      <c r="G108" s="1">
        <v>4.8977600000000003E-2</v>
      </c>
    </row>
    <row r="109" spans="1:7" x14ac:dyDescent="0.35">
      <c r="A109" t="s">
        <v>154</v>
      </c>
      <c r="B109" t="s">
        <v>41</v>
      </c>
      <c r="C109" t="s">
        <v>42</v>
      </c>
      <c r="D109" s="1">
        <v>0.86611059999999995</v>
      </c>
      <c r="E109" s="1">
        <v>0.84640590000000004</v>
      </c>
      <c r="F109" s="1">
        <v>0.5166617</v>
      </c>
      <c r="G109" s="1">
        <v>9.9331799999999998E-2</v>
      </c>
    </row>
    <row r="110" spans="1:7" x14ac:dyDescent="0.35">
      <c r="A110" t="s">
        <v>155</v>
      </c>
      <c r="B110" t="s">
        <v>41</v>
      </c>
      <c r="C110" t="s">
        <v>42</v>
      </c>
      <c r="D110" s="1">
        <v>0.8528559</v>
      </c>
      <c r="E110" s="1">
        <v>0.82909580000000005</v>
      </c>
      <c r="F110" s="1">
        <v>0.52301569999999997</v>
      </c>
      <c r="G110" s="1">
        <v>0.1540194</v>
      </c>
    </row>
    <row r="111" spans="1:7" x14ac:dyDescent="0.35">
      <c r="A111" t="s">
        <v>156</v>
      </c>
      <c r="B111" t="s">
        <v>57</v>
      </c>
      <c r="C111" t="s">
        <v>42</v>
      </c>
      <c r="D111" s="1">
        <v>0.76439970000000002</v>
      </c>
      <c r="E111" s="1">
        <v>0.73829789999999995</v>
      </c>
      <c r="F111" s="1">
        <v>0.42348019999999997</v>
      </c>
      <c r="G111" s="1">
        <v>8.37006E-2</v>
      </c>
    </row>
    <row r="112" spans="1:7" x14ac:dyDescent="0.35">
      <c r="A112" t="s">
        <v>157</v>
      </c>
      <c r="B112" t="s">
        <v>57</v>
      </c>
      <c r="C112" t="s">
        <v>42</v>
      </c>
      <c r="D112" s="1">
        <v>0.84239569999999997</v>
      </c>
      <c r="E112" s="1">
        <v>0.81868560000000001</v>
      </c>
      <c r="F112" s="1">
        <v>0.49382959999999998</v>
      </c>
      <c r="G112" s="1">
        <v>0.1137382</v>
      </c>
    </row>
    <row r="113" spans="1:7" x14ac:dyDescent="0.35">
      <c r="A113" t="s">
        <v>158</v>
      </c>
      <c r="B113" t="s">
        <v>70</v>
      </c>
      <c r="C113" t="s">
        <v>42</v>
      </c>
      <c r="D113" s="1">
        <v>0.8493889</v>
      </c>
      <c r="E113" s="1">
        <v>0.82451169999999996</v>
      </c>
      <c r="F113" s="1">
        <v>0.50743570000000005</v>
      </c>
      <c r="G113" s="1">
        <v>0.14368929999999999</v>
      </c>
    </row>
    <row r="114" spans="1:7" x14ac:dyDescent="0.35">
      <c r="A114" t="s">
        <v>159</v>
      </c>
      <c r="B114" t="s">
        <v>70</v>
      </c>
      <c r="C114" t="s">
        <v>42</v>
      </c>
      <c r="D114" s="1">
        <v>0.8398101</v>
      </c>
      <c r="E114" s="1">
        <v>0.81345920000000005</v>
      </c>
      <c r="F114" s="1">
        <v>0.45110030000000001</v>
      </c>
      <c r="G114" s="1">
        <v>8.6989300000000006E-2</v>
      </c>
    </row>
    <row r="115" spans="1:7" x14ac:dyDescent="0.35">
      <c r="A115" t="s">
        <v>160</v>
      </c>
      <c r="B115" t="s">
        <v>70</v>
      </c>
      <c r="C115" t="s">
        <v>42</v>
      </c>
      <c r="D115" s="1">
        <v>0.86468420000000001</v>
      </c>
      <c r="E115" s="1">
        <v>0.84035329999999997</v>
      </c>
      <c r="F115" s="1">
        <v>0.52879149999999997</v>
      </c>
      <c r="G115" s="1">
        <v>0.14569699999999999</v>
      </c>
    </row>
    <row r="116" spans="1:7" x14ac:dyDescent="0.35">
      <c r="A116" t="s">
        <v>161</v>
      </c>
      <c r="B116" t="s">
        <v>41</v>
      </c>
      <c r="C116" t="s">
        <v>42</v>
      </c>
      <c r="D116" s="1">
        <v>0.85286859999999998</v>
      </c>
      <c r="E116" s="1">
        <v>0.82884720000000001</v>
      </c>
      <c r="F116" s="1">
        <v>0.52981230000000001</v>
      </c>
      <c r="G116" s="1">
        <v>0.1578552</v>
      </c>
    </row>
    <row r="117" spans="1:7" x14ac:dyDescent="0.35">
      <c r="A117" t="s">
        <v>162</v>
      </c>
      <c r="B117" t="s">
        <v>70</v>
      </c>
      <c r="C117" t="s">
        <v>42</v>
      </c>
      <c r="D117" s="1">
        <v>0.8047166</v>
      </c>
      <c r="E117" s="1">
        <v>0.77932509999999999</v>
      </c>
      <c r="F117" s="1">
        <v>0.43910729999999998</v>
      </c>
      <c r="G117" s="1">
        <v>8.9593800000000001E-2</v>
      </c>
    </row>
    <row r="118" spans="1:7" x14ac:dyDescent="0.35">
      <c r="A118" t="s">
        <v>163</v>
      </c>
      <c r="B118" t="s">
        <v>41</v>
      </c>
      <c r="C118" t="s">
        <v>42</v>
      </c>
      <c r="D118" s="1">
        <v>0.77738669999999999</v>
      </c>
      <c r="E118" s="1">
        <v>0.75934889999999999</v>
      </c>
      <c r="F118" s="1">
        <v>0.4953806</v>
      </c>
      <c r="G118" s="1">
        <v>0.133744</v>
      </c>
    </row>
    <row r="119" spans="1:7" x14ac:dyDescent="0.35">
      <c r="A119" t="s">
        <v>164</v>
      </c>
      <c r="B119" t="s">
        <v>70</v>
      </c>
      <c r="C119" t="s">
        <v>42</v>
      </c>
      <c r="D119" s="1">
        <v>0.83124109999999996</v>
      </c>
      <c r="E119" s="1">
        <v>0.8040986</v>
      </c>
      <c r="F119" s="1">
        <v>0.41404410000000003</v>
      </c>
      <c r="G119" s="1">
        <v>5.8555500000000003E-2</v>
      </c>
    </row>
    <row r="120" spans="1:7" x14ac:dyDescent="0.35">
      <c r="A120" t="s">
        <v>165</v>
      </c>
      <c r="B120" t="s">
        <v>41</v>
      </c>
      <c r="C120" t="s">
        <v>143</v>
      </c>
      <c r="D120" s="1">
        <v>0.76025830000000005</v>
      </c>
      <c r="E120" s="1">
        <v>0.73033150000000002</v>
      </c>
      <c r="F120" s="1">
        <v>0.44397639999999999</v>
      </c>
      <c r="G120" s="1">
        <v>0.13962140000000001</v>
      </c>
    </row>
    <row r="121" spans="1:7" x14ac:dyDescent="0.35">
      <c r="A121" t="s">
        <v>166</v>
      </c>
      <c r="B121" t="s">
        <v>41</v>
      </c>
      <c r="C121" t="s">
        <v>143</v>
      </c>
      <c r="D121" s="1">
        <v>0.82122989999999996</v>
      </c>
      <c r="E121" s="1">
        <v>0.7852576</v>
      </c>
      <c r="F121" s="1">
        <v>0.46478140000000001</v>
      </c>
      <c r="G121" s="1">
        <v>0.1237719</v>
      </c>
    </row>
    <row r="122" spans="1:7" x14ac:dyDescent="0.35">
      <c r="A122" t="s">
        <v>167</v>
      </c>
      <c r="B122" t="s">
        <v>41</v>
      </c>
      <c r="C122" t="s">
        <v>143</v>
      </c>
      <c r="D122" s="1">
        <v>0.81121180000000004</v>
      </c>
      <c r="E122" s="1">
        <v>0.7784373</v>
      </c>
      <c r="F122" s="1">
        <v>0.45023479999999999</v>
      </c>
      <c r="G122" s="1">
        <v>0.1169123</v>
      </c>
    </row>
    <row r="123" spans="1:7" x14ac:dyDescent="0.35">
      <c r="A123" t="s">
        <v>168</v>
      </c>
      <c r="B123" t="s">
        <v>41</v>
      </c>
      <c r="C123" t="s">
        <v>143</v>
      </c>
      <c r="D123" s="1">
        <v>0.84357680000000002</v>
      </c>
      <c r="E123" s="1">
        <v>0.81143690000000002</v>
      </c>
      <c r="F123" s="1">
        <v>0.47124569999999999</v>
      </c>
      <c r="G123" s="1">
        <v>0.1130731</v>
      </c>
    </row>
    <row r="124" spans="1:7" x14ac:dyDescent="0.35">
      <c r="A124" t="s">
        <v>169</v>
      </c>
      <c r="B124" t="s">
        <v>41</v>
      </c>
      <c r="C124" t="s">
        <v>143</v>
      </c>
      <c r="D124" s="1">
        <v>0.84171530000000006</v>
      </c>
      <c r="E124" s="1">
        <v>0.81522519999999998</v>
      </c>
      <c r="F124" s="1">
        <v>0.53766970000000003</v>
      </c>
      <c r="G124" s="1">
        <v>0.173628</v>
      </c>
    </row>
    <row r="125" spans="1:7" x14ac:dyDescent="0.35">
      <c r="A125" t="s">
        <v>170</v>
      </c>
      <c r="B125" t="s">
        <v>41</v>
      </c>
      <c r="C125" t="s">
        <v>143</v>
      </c>
      <c r="D125" s="1">
        <v>0.80852060000000003</v>
      </c>
      <c r="E125" s="1">
        <v>0.78190099999999996</v>
      </c>
      <c r="F125" s="1">
        <v>0.4795064</v>
      </c>
      <c r="G125" s="1">
        <v>0.14781839999999999</v>
      </c>
    </row>
    <row r="126" spans="1:7" x14ac:dyDescent="0.35">
      <c r="A126" t="s">
        <v>171</v>
      </c>
      <c r="B126" t="s">
        <v>41</v>
      </c>
      <c r="C126" t="s">
        <v>143</v>
      </c>
      <c r="D126" s="1">
        <v>0.84982069999999998</v>
      </c>
      <c r="E126" s="1">
        <v>0.82605150000000005</v>
      </c>
      <c r="F126" s="1">
        <v>0.56475379999999997</v>
      </c>
      <c r="G126" s="1">
        <v>0.20104340000000001</v>
      </c>
    </row>
    <row r="127" spans="1:7" x14ac:dyDescent="0.35">
      <c r="A127" t="s">
        <v>172</v>
      </c>
      <c r="B127" t="s">
        <v>41</v>
      </c>
      <c r="C127" t="s">
        <v>143</v>
      </c>
      <c r="D127" s="1">
        <v>0.78603230000000002</v>
      </c>
      <c r="E127" s="1">
        <v>0.75766440000000002</v>
      </c>
      <c r="F127" s="1">
        <v>0.43881189999999998</v>
      </c>
      <c r="G127" s="1">
        <v>0.12116780000000001</v>
      </c>
    </row>
    <row r="128" spans="1:7" x14ac:dyDescent="0.35">
      <c r="A128" t="s">
        <v>173</v>
      </c>
      <c r="B128" t="s">
        <v>41</v>
      </c>
      <c r="C128" t="s">
        <v>143</v>
      </c>
      <c r="D128" s="1">
        <v>0.81127439999999995</v>
      </c>
      <c r="E128" s="1">
        <v>0.77553179999999999</v>
      </c>
      <c r="F128" s="1">
        <v>0.45898670000000003</v>
      </c>
      <c r="G128" s="1">
        <v>0.13269349999999999</v>
      </c>
    </row>
    <row r="129" spans="1:7" x14ac:dyDescent="0.35">
      <c r="A129" t="s">
        <v>174</v>
      </c>
      <c r="B129" t="s">
        <v>41</v>
      </c>
      <c r="C129" t="s">
        <v>143</v>
      </c>
      <c r="D129" s="1">
        <v>0.85231789999999996</v>
      </c>
      <c r="E129" s="1">
        <v>0.81985200000000003</v>
      </c>
      <c r="F129" s="1">
        <v>0.49373329999999999</v>
      </c>
      <c r="G129" s="1">
        <v>0.13308500000000001</v>
      </c>
    </row>
    <row r="130" spans="1:7" x14ac:dyDescent="0.35">
      <c r="A130" t="s">
        <v>175</v>
      </c>
      <c r="B130" t="s">
        <v>41</v>
      </c>
      <c r="C130" t="s">
        <v>143</v>
      </c>
      <c r="D130" s="1">
        <v>0.90757840000000001</v>
      </c>
      <c r="E130" s="1">
        <v>0.87308370000000002</v>
      </c>
      <c r="F130" s="1">
        <v>0.55871079999999995</v>
      </c>
      <c r="G130" s="1">
        <v>0.17421600000000001</v>
      </c>
    </row>
    <row r="131" spans="1:7" x14ac:dyDescent="0.35">
      <c r="A131" t="s">
        <v>176</v>
      </c>
      <c r="B131" t="s">
        <v>41</v>
      </c>
      <c r="C131" t="s">
        <v>143</v>
      </c>
      <c r="D131" s="1">
        <v>0.80624459999999998</v>
      </c>
      <c r="E131" s="1">
        <v>0.77317380000000002</v>
      </c>
      <c r="F131" s="1">
        <v>0.44236940000000002</v>
      </c>
      <c r="G131" s="1">
        <v>0.1032001</v>
      </c>
    </row>
    <row r="132" spans="1:7" x14ac:dyDescent="0.35">
      <c r="A132" t="s">
        <v>177</v>
      </c>
      <c r="B132" t="s">
        <v>41</v>
      </c>
      <c r="C132" t="s">
        <v>143</v>
      </c>
      <c r="D132" s="1">
        <v>0.80458669999999999</v>
      </c>
      <c r="E132" s="1">
        <v>0.78356429999999999</v>
      </c>
      <c r="F132" s="1">
        <v>0.49689440000000001</v>
      </c>
      <c r="G132" s="1">
        <v>0.15527949999999999</v>
      </c>
    </row>
    <row r="133" spans="1:7" x14ac:dyDescent="0.35">
      <c r="A133" t="s">
        <v>178</v>
      </c>
      <c r="B133" t="s">
        <v>41</v>
      </c>
      <c r="C133" t="s">
        <v>143</v>
      </c>
      <c r="D133" s="1">
        <v>0.75913549999999996</v>
      </c>
      <c r="E133" s="1">
        <v>0.7267555</v>
      </c>
      <c r="F133" s="1">
        <v>0.40776659999999998</v>
      </c>
      <c r="G133" s="1">
        <v>0.1122991</v>
      </c>
    </row>
    <row r="134" spans="1:7" x14ac:dyDescent="0.35">
      <c r="A134" t="s">
        <v>179</v>
      </c>
      <c r="B134" t="s">
        <v>41</v>
      </c>
      <c r="C134" t="s">
        <v>143</v>
      </c>
      <c r="D134" s="1">
        <v>0.8219457</v>
      </c>
      <c r="E134" s="1">
        <v>0.79447000000000001</v>
      </c>
      <c r="F134" s="1">
        <v>0.49720880000000001</v>
      </c>
      <c r="G134" s="1">
        <v>0.15508520000000001</v>
      </c>
    </row>
    <row r="135" spans="1:7" x14ac:dyDescent="0.35">
      <c r="A135" t="s">
        <v>180</v>
      </c>
      <c r="B135" t="s">
        <v>41</v>
      </c>
      <c r="C135" t="s">
        <v>143</v>
      </c>
      <c r="D135" s="1">
        <v>0.78808290000000003</v>
      </c>
      <c r="E135" s="1">
        <v>0.76321240000000001</v>
      </c>
      <c r="F135" s="1">
        <v>0.47518129999999997</v>
      </c>
      <c r="G135" s="1">
        <v>0.15253890000000001</v>
      </c>
    </row>
    <row r="136" spans="1:7" x14ac:dyDescent="0.35">
      <c r="A136" t="s">
        <v>181</v>
      </c>
      <c r="B136" t="s">
        <v>41</v>
      </c>
      <c r="C136" t="s">
        <v>143</v>
      </c>
      <c r="D136" s="1">
        <v>0.81642840000000005</v>
      </c>
      <c r="E136" s="1">
        <v>0.79415259999999999</v>
      </c>
      <c r="F136" s="1">
        <v>0.5117661</v>
      </c>
      <c r="G136" s="1">
        <v>0.16051480000000001</v>
      </c>
    </row>
    <row r="137" spans="1:7" x14ac:dyDescent="0.35">
      <c r="A137" t="s">
        <v>182</v>
      </c>
      <c r="B137" t="s">
        <v>68</v>
      </c>
      <c r="C137" t="s">
        <v>132</v>
      </c>
      <c r="D137" s="1">
        <v>0.89437979999999995</v>
      </c>
      <c r="E137" s="1">
        <v>0.86933150000000003</v>
      </c>
      <c r="F137" s="1">
        <v>0.61835309999999999</v>
      </c>
      <c r="G137" s="1">
        <v>0.18927099999999999</v>
      </c>
    </row>
    <row r="138" spans="1:7" x14ac:dyDescent="0.35">
      <c r="A138" t="s">
        <v>183</v>
      </c>
      <c r="B138" t="s">
        <v>68</v>
      </c>
      <c r="C138" t="s">
        <v>132</v>
      </c>
      <c r="D138" s="1">
        <v>0.91510840000000004</v>
      </c>
      <c r="E138" s="1">
        <v>0.8850325</v>
      </c>
      <c r="F138" s="1">
        <v>0.63481730000000003</v>
      </c>
      <c r="G138" s="1">
        <v>0.1760582</v>
      </c>
    </row>
    <row r="139" spans="1:7" x14ac:dyDescent="0.35">
      <c r="A139" t="s">
        <v>184</v>
      </c>
      <c r="B139" t="s">
        <v>68</v>
      </c>
      <c r="C139" t="s">
        <v>132</v>
      </c>
      <c r="D139" s="1">
        <v>0.93737910000000002</v>
      </c>
      <c r="E139" s="1">
        <v>0.90357240000000005</v>
      </c>
      <c r="F139" s="1">
        <v>0.55854409999999999</v>
      </c>
      <c r="G139" s="1">
        <v>9.5235600000000004E-2</v>
      </c>
    </row>
    <row r="140" spans="1:7" x14ac:dyDescent="0.35">
      <c r="A140" t="s">
        <v>185</v>
      </c>
      <c r="B140" t="s">
        <v>68</v>
      </c>
      <c r="C140" t="s">
        <v>132</v>
      </c>
      <c r="D140" s="1">
        <v>0.90276599999999996</v>
      </c>
      <c r="E140" s="1">
        <v>0.87518249999999997</v>
      </c>
      <c r="F140" s="1">
        <v>0.61356129999999998</v>
      </c>
      <c r="G140" s="1">
        <v>0.2006723</v>
      </c>
    </row>
    <row r="141" spans="1:7" x14ac:dyDescent="0.35">
      <c r="A141" t="s">
        <v>186</v>
      </c>
      <c r="B141" t="s">
        <v>41</v>
      </c>
      <c r="C141" t="s">
        <v>42</v>
      </c>
      <c r="D141" s="1">
        <v>0.82644300000000004</v>
      </c>
      <c r="E141" s="1">
        <v>0.79529879999999997</v>
      </c>
      <c r="F141" s="1">
        <v>0.52013940000000003</v>
      </c>
      <c r="G141" s="1">
        <v>0.18816440000000001</v>
      </c>
    </row>
    <row r="142" spans="1:7" x14ac:dyDescent="0.35">
      <c r="A142" t="s">
        <v>187</v>
      </c>
      <c r="B142" t="s">
        <v>41</v>
      </c>
      <c r="C142" t="s">
        <v>132</v>
      </c>
      <c r="D142" s="1">
        <v>0.82668969999999997</v>
      </c>
      <c r="E142" s="1">
        <v>0.79722360000000003</v>
      </c>
      <c r="F142" s="1">
        <v>0.478572</v>
      </c>
      <c r="G142" s="1">
        <v>9.6415699999999993E-2</v>
      </c>
    </row>
    <row r="143" spans="1:7" x14ac:dyDescent="0.35">
      <c r="A143" t="s">
        <v>188</v>
      </c>
      <c r="B143" t="s">
        <v>41</v>
      </c>
      <c r="C143" t="s">
        <v>132</v>
      </c>
      <c r="D143" s="1">
        <v>0.90189620000000004</v>
      </c>
      <c r="E143" s="1">
        <v>0.867946</v>
      </c>
      <c r="F143" s="1">
        <v>0.55841949999999996</v>
      </c>
      <c r="G143" s="1">
        <v>0.170796</v>
      </c>
    </row>
    <row r="144" spans="1:7" x14ac:dyDescent="0.35">
      <c r="A144" t="s">
        <v>189</v>
      </c>
      <c r="B144" t="s">
        <v>41</v>
      </c>
      <c r="C144" t="s">
        <v>132</v>
      </c>
      <c r="D144" s="1">
        <v>0.75642399999999999</v>
      </c>
      <c r="E144" s="1">
        <v>0.72639799999999999</v>
      </c>
      <c r="F144" s="1">
        <v>0.37404599999999999</v>
      </c>
      <c r="G144" s="1">
        <v>6.85809E-2</v>
      </c>
    </row>
    <row r="145" spans="1:7" x14ac:dyDescent="0.35">
      <c r="A145" t="s">
        <v>190</v>
      </c>
      <c r="B145" t="s">
        <v>41</v>
      </c>
      <c r="C145" t="s">
        <v>132</v>
      </c>
      <c r="D145" s="1">
        <v>0.82219089999999995</v>
      </c>
      <c r="E145" s="1">
        <v>0.79396630000000001</v>
      </c>
      <c r="F145" s="1">
        <v>0.50687990000000005</v>
      </c>
      <c r="G145" s="1">
        <v>0.1311176</v>
      </c>
    </row>
    <row r="146" spans="1:7" x14ac:dyDescent="0.35">
      <c r="A146" t="s">
        <v>191</v>
      </c>
      <c r="B146" t="s">
        <v>68</v>
      </c>
      <c r="C146" t="s">
        <v>132</v>
      </c>
      <c r="D146" s="1">
        <v>0.89541420000000005</v>
      </c>
      <c r="E146" s="1">
        <v>0.86792060000000004</v>
      </c>
      <c r="F146" s="1">
        <v>0.60402330000000004</v>
      </c>
      <c r="G146" s="1">
        <v>0.16310459999999999</v>
      </c>
    </row>
    <row r="147" spans="1:7" x14ac:dyDescent="0.35">
      <c r="A147" t="s">
        <v>192</v>
      </c>
      <c r="B147" t="s">
        <v>41</v>
      </c>
      <c r="C147" t="s">
        <v>132</v>
      </c>
      <c r="D147" s="1">
        <v>0.90068190000000004</v>
      </c>
      <c r="E147" s="1">
        <v>0.86656420000000001</v>
      </c>
      <c r="F147" s="1">
        <v>0.55505199999999999</v>
      </c>
      <c r="G147" s="1">
        <v>0.1479</v>
      </c>
    </row>
    <row r="148" spans="1:7" x14ac:dyDescent="0.35">
      <c r="A148" t="s">
        <v>193</v>
      </c>
      <c r="B148" t="s">
        <v>41</v>
      </c>
      <c r="C148" t="s">
        <v>132</v>
      </c>
      <c r="D148" s="1">
        <v>0.86177649999999995</v>
      </c>
      <c r="E148" s="1">
        <v>0.82939339999999995</v>
      </c>
      <c r="F148" s="1">
        <v>0.48725879999999999</v>
      </c>
      <c r="G148" s="1">
        <v>8.6441900000000002E-2</v>
      </c>
    </row>
    <row r="149" spans="1:7" x14ac:dyDescent="0.35">
      <c r="A149" t="s">
        <v>194</v>
      </c>
      <c r="B149" t="s">
        <v>41</v>
      </c>
      <c r="C149" t="s">
        <v>132</v>
      </c>
      <c r="D149" s="1">
        <v>0.85047170000000005</v>
      </c>
      <c r="E149" s="1">
        <v>0.82350590000000001</v>
      </c>
      <c r="F149" s="1">
        <v>0.52895910000000002</v>
      </c>
      <c r="G149" s="1">
        <v>0.138708</v>
      </c>
    </row>
    <row r="150" spans="1:7" x14ac:dyDescent="0.35">
      <c r="A150" t="s">
        <v>195</v>
      </c>
      <c r="B150" t="s">
        <v>68</v>
      </c>
      <c r="C150" t="s">
        <v>132</v>
      </c>
      <c r="D150" s="23">
        <v>0.80411440000000001</v>
      </c>
      <c r="E150" s="23">
        <v>0.77559480000000003</v>
      </c>
      <c r="F150" s="23">
        <v>0.38551439999999998</v>
      </c>
      <c r="G150" s="23">
        <v>4.63644E-2</v>
      </c>
    </row>
    <row r="151" spans="1:7" x14ac:dyDescent="0.35">
      <c r="A151" t="s">
        <v>196</v>
      </c>
      <c r="B151" t="s">
        <v>68</v>
      </c>
      <c r="C151" t="s">
        <v>132</v>
      </c>
      <c r="D151" s="1">
        <v>0.86130300000000004</v>
      </c>
      <c r="E151" s="1">
        <v>0.83203400000000005</v>
      </c>
      <c r="F151" s="1">
        <v>0.54487949999999996</v>
      </c>
      <c r="G151" s="1">
        <v>0.1517068</v>
      </c>
    </row>
    <row r="152" spans="1:7" x14ac:dyDescent="0.35">
      <c r="A152" t="s">
        <v>197</v>
      </c>
      <c r="B152" t="s">
        <v>68</v>
      </c>
      <c r="C152" t="s">
        <v>132</v>
      </c>
      <c r="D152" s="1">
        <v>0.89425339999999998</v>
      </c>
      <c r="E152" s="1">
        <v>0.85977420000000004</v>
      </c>
      <c r="F152" s="1">
        <v>0.49611040000000001</v>
      </c>
      <c r="G152" s="1">
        <v>8.2358799999999996E-2</v>
      </c>
    </row>
    <row r="153" spans="1:7" x14ac:dyDescent="0.35">
      <c r="A153" t="s">
        <v>198</v>
      </c>
      <c r="B153" t="s">
        <v>68</v>
      </c>
      <c r="C153" t="s">
        <v>132</v>
      </c>
      <c r="D153" s="1">
        <v>0.87720410000000004</v>
      </c>
      <c r="E153" s="1">
        <v>0.85138119999999995</v>
      </c>
      <c r="F153" s="1">
        <v>0.49240139999999999</v>
      </c>
      <c r="G153" s="1">
        <v>8.9559600000000003E-2</v>
      </c>
    </row>
    <row r="154" spans="1:7" x14ac:dyDescent="0.35">
      <c r="A154" t="s">
        <v>199</v>
      </c>
      <c r="B154" t="s">
        <v>41</v>
      </c>
      <c r="C154" t="s">
        <v>132</v>
      </c>
      <c r="D154" s="1">
        <v>0.86697610000000003</v>
      </c>
      <c r="E154" s="1">
        <v>0.831619</v>
      </c>
      <c r="F154" s="1">
        <v>0.48309849999999999</v>
      </c>
      <c r="G154" s="1">
        <v>0.132165</v>
      </c>
    </row>
    <row r="155" spans="1:7" x14ac:dyDescent="0.35">
      <c r="A155" t="s">
        <v>200</v>
      </c>
      <c r="B155" t="s">
        <v>41</v>
      </c>
      <c r="C155" t="s">
        <v>132</v>
      </c>
      <c r="D155" s="1">
        <v>0.80897580000000002</v>
      </c>
      <c r="E155" s="1">
        <v>0.77802320000000003</v>
      </c>
      <c r="F155" s="1">
        <v>0.44826700000000003</v>
      </c>
      <c r="G155" s="1">
        <v>0.12336469999999999</v>
      </c>
    </row>
    <row r="156" spans="1:7" x14ac:dyDescent="0.35">
      <c r="A156" t="s">
        <v>201</v>
      </c>
      <c r="B156" t="s">
        <v>41</v>
      </c>
      <c r="C156" t="s">
        <v>132</v>
      </c>
      <c r="D156" s="1">
        <v>0.77881040000000001</v>
      </c>
      <c r="E156" s="1">
        <v>0.74737240000000005</v>
      </c>
      <c r="F156" s="1">
        <v>0.42142030000000003</v>
      </c>
      <c r="G156" s="1">
        <v>9.7152500000000003E-2</v>
      </c>
    </row>
    <row r="157" spans="1:7" x14ac:dyDescent="0.35">
      <c r="A157" t="s">
        <v>202</v>
      </c>
      <c r="B157" t="s">
        <v>41</v>
      </c>
      <c r="C157" t="s">
        <v>132</v>
      </c>
      <c r="D157" s="1">
        <v>0.84128360000000002</v>
      </c>
      <c r="E157" s="1">
        <v>0.81168629999999997</v>
      </c>
      <c r="F157" s="1">
        <v>0.54403979999999996</v>
      </c>
      <c r="G157" s="1">
        <v>0.21857199999999999</v>
      </c>
    </row>
    <row r="158" spans="1:7" x14ac:dyDescent="0.35">
      <c r="A158" t="s">
        <v>203</v>
      </c>
      <c r="B158" t="s">
        <v>41</v>
      </c>
      <c r="C158" t="s">
        <v>132</v>
      </c>
      <c r="D158" s="1">
        <v>0.89211929999999995</v>
      </c>
      <c r="E158" s="1">
        <v>0.8599907</v>
      </c>
      <c r="F158" s="1">
        <v>0.56270390000000003</v>
      </c>
      <c r="G158" s="1">
        <v>0.1263657</v>
      </c>
    </row>
    <row r="159" spans="1:7" x14ac:dyDescent="0.35">
      <c r="A159" t="s">
        <v>204</v>
      </c>
      <c r="B159" t="s">
        <v>70</v>
      </c>
      <c r="C159" t="s">
        <v>132</v>
      </c>
      <c r="D159" s="1">
        <v>0.95837680000000003</v>
      </c>
      <c r="E159" s="1">
        <v>0.91474849999999996</v>
      </c>
      <c r="F159" s="1">
        <v>0.35576229999999998</v>
      </c>
      <c r="G159" s="1">
        <v>4.5820300000000001E-2</v>
      </c>
    </row>
    <row r="160" spans="1:7" x14ac:dyDescent="0.35">
      <c r="A160" t="s">
        <v>205</v>
      </c>
      <c r="B160" t="s">
        <v>41</v>
      </c>
      <c r="C160" t="s">
        <v>132</v>
      </c>
      <c r="D160" s="1">
        <v>1</v>
      </c>
      <c r="E160" s="1">
        <v>1</v>
      </c>
      <c r="F160" s="1">
        <v>1</v>
      </c>
      <c r="G160" s="1">
        <v>0.34482760000000001</v>
      </c>
    </row>
    <row r="161" spans="1:7" x14ac:dyDescent="0.35">
      <c r="A161" t="s">
        <v>206</v>
      </c>
      <c r="B161" t="s">
        <v>41</v>
      </c>
      <c r="C161" t="s">
        <v>132</v>
      </c>
      <c r="D161" s="1">
        <v>0.85363169999999999</v>
      </c>
      <c r="E161" s="1">
        <v>0.82765509999999998</v>
      </c>
      <c r="F161" s="1">
        <v>0.50504550000000004</v>
      </c>
      <c r="G161" s="1">
        <v>0.15960640000000001</v>
      </c>
    </row>
    <row r="162" spans="1:7" x14ac:dyDescent="0.35">
      <c r="A162" t="s">
        <v>207</v>
      </c>
      <c r="B162" t="s">
        <v>68</v>
      </c>
      <c r="C162" t="s">
        <v>132</v>
      </c>
      <c r="D162" s="1">
        <v>0.77663000000000004</v>
      </c>
      <c r="E162" s="1">
        <v>0.74246999999999996</v>
      </c>
      <c r="F162" s="1">
        <v>0.39447710000000002</v>
      </c>
      <c r="G162" s="1">
        <v>8.6832000000000006E-2</v>
      </c>
    </row>
    <row r="163" spans="1:7" x14ac:dyDescent="0.35">
      <c r="A163" t="s">
        <v>208</v>
      </c>
      <c r="B163" t="s">
        <v>41</v>
      </c>
      <c r="C163" t="s">
        <v>132</v>
      </c>
      <c r="D163" s="1">
        <v>0.81790510000000005</v>
      </c>
      <c r="E163" s="1">
        <v>0.78975399999999996</v>
      </c>
      <c r="F163" s="1">
        <v>0.4633951</v>
      </c>
      <c r="G163" s="1">
        <v>0.13158339999999999</v>
      </c>
    </row>
    <row r="164" spans="1:7" x14ac:dyDescent="0.35">
      <c r="A164" t="s">
        <v>209</v>
      </c>
      <c r="B164" t="s">
        <v>68</v>
      </c>
      <c r="C164" t="s">
        <v>132</v>
      </c>
      <c r="D164" s="1">
        <v>0.86185719999999999</v>
      </c>
      <c r="E164" s="1">
        <v>0.83383450000000003</v>
      </c>
      <c r="F164" s="1">
        <v>0.47767530000000002</v>
      </c>
      <c r="G164" s="1">
        <v>9.4301999999999997E-2</v>
      </c>
    </row>
    <row r="165" spans="1:7" x14ac:dyDescent="0.35">
      <c r="A165" t="s">
        <v>210</v>
      </c>
      <c r="B165" t="s">
        <v>41</v>
      </c>
      <c r="C165" t="s">
        <v>132</v>
      </c>
      <c r="D165" s="1">
        <v>0.79080680000000003</v>
      </c>
      <c r="E165" s="1">
        <v>0.76125580000000004</v>
      </c>
      <c r="F165" s="1">
        <v>0.40705370000000002</v>
      </c>
      <c r="G165" s="1">
        <v>9.48624E-2</v>
      </c>
    </row>
    <row r="166" spans="1:7" x14ac:dyDescent="0.35">
      <c r="A166" t="s">
        <v>211</v>
      </c>
      <c r="B166" t="s">
        <v>68</v>
      </c>
      <c r="C166" t="s">
        <v>132</v>
      </c>
      <c r="D166" s="1">
        <v>0.87186529999999995</v>
      </c>
      <c r="E166" s="1">
        <v>0.83965069999999997</v>
      </c>
      <c r="F166" s="1">
        <v>0.47272829999999999</v>
      </c>
      <c r="G166" s="1">
        <v>9.2033500000000004E-2</v>
      </c>
    </row>
    <row r="167" spans="1:7" x14ac:dyDescent="0.35">
      <c r="A167" t="s">
        <v>212</v>
      </c>
      <c r="B167" t="s">
        <v>68</v>
      </c>
      <c r="C167" t="s">
        <v>132</v>
      </c>
      <c r="D167" s="1">
        <v>0.84082299999999999</v>
      </c>
      <c r="E167" s="1">
        <v>0.81192030000000004</v>
      </c>
      <c r="F167" s="1">
        <v>0.47573480000000001</v>
      </c>
      <c r="G167" s="1">
        <v>0.11672109999999999</v>
      </c>
    </row>
    <row r="168" spans="1:7" x14ac:dyDescent="0.35">
      <c r="A168" t="s">
        <v>213</v>
      </c>
      <c r="B168" t="s">
        <v>41</v>
      </c>
      <c r="C168" t="s">
        <v>132</v>
      </c>
      <c r="D168" s="1">
        <v>0.8155251</v>
      </c>
      <c r="E168" s="1">
        <v>0.78987819999999997</v>
      </c>
      <c r="F168" s="1">
        <v>0.49147639999999998</v>
      </c>
      <c r="G168" s="1">
        <v>0.1415525</v>
      </c>
    </row>
    <row r="169" spans="1:7" x14ac:dyDescent="0.35">
      <c r="A169" t="s">
        <v>214</v>
      </c>
      <c r="B169" t="s">
        <v>41</v>
      </c>
      <c r="C169" t="s">
        <v>132</v>
      </c>
      <c r="D169" s="1">
        <v>0.828739</v>
      </c>
      <c r="E169" s="1">
        <v>0.8055504</v>
      </c>
      <c r="F169" s="1">
        <v>0.51704229999999995</v>
      </c>
      <c r="G169" s="1">
        <v>0.15505679999999999</v>
      </c>
    </row>
    <row r="170" spans="1:7" x14ac:dyDescent="0.35">
      <c r="A170" t="s">
        <v>215</v>
      </c>
      <c r="B170" t="s">
        <v>41</v>
      </c>
      <c r="C170" t="s">
        <v>132</v>
      </c>
      <c r="D170" s="1">
        <v>0.83265809999999996</v>
      </c>
      <c r="E170" s="1">
        <v>0.80910709999999997</v>
      </c>
      <c r="F170" s="1">
        <v>0.54669690000000004</v>
      </c>
      <c r="G170" s="1">
        <v>0.16912440000000001</v>
      </c>
    </row>
    <row r="171" spans="1:7" x14ac:dyDescent="0.35">
      <c r="A171" t="s">
        <v>216</v>
      </c>
      <c r="B171" t="s">
        <v>41</v>
      </c>
      <c r="C171" t="s">
        <v>132</v>
      </c>
      <c r="D171" s="1">
        <v>0.83095889999999994</v>
      </c>
      <c r="E171" s="1">
        <v>0.80421229999999999</v>
      </c>
      <c r="F171" s="1">
        <v>0.51544520000000005</v>
      </c>
      <c r="G171" s="1">
        <v>0.16</v>
      </c>
    </row>
    <row r="172" spans="1:7" x14ac:dyDescent="0.35">
      <c r="A172" t="s">
        <v>217</v>
      </c>
      <c r="B172" t="s">
        <v>68</v>
      </c>
      <c r="C172" t="s">
        <v>132</v>
      </c>
      <c r="D172" s="1">
        <v>0.84423669999999995</v>
      </c>
      <c r="E172" s="1">
        <v>0.81127289999999996</v>
      </c>
      <c r="F172" s="1">
        <v>0.49344349999999998</v>
      </c>
      <c r="G172" s="1">
        <v>0.14547560000000001</v>
      </c>
    </row>
    <row r="173" spans="1:7" x14ac:dyDescent="0.35">
      <c r="A173" t="s">
        <v>218</v>
      </c>
      <c r="B173" t="s">
        <v>68</v>
      </c>
      <c r="C173" t="s">
        <v>132</v>
      </c>
      <c r="D173" s="1">
        <v>0.88793290000000002</v>
      </c>
      <c r="E173" s="1">
        <v>0.85958860000000004</v>
      </c>
      <c r="F173" s="1">
        <v>0.53559420000000002</v>
      </c>
      <c r="G173" s="1">
        <v>0.1609381</v>
      </c>
    </row>
    <row r="174" spans="1:7" x14ac:dyDescent="0.35">
      <c r="A174" t="s">
        <v>219</v>
      </c>
      <c r="B174" t="s">
        <v>68</v>
      </c>
      <c r="C174" t="s">
        <v>132</v>
      </c>
      <c r="D174" s="1">
        <v>0.85402429999999996</v>
      </c>
      <c r="E174" s="1">
        <v>0.82740539999999996</v>
      </c>
      <c r="F174" s="1">
        <v>0.4892685</v>
      </c>
      <c r="G174" s="1">
        <v>0.10131080000000001</v>
      </c>
    </row>
    <row r="175" spans="1:7" x14ac:dyDescent="0.35">
      <c r="A175" t="s">
        <v>220</v>
      </c>
      <c r="B175" t="s">
        <v>68</v>
      </c>
      <c r="C175" t="s">
        <v>132</v>
      </c>
      <c r="D175" s="1">
        <v>0.85300819999999999</v>
      </c>
      <c r="E175" s="1">
        <v>0.82759590000000005</v>
      </c>
      <c r="F175" s="1">
        <v>0.49804870000000001</v>
      </c>
      <c r="G175" s="1">
        <v>0.11018749999999999</v>
      </c>
    </row>
    <row r="176" spans="1:7" x14ac:dyDescent="0.35">
      <c r="A176" t="s">
        <v>221</v>
      </c>
      <c r="B176" t="s">
        <v>68</v>
      </c>
      <c r="C176" t="s">
        <v>132</v>
      </c>
      <c r="D176" s="1">
        <v>0.86568489999999998</v>
      </c>
      <c r="E176" s="1">
        <v>0.83933709999999995</v>
      </c>
      <c r="F176" s="1">
        <v>0.49982320000000002</v>
      </c>
      <c r="G176" s="1">
        <v>0.11097360000000001</v>
      </c>
    </row>
    <row r="177" spans="1:7" x14ac:dyDescent="0.35">
      <c r="A177" t="s">
        <v>222</v>
      </c>
      <c r="B177" t="s">
        <v>41</v>
      </c>
      <c r="C177" t="s">
        <v>132</v>
      </c>
      <c r="D177" s="1">
        <v>1</v>
      </c>
      <c r="E177" s="1">
        <v>1</v>
      </c>
      <c r="F177" s="1">
        <v>1</v>
      </c>
      <c r="G177" s="1">
        <v>4.7619000000000002E-2</v>
      </c>
    </row>
    <row r="178" spans="1:7" x14ac:dyDescent="0.35">
      <c r="A178" t="s">
        <v>223</v>
      </c>
      <c r="B178" t="s">
        <v>41</v>
      </c>
      <c r="C178" t="s">
        <v>132</v>
      </c>
      <c r="D178" s="1">
        <v>1</v>
      </c>
      <c r="E178" s="1">
        <v>1</v>
      </c>
      <c r="F178" s="1">
        <v>0.56666669999999997</v>
      </c>
      <c r="G178" s="1">
        <v>6.6666699999999995E-2</v>
      </c>
    </row>
    <row r="179" spans="1:7" x14ac:dyDescent="0.35">
      <c r="A179" t="s">
        <v>224</v>
      </c>
      <c r="B179" t="s">
        <v>68</v>
      </c>
      <c r="C179" t="s">
        <v>132</v>
      </c>
      <c r="D179" s="1">
        <v>0.87646619999999997</v>
      </c>
      <c r="E179" s="1">
        <v>0.85097120000000004</v>
      </c>
      <c r="F179" s="1">
        <v>0.49147649999999998</v>
      </c>
      <c r="G179" s="1">
        <v>9.1382199999999997E-2</v>
      </c>
    </row>
    <row r="180" spans="1:7" x14ac:dyDescent="0.35">
      <c r="A180" t="s">
        <v>225</v>
      </c>
      <c r="B180" t="s">
        <v>68</v>
      </c>
      <c r="C180" t="s">
        <v>132</v>
      </c>
      <c r="D180" s="1">
        <v>0.91934939999999998</v>
      </c>
      <c r="E180" s="1">
        <v>0.89266710000000005</v>
      </c>
      <c r="F180" s="1">
        <v>0.48228100000000002</v>
      </c>
      <c r="G180" s="1">
        <v>6.5177200000000005E-2</v>
      </c>
    </row>
    <row r="181" spans="1:7" x14ac:dyDescent="0.35">
      <c r="A181" t="s">
        <v>226</v>
      </c>
      <c r="B181" t="s">
        <v>68</v>
      </c>
      <c r="C181" t="s">
        <v>132</v>
      </c>
      <c r="D181" s="1">
        <v>0.86822739999999998</v>
      </c>
      <c r="E181" s="1">
        <v>0.83666209999999996</v>
      </c>
      <c r="F181" s="1">
        <v>0.45570870000000002</v>
      </c>
      <c r="G181" s="1">
        <v>6.7428000000000002E-2</v>
      </c>
    </row>
    <row r="182" spans="1:7" x14ac:dyDescent="0.35">
      <c r="A182" t="s">
        <v>227</v>
      </c>
      <c r="B182" t="s">
        <v>68</v>
      </c>
      <c r="C182" t="s">
        <v>132</v>
      </c>
      <c r="D182" s="1">
        <v>0.87383140000000004</v>
      </c>
      <c r="E182" s="1">
        <v>0.8406188</v>
      </c>
      <c r="F182" s="1">
        <v>0.52741519999999997</v>
      </c>
      <c r="G182" s="1">
        <v>9.3264799999999995E-2</v>
      </c>
    </row>
    <row r="183" spans="1:7" x14ac:dyDescent="0.35">
      <c r="A183" t="s">
        <v>228</v>
      </c>
      <c r="B183" t="s">
        <v>41</v>
      </c>
      <c r="C183" t="s">
        <v>132</v>
      </c>
      <c r="D183" s="1">
        <v>0.90197870000000002</v>
      </c>
      <c r="E183" s="1">
        <v>0.87509320000000002</v>
      </c>
      <c r="F183" s="1">
        <v>0.61335519999999999</v>
      </c>
      <c r="G183" s="1">
        <v>0.13781860000000001</v>
      </c>
    </row>
    <row r="184" spans="1:7" x14ac:dyDescent="0.35">
      <c r="A184" t="s">
        <v>229</v>
      </c>
      <c r="B184" t="s">
        <v>41</v>
      </c>
      <c r="C184" t="s">
        <v>132</v>
      </c>
      <c r="D184" s="1">
        <v>0.89553780000000005</v>
      </c>
      <c r="E184" s="1">
        <v>0.86686490000000005</v>
      </c>
      <c r="F184" s="1">
        <v>0.57398780000000005</v>
      </c>
      <c r="G184" s="1">
        <v>0.1168334</v>
      </c>
    </row>
    <row r="185" spans="1:7" x14ac:dyDescent="0.35">
      <c r="A185" t="s">
        <v>230</v>
      </c>
      <c r="B185" t="s">
        <v>68</v>
      </c>
      <c r="C185" t="s">
        <v>132</v>
      </c>
      <c r="D185" s="1">
        <v>0.90039840000000004</v>
      </c>
      <c r="E185" s="1">
        <v>0.87223519999999999</v>
      </c>
      <c r="F185" s="1">
        <v>0.60159359999999995</v>
      </c>
      <c r="G185" s="1">
        <v>0.1424646</v>
      </c>
    </row>
    <row r="186" spans="1:7" x14ac:dyDescent="0.35">
      <c r="A186" t="s">
        <v>231</v>
      </c>
      <c r="B186" t="s">
        <v>41</v>
      </c>
      <c r="C186" t="s">
        <v>132</v>
      </c>
      <c r="D186" s="1">
        <v>0.85886030000000002</v>
      </c>
      <c r="E186" s="1">
        <v>0.82858229999999999</v>
      </c>
      <c r="F186" s="1">
        <v>0.52802139999999997</v>
      </c>
      <c r="G186" s="1">
        <v>0.1308898</v>
      </c>
    </row>
    <row r="187" spans="1:7" x14ac:dyDescent="0.35">
      <c r="A187" t="s">
        <v>232</v>
      </c>
      <c r="B187" t="s">
        <v>41</v>
      </c>
      <c r="C187" t="s">
        <v>132</v>
      </c>
      <c r="D187" s="1">
        <v>0.89156440000000003</v>
      </c>
      <c r="E187" s="1">
        <v>0.86458889999999999</v>
      </c>
      <c r="F187" s="1">
        <v>0.60127260000000005</v>
      </c>
      <c r="G187" s="1">
        <v>0.194963</v>
      </c>
    </row>
    <row r="188" spans="1:7" x14ac:dyDescent="0.35">
      <c r="A188" t="s">
        <v>233</v>
      </c>
      <c r="B188" t="s">
        <v>41</v>
      </c>
      <c r="C188" t="s">
        <v>132</v>
      </c>
      <c r="D188" s="1">
        <v>0.8826927</v>
      </c>
      <c r="E188" s="1">
        <v>0.85023729999999997</v>
      </c>
      <c r="F188" s="1">
        <v>0.55160560000000003</v>
      </c>
      <c r="G188" s="1">
        <v>0.17829880000000001</v>
      </c>
    </row>
    <row r="189" spans="1:7" x14ac:dyDescent="0.35">
      <c r="A189" t="s">
        <v>234</v>
      </c>
      <c r="B189" t="s">
        <v>41</v>
      </c>
      <c r="C189" t="s">
        <v>132</v>
      </c>
      <c r="D189" s="1">
        <v>0.87843539999999998</v>
      </c>
      <c r="E189" s="1">
        <v>0.85161370000000003</v>
      </c>
      <c r="F189" s="1">
        <v>0.58446799999999999</v>
      </c>
      <c r="G189" s="1">
        <v>0.20483480000000001</v>
      </c>
    </row>
    <row r="190" spans="1:7" x14ac:dyDescent="0.35">
      <c r="A190" t="s">
        <v>235</v>
      </c>
      <c r="B190" t="s">
        <v>41</v>
      </c>
      <c r="C190" t="s">
        <v>132</v>
      </c>
      <c r="D190" s="1">
        <v>0.86948170000000002</v>
      </c>
      <c r="E190" s="1">
        <v>0.83943599999999996</v>
      </c>
      <c r="F190" s="1">
        <v>0.52468590000000004</v>
      </c>
      <c r="G190" s="1">
        <v>0.11830019999999999</v>
      </c>
    </row>
    <row r="191" spans="1:7" x14ac:dyDescent="0.35">
      <c r="A191" t="s">
        <v>236</v>
      </c>
      <c r="B191" t="s">
        <v>70</v>
      </c>
      <c r="C191" t="s">
        <v>132</v>
      </c>
      <c r="D191" s="1">
        <v>0.93171349999999997</v>
      </c>
      <c r="E191" s="1">
        <v>0.89681120000000003</v>
      </c>
      <c r="F191" s="1">
        <v>0.38041750000000002</v>
      </c>
      <c r="G191" s="1">
        <v>3.09346E-2</v>
      </c>
    </row>
    <row r="192" spans="1:7" x14ac:dyDescent="0.35">
      <c r="A192" t="s">
        <v>237</v>
      </c>
      <c r="B192" t="s">
        <v>70</v>
      </c>
      <c r="C192" t="s">
        <v>132</v>
      </c>
      <c r="D192" s="1">
        <v>0.99327200000000004</v>
      </c>
      <c r="E192" s="1">
        <v>0.95334160000000001</v>
      </c>
      <c r="F192" s="1">
        <v>0.3853068</v>
      </c>
      <c r="G192" s="1">
        <v>4.5377399999999998E-2</v>
      </c>
    </row>
    <row r="193" spans="1:7" x14ac:dyDescent="0.35">
      <c r="A193" t="s">
        <v>238</v>
      </c>
      <c r="B193" t="s">
        <v>70</v>
      </c>
      <c r="C193" t="s">
        <v>132</v>
      </c>
      <c r="D193" s="1">
        <v>0.88594399999999995</v>
      </c>
      <c r="E193" s="1">
        <v>0.85597080000000003</v>
      </c>
      <c r="F193" s="1">
        <v>0.43785099999999999</v>
      </c>
      <c r="G193" s="1">
        <v>0.1000881</v>
      </c>
    </row>
    <row r="194" spans="1:7" x14ac:dyDescent="0.35">
      <c r="A194" t="s">
        <v>239</v>
      </c>
      <c r="B194" t="s">
        <v>70</v>
      </c>
      <c r="C194" t="s">
        <v>132</v>
      </c>
      <c r="D194" s="1">
        <v>0.88880269999999995</v>
      </c>
      <c r="E194" s="1">
        <v>0.85053009999999996</v>
      </c>
      <c r="F194" s="1">
        <v>0.40633570000000002</v>
      </c>
      <c r="G194" s="1">
        <v>8.1794699999999998E-2</v>
      </c>
    </row>
    <row r="195" spans="1:7" x14ac:dyDescent="0.35">
      <c r="A195" t="s">
        <v>240</v>
      </c>
      <c r="B195" t="s">
        <v>70</v>
      </c>
      <c r="C195" t="s">
        <v>132</v>
      </c>
      <c r="D195" s="1">
        <v>1</v>
      </c>
      <c r="E195" s="1">
        <v>0.97199420000000003</v>
      </c>
      <c r="F195" s="1">
        <v>0.41763420000000001</v>
      </c>
      <c r="G195" s="1">
        <v>7.5030399999999997E-2</v>
      </c>
    </row>
    <row r="196" spans="1:7" x14ac:dyDescent="0.35">
      <c r="A196" t="s">
        <v>241</v>
      </c>
      <c r="B196" t="s">
        <v>70</v>
      </c>
      <c r="C196" t="s">
        <v>132</v>
      </c>
      <c r="D196" s="1">
        <v>0.91542199999999996</v>
      </c>
      <c r="E196" s="1">
        <v>0.8777218</v>
      </c>
      <c r="F196" s="1">
        <v>0.45222240000000002</v>
      </c>
      <c r="G196" s="1">
        <v>0.1079719</v>
      </c>
    </row>
    <row r="197" spans="1:7" x14ac:dyDescent="0.35">
      <c r="A197" t="s">
        <v>242</v>
      </c>
      <c r="B197" t="s">
        <v>70</v>
      </c>
      <c r="C197" t="s">
        <v>132</v>
      </c>
      <c r="D197" s="1">
        <v>0.90623549999999997</v>
      </c>
      <c r="E197" s="1">
        <v>0.87094990000000005</v>
      </c>
      <c r="F197" s="1">
        <v>0.39123269999999999</v>
      </c>
      <c r="G197" s="1">
        <v>5.1820900000000003E-2</v>
      </c>
    </row>
    <row r="198" spans="1:7" x14ac:dyDescent="0.35">
      <c r="A198" t="s">
        <v>243</v>
      </c>
      <c r="B198" t="s">
        <v>68</v>
      </c>
      <c r="C198" t="s">
        <v>132</v>
      </c>
      <c r="D198" s="1">
        <v>0.99842509999999995</v>
      </c>
      <c r="E198" s="1">
        <v>0.95848509999999998</v>
      </c>
      <c r="F198" s="1">
        <v>0.44043280000000001</v>
      </c>
      <c r="G198" s="1">
        <v>6.9037899999999999E-2</v>
      </c>
    </row>
    <row r="199" spans="1:7" x14ac:dyDescent="0.35">
      <c r="A199" t="s">
        <v>244</v>
      </c>
      <c r="B199" t="s">
        <v>70</v>
      </c>
      <c r="C199" t="s">
        <v>132</v>
      </c>
      <c r="D199" s="1">
        <v>0.87968299999999999</v>
      </c>
      <c r="E199" s="1">
        <v>0.85081280000000004</v>
      </c>
      <c r="F199" s="1">
        <v>0.44126900000000002</v>
      </c>
      <c r="G199" s="1">
        <v>9.1155399999999998E-2</v>
      </c>
    </row>
    <row r="200" spans="1:7" x14ac:dyDescent="0.35">
      <c r="A200" t="s">
        <v>245</v>
      </c>
      <c r="B200" t="s">
        <v>70</v>
      </c>
      <c r="C200" t="s">
        <v>132</v>
      </c>
      <c r="D200" s="1">
        <v>0.88953720000000003</v>
      </c>
      <c r="E200" s="1">
        <v>0.85176580000000002</v>
      </c>
      <c r="F200" s="1">
        <v>0.36567830000000001</v>
      </c>
      <c r="G200" s="1">
        <v>3.6877399999999998E-2</v>
      </c>
    </row>
    <row r="201" spans="1:7" x14ac:dyDescent="0.35">
      <c r="A201" t="s">
        <v>246</v>
      </c>
      <c r="B201" t="s">
        <v>41</v>
      </c>
      <c r="C201" t="s">
        <v>132</v>
      </c>
      <c r="D201" s="1">
        <v>0.78981829999999997</v>
      </c>
      <c r="E201" s="1">
        <v>0.76286350000000003</v>
      </c>
      <c r="F201" s="1">
        <v>0.41092380000000001</v>
      </c>
      <c r="G201" s="1">
        <v>9.0849600000000003E-2</v>
      </c>
    </row>
    <row r="202" spans="1:7" x14ac:dyDescent="0.35">
      <c r="A202" t="s">
        <v>247</v>
      </c>
      <c r="B202" t="s">
        <v>68</v>
      </c>
      <c r="C202" t="s">
        <v>132</v>
      </c>
      <c r="D202" s="1">
        <v>0.8344895</v>
      </c>
      <c r="E202" s="1">
        <v>0.8055599</v>
      </c>
      <c r="F202" s="1">
        <v>0.38491249999999999</v>
      </c>
      <c r="G202" s="1">
        <v>6.8658399999999994E-2</v>
      </c>
    </row>
    <row r="203" spans="1:7" x14ac:dyDescent="0.35">
      <c r="A203" t="s">
        <v>248</v>
      </c>
      <c r="B203" t="s">
        <v>41</v>
      </c>
      <c r="C203" t="s">
        <v>132</v>
      </c>
      <c r="D203" s="1">
        <v>0.83766689999999999</v>
      </c>
      <c r="E203" s="1">
        <v>0.81060200000000004</v>
      </c>
      <c r="F203" s="1">
        <v>0.42215009999999997</v>
      </c>
      <c r="G203" s="1">
        <v>8.8667499999999996E-2</v>
      </c>
    </row>
    <row r="204" spans="1:7" x14ac:dyDescent="0.35">
      <c r="A204" t="s">
        <v>249</v>
      </c>
      <c r="B204" t="s">
        <v>41</v>
      </c>
      <c r="C204" t="s">
        <v>132</v>
      </c>
      <c r="D204" s="1">
        <v>0.84237459999999997</v>
      </c>
      <c r="E204" s="1">
        <v>0.81856189999999995</v>
      </c>
      <c r="F204" s="1">
        <v>0.51471940000000005</v>
      </c>
      <c r="G204" s="1">
        <v>0.13197629999999999</v>
      </c>
    </row>
    <row r="205" spans="1:7" x14ac:dyDescent="0.35">
      <c r="A205" t="s">
        <v>250</v>
      </c>
      <c r="B205" t="s">
        <v>41</v>
      </c>
      <c r="C205" t="s">
        <v>132</v>
      </c>
      <c r="D205" s="1">
        <v>0.84006119999999995</v>
      </c>
      <c r="E205" s="1">
        <v>0.81312640000000003</v>
      </c>
      <c r="F205" s="1">
        <v>0.49004730000000002</v>
      </c>
      <c r="G205" s="1">
        <v>0.121868</v>
      </c>
    </row>
    <row r="206" spans="1:7" x14ac:dyDescent="0.35">
      <c r="A206" t="s">
        <v>251</v>
      </c>
      <c r="B206" t="s">
        <v>41</v>
      </c>
      <c r="C206" t="s">
        <v>132</v>
      </c>
      <c r="D206" s="1">
        <v>0.81573289999999998</v>
      </c>
      <c r="E206" s="1">
        <v>0.79592529999999995</v>
      </c>
      <c r="F206" s="1">
        <v>0.48149409999999998</v>
      </c>
      <c r="G206" s="1">
        <v>0.14906620000000001</v>
      </c>
    </row>
    <row r="207" spans="1:7" x14ac:dyDescent="0.35">
      <c r="A207" t="s">
        <v>252</v>
      </c>
      <c r="B207" t="s">
        <v>41</v>
      </c>
      <c r="C207" t="s">
        <v>143</v>
      </c>
      <c r="D207" s="1">
        <v>0.87663069999999998</v>
      </c>
      <c r="E207" s="1">
        <v>0.85254070000000004</v>
      </c>
      <c r="F207" s="1">
        <v>0.56927910000000004</v>
      </c>
      <c r="G207" s="1">
        <v>0.16148460000000001</v>
      </c>
    </row>
    <row r="208" spans="1:7" x14ac:dyDescent="0.35">
      <c r="A208" t="s">
        <v>253</v>
      </c>
      <c r="B208" t="s">
        <v>41</v>
      </c>
      <c r="C208" t="s">
        <v>143</v>
      </c>
      <c r="D208" s="1">
        <v>0.87746219999999997</v>
      </c>
      <c r="E208" s="1">
        <v>0.85364850000000003</v>
      </c>
      <c r="F208" s="1">
        <v>0.56553180000000003</v>
      </c>
      <c r="G208" s="1">
        <v>0.16479489999999999</v>
      </c>
    </row>
    <row r="209" spans="1:7" x14ac:dyDescent="0.35">
      <c r="A209" t="s">
        <v>254</v>
      </c>
      <c r="B209" t="s">
        <v>41</v>
      </c>
      <c r="C209" t="s">
        <v>143</v>
      </c>
      <c r="D209" s="1">
        <v>0.88777830000000002</v>
      </c>
      <c r="E209" s="1">
        <v>0.86573089999999997</v>
      </c>
      <c r="F209" s="1">
        <v>0.61240539999999999</v>
      </c>
      <c r="G209" s="1">
        <v>0.22657459999999999</v>
      </c>
    </row>
    <row r="210" spans="1:7" x14ac:dyDescent="0.35">
      <c r="A210" t="s">
        <v>255</v>
      </c>
      <c r="B210" t="s">
        <v>41</v>
      </c>
      <c r="C210" t="s">
        <v>143</v>
      </c>
      <c r="D210" s="1">
        <v>0.87246469999999998</v>
      </c>
      <c r="E210" s="1">
        <v>0.84706269999999995</v>
      </c>
      <c r="F210" s="1">
        <v>0.56166720000000003</v>
      </c>
      <c r="G210" s="1">
        <v>0.18578929999999999</v>
      </c>
    </row>
    <row r="211" spans="1:7" x14ac:dyDescent="0.35">
      <c r="A211" t="s">
        <v>256</v>
      </c>
      <c r="B211" t="s">
        <v>41</v>
      </c>
      <c r="C211" t="s">
        <v>132</v>
      </c>
      <c r="D211" s="1">
        <v>0.88295760000000001</v>
      </c>
      <c r="E211" s="1">
        <v>0.85831109999999999</v>
      </c>
      <c r="F211" s="1">
        <v>0.58975520000000003</v>
      </c>
      <c r="G211" s="1">
        <v>0.20915439999999999</v>
      </c>
    </row>
    <row r="212" spans="1:7" x14ac:dyDescent="0.35">
      <c r="A212" t="s">
        <v>257</v>
      </c>
      <c r="B212" t="s">
        <v>41</v>
      </c>
      <c r="C212" t="s">
        <v>143</v>
      </c>
      <c r="D212" s="1">
        <v>0.89311059999999998</v>
      </c>
      <c r="E212" s="1">
        <v>0.87131519999999996</v>
      </c>
      <c r="F212" s="1">
        <v>0.63782879999999997</v>
      </c>
      <c r="G212" s="1">
        <v>0.26229639999999999</v>
      </c>
    </row>
    <row r="213" spans="1:7" x14ac:dyDescent="0.35">
      <c r="A213" t="s">
        <v>258</v>
      </c>
      <c r="B213" t="s">
        <v>41</v>
      </c>
      <c r="C213" t="s">
        <v>143</v>
      </c>
      <c r="D213" s="1">
        <v>0.88412630000000003</v>
      </c>
      <c r="E213" s="1">
        <v>0.85996609999999996</v>
      </c>
      <c r="F213" s="1">
        <v>0.60040269999999996</v>
      </c>
      <c r="G213" s="1">
        <v>0.23778740000000001</v>
      </c>
    </row>
    <row r="214" spans="1:7" x14ac:dyDescent="0.35">
      <c r="A214" t="s">
        <v>259</v>
      </c>
      <c r="B214" t="s">
        <v>41</v>
      </c>
      <c r="C214" t="s">
        <v>143</v>
      </c>
      <c r="D214" s="1">
        <v>0.80056740000000004</v>
      </c>
      <c r="E214" s="1">
        <v>0.76965490000000003</v>
      </c>
      <c r="F214" s="1">
        <v>0.41943530000000001</v>
      </c>
      <c r="G214" s="1">
        <v>9.8480700000000004E-2</v>
      </c>
    </row>
    <row r="215" spans="1:7" x14ac:dyDescent="0.35">
      <c r="A215" t="s">
        <v>260</v>
      </c>
      <c r="B215" t="s">
        <v>41</v>
      </c>
      <c r="C215" t="s">
        <v>143</v>
      </c>
      <c r="D215" s="1">
        <v>0.84146900000000002</v>
      </c>
      <c r="E215" s="1">
        <v>0.81540100000000004</v>
      </c>
      <c r="F215" s="1">
        <v>0.50419860000000005</v>
      </c>
      <c r="G215" s="1">
        <v>0.16097629999999999</v>
      </c>
    </row>
    <row r="216" spans="1:7" x14ac:dyDescent="0.35">
      <c r="A216" t="s">
        <v>261</v>
      </c>
      <c r="B216" t="s">
        <v>41</v>
      </c>
      <c r="C216" t="s">
        <v>143</v>
      </c>
      <c r="D216" s="1">
        <v>0.76910520000000004</v>
      </c>
      <c r="E216" s="1">
        <v>0.73078350000000003</v>
      </c>
      <c r="F216" s="1">
        <v>0.3950883</v>
      </c>
      <c r="G216" s="1">
        <v>8.2653199999999996E-2</v>
      </c>
    </row>
    <row r="217" spans="1:7" x14ac:dyDescent="0.35">
      <c r="A217" t="s">
        <v>262</v>
      </c>
      <c r="B217" t="s">
        <v>41</v>
      </c>
      <c r="C217" t="s">
        <v>143</v>
      </c>
      <c r="D217" s="1">
        <v>0.79148110000000005</v>
      </c>
      <c r="E217" s="1">
        <v>0.75934539999999995</v>
      </c>
      <c r="F217" s="1">
        <v>0.40242169999999999</v>
      </c>
      <c r="G217" s="1">
        <v>8.1428E-2</v>
      </c>
    </row>
    <row r="218" spans="1:7" x14ac:dyDescent="0.35">
      <c r="A218" t="s">
        <v>263</v>
      </c>
      <c r="B218" t="s">
        <v>41</v>
      </c>
      <c r="C218" t="s">
        <v>143</v>
      </c>
      <c r="D218" s="1">
        <v>0.80553850000000005</v>
      </c>
      <c r="E218" s="1">
        <v>0.77294980000000002</v>
      </c>
      <c r="F218" s="1">
        <v>0.4562117</v>
      </c>
      <c r="G218" s="1">
        <v>0.1236536</v>
      </c>
    </row>
    <row r="219" spans="1:7" x14ac:dyDescent="0.35">
      <c r="A219" t="s">
        <v>264</v>
      </c>
      <c r="B219" t="s">
        <v>41</v>
      </c>
      <c r="C219" t="s">
        <v>143</v>
      </c>
      <c r="D219" s="1">
        <v>0.78555209999999998</v>
      </c>
      <c r="E219" s="1">
        <v>0.73536809999999997</v>
      </c>
      <c r="F219" s="1">
        <v>0.38748470000000002</v>
      </c>
      <c r="G219" s="1">
        <v>7.43558E-2</v>
      </c>
    </row>
    <row r="220" spans="1:7" x14ac:dyDescent="0.35">
      <c r="A220" t="s">
        <v>265</v>
      </c>
      <c r="B220" t="s">
        <v>41</v>
      </c>
      <c r="C220" t="s">
        <v>143</v>
      </c>
      <c r="D220" s="1">
        <v>0.81851549999999995</v>
      </c>
      <c r="E220" s="1">
        <v>0.77095349999999996</v>
      </c>
      <c r="F220" s="1">
        <v>0.46221259999999997</v>
      </c>
      <c r="G220" s="1">
        <v>0.12673209999999999</v>
      </c>
    </row>
    <row r="221" spans="1:7" x14ac:dyDescent="0.35">
      <c r="A221" t="s">
        <v>266</v>
      </c>
      <c r="B221" t="s">
        <v>41</v>
      </c>
      <c r="C221" t="s">
        <v>143</v>
      </c>
      <c r="D221" s="1">
        <v>0.9428839</v>
      </c>
      <c r="E221" s="1">
        <v>0.8936906</v>
      </c>
      <c r="F221" s="1">
        <v>0.51714210000000005</v>
      </c>
      <c r="G221" s="1">
        <v>0.12143470000000001</v>
      </c>
    </row>
    <row r="222" spans="1:7" x14ac:dyDescent="0.35">
      <c r="A222" t="s">
        <v>267</v>
      </c>
      <c r="B222" t="s">
        <v>41</v>
      </c>
      <c r="C222" t="s">
        <v>143</v>
      </c>
      <c r="D222" s="1">
        <v>0.96457590000000004</v>
      </c>
      <c r="E222" s="1">
        <v>0.91232329999999995</v>
      </c>
      <c r="F222" s="1">
        <v>0.62159900000000001</v>
      </c>
      <c r="G222" s="1">
        <v>0.2022968</v>
      </c>
    </row>
    <row r="223" spans="1:7" x14ac:dyDescent="0.35">
      <c r="A223" t="s">
        <v>268</v>
      </c>
      <c r="B223" t="s">
        <v>41</v>
      </c>
      <c r="C223" t="s">
        <v>143</v>
      </c>
      <c r="D223" s="1">
        <v>0.86308580000000001</v>
      </c>
      <c r="E223" s="1">
        <v>0.81146099999999999</v>
      </c>
      <c r="F223" s="1">
        <v>0.47172330000000001</v>
      </c>
      <c r="G223" s="1">
        <v>0.12705710000000001</v>
      </c>
    </row>
    <row r="224" spans="1:7" x14ac:dyDescent="0.35">
      <c r="A224" t="s">
        <v>269</v>
      </c>
      <c r="B224" t="s">
        <v>41</v>
      </c>
      <c r="C224" t="s">
        <v>143</v>
      </c>
      <c r="D224" s="1">
        <v>1</v>
      </c>
      <c r="E224" s="1">
        <v>0.9703543</v>
      </c>
      <c r="F224" s="1">
        <v>0.64873460000000005</v>
      </c>
      <c r="G224" s="1">
        <v>0.17505419999999999</v>
      </c>
    </row>
    <row r="225" spans="1:7" x14ac:dyDescent="0.35">
      <c r="A225" t="s">
        <v>270</v>
      </c>
      <c r="B225" t="s">
        <v>41</v>
      </c>
      <c r="C225" t="s">
        <v>143</v>
      </c>
      <c r="D225" s="1">
        <v>0.84626069999999998</v>
      </c>
      <c r="E225" s="1">
        <v>0.81570830000000005</v>
      </c>
      <c r="F225" s="1">
        <v>0.48966150000000003</v>
      </c>
      <c r="G225" s="1">
        <v>0.1448411</v>
      </c>
    </row>
    <row r="226" spans="1:7" x14ac:dyDescent="0.35">
      <c r="A226" t="s">
        <v>271</v>
      </c>
      <c r="B226" t="s">
        <v>41</v>
      </c>
      <c r="C226" t="s">
        <v>143</v>
      </c>
      <c r="D226" s="1">
        <v>0.83304460000000002</v>
      </c>
      <c r="E226" s="1">
        <v>0.80310899999999996</v>
      </c>
      <c r="F226" s="1">
        <v>0.48248150000000001</v>
      </c>
      <c r="G226" s="1">
        <v>0.14000380000000001</v>
      </c>
    </row>
    <row r="227" spans="1:7" x14ac:dyDescent="0.35">
      <c r="A227" t="s">
        <v>272</v>
      </c>
      <c r="B227" t="s">
        <v>41</v>
      </c>
      <c r="C227" t="s">
        <v>143</v>
      </c>
      <c r="D227" s="1">
        <v>0.81860409999999995</v>
      </c>
      <c r="E227" s="1">
        <v>0.78792910000000005</v>
      </c>
      <c r="F227" s="1">
        <v>0.43811519999999998</v>
      </c>
      <c r="G227" s="1">
        <v>0.10120560000000001</v>
      </c>
    </row>
    <row r="228" spans="1:7" x14ac:dyDescent="0.35">
      <c r="A228" t="s">
        <v>273</v>
      </c>
      <c r="B228" t="s">
        <v>41</v>
      </c>
      <c r="C228" t="s">
        <v>143</v>
      </c>
      <c r="D228" s="1">
        <v>0.84205470000000004</v>
      </c>
      <c r="E228" s="1">
        <v>0.81283399999999995</v>
      </c>
      <c r="F228" s="1">
        <v>0.47445120000000002</v>
      </c>
      <c r="G228" s="1">
        <v>0.125918</v>
      </c>
    </row>
    <row r="229" spans="1:7" x14ac:dyDescent="0.35">
      <c r="A229" t="s">
        <v>274</v>
      </c>
      <c r="B229" t="s">
        <v>41</v>
      </c>
      <c r="C229" t="s">
        <v>143</v>
      </c>
      <c r="D229" s="1">
        <v>0.85910059999999999</v>
      </c>
      <c r="E229" s="1">
        <v>0.82964479999999996</v>
      </c>
      <c r="F229" s="1">
        <v>0.50433170000000005</v>
      </c>
      <c r="G229" s="1">
        <v>0.14534929999999999</v>
      </c>
    </row>
    <row r="230" spans="1:7" x14ac:dyDescent="0.35">
      <c r="A230" t="s">
        <v>275</v>
      </c>
      <c r="B230" t="s">
        <v>41</v>
      </c>
      <c r="C230" t="s">
        <v>143</v>
      </c>
      <c r="D230" s="1">
        <v>0.88130949999999997</v>
      </c>
      <c r="E230" s="1">
        <v>0.85097590000000001</v>
      </c>
      <c r="F230" s="1">
        <v>0.51228249999999997</v>
      </c>
      <c r="G230" s="1">
        <v>0.1433516</v>
      </c>
    </row>
    <row r="231" spans="1:7" x14ac:dyDescent="0.35">
      <c r="A231" t="s">
        <v>276</v>
      </c>
      <c r="B231" t="s">
        <v>41</v>
      </c>
      <c r="C231" t="s">
        <v>132</v>
      </c>
      <c r="D231" s="1">
        <v>0.75419270000000005</v>
      </c>
      <c r="E231" s="1">
        <v>0.71591340000000003</v>
      </c>
      <c r="F231" s="1">
        <v>0.3491455</v>
      </c>
      <c r="G231" s="1">
        <v>3.5883499999999999E-2</v>
      </c>
    </row>
    <row r="232" spans="1:7" x14ac:dyDescent="0.35">
      <c r="A232" t="s">
        <v>277</v>
      </c>
      <c r="B232" t="s">
        <v>41</v>
      </c>
      <c r="C232" t="s">
        <v>143</v>
      </c>
      <c r="D232" s="1">
        <v>0.87667600000000001</v>
      </c>
      <c r="E232" s="1">
        <v>0.85075619999999996</v>
      </c>
      <c r="F232" s="1">
        <v>0.58715309999999998</v>
      </c>
      <c r="G232" s="1">
        <v>0.20112250000000001</v>
      </c>
    </row>
    <row r="233" spans="1:7" x14ac:dyDescent="0.35">
      <c r="A233" t="s">
        <v>278</v>
      </c>
      <c r="B233" t="s">
        <v>41</v>
      </c>
      <c r="C233" t="s">
        <v>143</v>
      </c>
      <c r="D233" s="1">
        <v>0.8837351</v>
      </c>
      <c r="E233" s="1">
        <v>0.8600141</v>
      </c>
      <c r="F233" s="1">
        <v>0.62774070000000004</v>
      </c>
      <c r="G233" s="1">
        <v>0.24515960000000001</v>
      </c>
    </row>
    <row r="234" spans="1:7" x14ac:dyDescent="0.35">
      <c r="A234" t="s">
        <v>279</v>
      </c>
      <c r="B234" t="s">
        <v>41</v>
      </c>
      <c r="C234" t="s">
        <v>143</v>
      </c>
      <c r="D234" s="1">
        <v>0.57394990000000001</v>
      </c>
      <c r="E234" s="1">
        <v>0.55559480000000006</v>
      </c>
      <c r="F234" s="1">
        <v>0.33180369999999998</v>
      </c>
      <c r="G234" s="1">
        <v>9.2481499999999994E-2</v>
      </c>
    </row>
    <row r="235" spans="1:7" x14ac:dyDescent="0.35">
      <c r="A235" t="s">
        <v>280</v>
      </c>
      <c r="B235" t="s">
        <v>41</v>
      </c>
      <c r="C235" t="s">
        <v>143</v>
      </c>
      <c r="D235" s="1">
        <v>0.82617839999999998</v>
      </c>
      <c r="E235" s="1">
        <v>0.79896029999999996</v>
      </c>
      <c r="F235" s="1">
        <v>0.50002919999999995</v>
      </c>
      <c r="G235" s="1">
        <v>0.12715380000000001</v>
      </c>
    </row>
    <row r="236" spans="1:7" x14ac:dyDescent="0.35">
      <c r="A236" t="s">
        <v>281</v>
      </c>
      <c r="B236" t="s">
        <v>41</v>
      </c>
      <c r="C236" t="s">
        <v>42</v>
      </c>
      <c r="D236" s="1">
        <v>0.87159690000000001</v>
      </c>
      <c r="E236" s="1">
        <v>0.85183240000000005</v>
      </c>
      <c r="F236" s="1">
        <v>0.57859950000000004</v>
      </c>
      <c r="G236" s="1">
        <v>0.19725129999999999</v>
      </c>
    </row>
    <row r="237" spans="1:7" x14ac:dyDescent="0.35">
      <c r="A237" t="s">
        <v>282</v>
      </c>
      <c r="B237" t="s">
        <v>41</v>
      </c>
      <c r="C237" t="s">
        <v>132</v>
      </c>
      <c r="D237" s="1">
        <v>0.82475560000000003</v>
      </c>
      <c r="E237" s="1">
        <v>0.79813080000000003</v>
      </c>
      <c r="F237" s="1">
        <v>0.54633220000000005</v>
      </c>
      <c r="G237" s="1">
        <v>0.21570439999999999</v>
      </c>
    </row>
    <row r="238" spans="1:7" x14ac:dyDescent="0.35">
      <c r="A238" t="s">
        <v>283</v>
      </c>
      <c r="B238" t="s">
        <v>41</v>
      </c>
      <c r="C238" t="s">
        <v>132</v>
      </c>
      <c r="D238" s="1">
        <v>0.7713565</v>
      </c>
      <c r="E238" s="1">
        <v>0.74111309999999997</v>
      </c>
      <c r="F238" s="1">
        <v>0.43226249999999999</v>
      </c>
      <c r="G238" s="1">
        <v>9.1371900000000006E-2</v>
      </c>
    </row>
    <row r="239" spans="1:7" x14ac:dyDescent="0.35">
      <c r="A239" t="s">
        <v>284</v>
      </c>
      <c r="B239" t="s">
        <v>41</v>
      </c>
      <c r="C239" t="s">
        <v>42</v>
      </c>
      <c r="D239" s="1">
        <v>0.84340809999999999</v>
      </c>
      <c r="E239" s="1">
        <v>0.82020110000000002</v>
      </c>
      <c r="F239" s="1">
        <v>0.54740860000000002</v>
      </c>
      <c r="G239" s="1">
        <v>0.16902420000000001</v>
      </c>
    </row>
    <row r="240" spans="1:7" x14ac:dyDescent="0.35">
      <c r="A240" t="s">
        <v>285</v>
      </c>
      <c r="B240" t="s">
        <v>41</v>
      </c>
      <c r="C240" t="s">
        <v>132</v>
      </c>
      <c r="D240" s="1">
        <v>0.75443760000000004</v>
      </c>
      <c r="E240" s="1">
        <v>0.72855639999999999</v>
      </c>
      <c r="F240" s="1">
        <v>0.4123925</v>
      </c>
      <c r="G240" s="1">
        <v>0.13789969999999999</v>
      </c>
    </row>
    <row r="241" spans="1:7" x14ac:dyDescent="0.35">
      <c r="A241" t="s">
        <v>286</v>
      </c>
      <c r="B241" t="s">
        <v>41</v>
      </c>
      <c r="C241" t="s">
        <v>132</v>
      </c>
      <c r="D241" s="1">
        <v>0.75454149999999998</v>
      </c>
      <c r="E241" s="1">
        <v>0.72742150000000005</v>
      </c>
      <c r="F241" s="1">
        <v>0.40143489999999998</v>
      </c>
      <c r="G241" s="1">
        <v>0.1106041</v>
      </c>
    </row>
    <row r="242" spans="1:7" x14ac:dyDescent="0.35">
      <c r="A242" t="s">
        <v>287</v>
      </c>
      <c r="B242" t="s">
        <v>41</v>
      </c>
      <c r="C242" t="s">
        <v>143</v>
      </c>
      <c r="D242" s="1">
        <v>0.85137099999999999</v>
      </c>
      <c r="E242" s="1">
        <v>0.81684939999999995</v>
      </c>
      <c r="F242" s="1">
        <v>0.44406960000000001</v>
      </c>
      <c r="G242" s="1">
        <v>8.3052200000000007E-2</v>
      </c>
    </row>
    <row r="243" spans="1:7" x14ac:dyDescent="0.35">
      <c r="A243" t="s">
        <v>288</v>
      </c>
      <c r="B243" t="s">
        <v>41</v>
      </c>
      <c r="C243" t="s">
        <v>132</v>
      </c>
      <c r="D243" s="1">
        <v>0.69589040000000002</v>
      </c>
      <c r="E243" s="1">
        <v>0.66906180000000004</v>
      </c>
      <c r="F243" s="1">
        <v>0.34329280000000001</v>
      </c>
      <c r="G243" s="1">
        <v>8.3018900000000007E-2</v>
      </c>
    </row>
    <row r="244" spans="1:7" x14ac:dyDescent="0.35">
      <c r="A244" t="s">
        <v>289</v>
      </c>
      <c r="B244" t="s">
        <v>41</v>
      </c>
      <c r="C244" t="s">
        <v>132</v>
      </c>
      <c r="D244" s="1">
        <v>0.79258280000000003</v>
      </c>
      <c r="E244" s="1">
        <v>0.7678585</v>
      </c>
      <c r="F244" s="1">
        <v>0.43626090000000001</v>
      </c>
      <c r="G244" s="1">
        <v>0.1152318</v>
      </c>
    </row>
    <row r="245" spans="1:7" x14ac:dyDescent="0.35">
      <c r="A245" t="s">
        <v>290</v>
      </c>
      <c r="B245" t="s">
        <v>41</v>
      </c>
      <c r="C245" t="s">
        <v>132</v>
      </c>
      <c r="D245" s="1">
        <v>0.84032530000000005</v>
      </c>
      <c r="E245" s="1">
        <v>0.81694339999999999</v>
      </c>
      <c r="F245" s="1">
        <v>0.57536430000000005</v>
      </c>
      <c r="G245" s="1">
        <v>0.24622160000000001</v>
      </c>
    </row>
    <row r="246" spans="1:7" x14ac:dyDescent="0.35">
      <c r="A246" t="s">
        <v>291</v>
      </c>
      <c r="B246" t="s">
        <v>41</v>
      </c>
      <c r="C246" t="s">
        <v>132</v>
      </c>
      <c r="D246" s="1">
        <v>0.8007396</v>
      </c>
      <c r="E246" s="1">
        <v>0.77493210000000001</v>
      </c>
      <c r="F246" s="1">
        <v>0.53322320000000001</v>
      </c>
      <c r="G246" s="1">
        <v>0.23222789999999999</v>
      </c>
    </row>
    <row r="247" spans="1:7" x14ac:dyDescent="0.35">
      <c r="A247" t="s">
        <v>292</v>
      </c>
      <c r="B247" t="s">
        <v>57</v>
      </c>
      <c r="C247" t="s">
        <v>42</v>
      </c>
      <c r="D247" s="1">
        <v>0.88933799999999996</v>
      </c>
      <c r="E247" s="1">
        <v>0.85727909999999996</v>
      </c>
      <c r="F247" s="1">
        <v>0.47204309999999999</v>
      </c>
      <c r="G247" s="1">
        <v>9.1741600000000006E-2</v>
      </c>
    </row>
    <row r="248" spans="1:7" x14ac:dyDescent="0.35">
      <c r="A248" t="s">
        <v>293</v>
      </c>
      <c r="B248" t="s">
        <v>68</v>
      </c>
      <c r="C248" t="s">
        <v>132</v>
      </c>
      <c r="D248" s="1">
        <v>0.92994949999999998</v>
      </c>
      <c r="E248" s="1">
        <v>0.90066860000000004</v>
      </c>
      <c r="F248" s="1">
        <v>0.58414520000000003</v>
      </c>
      <c r="G248" s="1">
        <v>0.16348750000000001</v>
      </c>
    </row>
    <row r="249" spans="1:7" x14ac:dyDescent="0.35">
      <c r="A249" t="s">
        <v>294</v>
      </c>
      <c r="B249" t="s">
        <v>70</v>
      </c>
      <c r="C249" t="s">
        <v>132</v>
      </c>
      <c r="D249" s="1">
        <v>0.87393829999999995</v>
      </c>
      <c r="E249" s="1">
        <v>0.83890620000000005</v>
      </c>
      <c r="F249" s="1">
        <v>0.49432359999999997</v>
      </c>
      <c r="G249" s="1">
        <v>0.12997719999999999</v>
      </c>
    </row>
    <row r="250" spans="1:7" x14ac:dyDescent="0.35">
      <c r="A250" t="s">
        <v>295</v>
      </c>
      <c r="B250" t="s">
        <v>70</v>
      </c>
      <c r="C250" t="s">
        <v>42</v>
      </c>
      <c r="D250" s="1">
        <v>1</v>
      </c>
      <c r="E250" s="1">
        <v>0.97999130000000001</v>
      </c>
      <c r="F250" s="1">
        <v>0.48836429999999997</v>
      </c>
      <c r="G250" s="1">
        <v>9.0621599999999997E-2</v>
      </c>
    </row>
    <row r="251" spans="1:7" x14ac:dyDescent="0.35">
      <c r="A251" t="s">
        <v>296</v>
      </c>
      <c r="B251" t="s">
        <v>68</v>
      </c>
      <c r="C251" t="s">
        <v>42</v>
      </c>
      <c r="D251" s="1">
        <v>0.95501570000000002</v>
      </c>
      <c r="E251" s="1">
        <v>0.92003259999999998</v>
      </c>
      <c r="F251" s="1">
        <v>0.53676440000000003</v>
      </c>
      <c r="G251" s="1">
        <v>0.1096708</v>
      </c>
    </row>
    <row r="252" spans="1:7" x14ac:dyDescent="0.35">
      <c r="A252" t="s">
        <v>297</v>
      </c>
      <c r="B252" t="s">
        <v>70</v>
      </c>
      <c r="C252" t="s">
        <v>42</v>
      </c>
      <c r="D252" s="1">
        <v>0.88604300000000003</v>
      </c>
      <c r="E252" s="1">
        <v>0.84816579999999997</v>
      </c>
      <c r="F252" s="1">
        <v>0.43740499999999999</v>
      </c>
      <c r="G252" s="1">
        <v>8.6525900000000003E-2</v>
      </c>
    </row>
    <row r="253" spans="1:7" x14ac:dyDescent="0.35">
      <c r="A253" t="s">
        <v>298</v>
      </c>
      <c r="B253" t="s">
        <v>70</v>
      </c>
      <c r="C253" t="s">
        <v>42</v>
      </c>
      <c r="D253" s="1">
        <v>0.89157070000000005</v>
      </c>
      <c r="E253" s="1">
        <v>0.85624160000000005</v>
      </c>
      <c r="F253" s="1">
        <v>0.48614109999999999</v>
      </c>
      <c r="G253" s="1">
        <v>9.6686900000000006E-2</v>
      </c>
    </row>
    <row r="254" spans="1:7" x14ac:dyDescent="0.35">
      <c r="A254" t="s">
        <v>299</v>
      </c>
      <c r="B254" t="s">
        <v>70</v>
      </c>
      <c r="C254" t="s">
        <v>132</v>
      </c>
      <c r="D254" s="1">
        <v>0.906837</v>
      </c>
      <c r="E254" s="1">
        <v>0.8642107</v>
      </c>
      <c r="F254" s="1">
        <v>0.5141715</v>
      </c>
      <c r="G254" s="1">
        <v>0.1073904</v>
      </c>
    </row>
    <row r="255" spans="1:7" x14ac:dyDescent="0.35">
      <c r="A255" t="s">
        <v>300</v>
      </c>
      <c r="B255" t="s">
        <v>68</v>
      </c>
      <c r="C255" t="s">
        <v>42</v>
      </c>
      <c r="D255" s="1">
        <v>0.89677609999999996</v>
      </c>
      <c r="E255" s="1">
        <v>0.86646800000000002</v>
      </c>
      <c r="F255" s="1">
        <v>0.54306940000000004</v>
      </c>
      <c r="G255" s="1">
        <v>0.14994540000000001</v>
      </c>
    </row>
    <row r="256" spans="1:7" x14ac:dyDescent="0.35">
      <c r="A256" t="s">
        <v>301</v>
      </c>
      <c r="B256" t="s">
        <v>68</v>
      </c>
      <c r="C256" t="s">
        <v>42</v>
      </c>
      <c r="D256" s="23">
        <v>0.90851630000000005</v>
      </c>
      <c r="E256" s="23">
        <v>0.8780367</v>
      </c>
      <c r="F256" s="23">
        <v>0.59923800000000005</v>
      </c>
      <c r="G256" s="23">
        <v>0.1801883</v>
      </c>
    </row>
    <row r="257" spans="1:7" x14ac:dyDescent="0.35">
      <c r="A257" t="s">
        <v>302</v>
      </c>
      <c r="B257" t="s">
        <v>68</v>
      </c>
      <c r="C257" t="s">
        <v>132</v>
      </c>
      <c r="D257" s="1">
        <v>0.9390792</v>
      </c>
      <c r="E257" s="1">
        <v>0.90277359999999995</v>
      </c>
      <c r="F257" s="1">
        <v>0.51391450000000005</v>
      </c>
      <c r="G257" s="1">
        <v>0.1067511</v>
      </c>
    </row>
    <row r="258" spans="1:7" x14ac:dyDescent="0.35">
      <c r="A258" t="s">
        <v>303</v>
      </c>
      <c r="B258" t="s">
        <v>68</v>
      </c>
      <c r="C258" t="s">
        <v>132</v>
      </c>
      <c r="D258" s="1">
        <v>0.88105889999999998</v>
      </c>
      <c r="E258" s="1">
        <v>0.84776569999999996</v>
      </c>
      <c r="F258" s="1">
        <v>0.47755979999999998</v>
      </c>
      <c r="G258" s="1">
        <v>0.1115318</v>
      </c>
    </row>
    <row r="259" spans="1:7" x14ac:dyDescent="0.35">
      <c r="A259" t="s">
        <v>304</v>
      </c>
      <c r="B259" t="s">
        <v>68</v>
      </c>
      <c r="C259" t="s">
        <v>132</v>
      </c>
      <c r="D259" s="1">
        <v>0.97818669999999996</v>
      </c>
      <c r="E259" s="1">
        <v>0.9456987</v>
      </c>
      <c r="F259" s="1">
        <v>0.61970029999999998</v>
      </c>
      <c r="G259" s="1">
        <v>0.137241</v>
      </c>
    </row>
    <row r="260" spans="1:7" x14ac:dyDescent="0.35">
      <c r="A260" t="s">
        <v>305</v>
      </c>
      <c r="B260" t="s">
        <v>68</v>
      </c>
      <c r="C260" t="s">
        <v>132</v>
      </c>
      <c r="D260" s="1">
        <v>0.91288139999999995</v>
      </c>
      <c r="E260" s="1">
        <v>0.87718090000000004</v>
      </c>
      <c r="F260" s="1">
        <v>0.5398908</v>
      </c>
      <c r="G260" s="1">
        <v>0.14623159999999999</v>
      </c>
    </row>
    <row r="261" spans="1:7" x14ac:dyDescent="0.35">
      <c r="A261" t="s">
        <v>306</v>
      </c>
      <c r="B261" t="s">
        <v>68</v>
      </c>
      <c r="C261" t="s">
        <v>42</v>
      </c>
      <c r="D261" s="1">
        <v>0.96615329999999999</v>
      </c>
      <c r="E261" s="1">
        <v>0.93166510000000002</v>
      </c>
      <c r="F261" s="1">
        <v>0.63586779999999998</v>
      </c>
      <c r="G261" s="1">
        <v>0.1407804</v>
      </c>
    </row>
    <row r="262" spans="1:7" x14ac:dyDescent="0.35">
      <c r="A262" t="s">
        <v>307</v>
      </c>
      <c r="B262" t="s">
        <v>68</v>
      </c>
      <c r="C262" t="s">
        <v>42</v>
      </c>
      <c r="D262" s="1">
        <v>0.93528089999999997</v>
      </c>
      <c r="E262" s="1">
        <v>0.90312680000000001</v>
      </c>
      <c r="F262" s="1">
        <v>0.59198640000000002</v>
      </c>
      <c r="G262" s="1">
        <v>0.1601003</v>
      </c>
    </row>
    <row r="263" spans="1:7" x14ac:dyDescent="0.35">
      <c r="A263" t="s">
        <v>308</v>
      </c>
      <c r="B263" t="s">
        <v>41</v>
      </c>
      <c r="C263" t="s">
        <v>42</v>
      </c>
      <c r="D263" s="1">
        <v>0.9234694</v>
      </c>
      <c r="E263" s="1">
        <v>0.89580070000000001</v>
      </c>
      <c r="F263" s="1">
        <v>0.47285450000000001</v>
      </c>
      <c r="G263" s="1">
        <v>6.5476199999999998E-2</v>
      </c>
    </row>
    <row r="264" spans="1:7" x14ac:dyDescent="0.35">
      <c r="A264" t="s">
        <v>309</v>
      </c>
      <c r="B264" t="s">
        <v>41</v>
      </c>
      <c r="C264" t="s">
        <v>132</v>
      </c>
      <c r="D264" s="1">
        <v>0.90588579999999996</v>
      </c>
      <c r="E264" s="1">
        <v>0.87584220000000002</v>
      </c>
      <c r="F264" s="1">
        <v>0.5911691</v>
      </c>
      <c r="G264" s="1">
        <v>0.18572820000000001</v>
      </c>
    </row>
    <row r="265" spans="1:7" x14ac:dyDescent="0.35">
      <c r="A265" t="s">
        <v>310</v>
      </c>
      <c r="B265" t="s">
        <v>41</v>
      </c>
      <c r="C265" t="s">
        <v>132</v>
      </c>
      <c r="D265" s="1">
        <v>0.91045330000000002</v>
      </c>
      <c r="E265" s="1">
        <v>0.87178359999999999</v>
      </c>
      <c r="F265" s="1">
        <v>0.53532939999999996</v>
      </c>
      <c r="G265" s="1">
        <v>0.12584319999999999</v>
      </c>
    </row>
    <row r="266" spans="1:7" x14ac:dyDescent="0.35">
      <c r="A266" t="s">
        <v>311</v>
      </c>
      <c r="B266" t="s">
        <v>41</v>
      </c>
      <c r="C266" t="s">
        <v>132</v>
      </c>
      <c r="D266" s="1">
        <v>0.96440990000000004</v>
      </c>
      <c r="E266" s="1">
        <v>0.93262149999999999</v>
      </c>
      <c r="F266" s="1">
        <v>0.62945879999999998</v>
      </c>
      <c r="G266" s="1">
        <v>0.191054</v>
      </c>
    </row>
    <row r="267" spans="1:7" x14ac:dyDescent="0.35">
      <c r="A267" t="s">
        <v>312</v>
      </c>
      <c r="B267" t="s">
        <v>41</v>
      </c>
      <c r="C267" t="s">
        <v>132</v>
      </c>
      <c r="D267" s="1">
        <v>0.85775319999999999</v>
      </c>
      <c r="E267" s="1">
        <v>0.83128089999999999</v>
      </c>
      <c r="F267" s="1">
        <v>0.57334339999999995</v>
      </c>
      <c r="G267" s="1">
        <v>0.18673029999999999</v>
      </c>
    </row>
    <row r="268" spans="1:7" x14ac:dyDescent="0.35">
      <c r="A268" t="s">
        <v>313</v>
      </c>
      <c r="B268" t="s">
        <v>41</v>
      </c>
      <c r="C268" t="s">
        <v>132</v>
      </c>
      <c r="D268" s="1">
        <v>0.95839180000000002</v>
      </c>
      <c r="E268" s="1">
        <v>0.92567969999999999</v>
      </c>
      <c r="F268" s="1">
        <v>0.62802389999999997</v>
      </c>
      <c r="G268" s="1">
        <v>0.1663077</v>
      </c>
    </row>
    <row r="269" spans="1:7" x14ac:dyDescent="0.35">
      <c r="A269" t="s">
        <v>314</v>
      </c>
      <c r="B269" t="s">
        <v>41</v>
      </c>
      <c r="C269" t="s">
        <v>132</v>
      </c>
      <c r="D269" s="1">
        <v>0.90141640000000001</v>
      </c>
      <c r="E269" s="1">
        <v>0.8657224</v>
      </c>
      <c r="F269" s="1">
        <v>0.59752289999999997</v>
      </c>
      <c r="G269" s="1">
        <v>0.15860070000000001</v>
      </c>
    </row>
    <row r="270" spans="1:7" x14ac:dyDescent="0.35">
      <c r="A270" t="s">
        <v>315</v>
      </c>
      <c r="B270" t="s">
        <v>41</v>
      </c>
      <c r="C270" t="s">
        <v>132</v>
      </c>
      <c r="D270" s="1">
        <v>0.85008030000000001</v>
      </c>
      <c r="E270" s="1">
        <v>0.82251879999999999</v>
      </c>
      <c r="F270" s="1">
        <v>0.60202690000000003</v>
      </c>
      <c r="G270" s="1">
        <v>0.20442469999999999</v>
      </c>
    </row>
    <row r="271" spans="1:7" x14ac:dyDescent="0.35">
      <c r="A271" t="s">
        <v>316</v>
      </c>
      <c r="B271" t="s">
        <v>41</v>
      </c>
      <c r="C271" t="s">
        <v>132</v>
      </c>
      <c r="D271" s="1">
        <v>0.86734219999999995</v>
      </c>
      <c r="E271" s="1">
        <v>0.83434909999999995</v>
      </c>
      <c r="F271" s="1">
        <v>0.50123600000000001</v>
      </c>
      <c r="G271" s="1">
        <v>0.1166508</v>
      </c>
    </row>
    <row r="272" spans="1:7" x14ac:dyDescent="0.35">
      <c r="A272" t="s">
        <v>317</v>
      </c>
      <c r="B272" t="s">
        <v>57</v>
      </c>
      <c r="C272" t="s">
        <v>132</v>
      </c>
      <c r="D272" s="1">
        <v>0.84788390000000002</v>
      </c>
      <c r="E272" s="1">
        <v>0.81594009999999995</v>
      </c>
      <c r="F272" s="1">
        <v>0.4873381</v>
      </c>
      <c r="G272" s="1">
        <v>0.13107079999999999</v>
      </c>
    </row>
    <row r="273" spans="1:7" x14ac:dyDescent="0.35">
      <c r="A273" t="s">
        <v>318</v>
      </c>
      <c r="B273" t="s">
        <v>41</v>
      </c>
      <c r="C273" t="s">
        <v>132</v>
      </c>
      <c r="D273" s="1">
        <v>0.86756520000000004</v>
      </c>
      <c r="E273" s="1">
        <v>0.8393642</v>
      </c>
      <c r="F273" s="1">
        <v>0.60687080000000004</v>
      </c>
      <c r="G273" s="1">
        <v>0.22143280000000001</v>
      </c>
    </row>
    <row r="274" spans="1:7" x14ac:dyDescent="0.35">
      <c r="A274" t="s">
        <v>319</v>
      </c>
      <c r="B274" t="s">
        <v>68</v>
      </c>
      <c r="C274" t="s">
        <v>132</v>
      </c>
      <c r="D274" s="1">
        <v>0.87609769999999998</v>
      </c>
      <c r="E274" s="1">
        <v>0.83897259999999996</v>
      </c>
      <c r="F274" s="1">
        <v>0.50919899999999996</v>
      </c>
      <c r="G274" s="1">
        <v>0.14784259999999999</v>
      </c>
    </row>
    <row r="275" spans="1:7" x14ac:dyDescent="0.35">
      <c r="A275" t="s">
        <v>320</v>
      </c>
      <c r="B275" t="s">
        <v>41</v>
      </c>
      <c r="C275" t="s">
        <v>132</v>
      </c>
      <c r="D275" s="1">
        <v>0.88138030000000001</v>
      </c>
      <c r="E275" s="1">
        <v>0.84918349999999998</v>
      </c>
      <c r="F275" s="1">
        <v>0.53907780000000005</v>
      </c>
      <c r="G275" s="1">
        <v>0.12793979999999999</v>
      </c>
    </row>
    <row r="276" spans="1:7" x14ac:dyDescent="0.35">
      <c r="A276" t="s">
        <v>321</v>
      </c>
      <c r="B276" t="s">
        <v>70</v>
      </c>
      <c r="C276" t="s">
        <v>132</v>
      </c>
      <c r="D276" s="1">
        <v>1</v>
      </c>
      <c r="E276" s="1">
        <v>1</v>
      </c>
      <c r="F276" s="1">
        <v>0.52980780000000005</v>
      </c>
      <c r="G276" s="1">
        <v>7.2441400000000003E-2</v>
      </c>
    </row>
    <row r="277" spans="1:7" x14ac:dyDescent="0.35">
      <c r="A277" t="s">
        <v>322</v>
      </c>
      <c r="B277" t="s">
        <v>41</v>
      </c>
      <c r="C277" t="s">
        <v>132</v>
      </c>
      <c r="D277" s="1">
        <v>0.91339060000000005</v>
      </c>
      <c r="E277" s="1">
        <v>0.87199009999999999</v>
      </c>
      <c r="F277" s="1">
        <v>0.47407860000000002</v>
      </c>
      <c r="G277" s="1">
        <v>7.5307100000000002E-2</v>
      </c>
    </row>
    <row r="278" spans="1:7" x14ac:dyDescent="0.35">
      <c r="A278" t="s">
        <v>323</v>
      </c>
      <c r="B278" t="s">
        <v>70</v>
      </c>
      <c r="C278" t="s">
        <v>132</v>
      </c>
      <c r="D278" s="1">
        <v>0.90387620000000002</v>
      </c>
      <c r="E278" s="1">
        <v>0.85933099999999996</v>
      </c>
      <c r="F278" s="1">
        <v>0.4458164</v>
      </c>
      <c r="G278" s="1">
        <v>6.4811900000000006E-2</v>
      </c>
    </row>
    <row r="279" spans="1:7" x14ac:dyDescent="0.35">
      <c r="A279" t="s">
        <v>324</v>
      </c>
      <c r="B279" t="s">
        <v>70</v>
      </c>
      <c r="C279" t="s">
        <v>132</v>
      </c>
      <c r="D279" s="1">
        <v>0.88666800000000001</v>
      </c>
      <c r="E279" s="1">
        <v>0.84685529999999998</v>
      </c>
      <c r="F279" s="1">
        <v>0.44978629999999997</v>
      </c>
      <c r="G279" s="1">
        <v>7.1809499999999998E-2</v>
      </c>
    </row>
    <row r="280" spans="1:7" x14ac:dyDescent="0.35">
      <c r="A280" t="s">
        <v>325</v>
      </c>
      <c r="B280" t="s">
        <v>70</v>
      </c>
      <c r="C280" t="s">
        <v>132</v>
      </c>
      <c r="D280" s="1">
        <v>0.87167119999999998</v>
      </c>
      <c r="E280" s="1">
        <v>0.82480929999999997</v>
      </c>
      <c r="F280" s="1">
        <v>0.38744770000000001</v>
      </c>
      <c r="G280" s="1">
        <v>5.5303999999999999E-2</v>
      </c>
    </row>
    <row r="281" spans="1:7" x14ac:dyDescent="0.35">
      <c r="A281" t="s">
        <v>326</v>
      </c>
      <c r="B281" t="s">
        <v>57</v>
      </c>
      <c r="C281" t="s">
        <v>132</v>
      </c>
      <c r="D281" s="1">
        <v>0.86177389999999998</v>
      </c>
      <c r="E281" s="1">
        <v>0.83019129999999997</v>
      </c>
      <c r="F281" s="1">
        <v>0.52194779999999996</v>
      </c>
      <c r="G281" s="1">
        <v>0.1541565</v>
      </c>
    </row>
    <row r="282" spans="1:7" x14ac:dyDescent="0.35">
      <c r="A282" t="s">
        <v>327</v>
      </c>
      <c r="B282" t="s">
        <v>57</v>
      </c>
      <c r="C282" t="s">
        <v>328</v>
      </c>
      <c r="D282" s="1">
        <v>0.8345861</v>
      </c>
      <c r="E282" s="1">
        <v>0.8009771</v>
      </c>
      <c r="F282" s="1">
        <v>0.50848280000000001</v>
      </c>
      <c r="G282" s="1">
        <v>0.1436701</v>
      </c>
    </row>
    <row r="283" spans="1:7" x14ac:dyDescent="0.35">
      <c r="A283" t="s">
        <v>329</v>
      </c>
      <c r="B283" t="s">
        <v>41</v>
      </c>
      <c r="C283" t="s">
        <v>328</v>
      </c>
      <c r="D283" s="1">
        <v>0.84904480000000004</v>
      </c>
      <c r="E283" s="1">
        <v>0.80817090000000003</v>
      </c>
      <c r="F283" s="1">
        <v>0.53330069999999996</v>
      </c>
      <c r="G283" s="1">
        <v>0.1441364</v>
      </c>
    </row>
    <row r="284" spans="1:7" x14ac:dyDescent="0.35">
      <c r="A284" t="s">
        <v>330</v>
      </c>
      <c r="B284" t="s">
        <v>41</v>
      </c>
      <c r="C284" t="s">
        <v>42</v>
      </c>
      <c r="D284" s="1">
        <v>0.8674191</v>
      </c>
      <c r="E284" s="1">
        <v>0.83886380000000005</v>
      </c>
      <c r="F284" s="1">
        <v>0.62513169999999996</v>
      </c>
      <c r="G284" s="1">
        <v>0.19864560000000001</v>
      </c>
    </row>
    <row r="285" spans="1:7" x14ac:dyDescent="0.35">
      <c r="A285" t="s">
        <v>331</v>
      </c>
      <c r="B285" t="s">
        <v>41</v>
      </c>
      <c r="C285" t="s">
        <v>132</v>
      </c>
      <c r="D285" s="1">
        <v>0.88882320000000004</v>
      </c>
      <c r="E285" s="1">
        <v>0.86382689999999995</v>
      </c>
      <c r="F285" s="1">
        <v>0.65498199999999995</v>
      </c>
      <c r="G285" s="1">
        <v>0.23679929999999999</v>
      </c>
    </row>
    <row r="286" spans="1:7" x14ac:dyDescent="0.35">
      <c r="A286" t="s">
        <v>332</v>
      </c>
      <c r="B286" t="s">
        <v>68</v>
      </c>
      <c r="C286" t="s">
        <v>328</v>
      </c>
      <c r="D286" s="1">
        <v>0.85611329999999997</v>
      </c>
      <c r="E286" s="1">
        <v>0.79825190000000001</v>
      </c>
      <c r="F286" s="1">
        <v>0.37088529999999997</v>
      </c>
      <c r="G286" s="1">
        <v>7.9482700000000003E-2</v>
      </c>
    </row>
    <row r="287" spans="1:7" x14ac:dyDescent="0.35">
      <c r="A287" t="s">
        <v>333</v>
      </c>
      <c r="B287" t="s">
        <v>41</v>
      </c>
      <c r="C287" t="s">
        <v>328</v>
      </c>
      <c r="D287" s="1">
        <v>0.86407339999999999</v>
      </c>
      <c r="E287" s="1">
        <v>0.83105870000000004</v>
      </c>
      <c r="F287" s="1">
        <v>0.57307439999999998</v>
      </c>
      <c r="G287" s="1">
        <v>0.1688308</v>
      </c>
    </row>
    <row r="288" spans="1:7" x14ac:dyDescent="0.35">
      <c r="A288" t="s">
        <v>334</v>
      </c>
      <c r="B288" t="s">
        <v>41</v>
      </c>
      <c r="C288" t="s">
        <v>328</v>
      </c>
      <c r="D288" s="1">
        <v>0.86564450000000004</v>
      </c>
      <c r="E288" s="1">
        <v>0.83682900000000005</v>
      </c>
      <c r="F288" s="1">
        <v>0.60745249999999995</v>
      </c>
      <c r="G288" s="1">
        <v>0.20158100000000001</v>
      </c>
    </row>
    <row r="289" spans="1:7" x14ac:dyDescent="0.35">
      <c r="A289" t="s">
        <v>335</v>
      </c>
      <c r="B289" t="s">
        <v>41</v>
      </c>
      <c r="C289" t="s">
        <v>328</v>
      </c>
      <c r="D289" s="1">
        <v>0.85135139999999998</v>
      </c>
      <c r="E289" s="1">
        <v>0.82012739999999995</v>
      </c>
      <c r="F289" s="1">
        <v>0.59140970000000004</v>
      </c>
      <c r="G289" s="1">
        <v>0.17234189999999999</v>
      </c>
    </row>
    <row r="290" spans="1:7" x14ac:dyDescent="0.35">
      <c r="A290" t="s">
        <v>336</v>
      </c>
      <c r="B290" t="s">
        <v>41</v>
      </c>
      <c r="C290" t="s">
        <v>328</v>
      </c>
      <c r="D290" s="1">
        <v>0.89783520000000006</v>
      </c>
      <c r="E290" s="1">
        <v>0.86773699999999998</v>
      </c>
      <c r="F290" s="1">
        <v>0.6259053</v>
      </c>
      <c r="G290" s="1">
        <v>0.1603493</v>
      </c>
    </row>
    <row r="291" spans="1:7" x14ac:dyDescent="0.35">
      <c r="A291" t="s">
        <v>337</v>
      </c>
      <c r="B291" t="s">
        <v>41</v>
      </c>
      <c r="C291" t="s">
        <v>328</v>
      </c>
      <c r="D291" s="1">
        <v>0.92346090000000003</v>
      </c>
      <c r="E291" s="1">
        <v>0.8950515</v>
      </c>
      <c r="F291" s="1">
        <v>0.67208979999999996</v>
      </c>
      <c r="G291" s="1">
        <v>0.24212729999999999</v>
      </c>
    </row>
    <row r="292" spans="1:7" x14ac:dyDescent="0.35">
      <c r="A292" t="s">
        <v>338</v>
      </c>
      <c r="B292" t="s">
        <v>41</v>
      </c>
      <c r="C292" t="s">
        <v>132</v>
      </c>
      <c r="D292" s="1">
        <v>0.90274580000000004</v>
      </c>
      <c r="E292" s="1">
        <v>0.86791160000000001</v>
      </c>
      <c r="F292" s="1">
        <v>0.60305280000000006</v>
      </c>
      <c r="G292" s="1">
        <v>0.17472499999999999</v>
      </c>
    </row>
    <row r="293" spans="1:7" x14ac:dyDescent="0.35">
      <c r="A293" t="s">
        <v>339</v>
      </c>
      <c r="B293" t="s">
        <v>41</v>
      </c>
      <c r="C293" t="s">
        <v>132</v>
      </c>
      <c r="D293" s="1">
        <v>0.90749469999999999</v>
      </c>
      <c r="E293" s="1">
        <v>0.87668670000000004</v>
      </c>
      <c r="F293" s="1">
        <v>0.64200939999999995</v>
      </c>
      <c r="G293" s="1">
        <v>0.2106162</v>
      </c>
    </row>
    <row r="294" spans="1:7" x14ac:dyDescent="0.35">
      <c r="A294" t="s">
        <v>340</v>
      </c>
      <c r="B294" t="s">
        <v>41</v>
      </c>
      <c r="C294" t="s">
        <v>328</v>
      </c>
      <c r="D294" s="1">
        <v>0.88074560000000002</v>
      </c>
      <c r="E294" s="1">
        <v>0.85381079999999998</v>
      </c>
      <c r="F294" s="1">
        <v>0.61839230000000001</v>
      </c>
      <c r="G294" s="1">
        <v>0.1903321</v>
      </c>
    </row>
    <row r="295" spans="1:7" x14ac:dyDescent="0.35">
      <c r="A295" t="s">
        <v>341</v>
      </c>
      <c r="B295" t="s">
        <v>41</v>
      </c>
      <c r="C295" t="s">
        <v>132</v>
      </c>
      <c r="D295" s="1">
        <v>0.87764640000000005</v>
      </c>
      <c r="E295" s="1">
        <v>0.85445879999999996</v>
      </c>
      <c r="F295" s="1">
        <v>0.65438549999999995</v>
      </c>
      <c r="G295" s="1">
        <v>0.26991110000000001</v>
      </c>
    </row>
    <row r="296" spans="1:7" x14ac:dyDescent="0.35">
      <c r="A296" t="s">
        <v>342</v>
      </c>
      <c r="B296" t="s">
        <v>41</v>
      </c>
      <c r="C296" t="s">
        <v>42</v>
      </c>
      <c r="D296" s="1">
        <v>0.86896439999999997</v>
      </c>
      <c r="E296" s="1">
        <v>0.84562440000000005</v>
      </c>
      <c r="F296" s="1">
        <v>0.65067540000000001</v>
      </c>
      <c r="G296" s="1">
        <v>0.26869530000000003</v>
      </c>
    </row>
    <row r="297" spans="1:7" x14ac:dyDescent="0.35">
      <c r="A297" t="s">
        <v>343</v>
      </c>
      <c r="B297" t="s">
        <v>41</v>
      </c>
      <c r="C297" t="s">
        <v>42</v>
      </c>
      <c r="D297" s="1">
        <v>0.91799129999999995</v>
      </c>
      <c r="E297" s="1">
        <v>0.87467550000000005</v>
      </c>
      <c r="F297" s="1">
        <v>0.64815400000000001</v>
      </c>
      <c r="G297" s="1">
        <v>0.2474827</v>
      </c>
    </row>
    <row r="298" spans="1:7" x14ac:dyDescent="0.35">
      <c r="A298" t="s">
        <v>344</v>
      </c>
      <c r="B298" t="s">
        <v>57</v>
      </c>
      <c r="C298" t="s">
        <v>328</v>
      </c>
      <c r="D298" s="1">
        <v>0.91440829999999995</v>
      </c>
      <c r="E298" s="1">
        <v>0.88012179999999995</v>
      </c>
      <c r="F298" s="1">
        <v>0.5601138</v>
      </c>
      <c r="G298" s="1">
        <v>0.1442831</v>
      </c>
    </row>
    <row r="299" spans="1:7" x14ac:dyDescent="0.35">
      <c r="A299" t="s">
        <v>345</v>
      </c>
      <c r="B299" t="s">
        <v>41</v>
      </c>
      <c r="C299" t="s">
        <v>328</v>
      </c>
      <c r="D299" s="1">
        <v>1</v>
      </c>
      <c r="E299" s="1">
        <v>0.96647879999999997</v>
      </c>
      <c r="F299" s="1">
        <v>0.69981409999999999</v>
      </c>
      <c r="G299" s="1">
        <v>0.18300920000000001</v>
      </c>
    </row>
    <row r="300" spans="1:7" x14ac:dyDescent="0.35">
      <c r="A300" t="s">
        <v>346</v>
      </c>
      <c r="B300" t="s">
        <v>57</v>
      </c>
      <c r="C300" t="s">
        <v>132</v>
      </c>
      <c r="D300" s="23">
        <v>0.90572799999999998</v>
      </c>
      <c r="E300" s="23">
        <v>0.87279359999999995</v>
      </c>
      <c r="F300" s="23">
        <v>0.58550800000000003</v>
      </c>
      <c r="G300" s="23">
        <v>0.15348809999999999</v>
      </c>
    </row>
    <row r="301" spans="1:7" x14ac:dyDescent="0.35">
      <c r="A301" t="s">
        <v>347</v>
      </c>
      <c r="B301" t="s">
        <v>41</v>
      </c>
      <c r="C301" t="s">
        <v>132</v>
      </c>
      <c r="D301" s="1">
        <v>1</v>
      </c>
      <c r="E301" s="1">
        <v>1</v>
      </c>
      <c r="F301" s="1">
        <v>0.74532319999999996</v>
      </c>
      <c r="G301" s="1">
        <v>0.16036639999999999</v>
      </c>
    </row>
    <row r="302" spans="1:7" x14ac:dyDescent="0.35">
      <c r="A302" t="s">
        <v>348</v>
      </c>
      <c r="B302" t="s">
        <v>41</v>
      </c>
      <c r="C302" t="s">
        <v>132</v>
      </c>
      <c r="D302" s="1">
        <v>1</v>
      </c>
      <c r="E302" s="1">
        <v>0.96212799999999998</v>
      </c>
      <c r="F302" s="1">
        <v>0.67117519999999997</v>
      </c>
      <c r="G302" s="1">
        <v>0.18304780000000001</v>
      </c>
    </row>
    <row r="303" spans="1:7" x14ac:dyDescent="0.35">
      <c r="A303" t="s">
        <v>349</v>
      </c>
      <c r="B303" t="s">
        <v>41</v>
      </c>
      <c r="C303" t="s">
        <v>328</v>
      </c>
      <c r="D303" s="1">
        <v>0.896621</v>
      </c>
      <c r="E303" s="1">
        <v>0.86361650000000001</v>
      </c>
      <c r="F303" s="1">
        <v>0.61468610000000001</v>
      </c>
      <c r="G303" s="1">
        <v>0.172182</v>
      </c>
    </row>
    <row r="304" spans="1:7" x14ac:dyDescent="0.35">
      <c r="A304" t="s">
        <v>350</v>
      </c>
      <c r="B304" t="s">
        <v>41</v>
      </c>
      <c r="C304" t="s">
        <v>42</v>
      </c>
      <c r="D304" s="1">
        <v>0.8872234</v>
      </c>
      <c r="E304" s="1">
        <v>0.83387710000000004</v>
      </c>
      <c r="F304" s="1">
        <v>0.586368</v>
      </c>
      <c r="G304" s="1">
        <v>0.1237104</v>
      </c>
    </row>
    <row r="305" spans="1:7" x14ac:dyDescent="0.35">
      <c r="A305" t="s">
        <v>351</v>
      </c>
      <c r="B305" t="s">
        <v>41</v>
      </c>
      <c r="C305" t="s">
        <v>132</v>
      </c>
      <c r="D305" s="1">
        <v>0.92907090000000003</v>
      </c>
      <c r="E305" s="1">
        <v>0.88411589999999995</v>
      </c>
      <c r="F305" s="1">
        <v>0.58774559999999998</v>
      </c>
      <c r="G305" s="1">
        <v>0.1138861</v>
      </c>
    </row>
    <row r="306" spans="1:7" x14ac:dyDescent="0.35">
      <c r="A306" t="s">
        <v>352</v>
      </c>
      <c r="B306" t="s">
        <v>41</v>
      </c>
      <c r="C306" t="s">
        <v>132</v>
      </c>
      <c r="D306" s="1">
        <v>0.87785789999999997</v>
      </c>
      <c r="E306" s="1">
        <v>0.84201040000000005</v>
      </c>
      <c r="F306" s="1">
        <v>0.58536290000000002</v>
      </c>
      <c r="G306" s="1">
        <v>0.15078279999999999</v>
      </c>
    </row>
    <row r="307" spans="1:7" x14ac:dyDescent="0.35">
      <c r="A307" t="s">
        <v>353</v>
      </c>
      <c r="B307" t="s">
        <v>41</v>
      </c>
      <c r="C307" t="s">
        <v>328</v>
      </c>
      <c r="D307" s="1">
        <v>1</v>
      </c>
      <c r="E307" s="1">
        <v>1</v>
      </c>
      <c r="F307" s="1">
        <v>1</v>
      </c>
      <c r="G307" s="1">
        <v>0.36363640000000003</v>
      </c>
    </row>
    <row r="308" spans="1:7" x14ac:dyDescent="0.35">
      <c r="A308" t="s">
        <v>354</v>
      </c>
      <c r="B308" t="s">
        <v>41</v>
      </c>
      <c r="C308" t="s">
        <v>328</v>
      </c>
      <c r="D308" s="1"/>
      <c r="E308" s="1"/>
      <c r="F308" s="1"/>
      <c r="G308" s="1"/>
    </row>
    <row r="309" spans="1:7" x14ac:dyDescent="0.35">
      <c r="A309" t="s">
        <v>355</v>
      </c>
      <c r="B309" t="s">
        <v>41</v>
      </c>
      <c r="C309" t="s">
        <v>42</v>
      </c>
      <c r="D309" s="1">
        <v>0.86937989999999998</v>
      </c>
      <c r="E309" s="1">
        <v>0.84546719999999997</v>
      </c>
      <c r="F309" s="1">
        <v>0.62419190000000002</v>
      </c>
      <c r="G309" s="1">
        <v>0.2053335</v>
      </c>
    </row>
    <row r="310" spans="1:7" x14ac:dyDescent="0.35">
      <c r="A310" t="s">
        <v>356</v>
      </c>
      <c r="B310" t="s">
        <v>41</v>
      </c>
      <c r="C310" t="s">
        <v>132</v>
      </c>
      <c r="D310" s="1">
        <v>0.82772500000000004</v>
      </c>
      <c r="E310" s="1">
        <v>0.80044720000000003</v>
      </c>
      <c r="F310" s="1">
        <v>0.57199560000000005</v>
      </c>
      <c r="G310" s="1">
        <v>0.18306320000000001</v>
      </c>
    </row>
    <row r="311" spans="1:7" x14ac:dyDescent="0.35">
      <c r="A311" t="s">
        <v>357</v>
      </c>
      <c r="B311" t="s">
        <v>41</v>
      </c>
      <c r="C311" t="s">
        <v>328</v>
      </c>
      <c r="D311" s="1">
        <v>0.86936060000000004</v>
      </c>
      <c r="E311" s="1">
        <v>0.84467479999999995</v>
      </c>
      <c r="F311" s="1">
        <v>0.64448450000000002</v>
      </c>
      <c r="G311" s="1">
        <v>0.2451054</v>
      </c>
    </row>
    <row r="312" spans="1:7" x14ac:dyDescent="0.35">
      <c r="A312" t="s">
        <v>358</v>
      </c>
      <c r="B312" t="s">
        <v>41</v>
      </c>
      <c r="C312" t="s">
        <v>132</v>
      </c>
      <c r="D312" s="1">
        <v>0.86784430000000001</v>
      </c>
      <c r="E312" s="1">
        <v>0.83861200000000002</v>
      </c>
      <c r="F312" s="1">
        <v>0.62977530000000004</v>
      </c>
      <c r="G312" s="1">
        <v>0.2352756</v>
      </c>
    </row>
    <row r="313" spans="1:7" x14ac:dyDescent="0.35">
      <c r="A313" t="s">
        <v>359</v>
      </c>
      <c r="B313" t="s">
        <v>41</v>
      </c>
      <c r="C313" t="s">
        <v>132</v>
      </c>
      <c r="D313" s="1">
        <v>1</v>
      </c>
      <c r="E313" s="1">
        <v>0.99283529999999998</v>
      </c>
      <c r="F313" s="1">
        <v>0.70936390000000005</v>
      </c>
      <c r="G313" s="1">
        <v>0.18970780000000001</v>
      </c>
    </row>
    <row r="314" spans="1:7" x14ac:dyDescent="0.35">
      <c r="A314" t="s">
        <v>360</v>
      </c>
      <c r="B314" t="s">
        <v>41</v>
      </c>
      <c r="C314" t="s">
        <v>328</v>
      </c>
      <c r="D314" s="1">
        <v>1</v>
      </c>
      <c r="E314" s="1">
        <v>0.96126440000000002</v>
      </c>
      <c r="F314" s="1">
        <v>0.64994249999999998</v>
      </c>
      <c r="G314" s="1">
        <v>0.15545980000000001</v>
      </c>
    </row>
    <row r="315" spans="1:7" x14ac:dyDescent="0.35">
      <c r="A315" t="s">
        <v>361</v>
      </c>
      <c r="B315" t="s">
        <v>41</v>
      </c>
      <c r="C315" t="s">
        <v>132</v>
      </c>
      <c r="D315" s="1">
        <v>0.95358080000000001</v>
      </c>
      <c r="E315" s="1">
        <v>0.91388550000000002</v>
      </c>
      <c r="F315" s="1">
        <v>0.61113640000000002</v>
      </c>
      <c r="G315" s="1">
        <v>0.1044476</v>
      </c>
    </row>
    <row r="316" spans="1:7" x14ac:dyDescent="0.35">
      <c r="A316" t="s">
        <v>362</v>
      </c>
      <c r="B316" t="s">
        <v>41</v>
      </c>
      <c r="C316" t="s">
        <v>328</v>
      </c>
      <c r="D316" s="1">
        <v>1</v>
      </c>
      <c r="E316" s="1">
        <v>1</v>
      </c>
      <c r="F316" s="1">
        <v>1</v>
      </c>
      <c r="G316" s="1">
        <v>0.79166669999999995</v>
      </c>
    </row>
    <row r="317" spans="1:7" x14ac:dyDescent="0.35">
      <c r="A317" t="s">
        <v>363</v>
      </c>
      <c r="B317" t="s">
        <v>41</v>
      </c>
      <c r="C317" t="s">
        <v>328</v>
      </c>
      <c r="D317" s="1">
        <v>1</v>
      </c>
      <c r="E317" s="1">
        <v>1</v>
      </c>
      <c r="F317" s="1">
        <v>1</v>
      </c>
      <c r="G317" s="1">
        <v>0.46153850000000002</v>
      </c>
    </row>
    <row r="318" spans="1:7" x14ac:dyDescent="0.35">
      <c r="A318" t="s">
        <v>364</v>
      </c>
      <c r="B318" t="s">
        <v>57</v>
      </c>
      <c r="C318" t="s">
        <v>132</v>
      </c>
      <c r="D318" s="1">
        <v>0.85811479999999996</v>
      </c>
      <c r="E318" s="1">
        <v>0.82221820000000001</v>
      </c>
      <c r="F318" s="1">
        <v>0.47994809999999999</v>
      </c>
      <c r="G318" s="1">
        <v>0.107242</v>
      </c>
    </row>
    <row r="319" spans="1:7" x14ac:dyDescent="0.35">
      <c r="A319" t="s">
        <v>365</v>
      </c>
      <c r="B319" t="s">
        <v>41</v>
      </c>
      <c r="C319" t="s">
        <v>132</v>
      </c>
      <c r="D319" s="1">
        <v>0.82562590000000002</v>
      </c>
      <c r="E319" s="1">
        <v>0.79384759999999999</v>
      </c>
      <c r="F319" s="1">
        <v>0.4817902</v>
      </c>
      <c r="G319" s="1">
        <v>0.1120033</v>
      </c>
    </row>
    <row r="320" spans="1:7" x14ac:dyDescent="0.35">
      <c r="A320" t="s">
        <v>366</v>
      </c>
      <c r="B320" t="s">
        <v>41</v>
      </c>
      <c r="C320" t="s">
        <v>132</v>
      </c>
      <c r="D320" s="1">
        <v>0.87521709999999997</v>
      </c>
      <c r="E320" s="1">
        <v>0.84713380000000005</v>
      </c>
      <c r="F320" s="1">
        <v>0.58946149999999997</v>
      </c>
      <c r="G320" s="1">
        <v>0.1640334</v>
      </c>
    </row>
    <row r="321" spans="1:7" x14ac:dyDescent="0.35">
      <c r="A321" t="s">
        <v>367</v>
      </c>
      <c r="B321" t="s">
        <v>41</v>
      </c>
      <c r="C321" t="s">
        <v>132</v>
      </c>
      <c r="D321" s="1">
        <v>0.89114870000000002</v>
      </c>
      <c r="E321" s="1">
        <v>0.85366759999999997</v>
      </c>
      <c r="F321" s="1">
        <v>0.49581340000000002</v>
      </c>
      <c r="G321" s="1">
        <v>9.2897300000000002E-2</v>
      </c>
    </row>
    <row r="322" spans="1:7" x14ac:dyDescent="0.35">
      <c r="A322" t="s">
        <v>368</v>
      </c>
      <c r="B322" t="s">
        <v>41</v>
      </c>
      <c r="C322" t="s">
        <v>42</v>
      </c>
      <c r="D322" s="1">
        <v>0.87627429999999995</v>
      </c>
      <c r="E322" s="1">
        <v>0.84643179999999996</v>
      </c>
      <c r="F322" s="1">
        <v>0.61078849999999996</v>
      </c>
      <c r="G322" s="1">
        <v>0.17931349999999999</v>
      </c>
    </row>
    <row r="323" spans="1:7" x14ac:dyDescent="0.35">
      <c r="A323" t="s">
        <v>369</v>
      </c>
      <c r="B323" t="s">
        <v>41</v>
      </c>
      <c r="C323" t="s">
        <v>132</v>
      </c>
      <c r="D323" s="1">
        <v>0.91437330000000006</v>
      </c>
      <c r="E323" s="1">
        <v>0.8806775</v>
      </c>
      <c r="F323" s="1">
        <v>0.58484360000000002</v>
      </c>
      <c r="G323" s="1">
        <v>0.12522929999999999</v>
      </c>
    </row>
    <row r="324" spans="1:7" x14ac:dyDescent="0.35">
      <c r="A324" t="s">
        <v>370</v>
      </c>
      <c r="B324" t="s">
        <v>41</v>
      </c>
      <c r="C324" t="s">
        <v>328</v>
      </c>
      <c r="D324" s="1">
        <v>0.90170879999999998</v>
      </c>
      <c r="E324" s="1">
        <v>0.86335439999999997</v>
      </c>
      <c r="F324" s="1">
        <v>0.59503159999999999</v>
      </c>
      <c r="G324" s="1">
        <v>0.12582280000000001</v>
      </c>
    </row>
    <row r="325" spans="1:7" x14ac:dyDescent="0.35">
      <c r="A325" t="s">
        <v>371</v>
      </c>
      <c r="B325" t="s">
        <v>41</v>
      </c>
      <c r="C325" t="s">
        <v>132</v>
      </c>
      <c r="D325" s="1">
        <v>0.86935499999999999</v>
      </c>
      <c r="E325" s="1">
        <v>0.83697310000000003</v>
      </c>
      <c r="F325" s="1">
        <v>0.55214379999999996</v>
      </c>
      <c r="G325" s="1">
        <v>0.1019798</v>
      </c>
    </row>
    <row r="326" spans="1:7" x14ac:dyDescent="0.35">
      <c r="A326" t="s">
        <v>372</v>
      </c>
      <c r="B326" t="s">
        <v>57</v>
      </c>
      <c r="C326" t="s">
        <v>132</v>
      </c>
      <c r="D326" s="1">
        <v>0.85816650000000005</v>
      </c>
      <c r="E326" s="1">
        <v>0.82401780000000002</v>
      </c>
      <c r="F326" s="1">
        <v>0.44096859999999999</v>
      </c>
      <c r="G326" s="1">
        <v>7.95651E-2</v>
      </c>
    </row>
    <row r="327" spans="1:7" x14ac:dyDescent="0.35">
      <c r="A327" t="s">
        <v>373</v>
      </c>
      <c r="B327" t="s">
        <v>57</v>
      </c>
      <c r="C327" t="s">
        <v>132</v>
      </c>
      <c r="D327" s="1">
        <v>0.82581320000000003</v>
      </c>
      <c r="E327" s="1">
        <v>0.78959330000000005</v>
      </c>
      <c r="F327" s="1">
        <v>0.39268969999999997</v>
      </c>
      <c r="G327" s="1">
        <v>6.9764699999999999E-2</v>
      </c>
    </row>
    <row r="328" spans="1:7" x14ac:dyDescent="0.35">
      <c r="A328" t="s">
        <v>374</v>
      </c>
      <c r="B328" t="s">
        <v>57</v>
      </c>
      <c r="C328" t="s">
        <v>132</v>
      </c>
      <c r="D328" s="1">
        <v>0.8609175</v>
      </c>
      <c r="E328" s="1">
        <v>0.82184230000000003</v>
      </c>
      <c r="F328" s="1">
        <v>0.45372420000000002</v>
      </c>
      <c r="G328" s="1">
        <v>9.0293100000000001E-2</v>
      </c>
    </row>
    <row r="329" spans="1:7" x14ac:dyDescent="0.35">
      <c r="A329" t="s">
        <v>375</v>
      </c>
      <c r="B329" t="s">
        <v>41</v>
      </c>
      <c r="C329" t="s">
        <v>328</v>
      </c>
      <c r="D329" s="1">
        <v>0.84162159999999997</v>
      </c>
      <c r="E329" s="1">
        <v>0.81171990000000005</v>
      </c>
      <c r="F329" s="1">
        <v>0.56439810000000001</v>
      </c>
      <c r="G329" s="1">
        <v>0.15385750000000001</v>
      </c>
    </row>
    <row r="330" spans="1:7" x14ac:dyDescent="0.35">
      <c r="A330" t="s">
        <v>376</v>
      </c>
      <c r="B330" t="s">
        <v>41</v>
      </c>
      <c r="C330" t="s">
        <v>328</v>
      </c>
      <c r="D330" s="1">
        <v>0.87391260000000004</v>
      </c>
      <c r="E330" s="1">
        <v>0.84361569999999997</v>
      </c>
      <c r="F330" s="1">
        <v>0.6174383</v>
      </c>
      <c r="G330" s="1">
        <v>0.16933309999999999</v>
      </c>
    </row>
    <row r="331" spans="1:7" x14ac:dyDescent="0.35">
      <c r="A331" t="s">
        <v>377</v>
      </c>
      <c r="B331" t="s">
        <v>41</v>
      </c>
      <c r="C331" t="s">
        <v>42</v>
      </c>
      <c r="D331" s="1">
        <v>0.85597710000000005</v>
      </c>
      <c r="E331" s="1">
        <v>0.82757340000000001</v>
      </c>
      <c r="F331" s="1">
        <v>0.58473869999999994</v>
      </c>
      <c r="G331" s="1">
        <v>0.18224770000000001</v>
      </c>
    </row>
    <row r="332" spans="1:7" x14ac:dyDescent="0.35">
      <c r="A332" t="s">
        <v>378</v>
      </c>
      <c r="B332" t="s">
        <v>41</v>
      </c>
      <c r="C332" t="s">
        <v>132</v>
      </c>
      <c r="D332" s="1">
        <v>1</v>
      </c>
      <c r="E332" s="1">
        <v>1</v>
      </c>
      <c r="F332" s="1">
        <v>1</v>
      </c>
      <c r="G332" s="1">
        <v>0.25</v>
      </c>
    </row>
    <row r="333" spans="1:7" x14ac:dyDescent="0.35">
      <c r="A333" t="s">
        <v>379</v>
      </c>
      <c r="B333" t="s">
        <v>41</v>
      </c>
      <c r="C333" t="s">
        <v>42</v>
      </c>
      <c r="D333" s="1"/>
      <c r="E333" s="1"/>
      <c r="F333" s="1"/>
      <c r="G333" s="1"/>
    </row>
    <row r="334" spans="1:7" x14ac:dyDescent="0.35">
      <c r="A334" t="s">
        <v>380</v>
      </c>
      <c r="B334" t="s">
        <v>41</v>
      </c>
      <c r="C334" t="s">
        <v>132</v>
      </c>
      <c r="D334" s="1">
        <v>0.84039240000000004</v>
      </c>
      <c r="E334" s="1">
        <v>0.81261329999999998</v>
      </c>
      <c r="F334" s="1">
        <v>0.51782969999999995</v>
      </c>
      <c r="G334" s="1">
        <v>0.14872840000000001</v>
      </c>
    </row>
    <row r="335" spans="1:7" x14ac:dyDescent="0.35">
      <c r="A335" t="s">
        <v>381</v>
      </c>
      <c r="B335" t="s">
        <v>41</v>
      </c>
      <c r="C335" t="s">
        <v>132</v>
      </c>
      <c r="D335" s="1">
        <v>0.82028880000000004</v>
      </c>
      <c r="E335" s="1">
        <v>0.79158499999999998</v>
      </c>
      <c r="F335" s="1">
        <v>0.49438399999999999</v>
      </c>
      <c r="G335" s="1">
        <v>0.1204315</v>
      </c>
    </row>
    <row r="336" spans="1:7" x14ac:dyDescent="0.35">
      <c r="A336" t="s">
        <v>382</v>
      </c>
      <c r="B336" t="s">
        <v>41</v>
      </c>
      <c r="C336" t="s">
        <v>132</v>
      </c>
      <c r="D336" s="1">
        <v>0.86783900000000003</v>
      </c>
      <c r="E336" s="1">
        <v>0.84634509999999996</v>
      </c>
      <c r="F336" s="1">
        <v>0.64988009999999996</v>
      </c>
      <c r="G336" s="1">
        <v>0.27675640000000001</v>
      </c>
    </row>
    <row r="337" spans="1:7" x14ac:dyDescent="0.35">
      <c r="A337" t="s">
        <v>383</v>
      </c>
      <c r="B337" t="s">
        <v>41</v>
      </c>
      <c r="C337" t="s">
        <v>132</v>
      </c>
      <c r="D337" s="1">
        <v>0.82370100000000002</v>
      </c>
      <c r="E337" s="1">
        <v>0.79293530000000001</v>
      </c>
      <c r="F337" s="1">
        <v>0.49767549999999999</v>
      </c>
      <c r="G337" s="1">
        <v>0.13486780000000001</v>
      </c>
    </row>
    <row r="338" spans="1:7" x14ac:dyDescent="0.35">
      <c r="A338" t="s">
        <v>384</v>
      </c>
      <c r="B338" t="s">
        <v>41</v>
      </c>
      <c r="C338" t="s">
        <v>132</v>
      </c>
      <c r="D338" s="1">
        <v>0.86951610000000001</v>
      </c>
      <c r="E338" s="1">
        <v>0.83876340000000005</v>
      </c>
      <c r="F338" s="1">
        <v>0.54564520000000005</v>
      </c>
      <c r="G338" s="1">
        <v>0.1353763</v>
      </c>
    </row>
    <row r="339" spans="1:7" x14ac:dyDescent="0.35">
      <c r="A339" t="s">
        <v>385</v>
      </c>
      <c r="B339" t="s">
        <v>41</v>
      </c>
      <c r="C339" t="s">
        <v>132</v>
      </c>
      <c r="D339" s="1">
        <v>0.84827580000000002</v>
      </c>
      <c r="E339" s="1">
        <v>0.82232519999999998</v>
      </c>
      <c r="F339" s="1">
        <v>0.53340600000000005</v>
      </c>
      <c r="G339" s="1">
        <v>0.1659534</v>
      </c>
    </row>
    <row r="340" spans="1:7" x14ac:dyDescent="0.35">
      <c r="A340" t="s">
        <v>386</v>
      </c>
      <c r="B340" t="s">
        <v>41</v>
      </c>
      <c r="C340" t="s">
        <v>132</v>
      </c>
      <c r="D340" s="1">
        <v>0.86241080000000003</v>
      </c>
      <c r="E340" s="1">
        <v>0.8318643</v>
      </c>
      <c r="F340" s="1">
        <v>0.52449210000000002</v>
      </c>
      <c r="G340" s="1">
        <v>0.14747279999999999</v>
      </c>
    </row>
    <row r="341" spans="1:7" x14ac:dyDescent="0.35">
      <c r="A341" t="s">
        <v>387</v>
      </c>
      <c r="B341" t="s">
        <v>41</v>
      </c>
      <c r="C341" t="s">
        <v>132</v>
      </c>
      <c r="D341" s="1">
        <v>0.83882330000000005</v>
      </c>
      <c r="E341" s="1">
        <v>0.81264250000000005</v>
      </c>
      <c r="F341" s="1">
        <v>0.50839029999999996</v>
      </c>
      <c r="G341" s="1">
        <v>0.1619795</v>
      </c>
    </row>
    <row r="342" spans="1:7" x14ac:dyDescent="0.35">
      <c r="A342" t="s">
        <v>388</v>
      </c>
      <c r="B342" t="s">
        <v>70</v>
      </c>
      <c r="C342" t="s">
        <v>132</v>
      </c>
      <c r="D342" s="1">
        <v>0.90577609999999997</v>
      </c>
      <c r="E342" s="1">
        <v>0.86317940000000004</v>
      </c>
      <c r="F342" s="1">
        <v>0.42724479999999998</v>
      </c>
      <c r="G342" s="1">
        <v>6.2617099999999995E-2</v>
      </c>
    </row>
    <row r="343" spans="1:7" x14ac:dyDescent="0.35">
      <c r="A343" t="s">
        <v>389</v>
      </c>
      <c r="B343" t="s">
        <v>70</v>
      </c>
      <c r="C343" t="s">
        <v>132</v>
      </c>
      <c r="D343" s="1">
        <v>0.88081739999999997</v>
      </c>
      <c r="E343" s="1">
        <v>0.84128440000000004</v>
      </c>
      <c r="F343" s="1">
        <v>0.41855710000000002</v>
      </c>
      <c r="G343" s="1">
        <v>6.4136799999999994E-2</v>
      </c>
    </row>
    <row r="344" spans="1:7" x14ac:dyDescent="0.35">
      <c r="A344" t="s">
        <v>390</v>
      </c>
      <c r="B344" t="s">
        <v>57</v>
      </c>
      <c r="C344" t="s">
        <v>132</v>
      </c>
      <c r="D344" s="1">
        <v>0.82902569999999998</v>
      </c>
      <c r="E344" s="1">
        <v>0.79188270000000005</v>
      </c>
      <c r="F344" s="1">
        <v>0.39766309999999999</v>
      </c>
      <c r="G344" s="1">
        <v>8.1250500000000003E-2</v>
      </c>
    </row>
    <row r="345" spans="1:7" x14ac:dyDescent="0.35">
      <c r="A345" t="s">
        <v>391</v>
      </c>
      <c r="B345" t="s">
        <v>57</v>
      </c>
      <c r="C345" t="s">
        <v>132</v>
      </c>
      <c r="D345" s="1">
        <v>0.83317289999999999</v>
      </c>
      <c r="E345" s="1">
        <v>0.80182960000000003</v>
      </c>
      <c r="F345" s="1">
        <v>0.46605679999999999</v>
      </c>
      <c r="G345" s="1">
        <v>0.1422244</v>
      </c>
    </row>
    <row r="346" spans="1:7" x14ac:dyDescent="0.35">
      <c r="A346" t="s">
        <v>392</v>
      </c>
      <c r="B346" t="s">
        <v>70</v>
      </c>
      <c r="C346" t="s">
        <v>42</v>
      </c>
      <c r="D346" s="1">
        <v>0.81688309999999997</v>
      </c>
      <c r="E346" s="1">
        <v>0.78152140000000003</v>
      </c>
      <c r="F346" s="1">
        <v>0.41460859999999999</v>
      </c>
      <c r="G346" s="1">
        <v>0.1062548</v>
      </c>
    </row>
    <row r="347" spans="1:7" x14ac:dyDescent="0.35">
      <c r="A347" t="s">
        <v>393</v>
      </c>
      <c r="B347" t="s">
        <v>70</v>
      </c>
      <c r="C347" t="s">
        <v>132</v>
      </c>
      <c r="D347" s="1">
        <v>0.88658009999999998</v>
      </c>
      <c r="E347" s="1">
        <v>0.84487429999999997</v>
      </c>
      <c r="F347" s="1">
        <v>0.37159439999999999</v>
      </c>
      <c r="G347" s="1">
        <v>5.46928E-2</v>
      </c>
    </row>
    <row r="348" spans="1:7" x14ac:dyDescent="0.35">
      <c r="A348" t="s">
        <v>394</v>
      </c>
      <c r="B348" t="s">
        <v>70</v>
      </c>
      <c r="C348" t="s">
        <v>132</v>
      </c>
      <c r="D348" s="1">
        <v>1</v>
      </c>
      <c r="E348" s="1">
        <v>1</v>
      </c>
      <c r="F348" s="1">
        <v>0.45338489999999998</v>
      </c>
      <c r="G348" s="1">
        <v>7.4117299999999997E-2</v>
      </c>
    </row>
    <row r="349" spans="1:7" x14ac:dyDescent="0.35">
      <c r="A349" t="s">
        <v>395</v>
      </c>
      <c r="B349" t="s">
        <v>41</v>
      </c>
      <c r="C349" t="s">
        <v>143</v>
      </c>
      <c r="D349" s="1">
        <v>0.73968909999999999</v>
      </c>
      <c r="E349" s="1">
        <v>0.71401440000000005</v>
      </c>
      <c r="F349" s="1">
        <v>0.42981079999999999</v>
      </c>
      <c r="G349" s="1">
        <v>0.1530868</v>
      </c>
    </row>
    <row r="350" spans="1:7" x14ac:dyDescent="0.35">
      <c r="A350" t="s">
        <v>396</v>
      </c>
      <c r="B350" t="s">
        <v>41</v>
      </c>
      <c r="C350" t="s">
        <v>143</v>
      </c>
      <c r="D350" s="1">
        <v>0.79750100000000002</v>
      </c>
      <c r="E350" s="1">
        <v>0.77542469999999997</v>
      </c>
      <c r="F350" s="1">
        <v>0.5043299</v>
      </c>
      <c r="G350" s="1">
        <v>0.1426539</v>
      </c>
    </row>
    <row r="351" spans="1:7" x14ac:dyDescent="0.35">
      <c r="A351" t="s">
        <v>397</v>
      </c>
      <c r="B351" t="s">
        <v>41</v>
      </c>
      <c r="C351" t="s">
        <v>132</v>
      </c>
      <c r="D351" s="1">
        <v>0.70249130000000004</v>
      </c>
      <c r="E351" s="1">
        <v>0.67650679999999996</v>
      </c>
      <c r="F351" s="1">
        <v>0.40128580000000003</v>
      </c>
      <c r="G351" s="1">
        <v>0.1167961</v>
      </c>
    </row>
    <row r="352" spans="1:7" x14ac:dyDescent="0.35">
      <c r="A352" t="s">
        <v>398</v>
      </c>
      <c r="B352" t="s">
        <v>41</v>
      </c>
      <c r="C352" t="s">
        <v>143</v>
      </c>
      <c r="D352" s="1">
        <v>0.71990379999999998</v>
      </c>
      <c r="E352" s="1">
        <v>0.69871320000000003</v>
      </c>
      <c r="F352" s="1">
        <v>0.4050511</v>
      </c>
      <c r="G352" s="1">
        <v>0.125917</v>
      </c>
    </row>
    <row r="353" spans="1:7" x14ac:dyDescent="0.35">
      <c r="A353" t="s">
        <v>399</v>
      </c>
      <c r="B353" t="s">
        <v>41</v>
      </c>
      <c r="C353" t="s">
        <v>143</v>
      </c>
      <c r="D353" s="1">
        <v>0.70898720000000004</v>
      </c>
      <c r="E353" s="1">
        <v>0.68472339999999998</v>
      </c>
      <c r="F353" s="1">
        <v>0.41270790000000002</v>
      </c>
      <c r="G353" s="1">
        <v>0.11531180000000001</v>
      </c>
    </row>
    <row r="354" spans="1:7" x14ac:dyDescent="0.35">
      <c r="A354" t="s">
        <v>400</v>
      </c>
      <c r="B354" t="s">
        <v>41</v>
      </c>
      <c r="C354" t="s">
        <v>132</v>
      </c>
      <c r="D354" s="1">
        <v>0.7945025</v>
      </c>
      <c r="E354" s="1">
        <v>0.7672679</v>
      </c>
      <c r="F354" s="1">
        <v>0.53659590000000001</v>
      </c>
      <c r="G354" s="1">
        <v>0.18901580000000001</v>
      </c>
    </row>
    <row r="355" spans="1:7" x14ac:dyDescent="0.35">
      <c r="A355" t="s">
        <v>401</v>
      </c>
      <c r="B355" t="s">
        <v>41</v>
      </c>
      <c r="C355" t="s">
        <v>143</v>
      </c>
      <c r="D355" s="1">
        <v>0.63888809999999996</v>
      </c>
      <c r="E355" s="1">
        <v>0.61850550000000004</v>
      </c>
      <c r="F355" s="1">
        <v>0.3539196</v>
      </c>
      <c r="G355" s="1">
        <v>9.61095E-2</v>
      </c>
    </row>
    <row r="356" spans="1:7" x14ac:dyDescent="0.35">
      <c r="A356" t="s">
        <v>402</v>
      </c>
      <c r="B356" t="s">
        <v>41</v>
      </c>
      <c r="C356" t="s">
        <v>143</v>
      </c>
      <c r="D356" s="1">
        <v>0.69862630000000003</v>
      </c>
      <c r="E356" s="1">
        <v>0.67471590000000004</v>
      </c>
      <c r="F356" s="1">
        <v>0.40869329999999998</v>
      </c>
      <c r="G356" s="1">
        <v>0.1098531</v>
      </c>
    </row>
    <row r="357" spans="1:7" x14ac:dyDescent="0.35">
      <c r="A357" t="s">
        <v>403</v>
      </c>
      <c r="B357" t="s">
        <v>41</v>
      </c>
      <c r="C357" t="s">
        <v>143</v>
      </c>
      <c r="D357" s="1">
        <v>0.78697879999999998</v>
      </c>
      <c r="E357" s="1">
        <v>0.76414479999999996</v>
      </c>
      <c r="F357" s="1">
        <v>0.46849479999999999</v>
      </c>
      <c r="G357" s="1">
        <v>0.13917189999999999</v>
      </c>
    </row>
    <row r="358" spans="1:7" x14ac:dyDescent="0.35">
      <c r="A358" t="s">
        <v>404</v>
      </c>
      <c r="B358" t="s">
        <v>41</v>
      </c>
      <c r="C358" t="s">
        <v>143</v>
      </c>
      <c r="D358" s="1">
        <v>0.80207280000000003</v>
      </c>
      <c r="E358" s="1">
        <v>0.77666999999999997</v>
      </c>
      <c r="F358" s="1">
        <v>0.49657820000000003</v>
      </c>
      <c r="G358" s="1">
        <v>0.16692009999999999</v>
      </c>
    </row>
    <row r="359" spans="1:7" x14ac:dyDescent="0.35">
      <c r="A359" t="s">
        <v>405</v>
      </c>
      <c r="B359" t="s">
        <v>41</v>
      </c>
      <c r="C359" t="s">
        <v>143</v>
      </c>
      <c r="D359" s="1">
        <v>0.78840429999999995</v>
      </c>
      <c r="E359" s="1">
        <v>0.76409680000000002</v>
      </c>
      <c r="F359" s="1">
        <v>0.47987819999999998</v>
      </c>
      <c r="G359" s="1">
        <v>0.15207209999999999</v>
      </c>
    </row>
    <row r="360" spans="1:7" x14ac:dyDescent="0.35">
      <c r="A360" t="s">
        <v>406</v>
      </c>
      <c r="B360" t="s">
        <v>41</v>
      </c>
      <c r="C360" t="s">
        <v>143</v>
      </c>
      <c r="D360" s="1">
        <v>0.71992149999999999</v>
      </c>
      <c r="E360" s="1">
        <v>0.69518880000000005</v>
      </c>
      <c r="F360" s="1">
        <v>0.41318379999999999</v>
      </c>
      <c r="G360" s="1">
        <v>0.122709</v>
      </c>
    </row>
    <row r="361" spans="1:7" x14ac:dyDescent="0.35">
      <c r="A361" t="s">
        <v>407</v>
      </c>
      <c r="B361" t="s">
        <v>41</v>
      </c>
      <c r="C361" t="s">
        <v>143</v>
      </c>
      <c r="D361" s="1">
        <v>0.79561349999999997</v>
      </c>
      <c r="E361" s="1">
        <v>0.77188880000000004</v>
      </c>
      <c r="F361" s="1">
        <v>0.44562610000000002</v>
      </c>
      <c r="G361" s="1">
        <v>0.108027</v>
      </c>
    </row>
    <row r="362" spans="1:7" x14ac:dyDescent="0.35">
      <c r="A362" t="s">
        <v>408</v>
      </c>
      <c r="B362" t="s">
        <v>41</v>
      </c>
      <c r="C362" t="s">
        <v>143</v>
      </c>
      <c r="D362" s="1">
        <v>0.68638869999999996</v>
      </c>
      <c r="E362" s="1">
        <v>0.66323670000000001</v>
      </c>
      <c r="F362" s="1">
        <v>0.3960052</v>
      </c>
      <c r="G362" s="1">
        <v>0.12688199999999999</v>
      </c>
    </row>
    <row r="363" spans="1:7" x14ac:dyDescent="0.35">
      <c r="A363" t="s">
        <v>409</v>
      </c>
      <c r="B363" t="s">
        <v>41</v>
      </c>
      <c r="C363" t="s">
        <v>143</v>
      </c>
      <c r="D363" s="1">
        <v>0.8974162</v>
      </c>
      <c r="E363" s="1">
        <v>0.87746230000000003</v>
      </c>
      <c r="F363" s="1">
        <v>0.63264260000000005</v>
      </c>
      <c r="G363" s="1">
        <v>0.19493479999999999</v>
      </c>
    </row>
    <row r="364" spans="1:7" x14ac:dyDescent="0.35">
      <c r="A364" t="s">
        <v>410</v>
      </c>
      <c r="B364" t="s">
        <v>41</v>
      </c>
      <c r="C364" t="s">
        <v>143</v>
      </c>
      <c r="D364" s="1">
        <v>0.83733519999999995</v>
      </c>
      <c r="E364" s="1">
        <v>0.80912609999999996</v>
      </c>
      <c r="F364" s="1">
        <v>0.5157467</v>
      </c>
      <c r="G364" s="1">
        <v>0.1436992</v>
      </c>
    </row>
    <row r="365" spans="1:7" x14ac:dyDescent="0.35">
      <c r="A365" t="s">
        <v>411</v>
      </c>
      <c r="B365" t="s">
        <v>41</v>
      </c>
      <c r="C365" t="s">
        <v>143</v>
      </c>
      <c r="D365" s="1">
        <v>0.90929530000000003</v>
      </c>
      <c r="E365" s="1">
        <v>0.8804362</v>
      </c>
      <c r="F365" s="1">
        <v>0.60090600000000005</v>
      </c>
      <c r="G365" s="1">
        <v>0.2059396</v>
      </c>
    </row>
    <row r="366" spans="1:7" x14ac:dyDescent="0.35">
      <c r="A366" t="s">
        <v>412</v>
      </c>
      <c r="B366" t="s">
        <v>41</v>
      </c>
      <c r="C366" t="s">
        <v>143</v>
      </c>
      <c r="D366" s="1">
        <v>0.84640110000000002</v>
      </c>
      <c r="E366" s="1">
        <v>0.81689750000000005</v>
      </c>
      <c r="F366" s="1">
        <v>0.52935330000000003</v>
      </c>
      <c r="G366" s="1">
        <v>0.16888249999999999</v>
      </c>
    </row>
    <row r="367" spans="1:7" x14ac:dyDescent="0.35">
      <c r="A367" t="s">
        <v>413</v>
      </c>
      <c r="B367" t="s">
        <v>41</v>
      </c>
      <c r="C367" t="s">
        <v>143</v>
      </c>
      <c r="D367" s="1">
        <v>0.87951809999999997</v>
      </c>
      <c r="E367" s="1">
        <v>0.8525817</v>
      </c>
      <c r="F367" s="1">
        <v>0.54363170000000005</v>
      </c>
      <c r="G367" s="1">
        <v>0.1143718</v>
      </c>
    </row>
    <row r="368" spans="1:7" x14ac:dyDescent="0.35">
      <c r="A368" t="s">
        <v>414</v>
      </c>
      <c r="B368" t="s">
        <v>41</v>
      </c>
      <c r="C368" t="s">
        <v>143</v>
      </c>
      <c r="D368" s="1">
        <v>0.88111070000000002</v>
      </c>
      <c r="E368" s="1">
        <v>0.85105310000000001</v>
      </c>
      <c r="F368" s="1">
        <v>0.54014189999999995</v>
      </c>
      <c r="G368" s="1">
        <v>0.13056599999999999</v>
      </c>
    </row>
    <row r="369" spans="1:7" x14ac:dyDescent="0.35">
      <c r="A369" t="s">
        <v>415</v>
      </c>
      <c r="B369" t="s">
        <v>41</v>
      </c>
      <c r="C369" t="s">
        <v>143</v>
      </c>
      <c r="D369" s="1">
        <v>0.82161260000000003</v>
      </c>
      <c r="E369" s="1">
        <v>0.79740770000000005</v>
      </c>
      <c r="F369" s="1">
        <v>0.5241789</v>
      </c>
      <c r="G369" s="1">
        <v>0.16709180000000001</v>
      </c>
    </row>
    <row r="370" spans="1:7" x14ac:dyDescent="0.35">
      <c r="A370" t="s">
        <v>416</v>
      </c>
      <c r="B370" t="s">
        <v>41</v>
      </c>
      <c r="C370" t="s">
        <v>143</v>
      </c>
      <c r="D370" s="1">
        <v>0.77682910000000005</v>
      </c>
      <c r="E370" s="1">
        <v>0.75145260000000003</v>
      </c>
      <c r="F370" s="1">
        <v>0.39452150000000002</v>
      </c>
      <c r="G370" s="1">
        <v>6.3322699999999996E-2</v>
      </c>
    </row>
    <row r="371" spans="1:7" x14ac:dyDescent="0.35">
      <c r="A371" t="s">
        <v>417</v>
      </c>
      <c r="B371" t="s">
        <v>41</v>
      </c>
      <c r="C371" t="s">
        <v>143</v>
      </c>
      <c r="D371" s="1">
        <v>0.77766000000000002</v>
      </c>
      <c r="E371" s="1">
        <v>0.74745059999999997</v>
      </c>
      <c r="F371" s="1">
        <v>0.41614020000000002</v>
      </c>
      <c r="G371" s="1">
        <v>0.1033977</v>
      </c>
    </row>
    <row r="372" spans="1:7" x14ac:dyDescent="0.35">
      <c r="A372" t="s">
        <v>418</v>
      </c>
      <c r="B372" t="s">
        <v>41</v>
      </c>
      <c r="C372" t="s">
        <v>143</v>
      </c>
      <c r="D372" s="1">
        <v>0.80602770000000001</v>
      </c>
      <c r="E372" s="1">
        <v>0.77983729999999996</v>
      </c>
      <c r="F372" s="1">
        <v>0.49607630000000003</v>
      </c>
      <c r="G372" s="1">
        <v>0.1450099</v>
      </c>
    </row>
    <row r="373" spans="1:7" x14ac:dyDescent="0.35">
      <c r="A373" t="s">
        <v>419</v>
      </c>
      <c r="B373" t="s">
        <v>41</v>
      </c>
      <c r="C373" t="s">
        <v>143</v>
      </c>
      <c r="D373" s="1">
        <v>0.8289202</v>
      </c>
      <c r="E373" s="1">
        <v>0.80178870000000002</v>
      </c>
      <c r="F373" s="1">
        <v>0.45299699999999998</v>
      </c>
      <c r="G373" s="1">
        <v>9.0991299999999997E-2</v>
      </c>
    </row>
    <row r="374" spans="1:7" x14ac:dyDescent="0.35">
      <c r="A374" t="s">
        <v>420</v>
      </c>
      <c r="B374" t="s">
        <v>41</v>
      </c>
      <c r="C374" t="s">
        <v>143</v>
      </c>
      <c r="D374" s="1">
        <v>0.82931109999999997</v>
      </c>
      <c r="E374" s="1">
        <v>0.79758660000000003</v>
      </c>
      <c r="F374" s="1">
        <v>0.47338659999999999</v>
      </c>
      <c r="G374" s="1">
        <v>0.1184298</v>
      </c>
    </row>
    <row r="375" spans="1:7" x14ac:dyDescent="0.35">
      <c r="A375" t="s">
        <v>421</v>
      </c>
      <c r="B375" t="s">
        <v>41</v>
      </c>
      <c r="C375" t="s">
        <v>143</v>
      </c>
      <c r="D375" s="1">
        <v>0.80673700000000004</v>
      </c>
      <c r="E375" s="1">
        <v>0.7784394</v>
      </c>
      <c r="F375" s="1">
        <v>0.48349779999999998</v>
      </c>
      <c r="G375" s="1">
        <v>0.1355336</v>
      </c>
    </row>
    <row r="376" spans="1:7" x14ac:dyDescent="0.35">
      <c r="A376" t="s">
        <v>422</v>
      </c>
      <c r="B376" t="s">
        <v>41</v>
      </c>
      <c r="C376" t="s">
        <v>143</v>
      </c>
      <c r="D376" s="1">
        <v>0.84811230000000004</v>
      </c>
      <c r="E376" s="1">
        <v>0.81194339999999998</v>
      </c>
      <c r="F376" s="1">
        <v>0.4428782</v>
      </c>
      <c r="G376" s="1">
        <v>0.1070316</v>
      </c>
    </row>
    <row r="377" spans="1:7" x14ac:dyDescent="0.35">
      <c r="A377" t="s">
        <v>423</v>
      </c>
      <c r="B377" t="s">
        <v>41</v>
      </c>
      <c r="C377" t="s">
        <v>143</v>
      </c>
      <c r="D377" s="1">
        <v>0.80751220000000001</v>
      </c>
      <c r="E377" s="1">
        <v>0.77572799999999997</v>
      </c>
      <c r="F377" s="1">
        <v>0.41521449999999999</v>
      </c>
      <c r="G377" s="1">
        <v>8.4274299999999996E-2</v>
      </c>
    </row>
    <row r="378" spans="1:7" x14ac:dyDescent="0.35">
      <c r="A378" t="s">
        <v>424</v>
      </c>
      <c r="B378" t="s">
        <v>41</v>
      </c>
      <c r="C378" t="s">
        <v>143</v>
      </c>
      <c r="D378" s="1">
        <v>0.85004069999999998</v>
      </c>
      <c r="E378" s="1">
        <v>0.81405559999999999</v>
      </c>
      <c r="F378" s="1">
        <v>0.51488940000000005</v>
      </c>
      <c r="G378" s="1">
        <v>0.1491442</v>
      </c>
    </row>
    <row r="379" spans="1:7" x14ac:dyDescent="0.35">
      <c r="A379" t="s">
        <v>425</v>
      </c>
      <c r="B379" t="s">
        <v>41</v>
      </c>
      <c r="C379" t="s">
        <v>143</v>
      </c>
      <c r="D379" s="1">
        <v>0.85705350000000002</v>
      </c>
      <c r="E379" s="1">
        <v>0.82563019999999998</v>
      </c>
      <c r="F379" s="1">
        <v>0.5468442</v>
      </c>
      <c r="G379" s="1">
        <v>0.1559092</v>
      </c>
    </row>
    <row r="380" spans="1:7" x14ac:dyDescent="0.35">
      <c r="A380" t="s">
        <v>426</v>
      </c>
      <c r="B380" t="s">
        <v>41</v>
      </c>
      <c r="C380" t="s">
        <v>143</v>
      </c>
      <c r="D380" s="1">
        <v>0.98586620000000003</v>
      </c>
      <c r="E380" s="1">
        <v>0.95091740000000002</v>
      </c>
      <c r="F380" s="1">
        <v>0.62537900000000002</v>
      </c>
      <c r="G380" s="1">
        <v>0.1883127</v>
      </c>
    </row>
    <row r="381" spans="1:7" x14ac:dyDescent="0.35">
      <c r="A381" t="s">
        <v>427</v>
      </c>
      <c r="B381" t="s">
        <v>41</v>
      </c>
      <c r="C381" t="s">
        <v>143</v>
      </c>
      <c r="D381" s="1">
        <v>0.83429129999999996</v>
      </c>
      <c r="E381" s="1">
        <v>0.8115928</v>
      </c>
      <c r="F381" s="1">
        <v>0.5486605</v>
      </c>
      <c r="G381" s="1">
        <v>0.13450239999999999</v>
      </c>
    </row>
    <row r="382" spans="1:7" x14ac:dyDescent="0.35">
      <c r="A382" t="s">
        <v>428</v>
      </c>
      <c r="B382" t="s">
        <v>41</v>
      </c>
      <c r="C382" t="s">
        <v>143</v>
      </c>
      <c r="D382" s="1">
        <v>1</v>
      </c>
      <c r="E382" s="1">
        <v>1</v>
      </c>
      <c r="F382" s="1">
        <v>0.77780970000000005</v>
      </c>
      <c r="G382" s="1">
        <v>0.1950192</v>
      </c>
    </row>
    <row r="383" spans="1:7" x14ac:dyDescent="0.35">
      <c r="A383" t="s">
        <v>429</v>
      </c>
      <c r="B383" t="s">
        <v>41</v>
      </c>
      <c r="C383" t="s">
        <v>143</v>
      </c>
      <c r="D383" s="1">
        <v>0.80828259999999996</v>
      </c>
      <c r="E383" s="1">
        <v>0.77212130000000001</v>
      </c>
      <c r="F383" s="1">
        <v>0.44476490000000002</v>
      </c>
      <c r="G383" s="1">
        <v>0.1206465</v>
      </c>
    </row>
    <row r="384" spans="1:7" x14ac:dyDescent="0.35">
      <c r="A384" t="s">
        <v>430</v>
      </c>
      <c r="B384" t="s">
        <v>41</v>
      </c>
      <c r="C384" t="s">
        <v>143</v>
      </c>
      <c r="D384" s="1">
        <v>0.8433214</v>
      </c>
      <c r="E384" s="1">
        <v>0.81625460000000005</v>
      </c>
      <c r="F384" s="1">
        <v>0.50523700000000005</v>
      </c>
      <c r="G384" s="1">
        <v>0.1285318</v>
      </c>
    </row>
    <row r="385" spans="1:7" x14ac:dyDescent="0.35">
      <c r="A385" t="s">
        <v>431</v>
      </c>
      <c r="B385" t="s">
        <v>41</v>
      </c>
      <c r="C385" t="s">
        <v>143</v>
      </c>
      <c r="D385" s="1">
        <v>0.8962464</v>
      </c>
      <c r="E385" s="1">
        <v>0.86402270000000003</v>
      </c>
      <c r="F385" s="1">
        <v>0.4874095</v>
      </c>
      <c r="G385" s="1">
        <v>0.1058388</v>
      </c>
    </row>
    <row r="386" spans="1:7" x14ac:dyDescent="0.35">
      <c r="A386" t="s">
        <v>432</v>
      </c>
      <c r="B386" t="s">
        <v>41</v>
      </c>
      <c r="C386" t="s">
        <v>143</v>
      </c>
      <c r="D386" s="1">
        <v>0.78484670000000001</v>
      </c>
      <c r="E386" s="1">
        <v>0.74865320000000002</v>
      </c>
      <c r="F386" s="1">
        <v>0.38113429999999998</v>
      </c>
      <c r="G386" s="1">
        <v>5.1915000000000003E-2</v>
      </c>
    </row>
    <row r="387" spans="1:7" x14ac:dyDescent="0.35">
      <c r="A387" t="s">
        <v>433</v>
      </c>
      <c r="B387" t="s">
        <v>41</v>
      </c>
      <c r="C387" t="s">
        <v>143</v>
      </c>
      <c r="D387" s="1">
        <v>0.91565110000000005</v>
      </c>
      <c r="E387" s="1">
        <v>0.88554929999999998</v>
      </c>
      <c r="F387" s="1">
        <v>0.60467439999999995</v>
      </c>
      <c r="G387" s="1">
        <v>0.17288110000000001</v>
      </c>
    </row>
    <row r="388" spans="1:7" x14ac:dyDescent="0.35">
      <c r="A388" t="s">
        <v>434</v>
      </c>
      <c r="B388" t="s">
        <v>41</v>
      </c>
      <c r="C388" t="s">
        <v>143</v>
      </c>
      <c r="D388" s="1">
        <v>0.85398209999999997</v>
      </c>
      <c r="E388" s="1">
        <v>0.82517549999999995</v>
      </c>
      <c r="F388" s="1">
        <v>0.52955700000000006</v>
      </c>
      <c r="G388" s="1">
        <v>0.1255386</v>
      </c>
    </row>
    <row r="389" spans="1:7" x14ac:dyDescent="0.35">
      <c r="A389" t="s">
        <v>435</v>
      </c>
      <c r="B389" t="s">
        <v>41</v>
      </c>
      <c r="C389" t="s">
        <v>143</v>
      </c>
      <c r="D389" s="1">
        <v>0.83276499999999998</v>
      </c>
      <c r="E389" s="1">
        <v>0.80581270000000005</v>
      </c>
      <c r="F389" s="1">
        <v>0.55682739999999997</v>
      </c>
      <c r="G389" s="1">
        <v>0.20482220000000001</v>
      </c>
    </row>
    <row r="390" spans="1:7" x14ac:dyDescent="0.35">
      <c r="A390" t="s">
        <v>436</v>
      </c>
      <c r="B390" t="s">
        <v>41</v>
      </c>
      <c r="C390" t="s">
        <v>143</v>
      </c>
      <c r="D390" s="1">
        <v>0.81446200000000002</v>
      </c>
      <c r="E390" s="1">
        <v>0.79317079999999995</v>
      </c>
      <c r="F390" s="1">
        <v>0.51994260000000003</v>
      </c>
      <c r="G390" s="1">
        <v>0.16958390000000001</v>
      </c>
    </row>
    <row r="391" spans="1:7" x14ac:dyDescent="0.35">
      <c r="A391" t="s">
        <v>437</v>
      </c>
      <c r="B391" t="s">
        <v>41</v>
      </c>
      <c r="C391" t="s">
        <v>143</v>
      </c>
      <c r="D391" s="1">
        <v>0.77338050000000003</v>
      </c>
      <c r="E391" s="1">
        <v>0.75131530000000002</v>
      </c>
      <c r="F391" s="1">
        <v>0.48072239999999999</v>
      </c>
      <c r="G391" s="1">
        <v>0.12524540000000001</v>
      </c>
    </row>
    <row r="392" spans="1:7" x14ac:dyDescent="0.35">
      <c r="A392" t="s">
        <v>438</v>
      </c>
      <c r="B392" t="s">
        <v>41</v>
      </c>
      <c r="C392" t="s">
        <v>143</v>
      </c>
      <c r="D392" s="1">
        <v>0.81409860000000001</v>
      </c>
      <c r="E392" s="1">
        <v>0.78707340000000003</v>
      </c>
      <c r="F392" s="1">
        <v>0.46701140000000002</v>
      </c>
      <c r="G392" s="1">
        <v>9.8759E-2</v>
      </c>
    </row>
    <row r="393" spans="1:7" x14ac:dyDescent="0.35">
      <c r="A393" t="s">
        <v>439</v>
      </c>
      <c r="B393" t="s">
        <v>41</v>
      </c>
      <c r="C393" t="s">
        <v>143</v>
      </c>
      <c r="D393" s="1">
        <v>0.76230370000000003</v>
      </c>
      <c r="E393" s="1">
        <v>0.72460729999999995</v>
      </c>
      <c r="F393" s="1">
        <v>0.32705060000000002</v>
      </c>
      <c r="G393" s="1">
        <v>3.8394400000000002E-2</v>
      </c>
    </row>
    <row r="394" spans="1:7" x14ac:dyDescent="0.35">
      <c r="A394" t="s">
        <v>440</v>
      </c>
      <c r="B394" t="s">
        <v>41</v>
      </c>
      <c r="C394" t="s">
        <v>143</v>
      </c>
      <c r="D394" s="1">
        <v>0.85700759999999998</v>
      </c>
      <c r="E394" s="1">
        <v>0.82358509999999996</v>
      </c>
      <c r="F394" s="1">
        <v>0.4674625</v>
      </c>
      <c r="G394" s="1">
        <v>0.11166909999999999</v>
      </c>
    </row>
    <row r="395" spans="1:7" x14ac:dyDescent="0.35">
      <c r="A395" t="s">
        <v>441</v>
      </c>
      <c r="B395" t="s">
        <v>41</v>
      </c>
      <c r="C395" t="s">
        <v>143</v>
      </c>
      <c r="D395" s="1">
        <v>0.78575919999999999</v>
      </c>
      <c r="E395" s="1">
        <v>0.76237310000000003</v>
      </c>
      <c r="F395" s="1">
        <v>0.47326570000000001</v>
      </c>
      <c r="G395" s="1">
        <v>0.14157159999999999</v>
      </c>
    </row>
    <row r="396" spans="1:7" x14ac:dyDescent="0.35">
      <c r="A396" t="s">
        <v>442</v>
      </c>
      <c r="B396" t="s">
        <v>41</v>
      </c>
      <c r="C396" t="s">
        <v>143</v>
      </c>
      <c r="D396" s="1">
        <v>0.76722780000000002</v>
      </c>
      <c r="E396" s="1">
        <v>0.7418631</v>
      </c>
      <c r="F396" s="1">
        <v>0.4312009</v>
      </c>
      <c r="G396" s="1">
        <v>0.12188549999999999</v>
      </c>
    </row>
    <row r="397" spans="1:7" x14ac:dyDescent="0.35">
      <c r="A397" t="s">
        <v>443</v>
      </c>
      <c r="B397" t="s">
        <v>41</v>
      </c>
      <c r="C397" t="s">
        <v>143</v>
      </c>
      <c r="D397" s="1">
        <v>0.80958410000000003</v>
      </c>
      <c r="E397" s="1">
        <v>0.78493619999999997</v>
      </c>
      <c r="F397" s="1">
        <v>0.49331540000000002</v>
      </c>
      <c r="G397" s="1">
        <v>0.1674736</v>
      </c>
    </row>
    <row r="398" spans="1:7" x14ac:dyDescent="0.35">
      <c r="A398" t="s">
        <v>444</v>
      </c>
      <c r="B398" t="s">
        <v>41</v>
      </c>
      <c r="C398" t="s">
        <v>143</v>
      </c>
      <c r="D398" s="1">
        <v>0.72382760000000002</v>
      </c>
      <c r="E398" s="1">
        <v>0.69085280000000004</v>
      </c>
      <c r="F398" s="1">
        <v>0.35797649999999998</v>
      </c>
      <c r="G398" s="1">
        <v>9.2596499999999998E-2</v>
      </c>
    </row>
    <row r="399" spans="1:7" x14ac:dyDescent="0.35">
      <c r="A399" t="s">
        <v>445</v>
      </c>
      <c r="B399" t="s">
        <v>41</v>
      </c>
      <c r="C399" t="s">
        <v>143</v>
      </c>
      <c r="D399" s="1">
        <v>0.80170220000000003</v>
      </c>
      <c r="E399" s="1">
        <v>0.76949610000000002</v>
      </c>
      <c r="F399" s="1">
        <v>0.42089490000000002</v>
      </c>
      <c r="G399" s="1">
        <v>0.1147483</v>
      </c>
    </row>
    <row r="400" spans="1:7" x14ac:dyDescent="0.35">
      <c r="A400" t="s">
        <v>446</v>
      </c>
      <c r="B400" t="s">
        <v>41</v>
      </c>
      <c r="C400" t="s">
        <v>143</v>
      </c>
      <c r="D400" s="1">
        <v>0.78383130000000001</v>
      </c>
      <c r="E400" s="1">
        <v>0.75864089999999995</v>
      </c>
      <c r="F400" s="1">
        <v>0.47686000000000001</v>
      </c>
      <c r="G400" s="1">
        <v>0.1364968</v>
      </c>
    </row>
    <row r="401" spans="1:7" x14ac:dyDescent="0.35">
      <c r="A401" t="s">
        <v>447</v>
      </c>
      <c r="B401" t="s">
        <v>41</v>
      </c>
      <c r="C401" t="s">
        <v>143</v>
      </c>
      <c r="D401" s="1">
        <v>0.77028160000000001</v>
      </c>
      <c r="E401" s="1">
        <v>0.74475069999999999</v>
      </c>
      <c r="F401" s="1">
        <v>0.44076589999999999</v>
      </c>
      <c r="G401" s="1">
        <v>0.1173348</v>
      </c>
    </row>
    <row r="402" spans="1:7" x14ac:dyDescent="0.35">
      <c r="A402" t="s">
        <v>448</v>
      </c>
      <c r="B402" t="s">
        <v>41</v>
      </c>
      <c r="C402" t="s">
        <v>143</v>
      </c>
      <c r="D402" s="1">
        <v>0.77445830000000004</v>
      </c>
      <c r="E402" s="1">
        <v>0.74947450000000004</v>
      </c>
      <c r="F402" s="1">
        <v>0.4639392</v>
      </c>
      <c r="G402" s="1">
        <v>0.16999510000000001</v>
      </c>
    </row>
    <row r="403" spans="1:7" x14ac:dyDescent="0.35">
      <c r="A403" t="s">
        <v>449</v>
      </c>
      <c r="B403" t="s">
        <v>41</v>
      </c>
      <c r="C403" t="s">
        <v>143</v>
      </c>
      <c r="D403" s="1">
        <v>0.73937090000000005</v>
      </c>
      <c r="E403" s="1">
        <v>0.71390710000000002</v>
      </c>
      <c r="F403" s="1">
        <v>0.41571609999999998</v>
      </c>
      <c r="G403" s="1">
        <v>0.1343473</v>
      </c>
    </row>
    <row r="404" spans="1:7" x14ac:dyDescent="0.35">
      <c r="A404" t="s">
        <v>450</v>
      </c>
      <c r="B404" t="s">
        <v>41</v>
      </c>
      <c r="C404" t="s">
        <v>143</v>
      </c>
      <c r="D404" s="1">
        <v>0.74103430000000003</v>
      </c>
      <c r="E404" s="1">
        <v>0.71734699999999996</v>
      </c>
      <c r="F404" s="1">
        <v>0.4548393</v>
      </c>
      <c r="G404" s="1">
        <v>0.17417869999999999</v>
      </c>
    </row>
    <row r="405" spans="1:7" x14ac:dyDescent="0.35">
      <c r="A405" t="s">
        <v>451</v>
      </c>
      <c r="B405" t="s">
        <v>41</v>
      </c>
      <c r="C405" t="s">
        <v>143</v>
      </c>
      <c r="D405" s="1">
        <v>0.81455560000000005</v>
      </c>
      <c r="E405" s="1">
        <v>0.7814624</v>
      </c>
      <c r="F405" s="1">
        <v>0.53132650000000003</v>
      </c>
      <c r="G405" s="1">
        <v>0.1792607</v>
      </c>
    </row>
    <row r="406" spans="1:7" x14ac:dyDescent="0.35">
      <c r="A406" t="s">
        <v>452</v>
      </c>
      <c r="B406" t="s">
        <v>41</v>
      </c>
      <c r="C406" t="s">
        <v>143</v>
      </c>
      <c r="D406" s="1">
        <v>0.79662599999999995</v>
      </c>
      <c r="E406" s="1">
        <v>0.77120429999999995</v>
      </c>
      <c r="F406" s="1">
        <v>0.53819119999999998</v>
      </c>
      <c r="G406" s="1">
        <v>0.2216495</v>
      </c>
    </row>
    <row r="407" spans="1:7" x14ac:dyDescent="0.35">
      <c r="A407" t="s">
        <v>453</v>
      </c>
      <c r="B407" t="s">
        <v>41</v>
      </c>
      <c r="C407" t="s">
        <v>143</v>
      </c>
      <c r="D407" s="1">
        <v>0.79324600000000001</v>
      </c>
      <c r="E407" s="1">
        <v>0.76912469999999999</v>
      </c>
      <c r="F407" s="1">
        <v>0.49364970000000002</v>
      </c>
      <c r="G407" s="1">
        <v>0.1645171</v>
      </c>
    </row>
    <row r="408" spans="1:7" x14ac:dyDescent="0.35">
      <c r="A408" t="s">
        <v>454</v>
      </c>
      <c r="B408" t="s">
        <v>41</v>
      </c>
      <c r="C408" t="s">
        <v>143</v>
      </c>
      <c r="D408" s="1">
        <v>0.81081239999999999</v>
      </c>
      <c r="E408" s="1">
        <v>0.78675569999999995</v>
      </c>
      <c r="F408" s="1">
        <v>0.45704790000000001</v>
      </c>
      <c r="G408" s="1">
        <v>0.1436403</v>
      </c>
    </row>
    <row r="409" spans="1:7" x14ac:dyDescent="0.35">
      <c r="A409" t="s">
        <v>455</v>
      </c>
      <c r="B409" t="s">
        <v>41</v>
      </c>
      <c r="C409" t="s">
        <v>143</v>
      </c>
      <c r="D409" s="1">
        <v>0.76411410000000002</v>
      </c>
      <c r="E409" s="1">
        <v>0.74027560000000003</v>
      </c>
      <c r="F409" s="1">
        <v>0.41220580000000001</v>
      </c>
      <c r="G409" s="1">
        <v>0.1290087</v>
      </c>
    </row>
    <row r="410" spans="1:7" x14ac:dyDescent="0.35">
      <c r="A410" t="s">
        <v>456</v>
      </c>
      <c r="B410" t="s">
        <v>41</v>
      </c>
      <c r="C410" t="s">
        <v>143</v>
      </c>
      <c r="D410" s="1">
        <v>0.78891020000000001</v>
      </c>
      <c r="E410" s="1">
        <v>0.76996980000000004</v>
      </c>
      <c r="F410" s="1">
        <v>0.43727700000000003</v>
      </c>
      <c r="G410" s="1">
        <v>0.155641</v>
      </c>
    </row>
    <row r="411" spans="1:7" x14ac:dyDescent="0.35">
      <c r="A411" t="s">
        <v>457</v>
      </c>
      <c r="B411" t="s">
        <v>41</v>
      </c>
      <c r="C411" t="s">
        <v>143</v>
      </c>
      <c r="D411" s="1">
        <v>0.73076629999999998</v>
      </c>
      <c r="E411" s="1">
        <v>0.70507059999999999</v>
      </c>
      <c r="F411" s="1">
        <v>0.44689289999999998</v>
      </c>
      <c r="G411" s="1">
        <v>0.133435</v>
      </c>
    </row>
    <row r="412" spans="1:7" x14ac:dyDescent="0.35">
      <c r="A412" t="s">
        <v>458</v>
      </c>
      <c r="B412" t="s">
        <v>41</v>
      </c>
      <c r="C412" t="s">
        <v>143</v>
      </c>
      <c r="D412" s="1">
        <v>0.85953740000000001</v>
      </c>
      <c r="E412" s="1">
        <v>0.83307189999999998</v>
      </c>
      <c r="F412" s="1">
        <v>0.5739071</v>
      </c>
      <c r="G412" s="1">
        <v>0.19721620000000001</v>
      </c>
    </row>
    <row r="413" spans="1:7" x14ac:dyDescent="0.35">
      <c r="A413" t="s">
        <v>459</v>
      </c>
      <c r="B413" t="s">
        <v>41</v>
      </c>
      <c r="C413" t="s">
        <v>143</v>
      </c>
      <c r="D413" s="1">
        <v>0.84570469999999998</v>
      </c>
      <c r="E413" s="1">
        <v>0.81150960000000005</v>
      </c>
      <c r="F413" s="1">
        <v>0.51876560000000005</v>
      </c>
      <c r="G413" s="1">
        <v>0.1555463</v>
      </c>
    </row>
    <row r="414" spans="1:7" x14ac:dyDescent="0.35">
      <c r="A414" t="s">
        <v>460</v>
      </c>
      <c r="B414" t="s">
        <v>41</v>
      </c>
      <c r="C414" t="s">
        <v>143</v>
      </c>
      <c r="D414" s="1">
        <v>0.8580873</v>
      </c>
      <c r="E414" s="1">
        <v>0.83173249999999999</v>
      </c>
      <c r="F414" s="1">
        <v>0.57020040000000005</v>
      </c>
      <c r="G414" s="1">
        <v>0.20897070000000001</v>
      </c>
    </row>
    <row r="415" spans="1:7" x14ac:dyDescent="0.35">
      <c r="A415" t="s">
        <v>461</v>
      </c>
      <c r="B415" t="s">
        <v>41</v>
      </c>
      <c r="C415" t="s">
        <v>143</v>
      </c>
      <c r="D415" s="1">
        <v>0.79749230000000004</v>
      </c>
      <c r="E415" s="1">
        <v>0.77400610000000003</v>
      </c>
      <c r="F415" s="1">
        <v>0.44042809999999999</v>
      </c>
      <c r="G415" s="1">
        <v>0.1283792</v>
      </c>
    </row>
    <row r="416" spans="1:7" x14ac:dyDescent="0.35">
      <c r="A416" t="s">
        <v>462</v>
      </c>
      <c r="B416" t="s">
        <v>41</v>
      </c>
      <c r="C416" t="s">
        <v>143</v>
      </c>
      <c r="D416" s="1">
        <v>0.58838619999999997</v>
      </c>
      <c r="E416" s="1">
        <v>0.56896869999999999</v>
      </c>
      <c r="F416" s="1">
        <v>0.32008310000000001</v>
      </c>
      <c r="G416" s="1">
        <v>9.8919199999999999E-2</v>
      </c>
    </row>
    <row r="417" spans="1:7" x14ac:dyDescent="0.35">
      <c r="A417" t="s">
        <v>463</v>
      </c>
      <c r="B417" t="s">
        <v>41</v>
      </c>
      <c r="C417" t="s">
        <v>143</v>
      </c>
      <c r="D417" s="1">
        <v>0.85952450000000002</v>
      </c>
      <c r="E417" s="1">
        <v>0.84585949999999999</v>
      </c>
      <c r="F417" s="1">
        <v>0.61218910000000004</v>
      </c>
      <c r="G417" s="1">
        <v>0.25471440000000001</v>
      </c>
    </row>
    <row r="418" spans="1:7" x14ac:dyDescent="0.35">
      <c r="A418" t="s">
        <v>464</v>
      </c>
      <c r="B418" t="s">
        <v>41</v>
      </c>
      <c r="C418" t="s">
        <v>143</v>
      </c>
      <c r="D418" s="1">
        <v>0.7959851</v>
      </c>
      <c r="E418" s="1">
        <v>0.76937250000000001</v>
      </c>
      <c r="F418" s="1">
        <v>0.45867669999999999</v>
      </c>
      <c r="G418" s="1">
        <v>0.12689349999999999</v>
      </c>
    </row>
    <row r="419" spans="1:7" x14ac:dyDescent="0.35">
      <c r="A419" t="s">
        <v>465</v>
      </c>
      <c r="B419" t="s">
        <v>41</v>
      </c>
      <c r="C419" t="s">
        <v>143</v>
      </c>
      <c r="D419" s="1">
        <v>0.82670520000000003</v>
      </c>
      <c r="E419" s="1">
        <v>0.80667789999999995</v>
      </c>
      <c r="F419" s="1">
        <v>0.51728189999999996</v>
      </c>
      <c r="G419" s="1">
        <v>0.16659789999999999</v>
      </c>
    </row>
    <row r="420" spans="1:7" x14ac:dyDescent="0.35">
      <c r="A420" t="s">
        <v>466</v>
      </c>
      <c r="B420" t="s">
        <v>41</v>
      </c>
      <c r="C420" t="s">
        <v>143</v>
      </c>
      <c r="D420" s="1">
        <v>0.96603490000000003</v>
      </c>
      <c r="E420" s="1">
        <v>0.93283899999999997</v>
      </c>
      <c r="F420" s="1">
        <v>0.46981909999999999</v>
      </c>
      <c r="G420" s="1">
        <v>0.10626380000000001</v>
      </c>
    </row>
    <row r="421" spans="1:7" x14ac:dyDescent="0.35">
      <c r="A421" t="s">
        <v>467</v>
      </c>
      <c r="B421" t="s">
        <v>41</v>
      </c>
      <c r="C421" t="s">
        <v>143</v>
      </c>
      <c r="D421" s="1">
        <v>0.84785529999999998</v>
      </c>
      <c r="E421" s="1">
        <v>0.81358810000000004</v>
      </c>
      <c r="F421" s="1">
        <v>0.45457419999999998</v>
      </c>
      <c r="G421" s="1">
        <v>0.11874800000000001</v>
      </c>
    </row>
    <row r="422" spans="1:7" x14ac:dyDescent="0.35">
      <c r="A422" t="s">
        <v>468</v>
      </c>
      <c r="B422" t="s">
        <v>41</v>
      </c>
      <c r="C422" t="s">
        <v>143</v>
      </c>
      <c r="D422" s="1">
        <v>0.90236939999999999</v>
      </c>
      <c r="E422" s="1">
        <v>0.87252799999999997</v>
      </c>
      <c r="F422" s="1">
        <v>0.56092050000000004</v>
      </c>
      <c r="G422" s="1">
        <v>0.17600170000000001</v>
      </c>
    </row>
    <row r="423" spans="1:7" x14ac:dyDescent="0.35">
      <c r="A423" t="s">
        <v>469</v>
      </c>
      <c r="B423" t="s">
        <v>41</v>
      </c>
      <c r="C423" t="s">
        <v>143</v>
      </c>
      <c r="D423" s="1">
        <v>0.87773069999999997</v>
      </c>
      <c r="E423" s="1">
        <v>0.84217169999999997</v>
      </c>
      <c r="F423" s="1">
        <v>0.45923890000000001</v>
      </c>
      <c r="G423" s="1">
        <v>0.11517429999999999</v>
      </c>
    </row>
    <row r="424" spans="1:7" x14ac:dyDescent="0.35">
      <c r="A424" t="s">
        <v>470</v>
      </c>
      <c r="B424" t="s">
        <v>41</v>
      </c>
      <c r="C424" t="s">
        <v>143</v>
      </c>
      <c r="D424" s="1">
        <v>0.78104819999999997</v>
      </c>
      <c r="E424" s="1">
        <v>0.74670919999999996</v>
      </c>
      <c r="F424" s="1">
        <v>0.40650809999999998</v>
      </c>
      <c r="G424" s="1">
        <v>0.10804510000000001</v>
      </c>
    </row>
    <row r="425" spans="1:7" x14ac:dyDescent="0.35">
      <c r="A425" t="s">
        <v>471</v>
      </c>
      <c r="B425" t="s">
        <v>41</v>
      </c>
      <c r="C425" t="s">
        <v>143</v>
      </c>
      <c r="D425" s="1">
        <v>1</v>
      </c>
      <c r="E425" s="1">
        <v>1</v>
      </c>
      <c r="F425" s="1">
        <v>0.84191570000000004</v>
      </c>
      <c r="G425" s="1">
        <v>0.28357939999999998</v>
      </c>
    </row>
    <row r="426" spans="1:7" x14ac:dyDescent="0.35">
      <c r="A426" t="s">
        <v>472</v>
      </c>
      <c r="B426" t="s">
        <v>41</v>
      </c>
      <c r="C426" t="s">
        <v>143</v>
      </c>
      <c r="D426" s="1">
        <v>0.91123659999999995</v>
      </c>
      <c r="E426" s="1">
        <v>0.87069609999999997</v>
      </c>
      <c r="F426" s="1">
        <v>0.52119579999999999</v>
      </c>
      <c r="G426" s="1">
        <v>0.14966679999999999</v>
      </c>
    </row>
    <row r="427" spans="1:7" x14ac:dyDescent="0.35">
      <c r="A427" t="s">
        <v>473</v>
      </c>
      <c r="B427" t="s">
        <v>41</v>
      </c>
      <c r="C427" t="s">
        <v>143</v>
      </c>
      <c r="D427" s="1">
        <v>0.88821019999999995</v>
      </c>
      <c r="E427" s="1">
        <v>0.8623923</v>
      </c>
      <c r="F427" s="1">
        <v>0.56287759999999998</v>
      </c>
      <c r="G427" s="1">
        <v>0.2006339</v>
      </c>
    </row>
    <row r="428" spans="1:7" x14ac:dyDescent="0.35">
      <c r="A428" t="s">
        <v>474</v>
      </c>
      <c r="B428" t="s">
        <v>41</v>
      </c>
      <c r="C428" t="s">
        <v>143</v>
      </c>
      <c r="D428" s="1">
        <v>0.79982500000000001</v>
      </c>
      <c r="E428" s="1">
        <v>0.76857390000000003</v>
      </c>
      <c r="F428" s="1">
        <v>0.40300960000000002</v>
      </c>
      <c r="G428" s="1">
        <v>0.1092563</v>
      </c>
    </row>
    <row r="429" spans="1:7" x14ac:dyDescent="0.35">
      <c r="A429" t="s">
        <v>475</v>
      </c>
      <c r="B429" t="s">
        <v>41</v>
      </c>
      <c r="C429" t="s">
        <v>143</v>
      </c>
      <c r="D429" s="1">
        <v>0.89515319999999998</v>
      </c>
      <c r="E429" s="1">
        <v>0.85794579999999998</v>
      </c>
      <c r="F429" s="1">
        <v>0.53310749999999996</v>
      </c>
      <c r="G429" s="1">
        <v>0.1598591</v>
      </c>
    </row>
    <row r="430" spans="1:7" x14ac:dyDescent="0.35">
      <c r="A430" t="s">
        <v>476</v>
      </c>
      <c r="B430" t="s">
        <v>41</v>
      </c>
      <c r="C430" t="s">
        <v>143</v>
      </c>
      <c r="D430" s="1">
        <v>0.95139569999999996</v>
      </c>
      <c r="E430" s="1">
        <v>0.92051910000000003</v>
      </c>
      <c r="F430" s="1">
        <v>0.59573949999999998</v>
      </c>
      <c r="G430" s="1">
        <v>0.19733100000000001</v>
      </c>
    </row>
    <row r="431" spans="1:7" x14ac:dyDescent="0.35">
      <c r="A431" t="s">
        <v>477</v>
      </c>
      <c r="B431" t="s">
        <v>41</v>
      </c>
      <c r="C431" t="s">
        <v>143</v>
      </c>
      <c r="D431" s="1">
        <v>0.85234030000000005</v>
      </c>
      <c r="E431" s="1">
        <v>0.82518749999999996</v>
      </c>
      <c r="F431" s="1">
        <v>0.52861210000000003</v>
      </c>
      <c r="G431" s="1">
        <v>0.19516790000000001</v>
      </c>
    </row>
    <row r="432" spans="1:7" x14ac:dyDescent="0.35">
      <c r="A432" t="s">
        <v>478</v>
      </c>
      <c r="B432" t="s">
        <v>41</v>
      </c>
      <c r="C432" t="s">
        <v>143</v>
      </c>
      <c r="D432" s="1">
        <v>0.85770610000000003</v>
      </c>
      <c r="E432" s="1">
        <v>0.83407629999999999</v>
      </c>
      <c r="F432" s="1">
        <v>0.56306849999999997</v>
      </c>
      <c r="G432" s="1">
        <v>0.22127450000000001</v>
      </c>
    </row>
    <row r="433" spans="1:7" x14ac:dyDescent="0.35">
      <c r="A433" t="s">
        <v>479</v>
      </c>
      <c r="B433" t="s">
        <v>41</v>
      </c>
      <c r="C433" t="s">
        <v>143</v>
      </c>
      <c r="D433" s="1">
        <v>0.7174024</v>
      </c>
      <c r="E433" s="1">
        <v>0.69013119999999994</v>
      </c>
      <c r="F433" s="1">
        <v>0.32981080000000002</v>
      </c>
      <c r="G433" s="1">
        <v>6.6984799999999997E-2</v>
      </c>
    </row>
    <row r="434" spans="1:7" x14ac:dyDescent="0.35">
      <c r="A434" t="s">
        <v>480</v>
      </c>
      <c r="B434" t="s">
        <v>41</v>
      </c>
      <c r="C434" t="s">
        <v>143</v>
      </c>
      <c r="D434" s="1">
        <v>0.81163379999999996</v>
      </c>
      <c r="E434" s="1">
        <v>0.78402269999999996</v>
      </c>
      <c r="F434" s="1">
        <v>0.4194041</v>
      </c>
      <c r="G434" s="1">
        <v>8.6762000000000006E-2</v>
      </c>
    </row>
    <row r="435" spans="1:7" x14ac:dyDescent="0.35">
      <c r="A435" t="s">
        <v>481</v>
      </c>
      <c r="B435" t="s">
        <v>41</v>
      </c>
      <c r="C435" t="s">
        <v>143</v>
      </c>
      <c r="D435" s="1">
        <v>0.83451200000000003</v>
      </c>
      <c r="E435" s="1">
        <v>0.81753889999999996</v>
      </c>
      <c r="F435" s="1">
        <v>0.4978784</v>
      </c>
      <c r="G435" s="1">
        <v>0.1442716</v>
      </c>
    </row>
    <row r="436" spans="1:7" x14ac:dyDescent="0.35">
      <c r="A436" t="s">
        <v>482</v>
      </c>
      <c r="B436" t="s">
        <v>41</v>
      </c>
      <c r="C436" t="s">
        <v>143</v>
      </c>
      <c r="D436" s="1">
        <v>0.82129079999999999</v>
      </c>
      <c r="E436" s="1">
        <v>0.79549159999999997</v>
      </c>
      <c r="F436" s="1">
        <v>0.50064280000000005</v>
      </c>
      <c r="G436" s="1">
        <v>0.15993830000000001</v>
      </c>
    </row>
    <row r="437" spans="1:7" x14ac:dyDescent="0.35">
      <c r="A437" t="s">
        <v>483</v>
      </c>
      <c r="B437" t="s">
        <v>41</v>
      </c>
      <c r="C437" t="s">
        <v>143</v>
      </c>
      <c r="D437" s="1">
        <v>0.86132200000000003</v>
      </c>
      <c r="E437" s="1">
        <v>0.83438579999999996</v>
      </c>
      <c r="F437" s="1">
        <v>0.60402849999999997</v>
      </c>
      <c r="G437" s="1">
        <v>0.24370549999999999</v>
      </c>
    </row>
    <row r="438" spans="1:7" x14ac:dyDescent="0.35">
      <c r="A438" t="s">
        <v>484</v>
      </c>
      <c r="B438" t="s">
        <v>41</v>
      </c>
      <c r="C438" t="s">
        <v>143</v>
      </c>
      <c r="D438" s="1">
        <v>0.79226070000000004</v>
      </c>
      <c r="E438" s="1">
        <v>0.7692116</v>
      </c>
      <c r="F438" s="1">
        <v>0.47126319999999999</v>
      </c>
      <c r="G438" s="1">
        <v>0.15309719999999999</v>
      </c>
    </row>
    <row r="439" spans="1:7" x14ac:dyDescent="0.35">
      <c r="A439" t="s">
        <v>485</v>
      </c>
      <c r="B439" t="s">
        <v>41</v>
      </c>
      <c r="C439" t="s">
        <v>143</v>
      </c>
      <c r="D439" s="1">
        <v>0.81118769999999996</v>
      </c>
      <c r="E439" s="1">
        <v>0.78201089999999995</v>
      </c>
      <c r="F439" s="1">
        <v>0.50847260000000005</v>
      </c>
      <c r="G439" s="1">
        <v>0.17724280000000001</v>
      </c>
    </row>
    <row r="440" spans="1:7" x14ac:dyDescent="0.35">
      <c r="A440" t="s">
        <v>486</v>
      </c>
      <c r="B440" t="s">
        <v>41</v>
      </c>
      <c r="C440" t="s">
        <v>143</v>
      </c>
      <c r="D440" s="1">
        <v>0.7751207</v>
      </c>
      <c r="E440" s="1">
        <v>0.74554920000000002</v>
      </c>
      <c r="F440" s="1">
        <v>0.45187090000000002</v>
      </c>
      <c r="G440" s="1">
        <v>0.13352439999999999</v>
      </c>
    </row>
    <row r="441" spans="1:7" x14ac:dyDescent="0.35">
      <c r="A441" t="s">
        <v>487</v>
      </c>
      <c r="B441" t="s">
        <v>41</v>
      </c>
      <c r="C441" t="s">
        <v>143</v>
      </c>
      <c r="D441" s="1">
        <v>0.81990770000000002</v>
      </c>
      <c r="E441" s="1">
        <v>0.79244760000000003</v>
      </c>
      <c r="F441" s="1">
        <v>0.4958999</v>
      </c>
      <c r="G441" s="1">
        <v>0.1543206</v>
      </c>
    </row>
    <row r="442" spans="1:7" x14ac:dyDescent="0.35">
      <c r="A442" t="s">
        <v>488</v>
      </c>
      <c r="B442" t="s">
        <v>41</v>
      </c>
      <c r="C442" t="s">
        <v>143</v>
      </c>
      <c r="D442" s="1">
        <v>0.7881283</v>
      </c>
      <c r="E442" s="1">
        <v>0.75437149999999997</v>
      </c>
      <c r="F442" s="1">
        <v>0.44369950000000002</v>
      </c>
      <c r="G442" s="1">
        <v>0.13345879999999999</v>
      </c>
    </row>
    <row r="443" spans="1:7" x14ac:dyDescent="0.35">
      <c r="A443" t="s">
        <v>489</v>
      </c>
      <c r="B443" t="s">
        <v>41</v>
      </c>
      <c r="C443" t="s">
        <v>143</v>
      </c>
      <c r="D443" s="1">
        <v>0.87309040000000004</v>
      </c>
      <c r="E443" s="1">
        <v>0.84714520000000004</v>
      </c>
      <c r="F443" s="1">
        <v>0.56977040000000001</v>
      </c>
      <c r="G443" s="1">
        <v>0.21584020000000001</v>
      </c>
    </row>
    <row r="444" spans="1:7" x14ac:dyDescent="0.35">
      <c r="A444" t="s">
        <v>490</v>
      </c>
      <c r="B444" t="s">
        <v>41</v>
      </c>
      <c r="C444" t="s">
        <v>143</v>
      </c>
      <c r="D444" s="1">
        <v>0.90452060000000001</v>
      </c>
      <c r="E444" s="1">
        <v>0.88698359999999998</v>
      </c>
      <c r="F444" s="1">
        <v>0.68160560000000003</v>
      </c>
      <c r="G444" s="1">
        <v>0.33476230000000001</v>
      </c>
    </row>
    <row r="445" spans="1:7" x14ac:dyDescent="0.35">
      <c r="A445" t="s">
        <v>491</v>
      </c>
      <c r="B445" t="s">
        <v>41</v>
      </c>
      <c r="C445" t="s">
        <v>143</v>
      </c>
      <c r="D445" s="1">
        <v>0.86929820000000002</v>
      </c>
      <c r="E445" s="1">
        <v>0.84912279999999996</v>
      </c>
      <c r="F445" s="1">
        <v>0.59912279999999996</v>
      </c>
      <c r="G445" s="1">
        <v>0.20350879999999999</v>
      </c>
    </row>
    <row r="446" spans="1:7" x14ac:dyDescent="0.35">
      <c r="A446" t="s">
        <v>492</v>
      </c>
      <c r="B446" t="s">
        <v>41</v>
      </c>
      <c r="C446" t="s">
        <v>143</v>
      </c>
      <c r="D446" s="1">
        <v>0.75063659999999999</v>
      </c>
      <c r="E446" s="1">
        <v>0.71987060000000003</v>
      </c>
      <c r="F446" s="1">
        <v>0.42225889999999999</v>
      </c>
      <c r="G446" s="1">
        <v>0.1357285</v>
      </c>
    </row>
    <row r="447" spans="1:7" x14ac:dyDescent="0.35">
      <c r="A447" t="s">
        <v>493</v>
      </c>
      <c r="B447" t="s">
        <v>41</v>
      </c>
      <c r="C447" t="s">
        <v>143</v>
      </c>
      <c r="D447" s="1">
        <v>0.71803410000000001</v>
      </c>
      <c r="E447" s="1">
        <v>0.68300649999999996</v>
      </c>
      <c r="F447" s="1">
        <v>0.36725049999999998</v>
      </c>
      <c r="G447" s="1">
        <v>9.2867599999999995E-2</v>
      </c>
    </row>
    <row r="448" spans="1:7" x14ac:dyDescent="0.35">
      <c r="A448" t="s">
        <v>494</v>
      </c>
      <c r="B448" t="s">
        <v>41</v>
      </c>
      <c r="C448" t="s">
        <v>143</v>
      </c>
      <c r="D448" s="1">
        <v>0.78116580000000002</v>
      </c>
      <c r="E448" s="1">
        <v>0.75825469999999995</v>
      </c>
      <c r="F448" s="1">
        <v>0.43126680000000001</v>
      </c>
      <c r="G448" s="1">
        <v>0.1164926</v>
      </c>
    </row>
    <row r="449" spans="1:7" x14ac:dyDescent="0.35">
      <c r="A449" t="s">
        <v>495</v>
      </c>
      <c r="B449" t="s">
        <v>41</v>
      </c>
      <c r="C449" t="s">
        <v>143</v>
      </c>
      <c r="D449" s="1">
        <v>0.84004279999999998</v>
      </c>
      <c r="E449" s="1">
        <v>0.81890300000000005</v>
      </c>
      <c r="F449" s="1">
        <v>0.52453099999999997</v>
      </c>
      <c r="G449" s="1">
        <v>0.1535319</v>
      </c>
    </row>
    <row r="450" spans="1:7" x14ac:dyDescent="0.35">
      <c r="A450" t="s">
        <v>496</v>
      </c>
      <c r="B450" t="s">
        <v>41</v>
      </c>
      <c r="C450" t="s">
        <v>143</v>
      </c>
      <c r="D450" s="1">
        <v>0.79060859999999999</v>
      </c>
      <c r="E450" s="1">
        <v>0.76976040000000001</v>
      </c>
      <c r="F450" s="1">
        <v>0.46229789999999998</v>
      </c>
      <c r="G450" s="1">
        <v>0.14632719999999999</v>
      </c>
    </row>
    <row r="451" spans="1:7" x14ac:dyDescent="0.35">
      <c r="A451" t="s">
        <v>497</v>
      </c>
      <c r="B451" t="s">
        <v>41</v>
      </c>
      <c r="C451" t="s">
        <v>143</v>
      </c>
      <c r="D451" s="1">
        <v>0.7784449</v>
      </c>
      <c r="E451" s="1">
        <v>0.75368760000000001</v>
      </c>
      <c r="F451" s="1">
        <v>0.40152700000000002</v>
      </c>
      <c r="G451" s="1">
        <v>9.5471100000000003E-2</v>
      </c>
    </row>
    <row r="452" spans="1:7" x14ac:dyDescent="0.35">
      <c r="A452" t="s">
        <v>498</v>
      </c>
      <c r="B452" t="s">
        <v>41</v>
      </c>
      <c r="C452" t="s">
        <v>143</v>
      </c>
      <c r="D452" s="1">
        <v>0.82159669999999996</v>
      </c>
      <c r="E452" s="1">
        <v>0.79700899999999997</v>
      </c>
      <c r="F452" s="1">
        <v>0.49228060000000001</v>
      </c>
      <c r="G452" s="1">
        <v>0.15992960000000001</v>
      </c>
    </row>
    <row r="453" spans="1:7" x14ac:dyDescent="0.35">
      <c r="A453" t="s">
        <v>499</v>
      </c>
      <c r="B453" t="s">
        <v>41</v>
      </c>
      <c r="C453" t="s">
        <v>143</v>
      </c>
      <c r="D453" s="1">
        <v>0.74954520000000002</v>
      </c>
      <c r="E453" s="1">
        <v>0.71823139999999996</v>
      </c>
      <c r="F453" s="1">
        <v>0.3746623</v>
      </c>
      <c r="G453" s="1">
        <v>9.3169399999999999E-2</v>
      </c>
    </row>
    <row r="454" spans="1:7" x14ac:dyDescent="0.35">
      <c r="A454" t="s">
        <v>500</v>
      </c>
      <c r="B454" t="s">
        <v>41</v>
      </c>
      <c r="C454" t="s">
        <v>143</v>
      </c>
      <c r="D454" s="1">
        <v>0.80071289999999995</v>
      </c>
      <c r="E454" s="1">
        <v>0.77516119999999999</v>
      </c>
      <c r="F454" s="1">
        <v>0.42745</v>
      </c>
      <c r="G454" s="1">
        <v>9.9723699999999998E-2</v>
      </c>
    </row>
    <row r="455" spans="1:7" x14ac:dyDescent="0.35">
      <c r="A455" t="s">
        <v>501</v>
      </c>
      <c r="B455" t="s">
        <v>68</v>
      </c>
      <c r="C455" t="s">
        <v>143</v>
      </c>
      <c r="D455" s="1">
        <v>0.79965050000000004</v>
      </c>
      <c r="E455" s="1">
        <v>0.76217159999999995</v>
      </c>
      <c r="F455" s="1">
        <v>0.39581830000000001</v>
      </c>
      <c r="G455" s="1">
        <v>9.1949900000000001E-2</v>
      </c>
    </row>
    <row r="456" spans="1:7" x14ac:dyDescent="0.35">
      <c r="A456" t="s">
        <v>502</v>
      </c>
      <c r="B456" t="s">
        <v>68</v>
      </c>
      <c r="C456" t="s">
        <v>143</v>
      </c>
      <c r="D456" s="1">
        <v>0.79631980000000002</v>
      </c>
      <c r="E456" s="1">
        <v>0.76544840000000003</v>
      </c>
      <c r="F456" s="1">
        <v>0.43909359999999997</v>
      </c>
      <c r="G456" s="1">
        <v>0.13468849999999999</v>
      </c>
    </row>
    <row r="457" spans="1:7" x14ac:dyDescent="0.35">
      <c r="A457" t="s">
        <v>503</v>
      </c>
      <c r="B457" t="s">
        <v>41</v>
      </c>
      <c r="C457" t="s">
        <v>143</v>
      </c>
      <c r="D457" s="1">
        <v>0.83465860000000003</v>
      </c>
      <c r="E457" s="1">
        <v>0.79000349999999997</v>
      </c>
      <c r="F457" s="1">
        <v>0.38943949999999999</v>
      </c>
      <c r="G457" s="1">
        <v>8.8017499999999999E-2</v>
      </c>
    </row>
    <row r="458" spans="1:7" x14ac:dyDescent="0.35">
      <c r="A458" t="s">
        <v>504</v>
      </c>
      <c r="B458" t="s">
        <v>68</v>
      </c>
      <c r="C458" t="s">
        <v>143</v>
      </c>
      <c r="D458" s="1">
        <v>0.99250720000000003</v>
      </c>
      <c r="E458" s="1">
        <v>0.95180149999999997</v>
      </c>
      <c r="F458" s="1">
        <v>0.47002870000000002</v>
      </c>
      <c r="G458" s="1">
        <v>6.6904000000000005E-2</v>
      </c>
    </row>
    <row r="459" spans="1:7" x14ac:dyDescent="0.35">
      <c r="A459" t="s">
        <v>505</v>
      </c>
      <c r="B459" t="s">
        <v>68</v>
      </c>
      <c r="C459" t="s">
        <v>143</v>
      </c>
      <c r="D459" s="1">
        <v>0.91871729999999996</v>
      </c>
      <c r="E459" s="1">
        <v>0.8753322</v>
      </c>
      <c r="F459" s="1">
        <v>0.42399039999999999</v>
      </c>
      <c r="G459" s="1">
        <v>7.6824100000000006E-2</v>
      </c>
    </row>
    <row r="460" spans="1:7" x14ac:dyDescent="0.35">
      <c r="A460" t="s">
        <v>506</v>
      </c>
      <c r="B460" t="s">
        <v>41</v>
      </c>
      <c r="C460" t="s">
        <v>143</v>
      </c>
      <c r="D460" s="1">
        <v>0.82477129999999998</v>
      </c>
      <c r="E460" s="1">
        <v>0.79851340000000004</v>
      </c>
      <c r="F460" s="1">
        <v>0.47893210000000003</v>
      </c>
      <c r="G460" s="1">
        <v>0.12130539999999999</v>
      </c>
    </row>
    <row r="461" spans="1:7" x14ac:dyDescent="0.35">
      <c r="A461" t="s">
        <v>507</v>
      </c>
      <c r="B461" t="s">
        <v>41</v>
      </c>
      <c r="C461" t="s">
        <v>143</v>
      </c>
      <c r="D461" s="1">
        <v>0.81890810000000003</v>
      </c>
      <c r="E461" s="1">
        <v>0.79310349999999996</v>
      </c>
      <c r="F461" s="1">
        <v>0.4508471</v>
      </c>
      <c r="G461" s="1">
        <v>0.10151979999999999</v>
      </c>
    </row>
    <row r="462" spans="1:7" x14ac:dyDescent="0.35">
      <c r="A462" t="s">
        <v>508</v>
      </c>
      <c r="B462" t="s">
        <v>41</v>
      </c>
      <c r="C462" t="s">
        <v>143</v>
      </c>
      <c r="D462" s="1">
        <v>0.84300470000000005</v>
      </c>
      <c r="E462" s="1">
        <v>0.81833710000000004</v>
      </c>
      <c r="F462" s="1">
        <v>0.52292139999999998</v>
      </c>
      <c r="G462" s="1">
        <v>0.1509027</v>
      </c>
    </row>
    <row r="463" spans="1:7" x14ac:dyDescent="0.35">
      <c r="A463" t="s">
        <v>509</v>
      </c>
      <c r="B463" t="s">
        <v>41</v>
      </c>
      <c r="C463" t="s">
        <v>143</v>
      </c>
      <c r="D463" s="1">
        <v>0.84105110000000005</v>
      </c>
      <c r="E463" s="1">
        <v>0.82197529999999996</v>
      </c>
      <c r="F463" s="1">
        <v>0.51862280000000005</v>
      </c>
      <c r="G463" s="1">
        <v>0.13233819999999999</v>
      </c>
    </row>
    <row r="464" spans="1:7" x14ac:dyDescent="0.35">
      <c r="A464" t="s">
        <v>510</v>
      </c>
      <c r="B464" t="s">
        <v>41</v>
      </c>
      <c r="C464" t="s">
        <v>143</v>
      </c>
      <c r="D464" s="1">
        <v>0.79468439999999996</v>
      </c>
      <c r="E464" s="1">
        <v>0.7767442</v>
      </c>
      <c r="F464" s="1">
        <v>0.44186049999999999</v>
      </c>
      <c r="G464" s="1">
        <v>8.9701000000000003E-2</v>
      </c>
    </row>
    <row r="465" spans="1:7" x14ac:dyDescent="0.35">
      <c r="A465" t="s">
        <v>511</v>
      </c>
      <c r="B465" t="s">
        <v>41</v>
      </c>
      <c r="C465" t="s">
        <v>143</v>
      </c>
      <c r="D465" s="1">
        <v>0.81954450000000001</v>
      </c>
      <c r="E465" s="1">
        <v>0.79457690000000003</v>
      </c>
      <c r="F465" s="1">
        <v>0.49156559999999999</v>
      </c>
      <c r="G465" s="1">
        <v>0.14533090000000001</v>
      </c>
    </row>
    <row r="466" spans="1:7" x14ac:dyDescent="0.35">
      <c r="A466" t="s">
        <v>512</v>
      </c>
      <c r="B466" t="s">
        <v>41</v>
      </c>
      <c r="C466" t="s">
        <v>143</v>
      </c>
      <c r="D466" s="1">
        <v>0.80328739999999998</v>
      </c>
      <c r="E466" s="1">
        <v>0.77550370000000002</v>
      </c>
      <c r="F466" s="1">
        <v>0.47693530000000001</v>
      </c>
      <c r="G466" s="1">
        <v>0.13854720000000001</v>
      </c>
    </row>
    <row r="467" spans="1:7" x14ac:dyDescent="0.35">
      <c r="A467" t="s">
        <v>513</v>
      </c>
      <c r="B467" t="s">
        <v>41</v>
      </c>
      <c r="C467" t="s">
        <v>42</v>
      </c>
      <c r="D467" s="1">
        <v>0.72827430000000004</v>
      </c>
      <c r="E467" s="1">
        <v>0.7004051</v>
      </c>
      <c r="F467" s="1">
        <v>0.46454230000000002</v>
      </c>
      <c r="G467" s="1">
        <v>0.1635971</v>
      </c>
    </row>
    <row r="468" spans="1:7" x14ac:dyDescent="0.35">
      <c r="A468" t="s">
        <v>514</v>
      </c>
      <c r="B468" t="s">
        <v>41</v>
      </c>
      <c r="C468" t="s">
        <v>132</v>
      </c>
      <c r="D468" s="1">
        <v>0.76259790000000005</v>
      </c>
      <c r="E468" s="1">
        <v>0.73659909999999995</v>
      </c>
      <c r="F468" s="1">
        <v>0.48634810000000001</v>
      </c>
      <c r="G468" s="1">
        <v>0.16572980000000001</v>
      </c>
    </row>
    <row r="469" spans="1:7" x14ac:dyDescent="0.35">
      <c r="A469" t="s">
        <v>515</v>
      </c>
      <c r="B469" t="s">
        <v>41</v>
      </c>
      <c r="C469" t="s">
        <v>132</v>
      </c>
      <c r="D469" s="1">
        <v>0.7640979</v>
      </c>
      <c r="E469" s="1">
        <v>0.73646370000000005</v>
      </c>
      <c r="F469" s="1">
        <v>0.4729274</v>
      </c>
      <c r="G469" s="1">
        <v>0.1720962</v>
      </c>
    </row>
    <row r="470" spans="1:7" x14ac:dyDescent="0.35">
      <c r="A470" t="s">
        <v>516</v>
      </c>
      <c r="B470" t="s">
        <v>41</v>
      </c>
      <c r="C470" t="s">
        <v>132</v>
      </c>
      <c r="D470" s="1">
        <v>0.76542540000000003</v>
      </c>
      <c r="E470" s="1">
        <v>0.73742870000000005</v>
      </c>
      <c r="F470" s="1">
        <v>0.45746130000000002</v>
      </c>
      <c r="G470" s="1">
        <v>0.14569180000000001</v>
      </c>
    </row>
    <row r="471" spans="1:7" x14ac:dyDescent="0.35">
      <c r="A471" t="s">
        <v>517</v>
      </c>
      <c r="B471" t="s">
        <v>41</v>
      </c>
      <c r="C471" t="s">
        <v>132</v>
      </c>
      <c r="D471" s="1">
        <v>0.76925189999999999</v>
      </c>
      <c r="E471" s="1">
        <v>0.74669969999999997</v>
      </c>
      <c r="F471" s="1">
        <v>0.52007700000000001</v>
      </c>
      <c r="G471" s="1">
        <v>0.22084709999999999</v>
      </c>
    </row>
    <row r="472" spans="1:7" x14ac:dyDescent="0.35">
      <c r="A472" t="s">
        <v>518</v>
      </c>
      <c r="B472" t="s">
        <v>41</v>
      </c>
      <c r="C472" t="s">
        <v>519</v>
      </c>
      <c r="D472" s="1">
        <v>0.74651350000000005</v>
      </c>
      <c r="E472" s="1">
        <v>0.71859189999999995</v>
      </c>
      <c r="F472" s="1">
        <v>0.4496097</v>
      </c>
      <c r="G472" s="1">
        <v>0.1319475</v>
      </c>
    </row>
    <row r="473" spans="1:7" x14ac:dyDescent="0.35">
      <c r="A473" t="s">
        <v>520</v>
      </c>
      <c r="B473" t="s">
        <v>41</v>
      </c>
      <c r="C473" t="s">
        <v>519</v>
      </c>
      <c r="D473" s="1">
        <v>0.78458050000000001</v>
      </c>
      <c r="E473" s="1">
        <v>0.75056690000000004</v>
      </c>
      <c r="F473" s="1">
        <v>0.47678009999999998</v>
      </c>
      <c r="G473" s="1">
        <v>0.12952379999999999</v>
      </c>
    </row>
    <row r="474" spans="1:7" x14ac:dyDescent="0.35">
      <c r="A474" t="s">
        <v>521</v>
      </c>
      <c r="B474" t="s">
        <v>41</v>
      </c>
      <c r="C474" t="s">
        <v>519</v>
      </c>
      <c r="D474" s="1">
        <v>0.73480330000000005</v>
      </c>
      <c r="E474" s="1">
        <v>0.70493669999999997</v>
      </c>
      <c r="F474" s="1">
        <v>0.40416370000000001</v>
      </c>
      <c r="G474" s="1">
        <v>0.11076950000000001</v>
      </c>
    </row>
    <row r="475" spans="1:7" x14ac:dyDescent="0.35">
      <c r="A475" t="s">
        <v>522</v>
      </c>
      <c r="B475" t="s">
        <v>41</v>
      </c>
      <c r="C475" t="s">
        <v>519</v>
      </c>
      <c r="D475" s="1">
        <v>0.79903539999999995</v>
      </c>
      <c r="E475" s="1">
        <v>0.75214360000000002</v>
      </c>
      <c r="F475" s="1">
        <v>0.4124177</v>
      </c>
      <c r="G475" s="1">
        <v>9.9754999999999996E-2</v>
      </c>
    </row>
    <row r="476" spans="1:7" x14ac:dyDescent="0.35">
      <c r="A476" t="s">
        <v>523</v>
      </c>
      <c r="B476" t="s">
        <v>41</v>
      </c>
      <c r="C476" t="s">
        <v>519</v>
      </c>
      <c r="D476" s="1">
        <v>0.79400970000000004</v>
      </c>
      <c r="E476" s="1">
        <v>0.76102420000000004</v>
      </c>
      <c r="F476" s="1">
        <v>0.4494686</v>
      </c>
      <c r="G476" s="1">
        <v>0.13201930000000001</v>
      </c>
    </row>
    <row r="477" spans="1:7" x14ac:dyDescent="0.35">
      <c r="A477" t="s">
        <v>524</v>
      </c>
      <c r="B477" t="s">
        <v>41</v>
      </c>
      <c r="C477" t="s">
        <v>519</v>
      </c>
      <c r="D477" s="1">
        <v>0.79516180000000003</v>
      </c>
      <c r="E477" s="1">
        <v>0.75494810000000001</v>
      </c>
      <c r="F477" s="1">
        <v>0.40161269999999999</v>
      </c>
      <c r="G477" s="1">
        <v>8.4302000000000002E-2</v>
      </c>
    </row>
    <row r="478" spans="1:7" x14ac:dyDescent="0.35">
      <c r="A478" t="s">
        <v>525</v>
      </c>
      <c r="B478" t="s">
        <v>41</v>
      </c>
      <c r="C478" t="s">
        <v>519</v>
      </c>
      <c r="D478" s="1">
        <v>0.79771820000000004</v>
      </c>
      <c r="E478" s="1">
        <v>0.75908920000000002</v>
      </c>
      <c r="F478" s="1">
        <v>0.49337249999999999</v>
      </c>
      <c r="G478" s="1">
        <v>0.1672032</v>
      </c>
    </row>
    <row r="479" spans="1:7" x14ac:dyDescent="0.35">
      <c r="A479" t="s">
        <v>526</v>
      </c>
      <c r="B479" t="s">
        <v>41</v>
      </c>
      <c r="C479" t="s">
        <v>519</v>
      </c>
      <c r="D479" s="1">
        <v>0.73674620000000002</v>
      </c>
      <c r="E479" s="1">
        <v>0.70818780000000003</v>
      </c>
      <c r="F479" s="1">
        <v>0.46635270000000001</v>
      </c>
      <c r="G479" s="1">
        <v>0.15023549999999999</v>
      </c>
    </row>
    <row r="480" spans="1:7" x14ac:dyDescent="0.35">
      <c r="A480" t="s">
        <v>527</v>
      </c>
      <c r="B480" t="s">
        <v>41</v>
      </c>
      <c r="C480" t="s">
        <v>519</v>
      </c>
      <c r="D480" s="1">
        <v>0.72852139999999999</v>
      </c>
      <c r="E480" s="1">
        <v>0.69349190000000005</v>
      </c>
      <c r="F480" s="1">
        <v>0.40910770000000002</v>
      </c>
      <c r="G480" s="1">
        <v>0.1064712</v>
      </c>
    </row>
    <row r="481" spans="1:7" x14ac:dyDescent="0.35">
      <c r="A481" t="s">
        <v>528</v>
      </c>
      <c r="B481" t="s">
        <v>41</v>
      </c>
      <c r="C481" t="s">
        <v>519</v>
      </c>
      <c r="D481" s="1">
        <v>0.7609783</v>
      </c>
      <c r="E481" s="1">
        <v>0.72286320000000004</v>
      </c>
      <c r="F481" s="1">
        <v>0.42950909999999998</v>
      </c>
      <c r="G481" s="1">
        <v>0.12797269999999999</v>
      </c>
    </row>
    <row r="482" spans="1:7" x14ac:dyDescent="0.35">
      <c r="A482" t="s">
        <v>529</v>
      </c>
      <c r="B482" t="s">
        <v>41</v>
      </c>
      <c r="C482" t="s">
        <v>530</v>
      </c>
      <c r="D482" s="1">
        <v>0.76954440000000002</v>
      </c>
      <c r="E482" s="1">
        <v>0.70747729999999998</v>
      </c>
      <c r="F482" s="1">
        <v>0.4061671</v>
      </c>
      <c r="G482" s="1">
        <v>8.5421399999999995E-2</v>
      </c>
    </row>
    <row r="483" spans="1:7" x14ac:dyDescent="0.35">
      <c r="A483" t="s">
        <v>531</v>
      </c>
      <c r="B483" t="s">
        <v>41</v>
      </c>
      <c r="C483" t="s">
        <v>530</v>
      </c>
      <c r="D483" s="1">
        <v>0.75189079999999997</v>
      </c>
      <c r="E483" s="1">
        <v>0.72059910000000005</v>
      </c>
      <c r="F483" s="1">
        <v>0.40115679999999998</v>
      </c>
      <c r="G483" s="1">
        <v>0.1005487</v>
      </c>
    </row>
    <row r="484" spans="1:7" x14ac:dyDescent="0.35">
      <c r="A484" t="s">
        <v>532</v>
      </c>
      <c r="B484" t="s">
        <v>41</v>
      </c>
      <c r="C484" t="s">
        <v>530</v>
      </c>
      <c r="D484" s="1">
        <v>0.83003360000000004</v>
      </c>
      <c r="E484" s="1">
        <v>0.78684730000000003</v>
      </c>
      <c r="F484" s="1">
        <v>0.47470190000000001</v>
      </c>
      <c r="G484" s="1">
        <v>0.134769</v>
      </c>
    </row>
    <row r="485" spans="1:7" x14ac:dyDescent="0.35">
      <c r="A485" t="s">
        <v>533</v>
      </c>
      <c r="B485" t="s">
        <v>41</v>
      </c>
      <c r="C485" t="s">
        <v>530</v>
      </c>
      <c r="D485" s="1">
        <v>1</v>
      </c>
      <c r="E485" s="1">
        <v>1</v>
      </c>
      <c r="F485" s="1">
        <v>0.68627450000000001</v>
      </c>
      <c r="G485" s="1">
        <v>0.41176469999999998</v>
      </c>
    </row>
    <row r="486" spans="1:7" x14ac:dyDescent="0.35">
      <c r="A486" t="s">
        <v>534</v>
      </c>
      <c r="B486" t="s">
        <v>41</v>
      </c>
      <c r="C486" t="s">
        <v>519</v>
      </c>
      <c r="D486" s="1">
        <v>0.80350770000000005</v>
      </c>
      <c r="E486" s="1">
        <v>0.77205290000000004</v>
      </c>
      <c r="F486" s="1">
        <v>0.49649219999999999</v>
      </c>
      <c r="G486" s="1">
        <v>0.1658424</v>
      </c>
    </row>
    <row r="487" spans="1:7" x14ac:dyDescent="0.35">
      <c r="A487" t="s">
        <v>535</v>
      </c>
      <c r="B487" t="s">
        <v>41</v>
      </c>
      <c r="C487" t="s">
        <v>519</v>
      </c>
      <c r="D487" s="1">
        <v>0.83130040000000005</v>
      </c>
      <c r="E487" s="1">
        <v>0.79674140000000004</v>
      </c>
      <c r="F487" s="1">
        <v>0.50191330000000001</v>
      </c>
      <c r="G487" s="1">
        <v>0.1513004</v>
      </c>
    </row>
    <row r="488" spans="1:7" x14ac:dyDescent="0.35">
      <c r="A488" t="s">
        <v>536</v>
      </c>
      <c r="B488" t="s">
        <v>41</v>
      </c>
      <c r="C488" t="s">
        <v>519</v>
      </c>
      <c r="D488" s="1">
        <v>0.851325</v>
      </c>
      <c r="E488" s="1">
        <v>0.82594140000000005</v>
      </c>
      <c r="F488" s="1">
        <v>0.59748950000000001</v>
      </c>
      <c r="G488" s="1">
        <v>0.17545330000000001</v>
      </c>
    </row>
    <row r="489" spans="1:7" x14ac:dyDescent="0.35">
      <c r="A489" t="s">
        <v>537</v>
      </c>
      <c r="B489" t="s">
        <v>41</v>
      </c>
      <c r="C489" t="s">
        <v>132</v>
      </c>
      <c r="D489" s="1">
        <v>0.80956280000000003</v>
      </c>
      <c r="E489" s="1">
        <v>0.78041590000000005</v>
      </c>
      <c r="F489" s="1">
        <v>0.52677260000000004</v>
      </c>
      <c r="G489" s="1">
        <v>0.1894547</v>
      </c>
    </row>
    <row r="490" spans="1:7" x14ac:dyDescent="0.35">
      <c r="A490" t="s">
        <v>538</v>
      </c>
      <c r="B490" t="s">
        <v>41</v>
      </c>
      <c r="C490" t="s">
        <v>132</v>
      </c>
      <c r="D490" s="1">
        <v>0.8263239</v>
      </c>
      <c r="E490" s="1">
        <v>0.79957060000000002</v>
      </c>
      <c r="F490" s="1">
        <v>0.53660680000000005</v>
      </c>
      <c r="G490" s="1">
        <v>0.19382360000000001</v>
      </c>
    </row>
    <row r="491" spans="1:7" x14ac:dyDescent="0.35">
      <c r="A491" t="s">
        <v>539</v>
      </c>
      <c r="B491" t="s">
        <v>41</v>
      </c>
      <c r="C491" t="s">
        <v>132</v>
      </c>
      <c r="D491" s="1">
        <v>0.81340089999999998</v>
      </c>
      <c r="E491" s="1">
        <v>0.77707440000000005</v>
      </c>
      <c r="F491" s="1">
        <v>0.51431629999999995</v>
      </c>
      <c r="G491" s="1">
        <v>0.20890139999999999</v>
      </c>
    </row>
    <row r="492" spans="1:7" x14ac:dyDescent="0.35">
      <c r="A492" t="s">
        <v>540</v>
      </c>
      <c r="B492" t="s">
        <v>41</v>
      </c>
      <c r="C492" t="s">
        <v>519</v>
      </c>
      <c r="D492" s="1">
        <v>0.77464789999999994</v>
      </c>
      <c r="E492" s="1">
        <v>0.74715929999999997</v>
      </c>
      <c r="F492" s="1">
        <v>0.50554540000000003</v>
      </c>
      <c r="G492" s="1">
        <v>0.19310060000000001</v>
      </c>
    </row>
    <row r="493" spans="1:7" x14ac:dyDescent="0.35">
      <c r="A493" t="s">
        <v>541</v>
      </c>
      <c r="B493" t="s">
        <v>41</v>
      </c>
      <c r="C493" t="s">
        <v>519</v>
      </c>
      <c r="D493" s="1">
        <v>0.79000499999999996</v>
      </c>
      <c r="E493" s="1">
        <v>0.76011879999999998</v>
      </c>
      <c r="F493" s="1">
        <v>0.47808020000000001</v>
      </c>
      <c r="G493" s="1">
        <v>0.15487380000000001</v>
      </c>
    </row>
    <row r="494" spans="1:7" x14ac:dyDescent="0.35">
      <c r="A494" t="s">
        <v>542</v>
      </c>
      <c r="B494" t="s">
        <v>41</v>
      </c>
      <c r="C494" t="s">
        <v>519</v>
      </c>
      <c r="D494" s="1">
        <v>0.78645679999999996</v>
      </c>
      <c r="E494" s="1">
        <v>0.75238229999999995</v>
      </c>
      <c r="F494" s="1">
        <v>0.44397920000000002</v>
      </c>
      <c r="G494" s="1">
        <v>0.11464050000000001</v>
      </c>
    </row>
    <row r="495" spans="1:7" x14ac:dyDescent="0.35">
      <c r="A495" t="s">
        <v>543</v>
      </c>
      <c r="B495" t="s">
        <v>41</v>
      </c>
      <c r="C495" t="s">
        <v>519</v>
      </c>
      <c r="D495" s="1">
        <v>0.87309199999999998</v>
      </c>
      <c r="E495" s="1">
        <v>0.84248060000000002</v>
      </c>
      <c r="F495" s="1">
        <v>0.53298849999999998</v>
      </c>
      <c r="G495" s="1">
        <v>0.1707398</v>
      </c>
    </row>
    <row r="496" spans="1:7" x14ac:dyDescent="0.35">
      <c r="A496" t="s">
        <v>544</v>
      </c>
      <c r="B496" t="s">
        <v>41</v>
      </c>
      <c r="C496" t="s">
        <v>519</v>
      </c>
      <c r="D496" s="1">
        <v>0.82347820000000005</v>
      </c>
      <c r="E496" s="1">
        <v>0.78818630000000001</v>
      </c>
      <c r="F496" s="1">
        <v>0.45674090000000001</v>
      </c>
      <c r="G496" s="1">
        <v>0.11658159999999999</v>
      </c>
    </row>
    <row r="497" spans="1:7" x14ac:dyDescent="0.35">
      <c r="A497" t="s">
        <v>545</v>
      </c>
      <c r="B497" t="s">
        <v>41</v>
      </c>
      <c r="C497" t="s">
        <v>519</v>
      </c>
      <c r="D497" s="1">
        <v>0.84545510000000001</v>
      </c>
      <c r="E497" s="1">
        <v>0.79892479999999999</v>
      </c>
      <c r="F497" s="1">
        <v>0.42427239999999999</v>
      </c>
      <c r="G497" s="1">
        <v>0.1140703</v>
      </c>
    </row>
    <row r="498" spans="1:7" x14ac:dyDescent="0.35">
      <c r="A498" t="s">
        <v>546</v>
      </c>
      <c r="B498" t="s">
        <v>41</v>
      </c>
      <c r="C498" t="s">
        <v>519</v>
      </c>
      <c r="D498" s="1">
        <v>0.91451590000000005</v>
      </c>
      <c r="E498" s="1">
        <v>0.88322889999999998</v>
      </c>
      <c r="F498" s="1">
        <v>0.59953460000000003</v>
      </c>
      <c r="G498" s="1">
        <v>0.20937890000000001</v>
      </c>
    </row>
    <row r="499" spans="1:7" x14ac:dyDescent="0.35">
      <c r="A499" t="s">
        <v>547</v>
      </c>
      <c r="B499" t="s">
        <v>41</v>
      </c>
      <c r="C499" t="s">
        <v>519</v>
      </c>
      <c r="D499" s="1">
        <v>0.84988180000000002</v>
      </c>
      <c r="E499" s="1">
        <v>0.82529549999999996</v>
      </c>
      <c r="F499" s="1">
        <v>0.54680850000000003</v>
      </c>
      <c r="G499" s="1">
        <v>0.15862879999999999</v>
      </c>
    </row>
    <row r="500" spans="1:7" x14ac:dyDescent="0.35">
      <c r="A500" t="s">
        <v>548</v>
      </c>
      <c r="B500" t="s">
        <v>41</v>
      </c>
      <c r="C500" t="s">
        <v>132</v>
      </c>
      <c r="D500" s="1">
        <v>0.82314330000000002</v>
      </c>
      <c r="E500" s="1">
        <v>0.79105380000000003</v>
      </c>
      <c r="F500" s="1">
        <v>0.46870060000000002</v>
      </c>
      <c r="G500" s="1">
        <v>0.1151088</v>
      </c>
    </row>
    <row r="501" spans="1:7" x14ac:dyDescent="0.35">
      <c r="A501" t="s">
        <v>549</v>
      </c>
      <c r="B501" t="s">
        <v>41</v>
      </c>
      <c r="C501" t="s">
        <v>519</v>
      </c>
      <c r="D501" s="1">
        <v>0.80517709999999998</v>
      </c>
      <c r="E501" s="1">
        <v>0.76727769999999995</v>
      </c>
      <c r="F501" s="1">
        <v>0.44104529999999997</v>
      </c>
      <c r="G501" s="1">
        <v>0.1150607</v>
      </c>
    </row>
    <row r="502" spans="1:7" x14ac:dyDescent="0.35">
      <c r="A502" t="s">
        <v>550</v>
      </c>
      <c r="B502" t="s">
        <v>41</v>
      </c>
      <c r="C502" t="s">
        <v>519</v>
      </c>
      <c r="D502" s="1">
        <v>0.80762100000000003</v>
      </c>
      <c r="E502" s="1">
        <v>0.77590950000000003</v>
      </c>
      <c r="F502" s="1">
        <v>0.43309249999999999</v>
      </c>
      <c r="G502" s="1">
        <v>0.1092641</v>
      </c>
    </row>
    <row r="503" spans="1:7" x14ac:dyDescent="0.35">
      <c r="A503" t="s">
        <v>551</v>
      </c>
      <c r="B503" t="s">
        <v>41</v>
      </c>
      <c r="C503" t="s">
        <v>519</v>
      </c>
      <c r="D503" s="1">
        <v>0.89222179999999995</v>
      </c>
      <c r="E503" s="1">
        <v>0.86326449999999999</v>
      </c>
      <c r="F503" s="1">
        <v>0.56603040000000004</v>
      </c>
      <c r="G503" s="1">
        <v>0.1871186</v>
      </c>
    </row>
    <row r="504" spans="1:7" x14ac:dyDescent="0.35">
      <c r="A504" t="s">
        <v>552</v>
      </c>
      <c r="B504" t="s">
        <v>41</v>
      </c>
      <c r="C504" t="s">
        <v>519</v>
      </c>
      <c r="D504" s="1">
        <v>0.83033179999999995</v>
      </c>
      <c r="E504" s="1">
        <v>0.7836921</v>
      </c>
      <c r="F504" s="1">
        <v>0.42307230000000001</v>
      </c>
      <c r="G504" s="1">
        <v>9.8630399999999993E-2</v>
      </c>
    </row>
    <row r="505" spans="1:7" x14ac:dyDescent="0.35">
      <c r="A505" t="s">
        <v>553</v>
      </c>
      <c r="B505" t="s">
        <v>41</v>
      </c>
      <c r="C505" t="s">
        <v>519</v>
      </c>
      <c r="D505" s="1">
        <v>0.83012629999999998</v>
      </c>
      <c r="E505" s="1">
        <v>0.79975940000000001</v>
      </c>
      <c r="F505" s="1">
        <v>0.43656040000000002</v>
      </c>
      <c r="G505" s="1">
        <v>7.6969300000000004E-2</v>
      </c>
    </row>
    <row r="506" spans="1:7" x14ac:dyDescent="0.35">
      <c r="A506" t="s">
        <v>554</v>
      </c>
      <c r="B506" t="s">
        <v>41</v>
      </c>
      <c r="C506" t="s">
        <v>519</v>
      </c>
      <c r="D506" s="1">
        <v>0.80895530000000004</v>
      </c>
      <c r="E506" s="1">
        <v>0.77867810000000004</v>
      </c>
      <c r="F506" s="1">
        <v>0.43518119999999999</v>
      </c>
      <c r="G506" s="1">
        <v>7.52665E-2</v>
      </c>
    </row>
    <row r="507" spans="1:7" x14ac:dyDescent="0.35">
      <c r="A507" t="s">
        <v>555</v>
      </c>
      <c r="B507" t="s">
        <v>41</v>
      </c>
      <c r="C507" t="s">
        <v>519</v>
      </c>
      <c r="D507" s="1">
        <v>0.81007989999999996</v>
      </c>
      <c r="E507" s="1">
        <v>0.78097360000000005</v>
      </c>
      <c r="F507" s="1">
        <v>0.55919980000000002</v>
      </c>
      <c r="G507" s="1">
        <v>0.25929419999999997</v>
      </c>
    </row>
    <row r="508" spans="1:7" x14ac:dyDescent="0.35">
      <c r="A508" t="s">
        <v>556</v>
      </c>
      <c r="B508" t="s">
        <v>41</v>
      </c>
      <c r="C508" t="s">
        <v>519</v>
      </c>
      <c r="D508" s="1">
        <v>0.82599889999999998</v>
      </c>
      <c r="E508" s="1">
        <v>0.79303999999999997</v>
      </c>
      <c r="F508" s="1">
        <v>0.50580000000000003</v>
      </c>
      <c r="G508" s="1">
        <v>0.1760265</v>
      </c>
    </row>
    <row r="509" spans="1:7" x14ac:dyDescent="0.35">
      <c r="A509" t="s">
        <v>557</v>
      </c>
      <c r="B509" t="s">
        <v>41</v>
      </c>
      <c r="C509" t="s">
        <v>519</v>
      </c>
      <c r="D509" s="1">
        <v>0.78961879999999995</v>
      </c>
      <c r="E509" s="1">
        <v>0.75101890000000004</v>
      </c>
      <c r="F509" s="1">
        <v>0.45540639999999999</v>
      </c>
      <c r="G509" s="1">
        <v>0.12538959999999999</v>
      </c>
    </row>
    <row r="510" spans="1:7" x14ac:dyDescent="0.35">
      <c r="A510" t="s">
        <v>558</v>
      </c>
      <c r="B510" t="s">
        <v>41</v>
      </c>
      <c r="C510" t="s">
        <v>519</v>
      </c>
      <c r="D510" s="1">
        <v>0.97913589999999995</v>
      </c>
      <c r="E510" s="1">
        <v>0.94592370000000003</v>
      </c>
      <c r="F510" s="1">
        <v>0.62572380000000005</v>
      </c>
      <c r="G510" s="1">
        <v>0.19739979999999999</v>
      </c>
    </row>
    <row r="511" spans="1:7" x14ac:dyDescent="0.35">
      <c r="A511" t="s">
        <v>559</v>
      </c>
      <c r="B511" t="s">
        <v>41</v>
      </c>
      <c r="C511" t="s">
        <v>519</v>
      </c>
      <c r="D511" s="1">
        <v>0.84433259999999999</v>
      </c>
      <c r="E511" s="1">
        <v>0.81221160000000003</v>
      </c>
      <c r="F511" s="1">
        <v>0.52542920000000004</v>
      </c>
      <c r="G511" s="1">
        <v>0.170851</v>
      </c>
    </row>
    <row r="512" spans="1:7" x14ac:dyDescent="0.35">
      <c r="A512" t="s">
        <v>560</v>
      </c>
      <c r="B512" t="s">
        <v>41</v>
      </c>
      <c r="C512" t="s">
        <v>519</v>
      </c>
      <c r="D512" s="1">
        <v>0.76415889999999997</v>
      </c>
      <c r="E512" s="1">
        <v>0.73393909999999996</v>
      </c>
      <c r="F512" s="1">
        <v>0.44690410000000003</v>
      </c>
      <c r="G512" s="1">
        <v>0.1178149</v>
      </c>
    </row>
    <row r="513" spans="1:7" x14ac:dyDescent="0.35">
      <c r="A513" t="s">
        <v>561</v>
      </c>
      <c r="B513" t="s">
        <v>41</v>
      </c>
      <c r="C513" t="s">
        <v>530</v>
      </c>
      <c r="D513" s="1">
        <v>0.85475060000000003</v>
      </c>
      <c r="E513" s="1">
        <v>0.82704180000000005</v>
      </c>
      <c r="F513" s="1">
        <v>0.54942170000000001</v>
      </c>
      <c r="G513" s="1">
        <v>0.20460510000000001</v>
      </c>
    </row>
    <row r="514" spans="1:7" x14ac:dyDescent="0.35">
      <c r="A514" t="s">
        <v>562</v>
      </c>
      <c r="B514" t="s">
        <v>41</v>
      </c>
      <c r="C514" t="s">
        <v>530</v>
      </c>
      <c r="D514" s="1">
        <v>1.0018929999999999</v>
      </c>
      <c r="E514" s="1">
        <v>0.9536173</v>
      </c>
      <c r="F514" s="1">
        <v>0.60824880000000003</v>
      </c>
      <c r="G514" s="1">
        <v>0.19607840000000001</v>
      </c>
    </row>
    <row r="515" spans="1:7" x14ac:dyDescent="0.35">
      <c r="A515" t="s">
        <v>563</v>
      </c>
      <c r="B515" t="s">
        <v>41</v>
      </c>
      <c r="C515" t="s">
        <v>530</v>
      </c>
      <c r="D515" s="1">
        <v>0.84279029999999999</v>
      </c>
      <c r="E515" s="1">
        <v>0.8086989</v>
      </c>
      <c r="F515" s="1">
        <v>0.49830930000000001</v>
      </c>
      <c r="G515" s="1">
        <v>0.17286579999999999</v>
      </c>
    </row>
    <row r="516" spans="1:7" x14ac:dyDescent="0.35">
      <c r="A516" t="s">
        <v>564</v>
      </c>
      <c r="B516" t="s">
        <v>41</v>
      </c>
      <c r="C516" t="s">
        <v>530</v>
      </c>
      <c r="D516" s="1">
        <v>0.84287369999999995</v>
      </c>
      <c r="E516" s="1">
        <v>0.81260880000000002</v>
      </c>
      <c r="F516" s="1">
        <v>0.50309420000000005</v>
      </c>
      <c r="G516" s="1">
        <v>0.17665829999999999</v>
      </c>
    </row>
    <row r="517" spans="1:7" x14ac:dyDescent="0.35">
      <c r="A517" t="s">
        <v>565</v>
      </c>
      <c r="B517" t="s">
        <v>41</v>
      </c>
      <c r="C517" t="s">
        <v>530</v>
      </c>
      <c r="D517" s="1">
        <v>0.91392269999999998</v>
      </c>
      <c r="E517" s="1">
        <v>0.88264920000000002</v>
      </c>
      <c r="F517" s="1">
        <v>0.55735979999999996</v>
      </c>
      <c r="G517" s="1">
        <v>0.15975039999999999</v>
      </c>
    </row>
    <row r="518" spans="1:7" x14ac:dyDescent="0.35">
      <c r="A518" t="s">
        <v>566</v>
      </c>
      <c r="B518" t="s">
        <v>41</v>
      </c>
      <c r="C518" t="s">
        <v>530</v>
      </c>
      <c r="D518" s="1">
        <v>0.77803529999999999</v>
      </c>
      <c r="E518" s="1">
        <v>0.74612230000000002</v>
      </c>
      <c r="F518" s="1">
        <v>0.46247100000000002</v>
      </c>
      <c r="G518" s="1">
        <v>0.14922450000000001</v>
      </c>
    </row>
    <row r="519" spans="1:7" x14ac:dyDescent="0.35">
      <c r="A519" t="s">
        <v>567</v>
      </c>
      <c r="B519" t="s">
        <v>41</v>
      </c>
      <c r="C519" t="s">
        <v>530</v>
      </c>
      <c r="D519" s="1">
        <v>0.84853369999999995</v>
      </c>
      <c r="E519" s="1">
        <v>0.82712609999999998</v>
      </c>
      <c r="F519" s="1">
        <v>0.55659820000000004</v>
      </c>
      <c r="G519" s="1">
        <v>0.19325510000000001</v>
      </c>
    </row>
    <row r="520" spans="1:7" x14ac:dyDescent="0.35">
      <c r="A520" t="s">
        <v>568</v>
      </c>
      <c r="B520" t="s">
        <v>41</v>
      </c>
      <c r="C520" t="s">
        <v>530</v>
      </c>
      <c r="D520" s="1">
        <v>0.77173389999999997</v>
      </c>
      <c r="E520" s="1">
        <v>0.75036420000000004</v>
      </c>
      <c r="F520" s="1">
        <v>0.46430300000000002</v>
      </c>
      <c r="G520" s="1">
        <v>0.15638659999999999</v>
      </c>
    </row>
    <row r="521" spans="1:7" x14ac:dyDescent="0.35">
      <c r="A521" t="s">
        <v>569</v>
      </c>
      <c r="B521" t="s">
        <v>41</v>
      </c>
      <c r="C521" t="s">
        <v>530</v>
      </c>
      <c r="D521" s="1">
        <v>0.81078119999999998</v>
      </c>
      <c r="E521" s="1">
        <v>0.77341249999999995</v>
      </c>
      <c r="F521" s="1">
        <v>0.4720877</v>
      </c>
      <c r="G521" s="1">
        <v>0.1285519</v>
      </c>
    </row>
    <row r="522" spans="1:7" x14ac:dyDescent="0.35">
      <c r="A522" t="s">
        <v>570</v>
      </c>
      <c r="B522" t="s">
        <v>41</v>
      </c>
      <c r="C522" t="s">
        <v>530</v>
      </c>
      <c r="D522" s="1">
        <v>0.78850100000000001</v>
      </c>
      <c r="E522" s="1">
        <v>0.73827200000000004</v>
      </c>
      <c r="F522" s="1">
        <v>0.45458850000000001</v>
      </c>
      <c r="G522" s="1">
        <v>8.8769500000000001E-2</v>
      </c>
    </row>
    <row r="523" spans="1:7" x14ac:dyDescent="0.35">
      <c r="A523" t="s">
        <v>571</v>
      </c>
      <c r="B523" t="s">
        <v>41</v>
      </c>
      <c r="C523" t="s">
        <v>530</v>
      </c>
      <c r="D523" s="1">
        <v>0.85694999999999999</v>
      </c>
      <c r="E523" s="1">
        <v>0.82168240000000003</v>
      </c>
      <c r="F523" s="1">
        <v>0.53495280000000001</v>
      </c>
      <c r="G523" s="1">
        <v>0.15042739999999999</v>
      </c>
    </row>
    <row r="524" spans="1:7" x14ac:dyDescent="0.35">
      <c r="A524" t="s">
        <v>572</v>
      </c>
      <c r="B524" t="s">
        <v>41</v>
      </c>
      <c r="C524" t="s">
        <v>530</v>
      </c>
      <c r="D524" s="1">
        <v>0.90252089999999996</v>
      </c>
      <c r="E524" s="1">
        <v>0.85223459999999995</v>
      </c>
      <c r="F524" s="1">
        <v>0.53656289999999995</v>
      </c>
      <c r="G524" s="1">
        <v>0.1492793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9BA59-7FB3-4388-A077-412C41CCF215}">
  <dimension ref="A1:I524"/>
  <sheetViews>
    <sheetView showGridLines="0" tabSelected="1" workbookViewId="0">
      <selection activeCell="N22" sqref="N22"/>
    </sheetView>
  </sheetViews>
  <sheetFormatPr defaultRowHeight="14.5" x14ac:dyDescent="0.35"/>
  <cols>
    <col min="3" max="3" width="12" customWidth="1"/>
    <col min="4" max="4" width="18.54296875" customWidth="1"/>
  </cols>
  <sheetData>
    <row r="1" spans="1:9" x14ac:dyDescent="0.35">
      <c r="A1" t="s">
        <v>37</v>
      </c>
      <c r="B1" t="s">
        <v>38</v>
      </c>
      <c r="C1" t="s">
        <v>593</v>
      </c>
      <c r="D1" t="s">
        <v>594</v>
      </c>
      <c r="E1" t="s">
        <v>39</v>
      </c>
      <c r="F1" t="s">
        <v>19</v>
      </c>
      <c r="G1" t="s">
        <v>23</v>
      </c>
      <c r="H1" t="s">
        <v>24</v>
      </c>
      <c r="I1" t="s">
        <v>36</v>
      </c>
    </row>
    <row r="2" spans="1:9" x14ac:dyDescent="0.35">
      <c r="A2" t="s">
        <v>131</v>
      </c>
      <c r="B2" t="s">
        <v>41</v>
      </c>
      <c r="C2" t="s">
        <v>601</v>
      </c>
      <c r="D2" s="1" t="s">
        <v>611</v>
      </c>
      <c r="E2" t="s">
        <v>132</v>
      </c>
      <c r="F2" s="1">
        <v>0.81871340000000004</v>
      </c>
      <c r="G2" s="1">
        <v>0.79502919999999999</v>
      </c>
      <c r="H2" s="1">
        <v>0.48859649999999999</v>
      </c>
      <c r="I2" s="1">
        <v>0.1355751</v>
      </c>
    </row>
    <row r="3" spans="1:9" x14ac:dyDescent="0.35">
      <c r="A3" t="s">
        <v>133</v>
      </c>
      <c r="B3" t="s">
        <v>41</v>
      </c>
      <c r="C3" t="s">
        <v>601</v>
      </c>
      <c r="D3" s="1" t="s">
        <v>611</v>
      </c>
      <c r="E3" t="s">
        <v>132</v>
      </c>
      <c r="F3" s="1">
        <v>0.75761290000000003</v>
      </c>
      <c r="G3" s="1">
        <v>0.72637249999999998</v>
      </c>
      <c r="H3" s="1">
        <v>0.42203040000000003</v>
      </c>
      <c r="I3" s="1">
        <v>0.1187399</v>
      </c>
    </row>
    <row r="4" spans="1:9" x14ac:dyDescent="0.35">
      <c r="A4" t="s">
        <v>134</v>
      </c>
      <c r="B4" t="s">
        <v>41</v>
      </c>
      <c r="C4" t="s">
        <v>132</v>
      </c>
      <c r="D4" s="1" t="s">
        <v>612</v>
      </c>
      <c r="E4" t="s">
        <v>132</v>
      </c>
      <c r="F4" s="1">
        <v>0.77387399999999995</v>
      </c>
      <c r="G4" s="1">
        <v>0.74961169999999999</v>
      </c>
      <c r="H4" s="1">
        <v>0.42935400000000001</v>
      </c>
      <c r="I4" s="1">
        <v>0.11249629999999999</v>
      </c>
    </row>
    <row r="5" spans="1:9" x14ac:dyDescent="0.35">
      <c r="A5" t="s">
        <v>135</v>
      </c>
      <c r="B5" t="s">
        <v>41</v>
      </c>
      <c r="C5" t="s">
        <v>132</v>
      </c>
      <c r="D5" s="1" t="s">
        <v>613</v>
      </c>
      <c r="E5" t="s">
        <v>132</v>
      </c>
      <c r="F5" s="1">
        <v>1</v>
      </c>
      <c r="G5" s="1">
        <v>1</v>
      </c>
      <c r="H5" s="1">
        <v>0.69945349999999995</v>
      </c>
      <c r="I5" s="1">
        <v>0.1857924</v>
      </c>
    </row>
    <row r="6" spans="1:9" x14ac:dyDescent="0.35">
      <c r="A6" t="s">
        <v>136</v>
      </c>
      <c r="B6" t="s">
        <v>68</v>
      </c>
      <c r="C6" t="s">
        <v>132</v>
      </c>
      <c r="D6" s="1" t="s">
        <v>614</v>
      </c>
      <c r="E6" t="s">
        <v>132</v>
      </c>
      <c r="F6" s="1">
        <v>0.88712210000000002</v>
      </c>
      <c r="G6" s="1">
        <v>0.8619945</v>
      </c>
      <c r="H6" s="1">
        <v>0.46544950000000002</v>
      </c>
      <c r="I6" s="1">
        <v>8.3235199999999995E-2</v>
      </c>
    </row>
    <row r="7" spans="1:9" x14ac:dyDescent="0.35">
      <c r="A7" t="s">
        <v>138</v>
      </c>
      <c r="B7" t="s">
        <v>41</v>
      </c>
      <c r="C7" t="s">
        <v>615</v>
      </c>
      <c r="D7" s="1" t="s">
        <v>617</v>
      </c>
      <c r="E7" t="s">
        <v>132</v>
      </c>
      <c r="F7" s="1">
        <v>0.79376590000000002</v>
      </c>
      <c r="G7" s="1">
        <v>0.76878170000000001</v>
      </c>
      <c r="H7" s="1">
        <v>0.47493960000000002</v>
      </c>
      <c r="I7" s="1">
        <v>0.14533099999999999</v>
      </c>
    </row>
    <row r="8" spans="1:9" x14ac:dyDescent="0.35">
      <c r="A8" t="s">
        <v>139</v>
      </c>
      <c r="B8" t="s">
        <v>41</v>
      </c>
      <c r="C8" t="s">
        <v>615</v>
      </c>
      <c r="D8" s="1" t="s">
        <v>617</v>
      </c>
      <c r="E8" t="s">
        <v>132</v>
      </c>
      <c r="F8" s="1">
        <v>0.73706910000000003</v>
      </c>
      <c r="G8" s="1">
        <v>0.70685699999999996</v>
      </c>
      <c r="H8" s="1">
        <v>0.39608599999999999</v>
      </c>
      <c r="I8" s="1">
        <v>0.1016821</v>
      </c>
    </row>
    <row r="9" spans="1:9" x14ac:dyDescent="0.35">
      <c r="A9" t="s">
        <v>140</v>
      </c>
      <c r="B9" t="s">
        <v>41</v>
      </c>
      <c r="C9" t="s">
        <v>132</v>
      </c>
      <c r="D9" s="1" t="s">
        <v>612</v>
      </c>
      <c r="E9" t="s">
        <v>132</v>
      </c>
      <c r="F9" s="1">
        <v>0.91397850000000003</v>
      </c>
      <c r="G9" s="1">
        <v>0.8853046</v>
      </c>
      <c r="H9" s="1">
        <v>0.48289339999999997</v>
      </c>
      <c r="I9" s="1">
        <v>0.12153799999999999</v>
      </c>
    </row>
    <row r="10" spans="1:9" x14ac:dyDescent="0.35">
      <c r="A10" t="s">
        <v>141</v>
      </c>
      <c r="B10" t="s">
        <v>41</v>
      </c>
      <c r="C10" t="s">
        <v>618</v>
      </c>
      <c r="D10" s="1" t="s">
        <v>619</v>
      </c>
      <c r="E10" t="s">
        <v>132</v>
      </c>
      <c r="F10" s="1">
        <v>0.84513530000000003</v>
      </c>
      <c r="G10" s="1">
        <v>0.81735429999999998</v>
      </c>
      <c r="H10" s="1">
        <v>0.5125902</v>
      </c>
      <c r="I10" s="1">
        <v>0.15190919999999999</v>
      </c>
    </row>
    <row r="11" spans="1:9" x14ac:dyDescent="0.35">
      <c r="A11" t="s">
        <v>182</v>
      </c>
      <c r="B11" t="s">
        <v>68</v>
      </c>
      <c r="C11" t="s">
        <v>132</v>
      </c>
      <c r="D11" s="1" t="s">
        <v>624</v>
      </c>
      <c r="E11" t="s">
        <v>132</v>
      </c>
      <c r="F11" s="1">
        <v>0.89437979999999995</v>
      </c>
      <c r="G11" s="1">
        <v>0.86933150000000003</v>
      </c>
      <c r="H11" s="1">
        <v>0.61835309999999999</v>
      </c>
      <c r="I11" s="1">
        <v>0.18927099999999999</v>
      </c>
    </row>
    <row r="12" spans="1:9" x14ac:dyDescent="0.35">
      <c r="A12" t="s">
        <v>183</v>
      </c>
      <c r="B12" t="s">
        <v>68</v>
      </c>
      <c r="C12" t="s">
        <v>132</v>
      </c>
      <c r="D12" s="1" t="s">
        <v>624</v>
      </c>
      <c r="E12" t="s">
        <v>132</v>
      </c>
      <c r="F12" s="1">
        <v>0.91510840000000004</v>
      </c>
      <c r="G12" s="1">
        <v>0.8850325</v>
      </c>
      <c r="H12" s="1">
        <v>0.63481730000000003</v>
      </c>
      <c r="I12" s="1">
        <v>0.1760582</v>
      </c>
    </row>
    <row r="13" spans="1:9" x14ac:dyDescent="0.35">
      <c r="A13" t="s">
        <v>184</v>
      </c>
      <c r="B13" t="s">
        <v>68</v>
      </c>
      <c r="C13" t="s">
        <v>132</v>
      </c>
      <c r="D13" s="1" t="s">
        <v>624</v>
      </c>
      <c r="E13" t="s">
        <v>132</v>
      </c>
      <c r="F13" s="1">
        <v>0.93737910000000002</v>
      </c>
      <c r="G13" s="1">
        <v>0.90357240000000005</v>
      </c>
      <c r="H13" s="1">
        <v>0.55854409999999999</v>
      </c>
      <c r="I13" s="1">
        <v>9.5235600000000004E-2</v>
      </c>
    </row>
    <row r="14" spans="1:9" x14ac:dyDescent="0.35">
      <c r="A14" t="s">
        <v>185</v>
      </c>
      <c r="B14" t="s">
        <v>68</v>
      </c>
      <c r="C14" t="s">
        <v>132</v>
      </c>
      <c r="D14" s="1" t="s">
        <v>624</v>
      </c>
      <c r="E14" t="s">
        <v>132</v>
      </c>
      <c r="F14" s="1">
        <v>0.90276599999999996</v>
      </c>
      <c r="G14" s="1">
        <v>0.87518249999999997</v>
      </c>
      <c r="H14" s="1">
        <v>0.61356129999999998</v>
      </c>
      <c r="I14" s="1">
        <v>0.2006723</v>
      </c>
    </row>
    <row r="15" spans="1:9" x14ac:dyDescent="0.35">
      <c r="A15" t="s">
        <v>187</v>
      </c>
      <c r="B15" t="s">
        <v>41</v>
      </c>
      <c r="C15" t="s">
        <v>132</v>
      </c>
      <c r="D15" s="1" t="s">
        <v>625</v>
      </c>
      <c r="E15" t="s">
        <v>132</v>
      </c>
      <c r="F15" s="1">
        <v>0.82668969999999997</v>
      </c>
      <c r="G15" s="1">
        <v>0.79722360000000003</v>
      </c>
      <c r="H15" s="1">
        <v>0.478572</v>
      </c>
      <c r="I15" s="1">
        <v>9.6415699999999993E-2</v>
      </c>
    </row>
    <row r="16" spans="1:9" x14ac:dyDescent="0.35">
      <c r="A16" t="s">
        <v>188</v>
      </c>
      <c r="B16" t="s">
        <v>41</v>
      </c>
      <c r="C16" t="s">
        <v>132</v>
      </c>
      <c r="D16" s="1" t="s">
        <v>625</v>
      </c>
      <c r="E16" t="s">
        <v>132</v>
      </c>
      <c r="F16" s="1">
        <v>0.90189620000000004</v>
      </c>
      <c r="G16" s="1">
        <v>0.867946</v>
      </c>
      <c r="H16" s="1">
        <v>0.55841949999999996</v>
      </c>
      <c r="I16" s="1">
        <v>0.170796</v>
      </c>
    </row>
    <row r="17" spans="1:9" x14ac:dyDescent="0.35">
      <c r="A17" t="s">
        <v>189</v>
      </c>
      <c r="B17" t="s">
        <v>41</v>
      </c>
      <c r="C17" t="s">
        <v>132</v>
      </c>
      <c r="D17" s="1" t="s">
        <v>612</v>
      </c>
      <c r="E17" t="s">
        <v>132</v>
      </c>
      <c r="F17" s="1">
        <v>0.75642399999999999</v>
      </c>
      <c r="G17" s="1">
        <v>0.72639799999999999</v>
      </c>
      <c r="H17" s="1">
        <v>0.37404599999999999</v>
      </c>
      <c r="I17" s="1">
        <v>6.85809E-2</v>
      </c>
    </row>
    <row r="18" spans="1:9" x14ac:dyDescent="0.35">
      <c r="A18" t="s">
        <v>190</v>
      </c>
      <c r="B18" t="s">
        <v>41</v>
      </c>
      <c r="C18" t="s">
        <v>132</v>
      </c>
      <c r="D18" s="1" t="s">
        <v>624</v>
      </c>
      <c r="E18" t="s">
        <v>132</v>
      </c>
      <c r="F18" s="1">
        <v>0.82219089999999995</v>
      </c>
      <c r="G18" s="1">
        <v>0.79396630000000001</v>
      </c>
      <c r="H18" s="1">
        <v>0.50687990000000005</v>
      </c>
      <c r="I18" s="1">
        <v>0.1311176</v>
      </c>
    </row>
    <row r="19" spans="1:9" x14ac:dyDescent="0.35">
      <c r="A19" t="s">
        <v>191</v>
      </c>
      <c r="B19" t="s">
        <v>68</v>
      </c>
      <c r="C19" t="s">
        <v>132</v>
      </c>
      <c r="D19" s="1" t="s">
        <v>614</v>
      </c>
      <c r="E19" t="s">
        <v>132</v>
      </c>
      <c r="F19" s="1">
        <v>0.89541420000000005</v>
      </c>
      <c r="G19" s="1">
        <v>0.86792060000000004</v>
      </c>
      <c r="H19" s="1">
        <v>0.60402330000000004</v>
      </c>
      <c r="I19" s="1">
        <v>0.16310459999999999</v>
      </c>
    </row>
    <row r="20" spans="1:9" x14ac:dyDescent="0.35">
      <c r="A20" t="s">
        <v>192</v>
      </c>
      <c r="B20" t="s">
        <v>41</v>
      </c>
      <c r="C20" t="s">
        <v>132</v>
      </c>
      <c r="D20" s="1" t="s">
        <v>614</v>
      </c>
      <c r="E20" t="s">
        <v>132</v>
      </c>
      <c r="F20" s="1">
        <v>0.90068190000000004</v>
      </c>
      <c r="G20" s="1">
        <v>0.86656420000000001</v>
      </c>
      <c r="H20" s="1">
        <v>0.55505199999999999</v>
      </c>
      <c r="I20" s="1">
        <v>0.1479</v>
      </c>
    </row>
    <row r="21" spans="1:9" x14ac:dyDescent="0.35">
      <c r="A21" t="s">
        <v>193</v>
      </c>
      <c r="B21" t="s">
        <v>41</v>
      </c>
      <c r="C21" t="s">
        <v>132</v>
      </c>
      <c r="D21" s="1" t="s">
        <v>614</v>
      </c>
      <c r="E21" t="s">
        <v>132</v>
      </c>
      <c r="F21" s="1">
        <v>0.86177649999999995</v>
      </c>
      <c r="G21" s="1">
        <v>0.82939339999999995</v>
      </c>
      <c r="H21" s="1">
        <v>0.48725879999999999</v>
      </c>
      <c r="I21" s="1">
        <v>8.6441900000000002E-2</v>
      </c>
    </row>
    <row r="22" spans="1:9" x14ac:dyDescent="0.35">
      <c r="A22" t="s">
        <v>194</v>
      </c>
      <c r="B22" t="s">
        <v>41</v>
      </c>
      <c r="C22" t="s">
        <v>132</v>
      </c>
      <c r="D22" s="1" t="s">
        <v>625</v>
      </c>
      <c r="E22" t="s">
        <v>132</v>
      </c>
      <c r="F22" s="1">
        <v>0.85047170000000005</v>
      </c>
      <c r="G22" s="1">
        <v>0.82350590000000001</v>
      </c>
      <c r="H22" s="1">
        <v>0.52895910000000002</v>
      </c>
      <c r="I22" s="1">
        <v>0.138708</v>
      </c>
    </row>
    <row r="23" spans="1:9" x14ac:dyDescent="0.35">
      <c r="A23" t="s">
        <v>195</v>
      </c>
      <c r="B23" t="s">
        <v>68</v>
      </c>
      <c r="C23" t="s">
        <v>132</v>
      </c>
      <c r="D23" s="1" t="s">
        <v>614</v>
      </c>
      <c r="E23" t="s">
        <v>132</v>
      </c>
      <c r="F23" s="23">
        <v>0.80411440000000001</v>
      </c>
      <c r="G23" s="23">
        <v>0.77559480000000003</v>
      </c>
      <c r="H23" s="23">
        <v>0.38551439999999998</v>
      </c>
      <c r="I23" s="23">
        <v>4.63644E-2</v>
      </c>
    </row>
    <row r="24" spans="1:9" x14ac:dyDescent="0.35">
      <c r="A24" t="s">
        <v>196</v>
      </c>
      <c r="B24" t="s">
        <v>68</v>
      </c>
      <c r="C24" t="s">
        <v>132</v>
      </c>
      <c r="D24" s="1" t="s">
        <v>614</v>
      </c>
      <c r="E24" t="s">
        <v>132</v>
      </c>
      <c r="F24" s="1">
        <v>0.86130300000000004</v>
      </c>
      <c r="G24" s="1">
        <v>0.83203400000000005</v>
      </c>
      <c r="H24" s="1">
        <v>0.54487949999999996</v>
      </c>
      <c r="I24" s="1">
        <v>0.1517068</v>
      </c>
    </row>
    <row r="25" spans="1:9" x14ac:dyDescent="0.35">
      <c r="A25" t="s">
        <v>197</v>
      </c>
      <c r="B25" t="s">
        <v>68</v>
      </c>
      <c r="C25" t="s">
        <v>132</v>
      </c>
      <c r="D25" s="1" t="s">
        <v>614</v>
      </c>
      <c r="E25" t="s">
        <v>132</v>
      </c>
      <c r="F25" s="1">
        <v>0.89425339999999998</v>
      </c>
      <c r="G25" s="1">
        <v>0.85977420000000004</v>
      </c>
      <c r="H25" s="1">
        <v>0.49611040000000001</v>
      </c>
      <c r="I25" s="1">
        <v>8.2358799999999996E-2</v>
      </c>
    </row>
    <row r="26" spans="1:9" x14ac:dyDescent="0.35">
      <c r="A26" t="s">
        <v>198</v>
      </c>
      <c r="B26" t="s">
        <v>68</v>
      </c>
      <c r="C26" t="s">
        <v>626</v>
      </c>
      <c r="D26" s="1" t="s">
        <v>614</v>
      </c>
      <c r="E26" t="s">
        <v>132</v>
      </c>
      <c r="F26" s="1">
        <v>0.87720410000000004</v>
      </c>
      <c r="G26" s="1">
        <v>0.85138119999999995</v>
      </c>
      <c r="H26" s="1">
        <v>0.49240139999999999</v>
      </c>
      <c r="I26" s="1">
        <v>8.9559600000000003E-2</v>
      </c>
    </row>
    <row r="27" spans="1:9" x14ac:dyDescent="0.35">
      <c r="A27" t="s">
        <v>199</v>
      </c>
      <c r="B27" t="s">
        <v>41</v>
      </c>
      <c r="C27" t="s">
        <v>615</v>
      </c>
      <c r="D27" s="1" t="s">
        <v>617</v>
      </c>
      <c r="E27" t="s">
        <v>132</v>
      </c>
      <c r="F27" s="1">
        <v>0.86697610000000003</v>
      </c>
      <c r="G27" s="1">
        <v>0.831619</v>
      </c>
      <c r="H27" s="1">
        <v>0.48309849999999999</v>
      </c>
      <c r="I27" s="1">
        <v>0.132165</v>
      </c>
    </row>
    <row r="28" spans="1:9" x14ac:dyDescent="0.35">
      <c r="A28" t="s">
        <v>200</v>
      </c>
      <c r="B28" t="s">
        <v>41</v>
      </c>
      <c r="C28" t="s">
        <v>615</v>
      </c>
      <c r="D28" s="1" t="s">
        <v>617</v>
      </c>
      <c r="E28" t="s">
        <v>132</v>
      </c>
      <c r="F28" s="1">
        <v>0.80897580000000002</v>
      </c>
      <c r="G28" s="1">
        <v>0.77802320000000003</v>
      </c>
      <c r="H28" s="1">
        <v>0.44826700000000003</v>
      </c>
      <c r="I28" s="1">
        <v>0.12336469999999999</v>
      </c>
    </row>
    <row r="29" spans="1:9" x14ac:dyDescent="0.35">
      <c r="A29" t="s">
        <v>201</v>
      </c>
      <c r="B29" t="s">
        <v>41</v>
      </c>
      <c r="C29" t="s">
        <v>132</v>
      </c>
      <c r="D29" s="1" t="s">
        <v>625</v>
      </c>
      <c r="E29" t="s">
        <v>132</v>
      </c>
      <c r="F29" s="1">
        <v>0.77881040000000001</v>
      </c>
      <c r="G29" s="1">
        <v>0.74737240000000005</v>
      </c>
      <c r="H29" s="1">
        <v>0.42142030000000003</v>
      </c>
      <c r="I29" s="1">
        <v>9.7152500000000003E-2</v>
      </c>
    </row>
    <row r="30" spans="1:9" x14ac:dyDescent="0.35">
      <c r="A30" t="s">
        <v>202</v>
      </c>
      <c r="B30" t="s">
        <v>41</v>
      </c>
      <c r="C30" t="s">
        <v>615</v>
      </c>
      <c r="D30" s="1" t="s">
        <v>616</v>
      </c>
      <c r="E30" t="s">
        <v>132</v>
      </c>
      <c r="F30" s="1">
        <v>0.84128360000000002</v>
      </c>
      <c r="G30" s="1">
        <v>0.81168629999999997</v>
      </c>
      <c r="H30" s="1">
        <v>0.54403979999999996</v>
      </c>
      <c r="I30" s="1">
        <v>0.21857199999999999</v>
      </c>
    </row>
    <row r="31" spans="1:9" x14ac:dyDescent="0.35">
      <c r="A31" t="s">
        <v>203</v>
      </c>
      <c r="B31" t="s">
        <v>41</v>
      </c>
      <c r="C31" t="s">
        <v>132</v>
      </c>
      <c r="D31" s="1" t="s">
        <v>614</v>
      </c>
      <c r="E31" t="s">
        <v>132</v>
      </c>
      <c r="F31" s="1">
        <v>0.89211929999999995</v>
      </c>
      <c r="G31" s="1">
        <v>0.8599907</v>
      </c>
      <c r="H31" s="1">
        <v>0.56270390000000003</v>
      </c>
      <c r="I31" s="1">
        <v>0.1263657</v>
      </c>
    </row>
    <row r="32" spans="1:9" x14ac:dyDescent="0.35">
      <c r="A32" t="s">
        <v>204</v>
      </c>
      <c r="B32" t="s">
        <v>70</v>
      </c>
      <c r="C32" t="s">
        <v>626</v>
      </c>
      <c r="D32" s="1" t="s">
        <v>627</v>
      </c>
      <c r="E32" t="s">
        <v>132</v>
      </c>
      <c r="F32" s="1">
        <v>0.95837680000000003</v>
      </c>
      <c r="G32" s="1">
        <v>0.91474849999999996</v>
      </c>
      <c r="H32" s="1">
        <v>0.35576229999999998</v>
      </c>
      <c r="I32" s="1">
        <v>4.5820300000000001E-2</v>
      </c>
    </row>
    <row r="33" spans="1:9" x14ac:dyDescent="0.35">
      <c r="A33" t="s">
        <v>205</v>
      </c>
      <c r="B33" t="s">
        <v>41</v>
      </c>
      <c r="D33" s="1"/>
      <c r="E33" t="s">
        <v>132</v>
      </c>
      <c r="F33" s="1">
        <v>1</v>
      </c>
      <c r="G33" s="1">
        <v>1</v>
      </c>
      <c r="H33" s="1">
        <v>1</v>
      </c>
      <c r="I33" s="1">
        <v>0.34482760000000001</v>
      </c>
    </row>
    <row r="34" spans="1:9" x14ac:dyDescent="0.35">
      <c r="A34" t="s">
        <v>206</v>
      </c>
      <c r="B34" t="s">
        <v>41</v>
      </c>
      <c r="C34" t="s">
        <v>618</v>
      </c>
      <c r="D34" s="1" t="s">
        <v>628</v>
      </c>
      <c r="E34" t="s">
        <v>132</v>
      </c>
      <c r="F34" s="1">
        <v>0.85363169999999999</v>
      </c>
      <c r="G34" s="1">
        <v>0.82765509999999998</v>
      </c>
      <c r="H34" s="1">
        <v>0.50504550000000004</v>
      </c>
      <c r="I34" s="1">
        <v>0.15960640000000001</v>
      </c>
    </row>
    <row r="35" spans="1:9" x14ac:dyDescent="0.35">
      <c r="A35" t="s">
        <v>207</v>
      </c>
      <c r="B35" t="s">
        <v>68</v>
      </c>
      <c r="C35" t="s">
        <v>618</v>
      </c>
      <c r="D35" s="1" t="s">
        <v>628</v>
      </c>
      <c r="E35" t="s">
        <v>132</v>
      </c>
      <c r="F35" s="1">
        <v>0.77663000000000004</v>
      </c>
      <c r="G35" s="1">
        <v>0.74246999999999996</v>
      </c>
      <c r="H35" s="1">
        <v>0.39447710000000002</v>
      </c>
      <c r="I35" s="1">
        <v>8.6832000000000006E-2</v>
      </c>
    </row>
    <row r="36" spans="1:9" x14ac:dyDescent="0.35">
      <c r="A36" t="s">
        <v>208</v>
      </c>
      <c r="B36" t="s">
        <v>41</v>
      </c>
      <c r="C36" t="s">
        <v>618</v>
      </c>
      <c r="D36" s="1" t="s">
        <v>628</v>
      </c>
      <c r="E36" t="s">
        <v>132</v>
      </c>
      <c r="F36" s="1">
        <v>0.81790510000000005</v>
      </c>
      <c r="G36" s="1">
        <v>0.78975399999999996</v>
      </c>
      <c r="H36" s="1">
        <v>0.4633951</v>
      </c>
      <c r="I36" s="1">
        <v>0.13158339999999999</v>
      </c>
    </row>
    <row r="37" spans="1:9" x14ac:dyDescent="0.35">
      <c r="A37" t="s">
        <v>209</v>
      </c>
      <c r="B37" t="s">
        <v>68</v>
      </c>
      <c r="C37" t="s">
        <v>618</v>
      </c>
      <c r="D37" s="1" t="s">
        <v>628</v>
      </c>
      <c r="E37" t="s">
        <v>132</v>
      </c>
      <c r="F37" s="1">
        <v>0.86185719999999999</v>
      </c>
      <c r="G37" s="1">
        <v>0.83383450000000003</v>
      </c>
      <c r="H37" s="1">
        <v>0.47767530000000002</v>
      </c>
      <c r="I37" s="1">
        <v>9.4301999999999997E-2</v>
      </c>
    </row>
    <row r="38" spans="1:9" x14ac:dyDescent="0.35">
      <c r="A38" t="s">
        <v>210</v>
      </c>
      <c r="B38" t="s">
        <v>41</v>
      </c>
      <c r="C38" t="s">
        <v>618</v>
      </c>
      <c r="D38" s="1" t="s">
        <v>628</v>
      </c>
      <c r="E38" t="s">
        <v>132</v>
      </c>
      <c r="F38" s="1">
        <v>0.79080680000000003</v>
      </c>
      <c r="G38" s="1">
        <v>0.76125580000000004</v>
      </c>
      <c r="H38" s="1">
        <v>0.40705370000000002</v>
      </c>
      <c r="I38" s="1">
        <v>9.48624E-2</v>
      </c>
    </row>
    <row r="39" spans="1:9" x14ac:dyDescent="0.35">
      <c r="A39" t="s">
        <v>211</v>
      </c>
      <c r="B39" t="s">
        <v>68</v>
      </c>
      <c r="C39" t="s">
        <v>618</v>
      </c>
      <c r="D39" s="1" t="s">
        <v>628</v>
      </c>
      <c r="E39" t="s">
        <v>132</v>
      </c>
      <c r="F39" s="1">
        <v>0.87186529999999995</v>
      </c>
      <c r="G39" s="1">
        <v>0.83965069999999997</v>
      </c>
      <c r="H39" s="1">
        <v>0.47272829999999999</v>
      </c>
      <c r="I39" s="1">
        <v>9.2033500000000004E-2</v>
      </c>
    </row>
    <row r="40" spans="1:9" x14ac:dyDescent="0.35">
      <c r="A40" t="s">
        <v>212</v>
      </c>
      <c r="B40" t="s">
        <v>68</v>
      </c>
      <c r="C40" t="s">
        <v>618</v>
      </c>
      <c r="D40" s="1" t="s">
        <v>629</v>
      </c>
      <c r="E40" t="s">
        <v>132</v>
      </c>
      <c r="F40" s="1">
        <v>0.84082299999999999</v>
      </c>
      <c r="G40" s="1">
        <v>0.81192030000000004</v>
      </c>
      <c r="H40" s="1">
        <v>0.47573480000000001</v>
      </c>
      <c r="I40" s="1">
        <v>0.11672109999999999</v>
      </c>
    </row>
    <row r="41" spans="1:9" x14ac:dyDescent="0.35">
      <c r="A41" t="s">
        <v>213</v>
      </c>
      <c r="B41" t="s">
        <v>41</v>
      </c>
      <c r="C41" t="s">
        <v>618</v>
      </c>
      <c r="D41" s="1" t="s">
        <v>628</v>
      </c>
      <c r="E41" t="s">
        <v>132</v>
      </c>
      <c r="F41" s="1">
        <v>0.8155251</v>
      </c>
      <c r="G41" s="1">
        <v>0.78987819999999997</v>
      </c>
      <c r="H41" s="1">
        <v>0.49147639999999998</v>
      </c>
      <c r="I41" s="1">
        <v>0.1415525</v>
      </c>
    </row>
    <row r="42" spans="1:9" x14ac:dyDescent="0.35">
      <c r="A42" t="s">
        <v>214</v>
      </c>
      <c r="B42" t="s">
        <v>41</v>
      </c>
      <c r="C42" t="s">
        <v>618</v>
      </c>
      <c r="D42" s="1" t="s">
        <v>628</v>
      </c>
      <c r="E42" t="s">
        <v>132</v>
      </c>
      <c r="F42" s="1">
        <v>0.828739</v>
      </c>
      <c r="G42" s="1">
        <v>0.8055504</v>
      </c>
      <c r="H42" s="1">
        <v>0.51704229999999995</v>
      </c>
      <c r="I42" s="1">
        <v>0.15505679999999999</v>
      </c>
    </row>
    <row r="43" spans="1:9" x14ac:dyDescent="0.35">
      <c r="A43" t="s">
        <v>215</v>
      </c>
      <c r="B43" t="s">
        <v>41</v>
      </c>
      <c r="C43" t="s">
        <v>618</v>
      </c>
      <c r="D43" s="1" t="s">
        <v>629</v>
      </c>
      <c r="E43" t="s">
        <v>132</v>
      </c>
      <c r="F43" s="1">
        <v>0.83265809999999996</v>
      </c>
      <c r="G43" s="1">
        <v>0.80910709999999997</v>
      </c>
      <c r="H43" s="1">
        <v>0.54669690000000004</v>
      </c>
      <c r="I43" s="1">
        <v>0.16912440000000001</v>
      </c>
    </row>
    <row r="44" spans="1:9" x14ac:dyDescent="0.35">
      <c r="A44" t="s">
        <v>216</v>
      </c>
      <c r="B44" t="s">
        <v>41</v>
      </c>
      <c r="C44" t="s">
        <v>618</v>
      </c>
      <c r="D44" s="1" t="s">
        <v>629</v>
      </c>
      <c r="E44" t="s">
        <v>132</v>
      </c>
      <c r="F44" s="1">
        <v>0.83095889999999994</v>
      </c>
      <c r="G44" s="1">
        <v>0.80421229999999999</v>
      </c>
      <c r="H44" s="1">
        <v>0.51544520000000005</v>
      </c>
      <c r="I44" s="1">
        <v>0.16</v>
      </c>
    </row>
    <row r="45" spans="1:9" x14ac:dyDescent="0.35">
      <c r="A45" t="s">
        <v>217</v>
      </c>
      <c r="B45" t="s">
        <v>68</v>
      </c>
      <c r="C45" t="s">
        <v>618</v>
      </c>
      <c r="D45" s="1" t="s">
        <v>629</v>
      </c>
      <c r="E45" t="s">
        <v>132</v>
      </c>
      <c r="F45" s="1">
        <v>0.84423669999999995</v>
      </c>
      <c r="G45" s="1">
        <v>0.81127289999999996</v>
      </c>
      <c r="H45" s="1">
        <v>0.49344349999999998</v>
      </c>
      <c r="I45" s="1">
        <v>0.14547560000000001</v>
      </c>
    </row>
    <row r="46" spans="1:9" x14ac:dyDescent="0.35">
      <c r="A46" t="s">
        <v>218</v>
      </c>
      <c r="B46" t="s">
        <v>68</v>
      </c>
      <c r="C46" t="s">
        <v>618</v>
      </c>
      <c r="D46" s="1" t="s">
        <v>629</v>
      </c>
      <c r="E46" t="s">
        <v>132</v>
      </c>
      <c r="F46" s="1">
        <v>0.88793290000000002</v>
      </c>
      <c r="G46" s="1">
        <v>0.85958860000000004</v>
      </c>
      <c r="H46" s="1">
        <v>0.53559420000000002</v>
      </c>
      <c r="I46" s="1">
        <v>0.1609381</v>
      </c>
    </row>
    <row r="47" spans="1:9" x14ac:dyDescent="0.35">
      <c r="A47" t="s">
        <v>219</v>
      </c>
      <c r="B47" t="s">
        <v>68</v>
      </c>
      <c r="C47" t="s">
        <v>618</v>
      </c>
      <c r="D47" s="1" t="s">
        <v>630</v>
      </c>
      <c r="E47" t="s">
        <v>132</v>
      </c>
      <c r="F47" s="1">
        <v>0.85402429999999996</v>
      </c>
      <c r="G47" s="1">
        <v>0.82740539999999996</v>
      </c>
      <c r="H47" s="1">
        <v>0.4892685</v>
      </c>
      <c r="I47" s="1">
        <v>0.10131080000000001</v>
      </c>
    </row>
    <row r="48" spans="1:9" x14ac:dyDescent="0.35">
      <c r="A48" t="s">
        <v>220</v>
      </c>
      <c r="B48" t="s">
        <v>68</v>
      </c>
      <c r="C48" t="s">
        <v>618</v>
      </c>
      <c r="D48" s="1" t="s">
        <v>630</v>
      </c>
      <c r="E48" t="s">
        <v>132</v>
      </c>
      <c r="F48" s="1">
        <v>0.85300819999999999</v>
      </c>
      <c r="G48" s="1">
        <v>0.82759590000000005</v>
      </c>
      <c r="H48" s="1">
        <v>0.49804870000000001</v>
      </c>
      <c r="I48" s="1">
        <v>0.11018749999999999</v>
      </c>
    </row>
    <row r="49" spans="1:9" x14ac:dyDescent="0.35">
      <c r="A49" t="s">
        <v>221</v>
      </c>
      <c r="B49" t="s">
        <v>68</v>
      </c>
      <c r="C49" t="s">
        <v>618</v>
      </c>
      <c r="D49" s="1" t="s">
        <v>628</v>
      </c>
      <c r="E49" t="s">
        <v>132</v>
      </c>
      <c r="F49" s="1">
        <v>0.86568489999999998</v>
      </c>
      <c r="G49" s="1">
        <v>0.83933709999999995</v>
      </c>
      <c r="H49" s="1">
        <v>0.49982320000000002</v>
      </c>
      <c r="I49" s="1">
        <v>0.11097360000000001</v>
      </c>
    </row>
    <row r="50" spans="1:9" x14ac:dyDescent="0.35">
      <c r="A50" t="s">
        <v>222</v>
      </c>
      <c r="B50" t="s">
        <v>41</v>
      </c>
      <c r="D50" s="1"/>
      <c r="E50" t="s">
        <v>132</v>
      </c>
      <c r="F50" s="1">
        <v>1</v>
      </c>
      <c r="G50" s="1">
        <v>1</v>
      </c>
      <c r="H50" s="1">
        <v>1</v>
      </c>
      <c r="I50" s="1">
        <v>4.7619000000000002E-2</v>
      </c>
    </row>
    <row r="51" spans="1:9" x14ac:dyDescent="0.35">
      <c r="A51" t="s">
        <v>223</v>
      </c>
      <c r="B51" t="s">
        <v>41</v>
      </c>
      <c r="D51" s="1"/>
      <c r="E51" t="s">
        <v>132</v>
      </c>
      <c r="F51" s="1">
        <v>1</v>
      </c>
      <c r="G51" s="1">
        <v>1</v>
      </c>
      <c r="H51" s="1">
        <v>0.56666669999999997</v>
      </c>
      <c r="I51" s="1">
        <v>6.6666699999999995E-2</v>
      </c>
    </row>
    <row r="52" spans="1:9" x14ac:dyDescent="0.35">
      <c r="A52" t="s">
        <v>224</v>
      </c>
      <c r="B52" t="s">
        <v>68</v>
      </c>
      <c r="C52" t="s">
        <v>618</v>
      </c>
      <c r="D52" s="1" t="s">
        <v>630</v>
      </c>
      <c r="E52" t="s">
        <v>132</v>
      </c>
      <c r="F52" s="1">
        <v>0.87646619999999997</v>
      </c>
      <c r="G52" s="1">
        <v>0.85097120000000004</v>
      </c>
      <c r="H52" s="1">
        <v>0.49147649999999998</v>
      </c>
      <c r="I52" s="1">
        <v>9.1382199999999997E-2</v>
      </c>
    </row>
    <row r="53" spans="1:9" x14ac:dyDescent="0.35">
      <c r="A53" t="s">
        <v>225</v>
      </c>
      <c r="B53" t="s">
        <v>68</v>
      </c>
      <c r="C53" t="s">
        <v>618</v>
      </c>
      <c r="D53" s="1" t="s">
        <v>630</v>
      </c>
      <c r="E53" t="s">
        <v>132</v>
      </c>
      <c r="F53" s="1">
        <v>0.91934939999999998</v>
      </c>
      <c r="G53" s="1">
        <v>0.89266710000000005</v>
      </c>
      <c r="H53" s="1">
        <v>0.48228100000000002</v>
      </c>
      <c r="I53" s="1">
        <v>6.5177200000000005E-2</v>
      </c>
    </row>
    <row r="54" spans="1:9" x14ac:dyDescent="0.35">
      <c r="A54" t="s">
        <v>226</v>
      </c>
      <c r="B54" t="s">
        <v>68</v>
      </c>
      <c r="C54" t="s">
        <v>132</v>
      </c>
      <c r="D54" s="1" t="s">
        <v>614</v>
      </c>
      <c r="E54" t="s">
        <v>132</v>
      </c>
      <c r="F54" s="1">
        <v>0.86822739999999998</v>
      </c>
      <c r="G54" s="1">
        <v>0.83666209999999996</v>
      </c>
      <c r="H54" s="1">
        <v>0.45570870000000002</v>
      </c>
      <c r="I54" s="1">
        <v>6.7428000000000002E-2</v>
      </c>
    </row>
    <row r="55" spans="1:9" x14ac:dyDescent="0.35">
      <c r="A55" t="s">
        <v>227</v>
      </c>
      <c r="B55" t="s">
        <v>68</v>
      </c>
      <c r="C55" t="s">
        <v>132</v>
      </c>
      <c r="D55" s="1" t="s">
        <v>624</v>
      </c>
      <c r="E55" t="s">
        <v>132</v>
      </c>
      <c r="F55" s="1">
        <v>0.87383140000000004</v>
      </c>
      <c r="G55" s="1">
        <v>0.8406188</v>
      </c>
      <c r="H55" s="1">
        <v>0.52741519999999997</v>
      </c>
      <c r="I55" s="1">
        <v>9.3264799999999995E-2</v>
      </c>
    </row>
    <row r="56" spans="1:9" x14ac:dyDescent="0.35">
      <c r="A56" t="s">
        <v>228</v>
      </c>
      <c r="B56" t="s">
        <v>41</v>
      </c>
      <c r="C56" t="s">
        <v>132</v>
      </c>
      <c r="D56" s="1" t="s">
        <v>624</v>
      </c>
      <c r="E56" t="s">
        <v>132</v>
      </c>
      <c r="F56" s="1">
        <v>0.90197870000000002</v>
      </c>
      <c r="G56" s="1">
        <v>0.87509320000000002</v>
      </c>
      <c r="H56" s="1">
        <v>0.61335519999999999</v>
      </c>
      <c r="I56" s="1">
        <v>0.13781860000000001</v>
      </c>
    </row>
    <row r="57" spans="1:9" x14ac:dyDescent="0.35">
      <c r="A57" t="s">
        <v>229</v>
      </c>
      <c r="B57" t="s">
        <v>41</v>
      </c>
      <c r="C57" t="s">
        <v>132</v>
      </c>
      <c r="D57" s="1" t="s">
        <v>624</v>
      </c>
      <c r="E57" t="s">
        <v>132</v>
      </c>
      <c r="F57" s="1">
        <v>0.89553780000000005</v>
      </c>
      <c r="G57" s="1">
        <v>0.86686490000000005</v>
      </c>
      <c r="H57" s="1">
        <v>0.57398780000000005</v>
      </c>
      <c r="I57" s="1">
        <v>0.1168334</v>
      </c>
    </row>
    <row r="58" spans="1:9" x14ac:dyDescent="0.35">
      <c r="A58" t="s">
        <v>230</v>
      </c>
      <c r="B58" t="s">
        <v>68</v>
      </c>
      <c r="C58" t="s">
        <v>132</v>
      </c>
      <c r="D58" s="1" t="s">
        <v>624</v>
      </c>
      <c r="E58" t="s">
        <v>132</v>
      </c>
      <c r="F58" s="1">
        <v>0.90039840000000004</v>
      </c>
      <c r="G58" s="1">
        <v>0.87223519999999999</v>
      </c>
      <c r="H58" s="1">
        <v>0.60159359999999995</v>
      </c>
      <c r="I58" s="1">
        <v>0.1424646</v>
      </c>
    </row>
    <row r="59" spans="1:9" x14ac:dyDescent="0.35">
      <c r="A59" t="s">
        <v>231</v>
      </c>
      <c r="B59" t="s">
        <v>41</v>
      </c>
      <c r="C59" t="s">
        <v>618</v>
      </c>
      <c r="D59" s="1" t="s">
        <v>631</v>
      </c>
      <c r="E59" t="s">
        <v>132</v>
      </c>
      <c r="F59" s="1">
        <v>0.85886030000000002</v>
      </c>
      <c r="G59" s="1">
        <v>0.82858229999999999</v>
      </c>
      <c r="H59" s="1">
        <v>0.52802139999999997</v>
      </c>
      <c r="I59" s="1">
        <v>0.1308898</v>
      </c>
    </row>
    <row r="60" spans="1:9" x14ac:dyDescent="0.35">
      <c r="A60" t="s">
        <v>232</v>
      </c>
      <c r="B60" t="s">
        <v>41</v>
      </c>
      <c r="C60" t="s">
        <v>618</v>
      </c>
      <c r="D60" s="1" t="s">
        <v>631</v>
      </c>
      <c r="E60" t="s">
        <v>132</v>
      </c>
      <c r="F60" s="1">
        <v>0.89156440000000003</v>
      </c>
      <c r="G60" s="1">
        <v>0.86458889999999999</v>
      </c>
      <c r="H60" s="1">
        <v>0.60127260000000005</v>
      </c>
      <c r="I60" s="1">
        <v>0.194963</v>
      </c>
    </row>
    <row r="61" spans="1:9" x14ac:dyDescent="0.35">
      <c r="A61" t="s">
        <v>233</v>
      </c>
      <c r="B61" t="s">
        <v>41</v>
      </c>
      <c r="C61" t="s">
        <v>618</v>
      </c>
      <c r="D61" s="1" t="s">
        <v>631</v>
      </c>
      <c r="E61" t="s">
        <v>132</v>
      </c>
      <c r="F61" s="1">
        <v>0.8826927</v>
      </c>
      <c r="G61" s="1">
        <v>0.85023729999999997</v>
      </c>
      <c r="H61" s="1">
        <v>0.55160560000000003</v>
      </c>
      <c r="I61" s="1">
        <v>0.17829880000000001</v>
      </c>
    </row>
    <row r="62" spans="1:9" x14ac:dyDescent="0.35">
      <c r="A62" t="s">
        <v>234</v>
      </c>
      <c r="B62" t="s">
        <v>41</v>
      </c>
      <c r="C62" t="s">
        <v>618</v>
      </c>
      <c r="D62" s="1" t="s">
        <v>631</v>
      </c>
      <c r="E62" t="s">
        <v>132</v>
      </c>
      <c r="F62" s="1">
        <v>0.87843539999999998</v>
      </c>
      <c r="G62" s="1">
        <v>0.85161370000000003</v>
      </c>
      <c r="H62" s="1">
        <v>0.58446799999999999</v>
      </c>
      <c r="I62" s="1">
        <v>0.20483480000000001</v>
      </c>
    </row>
    <row r="63" spans="1:9" x14ac:dyDescent="0.35">
      <c r="A63" t="s">
        <v>235</v>
      </c>
      <c r="B63" t="s">
        <v>41</v>
      </c>
      <c r="C63" t="s">
        <v>618</v>
      </c>
      <c r="D63" s="1" t="s">
        <v>631</v>
      </c>
      <c r="E63" t="s">
        <v>132</v>
      </c>
      <c r="F63" s="1">
        <v>0.86948170000000002</v>
      </c>
      <c r="G63" s="1">
        <v>0.83943599999999996</v>
      </c>
      <c r="H63" s="1">
        <v>0.52468590000000004</v>
      </c>
      <c r="I63" s="1">
        <v>0.11830019999999999</v>
      </c>
    </row>
    <row r="64" spans="1:9" x14ac:dyDescent="0.35">
      <c r="A64" t="s">
        <v>236</v>
      </c>
      <c r="B64" t="s">
        <v>70</v>
      </c>
      <c r="C64" t="s">
        <v>626</v>
      </c>
      <c r="D64" s="1" t="s">
        <v>632</v>
      </c>
      <c r="E64" t="s">
        <v>132</v>
      </c>
      <c r="F64" s="1">
        <v>0.93171349999999997</v>
      </c>
      <c r="G64" s="1">
        <v>0.89681120000000003</v>
      </c>
      <c r="H64" s="1">
        <v>0.38041750000000002</v>
      </c>
      <c r="I64" s="1">
        <v>3.09346E-2</v>
      </c>
    </row>
    <row r="65" spans="1:9" x14ac:dyDescent="0.35">
      <c r="A65" t="s">
        <v>237</v>
      </c>
      <c r="B65" t="s">
        <v>70</v>
      </c>
      <c r="C65" t="s">
        <v>626</v>
      </c>
      <c r="D65" s="1" t="s">
        <v>632</v>
      </c>
      <c r="E65" t="s">
        <v>132</v>
      </c>
      <c r="F65" s="1">
        <v>0.99327200000000004</v>
      </c>
      <c r="G65" s="1">
        <v>0.95334160000000001</v>
      </c>
      <c r="H65" s="1">
        <v>0.3853068</v>
      </c>
      <c r="I65" s="1">
        <v>4.5377399999999998E-2</v>
      </c>
    </row>
    <row r="66" spans="1:9" x14ac:dyDescent="0.35">
      <c r="A66" t="s">
        <v>238</v>
      </c>
      <c r="B66" t="s">
        <v>70</v>
      </c>
      <c r="C66" t="s">
        <v>626</v>
      </c>
      <c r="D66" s="1" t="s">
        <v>632</v>
      </c>
      <c r="E66" t="s">
        <v>132</v>
      </c>
      <c r="F66" s="1">
        <v>0.88594399999999995</v>
      </c>
      <c r="G66" s="1">
        <v>0.85597080000000003</v>
      </c>
      <c r="H66" s="1">
        <v>0.43785099999999999</v>
      </c>
      <c r="I66" s="1">
        <v>0.1000881</v>
      </c>
    </row>
    <row r="67" spans="1:9" x14ac:dyDescent="0.35">
      <c r="A67" t="s">
        <v>239</v>
      </c>
      <c r="B67" t="s">
        <v>70</v>
      </c>
      <c r="C67" t="s">
        <v>626</v>
      </c>
      <c r="D67" s="1" t="s">
        <v>632</v>
      </c>
      <c r="E67" t="s">
        <v>132</v>
      </c>
      <c r="F67" s="1">
        <v>0.88880269999999995</v>
      </c>
      <c r="G67" s="1">
        <v>0.85053009999999996</v>
      </c>
      <c r="H67" s="1">
        <v>0.40633570000000002</v>
      </c>
      <c r="I67" s="1">
        <v>8.1794699999999998E-2</v>
      </c>
    </row>
    <row r="68" spans="1:9" x14ac:dyDescent="0.35">
      <c r="A68" t="s">
        <v>240</v>
      </c>
      <c r="B68" t="s">
        <v>70</v>
      </c>
      <c r="C68" t="s">
        <v>626</v>
      </c>
      <c r="D68" s="1" t="s">
        <v>633</v>
      </c>
      <c r="E68" t="s">
        <v>132</v>
      </c>
      <c r="F68" s="1">
        <v>1</v>
      </c>
      <c r="G68" s="1">
        <v>0.97199420000000003</v>
      </c>
      <c r="H68" s="1">
        <v>0.41763420000000001</v>
      </c>
      <c r="I68" s="1">
        <v>7.5030399999999997E-2</v>
      </c>
    </row>
    <row r="69" spans="1:9" x14ac:dyDescent="0.35">
      <c r="A69" t="s">
        <v>241</v>
      </c>
      <c r="B69" t="s">
        <v>70</v>
      </c>
      <c r="C69" t="s">
        <v>626</v>
      </c>
      <c r="D69" s="1" t="s">
        <v>633</v>
      </c>
      <c r="E69" t="s">
        <v>132</v>
      </c>
      <c r="F69" s="1">
        <v>0.91542199999999996</v>
      </c>
      <c r="G69" s="1">
        <v>0.8777218</v>
      </c>
      <c r="H69" s="1">
        <v>0.45222240000000002</v>
      </c>
      <c r="I69" s="1">
        <v>0.1079719</v>
      </c>
    </row>
    <row r="70" spans="1:9" x14ac:dyDescent="0.35">
      <c r="A70" t="s">
        <v>242</v>
      </c>
      <c r="B70" t="s">
        <v>70</v>
      </c>
      <c r="C70" t="s">
        <v>626</v>
      </c>
      <c r="D70" s="1" t="s">
        <v>633</v>
      </c>
      <c r="E70" t="s">
        <v>132</v>
      </c>
      <c r="F70" s="1">
        <v>0.90623549999999997</v>
      </c>
      <c r="G70" s="1">
        <v>0.87094990000000005</v>
      </c>
      <c r="H70" s="1">
        <v>0.39123269999999999</v>
      </c>
      <c r="I70" s="1">
        <v>5.1820900000000003E-2</v>
      </c>
    </row>
    <row r="71" spans="1:9" x14ac:dyDescent="0.35">
      <c r="A71" t="s">
        <v>243</v>
      </c>
      <c r="B71" t="s">
        <v>68</v>
      </c>
      <c r="C71" t="s">
        <v>626</v>
      </c>
      <c r="D71" s="1" t="s">
        <v>633</v>
      </c>
      <c r="E71" t="s">
        <v>132</v>
      </c>
      <c r="F71" s="1">
        <v>0.99842509999999995</v>
      </c>
      <c r="G71" s="1">
        <v>0.95848509999999998</v>
      </c>
      <c r="H71" s="1">
        <v>0.44043280000000001</v>
      </c>
      <c r="I71" s="1">
        <v>6.9037899999999999E-2</v>
      </c>
    </row>
    <row r="72" spans="1:9" x14ac:dyDescent="0.35">
      <c r="A72" t="s">
        <v>244</v>
      </c>
      <c r="B72" t="s">
        <v>70</v>
      </c>
      <c r="C72" t="s">
        <v>626</v>
      </c>
      <c r="D72" s="1" t="s">
        <v>633</v>
      </c>
      <c r="E72" t="s">
        <v>132</v>
      </c>
      <c r="F72" s="1">
        <v>0.87968299999999999</v>
      </c>
      <c r="G72" s="1">
        <v>0.85081280000000004</v>
      </c>
      <c r="H72" s="1">
        <v>0.44126900000000002</v>
      </c>
      <c r="I72" s="1">
        <v>9.1155399999999998E-2</v>
      </c>
    </row>
    <row r="73" spans="1:9" x14ac:dyDescent="0.35">
      <c r="A73" t="s">
        <v>245</v>
      </c>
      <c r="B73" t="s">
        <v>70</v>
      </c>
      <c r="C73" t="s">
        <v>626</v>
      </c>
      <c r="D73" s="1" t="s">
        <v>633</v>
      </c>
      <c r="E73" t="s">
        <v>132</v>
      </c>
      <c r="F73" s="1">
        <v>0.88953720000000003</v>
      </c>
      <c r="G73" s="1">
        <v>0.85176580000000002</v>
      </c>
      <c r="H73" s="1">
        <v>0.36567830000000001</v>
      </c>
      <c r="I73" s="1">
        <v>3.6877399999999998E-2</v>
      </c>
    </row>
    <row r="74" spans="1:9" x14ac:dyDescent="0.35">
      <c r="A74" t="s">
        <v>246</v>
      </c>
      <c r="B74" t="s">
        <v>41</v>
      </c>
      <c r="C74" t="s">
        <v>132</v>
      </c>
      <c r="D74" s="1" t="s">
        <v>614</v>
      </c>
      <c r="E74" t="s">
        <v>132</v>
      </c>
      <c r="F74" s="1">
        <v>0.78981829999999997</v>
      </c>
      <c r="G74" s="1">
        <v>0.76286350000000003</v>
      </c>
      <c r="H74" s="1">
        <v>0.41092380000000001</v>
      </c>
      <c r="I74" s="1">
        <v>9.0849600000000003E-2</v>
      </c>
    </row>
    <row r="75" spans="1:9" x14ac:dyDescent="0.35">
      <c r="A75" t="s">
        <v>247</v>
      </c>
      <c r="B75" t="s">
        <v>68</v>
      </c>
      <c r="C75" t="s">
        <v>626</v>
      </c>
      <c r="D75" s="1" t="s">
        <v>632</v>
      </c>
      <c r="E75" t="s">
        <v>132</v>
      </c>
      <c r="F75" s="1">
        <v>0.8344895</v>
      </c>
      <c r="G75" s="1">
        <v>0.8055599</v>
      </c>
      <c r="H75" s="1">
        <v>0.38491249999999999</v>
      </c>
      <c r="I75" s="1">
        <v>6.8658399999999994E-2</v>
      </c>
    </row>
    <row r="76" spans="1:9" x14ac:dyDescent="0.35">
      <c r="A76" t="s">
        <v>248</v>
      </c>
      <c r="B76" t="s">
        <v>41</v>
      </c>
      <c r="C76" t="s">
        <v>626</v>
      </c>
      <c r="D76" s="1" t="s">
        <v>634</v>
      </c>
      <c r="E76" t="s">
        <v>132</v>
      </c>
      <c r="F76" s="1">
        <v>0.83766689999999999</v>
      </c>
      <c r="G76" s="1">
        <v>0.81060200000000004</v>
      </c>
      <c r="H76" s="1">
        <v>0.42215009999999997</v>
      </c>
      <c r="I76" s="1">
        <v>8.8667499999999996E-2</v>
      </c>
    </row>
    <row r="77" spans="1:9" x14ac:dyDescent="0.35">
      <c r="A77" t="s">
        <v>249</v>
      </c>
      <c r="B77" t="s">
        <v>41</v>
      </c>
      <c r="C77" t="s">
        <v>618</v>
      </c>
      <c r="D77" s="1" t="s">
        <v>619</v>
      </c>
      <c r="E77" t="s">
        <v>132</v>
      </c>
      <c r="F77" s="1">
        <v>0.84237459999999997</v>
      </c>
      <c r="G77" s="1">
        <v>0.81856189999999995</v>
      </c>
      <c r="H77" s="1">
        <v>0.51471940000000005</v>
      </c>
      <c r="I77" s="1">
        <v>0.13197629999999999</v>
      </c>
    </row>
    <row r="78" spans="1:9" x14ac:dyDescent="0.35">
      <c r="A78" t="s">
        <v>250</v>
      </c>
      <c r="B78" t="s">
        <v>41</v>
      </c>
      <c r="C78" t="s">
        <v>618</v>
      </c>
      <c r="D78" s="1" t="s">
        <v>619</v>
      </c>
      <c r="E78" t="s">
        <v>132</v>
      </c>
      <c r="F78" s="1">
        <v>0.84006119999999995</v>
      </c>
      <c r="G78" s="1">
        <v>0.81312640000000003</v>
      </c>
      <c r="H78" s="1">
        <v>0.49004730000000002</v>
      </c>
      <c r="I78" s="1">
        <v>0.121868</v>
      </c>
    </row>
    <row r="79" spans="1:9" x14ac:dyDescent="0.35">
      <c r="A79" t="s">
        <v>251</v>
      </c>
      <c r="B79" t="s">
        <v>41</v>
      </c>
      <c r="C79" t="s">
        <v>626</v>
      </c>
      <c r="D79" s="1" t="s">
        <v>635</v>
      </c>
      <c r="E79" t="s">
        <v>132</v>
      </c>
      <c r="F79" s="1">
        <v>0.81573289999999998</v>
      </c>
      <c r="G79" s="1">
        <v>0.79592529999999995</v>
      </c>
      <c r="H79" s="1">
        <v>0.48149409999999998</v>
      </c>
      <c r="I79" s="1">
        <v>0.14906620000000001</v>
      </c>
    </row>
    <row r="80" spans="1:9" x14ac:dyDescent="0.35">
      <c r="A80" t="s">
        <v>256</v>
      </c>
      <c r="B80" t="s">
        <v>41</v>
      </c>
      <c r="C80" t="s">
        <v>620</v>
      </c>
      <c r="D80" s="1" t="s">
        <v>636</v>
      </c>
      <c r="E80" t="s">
        <v>132</v>
      </c>
      <c r="F80" s="1">
        <v>0.88295760000000001</v>
      </c>
      <c r="G80" s="1">
        <v>0.85831109999999999</v>
      </c>
      <c r="H80" s="1">
        <v>0.58975520000000003</v>
      </c>
      <c r="I80" s="1">
        <v>0.20915439999999999</v>
      </c>
    </row>
    <row r="81" spans="1:9" x14ac:dyDescent="0.35">
      <c r="A81" t="s">
        <v>276</v>
      </c>
      <c r="B81" t="s">
        <v>41</v>
      </c>
      <c r="C81" t="s">
        <v>618</v>
      </c>
      <c r="D81" s="1" t="s">
        <v>637</v>
      </c>
      <c r="E81" t="s">
        <v>132</v>
      </c>
      <c r="F81" s="1">
        <v>0.75419270000000005</v>
      </c>
      <c r="G81" s="1">
        <v>0.71591340000000003</v>
      </c>
      <c r="H81" s="1">
        <v>0.3491455</v>
      </c>
      <c r="I81" s="1">
        <v>3.5883499999999999E-2</v>
      </c>
    </row>
    <row r="82" spans="1:9" x14ac:dyDescent="0.35">
      <c r="A82" t="s">
        <v>282</v>
      </c>
      <c r="B82" t="s">
        <v>41</v>
      </c>
      <c r="C82" t="s">
        <v>615</v>
      </c>
      <c r="D82" s="1" t="s">
        <v>639</v>
      </c>
      <c r="E82" t="s">
        <v>132</v>
      </c>
      <c r="F82" s="1">
        <v>0.82475560000000003</v>
      </c>
      <c r="G82" s="1">
        <v>0.79813080000000003</v>
      </c>
      <c r="H82" s="1">
        <v>0.54633220000000005</v>
      </c>
      <c r="I82" s="1">
        <v>0.21570439999999999</v>
      </c>
    </row>
    <row r="83" spans="1:9" x14ac:dyDescent="0.35">
      <c r="A83" t="s">
        <v>283</v>
      </c>
      <c r="B83" t="s">
        <v>41</v>
      </c>
      <c r="C83" t="s">
        <v>132</v>
      </c>
      <c r="D83" s="1" t="s">
        <v>625</v>
      </c>
      <c r="E83" t="s">
        <v>132</v>
      </c>
      <c r="F83" s="1">
        <v>0.7713565</v>
      </c>
      <c r="G83" s="1">
        <v>0.74111309999999997</v>
      </c>
      <c r="H83" s="1">
        <v>0.43226249999999999</v>
      </c>
      <c r="I83" s="1">
        <v>9.1371900000000006E-2</v>
      </c>
    </row>
    <row r="84" spans="1:9" x14ac:dyDescent="0.35">
      <c r="A84" t="s">
        <v>285</v>
      </c>
      <c r="B84" t="s">
        <v>41</v>
      </c>
      <c r="C84" t="s">
        <v>132</v>
      </c>
      <c r="D84" s="1" t="s">
        <v>612</v>
      </c>
      <c r="E84" t="s">
        <v>132</v>
      </c>
      <c r="F84" s="1">
        <v>0.75443760000000004</v>
      </c>
      <c r="G84" s="1">
        <v>0.72855639999999999</v>
      </c>
      <c r="H84" s="1">
        <v>0.4123925</v>
      </c>
      <c r="I84" s="1">
        <v>0.13789969999999999</v>
      </c>
    </row>
    <row r="85" spans="1:9" x14ac:dyDescent="0.35">
      <c r="A85" t="s">
        <v>286</v>
      </c>
      <c r="B85" t="s">
        <v>41</v>
      </c>
      <c r="C85" t="s">
        <v>615</v>
      </c>
      <c r="D85" s="1" t="s">
        <v>617</v>
      </c>
      <c r="E85" t="s">
        <v>132</v>
      </c>
      <c r="F85" s="1">
        <v>0.75454149999999998</v>
      </c>
      <c r="G85" s="1">
        <v>0.72742150000000005</v>
      </c>
      <c r="H85" s="1">
        <v>0.40143489999999998</v>
      </c>
      <c r="I85" s="1">
        <v>0.1106041</v>
      </c>
    </row>
    <row r="86" spans="1:9" x14ac:dyDescent="0.35">
      <c r="A86" t="s">
        <v>288</v>
      </c>
      <c r="B86" t="s">
        <v>41</v>
      </c>
      <c r="C86" t="s">
        <v>626</v>
      </c>
      <c r="D86" s="1" t="s">
        <v>635</v>
      </c>
      <c r="E86" t="s">
        <v>132</v>
      </c>
      <c r="F86" s="1">
        <v>0.69589040000000002</v>
      </c>
      <c r="G86" s="1">
        <v>0.66906180000000004</v>
      </c>
      <c r="H86" s="1">
        <v>0.34329280000000001</v>
      </c>
      <c r="I86" s="1">
        <v>8.3018900000000007E-2</v>
      </c>
    </row>
    <row r="87" spans="1:9" x14ac:dyDescent="0.35">
      <c r="A87" t="s">
        <v>289</v>
      </c>
      <c r="B87" t="s">
        <v>41</v>
      </c>
      <c r="C87" t="s">
        <v>626</v>
      </c>
      <c r="D87" s="1" t="s">
        <v>635</v>
      </c>
      <c r="E87" t="s">
        <v>132</v>
      </c>
      <c r="F87" s="1">
        <v>0.79258280000000003</v>
      </c>
      <c r="G87" s="1">
        <v>0.7678585</v>
      </c>
      <c r="H87" s="1">
        <v>0.43626090000000001</v>
      </c>
      <c r="I87" s="1">
        <v>0.1152318</v>
      </c>
    </row>
    <row r="88" spans="1:9" x14ac:dyDescent="0.35">
      <c r="A88" t="s">
        <v>290</v>
      </c>
      <c r="B88" t="s">
        <v>41</v>
      </c>
      <c r="C88" t="s">
        <v>615</v>
      </c>
      <c r="D88" s="1" t="s">
        <v>638</v>
      </c>
      <c r="E88" t="s">
        <v>132</v>
      </c>
      <c r="F88" s="1">
        <v>0.84032530000000005</v>
      </c>
      <c r="G88" s="1">
        <v>0.81694339999999999</v>
      </c>
      <c r="H88" s="1">
        <v>0.57536430000000005</v>
      </c>
      <c r="I88" s="1">
        <v>0.24622160000000001</v>
      </c>
    </row>
    <row r="89" spans="1:9" x14ac:dyDescent="0.35">
      <c r="A89" t="s">
        <v>291</v>
      </c>
      <c r="B89" t="s">
        <v>41</v>
      </c>
      <c r="C89" t="s">
        <v>615</v>
      </c>
      <c r="D89" s="1" t="s">
        <v>638</v>
      </c>
      <c r="E89" t="s">
        <v>132</v>
      </c>
      <c r="F89" s="1">
        <v>0.8007396</v>
      </c>
      <c r="G89" s="1">
        <v>0.77493210000000001</v>
      </c>
      <c r="H89" s="1">
        <v>0.53322320000000001</v>
      </c>
      <c r="I89" s="1">
        <v>0.23222789999999999</v>
      </c>
    </row>
    <row r="90" spans="1:9" x14ac:dyDescent="0.35">
      <c r="A90" t="s">
        <v>293</v>
      </c>
      <c r="B90" t="s">
        <v>68</v>
      </c>
      <c r="C90" t="s">
        <v>601</v>
      </c>
      <c r="D90" s="1" t="s">
        <v>640</v>
      </c>
      <c r="E90" t="s">
        <v>132</v>
      </c>
      <c r="F90" s="1">
        <v>0.92994949999999998</v>
      </c>
      <c r="G90" s="1">
        <v>0.90066860000000004</v>
      </c>
      <c r="H90" s="1">
        <v>0.58414520000000003</v>
      </c>
      <c r="I90" s="1">
        <v>0.16348750000000001</v>
      </c>
    </row>
    <row r="91" spans="1:9" x14ac:dyDescent="0.35">
      <c r="A91" t="s">
        <v>294</v>
      </c>
      <c r="B91" t="s">
        <v>70</v>
      </c>
      <c r="C91" t="s">
        <v>601</v>
      </c>
      <c r="D91" s="1" t="s">
        <v>640</v>
      </c>
      <c r="E91" t="s">
        <v>132</v>
      </c>
      <c r="F91" s="1">
        <v>0.87393829999999995</v>
      </c>
      <c r="G91" s="1">
        <v>0.83890620000000005</v>
      </c>
      <c r="H91" s="1">
        <v>0.49432359999999997</v>
      </c>
      <c r="I91" s="1">
        <v>0.12997719999999999</v>
      </c>
    </row>
    <row r="92" spans="1:9" x14ac:dyDescent="0.35">
      <c r="A92" t="s">
        <v>299</v>
      </c>
      <c r="B92" t="s">
        <v>70</v>
      </c>
      <c r="C92" t="s">
        <v>601</v>
      </c>
      <c r="D92" s="1" t="s">
        <v>641</v>
      </c>
      <c r="E92" t="s">
        <v>132</v>
      </c>
      <c r="F92" s="1">
        <v>0.906837</v>
      </c>
      <c r="G92" s="1">
        <v>0.8642107</v>
      </c>
      <c r="H92" s="1">
        <v>0.5141715</v>
      </c>
      <c r="I92" s="1">
        <v>0.1073904</v>
      </c>
    </row>
    <row r="93" spans="1:9" x14ac:dyDescent="0.35">
      <c r="A93" t="s">
        <v>302</v>
      </c>
      <c r="B93" t="s">
        <v>68</v>
      </c>
      <c r="C93" t="s">
        <v>601</v>
      </c>
      <c r="D93" s="1" t="s">
        <v>640</v>
      </c>
      <c r="E93" t="s">
        <v>132</v>
      </c>
      <c r="F93" s="1">
        <v>0.9390792</v>
      </c>
      <c r="G93" s="1">
        <v>0.90277359999999995</v>
      </c>
      <c r="H93" s="1">
        <v>0.51391450000000005</v>
      </c>
      <c r="I93" s="1">
        <v>0.1067511</v>
      </c>
    </row>
    <row r="94" spans="1:9" x14ac:dyDescent="0.35">
      <c r="A94" t="s">
        <v>303</v>
      </c>
      <c r="B94" t="s">
        <v>68</v>
      </c>
      <c r="C94" t="s">
        <v>132</v>
      </c>
      <c r="D94" s="1" t="s">
        <v>640</v>
      </c>
      <c r="E94" t="s">
        <v>132</v>
      </c>
      <c r="F94" s="1">
        <v>0.88105889999999998</v>
      </c>
      <c r="G94" s="1">
        <v>0.84776569999999996</v>
      </c>
      <c r="H94" s="1">
        <v>0.47755979999999998</v>
      </c>
      <c r="I94" s="1">
        <v>0.1115318</v>
      </c>
    </row>
    <row r="95" spans="1:9" x14ac:dyDescent="0.35">
      <c r="A95" t="s">
        <v>304</v>
      </c>
      <c r="B95" t="s">
        <v>68</v>
      </c>
      <c r="C95" t="s">
        <v>601</v>
      </c>
      <c r="D95" s="1" t="s">
        <v>642</v>
      </c>
      <c r="E95" t="s">
        <v>132</v>
      </c>
      <c r="F95" s="1">
        <v>0.97818669999999996</v>
      </c>
      <c r="G95" s="1">
        <v>0.9456987</v>
      </c>
      <c r="H95" s="1">
        <v>0.61970029999999998</v>
      </c>
      <c r="I95" s="1">
        <v>0.137241</v>
      </c>
    </row>
    <row r="96" spans="1:9" x14ac:dyDescent="0.35">
      <c r="A96" t="s">
        <v>305</v>
      </c>
      <c r="B96" t="s">
        <v>68</v>
      </c>
      <c r="C96" t="s">
        <v>601</v>
      </c>
      <c r="D96" s="1" t="s">
        <v>642</v>
      </c>
      <c r="E96" t="s">
        <v>132</v>
      </c>
      <c r="F96" s="1">
        <v>0.91288139999999995</v>
      </c>
      <c r="G96" s="1">
        <v>0.87718090000000004</v>
      </c>
      <c r="H96" s="1">
        <v>0.5398908</v>
      </c>
      <c r="I96" s="1">
        <v>0.14623159999999999</v>
      </c>
    </row>
    <row r="97" spans="1:9" x14ac:dyDescent="0.35">
      <c r="A97" t="s">
        <v>309</v>
      </c>
      <c r="B97" t="s">
        <v>41</v>
      </c>
      <c r="C97" t="s">
        <v>132</v>
      </c>
      <c r="D97" s="1" t="s">
        <v>643</v>
      </c>
      <c r="E97" t="s">
        <v>132</v>
      </c>
      <c r="F97" s="1">
        <v>0.90588579999999996</v>
      </c>
      <c r="G97" s="1">
        <v>0.87584220000000002</v>
      </c>
      <c r="H97" s="1">
        <v>0.5911691</v>
      </c>
      <c r="I97" s="1">
        <v>0.18572820000000001</v>
      </c>
    </row>
    <row r="98" spans="1:9" x14ac:dyDescent="0.35">
      <c r="A98" t="s">
        <v>310</v>
      </c>
      <c r="B98" t="s">
        <v>41</v>
      </c>
      <c r="C98" t="s">
        <v>132</v>
      </c>
      <c r="D98" s="1" t="s">
        <v>643</v>
      </c>
      <c r="E98" t="s">
        <v>132</v>
      </c>
      <c r="F98" s="1">
        <v>0.91045330000000002</v>
      </c>
      <c r="G98" s="1">
        <v>0.87178359999999999</v>
      </c>
      <c r="H98" s="1">
        <v>0.53532939999999996</v>
      </c>
      <c r="I98" s="1">
        <v>0.12584319999999999</v>
      </c>
    </row>
    <row r="99" spans="1:9" x14ac:dyDescent="0.35">
      <c r="A99" t="s">
        <v>311</v>
      </c>
      <c r="B99" t="s">
        <v>41</v>
      </c>
      <c r="C99" t="s">
        <v>132</v>
      </c>
      <c r="D99" s="1" t="s">
        <v>643</v>
      </c>
      <c r="E99" t="s">
        <v>132</v>
      </c>
      <c r="F99" s="1">
        <v>0.96440990000000004</v>
      </c>
      <c r="G99" s="1">
        <v>0.93262149999999999</v>
      </c>
      <c r="H99" s="1">
        <v>0.62945879999999998</v>
      </c>
      <c r="I99" s="1">
        <v>0.191054</v>
      </c>
    </row>
    <row r="100" spans="1:9" x14ac:dyDescent="0.35">
      <c r="A100" t="s">
        <v>312</v>
      </c>
      <c r="B100" t="s">
        <v>41</v>
      </c>
      <c r="C100" t="s">
        <v>132</v>
      </c>
      <c r="D100" s="1" t="s">
        <v>643</v>
      </c>
      <c r="E100" t="s">
        <v>132</v>
      </c>
      <c r="F100" s="1">
        <v>0.85775319999999999</v>
      </c>
      <c r="G100" s="1">
        <v>0.83128089999999999</v>
      </c>
      <c r="H100" s="1">
        <v>0.57334339999999995</v>
      </c>
      <c r="I100" s="1">
        <v>0.18673029999999999</v>
      </c>
    </row>
    <row r="101" spans="1:9" x14ac:dyDescent="0.35">
      <c r="A101" t="s">
        <v>313</v>
      </c>
      <c r="B101" t="s">
        <v>41</v>
      </c>
      <c r="C101" t="s">
        <v>132</v>
      </c>
      <c r="D101" s="1" t="s">
        <v>643</v>
      </c>
      <c r="E101" t="s">
        <v>132</v>
      </c>
      <c r="F101" s="1">
        <v>0.95839180000000002</v>
      </c>
      <c r="G101" s="1">
        <v>0.92567969999999999</v>
      </c>
      <c r="H101" s="1">
        <v>0.62802389999999997</v>
      </c>
      <c r="I101" s="1">
        <v>0.1663077</v>
      </c>
    </row>
    <row r="102" spans="1:9" x14ac:dyDescent="0.35">
      <c r="A102" t="s">
        <v>314</v>
      </c>
      <c r="B102" t="s">
        <v>41</v>
      </c>
      <c r="C102" t="s">
        <v>132</v>
      </c>
      <c r="D102" s="1" t="s">
        <v>643</v>
      </c>
      <c r="E102" t="s">
        <v>132</v>
      </c>
      <c r="F102" s="1">
        <v>0.90141640000000001</v>
      </c>
      <c r="G102" s="1">
        <v>0.8657224</v>
      </c>
      <c r="H102" s="1">
        <v>0.59752289999999997</v>
      </c>
      <c r="I102" s="1">
        <v>0.15860070000000001</v>
      </c>
    </row>
    <row r="103" spans="1:9" x14ac:dyDescent="0.35">
      <c r="A103" t="s">
        <v>315</v>
      </c>
      <c r="B103" t="s">
        <v>41</v>
      </c>
      <c r="C103" t="s">
        <v>644</v>
      </c>
      <c r="D103" s="1" t="s">
        <v>645</v>
      </c>
      <c r="E103" t="s">
        <v>132</v>
      </c>
      <c r="F103" s="1">
        <v>0.85008030000000001</v>
      </c>
      <c r="G103" s="1">
        <v>0.82251879999999999</v>
      </c>
      <c r="H103" s="1">
        <v>0.60202690000000003</v>
      </c>
      <c r="I103" s="1">
        <v>0.20442469999999999</v>
      </c>
    </row>
    <row r="104" spans="1:9" x14ac:dyDescent="0.35">
      <c r="A104" t="s">
        <v>316</v>
      </c>
      <c r="B104" t="s">
        <v>41</v>
      </c>
      <c r="C104" t="s">
        <v>132</v>
      </c>
      <c r="D104" s="1" t="s">
        <v>643</v>
      </c>
      <c r="E104" t="s">
        <v>132</v>
      </c>
      <c r="F104" s="1">
        <v>0.86734219999999995</v>
      </c>
      <c r="G104" s="1">
        <v>0.83434909999999995</v>
      </c>
      <c r="H104" s="1">
        <v>0.50123600000000001</v>
      </c>
      <c r="I104" s="1">
        <v>0.1166508</v>
      </c>
    </row>
    <row r="105" spans="1:9" x14ac:dyDescent="0.35">
      <c r="A105" t="s">
        <v>317</v>
      </c>
      <c r="B105" t="s">
        <v>57</v>
      </c>
      <c r="C105" t="s">
        <v>132</v>
      </c>
      <c r="D105" s="1" t="s">
        <v>643</v>
      </c>
      <c r="E105" t="s">
        <v>132</v>
      </c>
      <c r="F105" s="1">
        <v>0.84788390000000002</v>
      </c>
      <c r="G105" s="1">
        <v>0.81594009999999995</v>
      </c>
      <c r="H105" s="1">
        <v>0.4873381</v>
      </c>
      <c r="I105" s="1">
        <v>0.13107079999999999</v>
      </c>
    </row>
    <row r="106" spans="1:9" x14ac:dyDescent="0.35">
      <c r="A106" t="s">
        <v>318</v>
      </c>
      <c r="B106" t="s">
        <v>41</v>
      </c>
      <c r="C106" t="s">
        <v>132</v>
      </c>
      <c r="D106" s="1" t="s">
        <v>643</v>
      </c>
      <c r="E106" t="s">
        <v>132</v>
      </c>
      <c r="F106" s="1">
        <v>0.86756520000000004</v>
      </c>
      <c r="G106" s="1">
        <v>0.8393642</v>
      </c>
      <c r="H106" s="1">
        <v>0.60687080000000004</v>
      </c>
      <c r="I106" s="1">
        <v>0.22143280000000001</v>
      </c>
    </row>
    <row r="107" spans="1:9" x14ac:dyDescent="0.35">
      <c r="A107" t="s">
        <v>319</v>
      </c>
      <c r="B107" t="s">
        <v>68</v>
      </c>
      <c r="C107" t="s">
        <v>644</v>
      </c>
      <c r="D107" s="1" t="s">
        <v>641</v>
      </c>
      <c r="E107" t="s">
        <v>132</v>
      </c>
      <c r="F107" s="1">
        <v>0.87609769999999998</v>
      </c>
      <c r="G107" s="1">
        <v>0.83897259999999996</v>
      </c>
      <c r="H107" s="1">
        <v>0.50919899999999996</v>
      </c>
      <c r="I107" s="1">
        <v>0.14784259999999999</v>
      </c>
    </row>
    <row r="108" spans="1:9" x14ac:dyDescent="0.35">
      <c r="A108" t="s">
        <v>320</v>
      </c>
      <c r="B108" t="s">
        <v>41</v>
      </c>
      <c r="C108" t="s">
        <v>132</v>
      </c>
      <c r="D108" s="1" t="s">
        <v>643</v>
      </c>
      <c r="E108" t="s">
        <v>132</v>
      </c>
      <c r="F108" s="1">
        <v>0.88138030000000001</v>
      </c>
      <c r="G108" s="1">
        <v>0.84918349999999998</v>
      </c>
      <c r="H108" s="1">
        <v>0.53907780000000005</v>
      </c>
      <c r="I108" s="1">
        <v>0.12793979999999999</v>
      </c>
    </row>
    <row r="109" spans="1:9" x14ac:dyDescent="0.35">
      <c r="A109" t="s">
        <v>321</v>
      </c>
      <c r="B109" t="s">
        <v>70</v>
      </c>
      <c r="C109" t="s">
        <v>132</v>
      </c>
      <c r="D109" s="1" t="s">
        <v>646</v>
      </c>
      <c r="E109" t="s">
        <v>132</v>
      </c>
      <c r="F109" s="1">
        <v>1</v>
      </c>
      <c r="G109" s="1">
        <v>1</v>
      </c>
      <c r="H109" s="1">
        <v>0.52980780000000005</v>
      </c>
      <c r="I109" s="1">
        <v>7.2441400000000003E-2</v>
      </c>
    </row>
    <row r="110" spans="1:9" x14ac:dyDescent="0.35">
      <c r="A110" t="s">
        <v>322</v>
      </c>
      <c r="B110" t="s">
        <v>41</v>
      </c>
      <c r="C110" t="s">
        <v>132</v>
      </c>
      <c r="D110" s="1" t="s">
        <v>646</v>
      </c>
      <c r="E110" t="s">
        <v>132</v>
      </c>
      <c r="F110" s="1">
        <v>0.91339060000000005</v>
      </c>
      <c r="G110" s="1">
        <v>0.87199009999999999</v>
      </c>
      <c r="H110" s="1">
        <v>0.47407860000000002</v>
      </c>
      <c r="I110" s="1">
        <v>7.5307100000000002E-2</v>
      </c>
    </row>
    <row r="111" spans="1:9" x14ac:dyDescent="0.35">
      <c r="A111" t="s">
        <v>323</v>
      </c>
      <c r="B111" t="s">
        <v>70</v>
      </c>
      <c r="C111" t="s">
        <v>132</v>
      </c>
      <c r="D111" s="1" t="s">
        <v>646</v>
      </c>
      <c r="E111" t="s">
        <v>132</v>
      </c>
      <c r="F111" s="1">
        <v>0.90387620000000002</v>
      </c>
      <c r="G111" s="1">
        <v>0.85933099999999996</v>
      </c>
      <c r="H111" s="1">
        <v>0.4458164</v>
      </c>
      <c r="I111" s="1">
        <v>6.4811900000000006E-2</v>
      </c>
    </row>
    <row r="112" spans="1:9" x14ac:dyDescent="0.35">
      <c r="A112" t="s">
        <v>324</v>
      </c>
      <c r="B112" t="s">
        <v>70</v>
      </c>
      <c r="C112" t="s">
        <v>132</v>
      </c>
      <c r="D112" s="1" t="s">
        <v>646</v>
      </c>
      <c r="E112" t="s">
        <v>132</v>
      </c>
      <c r="F112" s="1">
        <v>0.88666800000000001</v>
      </c>
      <c r="G112" s="1">
        <v>0.84685529999999998</v>
      </c>
      <c r="H112" s="1">
        <v>0.44978629999999997</v>
      </c>
      <c r="I112" s="1">
        <v>7.1809499999999998E-2</v>
      </c>
    </row>
    <row r="113" spans="1:9" x14ac:dyDescent="0.35">
      <c r="A113" t="s">
        <v>325</v>
      </c>
      <c r="B113" t="s">
        <v>70</v>
      </c>
      <c r="C113" t="s">
        <v>132</v>
      </c>
      <c r="D113" s="1" t="s">
        <v>646</v>
      </c>
      <c r="E113" t="s">
        <v>132</v>
      </c>
      <c r="F113" s="1">
        <v>0.87167119999999998</v>
      </c>
      <c r="G113" s="1">
        <v>0.82480929999999997</v>
      </c>
      <c r="H113" s="1">
        <v>0.38744770000000001</v>
      </c>
      <c r="I113" s="1">
        <v>5.5303999999999999E-2</v>
      </c>
    </row>
    <row r="114" spans="1:9" x14ac:dyDescent="0.35">
      <c r="A114" t="s">
        <v>326</v>
      </c>
      <c r="B114" t="s">
        <v>57</v>
      </c>
      <c r="C114" t="s">
        <v>644</v>
      </c>
      <c r="D114" s="1" t="s">
        <v>641</v>
      </c>
      <c r="E114" t="s">
        <v>132</v>
      </c>
      <c r="F114" s="1">
        <v>0.86177389999999998</v>
      </c>
      <c r="G114" s="1">
        <v>0.83019129999999997</v>
      </c>
      <c r="H114" s="1">
        <v>0.52194779999999996</v>
      </c>
      <c r="I114" s="1">
        <v>0.1541565</v>
      </c>
    </row>
    <row r="115" spans="1:9" x14ac:dyDescent="0.35">
      <c r="A115" t="s">
        <v>331</v>
      </c>
      <c r="B115" t="s">
        <v>41</v>
      </c>
      <c r="C115" t="s">
        <v>644</v>
      </c>
      <c r="D115" s="1" t="s">
        <v>645</v>
      </c>
      <c r="E115" t="s">
        <v>132</v>
      </c>
      <c r="F115" s="1">
        <v>0.88882320000000004</v>
      </c>
      <c r="G115" s="1">
        <v>0.86382689999999995</v>
      </c>
      <c r="H115" s="1">
        <v>0.65498199999999995</v>
      </c>
      <c r="I115" s="1">
        <v>0.23679929999999999</v>
      </c>
    </row>
    <row r="116" spans="1:9" x14ac:dyDescent="0.35">
      <c r="A116" t="s">
        <v>338</v>
      </c>
      <c r="B116" t="s">
        <v>41</v>
      </c>
      <c r="C116" t="s">
        <v>644</v>
      </c>
      <c r="D116" s="1" t="s">
        <v>645</v>
      </c>
      <c r="E116" t="s">
        <v>132</v>
      </c>
      <c r="F116" s="1">
        <v>0.90274580000000004</v>
      </c>
      <c r="G116" s="1">
        <v>0.86791160000000001</v>
      </c>
      <c r="H116" s="1">
        <v>0.60305280000000006</v>
      </c>
      <c r="I116" s="1">
        <v>0.17472499999999999</v>
      </c>
    </row>
    <row r="117" spans="1:9" x14ac:dyDescent="0.35">
      <c r="A117" t="s">
        <v>339</v>
      </c>
      <c r="B117" t="s">
        <v>41</v>
      </c>
      <c r="C117" t="s">
        <v>644</v>
      </c>
      <c r="D117" s="1" t="s">
        <v>645</v>
      </c>
      <c r="E117" t="s">
        <v>132</v>
      </c>
      <c r="F117" s="1">
        <v>0.90749469999999999</v>
      </c>
      <c r="G117" s="1">
        <v>0.87668670000000004</v>
      </c>
      <c r="H117" s="1">
        <v>0.64200939999999995</v>
      </c>
      <c r="I117" s="1">
        <v>0.2106162</v>
      </c>
    </row>
    <row r="118" spans="1:9" x14ac:dyDescent="0.35">
      <c r="A118" t="s">
        <v>341</v>
      </c>
      <c r="B118" t="s">
        <v>41</v>
      </c>
      <c r="C118" t="s">
        <v>644</v>
      </c>
      <c r="D118" s="1" t="s">
        <v>647</v>
      </c>
      <c r="E118" t="s">
        <v>132</v>
      </c>
      <c r="F118" s="1">
        <v>0.87764640000000005</v>
      </c>
      <c r="G118" s="1">
        <v>0.85445879999999996</v>
      </c>
      <c r="H118" s="1">
        <v>0.65438549999999995</v>
      </c>
      <c r="I118" s="1">
        <v>0.26991110000000001</v>
      </c>
    </row>
    <row r="119" spans="1:9" x14ac:dyDescent="0.35">
      <c r="A119" t="s">
        <v>346</v>
      </c>
      <c r="B119" t="s">
        <v>57</v>
      </c>
      <c r="C119" t="s">
        <v>644</v>
      </c>
      <c r="D119" s="1" t="s">
        <v>647</v>
      </c>
      <c r="E119" t="s">
        <v>132</v>
      </c>
      <c r="F119" s="23">
        <v>0.90572799999999998</v>
      </c>
      <c r="G119" s="23">
        <v>0.87279359999999995</v>
      </c>
      <c r="H119" s="23">
        <v>0.58550800000000003</v>
      </c>
      <c r="I119" s="23">
        <v>0.15348809999999999</v>
      </c>
    </row>
    <row r="120" spans="1:9" x14ac:dyDescent="0.35">
      <c r="A120" t="s">
        <v>347</v>
      </c>
      <c r="B120" t="s">
        <v>41</v>
      </c>
      <c r="C120" t="s">
        <v>644</v>
      </c>
      <c r="D120" s="1" t="s">
        <v>647</v>
      </c>
      <c r="E120" t="s">
        <v>132</v>
      </c>
      <c r="F120" s="1">
        <v>1</v>
      </c>
      <c r="G120" s="1">
        <v>1</v>
      </c>
      <c r="H120" s="1">
        <v>0.74532319999999996</v>
      </c>
      <c r="I120" s="1">
        <v>0.16036639999999999</v>
      </c>
    </row>
    <row r="121" spans="1:9" x14ac:dyDescent="0.35">
      <c r="A121" t="s">
        <v>348</v>
      </c>
      <c r="B121" t="s">
        <v>41</v>
      </c>
      <c r="C121" t="s">
        <v>644</v>
      </c>
      <c r="D121" s="1" t="s">
        <v>647</v>
      </c>
      <c r="E121" t="s">
        <v>132</v>
      </c>
      <c r="F121" s="1">
        <v>1</v>
      </c>
      <c r="G121" s="1">
        <v>0.96212799999999998</v>
      </c>
      <c r="H121" s="1">
        <v>0.67117519999999997</v>
      </c>
      <c r="I121" s="1">
        <v>0.18304780000000001</v>
      </c>
    </row>
    <row r="122" spans="1:9" x14ac:dyDescent="0.35">
      <c r="A122" t="s">
        <v>351</v>
      </c>
      <c r="B122" t="s">
        <v>41</v>
      </c>
      <c r="C122" t="s">
        <v>644</v>
      </c>
      <c r="D122" s="1" t="s">
        <v>648</v>
      </c>
      <c r="E122" t="s">
        <v>132</v>
      </c>
      <c r="F122" s="1">
        <v>0.92907090000000003</v>
      </c>
      <c r="G122" s="1">
        <v>0.88411589999999995</v>
      </c>
      <c r="H122" s="1">
        <v>0.58774559999999998</v>
      </c>
      <c r="I122" s="1">
        <v>0.1138861</v>
      </c>
    </row>
    <row r="123" spans="1:9" x14ac:dyDescent="0.35">
      <c r="A123" t="s">
        <v>352</v>
      </c>
      <c r="B123" t="s">
        <v>41</v>
      </c>
      <c r="C123" t="s">
        <v>644</v>
      </c>
      <c r="D123" s="1" t="s">
        <v>647</v>
      </c>
      <c r="E123" t="s">
        <v>132</v>
      </c>
      <c r="F123" s="1">
        <v>0.87785789999999997</v>
      </c>
      <c r="G123" s="1">
        <v>0.84201040000000005</v>
      </c>
      <c r="H123" s="1">
        <v>0.58536290000000002</v>
      </c>
      <c r="I123" s="1">
        <v>0.15078279999999999</v>
      </c>
    </row>
    <row r="124" spans="1:9" x14ac:dyDescent="0.35">
      <c r="A124" t="s">
        <v>356</v>
      </c>
      <c r="B124" t="s">
        <v>41</v>
      </c>
      <c r="C124" t="s">
        <v>644</v>
      </c>
      <c r="D124" s="1" t="s">
        <v>645</v>
      </c>
      <c r="E124" t="s">
        <v>132</v>
      </c>
      <c r="F124" s="1">
        <v>0.82772500000000004</v>
      </c>
      <c r="G124" s="1">
        <v>0.80044720000000003</v>
      </c>
      <c r="H124" s="1">
        <v>0.57199560000000005</v>
      </c>
      <c r="I124" s="1">
        <v>0.18306320000000001</v>
      </c>
    </row>
    <row r="125" spans="1:9" x14ac:dyDescent="0.35">
      <c r="A125" t="s">
        <v>358</v>
      </c>
      <c r="B125" t="s">
        <v>41</v>
      </c>
      <c r="C125" t="s">
        <v>644</v>
      </c>
      <c r="D125" s="1" t="s">
        <v>648</v>
      </c>
      <c r="E125" t="s">
        <v>132</v>
      </c>
      <c r="F125" s="1">
        <v>0.86784430000000001</v>
      </c>
      <c r="G125" s="1">
        <v>0.83861200000000002</v>
      </c>
      <c r="H125" s="1">
        <v>0.62977530000000004</v>
      </c>
      <c r="I125" s="1">
        <v>0.2352756</v>
      </c>
    </row>
    <row r="126" spans="1:9" x14ac:dyDescent="0.35">
      <c r="A126" t="s">
        <v>359</v>
      </c>
      <c r="B126" t="s">
        <v>41</v>
      </c>
      <c r="C126" t="s">
        <v>644</v>
      </c>
      <c r="D126" s="1" t="s">
        <v>648</v>
      </c>
      <c r="E126" t="s">
        <v>132</v>
      </c>
      <c r="F126" s="1">
        <v>1</v>
      </c>
      <c r="G126" s="1">
        <v>0.99283529999999998</v>
      </c>
      <c r="H126" s="1">
        <v>0.70936390000000005</v>
      </c>
      <c r="I126" s="1">
        <v>0.18970780000000001</v>
      </c>
    </row>
    <row r="127" spans="1:9" x14ac:dyDescent="0.35">
      <c r="A127" t="s">
        <v>361</v>
      </c>
      <c r="B127" t="s">
        <v>41</v>
      </c>
      <c r="C127" t="s">
        <v>644</v>
      </c>
      <c r="D127" s="1" t="s">
        <v>648</v>
      </c>
      <c r="E127" t="s">
        <v>132</v>
      </c>
      <c r="F127" s="1">
        <v>0.95358080000000001</v>
      </c>
      <c r="G127" s="1">
        <v>0.91388550000000002</v>
      </c>
      <c r="H127" s="1">
        <v>0.61113640000000002</v>
      </c>
      <c r="I127" s="1">
        <v>0.1044476</v>
      </c>
    </row>
    <row r="128" spans="1:9" x14ac:dyDescent="0.35">
      <c r="A128" t="s">
        <v>364</v>
      </c>
      <c r="B128" t="s">
        <v>57</v>
      </c>
      <c r="C128" t="s">
        <v>644</v>
      </c>
      <c r="D128" s="1" t="s">
        <v>645</v>
      </c>
      <c r="E128" t="s">
        <v>132</v>
      </c>
      <c r="F128" s="1">
        <v>0.85811479999999996</v>
      </c>
      <c r="G128" s="1">
        <v>0.82221820000000001</v>
      </c>
      <c r="H128" s="1">
        <v>0.47994809999999999</v>
      </c>
      <c r="I128" s="1">
        <v>0.107242</v>
      </c>
    </row>
    <row r="129" spans="1:9" x14ac:dyDescent="0.35">
      <c r="A129" t="s">
        <v>365</v>
      </c>
      <c r="B129" t="s">
        <v>41</v>
      </c>
      <c r="C129" t="s">
        <v>132</v>
      </c>
      <c r="D129" s="1" t="s">
        <v>646</v>
      </c>
      <c r="E129" t="s">
        <v>132</v>
      </c>
      <c r="F129" s="1">
        <v>0.82562590000000002</v>
      </c>
      <c r="G129" s="1">
        <v>0.79384759999999999</v>
      </c>
      <c r="H129" s="1">
        <v>0.4817902</v>
      </c>
      <c r="I129" s="1">
        <v>0.1120033</v>
      </c>
    </row>
    <row r="130" spans="1:9" x14ac:dyDescent="0.35">
      <c r="A130" t="s">
        <v>366</v>
      </c>
      <c r="B130" t="s">
        <v>41</v>
      </c>
      <c r="C130" t="s">
        <v>644</v>
      </c>
      <c r="D130" s="1" t="s">
        <v>645</v>
      </c>
      <c r="E130" t="s">
        <v>132</v>
      </c>
      <c r="F130" s="1">
        <v>0.87521709999999997</v>
      </c>
      <c r="G130" s="1">
        <v>0.84713380000000005</v>
      </c>
      <c r="H130" s="1">
        <v>0.58946149999999997</v>
      </c>
      <c r="I130" s="1">
        <v>0.1640334</v>
      </c>
    </row>
    <row r="131" spans="1:9" x14ac:dyDescent="0.35">
      <c r="A131" t="s">
        <v>367</v>
      </c>
      <c r="B131" t="s">
        <v>41</v>
      </c>
      <c r="C131" t="s">
        <v>644</v>
      </c>
      <c r="D131" s="1" t="s">
        <v>648</v>
      </c>
      <c r="E131" t="s">
        <v>132</v>
      </c>
      <c r="F131" s="1">
        <v>0.89114870000000002</v>
      </c>
      <c r="G131" s="1">
        <v>0.85366759999999997</v>
      </c>
      <c r="H131" s="1">
        <v>0.49581340000000002</v>
      </c>
      <c r="I131" s="1">
        <v>9.2897300000000002E-2</v>
      </c>
    </row>
    <row r="132" spans="1:9" x14ac:dyDescent="0.35">
      <c r="A132" t="s">
        <v>369</v>
      </c>
      <c r="B132" t="s">
        <v>41</v>
      </c>
      <c r="C132" t="s">
        <v>644</v>
      </c>
      <c r="D132" s="1" t="s">
        <v>648</v>
      </c>
      <c r="E132" t="s">
        <v>132</v>
      </c>
      <c r="F132" s="1">
        <v>0.91437330000000006</v>
      </c>
      <c r="G132" s="1">
        <v>0.8806775</v>
      </c>
      <c r="H132" s="1">
        <v>0.58484360000000002</v>
      </c>
      <c r="I132" s="1">
        <v>0.12522929999999999</v>
      </c>
    </row>
    <row r="133" spans="1:9" x14ac:dyDescent="0.35">
      <c r="A133" t="s">
        <v>371</v>
      </c>
      <c r="B133" t="s">
        <v>41</v>
      </c>
      <c r="C133" t="s">
        <v>644</v>
      </c>
      <c r="D133" s="1" t="s">
        <v>649</v>
      </c>
      <c r="E133" t="s">
        <v>132</v>
      </c>
      <c r="F133" s="1">
        <v>0.86935499999999999</v>
      </c>
      <c r="G133" s="1">
        <v>0.83697310000000003</v>
      </c>
      <c r="H133" s="1">
        <v>0.55214379999999996</v>
      </c>
      <c r="I133" s="1">
        <v>0.1019798</v>
      </c>
    </row>
    <row r="134" spans="1:9" x14ac:dyDescent="0.35">
      <c r="A134" t="s">
        <v>372</v>
      </c>
      <c r="B134" t="s">
        <v>57</v>
      </c>
      <c r="C134" t="s">
        <v>132</v>
      </c>
      <c r="D134" s="1" t="s">
        <v>646</v>
      </c>
      <c r="E134" t="s">
        <v>132</v>
      </c>
      <c r="F134" s="1">
        <v>0.85816650000000005</v>
      </c>
      <c r="G134" s="1">
        <v>0.82401780000000002</v>
      </c>
      <c r="H134" s="1">
        <v>0.44096859999999999</v>
      </c>
      <c r="I134" s="1">
        <v>7.95651E-2</v>
      </c>
    </row>
    <row r="135" spans="1:9" x14ac:dyDescent="0.35">
      <c r="A135" t="s">
        <v>373</v>
      </c>
      <c r="B135" t="s">
        <v>57</v>
      </c>
      <c r="C135" t="s">
        <v>132</v>
      </c>
      <c r="D135" s="1" t="s">
        <v>646</v>
      </c>
      <c r="E135" t="s">
        <v>132</v>
      </c>
      <c r="F135" s="1">
        <v>0.82581320000000003</v>
      </c>
      <c r="G135" s="1">
        <v>0.78959330000000005</v>
      </c>
      <c r="H135" s="1">
        <v>0.39268969999999997</v>
      </c>
      <c r="I135" s="1">
        <v>6.9764699999999999E-2</v>
      </c>
    </row>
    <row r="136" spans="1:9" x14ac:dyDescent="0.35">
      <c r="A136" t="s">
        <v>374</v>
      </c>
      <c r="B136" t="s">
        <v>57</v>
      </c>
      <c r="C136" t="s">
        <v>644</v>
      </c>
      <c r="D136" s="1" t="s">
        <v>649</v>
      </c>
      <c r="E136" t="s">
        <v>132</v>
      </c>
      <c r="F136" s="1">
        <v>0.8609175</v>
      </c>
      <c r="G136" s="1">
        <v>0.82184230000000003</v>
      </c>
      <c r="H136" s="1">
        <v>0.45372420000000002</v>
      </c>
      <c r="I136" s="1">
        <v>9.0293100000000001E-2</v>
      </c>
    </row>
    <row r="137" spans="1:9" x14ac:dyDescent="0.35">
      <c r="A137" t="s">
        <v>378</v>
      </c>
      <c r="B137" t="s">
        <v>41</v>
      </c>
      <c r="D137" s="1"/>
      <c r="E137" t="s">
        <v>132</v>
      </c>
      <c r="F137" s="1">
        <v>1</v>
      </c>
      <c r="G137" s="1">
        <v>1</v>
      </c>
      <c r="H137" s="1">
        <v>1</v>
      </c>
      <c r="I137" s="1">
        <v>0.25</v>
      </c>
    </row>
    <row r="138" spans="1:9" x14ac:dyDescent="0.35">
      <c r="A138" t="s">
        <v>380</v>
      </c>
      <c r="B138" t="s">
        <v>41</v>
      </c>
      <c r="C138" t="s">
        <v>644</v>
      </c>
      <c r="D138" s="1" t="s">
        <v>649</v>
      </c>
      <c r="E138" t="s">
        <v>132</v>
      </c>
      <c r="F138" s="1">
        <v>0.84039240000000004</v>
      </c>
      <c r="G138" s="1">
        <v>0.81261329999999998</v>
      </c>
      <c r="H138" s="1">
        <v>0.51782969999999995</v>
      </c>
      <c r="I138" s="1">
        <v>0.14872840000000001</v>
      </c>
    </row>
    <row r="139" spans="1:9" x14ac:dyDescent="0.35">
      <c r="A139" t="s">
        <v>381</v>
      </c>
      <c r="B139" t="s">
        <v>41</v>
      </c>
      <c r="C139" t="s">
        <v>618</v>
      </c>
      <c r="D139" s="1" t="s">
        <v>650</v>
      </c>
      <c r="E139" t="s">
        <v>132</v>
      </c>
      <c r="F139" s="1">
        <v>0.82028880000000004</v>
      </c>
      <c r="G139" s="1">
        <v>0.79158499999999998</v>
      </c>
      <c r="H139" s="1">
        <v>0.49438399999999999</v>
      </c>
      <c r="I139" s="1">
        <v>0.1204315</v>
      </c>
    </row>
    <row r="140" spans="1:9" x14ac:dyDescent="0.35">
      <c r="A140" t="s">
        <v>382</v>
      </c>
      <c r="B140" t="s">
        <v>41</v>
      </c>
      <c r="C140" t="s">
        <v>644</v>
      </c>
      <c r="D140" s="1" t="s">
        <v>649</v>
      </c>
      <c r="E140" t="s">
        <v>132</v>
      </c>
      <c r="F140" s="1">
        <v>0.86783900000000003</v>
      </c>
      <c r="G140" s="1">
        <v>0.84634509999999996</v>
      </c>
      <c r="H140" s="1">
        <v>0.64988009999999996</v>
      </c>
      <c r="I140" s="1">
        <v>0.27675640000000001</v>
      </c>
    </row>
    <row r="141" spans="1:9" x14ac:dyDescent="0.35">
      <c r="A141" t="s">
        <v>383</v>
      </c>
      <c r="B141" t="s">
        <v>41</v>
      </c>
      <c r="C141" t="s">
        <v>644</v>
      </c>
      <c r="D141" s="1" t="s">
        <v>649</v>
      </c>
      <c r="E141" t="s">
        <v>132</v>
      </c>
      <c r="F141" s="1">
        <v>0.82370100000000002</v>
      </c>
      <c r="G141" s="1">
        <v>0.79293530000000001</v>
      </c>
      <c r="H141" s="1">
        <v>0.49767549999999999</v>
      </c>
      <c r="I141" s="1">
        <v>0.13486780000000001</v>
      </c>
    </row>
    <row r="142" spans="1:9" x14ac:dyDescent="0.35">
      <c r="A142" t="s">
        <v>384</v>
      </c>
      <c r="B142" t="s">
        <v>41</v>
      </c>
      <c r="C142" t="s">
        <v>644</v>
      </c>
      <c r="D142" s="1" t="s">
        <v>649</v>
      </c>
      <c r="E142" t="s">
        <v>132</v>
      </c>
      <c r="F142" s="1">
        <v>0.86951610000000001</v>
      </c>
      <c r="G142" s="1">
        <v>0.83876340000000005</v>
      </c>
      <c r="H142" s="1">
        <v>0.54564520000000005</v>
      </c>
      <c r="I142" s="1">
        <v>0.1353763</v>
      </c>
    </row>
    <row r="143" spans="1:9" x14ac:dyDescent="0.35">
      <c r="A143" t="s">
        <v>385</v>
      </c>
      <c r="B143" t="s">
        <v>41</v>
      </c>
      <c r="C143" t="s">
        <v>132</v>
      </c>
      <c r="D143" s="1" t="s">
        <v>646</v>
      </c>
      <c r="E143" t="s">
        <v>132</v>
      </c>
      <c r="F143" s="1">
        <v>0.84827580000000002</v>
      </c>
      <c r="G143" s="1">
        <v>0.82232519999999998</v>
      </c>
      <c r="H143" s="1">
        <v>0.53340600000000005</v>
      </c>
      <c r="I143" s="1">
        <v>0.1659534</v>
      </c>
    </row>
    <row r="144" spans="1:9" x14ac:dyDescent="0.35">
      <c r="A144" t="s">
        <v>386</v>
      </c>
      <c r="B144" t="s">
        <v>41</v>
      </c>
      <c r="C144" t="s">
        <v>618</v>
      </c>
      <c r="D144" s="1" t="s">
        <v>650</v>
      </c>
      <c r="E144" t="s">
        <v>132</v>
      </c>
      <c r="F144" s="1">
        <v>0.86241080000000003</v>
      </c>
      <c r="G144" s="1">
        <v>0.8318643</v>
      </c>
      <c r="H144" s="1">
        <v>0.52449210000000002</v>
      </c>
      <c r="I144" s="1">
        <v>0.14747279999999999</v>
      </c>
    </row>
    <row r="145" spans="1:9" x14ac:dyDescent="0.35">
      <c r="A145" t="s">
        <v>387</v>
      </c>
      <c r="B145" t="s">
        <v>41</v>
      </c>
      <c r="C145" t="s">
        <v>618</v>
      </c>
      <c r="D145" s="1" t="s">
        <v>650</v>
      </c>
      <c r="E145" t="s">
        <v>132</v>
      </c>
      <c r="F145" s="1">
        <v>0.83882330000000005</v>
      </c>
      <c r="G145" s="1">
        <v>0.81264250000000005</v>
      </c>
      <c r="H145" s="1">
        <v>0.50839029999999996</v>
      </c>
      <c r="I145" s="1">
        <v>0.1619795</v>
      </c>
    </row>
    <row r="146" spans="1:9" x14ac:dyDescent="0.35">
      <c r="A146" t="s">
        <v>388</v>
      </c>
      <c r="B146" t="s">
        <v>70</v>
      </c>
      <c r="C146" t="s">
        <v>132</v>
      </c>
      <c r="D146" s="1" t="s">
        <v>646</v>
      </c>
      <c r="E146" t="s">
        <v>132</v>
      </c>
      <c r="F146" s="1">
        <v>0.90577609999999997</v>
      </c>
      <c r="G146" s="1">
        <v>0.86317940000000004</v>
      </c>
      <c r="H146" s="1">
        <v>0.42724479999999998</v>
      </c>
      <c r="I146" s="1">
        <v>6.2617099999999995E-2</v>
      </c>
    </row>
    <row r="147" spans="1:9" x14ac:dyDescent="0.35">
      <c r="A147" t="s">
        <v>389</v>
      </c>
      <c r="B147" t="s">
        <v>70</v>
      </c>
      <c r="C147" t="s">
        <v>132</v>
      </c>
      <c r="D147" s="1" t="s">
        <v>646</v>
      </c>
      <c r="E147" t="s">
        <v>132</v>
      </c>
      <c r="F147" s="1">
        <v>0.88081739999999997</v>
      </c>
      <c r="G147" s="1">
        <v>0.84128440000000004</v>
      </c>
      <c r="H147" s="1">
        <v>0.41855710000000002</v>
      </c>
      <c r="I147" s="1">
        <v>6.4136799999999994E-2</v>
      </c>
    </row>
    <row r="148" spans="1:9" x14ac:dyDescent="0.35">
      <c r="A148" t="s">
        <v>390</v>
      </c>
      <c r="B148" t="s">
        <v>57</v>
      </c>
      <c r="C148" t="s">
        <v>132</v>
      </c>
      <c r="D148" s="1" t="s">
        <v>646</v>
      </c>
      <c r="E148" t="s">
        <v>132</v>
      </c>
      <c r="F148" s="1">
        <v>0.82902569999999998</v>
      </c>
      <c r="G148" s="1">
        <v>0.79188270000000005</v>
      </c>
      <c r="H148" s="1">
        <v>0.39766309999999999</v>
      </c>
      <c r="I148" s="1">
        <v>8.1250500000000003E-2</v>
      </c>
    </row>
    <row r="149" spans="1:9" x14ac:dyDescent="0.35">
      <c r="A149" t="s">
        <v>391</v>
      </c>
      <c r="B149" t="s">
        <v>57</v>
      </c>
      <c r="C149" t="s">
        <v>132</v>
      </c>
      <c r="D149" s="1" t="s">
        <v>646</v>
      </c>
      <c r="E149" t="s">
        <v>132</v>
      </c>
      <c r="F149" s="1">
        <v>0.83317289999999999</v>
      </c>
      <c r="G149" s="1">
        <v>0.80182960000000003</v>
      </c>
      <c r="H149" s="1">
        <v>0.46605679999999999</v>
      </c>
      <c r="I149" s="1">
        <v>0.1422244</v>
      </c>
    </row>
    <row r="150" spans="1:9" x14ac:dyDescent="0.35">
      <c r="A150" t="s">
        <v>393</v>
      </c>
      <c r="B150" t="s">
        <v>70</v>
      </c>
      <c r="C150" t="s">
        <v>626</v>
      </c>
      <c r="D150" s="1" t="s">
        <v>627</v>
      </c>
      <c r="E150" t="s">
        <v>132</v>
      </c>
      <c r="F150" s="1">
        <v>0.88658009999999998</v>
      </c>
      <c r="G150" s="1">
        <v>0.84487429999999997</v>
      </c>
      <c r="H150" s="1">
        <v>0.37159439999999999</v>
      </c>
      <c r="I150" s="1">
        <v>5.46928E-2</v>
      </c>
    </row>
    <row r="151" spans="1:9" x14ac:dyDescent="0.35">
      <c r="A151" t="s">
        <v>394</v>
      </c>
      <c r="B151" t="s">
        <v>70</v>
      </c>
      <c r="C151" t="s">
        <v>626</v>
      </c>
      <c r="D151" s="1" t="s">
        <v>627</v>
      </c>
      <c r="E151" t="s">
        <v>132</v>
      </c>
      <c r="F151" s="1">
        <v>1</v>
      </c>
      <c r="G151" s="1">
        <v>1</v>
      </c>
      <c r="H151" s="1">
        <v>0.45338489999999998</v>
      </c>
      <c r="I151" s="1">
        <v>7.4117299999999997E-2</v>
      </c>
    </row>
    <row r="152" spans="1:9" x14ac:dyDescent="0.35">
      <c r="A152" t="s">
        <v>397</v>
      </c>
      <c r="B152" t="s">
        <v>41</v>
      </c>
      <c r="C152" t="s">
        <v>654</v>
      </c>
      <c r="D152" s="1" t="s">
        <v>655</v>
      </c>
      <c r="E152" t="s">
        <v>132</v>
      </c>
      <c r="F152" s="1">
        <v>0.70249130000000004</v>
      </c>
      <c r="G152" s="1">
        <v>0.67650679999999996</v>
      </c>
      <c r="H152" s="1">
        <v>0.40128580000000003</v>
      </c>
      <c r="I152" s="1">
        <v>0.1167961</v>
      </c>
    </row>
    <row r="153" spans="1:9" x14ac:dyDescent="0.35">
      <c r="A153" t="s">
        <v>400</v>
      </c>
      <c r="B153" t="s">
        <v>41</v>
      </c>
      <c r="C153" t="s">
        <v>654</v>
      </c>
      <c r="D153" s="1" t="s">
        <v>655</v>
      </c>
      <c r="E153" t="s">
        <v>132</v>
      </c>
      <c r="F153" s="1">
        <v>0.7945025</v>
      </c>
      <c r="G153" s="1">
        <v>0.7672679</v>
      </c>
      <c r="H153" s="1">
        <v>0.53659590000000001</v>
      </c>
      <c r="I153" s="1">
        <v>0.18901580000000001</v>
      </c>
    </row>
    <row r="154" spans="1:9" x14ac:dyDescent="0.35">
      <c r="A154" t="s">
        <v>514</v>
      </c>
      <c r="B154" t="s">
        <v>41</v>
      </c>
      <c r="C154" t="s">
        <v>615</v>
      </c>
      <c r="D154" s="1" t="s">
        <v>673</v>
      </c>
      <c r="E154" t="s">
        <v>132</v>
      </c>
      <c r="F154" s="1">
        <v>0.76259790000000005</v>
      </c>
      <c r="G154" s="1">
        <v>0.73659909999999995</v>
      </c>
      <c r="H154" s="1">
        <v>0.48634810000000001</v>
      </c>
      <c r="I154" s="1">
        <v>0.16572980000000001</v>
      </c>
    </row>
    <row r="155" spans="1:9" x14ac:dyDescent="0.35">
      <c r="A155" t="s">
        <v>515</v>
      </c>
      <c r="B155" t="s">
        <v>41</v>
      </c>
      <c r="C155" t="s">
        <v>615</v>
      </c>
      <c r="D155" s="1" t="s">
        <v>673</v>
      </c>
      <c r="E155" t="s">
        <v>132</v>
      </c>
      <c r="F155" s="1">
        <v>0.7640979</v>
      </c>
      <c r="G155" s="1">
        <v>0.73646370000000005</v>
      </c>
      <c r="H155" s="1">
        <v>0.4729274</v>
      </c>
      <c r="I155" s="1">
        <v>0.1720962</v>
      </c>
    </row>
    <row r="156" spans="1:9" x14ac:dyDescent="0.35">
      <c r="A156" t="s">
        <v>516</v>
      </c>
      <c r="B156" t="s">
        <v>41</v>
      </c>
      <c r="C156" t="s">
        <v>615</v>
      </c>
      <c r="D156" s="1" t="s">
        <v>673</v>
      </c>
      <c r="E156" t="s">
        <v>132</v>
      </c>
      <c r="F156" s="1">
        <v>0.76542540000000003</v>
      </c>
      <c r="G156" s="1">
        <v>0.73742870000000005</v>
      </c>
      <c r="H156" s="1">
        <v>0.45746130000000002</v>
      </c>
      <c r="I156" s="1">
        <v>0.14569180000000001</v>
      </c>
    </row>
    <row r="157" spans="1:9" x14ac:dyDescent="0.35">
      <c r="A157" t="s">
        <v>517</v>
      </c>
      <c r="B157" t="s">
        <v>41</v>
      </c>
      <c r="C157" t="s">
        <v>519</v>
      </c>
      <c r="D157" s="1" t="s">
        <v>674</v>
      </c>
      <c r="E157" t="s">
        <v>132</v>
      </c>
      <c r="F157" s="1">
        <v>0.76925189999999999</v>
      </c>
      <c r="G157" s="1">
        <v>0.74669969999999997</v>
      </c>
      <c r="H157" s="1">
        <v>0.52007700000000001</v>
      </c>
      <c r="I157" s="1">
        <v>0.22084709999999999</v>
      </c>
    </row>
    <row r="158" spans="1:9" x14ac:dyDescent="0.35">
      <c r="A158" t="s">
        <v>537</v>
      </c>
      <c r="B158" t="s">
        <v>41</v>
      </c>
      <c r="C158" t="s">
        <v>615</v>
      </c>
      <c r="D158" s="1" t="s">
        <v>673</v>
      </c>
      <c r="E158" t="s">
        <v>132</v>
      </c>
      <c r="F158" s="1">
        <v>0.80956280000000003</v>
      </c>
      <c r="G158" s="1">
        <v>0.78041590000000005</v>
      </c>
      <c r="H158" s="1">
        <v>0.52677260000000004</v>
      </c>
      <c r="I158" s="1">
        <v>0.1894547</v>
      </c>
    </row>
    <row r="159" spans="1:9" x14ac:dyDescent="0.35">
      <c r="A159" t="s">
        <v>538</v>
      </c>
      <c r="B159" t="s">
        <v>41</v>
      </c>
      <c r="C159" t="s">
        <v>615</v>
      </c>
      <c r="D159" s="1" t="s">
        <v>673</v>
      </c>
      <c r="E159" t="s">
        <v>132</v>
      </c>
      <c r="F159" s="1">
        <v>0.8263239</v>
      </c>
      <c r="G159" s="1">
        <v>0.79957060000000002</v>
      </c>
      <c r="H159" s="1">
        <v>0.53660680000000005</v>
      </c>
      <c r="I159" s="1">
        <v>0.19382360000000001</v>
      </c>
    </row>
    <row r="160" spans="1:9" x14ac:dyDescent="0.35">
      <c r="A160" t="s">
        <v>539</v>
      </c>
      <c r="B160" t="s">
        <v>41</v>
      </c>
      <c r="C160" t="s">
        <v>615</v>
      </c>
      <c r="D160" s="1" t="s">
        <v>673</v>
      </c>
      <c r="E160" t="s">
        <v>132</v>
      </c>
      <c r="F160" s="1">
        <v>0.81340089999999998</v>
      </c>
      <c r="G160" s="1">
        <v>0.77707440000000005</v>
      </c>
      <c r="H160" s="1">
        <v>0.51431629999999995</v>
      </c>
      <c r="I160" s="1">
        <v>0.20890139999999999</v>
      </c>
    </row>
    <row r="161" spans="1:9" x14ac:dyDescent="0.35">
      <c r="A161" t="s">
        <v>548</v>
      </c>
      <c r="B161" t="s">
        <v>41</v>
      </c>
      <c r="C161" t="s">
        <v>519</v>
      </c>
      <c r="D161" s="1" t="s">
        <v>674</v>
      </c>
      <c r="E161" t="s">
        <v>132</v>
      </c>
      <c r="F161" s="1">
        <v>0.82314330000000002</v>
      </c>
      <c r="G161" s="1">
        <v>0.79105380000000003</v>
      </c>
      <c r="H161" s="1">
        <v>0.46870060000000002</v>
      </c>
      <c r="I161" s="1">
        <v>0.1151088</v>
      </c>
    </row>
    <row r="162" spans="1:9" x14ac:dyDescent="0.35">
      <c r="A162" t="s">
        <v>40</v>
      </c>
      <c r="B162" t="s">
        <v>41</v>
      </c>
      <c r="C162" t="s">
        <v>595</v>
      </c>
      <c r="D162" s="1" t="s">
        <v>596</v>
      </c>
      <c r="E162" t="s">
        <v>42</v>
      </c>
      <c r="F162" s="1">
        <v>0.83901919999999997</v>
      </c>
      <c r="G162" s="1">
        <v>0.81159720000000002</v>
      </c>
      <c r="H162" s="1">
        <v>0.53623270000000001</v>
      </c>
      <c r="I162" s="1">
        <v>0.16626540000000001</v>
      </c>
    </row>
    <row r="163" spans="1:9" x14ac:dyDescent="0.35">
      <c r="A163" t="s">
        <v>43</v>
      </c>
      <c r="B163" t="s">
        <v>41</v>
      </c>
      <c r="C163" t="s">
        <v>595</v>
      </c>
      <c r="D163" s="1" t="s">
        <v>597</v>
      </c>
      <c r="E163" t="s">
        <v>42</v>
      </c>
      <c r="F163" s="1">
        <v>0.79291020000000001</v>
      </c>
      <c r="G163" s="1">
        <v>0.7660728</v>
      </c>
      <c r="H163" s="1">
        <v>0.48562450000000001</v>
      </c>
      <c r="I163" s="1">
        <v>0.1587916</v>
      </c>
    </row>
    <row r="164" spans="1:9" x14ac:dyDescent="0.35">
      <c r="A164" t="s">
        <v>44</v>
      </c>
      <c r="B164" t="s">
        <v>41</v>
      </c>
      <c r="C164" t="s">
        <v>595</v>
      </c>
      <c r="D164" s="1" t="s">
        <v>597</v>
      </c>
      <c r="E164" t="s">
        <v>42</v>
      </c>
      <c r="F164" s="1">
        <v>0.80205919999999997</v>
      </c>
      <c r="G164" s="1">
        <v>0.7725223</v>
      </c>
      <c r="H164" s="1">
        <v>0.48179050000000001</v>
      </c>
      <c r="I164" s="1">
        <v>0.1589843</v>
      </c>
    </row>
    <row r="165" spans="1:9" x14ac:dyDescent="0.35">
      <c r="A165" t="s">
        <v>45</v>
      </c>
      <c r="B165" t="s">
        <v>41</v>
      </c>
      <c r="C165" t="s">
        <v>598</v>
      </c>
      <c r="D165" s="1" t="s">
        <v>599</v>
      </c>
      <c r="E165" t="s">
        <v>42</v>
      </c>
      <c r="F165" s="1">
        <v>0.80754950000000003</v>
      </c>
      <c r="G165" s="1">
        <v>0.78253810000000001</v>
      </c>
      <c r="H165" s="1">
        <v>0.51403410000000005</v>
      </c>
      <c r="I165" s="1">
        <v>0.1663473</v>
      </c>
    </row>
    <row r="166" spans="1:9" x14ac:dyDescent="0.35">
      <c r="A166" t="s">
        <v>46</v>
      </c>
      <c r="B166" t="s">
        <v>41</v>
      </c>
      <c r="C166" t="s">
        <v>595</v>
      </c>
      <c r="D166" s="1" t="s">
        <v>596</v>
      </c>
      <c r="E166" t="s">
        <v>42</v>
      </c>
      <c r="F166" s="1">
        <v>0.82091890000000001</v>
      </c>
      <c r="G166" s="1">
        <v>0.7984405</v>
      </c>
      <c r="H166" s="1">
        <v>0.55125029999999997</v>
      </c>
      <c r="I166" s="1">
        <v>0.20146330000000001</v>
      </c>
    </row>
    <row r="167" spans="1:9" x14ac:dyDescent="0.35">
      <c r="A167" t="s">
        <v>47</v>
      </c>
      <c r="B167" t="s">
        <v>41</v>
      </c>
      <c r="C167" t="s">
        <v>598</v>
      </c>
      <c r="D167" s="1" t="s">
        <v>600</v>
      </c>
      <c r="E167" t="s">
        <v>42</v>
      </c>
      <c r="F167" s="1">
        <v>0.83212819999999998</v>
      </c>
      <c r="G167" s="1">
        <v>0.80723089999999997</v>
      </c>
      <c r="H167" s="1">
        <v>0.56418259999999998</v>
      </c>
      <c r="I167" s="1">
        <v>0.2003373</v>
      </c>
    </row>
    <row r="168" spans="1:9" x14ac:dyDescent="0.35">
      <c r="A168" t="s">
        <v>48</v>
      </c>
      <c r="B168" t="s">
        <v>41</v>
      </c>
      <c r="C168" t="s">
        <v>595</v>
      </c>
      <c r="D168" s="1" t="s">
        <v>596</v>
      </c>
      <c r="E168" t="s">
        <v>42</v>
      </c>
      <c r="F168" s="1">
        <v>0.751606</v>
      </c>
      <c r="G168" s="1">
        <v>0.72359090000000004</v>
      </c>
      <c r="H168" s="1">
        <v>0.4734931</v>
      </c>
      <c r="I168" s="1">
        <v>0.14348359999999999</v>
      </c>
    </row>
    <row r="169" spans="1:9" x14ac:dyDescent="0.35">
      <c r="A169" t="s">
        <v>49</v>
      </c>
      <c r="B169" t="s">
        <v>41</v>
      </c>
      <c r="C169" t="s">
        <v>601</v>
      </c>
      <c r="D169" s="1" t="s">
        <v>602</v>
      </c>
      <c r="E169" t="s">
        <v>42</v>
      </c>
      <c r="F169" s="1">
        <v>0.77713279999999996</v>
      </c>
      <c r="G169" s="1">
        <v>0.75015039999999999</v>
      </c>
      <c r="H169" s="1">
        <v>0.50286980000000003</v>
      </c>
      <c r="I169" s="1">
        <v>0.17560120000000001</v>
      </c>
    </row>
    <row r="170" spans="1:9" x14ac:dyDescent="0.35">
      <c r="A170" t="s">
        <v>50</v>
      </c>
      <c r="B170" t="s">
        <v>41</v>
      </c>
      <c r="C170" t="s">
        <v>601</v>
      </c>
      <c r="D170" s="1" t="s">
        <v>602</v>
      </c>
      <c r="E170" t="s">
        <v>42</v>
      </c>
      <c r="F170" s="1">
        <v>0.7730359</v>
      </c>
      <c r="G170" s="1">
        <v>0.74597729999999995</v>
      </c>
      <c r="H170" s="1">
        <v>0.48821160000000002</v>
      </c>
      <c r="I170" s="1">
        <v>0.16276209999999999</v>
      </c>
    </row>
    <row r="171" spans="1:9" x14ac:dyDescent="0.35">
      <c r="A171" t="s">
        <v>51</v>
      </c>
      <c r="B171" t="s">
        <v>41</v>
      </c>
      <c r="C171" t="s">
        <v>601</v>
      </c>
      <c r="D171" s="1" t="s">
        <v>603</v>
      </c>
      <c r="E171" t="s">
        <v>42</v>
      </c>
      <c r="F171" s="1">
        <v>0.75888619999999996</v>
      </c>
      <c r="G171" s="1">
        <v>0.73334290000000002</v>
      </c>
      <c r="H171" s="1">
        <v>0.4864909</v>
      </c>
      <c r="I171" s="1">
        <v>0.1867355</v>
      </c>
    </row>
    <row r="172" spans="1:9" x14ac:dyDescent="0.35">
      <c r="A172" t="s">
        <v>52</v>
      </c>
      <c r="B172" t="s">
        <v>41</v>
      </c>
      <c r="D172" s="1"/>
      <c r="E172" t="s">
        <v>42</v>
      </c>
      <c r="F172" s="1">
        <v>1</v>
      </c>
      <c r="G172" s="1">
        <v>1</v>
      </c>
      <c r="H172" s="1">
        <v>0.86538459999999995</v>
      </c>
      <c r="I172" s="1">
        <v>0.28846149999999998</v>
      </c>
    </row>
    <row r="173" spans="1:9" x14ac:dyDescent="0.35">
      <c r="A173" t="s">
        <v>53</v>
      </c>
      <c r="B173" t="s">
        <v>41</v>
      </c>
      <c r="C173" t="s">
        <v>595</v>
      </c>
      <c r="D173" s="1" t="s">
        <v>604</v>
      </c>
      <c r="E173" t="s">
        <v>42</v>
      </c>
      <c r="F173" s="1">
        <v>0.82275299999999996</v>
      </c>
      <c r="G173" s="1">
        <v>0.78577540000000001</v>
      </c>
      <c r="H173" s="1">
        <v>0.49305330000000003</v>
      </c>
      <c r="I173" s="1">
        <v>0.17462859999999999</v>
      </c>
    </row>
    <row r="174" spans="1:9" x14ac:dyDescent="0.35">
      <c r="A174" t="s">
        <v>54</v>
      </c>
      <c r="B174" t="s">
        <v>41</v>
      </c>
      <c r="C174" t="s">
        <v>595</v>
      </c>
      <c r="D174" s="1" t="s">
        <v>605</v>
      </c>
      <c r="E174" t="s">
        <v>42</v>
      </c>
      <c r="F174" s="1">
        <v>0.88226740000000003</v>
      </c>
      <c r="G174" s="1">
        <v>0.85239259999999994</v>
      </c>
      <c r="H174" s="1">
        <v>0.60869229999999996</v>
      </c>
      <c r="I174" s="1">
        <v>0.245285</v>
      </c>
    </row>
    <row r="175" spans="1:9" x14ac:dyDescent="0.35">
      <c r="A175" t="s">
        <v>55</v>
      </c>
      <c r="B175" t="s">
        <v>41</v>
      </c>
      <c r="C175" t="s">
        <v>595</v>
      </c>
      <c r="D175" s="1" t="s">
        <v>605</v>
      </c>
      <c r="E175" t="s">
        <v>42</v>
      </c>
      <c r="F175" s="1">
        <v>0.88734590000000002</v>
      </c>
      <c r="G175" s="1">
        <v>0.85386119999999999</v>
      </c>
      <c r="H175" s="1">
        <v>0.5990915</v>
      </c>
      <c r="I175" s="1">
        <v>0.24750159999999999</v>
      </c>
    </row>
    <row r="176" spans="1:9" x14ac:dyDescent="0.35">
      <c r="A176" t="s">
        <v>56</v>
      </c>
      <c r="B176" t="s">
        <v>57</v>
      </c>
      <c r="C176" t="s">
        <v>595</v>
      </c>
      <c r="D176" s="1" t="s">
        <v>604</v>
      </c>
      <c r="E176" t="s">
        <v>42</v>
      </c>
      <c r="F176" s="1">
        <v>0.85637280000000005</v>
      </c>
      <c r="G176" s="1">
        <v>0.81827620000000001</v>
      </c>
      <c r="H176" s="1">
        <v>0.51743399999999995</v>
      </c>
      <c r="I176" s="1">
        <v>0.17029759999999999</v>
      </c>
    </row>
    <row r="177" spans="1:9" x14ac:dyDescent="0.35">
      <c r="A177" t="s">
        <v>58</v>
      </c>
      <c r="B177" t="s">
        <v>41</v>
      </c>
      <c r="C177" t="s">
        <v>595</v>
      </c>
      <c r="D177" s="1" t="s">
        <v>604</v>
      </c>
      <c r="E177" t="s">
        <v>42</v>
      </c>
      <c r="F177" s="1">
        <v>0.99479649999999997</v>
      </c>
      <c r="G177" s="1">
        <v>0.93142539999999996</v>
      </c>
      <c r="H177" s="1">
        <v>0.66047199999999995</v>
      </c>
      <c r="I177" s="1">
        <v>0.2625287</v>
      </c>
    </row>
    <row r="178" spans="1:9" x14ac:dyDescent="0.35">
      <c r="A178" t="s">
        <v>59</v>
      </c>
      <c r="B178" t="s">
        <v>57</v>
      </c>
      <c r="C178" t="s">
        <v>595</v>
      </c>
      <c r="D178" s="1" t="s">
        <v>605</v>
      </c>
      <c r="E178" t="s">
        <v>42</v>
      </c>
      <c r="F178" s="23">
        <v>0.88851840000000004</v>
      </c>
      <c r="G178" s="23">
        <v>0.84829239999999995</v>
      </c>
      <c r="H178" s="23">
        <v>0.54048929999999995</v>
      </c>
      <c r="I178" s="23">
        <v>0.19442590000000001</v>
      </c>
    </row>
    <row r="179" spans="1:9" x14ac:dyDescent="0.35">
      <c r="A179" t="s">
        <v>60</v>
      </c>
      <c r="B179" t="s">
        <v>57</v>
      </c>
      <c r="C179" t="s">
        <v>595</v>
      </c>
      <c r="D179" s="1" t="s">
        <v>605</v>
      </c>
      <c r="E179" t="s">
        <v>42</v>
      </c>
      <c r="F179" s="1">
        <v>0.89789110000000005</v>
      </c>
      <c r="G179" s="1">
        <v>0.84239839999999999</v>
      </c>
      <c r="H179" s="1">
        <v>0.51837840000000002</v>
      </c>
      <c r="I179" s="1">
        <v>0.18607770000000001</v>
      </c>
    </row>
    <row r="180" spans="1:9" x14ac:dyDescent="0.35">
      <c r="A180" t="s">
        <v>61</v>
      </c>
      <c r="B180" t="s">
        <v>41</v>
      </c>
      <c r="C180" t="s">
        <v>595</v>
      </c>
      <c r="D180" s="1" t="s">
        <v>604</v>
      </c>
      <c r="E180" t="s">
        <v>42</v>
      </c>
      <c r="F180" s="1">
        <v>0.94832609999999995</v>
      </c>
      <c r="G180" s="1">
        <v>0.87790670000000004</v>
      </c>
      <c r="H180" s="1">
        <v>0.53955249999999999</v>
      </c>
      <c r="I180" s="1">
        <v>0.18410199999999999</v>
      </c>
    </row>
    <row r="181" spans="1:9" x14ac:dyDescent="0.35">
      <c r="A181" t="s">
        <v>62</v>
      </c>
      <c r="B181" t="s">
        <v>41</v>
      </c>
      <c r="C181" t="s">
        <v>595</v>
      </c>
      <c r="D181" s="1" t="s">
        <v>604</v>
      </c>
      <c r="E181" t="s">
        <v>42</v>
      </c>
      <c r="F181" s="1">
        <v>0.94373079999999998</v>
      </c>
      <c r="G181" s="1">
        <v>0.91329229999999995</v>
      </c>
      <c r="H181" s="1">
        <v>0.71655959999999996</v>
      </c>
      <c r="I181" s="1">
        <v>0.32937729999999998</v>
      </c>
    </row>
    <row r="182" spans="1:9" x14ac:dyDescent="0.35">
      <c r="A182" t="s">
        <v>63</v>
      </c>
      <c r="B182" t="s">
        <v>57</v>
      </c>
      <c r="C182" t="s">
        <v>595</v>
      </c>
      <c r="D182" s="1" t="s">
        <v>604</v>
      </c>
      <c r="E182" t="s">
        <v>42</v>
      </c>
      <c r="F182" s="1">
        <v>1</v>
      </c>
      <c r="G182" s="1">
        <v>0.95244810000000002</v>
      </c>
      <c r="H182" s="1">
        <v>0.59470369999999995</v>
      </c>
      <c r="I182" s="1">
        <v>0.18868360000000001</v>
      </c>
    </row>
    <row r="183" spans="1:9" x14ac:dyDescent="0.35">
      <c r="A183" t="s">
        <v>64</v>
      </c>
      <c r="B183" t="s">
        <v>41</v>
      </c>
      <c r="C183" t="s">
        <v>595</v>
      </c>
      <c r="D183" s="1" t="s">
        <v>604</v>
      </c>
      <c r="E183" t="s">
        <v>42</v>
      </c>
      <c r="F183" s="1">
        <v>1</v>
      </c>
      <c r="G183" s="1">
        <v>1</v>
      </c>
      <c r="H183" s="1">
        <v>1</v>
      </c>
      <c r="I183" s="1">
        <v>0.2533532</v>
      </c>
    </row>
    <row r="184" spans="1:9" x14ac:dyDescent="0.35">
      <c r="A184" t="s">
        <v>65</v>
      </c>
      <c r="B184" t="s">
        <v>41</v>
      </c>
      <c r="C184" t="s">
        <v>595</v>
      </c>
      <c r="D184" s="1" t="s">
        <v>604</v>
      </c>
      <c r="E184" t="s">
        <v>42</v>
      </c>
      <c r="F184" s="1">
        <v>0.89735679999999995</v>
      </c>
      <c r="G184" s="1">
        <v>0.85925130000000005</v>
      </c>
      <c r="H184" s="1">
        <v>0.61441939999999995</v>
      </c>
      <c r="I184" s="1">
        <v>0.1917104</v>
      </c>
    </row>
    <row r="185" spans="1:9" x14ac:dyDescent="0.35">
      <c r="A185" t="s">
        <v>66</v>
      </c>
      <c r="B185" t="s">
        <v>41</v>
      </c>
      <c r="C185" t="s">
        <v>595</v>
      </c>
      <c r="D185" s="1" t="s">
        <v>604</v>
      </c>
      <c r="E185" t="s">
        <v>42</v>
      </c>
      <c r="F185" s="1">
        <v>0.95188209999999995</v>
      </c>
      <c r="G185" s="1">
        <v>0.91414390000000001</v>
      </c>
      <c r="H185" s="1">
        <v>0.68851510000000005</v>
      </c>
      <c r="I185" s="1">
        <v>0.26919749999999998</v>
      </c>
    </row>
    <row r="186" spans="1:9" x14ac:dyDescent="0.35">
      <c r="A186" t="s">
        <v>67</v>
      </c>
      <c r="B186" t="s">
        <v>68</v>
      </c>
      <c r="C186" t="s">
        <v>595</v>
      </c>
      <c r="D186" s="1" t="s">
        <v>604</v>
      </c>
      <c r="E186" t="s">
        <v>42</v>
      </c>
      <c r="F186" s="1">
        <v>0.82152720000000001</v>
      </c>
      <c r="G186" s="1">
        <v>0.78050540000000002</v>
      </c>
      <c r="H186" s="1">
        <v>0.4505441</v>
      </c>
      <c r="I186" s="1">
        <v>0.1202348</v>
      </c>
    </row>
    <row r="187" spans="1:9" x14ac:dyDescent="0.35">
      <c r="A187" t="s">
        <v>69</v>
      </c>
      <c r="B187" t="s">
        <v>70</v>
      </c>
      <c r="C187" t="s">
        <v>595</v>
      </c>
      <c r="D187" s="1" t="s">
        <v>604</v>
      </c>
      <c r="E187" t="s">
        <v>42</v>
      </c>
      <c r="F187" s="1">
        <v>0.86964370000000002</v>
      </c>
      <c r="G187" s="1">
        <v>0.82556739999999995</v>
      </c>
      <c r="H187" s="1">
        <v>0.50877609999999995</v>
      </c>
      <c r="I187" s="1">
        <v>0.1599448</v>
      </c>
    </row>
    <row r="188" spans="1:9" x14ac:dyDescent="0.35">
      <c r="A188" t="s">
        <v>71</v>
      </c>
      <c r="B188" t="s">
        <v>41</v>
      </c>
      <c r="C188" t="s">
        <v>595</v>
      </c>
      <c r="D188" s="1" t="s">
        <v>605</v>
      </c>
      <c r="E188" t="s">
        <v>42</v>
      </c>
      <c r="F188" s="1">
        <v>0.81901990000000002</v>
      </c>
      <c r="G188" s="1">
        <v>0.78712119999999997</v>
      </c>
      <c r="H188" s="1">
        <v>0.50666489999999997</v>
      </c>
      <c r="I188" s="1">
        <v>0.1484183</v>
      </c>
    </row>
    <row r="189" spans="1:9" x14ac:dyDescent="0.35">
      <c r="A189" t="s">
        <v>72</v>
      </c>
      <c r="B189" t="s">
        <v>41</v>
      </c>
      <c r="C189" t="s">
        <v>595</v>
      </c>
      <c r="D189" s="1" t="s">
        <v>606</v>
      </c>
      <c r="E189" t="s">
        <v>42</v>
      </c>
      <c r="F189" s="1">
        <v>0.76130200000000003</v>
      </c>
      <c r="G189" s="1">
        <v>0.72573840000000001</v>
      </c>
      <c r="H189" s="1">
        <v>0.44042599999999998</v>
      </c>
      <c r="I189" s="1">
        <v>8.70002E-2</v>
      </c>
    </row>
    <row r="190" spans="1:9" x14ac:dyDescent="0.35">
      <c r="A190" t="s">
        <v>73</v>
      </c>
      <c r="B190" t="s">
        <v>41</v>
      </c>
      <c r="C190" t="s">
        <v>595</v>
      </c>
      <c r="D190" s="1" t="s">
        <v>604</v>
      </c>
      <c r="E190" t="s">
        <v>42</v>
      </c>
      <c r="F190" s="1">
        <v>1</v>
      </c>
      <c r="G190" s="1">
        <v>1</v>
      </c>
      <c r="H190" s="1">
        <v>0.77734230000000004</v>
      </c>
      <c r="I190" s="1">
        <v>0.25528899999999999</v>
      </c>
    </row>
    <row r="191" spans="1:9" x14ac:dyDescent="0.35">
      <c r="A191" t="s">
        <v>74</v>
      </c>
      <c r="B191" t="s">
        <v>41</v>
      </c>
      <c r="C191" t="s">
        <v>595</v>
      </c>
      <c r="D191" s="1" t="s">
        <v>604</v>
      </c>
      <c r="E191" t="s">
        <v>42</v>
      </c>
      <c r="F191" s="1">
        <v>0.85938899999999996</v>
      </c>
      <c r="G191" s="1">
        <v>0.81332819999999995</v>
      </c>
      <c r="H191" s="1">
        <v>0.54050019999999999</v>
      </c>
      <c r="I191" s="1">
        <v>0.18897269999999999</v>
      </c>
    </row>
    <row r="192" spans="1:9" x14ac:dyDescent="0.35">
      <c r="A192" t="s">
        <v>75</v>
      </c>
      <c r="B192" t="s">
        <v>41</v>
      </c>
      <c r="C192" t="s">
        <v>595</v>
      </c>
      <c r="D192" s="1" t="s">
        <v>604</v>
      </c>
      <c r="E192" t="s">
        <v>42</v>
      </c>
      <c r="F192" s="1">
        <v>0.90766619999999998</v>
      </c>
      <c r="G192" s="1">
        <v>0.88084859999999998</v>
      </c>
      <c r="H192" s="1">
        <v>0.67711449999999995</v>
      </c>
      <c r="I192" s="1">
        <v>0.2824894</v>
      </c>
    </row>
    <row r="193" spans="1:9" x14ac:dyDescent="0.35">
      <c r="A193" t="s">
        <v>76</v>
      </c>
      <c r="B193" t="s">
        <v>57</v>
      </c>
      <c r="C193" t="s">
        <v>595</v>
      </c>
      <c r="D193" s="1" t="s">
        <v>604</v>
      </c>
      <c r="E193" t="s">
        <v>42</v>
      </c>
      <c r="F193" s="1">
        <v>0.87521199999999999</v>
      </c>
      <c r="G193" s="1">
        <v>0.83780589999999999</v>
      </c>
      <c r="H193" s="1">
        <v>0.52629029999999999</v>
      </c>
      <c r="I193" s="1">
        <v>0.18345649999999999</v>
      </c>
    </row>
    <row r="194" spans="1:9" x14ac:dyDescent="0.35">
      <c r="A194" t="s">
        <v>77</v>
      </c>
      <c r="B194" t="s">
        <v>41</v>
      </c>
      <c r="C194" t="s">
        <v>595</v>
      </c>
      <c r="D194" s="1" t="s">
        <v>604</v>
      </c>
      <c r="E194" t="s">
        <v>42</v>
      </c>
      <c r="F194" s="1">
        <v>0.92613710000000005</v>
      </c>
      <c r="G194" s="1">
        <v>0.88778880000000004</v>
      </c>
      <c r="H194" s="1">
        <v>0.58713590000000004</v>
      </c>
      <c r="I194" s="1">
        <v>0.18883630000000001</v>
      </c>
    </row>
    <row r="195" spans="1:9" x14ac:dyDescent="0.35">
      <c r="A195" t="s">
        <v>78</v>
      </c>
      <c r="B195" t="s">
        <v>41</v>
      </c>
      <c r="C195" t="s">
        <v>595</v>
      </c>
      <c r="D195" s="1" t="s">
        <v>604</v>
      </c>
      <c r="E195" t="s">
        <v>42</v>
      </c>
      <c r="F195" s="1">
        <v>0.90931580000000001</v>
      </c>
      <c r="G195" s="1">
        <v>0.86659929999999996</v>
      </c>
      <c r="H195" s="1">
        <v>0.56788689999999997</v>
      </c>
      <c r="I195" s="1">
        <v>0.20742240000000001</v>
      </c>
    </row>
    <row r="196" spans="1:9" x14ac:dyDescent="0.35">
      <c r="A196" t="s">
        <v>79</v>
      </c>
      <c r="B196" t="s">
        <v>41</v>
      </c>
      <c r="C196" t="s">
        <v>595</v>
      </c>
      <c r="D196" s="1" t="s">
        <v>604</v>
      </c>
      <c r="E196" t="s">
        <v>42</v>
      </c>
      <c r="F196" s="1">
        <v>0.91777339999999996</v>
      </c>
      <c r="G196" s="1">
        <v>0.88110630000000001</v>
      </c>
      <c r="H196" s="1">
        <v>0.58430289999999996</v>
      </c>
      <c r="I196" s="1">
        <v>0.1833157</v>
      </c>
    </row>
    <row r="197" spans="1:9" x14ac:dyDescent="0.35">
      <c r="A197" t="s">
        <v>80</v>
      </c>
      <c r="B197" t="s">
        <v>41</v>
      </c>
      <c r="C197" t="s">
        <v>595</v>
      </c>
      <c r="D197" s="1" t="s">
        <v>607</v>
      </c>
      <c r="E197" t="s">
        <v>42</v>
      </c>
      <c r="F197" s="1">
        <v>0.93722150000000004</v>
      </c>
      <c r="G197" s="1">
        <v>0.90301319999999996</v>
      </c>
      <c r="H197" s="1">
        <v>0.64728960000000002</v>
      </c>
      <c r="I197" s="1">
        <v>0.24856200000000001</v>
      </c>
    </row>
    <row r="198" spans="1:9" x14ac:dyDescent="0.35">
      <c r="A198" t="s">
        <v>81</v>
      </c>
      <c r="B198" t="s">
        <v>41</v>
      </c>
      <c r="C198" t="s">
        <v>595</v>
      </c>
      <c r="D198" s="1" t="s">
        <v>607</v>
      </c>
      <c r="E198" t="s">
        <v>42</v>
      </c>
      <c r="F198" s="1">
        <v>0.85572680000000001</v>
      </c>
      <c r="G198" s="1">
        <v>0.82270529999999997</v>
      </c>
      <c r="H198" s="1">
        <v>0.51930220000000005</v>
      </c>
      <c r="I198" s="1">
        <v>0.12895209999999999</v>
      </c>
    </row>
    <row r="199" spans="1:9" x14ac:dyDescent="0.35">
      <c r="A199" t="s">
        <v>82</v>
      </c>
      <c r="B199" t="s">
        <v>41</v>
      </c>
      <c r="C199" t="s">
        <v>595</v>
      </c>
      <c r="D199" s="1" t="s">
        <v>607</v>
      </c>
      <c r="E199" t="s">
        <v>42</v>
      </c>
      <c r="F199" s="1">
        <v>0.88311839999999997</v>
      </c>
      <c r="G199" s="1">
        <v>0.85686320000000005</v>
      </c>
      <c r="H199" s="1">
        <v>0.60974200000000001</v>
      </c>
      <c r="I199" s="1">
        <v>0.22197910000000001</v>
      </c>
    </row>
    <row r="200" spans="1:9" x14ac:dyDescent="0.35">
      <c r="A200" t="s">
        <v>83</v>
      </c>
      <c r="B200" t="s">
        <v>41</v>
      </c>
      <c r="C200" t="s">
        <v>595</v>
      </c>
      <c r="D200" s="1" t="s">
        <v>607</v>
      </c>
      <c r="E200" t="s">
        <v>42</v>
      </c>
      <c r="F200" s="1">
        <v>0.87557529999999995</v>
      </c>
      <c r="G200" s="1">
        <v>0.84660040000000003</v>
      </c>
      <c r="H200" s="1">
        <v>0.59142260000000002</v>
      </c>
      <c r="I200" s="1">
        <v>0.20726990000000001</v>
      </c>
    </row>
    <row r="201" spans="1:9" x14ac:dyDescent="0.35">
      <c r="A201" t="s">
        <v>84</v>
      </c>
      <c r="B201" t="s">
        <v>41</v>
      </c>
      <c r="C201" t="s">
        <v>595</v>
      </c>
      <c r="D201" s="1" t="s">
        <v>607</v>
      </c>
      <c r="E201" t="s">
        <v>42</v>
      </c>
      <c r="F201" s="1">
        <v>0.88315770000000005</v>
      </c>
      <c r="G201" s="1">
        <v>0.84970730000000005</v>
      </c>
      <c r="H201" s="1">
        <v>0.57454430000000001</v>
      </c>
      <c r="I201" s="1">
        <v>0.16460949999999999</v>
      </c>
    </row>
    <row r="202" spans="1:9" x14ac:dyDescent="0.35">
      <c r="A202" t="s">
        <v>85</v>
      </c>
      <c r="B202" t="s">
        <v>41</v>
      </c>
      <c r="C202" t="s">
        <v>595</v>
      </c>
      <c r="D202" s="1" t="s">
        <v>604</v>
      </c>
      <c r="E202" t="s">
        <v>42</v>
      </c>
      <c r="F202" s="1">
        <v>0.90099839999999998</v>
      </c>
      <c r="G202" s="1">
        <v>0.86975539999999996</v>
      </c>
      <c r="H202" s="1">
        <v>0.64129460000000005</v>
      </c>
      <c r="I202" s="1">
        <v>0.2180839</v>
      </c>
    </row>
    <row r="203" spans="1:9" x14ac:dyDescent="0.35">
      <c r="A203" t="s">
        <v>86</v>
      </c>
      <c r="B203" t="s">
        <v>41</v>
      </c>
      <c r="C203" t="s">
        <v>595</v>
      </c>
      <c r="D203" s="1" t="s">
        <v>606</v>
      </c>
      <c r="E203" t="s">
        <v>42</v>
      </c>
      <c r="F203" s="1">
        <v>0.86561560000000004</v>
      </c>
      <c r="G203" s="1">
        <v>0.84084080000000005</v>
      </c>
      <c r="H203" s="1">
        <v>0.59384380000000003</v>
      </c>
      <c r="I203" s="1">
        <v>0.2417417</v>
      </c>
    </row>
    <row r="204" spans="1:9" x14ac:dyDescent="0.35">
      <c r="A204" t="s">
        <v>87</v>
      </c>
      <c r="B204" t="s">
        <v>41</v>
      </c>
      <c r="C204" t="s">
        <v>595</v>
      </c>
      <c r="D204" s="1" t="s">
        <v>607</v>
      </c>
      <c r="E204" t="s">
        <v>42</v>
      </c>
      <c r="F204" s="1">
        <v>0.8935419</v>
      </c>
      <c r="G204" s="1">
        <v>0.86244399999999999</v>
      </c>
      <c r="H204" s="1">
        <v>0.58947340000000004</v>
      </c>
      <c r="I204" s="1">
        <v>0.18116119999999999</v>
      </c>
    </row>
    <row r="205" spans="1:9" x14ac:dyDescent="0.35">
      <c r="A205" t="s">
        <v>88</v>
      </c>
      <c r="B205" t="s">
        <v>41</v>
      </c>
      <c r="C205" t="s">
        <v>595</v>
      </c>
      <c r="D205" s="1" t="s">
        <v>607</v>
      </c>
      <c r="E205" t="s">
        <v>42</v>
      </c>
      <c r="F205" s="1">
        <v>0.86472579999999999</v>
      </c>
      <c r="G205" s="1">
        <v>0.82332159999999999</v>
      </c>
      <c r="H205" s="1">
        <v>0.52558000000000005</v>
      </c>
      <c r="I205" s="1">
        <v>0.1221386</v>
      </c>
    </row>
    <row r="206" spans="1:9" x14ac:dyDescent="0.35">
      <c r="A206" t="s">
        <v>89</v>
      </c>
      <c r="B206" t="s">
        <v>41</v>
      </c>
      <c r="C206" t="s">
        <v>595</v>
      </c>
      <c r="D206" s="1" t="s">
        <v>607</v>
      </c>
      <c r="E206" t="s">
        <v>42</v>
      </c>
      <c r="F206" s="1">
        <v>0.80707870000000004</v>
      </c>
      <c r="G206" s="1">
        <v>0.7642582</v>
      </c>
      <c r="H206" s="1">
        <v>0.4462681</v>
      </c>
      <c r="I206" s="1">
        <v>9.05006E-2</v>
      </c>
    </row>
    <row r="207" spans="1:9" x14ac:dyDescent="0.35">
      <c r="A207" t="s">
        <v>90</v>
      </c>
      <c r="B207" t="s">
        <v>41</v>
      </c>
      <c r="C207" t="s">
        <v>595</v>
      </c>
      <c r="D207" s="1" t="s">
        <v>607</v>
      </c>
      <c r="E207" t="s">
        <v>42</v>
      </c>
      <c r="F207" s="1">
        <v>0.85750280000000001</v>
      </c>
      <c r="G207" s="1">
        <v>0.82902520000000002</v>
      </c>
      <c r="H207" s="1">
        <v>0.52935379999999999</v>
      </c>
      <c r="I207" s="1">
        <v>0.1249726</v>
      </c>
    </row>
    <row r="208" spans="1:9" x14ac:dyDescent="0.35">
      <c r="A208" t="s">
        <v>91</v>
      </c>
      <c r="B208" t="s">
        <v>57</v>
      </c>
      <c r="C208" t="s">
        <v>595</v>
      </c>
      <c r="D208" s="1" t="s">
        <v>605</v>
      </c>
      <c r="E208" t="s">
        <v>42</v>
      </c>
      <c r="F208" s="1">
        <v>0.85834650000000001</v>
      </c>
      <c r="G208" s="1">
        <v>0.82621279999999997</v>
      </c>
      <c r="H208" s="1">
        <v>0.5282789</v>
      </c>
      <c r="I208" s="1">
        <v>0.15599099999999999</v>
      </c>
    </row>
    <row r="209" spans="1:9" x14ac:dyDescent="0.35">
      <c r="A209" t="s">
        <v>92</v>
      </c>
      <c r="B209" t="s">
        <v>41</v>
      </c>
      <c r="C209" t="s">
        <v>595</v>
      </c>
      <c r="D209" s="1" t="s">
        <v>605</v>
      </c>
      <c r="E209" t="s">
        <v>42</v>
      </c>
      <c r="F209" s="1">
        <v>0.91663249999999996</v>
      </c>
      <c r="G209" s="1">
        <v>0.88652189999999997</v>
      </c>
      <c r="H209" s="1">
        <v>0.59852519999999998</v>
      </c>
      <c r="I209" s="1">
        <v>0.1804588</v>
      </c>
    </row>
    <row r="210" spans="1:9" x14ac:dyDescent="0.35">
      <c r="A210" t="s">
        <v>93</v>
      </c>
      <c r="B210" t="s">
        <v>41</v>
      </c>
      <c r="C210" t="s">
        <v>595</v>
      </c>
      <c r="D210" s="1" t="s">
        <v>605</v>
      </c>
      <c r="E210" t="s">
        <v>42</v>
      </c>
      <c r="F210" s="1">
        <v>0.88094740000000005</v>
      </c>
      <c r="G210" s="1">
        <v>0.86022410000000005</v>
      </c>
      <c r="H210" s="1">
        <v>0.6172552</v>
      </c>
      <c r="I210" s="1">
        <v>0.22499469999999999</v>
      </c>
    </row>
    <row r="211" spans="1:9" x14ac:dyDescent="0.35">
      <c r="A211" t="s">
        <v>94</v>
      </c>
      <c r="B211" t="s">
        <v>41</v>
      </c>
      <c r="C211" t="s">
        <v>595</v>
      </c>
      <c r="D211" s="1" t="s">
        <v>597</v>
      </c>
      <c r="E211" t="s">
        <v>42</v>
      </c>
      <c r="F211" s="1">
        <v>0.84457190000000004</v>
      </c>
      <c r="G211" s="1">
        <v>0.81490870000000004</v>
      </c>
      <c r="H211" s="1">
        <v>0.52274359999999997</v>
      </c>
      <c r="I211" s="1">
        <v>0.18652479999999999</v>
      </c>
    </row>
    <row r="212" spans="1:9" x14ac:dyDescent="0.35">
      <c r="A212" t="s">
        <v>95</v>
      </c>
      <c r="B212" t="s">
        <v>41</v>
      </c>
      <c r="C212" t="s">
        <v>595</v>
      </c>
      <c r="D212" s="1" t="s">
        <v>607</v>
      </c>
      <c r="E212" t="s">
        <v>42</v>
      </c>
      <c r="F212" s="1">
        <v>0.83077199999999995</v>
      </c>
      <c r="G212" s="1">
        <v>0.80137820000000004</v>
      </c>
      <c r="H212" s="1">
        <v>0.56464199999999998</v>
      </c>
      <c r="I212" s="1">
        <v>0.19112090000000001</v>
      </c>
    </row>
    <row r="213" spans="1:9" x14ac:dyDescent="0.35">
      <c r="A213" t="s">
        <v>96</v>
      </c>
      <c r="B213" t="s">
        <v>41</v>
      </c>
      <c r="C213" t="s">
        <v>595</v>
      </c>
      <c r="D213" s="1" t="s">
        <v>605</v>
      </c>
      <c r="E213" t="s">
        <v>42</v>
      </c>
      <c r="F213" s="1">
        <v>0.85897789999999996</v>
      </c>
      <c r="G213" s="1">
        <v>0.83328780000000002</v>
      </c>
      <c r="H213" s="1">
        <v>0.56235769999999996</v>
      </c>
      <c r="I213" s="1">
        <v>0.17245150000000001</v>
      </c>
    </row>
    <row r="214" spans="1:9" x14ac:dyDescent="0.35">
      <c r="A214" t="s">
        <v>97</v>
      </c>
      <c r="B214" t="s">
        <v>41</v>
      </c>
      <c r="C214" t="s">
        <v>595</v>
      </c>
      <c r="D214" s="1" t="s">
        <v>597</v>
      </c>
      <c r="E214" t="s">
        <v>42</v>
      </c>
      <c r="F214" s="1">
        <v>0.84014509999999998</v>
      </c>
      <c r="G214" s="1">
        <v>0.80802479999999999</v>
      </c>
      <c r="H214" s="1">
        <v>0.54028390000000004</v>
      </c>
      <c r="I214" s="1">
        <v>0.17266029999999999</v>
      </c>
    </row>
    <row r="215" spans="1:9" x14ac:dyDescent="0.35">
      <c r="A215" t="s">
        <v>98</v>
      </c>
      <c r="B215" t="s">
        <v>41</v>
      </c>
      <c r="C215" t="s">
        <v>595</v>
      </c>
      <c r="D215" s="1" t="s">
        <v>597</v>
      </c>
      <c r="E215" t="s">
        <v>42</v>
      </c>
      <c r="F215" s="1">
        <v>0.82500390000000001</v>
      </c>
      <c r="G215" s="1">
        <v>0.78238540000000001</v>
      </c>
      <c r="H215" s="1">
        <v>0.51586690000000002</v>
      </c>
      <c r="I215" s="1">
        <v>0.1923195</v>
      </c>
    </row>
    <row r="216" spans="1:9" x14ac:dyDescent="0.35">
      <c r="A216" t="s">
        <v>99</v>
      </c>
      <c r="B216" t="s">
        <v>41</v>
      </c>
      <c r="C216" t="s">
        <v>595</v>
      </c>
      <c r="D216" s="1" t="s">
        <v>597</v>
      </c>
      <c r="E216" t="s">
        <v>42</v>
      </c>
      <c r="F216" s="1">
        <v>0.74480290000000005</v>
      </c>
      <c r="G216" s="1">
        <v>0.70543610000000001</v>
      </c>
      <c r="H216" s="1">
        <v>0.42019119999999999</v>
      </c>
      <c r="I216" s="1">
        <v>0.148178</v>
      </c>
    </row>
    <row r="217" spans="1:9" x14ac:dyDescent="0.35">
      <c r="A217" t="s">
        <v>100</v>
      </c>
      <c r="B217" t="s">
        <v>41</v>
      </c>
      <c r="C217" t="s">
        <v>595</v>
      </c>
      <c r="D217" s="1" t="s">
        <v>597</v>
      </c>
      <c r="E217" t="s">
        <v>42</v>
      </c>
      <c r="F217" s="1">
        <v>0.78567419999999999</v>
      </c>
      <c r="G217" s="1">
        <v>0.75039330000000004</v>
      </c>
      <c r="H217" s="1">
        <v>0.44117980000000001</v>
      </c>
      <c r="I217" s="1">
        <v>0.15370790000000001</v>
      </c>
    </row>
    <row r="218" spans="1:9" x14ac:dyDescent="0.35">
      <c r="A218" t="s">
        <v>101</v>
      </c>
      <c r="B218" t="s">
        <v>41</v>
      </c>
      <c r="C218" t="s">
        <v>595</v>
      </c>
      <c r="D218" s="1" t="s">
        <v>597</v>
      </c>
      <c r="E218" t="s">
        <v>42</v>
      </c>
      <c r="F218" s="1">
        <v>0.80267359999999999</v>
      </c>
      <c r="G218" s="1">
        <v>0.77535600000000005</v>
      </c>
      <c r="H218" s="1">
        <v>0.48096480000000003</v>
      </c>
      <c r="I218" s="1">
        <v>0.1647777</v>
      </c>
    </row>
    <row r="219" spans="1:9" x14ac:dyDescent="0.35">
      <c r="A219" t="s">
        <v>102</v>
      </c>
      <c r="B219" t="s">
        <v>41</v>
      </c>
      <c r="C219" t="s">
        <v>595</v>
      </c>
      <c r="D219" s="1" t="s">
        <v>606</v>
      </c>
      <c r="E219" t="s">
        <v>42</v>
      </c>
      <c r="F219" s="1">
        <v>0.84409449999999997</v>
      </c>
      <c r="G219" s="1">
        <v>0.8267717</v>
      </c>
      <c r="H219" s="1">
        <v>0.58582679999999998</v>
      </c>
      <c r="I219" s="1">
        <v>0.19527559999999999</v>
      </c>
    </row>
    <row r="220" spans="1:9" x14ac:dyDescent="0.35">
      <c r="A220" t="s">
        <v>103</v>
      </c>
      <c r="B220" t="s">
        <v>41</v>
      </c>
      <c r="C220" t="s">
        <v>598</v>
      </c>
      <c r="D220" s="1" t="s">
        <v>599</v>
      </c>
      <c r="E220" t="s">
        <v>42</v>
      </c>
      <c r="F220" s="1">
        <v>0.85411559999999997</v>
      </c>
      <c r="G220" s="1">
        <v>0.82938710000000004</v>
      </c>
      <c r="H220" s="1">
        <v>0.57401049999999998</v>
      </c>
      <c r="I220" s="1">
        <v>0.21422069999999999</v>
      </c>
    </row>
    <row r="221" spans="1:9" x14ac:dyDescent="0.35">
      <c r="A221" t="s">
        <v>104</v>
      </c>
      <c r="B221" t="s">
        <v>41</v>
      </c>
      <c r="C221" t="s">
        <v>598</v>
      </c>
      <c r="D221" s="1" t="s">
        <v>599</v>
      </c>
      <c r="E221" t="s">
        <v>42</v>
      </c>
      <c r="F221" s="1">
        <v>0.80292770000000002</v>
      </c>
      <c r="G221" s="1">
        <v>0.7705921</v>
      </c>
      <c r="H221" s="1">
        <v>0.49000440000000001</v>
      </c>
      <c r="I221" s="1">
        <v>0.1698711</v>
      </c>
    </row>
    <row r="222" spans="1:9" x14ac:dyDescent="0.35">
      <c r="A222" t="s">
        <v>105</v>
      </c>
      <c r="B222" t="s">
        <v>41</v>
      </c>
      <c r="C222" t="s">
        <v>595</v>
      </c>
      <c r="D222" s="1" t="s">
        <v>596</v>
      </c>
      <c r="E222" t="s">
        <v>42</v>
      </c>
      <c r="F222" s="1">
        <v>0.83114949999999999</v>
      </c>
      <c r="G222" s="1">
        <v>0.80480300000000005</v>
      </c>
      <c r="H222" s="1">
        <v>0.53751459999999995</v>
      </c>
      <c r="I222" s="1">
        <v>0.17696429999999999</v>
      </c>
    </row>
    <row r="223" spans="1:9" x14ac:dyDescent="0.35">
      <c r="A223" t="s">
        <v>106</v>
      </c>
      <c r="B223" t="s">
        <v>41</v>
      </c>
      <c r="C223" t="s">
        <v>598</v>
      </c>
      <c r="D223" s="1" t="s">
        <v>599</v>
      </c>
      <c r="E223" t="s">
        <v>42</v>
      </c>
      <c r="F223" s="1">
        <v>0.86160959999999998</v>
      </c>
      <c r="G223" s="1">
        <v>0.83971099999999999</v>
      </c>
      <c r="H223" s="1">
        <v>0.62072470000000002</v>
      </c>
      <c r="I223" s="1">
        <v>0.26639570000000001</v>
      </c>
    </row>
    <row r="224" spans="1:9" x14ac:dyDescent="0.35">
      <c r="A224" t="s">
        <v>107</v>
      </c>
      <c r="B224" t="s">
        <v>41</v>
      </c>
      <c r="C224" t="s">
        <v>598</v>
      </c>
      <c r="D224" s="1" t="s">
        <v>599</v>
      </c>
      <c r="E224" t="s">
        <v>42</v>
      </c>
      <c r="F224" s="1">
        <v>0.84467029999999999</v>
      </c>
      <c r="G224" s="1">
        <v>0.82171059999999996</v>
      </c>
      <c r="H224" s="1">
        <v>0.59376720000000005</v>
      </c>
      <c r="I224" s="1">
        <v>0.2478418</v>
      </c>
    </row>
    <row r="225" spans="1:9" x14ac:dyDescent="0.35">
      <c r="A225" t="s">
        <v>108</v>
      </c>
      <c r="B225" t="s">
        <v>41</v>
      </c>
      <c r="C225" t="s">
        <v>598</v>
      </c>
      <c r="D225" s="1" t="s">
        <v>608</v>
      </c>
      <c r="E225" t="s">
        <v>42</v>
      </c>
      <c r="F225" s="1">
        <v>0.85169260000000002</v>
      </c>
      <c r="G225" s="1">
        <v>0.80983939999999999</v>
      </c>
      <c r="H225" s="1">
        <v>0.53662909999999997</v>
      </c>
      <c r="I225" s="1">
        <v>0.16989070000000001</v>
      </c>
    </row>
    <row r="226" spans="1:9" x14ac:dyDescent="0.35">
      <c r="A226" t="s">
        <v>109</v>
      </c>
      <c r="B226" t="s">
        <v>41</v>
      </c>
      <c r="C226" t="s">
        <v>598</v>
      </c>
      <c r="D226" s="1" t="s">
        <v>608</v>
      </c>
      <c r="E226" t="s">
        <v>42</v>
      </c>
      <c r="F226" s="1">
        <v>1</v>
      </c>
      <c r="G226" s="1">
        <v>0.99850260000000002</v>
      </c>
      <c r="H226" s="1">
        <v>0.75636400000000004</v>
      </c>
      <c r="I226" s="1">
        <v>0.28395540000000002</v>
      </c>
    </row>
    <row r="227" spans="1:9" x14ac:dyDescent="0.35">
      <c r="A227" t="s">
        <v>110</v>
      </c>
      <c r="B227" t="s">
        <v>41</v>
      </c>
      <c r="C227" t="s">
        <v>598</v>
      </c>
      <c r="D227" s="1" t="s">
        <v>608</v>
      </c>
      <c r="E227" t="s">
        <v>42</v>
      </c>
      <c r="F227" s="1">
        <v>0.9117383</v>
      </c>
      <c r="G227" s="1">
        <v>0.88153490000000001</v>
      </c>
      <c r="H227" s="1">
        <v>0.64145969999999997</v>
      </c>
      <c r="I227" s="1">
        <v>0.25020419999999999</v>
      </c>
    </row>
    <row r="228" spans="1:9" x14ac:dyDescent="0.35">
      <c r="A228" t="s">
        <v>111</v>
      </c>
      <c r="B228" t="s">
        <v>41</v>
      </c>
      <c r="C228" t="s">
        <v>598</v>
      </c>
      <c r="D228" s="1" t="s">
        <v>608</v>
      </c>
      <c r="E228" t="s">
        <v>42</v>
      </c>
      <c r="F228" s="1">
        <v>0.86049209999999998</v>
      </c>
      <c r="G228" s="1">
        <v>0.82532499999999998</v>
      </c>
      <c r="H228" s="1">
        <v>0.55977250000000001</v>
      </c>
      <c r="I228" s="1">
        <v>0.18430830000000001</v>
      </c>
    </row>
    <row r="229" spans="1:9" x14ac:dyDescent="0.35">
      <c r="A229" t="s">
        <v>112</v>
      </c>
      <c r="B229" t="s">
        <v>41</v>
      </c>
      <c r="C229" t="s">
        <v>598</v>
      </c>
      <c r="D229" s="1" t="s">
        <v>608</v>
      </c>
      <c r="E229" t="s">
        <v>42</v>
      </c>
      <c r="F229" s="1">
        <v>0.88656140000000005</v>
      </c>
      <c r="G229" s="1">
        <v>0.85990469999999997</v>
      </c>
      <c r="H229" s="1">
        <v>0.60782769999999997</v>
      </c>
      <c r="I229" s="1">
        <v>0.20053550000000001</v>
      </c>
    </row>
    <row r="230" spans="1:9" x14ac:dyDescent="0.35">
      <c r="A230" t="s">
        <v>113</v>
      </c>
      <c r="B230" t="s">
        <v>41</v>
      </c>
      <c r="C230" t="s">
        <v>598</v>
      </c>
      <c r="D230" s="1" t="s">
        <v>600</v>
      </c>
      <c r="E230" t="s">
        <v>42</v>
      </c>
      <c r="F230" s="1">
        <v>0.85723709999999997</v>
      </c>
      <c r="G230" s="1">
        <v>0.82695600000000002</v>
      </c>
      <c r="H230" s="1">
        <v>0.55858289999999999</v>
      </c>
      <c r="I230" s="1">
        <v>0.19276950000000001</v>
      </c>
    </row>
    <row r="231" spans="1:9" x14ac:dyDescent="0.35">
      <c r="A231" t="s">
        <v>114</v>
      </c>
      <c r="B231" t="s">
        <v>41</v>
      </c>
      <c r="C231" t="s">
        <v>595</v>
      </c>
      <c r="D231" s="1" t="s">
        <v>596</v>
      </c>
      <c r="E231" t="s">
        <v>42</v>
      </c>
      <c r="F231" s="1">
        <v>0.82784400000000002</v>
      </c>
      <c r="G231" s="1">
        <v>0.79861249999999995</v>
      </c>
      <c r="H231" s="1">
        <v>0.53916620000000004</v>
      </c>
      <c r="I231" s="1">
        <v>0.183202</v>
      </c>
    </row>
    <row r="232" spans="1:9" x14ac:dyDescent="0.35">
      <c r="A232" t="s">
        <v>115</v>
      </c>
      <c r="B232" t="s">
        <v>41</v>
      </c>
      <c r="C232" t="s">
        <v>595</v>
      </c>
      <c r="D232" s="1" t="s">
        <v>596</v>
      </c>
      <c r="E232" t="s">
        <v>42</v>
      </c>
      <c r="F232" s="1">
        <v>0.80987659999999995</v>
      </c>
      <c r="G232" s="1">
        <v>0.77982370000000001</v>
      </c>
      <c r="H232" s="1">
        <v>0.50532630000000001</v>
      </c>
      <c r="I232" s="1">
        <v>0.1440564</v>
      </c>
    </row>
    <row r="233" spans="1:9" x14ac:dyDescent="0.35">
      <c r="A233" t="s">
        <v>116</v>
      </c>
      <c r="B233" t="s">
        <v>41</v>
      </c>
      <c r="C233" t="s">
        <v>595</v>
      </c>
      <c r="D233" s="1" t="s">
        <v>596</v>
      </c>
      <c r="E233" t="s">
        <v>42</v>
      </c>
      <c r="F233" s="1">
        <v>0.77152030000000005</v>
      </c>
      <c r="G233" s="1">
        <v>0.7373866</v>
      </c>
      <c r="H233" s="1">
        <v>0.45419579999999998</v>
      </c>
      <c r="I233" s="1">
        <v>0.1280577</v>
      </c>
    </row>
    <row r="234" spans="1:9" x14ac:dyDescent="0.35">
      <c r="A234" t="s">
        <v>117</v>
      </c>
      <c r="B234" t="s">
        <v>41</v>
      </c>
      <c r="C234" t="s">
        <v>595</v>
      </c>
      <c r="D234" s="1" t="s">
        <v>606</v>
      </c>
      <c r="E234" t="s">
        <v>42</v>
      </c>
      <c r="F234" s="1">
        <v>0.83693519999999999</v>
      </c>
      <c r="G234" s="1">
        <v>0.81532420000000005</v>
      </c>
      <c r="H234" s="1">
        <v>0.52455790000000002</v>
      </c>
      <c r="I234" s="1">
        <v>0.108055</v>
      </c>
    </row>
    <row r="235" spans="1:9" x14ac:dyDescent="0.35">
      <c r="A235" t="s">
        <v>118</v>
      </c>
      <c r="B235" t="s">
        <v>41</v>
      </c>
      <c r="C235" t="s">
        <v>595</v>
      </c>
      <c r="D235" s="1" t="s">
        <v>596</v>
      </c>
      <c r="E235" t="s">
        <v>42</v>
      </c>
      <c r="F235" s="1">
        <v>0.67836459999999998</v>
      </c>
      <c r="G235" s="1">
        <v>0.62618830000000003</v>
      </c>
      <c r="H235" s="1">
        <v>0.35058250000000002</v>
      </c>
      <c r="I235" s="1">
        <v>7.8907900000000003E-2</v>
      </c>
    </row>
    <row r="236" spans="1:9" x14ac:dyDescent="0.35">
      <c r="A236" t="s">
        <v>119</v>
      </c>
      <c r="B236" t="s">
        <v>41</v>
      </c>
      <c r="C236" t="s">
        <v>598</v>
      </c>
      <c r="D236" s="1" t="s">
        <v>609</v>
      </c>
      <c r="E236" t="s">
        <v>42</v>
      </c>
      <c r="F236" s="1">
        <v>0.82960100000000003</v>
      </c>
      <c r="G236" s="1">
        <v>0.79685740000000005</v>
      </c>
      <c r="H236" s="1">
        <v>0.54952330000000005</v>
      </c>
      <c r="I236" s="1">
        <v>0.2070004</v>
      </c>
    </row>
    <row r="237" spans="1:9" x14ac:dyDescent="0.35">
      <c r="A237" t="s">
        <v>120</v>
      </c>
      <c r="B237" t="s">
        <v>41</v>
      </c>
      <c r="C237" t="s">
        <v>598</v>
      </c>
      <c r="D237" s="1" t="s">
        <v>609</v>
      </c>
      <c r="E237" t="s">
        <v>42</v>
      </c>
      <c r="F237" s="1">
        <v>0.82579789999999997</v>
      </c>
      <c r="G237" s="1">
        <v>0.78789350000000002</v>
      </c>
      <c r="H237" s="1">
        <v>0.50746199999999997</v>
      </c>
      <c r="I237" s="1">
        <v>0.1786045</v>
      </c>
    </row>
    <row r="238" spans="1:9" x14ac:dyDescent="0.35">
      <c r="A238" t="s">
        <v>121</v>
      </c>
      <c r="B238" t="s">
        <v>41</v>
      </c>
      <c r="C238" t="s">
        <v>598</v>
      </c>
      <c r="D238" s="1" t="s">
        <v>606</v>
      </c>
      <c r="E238" t="s">
        <v>42</v>
      </c>
      <c r="F238" s="1">
        <v>0.75559980000000004</v>
      </c>
      <c r="G238" s="1">
        <v>0.73071180000000002</v>
      </c>
      <c r="H238" s="1">
        <v>0.47635640000000001</v>
      </c>
      <c r="I238" s="1">
        <v>0.16774510000000001</v>
      </c>
    </row>
    <row r="239" spans="1:9" x14ac:dyDescent="0.35">
      <c r="A239" t="s">
        <v>122</v>
      </c>
      <c r="B239" t="s">
        <v>41</v>
      </c>
      <c r="C239" t="s">
        <v>598</v>
      </c>
      <c r="D239" s="1" t="s">
        <v>609</v>
      </c>
      <c r="E239" t="s">
        <v>42</v>
      </c>
      <c r="F239" s="1">
        <v>0.7535636</v>
      </c>
      <c r="G239" s="1">
        <v>0.71625950000000005</v>
      </c>
      <c r="H239" s="1">
        <v>0.4450211</v>
      </c>
      <c r="I239" s="1">
        <v>0.1461163</v>
      </c>
    </row>
    <row r="240" spans="1:9" x14ac:dyDescent="0.35">
      <c r="A240" t="s">
        <v>123</v>
      </c>
      <c r="B240" t="s">
        <v>41</v>
      </c>
      <c r="C240" t="s">
        <v>601</v>
      </c>
      <c r="D240" s="1" t="s">
        <v>602</v>
      </c>
      <c r="E240" t="s">
        <v>42</v>
      </c>
      <c r="F240" s="1">
        <v>0.84672239999999999</v>
      </c>
      <c r="G240" s="1">
        <v>0.82083360000000005</v>
      </c>
      <c r="H240" s="1">
        <v>0.57579139999999995</v>
      </c>
      <c r="I240" s="1">
        <v>0.23372029999999999</v>
      </c>
    </row>
    <row r="241" spans="1:9" x14ac:dyDescent="0.35">
      <c r="A241" t="s">
        <v>124</v>
      </c>
      <c r="B241" t="s">
        <v>41</v>
      </c>
      <c r="C241" t="s">
        <v>601</v>
      </c>
      <c r="D241" s="1" t="s">
        <v>610</v>
      </c>
      <c r="E241" t="s">
        <v>42</v>
      </c>
      <c r="F241" s="1">
        <v>0.82393099999999997</v>
      </c>
      <c r="G241" s="1">
        <v>0.7919216</v>
      </c>
      <c r="H241" s="1">
        <v>0.53601489999999996</v>
      </c>
      <c r="I241" s="1">
        <v>0.18806829999999999</v>
      </c>
    </row>
    <row r="242" spans="1:9" x14ac:dyDescent="0.35">
      <c r="A242" t="s">
        <v>125</v>
      </c>
      <c r="B242" t="s">
        <v>41</v>
      </c>
      <c r="C242" t="s">
        <v>601</v>
      </c>
      <c r="D242" s="1" t="s">
        <v>610</v>
      </c>
      <c r="E242" t="s">
        <v>42</v>
      </c>
      <c r="F242" s="1">
        <v>0.84620680000000004</v>
      </c>
      <c r="G242" s="1">
        <v>0.81164060000000005</v>
      </c>
      <c r="H242" s="1">
        <v>0.52813509999999997</v>
      </c>
      <c r="I242" s="1">
        <v>0.17391980000000001</v>
      </c>
    </row>
    <row r="243" spans="1:9" x14ac:dyDescent="0.35">
      <c r="A243" t="s">
        <v>126</v>
      </c>
      <c r="B243" t="s">
        <v>41</v>
      </c>
      <c r="C243" t="s">
        <v>601</v>
      </c>
      <c r="D243" s="1" t="s">
        <v>610</v>
      </c>
      <c r="E243" t="s">
        <v>42</v>
      </c>
      <c r="F243" s="1">
        <v>0.88307670000000005</v>
      </c>
      <c r="G243" s="1">
        <v>0.86033959999999998</v>
      </c>
      <c r="H243" s="1">
        <v>0.60627430000000004</v>
      </c>
      <c r="I243" s="1">
        <v>0.2180889</v>
      </c>
    </row>
    <row r="244" spans="1:9" x14ac:dyDescent="0.35">
      <c r="A244" t="s">
        <v>127</v>
      </c>
      <c r="B244" t="s">
        <v>41</v>
      </c>
      <c r="C244" t="s">
        <v>601</v>
      </c>
      <c r="D244" s="1" t="s">
        <v>606</v>
      </c>
      <c r="E244" t="s">
        <v>42</v>
      </c>
      <c r="F244" s="1">
        <v>0.8637205</v>
      </c>
      <c r="G244" s="1">
        <v>0.83779780000000004</v>
      </c>
      <c r="H244" s="1">
        <v>0.56672020000000001</v>
      </c>
      <c r="I244" s="1">
        <v>0.18355759999999999</v>
      </c>
    </row>
    <row r="245" spans="1:9" x14ac:dyDescent="0.35">
      <c r="A245" t="s">
        <v>128</v>
      </c>
      <c r="B245" t="s">
        <v>41</v>
      </c>
      <c r="C245" t="s">
        <v>601</v>
      </c>
      <c r="D245" s="1" t="s">
        <v>603</v>
      </c>
      <c r="E245" t="s">
        <v>42</v>
      </c>
      <c r="F245" s="1">
        <v>0.80386380000000002</v>
      </c>
      <c r="G245" s="1">
        <v>0.77385300000000001</v>
      </c>
      <c r="H245" s="1">
        <v>0.50598869999999996</v>
      </c>
      <c r="I245" s="1">
        <v>0.1845311</v>
      </c>
    </row>
    <row r="246" spans="1:9" x14ac:dyDescent="0.35">
      <c r="A246" t="s">
        <v>129</v>
      </c>
      <c r="B246" t="s">
        <v>41</v>
      </c>
      <c r="C246" t="s">
        <v>601</v>
      </c>
      <c r="D246" s="1" t="s">
        <v>603</v>
      </c>
      <c r="E246" t="s">
        <v>42</v>
      </c>
      <c r="F246" s="1">
        <v>0.76203670000000001</v>
      </c>
      <c r="G246" s="1">
        <v>0.73445389999999999</v>
      </c>
      <c r="H246" s="1">
        <v>0.43849280000000002</v>
      </c>
      <c r="I246" s="1">
        <v>0.1220909</v>
      </c>
    </row>
    <row r="247" spans="1:9" x14ac:dyDescent="0.35">
      <c r="A247" t="s">
        <v>130</v>
      </c>
      <c r="B247" t="s">
        <v>41</v>
      </c>
      <c r="C247" t="s">
        <v>601</v>
      </c>
      <c r="D247" s="1" t="s">
        <v>611</v>
      </c>
      <c r="E247" t="s">
        <v>42</v>
      </c>
      <c r="F247" s="1">
        <v>0.79985450000000002</v>
      </c>
      <c r="G247" s="1">
        <v>0.77663959999999999</v>
      </c>
      <c r="H247" s="1">
        <v>0.4790277</v>
      </c>
      <c r="I247" s="1">
        <v>0.12710630000000001</v>
      </c>
    </row>
    <row r="248" spans="1:9" x14ac:dyDescent="0.35">
      <c r="A248" t="s">
        <v>137</v>
      </c>
      <c r="B248" t="s">
        <v>41</v>
      </c>
      <c r="C248" t="s">
        <v>615</v>
      </c>
      <c r="D248" s="1" t="s">
        <v>616</v>
      </c>
      <c r="E248" t="s">
        <v>42</v>
      </c>
      <c r="F248" s="1">
        <v>0.77876999999999996</v>
      </c>
      <c r="G248" s="1">
        <v>0.75350919999999999</v>
      </c>
      <c r="H248" s="1">
        <v>0.4750721</v>
      </c>
      <c r="I248" s="1">
        <v>0.1582258</v>
      </c>
    </row>
    <row r="249" spans="1:9" x14ac:dyDescent="0.35">
      <c r="A249" t="s">
        <v>145</v>
      </c>
      <c r="B249" t="s">
        <v>41</v>
      </c>
      <c r="C249" t="s">
        <v>601</v>
      </c>
      <c r="D249" s="1" t="s">
        <v>602</v>
      </c>
      <c r="E249" t="s">
        <v>42</v>
      </c>
      <c r="F249" s="1">
        <v>0.81952069999999999</v>
      </c>
      <c r="G249" s="1">
        <v>0.79205650000000005</v>
      </c>
      <c r="H249" s="1">
        <v>0.53992879999999999</v>
      </c>
      <c r="I249" s="1">
        <v>0.20480470000000001</v>
      </c>
    </row>
    <row r="250" spans="1:9" x14ac:dyDescent="0.35">
      <c r="A250" t="s">
        <v>146</v>
      </c>
      <c r="B250" t="s">
        <v>41</v>
      </c>
      <c r="C250" t="s">
        <v>601</v>
      </c>
      <c r="D250" s="1" t="s">
        <v>611</v>
      </c>
      <c r="E250" t="s">
        <v>42</v>
      </c>
      <c r="F250" s="1">
        <v>0.82847760000000004</v>
      </c>
      <c r="G250" s="1">
        <v>0.80605539999999998</v>
      </c>
      <c r="H250" s="1">
        <v>0.51792349999999998</v>
      </c>
      <c r="I250" s="1">
        <v>0.1970865</v>
      </c>
    </row>
    <row r="251" spans="1:9" x14ac:dyDescent="0.35">
      <c r="A251" t="s">
        <v>147</v>
      </c>
      <c r="B251" t="s">
        <v>41</v>
      </c>
      <c r="C251" t="s">
        <v>601</v>
      </c>
      <c r="D251" s="1" t="s">
        <v>611</v>
      </c>
      <c r="E251" t="s">
        <v>42</v>
      </c>
      <c r="F251" s="1">
        <v>0.80441960000000001</v>
      </c>
      <c r="G251" s="1">
        <v>0.7795687</v>
      </c>
      <c r="H251" s="1">
        <v>0.43150319999999998</v>
      </c>
      <c r="I251" s="1">
        <v>0.1024794</v>
      </c>
    </row>
    <row r="252" spans="1:9" x14ac:dyDescent="0.35">
      <c r="A252" t="s">
        <v>148</v>
      </c>
      <c r="B252" t="s">
        <v>41</v>
      </c>
      <c r="C252" t="s">
        <v>601</v>
      </c>
      <c r="D252" s="1" t="s">
        <v>611</v>
      </c>
      <c r="E252" t="s">
        <v>42</v>
      </c>
      <c r="F252" s="1">
        <v>0.82722180000000001</v>
      </c>
      <c r="G252" s="1">
        <v>0.80273090000000002</v>
      </c>
      <c r="H252" s="1">
        <v>0.4727749</v>
      </c>
      <c r="I252" s="1">
        <v>0.1075586</v>
      </c>
    </row>
    <row r="253" spans="1:9" x14ac:dyDescent="0.35">
      <c r="A253" t="s">
        <v>149</v>
      </c>
      <c r="B253" t="s">
        <v>41</v>
      </c>
      <c r="C253" t="s">
        <v>601</v>
      </c>
      <c r="D253" s="1" t="s">
        <v>611</v>
      </c>
      <c r="E253" t="s">
        <v>42</v>
      </c>
      <c r="F253" s="1">
        <v>0.86471600000000004</v>
      </c>
      <c r="G253" s="1">
        <v>0.83467579999999997</v>
      </c>
      <c r="H253" s="1">
        <v>0.49790020000000001</v>
      </c>
      <c r="I253" s="1">
        <v>0.15281700000000001</v>
      </c>
    </row>
    <row r="254" spans="1:9" x14ac:dyDescent="0.35">
      <c r="A254" t="s">
        <v>150</v>
      </c>
      <c r="B254" t="s">
        <v>41</v>
      </c>
      <c r="C254" t="s">
        <v>601</v>
      </c>
      <c r="D254" s="1" t="s">
        <v>611</v>
      </c>
      <c r="E254" t="s">
        <v>42</v>
      </c>
      <c r="F254" s="1">
        <v>0.80543339999999997</v>
      </c>
      <c r="G254" s="1">
        <v>0.7726944</v>
      </c>
      <c r="H254" s="1">
        <v>0.42753449999999998</v>
      </c>
      <c r="I254" s="1">
        <v>0.1138787</v>
      </c>
    </row>
    <row r="255" spans="1:9" x14ac:dyDescent="0.35">
      <c r="A255" t="s">
        <v>151</v>
      </c>
      <c r="B255" t="s">
        <v>41</v>
      </c>
      <c r="C255" t="s">
        <v>601</v>
      </c>
      <c r="D255" s="1" t="s">
        <v>611</v>
      </c>
      <c r="E255" t="s">
        <v>42</v>
      </c>
      <c r="F255" s="1">
        <v>0.77730120000000003</v>
      </c>
      <c r="G255" s="1">
        <v>0.7468998</v>
      </c>
      <c r="H255" s="1">
        <v>0.41432950000000002</v>
      </c>
      <c r="I255" s="1">
        <v>0.107227</v>
      </c>
    </row>
    <row r="256" spans="1:9" x14ac:dyDescent="0.35">
      <c r="A256" t="s">
        <v>152</v>
      </c>
      <c r="B256" t="s">
        <v>41</v>
      </c>
      <c r="C256" t="s">
        <v>601</v>
      </c>
      <c r="D256" s="1" t="s">
        <v>611</v>
      </c>
      <c r="E256" t="s">
        <v>42</v>
      </c>
      <c r="F256" s="1">
        <v>0.80465200000000003</v>
      </c>
      <c r="G256" s="1">
        <v>0.77812420000000004</v>
      </c>
      <c r="H256" s="1">
        <v>0.43081019999999998</v>
      </c>
      <c r="I256" s="1">
        <v>9.2890799999999996E-2</v>
      </c>
    </row>
    <row r="257" spans="1:9" x14ac:dyDescent="0.35">
      <c r="A257" t="s">
        <v>153</v>
      </c>
      <c r="B257" t="s">
        <v>57</v>
      </c>
      <c r="C257" t="s">
        <v>601</v>
      </c>
      <c r="D257" s="1" t="s">
        <v>611</v>
      </c>
      <c r="E257" t="s">
        <v>42</v>
      </c>
      <c r="F257" s="1">
        <v>0.83669380000000004</v>
      </c>
      <c r="G257" s="1">
        <v>0.80501929999999999</v>
      </c>
      <c r="H257" s="1">
        <v>0.39389390000000002</v>
      </c>
      <c r="I257" s="1">
        <v>4.8977600000000003E-2</v>
      </c>
    </row>
    <row r="258" spans="1:9" x14ac:dyDescent="0.35">
      <c r="A258" t="s">
        <v>154</v>
      </c>
      <c r="B258" t="s">
        <v>41</v>
      </c>
      <c r="C258" t="s">
        <v>601</v>
      </c>
      <c r="D258" s="1" t="s">
        <v>613</v>
      </c>
      <c r="E258" t="s">
        <v>42</v>
      </c>
      <c r="F258" s="1">
        <v>0.86611059999999995</v>
      </c>
      <c r="G258" s="1">
        <v>0.84640590000000004</v>
      </c>
      <c r="H258" s="1">
        <v>0.5166617</v>
      </c>
      <c r="I258" s="1">
        <v>9.9331799999999998E-2</v>
      </c>
    </row>
    <row r="259" spans="1:9" x14ac:dyDescent="0.35">
      <c r="A259" t="s">
        <v>155</v>
      </c>
      <c r="B259" t="s">
        <v>41</v>
      </c>
      <c r="C259" t="s">
        <v>601</v>
      </c>
      <c r="D259" s="1" t="s">
        <v>613</v>
      </c>
      <c r="E259" t="s">
        <v>42</v>
      </c>
      <c r="F259" s="1">
        <v>0.8528559</v>
      </c>
      <c r="G259" s="1">
        <v>0.82909580000000005</v>
      </c>
      <c r="H259" s="1">
        <v>0.52301569999999997</v>
      </c>
      <c r="I259" s="1">
        <v>0.1540194</v>
      </c>
    </row>
    <row r="260" spans="1:9" x14ac:dyDescent="0.35">
      <c r="A260" t="s">
        <v>156</v>
      </c>
      <c r="B260" t="s">
        <v>57</v>
      </c>
      <c r="C260" t="s">
        <v>601</v>
      </c>
      <c r="D260" s="1" t="s">
        <v>613</v>
      </c>
      <c r="E260" t="s">
        <v>42</v>
      </c>
      <c r="F260" s="1">
        <v>0.76439970000000002</v>
      </c>
      <c r="G260" s="1">
        <v>0.73829789999999995</v>
      </c>
      <c r="H260" s="1">
        <v>0.42348019999999997</v>
      </c>
      <c r="I260" s="1">
        <v>8.37006E-2</v>
      </c>
    </row>
    <row r="261" spans="1:9" x14ac:dyDescent="0.35">
      <c r="A261" t="s">
        <v>157</v>
      </c>
      <c r="B261" t="s">
        <v>57</v>
      </c>
      <c r="C261" t="s">
        <v>601</v>
      </c>
      <c r="D261" s="1" t="s">
        <v>613</v>
      </c>
      <c r="E261" t="s">
        <v>42</v>
      </c>
      <c r="F261" s="1">
        <v>0.84239569999999997</v>
      </c>
      <c r="G261" s="1">
        <v>0.81868560000000001</v>
      </c>
      <c r="H261" s="1">
        <v>0.49382959999999998</v>
      </c>
      <c r="I261" s="1">
        <v>0.1137382</v>
      </c>
    </row>
    <row r="262" spans="1:9" x14ac:dyDescent="0.35">
      <c r="A262" t="s">
        <v>158</v>
      </c>
      <c r="B262" t="s">
        <v>70</v>
      </c>
      <c r="C262" t="s">
        <v>601</v>
      </c>
      <c r="D262" s="1" t="s">
        <v>613</v>
      </c>
      <c r="E262" t="s">
        <v>42</v>
      </c>
      <c r="F262" s="1">
        <v>0.8493889</v>
      </c>
      <c r="G262" s="1">
        <v>0.82451169999999996</v>
      </c>
      <c r="H262" s="1">
        <v>0.50743570000000005</v>
      </c>
      <c r="I262" s="1">
        <v>0.14368929999999999</v>
      </c>
    </row>
    <row r="263" spans="1:9" x14ac:dyDescent="0.35">
      <c r="A263" t="s">
        <v>159</v>
      </c>
      <c r="B263" t="s">
        <v>70</v>
      </c>
      <c r="C263" t="s">
        <v>601</v>
      </c>
      <c r="D263" s="1" t="s">
        <v>613</v>
      </c>
      <c r="E263" t="s">
        <v>42</v>
      </c>
      <c r="F263" s="1">
        <v>0.8398101</v>
      </c>
      <c r="G263" s="1">
        <v>0.81345920000000005</v>
      </c>
      <c r="H263" s="1">
        <v>0.45110030000000001</v>
      </c>
      <c r="I263" s="1">
        <v>8.6989300000000006E-2</v>
      </c>
    </row>
    <row r="264" spans="1:9" x14ac:dyDescent="0.35">
      <c r="A264" t="s">
        <v>160</v>
      </c>
      <c r="B264" t="s">
        <v>70</v>
      </c>
      <c r="C264" t="s">
        <v>601</v>
      </c>
      <c r="D264" s="1" t="s">
        <v>613</v>
      </c>
      <c r="E264" t="s">
        <v>42</v>
      </c>
      <c r="F264" s="1">
        <v>0.86468420000000001</v>
      </c>
      <c r="G264" s="1">
        <v>0.84035329999999997</v>
      </c>
      <c r="H264" s="1">
        <v>0.52879149999999997</v>
      </c>
      <c r="I264" s="1">
        <v>0.14569699999999999</v>
      </c>
    </row>
    <row r="265" spans="1:9" x14ac:dyDescent="0.35">
      <c r="A265" t="s">
        <v>161</v>
      </c>
      <c r="B265" t="s">
        <v>41</v>
      </c>
      <c r="C265" t="s">
        <v>601</v>
      </c>
      <c r="D265" s="1" t="s">
        <v>613</v>
      </c>
      <c r="E265" t="s">
        <v>42</v>
      </c>
      <c r="F265" s="1">
        <v>0.85286859999999998</v>
      </c>
      <c r="G265" s="1">
        <v>0.82884720000000001</v>
      </c>
      <c r="H265" s="1">
        <v>0.52981230000000001</v>
      </c>
      <c r="I265" s="1">
        <v>0.1578552</v>
      </c>
    </row>
    <row r="266" spans="1:9" x14ac:dyDescent="0.35">
      <c r="A266" t="s">
        <v>162</v>
      </c>
      <c r="B266" t="s">
        <v>70</v>
      </c>
      <c r="C266" t="s">
        <v>601</v>
      </c>
      <c r="D266" s="1" t="s">
        <v>613</v>
      </c>
      <c r="E266" t="s">
        <v>42</v>
      </c>
      <c r="F266" s="1">
        <v>0.8047166</v>
      </c>
      <c r="G266" s="1">
        <v>0.77932509999999999</v>
      </c>
      <c r="H266" s="1">
        <v>0.43910729999999998</v>
      </c>
      <c r="I266" s="1">
        <v>8.9593800000000001E-2</v>
      </c>
    </row>
    <row r="267" spans="1:9" x14ac:dyDescent="0.35">
      <c r="A267" t="s">
        <v>163</v>
      </c>
      <c r="B267" t="s">
        <v>41</v>
      </c>
      <c r="C267" t="s">
        <v>601</v>
      </c>
      <c r="D267" s="1" t="s">
        <v>613</v>
      </c>
      <c r="E267" t="s">
        <v>42</v>
      </c>
      <c r="F267" s="1">
        <v>0.77738669999999999</v>
      </c>
      <c r="G267" s="1">
        <v>0.75934889999999999</v>
      </c>
      <c r="H267" s="1">
        <v>0.4953806</v>
      </c>
      <c r="I267" s="1">
        <v>0.133744</v>
      </c>
    </row>
    <row r="268" spans="1:9" x14ac:dyDescent="0.35">
      <c r="A268" t="s">
        <v>164</v>
      </c>
      <c r="B268" t="s">
        <v>70</v>
      </c>
      <c r="C268" t="s">
        <v>601</v>
      </c>
      <c r="D268" s="1" t="s">
        <v>613</v>
      </c>
      <c r="E268" t="s">
        <v>42</v>
      </c>
      <c r="F268" s="1">
        <v>0.83124109999999996</v>
      </c>
      <c r="G268" s="1">
        <v>0.8040986</v>
      </c>
      <c r="H268" s="1">
        <v>0.41404410000000003</v>
      </c>
      <c r="I268" s="1">
        <v>5.8555500000000003E-2</v>
      </c>
    </row>
    <row r="269" spans="1:9" x14ac:dyDescent="0.35">
      <c r="A269" t="s">
        <v>186</v>
      </c>
      <c r="B269" t="s">
        <v>41</v>
      </c>
      <c r="C269" t="s">
        <v>615</v>
      </c>
      <c r="D269" s="1" t="s">
        <v>616</v>
      </c>
      <c r="E269" t="s">
        <v>42</v>
      </c>
      <c r="F269" s="1">
        <v>0.82644300000000004</v>
      </c>
      <c r="G269" s="1">
        <v>0.79529879999999997</v>
      </c>
      <c r="H269" s="1">
        <v>0.52013940000000003</v>
      </c>
      <c r="I269" s="1">
        <v>0.18816440000000001</v>
      </c>
    </row>
    <row r="270" spans="1:9" x14ac:dyDescent="0.35">
      <c r="A270" t="s">
        <v>281</v>
      </c>
      <c r="B270" t="s">
        <v>41</v>
      </c>
      <c r="C270" t="s">
        <v>601</v>
      </c>
      <c r="D270" s="1" t="s">
        <v>611</v>
      </c>
      <c r="E270" t="s">
        <v>42</v>
      </c>
      <c r="F270" s="1">
        <v>0.87159690000000001</v>
      </c>
      <c r="G270" s="1">
        <v>0.85183240000000005</v>
      </c>
      <c r="H270" s="1">
        <v>0.57859950000000004</v>
      </c>
      <c r="I270" s="1">
        <v>0.19725129999999999</v>
      </c>
    </row>
    <row r="271" spans="1:9" x14ac:dyDescent="0.35">
      <c r="A271" t="s">
        <v>284</v>
      </c>
      <c r="B271" t="s">
        <v>41</v>
      </c>
      <c r="C271" t="s">
        <v>601</v>
      </c>
      <c r="D271" s="1" t="s">
        <v>611</v>
      </c>
      <c r="E271" t="s">
        <v>42</v>
      </c>
      <c r="F271" s="1">
        <v>0.84340809999999999</v>
      </c>
      <c r="G271" s="1">
        <v>0.82020110000000002</v>
      </c>
      <c r="H271" s="1">
        <v>0.54740860000000002</v>
      </c>
      <c r="I271" s="1">
        <v>0.16902420000000001</v>
      </c>
    </row>
    <row r="272" spans="1:9" x14ac:dyDescent="0.35">
      <c r="A272" t="s">
        <v>292</v>
      </c>
      <c r="B272" t="s">
        <v>57</v>
      </c>
      <c r="C272" t="s">
        <v>601</v>
      </c>
      <c r="D272" s="1" t="s">
        <v>640</v>
      </c>
      <c r="E272" t="s">
        <v>42</v>
      </c>
      <c r="F272" s="1">
        <v>0.88933799999999996</v>
      </c>
      <c r="G272" s="1">
        <v>0.85727909999999996</v>
      </c>
      <c r="H272" s="1">
        <v>0.47204309999999999</v>
      </c>
      <c r="I272" s="1">
        <v>9.1741600000000006E-2</v>
      </c>
    </row>
    <row r="273" spans="1:9" x14ac:dyDescent="0.35">
      <c r="A273" t="s">
        <v>295</v>
      </c>
      <c r="B273" t="s">
        <v>70</v>
      </c>
      <c r="C273" t="s">
        <v>601</v>
      </c>
      <c r="D273" s="1" t="s">
        <v>640</v>
      </c>
      <c r="E273" t="s">
        <v>42</v>
      </c>
      <c r="F273" s="1">
        <v>1</v>
      </c>
      <c r="G273" s="1">
        <v>0.97999130000000001</v>
      </c>
      <c r="H273" s="1">
        <v>0.48836429999999997</v>
      </c>
      <c r="I273" s="1">
        <v>9.0621599999999997E-2</v>
      </c>
    </row>
    <row r="274" spans="1:9" x14ac:dyDescent="0.35">
      <c r="A274" t="s">
        <v>296</v>
      </c>
      <c r="B274" t="s">
        <v>68</v>
      </c>
      <c r="C274" t="s">
        <v>601</v>
      </c>
      <c r="D274" s="1" t="s">
        <v>640</v>
      </c>
      <c r="E274" t="s">
        <v>42</v>
      </c>
      <c r="F274" s="1">
        <v>0.95501570000000002</v>
      </c>
      <c r="G274" s="1">
        <v>0.92003259999999998</v>
      </c>
      <c r="H274" s="1">
        <v>0.53676440000000003</v>
      </c>
      <c r="I274" s="1">
        <v>0.1096708</v>
      </c>
    </row>
    <row r="275" spans="1:9" x14ac:dyDescent="0.35">
      <c r="A275" t="s">
        <v>297</v>
      </c>
      <c r="B275" t="s">
        <v>70</v>
      </c>
      <c r="C275" t="s">
        <v>601</v>
      </c>
      <c r="D275" s="1" t="s">
        <v>640</v>
      </c>
      <c r="E275" t="s">
        <v>42</v>
      </c>
      <c r="F275" s="1">
        <v>0.88604300000000003</v>
      </c>
      <c r="G275" s="1">
        <v>0.84816579999999997</v>
      </c>
      <c r="H275" s="1">
        <v>0.43740499999999999</v>
      </c>
      <c r="I275" s="1">
        <v>8.6525900000000003E-2</v>
      </c>
    </row>
    <row r="276" spans="1:9" x14ac:dyDescent="0.35">
      <c r="A276" t="s">
        <v>298</v>
      </c>
      <c r="B276" t="s">
        <v>70</v>
      </c>
      <c r="C276" t="s">
        <v>601</v>
      </c>
      <c r="D276" s="1" t="s">
        <v>640</v>
      </c>
      <c r="E276" t="s">
        <v>42</v>
      </c>
      <c r="F276" s="1">
        <v>0.89157070000000005</v>
      </c>
      <c r="G276" s="1">
        <v>0.85624160000000005</v>
      </c>
      <c r="H276" s="1">
        <v>0.48614109999999999</v>
      </c>
      <c r="I276" s="1">
        <v>9.6686900000000006E-2</v>
      </c>
    </row>
    <row r="277" spans="1:9" x14ac:dyDescent="0.35">
      <c r="A277" t="s">
        <v>300</v>
      </c>
      <c r="B277" t="s">
        <v>68</v>
      </c>
      <c r="C277" t="s">
        <v>601</v>
      </c>
      <c r="D277" s="1" t="s">
        <v>640</v>
      </c>
      <c r="E277" t="s">
        <v>42</v>
      </c>
      <c r="F277" s="1">
        <v>0.89677609999999996</v>
      </c>
      <c r="G277" s="1">
        <v>0.86646800000000002</v>
      </c>
      <c r="H277" s="1">
        <v>0.54306940000000004</v>
      </c>
      <c r="I277" s="1">
        <v>0.14994540000000001</v>
      </c>
    </row>
    <row r="278" spans="1:9" x14ac:dyDescent="0.35">
      <c r="A278" t="s">
        <v>301</v>
      </c>
      <c r="B278" t="s">
        <v>68</v>
      </c>
      <c r="C278" t="s">
        <v>601</v>
      </c>
      <c r="D278" s="1" t="s">
        <v>640</v>
      </c>
      <c r="E278" t="s">
        <v>42</v>
      </c>
      <c r="F278" s="23">
        <v>0.90851630000000005</v>
      </c>
      <c r="G278" s="23">
        <v>0.8780367</v>
      </c>
      <c r="H278" s="23">
        <v>0.59923800000000005</v>
      </c>
      <c r="I278" s="23">
        <v>0.1801883</v>
      </c>
    </row>
    <row r="279" spans="1:9" x14ac:dyDescent="0.35">
      <c r="A279" t="s">
        <v>306</v>
      </c>
      <c r="B279" t="s">
        <v>68</v>
      </c>
      <c r="C279" t="s">
        <v>601</v>
      </c>
      <c r="D279" s="1" t="s">
        <v>642</v>
      </c>
      <c r="E279" t="s">
        <v>42</v>
      </c>
      <c r="F279" s="1">
        <v>0.96615329999999999</v>
      </c>
      <c r="G279" s="1">
        <v>0.93166510000000002</v>
      </c>
      <c r="H279" s="1">
        <v>0.63586779999999998</v>
      </c>
      <c r="I279" s="1">
        <v>0.1407804</v>
      </c>
    </row>
    <row r="280" spans="1:9" x14ac:dyDescent="0.35">
      <c r="A280" t="s">
        <v>307</v>
      </c>
      <c r="B280" t="s">
        <v>68</v>
      </c>
      <c r="C280" t="s">
        <v>601</v>
      </c>
      <c r="D280" s="1" t="s">
        <v>642</v>
      </c>
      <c r="E280" t="s">
        <v>42</v>
      </c>
      <c r="F280" s="1">
        <v>0.93528089999999997</v>
      </c>
      <c r="G280" s="1">
        <v>0.90312680000000001</v>
      </c>
      <c r="H280" s="1">
        <v>0.59198640000000002</v>
      </c>
      <c r="I280" s="1">
        <v>0.1601003</v>
      </c>
    </row>
    <row r="281" spans="1:9" x14ac:dyDescent="0.35">
      <c r="A281" t="s">
        <v>308</v>
      </c>
      <c r="B281" t="s">
        <v>41</v>
      </c>
      <c r="C281" t="s">
        <v>601</v>
      </c>
      <c r="D281" s="1" t="s">
        <v>640</v>
      </c>
      <c r="E281" t="s">
        <v>42</v>
      </c>
      <c r="F281" s="1">
        <v>0.9234694</v>
      </c>
      <c r="G281" s="1">
        <v>0.89580070000000001</v>
      </c>
      <c r="H281" s="1">
        <v>0.47285450000000001</v>
      </c>
      <c r="I281" s="1">
        <v>6.5476199999999998E-2</v>
      </c>
    </row>
    <row r="282" spans="1:9" x14ac:dyDescent="0.35">
      <c r="A282" t="s">
        <v>330</v>
      </c>
      <c r="B282" t="s">
        <v>41</v>
      </c>
      <c r="C282" t="s">
        <v>644</v>
      </c>
      <c r="D282" s="1" t="s">
        <v>641</v>
      </c>
      <c r="E282" t="s">
        <v>42</v>
      </c>
      <c r="F282" s="1">
        <v>0.8674191</v>
      </c>
      <c r="G282" s="1">
        <v>0.83886380000000005</v>
      </c>
      <c r="H282" s="1">
        <v>0.62513169999999996</v>
      </c>
      <c r="I282" s="1">
        <v>0.19864560000000001</v>
      </c>
    </row>
    <row r="283" spans="1:9" x14ac:dyDescent="0.35">
      <c r="A283" t="s">
        <v>342</v>
      </c>
      <c r="B283" t="s">
        <v>41</v>
      </c>
      <c r="C283" t="s">
        <v>644</v>
      </c>
      <c r="D283" s="1" t="s">
        <v>645</v>
      </c>
      <c r="E283" t="s">
        <v>42</v>
      </c>
      <c r="F283" s="1">
        <v>0.86896439999999997</v>
      </c>
      <c r="G283" s="1">
        <v>0.84562440000000005</v>
      </c>
      <c r="H283" s="1">
        <v>0.65067540000000001</v>
      </c>
      <c r="I283" s="1">
        <v>0.26869530000000003</v>
      </c>
    </row>
    <row r="284" spans="1:9" x14ac:dyDescent="0.35">
      <c r="A284" t="s">
        <v>343</v>
      </c>
      <c r="B284" t="s">
        <v>41</v>
      </c>
      <c r="C284" t="s">
        <v>644</v>
      </c>
      <c r="D284" s="1" t="s">
        <v>648</v>
      </c>
      <c r="E284" t="s">
        <v>42</v>
      </c>
      <c r="F284" s="1">
        <v>0.91799129999999995</v>
      </c>
      <c r="G284" s="1">
        <v>0.87467550000000005</v>
      </c>
      <c r="H284" s="1">
        <v>0.64815400000000001</v>
      </c>
      <c r="I284" s="1">
        <v>0.2474827</v>
      </c>
    </row>
    <row r="285" spans="1:9" x14ac:dyDescent="0.35">
      <c r="A285" t="s">
        <v>350</v>
      </c>
      <c r="B285" t="s">
        <v>41</v>
      </c>
      <c r="C285" t="s">
        <v>644</v>
      </c>
      <c r="D285" s="1" t="s">
        <v>648</v>
      </c>
      <c r="E285" t="s">
        <v>42</v>
      </c>
      <c r="F285" s="1">
        <v>0.8872234</v>
      </c>
      <c r="G285" s="1">
        <v>0.83387710000000004</v>
      </c>
      <c r="H285" s="1">
        <v>0.586368</v>
      </c>
      <c r="I285" s="1">
        <v>0.1237104</v>
      </c>
    </row>
    <row r="286" spans="1:9" x14ac:dyDescent="0.35">
      <c r="A286" t="s">
        <v>355</v>
      </c>
      <c r="B286" t="s">
        <v>41</v>
      </c>
      <c r="C286" t="s">
        <v>644</v>
      </c>
      <c r="D286" s="1" t="s">
        <v>645</v>
      </c>
      <c r="E286" t="s">
        <v>42</v>
      </c>
      <c r="F286" s="1">
        <v>0.86937989999999998</v>
      </c>
      <c r="G286" s="1">
        <v>0.84546719999999997</v>
      </c>
      <c r="H286" s="1">
        <v>0.62419190000000002</v>
      </c>
      <c r="I286" s="1">
        <v>0.2053335</v>
      </c>
    </row>
    <row r="287" spans="1:9" x14ac:dyDescent="0.35">
      <c r="A287" t="s">
        <v>368</v>
      </c>
      <c r="B287" t="s">
        <v>41</v>
      </c>
      <c r="C287" t="s">
        <v>644</v>
      </c>
      <c r="D287" s="1" t="s">
        <v>648</v>
      </c>
      <c r="E287" t="s">
        <v>42</v>
      </c>
      <c r="F287" s="1">
        <v>0.87627429999999995</v>
      </c>
      <c r="G287" s="1">
        <v>0.84643179999999996</v>
      </c>
      <c r="H287" s="1">
        <v>0.61078849999999996</v>
      </c>
      <c r="I287" s="1">
        <v>0.17931349999999999</v>
      </c>
    </row>
    <row r="288" spans="1:9" x14ac:dyDescent="0.35">
      <c r="A288" t="s">
        <v>377</v>
      </c>
      <c r="B288" t="s">
        <v>41</v>
      </c>
      <c r="C288" t="s">
        <v>644</v>
      </c>
      <c r="D288" s="1" t="s">
        <v>649</v>
      </c>
      <c r="E288" t="s">
        <v>42</v>
      </c>
      <c r="F288" s="1">
        <v>0.85597710000000005</v>
      </c>
      <c r="G288" s="1">
        <v>0.82757340000000001</v>
      </c>
      <c r="H288" s="1">
        <v>0.58473869999999994</v>
      </c>
      <c r="I288" s="1">
        <v>0.18224770000000001</v>
      </c>
    </row>
    <row r="289" spans="1:9" x14ac:dyDescent="0.35">
      <c r="A289" t="s">
        <v>379</v>
      </c>
      <c r="B289" t="s">
        <v>41</v>
      </c>
      <c r="D289" s="1"/>
      <c r="E289" t="s">
        <v>42</v>
      </c>
      <c r="F289" s="1"/>
      <c r="G289" s="1"/>
      <c r="H289" s="1"/>
      <c r="I289" s="1"/>
    </row>
    <row r="290" spans="1:9" x14ac:dyDescent="0.35">
      <c r="A290" t="s">
        <v>392</v>
      </c>
      <c r="B290" t="s">
        <v>70</v>
      </c>
      <c r="C290" t="s">
        <v>626</v>
      </c>
      <c r="D290" s="1" t="s">
        <v>627</v>
      </c>
      <c r="E290" t="s">
        <v>42</v>
      </c>
      <c r="F290" s="1">
        <v>0.81688309999999997</v>
      </c>
      <c r="G290" s="1">
        <v>0.78152140000000003</v>
      </c>
      <c r="H290" s="1">
        <v>0.41460859999999999</v>
      </c>
      <c r="I290" s="1">
        <v>0.1062548</v>
      </c>
    </row>
    <row r="291" spans="1:9" x14ac:dyDescent="0.35">
      <c r="A291" t="s">
        <v>513</v>
      </c>
      <c r="B291" t="s">
        <v>41</v>
      </c>
      <c r="C291" t="s">
        <v>519</v>
      </c>
      <c r="D291" s="1" t="s">
        <v>672</v>
      </c>
      <c r="E291" t="s">
        <v>42</v>
      </c>
      <c r="F291" s="1">
        <v>0.72827430000000004</v>
      </c>
      <c r="G291" s="1">
        <v>0.7004051</v>
      </c>
      <c r="H291" s="1">
        <v>0.46454230000000002</v>
      </c>
      <c r="I291" s="1">
        <v>0.1635971</v>
      </c>
    </row>
    <row r="292" spans="1:9" x14ac:dyDescent="0.35">
      <c r="A292" t="s">
        <v>518</v>
      </c>
      <c r="B292" t="s">
        <v>41</v>
      </c>
      <c r="C292" t="s">
        <v>519</v>
      </c>
      <c r="D292" s="1" t="s">
        <v>672</v>
      </c>
      <c r="E292" t="s">
        <v>519</v>
      </c>
      <c r="F292" s="1">
        <v>0.74651350000000005</v>
      </c>
      <c r="G292" s="1">
        <v>0.71859189999999995</v>
      </c>
      <c r="H292" s="1">
        <v>0.4496097</v>
      </c>
      <c r="I292" s="1">
        <v>0.1319475</v>
      </c>
    </row>
    <row r="293" spans="1:9" x14ac:dyDescent="0.35">
      <c r="A293" t="s">
        <v>520</v>
      </c>
      <c r="B293" t="s">
        <v>41</v>
      </c>
      <c r="C293" t="s">
        <v>519</v>
      </c>
      <c r="D293" s="1" t="s">
        <v>672</v>
      </c>
      <c r="E293" t="s">
        <v>519</v>
      </c>
      <c r="F293" s="1">
        <v>0.78458050000000001</v>
      </c>
      <c r="G293" s="1">
        <v>0.75056690000000004</v>
      </c>
      <c r="H293" s="1">
        <v>0.47678009999999998</v>
      </c>
      <c r="I293" s="1">
        <v>0.12952379999999999</v>
      </c>
    </row>
    <row r="294" spans="1:9" x14ac:dyDescent="0.35">
      <c r="A294" t="s">
        <v>521</v>
      </c>
      <c r="B294" t="s">
        <v>41</v>
      </c>
      <c r="C294" t="s">
        <v>519</v>
      </c>
      <c r="D294" s="1" t="s">
        <v>675</v>
      </c>
      <c r="E294" t="s">
        <v>519</v>
      </c>
      <c r="F294" s="1">
        <v>0.73480330000000005</v>
      </c>
      <c r="G294" s="1">
        <v>0.70493669999999997</v>
      </c>
      <c r="H294" s="1">
        <v>0.40416370000000001</v>
      </c>
      <c r="I294" s="1">
        <v>0.11076950000000001</v>
      </c>
    </row>
    <row r="295" spans="1:9" x14ac:dyDescent="0.35">
      <c r="A295" t="s">
        <v>522</v>
      </c>
      <c r="B295" t="s">
        <v>41</v>
      </c>
      <c r="C295" t="s">
        <v>519</v>
      </c>
      <c r="D295" s="1" t="s">
        <v>675</v>
      </c>
      <c r="E295" t="s">
        <v>519</v>
      </c>
      <c r="F295" s="1">
        <v>0.79903539999999995</v>
      </c>
      <c r="G295" s="1">
        <v>0.75214360000000002</v>
      </c>
      <c r="H295" s="1">
        <v>0.4124177</v>
      </c>
      <c r="I295" s="1">
        <v>9.9754999999999996E-2</v>
      </c>
    </row>
    <row r="296" spans="1:9" x14ac:dyDescent="0.35">
      <c r="A296" t="s">
        <v>523</v>
      </c>
      <c r="B296" t="s">
        <v>41</v>
      </c>
      <c r="C296" t="s">
        <v>519</v>
      </c>
      <c r="D296" s="1" t="s">
        <v>674</v>
      </c>
      <c r="E296" t="s">
        <v>519</v>
      </c>
      <c r="F296" s="1">
        <v>0.79400970000000004</v>
      </c>
      <c r="G296" s="1">
        <v>0.76102420000000004</v>
      </c>
      <c r="H296" s="1">
        <v>0.4494686</v>
      </c>
      <c r="I296" s="1">
        <v>0.13201930000000001</v>
      </c>
    </row>
    <row r="297" spans="1:9" x14ac:dyDescent="0.35">
      <c r="A297" t="s">
        <v>524</v>
      </c>
      <c r="B297" t="s">
        <v>41</v>
      </c>
      <c r="C297" t="s">
        <v>519</v>
      </c>
      <c r="D297" s="1" t="s">
        <v>675</v>
      </c>
      <c r="E297" t="s">
        <v>519</v>
      </c>
      <c r="F297" s="1">
        <v>0.79516180000000003</v>
      </c>
      <c r="G297" s="1">
        <v>0.75494810000000001</v>
      </c>
      <c r="H297" s="1">
        <v>0.40161269999999999</v>
      </c>
      <c r="I297" s="1">
        <v>8.4302000000000002E-2</v>
      </c>
    </row>
    <row r="298" spans="1:9" x14ac:dyDescent="0.35">
      <c r="A298" t="s">
        <v>525</v>
      </c>
      <c r="B298" t="s">
        <v>41</v>
      </c>
      <c r="C298" t="s">
        <v>519</v>
      </c>
      <c r="D298" s="1" t="s">
        <v>674</v>
      </c>
      <c r="E298" t="s">
        <v>519</v>
      </c>
      <c r="F298" s="1">
        <v>0.79771820000000004</v>
      </c>
      <c r="G298" s="1">
        <v>0.75908920000000002</v>
      </c>
      <c r="H298" s="1">
        <v>0.49337249999999999</v>
      </c>
      <c r="I298" s="1">
        <v>0.1672032</v>
      </c>
    </row>
    <row r="299" spans="1:9" x14ac:dyDescent="0.35">
      <c r="A299" t="s">
        <v>526</v>
      </c>
      <c r="B299" t="s">
        <v>41</v>
      </c>
      <c r="C299" t="s">
        <v>519</v>
      </c>
      <c r="D299" s="1" t="s">
        <v>676</v>
      </c>
      <c r="E299" t="s">
        <v>519</v>
      </c>
      <c r="F299" s="1">
        <v>0.73674620000000002</v>
      </c>
      <c r="G299" s="1">
        <v>0.70818780000000003</v>
      </c>
      <c r="H299" s="1">
        <v>0.46635270000000001</v>
      </c>
      <c r="I299" s="1">
        <v>0.15023549999999999</v>
      </c>
    </row>
    <row r="300" spans="1:9" x14ac:dyDescent="0.35">
      <c r="A300" t="s">
        <v>527</v>
      </c>
      <c r="B300" t="s">
        <v>41</v>
      </c>
      <c r="C300" t="s">
        <v>519</v>
      </c>
      <c r="D300" s="1" t="s">
        <v>676</v>
      </c>
      <c r="E300" t="s">
        <v>519</v>
      </c>
      <c r="F300" s="1">
        <v>0.72852139999999999</v>
      </c>
      <c r="G300" s="1">
        <v>0.69349190000000005</v>
      </c>
      <c r="H300" s="1">
        <v>0.40910770000000002</v>
      </c>
      <c r="I300" s="1">
        <v>0.1064712</v>
      </c>
    </row>
    <row r="301" spans="1:9" x14ac:dyDescent="0.35">
      <c r="A301" t="s">
        <v>528</v>
      </c>
      <c r="B301" t="s">
        <v>41</v>
      </c>
      <c r="C301" t="s">
        <v>530</v>
      </c>
      <c r="D301" s="1" t="s">
        <v>677</v>
      </c>
      <c r="E301" t="s">
        <v>519</v>
      </c>
      <c r="F301" s="1">
        <v>0.7609783</v>
      </c>
      <c r="G301" s="1">
        <v>0.72286320000000004</v>
      </c>
      <c r="H301" s="1">
        <v>0.42950909999999998</v>
      </c>
      <c r="I301" s="1">
        <v>0.12797269999999999</v>
      </c>
    </row>
    <row r="302" spans="1:9" x14ac:dyDescent="0.35">
      <c r="A302" t="s">
        <v>534</v>
      </c>
      <c r="B302" t="s">
        <v>41</v>
      </c>
      <c r="C302" t="s">
        <v>519</v>
      </c>
      <c r="D302" s="1" t="s">
        <v>672</v>
      </c>
      <c r="E302" t="s">
        <v>519</v>
      </c>
      <c r="F302" s="1">
        <v>0.80350770000000005</v>
      </c>
      <c r="G302" s="1">
        <v>0.77205290000000004</v>
      </c>
      <c r="H302" s="1">
        <v>0.49649219999999999</v>
      </c>
      <c r="I302" s="1">
        <v>0.1658424</v>
      </c>
    </row>
    <row r="303" spans="1:9" x14ac:dyDescent="0.35">
      <c r="A303" t="s">
        <v>535</v>
      </c>
      <c r="B303" t="s">
        <v>41</v>
      </c>
      <c r="C303" t="s">
        <v>519</v>
      </c>
      <c r="D303" s="1" t="s">
        <v>672</v>
      </c>
      <c r="E303" t="s">
        <v>519</v>
      </c>
      <c r="F303" s="1">
        <v>0.83130040000000005</v>
      </c>
      <c r="G303" s="1">
        <v>0.79674140000000004</v>
      </c>
      <c r="H303" s="1">
        <v>0.50191330000000001</v>
      </c>
      <c r="I303" s="1">
        <v>0.1513004</v>
      </c>
    </row>
    <row r="304" spans="1:9" x14ac:dyDescent="0.35">
      <c r="A304" t="s">
        <v>536</v>
      </c>
      <c r="B304" t="s">
        <v>41</v>
      </c>
      <c r="C304" t="s">
        <v>519</v>
      </c>
      <c r="D304" s="1" t="s">
        <v>672</v>
      </c>
      <c r="E304" t="s">
        <v>519</v>
      </c>
      <c r="F304" s="1">
        <v>0.851325</v>
      </c>
      <c r="G304" s="1">
        <v>0.82594140000000005</v>
      </c>
      <c r="H304" s="1">
        <v>0.59748950000000001</v>
      </c>
      <c r="I304" s="1">
        <v>0.17545330000000001</v>
      </c>
    </row>
    <row r="305" spans="1:9" x14ac:dyDescent="0.35">
      <c r="A305" t="s">
        <v>540</v>
      </c>
      <c r="B305" t="s">
        <v>41</v>
      </c>
      <c r="C305" t="s">
        <v>519</v>
      </c>
      <c r="D305" s="1" t="s">
        <v>674</v>
      </c>
      <c r="E305" t="s">
        <v>519</v>
      </c>
      <c r="F305" s="1">
        <v>0.77464789999999994</v>
      </c>
      <c r="G305" s="1">
        <v>0.74715929999999997</v>
      </c>
      <c r="H305" s="1">
        <v>0.50554540000000003</v>
      </c>
      <c r="I305" s="1">
        <v>0.19310060000000001</v>
      </c>
    </row>
    <row r="306" spans="1:9" x14ac:dyDescent="0.35">
      <c r="A306" t="s">
        <v>541</v>
      </c>
      <c r="B306" t="s">
        <v>41</v>
      </c>
      <c r="C306" t="s">
        <v>519</v>
      </c>
      <c r="D306" s="1" t="s">
        <v>672</v>
      </c>
      <c r="E306" t="s">
        <v>519</v>
      </c>
      <c r="F306" s="1">
        <v>0.79000499999999996</v>
      </c>
      <c r="G306" s="1">
        <v>0.76011879999999998</v>
      </c>
      <c r="H306" s="1">
        <v>0.47808020000000001</v>
      </c>
      <c r="I306" s="1">
        <v>0.15487380000000001</v>
      </c>
    </row>
    <row r="307" spans="1:9" x14ac:dyDescent="0.35">
      <c r="A307" t="s">
        <v>542</v>
      </c>
      <c r="B307" t="s">
        <v>41</v>
      </c>
      <c r="C307" t="s">
        <v>519</v>
      </c>
      <c r="D307" s="1" t="s">
        <v>672</v>
      </c>
      <c r="E307" t="s">
        <v>519</v>
      </c>
      <c r="F307" s="1">
        <v>0.78645679999999996</v>
      </c>
      <c r="G307" s="1">
        <v>0.75238229999999995</v>
      </c>
      <c r="H307" s="1">
        <v>0.44397920000000002</v>
      </c>
      <c r="I307" s="1">
        <v>0.11464050000000001</v>
      </c>
    </row>
    <row r="308" spans="1:9" x14ac:dyDescent="0.35">
      <c r="A308" t="s">
        <v>543</v>
      </c>
      <c r="B308" t="s">
        <v>41</v>
      </c>
      <c r="C308" t="s">
        <v>519</v>
      </c>
      <c r="D308" s="1" t="s">
        <v>674</v>
      </c>
      <c r="E308" t="s">
        <v>519</v>
      </c>
      <c r="F308" s="1">
        <v>0.87309199999999998</v>
      </c>
      <c r="G308" s="1">
        <v>0.84248060000000002</v>
      </c>
      <c r="H308" s="1">
        <v>0.53298849999999998</v>
      </c>
      <c r="I308" s="1">
        <v>0.1707398</v>
      </c>
    </row>
    <row r="309" spans="1:9" x14ac:dyDescent="0.35">
      <c r="A309" t="s">
        <v>544</v>
      </c>
      <c r="B309" t="s">
        <v>41</v>
      </c>
      <c r="C309" t="s">
        <v>519</v>
      </c>
      <c r="D309" s="1" t="s">
        <v>674</v>
      </c>
      <c r="E309" t="s">
        <v>519</v>
      </c>
      <c r="F309" s="1">
        <v>0.82347820000000005</v>
      </c>
      <c r="G309" s="1">
        <v>0.78818630000000001</v>
      </c>
      <c r="H309" s="1">
        <v>0.45674090000000001</v>
      </c>
      <c r="I309" s="1">
        <v>0.11658159999999999</v>
      </c>
    </row>
    <row r="310" spans="1:9" x14ac:dyDescent="0.35">
      <c r="A310" t="s">
        <v>545</v>
      </c>
      <c r="B310" t="s">
        <v>41</v>
      </c>
      <c r="C310" t="s">
        <v>519</v>
      </c>
      <c r="D310" s="1" t="s">
        <v>674</v>
      </c>
      <c r="E310" t="s">
        <v>519</v>
      </c>
      <c r="F310" s="1">
        <v>0.84545510000000001</v>
      </c>
      <c r="G310" s="1">
        <v>0.79892479999999999</v>
      </c>
      <c r="H310" s="1">
        <v>0.42427239999999999</v>
      </c>
      <c r="I310" s="1">
        <v>0.1140703</v>
      </c>
    </row>
    <row r="311" spans="1:9" x14ac:dyDescent="0.35">
      <c r="A311" t="s">
        <v>546</v>
      </c>
      <c r="B311" t="s">
        <v>41</v>
      </c>
      <c r="C311" t="s">
        <v>519</v>
      </c>
      <c r="D311" s="1" t="s">
        <v>674</v>
      </c>
      <c r="E311" t="s">
        <v>519</v>
      </c>
      <c r="F311" s="1">
        <v>0.91451590000000005</v>
      </c>
      <c r="G311" s="1">
        <v>0.88322889999999998</v>
      </c>
      <c r="H311" s="1">
        <v>0.59953460000000003</v>
      </c>
      <c r="I311" s="1">
        <v>0.20937890000000001</v>
      </c>
    </row>
    <row r="312" spans="1:9" x14ac:dyDescent="0.35">
      <c r="A312" t="s">
        <v>547</v>
      </c>
      <c r="B312" t="s">
        <v>41</v>
      </c>
      <c r="C312" t="s">
        <v>519</v>
      </c>
      <c r="D312" s="1" t="s">
        <v>674</v>
      </c>
      <c r="E312" t="s">
        <v>519</v>
      </c>
      <c r="F312" s="1">
        <v>0.84988180000000002</v>
      </c>
      <c r="G312" s="1">
        <v>0.82529549999999996</v>
      </c>
      <c r="H312" s="1">
        <v>0.54680850000000003</v>
      </c>
      <c r="I312" s="1">
        <v>0.15862879999999999</v>
      </c>
    </row>
    <row r="313" spans="1:9" x14ac:dyDescent="0.35">
      <c r="A313" t="s">
        <v>549</v>
      </c>
      <c r="B313" t="s">
        <v>41</v>
      </c>
      <c r="C313" t="s">
        <v>519</v>
      </c>
      <c r="D313" s="1" t="s">
        <v>674</v>
      </c>
      <c r="E313" t="s">
        <v>519</v>
      </c>
      <c r="F313" s="1">
        <v>0.80517709999999998</v>
      </c>
      <c r="G313" s="1">
        <v>0.76727769999999995</v>
      </c>
      <c r="H313" s="1">
        <v>0.44104529999999997</v>
      </c>
      <c r="I313" s="1">
        <v>0.1150607</v>
      </c>
    </row>
    <row r="314" spans="1:9" x14ac:dyDescent="0.35">
      <c r="A314" t="s">
        <v>550</v>
      </c>
      <c r="B314" t="s">
        <v>41</v>
      </c>
      <c r="C314" t="s">
        <v>519</v>
      </c>
      <c r="D314" s="1" t="s">
        <v>674</v>
      </c>
      <c r="E314" t="s">
        <v>519</v>
      </c>
      <c r="F314" s="1">
        <v>0.80762100000000003</v>
      </c>
      <c r="G314" s="1">
        <v>0.77590950000000003</v>
      </c>
      <c r="H314" s="1">
        <v>0.43309249999999999</v>
      </c>
      <c r="I314" s="1">
        <v>0.1092641</v>
      </c>
    </row>
    <row r="315" spans="1:9" x14ac:dyDescent="0.35">
      <c r="A315" t="s">
        <v>551</v>
      </c>
      <c r="B315" t="s">
        <v>41</v>
      </c>
      <c r="C315" t="s">
        <v>519</v>
      </c>
      <c r="D315" s="1" t="s">
        <v>674</v>
      </c>
      <c r="E315" t="s">
        <v>519</v>
      </c>
      <c r="F315" s="1">
        <v>0.89222179999999995</v>
      </c>
      <c r="G315" s="1">
        <v>0.86326449999999999</v>
      </c>
      <c r="H315" s="1">
        <v>0.56603040000000004</v>
      </c>
      <c r="I315" s="1">
        <v>0.1871186</v>
      </c>
    </row>
    <row r="316" spans="1:9" x14ac:dyDescent="0.35">
      <c r="A316" t="s">
        <v>552</v>
      </c>
      <c r="B316" t="s">
        <v>41</v>
      </c>
      <c r="C316" t="s">
        <v>519</v>
      </c>
      <c r="D316" s="1" t="s">
        <v>675</v>
      </c>
      <c r="E316" t="s">
        <v>519</v>
      </c>
      <c r="F316" s="1">
        <v>0.83033179999999995</v>
      </c>
      <c r="G316" s="1">
        <v>0.7836921</v>
      </c>
      <c r="H316" s="1">
        <v>0.42307230000000001</v>
      </c>
      <c r="I316" s="1">
        <v>9.8630399999999993E-2</v>
      </c>
    </row>
    <row r="317" spans="1:9" x14ac:dyDescent="0.35">
      <c r="A317" t="s">
        <v>553</v>
      </c>
      <c r="B317" t="s">
        <v>41</v>
      </c>
      <c r="C317" t="s">
        <v>519</v>
      </c>
      <c r="D317" s="1" t="s">
        <v>675</v>
      </c>
      <c r="E317" t="s">
        <v>519</v>
      </c>
      <c r="F317" s="1">
        <v>0.83012629999999998</v>
      </c>
      <c r="G317" s="1">
        <v>0.79975940000000001</v>
      </c>
      <c r="H317" s="1">
        <v>0.43656040000000002</v>
      </c>
      <c r="I317" s="1">
        <v>7.6969300000000004E-2</v>
      </c>
    </row>
    <row r="318" spans="1:9" x14ac:dyDescent="0.35">
      <c r="A318" t="s">
        <v>554</v>
      </c>
      <c r="B318" t="s">
        <v>41</v>
      </c>
      <c r="C318" t="s">
        <v>519</v>
      </c>
      <c r="D318" s="1" t="s">
        <v>675</v>
      </c>
      <c r="E318" t="s">
        <v>519</v>
      </c>
      <c r="F318" s="1">
        <v>0.80895530000000004</v>
      </c>
      <c r="G318" s="1">
        <v>0.77867810000000004</v>
      </c>
      <c r="H318" s="1">
        <v>0.43518119999999999</v>
      </c>
      <c r="I318" s="1">
        <v>7.52665E-2</v>
      </c>
    </row>
    <row r="319" spans="1:9" x14ac:dyDescent="0.35">
      <c r="A319" t="s">
        <v>555</v>
      </c>
      <c r="B319" t="s">
        <v>41</v>
      </c>
      <c r="C319" t="s">
        <v>519</v>
      </c>
      <c r="D319" s="1" t="s">
        <v>674</v>
      </c>
      <c r="E319" t="s">
        <v>519</v>
      </c>
      <c r="F319" s="1">
        <v>0.81007989999999996</v>
      </c>
      <c r="G319" s="1">
        <v>0.78097360000000005</v>
      </c>
      <c r="H319" s="1">
        <v>0.55919980000000002</v>
      </c>
      <c r="I319" s="1">
        <v>0.25929419999999997</v>
      </c>
    </row>
    <row r="320" spans="1:9" x14ac:dyDescent="0.35">
      <c r="A320" t="s">
        <v>556</v>
      </c>
      <c r="B320" t="s">
        <v>41</v>
      </c>
      <c r="C320" t="s">
        <v>519</v>
      </c>
      <c r="D320" s="1" t="s">
        <v>674</v>
      </c>
      <c r="E320" t="s">
        <v>519</v>
      </c>
      <c r="F320" s="1">
        <v>0.82599889999999998</v>
      </c>
      <c r="G320" s="1">
        <v>0.79303999999999997</v>
      </c>
      <c r="H320" s="1">
        <v>0.50580000000000003</v>
      </c>
      <c r="I320" s="1">
        <v>0.1760265</v>
      </c>
    </row>
    <row r="321" spans="1:9" x14ac:dyDescent="0.35">
      <c r="A321" t="s">
        <v>557</v>
      </c>
      <c r="B321" t="s">
        <v>41</v>
      </c>
      <c r="C321" t="s">
        <v>519</v>
      </c>
      <c r="D321" s="1" t="s">
        <v>675</v>
      </c>
      <c r="E321" t="s">
        <v>519</v>
      </c>
      <c r="F321" s="1">
        <v>0.78961879999999995</v>
      </c>
      <c r="G321" s="1">
        <v>0.75101890000000004</v>
      </c>
      <c r="H321" s="1">
        <v>0.45540639999999999</v>
      </c>
      <c r="I321" s="1">
        <v>0.12538959999999999</v>
      </c>
    </row>
    <row r="322" spans="1:9" x14ac:dyDescent="0.35">
      <c r="A322" t="s">
        <v>558</v>
      </c>
      <c r="B322" t="s">
        <v>41</v>
      </c>
      <c r="C322" t="s">
        <v>519</v>
      </c>
      <c r="D322" s="1" t="s">
        <v>676</v>
      </c>
      <c r="E322" t="s">
        <v>519</v>
      </c>
      <c r="F322" s="1">
        <v>0.97913589999999995</v>
      </c>
      <c r="G322" s="1">
        <v>0.94592370000000003</v>
      </c>
      <c r="H322" s="1">
        <v>0.62572380000000005</v>
      </c>
      <c r="I322" s="1">
        <v>0.19739979999999999</v>
      </c>
    </row>
    <row r="323" spans="1:9" x14ac:dyDescent="0.35">
      <c r="A323" t="s">
        <v>559</v>
      </c>
      <c r="B323" t="s">
        <v>41</v>
      </c>
      <c r="C323" t="s">
        <v>519</v>
      </c>
      <c r="D323" s="1" t="s">
        <v>676</v>
      </c>
      <c r="E323" t="s">
        <v>519</v>
      </c>
      <c r="F323" s="1">
        <v>0.84433259999999999</v>
      </c>
      <c r="G323" s="1">
        <v>0.81221160000000003</v>
      </c>
      <c r="H323" s="1">
        <v>0.52542920000000004</v>
      </c>
      <c r="I323" s="1">
        <v>0.170851</v>
      </c>
    </row>
    <row r="324" spans="1:9" x14ac:dyDescent="0.35">
      <c r="A324" t="s">
        <v>560</v>
      </c>
      <c r="B324" t="s">
        <v>41</v>
      </c>
      <c r="C324" t="s">
        <v>519</v>
      </c>
      <c r="D324" s="1" t="s">
        <v>676</v>
      </c>
      <c r="E324" t="s">
        <v>519</v>
      </c>
      <c r="F324" s="1">
        <v>0.76415889999999997</v>
      </c>
      <c r="G324" s="1">
        <v>0.73393909999999996</v>
      </c>
      <c r="H324" s="1">
        <v>0.44690410000000003</v>
      </c>
      <c r="I324" s="1">
        <v>0.1178149</v>
      </c>
    </row>
    <row r="325" spans="1:9" x14ac:dyDescent="0.35">
      <c r="A325" t="s">
        <v>529</v>
      </c>
      <c r="B325" t="s">
        <v>41</v>
      </c>
      <c r="C325" t="s">
        <v>530</v>
      </c>
      <c r="D325" s="1" t="s">
        <v>678</v>
      </c>
      <c r="E325" t="s">
        <v>530</v>
      </c>
      <c r="F325" s="1">
        <v>0.76954440000000002</v>
      </c>
      <c r="G325" s="1">
        <v>0.70747729999999998</v>
      </c>
      <c r="H325" s="1">
        <v>0.4061671</v>
      </c>
      <c r="I325" s="1">
        <v>8.5421399999999995E-2</v>
      </c>
    </row>
    <row r="326" spans="1:9" x14ac:dyDescent="0.35">
      <c r="A326" t="s">
        <v>531</v>
      </c>
      <c r="B326" t="s">
        <v>41</v>
      </c>
      <c r="C326" t="s">
        <v>530</v>
      </c>
      <c r="D326" s="1" t="s">
        <v>679</v>
      </c>
      <c r="E326" t="s">
        <v>530</v>
      </c>
      <c r="F326" s="1">
        <v>0.75189079999999997</v>
      </c>
      <c r="G326" s="1">
        <v>0.72059910000000005</v>
      </c>
      <c r="H326" s="1">
        <v>0.40115679999999998</v>
      </c>
      <c r="I326" s="1">
        <v>0.1005487</v>
      </c>
    </row>
    <row r="327" spans="1:9" x14ac:dyDescent="0.35">
      <c r="A327" t="s">
        <v>532</v>
      </c>
      <c r="B327" t="s">
        <v>41</v>
      </c>
      <c r="C327" t="s">
        <v>530</v>
      </c>
      <c r="D327" s="1" t="s">
        <v>680</v>
      </c>
      <c r="E327" t="s">
        <v>530</v>
      </c>
      <c r="F327" s="1">
        <v>0.83003360000000004</v>
      </c>
      <c r="G327" s="1">
        <v>0.78684730000000003</v>
      </c>
      <c r="H327" s="1">
        <v>0.47470190000000001</v>
      </c>
      <c r="I327" s="1">
        <v>0.134769</v>
      </c>
    </row>
    <row r="328" spans="1:9" x14ac:dyDescent="0.35">
      <c r="A328" t="s">
        <v>533</v>
      </c>
      <c r="B328" t="s">
        <v>41</v>
      </c>
      <c r="D328" s="1"/>
      <c r="E328" t="s">
        <v>530</v>
      </c>
      <c r="F328" s="1">
        <v>1</v>
      </c>
      <c r="G328" s="1">
        <v>1</v>
      </c>
      <c r="H328" s="1">
        <v>0.68627450000000001</v>
      </c>
      <c r="I328" s="1">
        <v>0.41176469999999998</v>
      </c>
    </row>
    <row r="329" spans="1:9" x14ac:dyDescent="0.35">
      <c r="A329" t="s">
        <v>561</v>
      </c>
      <c r="B329" t="s">
        <v>41</v>
      </c>
      <c r="C329" t="s">
        <v>530</v>
      </c>
      <c r="D329" s="1" t="s">
        <v>677</v>
      </c>
      <c r="E329" t="s">
        <v>530</v>
      </c>
      <c r="F329" s="1">
        <v>0.85475060000000003</v>
      </c>
      <c r="G329" s="1">
        <v>0.82704180000000005</v>
      </c>
      <c r="H329" s="1">
        <v>0.54942170000000001</v>
      </c>
      <c r="I329" s="1">
        <v>0.20460510000000001</v>
      </c>
    </row>
    <row r="330" spans="1:9" x14ac:dyDescent="0.35">
      <c r="A330" t="s">
        <v>562</v>
      </c>
      <c r="B330" t="s">
        <v>41</v>
      </c>
      <c r="C330" t="s">
        <v>530</v>
      </c>
      <c r="D330" s="1" t="s">
        <v>677</v>
      </c>
      <c r="E330" t="s">
        <v>530</v>
      </c>
      <c r="F330" s="1">
        <v>1.0018929999999999</v>
      </c>
      <c r="G330" s="1">
        <v>0.9536173</v>
      </c>
      <c r="H330" s="1">
        <v>0.60824880000000003</v>
      </c>
      <c r="I330" s="1">
        <v>0.19607840000000001</v>
      </c>
    </row>
    <row r="331" spans="1:9" x14ac:dyDescent="0.35">
      <c r="A331" t="s">
        <v>563</v>
      </c>
      <c r="B331" t="s">
        <v>41</v>
      </c>
      <c r="C331" t="s">
        <v>530</v>
      </c>
      <c r="D331" s="1" t="s">
        <v>677</v>
      </c>
      <c r="E331" t="s">
        <v>530</v>
      </c>
      <c r="F331" s="1">
        <v>0.84279029999999999</v>
      </c>
      <c r="G331" s="1">
        <v>0.8086989</v>
      </c>
      <c r="H331" s="1">
        <v>0.49830930000000001</v>
      </c>
      <c r="I331" s="1">
        <v>0.17286579999999999</v>
      </c>
    </row>
    <row r="332" spans="1:9" x14ac:dyDescent="0.35">
      <c r="A332" t="s">
        <v>564</v>
      </c>
      <c r="B332" t="s">
        <v>41</v>
      </c>
      <c r="C332" t="s">
        <v>530</v>
      </c>
      <c r="D332" s="1" t="s">
        <v>677</v>
      </c>
      <c r="E332" t="s">
        <v>530</v>
      </c>
      <c r="F332" s="1">
        <v>0.84287369999999995</v>
      </c>
      <c r="G332" s="1">
        <v>0.81260880000000002</v>
      </c>
      <c r="H332" s="1">
        <v>0.50309420000000005</v>
      </c>
      <c r="I332" s="1">
        <v>0.17665829999999999</v>
      </c>
    </row>
    <row r="333" spans="1:9" x14ac:dyDescent="0.35">
      <c r="A333" t="s">
        <v>565</v>
      </c>
      <c r="B333" t="s">
        <v>41</v>
      </c>
      <c r="C333" t="s">
        <v>530</v>
      </c>
      <c r="D333" s="1" t="s">
        <v>677</v>
      </c>
      <c r="E333" t="s">
        <v>530</v>
      </c>
      <c r="F333" s="1">
        <v>0.91392269999999998</v>
      </c>
      <c r="G333" s="1">
        <v>0.88264920000000002</v>
      </c>
      <c r="H333" s="1">
        <v>0.55735979999999996</v>
      </c>
      <c r="I333" s="1">
        <v>0.15975039999999999</v>
      </c>
    </row>
    <row r="334" spans="1:9" x14ac:dyDescent="0.35">
      <c r="A334" t="s">
        <v>566</v>
      </c>
      <c r="B334" t="s">
        <v>41</v>
      </c>
      <c r="C334" t="s">
        <v>530</v>
      </c>
      <c r="D334" s="1" t="s">
        <v>677</v>
      </c>
      <c r="E334" t="s">
        <v>530</v>
      </c>
      <c r="F334" s="1">
        <v>0.77803529999999999</v>
      </c>
      <c r="G334" s="1">
        <v>0.74612230000000002</v>
      </c>
      <c r="H334" s="1">
        <v>0.46247100000000002</v>
      </c>
      <c r="I334" s="1">
        <v>0.14922450000000001</v>
      </c>
    </row>
    <row r="335" spans="1:9" x14ac:dyDescent="0.35">
      <c r="A335" t="s">
        <v>567</v>
      </c>
      <c r="B335" t="s">
        <v>41</v>
      </c>
      <c r="C335" t="s">
        <v>530</v>
      </c>
      <c r="D335" s="1" t="s">
        <v>677</v>
      </c>
      <c r="E335" t="s">
        <v>530</v>
      </c>
      <c r="F335" s="1">
        <v>0.84853369999999995</v>
      </c>
      <c r="G335" s="1">
        <v>0.82712609999999998</v>
      </c>
      <c r="H335" s="1">
        <v>0.55659820000000004</v>
      </c>
      <c r="I335" s="1">
        <v>0.19325510000000001</v>
      </c>
    </row>
    <row r="336" spans="1:9" x14ac:dyDescent="0.35">
      <c r="A336" t="s">
        <v>568</v>
      </c>
      <c r="B336" t="s">
        <v>41</v>
      </c>
      <c r="C336" t="s">
        <v>530</v>
      </c>
      <c r="D336" s="1" t="s">
        <v>677</v>
      </c>
      <c r="E336" t="s">
        <v>530</v>
      </c>
      <c r="F336" s="1">
        <v>0.77173389999999997</v>
      </c>
      <c r="G336" s="1">
        <v>0.75036420000000004</v>
      </c>
      <c r="H336" s="1">
        <v>0.46430300000000002</v>
      </c>
      <c r="I336" s="1">
        <v>0.15638659999999999</v>
      </c>
    </row>
    <row r="337" spans="1:9" x14ac:dyDescent="0.35">
      <c r="A337" t="s">
        <v>569</v>
      </c>
      <c r="B337" t="s">
        <v>41</v>
      </c>
      <c r="C337" t="s">
        <v>530</v>
      </c>
      <c r="D337" s="1" t="s">
        <v>680</v>
      </c>
      <c r="E337" t="s">
        <v>530</v>
      </c>
      <c r="F337" s="1">
        <v>0.81078119999999998</v>
      </c>
      <c r="G337" s="1">
        <v>0.77341249999999995</v>
      </c>
      <c r="H337" s="1">
        <v>0.4720877</v>
      </c>
      <c r="I337" s="1">
        <v>0.1285519</v>
      </c>
    </row>
    <row r="338" spans="1:9" x14ac:dyDescent="0.35">
      <c r="A338" t="s">
        <v>570</v>
      </c>
      <c r="B338" t="s">
        <v>41</v>
      </c>
      <c r="C338" t="s">
        <v>530</v>
      </c>
      <c r="D338" s="1" t="s">
        <v>678</v>
      </c>
      <c r="E338" t="s">
        <v>530</v>
      </c>
      <c r="F338" s="1">
        <v>0.78850100000000001</v>
      </c>
      <c r="G338" s="1">
        <v>0.73827200000000004</v>
      </c>
      <c r="H338" s="1">
        <v>0.45458850000000001</v>
      </c>
      <c r="I338" s="1">
        <v>8.8769500000000001E-2</v>
      </c>
    </row>
    <row r="339" spans="1:9" x14ac:dyDescent="0.35">
      <c r="A339" t="s">
        <v>571</v>
      </c>
      <c r="B339" t="s">
        <v>41</v>
      </c>
      <c r="C339" t="s">
        <v>530</v>
      </c>
      <c r="D339" s="1" t="s">
        <v>679</v>
      </c>
      <c r="E339" t="s">
        <v>530</v>
      </c>
      <c r="F339" s="1">
        <v>0.85694999999999999</v>
      </c>
      <c r="G339" s="1">
        <v>0.82168240000000003</v>
      </c>
      <c r="H339" s="1">
        <v>0.53495280000000001</v>
      </c>
      <c r="I339" s="1">
        <v>0.15042739999999999</v>
      </c>
    </row>
    <row r="340" spans="1:9" x14ac:dyDescent="0.35">
      <c r="A340" t="s">
        <v>572</v>
      </c>
      <c r="B340" t="s">
        <v>41</v>
      </c>
      <c r="C340" t="s">
        <v>530</v>
      </c>
      <c r="D340" s="1" t="s">
        <v>680</v>
      </c>
      <c r="E340" t="s">
        <v>530</v>
      </c>
      <c r="F340" s="1">
        <v>0.90252089999999996</v>
      </c>
      <c r="G340" s="1">
        <v>0.85223459999999995</v>
      </c>
      <c r="H340" s="1">
        <v>0.53656289999999995</v>
      </c>
      <c r="I340" s="1">
        <v>0.1492793</v>
      </c>
    </row>
    <row r="341" spans="1:9" x14ac:dyDescent="0.35">
      <c r="A341" t="s">
        <v>327</v>
      </c>
      <c r="B341" t="s">
        <v>57</v>
      </c>
      <c r="C341" t="s">
        <v>644</v>
      </c>
      <c r="D341" s="1" t="s">
        <v>641</v>
      </c>
      <c r="E341" t="s">
        <v>328</v>
      </c>
      <c r="F341" s="1">
        <v>0.8345861</v>
      </c>
      <c r="G341" s="1">
        <v>0.8009771</v>
      </c>
      <c r="H341" s="1">
        <v>0.50848280000000001</v>
      </c>
      <c r="I341" s="1">
        <v>0.1436701</v>
      </c>
    </row>
    <row r="342" spans="1:9" x14ac:dyDescent="0.35">
      <c r="A342" t="s">
        <v>329</v>
      </c>
      <c r="B342" t="s">
        <v>41</v>
      </c>
      <c r="C342" t="s">
        <v>644</v>
      </c>
      <c r="D342" s="1" t="s">
        <v>641</v>
      </c>
      <c r="E342" t="s">
        <v>328</v>
      </c>
      <c r="F342" s="1">
        <v>0.84904480000000004</v>
      </c>
      <c r="G342" s="1">
        <v>0.80817090000000003</v>
      </c>
      <c r="H342" s="1">
        <v>0.53330069999999996</v>
      </c>
      <c r="I342" s="1">
        <v>0.1441364</v>
      </c>
    </row>
    <row r="343" spans="1:9" x14ac:dyDescent="0.35">
      <c r="A343" t="s">
        <v>332</v>
      </c>
      <c r="B343" t="s">
        <v>68</v>
      </c>
      <c r="C343" t="s">
        <v>644</v>
      </c>
      <c r="D343" s="1" t="s">
        <v>641</v>
      </c>
      <c r="E343" t="s">
        <v>328</v>
      </c>
      <c r="F343" s="1">
        <v>0.85611329999999997</v>
      </c>
      <c r="G343" s="1">
        <v>0.79825190000000001</v>
      </c>
      <c r="H343" s="1">
        <v>0.37088529999999997</v>
      </c>
      <c r="I343" s="1">
        <v>7.9482700000000003E-2</v>
      </c>
    </row>
    <row r="344" spans="1:9" x14ac:dyDescent="0.35">
      <c r="A344" t="s">
        <v>333</v>
      </c>
      <c r="B344" t="s">
        <v>41</v>
      </c>
      <c r="C344" t="s">
        <v>644</v>
      </c>
      <c r="D344" s="1" t="s">
        <v>641</v>
      </c>
      <c r="E344" t="s">
        <v>328</v>
      </c>
      <c r="F344" s="1">
        <v>0.86407339999999999</v>
      </c>
      <c r="G344" s="1">
        <v>0.83105870000000004</v>
      </c>
      <c r="H344" s="1">
        <v>0.57307439999999998</v>
      </c>
      <c r="I344" s="1">
        <v>0.1688308</v>
      </c>
    </row>
    <row r="345" spans="1:9" x14ac:dyDescent="0.35">
      <c r="A345" t="s">
        <v>334</v>
      </c>
      <c r="B345" t="s">
        <v>41</v>
      </c>
      <c r="C345" t="s">
        <v>644</v>
      </c>
      <c r="D345" s="1" t="s">
        <v>641</v>
      </c>
      <c r="E345" t="s">
        <v>328</v>
      </c>
      <c r="F345" s="1">
        <v>0.86564450000000004</v>
      </c>
      <c r="G345" s="1">
        <v>0.83682900000000005</v>
      </c>
      <c r="H345" s="1">
        <v>0.60745249999999995</v>
      </c>
      <c r="I345" s="1">
        <v>0.20158100000000001</v>
      </c>
    </row>
    <row r="346" spans="1:9" x14ac:dyDescent="0.35">
      <c r="A346" t="s">
        <v>335</v>
      </c>
      <c r="B346" t="s">
        <v>41</v>
      </c>
      <c r="C346" t="s">
        <v>644</v>
      </c>
      <c r="D346" s="1" t="s">
        <v>641</v>
      </c>
      <c r="E346" t="s">
        <v>328</v>
      </c>
      <c r="F346" s="1">
        <v>0.85135139999999998</v>
      </c>
      <c r="G346" s="1">
        <v>0.82012739999999995</v>
      </c>
      <c r="H346" s="1">
        <v>0.59140970000000004</v>
      </c>
      <c r="I346" s="1">
        <v>0.17234189999999999</v>
      </c>
    </row>
    <row r="347" spans="1:9" x14ac:dyDescent="0.35">
      <c r="A347" t="s">
        <v>336</v>
      </c>
      <c r="B347" t="s">
        <v>41</v>
      </c>
      <c r="C347" t="s">
        <v>644</v>
      </c>
      <c r="D347" s="1" t="s">
        <v>647</v>
      </c>
      <c r="E347" t="s">
        <v>328</v>
      </c>
      <c r="F347" s="1">
        <v>0.89783520000000006</v>
      </c>
      <c r="G347" s="1">
        <v>0.86773699999999998</v>
      </c>
      <c r="H347" s="1">
        <v>0.6259053</v>
      </c>
      <c r="I347" s="1">
        <v>0.1603493</v>
      </c>
    </row>
    <row r="348" spans="1:9" x14ac:dyDescent="0.35">
      <c r="A348" t="s">
        <v>337</v>
      </c>
      <c r="B348" t="s">
        <v>41</v>
      </c>
      <c r="C348" t="s">
        <v>644</v>
      </c>
      <c r="D348" s="1" t="s">
        <v>645</v>
      </c>
      <c r="E348" t="s">
        <v>328</v>
      </c>
      <c r="F348" s="1">
        <v>0.92346090000000003</v>
      </c>
      <c r="G348" s="1">
        <v>0.8950515</v>
      </c>
      <c r="H348" s="1">
        <v>0.67208979999999996</v>
      </c>
      <c r="I348" s="1">
        <v>0.24212729999999999</v>
      </c>
    </row>
    <row r="349" spans="1:9" x14ac:dyDescent="0.35">
      <c r="A349" t="s">
        <v>340</v>
      </c>
      <c r="B349" t="s">
        <v>41</v>
      </c>
      <c r="C349" t="s">
        <v>644</v>
      </c>
      <c r="D349" s="1" t="s">
        <v>645</v>
      </c>
      <c r="E349" t="s">
        <v>328</v>
      </c>
      <c r="F349" s="1">
        <v>0.88074560000000002</v>
      </c>
      <c r="G349" s="1">
        <v>0.85381079999999998</v>
      </c>
      <c r="H349" s="1">
        <v>0.61839230000000001</v>
      </c>
      <c r="I349" s="1">
        <v>0.1903321</v>
      </c>
    </row>
    <row r="350" spans="1:9" x14ac:dyDescent="0.35">
      <c r="A350" t="s">
        <v>344</v>
      </c>
      <c r="B350" t="s">
        <v>57</v>
      </c>
      <c r="C350" t="s">
        <v>644</v>
      </c>
      <c r="D350" s="1" t="s">
        <v>647</v>
      </c>
      <c r="E350" t="s">
        <v>328</v>
      </c>
      <c r="F350" s="1">
        <v>0.91440829999999995</v>
      </c>
      <c r="G350" s="1">
        <v>0.88012179999999995</v>
      </c>
      <c r="H350" s="1">
        <v>0.5601138</v>
      </c>
      <c r="I350" s="1">
        <v>0.1442831</v>
      </c>
    </row>
    <row r="351" spans="1:9" x14ac:dyDescent="0.35">
      <c r="A351" t="s">
        <v>345</v>
      </c>
      <c r="B351" t="s">
        <v>41</v>
      </c>
      <c r="C351" t="s">
        <v>644</v>
      </c>
      <c r="D351" s="1" t="s">
        <v>647</v>
      </c>
      <c r="E351" t="s">
        <v>328</v>
      </c>
      <c r="F351" s="1">
        <v>1</v>
      </c>
      <c r="G351" s="1">
        <v>0.96647879999999997</v>
      </c>
      <c r="H351" s="1">
        <v>0.69981409999999999</v>
      </c>
      <c r="I351" s="1">
        <v>0.18300920000000001</v>
      </c>
    </row>
    <row r="352" spans="1:9" x14ac:dyDescent="0.35">
      <c r="A352" t="s">
        <v>349</v>
      </c>
      <c r="B352" t="s">
        <v>41</v>
      </c>
      <c r="C352" t="s">
        <v>644</v>
      </c>
      <c r="D352" s="1" t="s">
        <v>647</v>
      </c>
      <c r="E352" t="s">
        <v>328</v>
      </c>
      <c r="F352" s="1">
        <v>0.896621</v>
      </c>
      <c r="G352" s="1">
        <v>0.86361650000000001</v>
      </c>
      <c r="H352" s="1">
        <v>0.61468610000000001</v>
      </c>
      <c r="I352" s="1">
        <v>0.172182</v>
      </c>
    </row>
    <row r="353" spans="1:9" x14ac:dyDescent="0.35">
      <c r="A353" t="s">
        <v>353</v>
      </c>
      <c r="B353" t="s">
        <v>41</v>
      </c>
      <c r="D353" s="1"/>
      <c r="E353" t="s">
        <v>328</v>
      </c>
      <c r="F353" s="1">
        <v>1</v>
      </c>
      <c r="G353" s="1">
        <v>1</v>
      </c>
      <c r="H353" s="1">
        <v>1</v>
      </c>
      <c r="I353" s="1">
        <v>0.36363640000000003</v>
      </c>
    </row>
    <row r="354" spans="1:9" x14ac:dyDescent="0.35">
      <c r="A354" t="s">
        <v>354</v>
      </c>
      <c r="B354" t="s">
        <v>41</v>
      </c>
      <c r="D354" s="1"/>
      <c r="E354" t="s">
        <v>328</v>
      </c>
      <c r="F354" s="1"/>
      <c r="G354" s="1"/>
      <c r="H354" s="1"/>
      <c r="I354" s="1"/>
    </row>
    <row r="355" spans="1:9" x14ac:dyDescent="0.35">
      <c r="A355" t="s">
        <v>357</v>
      </c>
      <c r="B355" t="s">
        <v>41</v>
      </c>
      <c r="C355" t="s">
        <v>644</v>
      </c>
      <c r="D355" s="1" t="s">
        <v>645</v>
      </c>
      <c r="E355" t="s">
        <v>328</v>
      </c>
      <c r="F355" s="1">
        <v>0.86936060000000004</v>
      </c>
      <c r="G355" s="1">
        <v>0.84467479999999995</v>
      </c>
      <c r="H355" s="1">
        <v>0.64448450000000002</v>
      </c>
      <c r="I355" s="1">
        <v>0.2451054</v>
      </c>
    </row>
    <row r="356" spans="1:9" x14ac:dyDescent="0.35">
      <c r="A356" t="s">
        <v>360</v>
      </c>
      <c r="B356" t="s">
        <v>41</v>
      </c>
      <c r="C356" t="s">
        <v>644</v>
      </c>
      <c r="D356" s="1" t="s">
        <v>648</v>
      </c>
      <c r="E356" t="s">
        <v>328</v>
      </c>
      <c r="F356" s="1">
        <v>1</v>
      </c>
      <c r="G356" s="1">
        <v>0.96126440000000002</v>
      </c>
      <c r="H356" s="1">
        <v>0.64994249999999998</v>
      </c>
      <c r="I356" s="1">
        <v>0.15545980000000001</v>
      </c>
    </row>
    <row r="357" spans="1:9" x14ac:dyDescent="0.35">
      <c r="A357" t="s">
        <v>362</v>
      </c>
      <c r="B357" t="s">
        <v>41</v>
      </c>
      <c r="D357" s="1"/>
      <c r="E357" t="s">
        <v>328</v>
      </c>
      <c r="F357" s="1">
        <v>1</v>
      </c>
      <c r="G357" s="1">
        <v>1</v>
      </c>
      <c r="H357" s="1">
        <v>1</v>
      </c>
      <c r="I357" s="1">
        <v>0.79166669999999995</v>
      </c>
    </row>
    <row r="358" spans="1:9" x14ac:dyDescent="0.35">
      <c r="A358" t="s">
        <v>363</v>
      </c>
      <c r="B358" t="s">
        <v>41</v>
      </c>
      <c r="D358" s="1"/>
      <c r="E358" t="s">
        <v>328</v>
      </c>
      <c r="F358" s="1">
        <v>1</v>
      </c>
      <c r="G358" s="1">
        <v>1</v>
      </c>
      <c r="H358" s="1">
        <v>1</v>
      </c>
      <c r="I358" s="1">
        <v>0.46153850000000002</v>
      </c>
    </row>
    <row r="359" spans="1:9" x14ac:dyDescent="0.35">
      <c r="A359" t="s">
        <v>370</v>
      </c>
      <c r="B359" t="s">
        <v>41</v>
      </c>
      <c r="C359" t="s">
        <v>644</v>
      </c>
      <c r="D359" s="1" t="s">
        <v>648</v>
      </c>
      <c r="E359" t="s">
        <v>328</v>
      </c>
      <c r="F359" s="1">
        <v>0.90170879999999998</v>
      </c>
      <c r="G359" s="1">
        <v>0.86335439999999997</v>
      </c>
      <c r="H359" s="1">
        <v>0.59503159999999999</v>
      </c>
      <c r="I359" s="1">
        <v>0.12582280000000001</v>
      </c>
    </row>
    <row r="360" spans="1:9" x14ac:dyDescent="0.35">
      <c r="A360" t="s">
        <v>375</v>
      </c>
      <c r="B360" t="s">
        <v>41</v>
      </c>
      <c r="C360" t="s">
        <v>644</v>
      </c>
      <c r="D360" s="1" t="s">
        <v>649</v>
      </c>
      <c r="E360" t="s">
        <v>328</v>
      </c>
      <c r="F360" s="1">
        <v>0.84162159999999997</v>
      </c>
      <c r="G360" s="1">
        <v>0.81171990000000005</v>
      </c>
      <c r="H360" s="1">
        <v>0.56439810000000001</v>
      </c>
      <c r="I360" s="1">
        <v>0.15385750000000001</v>
      </c>
    </row>
    <row r="361" spans="1:9" x14ac:dyDescent="0.35">
      <c r="A361" t="s">
        <v>376</v>
      </c>
      <c r="B361" t="s">
        <v>41</v>
      </c>
      <c r="C361" t="s">
        <v>644</v>
      </c>
      <c r="D361" s="1" t="s">
        <v>649</v>
      </c>
      <c r="E361" t="s">
        <v>328</v>
      </c>
      <c r="F361" s="1">
        <v>0.87391260000000004</v>
      </c>
      <c r="G361" s="1">
        <v>0.84361569999999997</v>
      </c>
      <c r="H361" s="1">
        <v>0.6174383</v>
      </c>
      <c r="I361" s="1">
        <v>0.16933309999999999</v>
      </c>
    </row>
    <row r="362" spans="1:9" x14ac:dyDescent="0.35">
      <c r="A362" t="s">
        <v>142</v>
      </c>
      <c r="B362" t="s">
        <v>41</v>
      </c>
      <c r="C362" t="s">
        <v>620</v>
      </c>
      <c r="D362" s="1" t="s">
        <v>621</v>
      </c>
      <c r="E362" t="s">
        <v>143</v>
      </c>
      <c r="F362" s="1">
        <v>0.82775739999999998</v>
      </c>
      <c r="G362" s="1">
        <v>0.79966079999999995</v>
      </c>
      <c r="H362" s="1">
        <v>0.47064279999999997</v>
      </c>
      <c r="I362" s="1">
        <v>0.133518</v>
      </c>
    </row>
    <row r="363" spans="1:9" x14ac:dyDescent="0.35">
      <c r="A363" t="s">
        <v>144</v>
      </c>
      <c r="B363" t="s">
        <v>41</v>
      </c>
      <c r="C363" t="s">
        <v>620</v>
      </c>
      <c r="D363" s="1" t="s">
        <v>622</v>
      </c>
      <c r="E363" t="s">
        <v>143</v>
      </c>
      <c r="F363" s="1">
        <v>0.80559610000000004</v>
      </c>
      <c r="G363" s="1">
        <v>0.78501140000000003</v>
      </c>
      <c r="H363" s="1">
        <v>0.53112300000000001</v>
      </c>
      <c r="I363" s="1">
        <v>0.1999746</v>
      </c>
    </row>
    <row r="364" spans="1:9" x14ac:dyDescent="0.35">
      <c r="A364" t="s">
        <v>165</v>
      </c>
      <c r="B364" t="s">
        <v>41</v>
      </c>
      <c r="C364" t="s">
        <v>620</v>
      </c>
      <c r="D364" s="1" t="s">
        <v>622</v>
      </c>
      <c r="E364" t="s">
        <v>143</v>
      </c>
      <c r="F364" s="1">
        <v>0.76025830000000005</v>
      </c>
      <c r="G364" s="1">
        <v>0.73033150000000002</v>
      </c>
      <c r="H364" s="1">
        <v>0.44397639999999999</v>
      </c>
      <c r="I364" s="1">
        <v>0.13962140000000001</v>
      </c>
    </row>
    <row r="365" spans="1:9" x14ac:dyDescent="0.35">
      <c r="A365" t="s">
        <v>166</v>
      </c>
      <c r="B365" t="s">
        <v>41</v>
      </c>
      <c r="C365" t="s">
        <v>620</v>
      </c>
      <c r="D365" s="1" t="s">
        <v>622</v>
      </c>
      <c r="E365" t="s">
        <v>143</v>
      </c>
      <c r="F365" s="1">
        <v>0.82122989999999996</v>
      </c>
      <c r="G365" s="1">
        <v>0.7852576</v>
      </c>
      <c r="H365" s="1">
        <v>0.46478140000000001</v>
      </c>
      <c r="I365" s="1">
        <v>0.1237719</v>
      </c>
    </row>
    <row r="366" spans="1:9" x14ac:dyDescent="0.35">
      <c r="A366" t="s">
        <v>167</v>
      </c>
      <c r="B366" t="s">
        <v>41</v>
      </c>
      <c r="C366" t="s">
        <v>620</v>
      </c>
      <c r="D366" s="1" t="s">
        <v>622</v>
      </c>
      <c r="E366" t="s">
        <v>143</v>
      </c>
      <c r="F366" s="1">
        <v>0.81121180000000004</v>
      </c>
      <c r="G366" s="1">
        <v>0.7784373</v>
      </c>
      <c r="H366" s="1">
        <v>0.45023479999999999</v>
      </c>
      <c r="I366" s="1">
        <v>0.1169123</v>
      </c>
    </row>
    <row r="367" spans="1:9" x14ac:dyDescent="0.35">
      <c r="A367" t="s">
        <v>168</v>
      </c>
      <c r="B367" t="s">
        <v>41</v>
      </c>
      <c r="C367" t="s">
        <v>620</v>
      </c>
      <c r="D367" s="1" t="s">
        <v>622</v>
      </c>
      <c r="E367" t="s">
        <v>143</v>
      </c>
      <c r="F367" s="1">
        <v>0.84357680000000002</v>
      </c>
      <c r="G367" s="1">
        <v>0.81143690000000002</v>
      </c>
      <c r="H367" s="1">
        <v>0.47124569999999999</v>
      </c>
      <c r="I367" s="1">
        <v>0.1130731</v>
      </c>
    </row>
    <row r="368" spans="1:9" x14ac:dyDescent="0.35">
      <c r="A368" t="s">
        <v>169</v>
      </c>
      <c r="B368" t="s">
        <v>41</v>
      </c>
      <c r="C368" t="s">
        <v>620</v>
      </c>
      <c r="D368" s="1" t="s">
        <v>622</v>
      </c>
      <c r="E368" t="s">
        <v>143</v>
      </c>
      <c r="F368" s="1">
        <v>0.84171530000000006</v>
      </c>
      <c r="G368" s="1">
        <v>0.81522519999999998</v>
      </c>
      <c r="H368" s="1">
        <v>0.53766970000000003</v>
      </c>
      <c r="I368" s="1">
        <v>0.173628</v>
      </c>
    </row>
    <row r="369" spans="1:9" x14ac:dyDescent="0.35">
      <c r="A369" t="s">
        <v>170</v>
      </c>
      <c r="B369" t="s">
        <v>41</v>
      </c>
      <c r="C369" t="s">
        <v>620</v>
      </c>
      <c r="D369" s="1" t="s">
        <v>622</v>
      </c>
      <c r="E369" t="s">
        <v>143</v>
      </c>
      <c r="F369" s="1">
        <v>0.80852060000000003</v>
      </c>
      <c r="G369" s="1">
        <v>0.78190099999999996</v>
      </c>
      <c r="H369" s="1">
        <v>0.4795064</v>
      </c>
      <c r="I369" s="1">
        <v>0.14781839999999999</v>
      </c>
    </row>
    <row r="370" spans="1:9" x14ac:dyDescent="0.35">
      <c r="A370" t="s">
        <v>171</v>
      </c>
      <c r="B370" t="s">
        <v>41</v>
      </c>
      <c r="C370" t="s">
        <v>620</v>
      </c>
      <c r="D370" s="1" t="s">
        <v>622</v>
      </c>
      <c r="E370" t="s">
        <v>143</v>
      </c>
      <c r="F370" s="1">
        <v>0.84982069999999998</v>
      </c>
      <c r="G370" s="1">
        <v>0.82605150000000005</v>
      </c>
      <c r="H370" s="1">
        <v>0.56475379999999997</v>
      </c>
      <c r="I370" s="1">
        <v>0.20104340000000001</v>
      </c>
    </row>
    <row r="371" spans="1:9" x14ac:dyDescent="0.35">
      <c r="A371" t="s">
        <v>172</v>
      </c>
      <c r="B371" t="s">
        <v>41</v>
      </c>
      <c r="C371" t="s">
        <v>620</v>
      </c>
      <c r="D371" s="1" t="s">
        <v>622</v>
      </c>
      <c r="E371" t="s">
        <v>143</v>
      </c>
      <c r="F371" s="1">
        <v>0.78603230000000002</v>
      </c>
      <c r="G371" s="1">
        <v>0.75766440000000002</v>
      </c>
      <c r="H371" s="1">
        <v>0.43881189999999998</v>
      </c>
      <c r="I371" s="1">
        <v>0.12116780000000001</v>
      </c>
    </row>
    <row r="372" spans="1:9" x14ac:dyDescent="0.35">
      <c r="A372" t="s">
        <v>173</v>
      </c>
      <c r="B372" t="s">
        <v>41</v>
      </c>
      <c r="C372" t="s">
        <v>620</v>
      </c>
      <c r="D372" s="1" t="s">
        <v>622</v>
      </c>
      <c r="E372" t="s">
        <v>143</v>
      </c>
      <c r="F372" s="1">
        <v>0.81127439999999995</v>
      </c>
      <c r="G372" s="1">
        <v>0.77553179999999999</v>
      </c>
      <c r="H372" s="1">
        <v>0.45898670000000003</v>
      </c>
      <c r="I372" s="1">
        <v>0.13269349999999999</v>
      </c>
    </row>
    <row r="373" spans="1:9" x14ac:dyDescent="0.35">
      <c r="A373" t="s">
        <v>174</v>
      </c>
      <c r="B373" t="s">
        <v>41</v>
      </c>
      <c r="C373" t="s">
        <v>620</v>
      </c>
      <c r="D373" s="1" t="s">
        <v>622</v>
      </c>
      <c r="E373" t="s">
        <v>143</v>
      </c>
      <c r="F373" s="1">
        <v>0.85231789999999996</v>
      </c>
      <c r="G373" s="1">
        <v>0.81985200000000003</v>
      </c>
      <c r="H373" s="1">
        <v>0.49373329999999999</v>
      </c>
      <c r="I373" s="1">
        <v>0.13308500000000001</v>
      </c>
    </row>
    <row r="374" spans="1:9" x14ac:dyDescent="0.35">
      <c r="A374" t="s">
        <v>175</v>
      </c>
      <c r="B374" t="s">
        <v>41</v>
      </c>
      <c r="C374" t="s">
        <v>620</v>
      </c>
      <c r="D374" s="1" t="s">
        <v>622</v>
      </c>
      <c r="E374" t="s">
        <v>143</v>
      </c>
      <c r="F374" s="1">
        <v>0.90757840000000001</v>
      </c>
      <c r="G374" s="1">
        <v>0.87308370000000002</v>
      </c>
      <c r="H374" s="1">
        <v>0.55871079999999995</v>
      </c>
      <c r="I374" s="1">
        <v>0.17421600000000001</v>
      </c>
    </row>
    <row r="375" spans="1:9" x14ac:dyDescent="0.35">
      <c r="A375" t="s">
        <v>176</v>
      </c>
      <c r="B375" t="s">
        <v>41</v>
      </c>
      <c r="C375" t="s">
        <v>620</v>
      </c>
      <c r="D375" s="1" t="s">
        <v>622</v>
      </c>
      <c r="E375" t="s">
        <v>143</v>
      </c>
      <c r="F375" s="1">
        <v>0.80624459999999998</v>
      </c>
      <c r="G375" s="1">
        <v>0.77317380000000002</v>
      </c>
      <c r="H375" s="1">
        <v>0.44236940000000002</v>
      </c>
      <c r="I375" s="1">
        <v>0.1032001</v>
      </c>
    </row>
    <row r="376" spans="1:9" x14ac:dyDescent="0.35">
      <c r="A376" t="s">
        <v>177</v>
      </c>
      <c r="B376" t="s">
        <v>41</v>
      </c>
      <c r="C376" t="s">
        <v>620</v>
      </c>
      <c r="D376" s="1" t="s">
        <v>622</v>
      </c>
      <c r="E376" t="s">
        <v>143</v>
      </c>
      <c r="F376" s="1">
        <v>0.80458669999999999</v>
      </c>
      <c r="G376" s="1">
        <v>0.78356429999999999</v>
      </c>
      <c r="H376" s="1">
        <v>0.49689440000000001</v>
      </c>
      <c r="I376" s="1">
        <v>0.15527949999999999</v>
      </c>
    </row>
    <row r="377" spans="1:9" x14ac:dyDescent="0.35">
      <c r="A377" t="s">
        <v>178</v>
      </c>
      <c r="B377" t="s">
        <v>41</v>
      </c>
      <c r="C377" t="s">
        <v>620</v>
      </c>
      <c r="D377" s="1" t="s">
        <v>622</v>
      </c>
      <c r="E377" t="s">
        <v>143</v>
      </c>
      <c r="F377" s="1">
        <v>0.75913549999999996</v>
      </c>
      <c r="G377" s="1">
        <v>0.7267555</v>
      </c>
      <c r="H377" s="1">
        <v>0.40776659999999998</v>
      </c>
      <c r="I377" s="1">
        <v>0.1122991</v>
      </c>
    </row>
    <row r="378" spans="1:9" x14ac:dyDescent="0.35">
      <c r="A378" t="s">
        <v>179</v>
      </c>
      <c r="B378" t="s">
        <v>41</v>
      </c>
      <c r="C378" t="s">
        <v>620</v>
      </c>
      <c r="D378" s="1" t="s">
        <v>622</v>
      </c>
      <c r="E378" t="s">
        <v>143</v>
      </c>
      <c r="F378" s="1">
        <v>0.8219457</v>
      </c>
      <c r="G378" s="1">
        <v>0.79447000000000001</v>
      </c>
      <c r="H378" s="1">
        <v>0.49720880000000001</v>
      </c>
      <c r="I378" s="1">
        <v>0.15508520000000001</v>
      </c>
    </row>
    <row r="379" spans="1:9" x14ac:dyDescent="0.35">
      <c r="A379" t="s">
        <v>180</v>
      </c>
      <c r="B379" t="s">
        <v>41</v>
      </c>
      <c r="C379" t="s">
        <v>620</v>
      </c>
      <c r="D379" s="1" t="s">
        <v>622</v>
      </c>
      <c r="E379" t="s">
        <v>143</v>
      </c>
      <c r="F379" s="1">
        <v>0.78808290000000003</v>
      </c>
      <c r="G379" s="1">
        <v>0.76321240000000001</v>
      </c>
      <c r="H379" s="1">
        <v>0.47518129999999997</v>
      </c>
      <c r="I379" s="1">
        <v>0.15253890000000001</v>
      </c>
    </row>
    <row r="380" spans="1:9" x14ac:dyDescent="0.35">
      <c r="A380" t="s">
        <v>181</v>
      </c>
      <c r="B380" t="s">
        <v>41</v>
      </c>
      <c r="C380" t="s">
        <v>620</v>
      </c>
      <c r="D380" s="1" t="s">
        <v>623</v>
      </c>
      <c r="E380" t="s">
        <v>143</v>
      </c>
      <c r="F380" s="1">
        <v>0.81642840000000005</v>
      </c>
      <c r="G380" s="1">
        <v>0.79415259999999999</v>
      </c>
      <c r="H380" s="1">
        <v>0.5117661</v>
      </c>
      <c r="I380" s="1">
        <v>0.16051480000000001</v>
      </c>
    </row>
    <row r="381" spans="1:9" x14ac:dyDescent="0.35">
      <c r="A381" t="s">
        <v>252</v>
      </c>
      <c r="B381" t="s">
        <v>41</v>
      </c>
      <c r="C381" t="s">
        <v>620</v>
      </c>
      <c r="D381" s="1" t="s">
        <v>636</v>
      </c>
      <c r="E381" t="s">
        <v>143</v>
      </c>
      <c r="F381" s="1">
        <v>0.87663069999999998</v>
      </c>
      <c r="G381" s="1">
        <v>0.85254070000000004</v>
      </c>
      <c r="H381" s="1">
        <v>0.56927910000000004</v>
      </c>
      <c r="I381" s="1">
        <v>0.16148460000000001</v>
      </c>
    </row>
    <row r="382" spans="1:9" x14ac:dyDescent="0.35">
      <c r="A382" t="s">
        <v>253</v>
      </c>
      <c r="B382" t="s">
        <v>41</v>
      </c>
      <c r="C382" t="s">
        <v>620</v>
      </c>
      <c r="D382" s="1" t="s">
        <v>636</v>
      </c>
      <c r="E382" t="s">
        <v>143</v>
      </c>
      <c r="F382" s="1">
        <v>0.87746219999999997</v>
      </c>
      <c r="G382" s="1">
        <v>0.85364850000000003</v>
      </c>
      <c r="H382" s="1">
        <v>0.56553180000000003</v>
      </c>
      <c r="I382" s="1">
        <v>0.16479489999999999</v>
      </c>
    </row>
    <row r="383" spans="1:9" x14ac:dyDescent="0.35">
      <c r="A383" t="s">
        <v>254</v>
      </c>
      <c r="B383" t="s">
        <v>41</v>
      </c>
      <c r="C383" t="s">
        <v>620</v>
      </c>
      <c r="D383" s="1" t="s">
        <v>636</v>
      </c>
      <c r="E383" t="s">
        <v>143</v>
      </c>
      <c r="F383" s="1">
        <v>0.88777830000000002</v>
      </c>
      <c r="G383" s="1">
        <v>0.86573089999999997</v>
      </c>
      <c r="H383" s="1">
        <v>0.61240539999999999</v>
      </c>
      <c r="I383" s="1">
        <v>0.22657459999999999</v>
      </c>
    </row>
    <row r="384" spans="1:9" x14ac:dyDescent="0.35">
      <c r="A384" t="s">
        <v>255</v>
      </c>
      <c r="B384" t="s">
        <v>41</v>
      </c>
      <c r="C384" t="s">
        <v>620</v>
      </c>
      <c r="D384" s="1" t="s">
        <v>636</v>
      </c>
      <c r="E384" t="s">
        <v>143</v>
      </c>
      <c r="F384" s="1">
        <v>0.87246469999999998</v>
      </c>
      <c r="G384" s="1">
        <v>0.84706269999999995</v>
      </c>
      <c r="H384" s="1">
        <v>0.56166720000000003</v>
      </c>
      <c r="I384" s="1">
        <v>0.18578929999999999</v>
      </c>
    </row>
    <row r="385" spans="1:9" x14ac:dyDescent="0.35">
      <c r="A385" t="s">
        <v>257</v>
      </c>
      <c r="B385" t="s">
        <v>41</v>
      </c>
      <c r="C385" t="s">
        <v>620</v>
      </c>
      <c r="D385" s="1" t="s">
        <v>636</v>
      </c>
      <c r="E385" t="s">
        <v>143</v>
      </c>
      <c r="F385" s="1">
        <v>0.89311059999999998</v>
      </c>
      <c r="G385" s="1">
        <v>0.87131519999999996</v>
      </c>
      <c r="H385" s="1">
        <v>0.63782879999999997</v>
      </c>
      <c r="I385" s="1">
        <v>0.26229639999999999</v>
      </c>
    </row>
    <row r="386" spans="1:9" x14ac:dyDescent="0.35">
      <c r="A386" t="s">
        <v>258</v>
      </c>
      <c r="B386" t="s">
        <v>41</v>
      </c>
      <c r="C386" t="s">
        <v>620</v>
      </c>
      <c r="D386" s="1" t="s">
        <v>636</v>
      </c>
      <c r="E386" t="s">
        <v>143</v>
      </c>
      <c r="F386" s="1">
        <v>0.88412630000000003</v>
      </c>
      <c r="G386" s="1">
        <v>0.85996609999999996</v>
      </c>
      <c r="H386" s="1">
        <v>0.60040269999999996</v>
      </c>
      <c r="I386" s="1">
        <v>0.23778740000000001</v>
      </c>
    </row>
    <row r="387" spans="1:9" x14ac:dyDescent="0.35">
      <c r="A387" t="s">
        <v>259</v>
      </c>
      <c r="B387" t="s">
        <v>41</v>
      </c>
      <c r="C387" t="s">
        <v>620</v>
      </c>
      <c r="D387" s="1" t="s">
        <v>621</v>
      </c>
      <c r="E387" t="s">
        <v>143</v>
      </c>
      <c r="F387" s="1">
        <v>0.80056740000000004</v>
      </c>
      <c r="G387" s="1">
        <v>0.76965490000000003</v>
      </c>
      <c r="H387" s="1">
        <v>0.41943530000000001</v>
      </c>
      <c r="I387" s="1">
        <v>9.8480700000000004E-2</v>
      </c>
    </row>
    <row r="388" spans="1:9" x14ac:dyDescent="0.35">
      <c r="A388" t="s">
        <v>260</v>
      </c>
      <c r="B388" t="s">
        <v>41</v>
      </c>
      <c r="C388" t="s">
        <v>620</v>
      </c>
      <c r="D388" s="1" t="s">
        <v>621</v>
      </c>
      <c r="E388" t="s">
        <v>143</v>
      </c>
      <c r="F388" s="1">
        <v>0.84146900000000002</v>
      </c>
      <c r="G388" s="1">
        <v>0.81540100000000004</v>
      </c>
      <c r="H388" s="1">
        <v>0.50419860000000005</v>
      </c>
      <c r="I388" s="1">
        <v>0.16097629999999999</v>
      </c>
    </row>
    <row r="389" spans="1:9" x14ac:dyDescent="0.35">
      <c r="A389" t="s">
        <v>261</v>
      </c>
      <c r="B389" t="s">
        <v>41</v>
      </c>
      <c r="C389" t="s">
        <v>620</v>
      </c>
      <c r="D389" s="1" t="s">
        <v>621</v>
      </c>
      <c r="E389" t="s">
        <v>143</v>
      </c>
      <c r="F389" s="1">
        <v>0.76910520000000004</v>
      </c>
      <c r="G389" s="1">
        <v>0.73078350000000003</v>
      </c>
      <c r="H389" s="1">
        <v>0.3950883</v>
      </c>
      <c r="I389" s="1">
        <v>8.2653199999999996E-2</v>
      </c>
    </row>
    <row r="390" spans="1:9" x14ac:dyDescent="0.35">
      <c r="A390" t="s">
        <v>262</v>
      </c>
      <c r="B390" t="s">
        <v>41</v>
      </c>
      <c r="C390" t="s">
        <v>620</v>
      </c>
      <c r="D390" s="1" t="s">
        <v>621</v>
      </c>
      <c r="E390" t="s">
        <v>143</v>
      </c>
      <c r="F390" s="1">
        <v>0.79148110000000005</v>
      </c>
      <c r="G390" s="1">
        <v>0.75934539999999995</v>
      </c>
      <c r="H390" s="1">
        <v>0.40242169999999999</v>
      </c>
      <c r="I390" s="1">
        <v>8.1428E-2</v>
      </c>
    </row>
    <row r="391" spans="1:9" x14ac:dyDescent="0.35">
      <c r="A391" t="s">
        <v>263</v>
      </c>
      <c r="B391" t="s">
        <v>41</v>
      </c>
      <c r="C391" t="s">
        <v>620</v>
      </c>
      <c r="D391" s="1" t="s">
        <v>621</v>
      </c>
      <c r="E391" t="s">
        <v>143</v>
      </c>
      <c r="F391" s="1">
        <v>0.80553850000000005</v>
      </c>
      <c r="G391" s="1">
        <v>0.77294980000000002</v>
      </c>
      <c r="H391" s="1">
        <v>0.4562117</v>
      </c>
      <c r="I391" s="1">
        <v>0.1236536</v>
      </c>
    </row>
    <row r="392" spans="1:9" x14ac:dyDescent="0.35">
      <c r="A392" t="s">
        <v>264</v>
      </c>
      <c r="B392" t="s">
        <v>41</v>
      </c>
      <c r="C392" t="s">
        <v>620</v>
      </c>
      <c r="D392" s="1" t="s">
        <v>621</v>
      </c>
      <c r="E392" t="s">
        <v>143</v>
      </c>
      <c r="F392" s="1">
        <v>0.78555209999999998</v>
      </c>
      <c r="G392" s="1">
        <v>0.73536809999999997</v>
      </c>
      <c r="H392" s="1">
        <v>0.38748470000000002</v>
      </c>
      <c r="I392" s="1">
        <v>7.43558E-2</v>
      </c>
    </row>
    <row r="393" spans="1:9" x14ac:dyDescent="0.35">
      <c r="A393" t="s">
        <v>265</v>
      </c>
      <c r="B393" t="s">
        <v>41</v>
      </c>
      <c r="C393" t="s">
        <v>620</v>
      </c>
      <c r="D393" s="1" t="s">
        <v>621</v>
      </c>
      <c r="E393" t="s">
        <v>143</v>
      </c>
      <c r="F393" s="1">
        <v>0.81851549999999995</v>
      </c>
      <c r="G393" s="1">
        <v>0.77095349999999996</v>
      </c>
      <c r="H393" s="1">
        <v>0.46221259999999997</v>
      </c>
      <c r="I393" s="1">
        <v>0.12673209999999999</v>
      </c>
    </row>
    <row r="394" spans="1:9" x14ac:dyDescent="0.35">
      <c r="A394" t="s">
        <v>266</v>
      </c>
      <c r="B394" t="s">
        <v>41</v>
      </c>
      <c r="C394" t="s">
        <v>620</v>
      </c>
      <c r="D394" s="1" t="s">
        <v>621</v>
      </c>
      <c r="E394" t="s">
        <v>143</v>
      </c>
      <c r="F394" s="1">
        <v>0.9428839</v>
      </c>
      <c r="G394" s="1">
        <v>0.8936906</v>
      </c>
      <c r="H394" s="1">
        <v>0.51714210000000005</v>
      </c>
      <c r="I394" s="1">
        <v>0.12143470000000001</v>
      </c>
    </row>
    <row r="395" spans="1:9" x14ac:dyDescent="0.35">
      <c r="A395" t="s">
        <v>267</v>
      </c>
      <c r="B395" t="s">
        <v>41</v>
      </c>
      <c r="C395" t="s">
        <v>620</v>
      </c>
      <c r="D395" s="1" t="s">
        <v>621</v>
      </c>
      <c r="E395" t="s">
        <v>143</v>
      </c>
      <c r="F395" s="1">
        <v>0.96457590000000004</v>
      </c>
      <c r="G395" s="1">
        <v>0.91232329999999995</v>
      </c>
      <c r="H395" s="1">
        <v>0.62159900000000001</v>
      </c>
      <c r="I395" s="1">
        <v>0.2022968</v>
      </c>
    </row>
    <row r="396" spans="1:9" x14ac:dyDescent="0.35">
      <c r="A396" t="s">
        <v>268</v>
      </c>
      <c r="B396" t="s">
        <v>41</v>
      </c>
      <c r="C396" t="s">
        <v>620</v>
      </c>
      <c r="D396" s="1" t="s">
        <v>621</v>
      </c>
      <c r="E396" t="s">
        <v>143</v>
      </c>
      <c r="F396" s="1">
        <v>0.86308580000000001</v>
      </c>
      <c r="G396" s="1">
        <v>0.81146099999999999</v>
      </c>
      <c r="H396" s="1">
        <v>0.47172330000000001</v>
      </c>
      <c r="I396" s="1">
        <v>0.12705710000000001</v>
      </c>
    </row>
    <row r="397" spans="1:9" x14ac:dyDescent="0.35">
      <c r="A397" t="s">
        <v>269</v>
      </c>
      <c r="B397" t="s">
        <v>41</v>
      </c>
      <c r="C397" t="s">
        <v>620</v>
      </c>
      <c r="D397" s="1" t="s">
        <v>621</v>
      </c>
      <c r="E397" t="s">
        <v>143</v>
      </c>
      <c r="F397" s="1">
        <v>1</v>
      </c>
      <c r="G397" s="1">
        <v>0.9703543</v>
      </c>
      <c r="H397" s="1">
        <v>0.64873460000000005</v>
      </c>
      <c r="I397" s="1">
        <v>0.17505419999999999</v>
      </c>
    </row>
    <row r="398" spans="1:9" x14ac:dyDescent="0.35">
      <c r="A398" t="s">
        <v>270</v>
      </c>
      <c r="B398" t="s">
        <v>41</v>
      </c>
      <c r="C398" t="s">
        <v>620</v>
      </c>
      <c r="D398" s="1" t="s">
        <v>621</v>
      </c>
      <c r="E398" t="s">
        <v>143</v>
      </c>
      <c r="F398" s="1">
        <v>0.84626069999999998</v>
      </c>
      <c r="G398" s="1">
        <v>0.81570830000000005</v>
      </c>
      <c r="H398" s="1">
        <v>0.48966150000000003</v>
      </c>
      <c r="I398" s="1">
        <v>0.1448411</v>
      </c>
    </row>
    <row r="399" spans="1:9" x14ac:dyDescent="0.35">
      <c r="A399" t="s">
        <v>271</v>
      </c>
      <c r="B399" t="s">
        <v>41</v>
      </c>
      <c r="C399" t="s">
        <v>620</v>
      </c>
      <c r="D399" s="1" t="s">
        <v>621</v>
      </c>
      <c r="E399" t="s">
        <v>143</v>
      </c>
      <c r="F399" s="1">
        <v>0.83304460000000002</v>
      </c>
      <c r="G399" s="1">
        <v>0.80310899999999996</v>
      </c>
      <c r="H399" s="1">
        <v>0.48248150000000001</v>
      </c>
      <c r="I399" s="1">
        <v>0.14000380000000001</v>
      </c>
    </row>
    <row r="400" spans="1:9" x14ac:dyDescent="0.35">
      <c r="A400" t="s">
        <v>272</v>
      </c>
      <c r="B400" t="s">
        <v>41</v>
      </c>
      <c r="C400" t="s">
        <v>620</v>
      </c>
      <c r="D400" s="1" t="s">
        <v>621</v>
      </c>
      <c r="E400" t="s">
        <v>143</v>
      </c>
      <c r="F400" s="1">
        <v>0.81860409999999995</v>
      </c>
      <c r="G400" s="1">
        <v>0.78792910000000005</v>
      </c>
      <c r="H400" s="1">
        <v>0.43811519999999998</v>
      </c>
      <c r="I400" s="1">
        <v>0.10120560000000001</v>
      </c>
    </row>
    <row r="401" spans="1:9" x14ac:dyDescent="0.35">
      <c r="A401" t="s">
        <v>273</v>
      </c>
      <c r="B401" t="s">
        <v>41</v>
      </c>
      <c r="C401" t="s">
        <v>620</v>
      </c>
      <c r="D401" s="1" t="s">
        <v>621</v>
      </c>
      <c r="E401" t="s">
        <v>143</v>
      </c>
      <c r="F401" s="1">
        <v>0.84205470000000004</v>
      </c>
      <c r="G401" s="1">
        <v>0.81283399999999995</v>
      </c>
      <c r="H401" s="1">
        <v>0.47445120000000002</v>
      </c>
      <c r="I401" s="1">
        <v>0.125918</v>
      </c>
    </row>
    <row r="402" spans="1:9" x14ac:dyDescent="0.35">
      <c r="A402" t="s">
        <v>274</v>
      </c>
      <c r="B402" t="s">
        <v>41</v>
      </c>
      <c r="C402" t="s">
        <v>620</v>
      </c>
      <c r="D402" s="1" t="s">
        <v>621</v>
      </c>
      <c r="E402" t="s">
        <v>143</v>
      </c>
      <c r="F402" s="1">
        <v>0.85910059999999999</v>
      </c>
      <c r="G402" s="1">
        <v>0.82964479999999996</v>
      </c>
      <c r="H402" s="1">
        <v>0.50433170000000005</v>
      </c>
      <c r="I402" s="1">
        <v>0.14534929999999999</v>
      </c>
    </row>
    <row r="403" spans="1:9" x14ac:dyDescent="0.35">
      <c r="A403" t="s">
        <v>275</v>
      </c>
      <c r="B403" t="s">
        <v>41</v>
      </c>
      <c r="C403" t="s">
        <v>620</v>
      </c>
      <c r="D403" s="1" t="s">
        <v>621</v>
      </c>
      <c r="E403" t="s">
        <v>143</v>
      </c>
      <c r="F403" s="1">
        <v>0.88130949999999997</v>
      </c>
      <c r="G403" s="1">
        <v>0.85097590000000001</v>
      </c>
      <c r="H403" s="1">
        <v>0.51228249999999997</v>
      </c>
      <c r="I403" s="1">
        <v>0.1433516</v>
      </c>
    </row>
    <row r="404" spans="1:9" x14ac:dyDescent="0.35">
      <c r="A404" t="s">
        <v>277</v>
      </c>
      <c r="B404" t="s">
        <v>41</v>
      </c>
      <c r="C404" t="s">
        <v>620</v>
      </c>
      <c r="D404" s="1" t="s">
        <v>621</v>
      </c>
      <c r="E404" t="s">
        <v>143</v>
      </c>
      <c r="F404" s="1">
        <v>0.87667600000000001</v>
      </c>
      <c r="G404" s="1">
        <v>0.85075619999999996</v>
      </c>
      <c r="H404" s="1">
        <v>0.58715309999999998</v>
      </c>
      <c r="I404" s="1">
        <v>0.20112250000000001</v>
      </c>
    </row>
    <row r="405" spans="1:9" x14ac:dyDescent="0.35">
      <c r="A405" t="s">
        <v>278</v>
      </c>
      <c r="B405" t="s">
        <v>41</v>
      </c>
      <c r="C405" t="s">
        <v>620</v>
      </c>
      <c r="D405" s="1" t="s">
        <v>621</v>
      </c>
      <c r="E405" t="s">
        <v>143</v>
      </c>
      <c r="F405" s="1">
        <v>0.8837351</v>
      </c>
      <c r="G405" s="1">
        <v>0.8600141</v>
      </c>
      <c r="H405" s="1">
        <v>0.62774070000000004</v>
      </c>
      <c r="I405" s="1">
        <v>0.24515960000000001</v>
      </c>
    </row>
    <row r="406" spans="1:9" x14ac:dyDescent="0.35">
      <c r="A406" t="s">
        <v>279</v>
      </c>
      <c r="B406" t="s">
        <v>41</v>
      </c>
      <c r="C406" t="s">
        <v>615</v>
      </c>
      <c r="D406" s="1" t="s">
        <v>638</v>
      </c>
      <c r="E406" t="s">
        <v>143</v>
      </c>
      <c r="F406" s="1">
        <v>0.57394990000000001</v>
      </c>
      <c r="G406" s="1">
        <v>0.55559480000000006</v>
      </c>
      <c r="H406" s="1">
        <v>0.33180369999999998</v>
      </c>
      <c r="I406" s="1">
        <v>9.2481499999999994E-2</v>
      </c>
    </row>
    <row r="407" spans="1:9" x14ac:dyDescent="0.35">
      <c r="A407" t="s">
        <v>280</v>
      </c>
      <c r="B407" t="s">
        <v>41</v>
      </c>
      <c r="C407" t="s">
        <v>620</v>
      </c>
      <c r="D407" s="1" t="s">
        <v>621</v>
      </c>
      <c r="E407" t="s">
        <v>143</v>
      </c>
      <c r="F407" s="1">
        <v>0.82617839999999998</v>
      </c>
      <c r="G407" s="1">
        <v>0.79896029999999996</v>
      </c>
      <c r="H407" s="1">
        <v>0.50002919999999995</v>
      </c>
      <c r="I407" s="1">
        <v>0.12715380000000001</v>
      </c>
    </row>
    <row r="408" spans="1:9" x14ac:dyDescent="0.35">
      <c r="A408" t="s">
        <v>287</v>
      </c>
      <c r="B408" t="s">
        <v>41</v>
      </c>
      <c r="C408" t="s">
        <v>618</v>
      </c>
      <c r="D408" s="1" t="s">
        <v>637</v>
      </c>
      <c r="E408" t="s">
        <v>143</v>
      </c>
      <c r="F408" s="1">
        <v>0.85137099999999999</v>
      </c>
      <c r="G408" s="1">
        <v>0.81684939999999995</v>
      </c>
      <c r="H408" s="1">
        <v>0.44406960000000001</v>
      </c>
      <c r="I408" s="1">
        <v>8.3052200000000007E-2</v>
      </c>
    </row>
    <row r="409" spans="1:9" x14ac:dyDescent="0.35">
      <c r="A409" t="s">
        <v>395</v>
      </c>
      <c r="B409" t="s">
        <v>41</v>
      </c>
      <c r="C409" t="s">
        <v>620</v>
      </c>
      <c r="D409" s="1" t="s">
        <v>651</v>
      </c>
      <c r="E409" t="s">
        <v>143</v>
      </c>
      <c r="F409" s="1">
        <v>0.73968909999999999</v>
      </c>
      <c r="G409" s="1">
        <v>0.71401440000000005</v>
      </c>
      <c r="H409" s="1">
        <v>0.42981079999999999</v>
      </c>
      <c r="I409" s="1">
        <v>0.1530868</v>
      </c>
    </row>
    <row r="410" spans="1:9" x14ac:dyDescent="0.35">
      <c r="A410" t="s">
        <v>396</v>
      </c>
      <c r="B410" t="s">
        <v>41</v>
      </c>
      <c r="C410" t="s">
        <v>652</v>
      </c>
      <c r="D410" s="1" t="s">
        <v>653</v>
      </c>
      <c r="E410" t="s">
        <v>143</v>
      </c>
      <c r="F410" s="1">
        <v>0.79750100000000002</v>
      </c>
      <c r="G410" s="1">
        <v>0.77542469999999997</v>
      </c>
      <c r="H410" s="1">
        <v>0.5043299</v>
      </c>
      <c r="I410" s="1">
        <v>0.1426539</v>
      </c>
    </row>
    <row r="411" spans="1:9" x14ac:dyDescent="0.35">
      <c r="A411" t="s">
        <v>398</v>
      </c>
      <c r="B411" t="s">
        <v>41</v>
      </c>
      <c r="C411" t="s">
        <v>620</v>
      </c>
      <c r="D411" s="1" t="s">
        <v>656</v>
      </c>
      <c r="E411" t="s">
        <v>143</v>
      </c>
      <c r="F411" s="1">
        <v>0.71990379999999998</v>
      </c>
      <c r="G411" s="1">
        <v>0.69871320000000003</v>
      </c>
      <c r="H411" s="1">
        <v>0.4050511</v>
      </c>
      <c r="I411" s="1">
        <v>0.125917</v>
      </c>
    </row>
    <row r="412" spans="1:9" x14ac:dyDescent="0.35">
      <c r="A412" t="s">
        <v>399</v>
      </c>
      <c r="B412" t="s">
        <v>41</v>
      </c>
      <c r="C412" t="s">
        <v>654</v>
      </c>
      <c r="D412" s="1" t="s">
        <v>655</v>
      </c>
      <c r="E412" t="s">
        <v>143</v>
      </c>
      <c r="F412" s="1">
        <v>0.70898720000000004</v>
      </c>
      <c r="G412" s="1">
        <v>0.68472339999999998</v>
      </c>
      <c r="H412" s="1">
        <v>0.41270790000000002</v>
      </c>
      <c r="I412" s="1">
        <v>0.11531180000000001</v>
      </c>
    </row>
    <row r="413" spans="1:9" x14ac:dyDescent="0.35">
      <c r="A413" t="s">
        <v>401</v>
      </c>
      <c r="B413" t="s">
        <v>41</v>
      </c>
      <c r="C413" t="s">
        <v>654</v>
      </c>
      <c r="D413" s="1" t="s">
        <v>657</v>
      </c>
      <c r="E413" t="s">
        <v>143</v>
      </c>
      <c r="F413" s="1">
        <v>0.63888809999999996</v>
      </c>
      <c r="G413" s="1">
        <v>0.61850550000000004</v>
      </c>
      <c r="H413" s="1">
        <v>0.3539196</v>
      </c>
      <c r="I413" s="1">
        <v>9.61095E-2</v>
      </c>
    </row>
    <row r="414" spans="1:9" x14ac:dyDescent="0.35">
      <c r="A414" t="s">
        <v>402</v>
      </c>
      <c r="B414" t="s">
        <v>41</v>
      </c>
      <c r="C414" t="s">
        <v>654</v>
      </c>
      <c r="D414" s="1" t="s">
        <v>658</v>
      </c>
      <c r="E414" t="s">
        <v>143</v>
      </c>
      <c r="F414" s="1">
        <v>0.69862630000000003</v>
      </c>
      <c r="G414" s="1">
        <v>0.67471590000000004</v>
      </c>
      <c r="H414" s="1">
        <v>0.40869329999999998</v>
      </c>
      <c r="I414" s="1">
        <v>0.1098531</v>
      </c>
    </row>
    <row r="415" spans="1:9" x14ac:dyDescent="0.35">
      <c r="A415" t="s">
        <v>403</v>
      </c>
      <c r="B415" t="s">
        <v>41</v>
      </c>
      <c r="C415" t="s">
        <v>654</v>
      </c>
      <c r="D415" s="1" t="s">
        <v>657</v>
      </c>
      <c r="E415" t="s">
        <v>143</v>
      </c>
      <c r="F415" s="1">
        <v>0.78697879999999998</v>
      </c>
      <c r="G415" s="1">
        <v>0.76414479999999996</v>
      </c>
      <c r="H415" s="1">
        <v>0.46849479999999999</v>
      </c>
      <c r="I415" s="1">
        <v>0.13917189999999999</v>
      </c>
    </row>
    <row r="416" spans="1:9" x14ac:dyDescent="0.35">
      <c r="A416" t="s">
        <v>404</v>
      </c>
      <c r="B416" t="s">
        <v>41</v>
      </c>
      <c r="C416" t="s">
        <v>654</v>
      </c>
      <c r="D416" s="1" t="s">
        <v>658</v>
      </c>
      <c r="E416" t="s">
        <v>143</v>
      </c>
      <c r="F416" s="1">
        <v>0.80207280000000003</v>
      </c>
      <c r="G416" s="1">
        <v>0.77666999999999997</v>
      </c>
      <c r="H416" s="1">
        <v>0.49657820000000003</v>
      </c>
      <c r="I416" s="1">
        <v>0.16692009999999999</v>
      </c>
    </row>
    <row r="417" spans="1:9" x14ac:dyDescent="0.35">
      <c r="A417" t="s">
        <v>405</v>
      </c>
      <c r="B417" t="s">
        <v>41</v>
      </c>
      <c r="C417" t="s">
        <v>659</v>
      </c>
      <c r="D417" s="1" t="s">
        <v>660</v>
      </c>
      <c r="E417" t="s">
        <v>143</v>
      </c>
      <c r="F417" s="1">
        <v>0.78840429999999995</v>
      </c>
      <c r="G417" s="1">
        <v>0.76409680000000002</v>
      </c>
      <c r="H417" s="1">
        <v>0.47987819999999998</v>
      </c>
      <c r="I417" s="1">
        <v>0.15207209999999999</v>
      </c>
    </row>
    <row r="418" spans="1:9" x14ac:dyDescent="0.35">
      <c r="A418" t="s">
        <v>406</v>
      </c>
      <c r="B418" t="s">
        <v>41</v>
      </c>
      <c r="C418" t="s">
        <v>659</v>
      </c>
      <c r="D418" s="1" t="s">
        <v>661</v>
      </c>
      <c r="E418" t="s">
        <v>143</v>
      </c>
      <c r="F418" s="1">
        <v>0.71992149999999999</v>
      </c>
      <c r="G418" s="1">
        <v>0.69518880000000005</v>
      </c>
      <c r="H418" s="1">
        <v>0.41318379999999999</v>
      </c>
      <c r="I418" s="1">
        <v>0.122709</v>
      </c>
    </row>
    <row r="419" spans="1:9" x14ac:dyDescent="0.35">
      <c r="A419" t="s">
        <v>407</v>
      </c>
      <c r="B419" t="s">
        <v>41</v>
      </c>
      <c r="C419" t="s">
        <v>659</v>
      </c>
      <c r="D419" s="1" t="s">
        <v>662</v>
      </c>
      <c r="E419" t="s">
        <v>143</v>
      </c>
      <c r="F419" s="1">
        <v>0.79561349999999997</v>
      </c>
      <c r="G419" s="1">
        <v>0.77188880000000004</v>
      </c>
      <c r="H419" s="1">
        <v>0.44562610000000002</v>
      </c>
      <c r="I419" s="1">
        <v>0.108027</v>
      </c>
    </row>
    <row r="420" spans="1:9" x14ac:dyDescent="0.35">
      <c r="A420" t="s">
        <v>408</v>
      </c>
      <c r="B420" t="s">
        <v>41</v>
      </c>
      <c r="C420" t="s">
        <v>620</v>
      </c>
      <c r="D420" s="1" t="s">
        <v>651</v>
      </c>
      <c r="E420" t="s">
        <v>143</v>
      </c>
      <c r="F420" s="1">
        <v>0.68638869999999996</v>
      </c>
      <c r="G420" s="1">
        <v>0.66323670000000001</v>
      </c>
      <c r="H420" s="1">
        <v>0.3960052</v>
      </c>
      <c r="I420" s="1">
        <v>0.12688199999999999</v>
      </c>
    </row>
    <row r="421" spans="1:9" x14ac:dyDescent="0.35">
      <c r="A421" t="s">
        <v>409</v>
      </c>
      <c r="B421" t="s">
        <v>41</v>
      </c>
      <c r="C421" t="s">
        <v>652</v>
      </c>
      <c r="D421" s="1" t="s">
        <v>663</v>
      </c>
      <c r="E421" t="s">
        <v>143</v>
      </c>
      <c r="F421" s="1">
        <v>0.8974162</v>
      </c>
      <c r="G421" s="1">
        <v>0.87746230000000003</v>
      </c>
      <c r="H421" s="1">
        <v>0.63264260000000005</v>
      </c>
      <c r="I421" s="1">
        <v>0.19493479999999999</v>
      </c>
    </row>
    <row r="422" spans="1:9" x14ac:dyDescent="0.35">
      <c r="A422" t="s">
        <v>410</v>
      </c>
      <c r="B422" t="s">
        <v>41</v>
      </c>
      <c r="C422" t="s">
        <v>652</v>
      </c>
      <c r="D422" s="1" t="s">
        <v>663</v>
      </c>
      <c r="E422" t="s">
        <v>143</v>
      </c>
      <c r="F422" s="1">
        <v>0.83733519999999995</v>
      </c>
      <c r="G422" s="1">
        <v>0.80912609999999996</v>
      </c>
      <c r="H422" s="1">
        <v>0.5157467</v>
      </c>
      <c r="I422" s="1">
        <v>0.1436992</v>
      </c>
    </row>
    <row r="423" spans="1:9" x14ac:dyDescent="0.35">
      <c r="A423" t="s">
        <v>411</v>
      </c>
      <c r="B423" t="s">
        <v>41</v>
      </c>
      <c r="C423" t="s">
        <v>652</v>
      </c>
      <c r="D423" s="1" t="s">
        <v>663</v>
      </c>
      <c r="E423" t="s">
        <v>143</v>
      </c>
      <c r="F423" s="1">
        <v>0.90929530000000003</v>
      </c>
      <c r="G423" s="1">
        <v>0.8804362</v>
      </c>
      <c r="H423" s="1">
        <v>0.60090600000000005</v>
      </c>
      <c r="I423" s="1">
        <v>0.2059396</v>
      </c>
    </row>
    <row r="424" spans="1:9" x14ac:dyDescent="0.35">
      <c r="A424" t="s">
        <v>412</v>
      </c>
      <c r="B424" t="s">
        <v>41</v>
      </c>
      <c r="C424" t="s">
        <v>652</v>
      </c>
      <c r="D424" s="1" t="s">
        <v>663</v>
      </c>
      <c r="E424" t="s">
        <v>143</v>
      </c>
      <c r="F424" s="1">
        <v>0.84640110000000002</v>
      </c>
      <c r="G424" s="1">
        <v>0.81689750000000005</v>
      </c>
      <c r="H424" s="1">
        <v>0.52935330000000003</v>
      </c>
      <c r="I424" s="1">
        <v>0.16888249999999999</v>
      </c>
    </row>
    <row r="425" spans="1:9" x14ac:dyDescent="0.35">
      <c r="A425" t="s">
        <v>413</v>
      </c>
      <c r="B425" t="s">
        <v>41</v>
      </c>
      <c r="C425" t="s">
        <v>652</v>
      </c>
      <c r="D425" s="1" t="s">
        <v>663</v>
      </c>
      <c r="E425" t="s">
        <v>143</v>
      </c>
      <c r="F425" s="1">
        <v>0.87951809999999997</v>
      </c>
      <c r="G425" s="1">
        <v>0.8525817</v>
      </c>
      <c r="H425" s="1">
        <v>0.54363170000000005</v>
      </c>
      <c r="I425" s="1">
        <v>0.1143718</v>
      </c>
    </row>
    <row r="426" spans="1:9" x14ac:dyDescent="0.35">
      <c r="A426" t="s">
        <v>414</v>
      </c>
      <c r="B426" t="s">
        <v>41</v>
      </c>
      <c r="C426" t="s">
        <v>652</v>
      </c>
      <c r="D426" s="1" t="s">
        <v>663</v>
      </c>
      <c r="E426" t="s">
        <v>143</v>
      </c>
      <c r="F426" s="1">
        <v>0.88111070000000002</v>
      </c>
      <c r="G426" s="1">
        <v>0.85105310000000001</v>
      </c>
      <c r="H426" s="1">
        <v>0.54014189999999995</v>
      </c>
      <c r="I426" s="1">
        <v>0.13056599999999999</v>
      </c>
    </row>
    <row r="427" spans="1:9" x14ac:dyDescent="0.35">
      <c r="A427" t="s">
        <v>415</v>
      </c>
      <c r="B427" t="s">
        <v>41</v>
      </c>
      <c r="C427" t="s">
        <v>652</v>
      </c>
      <c r="D427" s="1" t="s">
        <v>664</v>
      </c>
      <c r="E427" t="s">
        <v>143</v>
      </c>
      <c r="F427" s="1">
        <v>0.82161260000000003</v>
      </c>
      <c r="G427" s="1">
        <v>0.79740770000000005</v>
      </c>
      <c r="H427" s="1">
        <v>0.5241789</v>
      </c>
      <c r="I427" s="1">
        <v>0.16709180000000001</v>
      </c>
    </row>
    <row r="428" spans="1:9" x14ac:dyDescent="0.35">
      <c r="A428" t="s">
        <v>416</v>
      </c>
      <c r="B428" t="s">
        <v>41</v>
      </c>
      <c r="C428" t="s">
        <v>652</v>
      </c>
      <c r="D428" s="1" t="s">
        <v>665</v>
      </c>
      <c r="E428" t="s">
        <v>143</v>
      </c>
      <c r="F428" s="1">
        <v>0.77682910000000005</v>
      </c>
      <c r="G428" s="1">
        <v>0.75145260000000003</v>
      </c>
      <c r="H428" s="1">
        <v>0.39452150000000002</v>
      </c>
      <c r="I428" s="1">
        <v>6.3322699999999996E-2</v>
      </c>
    </row>
    <row r="429" spans="1:9" x14ac:dyDescent="0.35">
      <c r="A429" t="s">
        <v>417</v>
      </c>
      <c r="B429" t="s">
        <v>41</v>
      </c>
      <c r="C429" t="s">
        <v>652</v>
      </c>
      <c r="D429" s="1" t="s">
        <v>665</v>
      </c>
      <c r="E429" t="s">
        <v>143</v>
      </c>
      <c r="F429" s="1">
        <v>0.77766000000000002</v>
      </c>
      <c r="G429" s="1">
        <v>0.74745059999999997</v>
      </c>
      <c r="H429" s="1">
        <v>0.41614020000000002</v>
      </c>
      <c r="I429" s="1">
        <v>0.1033977</v>
      </c>
    </row>
    <row r="430" spans="1:9" x14ac:dyDescent="0.35">
      <c r="A430" t="s">
        <v>418</v>
      </c>
      <c r="B430" t="s">
        <v>41</v>
      </c>
      <c r="C430" t="s">
        <v>652</v>
      </c>
      <c r="D430" s="1" t="s">
        <v>665</v>
      </c>
      <c r="E430" t="s">
        <v>143</v>
      </c>
      <c r="F430" s="1">
        <v>0.80602770000000001</v>
      </c>
      <c r="G430" s="1">
        <v>0.77983729999999996</v>
      </c>
      <c r="H430" s="1">
        <v>0.49607630000000003</v>
      </c>
      <c r="I430" s="1">
        <v>0.1450099</v>
      </c>
    </row>
    <row r="431" spans="1:9" x14ac:dyDescent="0.35">
      <c r="A431" t="s">
        <v>419</v>
      </c>
      <c r="B431" t="s">
        <v>41</v>
      </c>
      <c r="C431" t="s">
        <v>652</v>
      </c>
      <c r="D431" s="1" t="s">
        <v>665</v>
      </c>
      <c r="E431" t="s">
        <v>143</v>
      </c>
      <c r="F431" s="1">
        <v>0.8289202</v>
      </c>
      <c r="G431" s="1">
        <v>0.80178870000000002</v>
      </c>
      <c r="H431" s="1">
        <v>0.45299699999999998</v>
      </c>
      <c r="I431" s="1">
        <v>9.0991299999999997E-2</v>
      </c>
    </row>
    <row r="432" spans="1:9" x14ac:dyDescent="0.35">
      <c r="A432" t="s">
        <v>420</v>
      </c>
      <c r="B432" t="s">
        <v>41</v>
      </c>
      <c r="C432" t="s">
        <v>652</v>
      </c>
      <c r="D432" s="1" t="s">
        <v>653</v>
      </c>
      <c r="E432" t="s">
        <v>143</v>
      </c>
      <c r="F432" s="1">
        <v>0.82931109999999997</v>
      </c>
      <c r="G432" s="1">
        <v>0.79758660000000003</v>
      </c>
      <c r="H432" s="1">
        <v>0.47338659999999999</v>
      </c>
      <c r="I432" s="1">
        <v>0.1184298</v>
      </c>
    </row>
    <row r="433" spans="1:9" x14ac:dyDescent="0.35">
      <c r="A433" t="s">
        <v>421</v>
      </c>
      <c r="B433" t="s">
        <v>41</v>
      </c>
      <c r="C433" t="s">
        <v>652</v>
      </c>
      <c r="D433" s="1" t="s">
        <v>653</v>
      </c>
      <c r="E433" t="s">
        <v>143</v>
      </c>
      <c r="F433" s="1">
        <v>0.80673700000000004</v>
      </c>
      <c r="G433" s="1">
        <v>0.7784394</v>
      </c>
      <c r="H433" s="1">
        <v>0.48349779999999998</v>
      </c>
      <c r="I433" s="1">
        <v>0.1355336</v>
      </c>
    </row>
    <row r="434" spans="1:9" x14ac:dyDescent="0.35">
      <c r="A434" t="s">
        <v>422</v>
      </c>
      <c r="B434" t="s">
        <v>41</v>
      </c>
      <c r="C434" t="s">
        <v>652</v>
      </c>
      <c r="D434" s="1" t="s">
        <v>653</v>
      </c>
      <c r="E434" t="s">
        <v>143</v>
      </c>
      <c r="F434" s="1">
        <v>0.84811230000000004</v>
      </c>
      <c r="G434" s="1">
        <v>0.81194339999999998</v>
      </c>
      <c r="H434" s="1">
        <v>0.4428782</v>
      </c>
      <c r="I434" s="1">
        <v>0.1070316</v>
      </c>
    </row>
    <row r="435" spans="1:9" x14ac:dyDescent="0.35">
      <c r="A435" t="s">
        <v>423</v>
      </c>
      <c r="B435" t="s">
        <v>41</v>
      </c>
      <c r="C435" t="s">
        <v>652</v>
      </c>
      <c r="D435" s="1" t="s">
        <v>653</v>
      </c>
      <c r="E435" t="s">
        <v>143</v>
      </c>
      <c r="F435" s="1">
        <v>0.80751220000000001</v>
      </c>
      <c r="G435" s="1">
        <v>0.77572799999999997</v>
      </c>
      <c r="H435" s="1">
        <v>0.41521449999999999</v>
      </c>
      <c r="I435" s="1">
        <v>8.4274299999999996E-2</v>
      </c>
    </row>
    <row r="436" spans="1:9" x14ac:dyDescent="0.35">
      <c r="A436" t="s">
        <v>424</v>
      </c>
      <c r="B436" t="s">
        <v>41</v>
      </c>
      <c r="C436" t="s">
        <v>652</v>
      </c>
      <c r="D436" s="1" t="s">
        <v>653</v>
      </c>
      <c r="E436" t="s">
        <v>143</v>
      </c>
      <c r="F436" s="1">
        <v>0.85004069999999998</v>
      </c>
      <c r="G436" s="1">
        <v>0.81405559999999999</v>
      </c>
      <c r="H436" s="1">
        <v>0.51488940000000005</v>
      </c>
      <c r="I436" s="1">
        <v>0.1491442</v>
      </c>
    </row>
    <row r="437" spans="1:9" x14ac:dyDescent="0.35">
      <c r="A437" t="s">
        <v>425</v>
      </c>
      <c r="B437" t="s">
        <v>41</v>
      </c>
      <c r="C437" t="s">
        <v>652</v>
      </c>
      <c r="D437" s="1" t="s">
        <v>653</v>
      </c>
      <c r="E437" t="s">
        <v>143</v>
      </c>
      <c r="F437" s="1">
        <v>0.85705350000000002</v>
      </c>
      <c r="G437" s="1">
        <v>0.82563019999999998</v>
      </c>
      <c r="H437" s="1">
        <v>0.5468442</v>
      </c>
      <c r="I437" s="1">
        <v>0.1559092</v>
      </c>
    </row>
    <row r="438" spans="1:9" x14ac:dyDescent="0.35">
      <c r="A438" t="s">
        <v>426</v>
      </c>
      <c r="B438" t="s">
        <v>41</v>
      </c>
      <c r="C438" t="s">
        <v>652</v>
      </c>
      <c r="D438" s="1" t="s">
        <v>653</v>
      </c>
      <c r="E438" t="s">
        <v>143</v>
      </c>
      <c r="F438" s="1">
        <v>0.98586620000000003</v>
      </c>
      <c r="G438" s="1">
        <v>0.95091740000000002</v>
      </c>
      <c r="H438" s="1">
        <v>0.62537900000000002</v>
      </c>
      <c r="I438" s="1">
        <v>0.1883127</v>
      </c>
    </row>
    <row r="439" spans="1:9" x14ac:dyDescent="0.35">
      <c r="A439" t="s">
        <v>427</v>
      </c>
      <c r="B439" t="s">
        <v>41</v>
      </c>
      <c r="C439" t="s">
        <v>652</v>
      </c>
      <c r="D439" s="1" t="s">
        <v>653</v>
      </c>
      <c r="E439" t="s">
        <v>143</v>
      </c>
      <c r="F439" s="1">
        <v>0.83429129999999996</v>
      </c>
      <c r="G439" s="1">
        <v>0.8115928</v>
      </c>
      <c r="H439" s="1">
        <v>0.5486605</v>
      </c>
      <c r="I439" s="1">
        <v>0.13450239999999999</v>
      </c>
    </row>
    <row r="440" spans="1:9" x14ac:dyDescent="0.35">
      <c r="A440" t="s">
        <v>428</v>
      </c>
      <c r="B440" t="s">
        <v>41</v>
      </c>
      <c r="C440" t="s">
        <v>652</v>
      </c>
      <c r="D440" s="1" t="s">
        <v>653</v>
      </c>
      <c r="E440" t="s">
        <v>143</v>
      </c>
      <c r="F440" s="1">
        <v>1</v>
      </c>
      <c r="G440" s="1">
        <v>1</v>
      </c>
      <c r="H440" s="1">
        <v>0.77780970000000005</v>
      </c>
      <c r="I440" s="1">
        <v>0.1950192</v>
      </c>
    </row>
    <row r="441" spans="1:9" x14ac:dyDescent="0.35">
      <c r="A441" t="s">
        <v>429</v>
      </c>
      <c r="B441" t="s">
        <v>41</v>
      </c>
      <c r="C441" t="s">
        <v>652</v>
      </c>
      <c r="D441" s="1" t="s">
        <v>653</v>
      </c>
      <c r="E441" t="s">
        <v>143</v>
      </c>
      <c r="F441" s="1">
        <v>0.80828259999999996</v>
      </c>
      <c r="G441" s="1">
        <v>0.77212130000000001</v>
      </c>
      <c r="H441" s="1">
        <v>0.44476490000000002</v>
      </c>
      <c r="I441" s="1">
        <v>0.1206465</v>
      </c>
    </row>
    <row r="442" spans="1:9" x14ac:dyDescent="0.35">
      <c r="A442" t="s">
        <v>430</v>
      </c>
      <c r="B442" t="s">
        <v>41</v>
      </c>
      <c r="C442" t="s">
        <v>652</v>
      </c>
      <c r="D442" s="1" t="s">
        <v>653</v>
      </c>
      <c r="E442" t="s">
        <v>143</v>
      </c>
      <c r="F442" s="1">
        <v>0.8433214</v>
      </c>
      <c r="G442" s="1">
        <v>0.81625460000000005</v>
      </c>
      <c r="H442" s="1">
        <v>0.50523700000000005</v>
      </c>
      <c r="I442" s="1">
        <v>0.1285318</v>
      </c>
    </row>
    <row r="443" spans="1:9" x14ac:dyDescent="0.35">
      <c r="A443" t="s">
        <v>431</v>
      </c>
      <c r="B443" t="s">
        <v>41</v>
      </c>
      <c r="C443" t="s">
        <v>652</v>
      </c>
      <c r="D443" s="1" t="s">
        <v>653</v>
      </c>
      <c r="E443" t="s">
        <v>143</v>
      </c>
      <c r="F443" s="1">
        <v>0.8962464</v>
      </c>
      <c r="G443" s="1">
        <v>0.86402270000000003</v>
      </c>
      <c r="H443" s="1">
        <v>0.4874095</v>
      </c>
      <c r="I443" s="1">
        <v>0.1058388</v>
      </c>
    </row>
    <row r="444" spans="1:9" x14ac:dyDescent="0.35">
      <c r="A444" t="s">
        <v>432</v>
      </c>
      <c r="B444" t="s">
        <v>41</v>
      </c>
      <c r="C444" t="s">
        <v>652</v>
      </c>
      <c r="D444" s="1" t="s">
        <v>653</v>
      </c>
      <c r="E444" t="s">
        <v>143</v>
      </c>
      <c r="F444" s="1">
        <v>0.78484670000000001</v>
      </c>
      <c r="G444" s="1">
        <v>0.74865320000000002</v>
      </c>
      <c r="H444" s="1">
        <v>0.38113429999999998</v>
      </c>
      <c r="I444" s="1">
        <v>5.1915000000000003E-2</v>
      </c>
    </row>
    <row r="445" spans="1:9" x14ac:dyDescent="0.35">
      <c r="A445" t="s">
        <v>433</v>
      </c>
      <c r="B445" t="s">
        <v>41</v>
      </c>
      <c r="C445" t="s">
        <v>652</v>
      </c>
      <c r="D445" s="1" t="s">
        <v>653</v>
      </c>
      <c r="E445" t="s">
        <v>143</v>
      </c>
      <c r="F445" s="1">
        <v>0.91565110000000005</v>
      </c>
      <c r="G445" s="1">
        <v>0.88554929999999998</v>
      </c>
      <c r="H445" s="1">
        <v>0.60467439999999995</v>
      </c>
      <c r="I445" s="1">
        <v>0.17288110000000001</v>
      </c>
    </row>
    <row r="446" spans="1:9" x14ac:dyDescent="0.35">
      <c r="A446" t="s">
        <v>434</v>
      </c>
      <c r="B446" t="s">
        <v>41</v>
      </c>
      <c r="C446" t="s">
        <v>652</v>
      </c>
      <c r="D446" s="1" t="s">
        <v>653</v>
      </c>
      <c r="E446" t="s">
        <v>143</v>
      </c>
      <c r="F446" s="1">
        <v>0.85398209999999997</v>
      </c>
      <c r="G446" s="1">
        <v>0.82517549999999995</v>
      </c>
      <c r="H446" s="1">
        <v>0.52955700000000006</v>
      </c>
      <c r="I446" s="1">
        <v>0.1255386</v>
      </c>
    </row>
    <row r="447" spans="1:9" x14ac:dyDescent="0.35">
      <c r="A447" t="s">
        <v>435</v>
      </c>
      <c r="B447" t="s">
        <v>41</v>
      </c>
      <c r="C447" t="s">
        <v>654</v>
      </c>
      <c r="D447" s="1" t="s">
        <v>655</v>
      </c>
      <c r="E447" t="s">
        <v>143</v>
      </c>
      <c r="F447" s="1">
        <v>0.83276499999999998</v>
      </c>
      <c r="G447" s="1">
        <v>0.80581270000000005</v>
      </c>
      <c r="H447" s="1">
        <v>0.55682739999999997</v>
      </c>
      <c r="I447" s="1">
        <v>0.20482220000000001</v>
      </c>
    </row>
    <row r="448" spans="1:9" x14ac:dyDescent="0.35">
      <c r="A448" t="s">
        <v>436</v>
      </c>
      <c r="B448" t="s">
        <v>41</v>
      </c>
      <c r="C448" t="s">
        <v>652</v>
      </c>
      <c r="D448" s="1" t="s">
        <v>653</v>
      </c>
      <c r="E448" t="s">
        <v>143</v>
      </c>
      <c r="F448" s="1">
        <v>0.81446200000000002</v>
      </c>
      <c r="G448" s="1">
        <v>0.79317079999999995</v>
      </c>
      <c r="H448" s="1">
        <v>0.51994260000000003</v>
      </c>
      <c r="I448" s="1">
        <v>0.16958390000000001</v>
      </c>
    </row>
    <row r="449" spans="1:9" x14ac:dyDescent="0.35">
      <c r="A449" t="s">
        <v>437</v>
      </c>
      <c r="B449" t="s">
        <v>41</v>
      </c>
      <c r="C449" t="s">
        <v>652</v>
      </c>
      <c r="D449" s="1" t="s">
        <v>653</v>
      </c>
      <c r="E449" t="s">
        <v>143</v>
      </c>
      <c r="F449" s="1">
        <v>0.77338050000000003</v>
      </c>
      <c r="G449" s="1">
        <v>0.75131530000000002</v>
      </c>
      <c r="H449" s="1">
        <v>0.48072239999999999</v>
      </c>
      <c r="I449" s="1">
        <v>0.12524540000000001</v>
      </c>
    </row>
    <row r="450" spans="1:9" x14ac:dyDescent="0.35">
      <c r="A450" t="s">
        <v>438</v>
      </c>
      <c r="B450" t="s">
        <v>41</v>
      </c>
      <c r="C450" t="s">
        <v>652</v>
      </c>
      <c r="D450" s="1" t="s">
        <v>665</v>
      </c>
      <c r="E450" t="s">
        <v>143</v>
      </c>
      <c r="F450" s="1">
        <v>0.81409860000000001</v>
      </c>
      <c r="G450" s="1">
        <v>0.78707340000000003</v>
      </c>
      <c r="H450" s="1">
        <v>0.46701140000000002</v>
      </c>
      <c r="I450" s="1">
        <v>9.8759E-2</v>
      </c>
    </row>
    <row r="451" spans="1:9" x14ac:dyDescent="0.35">
      <c r="A451" t="s">
        <v>439</v>
      </c>
      <c r="B451" t="s">
        <v>41</v>
      </c>
      <c r="C451" t="s">
        <v>652</v>
      </c>
      <c r="D451" s="1" t="s">
        <v>665</v>
      </c>
      <c r="E451" t="s">
        <v>143</v>
      </c>
      <c r="F451" s="1">
        <v>0.76230370000000003</v>
      </c>
      <c r="G451" s="1">
        <v>0.72460729999999995</v>
      </c>
      <c r="H451" s="1">
        <v>0.32705060000000002</v>
      </c>
      <c r="I451" s="1">
        <v>3.8394400000000002E-2</v>
      </c>
    </row>
    <row r="452" spans="1:9" x14ac:dyDescent="0.35">
      <c r="A452" t="s">
        <v>440</v>
      </c>
      <c r="B452" t="s">
        <v>41</v>
      </c>
      <c r="C452" t="s">
        <v>652</v>
      </c>
      <c r="D452" s="1" t="s">
        <v>665</v>
      </c>
      <c r="E452" t="s">
        <v>143</v>
      </c>
      <c r="F452" s="1">
        <v>0.85700759999999998</v>
      </c>
      <c r="G452" s="1">
        <v>0.82358509999999996</v>
      </c>
      <c r="H452" s="1">
        <v>0.4674625</v>
      </c>
      <c r="I452" s="1">
        <v>0.11166909999999999</v>
      </c>
    </row>
    <row r="453" spans="1:9" x14ac:dyDescent="0.35">
      <c r="A453" t="s">
        <v>441</v>
      </c>
      <c r="B453" t="s">
        <v>41</v>
      </c>
      <c r="C453" t="s">
        <v>620</v>
      </c>
      <c r="D453" s="1" t="s">
        <v>656</v>
      </c>
      <c r="E453" t="s">
        <v>143</v>
      </c>
      <c r="F453" s="1">
        <v>0.78575919999999999</v>
      </c>
      <c r="G453" s="1">
        <v>0.76237310000000003</v>
      </c>
      <c r="H453" s="1">
        <v>0.47326570000000001</v>
      </c>
      <c r="I453" s="1">
        <v>0.14157159999999999</v>
      </c>
    </row>
    <row r="454" spans="1:9" x14ac:dyDescent="0.35">
      <c r="A454" t="s">
        <v>442</v>
      </c>
      <c r="B454" t="s">
        <v>41</v>
      </c>
      <c r="C454" t="s">
        <v>620</v>
      </c>
      <c r="D454" s="1" t="s">
        <v>656</v>
      </c>
      <c r="E454" t="s">
        <v>143</v>
      </c>
      <c r="F454" s="1">
        <v>0.76722780000000002</v>
      </c>
      <c r="G454" s="1">
        <v>0.7418631</v>
      </c>
      <c r="H454" s="1">
        <v>0.4312009</v>
      </c>
      <c r="I454" s="1">
        <v>0.12188549999999999</v>
      </c>
    </row>
    <row r="455" spans="1:9" x14ac:dyDescent="0.35">
      <c r="A455" t="s">
        <v>443</v>
      </c>
      <c r="B455" t="s">
        <v>41</v>
      </c>
      <c r="C455" t="s">
        <v>620</v>
      </c>
      <c r="D455" s="1" t="s">
        <v>656</v>
      </c>
      <c r="E455" t="s">
        <v>143</v>
      </c>
      <c r="F455" s="1">
        <v>0.80958410000000003</v>
      </c>
      <c r="G455" s="1">
        <v>0.78493619999999997</v>
      </c>
      <c r="H455" s="1">
        <v>0.49331540000000002</v>
      </c>
      <c r="I455" s="1">
        <v>0.1674736</v>
      </c>
    </row>
    <row r="456" spans="1:9" x14ac:dyDescent="0.35">
      <c r="A456" t="s">
        <v>444</v>
      </c>
      <c r="B456" t="s">
        <v>41</v>
      </c>
      <c r="C456" t="s">
        <v>620</v>
      </c>
      <c r="D456" s="1" t="s">
        <v>656</v>
      </c>
      <c r="E456" t="s">
        <v>143</v>
      </c>
      <c r="F456" s="1">
        <v>0.72382760000000002</v>
      </c>
      <c r="G456" s="1">
        <v>0.69085280000000004</v>
      </c>
      <c r="H456" s="1">
        <v>0.35797649999999998</v>
      </c>
      <c r="I456" s="1">
        <v>9.2596499999999998E-2</v>
      </c>
    </row>
    <row r="457" spans="1:9" x14ac:dyDescent="0.35">
      <c r="A457" t="s">
        <v>445</v>
      </c>
      <c r="B457" t="s">
        <v>41</v>
      </c>
      <c r="C457" t="s">
        <v>620</v>
      </c>
      <c r="D457" s="1" t="s">
        <v>656</v>
      </c>
      <c r="E457" t="s">
        <v>143</v>
      </c>
      <c r="F457" s="1">
        <v>0.80170220000000003</v>
      </c>
      <c r="G457" s="1">
        <v>0.76949610000000002</v>
      </c>
      <c r="H457" s="1">
        <v>0.42089490000000002</v>
      </c>
      <c r="I457" s="1">
        <v>0.1147483</v>
      </c>
    </row>
    <row r="458" spans="1:9" x14ac:dyDescent="0.35">
      <c r="A458" t="s">
        <v>446</v>
      </c>
      <c r="B458" t="s">
        <v>41</v>
      </c>
      <c r="C458" t="s">
        <v>620</v>
      </c>
      <c r="D458" s="1" t="s">
        <v>656</v>
      </c>
      <c r="E458" t="s">
        <v>143</v>
      </c>
      <c r="F458" s="1">
        <v>0.78383130000000001</v>
      </c>
      <c r="G458" s="1">
        <v>0.75864089999999995</v>
      </c>
      <c r="H458" s="1">
        <v>0.47686000000000001</v>
      </c>
      <c r="I458" s="1">
        <v>0.1364968</v>
      </c>
    </row>
    <row r="459" spans="1:9" x14ac:dyDescent="0.35">
      <c r="A459" t="s">
        <v>447</v>
      </c>
      <c r="B459" t="s">
        <v>41</v>
      </c>
      <c r="C459" t="s">
        <v>620</v>
      </c>
      <c r="D459" s="1" t="s">
        <v>651</v>
      </c>
      <c r="E459" t="s">
        <v>143</v>
      </c>
      <c r="F459" s="1">
        <v>0.77028160000000001</v>
      </c>
      <c r="G459" s="1">
        <v>0.74475069999999999</v>
      </c>
      <c r="H459" s="1">
        <v>0.44076589999999999</v>
      </c>
      <c r="I459" s="1">
        <v>0.1173348</v>
      </c>
    </row>
    <row r="460" spans="1:9" x14ac:dyDescent="0.35">
      <c r="A460" t="s">
        <v>448</v>
      </c>
      <c r="B460" t="s">
        <v>41</v>
      </c>
      <c r="C460" t="s">
        <v>620</v>
      </c>
      <c r="D460" s="1" t="s">
        <v>651</v>
      </c>
      <c r="E460" t="s">
        <v>143</v>
      </c>
      <c r="F460" s="1">
        <v>0.77445830000000004</v>
      </c>
      <c r="G460" s="1">
        <v>0.74947450000000004</v>
      </c>
      <c r="H460" s="1">
        <v>0.4639392</v>
      </c>
      <c r="I460" s="1">
        <v>0.16999510000000001</v>
      </c>
    </row>
    <row r="461" spans="1:9" x14ac:dyDescent="0.35">
      <c r="A461" t="s">
        <v>449</v>
      </c>
      <c r="B461" t="s">
        <v>41</v>
      </c>
      <c r="C461" t="s">
        <v>654</v>
      </c>
      <c r="D461" s="1" t="s">
        <v>651</v>
      </c>
      <c r="E461" t="s">
        <v>143</v>
      </c>
      <c r="F461" s="1">
        <v>0.73937090000000005</v>
      </c>
      <c r="G461" s="1">
        <v>0.71390710000000002</v>
      </c>
      <c r="H461" s="1">
        <v>0.41571609999999998</v>
      </c>
      <c r="I461" s="1">
        <v>0.1343473</v>
      </c>
    </row>
    <row r="462" spans="1:9" x14ac:dyDescent="0.35">
      <c r="A462" t="s">
        <v>450</v>
      </c>
      <c r="B462" t="s">
        <v>41</v>
      </c>
      <c r="C462" t="s">
        <v>654</v>
      </c>
      <c r="D462" s="1" t="s">
        <v>666</v>
      </c>
      <c r="E462" t="s">
        <v>143</v>
      </c>
      <c r="F462" s="1">
        <v>0.74103430000000003</v>
      </c>
      <c r="G462" s="1">
        <v>0.71734699999999996</v>
      </c>
      <c r="H462" s="1">
        <v>0.4548393</v>
      </c>
      <c r="I462" s="1">
        <v>0.17417869999999999</v>
      </c>
    </row>
    <row r="463" spans="1:9" x14ac:dyDescent="0.35">
      <c r="A463" t="s">
        <v>451</v>
      </c>
      <c r="B463" t="s">
        <v>41</v>
      </c>
      <c r="C463" t="s">
        <v>654</v>
      </c>
      <c r="D463" s="1" t="s">
        <v>655</v>
      </c>
      <c r="E463" t="s">
        <v>143</v>
      </c>
      <c r="F463" s="1">
        <v>0.81455560000000005</v>
      </c>
      <c r="G463" s="1">
        <v>0.7814624</v>
      </c>
      <c r="H463" s="1">
        <v>0.53132650000000003</v>
      </c>
      <c r="I463" s="1">
        <v>0.1792607</v>
      </c>
    </row>
    <row r="464" spans="1:9" x14ac:dyDescent="0.35">
      <c r="A464" t="s">
        <v>452</v>
      </c>
      <c r="B464" t="s">
        <v>41</v>
      </c>
      <c r="C464" t="s">
        <v>654</v>
      </c>
      <c r="D464" s="1" t="s">
        <v>655</v>
      </c>
      <c r="E464" t="s">
        <v>143</v>
      </c>
      <c r="F464" s="1">
        <v>0.79662599999999995</v>
      </c>
      <c r="G464" s="1">
        <v>0.77120429999999995</v>
      </c>
      <c r="H464" s="1">
        <v>0.53819119999999998</v>
      </c>
      <c r="I464" s="1">
        <v>0.2216495</v>
      </c>
    </row>
    <row r="465" spans="1:9" x14ac:dyDescent="0.35">
      <c r="A465" t="s">
        <v>453</v>
      </c>
      <c r="B465" t="s">
        <v>41</v>
      </c>
      <c r="C465" t="s">
        <v>654</v>
      </c>
      <c r="D465" s="1" t="s">
        <v>655</v>
      </c>
      <c r="E465" t="s">
        <v>143</v>
      </c>
      <c r="F465" s="1">
        <v>0.79324600000000001</v>
      </c>
      <c r="G465" s="1">
        <v>0.76912469999999999</v>
      </c>
      <c r="H465" s="1">
        <v>0.49364970000000002</v>
      </c>
      <c r="I465" s="1">
        <v>0.1645171</v>
      </c>
    </row>
    <row r="466" spans="1:9" x14ac:dyDescent="0.35">
      <c r="A466" t="s">
        <v>454</v>
      </c>
      <c r="B466" t="s">
        <v>41</v>
      </c>
      <c r="C466" t="s">
        <v>654</v>
      </c>
      <c r="D466" s="1" t="s">
        <v>666</v>
      </c>
      <c r="E466" t="s">
        <v>143</v>
      </c>
      <c r="F466" s="1">
        <v>0.81081239999999999</v>
      </c>
      <c r="G466" s="1">
        <v>0.78675569999999995</v>
      </c>
      <c r="H466" s="1">
        <v>0.45704790000000001</v>
      </c>
      <c r="I466" s="1">
        <v>0.1436403</v>
      </c>
    </row>
    <row r="467" spans="1:9" x14ac:dyDescent="0.35">
      <c r="A467" t="s">
        <v>455</v>
      </c>
      <c r="B467" t="s">
        <v>41</v>
      </c>
      <c r="C467" t="s">
        <v>654</v>
      </c>
      <c r="D467" s="1" t="s">
        <v>666</v>
      </c>
      <c r="E467" t="s">
        <v>143</v>
      </c>
      <c r="F467" s="1">
        <v>0.76411410000000002</v>
      </c>
      <c r="G467" s="1">
        <v>0.74027560000000003</v>
      </c>
      <c r="H467" s="1">
        <v>0.41220580000000001</v>
      </c>
      <c r="I467" s="1">
        <v>0.1290087</v>
      </c>
    </row>
    <row r="468" spans="1:9" x14ac:dyDescent="0.35">
      <c r="A468" t="s">
        <v>456</v>
      </c>
      <c r="B468" t="s">
        <v>41</v>
      </c>
      <c r="C468" t="s">
        <v>654</v>
      </c>
      <c r="D468" s="1" t="s">
        <v>666</v>
      </c>
      <c r="E468" t="s">
        <v>143</v>
      </c>
      <c r="F468" s="1">
        <v>0.78891020000000001</v>
      </c>
      <c r="G468" s="1">
        <v>0.76996980000000004</v>
      </c>
      <c r="H468" s="1">
        <v>0.43727700000000003</v>
      </c>
      <c r="I468" s="1">
        <v>0.155641</v>
      </c>
    </row>
    <row r="469" spans="1:9" x14ac:dyDescent="0.35">
      <c r="A469" t="s">
        <v>457</v>
      </c>
      <c r="B469" t="s">
        <v>41</v>
      </c>
      <c r="C469" t="s">
        <v>654</v>
      </c>
      <c r="D469" s="1" t="s">
        <v>658</v>
      </c>
      <c r="E469" t="s">
        <v>143</v>
      </c>
      <c r="F469" s="1">
        <v>0.73076629999999998</v>
      </c>
      <c r="G469" s="1">
        <v>0.70507059999999999</v>
      </c>
      <c r="H469" s="1">
        <v>0.44689289999999998</v>
      </c>
      <c r="I469" s="1">
        <v>0.133435</v>
      </c>
    </row>
    <row r="470" spans="1:9" x14ac:dyDescent="0.35">
      <c r="A470" t="s">
        <v>458</v>
      </c>
      <c r="B470" t="s">
        <v>41</v>
      </c>
      <c r="C470" t="s">
        <v>654</v>
      </c>
      <c r="D470" s="1" t="s">
        <v>658</v>
      </c>
      <c r="E470" t="s">
        <v>143</v>
      </c>
      <c r="F470" s="1">
        <v>0.85953740000000001</v>
      </c>
      <c r="G470" s="1">
        <v>0.83307189999999998</v>
      </c>
      <c r="H470" s="1">
        <v>0.5739071</v>
      </c>
      <c r="I470" s="1">
        <v>0.19721620000000001</v>
      </c>
    </row>
    <row r="471" spans="1:9" x14ac:dyDescent="0.35">
      <c r="A471" t="s">
        <v>459</v>
      </c>
      <c r="B471" t="s">
        <v>41</v>
      </c>
      <c r="C471" t="s">
        <v>654</v>
      </c>
      <c r="D471" s="1" t="s">
        <v>658</v>
      </c>
      <c r="E471" t="s">
        <v>143</v>
      </c>
      <c r="F471" s="1">
        <v>0.84570469999999998</v>
      </c>
      <c r="G471" s="1">
        <v>0.81150960000000005</v>
      </c>
      <c r="H471" s="1">
        <v>0.51876560000000005</v>
      </c>
      <c r="I471" s="1">
        <v>0.1555463</v>
      </c>
    </row>
    <row r="472" spans="1:9" x14ac:dyDescent="0.35">
      <c r="A472" t="s">
        <v>460</v>
      </c>
      <c r="B472" t="s">
        <v>41</v>
      </c>
      <c r="C472" t="s">
        <v>654</v>
      </c>
      <c r="D472" s="1" t="s">
        <v>658</v>
      </c>
      <c r="E472" t="s">
        <v>143</v>
      </c>
      <c r="F472" s="1">
        <v>0.8580873</v>
      </c>
      <c r="G472" s="1">
        <v>0.83173249999999999</v>
      </c>
      <c r="H472" s="1">
        <v>0.57020040000000005</v>
      </c>
      <c r="I472" s="1">
        <v>0.20897070000000001</v>
      </c>
    </row>
    <row r="473" spans="1:9" x14ac:dyDescent="0.35">
      <c r="A473" t="s">
        <v>461</v>
      </c>
      <c r="B473" t="s">
        <v>41</v>
      </c>
      <c r="C473" t="s">
        <v>654</v>
      </c>
      <c r="D473" s="1" t="s">
        <v>666</v>
      </c>
      <c r="E473" t="s">
        <v>143</v>
      </c>
      <c r="F473" s="1">
        <v>0.79749230000000004</v>
      </c>
      <c r="G473" s="1">
        <v>0.77400610000000003</v>
      </c>
      <c r="H473" s="1">
        <v>0.44042809999999999</v>
      </c>
      <c r="I473" s="1">
        <v>0.1283792</v>
      </c>
    </row>
    <row r="474" spans="1:9" x14ac:dyDescent="0.35">
      <c r="A474" t="s">
        <v>462</v>
      </c>
      <c r="B474" t="s">
        <v>41</v>
      </c>
      <c r="C474" t="s">
        <v>654</v>
      </c>
      <c r="D474" s="1" t="s">
        <v>657</v>
      </c>
      <c r="E474" t="s">
        <v>143</v>
      </c>
      <c r="F474" s="1">
        <v>0.58838619999999997</v>
      </c>
      <c r="G474" s="1">
        <v>0.56896869999999999</v>
      </c>
      <c r="H474" s="1">
        <v>0.32008310000000001</v>
      </c>
      <c r="I474" s="1">
        <v>9.8919199999999999E-2</v>
      </c>
    </row>
    <row r="475" spans="1:9" x14ac:dyDescent="0.35">
      <c r="A475" t="s">
        <v>463</v>
      </c>
      <c r="B475" t="s">
        <v>41</v>
      </c>
      <c r="C475" t="s">
        <v>654</v>
      </c>
      <c r="D475" s="1" t="s">
        <v>657</v>
      </c>
      <c r="E475" t="s">
        <v>143</v>
      </c>
      <c r="F475" s="1">
        <v>0.85952450000000002</v>
      </c>
      <c r="G475" s="1">
        <v>0.84585949999999999</v>
      </c>
      <c r="H475" s="1">
        <v>0.61218910000000004</v>
      </c>
      <c r="I475" s="1">
        <v>0.25471440000000001</v>
      </c>
    </row>
    <row r="476" spans="1:9" x14ac:dyDescent="0.35">
      <c r="A476" t="s">
        <v>464</v>
      </c>
      <c r="B476" t="s">
        <v>41</v>
      </c>
      <c r="C476" t="s">
        <v>654</v>
      </c>
      <c r="D476" s="1" t="s">
        <v>657</v>
      </c>
      <c r="E476" t="s">
        <v>143</v>
      </c>
      <c r="F476" s="1">
        <v>0.7959851</v>
      </c>
      <c r="G476" s="1">
        <v>0.76937250000000001</v>
      </c>
      <c r="H476" s="1">
        <v>0.45867669999999999</v>
      </c>
      <c r="I476" s="1">
        <v>0.12689349999999999</v>
      </c>
    </row>
    <row r="477" spans="1:9" x14ac:dyDescent="0.35">
      <c r="A477" t="s">
        <v>465</v>
      </c>
      <c r="B477" t="s">
        <v>41</v>
      </c>
      <c r="C477" t="s">
        <v>654</v>
      </c>
      <c r="D477" s="1" t="s">
        <v>657</v>
      </c>
      <c r="E477" t="s">
        <v>143</v>
      </c>
      <c r="F477" s="1">
        <v>0.82670520000000003</v>
      </c>
      <c r="G477" s="1">
        <v>0.80667789999999995</v>
      </c>
      <c r="H477" s="1">
        <v>0.51728189999999996</v>
      </c>
      <c r="I477" s="1">
        <v>0.16659789999999999</v>
      </c>
    </row>
    <row r="478" spans="1:9" x14ac:dyDescent="0.35">
      <c r="A478" t="s">
        <v>466</v>
      </c>
      <c r="B478" t="s">
        <v>41</v>
      </c>
      <c r="C478" t="s">
        <v>654</v>
      </c>
      <c r="D478" s="1" t="s">
        <v>667</v>
      </c>
      <c r="E478" t="s">
        <v>143</v>
      </c>
      <c r="F478" s="1">
        <v>0.96603490000000003</v>
      </c>
      <c r="G478" s="1">
        <v>0.93283899999999997</v>
      </c>
      <c r="H478" s="1">
        <v>0.46981909999999999</v>
      </c>
      <c r="I478" s="1">
        <v>0.10626380000000001</v>
      </c>
    </row>
    <row r="479" spans="1:9" x14ac:dyDescent="0.35">
      <c r="A479" t="s">
        <v>467</v>
      </c>
      <c r="B479" t="s">
        <v>41</v>
      </c>
      <c r="C479" t="s">
        <v>654</v>
      </c>
      <c r="D479" s="1" t="s">
        <v>667</v>
      </c>
      <c r="E479" t="s">
        <v>143</v>
      </c>
      <c r="F479" s="1">
        <v>0.84785529999999998</v>
      </c>
      <c r="G479" s="1">
        <v>0.81358810000000004</v>
      </c>
      <c r="H479" s="1">
        <v>0.45457419999999998</v>
      </c>
      <c r="I479" s="1">
        <v>0.11874800000000001</v>
      </c>
    </row>
    <row r="480" spans="1:9" x14ac:dyDescent="0.35">
      <c r="A480" t="s">
        <v>468</v>
      </c>
      <c r="B480" t="s">
        <v>41</v>
      </c>
      <c r="C480" t="s">
        <v>654</v>
      </c>
      <c r="D480" s="1" t="s">
        <v>667</v>
      </c>
      <c r="E480" t="s">
        <v>143</v>
      </c>
      <c r="F480" s="1">
        <v>0.90236939999999999</v>
      </c>
      <c r="G480" s="1">
        <v>0.87252799999999997</v>
      </c>
      <c r="H480" s="1">
        <v>0.56092050000000004</v>
      </c>
      <c r="I480" s="1">
        <v>0.17600170000000001</v>
      </c>
    </row>
    <row r="481" spans="1:9" x14ac:dyDescent="0.35">
      <c r="A481" t="s">
        <v>469</v>
      </c>
      <c r="B481" t="s">
        <v>41</v>
      </c>
      <c r="C481" t="s">
        <v>654</v>
      </c>
      <c r="D481" s="1" t="s">
        <v>667</v>
      </c>
      <c r="E481" t="s">
        <v>143</v>
      </c>
      <c r="F481" s="1">
        <v>0.87773069999999997</v>
      </c>
      <c r="G481" s="1">
        <v>0.84217169999999997</v>
      </c>
      <c r="H481" s="1">
        <v>0.45923890000000001</v>
      </c>
      <c r="I481" s="1">
        <v>0.11517429999999999</v>
      </c>
    </row>
    <row r="482" spans="1:9" x14ac:dyDescent="0.35">
      <c r="A482" t="s">
        <v>470</v>
      </c>
      <c r="B482" t="s">
        <v>41</v>
      </c>
      <c r="C482" t="s">
        <v>654</v>
      </c>
      <c r="D482" s="1" t="s">
        <v>667</v>
      </c>
      <c r="E482" t="s">
        <v>143</v>
      </c>
      <c r="F482" s="1">
        <v>0.78104819999999997</v>
      </c>
      <c r="G482" s="1">
        <v>0.74670919999999996</v>
      </c>
      <c r="H482" s="1">
        <v>0.40650809999999998</v>
      </c>
      <c r="I482" s="1">
        <v>0.10804510000000001</v>
      </c>
    </row>
    <row r="483" spans="1:9" x14ac:dyDescent="0.35">
      <c r="A483" t="s">
        <v>471</v>
      </c>
      <c r="B483" t="s">
        <v>41</v>
      </c>
      <c r="C483" t="s">
        <v>654</v>
      </c>
      <c r="D483" s="1" t="s">
        <v>667</v>
      </c>
      <c r="E483" t="s">
        <v>143</v>
      </c>
      <c r="F483" s="1">
        <v>1</v>
      </c>
      <c r="G483" s="1">
        <v>1</v>
      </c>
      <c r="H483" s="1">
        <v>0.84191570000000004</v>
      </c>
      <c r="I483" s="1">
        <v>0.28357939999999998</v>
      </c>
    </row>
    <row r="484" spans="1:9" x14ac:dyDescent="0.35">
      <c r="A484" t="s">
        <v>472</v>
      </c>
      <c r="B484" t="s">
        <v>41</v>
      </c>
      <c r="C484" t="s">
        <v>654</v>
      </c>
      <c r="D484" s="1" t="s">
        <v>667</v>
      </c>
      <c r="E484" t="s">
        <v>143</v>
      </c>
      <c r="F484" s="1">
        <v>0.91123659999999995</v>
      </c>
      <c r="G484" s="1">
        <v>0.87069609999999997</v>
      </c>
      <c r="H484" s="1">
        <v>0.52119579999999999</v>
      </c>
      <c r="I484" s="1">
        <v>0.14966679999999999</v>
      </c>
    </row>
    <row r="485" spans="1:9" x14ac:dyDescent="0.35">
      <c r="A485" t="s">
        <v>473</v>
      </c>
      <c r="B485" t="s">
        <v>41</v>
      </c>
      <c r="C485" t="s">
        <v>654</v>
      </c>
      <c r="D485" s="1" t="s">
        <v>667</v>
      </c>
      <c r="E485" t="s">
        <v>143</v>
      </c>
      <c r="F485" s="1">
        <v>0.88821019999999995</v>
      </c>
      <c r="G485" s="1">
        <v>0.8623923</v>
      </c>
      <c r="H485" s="1">
        <v>0.56287759999999998</v>
      </c>
      <c r="I485" s="1">
        <v>0.2006339</v>
      </c>
    </row>
    <row r="486" spans="1:9" x14ac:dyDescent="0.35">
      <c r="A486" t="s">
        <v>474</v>
      </c>
      <c r="B486" t="s">
        <v>41</v>
      </c>
      <c r="C486" t="s">
        <v>654</v>
      </c>
      <c r="D486" s="1" t="s">
        <v>667</v>
      </c>
      <c r="E486" t="s">
        <v>143</v>
      </c>
      <c r="F486" s="1">
        <v>0.79982500000000001</v>
      </c>
      <c r="G486" s="1">
        <v>0.76857390000000003</v>
      </c>
      <c r="H486" s="1">
        <v>0.40300960000000002</v>
      </c>
      <c r="I486" s="1">
        <v>0.1092563</v>
      </c>
    </row>
    <row r="487" spans="1:9" x14ac:dyDescent="0.35">
      <c r="A487" t="s">
        <v>475</v>
      </c>
      <c r="B487" t="s">
        <v>41</v>
      </c>
      <c r="C487" t="s">
        <v>654</v>
      </c>
      <c r="D487" s="1" t="s">
        <v>667</v>
      </c>
      <c r="E487" t="s">
        <v>143</v>
      </c>
      <c r="F487" s="1">
        <v>0.89515319999999998</v>
      </c>
      <c r="G487" s="1">
        <v>0.85794579999999998</v>
      </c>
      <c r="H487" s="1">
        <v>0.53310749999999996</v>
      </c>
      <c r="I487" s="1">
        <v>0.1598591</v>
      </c>
    </row>
    <row r="488" spans="1:9" x14ac:dyDescent="0.35">
      <c r="A488" t="s">
        <v>476</v>
      </c>
      <c r="B488" t="s">
        <v>41</v>
      </c>
      <c r="C488" t="s">
        <v>654</v>
      </c>
      <c r="D488" s="1" t="s">
        <v>667</v>
      </c>
      <c r="E488" t="s">
        <v>143</v>
      </c>
      <c r="F488" s="1">
        <v>0.95139569999999996</v>
      </c>
      <c r="G488" s="1">
        <v>0.92051910000000003</v>
      </c>
      <c r="H488" s="1">
        <v>0.59573949999999998</v>
      </c>
      <c r="I488" s="1">
        <v>0.19733100000000001</v>
      </c>
    </row>
    <row r="489" spans="1:9" x14ac:dyDescent="0.35">
      <c r="A489" t="s">
        <v>477</v>
      </c>
      <c r="B489" t="s">
        <v>41</v>
      </c>
      <c r="C489" t="s">
        <v>654</v>
      </c>
      <c r="D489" s="1" t="s">
        <v>667</v>
      </c>
      <c r="E489" t="s">
        <v>143</v>
      </c>
      <c r="F489" s="1">
        <v>0.85234030000000005</v>
      </c>
      <c r="G489" s="1">
        <v>0.82518749999999996</v>
      </c>
      <c r="H489" s="1">
        <v>0.52861210000000003</v>
      </c>
      <c r="I489" s="1">
        <v>0.19516790000000001</v>
      </c>
    </row>
    <row r="490" spans="1:9" x14ac:dyDescent="0.35">
      <c r="A490" t="s">
        <v>478</v>
      </c>
      <c r="B490" t="s">
        <v>41</v>
      </c>
      <c r="C490" t="s">
        <v>654</v>
      </c>
      <c r="D490" s="1" t="s">
        <v>667</v>
      </c>
      <c r="E490" t="s">
        <v>143</v>
      </c>
      <c r="F490" s="1">
        <v>0.85770610000000003</v>
      </c>
      <c r="G490" s="1">
        <v>0.83407629999999999</v>
      </c>
      <c r="H490" s="1">
        <v>0.56306849999999997</v>
      </c>
      <c r="I490" s="1">
        <v>0.22127450000000001</v>
      </c>
    </row>
    <row r="491" spans="1:9" x14ac:dyDescent="0.35">
      <c r="A491" t="s">
        <v>479</v>
      </c>
      <c r="B491" t="s">
        <v>41</v>
      </c>
      <c r="C491" t="s">
        <v>654</v>
      </c>
      <c r="D491" s="1" t="s">
        <v>667</v>
      </c>
      <c r="E491" t="s">
        <v>143</v>
      </c>
      <c r="F491" s="1">
        <v>0.7174024</v>
      </c>
      <c r="G491" s="1">
        <v>0.69013119999999994</v>
      </c>
      <c r="H491" s="1">
        <v>0.32981080000000002</v>
      </c>
      <c r="I491" s="1">
        <v>6.6984799999999997E-2</v>
      </c>
    </row>
    <row r="492" spans="1:9" x14ac:dyDescent="0.35">
      <c r="A492" t="s">
        <v>480</v>
      </c>
      <c r="B492" t="s">
        <v>41</v>
      </c>
      <c r="C492" t="s">
        <v>654</v>
      </c>
      <c r="D492" s="1" t="s">
        <v>667</v>
      </c>
      <c r="E492" t="s">
        <v>143</v>
      </c>
      <c r="F492" s="1">
        <v>0.81163379999999996</v>
      </c>
      <c r="G492" s="1">
        <v>0.78402269999999996</v>
      </c>
      <c r="H492" s="1">
        <v>0.4194041</v>
      </c>
      <c r="I492" s="1">
        <v>8.6762000000000006E-2</v>
      </c>
    </row>
    <row r="493" spans="1:9" x14ac:dyDescent="0.35">
      <c r="A493" t="s">
        <v>481</v>
      </c>
      <c r="B493" t="s">
        <v>41</v>
      </c>
      <c r="C493" t="s">
        <v>654</v>
      </c>
      <c r="D493" s="1" t="s">
        <v>667</v>
      </c>
      <c r="E493" t="s">
        <v>143</v>
      </c>
      <c r="F493" s="1">
        <v>0.83451200000000003</v>
      </c>
      <c r="G493" s="1">
        <v>0.81753889999999996</v>
      </c>
      <c r="H493" s="1">
        <v>0.4978784</v>
      </c>
      <c r="I493" s="1">
        <v>0.1442716</v>
      </c>
    </row>
    <row r="494" spans="1:9" x14ac:dyDescent="0.35">
      <c r="A494" t="s">
        <v>482</v>
      </c>
      <c r="B494" t="s">
        <v>41</v>
      </c>
      <c r="C494" t="s">
        <v>654</v>
      </c>
      <c r="D494" s="1" t="s">
        <v>667</v>
      </c>
      <c r="E494" t="s">
        <v>143</v>
      </c>
      <c r="F494" s="1">
        <v>0.82129079999999999</v>
      </c>
      <c r="G494" s="1">
        <v>0.79549159999999997</v>
      </c>
      <c r="H494" s="1">
        <v>0.50064280000000005</v>
      </c>
      <c r="I494" s="1">
        <v>0.15993830000000001</v>
      </c>
    </row>
    <row r="495" spans="1:9" x14ac:dyDescent="0.35">
      <c r="A495" t="s">
        <v>483</v>
      </c>
      <c r="B495" t="s">
        <v>41</v>
      </c>
      <c r="C495" t="s">
        <v>654</v>
      </c>
      <c r="D495" s="1" t="s">
        <v>658</v>
      </c>
      <c r="E495" t="s">
        <v>143</v>
      </c>
      <c r="F495" s="1">
        <v>0.86132200000000003</v>
      </c>
      <c r="G495" s="1">
        <v>0.83438579999999996</v>
      </c>
      <c r="H495" s="1">
        <v>0.60402849999999997</v>
      </c>
      <c r="I495" s="1">
        <v>0.24370549999999999</v>
      </c>
    </row>
    <row r="496" spans="1:9" x14ac:dyDescent="0.35">
      <c r="A496" t="s">
        <v>484</v>
      </c>
      <c r="B496" t="s">
        <v>41</v>
      </c>
      <c r="C496" t="s">
        <v>654</v>
      </c>
      <c r="D496" s="1" t="s">
        <v>667</v>
      </c>
      <c r="E496" t="s">
        <v>143</v>
      </c>
      <c r="F496" s="1">
        <v>0.79226070000000004</v>
      </c>
      <c r="G496" s="1">
        <v>0.7692116</v>
      </c>
      <c r="H496" s="1">
        <v>0.47126319999999999</v>
      </c>
      <c r="I496" s="1">
        <v>0.15309719999999999</v>
      </c>
    </row>
    <row r="497" spans="1:9" x14ac:dyDescent="0.35">
      <c r="A497" t="s">
        <v>485</v>
      </c>
      <c r="B497" t="s">
        <v>41</v>
      </c>
      <c r="C497" t="s">
        <v>659</v>
      </c>
      <c r="D497" s="1" t="s">
        <v>668</v>
      </c>
      <c r="E497" t="s">
        <v>143</v>
      </c>
      <c r="F497" s="1">
        <v>0.81118769999999996</v>
      </c>
      <c r="G497" s="1">
        <v>0.78201089999999995</v>
      </c>
      <c r="H497" s="1">
        <v>0.50847260000000005</v>
      </c>
      <c r="I497" s="1">
        <v>0.17724280000000001</v>
      </c>
    </row>
    <row r="498" spans="1:9" x14ac:dyDescent="0.35">
      <c r="A498" t="s">
        <v>486</v>
      </c>
      <c r="B498" t="s">
        <v>41</v>
      </c>
      <c r="C498" t="s">
        <v>659</v>
      </c>
      <c r="D498" s="1" t="s">
        <v>668</v>
      </c>
      <c r="E498" t="s">
        <v>143</v>
      </c>
      <c r="F498" s="1">
        <v>0.7751207</v>
      </c>
      <c r="G498" s="1">
        <v>0.74554920000000002</v>
      </c>
      <c r="H498" s="1">
        <v>0.45187090000000002</v>
      </c>
      <c r="I498" s="1">
        <v>0.13352439999999999</v>
      </c>
    </row>
    <row r="499" spans="1:9" x14ac:dyDescent="0.35">
      <c r="A499" t="s">
        <v>487</v>
      </c>
      <c r="B499" t="s">
        <v>41</v>
      </c>
      <c r="C499" t="s">
        <v>659</v>
      </c>
      <c r="D499" s="1" t="s">
        <v>660</v>
      </c>
      <c r="E499" t="s">
        <v>143</v>
      </c>
      <c r="F499" s="1">
        <v>0.81990770000000002</v>
      </c>
      <c r="G499" s="1">
        <v>0.79244760000000003</v>
      </c>
      <c r="H499" s="1">
        <v>0.4958999</v>
      </c>
      <c r="I499" s="1">
        <v>0.1543206</v>
      </c>
    </row>
    <row r="500" spans="1:9" x14ac:dyDescent="0.35">
      <c r="A500" t="s">
        <v>488</v>
      </c>
      <c r="B500" t="s">
        <v>41</v>
      </c>
      <c r="C500" t="s">
        <v>659</v>
      </c>
      <c r="D500" s="1" t="s">
        <v>660</v>
      </c>
      <c r="E500" t="s">
        <v>143</v>
      </c>
      <c r="F500" s="1">
        <v>0.7881283</v>
      </c>
      <c r="G500" s="1">
        <v>0.75437149999999997</v>
      </c>
      <c r="H500" s="1">
        <v>0.44369950000000002</v>
      </c>
      <c r="I500" s="1">
        <v>0.13345879999999999</v>
      </c>
    </row>
    <row r="501" spans="1:9" x14ac:dyDescent="0.35">
      <c r="A501" t="s">
        <v>489</v>
      </c>
      <c r="B501" t="s">
        <v>41</v>
      </c>
      <c r="C501" t="s">
        <v>659</v>
      </c>
      <c r="D501" s="1" t="s">
        <v>660</v>
      </c>
      <c r="E501" t="s">
        <v>143</v>
      </c>
      <c r="F501" s="1">
        <v>0.87309040000000004</v>
      </c>
      <c r="G501" s="1">
        <v>0.84714520000000004</v>
      </c>
      <c r="H501" s="1">
        <v>0.56977040000000001</v>
      </c>
      <c r="I501" s="1">
        <v>0.21584020000000001</v>
      </c>
    </row>
    <row r="502" spans="1:9" x14ac:dyDescent="0.35">
      <c r="A502" t="s">
        <v>490</v>
      </c>
      <c r="B502" t="s">
        <v>41</v>
      </c>
      <c r="C502" t="s">
        <v>659</v>
      </c>
      <c r="D502" s="1" t="s">
        <v>660</v>
      </c>
      <c r="E502" t="s">
        <v>143</v>
      </c>
      <c r="F502" s="1">
        <v>0.90452060000000001</v>
      </c>
      <c r="G502" s="1">
        <v>0.88698359999999998</v>
      </c>
      <c r="H502" s="1">
        <v>0.68160560000000003</v>
      </c>
      <c r="I502" s="1">
        <v>0.33476230000000001</v>
      </c>
    </row>
    <row r="503" spans="1:9" x14ac:dyDescent="0.35">
      <c r="A503" t="s">
        <v>491</v>
      </c>
      <c r="B503" t="s">
        <v>41</v>
      </c>
      <c r="C503" t="s">
        <v>659</v>
      </c>
      <c r="D503" s="1" t="s">
        <v>660</v>
      </c>
      <c r="E503" t="s">
        <v>143</v>
      </c>
      <c r="F503" s="1">
        <v>0.86929820000000002</v>
      </c>
      <c r="G503" s="1">
        <v>0.84912279999999996</v>
      </c>
      <c r="H503" s="1">
        <v>0.59912279999999996</v>
      </c>
      <c r="I503" s="1">
        <v>0.20350879999999999</v>
      </c>
    </row>
    <row r="504" spans="1:9" x14ac:dyDescent="0.35">
      <c r="A504" t="s">
        <v>492</v>
      </c>
      <c r="B504" t="s">
        <v>41</v>
      </c>
      <c r="C504" t="s">
        <v>659</v>
      </c>
      <c r="D504" s="1" t="s">
        <v>669</v>
      </c>
      <c r="E504" t="s">
        <v>143</v>
      </c>
      <c r="F504" s="1">
        <v>0.75063659999999999</v>
      </c>
      <c r="G504" s="1">
        <v>0.71987060000000003</v>
      </c>
      <c r="H504" s="1">
        <v>0.42225889999999999</v>
      </c>
      <c r="I504" s="1">
        <v>0.1357285</v>
      </c>
    </row>
    <row r="505" spans="1:9" x14ac:dyDescent="0.35">
      <c r="A505" t="s">
        <v>493</v>
      </c>
      <c r="B505" t="s">
        <v>41</v>
      </c>
      <c r="C505" t="s">
        <v>659</v>
      </c>
      <c r="D505" s="1" t="s">
        <v>662</v>
      </c>
      <c r="E505" t="s">
        <v>143</v>
      </c>
      <c r="F505" s="1">
        <v>0.71803410000000001</v>
      </c>
      <c r="G505" s="1">
        <v>0.68300649999999996</v>
      </c>
      <c r="H505" s="1">
        <v>0.36725049999999998</v>
      </c>
      <c r="I505" s="1">
        <v>9.2867599999999995E-2</v>
      </c>
    </row>
    <row r="506" spans="1:9" x14ac:dyDescent="0.35">
      <c r="A506" t="s">
        <v>494</v>
      </c>
      <c r="B506" t="s">
        <v>41</v>
      </c>
      <c r="C506" t="s">
        <v>659</v>
      </c>
      <c r="D506" s="1" t="s">
        <v>662</v>
      </c>
      <c r="E506" t="s">
        <v>143</v>
      </c>
      <c r="F506" s="1">
        <v>0.78116580000000002</v>
      </c>
      <c r="G506" s="1">
        <v>0.75825469999999995</v>
      </c>
      <c r="H506" s="1">
        <v>0.43126680000000001</v>
      </c>
      <c r="I506" s="1">
        <v>0.1164926</v>
      </c>
    </row>
    <row r="507" spans="1:9" x14ac:dyDescent="0.35">
      <c r="A507" t="s">
        <v>495</v>
      </c>
      <c r="B507" t="s">
        <v>41</v>
      </c>
      <c r="C507" t="s">
        <v>659</v>
      </c>
      <c r="D507" s="1" t="s">
        <v>661</v>
      </c>
      <c r="E507" t="s">
        <v>143</v>
      </c>
      <c r="F507" s="1">
        <v>0.84004279999999998</v>
      </c>
      <c r="G507" s="1">
        <v>0.81890300000000005</v>
      </c>
      <c r="H507" s="1">
        <v>0.52453099999999997</v>
      </c>
      <c r="I507" s="1">
        <v>0.1535319</v>
      </c>
    </row>
    <row r="508" spans="1:9" x14ac:dyDescent="0.35">
      <c r="A508" t="s">
        <v>496</v>
      </c>
      <c r="B508" t="s">
        <v>41</v>
      </c>
      <c r="C508" t="s">
        <v>659</v>
      </c>
      <c r="D508" s="1" t="s">
        <v>670</v>
      </c>
      <c r="E508" t="s">
        <v>143</v>
      </c>
      <c r="F508" s="1">
        <v>0.79060859999999999</v>
      </c>
      <c r="G508" s="1">
        <v>0.76976040000000001</v>
      </c>
      <c r="H508" s="1">
        <v>0.46229789999999998</v>
      </c>
      <c r="I508" s="1">
        <v>0.14632719999999999</v>
      </c>
    </row>
    <row r="509" spans="1:9" x14ac:dyDescent="0.35">
      <c r="A509" t="s">
        <v>497</v>
      </c>
      <c r="B509" t="s">
        <v>41</v>
      </c>
      <c r="C509" t="s">
        <v>659</v>
      </c>
      <c r="D509" s="1" t="s">
        <v>670</v>
      </c>
      <c r="E509" t="s">
        <v>143</v>
      </c>
      <c r="F509" s="1">
        <v>0.7784449</v>
      </c>
      <c r="G509" s="1">
        <v>0.75368760000000001</v>
      </c>
      <c r="H509" s="1">
        <v>0.40152700000000002</v>
      </c>
      <c r="I509" s="1">
        <v>9.5471100000000003E-2</v>
      </c>
    </row>
    <row r="510" spans="1:9" x14ac:dyDescent="0.35">
      <c r="A510" t="s">
        <v>498</v>
      </c>
      <c r="B510" t="s">
        <v>41</v>
      </c>
      <c r="C510" t="s">
        <v>659</v>
      </c>
      <c r="D510" s="1" t="s">
        <v>670</v>
      </c>
      <c r="E510" t="s">
        <v>143</v>
      </c>
      <c r="F510" s="1">
        <v>0.82159669999999996</v>
      </c>
      <c r="G510" s="1">
        <v>0.79700899999999997</v>
      </c>
      <c r="H510" s="1">
        <v>0.49228060000000001</v>
      </c>
      <c r="I510" s="1">
        <v>0.15992960000000001</v>
      </c>
    </row>
    <row r="511" spans="1:9" x14ac:dyDescent="0.35">
      <c r="A511" t="s">
        <v>499</v>
      </c>
      <c r="B511" t="s">
        <v>41</v>
      </c>
      <c r="C511" t="s">
        <v>659</v>
      </c>
      <c r="D511" s="1" t="s">
        <v>670</v>
      </c>
      <c r="E511" t="s">
        <v>143</v>
      </c>
      <c r="F511" s="1">
        <v>0.74954520000000002</v>
      </c>
      <c r="G511" s="1">
        <v>0.71823139999999996</v>
      </c>
      <c r="H511" s="1">
        <v>0.3746623</v>
      </c>
      <c r="I511" s="1">
        <v>9.3169399999999999E-2</v>
      </c>
    </row>
    <row r="512" spans="1:9" x14ac:dyDescent="0.35">
      <c r="A512" t="s">
        <v>500</v>
      </c>
      <c r="B512" t="s">
        <v>41</v>
      </c>
      <c r="C512" t="s">
        <v>659</v>
      </c>
      <c r="D512" s="1" t="s">
        <v>670</v>
      </c>
      <c r="E512" t="s">
        <v>143</v>
      </c>
      <c r="F512" s="1">
        <v>0.80071289999999995</v>
      </c>
      <c r="G512" s="1">
        <v>0.77516119999999999</v>
      </c>
      <c r="H512" s="1">
        <v>0.42745</v>
      </c>
      <c r="I512" s="1">
        <v>9.9723699999999998E-2</v>
      </c>
    </row>
    <row r="513" spans="1:9" x14ac:dyDescent="0.35">
      <c r="A513" t="s">
        <v>501</v>
      </c>
      <c r="B513" t="s">
        <v>68</v>
      </c>
      <c r="C513" t="s">
        <v>659</v>
      </c>
      <c r="D513" s="1" t="s">
        <v>670</v>
      </c>
      <c r="E513" t="s">
        <v>143</v>
      </c>
      <c r="F513" s="1">
        <v>0.79965050000000004</v>
      </c>
      <c r="G513" s="1">
        <v>0.76217159999999995</v>
      </c>
      <c r="H513" s="1">
        <v>0.39581830000000001</v>
      </c>
      <c r="I513" s="1">
        <v>9.1949900000000001E-2</v>
      </c>
    </row>
    <row r="514" spans="1:9" x14ac:dyDescent="0.35">
      <c r="A514" t="s">
        <v>502</v>
      </c>
      <c r="B514" t="s">
        <v>68</v>
      </c>
      <c r="C514" t="s">
        <v>659</v>
      </c>
      <c r="D514" s="1" t="s">
        <v>670</v>
      </c>
      <c r="E514" t="s">
        <v>143</v>
      </c>
      <c r="F514" s="1">
        <v>0.79631980000000002</v>
      </c>
      <c r="G514" s="1">
        <v>0.76544840000000003</v>
      </c>
      <c r="H514" s="1">
        <v>0.43909359999999997</v>
      </c>
      <c r="I514" s="1">
        <v>0.13468849999999999</v>
      </c>
    </row>
    <row r="515" spans="1:9" x14ac:dyDescent="0.35">
      <c r="A515" t="s">
        <v>503</v>
      </c>
      <c r="B515" t="s">
        <v>41</v>
      </c>
      <c r="C515" t="s">
        <v>659</v>
      </c>
      <c r="D515" s="1" t="s">
        <v>670</v>
      </c>
      <c r="E515" t="s">
        <v>143</v>
      </c>
      <c r="F515" s="1">
        <v>0.83465860000000003</v>
      </c>
      <c r="G515" s="1">
        <v>0.79000349999999997</v>
      </c>
      <c r="H515" s="1">
        <v>0.38943949999999999</v>
      </c>
      <c r="I515" s="1">
        <v>8.8017499999999999E-2</v>
      </c>
    </row>
    <row r="516" spans="1:9" x14ac:dyDescent="0.35">
      <c r="A516" t="s">
        <v>504</v>
      </c>
      <c r="B516" t="s">
        <v>68</v>
      </c>
      <c r="C516" t="s">
        <v>659</v>
      </c>
      <c r="D516" s="1" t="s">
        <v>670</v>
      </c>
      <c r="E516" t="s">
        <v>143</v>
      </c>
      <c r="F516" s="1">
        <v>0.99250720000000003</v>
      </c>
      <c r="G516" s="1">
        <v>0.95180149999999997</v>
      </c>
      <c r="H516" s="1">
        <v>0.47002870000000002</v>
      </c>
      <c r="I516" s="1">
        <v>6.6904000000000005E-2</v>
      </c>
    </row>
    <row r="517" spans="1:9" x14ac:dyDescent="0.35">
      <c r="A517" t="s">
        <v>505</v>
      </c>
      <c r="B517" t="s">
        <v>68</v>
      </c>
      <c r="C517" t="s">
        <v>659</v>
      </c>
      <c r="D517" s="1" t="s">
        <v>670</v>
      </c>
      <c r="E517" t="s">
        <v>143</v>
      </c>
      <c r="F517" s="1">
        <v>0.91871729999999996</v>
      </c>
      <c r="G517" s="1">
        <v>0.8753322</v>
      </c>
      <c r="H517" s="1">
        <v>0.42399039999999999</v>
      </c>
      <c r="I517" s="1">
        <v>7.6824100000000006E-2</v>
      </c>
    </row>
    <row r="518" spans="1:9" x14ac:dyDescent="0.35">
      <c r="A518" t="s">
        <v>506</v>
      </c>
      <c r="B518" t="s">
        <v>41</v>
      </c>
      <c r="C518" t="s">
        <v>659</v>
      </c>
      <c r="D518" s="1" t="s">
        <v>670</v>
      </c>
      <c r="E518" t="s">
        <v>143</v>
      </c>
      <c r="F518" s="1">
        <v>0.82477129999999998</v>
      </c>
      <c r="G518" s="1">
        <v>0.79851340000000004</v>
      </c>
      <c r="H518" s="1">
        <v>0.47893210000000003</v>
      </c>
      <c r="I518" s="1">
        <v>0.12130539999999999</v>
      </c>
    </row>
    <row r="519" spans="1:9" x14ac:dyDescent="0.35">
      <c r="A519" t="s">
        <v>507</v>
      </c>
      <c r="B519" t="s">
        <v>41</v>
      </c>
      <c r="C519" t="s">
        <v>659</v>
      </c>
      <c r="D519" s="1" t="s">
        <v>670</v>
      </c>
      <c r="E519" t="s">
        <v>143</v>
      </c>
      <c r="F519" s="1">
        <v>0.81890810000000003</v>
      </c>
      <c r="G519" s="1">
        <v>0.79310349999999996</v>
      </c>
      <c r="H519" s="1">
        <v>0.4508471</v>
      </c>
      <c r="I519" s="1">
        <v>0.10151979999999999</v>
      </c>
    </row>
    <row r="520" spans="1:9" x14ac:dyDescent="0.35">
      <c r="A520" t="s">
        <v>508</v>
      </c>
      <c r="B520" t="s">
        <v>41</v>
      </c>
      <c r="C520" t="s">
        <v>659</v>
      </c>
      <c r="D520" s="1" t="s">
        <v>661</v>
      </c>
      <c r="E520" t="s">
        <v>143</v>
      </c>
      <c r="F520" s="1">
        <v>0.84300470000000005</v>
      </c>
      <c r="G520" s="1">
        <v>0.81833710000000004</v>
      </c>
      <c r="H520" s="1">
        <v>0.52292139999999998</v>
      </c>
      <c r="I520" s="1">
        <v>0.1509027</v>
      </c>
    </row>
    <row r="521" spans="1:9" x14ac:dyDescent="0.35">
      <c r="A521" t="s">
        <v>509</v>
      </c>
      <c r="B521" t="s">
        <v>41</v>
      </c>
      <c r="C521" t="s">
        <v>659</v>
      </c>
      <c r="D521" s="1" t="s">
        <v>661</v>
      </c>
      <c r="E521" t="s">
        <v>143</v>
      </c>
      <c r="F521" s="1">
        <v>0.84105110000000005</v>
      </c>
      <c r="G521" s="1">
        <v>0.82197529999999996</v>
      </c>
      <c r="H521" s="1">
        <v>0.51862280000000005</v>
      </c>
      <c r="I521" s="1">
        <v>0.13233819999999999</v>
      </c>
    </row>
    <row r="522" spans="1:9" x14ac:dyDescent="0.35">
      <c r="A522" t="s">
        <v>510</v>
      </c>
      <c r="B522" t="s">
        <v>41</v>
      </c>
      <c r="C522" t="s">
        <v>659</v>
      </c>
      <c r="D522" s="1" t="s">
        <v>661</v>
      </c>
      <c r="E522" t="s">
        <v>143</v>
      </c>
      <c r="F522" s="1">
        <v>0.79468439999999996</v>
      </c>
      <c r="G522" s="1">
        <v>0.7767442</v>
      </c>
      <c r="H522" s="1">
        <v>0.44186049999999999</v>
      </c>
      <c r="I522" s="1">
        <v>8.9701000000000003E-2</v>
      </c>
    </row>
    <row r="523" spans="1:9" x14ac:dyDescent="0.35">
      <c r="A523" t="s">
        <v>511</v>
      </c>
      <c r="B523" t="s">
        <v>41</v>
      </c>
      <c r="C523" t="s">
        <v>659</v>
      </c>
      <c r="D523" s="1" t="s">
        <v>661</v>
      </c>
      <c r="E523" t="s">
        <v>143</v>
      </c>
      <c r="F523" s="1">
        <v>0.81954450000000001</v>
      </c>
      <c r="G523" s="1">
        <v>0.79457690000000003</v>
      </c>
      <c r="H523" s="1">
        <v>0.49156559999999999</v>
      </c>
      <c r="I523" s="1">
        <v>0.14533090000000001</v>
      </c>
    </row>
    <row r="524" spans="1:9" x14ac:dyDescent="0.35">
      <c r="A524" t="s">
        <v>512</v>
      </c>
      <c r="B524" t="s">
        <v>41</v>
      </c>
      <c r="C524" t="s">
        <v>659</v>
      </c>
      <c r="D524" s="1" t="s">
        <v>662</v>
      </c>
      <c r="E524" t="s">
        <v>143</v>
      </c>
      <c r="F524" s="1">
        <v>0.80328739999999998</v>
      </c>
      <c r="G524" s="1">
        <v>0.77550370000000002</v>
      </c>
      <c r="H524" s="1">
        <v>0.47693530000000001</v>
      </c>
      <c r="I524" s="1">
        <v>0.13854720000000001</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5A33B-3F15-44A5-8B5F-E76CE21C1956}">
  <dimension ref="A1:AD69"/>
  <sheetViews>
    <sheetView showGridLines="0" zoomScale="85" zoomScaleNormal="85" zoomScalePageLayoutView="80" workbookViewId="0">
      <selection activeCell="H61" sqref="H61"/>
    </sheetView>
  </sheetViews>
  <sheetFormatPr defaultRowHeight="14.5" x14ac:dyDescent="0.35"/>
  <cols>
    <col min="4" max="4" width="19.54296875" customWidth="1"/>
    <col min="6" max="6" width="37.1796875" customWidth="1"/>
    <col min="7" max="7" width="14.7265625" customWidth="1"/>
    <col min="8" max="8" width="18.54296875" customWidth="1"/>
    <col min="9" max="9" width="7.1796875" customWidth="1"/>
    <col min="10" max="10" width="21.453125" customWidth="1"/>
    <col min="11" max="11" width="36.453125" customWidth="1"/>
    <col min="12" max="12" width="28.54296875" customWidth="1"/>
    <col min="13" max="13" width="29.26953125" customWidth="1"/>
    <col min="14" max="14" width="32.26953125" customWidth="1"/>
    <col min="15" max="15" width="16.81640625" customWidth="1"/>
    <col min="16" max="16" width="19.26953125" customWidth="1"/>
    <col min="17" max="17" width="13.26953125" customWidth="1"/>
  </cols>
  <sheetData>
    <row r="1" spans="1:30" x14ac:dyDescent="0.35">
      <c r="A1" s="3"/>
      <c r="B1" s="3"/>
      <c r="C1" s="3"/>
      <c r="D1" s="3"/>
      <c r="E1" s="3"/>
      <c r="F1" s="3"/>
      <c r="G1" s="3"/>
      <c r="H1" s="3"/>
      <c r="I1" s="3"/>
      <c r="J1" s="3"/>
      <c r="K1" s="3"/>
      <c r="L1" s="3"/>
      <c r="M1" s="3"/>
      <c r="N1" s="3"/>
      <c r="O1" s="3"/>
      <c r="P1" s="3"/>
      <c r="Q1" s="3"/>
      <c r="R1" s="3"/>
      <c r="S1" s="3"/>
      <c r="T1" s="3"/>
      <c r="U1" s="3"/>
      <c r="V1" s="3"/>
      <c r="W1" s="3"/>
      <c r="X1" s="3"/>
      <c r="Y1" s="3"/>
      <c r="Z1" s="3"/>
      <c r="AA1" s="3"/>
      <c r="AB1" s="3"/>
      <c r="AC1" s="3"/>
      <c r="AD1" s="3"/>
    </row>
    <row r="2" spans="1:30" x14ac:dyDescent="0.35">
      <c r="A2" s="3"/>
      <c r="B2" s="3"/>
      <c r="C2" s="3"/>
      <c r="D2" s="3"/>
      <c r="E2" s="3"/>
      <c r="F2" s="3"/>
      <c r="G2" s="3"/>
      <c r="H2" s="3"/>
      <c r="I2" s="3"/>
      <c r="J2" s="3"/>
      <c r="K2" s="3"/>
      <c r="L2" s="3"/>
      <c r="M2" s="3"/>
      <c r="N2" s="3"/>
      <c r="O2" s="3"/>
      <c r="P2" s="3"/>
      <c r="Q2" s="3"/>
      <c r="R2" s="3"/>
      <c r="S2" s="3"/>
      <c r="T2" s="3"/>
      <c r="U2" s="3"/>
      <c r="V2" s="3"/>
      <c r="W2" s="3"/>
      <c r="X2" s="3"/>
      <c r="Y2" s="3"/>
      <c r="Z2" s="3"/>
      <c r="AA2" s="3"/>
      <c r="AB2" s="3"/>
      <c r="AC2" s="3"/>
      <c r="AD2" s="3"/>
    </row>
    <row r="3" spans="1:30" ht="46" x14ac:dyDescent="1">
      <c r="A3" s="3"/>
      <c r="B3" s="3"/>
      <c r="C3" s="3"/>
      <c r="D3" s="3"/>
      <c r="E3" s="3"/>
      <c r="F3" s="3"/>
      <c r="G3" s="3"/>
      <c r="H3" s="69" t="s">
        <v>573</v>
      </c>
      <c r="I3" s="69"/>
      <c r="J3" s="69"/>
      <c r="K3" s="69"/>
      <c r="L3" s="69"/>
      <c r="M3" s="69"/>
      <c r="N3" s="69"/>
      <c r="O3" s="3"/>
      <c r="P3" s="3"/>
      <c r="Q3" s="3"/>
      <c r="R3" s="3"/>
      <c r="S3" s="3"/>
      <c r="T3" s="3"/>
      <c r="U3" s="3"/>
      <c r="V3" s="3"/>
      <c r="W3" s="3"/>
      <c r="X3" s="3"/>
      <c r="Y3" s="3"/>
      <c r="Z3" s="3"/>
      <c r="AA3" s="3"/>
      <c r="AB3" s="3"/>
      <c r="AC3" s="3"/>
      <c r="AD3" s="3"/>
    </row>
    <row r="4" spans="1:30" x14ac:dyDescent="0.35">
      <c r="A4" s="3"/>
      <c r="B4" s="3"/>
      <c r="C4" s="3"/>
      <c r="D4" s="3"/>
      <c r="E4" s="3"/>
      <c r="F4" s="3"/>
      <c r="G4" s="3"/>
      <c r="O4" s="3"/>
      <c r="P4" s="3"/>
      <c r="Q4" s="3"/>
      <c r="R4" s="3"/>
      <c r="S4" s="3"/>
      <c r="T4" s="3"/>
      <c r="U4" s="3"/>
      <c r="V4" s="3"/>
      <c r="W4" s="3"/>
      <c r="X4" s="3"/>
      <c r="Y4" s="3"/>
      <c r="Z4" s="3"/>
      <c r="AA4" s="3"/>
      <c r="AB4" s="3"/>
      <c r="AC4" s="3"/>
      <c r="AD4" s="3"/>
    </row>
    <row r="5" spans="1:30" ht="33.5" x14ac:dyDescent="0.75">
      <c r="A5" s="3"/>
      <c r="B5" s="3"/>
      <c r="C5" s="3"/>
      <c r="D5" s="3"/>
      <c r="E5" s="3"/>
      <c r="F5" s="3"/>
      <c r="G5" s="3"/>
      <c r="H5" s="72">
        <f>GETPIVOTDATA("Sum of pax_cnt",'Paxlovid Pivot'!$L$134)</f>
        <v>46443</v>
      </c>
      <c r="I5" s="72"/>
      <c r="J5" s="72"/>
      <c r="K5" s="38">
        <f>'Paxlovid Pivot'!M198</f>
        <v>0.12123844964336006</v>
      </c>
      <c r="L5" s="55">
        <f>GETPIVOTDATA("Rate per 1000",'Paxlovid Pivot'!$L$134)</f>
        <v>193.38840910415817</v>
      </c>
      <c r="M5" s="56">
        <f>GETPIVOTDATA("Rate per 1000",'Paxlovid Pivot'!$L$117,"BHP FSA","Yes")</f>
        <v>158.46016114592661</v>
      </c>
      <c r="N5" s="58">
        <f>GETPIVOTDATA("Rate per 1000",'Paxlovid Pivot'!$L$125,"Highpri","Yes")</f>
        <v>190.85470085470087</v>
      </c>
      <c r="O5" s="3"/>
      <c r="P5" s="3"/>
      <c r="Q5" s="3"/>
      <c r="R5" s="3"/>
      <c r="S5" s="3"/>
      <c r="T5" s="3"/>
      <c r="U5" s="3"/>
      <c r="V5" s="3"/>
      <c r="W5" s="3"/>
      <c r="X5" s="3"/>
      <c r="Y5" s="3"/>
      <c r="Z5" s="3"/>
      <c r="AA5" s="3"/>
      <c r="AB5" s="3"/>
      <c r="AC5" s="3"/>
      <c r="AD5" s="3"/>
    </row>
    <row r="6" spans="1:30" ht="15" customHeight="1" x14ac:dyDescent="0.35">
      <c r="A6" s="3"/>
      <c r="B6" s="3"/>
      <c r="C6" s="3"/>
      <c r="D6" s="3"/>
      <c r="E6" s="3"/>
      <c r="F6" s="3"/>
      <c r="G6" s="3"/>
      <c r="H6" s="70" t="s">
        <v>574</v>
      </c>
      <c r="I6" s="70"/>
      <c r="J6" s="70"/>
      <c r="K6" s="29" t="s">
        <v>5</v>
      </c>
      <c r="L6" s="71" t="s">
        <v>575</v>
      </c>
      <c r="M6" s="71" t="s">
        <v>576</v>
      </c>
      <c r="N6" s="73" t="s">
        <v>577</v>
      </c>
      <c r="O6" s="3"/>
      <c r="P6" s="3"/>
      <c r="Q6" s="3"/>
      <c r="R6" s="3"/>
      <c r="S6" s="3"/>
      <c r="T6" s="3"/>
      <c r="U6" s="3"/>
      <c r="V6" s="3"/>
      <c r="W6" s="3"/>
      <c r="X6" s="3"/>
      <c r="Y6" s="3"/>
      <c r="Z6" s="3"/>
      <c r="AA6" s="3"/>
      <c r="AB6" s="3"/>
      <c r="AC6" s="3"/>
      <c r="AD6" s="3"/>
    </row>
    <row r="7" spans="1:30" x14ac:dyDescent="0.35">
      <c r="A7" s="3"/>
      <c r="B7" s="3"/>
      <c r="C7" s="3"/>
      <c r="D7" s="3"/>
      <c r="E7" s="3"/>
      <c r="F7" s="3"/>
      <c r="G7" s="3"/>
      <c r="J7" s="41"/>
      <c r="L7" s="71"/>
      <c r="M7" s="71"/>
      <c r="N7" s="73"/>
      <c r="O7" s="3"/>
      <c r="P7" s="3"/>
      <c r="Q7" s="3"/>
      <c r="R7" s="3"/>
      <c r="S7" s="3"/>
      <c r="T7" s="3"/>
      <c r="U7" s="3"/>
      <c r="V7" s="3"/>
      <c r="W7" s="3"/>
      <c r="X7" s="3"/>
      <c r="Y7" s="3"/>
      <c r="Z7" s="3"/>
      <c r="AA7" s="3"/>
      <c r="AB7" s="3"/>
      <c r="AC7" s="3"/>
      <c r="AD7" s="3"/>
    </row>
    <row r="8" spans="1:30" ht="31" x14ac:dyDescent="0.7">
      <c r="A8" s="3"/>
      <c r="B8" s="3"/>
      <c r="C8" s="3"/>
      <c r="D8" s="3"/>
      <c r="E8" s="3"/>
      <c r="F8" s="3"/>
      <c r="G8" s="3"/>
      <c r="J8" s="34"/>
      <c r="K8" s="43"/>
      <c r="L8" s="36"/>
      <c r="N8" s="37"/>
      <c r="O8" s="3"/>
      <c r="P8" s="3"/>
      <c r="Q8" s="3"/>
      <c r="R8" s="3"/>
      <c r="S8" s="3"/>
      <c r="T8" s="3"/>
      <c r="U8" s="3"/>
      <c r="V8" s="3"/>
      <c r="W8" s="3"/>
      <c r="X8" s="3"/>
      <c r="Y8" s="3"/>
      <c r="Z8" s="3"/>
      <c r="AA8" s="3"/>
      <c r="AB8" s="3"/>
      <c r="AC8" s="3"/>
      <c r="AD8" s="3"/>
    </row>
    <row r="9" spans="1:30" x14ac:dyDescent="0.35">
      <c r="A9" s="3"/>
      <c r="B9" s="3"/>
      <c r="C9" s="3"/>
      <c r="D9" s="3"/>
      <c r="E9" s="3"/>
      <c r="F9" s="3"/>
      <c r="G9" s="3"/>
      <c r="J9" s="29"/>
      <c r="K9" s="45"/>
      <c r="L9" s="29"/>
      <c r="N9" s="29"/>
      <c r="O9" s="3"/>
      <c r="P9" s="3"/>
      <c r="Q9" s="3"/>
      <c r="R9" s="3"/>
      <c r="S9" s="3"/>
      <c r="T9" s="3"/>
      <c r="U9" s="3"/>
      <c r="V9" s="3"/>
      <c r="W9" s="3"/>
      <c r="X9" s="3"/>
      <c r="Y9" s="3"/>
      <c r="Z9" s="3"/>
      <c r="AA9" s="3"/>
      <c r="AB9" s="3"/>
      <c r="AC9" s="3"/>
      <c r="AD9" s="3"/>
    </row>
    <row r="10" spans="1:30" x14ac:dyDescent="0.35">
      <c r="A10" s="3"/>
      <c r="B10" s="3"/>
      <c r="C10" s="3"/>
      <c r="D10" s="3"/>
      <c r="E10" s="3"/>
      <c r="F10" s="3"/>
      <c r="G10" s="3"/>
      <c r="O10" s="3"/>
      <c r="P10" s="3"/>
      <c r="Q10" s="3"/>
      <c r="R10" s="3"/>
      <c r="S10" s="3"/>
      <c r="T10" s="3"/>
      <c r="U10" s="3"/>
      <c r="V10" s="3"/>
      <c r="W10" s="3"/>
      <c r="X10" s="3"/>
      <c r="Y10" s="3"/>
      <c r="Z10" s="3"/>
      <c r="AA10" s="3"/>
      <c r="AB10" s="3"/>
      <c r="AC10" s="3"/>
      <c r="AD10" s="3"/>
    </row>
    <row r="11" spans="1:30" x14ac:dyDescent="0.3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row>
    <row r="12" spans="1:30" x14ac:dyDescent="0.3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row>
    <row r="13" spans="1:30" x14ac:dyDescent="0.3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row>
    <row r="14" spans="1:30" x14ac:dyDescent="0.3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row>
    <row r="15" spans="1:30" x14ac:dyDescent="0.3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row>
    <row r="16" spans="1:30" x14ac:dyDescent="0.3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row>
    <row r="17" spans="1:30" x14ac:dyDescent="0.3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row>
    <row r="18" spans="1:30" x14ac:dyDescent="0.3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row>
    <row r="19" spans="1:30" x14ac:dyDescent="0.3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row>
    <row r="20" spans="1:30" x14ac:dyDescent="0.3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row>
    <row r="21" spans="1:30" x14ac:dyDescent="0.3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row>
    <row r="22" spans="1:30" x14ac:dyDescent="0.3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row>
    <row r="23" spans="1:30" x14ac:dyDescent="0.3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row>
    <row r="24" spans="1:30" x14ac:dyDescent="0.3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row>
    <row r="25" spans="1:30" x14ac:dyDescent="0.3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row>
    <row r="26" spans="1:30" x14ac:dyDescent="0.3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row>
    <row r="27" spans="1:30" x14ac:dyDescent="0.3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row>
    <row r="28" spans="1:30" x14ac:dyDescent="0.3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row>
    <row r="29" spans="1:30" x14ac:dyDescent="0.3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row>
    <row r="30" spans="1:30" x14ac:dyDescent="0.3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row>
    <row r="31" spans="1:30" x14ac:dyDescent="0.3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row>
    <row r="32" spans="1:30" x14ac:dyDescent="0.3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row>
    <row r="33" spans="1:30" x14ac:dyDescent="0.3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row>
    <row r="34" spans="1:30" x14ac:dyDescent="0.3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row>
    <row r="35" spans="1:30" x14ac:dyDescent="0.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row>
    <row r="36" spans="1:30" x14ac:dyDescent="0.3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row>
    <row r="37" spans="1:30" x14ac:dyDescent="0.3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row>
    <row r="38" spans="1:30"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row>
    <row r="39" spans="1:30" x14ac:dyDescent="0.3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row>
    <row r="40" spans="1:30" x14ac:dyDescent="0.3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row>
    <row r="41" spans="1:30" x14ac:dyDescent="0.3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row>
    <row r="42" spans="1:30" x14ac:dyDescent="0.3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row>
    <row r="43" spans="1:30" x14ac:dyDescent="0.3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row>
    <row r="44" spans="1:30" x14ac:dyDescent="0.3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row>
    <row r="45" spans="1:30" x14ac:dyDescent="0.3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row>
    <row r="46" spans="1:30" x14ac:dyDescent="0.3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row>
    <row r="47" spans="1:30" x14ac:dyDescent="0.3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row>
    <row r="48" spans="1:30" x14ac:dyDescent="0.3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row>
    <row r="49" spans="1:30" x14ac:dyDescent="0.3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row>
    <row r="50" spans="1:30" x14ac:dyDescent="0.3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row>
    <row r="51" spans="1:30" x14ac:dyDescent="0.3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row>
    <row r="52" spans="1:30" x14ac:dyDescent="0.3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row>
    <row r="53" spans="1:30" x14ac:dyDescent="0.3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row>
    <row r="54" spans="1:30" x14ac:dyDescent="0.3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row>
    <row r="55" spans="1:30" x14ac:dyDescent="0.3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row>
    <row r="56" spans="1:30" x14ac:dyDescent="0.3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row>
    <row r="57" spans="1:30" x14ac:dyDescent="0.3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row>
    <row r="58" spans="1:30"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row>
    <row r="59" spans="1:30" x14ac:dyDescent="0.3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row>
    <row r="60" spans="1:30" x14ac:dyDescent="0.3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row>
    <row r="61" spans="1:30" x14ac:dyDescent="0.3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row>
    <row r="62" spans="1:30" x14ac:dyDescent="0.3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row>
    <row r="63" spans="1:30" x14ac:dyDescent="0.3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row>
    <row r="64" spans="1:30" x14ac:dyDescent="0.3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row>
    <row r="65" spans="1:30" x14ac:dyDescent="0.3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row>
    <row r="66" spans="1:30" x14ac:dyDescent="0.3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row>
    <row r="67" spans="1:30" x14ac:dyDescent="0.3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row>
    <row r="68" spans="1:30" x14ac:dyDescent="0.3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row>
    <row r="69" spans="1:30" x14ac:dyDescent="0.3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row>
  </sheetData>
  <mergeCells count="6">
    <mergeCell ref="H3:N3"/>
    <mergeCell ref="H6:J6"/>
    <mergeCell ref="L6:L7"/>
    <mergeCell ref="H5:J5"/>
    <mergeCell ref="M6:M7"/>
    <mergeCell ref="N6:N7"/>
  </mergeCells>
  <pageMargins left="0.7" right="0.7" top="0.75" bottom="0.75" header="0.3" footer="0.3"/>
  <pageSetup orientation="portrait" r:id="rId1"/>
  <headerFooter>
    <oddHeader>&amp;C&amp;"-,Bold"&amp;20&amp;KFF0000DRAFT FOR DISCUSSION</oddHeader>
  </headerFooter>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8DFD3-56D9-4B0D-9FA8-B7E8A9F67B99}">
  <dimension ref="A3:M199"/>
  <sheetViews>
    <sheetView topLeftCell="A115" workbookViewId="0">
      <selection activeCell="M128" sqref="M128"/>
    </sheetView>
  </sheetViews>
  <sheetFormatPr defaultRowHeight="14.5" x14ac:dyDescent="0.35"/>
  <cols>
    <col min="1" max="1" width="13.1796875" bestFit="1" customWidth="1"/>
    <col min="2" max="2" width="19.7265625" bestFit="1" customWidth="1"/>
    <col min="3" max="9" width="12" bestFit="1" customWidth="1"/>
    <col min="10" max="10" width="12.54296875" bestFit="1" customWidth="1"/>
    <col min="11" max="11" width="13.81640625" bestFit="1" customWidth="1"/>
    <col min="12" max="12" width="13.1796875" bestFit="1" customWidth="1"/>
    <col min="13" max="13" width="19.7265625" bestFit="1" customWidth="1"/>
    <col min="14" max="15" width="12" bestFit="1" customWidth="1"/>
    <col min="16" max="19" width="11.81640625" bestFit="1" customWidth="1"/>
    <col min="20" max="21" width="12" bestFit="1" customWidth="1"/>
    <col min="22" max="22" width="11" bestFit="1" customWidth="1"/>
    <col min="23" max="23" width="4" bestFit="1" customWidth="1"/>
    <col min="24" max="48" width="12" bestFit="1" customWidth="1"/>
    <col min="49" max="49" width="5" bestFit="1" customWidth="1"/>
    <col min="50" max="54" width="12" bestFit="1" customWidth="1"/>
    <col min="55" max="55" width="5" bestFit="1" customWidth="1"/>
    <col min="56" max="58" width="12" bestFit="1" customWidth="1"/>
    <col min="59" max="59" width="5" bestFit="1" customWidth="1"/>
    <col min="60" max="62" width="12" bestFit="1" customWidth="1"/>
  </cols>
  <sheetData>
    <row r="3" spans="1:4" x14ac:dyDescent="0.35">
      <c r="A3" s="4" t="s">
        <v>578</v>
      </c>
      <c r="B3" s="4" t="s">
        <v>579</v>
      </c>
    </row>
    <row r="4" spans="1:4" x14ac:dyDescent="0.35">
      <c r="A4" s="4" t="s">
        <v>580</v>
      </c>
      <c r="B4" t="s">
        <v>581</v>
      </c>
      <c r="C4" t="s">
        <v>582</v>
      </c>
      <c r="D4" t="s">
        <v>583</v>
      </c>
    </row>
    <row r="5" spans="1:4" x14ac:dyDescent="0.35">
      <c r="A5" s="5">
        <v>15</v>
      </c>
      <c r="B5">
        <v>105.20722635494155</v>
      </c>
      <c r="C5">
        <v>62.605042016806721</v>
      </c>
      <c r="D5">
        <v>100.81448747942119</v>
      </c>
    </row>
    <row r="6" spans="1:4" x14ac:dyDescent="0.35">
      <c r="A6" s="5">
        <v>16</v>
      </c>
      <c r="B6">
        <v>163.2373835710151</v>
      </c>
      <c r="C6">
        <v>119.56062526404732</v>
      </c>
      <c r="D6">
        <v>158.39962564342537</v>
      </c>
    </row>
    <row r="7" spans="1:4" x14ac:dyDescent="0.35">
      <c r="A7" s="5">
        <v>17</v>
      </c>
      <c r="B7">
        <v>161.56520553548299</v>
      </c>
      <c r="C7">
        <v>121.31630648330059</v>
      </c>
      <c r="D7">
        <v>156.65968272972165</v>
      </c>
    </row>
    <row r="8" spans="1:4" x14ac:dyDescent="0.35">
      <c r="A8" s="5">
        <v>18</v>
      </c>
      <c r="B8">
        <v>156.01488218272013</v>
      </c>
      <c r="C8">
        <v>137.59213759213759</v>
      </c>
      <c r="D8">
        <v>153.82933760839467</v>
      </c>
    </row>
    <row r="9" spans="1:4" x14ac:dyDescent="0.35">
      <c r="A9" s="5">
        <v>19</v>
      </c>
      <c r="B9">
        <v>150.68632435180479</v>
      </c>
      <c r="C9">
        <v>99.859353023909989</v>
      </c>
      <c r="D9">
        <v>144.26579017500222</v>
      </c>
    </row>
    <row r="10" spans="1:4" x14ac:dyDescent="0.35">
      <c r="A10" s="5">
        <v>20</v>
      </c>
      <c r="B10">
        <v>151.46831530139104</v>
      </c>
      <c r="C10">
        <v>122.87334593572778</v>
      </c>
      <c r="D10">
        <v>147.76758409785933</v>
      </c>
    </row>
    <row r="11" spans="1:4" x14ac:dyDescent="0.35">
      <c r="A11" s="5">
        <v>21</v>
      </c>
      <c r="B11">
        <v>139.39751919669226</v>
      </c>
      <c r="C11">
        <v>137.97634691195796</v>
      </c>
      <c r="D11">
        <v>139.21232876712327</v>
      </c>
    </row>
    <row r="12" spans="1:4" x14ac:dyDescent="0.35">
      <c r="A12" s="5">
        <v>22</v>
      </c>
      <c r="B12">
        <v>151.42164425832047</v>
      </c>
      <c r="C12">
        <v>113.33333333333333</v>
      </c>
      <c r="D12">
        <v>146.01853603177605</v>
      </c>
    </row>
    <row r="13" spans="1:4" x14ac:dyDescent="0.35">
      <c r="A13" s="5">
        <v>23</v>
      </c>
      <c r="B13">
        <v>147.64008370146479</v>
      </c>
      <c r="C13">
        <v>129.42989214175654</v>
      </c>
      <c r="D13">
        <v>145.25252525252523</v>
      </c>
    </row>
    <row r="14" spans="1:4" x14ac:dyDescent="0.35">
      <c r="A14" s="5">
        <v>24</v>
      </c>
      <c r="B14">
        <v>211.42552055525894</v>
      </c>
      <c r="C14">
        <v>156.77321156773212</v>
      </c>
      <c r="D14">
        <v>203.27049738814446</v>
      </c>
    </row>
    <row r="15" spans="1:4" x14ac:dyDescent="0.35">
      <c r="A15" s="5">
        <v>25</v>
      </c>
      <c r="B15">
        <v>247.57386241104163</v>
      </c>
      <c r="C15">
        <v>130.38130381303813</v>
      </c>
      <c r="D15">
        <v>230.09174311926606</v>
      </c>
    </row>
    <row r="16" spans="1:4" x14ac:dyDescent="0.35">
      <c r="A16" s="5">
        <v>26</v>
      </c>
      <c r="B16">
        <v>221.73693935830673</v>
      </c>
      <c r="C16">
        <v>182.77310924369746</v>
      </c>
      <c r="D16">
        <v>216.3649529326575</v>
      </c>
    </row>
    <row r="17" spans="1:4" x14ac:dyDescent="0.35">
      <c r="A17" s="5">
        <v>27</v>
      </c>
      <c r="B17">
        <v>257.86330457863306</v>
      </c>
      <c r="C17">
        <v>189.82536066818528</v>
      </c>
      <c r="D17">
        <v>247.74062358788973</v>
      </c>
    </row>
    <row r="18" spans="1:4" x14ac:dyDescent="0.35">
      <c r="A18" s="5">
        <v>28</v>
      </c>
      <c r="B18">
        <v>244.16953964713039</v>
      </c>
      <c r="C18">
        <v>154.33526011560696</v>
      </c>
      <c r="D18">
        <v>230.76259489302967</v>
      </c>
    </row>
    <row r="19" spans="1:4" x14ac:dyDescent="0.35">
      <c r="A19" s="5">
        <v>29</v>
      </c>
      <c r="B19">
        <v>254.81840193704602</v>
      </c>
      <c r="C19">
        <v>192.37057220708448</v>
      </c>
      <c r="D19">
        <v>245.39473684210529</v>
      </c>
    </row>
    <row r="20" spans="1:4" x14ac:dyDescent="0.35">
      <c r="A20" s="5">
        <v>30</v>
      </c>
      <c r="B20">
        <v>303.47407803313735</v>
      </c>
      <c r="C20">
        <v>219.46902654867256</v>
      </c>
      <c r="D20">
        <v>290.58823529411762</v>
      </c>
    </row>
    <row r="21" spans="1:4" x14ac:dyDescent="0.35">
      <c r="A21" s="5">
        <v>31</v>
      </c>
      <c r="B21">
        <v>222.58610954263128</v>
      </c>
      <c r="C21">
        <v>214.12471825694968</v>
      </c>
      <c r="D21">
        <v>221.48046338111132</v>
      </c>
    </row>
    <row r="22" spans="1:4" x14ac:dyDescent="0.35">
      <c r="A22" s="5">
        <v>32</v>
      </c>
      <c r="B22">
        <v>219.42487585171497</v>
      </c>
      <c r="C22">
        <v>206.59163987138263</v>
      </c>
      <c r="D22">
        <v>217.81278400484703</v>
      </c>
    </row>
    <row r="23" spans="1:4" x14ac:dyDescent="0.35">
      <c r="A23" s="5">
        <v>33</v>
      </c>
      <c r="B23">
        <v>233.13253012048193</v>
      </c>
      <c r="C23">
        <v>186.83996750609262</v>
      </c>
      <c r="D23">
        <v>227.15349910817335</v>
      </c>
    </row>
    <row r="24" spans="1:4" x14ac:dyDescent="0.35">
      <c r="A24" s="5">
        <v>34</v>
      </c>
      <c r="B24">
        <v>218.87927792403158</v>
      </c>
      <c r="C24">
        <v>211.8561710398445</v>
      </c>
      <c r="D24">
        <v>218.07683766377968</v>
      </c>
    </row>
    <row r="25" spans="1:4" x14ac:dyDescent="0.35">
      <c r="A25" s="5">
        <v>35</v>
      </c>
      <c r="B25">
        <v>240.60785141409877</v>
      </c>
      <c r="C25">
        <v>207.9646017699115</v>
      </c>
      <c r="D25">
        <v>236.9242291848708</v>
      </c>
    </row>
    <row r="26" spans="1:4" x14ac:dyDescent="0.35">
      <c r="A26" s="5">
        <v>36</v>
      </c>
      <c r="B26">
        <v>234.01513931389917</v>
      </c>
      <c r="C26">
        <v>152.27817745803358</v>
      </c>
      <c r="D26">
        <v>224.33622036064176</v>
      </c>
    </row>
    <row r="27" spans="1:4" x14ac:dyDescent="0.35">
      <c r="A27" s="5">
        <v>37</v>
      </c>
      <c r="B27">
        <v>242.14017882895874</v>
      </c>
      <c r="C27">
        <v>226.01010101010101</v>
      </c>
      <c r="D27">
        <v>240.48666839244109</v>
      </c>
    </row>
    <row r="28" spans="1:4" x14ac:dyDescent="0.35">
      <c r="A28" s="5">
        <v>38</v>
      </c>
      <c r="B28">
        <v>286.26960988477026</v>
      </c>
      <c r="C28">
        <v>297.04301075268819</v>
      </c>
      <c r="D28">
        <v>287.27821819554549</v>
      </c>
    </row>
    <row r="29" spans="1:4" x14ac:dyDescent="0.35">
      <c r="A29" s="5" t="s">
        <v>583</v>
      </c>
      <c r="B29">
        <v>198.40472392199814</v>
      </c>
      <c r="C29">
        <v>158.46016114592661</v>
      </c>
      <c r="D29">
        <v>193.38840910415817</v>
      </c>
    </row>
    <row r="31" spans="1:4" x14ac:dyDescent="0.35">
      <c r="A31" s="4" t="s">
        <v>578</v>
      </c>
      <c r="B31" s="4" t="s">
        <v>579</v>
      </c>
    </row>
    <row r="32" spans="1:4" x14ac:dyDescent="0.35">
      <c r="A32" s="4" t="s">
        <v>580</v>
      </c>
      <c r="B32" t="s">
        <v>581</v>
      </c>
      <c r="C32" t="s">
        <v>582</v>
      </c>
      <c r="D32" t="s">
        <v>583</v>
      </c>
    </row>
    <row r="33" spans="1:4" x14ac:dyDescent="0.35">
      <c r="A33" s="5">
        <v>15</v>
      </c>
      <c r="B33">
        <v>105.11436648676433</v>
      </c>
      <c r="C33">
        <v>77.750206782464844</v>
      </c>
      <c r="D33">
        <v>100.81448747942119</v>
      </c>
    </row>
    <row r="34" spans="1:4" x14ac:dyDescent="0.35">
      <c r="A34" s="5">
        <v>16</v>
      </c>
      <c r="B34">
        <v>160.75274912141481</v>
      </c>
      <c r="C34">
        <v>147.26394849785407</v>
      </c>
      <c r="D34">
        <v>158.39962564342537</v>
      </c>
    </row>
    <row r="35" spans="1:4" x14ac:dyDescent="0.35">
      <c r="A35" s="5">
        <v>17</v>
      </c>
      <c r="B35">
        <v>158.08339429407462</v>
      </c>
      <c r="C35">
        <v>150.24711696869852</v>
      </c>
      <c r="D35">
        <v>156.65968272972165</v>
      </c>
    </row>
    <row r="36" spans="1:4" x14ac:dyDescent="0.35">
      <c r="A36" s="5">
        <v>18</v>
      </c>
      <c r="B36">
        <v>154.4598834603317</v>
      </c>
      <c r="C36">
        <v>151.0903426791277</v>
      </c>
      <c r="D36">
        <v>153.82933760839467</v>
      </c>
    </row>
    <row r="37" spans="1:4" x14ac:dyDescent="0.35">
      <c r="A37" s="5">
        <v>19</v>
      </c>
      <c r="B37">
        <v>147.11751662971176</v>
      </c>
      <c r="C37">
        <v>132.76709879302638</v>
      </c>
      <c r="D37">
        <v>144.26579017500222</v>
      </c>
    </row>
    <row r="38" spans="1:4" x14ac:dyDescent="0.35">
      <c r="A38" s="5">
        <v>20</v>
      </c>
      <c r="B38">
        <v>143.96887159533074</v>
      </c>
      <c r="C38">
        <v>161.71428571428572</v>
      </c>
      <c r="D38">
        <v>147.76758409785933</v>
      </c>
    </row>
    <row r="39" spans="1:4" x14ac:dyDescent="0.35">
      <c r="A39" s="5">
        <v>21</v>
      </c>
      <c r="B39">
        <v>138.28621520929212</v>
      </c>
      <c r="C39">
        <v>142.52153484729834</v>
      </c>
      <c r="D39">
        <v>139.21232876712327</v>
      </c>
    </row>
    <row r="40" spans="1:4" x14ac:dyDescent="0.35">
      <c r="A40" s="5">
        <v>22</v>
      </c>
      <c r="B40">
        <v>145.63106796116503</v>
      </c>
      <c r="C40">
        <v>147.38646101113966</v>
      </c>
      <c r="D40">
        <v>146.01853603177605</v>
      </c>
    </row>
    <row r="41" spans="1:4" x14ac:dyDescent="0.35">
      <c r="A41" s="5">
        <v>23</v>
      </c>
      <c r="B41">
        <v>151.54612829031433</v>
      </c>
      <c r="C41">
        <v>121.50433944069432</v>
      </c>
      <c r="D41">
        <v>145.25252525252523</v>
      </c>
    </row>
    <row r="42" spans="1:4" x14ac:dyDescent="0.35">
      <c r="A42" s="5">
        <v>24</v>
      </c>
      <c r="B42">
        <v>199.00787861103007</v>
      </c>
      <c r="C42">
        <v>218.23770491803279</v>
      </c>
      <c r="D42">
        <v>203.27049738814446</v>
      </c>
    </row>
    <row r="43" spans="1:4" x14ac:dyDescent="0.35">
      <c r="A43" s="5">
        <v>25</v>
      </c>
      <c r="B43">
        <v>235.43123543123542</v>
      </c>
      <c r="C43">
        <v>210.34482758620689</v>
      </c>
      <c r="D43">
        <v>230.09174311926606</v>
      </c>
    </row>
    <row r="44" spans="1:4" x14ac:dyDescent="0.35">
      <c r="A44" s="5">
        <v>26</v>
      </c>
      <c r="B44">
        <v>215.6284555842241</v>
      </c>
      <c r="C44">
        <v>219.06693711967546</v>
      </c>
      <c r="D44">
        <v>216.3649529326575</v>
      </c>
    </row>
    <row r="45" spans="1:4" x14ac:dyDescent="0.35">
      <c r="A45" s="5">
        <v>27</v>
      </c>
      <c r="B45">
        <v>252.03975671265388</v>
      </c>
      <c r="C45">
        <v>234.01231643770726</v>
      </c>
      <c r="D45">
        <v>247.74062358788973</v>
      </c>
    </row>
    <row r="46" spans="1:4" x14ac:dyDescent="0.35">
      <c r="A46" s="5">
        <v>28</v>
      </c>
      <c r="B46">
        <v>227.97356828193833</v>
      </c>
      <c r="C46">
        <v>240.84394904458597</v>
      </c>
      <c r="D46">
        <v>230.76259489302967</v>
      </c>
    </row>
    <row r="47" spans="1:4" x14ac:dyDescent="0.35">
      <c r="A47" s="5">
        <v>29</v>
      </c>
      <c r="B47">
        <v>241.52010050251258</v>
      </c>
      <c r="C47">
        <v>259.58588957055213</v>
      </c>
      <c r="D47">
        <v>245.39473684210529</v>
      </c>
    </row>
    <row r="48" spans="1:4" x14ac:dyDescent="0.35">
      <c r="A48" s="5">
        <v>30</v>
      </c>
      <c r="B48">
        <v>299.91773416382654</v>
      </c>
      <c r="C48">
        <v>259.34671389216845</v>
      </c>
      <c r="D48">
        <v>290.58823529411762</v>
      </c>
    </row>
    <row r="49" spans="1:4" x14ac:dyDescent="0.35">
      <c r="A49" s="5">
        <v>31</v>
      </c>
      <c r="B49">
        <v>218.18405814956265</v>
      </c>
      <c r="C49">
        <v>234.41275978733688</v>
      </c>
      <c r="D49">
        <v>221.48046338111132</v>
      </c>
    </row>
    <row r="50" spans="1:4" x14ac:dyDescent="0.35">
      <c r="A50" s="5">
        <v>32</v>
      </c>
      <c r="B50">
        <v>219.23318667504716</v>
      </c>
      <c r="C50">
        <v>212.01232032854207</v>
      </c>
      <c r="D50">
        <v>217.81278400484703</v>
      </c>
    </row>
    <row r="51" spans="1:4" x14ac:dyDescent="0.35">
      <c r="A51" s="5">
        <v>33</v>
      </c>
      <c r="B51">
        <v>234.35263500325308</v>
      </c>
      <c r="C51">
        <v>197.18309859154928</v>
      </c>
      <c r="D51">
        <v>227.15349910817335</v>
      </c>
    </row>
    <row r="52" spans="1:4" x14ac:dyDescent="0.35">
      <c r="A52" s="5">
        <v>34</v>
      </c>
      <c r="B52">
        <v>212.91638341264445</v>
      </c>
      <c r="C52">
        <v>241.06602059357965</v>
      </c>
      <c r="D52">
        <v>218.07683766377968</v>
      </c>
    </row>
    <row r="53" spans="1:4" x14ac:dyDescent="0.35">
      <c r="A53" s="5">
        <v>35</v>
      </c>
      <c r="B53">
        <v>238.12423873325213</v>
      </c>
      <c r="C53">
        <v>231.46223146223147</v>
      </c>
      <c r="D53">
        <v>236.9242291848708</v>
      </c>
    </row>
    <row r="54" spans="1:4" x14ac:dyDescent="0.35">
      <c r="A54" s="5">
        <v>36</v>
      </c>
      <c r="B54">
        <v>231.5807983119395</v>
      </c>
      <c r="C54">
        <v>193.95280235988199</v>
      </c>
      <c r="D54">
        <v>224.33622036064176</v>
      </c>
    </row>
    <row r="55" spans="1:4" x14ac:dyDescent="0.35">
      <c r="A55" s="5">
        <v>37</v>
      </c>
      <c r="B55">
        <v>239.83739837398375</v>
      </c>
      <c r="C55">
        <v>243.60902255639098</v>
      </c>
      <c r="D55">
        <v>240.48666839244109</v>
      </c>
    </row>
    <row r="56" spans="1:4" x14ac:dyDescent="0.35">
      <c r="A56" s="5">
        <v>38</v>
      </c>
      <c r="B56">
        <v>285.17340602756326</v>
      </c>
      <c r="C56">
        <v>297.61904761904759</v>
      </c>
      <c r="D56">
        <v>287.27821819554549</v>
      </c>
    </row>
    <row r="57" spans="1:4" x14ac:dyDescent="0.35">
      <c r="A57" s="5" t="s">
        <v>583</v>
      </c>
      <c r="B57">
        <v>194.00167568294424</v>
      </c>
      <c r="C57">
        <v>190.85470085470087</v>
      </c>
      <c r="D57">
        <v>193.38840910415817</v>
      </c>
    </row>
    <row r="67" spans="1:2" x14ac:dyDescent="0.35">
      <c r="A67" s="4" t="s">
        <v>580</v>
      </c>
      <c r="B67" t="s">
        <v>578</v>
      </c>
    </row>
    <row r="68" spans="1:2" x14ac:dyDescent="0.35">
      <c r="A68" s="5" t="s">
        <v>317</v>
      </c>
      <c r="B68">
        <v>21.008403361344538</v>
      </c>
    </row>
    <row r="69" spans="1:2" x14ac:dyDescent="0.35">
      <c r="A69" s="5" t="s">
        <v>372</v>
      </c>
      <c r="B69">
        <v>44.776119402985074</v>
      </c>
    </row>
    <row r="70" spans="1:2" x14ac:dyDescent="0.35">
      <c r="A70" s="5" t="s">
        <v>373</v>
      </c>
      <c r="B70">
        <v>79.032258064516128</v>
      </c>
    </row>
    <row r="71" spans="1:2" x14ac:dyDescent="0.35">
      <c r="A71" s="5" t="s">
        <v>390</v>
      </c>
      <c r="B71">
        <v>221.64948453608247</v>
      </c>
    </row>
    <row r="72" spans="1:2" x14ac:dyDescent="0.35">
      <c r="A72" s="5" t="s">
        <v>391</v>
      </c>
      <c r="B72">
        <v>96.418732782369148</v>
      </c>
    </row>
    <row r="73" spans="1:2" x14ac:dyDescent="0.35">
      <c r="A73" s="5" t="s">
        <v>583</v>
      </c>
      <c r="B73">
        <v>90.780141843971634</v>
      </c>
    </row>
    <row r="117" spans="12:13" x14ac:dyDescent="0.35">
      <c r="L117" s="4" t="s">
        <v>580</v>
      </c>
      <c r="M117" t="s">
        <v>578</v>
      </c>
    </row>
    <row r="118" spans="12:13" x14ac:dyDescent="0.35">
      <c r="L118" s="5" t="s">
        <v>581</v>
      </c>
      <c r="M118">
        <v>198.40472392199814</v>
      </c>
    </row>
    <row r="119" spans="12:13" x14ac:dyDescent="0.35">
      <c r="L119" s="5" t="s">
        <v>582</v>
      </c>
      <c r="M119">
        <v>158.46016114592661</v>
      </c>
    </row>
    <row r="120" spans="12:13" x14ac:dyDescent="0.35">
      <c r="L120" s="5" t="s">
        <v>583</v>
      </c>
      <c r="M120">
        <v>193.38840910415817</v>
      </c>
    </row>
    <row r="125" spans="12:13" x14ac:dyDescent="0.35">
      <c r="L125" s="4" t="s">
        <v>580</v>
      </c>
      <c r="M125" t="s">
        <v>578</v>
      </c>
    </row>
    <row r="126" spans="12:13" x14ac:dyDescent="0.35">
      <c r="L126" s="5" t="s">
        <v>581</v>
      </c>
      <c r="M126">
        <v>194.00167568294424</v>
      </c>
    </row>
    <row r="127" spans="12:13" x14ac:dyDescent="0.35">
      <c r="L127" s="5" t="s">
        <v>582</v>
      </c>
      <c r="M127">
        <v>190.85470085470087</v>
      </c>
    </row>
    <row r="128" spans="12:13" x14ac:dyDescent="0.35">
      <c r="L128" s="5" t="s">
        <v>583</v>
      </c>
      <c r="M128">
        <v>193.38840910415817</v>
      </c>
    </row>
    <row r="134" spans="12:13" x14ac:dyDescent="0.35">
      <c r="L134" t="s">
        <v>578</v>
      </c>
      <c r="M134" t="s">
        <v>584</v>
      </c>
    </row>
    <row r="135" spans="12:13" x14ac:dyDescent="0.35">
      <c r="L135">
        <v>193.38840910415817</v>
      </c>
      <c r="M135">
        <v>46443</v>
      </c>
    </row>
    <row r="174" spans="10:12" x14ac:dyDescent="0.35">
      <c r="J174" s="4" t="s">
        <v>580</v>
      </c>
      <c r="K174" t="s">
        <v>584</v>
      </c>
      <c r="L174" t="s">
        <v>585</v>
      </c>
    </row>
    <row r="175" spans="10:12" x14ac:dyDescent="0.35">
      <c r="J175" s="5">
        <v>15</v>
      </c>
      <c r="K175">
        <v>2327</v>
      </c>
      <c r="L175">
        <v>23082</v>
      </c>
    </row>
    <row r="176" spans="10:12" x14ac:dyDescent="0.35">
      <c r="J176" s="5">
        <v>16</v>
      </c>
      <c r="K176">
        <v>3385</v>
      </c>
      <c r="L176">
        <v>21370</v>
      </c>
    </row>
    <row r="177" spans="10:12" x14ac:dyDescent="0.35">
      <c r="J177" s="5">
        <v>17</v>
      </c>
      <c r="K177">
        <v>2617</v>
      </c>
      <c r="L177">
        <v>16705</v>
      </c>
    </row>
    <row r="178" spans="10:12" x14ac:dyDescent="0.35">
      <c r="J178" s="5">
        <v>18</v>
      </c>
      <c r="K178">
        <v>2111</v>
      </c>
      <c r="L178">
        <v>13723</v>
      </c>
    </row>
    <row r="179" spans="10:12" x14ac:dyDescent="0.35">
      <c r="J179" s="5">
        <v>19</v>
      </c>
      <c r="K179">
        <v>1624</v>
      </c>
      <c r="L179">
        <v>11257</v>
      </c>
    </row>
    <row r="180" spans="10:12" x14ac:dyDescent="0.35">
      <c r="J180" s="5">
        <v>20</v>
      </c>
      <c r="K180">
        <v>1208</v>
      </c>
      <c r="L180">
        <v>8175</v>
      </c>
    </row>
    <row r="181" spans="10:12" x14ac:dyDescent="0.35">
      <c r="J181" s="5">
        <v>21</v>
      </c>
      <c r="K181">
        <v>813</v>
      </c>
      <c r="L181">
        <v>5840</v>
      </c>
    </row>
    <row r="182" spans="10:12" x14ac:dyDescent="0.35">
      <c r="J182" s="5">
        <v>22</v>
      </c>
      <c r="K182">
        <v>772</v>
      </c>
      <c r="L182">
        <v>5287</v>
      </c>
    </row>
    <row r="183" spans="10:12" x14ac:dyDescent="0.35">
      <c r="J183" s="5">
        <v>23</v>
      </c>
      <c r="K183">
        <v>719</v>
      </c>
      <c r="L183">
        <v>4950</v>
      </c>
    </row>
    <row r="184" spans="10:12" x14ac:dyDescent="0.35">
      <c r="J184" s="5">
        <v>24</v>
      </c>
      <c r="K184">
        <v>895</v>
      </c>
      <c r="L184">
        <v>4403</v>
      </c>
    </row>
    <row r="185" spans="10:12" x14ac:dyDescent="0.35">
      <c r="J185" s="5">
        <v>25</v>
      </c>
      <c r="K185">
        <v>1254</v>
      </c>
      <c r="L185">
        <v>5450</v>
      </c>
    </row>
    <row r="186" spans="10:12" x14ac:dyDescent="0.35">
      <c r="J186" s="5">
        <v>26</v>
      </c>
      <c r="K186">
        <v>1494</v>
      </c>
      <c r="L186">
        <v>6905</v>
      </c>
    </row>
    <row r="187" spans="10:12" x14ac:dyDescent="0.35">
      <c r="J187" s="5">
        <v>27</v>
      </c>
      <c r="K187">
        <v>2193</v>
      </c>
      <c r="L187">
        <v>8852</v>
      </c>
    </row>
    <row r="188" spans="10:12" x14ac:dyDescent="0.35">
      <c r="J188" s="5">
        <v>28</v>
      </c>
      <c r="K188">
        <v>2675</v>
      </c>
      <c r="L188">
        <v>11592</v>
      </c>
    </row>
    <row r="189" spans="10:12" x14ac:dyDescent="0.35">
      <c r="J189" s="5">
        <v>29</v>
      </c>
      <c r="K189">
        <v>2984</v>
      </c>
      <c r="L189">
        <v>12160</v>
      </c>
    </row>
    <row r="190" spans="10:12" x14ac:dyDescent="0.35">
      <c r="J190" s="5">
        <v>30</v>
      </c>
      <c r="K190">
        <v>3211</v>
      </c>
      <c r="L190">
        <v>11050</v>
      </c>
    </row>
    <row r="191" spans="10:12" x14ac:dyDescent="0.35">
      <c r="J191" s="5">
        <v>31</v>
      </c>
      <c r="K191">
        <v>2256</v>
      </c>
      <c r="L191">
        <v>10186</v>
      </c>
    </row>
    <row r="192" spans="10:12" x14ac:dyDescent="0.35">
      <c r="J192" s="5">
        <v>32</v>
      </c>
      <c r="K192">
        <v>2157</v>
      </c>
      <c r="L192">
        <v>9903</v>
      </c>
    </row>
    <row r="193" spans="10:13" x14ac:dyDescent="0.35">
      <c r="J193" s="5">
        <v>33</v>
      </c>
      <c r="K193">
        <v>2165</v>
      </c>
      <c r="L193">
        <v>9531</v>
      </c>
    </row>
    <row r="194" spans="10:13" x14ac:dyDescent="0.35">
      <c r="J194" s="5">
        <v>34</v>
      </c>
      <c r="K194">
        <v>1964</v>
      </c>
      <c r="L194">
        <v>9006</v>
      </c>
    </row>
    <row r="195" spans="10:13" x14ac:dyDescent="0.35">
      <c r="J195" s="5">
        <v>35</v>
      </c>
      <c r="K195">
        <v>1898</v>
      </c>
      <c r="L195">
        <v>8011</v>
      </c>
    </row>
    <row r="196" spans="10:13" x14ac:dyDescent="0.35">
      <c r="J196" s="5">
        <v>36</v>
      </c>
      <c r="K196">
        <v>1580</v>
      </c>
      <c r="L196">
        <v>7043</v>
      </c>
    </row>
    <row r="197" spans="10:13" x14ac:dyDescent="0.35">
      <c r="J197" s="5">
        <v>37</v>
      </c>
      <c r="K197">
        <v>1858</v>
      </c>
      <c r="L197">
        <v>7726</v>
      </c>
    </row>
    <row r="198" spans="10:13" x14ac:dyDescent="0.35">
      <c r="J198" s="5">
        <v>38</v>
      </c>
      <c r="K198">
        <v>2283</v>
      </c>
      <c r="L198">
        <v>7947</v>
      </c>
      <c r="M198">
        <f>((SUM(K195:K198)/SUM(L195:L198))/(SUM(K191:K194)/SUM(L191:L194)))-1</f>
        <v>0.12123844964336006</v>
      </c>
    </row>
    <row r="199" spans="10:13" x14ac:dyDescent="0.35">
      <c r="J199" s="5" t="s">
        <v>583</v>
      </c>
      <c r="K199">
        <v>46443</v>
      </c>
      <c r="L199">
        <v>240154</v>
      </c>
    </row>
  </sheetData>
  <pageMargins left="0.7" right="0.7" top="0.75" bottom="0.75" header="0.3" footer="0.3"/>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B069F-13F8-4775-B5E0-C0FDDDAB439D}">
  <dimension ref="A1:J12031"/>
  <sheetViews>
    <sheetView workbookViewId="0">
      <selection activeCell="E9" sqref="E9"/>
    </sheetView>
  </sheetViews>
  <sheetFormatPr defaultRowHeight="14.5" x14ac:dyDescent="0.35"/>
  <cols>
    <col min="1" max="1" width="11" customWidth="1"/>
    <col min="3" max="3" width="11.26953125" customWidth="1"/>
    <col min="4" max="4" width="12.81640625" customWidth="1"/>
    <col min="5" max="5" width="10" customWidth="1"/>
    <col min="8" max="8" width="9.26953125" customWidth="1"/>
    <col min="10" max="10" width="12.1796875" customWidth="1"/>
  </cols>
  <sheetData>
    <row r="1" spans="1:10" x14ac:dyDescent="0.35">
      <c r="A1" t="s">
        <v>586</v>
      </c>
      <c r="B1" t="s">
        <v>37</v>
      </c>
      <c r="C1" t="s">
        <v>587</v>
      </c>
      <c r="D1" t="s">
        <v>588</v>
      </c>
      <c r="E1" t="s">
        <v>589</v>
      </c>
      <c r="F1" t="s">
        <v>590</v>
      </c>
      <c r="G1" t="s">
        <v>591</v>
      </c>
      <c r="H1" t="s">
        <v>592</v>
      </c>
      <c r="I1" t="s">
        <v>593</v>
      </c>
      <c r="J1" t="s">
        <v>594</v>
      </c>
    </row>
    <row r="2" spans="1:10" x14ac:dyDescent="0.35">
      <c r="A2">
        <v>1</v>
      </c>
      <c r="B2" t="s">
        <v>40</v>
      </c>
      <c r="C2">
        <v>15</v>
      </c>
      <c r="D2">
        <v>131</v>
      </c>
      <c r="E2">
        <v>20</v>
      </c>
      <c r="F2" t="s">
        <v>581</v>
      </c>
      <c r="G2" t="s">
        <v>581</v>
      </c>
      <c r="H2" t="s">
        <v>42</v>
      </c>
      <c r="I2" t="s">
        <v>595</v>
      </c>
      <c r="J2" t="s">
        <v>596</v>
      </c>
    </row>
    <row r="3" spans="1:10" x14ac:dyDescent="0.35">
      <c r="A3">
        <v>2</v>
      </c>
      <c r="B3" t="s">
        <v>40</v>
      </c>
      <c r="C3">
        <v>16</v>
      </c>
      <c r="D3">
        <v>156</v>
      </c>
      <c r="E3">
        <v>16</v>
      </c>
      <c r="F3" t="s">
        <v>581</v>
      </c>
      <c r="G3" t="s">
        <v>581</v>
      </c>
      <c r="H3" t="s">
        <v>42</v>
      </c>
      <c r="I3" t="s">
        <v>595</v>
      </c>
      <c r="J3" t="s">
        <v>596</v>
      </c>
    </row>
    <row r="4" spans="1:10" x14ac:dyDescent="0.35">
      <c r="A4">
        <v>3</v>
      </c>
      <c r="B4" t="s">
        <v>40</v>
      </c>
      <c r="C4">
        <v>17</v>
      </c>
      <c r="D4">
        <v>86</v>
      </c>
      <c r="E4">
        <v>11</v>
      </c>
      <c r="F4" t="s">
        <v>581</v>
      </c>
      <c r="G4" t="s">
        <v>581</v>
      </c>
      <c r="H4" t="s">
        <v>42</v>
      </c>
      <c r="I4" t="s">
        <v>595</v>
      </c>
      <c r="J4" t="s">
        <v>596</v>
      </c>
    </row>
    <row r="5" spans="1:10" x14ac:dyDescent="0.35">
      <c r="A5">
        <v>4</v>
      </c>
      <c r="B5" t="s">
        <v>40</v>
      </c>
      <c r="C5">
        <v>18</v>
      </c>
      <c r="D5">
        <v>72</v>
      </c>
      <c r="E5">
        <v>7</v>
      </c>
      <c r="F5" t="s">
        <v>581</v>
      </c>
      <c r="G5" t="s">
        <v>581</v>
      </c>
      <c r="H5" t="s">
        <v>42</v>
      </c>
      <c r="I5" t="s">
        <v>595</v>
      </c>
      <c r="J5" t="s">
        <v>596</v>
      </c>
    </row>
    <row r="6" spans="1:10" x14ac:dyDescent="0.35">
      <c r="A6">
        <v>5</v>
      </c>
      <c r="B6" t="s">
        <v>40</v>
      </c>
      <c r="C6">
        <v>19</v>
      </c>
      <c r="D6">
        <v>34</v>
      </c>
      <c r="E6">
        <v>6</v>
      </c>
      <c r="F6" t="s">
        <v>581</v>
      </c>
      <c r="G6" t="s">
        <v>581</v>
      </c>
      <c r="H6" t="s">
        <v>42</v>
      </c>
      <c r="I6" t="s">
        <v>595</v>
      </c>
      <c r="J6" t="s">
        <v>596</v>
      </c>
    </row>
    <row r="7" spans="1:10" x14ac:dyDescent="0.35">
      <c r="A7">
        <v>6</v>
      </c>
      <c r="B7" t="s">
        <v>40</v>
      </c>
      <c r="C7">
        <v>20</v>
      </c>
      <c r="D7">
        <v>29</v>
      </c>
      <c r="E7">
        <v>8</v>
      </c>
      <c r="F7" t="s">
        <v>581</v>
      </c>
      <c r="G7" t="s">
        <v>581</v>
      </c>
      <c r="H7" t="s">
        <v>42</v>
      </c>
      <c r="I7" t="s">
        <v>595</v>
      </c>
      <c r="J7" t="s">
        <v>596</v>
      </c>
    </row>
    <row r="8" spans="1:10" x14ac:dyDescent="0.35">
      <c r="A8">
        <v>7</v>
      </c>
      <c r="B8" t="s">
        <v>40</v>
      </c>
      <c r="C8">
        <v>21</v>
      </c>
      <c r="D8">
        <v>17</v>
      </c>
      <c r="E8">
        <v>4</v>
      </c>
      <c r="F8" t="s">
        <v>581</v>
      </c>
      <c r="G8" t="s">
        <v>581</v>
      </c>
      <c r="H8" t="s">
        <v>42</v>
      </c>
      <c r="I8" t="s">
        <v>595</v>
      </c>
      <c r="J8" t="s">
        <v>596</v>
      </c>
    </row>
    <row r="9" spans="1:10" x14ac:dyDescent="0.35">
      <c r="A9">
        <v>8</v>
      </c>
      <c r="B9" t="s">
        <v>40</v>
      </c>
      <c r="C9">
        <v>22</v>
      </c>
      <c r="D9">
        <v>17</v>
      </c>
      <c r="E9">
        <v>2</v>
      </c>
      <c r="F9" t="s">
        <v>581</v>
      </c>
      <c r="G9" t="s">
        <v>581</v>
      </c>
      <c r="H9" t="s">
        <v>42</v>
      </c>
      <c r="I9" t="s">
        <v>595</v>
      </c>
      <c r="J9" t="s">
        <v>596</v>
      </c>
    </row>
    <row r="10" spans="1:10" x14ac:dyDescent="0.35">
      <c r="A10">
        <v>9</v>
      </c>
      <c r="B10" t="s">
        <v>40</v>
      </c>
      <c r="C10">
        <v>23</v>
      </c>
      <c r="D10">
        <v>16</v>
      </c>
      <c r="E10">
        <v>7</v>
      </c>
      <c r="F10" t="s">
        <v>581</v>
      </c>
      <c r="G10" t="s">
        <v>581</v>
      </c>
      <c r="H10" t="s">
        <v>42</v>
      </c>
      <c r="I10" t="s">
        <v>595</v>
      </c>
      <c r="J10" t="s">
        <v>596</v>
      </c>
    </row>
    <row r="11" spans="1:10" x14ac:dyDescent="0.35">
      <c r="A11">
        <v>10</v>
      </c>
      <c r="B11" t="s">
        <v>40</v>
      </c>
      <c r="C11">
        <v>24</v>
      </c>
      <c r="D11">
        <v>30</v>
      </c>
      <c r="E11">
        <v>7</v>
      </c>
      <c r="F11" t="s">
        <v>581</v>
      </c>
      <c r="G11" t="s">
        <v>581</v>
      </c>
      <c r="H11" t="s">
        <v>42</v>
      </c>
      <c r="I11" t="s">
        <v>595</v>
      </c>
      <c r="J11" t="s">
        <v>596</v>
      </c>
    </row>
    <row r="12" spans="1:10" x14ac:dyDescent="0.35">
      <c r="A12">
        <v>11</v>
      </c>
      <c r="B12" t="s">
        <v>40</v>
      </c>
      <c r="C12">
        <v>25</v>
      </c>
      <c r="D12">
        <v>38</v>
      </c>
      <c r="E12">
        <v>9</v>
      </c>
      <c r="F12" t="s">
        <v>581</v>
      </c>
      <c r="G12" t="s">
        <v>581</v>
      </c>
      <c r="H12" t="s">
        <v>42</v>
      </c>
      <c r="I12" t="s">
        <v>595</v>
      </c>
      <c r="J12" t="s">
        <v>596</v>
      </c>
    </row>
    <row r="13" spans="1:10" x14ac:dyDescent="0.35">
      <c r="A13">
        <v>12</v>
      </c>
      <c r="B13" t="s">
        <v>40</v>
      </c>
      <c r="C13">
        <v>26</v>
      </c>
      <c r="D13">
        <v>61</v>
      </c>
      <c r="E13">
        <v>13</v>
      </c>
      <c r="F13" t="s">
        <v>581</v>
      </c>
      <c r="G13" t="s">
        <v>581</v>
      </c>
      <c r="H13" t="s">
        <v>42</v>
      </c>
      <c r="I13" t="s">
        <v>595</v>
      </c>
      <c r="J13" t="s">
        <v>596</v>
      </c>
    </row>
    <row r="14" spans="1:10" x14ac:dyDescent="0.35">
      <c r="A14">
        <v>13</v>
      </c>
      <c r="B14" t="s">
        <v>40</v>
      </c>
      <c r="C14">
        <v>27</v>
      </c>
      <c r="D14">
        <v>92</v>
      </c>
      <c r="E14">
        <v>18</v>
      </c>
      <c r="F14" t="s">
        <v>581</v>
      </c>
      <c r="G14" t="s">
        <v>581</v>
      </c>
      <c r="H14" t="s">
        <v>42</v>
      </c>
      <c r="I14" t="s">
        <v>595</v>
      </c>
      <c r="J14" t="s">
        <v>596</v>
      </c>
    </row>
    <row r="15" spans="1:10" x14ac:dyDescent="0.35">
      <c r="A15">
        <v>14</v>
      </c>
      <c r="B15" t="s">
        <v>40</v>
      </c>
      <c r="C15">
        <v>28</v>
      </c>
      <c r="D15">
        <v>87</v>
      </c>
      <c r="E15">
        <v>10</v>
      </c>
      <c r="F15" t="s">
        <v>581</v>
      </c>
      <c r="G15" t="s">
        <v>581</v>
      </c>
      <c r="H15" t="s">
        <v>42</v>
      </c>
      <c r="I15" t="s">
        <v>595</v>
      </c>
      <c r="J15" t="s">
        <v>596</v>
      </c>
    </row>
    <row r="16" spans="1:10" x14ac:dyDescent="0.35">
      <c r="A16">
        <v>15</v>
      </c>
      <c r="B16" t="s">
        <v>40</v>
      </c>
      <c r="C16">
        <v>29</v>
      </c>
      <c r="D16">
        <v>92</v>
      </c>
      <c r="E16">
        <v>21</v>
      </c>
      <c r="F16" t="s">
        <v>581</v>
      </c>
      <c r="G16" t="s">
        <v>581</v>
      </c>
      <c r="H16" t="s">
        <v>42</v>
      </c>
      <c r="I16" t="s">
        <v>595</v>
      </c>
      <c r="J16" t="s">
        <v>596</v>
      </c>
    </row>
    <row r="17" spans="1:10" x14ac:dyDescent="0.35">
      <c r="A17">
        <v>16</v>
      </c>
      <c r="B17" t="s">
        <v>40</v>
      </c>
      <c r="C17">
        <v>30</v>
      </c>
      <c r="D17">
        <v>88</v>
      </c>
      <c r="E17">
        <v>30</v>
      </c>
      <c r="F17" t="s">
        <v>581</v>
      </c>
      <c r="G17" t="s">
        <v>581</v>
      </c>
      <c r="H17" t="s">
        <v>42</v>
      </c>
      <c r="I17" t="s">
        <v>595</v>
      </c>
      <c r="J17" t="s">
        <v>596</v>
      </c>
    </row>
    <row r="18" spans="1:10" x14ac:dyDescent="0.35">
      <c r="A18">
        <v>17</v>
      </c>
      <c r="B18" t="s">
        <v>40</v>
      </c>
      <c r="C18">
        <v>31</v>
      </c>
      <c r="D18">
        <v>48</v>
      </c>
      <c r="E18">
        <v>16</v>
      </c>
      <c r="F18" t="s">
        <v>581</v>
      </c>
      <c r="G18" t="s">
        <v>581</v>
      </c>
      <c r="H18" t="s">
        <v>42</v>
      </c>
      <c r="I18" t="s">
        <v>595</v>
      </c>
      <c r="J18" t="s">
        <v>596</v>
      </c>
    </row>
    <row r="19" spans="1:10" x14ac:dyDescent="0.35">
      <c r="A19">
        <v>18</v>
      </c>
      <c r="B19" t="s">
        <v>40</v>
      </c>
      <c r="C19">
        <v>32</v>
      </c>
      <c r="D19">
        <v>46</v>
      </c>
      <c r="E19">
        <v>16</v>
      </c>
      <c r="F19" t="s">
        <v>581</v>
      </c>
      <c r="G19" t="s">
        <v>581</v>
      </c>
      <c r="H19" t="s">
        <v>42</v>
      </c>
      <c r="I19" t="s">
        <v>595</v>
      </c>
      <c r="J19" t="s">
        <v>596</v>
      </c>
    </row>
    <row r="20" spans="1:10" x14ac:dyDescent="0.35">
      <c r="A20">
        <v>19</v>
      </c>
      <c r="B20" t="s">
        <v>40</v>
      </c>
      <c r="C20">
        <v>33</v>
      </c>
      <c r="D20">
        <v>48</v>
      </c>
      <c r="E20">
        <v>11</v>
      </c>
      <c r="F20" t="s">
        <v>581</v>
      </c>
      <c r="G20" t="s">
        <v>581</v>
      </c>
      <c r="H20" t="s">
        <v>42</v>
      </c>
      <c r="I20" t="s">
        <v>595</v>
      </c>
      <c r="J20" t="s">
        <v>596</v>
      </c>
    </row>
    <row r="21" spans="1:10" x14ac:dyDescent="0.35">
      <c r="A21">
        <v>20</v>
      </c>
      <c r="B21" t="s">
        <v>40</v>
      </c>
      <c r="C21">
        <v>34</v>
      </c>
      <c r="D21">
        <v>54</v>
      </c>
      <c r="E21">
        <v>8</v>
      </c>
      <c r="F21" t="s">
        <v>581</v>
      </c>
      <c r="G21" t="s">
        <v>581</v>
      </c>
      <c r="H21" t="s">
        <v>42</v>
      </c>
      <c r="I21" t="s">
        <v>595</v>
      </c>
      <c r="J21" t="s">
        <v>596</v>
      </c>
    </row>
    <row r="22" spans="1:10" x14ac:dyDescent="0.35">
      <c r="A22">
        <v>21</v>
      </c>
      <c r="B22" t="s">
        <v>40</v>
      </c>
      <c r="C22">
        <v>35</v>
      </c>
      <c r="D22">
        <v>71</v>
      </c>
      <c r="E22">
        <v>9</v>
      </c>
      <c r="F22" t="s">
        <v>581</v>
      </c>
      <c r="G22" t="s">
        <v>581</v>
      </c>
      <c r="H22" t="s">
        <v>42</v>
      </c>
      <c r="I22" t="s">
        <v>595</v>
      </c>
      <c r="J22" t="s">
        <v>596</v>
      </c>
    </row>
    <row r="23" spans="1:10" x14ac:dyDescent="0.35">
      <c r="A23">
        <v>22</v>
      </c>
      <c r="B23" t="s">
        <v>40</v>
      </c>
      <c r="C23">
        <v>36</v>
      </c>
      <c r="D23">
        <v>64</v>
      </c>
      <c r="E23">
        <v>20</v>
      </c>
      <c r="F23" t="s">
        <v>581</v>
      </c>
      <c r="G23" t="s">
        <v>581</v>
      </c>
      <c r="H23" t="s">
        <v>42</v>
      </c>
      <c r="I23" t="s">
        <v>595</v>
      </c>
      <c r="J23" t="s">
        <v>596</v>
      </c>
    </row>
    <row r="24" spans="1:10" x14ac:dyDescent="0.35">
      <c r="A24">
        <v>23</v>
      </c>
      <c r="B24" t="s">
        <v>40</v>
      </c>
      <c r="C24">
        <v>37</v>
      </c>
      <c r="D24">
        <v>70</v>
      </c>
      <c r="E24">
        <v>7</v>
      </c>
      <c r="F24" t="s">
        <v>581</v>
      </c>
      <c r="G24" t="s">
        <v>581</v>
      </c>
      <c r="H24" t="s">
        <v>42</v>
      </c>
      <c r="I24" t="s">
        <v>595</v>
      </c>
      <c r="J24" t="s">
        <v>596</v>
      </c>
    </row>
    <row r="25" spans="1:10" x14ac:dyDescent="0.35">
      <c r="A25">
        <v>24</v>
      </c>
      <c r="B25" t="s">
        <v>40</v>
      </c>
      <c r="C25">
        <v>38</v>
      </c>
      <c r="D25">
        <v>50</v>
      </c>
      <c r="E25">
        <v>10</v>
      </c>
      <c r="F25" t="s">
        <v>581</v>
      </c>
      <c r="G25" t="s">
        <v>581</v>
      </c>
      <c r="H25" t="s">
        <v>42</v>
      </c>
      <c r="I25" t="s">
        <v>595</v>
      </c>
      <c r="J25" t="s">
        <v>596</v>
      </c>
    </row>
    <row r="26" spans="1:10" x14ac:dyDescent="0.35">
      <c r="A26">
        <v>25</v>
      </c>
      <c r="B26" t="s">
        <v>43</v>
      </c>
      <c r="C26">
        <v>15</v>
      </c>
      <c r="D26">
        <v>19</v>
      </c>
      <c r="E26">
        <v>1</v>
      </c>
      <c r="F26" t="s">
        <v>581</v>
      </c>
      <c r="G26" t="s">
        <v>581</v>
      </c>
      <c r="H26" t="s">
        <v>42</v>
      </c>
      <c r="I26" t="s">
        <v>595</v>
      </c>
      <c r="J26" t="s">
        <v>597</v>
      </c>
    </row>
    <row r="27" spans="1:10" x14ac:dyDescent="0.35">
      <c r="A27">
        <v>26</v>
      </c>
      <c r="B27" t="s">
        <v>43</v>
      </c>
      <c r="C27">
        <v>16</v>
      </c>
      <c r="D27">
        <v>11</v>
      </c>
      <c r="E27">
        <v>1</v>
      </c>
      <c r="F27" t="s">
        <v>581</v>
      </c>
      <c r="G27" t="s">
        <v>581</v>
      </c>
      <c r="H27" t="s">
        <v>42</v>
      </c>
      <c r="I27" t="s">
        <v>595</v>
      </c>
      <c r="J27" t="s">
        <v>597</v>
      </c>
    </row>
    <row r="28" spans="1:10" x14ac:dyDescent="0.35">
      <c r="A28">
        <v>27</v>
      </c>
      <c r="B28" t="s">
        <v>43</v>
      </c>
      <c r="C28">
        <v>17</v>
      </c>
      <c r="D28">
        <v>8</v>
      </c>
      <c r="E28">
        <v>3</v>
      </c>
      <c r="F28" t="s">
        <v>581</v>
      </c>
      <c r="G28" t="s">
        <v>581</v>
      </c>
      <c r="H28" t="s">
        <v>42</v>
      </c>
      <c r="I28" t="s">
        <v>595</v>
      </c>
      <c r="J28" t="s">
        <v>597</v>
      </c>
    </row>
    <row r="29" spans="1:10" x14ac:dyDescent="0.35">
      <c r="A29">
        <v>28</v>
      </c>
      <c r="B29" t="s">
        <v>43</v>
      </c>
      <c r="C29">
        <v>18</v>
      </c>
      <c r="D29">
        <v>13</v>
      </c>
      <c r="E29">
        <v>3</v>
      </c>
      <c r="F29" t="s">
        <v>581</v>
      </c>
      <c r="G29" t="s">
        <v>581</v>
      </c>
      <c r="H29" t="s">
        <v>42</v>
      </c>
      <c r="I29" t="s">
        <v>595</v>
      </c>
      <c r="J29" t="s">
        <v>597</v>
      </c>
    </row>
    <row r="30" spans="1:10" x14ac:dyDescent="0.35">
      <c r="A30">
        <v>29</v>
      </c>
      <c r="B30" t="s">
        <v>43</v>
      </c>
      <c r="C30">
        <v>19</v>
      </c>
      <c r="D30">
        <v>7</v>
      </c>
      <c r="E30">
        <v>1</v>
      </c>
      <c r="F30" t="s">
        <v>581</v>
      </c>
      <c r="G30" t="s">
        <v>581</v>
      </c>
      <c r="H30" t="s">
        <v>42</v>
      </c>
      <c r="I30" t="s">
        <v>595</v>
      </c>
      <c r="J30" t="s">
        <v>597</v>
      </c>
    </row>
    <row r="31" spans="1:10" x14ac:dyDescent="0.35">
      <c r="A31">
        <v>30</v>
      </c>
      <c r="B31" t="s">
        <v>43</v>
      </c>
      <c r="C31">
        <v>20</v>
      </c>
      <c r="D31">
        <v>5</v>
      </c>
      <c r="E31">
        <v>0</v>
      </c>
      <c r="F31" t="s">
        <v>581</v>
      </c>
      <c r="G31" t="s">
        <v>581</v>
      </c>
      <c r="H31" t="s">
        <v>42</v>
      </c>
      <c r="I31" t="s">
        <v>595</v>
      </c>
      <c r="J31" t="s">
        <v>597</v>
      </c>
    </row>
    <row r="32" spans="1:10" x14ac:dyDescent="0.35">
      <c r="A32">
        <v>31</v>
      </c>
      <c r="B32" t="s">
        <v>43</v>
      </c>
      <c r="C32">
        <v>21</v>
      </c>
      <c r="D32">
        <v>18</v>
      </c>
      <c r="E32">
        <v>1</v>
      </c>
      <c r="F32" t="s">
        <v>581</v>
      </c>
      <c r="G32" t="s">
        <v>581</v>
      </c>
      <c r="H32" t="s">
        <v>42</v>
      </c>
      <c r="I32" t="s">
        <v>595</v>
      </c>
      <c r="J32" t="s">
        <v>597</v>
      </c>
    </row>
    <row r="33" spans="1:10" x14ac:dyDescent="0.35">
      <c r="A33">
        <v>32</v>
      </c>
      <c r="B33" t="s">
        <v>43</v>
      </c>
      <c r="C33">
        <v>22</v>
      </c>
      <c r="D33">
        <v>9</v>
      </c>
      <c r="E33">
        <v>0</v>
      </c>
      <c r="F33" t="s">
        <v>581</v>
      </c>
      <c r="G33" t="s">
        <v>581</v>
      </c>
      <c r="H33" t="s">
        <v>42</v>
      </c>
      <c r="I33" t="s">
        <v>595</v>
      </c>
      <c r="J33" t="s">
        <v>597</v>
      </c>
    </row>
    <row r="34" spans="1:10" x14ac:dyDescent="0.35">
      <c r="A34">
        <v>33</v>
      </c>
      <c r="B34" t="s">
        <v>43</v>
      </c>
      <c r="C34">
        <v>23</v>
      </c>
      <c r="D34">
        <v>3</v>
      </c>
      <c r="E34">
        <v>1</v>
      </c>
      <c r="F34" t="s">
        <v>581</v>
      </c>
      <c r="G34" t="s">
        <v>581</v>
      </c>
      <c r="H34" t="s">
        <v>42</v>
      </c>
      <c r="I34" t="s">
        <v>595</v>
      </c>
      <c r="J34" t="s">
        <v>597</v>
      </c>
    </row>
    <row r="35" spans="1:10" x14ac:dyDescent="0.35">
      <c r="A35">
        <v>34</v>
      </c>
      <c r="B35" t="s">
        <v>43</v>
      </c>
      <c r="C35">
        <v>24</v>
      </c>
      <c r="D35">
        <v>1</v>
      </c>
      <c r="E35">
        <v>0</v>
      </c>
      <c r="F35" t="s">
        <v>581</v>
      </c>
      <c r="G35" t="s">
        <v>581</v>
      </c>
      <c r="H35" t="s">
        <v>42</v>
      </c>
      <c r="I35" t="s">
        <v>595</v>
      </c>
      <c r="J35" t="s">
        <v>597</v>
      </c>
    </row>
    <row r="36" spans="1:10" x14ac:dyDescent="0.35">
      <c r="A36">
        <v>35</v>
      </c>
      <c r="B36" t="s">
        <v>43</v>
      </c>
      <c r="C36">
        <v>25</v>
      </c>
      <c r="D36">
        <v>5</v>
      </c>
      <c r="E36">
        <v>1</v>
      </c>
      <c r="F36" t="s">
        <v>581</v>
      </c>
      <c r="G36" t="s">
        <v>581</v>
      </c>
      <c r="H36" t="s">
        <v>42</v>
      </c>
      <c r="I36" t="s">
        <v>595</v>
      </c>
      <c r="J36" t="s">
        <v>597</v>
      </c>
    </row>
    <row r="37" spans="1:10" x14ac:dyDescent="0.35">
      <c r="A37">
        <v>36</v>
      </c>
      <c r="B37" t="s">
        <v>43</v>
      </c>
      <c r="C37">
        <v>26</v>
      </c>
      <c r="D37">
        <v>1</v>
      </c>
      <c r="E37">
        <v>1</v>
      </c>
      <c r="F37" t="s">
        <v>581</v>
      </c>
      <c r="G37" t="s">
        <v>581</v>
      </c>
      <c r="H37" t="s">
        <v>42</v>
      </c>
      <c r="I37" t="s">
        <v>595</v>
      </c>
      <c r="J37" t="s">
        <v>597</v>
      </c>
    </row>
    <row r="38" spans="1:10" x14ac:dyDescent="0.35">
      <c r="A38">
        <v>37</v>
      </c>
      <c r="B38" t="s">
        <v>43</v>
      </c>
      <c r="C38">
        <v>27</v>
      </c>
      <c r="D38">
        <v>20</v>
      </c>
      <c r="E38">
        <v>3</v>
      </c>
      <c r="F38" t="s">
        <v>581</v>
      </c>
      <c r="G38" t="s">
        <v>581</v>
      </c>
      <c r="H38" t="s">
        <v>42</v>
      </c>
      <c r="I38" t="s">
        <v>595</v>
      </c>
      <c r="J38" t="s">
        <v>597</v>
      </c>
    </row>
    <row r="39" spans="1:10" x14ac:dyDescent="0.35">
      <c r="A39">
        <v>38</v>
      </c>
      <c r="B39" t="s">
        <v>43</v>
      </c>
      <c r="C39">
        <v>28</v>
      </c>
      <c r="D39">
        <v>31</v>
      </c>
      <c r="E39">
        <v>8</v>
      </c>
      <c r="F39" t="s">
        <v>581</v>
      </c>
      <c r="G39" t="s">
        <v>581</v>
      </c>
      <c r="H39" t="s">
        <v>42</v>
      </c>
      <c r="I39" t="s">
        <v>595</v>
      </c>
      <c r="J39" t="s">
        <v>597</v>
      </c>
    </row>
    <row r="40" spans="1:10" x14ac:dyDescent="0.35">
      <c r="A40">
        <v>39</v>
      </c>
      <c r="B40" t="s">
        <v>43</v>
      </c>
      <c r="C40">
        <v>29</v>
      </c>
      <c r="D40">
        <v>24</v>
      </c>
      <c r="E40">
        <v>2</v>
      </c>
      <c r="F40" t="s">
        <v>581</v>
      </c>
      <c r="G40" t="s">
        <v>581</v>
      </c>
      <c r="H40" t="s">
        <v>42</v>
      </c>
      <c r="I40" t="s">
        <v>595</v>
      </c>
      <c r="J40" t="s">
        <v>597</v>
      </c>
    </row>
    <row r="41" spans="1:10" x14ac:dyDescent="0.35">
      <c r="A41">
        <v>40</v>
      </c>
      <c r="B41" t="s">
        <v>43</v>
      </c>
      <c r="C41">
        <v>30</v>
      </c>
      <c r="D41">
        <v>9</v>
      </c>
      <c r="E41">
        <v>1</v>
      </c>
      <c r="F41" t="s">
        <v>581</v>
      </c>
      <c r="G41" t="s">
        <v>581</v>
      </c>
      <c r="H41" t="s">
        <v>42</v>
      </c>
      <c r="I41" t="s">
        <v>595</v>
      </c>
      <c r="J41" t="s">
        <v>597</v>
      </c>
    </row>
    <row r="42" spans="1:10" x14ac:dyDescent="0.35">
      <c r="A42">
        <v>41</v>
      </c>
      <c r="B42" t="s">
        <v>43</v>
      </c>
      <c r="C42">
        <v>31</v>
      </c>
      <c r="D42">
        <v>11</v>
      </c>
      <c r="E42">
        <v>1</v>
      </c>
      <c r="F42" t="s">
        <v>581</v>
      </c>
      <c r="G42" t="s">
        <v>581</v>
      </c>
      <c r="H42" t="s">
        <v>42</v>
      </c>
      <c r="I42" t="s">
        <v>595</v>
      </c>
      <c r="J42" t="s">
        <v>597</v>
      </c>
    </row>
    <row r="43" spans="1:10" x14ac:dyDescent="0.35">
      <c r="A43">
        <v>42</v>
      </c>
      <c r="B43" t="s">
        <v>43</v>
      </c>
      <c r="C43">
        <v>32</v>
      </c>
      <c r="D43">
        <v>5</v>
      </c>
      <c r="E43">
        <v>0</v>
      </c>
      <c r="F43" t="s">
        <v>581</v>
      </c>
      <c r="G43" t="s">
        <v>581</v>
      </c>
      <c r="H43" t="s">
        <v>42</v>
      </c>
      <c r="I43" t="s">
        <v>595</v>
      </c>
      <c r="J43" t="s">
        <v>597</v>
      </c>
    </row>
    <row r="44" spans="1:10" x14ac:dyDescent="0.35">
      <c r="A44">
        <v>43</v>
      </c>
      <c r="B44" t="s">
        <v>43</v>
      </c>
      <c r="C44">
        <v>33</v>
      </c>
      <c r="D44">
        <v>12</v>
      </c>
      <c r="E44">
        <v>0</v>
      </c>
      <c r="F44" t="s">
        <v>581</v>
      </c>
      <c r="G44" t="s">
        <v>581</v>
      </c>
      <c r="H44" t="s">
        <v>42</v>
      </c>
      <c r="I44" t="s">
        <v>595</v>
      </c>
      <c r="J44" t="s">
        <v>597</v>
      </c>
    </row>
    <row r="45" spans="1:10" x14ac:dyDescent="0.35">
      <c r="A45">
        <v>44</v>
      </c>
      <c r="B45" t="s">
        <v>43</v>
      </c>
      <c r="C45">
        <v>34</v>
      </c>
      <c r="D45">
        <v>8</v>
      </c>
      <c r="E45">
        <v>1</v>
      </c>
      <c r="F45" t="s">
        <v>581</v>
      </c>
      <c r="G45" t="s">
        <v>581</v>
      </c>
      <c r="H45" t="s">
        <v>42</v>
      </c>
      <c r="I45" t="s">
        <v>595</v>
      </c>
      <c r="J45" t="s">
        <v>597</v>
      </c>
    </row>
    <row r="46" spans="1:10" x14ac:dyDescent="0.35">
      <c r="A46">
        <v>45</v>
      </c>
      <c r="B46" t="s">
        <v>43</v>
      </c>
      <c r="C46">
        <v>35</v>
      </c>
      <c r="D46">
        <v>3</v>
      </c>
      <c r="E46">
        <v>0</v>
      </c>
      <c r="F46" t="s">
        <v>581</v>
      </c>
      <c r="G46" t="s">
        <v>581</v>
      </c>
      <c r="H46" t="s">
        <v>42</v>
      </c>
      <c r="I46" t="s">
        <v>595</v>
      </c>
      <c r="J46" t="s">
        <v>597</v>
      </c>
    </row>
    <row r="47" spans="1:10" x14ac:dyDescent="0.35">
      <c r="A47">
        <v>46</v>
      </c>
      <c r="B47" t="s">
        <v>43</v>
      </c>
      <c r="C47">
        <v>36</v>
      </c>
      <c r="D47">
        <v>6</v>
      </c>
      <c r="E47">
        <v>3</v>
      </c>
      <c r="F47" t="s">
        <v>581</v>
      </c>
      <c r="G47" t="s">
        <v>581</v>
      </c>
      <c r="H47" t="s">
        <v>42</v>
      </c>
      <c r="I47" t="s">
        <v>595</v>
      </c>
      <c r="J47" t="s">
        <v>597</v>
      </c>
    </row>
    <row r="48" spans="1:10" x14ac:dyDescent="0.35">
      <c r="A48">
        <v>47</v>
      </c>
      <c r="B48" t="s">
        <v>43</v>
      </c>
      <c r="C48">
        <v>37</v>
      </c>
      <c r="D48">
        <v>6</v>
      </c>
      <c r="E48">
        <v>2</v>
      </c>
      <c r="F48" t="s">
        <v>581</v>
      </c>
      <c r="G48" t="s">
        <v>581</v>
      </c>
      <c r="H48" t="s">
        <v>42</v>
      </c>
      <c r="I48" t="s">
        <v>595</v>
      </c>
      <c r="J48" t="s">
        <v>597</v>
      </c>
    </row>
    <row r="49" spans="1:10" x14ac:dyDescent="0.35">
      <c r="A49">
        <v>48</v>
      </c>
      <c r="B49" t="s">
        <v>43</v>
      </c>
      <c r="C49">
        <v>38</v>
      </c>
      <c r="D49">
        <v>5</v>
      </c>
      <c r="E49">
        <v>0</v>
      </c>
      <c r="F49" t="s">
        <v>581</v>
      </c>
      <c r="G49" t="s">
        <v>581</v>
      </c>
      <c r="H49" t="s">
        <v>42</v>
      </c>
      <c r="I49" t="s">
        <v>595</v>
      </c>
      <c r="J49" t="s">
        <v>597</v>
      </c>
    </row>
    <row r="50" spans="1:10" x14ac:dyDescent="0.35">
      <c r="A50">
        <v>49</v>
      </c>
      <c r="B50" t="s">
        <v>44</v>
      </c>
      <c r="C50">
        <v>15</v>
      </c>
      <c r="D50">
        <v>80</v>
      </c>
      <c r="E50">
        <v>5</v>
      </c>
      <c r="F50" t="s">
        <v>581</v>
      </c>
      <c r="G50" t="s">
        <v>581</v>
      </c>
      <c r="H50" t="s">
        <v>42</v>
      </c>
      <c r="I50" t="s">
        <v>595</v>
      </c>
      <c r="J50" t="s">
        <v>597</v>
      </c>
    </row>
    <row r="51" spans="1:10" x14ac:dyDescent="0.35">
      <c r="A51">
        <v>50</v>
      </c>
      <c r="B51" t="s">
        <v>44</v>
      </c>
      <c r="C51">
        <v>16</v>
      </c>
      <c r="D51">
        <v>86</v>
      </c>
      <c r="E51">
        <v>8</v>
      </c>
      <c r="F51" t="s">
        <v>581</v>
      </c>
      <c r="G51" t="s">
        <v>581</v>
      </c>
      <c r="H51" t="s">
        <v>42</v>
      </c>
      <c r="I51" t="s">
        <v>595</v>
      </c>
      <c r="J51" t="s">
        <v>597</v>
      </c>
    </row>
    <row r="52" spans="1:10" x14ac:dyDescent="0.35">
      <c r="A52">
        <v>51</v>
      </c>
      <c r="B52" t="s">
        <v>44</v>
      </c>
      <c r="C52">
        <v>17</v>
      </c>
      <c r="D52">
        <v>66</v>
      </c>
      <c r="E52">
        <v>5</v>
      </c>
      <c r="F52" t="s">
        <v>581</v>
      </c>
      <c r="G52" t="s">
        <v>581</v>
      </c>
      <c r="H52" t="s">
        <v>42</v>
      </c>
      <c r="I52" t="s">
        <v>595</v>
      </c>
      <c r="J52" t="s">
        <v>597</v>
      </c>
    </row>
    <row r="53" spans="1:10" x14ac:dyDescent="0.35">
      <c r="A53">
        <v>52</v>
      </c>
      <c r="B53" t="s">
        <v>44</v>
      </c>
      <c r="C53">
        <v>18</v>
      </c>
      <c r="D53">
        <v>48</v>
      </c>
      <c r="E53">
        <v>8</v>
      </c>
      <c r="F53" t="s">
        <v>581</v>
      </c>
      <c r="G53" t="s">
        <v>581</v>
      </c>
      <c r="H53" t="s">
        <v>42</v>
      </c>
      <c r="I53" t="s">
        <v>595</v>
      </c>
      <c r="J53" t="s">
        <v>597</v>
      </c>
    </row>
    <row r="54" spans="1:10" x14ac:dyDescent="0.35">
      <c r="A54">
        <v>53</v>
      </c>
      <c r="B54" t="s">
        <v>44</v>
      </c>
      <c r="C54">
        <v>19</v>
      </c>
      <c r="D54">
        <v>27</v>
      </c>
      <c r="E54">
        <v>5</v>
      </c>
      <c r="F54" t="s">
        <v>581</v>
      </c>
      <c r="G54" t="s">
        <v>581</v>
      </c>
      <c r="H54" t="s">
        <v>42</v>
      </c>
      <c r="I54" t="s">
        <v>595</v>
      </c>
      <c r="J54" t="s">
        <v>597</v>
      </c>
    </row>
    <row r="55" spans="1:10" x14ac:dyDescent="0.35">
      <c r="A55">
        <v>54</v>
      </c>
      <c r="B55" t="s">
        <v>44</v>
      </c>
      <c r="C55">
        <v>20</v>
      </c>
      <c r="D55">
        <v>12</v>
      </c>
      <c r="E55">
        <v>1</v>
      </c>
      <c r="F55" t="s">
        <v>581</v>
      </c>
      <c r="G55" t="s">
        <v>581</v>
      </c>
      <c r="H55" t="s">
        <v>42</v>
      </c>
      <c r="I55" t="s">
        <v>595</v>
      </c>
      <c r="J55" t="s">
        <v>597</v>
      </c>
    </row>
    <row r="56" spans="1:10" x14ac:dyDescent="0.35">
      <c r="A56">
        <v>55</v>
      </c>
      <c r="B56" t="s">
        <v>44</v>
      </c>
      <c r="C56">
        <v>21</v>
      </c>
      <c r="D56">
        <v>7</v>
      </c>
      <c r="E56">
        <v>1</v>
      </c>
      <c r="F56" t="s">
        <v>581</v>
      </c>
      <c r="G56" t="s">
        <v>581</v>
      </c>
      <c r="H56" t="s">
        <v>42</v>
      </c>
      <c r="I56" t="s">
        <v>595</v>
      </c>
      <c r="J56" t="s">
        <v>597</v>
      </c>
    </row>
    <row r="57" spans="1:10" x14ac:dyDescent="0.35">
      <c r="A57">
        <v>56</v>
      </c>
      <c r="B57" t="s">
        <v>44</v>
      </c>
      <c r="C57">
        <v>22</v>
      </c>
      <c r="D57">
        <v>12</v>
      </c>
      <c r="E57">
        <v>1</v>
      </c>
      <c r="F57" t="s">
        <v>581</v>
      </c>
      <c r="G57" t="s">
        <v>581</v>
      </c>
      <c r="H57" t="s">
        <v>42</v>
      </c>
      <c r="I57" t="s">
        <v>595</v>
      </c>
      <c r="J57" t="s">
        <v>597</v>
      </c>
    </row>
    <row r="58" spans="1:10" x14ac:dyDescent="0.35">
      <c r="A58">
        <v>57</v>
      </c>
      <c r="B58" t="s">
        <v>44</v>
      </c>
      <c r="C58">
        <v>23</v>
      </c>
      <c r="D58">
        <v>12</v>
      </c>
      <c r="E58">
        <v>1</v>
      </c>
      <c r="F58" t="s">
        <v>581</v>
      </c>
      <c r="G58" t="s">
        <v>581</v>
      </c>
      <c r="H58" t="s">
        <v>42</v>
      </c>
      <c r="I58" t="s">
        <v>595</v>
      </c>
      <c r="J58" t="s">
        <v>597</v>
      </c>
    </row>
    <row r="59" spans="1:10" x14ac:dyDescent="0.35">
      <c r="A59">
        <v>58</v>
      </c>
      <c r="B59" t="s">
        <v>44</v>
      </c>
      <c r="C59">
        <v>24</v>
      </c>
      <c r="D59">
        <v>13</v>
      </c>
      <c r="E59">
        <v>5</v>
      </c>
      <c r="F59" t="s">
        <v>581</v>
      </c>
      <c r="G59" t="s">
        <v>581</v>
      </c>
      <c r="H59" t="s">
        <v>42</v>
      </c>
      <c r="I59" t="s">
        <v>595</v>
      </c>
      <c r="J59" t="s">
        <v>597</v>
      </c>
    </row>
    <row r="60" spans="1:10" x14ac:dyDescent="0.35">
      <c r="A60">
        <v>59</v>
      </c>
      <c r="B60" t="s">
        <v>44</v>
      </c>
      <c r="C60">
        <v>25</v>
      </c>
      <c r="D60">
        <v>16</v>
      </c>
      <c r="E60">
        <v>3</v>
      </c>
      <c r="F60" t="s">
        <v>581</v>
      </c>
      <c r="G60" t="s">
        <v>581</v>
      </c>
      <c r="H60" t="s">
        <v>42</v>
      </c>
      <c r="I60" t="s">
        <v>595</v>
      </c>
      <c r="J60" t="s">
        <v>597</v>
      </c>
    </row>
    <row r="61" spans="1:10" x14ac:dyDescent="0.35">
      <c r="A61">
        <v>60</v>
      </c>
      <c r="B61" t="s">
        <v>44</v>
      </c>
      <c r="C61">
        <v>26</v>
      </c>
      <c r="D61">
        <v>15</v>
      </c>
      <c r="E61">
        <v>4</v>
      </c>
      <c r="F61" t="s">
        <v>581</v>
      </c>
      <c r="G61" t="s">
        <v>581</v>
      </c>
      <c r="H61" t="s">
        <v>42</v>
      </c>
      <c r="I61" t="s">
        <v>595</v>
      </c>
      <c r="J61" t="s">
        <v>597</v>
      </c>
    </row>
    <row r="62" spans="1:10" x14ac:dyDescent="0.35">
      <c r="A62">
        <v>61</v>
      </c>
      <c r="B62" t="s">
        <v>44</v>
      </c>
      <c r="C62">
        <v>27</v>
      </c>
      <c r="D62">
        <v>38</v>
      </c>
      <c r="E62">
        <v>7</v>
      </c>
      <c r="F62" t="s">
        <v>581</v>
      </c>
      <c r="G62" t="s">
        <v>581</v>
      </c>
      <c r="H62" t="s">
        <v>42</v>
      </c>
      <c r="I62" t="s">
        <v>595</v>
      </c>
      <c r="J62" t="s">
        <v>597</v>
      </c>
    </row>
    <row r="63" spans="1:10" x14ac:dyDescent="0.35">
      <c r="A63">
        <v>62</v>
      </c>
      <c r="B63" t="s">
        <v>44</v>
      </c>
      <c r="C63">
        <v>28</v>
      </c>
      <c r="D63">
        <v>36</v>
      </c>
      <c r="E63">
        <v>7</v>
      </c>
      <c r="F63" t="s">
        <v>581</v>
      </c>
      <c r="G63" t="s">
        <v>581</v>
      </c>
      <c r="H63" t="s">
        <v>42</v>
      </c>
      <c r="I63" t="s">
        <v>595</v>
      </c>
      <c r="J63" t="s">
        <v>597</v>
      </c>
    </row>
    <row r="64" spans="1:10" x14ac:dyDescent="0.35">
      <c r="A64">
        <v>63</v>
      </c>
      <c r="B64" t="s">
        <v>44</v>
      </c>
      <c r="C64">
        <v>29</v>
      </c>
      <c r="D64">
        <v>72</v>
      </c>
      <c r="E64">
        <v>11</v>
      </c>
      <c r="F64" t="s">
        <v>581</v>
      </c>
      <c r="G64" t="s">
        <v>581</v>
      </c>
      <c r="H64" t="s">
        <v>42</v>
      </c>
      <c r="I64" t="s">
        <v>595</v>
      </c>
      <c r="J64" t="s">
        <v>597</v>
      </c>
    </row>
    <row r="65" spans="1:10" x14ac:dyDescent="0.35">
      <c r="A65">
        <v>64</v>
      </c>
      <c r="B65" t="s">
        <v>44</v>
      </c>
      <c r="C65">
        <v>30</v>
      </c>
      <c r="D65">
        <v>27</v>
      </c>
      <c r="E65">
        <v>14</v>
      </c>
      <c r="F65" t="s">
        <v>581</v>
      </c>
      <c r="G65" t="s">
        <v>581</v>
      </c>
      <c r="H65" t="s">
        <v>42</v>
      </c>
      <c r="I65" t="s">
        <v>595</v>
      </c>
      <c r="J65" t="s">
        <v>597</v>
      </c>
    </row>
    <row r="66" spans="1:10" x14ac:dyDescent="0.35">
      <c r="A66">
        <v>65</v>
      </c>
      <c r="B66" t="s">
        <v>44</v>
      </c>
      <c r="C66">
        <v>31</v>
      </c>
      <c r="D66">
        <v>41</v>
      </c>
      <c r="E66">
        <v>11</v>
      </c>
      <c r="F66" t="s">
        <v>581</v>
      </c>
      <c r="G66" t="s">
        <v>581</v>
      </c>
      <c r="H66" t="s">
        <v>42</v>
      </c>
      <c r="I66" t="s">
        <v>595</v>
      </c>
      <c r="J66" t="s">
        <v>597</v>
      </c>
    </row>
    <row r="67" spans="1:10" x14ac:dyDescent="0.35">
      <c r="A67">
        <v>66</v>
      </c>
      <c r="B67" t="s">
        <v>44</v>
      </c>
      <c r="C67">
        <v>32</v>
      </c>
      <c r="D67">
        <v>22</v>
      </c>
      <c r="E67">
        <v>7</v>
      </c>
      <c r="F67" t="s">
        <v>581</v>
      </c>
      <c r="G67" t="s">
        <v>581</v>
      </c>
      <c r="H67" t="s">
        <v>42</v>
      </c>
      <c r="I67" t="s">
        <v>595</v>
      </c>
      <c r="J67" t="s">
        <v>597</v>
      </c>
    </row>
    <row r="68" spans="1:10" x14ac:dyDescent="0.35">
      <c r="A68">
        <v>67</v>
      </c>
      <c r="B68" t="s">
        <v>44</v>
      </c>
      <c r="C68">
        <v>33</v>
      </c>
      <c r="D68">
        <v>30</v>
      </c>
      <c r="E68">
        <v>4</v>
      </c>
      <c r="F68" t="s">
        <v>581</v>
      </c>
      <c r="G68" t="s">
        <v>581</v>
      </c>
      <c r="H68" t="s">
        <v>42</v>
      </c>
      <c r="I68" t="s">
        <v>595</v>
      </c>
      <c r="J68" t="s">
        <v>597</v>
      </c>
    </row>
    <row r="69" spans="1:10" x14ac:dyDescent="0.35">
      <c r="A69">
        <v>68</v>
      </c>
      <c r="B69" t="s">
        <v>44</v>
      </c>
      <c r="C69">
        <v>34</v>
      </c>
      <c r="D69">
        <v>33</v>
      </c>
      <c r="E69">
        <v>4</v>
      </c>
      <c r="F69" t="s">
        <v>581</v>
      </c>
      <c r="G69" t="s">
        <v>581</v>
      </c>
      <c r="H69" t="s">
        <v>42</v>
      </c>
      <c r="I69" t="s">
        <v>595</v>
      </c>
      <c r="J69" t="s">
        <v>597</v>
      </c>
    </row>
    <row r="70" spans="1:10" x14ac:dyDescent="0.35">
      <c r="A70">
        <v>69</v>
      </c>
      <c r="B70" t="s">
        <v>44</v>
      </c>
      <c r="C70">
        <v>35</v>
      </c>
      <c r="D70">
        <v>14</v>
      </c>
      <c r="E70">
        <v>8</v>
      </c>
      <c r="F70" t="s">
        <v>581</v>
      </c>
      <c r="G70" t="s">
        <v>581</v>
      </c>
      <c r="H70" t="s">
        <v>42</v>
      </c>
      <c r="I70" t="s">
        <v>595</v>
      </c>
      <c r="J70" t="s">
        <v>597</v>
      </c>
    </row>
    <row r="71" spans="1:10" x14ac:dyDescent="0.35">
      <c r="A71">
        <v>70</v>
      </c>
      <c r="B71" t="s">
        <v>44</v>
      </c>
      <c r="C71">
        <v>36</v>
      </c>
      <c r="D71">
        <v>22</v>
      </c>
      <c r="E71">
        <v>2</v>
      </c>
      <c r="F71" t="s">
        <v>581</v>
      </c>
      <c r="G71" t="s">
        <v>581</v>
      </c>
      <c r="H71" t="s">
        <v>42</v>
      </c>
      <c r="I71" t="s">
        <v>595</v>
      </c>
      <c r="J71" t="s">
        <v>597</v>
      </c>
    </row>
    <row r="72" spans="1:10" x14ac:dyDescent="0.35">
      <c r="A72">
        <v>71</v>
      </c>
      <c r="B72" t="s">
        <v>44</v>
      </c>
      <c r="C72">
        <v>37</v>
      </c>
      <c r="D72">
        <v>24</v>
      </c>
      <c r="E72">
        <v>6</v>
      </c>
      <c r="F72" t="s">
        <v>581</v>
      </c>
      <c r="G72" t="s">
        <v>581</v>
      </c>
      <c r="H72" t="s">
        <v>42</v>
      </c>
      <c r="I72" t="s">
        <v>595</v>
      </c>
      <c r="J72" t="s">
        <v>597</v>
      </c>
    </row>
    <row r="73" spans="1:10" x14ac:dyDescent="0.35">
      <c r="A73">
        <v>72</v>
      </c>
      <c r="B73" t="s">
        <v>44</v>
      </c>
      <c r="C73">
        <v>38</v>
      </c>
      <c r="D73">
        <v>20</v>
      </c>
      <c r="E73">
        <v>15</v>
      </c>
      <c r="F73" t="s">
        <v>581</v>
      </c>
      <c r="G73" t="s">
        <v>581</v>
      </c>
      <c r="H73" t="s">
        <v>42</v>
      </c>
      <c r="I73" t="s">
        <v>595</v>
      </c>
      <c r="J73" t="s">
        <v>597</v>
      </c>
    </row>
    <row r="74" spans="1:10" x14ac:dyDescent="0.35">
      <c r="A74">
        <v>73</v>
      </c>
      <c r="B74" t="s">
        <v>45</v>
      </c>
      <c r="C74">
        <v>15</v>
      </c>
      <c r="D74">
        <v>80</v>
      </c>
      <c r="E74">
        <v>4</v>
      </c>
      <c r="F74" t="s">
        <v>581</v>
      </c>
      <c r="G74" t="s">
        <v>581</v>
      </c>
      <c r="H74" t="s">
        <v>42</v>
      </c>
      <c r="I74" t="s">
        <v>598</v>
      </c>
      <c r="J74" t="s">
        <v>599</v>
      </c>
    </row>
    <row r="75" spans="1:10" x14ac:dyDescent="0.35">
      <c r="A75">
        <v>74</v>
      </c>
      <c r="B75" t="s">
        <v>45</v>
      </c>
      <c r="C75">
        <v>16</v>
      </c>
      <c r="D75">
        <v>81</v>
      </c>
      <c r="E75">
        <v>4</v>
      </c>
      <c r="F75" t="s">
        <v>581</v>
      </c>
      <c r="G75" t="s">
        <v>581</v>
      </c>
      <c r="H75" t="s">
        <v>42</v>
      </c>
      <c r="I75" t="s">
        <v>598</v>
      </c>
      <c r="J75" t="s">
        <v>599</v>
      </c>
    </row>
    <row r="76" spans="1:10" x14ac:dyDescent="0.35">
      <c r="A76">
        <v>75</v>
      </c>
      <c r="B76" t="s">
        <v>45</v>
      </c>
      <c r="C76">
        <v>17</v>
      </c>
      <c r="D76">
        <v>58</v>
      </c>
      <c r="E76">
        <v>11</v>
      </c>
      <c r="F76" t="s">
        <v>581</v>
      </c>
      <c r="G76" t="s">
        <v>581</v>
      </c>
      <c r="H76" t="s">
        <v>42</v>
      </c>
      <c r="I76" t="s">
        <v>598</v>
      </c>
      <c r="J76" t="s">
        <v>599</v>
      </c>
    </row>
    <row r="77" spans="1:10" x14ac:dyDescent="0.35">
      <c r="A77">
        <v>76</v>
      </c>
      <c r="B77" t="s">
        <v>45</v>
      </c>
      <c r="C77">
        <v>18</v>
      </c>
      <c r="D77">
        <v>51</v>
      </c>
      <c r="E77">
        <v>5</v>
      </c>
      <c r="F77" t="s">
        <v>581</v>
      </c>
      <c r="G77" t="s">
        <v>581</v>
      </c>
      <c r="H77" t="s">
        <v>42</v>
      </c>
      <c r="I77" t="s">
        <v>598</v>
      </c>
      <c r="J77" t="s">
        <v>599</v>
      </c>
    </row>
    <row r="78" spans="1:10" x14ac:dyDescent="0.35">
      <c r="A78">
        <v>77</v>
      </c>
      <c r="B78" t="s">
        <v>45</v>
      </c>
      <c r="C78">
        <v>19</v>
      </c>
      <c r="D78">
        <v>44</v>
      </c>
      <c r="E78">
        <v>4</v>
      </c>
      <c r="F78" t="s">
        <v>581</v>
      </c>
      <c r="G78" t="s">
        <v>581</v>
      </c>
      <c r="H78" t="s">
        <v>42</v>
      </c>
      <c r="I78" t="s">
        <v>598</v>
      </c>
      <c r="J78" t="s">
        <v>599</v>
      </c>
    </row>
    <row r="79" spans="1:10" x14ac:dyDescent="0.35">
      <c r="A79">
        <v>78</v>
      </c>
      <c r="B79" t="s">
        <v>45</v>
      </c>
      <c r="C79">
        <v>20</v>
      </c>
      <c r="D79">
        <v>38</v>
      </c>
      <c r="E79">
        <v>9</v>
      </c>
      <c r="F79" t="s">
        <v>581</v>
      </c>
      <c r="G79" t="s">
        <v>581</v>
      </c>
      <c r="H79" t="s">
        <v>42</v>
      </c>
      <c r="I79" t="s">
        <v>598</v>
      </c>
      <c r="J79" t="s">
        <v>599</v>
      </c>
    </row>
    <row r="80" spans="1:10" x14ac:dyDescent="0.35">
      <c r="A80">
        <v>79</v>
      </c>
      <c r="B80" t="s">
        <v>45</v>
      </c>
      <c r="C80">
        <v>21</v>
      </c>
      <c r="D80">
        <v>31</v>
      </c>
      <c r="E80">
        <v>11</v>
      </c>
      <c r="F80" t="s">
        <v>581</v>
      </c>
      <c r="G80" t="s">
        <v>581</v>
      </c>
      <c r="H80" t="s">
        <v>42</v>
      </c>
      <c r="I80" t="s">
        <v>598</v>
      </c>
      <c r="J80" t="s">
        <v>599</v>
      </c>
    </row>
    <row r="81" spans="1:10" x14ac:dyDescent="0.35">
      <c r="A81">
        <v>80</v>
      </c>
      <c r="B81" t="s">
        <v>45</v>
      </c>
      <c r="C81">
        <v>22</v>
      </c>
      <c r="D81">
        <v>23</v>
      </c>
      <c r="E81">
        <v>2</v>
      </c>
      <c r="F81" t="s">
        <v>581</v>
      </c>
      <c r="G81" t="s">
        <v>581</v>
      </c>
      <c r="H81" t="s">
        <v>42</v>
      </c>
      <c r="I81" t="s">
        <v>598</v>
      </c>
      <c r="J81" t="s">
        <v>599</v>
      </c>
    </row>
    <row r="82" spans="1:10" x14ac:dyDescent="0.35">
      <c r="A82">
        <v>81</v>
      </c>
      <c r="B82" t="s">
        <v>45</v>
      </c>
      <c r="C82">
        <v>23</v>
      </c>
      <c r="D82">
        <v>18</v>
      </c>
      <c r="E82">
        <v>1</v>
      </c>
      <c r="F82" t="s">
        <v>581</v>
      </c>
      <c r="G82" t="s">
        <v>581</v>
      </c>
      <c r="H82" t="s">
        <v>42</v>
      </c>
      <c r="I82" t="s">
        <v>598</v>
      </c>
      <c r="J82" t="s">
        <v>599</v>
      </c>
    </row>
    <row r="83" spans="1:10" x14ac:dyDescent="0.35">
      <c r="A83">
        <v>82</v>
      </c>
      <c r="B83" t="s">
        <v>45</v>
      </c>
      <c r="C83">
        <v>24</v>
      </c>
      <c r="D83">
        <v>15</v>
      </c>
      <c r="E83">
        <v>4</v>
      </c>
      <c r="F83" t="s">
        <v>581</v>
      </c>
      <c r="G83" t="s">
        <v>581</v>
      </c>
      <c r="H83" t="s">
        <v>42</v>
      </c>
      <c r="I83" t="s">
        <v>598</v>
      </c>
      <c r="J83" t="s">
        <v>599</v>
      </c>
    </row>
    <row r="84" spans="1:10" x14ac:dyDescent="0.35">
      <c r="A84">
        <v>83</v>
      </c>
      <c r="B84" t="s">
        <v>45</v>
      </c>
      <c r="C84">
        <v>25</v>
      </c>
      <c r="D84">
        <v>10</v>
      </c>
      <c r="E84">
        <v>4</v>
      </c>
      <c r="F84" t="s">
        <v>581</v>
      </c>
      <c r="G84" t="s">
        <v>581</v>
      </c>
      <c r="H84" t="s">
        <v>42</v>
      </c>
      <c r="I84" t="s">
        <v>598</v>
      </c>
      <c r="J84" t="s">
        <v>599</v>
      </c>
    </row>
    <row r="85" spans="1:10" x14ac:dyDescent="0.35">
      <c r="A85">
        <v>84</v>
      </c>
      <c r="B85" t="s">
        <v>45</v>
      </c>
      <c r="C85">
        <v>26</v>
      </c>
      <c r="D85">
        <v>20</v>
      </c>
      <c r="E85">
        <v>1</v>
      </c>
      <c r="F85" t="s">
        <v>581</v>
      </c>
      <c r="G85" t="s">
        <v>581</v>
      </c>
      <c r="H85" t="s">
        <v>42</v>
      </c>
      <c r="I85" t="s">
        <v>598</v>
      </c>
      <c r="J85" t="s">
        <v>599</v>
      </c>
    </row>
    <row r="86" spans="1:10" x14ac:dyDescent="0.35">
      <c r="A86">
        <v>85</v>
      </c>
      <c r="B86" t="s">
        <v>45</v>
      </c>
      <c r="C86">
        <v>27</v>
      </c>
      <c r="D86">
        <v>27</v>
      </c>
      <c r="E86">
        <v>3</v>
      </c>
      <c r="F86" t="s">
        <v>581</v>
      </c>
      <c r="G86" t="s">
        <v>581</v>
      </c>
      <c r="H86" t="s">
        <v>42</v>
      </c>
      <c r="I86" t="s">
        <v>598</v>
      </c>
      <c r="J86" t="s">
        <v>599</v>
      </c>
    </row>
    <row r="87" spans="1:10" x14ac:dyDescent="0.35">
      <c r="A87">
        <v>86</v>
      </c>
      <c r="B87" t="s">
        <v>45</v>
      </c>
      <c r="C87">
        <v>28</v>
      </c>
      <c r="D87">
        <v>38</v>
      </c>
      <c r="E87">
        <v>3</v>
      </c>
      <c r="F87" t="s">
        <v>581</v>
      </c>
      <c r="G87" t="s">
        <v>581</v>
      </c>
      <c r="H87" t="s">
        <v>42</v>
      </c>
      <c r="I87" t="s">
        <v>598</v>
      </c>
      <c r="J87" t="s">
        <v>599</v>
      </c>
    </row>
    <row r="88" spans="1:10" x14ac:dyDescent="0.35">
      <c r="A88">
        <v>87</v>
      </c>
      <c r="B88" t="s">
        <v>45</v>
      </c>
      <c r="C88">
        <v>29</v>
      </c>
      <c r="D88">
        <v>31</v>
      </c>
      <c r="E88">
        <v>8</v>
      </c>
      <c r="F88" t="s">
        <v>581</v>
      </c>
      <c r="G88" t="s">
        <v>581</v>
      </c>
      <c r="H88" t="s">
        <v>42</v>
      </c>
      <c r="I88" t="s">
        <v>598</v>
      </c>
      <c r="J88" t="s">
        <v>599</v>
      </c>
    </row>
    <row r="89" spans="1:10" x14ac:dyDescent="0.35">
      <c r="A89">
        <v>88</v>
      </c>
      <c r="B89" t="s">
        <v>45</v>
      </c>
      <c r="C89">
        <v>30</v>
      </c>
      <c r="D89">
        <v>45</v>
      </c>
      <c r="E89">
        <v>11</v>
      </c>
      <c r="F89" t="s">
        <v>581</v>
      </c>
      <c r="G89" t="s">
        <v>581</v>
      </c>
      <c r="H89" t="s">
        <v>42</v>
      </c>
      <c r="I89" t="s">
        <v>598</v>
      </c>
      <c r="J89" t="s">
        <v>599</v>
      </c>
    </row>
    <row r="90" spans="1:10" x14ac:dyDescent="0.35">
      <c r="A90">
        <v>89</v>
      </c>
      <c r="B90" t="s">
        <v>45</v>
      </c>
      <c r="C90">
        <v>31</v>
      </c>
      <c r="D90">
        <v>19</v>
      </c>
      <c r="E90">
        <v>4</v>
      </c>
      <c r="F90" t="s">
        <v>581</v>
      </c>
      <c r="G90" t="s">
        <v>581</v>
      </c>
      <c r="H90" t="s">
        <v>42</v>
      </c>
      <c r="I90" t="s">
        <v>598</v>
      </c>
      <c r="J90" t="s">
        <v>599</v>
      </c>
    </row>
    <row r="91" spans="1:10" x14ac:dyDescent="0.35">
      <c r="A91">
        <v>90</v>
      </c>
      <c r="B91" t="s">
        <v>45</v>
      </c>
      <c r="C91">
        <v>32</v>
      </c>
      <c r="D91">
        <v>32</v>
      </c>
      <c r="E91">
        <v>1</v>
      </c>
      <c r="F91" t="s">
        <v>581</v>
      </c>
      <c r="G91" t="s">
        <v>581</v>
      </c>
      <c r="H91" t="s">
        <v>42</v>
      </c>
      <c r="I91" t="s">
        <v>598</v>
      </c>
      <c r="J91" t="s">
        <v>599</v>
      </c>
    </row>
    <row r="92" spans="1:10" x14ac:dyDescent="0.35">
      <c r="A92">
        <v>91</v>
      </c>
      <c r="B92" t="s">
        <v>45</v>
      </c>
      <c r="C92">
        <v>33</v>
      </c>
      <c r="D92">
        <v>35</v>
      </c>
      <c r="E92">
        <v>2</v>
      </c>
      <c r="F92" t="s">
        <v>581</v>
      </c>
      <c r="G92" t="s">
        <v>581</v>
      </c>
      <c r="H92" t="s">
        <v>42</v>
      </c>
      <c r="I92" t="s">
        <v>598</v>
      </c>
      <c r="J92" t="s">
        <v>599</v>
      </c>
    </row>
    <row r="93" spans="1:10" x14ac:dyDescent="0.35">
      <c r="A93">
        <v>92</v>
      </c>
      <c r="B93" t="s">
        <v>45</v>
      </c>
      <c r="C93">
        <v>34</v>
      </c>
      <c r="D93">
        <v>14</v>
      </c>
      <c r="E93">
        <v>3</v>
      </c>
      <c r="F93" t="s">
        <v>581</v>
      </c>
      <c r="G93" t="s">
        <v>581</v>
      </c>
      <c r="H93" t="s">
        <v>42</v>
      </c>
      <c r="I93" t="s">
        <v>598</v>
      </c>
      <c r="J93" t="s">
        <v>599</v>
      </c>
    </row>
    <row r="94" spans="1:10" x14ac:dyDescent="0.35">
      <c r="A94">
        <v>93</v>
      </c>
      <c r="B94" t="s">
        <v>45</v>
      </c>
      <c r="C94">
        <v>35</v>
      </c>
      <c r="D94">
        <v>20</v>
      </c>
      <c r="E94">
        <v>4</v>
      </c>
      <c r="F94" t="s">
        <v>581</v>
      </c>
      <c r="G94" t="s">
        <v>581</v>
      </c>
      <c r="H94" t="s">
        <v>42</v>
      </c>
      <c r="I94" t="s">
        <v>598</v>
      </c>
      <c r="J94" t="s">
        <v>599</v>
      </c>
    </row>
    <row r="95" spans="1:10" x14ac:dyDescent="0.35">
      <c r="A95">
        <v>94</v>
      </c>
      <c r="B95" t="s">
        <v>45</v>
      </c>
      <c r="C95">
        <v>36</v>
      </c>
      <c r="D95">
        <v>28</v>
      </c>
      <c r="E95">
        <v>0</v>
      </c>
      <c r="F95" t="s">
        <v>581</v>
      </c>
      <c r="G95" t="s">
        <v>581</v>
      </c>
      <c r="H95" t="s">
        <v>42</v>
      </c>
      <c r="I95" t="s">
        <v>598</v>
      </c>
      <c r="J95" t="s">
        <v>599</v>
      </c>
    </row>
    <row r="96" spans="1:10" x14ac:dyDescent="0.35">
      <c r="A96">
        <v>95</v>
      </c>
      <c r="B96" t="s">
        <v>45</v>
      </c>
      <c r="C96">
        <v>37</v>
      </c>
      <c r="D96">
        <v>41</v>
      </c>
      <c r="E96">
        <v>7</v>
      </c>
      <c r="F96" t="s">
        <v>581</v>
      </c>
      <c r="G96" t="s">
        <v>581</v>
      </c>
      <c r="H96" t="s">
        <v>42</v>
      </c>
      <c r="I96" t="s">
        <v>598</v>
      </c>
      <c r="J96" t="s">
        <v>599</v>
      </c>
    </row>
    <row r="97" spans="1:10" x14ac:dyDescent="0.35">
      <c r="A97">
        <v>96</v>
      </c>
      <c r="B97" t="s">
        <v>45</v>
      </c>
      <c r="C97">
        <v>38</v>
      </c>
      <c r="D97">
        <v>45</v>
      </c>
      <c r="E97">
        <v>3</v>
      </c>
      <c r="F97" t="s">
        <v>581</v>
      </c>
      <c r="G97" t="s">
        <v>581</v>
      </c>
      <c r="H97" t="s">
        <v>42</v>
      </c>
      <c r="I97" t="s">
        <v>598</v>
      </c>
      <c r="J97" t="s">
        <v>599</v>
      </c>
    </row>
    <row r="98" spans="1:10" x14ac:dyDescent="0.35">
      <c r="A98">
        <v>97</v>
      </c>
      <c r="B98" t="s">
        <v>46</v>
      </c>
      <c r="C98">
        <v>15</v>
      </c>
      <c r="D98">
        <v>56</v>
      </c>
      <c r="E98">
        <v>8</v>
      </c>
      <c r="F98" t="s">
        <v>581</v>
      </c>
      <c r="G98" t="s">
        <v>581</v>
      </c>
      <c r="H98" t="s">
        <v>42</v>
      </c>
      <c r="I98" t="s">
        <v>595</v>
      </c>
      <c r="J98" t="s">
        <v>596</v>
      </c>
    </row>
    <row r="99" spans="1:10" x14ac:dyDescent="0.35">
      <c r="A99">
        <v>98</v>
      </c>
      <c r="B99" t="s">
        <v>46</v>
      </c>
      <c r="C99">
        <v>16</v>
      </c>
      <c r="D99">
        <v>65</v>
      </c>
      <c r="E99">
        <v>19</v>
      </c>
      <c r="F99" t="s">
        <v>581</v>
      </c>
      <c r="G99" t="s">
        <v>581</v>
      </c>
      <c r="H99" t="s">
        <v>42</v>
      </c>
      <c r="I99" t="s">
        <v>595</v>
      </c>
      <c r="J99" t="s">
        <v>596</v>
      </c>
    </row>
    <row r="100" spans="1:10" x14ac:dyDescent="0.35">
      <c r="A100">
        <v>99</v>
      </c>
      <c r="B100" t="s">
        <v>46</v>
      </c>
      <c r="C100">
        <v>17</v>
      </c>
      <c r="D100">
        <v>49</v>
      </c>
      <c r="E100">
        <v>13</v>
      </c>
      <c r="F100" t="s">
        <v>581</v>
      </c>
      <c r="G100" t="s">
        <v>581</v>
      </c>
      <c r="H100" t="s">
        <v>42</v>
      </c>
      <c r="I100" t="s">
        <v>595</v>
      </c>
      <c r="J100" t="s">
        <v>596</v>
      </c>
    </row>
    <row r="101" spans="1:10" x14ac:dyDescent="0.35">
      <c r="A101">
        <v>100</v>
      </c>
      <c r="B101" t="s">
        <v>46</v>
      </c>
      <c r="C101">
        <v>18</v>
      </c>
      <c r="D101">
        <v>33</v>
      </c>
      <c r="E101">
        <v>13</v>
      </c>
      <c r="F101" t="s">
        <v>581</v>
      </c>
      <c r="G101" t="s">
        <v>581</v>
      </c>
      <c r="H101" t="s">
        <v>42</v>
      </c>
      <c r="I101" t="s">
        <v>595</v>
      </c>
      <c r="J101" t="s">
        <v>596</v>
      </c>
    </row>
    <row r="102" spans="1:10" x14ac:dyDescent="0.35">
      <c r="A102">
        <v>101</v>
      </c>
      <c r="B102" t="s">
        <v>46</v>
      </c>
      <c r="C102">
        <v>19</v>
      </c>
      <c r="D102">
        <v>21</v>
      </c>
      <c r="E102">
        <v>5</v>
      </c>
      <c r="F102" t="s">
        <v>581</v>
      </c>
      <c r="G102" t="s">
        <v>581</v>
      </c>
      <c r="H102" t="s">
        <v>42</v>
      </c>
      <c r="I102" t="s">
        <v>595</v>
      </c>
      <c r="J102" t="s">
        <v>596</v>
      </c>
    </row>
    <row r="103" spans="1:10" x14ac:dyDescent="0.35">
      <c r="A103">
        <v>102</v>
      </c>
      <c r="B103" t="s">
        <v>46</v>
      </c>
      <c r="C103">
        <v>20</v>
      </c>
      <c r="D103">
        <v>16</v>
      </c>
      <c r="E103">
        <v>4</v>
      </c>
      <c r="F103" t="s">
        <v>581</v>
      </c>
      <c r="G103" t="s">
        <v>581</v>
      </c>
      <c r="H103" t="s">
        <v>42</v>
      </c>
      <c r="I103" t="s">
        <v>595</v>
      </c>
      <c r="J103" t="s">
        <v>596</v>
      </c>
    </row>
    <row r="104" spans="1:10" x14ac:dyDescent="0.35">
      <c r="A104">
        <v>103</v>
      </c>
      <c r="B104" t="s">
        <v>46</v>
      </c>
      <c r="C104">
        <v>21</v>
      </c>
      <c r="D104">
        <v>14</v>
      </c>
      <c r="E104">
        <v>1</v>
      </c>
      <c r="F104" t="s">
        <v>581</v>
      </c>
      <c r="G104" t="s">
        <v>581</v>
      </c>
      <c r="H104" t="s">
        <v>42</v>
      </c>
      <c r="I104" t="s">
        <v>595</v>
      </c>
      <c r="J104" t="s">
        <v>596</v>
      </c>
    </row>
    <row r="105" spans="1:10" x14ac:dyDescent="0.35">
      <c r="A105">
        <v>104</v>
      </c>
      <c r="B105" t="s">
        <v>46</v>
      </c>
      <c r="C105">
        <v>22</v>
      </c>
      <c r="D105">
        <v>12</v>
      </c>
      <c r="E105">
        <v>2</v>
      </c>
      <c r="F105" t="s">
        <v>581</v>
      </c>
      <c r="G105" t="s">
        <v>581</v>
      </c>
      <c r="H105" t="s">
        <v>42</v>
      </c>
      <c r="I105" t="s">
        <v>595</v>
      </c>
      <c r="J105" t="s">
        <v>596</v>
      </c>
    </row>
    <row r="106" spans="1:10" x14ac:dyDescent="0.35">
      <c r="A106">
        <v>105</v>
      </c>
      <c r="B106" t="s">
        <v>46</v>
      </c>
      <c r="C106">
        <v>23</v>
      </c>
      <c r="D106">
        <v>15</v>
      </c>
      <c r="E106">
        <v>1</v>
      </c>
      <c r="F106" t="s">
        <v>581</v>
      </c>
      <c r="G106" t="s">
        <v>581</v>
      </c>
      <c r="H106" t="s">
        <v>42</v>
      </c>
      <c r="I106" t="s">
        <v>595</v>
      </c>
      <c r="J106" t="s">
        <v>596</v>
      </c>
    </row>
    <row r="107" spans="1:10" x14ac:dyDescent="0.35">
      <c r="A107">
        <v>106</v>
      </c>
      <c r="B107" t="s">
        <v>46</v>
      </c>
      <c r="C107">
        <v>24</v>
      </c>
      <c r="D107">
        <v>7</v>
      </c>
      <c r="E107">
        <v>7</v>
      </c>
      <c r="F107" t="s">
        <v>581</v>
      </c>
      <c r="G107" t="s">
        <v>581</v>
      </c>
      <c r="H107" t="s">
        <v>42</v>
      </c>
      <c r="I107" t="s">
        <v>595</v>
      </c>
      <c r="J107" t="s">
        <v>596</v>
      </c>
    </row>
    <row r="108" spans="1:10" x14ac:dyDescent="0.35">
      <c r="A108">
        <v>107</v>
      </c>
      <c r="B108" t="s">
        <v>46</v>
      </c>
      <c r="C108">
        <v>25</v>
      </c>
      <c r="D108">
        <v>15</v>
      </c>
      <c r="E108">
        <v>8</v>
      </c>
      <c r="F108" t="s">
        <v>581</v>
      </c>
      <c r="G108" t="s">
        <v>581</v>
      </c>
      <c r="H108" t="s">
        <v>42</v>
      </c>
      <c r="I108" t="s">
        <v>595</v>
      </c>
      <c r="J108" t="s">
        <v>596</v>
      </c>
    </row>
    <row r="109" spans="1:10" x14ac:dyDescent="0.35">
      <c r="A109">
        <v>108</v>
      </c>
      <c r="B109" t="s">
        <v>46</v>
      </c>
      <c r="C109">
        <v>26</v>
      </c>
      <c r="D109">
        <v>19</v>
      </c>
      <c r="E109">
        <v>10</v>
      </c>
      <c r="F109" t="s">
        <v>581</v>
      </c>
      <c r="G109" t="s">
        <v>581</v>
      </c>
      <c r="H109" t="s">
        <v>42</v>
      </c>
      <c r="I109" t="s">
        <v>595</v>
      </c>
      <c r="J109" t="s">
        <v>596</v>
      </c>
    </row>
    <row r="110" spans="1:10" x14ac:dyDescent="0.35">
      <c r="A110">
        <v>109</v>
      </c>
      <c r="B110" t="s">
        <v>46</v>
      </c>
      <c r="C110">
        <v>27</v>
      </c>
      <c r="D110">
        <v>13</v>
      </c>
      <c r="E110">
        <v>6</v>
      </c>
      <c r="F110" t="s">
        <v>581</v>
      </c>
      <c r="G110" t="s">
        <v>581</v>
      </c>
      <c r="H110" t="s">
        <v>42</v>
      </c>
      <c r="I110" t="s">
        <v>595</v>
      </c>
      <c r="J110" t="s">
        <v>596</v>
      </c>
    </row>
    <row r="111" spans="1:10" x14ac:dyDescent="0.35">
      <c r="A111">
        <v>110</v>
      </c>
      <c r="B111" t="s">
        <v>46</v>
      </c>
      <c r="C111">
        <v>28</v>
      </c>
      <c r="D111">
        <v>24</v>
      </c>
      <c r="E111">
        <v>11</v>
      </c>
      <c r="F111" t="s">
        <v>581</v>
      </c>
      <c r="G111" t="s">
        <v>581</v>
      </c>
      <c r="H111" t="s">
        <v>42</v>
      </c>
      <c r="I111" t="s">
        <v>595</v>
      </c>
      <c r="J111" t="s">
        <v>596</v>
      </c>
    </row>
    <row r="112" spans="1:10" x14ac:dyDescent="0.35">
      <c r="A112">
        <v>111</v>
      </c>
      <c r="B112" t="s">
        <v>46</v>
      </c>
      <c r="C112">
        <v>29</v>
      </c>
      <c r="D112">
        <v>19</v>
      </c>
      <c r="E112">
        <v>10</v>
      </c>
      <c r="F112" t="s">
        <v>581</v>
      </c>
      <c r="G112" t="s">
        <v>581</v>
      </c>
      <c r="H112" t="s">
        <v>42</v>
      </c>
      <c r="I112" t="s">
        <v>595</v>
      </c>
      <c r="J112" t="s">
        <v>596</v>
      </c>
    </row>
    <row r="113" spans="1:10" x14ac:dyDescent="0.35">
      <c r="A113">
        <v>112</v>
      </c>
      <c r="B113" t="s">
        <v>46</v>
      </c>
      <c r="C113">
        <v>30</v>
      </c>
      <c r="D113">
        <v>27</v>
      </c>
      <c r="E113">
        <v>15</v>
      </c>
      <c r="F113" t="s">
        <v>581</v>
      </c>
      <c r="G113" t="s">
        <v>581</v>
      </c>
      <c r="H113" t="s">
        <v>42</v>
      </c>
      <c r="I113" t="s">
        <v>595</v>
      </c>
      <c r="J113" t="s">
        <v>596</v>
      </c>
    </row>
    <row r="114" spans="1:10" x14ac:dyDescent="0.35">
      <c r="A114">
        <v>113</v>
      </c>
      <c r="B114" t="s">
        <v>46</v>
      </c>
      <c r="C114">
        <v>31</v>
      </c>
      <c r="D114">
        <v>27</v>
      </c>
      <c r="E114">
        <v>11</v>
      </c>
      <c r="F114" t="s">
        <v>581</v>
      </c>
      <c r="G114" t="s">
        <v>581</v>
      </c>
      <c r="H114" t="s">
        <v>42</v>
      </c>
      <c r="I114" t="s">
        <v>595</v>
      </c>
      <c r="J114" t="s">
        <v>596</v>
      </c>
    </row>
    <row r="115" spans="1:10" x14ac:dyDescent="0.35">
      <c r="A115">
        <v>114</v>
      </c>
      <c r="B115" t="s">
        <v>46</v>
      </c>
      <c r="C115">
        <v>32</v>
      </c>
      <c r="D115">
        <v>30</v>
      </c>
      <c r="E115">
        <v>12</v>
      </c>
      <c r="F115" t="s">
        <v>581</v>
      </c>
      <c r="G115" t="s">
        <v>581</v>
      </c>
      <c r="H115" t="s">
        <v>42</v>
      </c>
      <c r="I115" t="s">
        <v>595</v>
      </c>
      <c r="J115" t="s">
        <v>596</v>
      </c>
    </row>
    <row r="116" spans="1:10" x14ac:dyDescent="0.35">
      <c r="A116">
        <v>115</v>
      </c>
      <c r="B116" t="s">
        <v>46</v>
      </c>
      <c r="C116">
        <v>33</v>
      </c>
      <c r="D116">
        <v>15</v>
      </c>
      <c r="E116">
        <v>4</v>
      </c>
      <c r="F116" t="s">
        <v>581</v>
      </c>
      <c r="G116" t="s">
        <v>581</v>
      </c>
      <c r="H116" t="s">
        <v>42</v>
      </c>
      <c r="I116" t="s">
        <v>595</v>
      </c>
      <c r="J116" t="s">
        <v>596</v>
      </c>
    </row>
    <row r="117" spans="1:10" x14ac:dyDescent="0.35">
      <c r="A117">
        <v>116</v>
      </c>
      <c r="B117" t="s">
        <v>46</v>
      </c>
      <c r="C117">
        <v>34</v>
      </c>
      <c r="D117">
        <v>22</v>
      </c>
      <c r="E117">
        <v>9</v>
      </c>
      <c r="F117" t="s">
        <v>581</v>
      </c>
      <c r="G117" t="s">
        <v>581</v>
      </c>
      <c r="H117" t="s">
        <v>42</v>
      </c>
      <c r="I117" t="s">
        <v>595</v>
      </c>
      <c r="J117" t="s">
        <v>596</v>
      </c>
    </row>
    <row r="118" spans="1:10" x14ac:dyDescent="0.35">
      <c r="A118">
        <v>117</v>
      </c>
      <c r="B118" t="s">
        <v>46</v>
      </c>
      <c r="C118">
        <v>35</v>
      </c>
      <c r="D118">
        <v>10</v>
      </c>
      <c r="E118">
        <v>7</v>
      </c>
      <c r="F118" t="s">
        <v>581</v>
      </c>
      <c r="G118" t="s">
        <v>581</v>
      </c>
      <c r="H118" t="s">
        <v>42</v>
      </c>
      <c r="I118" t="s">
        <v>595</v>
      </c>
      <c r="J118" t="s">
        <v>596</v>
      </c>
    </row>
    <row r="119" spans="1:10" x14ac:dyDescent="0.35">
      <c r="A119">
        <v>118</v>
      </c>
      <c r="B119" t="s">
        <v>46</v>
      </c>
      <c r="C119">
        <v>36</v>
      </c>
      <c r="D119">
        <v>10</v>
      </c>
      <c r="E119">
        <v>5</v>
      </c>
      <c r="F119" t="s">
        <v>581</v>
      </c>
      <c r="G119" t="s">
        <v>581</v>
      </c>
      <c r="H119" t="s">
        <v>42</v>
      </c>
      <c r="I119" t="s">
        <v>595</v>
      </c>
      <c r="J119" t="s">
        <v>596</v>
      </c>
    </row>
    <row r="120" spans="1:10" x14ac:dyDescent="0.35">
      <c r="A120">
        <v>119</v>
      </c>
      <c r="B120" t="s">
        <v>46</v>
      </c>
      <c r="C120">
        <v>37</v>
      </c>
      <c r="D120">
        <v>20</v>
      </c>
      <c r="E120">
        <v>6</v>
      </c>
      <c r="F120" t="s">
        <v>581</v>
      </c>
      <c r="G120" t="s">
        <v>581</v>
      </c>
      <c r="H120" t="s">
        <v>42</v>
      </c>
      <c r="I120" t="s">
        <v>595</v>
      </c>
      <c r="J120" t="s">
        <v>596</v>
      </c>
    </row>
    <row r="121" spans="1:10" x14ac:dyDescent="0.35">
      <c r="A121">
        <v>120</v>
      </c>
      <c r="B121" t="s">
        <v>46</v>
      </c>
      <c r="C121">
        <v>38</v>
      </c>
      <c r="D121">
        <v>18</v>
      </c>
      <c r="E121">
        <v>8</v>
      </c>
      <c r="F121" t="s">
        <v>581</v>
      </c>
      <c r="G121" t="s">
        <v>581</v>
      </c>
      <c r="H121" t="s">
        <v>42</v>
      </c>
      <c r="I121" t="s">
        <v>595</v>
      </c>
      <c r="J121" t="s">
        <v>596</v>
      </c>
    </row>
    <row r="122" spans="1:10" x14ac:dyDescent="0.35">
      <c r="A122">
        <v>121</v>
      </c>
      <c r="B122" t="s">
        <v>47</v>
      </c>
      <c r="C122">
        <v>15</v>
      </c>
      <c r="D122">
        <v>132</v>
      </c>
      <c r="E122">
        <v>8</v>
      </c>
      <c r="F122" t="s">
        <v>581</v>
      </c>
      <c r="G122" t="s">
        <v>581</v>
      </c>
      <c r="H122" t="s">
        <v>42</v>
      </c>
      <c r="I122" t="s">
        <v>598</v>
      </c>
      <c r="J122" t="s">
        <v>600</v>
      </c>
    </row>
    <row r="123" spans="1:10" x14ac:dyDescent="0.35">
      <c r="A123">
        <v>122</v>
      </c>
      <c r="B123" t="s">
        <v>47</v>
      </c>
      <c r="C123">
        <v>16</v>
      </c>
      <c r="D123">
        <v>119</v>
      </c>
      <c r="E123">
        <v>10</v>
      </c>
      <c r="F123" t="s">
        <v>581</v>
      </c>
      <c r="G123" t="s">
        <v>581</v>
      </c>
      <c r="H123" t="s">
        <v>42</v>
      </c>
      <c r="I123" t="s">
        <v>598</v>
      </c>
      <c r="J123" t="s">
        <v>600</v>
      </c>
    </row>
    <row r="124" spans="1:10" x14ac:dyDescent="0.35">
      <c r="A124">
        <v>123</v>
      </c>
      <c r="B124" t="s">
        <v>47</v>
      </c>
      <c r="C124">
        <v>17</v>
      </c>
      <c r="D124">
        <v>72</v>
      </c>
      <c r="E124">
        <v>8</v>
      </c>
      <c r="F124" t="s">
        <v>581</v>
      </c>
      <c r="G124" t="s">
        <v>581</v>
      </c>
      <c r="H124" t="s">
        <v>42</v>
      </c>
      <c r="I124" t="s">
        <v>598</v>
      </c>
      <c r="J124" t="s">
        <v>600</v>
      </c>
    </row>
    <row r="125" spans="1:10" x14ac:dyDescent="0.35">
      <c r="A125">
        <v>124</v>
      </c>
      <c r="B125" t="s">
        <v>47</v>
      </c>
      <c r="C125">
        <v>18</v>
      </c>
      <c r="D125">
        <v>60</v>
      </c>
      <c r="E125">
        <v>4</v>
      </c>
      <c r="F125" t="s">
        <v>581</v>
      </c>
      <c r="G125" t="s">
        <v>581</v>
      </c>
      <c r="H125" t="s">
        <v>42</v>
      </c>
      <c r="I125" t="s">
        <v>598</v>
      </c>
      <c r="J125" t="s">
        <v>600</v>
      </c>
    </row>
    <row r="126" spans="1:10" x14ac:dyDescent="0.35">
      <c r="A126">
        <v>125</v>
      </c>
      <c r="B126" t="s">
        <v>47</v>
      </c>
      <c r="C126">
        <v>19</v>
      </c>
      <c r="D126">
        <v>47</v>
      </c>
      <c r="E126">
        <v>5</v>
      </c>
      <c r="F126" t="s">
        <v>581</v>
      </c>
      <c r="G126" t="s">
        <v>581</v>
      </c>
      <c r="H126" t="s">
        <v>42</v>
      </c>
      <c r="I126" t="s">
        <v>598</v>
      </c>
      <c r="J126" t="s">
        <v>600</v>
      </c>
    </row>
    <row r="127" spans="1:10" x14ac:dyDescent="0.35">
      <c r="A127">
        <v>126</v>
      </c>
      <c r="B127" t="s">
        <v>47</v>
      </c>
      <c r="C127">
        <v>20</v>
      </c>
      <c r="D127">
        <v>47</v>
      </c>
      <c r="E127">
        <v>1</v>
      </c>
      <c r="F127" t="s">
        <v>581</v>
      </c>
      <c r="G127" t="s">
        <v>581</v>
      </c>
      <c r="H127" t="s">
        <v>42</v>
      </c>
      <c r="I127" t="s">
        <v>598</v>
      </c>
      <c r="J127" t="s">
        <v>600</v>
      </c>
    </row>
    <row r="128" spans="1:10" x14ac:dyDescent="0.35">
      <c r="A128">
        <v>127</v>
      </c>
      <c r="B128" t="s">
        <v>47</v>
      </c>
      <c r="C128">
        <v>21</v>
      </c>
      <c r="D128">
        <v>19</v>
      </c>
      <c r="E128">
        <v>1</v>
      </c>
      <c r="F128" t="s">
        <v>581</v>
      </c>
      <c r="G128" t="s">
        <v>581</v>
      </c>
      <c r="H128" t="s">
        <v>42</v>
      </c>
      <c r="I128" t="s">
        <v>598</v>
      </c>
      <c r="J128" t="s">
        <v>600</v>
      </c>
    </row>
    <row r="129" spans="1:10" x14ac:dyDescent="0.35">
      <c r="A129">
        <v>128</v>
      </c>
      <c r="B129" t="s">
        <v>47</v>
      </c>
      <c r="C129">
        <v>22</v>
      </c>
      <c r="D129">
        <v>11</v>
      </c>
      <c r="E129">
        <v>1</v>
      </c>
      <c r="F129" t="s">
        <v>581</v>
      </c>
      <c r="G129" t="s">
        <v>581</v>
      </c>
      <c r="H129" t="s">
        <v>42</v>
      </c>
      <c r="I129" t="s">
        <v>598</v>
      </c>
      <c r="J129" t="s">
        <v>600</v>
      </c>
    </row>
    <row r="130" spans="1:10" x14ac:dyDescent="0.35">
      <c r="A130">
        <v>129</v>
      </c>
      <c r="B130" t="s">
        <v>47</v>
      </c>
      <c r="C130">
        <v>23</v>
      </c>
      <c r="D130">
        <v>8</v>
      </c>
      <c r="E130">
        <v>1</v>
      </c>
      <c r="F130" t="s">
        <v>581</v>
      </c>
      <c r="G130" t="s">
        <v>581</v>
      </c>
      <c r="H130" t="s">
        <v>42</v>
      </c>
      <c r="I130" t="s">
        <v>598</v>
      </c>
      <c r="J130" t="s">
        <v>600</v>
      </c>
    </row>
    <row r="131" spans="1:10" x14ac:dyDescent="0.35">
      <c r="A131">
        <v>130</v>
      </c>
      <c r="B131" t="s">
        <v>47</v>
      </c>
      <c r="C131">
        <v>24</v>
      </c>
      <c r="D131">
        <v>12</v>
      </c>
      <c r="E131">
        <v>0</v>
      </c>
      <c r="F131" t="s">
        <v>581</v>
      </c>
      <c r="G131" t="s">
        <v>581</v>
      </c>
      <c r="H131" t="s">
        <v>42</v>
      </c>
      <c r="I131" t="s">
        <v>598</v>
      </c>
      <c r="J131" t="s">
        <v>600</v>
      </c>
    </row>
    <row r="132" spans="1:10" x14ac:dyDescent="0.35">
      <c r="A132">
        <v>131</v>
      </c>
      <c r="B132" t="s">
        <v>47</v>
      </c>
      <c r="C132">
        <v>25</v>
      </c>
      <c r="D132">
        <v>12</v>
      </c>
      <c r="E132">
        <v>5</v>
      </c>
      <c r="F132" t="s">
        <v>581</v>
      </c>
      <c r="G132" t="s">
        <v>581</v>
      </c>
      <c r="H132" t="s">
        <v>42</v>
      </c>
      <c r="I132" t="s">
        <v>598</v>
      </c>
      <c r="J132" t="s">
        <v>600</v>
      </c>
    </row>
    <row r="133" spans="1:10" x14ac:dyDescent="0.35">
      <c r="A133">
        <v>132</v>
      </c>
      <c r="B133" t="s">
        <v>47</v>
      </c>
      <c r="C133">
        <v>26</v>
      </c>
      <c r="D133">
        <v>14</v>
      </c>
      <c r="E133">
        <v>3</v>
      </c>
      <c r="F133" t="s">
        <v>581</v>
      </c>
      <c r="G133" t="s">
        <v>581</v>
      </c>
      <c r="H133" t="s">
        <v>42</v>
      </c>
      <c r="I133" t="s">
        <v>598</v>
      </c>
      <c r="J133" t="s">
        <v>600</v>
      </c>
    </row>
    <row r="134" spans="1:10" x14ac:dyDescent="0.35">
      <c r="A134">
        <v>133</v>
      </c>
      <c r="B134" t="s">
        <v>47</v>
      </c>
      <c r="C134">
        <v>27</v>
      </c>
      <c r="D134">
        <v>26</v>
      </c>
      <c r="E134">
        <v>2</v>
      </c>
      <c r="F134" t="s">
        <v>581</v>
      </c>
      <c r="G134" t="s">
        <v>581</v>
      </c>
      <c r="H134" t="s">
        <v>42</v>
      </c>
      <c r="I134" t="s">
        <v>598</v>
      </c>
      <c r="J134" t="s">
        <v>600</v>
      </c>
    </row>
    <row r="135" spans="1:10" x14ac:dyDescent="0.35">
      <c r="A135">
        <v>134</v>
      </c>
      <c r="B135" t="s">
        <v>47</v>
      </c>
      <c r="C135">
        <v>28</v>
      </c>
      <c r="D135">
        <v>35</v>
      </c>
      <c r="E135">
        <v>5</v>
      </c>
      <c r="F135" t="s">
        <v>581</v>
      </c>
      <c r="G135" t="s">
        <v>581</v>
      </c>
      <c r="H135" t="s">
        <v>42</v>
      </c>
      <c r="I135" t="s">
        <v>598</v>
      </c>
      <c r="J135" t="s">
        <v>600</v>
      </c>
    </row>
    <row r="136" spans="1:10" x14ac:dyDescent="0.35">
      <c r="A136">
        <v>135</v>
      </c>
      <c r="B136" t="s">
        <v>47</v>
      </c>
      <c r="C136">
        <v>29</v>
      </c>
      <c r="D136">
        <v>34</v>
      </c>
      <c r="E136">
        <v>6</v>
      </c>
      <c r="F136" t="s">
        <v>581</v>
      </c>
      <c r="G136" t="s">
        <v>581</v>
      </c>
      <c r="H136" t="s">
        <v>42</v>
      </c>
      <c r="I136" t="s">
        <v>598</v>
      </c>
      <c r="J136" t="s">
        <v>600</v>
      </c>
    </row>
    <row r="137" spans="1:10" x14ac:dyDescent="0.35">
      <c r="A137">
        <v>136</v>
      </c>
      <c r="B137" t="s">
        <v>47</v>
      </c>
      <c r="C137">
        <v>30</v>
      </c>
      <c r="D137">
        <v>27</v>
      </c>
      <c r="E137">
        <v>7</v>
      </c>
      <c r="F137" t="s">
        <v>581</v>
      </c>
      <c r="G137" t="s">
        <v>581</v>
      </c>
      <c r="H137" t="s">
        <v>42</v>
      </c>
      <c r="I137" t="s">
        <v>598</v>
      </c>
      <c r="J137" t="s">
        <v>600</v>
      </c>
    </row>
    <row r="138" spans="1:10" x14ac:dyDescent="0.35">
      <c r="A138">
        <v>137</v>
      </c>
      <c r="B138" t="s">
        <v>47</v>
      </c>
      <c r="C138">
        <v>31</v>
      </c>
      <c r="D138">
        <v>31</v>
      </c>
      <c r="E138">
        <v>4</v>
      </c>
      <c r="F138" t="s">
        <v>581</v>
      </c>
      <c r="G138" t="s">
        <v>581</v>
      </c>
      <c r="H138" t="s">
        <v>42</v>
      </c>
      <c r="I138" t="s">
        <v>598</v>
      </c>
      <c r="J138" t="s">
        <v>600</v>
      </c>
    </row>
    <row r="139" spans="1:10" x14ac:dyDescent="0.35">
      <c r="A139">
        <v>138</v>
      </c>
      <c r="B139" t="s">
        <v>47</v>
      </c>
      <c r="C139">
        <v>32</v>
      </c>
      <c r="D139">
        <v>60</v>
      </c>
      <c r="E139">
        <v>1</v>
      </c>
      <c r="F139" t="s">
        <v>581</v>
      </c>
      <c r="G139" t="s">
        <v>581</v>
      </c>
      <c r="H139" t="s">
        <v>42</v>
      </c>
      <c r="I139" t="s">
        <v>598</v>
      </c>
      <c r="J139" t="s">
        <v>600</v>
      </c>
    </row>
    <row r="140" spans="1:10" x14ac:dyDescent="0.35">
      <c r="A140">
        <v>139</v>
      </c>
      <c r="B140" t="s">
        <v>47</v>
      </c>
      <c r="C140">
        <v>33</v>
      </c>
      <c r="D140">
        <v>56</v>
      </c>
      <c r="E140">
        <v>3</v>
      </c>
      <c r="F140" t="s">
        <v>581</v>
      </c>
      <c r="G140" t="s">
        <v>581</v>
      </c>
      <c r="H140" t="s">
        <v>42</v>
      </c>
      <c r="I140" t="s">
        <v>598</v>
      </c>
      <c r="J140" t="s">
        <v>600</v>
      </c>
    </row>
    <row r="141" spans="1:10" x14ac:dyDescent="0.35">
      <c r="A141">
        <v>140</v>
      </c>
      <c r="B141" t="s">
        <v>47</v>
      </c>
      <c r="C141">
        <v>34</v>
      </c>
      <c r="D141">
        <v>42</v>
      </c>
      <c r="E141">
        <v>4</v>
      </c>
      <c r="F141" t="s">
        <v>581</v>
      </c>
      <c r="G141" t="s">
        <v>581</v>
      </c>
      <c r="H141" t="s">
        <v>42</v>
      </c>
      <c r="I141" t="s">
        <v>598</v>
      </c>
      <c r="J141" t="s">
        <v>600</v>
      </c>
    </row>
    <row r="142" spans="1:10" x14ac:dyDescent="0.35">
      <c r="A142">
        <v>141</v>
      </c>
      <c r="B142" t="s">
        <v>47</v>
      </c>
      <c r="C142">
        <v>35</v>
      </c>
      <c r="D142">
        <v>28</v>
      </c>
      <c r="E142">
        <v>2</v>
      </c>
      <c r="F142" t="s">
        <v>581</v>
      </c>
      <c r="G142" t="s">
        <v>581</v>
      </c>
      <c r="H142" t="s">
        <v>42</v>
      </c>
      <c r="I142" t="s">
        <v>598</v>
      </c>
      <c r="J142" t="s">
        <v>600</v>
      </c>
    </row>
    <row r="143" spans="1:10" x14ac:dyDescent="0.35">
      <c r="A143">
        <v>142</v>
      </c>
      <c r="B143" t="s">
        <v>47</v>
      </c>
      <c r="C143">
        <v>36</v>
      </c>
      <c r="D143">
        <v>31</v>
      </c>
      <c r="E143">
        <v>3</v>
      </c>
      <c r="F143" t="s">
        <v>581</v>
      </c>
      <c r="G143" t="s">
        <v>581</v>
      </c>
      <c r="H143" t="s">
        <v>42</v>
      </c>
      <c r="I143" t="s">
        <v>598</v>
      </c>
      <c r="J143" t="s">
        <v>600</v>
      </c>
    </row>
    <row r="144" spans="1:10" x14ac:dyDescent="0.35">
      <c r="A144">
        <v>143</v>
      </c>
      <c r="B144" t="s">
        <v>47</v>
      </c>
      <c r="C144">
        <v>37</v>
      </c>
      <c r="D144">
        <v>39</v>
      </c>
      <c r="E144">
        <v>5</v>
      </c>
      <c r="F144" t="s">
        <v>581</v>
      </c>
      <c r="G144" t="s">
        <v>581</v>
      </c>
      <c r="H144" t="s">
        <v>42</v>
      </c>
      <c r="I144" t="s">
        <v>598</v>
      </c>
      <c r="J144" t="s">
        <v>600</v>
      </c>
    </row>
    <row r="145" spans="1:10" x14ac:dyDescent="0.35">
      <c r="A145">
        <v>144</v>
      </c>
      <c r="B145" t="s">
        <v>47</v>
      </c>
      <c r="C145">
        <v>38</v>
      </c>
      <c r="D145">
        <v>36</v>
      </c>
      <c r="E145">
        <v>6</v>
      </c>
      <c r="F145" t="s">
        <v>581</v>
      </c>
      <c r="G145" t="s">
        <v>581</v>
      </c>
      <c r="H145" t="s">
        <v>42</v>
      </c>
      <c r="I145" t="s">
        <v>598</v>
      </c>
      <c r="J145" t="s">
        <v>600</v>
      </c>
    </row>
    <row r="146" spans="1:10" x14ac:dyDescent="0.35">
      <c r="A146">
        <v>145</v>
      </c>
      <c r="B146" t="s">
        <v>48</v>
      </c>
      <c r="C146">
        <v>15</v>
      </c>
      <c r="D146">
        <v>45</v>
      </c>
      <c r="E146">
        <v>5</v>
      </c>
      <c r="F146" t="s">
        <v>581</v>
      </c>
      <c r="G146" t="s">
        <v>581</v>
      </c>
      <c r="H146" t="s">
        <v>42</v>
      </c>
      <c r="I146" t="s">
        <v>595</v>
      </c>
      <c r="J146" t="s">
        <v>596</v>
      </c>
    </row>
    <row r="147" spans="1:10" x14ac:dyDescent="0.35">
      <c r="A147">
        <v>146</v>
      </c>
      <c r="B147" t="s">
        <v>48</v>
      </c>
      <c r="C147">
        <v>16</v>
      </c>
      <c r="D147">
        <v>45</v>
      </c>
      <c r="E147">
        <v>12</v>
      </c>
      <c r="F147" t="s">
        <v>581</v>
      </c>
      <c r="G147" t="s">
        <v>581</v>
      </c>
      <c r="H147" t="s">
        <v>42</v>
      </c>
      <c r="I147" t="s">
        <v>595</v>
      </c>
      <c r="J147" t="s">
        <v>596</v>
      </c>
    </row>
    <row r="148" spans="1:10" x14ac:dyDescent="0.35">
      <c r="A148">
        <v>147</v>
      </c>
      <c r="B148" t="s">
        <v>48</v>
      </c>
      <c r="C148">
        <v>17</v>
      </c>
      <c r="D148">
        <v>38</v>
      </c>
      <c r="E148">
        <v>3</v>
      </c>
      <c r="F148" t="s">
        <v>581</v>
      </c>
      <c r="G148" t="s">
        <v>581</v>
      </c>
      <c r="H148" t="s">
        <v>42</v>
      </c>
      <c r="I148" t="s">
        <v>595</v>
      </c>
      <c r="J148" t="s">
        <v>596</v>
      </c>
    </row>
    <row r="149" spans="1:10" x14ac:dyDescent="0.35">
      <c r="A149">
        <v>148</v>
      </c>
      <c r="B149" t="s">
        <v>48</v>
      </c>
      <c r="C149">
        <v>18</v>
      </c>
      <c r="D149">
        <v>38</v>
      </c>
      <c r="E149">
        <v>5</v>
      </c>
      <c r="F149" t="s">
        <v>581</v>
      </c>
      <c r="G149" t="s">
        <v>581</v>
      </c>
      <c r="H149" t="s">
        <v>42</v>
      </c>
      <c r="I149" t="s">
        <v>595</v>
      </c>
      <c r="J149" t="s">
        <v>596</v>
      </c>
    </row>
    <row r="150" spans="1:10" x14ac:dyDescent="0.35">
      <c r="A150">
        <v>149</v>
      </c>
      <c r="B150" t="s">
        <v>48</v>
      </c>
      <c r="C150">
        <v>19</v>
      </c>
      <c r="D150">
        <v>18</v>
      </c>
      <c r="E150">
        <v>5</v>
      </c>
      <c r="F150" t="s">
        <v>581</v>
      </c>
      <c r="G150" t="s">
        <v>581</v>
      </c>
      <c r="H150" t="s">
        <v>42</v>
      </c>
      <c r="I150" t="s">
        <v>595</v>
      </c>
      <c r="J150" t="s">
        <v>596</v>
      </c>
    </row>
    <row r="151" spans="1:10" x14ac:dyDescent="0.35">
      <c r="A151">
        <v>150</v>
      </c>
      <c r="B151" t="s">
        <v>48</v>
      </c>
      <c r="C151">
        <v>20</v>
      </c>
      <c r="D151">
        <v>13</v>
      </c>
      <c r="E151">
        <v>2</v>
      </c>
      <c r="F151" t="s">
        <v>581</v>
      </c>
      <c r="G151" t="s">
        <v>581</v>
      </c>
      <c r="H151" t="s">
        <v>42</v>
      </c>
      <c r="I151" t="s">
        <v>595</v>
      </c>
      <c r="J151" t="s">
        <v>596</v>
      </c>
    </row>
    <row r="152" spans="1:10" x14ac:dyDescent="0.35">
      <c r="A152">
        <v>151</v>
      </c>
      <c r="B152" t="s">
        <v>48</v>
      </c>
      <c r="C152">
        <v>21</v>
      </c>
      <c r="D152">
        <v>8</v>
      </c>
      <c r="E152">
        <v>1</v>
      </c>
      <c r="F152" t="s">
        <v>581</v>
      </c>
      <c r="G152" t="s">
        <v>581</v>
      </c>
      <c r="H152" t="s">
        <v>42</v>
      </c>
      <c r="I152" t="s">
        <v>595</v>
      </c>
      <c r="J152" t="s">
        <v>596</v>
      </c>
    </row>
    <row r="153" spans="1:10" x14ac:dyDescent="0.35">
      <c r="A153">
        <v>152</v>
      </c>
      <c r="B153" t="s">
        <v>48</v>
      </c>
      <c r="C153">
        <v>22</v>
      </c>
      <c r="D153">
        <v>7</v>
      </c>
      <c r="E153">
        <v>1</v>
      </c>
      <c r="F153" t="s">
        <v>581</v>
      </c>
      <c r="G153" t="s">
        <v>581</v>
      </c>
      <c r="H153" t="s">
        <v>42</v>
      </c>
      <c r="I153" t="s">
        <v>595</v>
      </c>
      <c r="J153" t="s">
        <v>596</v>
      </c>
    </row>
    <row r="154" spans="1:10" x14ac:dyDescent="0.35">
      <c r="A154">
        <v>153</v>
      </c>
      <c r="B154" t="s">
        <v>48</v>
      </c>
      <c r="C154">
        <v>23</v>
      </c>
      <c r="D154">
        <v>11</v>
      </c>
      <c r="E154">
        <v>4</v>
      </c>
      <c r="F154" t="s">
        <v>581</v>
      </c>
      <c r="G154" t="s">
        <v>581</v>
      </c>
      <c r="H154" t="s">
        <v>42</v>
      </c>
      <c r="I154" t="s">
        <v>595</v>
      </c>
      <c r="J154" t="s">
        <v>596</v>
      </c>
    </row>
    <row r="155" spans="1:10" x14ac:dyDescent="0.35">
      <c r="A155">
        <v>154</v>
      </c>
      <c r="B155" t="s">
        <v>48</v>
      </c>
      <c r="C155">
        <v>24</v>
      </c>
      <c r="D155">
        <v>3</v>
      </c>
      <c r="E155">
        <v>0</v>
      </c>
      <c r="F155" t="s">
        <v>581</v>
      </c>
      <c r="G155" t="s">
        <v>581</v>
      </c>
      <c r="H155" t="s">
        <v>42</v>
      </c>
      <c r="I155" t="s">
        <v>595</v>
      </c>
      <c r="J155" t="s">
        <v>596</v>
      </c>
    </row>
    <row r="156" spans="1:10" x14ac:dyDescent="0.35">
      <c r="A156">
        <v>155</v>
      </c>
      <c r="B156" t="s">
        <v>48</v>
      </c>
      <c r="C156">
        <v>25</v>
      </c>
      <c r="D156">
        <v>5</v>
      </c>
      <c r="E156">
        <v>5</v>
      </c>
      <c r="F156" t="s">
        <v>581</v>
      </c>
      <c r="G156" t="s">
        <v>581</v>
      </c>
      <c r="H156" t="s">
        <v>42</v>
      </c>
      <c r="I156" t="s">
        <v>595</v>
      </c>
      <c r="J156" t="s">
        <v>596</v>
      </c>
    </row>
    <row r="157" spans="1:10" x14ac:dyDescent="0.35">
      <c r="A157">
        <v>156</v>
      </c>
      <c r="B157" t="s">
        <v>48</v>
      </c>
      <c r="C157">
        <v>26</v>
      </c>
      <c r="D157">
        <v>10</v>
      </c>
      <c r="E157">
        <v>1</v>
      </c>
      <c r="F157" t="s">
        <v>581</v>
      </c>
      <c r="G157" t="s">
        <v>581</v>
      </c>
      <c r="H157" t="s">
        <v>42</v>
      </c>
      <c r="I157" t="s">
        <v>595</v>
      </c>
      <c r="J157" t="s">
        <v>596</v>
      </c>
    </row>
    <row r="158" spans="1:10" x14ac:dyDescent="0.35">
      <c r="A158">
        <v>157</v>
      </c>
      <c r="B158" t="s">
        <v>48</v>
      </c>
      <c r="C158">
        <v>27</v>
      </c>
      <c r="D158">
        <v>15</v>
      </c>
      <c r="E158">
        <v>7</v>
      </c>
      <c r="F158" t="s">
        <v>581</v>
      </c>
      <c r="G158" t="s">
        <v>581</v>
      </c>
      <c r="H158" t="s">
        <v>42</v>
      </c>
      <c r="I158" t="s">
        <v>595</v>
      </c>
      <c r="J158" t="s">
        <v>596</v>
      </c>
    </row>
    <row r="159" spans="1:10" x14ac:dyDescent="0.35">
      <c r="A159">
        <v>158</v>
      </c>
      <c r="B159" t="s">
        <v>48</v>
      </c>
      <c r="C159">
        <v>28</v>
      </c>
      <c r="D159">
        <v>16</v>
      </c>
      <c r="E159">
        <v>14</v>
      </c>
      <c r="F159" t="s">
        <v>581</v>
      </c>
      <c r="G159" t="s">
        <v>581</v>
      </c>
      <c r="H159" t="s">
        <v>42</v>
      </c>
      <c r="I159" t="s">
        <v>595</v>
      </c>
      <c r="J159" t="s">
        <v>596</v>
      </c>
    </row>
    <row r="160" spans="1:10" x14ac:dyDescent="0.35">
      <c r="A160">
        <v>159</v>
      </c>
      <c r="B160" t="s">
        <v>48</v>
      </c>
      <c r="C160">
        <v>29</v>
      </c>
      <c r="D160">
        <v>64</v>
      </c>
      <c r="E160">
        <v>13</v>
      </c>
      <c r="F160" t="s">
        <v>581</v>
      </c>
      <c r="G160" t="s">
        <v>581</v>
      </c>
      <c r="H160" t="s">
        <v>42</v>
      </c>
      <c r="I160" t="s">
        <v>595</v>
      </c>
      <c r="J160" t="s">
        <v>596</v>
      </c>
    </row>
    <row r="161" spans="1:10" x14ac:dyDescent="0.35">
      <c r="A161">
        <v>160</v>
      </c>
      <c r="B161" t="s">
        <v>48</v>
      </c>
      <c r="C161">
        <v>30</v>
      </c>
      <c r="D161">
        <v>38</v>
      </c>
      <c r="E161">
        <v>8</v>
      </c>
      <c r="F161" t="s">
        <v>581</v>
      </c>
      <c r="G161" t="s">
        <v>581</v>
      </c>
      <c r="H161" t="s">
        <v>42</v>
      </c>
      <c r="I161" t="s">
        <v>595</v>
      </c>
      <c r="J161" t="s">
        <v>596</v>
      </c>
    </row>
    <row r="162" spans="1:10" x14ac:dyDescent="0.35">
      <c r="A162">
        <v>161</v>
      </c>
      <c r="B162" t="s">
        <v>48</v>
      </c>
      <c r="C162">
        <v>31</v>
      </c>
      <c r="D162">
        <v>28</v>
      </c>
      <c r="E162">
        <v>8</v>
      </c>
      <c r="F162" t="s">
        <v>581</v>
      </c>
      <c r="G162" t="s">
        <v>581</v>
      </c>
      <c r="H162" t="s">
        <v>42</v>
      </c>
      <c r="I162" t="s">
        <v>595</v>
      </c>
      <c r="J162" t="s">
        <v>596</v>
      </c>
    </row>
    <row r="163" spans="1:10" x14ac:dyDescent="0.35">
      <c r="A163">
        <v>162</v>
      </c>
      <c r="B163" t="s">
        <v>48</v>
      </c>
      <c r="C163">
        <v>32</v>
      </c>
      <c r="D163">
        <v>19</v>
      </c>
      <c r="E163">
        <v>5</v>
      </c>
      <c r="F163" t="s">
        <v>581</v>
      </c>
      <c r="G163" t="s">
        <v>581</v>
      </c>
      <c r="H163" t="s">
        <v>42</v>
      </c>
      <c r="I163" t="s">
        <v>595</v>
      </c>
      <c r="J163" t="s">
        <v>596</v>
      </c>
    </row>
    <row r="164" spans="1:10" x14ac:dyDescent="0.35">
      <c r="A164">
        <v>163</v>
      </c>
      <c r="B164" t="s">
        <v>48</v>
      </c>
      <c r="C164">
        <v>33</v>
      </c>
      <c r="D164">
        <v>27</v>
      </c>
      <c r="E164">
        <v>1</v>
      </c>
      <c r="F164" t="s">
        <v>581</v>
      </c>
      <c r="G164" t="s">
        <v>581</v>
      </c>
      <c r="H164" t="s">
        <v>42</v>
      </c>
      <c r="I164" t="s">
        <v>595</v>
      </c>
      <c r="J164" t="s">
        <v>596</v>
      </c>
    </row>
    <row r="165" spans="1:10" x14ac:dyDescent="0.35">
      <c r="A165">
        <v>164</v>
      </c>
      <c r="B165" t="s">
        <v>48</v>
      </c>
      <c r="C165">
        <v>34</v>
      </c>
      <c r="D165">
        <v>24</v>
      </c>
      <c r="E165">
        <v>7</v>
      </c>
      <c r="F165" t="s">
        <v>581</v>
      </c>
      <c r="G165" t="s">
        <v>581</v>
      </c>
      <c r="H165" t="s">
        <v>42</v>
      </c>
      <c r="I165" t="s">
        <v>595</v>
      </c>
      <c r="J165" t="s">
        <v>596</v>
      </c>
    </row>
    <row r="166" spans="1:10" x14ac:dyDescent="0.35">
      <c r="A166">
        <v>165</v>
      </c>
      <c r="B166" t="s">
        <v>48</v>
      </c>
      <c r="C166">
        <v>35</v>
      </c>
      <c r="D166">
        <v>13</v>
      </c>
      <c r="E166">
        <v>4</v>
      </c>
      <c r="F166" t="s">
        <v>581</v>
      </c>
      <c r="G166" t="s">
        <v>581</v>
      </c>
      <c r="H166" t="s">
        <v>42</v>
      </c>
      <c r="I166" t="s">
        <v>595</v>
      </c>
      <c r="J166" t="s">
        <v>596</v>
      </c>
    </row>
    <row r="167" spans="1:10" x14ac:dyDescent="0.35">
      <c r="A167">
        <v>166</v>
      </c>
      <c r="B167" t="s">
        <v>48</v>
      </c>
      <c r="C167">
        <v>36</v>
      </c>
      <c r="D167">
        <v>18</v>
      </c>
      <c r="E167">
        <v>5</v>
      </c>
      <c r="F167" t="s">
        <v>581</v>
      </c>
      <c r="G167" t="s">
        <v>581</v>
      </c>
      <c r="H167" t="s">
        <v>42</v>
      </c>
      <c r="I167" t="s">
        <v>595</v>
      </c>
      <c r="J167" t="s">
        <v>596</v>
      </c>
    </row>
    <row r="168" spans="1:10" x14ac:dyDescent="0.35">
      <c r="A168">
        <v>167</v>
      </c>
      <c r="B168" t="s">
        <v>48</v>
      </c>
      <c r="C168">
        <v>37</v>
      </c>
      <c r="D168">
        <v>20</v>
      </c>
      <c r="E168">
        <v>9</v>
      </c>
      <c r="F168" t="s">
        <v>581</v>
      </c>
      <c r="G168" t="s">
        <v>581</v>
      </c>
      <c r="H168" t="s">
        <v>42</v>
      </c>
      <c r="I168" t="s">
        <v>595</v>
      </c>
      <c r="J168" t="s">
        <v>596</v>
      </c>
    </row>
    <row r="169" spans="1:10" x14ac:dyDescent="0.35">
      <c r="A169">
        <v>168</v>
      </c>
      <c r="B169" t="s">
        <v>48</v>
      </c>
      <c r="C169">
        <v>38</v>
      </c>
      <c r="D169">
        <v>22</v>
      </c>
      <c r="E169">
        <v>4</v>
      </c>
      <c r="F169" t="s">
        <v>581</v>
      </c>
      <c r="G169" t="s">
        <v>581</v>
      </c>
      <c r="H169" t="s">
        <v>42</v>
      </c>
      <c r="I169" t="s">
        <v>595</v>
      </c>
      <c r="J169" t="s">
        <v>596</v>
      </c>
    </row>
    <row r="170" spans="1:10" x14ac:dyDescent="0.35">
      <c r="A170">
        <v>169</v>
      </c>
      <c r="B170" t="s">
        <v>49</v>
      </c>
      <c r="C170">
        <v>15</v>
      </c>
      <c r="D170">
        <v>283</v>
      </c>
      <c r="E170">
        <v>9</v>
      </c>
      <c r="F170" t="s">
        <v>581</v>
      </c>
      <c r="G170" t="s">
        <v>581</v>
      </c>
      <c r="H170" t="s">
        <v>42</v>
      </c>
      <c r="I170" t="s">
        <v>601</v>
      </c>
      <c r="J170" t="s">
        <v>602</v>
      </c>
    </row>
    <row r="171" spans="1:10" x14ac:dyDescent="0.35">
      <c r="A171">
        <v>170</v>
      </c>
      <c r="B171" t="s">
        <v>49</v>
      </c>
      <c r="C171">
        <v>16</v>
      </c>
      <c r="D171">
        <v>192</v>
      </c>
      <c r="E171">
        <v>14</v>
      </c>
      <c r="F171" t="s">
        <v>581</v>
      </c>
      <c r="G171" t="s">
        <v>581</v>
      </c>
      <c r="H171" t="s">
        <v>42</v>
      </c>
      <c r="I171" t="s">
        <v>601</v>
      </c>
      <c r="J171" t="s">
        <v>602</v>
      </c>
    </row>
    <row r="172" spans="1:10" x14ac:dyDescent="0.35">
      <c r="A172">
        <v>171</v>
      </c>
      <c r="B172" t="s">
        <v>49</v>
      </c>
      <c r="C172">
        <v>17</v>
      </c>
      <c r="D172">
        <v>143</v>
      </c>
      <c r="E172">
        <v>27</v>
      </c>
      <c r="F172" t="s">
        <v>581</v>
      </c>
      <c r="G172" t="s">
        <v>581</v>
      </c>
      <c r="H172" t="s">
        <v>42</v>
      </c>
      <c r="I172" t="s">
        <v>601</v>
      </c>
      <c r="J172" t="s">
        <v>602</v>
      </c>
    </row>
    <row r="173" spans="1:10" x14ac:dyDescent="0.35">
      <c r="A173">
        <v>172</v>
      </c>
      <c r="B173" t="s">
        <v>49</v>
      </c>
      <c r="C173">
        <v>18</v>
      </c>
      <c r="D173">
        <v>73</v>
      </c>
      <c r="E173">
        <v>8</v>
      </c>
      <c r="F173" t="s">
        <v>581</v>
      </c>
      <c r="G173" t="s">
        <v>581</v>
      </c>
      <c r="H173" t="s">
        <v>42</v>
      </c>
      <c r="I173" t="s">
        <v>601</v>
      </c>
      <c r="J173" t="s">
        <v>602</v>
      </c>
    </row>
    <row r="174" spans="1:10" x14ac:dyDescent="0.35">
      <c r="A174">
        <v>173</v>
      </c>
      <c r="B174" t="s">
        <v>49</v>
      </c>
      <c r="C174">
        <v>19</v>
      </c>
      <c r="D174">
        <v>57</v>
      </c>
      <c r="E174">
        <v>4</v>
      </c>
      <c r="F174" t="s">
        <v>581</v>
      </c>
      <c r="G174" t="s">
        <v>581</v>
      </c>
      <c r="H174" t="s">
        <v>42</v>
      </c>
      <c r="I174" t="s">
        <v>601</v>
      </c>
      <c r="J174" t="s">
        <v>602</v>
      </c>
    </row>
    <row r="175" spans="1:10" x14ac:dyDescent="0.35">
      <c r="A175">
        <v>174</v>
      </c>
      <c r="B175" t="s">
        <v>49</v>
      </c>
      <c r="C175">
        <v>20</v>
      </c>
      <c r="D175">
        <v>31</v>
      </c>
      <c r="E175">
        <v>5</v>
      </c>
      <c r="F175" t="s">
        <v>581</v>
      </c>
      <c r="G175" t="s">
        <v>581</v>
      </c>
      <c r="H175" t="s">
        <v>42</v>
      </c>
      <c r="I175" t="s">
        <v>601</v>
      </c>
      <c r="J175" t="s">
        <v>602</v>
      </c>
    </row>
    <row r="176" spans="1:10" x14ac:dyDescent="0.35">
      <c r="A176">
        <v>175</v>
      </c>
      <c r="B176" t="s">
        <v>49</v>
      </c>
      <c r="C176">
        <v>21</v>
      </c>
      <c r="D176">
        <v>28</v>
      </c>
      <c r="E176">
        <v>4</v>
      </c>
      <c r="F176" t="s">
        <v>581</v>
      </c>
      <c r="G176" t="s">
        <v>581</v>
      </c>
      <c r="H176" t="s">
        <v>42</v>
      </c>
      <c r="I176" t="s">
        <v>601</v>
      </c>
      <c r="J176" t="s">
        <v>602</v>
      </c>
    </row>
    <row r="177" spans="1:10" x14ac:dyDescent="0.35">
      <c r="A177">
        <v>176</v>
      </c>
      <c r="B177" t="s">
        <v>49</v>
      </c>
      <c r="C177">
        <v>22</v>
      </c>
      <c r="D177">
        <v>28</v>
      </c>
      <c r="E177">
        <v>1</v>
      </c>
      <c r="F177" t="s">
        <v>581</v>
      </c>
      <c r="G177" t="s">
        <v>581</v>
      </c>
      <c r="H177" t="s">
        <v>42</v>
      </c>
      <c r="I177" t="s">
        <v>601</v>
      </c>
      <c r="J177" t="s">
        <v>602</v>
      </c>
    </row>
    <row r="178" spans="1:10" x14ac:dyDescent="0.35">
      <c r="A178">
        <v>177</v>
      </c>
      <c r="B178" t="s">
        <v>49</v>
      </c>
      <c r="C178">
        <v>23</v>
      </c>
      <c r="D178">
        <v>28</v>
      </c>
      <c r="E178">
        <v>2</v>
      </c>
      <c r="F178" t="s">
        <v>581</v>
      </c>
      <c r="G178" t="s">
        <v>581</v>
      </c>
      <c r="H178" t="s">
        <v>42</v>
      </c>
      <c r="I178" t="s">
        <v>601</v>
      </c>
      <c r="J178" t="s">
        <v>602</v>
      </c>
    </row>
    <row r="179" spans="1:10" x14ac:dyDescent="0.35">
      <c r="A179">
        <v>178</v>
      </c>
      <c r="B179" t="s">
        <v>49</v>
      </c>
      <c r="C179">
        <v>24</v>
      </c>
      <c r="D179">
        <v>16</v>
      </c>
      <c r="E179">
        <v>7</v>
      </c>
      <c r="F179" t="s">
        <v>581</v>
      </c>
      <c r="G179" t="s">
        <v>581</v>
      </c>
      <c r="H179" t="s">
        <v>42</v>
      </c>
      <c r="I179" t="s">
        <v>601</v>
      </c>
      <c r="J179" t="s">
        <v>602</v>
      </c>
    </row>
    <row r="180" spans="1:10" x14ac:dyDescent="0.35">
      <c r="A180">
        <v>179</v>
      </c>
      <c r="B180" t="s">
        <v>49</v>
      </c>
      <c r="C180">
        <v>25</v>
      </c>
      <c r="D180">
        <v>30</v>
      </c>
      <c r="E180">
        <v>8</v>
      </c>
      <c r="F180" t="s">
        <v>581</v>
      </c>
      <c r="G180" t="s">
        <v>581</v>
      </c>
      <c r="H180" t="s">
        <v>42</v>
      </c>
      <c r="I180" t="s">
        <v>601</v>
      </c>
      <c r="J180" t="s">
        <v>602</v>
      </c>
    </row>
    <row r="181" spans="1:10" x14ac:dyDescent="0.35">
      <c r="A181">
        <v>180</v>
      </c>
      <c r="B181" t="s">
        <v>49</v>
      </c>
      <c r="C181">
        <v>26</v>
      </c>
      <c r="D181">
        <v>33</v>
      </c>
      <c r="E181">
        <v>7</v>
      </c>
      <c r="F181" t="s">
        <v>581</v>
      </c>
      <c r="G181" t="s">
        <v>581</v>
      </c>
      <c r="H181" t="s">
        <v>42</v>
      </c>
      <c r="I181" t="s">
        <v>601</v>
      </c>
      <c r="J181" t="s">
        <v>602</v>
      </c>
    </row>
    <row r="182" spans="1:10" x14ac:dyDescent="0.35">
      <c r="A182">
        <v>181</v>
      </c>
      <c r="B182" t="s">
        <v>49</v>
      </c>
      <c r="C182">
        <v>27</v>
      </c>
      <c r="D182">
        <v>47</v>
      </c>
      <c r="E182">
        <v>7</v>
      </c>
      <c r="F182" t="s">
        <v>581</v>
      </c>
      <c r="G182" t="s">
        <v>581</v>
      </c>
      <c r="H182" t="s">
        <v>42</v>
      </c>
      <c r="I182" t="s">
        <v>601</v>
      </c>
      <c r="J182" t="s">
        <v>602</v>
      </c>
    </row>
    <row r="183" spans="1:10" x14ac:dyDescent="0.35">
      <c r="A183">
        <v>182</v>
      </c>
      <c r="B183" t="s">
        <v>49</v>
      </c>
      <c r="C183">
        <v>28</v>
      </c>
      <c r="D183">
        <v>65</v>
      </c>
      <c r="E183">
        <v>13</v>
      </c>
      <c r="F183" t="s">
        <v>581</v>
      </c>
      <c r="G183" t="s">
        <v>581</v>
      </c>
      <c r="H183" t="s">
        <v>42</v>
      </c>
      <c r="I183" t="s">
        <v>601</v>
      </c>
      <c r="J183" t="s">
        <v>602</v>
      </c>
    </row>
    <row r="184" spans="1:10" x14ac:dyDescent="0.35">
      <c r="A184">
        <v>183</v>
      </c>
      <c r="B184" t="s">
        <v>49</v>
      </c>
      <c r="C184">
        <v>29</v>
      </c>
      <c r="D184">
        <v>78</v>
      </c>
      <c r="E184">
        <v>12</v>
      </c>
      <c r="F184" t="s">
        <v>581</v>
      </c>
      <c r="G184" t="s">
        <v>581</v>
      </c>
      <c r="H184" t="s">
        <v>42</v>
      </c>
      <c r="I184" t="s">
        <v>601</v>
      </c>
      <c r="J184" t="s">
        <v>602</v>
      </c>
    </row>
    <row r="185" spans="1:10" x14ac:dyDescent="0.35">
      <c r="A185">
        <v>184</v>
      </c>
      <c r="B185" t="s">
        <v>49</v>
      </c>
      <c r="C185">
        <v>30</v>
      </c>
      <c r="D185">
        <v>78</v>
      </c>
      <c r="E185">
        <v>15</v>
      </c>
      <c r="F185" t="s">
        <v>581</v>
      </c>
      <c r="G185" t="s">
        <v>581</v>
      </c>
      <c r="H185" t="s">
        <v>42</v>
      </c>
      <c r="I185" t="s">
        <v>601</v>
      </c>
      <c r="J185" t="s">
        <v>602</v>
      </c>
    </row>
    <row r="186" spans="1:10" x14ac:dyDescent="0.35">
      <c r="A186">
        <v>185</v>
      </c>
      <c r="B186" t="s">
        <v>49</v>
      </c>
      <c r="C186">
        <v>31</v>
      </c>
      <c r="D186">
        <v>83</v>
      </c>
      <c r="E186">
        <v>3</v>
      </c>
      <c r="F186" t="s">
        <v>581</v>
      </c>
      <c r="G186" t="s">
        <v>581</v>
      </c>
      <c r="H186" t="s">
        <v>42</v>
      </c>
      <c r="I186" t="s">
        <v>601</v>
      </c>
      <c r="J186" t="s">
        <v>602</v>
      </c>
    </row>
    <row r="187" spans="1:10" x14ac:dyDescent="0.35">
      <c r="A187">
        <v>186</v>
      </c>
      <c r="B187" t="s">
        <v>49</v>
      </c>
      <c r="C187">
        <v>32</v>
      </c>
      <c r="D187">
        <v>80</v>
      </c>
      <c r="E187">
        <v>10</v>
      </c>
      <c r="F187" t="s">
        <v>581</v>
      </c>
      <c r="G187" t="s">
        <v>581</v>
      </c>
      <c r="H187" t="s">
        <v>42</v>
      </c>
      <c r="I187" t="s">
        <v>601</v>
      </c>
      <c r="J187" t="s">
        <v>602</v>
      </c>
    </row>
    <row r="188" spans="1:10" x14ac:dyDescent="0.35">
      <c r="A188">
        <v>187</v>
      </c>
      <c r="B188" t="s">
        <v>49</v>
      </c>
      <c r="C188">
        <v>33</v>
      </c>
      <c r="D188">
        <v>67</v>
      </c>
      <c r="E188">
        <v>14</v>
      </c>
      <c r="F188" t="s">
        <v>581</v>
      </c>
      <c r="G188" t="s">
        <v>581</v>
      </c>
      <c r="H188" t="s">
        <v>42</v>
      </c>
      <c r="I188" t="s">
        <v>601</v>
      </c>
      <c r="J188" t="s">
        <v>602</v>
      </c>
    </row>
    <row r="189" spans="1:10" x14ac:dyDescent="0.35">
      <c r="A189">
        <v>188</v>
      </c>
      <c r="B189" t="s">
        <v>49</v>
      </c>
      <c r="C189">
        <v>34</v>
      </c>
      <c r="D189">
        <v>94</v>
      </c>
      <c r="E189">
        <v>10</v>
      </c>
      <c r="F189" t="s">
        <v>581</v>
      </c>
      <c r="G189" t="s">
        <v>581</v>
      </c>
      <c r="H189" t="s">
        <v>42</v>
      </c>
      <c r="I189" t="s">
        <v>601</v>
      </c>
      <c r="J189" t="s">
        <v>602</v>
      </c>
    </row>
    <row r="190" spans="1:10" x14ac:dyDescent="0.35">
      <c r="A190">
        <v>189</v>
      </c>
      <c r="B190" t="s">
        <v>49</v>
      </c>
      <c r="C190">
        <v>35</v>
      </c>
      <c r="D190">
        <v>76</v>
      </c>
      <c r="E190">
        <v>11</v>
      </c>
      <c r="F190" t="s">
        <v>581</v>
      </c>
      <c r="G190" t="s">
        <v>581</v>
      </c>
      <c r="H190" t="s">
        <v>42</v>
      </c>
      <c r="I190" t="s">
        <v>601</v>
      </c>
      <c r="J190" t="s">
        <v>602</v>
      </c>
    </row>
    <row r="191" spans="1:10" x14ac:dyDescent="0.35">
      <c r="A191">
        <v>190</v>
      </c>
      <c r="B191" t="s">
        <v>49</v>
      </c>
      <c r="C191">
        <v>36</v>
      </c>
      <c r="D191">
        <v>109</v>
      </c>
      <c r="E191">
        <v>16</v>
      </c>
      <c r="F191" t="s">
        <v>581</v>
      </c>
      <c r="G191" t="s">
        <v>581</v>
      </c>
      <c r="H191" t="s">
        <v>42</v>
      </c>
      <c r="I191" t="s">
        <v>601</v>
      </c>
      <c r="J191" t="s">
        <v>602</v>
      </c>
    </row>
    <row r="192" spans="1:10" x14ac:dyDescent="0.35">
      <c r="A192">
        <v>191</v>
      </c>
      <c r="B192" t="s">
        <v>49</v>
      </c>
      <c r="C192">
        <v>37</v>
      </c>
      <c r="D192">
        <v>112</v>
      </c>
      <c r="E192">
        <v>16</v>
      </c>
      <c r="F192" t="s">
        <v>581</v>
      </c>
      <c r="G192" t="s">
        <v>581</v>
      </c>
      <c r="H192" t="s">
        <v>42</v>
      </c>
      <c r="I192" t="s">
        <v>601</v>
      </c>
      <c r="J192" t="s">
        <v>602</v>
      </c>
    </row>
    <row r="193" spans="1:10" x14ac:dyDescent="0.35">
      <c r="A193">
        <v>192</v>
      </c>
      <c r="B193" t="s">
        <v>49</v>
      </c>
      <c r="C193">
        <v>38</v>
      </c>
      <c r="D193">
        <v>86</v>
      </c>
      <c r="E193">
        <v>19</v>
      </c>
      <c r="F193" t="s">
        <v>581</v>
      </c>
      <c r="G193" t="s">
        <v>581</v>
      </c>
      <c r="H193" t="s">
        <v>42</v>
      </c>
      <c r="I193" t="s">
        <v>601</v>
      </c>
      <c r="J193" t="s">
        <v>602</v>
      </c>
    </row>
    <row r="194" spans="1:10" x14ac:dyDescent="0.35">
      <c r="A194">
        <v>193</v>
      </c>
      <c r="B194" t="s">
        <v>50</v>
      </c>
      <c r="C194">
        <v>15</v>
      </c>
      <c r="D194">
        <v>104</v>
      </c>
      <c r="E194">
        <v>7</v>
      </c>
      <c r="F194" t="s">
        <v>581</v>
      </c>
      <c r="G194" t="s">
        <v>581</v>
      </c>
      <c r="H194" t="s">
        <v>42</v>
      </c>
      <c r="I194" t="s">
        <v>601</v>
      </c>
      <c r="J194" t="s">
        <v>602</v>
      </c>
    </row>
    <row r="195" spans="1:10" x14ac:dyDescent="0.35">
      <c r="A195">
        <v>194</v>
      </c>
      <c r="B195" t="s">
        <v>50</v>
      </c>
      <c r="C195">
        <v>16</v>
      </c>
      <c r="D195">
        <v>77</v>
      </c>
      <c r="E195">
        <v>7</v>
      </c>
      <c r="F195" t="s">
        <v>581</v>
      </c>
      <c r="G195" t="s">
        <v>581</v>
      </c>
      <c r="H195" t="s">
        <v>42</v>
      </c>
      <c r="I195" t="s">
        <v>601</v>
      </c>
      <c r="J195" t="s">
        <v>602</v>
      </c>
    </row>
    <row r="196" spans="1:10" x14ac:dyDescent="0.35">
      <c r="A196">
        <v>195</v>
      </c>
      <c r="B196" t="s">
        <v>50</v>
      </c>
      <c r="C196">
        <v>17</v>
      </c>
      <c r="D196">
        <v>72</v>
      </c>
      <c r="E196">
        <v>20</v>
      </c>
      <c r="F196" t="s">
        <v>581</v>
      </c>
      <c r="G196" t="s">
        <v>581</v>
      </c>
      <c r="H196" t="s">
        <v>42</v>
      </c>
      <c r="I196" t="s">
        <v>601</v>
      </c>
      <c r="J196" t="s">
        <v>602</v>
      </c>
    </row>
    <row r="197" spans="1:10" x14ac:dyDescent="0.35">
      <c r="A197">
        <v>196</v>
      </c>
      <c r="B197" t="s">
        <v>50</v>
      </c>
      <c r="C197">
        <v>18</v>
      </c>
      <c r="D197">
        <v>75</v>
      </c>
      <c r="E197">
        <v>8</v>
      </c>
      <c r="F197" t="s">
        <v>581</v>
      </c>
      <c r="G197" t="s">
        <v>581</v>
      </c>
      <c r="H197" t="s">
        <v>42</v>
      </c>
      <c r="I197" t="s">
        <v>601</v>
      </c>
      <c r="J197" t="s">
        <v>602</v>
      </c>
    </row>
    <row r="198" spans="1:10" x14ac:dyDescent="0.35">
      <c r="A198">
        <v>197</v>
      </c>
      <c r="B198" t="s">
        <v>50</v>
      </c>
      <c r="C198">
        <v>19</v>
      </c>
      <c r="D198">
        <v>45</v>
      </c>
      <c r="E198">
        <v>7</v>
      </c>
      <c r="F198" t="s">
        <v>581</v>
      </c>
      <c r="G198" t="s">
        <v>581</v>
      </c>
      <c r="H198" t="s">
        <v>42</v>
      </c>
      <c r="I198" t="s">
        <v>601</v>
      </c>
      <c r="J198" t="s">
        <v>602</v>
      </c>
    </row>
    <row r="199" spans="1:10" x14ac:dyDescent="0.35">
      <c r="A199">
        <v>198</v>
      </c>
      <c r="B199" t="s">
        <v>50</v>
      </c>
      <c r="C199">
        <v>20</v>
      </c>
      <c r="D199">
        <v>43</v>
      </c>
      <c r="E199">
        <v>4</v>
      </c>
      <c r="F199" t="s">
        <v>581</v>
      </c>
      <c r="G199" t="s">
        <v>581</v>
      </c>
      <c r="H199" t="s">
        <v>42</v>
      </c>
      <c r="I199" t="s">
        <v>601</v>
      </c>
      <c r="J199" t="s">
        <v>602</v>
      </c>
    </row>
    <row r="200" spans="1:10" x14ac:dyDescent="0.35">
      <c r="A200">
        <v>199</v>
      </c>
      <c r="B200" t="s">
        <v>50</v>
      </c>
      <c r="C200">
        <v>21</v>
      </c>
      <c r="D200">
        <v>25</v>
      </c>
      <c r="E200">
        <v>1</v>
      </c>
      <c r="F200" t="s">
        <v>581</v>
      </c>
      <c r="G200" t="s">
        <v>581</v>
      </c>
      <c r="H200" t="s">
        <v>42</v>
      </c>
      <c r="I200" t="s">
        <v>601</v>
      </c>
      <c r="J200" t="s">
        <v>602</v>
      </c>
    </row>
    <row r="201" spans="1:10" x14ac:dyDescent="0.35">
      <c r="A201">
        <v>200</v>
      </c>
      <c r="B201" t="s">
        <v>50</v>
      </c>
      <c r="C201">
        <v>22</v>
      </c>
      <c r="D201">
        <v>13</v>
      </c>
      <c r="E201">
        <v>4</v>
      </c>
      <c r="F201" t="s">
        <v>581</v>
      </c>
      <c r="G201" t="s">
        <v>581</v>
      </c>
      <c r="H201" t="s">
        <v>42</v>
      </c>
      <c r="I201" t="s">
        <v>601</v>
      </c>
      <c r="J201" t="s">
        <v>602</v>
      </c>
    </row>
    <row r="202" spans="1:10" x14ac:dyDescent="0.35">
      <c r="A202">
        <v>201</v>
      </c>
      <c r="B202" t="s">
        <v>50</v>
      </c>
      <c r="C202">
        <v>23</v>
      </c>
      <c r="D202">
        <v>14</v>
      </c>
      <c r="E202">
        <v>3</v>
      </c>
      <c r="F202" t="s">
        <v>581</v>
      </c>
      <c r="G202" t="s">
        <v>581</v>
      </c>
      <c r="H202" t="s">
        <v>42</v>
      </c>
      <c r="I202" t="s">
        <v>601</v>
      </c>
      <c r="J202" t="s">
        <v>602</v>
      </c>
    </row>
    <row r="203" spans="1:10" x14ac:dyDescent="0.35">
      <c r="A203">
        <v>202</v>
      </c>
      <c r="B203" t="s">
        <v>50</v>
      </c>
      <c r="C203">
        <v>24</v>
      </c>
      <c r="D203">
        <v>9</v>
      </c>
      <c r="E203">
        <v>5</v>
      </c>
      <c r="F203" t="s">
        <v>581</v>
      </c>
      <c r="G203" t="s">
        <v>581</v>
      </c>
      <c r="H203" t="s">
        <v>42</v>
      </c>
      <c r="I203" t="s">
        <v>601</v>
      </c>
      <c r="J203" t="s">
        <v>602</v>
      </c>
    </row>
    <row r="204" spans="1:10" x14ac:dyDescent="0.35">
      <c r="A204">
        <v>203</v>
      </c>
      <c r="B204" t="s">
        <v>50</v>
      </c>
      <c r="C204">
        <v>25</v>
      </c>
      <c r="D204">
        <v>14</v>
      </c>
      <c r="E204">
        <v>4</v>
      </c>
      <c r="F204" t="s">
        <v>581</v>
      </c>
      <c r="G204" t="s">
        <v>581</v>
      </c>
      <c r="H204" t="s">
        <v>42</v>
      </c>
      <c r="I204" t="s">
        <v>601</v>
      </c>
      <c r="J204" t="s">
        <v>602</v>
      </c>
    </row>
    <row r="205" spans="1:10" x14ac:dyDescent="0.35">
      <c r="A205">
        <v>204</v>
      </c>
      <c r="B205" t="s">
        <v>50</v>
      </c>
      <c r="C205">
        <v>26</v>
      </c>
      <c r="D205">
        <v>24</v>
      </c>
      <c r="E205">
        <v>2</v>
      </c>
      <c r="F205" t="s">
        <v>581</v>
      </c>
      <c r="G205" t="s">
        <v>581</v>
      </c>
      <c r="H205" t="s">
        <v>42</v>
      </c>
      <c r="I205" t="s">
        <v>601</v>
      </c>
      <c r="J205" t="s">
        <v>602</v>
      </c>
    </row>
    <row r="206" spans="1:10" x14ac:dyDescent="0.35">
      <c r="A206">
        <v>205</v>
      </c>
      <c r="B206" t="s">
        <v>50</v>
      </c>
      <c r="C206">
        <v>27</v>
      </c>
      <c r="D206">
        <v>26</v>
      </c>
      <c r="E206">
        <v>4</v>
      </c>
      <c r="F206" t="s">
        <v>581</v>
      </c>
      <c r="G206" t="s">
        <v>581</v>
      </c>
      <c r="H206" t="s">
        <v>42</v>
      </c>
      <c r="I206" t="s">
        <v>601</v>
      </c>
      <c r="J206" t="s">
        <v>602</v>
      </c>
    </row>
    <row r="207" spans="1:10" x14ac:dyDescent="0.35">
      <c r="A207">
        <v>206</v>
      </c>
      <c r="B207" t="s">
        <v>50</v>
      </c>
      <c r="C207">
        <v>28</v>
      </c>
      <c r="D207">
        <v>55</v>
      </c>
      <c r="E207">
        <v>9</v>
      </c>
      <c r="F207" t="s">
        <v>581</v>
      </c>
      <c r="G207" t="s">
        <v>581</v>
      </c>
      <c r="H207" t="s">
        <v>42</v>
      </c>
      <c r="I207" t="s">
        <v>601</v>
      </c>
      <c r="J207" t="s">
        <v>602</v>
      </c>
    </row>
    <row r="208" spans="1:10" x14ac:dyDescent="0.35">
      <c r="A208">
        <v>207</v>
      </c>
      <c r="B208" t="s">
        <v>50</v>
      </c>
      <c r="C208">
        <v>29</v>
      </c>
      <c r="D208">
        <v>51</v>
      </c>
      <c r="E208">
        <v>10</v>
      </c>
      <c r="F208" t="s">
        <v>581</v>
      </c>
      <c r="G208" t="s">
        <v>581</v>
      </c>
      <c r="H208" t="s">
        <v>42</v>
      </c>
      <c r="I208" t="s">
        <v>601</v>
      </c>
      <c r="J208" t="s">
        <v>602</v>
      </c>
    </row>
    <row r="209" spans="1:10" x14ac:dyDescent="0.35">
      <c r="A209">
        <v>208</v>
      </c>
      <c r="B209" t="s">
        <v>50</v>
      </c>
      <c r="C209">
        <v>30</v>
      </c>
      <c r="D209">
        <v>44</v>
      </c>
      <c r="E209">
        <v>12</v>
      </c>
      <c r="F209" t="s">
        <v>581</v>
      </c>
      <c r="G209" t="s">
        <v>581</v>
      </c>
      <c r="H209" t="s">
        <v>42</v>
      </c>
      <c r="I209" t="s">
        <v>601</v>
      </c>
      <c r="J209" t="s">
        <v>602</v>
      </c>
    </row>
    <row r="210" spans="1:10" x14ac:dyDescent="0.35">
      <c r="A210">
        <v>209</v>
      </c>
      <c r="B210" t="s">
        <v>50</v>
      </c>
      <c r="C210">
        <v>31</v>
      </c>
      <c r="D210">
        <v>37</v>
      </c>
      <c r="E210">
        <v>6</v>
      </c>
      <c r="F210" t="s">
        <v>581</v>
      </c>
      <c r="G210" t="s">
        <v>581</v>
      </c>
      <c r="H210" t="s">
        <v>42</v>
      </c>
      <c r="I210" t="s">
        <v>601</v>
      </c>
      <c r="J210" t="s">
        <v>602</v>
      </c>
    </row>
    <row r="211" spans="1:10" x14ac:dyDescent="0.35">
      <c r="A211">
        <v>210</v>
      </c>
      <c r="B211" t="s">
        <v>50</v>
      </c>
      <c r="C211">
        <v>32</v>
      </c>
      <c r="D211">
        <v>44</v>
      </c>
      <c r="E211">
        <v>10</v>
      </c>
      <c r="F211" t="s">
        <v>581</v>
      </c>
      <c r="G211" t="s">
        <v>581</v>
      </c>
      <c r="H211" t="s">
        <v>42</v>
      </c>
      <c r="I211" t="s">
        <v>601</v>
      </c>
      <c r="J211" t="s">
        <v>602</v>
      </c>
    </row>
    <row r="212" spans="1:10" x14ac:dyDescent="0.35">
      <c r="A212">
        <v>211</v>
      </c>
      <c r="B212" t="s">
        <v>50</v>
      </c>
      <c r="C212">
        <v>33</v>
      </c>
      <c r="D212">
        <v>29</v>
      </c>
      <c r="E212">
        <v>8</v>
      </c>
      <c r="F212" t="s">
        <v>581</v>
      </c>
      <c r="G212" t="s">
        <v>581</v>
      </c>
      <c r="H212" t="s">
        <v>42</v>
      </c>
      <c r="I212" t="s">
        <v>601</v>
      </c>
      <c r="J212" t="s">
        <v>602</v>
      </c>
    </row>
    <row r="213" spans="1:10" x14ac:dyDescent="0.35">
      <c r="A213">
        <v>212</v>
      </c>
      <c r="B213" t="s">
        <v>50</v>
      </c>
      <c r="C213">
        <v>34</v>
      </c>
      <c r="D213">
        <v>44</v>
      </c>
      <c r="E213">
        <v>6</v>
      </c>
      <c r="F213" t="s">
        <v>581</v>
      </c>
      <c r="G213" t="s">
        <v>581</v>
      </c>
      <c r="H213" t="s">
        <v>42</v>
      </c>
      <c r="I213" t="s">
        <v>601</v>
      </c>
      <c r="J213" t="s">
        <v>602</v>
      </c>
    </row>
    <row r="214" spans="1:10" x14ac:dyDescent="0.35">
      <c r="A214">
        <v>213</v>
      </c>
      <c r="B214" t="s">
        <v>50</v>
      </c>
      <c r="C214">
        <v>35</v>
      </c>
      <c r="D214">
        <v>32</v>
      </c>
      <c r="E214">
        <v>8</v>
      </c>
      <c r="F214" t="s">
        <v>581</v>
      </c>
      <c r="G214" t="s">
        <v>581</v>
      </c>
      <c r="H214" t="s">
        <v>42</v>
      </c>
      <c r="I214" t="s">
        <v>601</v>
      </c>
      <c r="J214" t="s">
        <v>602</v>
      </c>
    </row>
    <row r="215" spans="1:10" x14ac:dyDescent="0.35">
      <c r="A215">
        <v>214</v>
      </c>
      <c r="B215" t="s">
        <v>50</v>
      </c>
      <c r="C215">
        <v>36</v>
      </c>
      <c r="D215">
        <v>23</v>
      </c>
      <c r="E215">
        <v>6</v>
      </c>
      <c r="F215" t="s">
        <v>581</v>
      </c>
      <c r="G215" t="s">
        <v>581</v>
      </c>
      <c r="H215" t="s">
        <v>42</v>
      </c>
      <c r="I215" t="s">
        <v>601</v>
      </c>
      <c r="J215" t="s">
        <v>602</v>
      </c>
    </row>
    <row r="216" spans="1:10" x14ac:dyDescent="0.35">
      <c r="A216">
        <v>215</v>
      </c>
      <c r="B216" t="s">
        <v>50</v>
      </c>
      <c r="C216">
        <v>37</v>
      </c>
      <c r="D216">
        <v>37</v>
      </c>
      <c r="E216">
        <v>9</v>
      </c>
      <c r="F216" t="s">
        <v>581</v>
      </c>
      <c r="G216" t="s">
        <v>581</v>
      </c>
      <c r="H216" t="s">
        <v>42</v>
      </c>
      <c r="I216" t="s">
        <v>601</v>
      </c>
      <c r="J216" t="s">
        <v>602</v>
      </c>
    </row>
    <row r="217" spans="1:10" x14ac:dyDescent="0.35">
      <c r="A217">
        <v>216</v>
      </c>
      <c r="B217" t="s">
        <v>50</v>
      </c>
      <c r="C217">
        <v>38</v>
      </c>
      <c r="D217">
        <v>66</v>
      </c>
      <c r="E217">
        <v>17</v>
      </c>
      <c r="F217" t="s">
        <v>581</v>
      </c>
      <c r="G217" t="s">
        <v>581</v>
      </c>
      <c r="H217" t="s">
        <v>42</v>
      </c>
      <c r="I217" t="s">
        <v>601</v>
      </c>
      <c r="J217" t="s">
        <v>602</v>
      </c>
    </row>
    <row r="218" spans="1:10" x14ac:dyDescent="0.35">
      <c r="A218">
        <v>217</v>
      </c>
      <c r="B218" t="s">
        <v>51</v>
      </c>
      <c r="C218">
        <v>15</v>
      </c>
      <c r="D218">
        <v>77</v>
      </c>
      <c r="E218">
        <v>10</v>
      </c>
      <c r="F218" t="s">
        <v>581</v>
      </c>
      <c r="G218" t="s">
        <v>581</v>
      </c>
      <c r="H218" t="s">
        <v>42</v>
      </c>
      <c r="I218" t="s">
        <v>601</v>
      </c>
      <c r="J218" t="s">
        <v>603</v>
      </c>
    </row>
    <row r="219" spans="1:10" x14ac:dyDescent="0.35">
      <c r="A219">
        <v>218</v>
      </c>
      <c r="B219" t="s">
        <v>51</v>
      </c>
      <c r="C219">
        <v>16</v>
      </c>
      <c r="D219">
        <v>79</v>
      </c>
      <c r="E219">
        <v>8</v>
      </c>
      <c r="F219" t="s">
        <v>581</v>
      </c>
      <c r="G219" t="s">
        <v>581</v>
      </c>
      <c r="H219" t="s">
        <v>42</v>
      </c>
      <c r="I219" t="s">
        <v>601</v>
      </c>
      <c r="J219" t="s">
        <v>603</v>
      </c>
    </row>
    <row r="220" spans="1:10" x14ac:dyDescent="0.35">
      <c r="A220">
        <v>219</v>
      </c>
      <c r="B220" t="s">
        <v>51</v>
      </c>
      <c r="C220">
        <v>17</v>
      </c>
      <c r="D220">
        <v>47</v>
      </c>
      <c r="E220">
        <v>12</v>
      </c>
      <c r="F220" t="s">
        <v>581</v>
      </c>
      <c r="G220" t="s">
        <v>581</v>
      </c>
      <c r="H220" t="s">
        <v>42</v>
      </c>
      <c r="I220" t="s">
        <v>601</v>
      </c>
      <c r="J220" t="s">
        <v>603</v>
      </c>
    </row>
    <row r="221" spans="1:10" x14ac:dyDescent="0.35">
      <c r="A221">
        <v>220</v>
      </c>
      <c r="B221" t="s">
        <v>51</v>
      </c>
      <c r="C221">
        <v>18</v>
      </c>
      <c r="D221">
        <v>39</v>
      </c>
      <c r="E221">
        <v>6</v>
      </c>
      <c r="F221" t="s">
        <v>581</v>
      </c>
      <c r="G221" t="s">
        <v>581</v>
      </c>
      <c r="H221" t="s">
        <v>42</v>
      </c>
      <c r="I221" t="s">
        <v>601</v>
      </c>
      <c r="J221" t="s">
        <v>603</v>
      </c>
    </row>
    <row r="222" spans="1:10" x14ac:dyDescent="0.35">
      <c r="A222">
        <v>221</v>
      </c>
      <c r="B222" t="s">
        <v>51</v>
      </c>
      <c r="C222">
        <v>19</v>
      </c>
      <c r="D222">
        <v>24</v>
      </c>
      <c r="E222">
        <v>3</v>
      </c>
      <c r="F222" t="s">
        <v>581</v>
      </c>
      <c r="G222" t="s">
        <v>581</v>
      </c>
      <c r="H222" t="s">
        <v>42</v>
      </c>
      <c r="I222" t="s">
        <v>601</v>
      </c>
      <c r="J222" t="s">
        <v>603</v>
      </c>
    </row>
    <row r="223" spans="1:10" x14ac:dyDescent="0.35">
      <c r="A223">
        <v>222</v>
      </c>
      <c r="B223" t="s">
        <v>51</v>
      </c>
      <c r="C223">
        <v>20</v>
      </c>
      <c r="D223">
        <v>21</v>
      </c>
      <c r="E223">
        <v>5</v>
      </c>
      <c r="F223" t="s">
        <v>581</v>
      </c>
      <c r="G223" t="s">
        <v>581</v>
      </c>
      <c r="H223" t="s">
        <v>42</v>
      </c>
      <c r="I223" t="s">
        <v>601</v>
      </c>
      <c r="J223" t="s">
        <v>603</v>
      </c>
    </row>
    <row r="224" spans="1:10" x14ac:dyDescent="0.35">
      <c r="A224">
        <v>223</v>
      </c>
      <c r="B224" t="s">
        <v>51</v>
      </c>
      <c r="C224">
        <v>21</v>
      </c>
      <c r="D224">
        <v>12</v>
      </c>
      <c r="E224">
        <v>4</v>
      </c>
      <c r="F224" t="s">
        <v>581</v>
      </c>
      <c r="G224" t="s">
        <v>581</v>
      </c>
      <c r="H224" t="s">
        <v>42</v>
      </c>
      <c r="I224" t="s">
        <v>601</v>
      </c>
      <c r="J224" t="s">
        <v>603</v>
      </c>
    </row>
    <row r="225" spans="1:10" x14ac:dyDescent="0.35">
      <c r="A225">
        <v>224</v>
      </c>
      <c r="B225" t="s">
        <v>51</v>
      </c>
      <c r="C225">
        <v>22</v>
      </c>
      <c r="D225">
        <v>18</v>
      </c>
      <c r="E225">
        <v>5</v>
      </c>
      <c r="F225" t="s">
        <v>581</v>
      </c>
      <c r="G225" t="s">
        <v>581</v>
      </c>
      <c r="H225" t="s">
        <v>42</v>
      </c>
      <c r="I225" t="s">
        <v>601</v>
      </c>
      <c r="J225" t="s">
        <v>603</v>
      </c>
    </row>
    <row r="226" spans="1:10" x14ac:dyDescent="0.35">
      <c r="A226">
        <v>225</v>
      </c>
      <c r="B226" t="s">
        <v>51</v>
      </c>
      <c r="C226">
        <v>23</v>
      </c>
      <c r="D226">
        <v>13</v>
      </c>
      <c r="E226">
        <v>1</v>
      </c>
      <c r="F226" t="s">
        <v>581</v>
      </c>
      <c r="G226" t="s">
        <v>581</v>
      </c>
      <c r="H226" t="s">
        <v>42</v>
      </c>
      <c r="I226" t="s">
        <v>601</v>
      </c>
      <c r="J226" t="s">
        <v>603</v>
      </c>
    </row>
    <row r="227" spans="1:10" x14ac:dyDescent="0.35">
      <c r="A227">
        <v>226</v>
      </c>
      <c r="B227" t="s">
        <v>51</v>
      </c>
      <c r="C227">
        <v>24</v>
      </c>
      <c r="D227">
        <v>6</v>
      </c>
      <c r="E227">
        <v>2</v>
      </c>
      <c r="F227" t="s">
        <v>581</v>
      </c>
      <c r="G227" t="s">
        <v>581</v>
      </c>
      <c r="H227" t="s">
        <v>42</v>
      </c>
      <c r="I227" t="s">
        <v>601</v>
      </c>
      <c r="J227" t="s">
        <v>603</v>
      </c>
    </row>
    <row r="228" spans="1:10" x14ac:dyDescent="0.35">
      <c r="A228">
        <v>227</v>
      </c>
      <c r="B228" t="s">
        <v>51</v>
      </c>
      <c r="C228">
        <v>25</v>
      </c>
      <c r="D228">
        <v>4</v>
      </c>
      <c r="E228">
        <v>4</v>
      </c>
      <c r="F228" t="s">
        <v>581</v>
      </c>
      <c r="G228" t="s">
        <v>581</v>
      </c>
      <c r="H228" t="s">
        <v>42</v>
      </c>
      <c r="I228" t="s">
        <v>601</v>
      </c>
      <c r="J228" t="s">
        <v>603</v>
      </c>
    </row>
    <row r="229" spans="1:10" x14ac:dyDescent="0.35">
      <c r="A229">
        <v>228</v>
      </c>
      <c r="B229" t="s">
        <v>51</v>
      </c>
      <c r="C229">
        <v>26</v>
      </c>
      <c r="D229">
        <v>11</v>
      </c>
      <c r="E229">
        <v>2</v>
      </c>
      <c r="F229" t="s">
        <v>581</v>
      </c>
      <c r="G229" t="s">
        <v>581</v>
      </c>
      <c r="H229" t="s">
        <v>42</v>
      </c>
      <c r="I229" t="s">
        <v>601</v>
      </c>
      <c r="J229" t="s">
        <v>603</v>
      </c>
    </row>
    <row r="230" spans="1:10" x14ac:dyDescent="0.35">
      <c r="A230">
        <v>229</v>
      </c>
      <c r="B230" t="s">
        <v>51</v>
      </c>
      <c r="C230">
        <v>27</v>
      </c>
      <c r="D230">
        <v>19</v>
      </c>
      <c r="E230">
        <v>4</v>
      </c>
      <c r="F230" t="s">
        <v>581</v>
      </c>
      <c r="G230" t="s">
        <v>581</v>
      </c>
      <c r="H230" t="s">
        <v>42</v>
      </c>
      <c r="I230" t="s">
        <v>601</v>
      </c>
      <c r="J230" t="s">
        <v>603</v>
      </c>
    </row>
    <row r="231" spans="1:10" x14ac:dyDescent="0.35">
      <c r="A231">
        <v>230</v>
      </c>
      <c r="B231" t="s">
        <v>51</v>
      </c>
      <c r="C231">
        <v>28</v>
      </c>
      <c r="D231">
        <v>17</v>
      </c>
      <c r="E231">
        <v>14</v>
      </c>
      <c r="F231" t="s">
        <v>581</v>
      </c>
      <c r="G231" t="s">
        <v>581</v>
      </c>
      <c r="H231" t="s">
        <v>42</v>
      </c>
      <c r="I231" t="s">
        <v>601</v>
      </c>
      <c r="J231" t="s">
        <v>603</v>
      </c>
    </row>
    <row r="232" spans="1:10" x14ac:dyDescent="0.35">
      <c r="A232">
        <v>231</v>
      </c>
      <c r="B232" t="s">
        <v>51</v>
      </c>
      <c r="C232">
        <v>29</v>
      </c>
      <c r="D232">
        <v>21</v>
      </c>
      <c r="E232">
        <v>13</v>
      </c>
      <c r="F232" t="s">
        <v>581</v>
      </c>
      <c r="G232" t="s">
        <v>581</v>
      </c>
      <c r="H232" t="s">
        <v>42</v>
      </c>
      <c r="I232" t="s">
        <v>601</v>
      </c>
      <c r="J232" t="s">
        <v>603</v>
      </c>
    </row>
    <row r="233" spans="1:10" x14ac:dyDescent="0.35">
      <c r="A233">
        <v>232</v>
      </c>
      <c r="B233" t="s">
        <v>51</v>
      </c>
      <c r="C233">
        <v>30</v>
      </c>
      <c r="D233">
        <v>33</v>
      </c>
      <c r="E233">
        <v>12</v>
      </c>
      <c r="F233" t="s">
        <v>581</v>
      </c>
      <c r="G233" t="s">
        <v>581</v>
      </c>
      <c r="H233" t="s">
        <v>42</v>
      </c>
      <c r="I233" t="s">
        <v>601</v>
      </c>
      <c r="J233" t="s">
        <v>603</v>
      </c>
    </row>
    <row r="234" spans="1:10" x14ac:dyDescent="0.35">
      <c r="A234">
        <v>233</v>
      </c>
      <c r="B234" t="s">
        <v>51</v>
      </c>
      <c r="C234">
        <v>31</v>
      </c>
      <c r="D234">
        <v>24</v>
      </c>
      <c r="E234">
        <v>4</v>
      </c>
      <c r="F234" t="s">
        <v>581</v>
      </c>
      <c r="G234" t="s">
        <v>581</v>
      </c>
      <c r="H234" t="s">
        <v>42</v>
      </c>
      <c r="I234" t="s">
        <v>601</v>
      </c>
      <c r="J234" t="s">
        <v>603</v>
      </c>
    </row>
    <row r="235" spans="1:10" x14ac:dyDescent="0.35">
      <c r="A235">
        <v>234</v>
      </c>
      <c r="B235" t="s">
        <v>51</v>
      </c>
      <c r="C235">
        <v>32</v>
      </c>
      <c r="D235">
        <v>26</v>
      </c>
      <c r="E235">
        <v>10</v>
      </c>
      <c r="F235" t="s">
        <v>581</v>
      </c>
      <c r="G235" t="s">
        <v>581</v>
      </c>
      <c r="H235" t="s">
        <v>42</v>
      </c>
      <c r="I235" t="s">
        <v>601</v>
      </c>
      <c r="J235" t="s">
        <v>603</v>
      </c>
    </row>
    <row r="236" spans="1:10" x14ac:dyDescent="0.35">
      <c r="A236">
        <v>235</v>
      </c>
      <c r="B236" t="s">
        <v>51</v>
      </c>
      <c r="C236">
        <v>33</v>
      </c>
      <c r="D236">
        <v>28</v>
      </c>
      <c r="E236">
        <v>9</v>
      </c>
      <c r="F236" t="s">
        <v>581</v>
      </c>
      <c r="G236" t="s">
        <v>581</v>
      </c>
      <c r="H236" t="s">
        <v>42</v>
      </c>
      <c r="I236" t="s">
        <v>601</v>
      </c>
      <c r="J236" t="s">
        <v>603</v>
      </c>
    </row>
    <row r="237" spans="1:10" x14ac:dyDescent="0.35">
      <c r="A237">
        <v>236</v>
      </c>
      <c r="B237" t="s">
        <v>51</v>
      </c>
      <c r="C237">
        <v>34</v>
      </c>
      <c r="D237">
        <v>26</v>
      </c>
      <c r="E237">
        <v>7</v>
      </c>
      <c r="F237" t="s">
        <v>581</v>
      </c>
      <c r="G237" t="s">
        <v>581</v>
      </c>
      <c r="H237" t="s">
        <v>42</v>
      </c>
      <c r="I237" t="s">
        <v>601</v>
      </c>
      <c r="J237" t="s">
        <v>603</v>
      </c>
    </row>
    <row r="238" spans="1:10" x14ac:dyDescent="0.35">
      <c r="A238">
        <v>237</v>
      </c>
      <c r="B238" t="s">
        <v>51</v>
      </c>
      <c r="C238">
        <v>35</v>
      </c>
      <c r="D238">
        <v>13</v>
      </c>
      <c r="E238">
        <v>9</v>
      </c>
      <c r="F238" t="s">
        <v>581</v>
      </c>
      <c r="G238" t="s">
        <v>581</v>
      </c>
      <c r="H238" t="s">
        <v>42</v>
      </c>
      <c r="I238" t="s">
        <v>601</v>
      </c>
      <c r="J238" t="s">
        <v>603</v>
      </c>
    </row>
    <row r="239" spans="1:10" x14ac:dyDescent="0.35">
      <c r="A239">
        <v>238</v>
      </c>
      <c r="B239" t="s">
        <v>51</v>
      </c>
      <c r="C239">
        <v>36</v>
      </c>
      <c r="D239">
        <v>20</v>
      </c>
      <c r="E239">
        <v>5</v>
      </c>
      <c r="F239" t="s">
        <v>581</v>
      </c>
      <c r="G239" t="s">
        <v>581</v>
      </c>
      <c r="H239" t="s">
        <v>42</v>
      </c>
      <c r="I239" t="s">
        <v>601</v>
      </c>
      <c r="J239" t="s">
        <v>603</v>
      </c>
    </row>
    <row r="240" spans="1:10" x14ac:dyDescent="0.35">
      <c r="A240">
        <v>239</v>
      </c>
      <c r="B240" t="s">
        <v>51</v>
      </c>
      <c r="C240">
        <v>37</v>
      </c>
      <c r="D240">
        <v>14</v>
      </c>
      <c r="E240">
        <v>3</v>
      </c>
      <c r="F240" t="s">
        <v>581</v>
      </c>
      <c r="G240" t="s">
        <v>581</v>
      </c>
      <c r="H240" t="s">
        <v>42</v>
      </c>
      <c r="I240" t="s">
        <v>601</v>
      </c>
      <c r="J240" t="s">
        <v>603</v>
      </c>
    </row>
    <row r="241" spans="1:10" x14ac:dyDescent="0.35">
      <c r="A241">
        <v>240</v>
      </c>
      <c r="B241" t="s">
        <v>51</v>
      </c>
      <c r="C241">
        <v>38</v>
      </c>
      <c r="D241">
        <v>14</v>
      </c>
      <c r="E241">
        <v>8</v>
      </c>
      <c r="F241" t="s">
        <v>581</v>
      </c>
      <c r="G241" t="s">
        <v>581</v>
      </c>
      <c r="H241" t="s">
        <v>42</v>
      </c>
      <c r="I241" t="s">
        <v>601</v>
      </c>
      <c r="J241" t="s">
        <v>603</v>
      </c>
    </row>
    <row r="242" spans="1:10" x14ac:dyDescent="0.35">
      <c r="A242">
        <v>250</v>
      </c>
      <c r="B242" t="s">
        <v>53</v>
      </c>
      <c r="C242">
        <v>15</v>
      </c>
      <c r="D242">
        <v>19</v>
      </c>
      <c r="E242">
        <v>2</v>
      </c>
      <c r="F242" t="s">
        <v>581</v>
      </c>
      <c r="G242" t="s">
        <v>581</v>
      </c>
      <c r="H242" t="s">
        <v>42</v>
      </c>
      <c r="I242" t="s">
        <v>595</v>
      </c>
      <c r="J242" t="s">
        <v>604</v>
      </c>
    </row>
    <row r="243" spans="1:10" x14ac:dyDescent="0.35">
      <c r="A243">
        <v>251</v>
      </c>
      <c r="B243" t="s">
        <v>53</v>
      </c>
      <c r="C243">
        <v>16</v>
      </c>
      <c r="D243">
        <v>19</v>
      </c>
      <c r="E243">
        <v>4</v>
      </c>
      <c r="F243" t="s">
        <v>581</v>
      </c>
      <c r="G243" t="s">
        <v>581</v>
      </c>
      <c r="H243" t="s">
        <v>42</v>
      </c>
      <c r="I243" t="s">
        <v>595</v>
      </c>
      <c r="J243" t="s">
        <v>604</v>
      </c>
    </row>
    <row r="244" spans="1:10" x14ac:dyDescent="0.35">
      <c r="A244">
        <v>252</v>
      </c>
      <c r="B244" t="s">
        <v>53</v>
      </c>
      <c r="C244">
        <v>17</v>
      </c>
      <c r="D244">
        <v>8</v>
      </c>
      <c r="E244">
        <v>2</v>
      </c>
      <c r="F244" t="s">
        <v>581</v>
      </c>
      <c r="G244" t="s">
        <v>581</v>
      </c>
      <c r="H244" t="s">
        <v>42</v>
      </c>
      <c r="I244" t="s">
        <v>595</v>
      </c>
      <c r="J244" t="s">
        <v>604</v>
      </c>
    </row>
    <row r="245" spans="1:10" x14ac:dyDescent="0.35">
      <c r="A245">
        <v>253</v>
      </c>
      <c r="B245" t="s">
        <v>53</v>
      </c>
      <c r="C245">
        <v>18</v>
      </c>
      <c r="D245">
        <v>7</v>
      </c>
      <c r="E245">
        <v>2</v>
      </c>
      <c r="F245" t="s">
        <v>581</v>
      </c>
      <c r="G245" t="s">
        <v>581</v>
      </c>
      <c r="H245" t="s">
        <v>42</v>
      </c>
      <c r="I245" t="s">
        <v>595</v>
      </c>
      <c r="J245" t="s">
        <v>604</v>
      </c>
    </row>
    <row r="246" spans="1:10" x14ac:dyDescent="0.35">
      <c r="A246">
        <v>254</v>
      </c>
      <c r="B246" t="s">
        <v>53</v>
      </c>
      <c r="C246">
        <v>19</v>
      </c>
      <c r="D246">
        <v>3</v>
      </c>
      <c r="E246">
        <v>3</v>
      </c>
      <c r="F246" t="s">
        <v>581</v>
      </c>
      <c r="G246" t="s">
        <v>581</v>
      </c>
      <c r="H246" t="s">
        <v>42</v>
      </c>
      <c r="I246" t="s">
        <v>595</v>
      </c>
      <c r="J246" t="s">
        <v>604</v>
      </c>
    </row>
    <row r="247" spans="1:10" x14ac:dyDescent="0.35">
      <c r="A247">
        <v>255</v>
      </c>
      <c r="B247" t="s">
        <v>53</v>
      </c>
      <c r="C247">
        <v>20</v>
      </c>
      <c r="D247">
        <v>6</v>
      </c>
      <c r="E247">
        <v>1</v>
      </c>
      <c r="F247" t="s">
        <v>581</v>
      </c>
      <c r="G247" t="s">
        <v>581</v>
      </c>
      <c r="H247" t="s">
        <v>42</v>
      </c>
      <c r="I247" t="s">
        <v>595</v>
      </c>
      <c r="J247" t="s">
        <v>604</v>
      </c>
    </row>
    <row r="248" spans="1:10" x14ac:dyDescent="0.35">
      <c r="A248">
        <v>256</v>
      </c>
      <c r="B248" t="s">
        <v>53</v>
      </c>
      <c r="C248">
        <v>21</v>
      </c>
      <c r="D248">
        <v>7</v>
      </c>
      <c r="E248">
        <v>1</v>
      </c>
      <c r="F248" t="s">
        <v>581</v>
      </c>
      <c r="G248" t="s">
        <v>581</v>
      </c>
      <c r="H248" t="s">
        <v>42</v>
      </c>
      <c r="I248" t="s">
        <v>595</v>
      </c>
      <c r="J248" t="s">
        <v>604</v>
      </c>
    </row>
    <row r="249" spans="1:10" x14ac:dyDescent="0.35">
      <c r="A249">
        <v>257</v>
      </c>
      <c r="B249" t="s">
        <v>53</v>
      </c>
      <c r="C249">
        <v>22</v>
      </c>
      <c r="D249">
        <v>1</v>
      </c>
      <c r="E249">
        <v>0</v>
      </c>
      <c r="F249" t="s">
        <v>581</v>
      </c>
      <c r="G249" t="s">
        <v>581</v>
      </c>
      <c r="H249" t="s">
        <v>42</v>
      </c>
      <c r="I249" t="s">
        <v>595</v>
      </c>
      <c r="J249" t="s">
        <v>604</v>
      </c>
    </row>
    <row r="250" spans="1:10" x14ac:dyDescent="0.35">
      <c r="A250">
        <v>258</v>
      </c>
      <c r="B250" t="s">
        <v>53</v>
      </c>
      <c r="C250">
        <v>23</v>
      </c>
      <c r="D250">
        <v>7</v>
      </c>
      <c r="E250">
        <v>2</v>
      </c>
      <c r="F250" t="s">
        <v>581</v>
      </c>
      <c r="G250" t="s">
        <v>581</v>
      </c>
      <c r="H250" t="s">
        <v>42</v>
      </c>
      <c r="I250" t="s">
        <v>595</v>
      </c>
      <c r="J250" t="s">
        <v>604</v>
      </c>
    </row>
    <row r="251" spans="1:10" x14ac:dyDescent="0.35">
      <c r="A251">
        <v>259</v>
      </c>
      <c r="B251" t="s">
        <v>53</v>
      </c>
      <c r="C251">
        <v>24</v>
      </c>
      <c r="D251">
        <v>5</v>
      </c>
      <c r="E251">
        <v>0</v>
      </c>
      <c r="F251" t="s">
        <v>581</v>
      </c>
      <c r="G251" t="s">
        <v>581</v>
      </c>
      <c r="H251" t="s">
        <v>42</v>
      </c>
      <c r="I251" t="s">
        <v>595</v>
      </c>
      <c r="J251" t="s">
        <v>604</v>
      </c>
    </row>
    <row r="252" spans="1:10" x14ac:dyDescent="0.35">
      <c r="A252">
        <v>260</v>
      </c>
      <c r="B252" t="s">
        <v>53</v>
      </c>
      <c r="C252">
        <v>25</v>
      </c>
      <c r="D252">
        <v>3</v>
      </c>
      <c r="E252">
        <v>2</v>
      </c>
      <c r="F252" t="s">
        <v>581</v>
      </c>
      <c r="G252" t="s">
        <v>581</v>
      </c>
      <c r="H252" t="s">
        <v>42</v>
      </c>
      <c r="I252" t="s">
        <v>595</v>
      </c>
      <c r="J252" t="s">
        <v>604</v>
      </c>
    </row>
    <row r="253" spans="1:10" x14ac:dyDescent="0.35">
      <c r="A253">
        <v>261</v>
      </c>
      <c r="B253" t="s">
        <v>53</v>
      </c>
      <c r="C253">
        <v>26</v>
      </c>
      <c r="D253">
        <v>4</v>
      </c>
      <c r="E253">
        <v>4</v>
      </c>
      <c r="F253" t="s">
        <v>581</v>
      </c>
      <c r="G253" t="s">
        <v>581</v>
      </c>
      <c r="H253" t="s">
        <v>42</v>
      </c>
      <c r="I253" t="s">
        <v>595</v>
      </c>
      <c r="J253" t="s">
        <v>604</v>
      </c>
    </row>
    <row r="254" spans="1:10" x14ac:dyDescent="0.35">
      <c r="A254">
        <v>262</v>
      </c>
      <c r="B254" t="s">
        <v>53</v>
      </c>
      <c r="C254">
        <v>27</v>
      </c>
      <c r="D254">
        <v>5</v>
      </c>
      <c r="E254">
        <v>1</v>
      </c>
      <c r="F254" t="s">
        <v>581</v>
      </c>
      <c r="G254" t="s">
        <v>581</v>
      </c>
      <c r="H254" t="s">
        <v>42</v>
      </c>
      <c r="I254" t="s">
        <v>595</v>
      </c>
      <c r="J254" t="s">
        <v>604</v>
      </c>
    </row>
    <row r="255" spans="1:10" x14ac:dyDescent="0.35">
      <c r="A255">
        <v>263</v>
      </c>
      <c r="B255" t="s">
        <v>53</v>
      </c>
      <c r="C255">
        <v>28</v>
      </c>
      <c r="D255">
        <v>14</v>
      </c>
      <c r="E255">
        <v>2</v>
      </c>
      <c r="F255" t="s">
        <v>581</v>
      </c>
      <c r="G255" t="s">
        <v>581</v>
      </c>
      <c r="H255" t="s">
        <v>42</v>
      </c>
      <c r="I255" t="s">
        <v>595</v>
      </c>
      <c r="J255" t="s">
        <v>604</v>
      </c>
    </row>
    <row r="256" spans="1:10" x14ac:dyDescent="0.35">
      <c r="A256">
        <v>264</v>
      </c>
      <c r="B256" t="s">
        <v>53</v>
      </c>
      <c r="C256">
        <v>29</v>
      </c>
      <c r="D256">
        <v>11</v>
      </c>
      <c r="E256">
        <v>1</v>
      </c>
      <c r="F256" t="s">
        <v>581</v>
      </c>
      <c r="G256" t="s">
        <v>581</v>
      </c>
      <c r="H256" t="s">
        <v>42</v>
      </c>
      <c r="I256" t="s">
        <v>595</v>
      </c>
      <c r="J256" t="s">
        <v>604</v>
      </c>
    </row>
    <row r="257" spans="1:10" x14ac:dyDescent="0.35">
      <c r="A257">
        <v>265</v>
      </c>
      <c r="B257" t="s">
        <v>53</v>
      </c>
      <c r="C257">
        <v>30</v>
      </c>
      <c r="D257">
        <v>8</v>
      </c>
      <c r="E257">
        <v>3</v>
      </c>
      <c r="F257" t="s">
        <v>581</v>
      </c>
      <c r="G257" t="s">
        <v>581</v>
      </c>
      <c r="H257" t="s">
        <v>42</v>
      </c>
      <c r="I257" t="s">
        <v>595</v>
      </c>
      <c r="J257" t="s">
        <v>604</v>
      </c>
    </row>
    <row r="258" spans="1:10" x14ac:dyDescent="0.35">
      <c r="A258">
        <v>266</v>
      </c>
      <c r="B258" t="s">
        <v>53</v>
      </c>
      <c r="C258">
        <v>31</v>
      </c>
      <c r="D258">
        <v>9</v>
      </c>
      <c r="E258">
        <v>6</v>
      </c>
      <c r="F258" t="s">
        <v>581</v>
      </c>
      <c r="G258" t="s">
        <v>581</v>
      </c>
      <c r="H258" t="s">
        <v>42</v>
      </c>
      <c r="I258" t="s">
        <v>595</v>
      </c>
      <c r="J258" t="s">
        <v>604</v>
      </c>
    </row>
    <row r="259" spans="1:10" x14ac:dyDescent="0.35">
      <c r="A259">
        <v>267</v>
      </c>
      <c r="B259" t="s">
        <v>53</v>
      </c>
      <c r="C259">
        <v>32</v>
      </c>
      <c r="D259">
        <v>12</v>
      </c>
      <c r="E259">
        <v>1</v>
      </c>
      <c r="F259" t="s">
        <v>581</v>
      </c>
      <c r="G259" t="s">
        <v>581</v>
      </c>
      <c r="H259" t="s">
        <v>42</v>
      </c>
      <c r="I259" t="s">
        <v>595</v>
      </c>
      <c r="J259" t="s">
        <v>604</v>
      </c>
    </row>
    <row r="260" spans="1:10" x14ac:dyDescent="0.35">
      <c r="A260">
        <v>268</v>
      </c>
      <c r="B260" t="s">
        <v>53</v>
      </c>
      <c r="C260">
        <v>33</v>
      </c>
      <c r="D260">
        <v>12</v>
      </c>
      <c r="E260">
        <v>0</v>
      </c>
      <c r="F260" t="s">
        <v>581</v>
      </c>
      <c r="G260" t="s">
        <v>581</v>
      </c>
      <c r="H260" t="s">
        <v>42</v>
      </c>
      <c r="I260" t="s">
        <v>595</v>
      </c>
      <c r="J260" t="s">
        <v>604</v>
      </c>
    </row>
    <row r="261" spans="1:10" x14ac:dyDescent="0.35">
      <c r="A261">
        <v>269</v>
      </c>
      <c r="B261" t="s">
        <v>53</v>
      </c>
      <c r="C261">
        <v>34</v>
      </c>
      <c r="D261">
        <v>8</v>
      </c>
      <c r="E261">
        <v>0</v>
      </c>
      <c r="F261" t="s">
        <v>581</v>
      </c>
      <c r="G261" t="s">
        <v>581</v>
      </c>
      <c r="H261" t="s">
        <v>42</v>
      </c>
      <c r="I261" t="s">
        <v>595</v>
      </c>
      <c r="J261" t="s">
        <v>604</v>
      </c>
    </row>
    <row r="262" spans="1:10" x14ac:dyDescent="0.35">
      <c r="A262">
        <v>270</v>
      </c>
      <c r="B262" t="s">
        <v>53</v>
      </c>
      <c r="C262">
        <v>35</v>
      </c>
      <c r="D262">
        <v>1</v>
      </c>
      <c r="E262">
        <v>1</v>
      </c>
      <c r="F262" t="s">
        <v>581</v>
      </c>
      <c r="G262" t="s">
        <v>581</v>
      </c>
      <c r="H262" t="s">
        <v>42</v>
      </c>
      <c r="I262" t="s">
        <v>595</v>
      </c>
      <c r="J262" t="s">
        <v>604</v>
      </c>
    </row>
    <row r="263" spans="1:10" x14ac:dyDescent="0.35">
      <c r="A263">
        <v>271</v>
      </c>
      <c r="B263" t="s">
        <v>53</v>
      </c>
      <c r="C263">
        <v>36</v>
      </c>
      <c r="D263">
        <v>2</v>
      </c>
      <c r="E263">
        <v>1</v>
      </c>
      <c r="F263" t="s">
        <v>581</v>
      </c>
      <c r="G263" t="s">
        <v>581</v>
      </c>
      <c r="H263" t="s">
        <v>42</v>
      </c>
      <c r="I263" t="s">
        <v>595</v>
      </c>
      <c r="J263" t="s">
        <v>604</v>
      </c>
    </row>
    <row r="264" spans="1:10" x14ac:dyDescent="0.35">
      <c r="A264">
        <v>272</v>
      </c>
      <c r="B264" t="s">
        <v>53</v>
      </c>
      <c r="C264">
        <v>37</v>
      </c>
      <c r="D264">
        <v>17</v>
      </c>
      <c r="E264">
        <v>4</v>
      </c>
      <c r="F264" t="s">
        <v>581</v>
      </c>
      <c r="G264" t="s">
        <v>581</v>
      </c>
      <c r="H264" t="s">
        <v>42</v>
      </c>
      <c r="I264" t="s">
        <v>595</v>
      </c>
      <c r="J264" t="s">
        <v>604</v>
      </c>
    </row>
    <row r="265" spans="1:10" x14ac:dyDescent="0.35">
      <c r="A265">
        <v>273</v>
      </c>
      <c r="B265" t="s">
        <v>53</v>
      </c>
      <c r="C265">
        <v>38</v>
      </c>
      <c r="D265">
        <v>8</v>
      </c>
      <c r="E265">
        <v>3</v>
      </c>
      <c r="F265" t="s">
        <v>581</v>
      </c>
      <c r="G265" t="s">
        <v>581</v>
      </c>
      <c r="H265" t="s">
        <v>42</v>
      </c>
      <c r="I265" t="s">
        <v>595</v>
      </c>
      <c r="J265" t="s">
        <v>604</v>
      </c>
    </row>
    <row r="266" spans="1:10" x14ac:dyDescent="0.35">
      <c r="A266">
        <v>274</v>
      </c>
      <c r="B266" t="s">
        <v>54</v>
      </c>
      <c r="C266">
        <v>15</v>
      </c>
      <c r="D266">
        <v>65</v>
      </c>
      <c r="E266">
        <v>16</v>
      </c>
      <c r="F266" t="s">
        <v>581</v>
      </c>
      <c r="G266" t="s">
        <v>581</v>
      </c>
      <c r="H266" t="s">
        <v>42</v>
      </c>
      <c r="I266" t="s">
        <v>595</v>
      </c>
      <c r="J266" t="s">
        <v>605</v>
      </c>
    </row>
    <row r="267" spans="1:10" x14ac:dyDescent="0.35">
      <c r="A267">
        <v>275</v>
      </c>
      <c r="B267" t="s">
        <v>54</v>
      </c>
      <c r="C267">
        <v>16</v>
      </c>
      <c r="D267">
        <v>55</v>
      </c>
      <c r="E267">
        <v>14</v>
      </c>
      <c r="F267" t="s">
        <v>581</v>
      </c>
      <c r="G267" t="s">
        <v>581</v>
      </c>
      <c r="H267" t="s">
        <v>42</v>
      </c>
      <c r="I267" t="s">
        <v>595</v>
      </c>
      <c r="J267" t="s">
        <v>605</v>
      </c>
    </row>
    <row r="268" spans="1:10" x14ac:dyDescent="0.35">
      <c r="A268">
        <v>276</v>
      </c>
      <c r="B268" t="s">
        <v>54</v>
      </c>
      <c r="C268">
        <v>17</v>
      </c>
      <c r="D268">
        <v>38</v>
      </c>
      <c r="E268">
        <v>14</v>
      </c>
      <c r="F268" t="s">
        <v>581</v>
      </c>
      <c r="G268" t="s">
        <v>581</v>
      </c>
      <c r="H268" t="s">
        <v>42</v>
      </c>
      <c r="I268" t="s">
        <v>595</v>
      </c>
      <c r="J268" t="s">
        <v>605</v>
      </c>
    </row>
    <row r="269" spans="1:10" x14ac:dyDescent="0.35">
      <c r="A269">
        <v>277</v>
      </c>
      <c r="B269" t="s">
        <v>54</v>
      </c>
      <c r="C269">
        <v>18</v>
      </c>
      <c r="D269">
        <v>30</v>
      </c>
      <c r="E269">
        <v>6</v>
      </c>
      <c r="F269" t="s">
        <v>581</v>
      </c>
      <c r="G269" t="s">
        <v>581</v>
      </c>
      <c r="H269" t="s">
        <v>42</v>
      </c>
      <c r="I269" t="s">
        <v>595</v>
      </c>
      <c r="J269" t="s">
        <v>605</v>
      </c>
    </row>
    <row r="270" spans="1:10" x14ac:dyDescent="0.35">
      <c r="A270">
        <v>278</v>
      </c>
      <c r="B270" t="s">
        <v>54</v>
      </c>
      <c r="C270">
        <v>19</v>
      </c>
      <c r="D270">
        <v>22</v>
      </c>
      <c r="E270">
        <v>8</v>
      </c>
      <c r="F270" t="s">
        <v>581</v>
      </c>
      <c r="G270" t="s">
        <v>581</v>
      </c>
      <c r="H270" t="s">
        <v>42</v>
      </c>
      <c r="I270" t="s">
        <v>595</v>
      </c>
      <c r="J270" t="s">
        <v>605</v>
      </c>
    </row>
    <row r="271" spans="1:10" x14ac:dyDescent="0.35">
      <c r="A271">
        <v>279</v>
      </c>
      <c r="B271" t="s">
        <v>54</v>
      </c>
      <c r="C271">
        <v>20</v>
      </c>
      <c r="D271">
        <v>24</v>
      </c>
      <c r="E271">
        <v>7</v>
      </c>
      <c r="F271" t="s">
        <v>581</v>
      </c>
      <c r="G271" t="s">
        <v>581</v>
      </c>
      <c r="H271" t="s">
        <v>42</v>
      </c>
      <c r="I271" t="s">
        <v>595</v>
      </c>
      <c r="J271" t="s">
        <v>605</v>
      </c>
    </row>
    <row r="272" spans="1:10" x14ac:dyDescent="0.35">
      <c r="A272">
        <v>280</v>
      </c>
      <c r="B272" t="s">
        <v>54</v>
      </c>
      <c r="C272">
        <v>21</v>
      </c>
      <c r="D272">
        <v>11</v>
      </c>
      <c r="E272">
        <v>1</v>
      </c>
      <c r="F272" t="s">
        <v>581</v>
      </c>
      <c r="G272" t="s">
        <v>581</v>
      </c>
      <c r="H272" t="s">
        <v>42</v>
      </c>
      <c r="I272" t="s">
        <v>595</v>
      </c>
      <c r="J272" t="s">
        <v>605</v>
      </c>
    </row>
    <row r="273" spans="1:10" x14ac:dyDescent="0.35">
      <c r="A273">
        <v>281</v>
      </c>
      <c r="B273" t="s">
        <v>54</v>
      </c>
      <c r="C273">
        <v>22</v>
      </c>
      <c r="D273">
        <v>7</v>
      </c>
      <c r="E273">
        <v>5</v>
      </c>
      <c r="F273" t="s">
        <v>581</v>
      </c>
      <c r="G273" t="s">
        <v>581</v>
      </c>
      <c r="H273" t="s">
        <v>42</v>
      </c>
      <c r="I273" t="s">
        <v>595</v>
      </c>
      <c r="J273" t="s">
        <v>605</v>
      </c>
    </row>
    <row r="274" spans="1:10" x14ac:dyDescent="0.35">
      <c r="A274">
        <v>282</v>
      </c>
      <c r="B274" t="s">
        <v>54</v>
      </c>
      <c r="C274">
        <v>23</v>
      </c>
      <c r="D274">
        <v>9</v>
      </c>
      <c r="E274">
        <v>2</v>
      </c>
      <c r="F274" t="s">
        <v>581</v>
      </c>
      <c r="G274" t="s">
        <v>581</v>
      </c>
      <c r="H274" t="s">
        <v>42</v>
      </c>
      <c r="I274" t="s">
        <v>595</v>
      </c>
      <c r="J274" t="s">
        <v>605</v>
      </c>
    </row>
    <row r="275" spans="1:10" x14ac:dyDescent="0.35">
      <c r="A275">
        <v>283</v>
      </c>
      <c r="B275" t="s">
        <v>54</v>
      </c>
      <c r="C275">
        <v>24</v>
      </c>
      <c r="D275">
        <v>10</v>
      </c>
      <c r="E275">
        <v>2</v>
      </c>
      <c r="F275" t="s">
        <v>581</v>
      </c>
      <c r="G275" t="s">
        <v>581</v>
      </c>
      <c r="H275" t="s">
        <v>42</v>
      </c>
      <c r="I275" t="s">
        <v>595</v>
      </c>
      <c r="J275" t="s">
        <v>605</v>
      </c>
    </row>
    <row r="276" spans="1:10" x14ac:dyDescent="0.35">
      <c r="A276">
        <v>284</v>
      </c>
      <c r="B276" t="s">
        <v>54</v>
      </c>
      <c r="C276">
        <v>25</v>
      </c>
      <c r="D276">
        <v>19</v>
      </c>
      <c r="E276">
        <v>6</v>
      </c>
      <c r="F276" t="s">
        <v>581</v>
      </c>
      <c r="G276" t="s">
        <v>581</v>
      </c>
      <c r="H276" t="s">
        <v>42</v>
      </c>
      <c r="I276" t="s">
        <v>595</v>
      </c>
      <c r="J276" t="s">
        <v>605</v>
      </c>
    </row>
    <row r="277" spans="1:10" x14ac:dyDescent="0.35">
      <c r="A277">
        <v>285</v>
      </c>
      <c r="B277" t="s">
        <v>54</v>
      </c>
      <c r="C277">
        <v>26</v>
      </c>
      <c r="D277">
        <v>18</v>
      </c>
      <c r="E277">
        <v>6</v>
      </c>
      <c r="F277" t="s">
        <v>581</v>
      </c>
      <c r="G277" t="s">
        <v>581</v>
      </c>
      <c r="H277" t="s">
        <v>42</v>
      </c>
      <c r="I277" t="s">
        <v>595</v>
      </c>
      <c r="J277" t="s">
        <v>605</v>
      </c>
    </row>
    <row r="278" spans="1:10" x14ac:dyDescent="0.35">
      <c r="A278">
        <v>286</v>
      </c>
      <c r="B278" t="s">
        <v>54</v>
      </c>
      <c r="C278">
        <v>27</v>
      </c>
      <c r="D278">
        <v>15</v>
      </c>
      <c r="E278">
        <v>10</v>
      </c>
      <c r="F278" t="s">
        <v>581</v>
      </c>
      <c r="G278" t="s">
        <v>581</v>
      </c>
      <c r="H278" t="s">
        <v>42</v>
      </c>
      <c r="I278" t="s">
        <v>595</v>
      </c>
      <c r="J278" t="s">
        <v>605</v>
      </c>
    </row>
    <row r="279" spans="1:10" x14ac:dyDescent="0.35">
      <c r="A279">
        <v>287</v>
      </c>
      <c r="B279" t="s">
        <v>54</v>
      </c>
      <c r="C279">
        <v>28</v>
      </c>
      <c r="D279">
        <v>31</v>
      </c>
      <c r="E279">
        <v>7</v>
      </c>
      <c r="F279" t="s">
        <v>581</v>
      </c>
      <c r="G279" t="s">
        <v>581</v>
      </c>
      <c r="H279" t="s">
        <v>42</v>
      </c>
      <c r="I279" t="s">
        <v>595</v>
      </c>
      <c r="J279" t="s">
        <v>605</v>
      </c>
    </row>
    <row r="280" spans="1:10" x14ac:dyDescent="0.35">
      <c r="A280">
        <v>288</v>
      </c>
      <c r="B280" t="s">
        <v>54</v>
      </c>
      <c r="C280">
        <v>29</v>
      </c>
      <c r="D280">
        <v>31</v>
      </c>
      <c r="E280">
        <v>16</v>
      </c>
      <c r="F280" t="s">
        <v>581</v>
      </c>
      <c r="G280" t="s">
        <v>581</v>
      </c>
      <c r="H280" t="s">
        <v>42</v>
      </c>
      <c r="I280" t="s">
        <v>595</v>
      </c>
      <c r="J280" t="s">
        <v>605</v>
      </c>
    </row>
    <row r="281" spans="1:10" x14ac:dyDescent="0.35">
      <c r="A281">
        <v>289</v>
      </c>
      <c r="B281" t="s">
        <v>54</v>
      </c>
      <c r="C281">
        <v>30</v>
      </c>
      <c r="D281">
        <v>25</v>
      </c>
      <c r="E281">
        <v>12</v>
      </c>
      <c r="F281" t="s">
        <v>581</v>
      </c>
      <c r="G281" t="s">
        <v>581</v>
      </c>
      <c r="H281" t="s">
        <v>42</v>
      </c>
      <c r="I281" t="s">
        <v>595</v>
      </c>
      <c r="J281" t="s">
        <v>605</v>
      </c>
    </row>
    <row r="282" spans="1:10" x14ac:dyDescent="0.35">
      <c r="A282">
        <v>290</v>
      </c>
      <c r="B282" t="s">
        <v>54</v>
      </c>
      <c r="C282">
        <v>31</v>
      </c>
      <c r="D282">
        <v>21</v>
      </c>
      <c r="E282">
        <v>9</v>
      </c>
      <c r="F282" t="s">
        <v>581</v>
      </c>
      <c r="G282" t="s">
        <v>581</v>
      </c>
      <c r="H282" t="s">
        <v>42</v>
      </c>
      <c r="I282" t="s">
        <v>595</v>
      </c>
      <c r="J282" t="s">
        <v>605</v>
      </c>
    </row>
    <row r="283" spans="1:10" x14ac:dyDescent="0.35">
      <c r="A283">
        <v>291</v>
      </c>
      <c r="B283" t="s">
        <v>54</v>
      </c>
      <c r="C283">
        <v>32</v>
      </c>
      <c r="D283">
        <v>16</v>
      </c>
      <c r="E283">
        <v>7</v>
      </c>
      <c r="F283" t="s">
        <v>581</v>
      </c>
      <c r="G283" t="s">
        <v>581</v>
      </c>
      <c r="H283" t="s">
        <v>42</v>
      </c>
      <c r="I283" t="s">
        <v>595</v>
      </c>
      <c r="J283" t="s">
        <v>605</v>
      </c>
    </row>
    <row r="284" spans="1:10" x14ac:dyDescent="0.35">
      <c r="A284">
        <v>292</v>
      </c>
      <c r="B284" t="s">
        <v>54</v>
      </c>
      <c r="C284">
        <v>33</v>
      </c>
      <c r="D284">
        <v>11</v>
      </c>
      <c r="E284">
        <v>7</v>
      </c>
      <c r="F284" t="s">
        <v>581</v>
      </c>
      <c r="G284" t="s">
        <v>581</v>
      </c>
      <c r="H284" t="s">
        <v>42</v>
      </c>
      <c r="I284" t="s">
        <v>595</v>
      </c>
      <c r="J284" t="s">
        <v>605</v>
      </c>
    </row>
    <row r="285" spans="1:10" x14ac:dyDescent="0.35">
      <c r="A285">
        <v>293</v>
      </c>
      <c r="B285" t="s">
        <v>54</v>
      </c>
      <c r="C285">
        <v>34</v>
      </c>
      <c r="D285">
        <v>14</v>
      </c>
      <c r="E285">
        <v>3</v>
      </c>
      <c r="F285" t="s">
        <v>581</v>
      </c>
      <c r="G285" t="s">
        <v>581</v>
      </c>
      <c r="H285" t="s">
        <v>42</v>
      </c>
      <c r="I285" t="s">
        <v>595</v>
      </c>
      <c r="J285" t="s">
        <v>605</v>
      </c>
    </row>
    <row r="286" spans="1:10" x14ac:dyDescent="0.35">
      <c r="A286">
        <v>294</v>
      </c>
      <c r="B286" t="s">
        <v>54</v>
      </c>
      <c r="C286">
        <v>35</v>
      </c>
      <c r="D286">
        <v>11</v>
      </c>
      <c r="E286">
        <v>5</v>
      </c>
      <c r="F286" t="s">
        <v>581</v>
      </c>
      <c r="G286" t="s">
        <v>581</v>
      </c>
      <c r="H286" t="s">
        <v>42</v>
      </c>
      <c r="I286" t="s">
        <v>595</v>
      </c>
      <c r="J286" t="s">
        <v>605</v>
      </c>
    </row>
    <row r="287" spans="1:10" x14ac:dyDescent="0.35">
      <c r="A287">
        <v>295</v>
      </c>
      <c r="B287" t="s">
        <v>54</v>
      </c>
      <c r="C287">
        <v>36</v>
      </c>
      <c r="D287">
        <v>15</v>
      </c>
      <c r="E287">
        <v>8</v>
      </c>
      <c r="F287" t="s">
        <v>581</v>
      </c>
      <c r="G287" t="s">
        <v>581</v>
      </c>
      <c r="H287" t="s">
        <v>42</v>
      </c>
      <c r="I287" t="s">
        <v>595</v>
      </c>
      <c r="J287" t="s">
        <v>605</v>
      </c>
    </row>
    <row r="288" spans="1:10" x14ac:dyDescent="0.35">
      <c r="A288">
        <v>296</v>
      </c>
      <c r="B288" t="s">
        <v>54</v>
      </c>
      <c r="C288">
        <v>37</v>
      </c>
      <c r="D288">
        <v>27</v>
      </c>
      <c r="E288">
        <v>11</v>
      </c>
      <c r="F288" t="s">
        <v>581</v>
      </c>
      <c r="G288" t="s">
        <v>581</v>
      </c>
      <c r="H288" t="s">
        <v>42</v>
      </c>
      <c r="I288" t="s">
        <v>595</v>
      </c>
      <c r="J288" t="s">
        <v>605</v>
      </c>
    </row>
    <row r="289" spans="1:10" x14ac:dyDescent="0.35">
      <c r="A289">
        <v>297</v>
      </c>
      <c r="B289" t="s">
        <v>54</v>
      </c>
      <c r="C289">
        <v>38</v>
      </c>
      <c r="D289">
        <v>24</v>
      </c>
      <c r="E289">
        <v>6</v>
      </c>
      <c r="F289" t="s">
        <v>581</v>
      </c>
      <c r="G289" t="s">
        <v>581</v>
      </c>
      <c r="H289" t="s">
        <v>42</v>
      </c>
      <c r="I289" t="s">
        <v>595</v>
      </c>
      <c r="J289" t="s">
        <v>605</v>
      </c>
    </row>
    <row r="290" spans="1:10" x14ac:dyDescent="0.35">
      <c r="A290">
        <v>298</v>
      </c>
      <c r="B290" t="s">
        <v>55</v>
      </c>
      <c r="C290">
        <v>15</v>
      </c>
      <c r="D290">
        <v>12</v>
      </c>
      <c r="E290">
        <v>3</v>
      </c>
      <c r="F290" t="s">
        <v>581</v>
      </c>
      <c r="G290" t="s">
        <v>581</v>
      </c>
      <c r="H290" t="s">
        <v>42</v>
      </c>
      <c r="I290" t="s">
        <v>595</v>
      </c>
      <c r="J290" t="s">
        <v>605</v>
      </c>
    </row>
    <row r="291" spans="1:10" x14ac:dyDescent="0.35">
      <c r="A291">
        <v>299</v>
      </c>
      <c r="B291" t="s">
        <v>55</v>
      </c>
      <c r="C291">
        <v>16</v>
      </c>
      <c r="D291">
        <v>19</v>
      </c>
      <c r="E291">
        <v>2</v>
      </c>
      <c r="F291" t="s">
        <v>581</v>
      </c>
      <c r="G291" t="s">
        <v>581</v>
      </c>
      <c r="H291" t="s">
        <v>42</v>
      </c>
      <c r="I291" t="s">
        <v>595</v>
      </c>
      <c r="J291" t="s">
        <v>605</v>
      </c>
    </row>
    <row r="292" spans="1:10" x14ac:dyDescent="0.35">
      <c r="A292">
        <v>300</v>
      </c>
      <c r="B292" t="s">
        <v>55</v>
      </c>
      <c r="C292">
        <v>17</v>
      </c>
      <c r="D292">
        <v>8</v>
      </c>
      <c r="E292">
        <v>0</v>
      </c>
      <c r="F292" t="s">
        <v>581</v>
      </c>
      <c r="G292" t="s">
        <v>581</v>
      </c>
      <c r="H292" t="s">
        <v>42</v>
      </c>
      <c r="I292" t="s">
        <v>595</v>
      </c>
      <c r="J292" t="s">
        <v>605</v>
      </c>
    </row>
    <row r="293" spans="1:10" x14ac:dyDescent="0.35">
      <c r="A293">
        <v>301</v>
      </c>
      <c r="B293" t="s">
        <v>55</v>
      </c>
      <c r="C293">
        <v>18</v>
      </c>
      <c r="D293">
        <v>13</v>
      </c>
      <c r="E293">
        <v>2</v>
      </c>
      <c r="F293" t="s">
        <v>581</v>
      </c>
      <c r="G293" t="s">
        <v>581</v>
      </c>
      <c r="H293" t="s">
        <v>42</v>
      </c>
      <c r="I293" t="s">
        <v>595</v>
      </c>
      <c r="J293" t="s">
        <v>605</v>
      </c>
    </row>
    <row r="294" spans="1:10" x14ac:dyDescent="0.35">
      <c r="A294">
        <v>302</v>
      </c>
      <c r="B294" t="s">
        <v>55</v>
      </c>
      <c r="C294">
        <v>19</v>
      </c>
      <c r="D294">
        <v>6</v>
      </c>
      <c r="E294">
        <v>0</v>
      </c>
      <c r="F294" t="s">
        <v>581</v>
      </c>
      <c r="G294" t="s">
        <v>581</v>
      </c>
      <c r="H294" t="s">
        <v>42</v>
      </c>
      <c r="I294" t="s">
        <v>595</v>
      </c>
      <c r="J294" t="s">
        <v>605</v>
      </c>
    </row>
    <row r="295" spans="1:10" x14ac:dyDescent="0.35">
      <c r="A295">
        <v>303</v>
      </c>
      <c r="B295" t="s">
        <v>55</v>
      </c>
      <c r="C295">
        <v>20</v>
      </c>
      <c r="D295">
        <v>5</v>
      </c>
      <c r="E295">
        <v>1</v>
      </c>
      <c r="F295" t="s">
        <v>581</v>
      </c>
      <c r="G295" t="s">
        <v>581</v>
      </c>
      <c r="H295" t="s">
        <v>42</v>
      </c>
      <c r="I295" t="s">
        <v>595</v>
      </c>
      <c r="J295" t="s">
        <v>605</v>
      </c>
    </row>
    <row r="296" spans="1:10" x14ac:dyDescent="0.35">
      <c r="A296">
        <v>304</v>
      </c>
      <c r="B296" t="s">
        <v>55</v>
      </c>
      <c r="C296">
        <v>21</v>
      </c>
      <c r="D296">
        <v>5</v>
      </c>
      <c r="E296">
        <v>1</v>
      </c>
      <c r="F296" t="s">
        <v>581</v>
      </c>
      <c r="G296" t="s">
        <v>581</v>
      </c>
      <c r="H296" t="s">
        <v>42</v>
      </c>
      <c r="I296" t="s">
        <v>595</v>
      </c>
      <c r="J296" t="s">
        <v>605</v>
      </c>
    </row>
    <row r="297" spans="1:10" x14ac:dyDescent="0.35">
      <c r="A297">
        <v>305</v>
      </c>
      <c r="B297" t="s">
        <v>55</v>
      </c>
      <c r="C297">
        <v>22</v>
      </c>
      <c r="D297">
        <v>1</v>
      </c>
      <c r="E297">
        <v>0</v>
      </c>
      <c r="F297" t="s">
        <v>581</v>
      </c>
      <c r="G297" t="s">
        <v>581</v>
      </c>
      <c r="H297" t="s">
        <v>42</v>
      </c>
      <c r="I297" t="s">
        <v>595</v>
      </c>
      <c r="J297" t="s">
        <v>605</v>
      </c>
    </row>
    <row r="298" spans="1:10" x14ac:dyDescent="0.35">
      <c r="A298">
        <v>306</v>
      </c>
      <c r="B298" t="s">
        <v>55</v>
      </c>
      <c r="C298">
        <v>23</v>
      </c>
      <c r="D298">
        <v>3</v>
      </c>
      <c r="E298">
        <v>3</v>
      </c>
      <c r="F298" t="s">
        <v>581</v>
      </c>
      <c r="G298" t="s">
        <v>581</v>
      </c>
      <c r="H298" t="s">
        <v>42</v>
      </c>
      <c r="I298" t="s">
        <v>595</v>
      </c>
      <c r="J298" t="s">
        <v>605</v>
      </c>
    </row>
    <row r="299" spans="1:10" x14ac:dyDescent="0.35">
      <c r="A299">
        <v>307</v>
      </c>
      <c r="B299" t="s">
        <v>55</v>
      </c>
      <c r="C299">
        <v>24</v>
      </c>
      <c r="D299">
        <v>5</v>
      </c>
      <c r="E299">
        <v>0</v>
      </c>
      <c r="F299" t="s">
        <v>581</v>
      </c>
      <c r="G299" t="s">
        <v>581</v>
      </c>
      <c r="H299" t="s">
        <v>42</v>
      </c>
      <c r="I299" t="s">
        <v>595</v>
      </c>
      <c r="J299" t="s">
        <v>605</v>
      </c>
    </row>
    <row r="300" spans="1:10" x14ac:dyDescent="0.35">
      <c r="A300">
        <v>308</v>
      </c>
      <c r="B300" t="s">
        <v>55</v>
      </c>
      <c r="C300">
        <v>25</v>
      </c>
      <c r="D300">
        <v>5</v>
      </c>
      <c r="E300">
        <v>0</v>
      </c>
      <c r="F300" t="s">
        <v>581</v>
      </c>
      <c r="G300" t="s">
        <v>581</v>
      </c>
      <c r="H300" t="s">
        <v>42</v>
      </c>
      <c r="I300" t="s">
        <v>595</v>
      </c>
      <c r="J300" t="s">
        <v>605</v>
      </c>
    </row>
    <row r="301" spans="1:10" x14ac:dyDescent="0.35">
      <c r="A301">
        <v>309</v>
      </c>
      <c r="B301" t="s">
        <v>55</v>
      </c>
      <c r="C301">
        <v>26</v>
      </c>
      <c r="D301">
        <v>7</v>
      </c>
      <c r="E301">
        <v>2</v>
      </c>
      <c r="F301" t="s">
        <v>581</v>
      </c>
      <c r="G301" t="s">
        <v>581</v>
      </c>
      <c r="H301" t="s">
        <v>42</v>
      </c>
      <c r="I301" t="s">
        <v>595</v>
      </c>
      <c r="J301" t="s">
        <v>605</v>
      </c>
    </row>
    <row r="302" spans="1:10" x14ac:dyDescent="0.35">
      <c r="A302">
        <v>310</v>
      </c>
      <c r="B302" t="s">
        <v>55</v>
      </c>
      <c r="C302">
        <v>27</v>
      </c>
      <c r="D302">
        <v>7</v>
      </c>
      <c r="E302">
        <v>3</v>
      </c>
      <c r="F302" t="s">
        <v>581</v>
      </c>
      <c r="G302" t="s">
        <v>581</v>
      </c>
      <c r="H302" t="s">
        <v>42</v>
      </c>
      <c r="I302" t="s">
        <v>595</v>
      </c>
      <c r="J302" t="s">
        <v>605</v>
      </c>
    </row>
    <row r="303" spans="1:10" x14ac:dyDescent="0.35">
      <c r="A303">
        <v>311</v>
      </c>
      <c r="B303" t="s">
        <v>55</v>
      </c>
      <c r="C303">
        <v>28</v>
      </c>
      <c r="D303">
        <v>6</v>
      </c>
      <c r="E303">
        <v>0</v>
      </c>
      <c r="F303" t="s">
        <v>581</v>
      </c>
      <c r="G303" t="s">
        <v>581</v>
      </c>
      <c r="H303" t="s">
        <v>42</v>
      </c>
      <c r="I303" t="s">
        <v>595</v>
      </c>
      <c r="J303" t="s">
        <v>605</v>
      </c>
    </row>
    <row r="304" spans="1:10" x14ac:dyDescent="0.35">
      <c r="A304">
        <v>312</v>
      </c>
      <c r="B304" t="s">
        <v>55</v>
      </c>
      <c r="C304">
        <v>29</v>
      </c>
      <c r="D304">
        <v>8</v>
      </c>
      <c r="E304">
        <v>3</v>
      </c>
      <c r="F304" t="s">
        <v>581</v>
      </c>
      <c r="G304" t="s">
        <v>581</v>
      </c>
      <c r="H304" t="s">
        <v>42</v>
      </c>
      <c r="I304" t="s">
        <v>595</v>
      </c>
      <c r="J304" t="s">
        <v>605</v>
      </c>
    </row>
    <row r="305" spans="1:10" x14ac:dyDescent="0.35">
      <c r="A305">
        <v>313</v>
      </c>
      <c r="B305" t="s">
        <v>55</v>
      </c>
      <c r="C305">
        <v>30</v>
      </c>
      <c r="D305">
        <v>7</v>
      </c>
      <c r="E305">
        <v>13</v>
      </c>
      <c r="F305" t="s">
        <v>581</v>
      </c>
      <c r="G305" t="s">
        <v>581</v>
      </c>
      <c r="H305" t="s">
        <v>42</v>
      </c>
      <c r="I305" t="s">
        <v>595</v>
      </c>
      <c r="J305" t="s">
        <v>605</v>
      </c>
    </row>
    <row r="306" spans="1:10" x14ac:dyDescent="0.35">
      <c r="A306">
        <v>314</v>
      </c>
      <c r="B306" t="s">
        <v>55</v>
      </c>
      <c r="C306">
        <v>31</v>
      </c>
      <c r="D306">
        <v>4</v>
      </c>
      <c r="E306">
        <v>4</v>
      </c>
      <c r="F306" t="s">
        <v>581</v>
      </c>
      <c r="G306" t="s">
        <v>581</v>
      </c>
      <c r="H306" t="s">
        <v>42</v>
      </c>
      <c r="I306" t="s">
        <v>595</v>
      </c>
      <c r="J306" t="s">
        <v>605</v>
      </c>
    </row>
    <row r="307" spans="1:10" x14ac:dyDescent="0.35">
      <c r="A307">
        <v>315</v>
      </c>
      <c r="B307" t="s">
        <v>55</v>
      </c>
      <c r="C307">
        <v>32</v>
      </c>
      <c r="D307">
        <v>8</v>
      </c>
      <c r="E307">
        <v>3</v>
      </c>
      <c r="F307" t="s">
        <v>581</v>
      </c>
      <c r="G307" t="s">
        <v>581</v>
      </c>
      <c r="H307" t="s">
        <v>42</v>
      </c>
      <c r="I307" t="s">
        <v>595</v>
      </c>
      <c r="J307" t="s">
        <v>605</v>
      </c>
    </row>
    <row r="308" spans="1:10" x14ac:dyDescent="0.35">
      <c r="A308">
        <v>316</v>
      </c>
      <c r="B308" t="s">
        <v>55</v>
      </c>
      <c r="C308">
        <v>33</v>
      </c>
      <c r="D308">
        <v>4</v>
      </c>
      <c r="E308">
        <v>3</v>
      </c>
      <c r="F308" t="s">
        <v>581</v>
      </c>
      <c r="G308" t="s">
        <v>581</v>
      </c>
      <c r="H308" t="s">
        <v>42</v>
      </c>
      <c r="I308" t="s">
        <v>595</v>
      </c>
      <c r="J308" t="s">
        <v>605</v>
      </c>
    </row>
    <row r="309" spans="1:10" x14ac:dyDescent="0.35">
      <c r="A309">
        <v>317</v>
      </c>
      <c r="B309" t="s">
        <v>55</v>
      </c>
      <c r="C309">
        <v>34</v>
      </c>
      <c r="D309">
        <v>6</v>
      </c>
      <c r="E309">
        <v>2</v>
      </c>
      <c r="F309" t="s">
        <v>581</v>
      </c>
      <c r="G309" t="s">
        <v>581</v>
      </c>
      <c r="H309" t="s">
        <v>42</v>
      </c>
      <c r="I309" t="s">
        <v>595</v>
      </c>
      <c r="J309" t="s">
        <v>605</v>
      </c>
    </row>
    <row r="310" spans="1:10" x14ac:dyDescent="0.35">
      <c r="A310">
        <v>318</v>
      </c>
      <c r="B310" t="s">
        <v>55</v>
      </c>
      <c r="C310">
        <v>35</v>
      </c>
      <c r="D310">
        <v>7</v>
      </c>
      <c r="E310">
        <v>1</v>
      </c>
      <c r="F310" t="s">
        <v>581</v>
      </c>
      <c r="G310" t="s">
        <v>581</v>
      </c>
      <c r="H310" t="s">
        <v>42</v>
      </c>
      <c r="I310" t="s">
        <v>595</v>
      </c>
      <c r="J310" t="s">
        <v>605</v>
      </c>
    </row>
    <row r="311" spans="1:10" x14ac:dyDescent="0.35">
      <c r="A311">
        <v>319</v>
      </c>
      <c r="B311" t="s">
        <v>55</v>
      </c>
      <c r="C311">
        <v>36</v>
      </c>
      <c r="D311">
        <v>5</v>
      </c>
      <c r="E311">
        <v>1</v>
      </c>
      <c r="F311" t="s">
        <v>581</v>
      </c>
      <c r="G311" t="s">
        <v>581</v>
      </c>
      <c r="H311" t="s">
        <v>42</v>
      </c>
      <c r="I311" t="s">
        <v>595</v>
      </c>
      <c r="J311" t="s">
        <v>605</v>
      </c>
    </row>
    <row r="312" spans="1:10" x14ac:dyDescent="0.35">
      <c r="A312">
        <v>320</v>
      </c>
      <c r="B312" t="s">
        <v>55</v>
      </c>
      <c r="C312">
        <v>37</v>
      </c>
      <c r="D312">
        <v>3</v>
      </c>
      <c r="E312">
        <v>3</v>
      </c>
      <c r="F312" t="s">
        <v>581</v>
      </c>
      <c r="G312" t="s">
        <v>581</v>
      </c>
      <c r="H312" t="s">
        <v>42</v>
      </c>
      <c r="I312" t="s">
        <v>595</v>
      </c>
      <c r="J312" t="s">
        <v>605</v>
      </c>
    </row>
    <row r="313" spans="1:10" x14ac:dyDescent="0.35">
      <c r="A313">
        <v>321</v>
      </c>
      <c r="B313" t="s">
        <v>55</v>
      </c>
      <c r="C313">
        <v>38</v>
      </c>
      <c r="D313">
        <v>7</v>
      </c>
      <c r="E313">
        <v>3</v>
      </c>
      <c r="F313" t="s">
        <v>581</v>
      </c>
      <c r="G313" t="s">
        <v>581</v>
      </c>
      <c r="H313" t="s">
        <v>42</v>
      </c>
      <c r="I313" t="s">
        <v>595</v>
      </c>
      <c r="J313" t="s">
        <v>605</v>
      </c>
    </row>
    <row r="314" spans="1:10" x14ac:dyDescent="0.35">
      <c r="A314">
        <v>322</v>
      </c>
      <c r="B314" t="s">
        <v>56</v>
      </c>
      <c r="C314">
        <v>15</v>
      </c>
      <c r="D314">
        <v>50</v>
      </c>
      <c r="E314">
        <v>3</v>
      </c>
      <c r="F314" t="s">
        <v>582</v>
      </c>
      <c r="G314" t="s">
        <v>581</v>
      </c>
      <c r="H314" t="s">
        <v>42</v>
      </c>
      <c r="I314" t="s">
        <v>595</v>
      </c>
      <c r="J314" t="s">
        <v>604</v>
      </c>
    </row>
    <row r="315" spans="1:10" x14ac:dyDescent="0.35">
      <c r="A315">
        <v>323</v>
      </c>
      <c r="B315" t="s">
        <v>56</v>
      </c>
      <c r="C315">
        <v>16</v>
      </c>
      <c r="D315">
        <v>40</v>
      </c>
      <c r="E315">
        <v>5</v>
      </c>
      <c r="F315" t="s">
        <v>582</v>
      </c>
      <c r="G315" t="s">
        <v>581</v>
      </c>
      <c r="H315" t="s">
        <v>42</v>
      </c>
      <c r="I315" t="s">
        <v>595</v>
      </c>
      <c r="J315" t="s">
        <v>604</v>
      </c>
    </row>
    <row r="316" spans="1:10" x14ac:dyDescent="0.35">
      <c r="A316">
        <v>324</v>
      </c>
      <c r="B316" t="s">
        <v>56</v>
      </c>
      <c r="C316">
        <v>17</v>
      </c>
      <c r="D316">
        <v>45</v>
      </c>
      <c r="E316">
        <v>9</v>
      </c>
      <c r="F316" t="s">
        <v>582</v>
      </c>
      <c r="G316" t="s">
        <v>581</v>
      </c>
      <c r="H316" t="s">
        <v>42</v>
      </c>
      <c r="I316" t="s">
        <v>595</v>
      </c>
      <c r="J316" t="s">
        <v>604</v>
      </c>
    </row>
    <row r="317" spans="1:10" x14ac:dyDescent="0.35">
      <c r="A317">
        <v>325</v>
      </c>
      <c r="B317" t="s">
        <v>56</v>
      </c>
      <c r="C317">
        <v>18</v>
      </c>
      <c r="D317">
        <v>23</v>
      </c>
      <c r="E317">
        <v>4</v>
      </c>
      <c r="F317" t="s">
        <v>582</v>
      </c>
      <c r="G317" t="s">
        <v>581</v>
      </c>
      <c r="H317" t="s">
        <v>42</v>
      </c>
      <c r="I317" t="s">
        <v>595</v>
      </c>
      <c r="J317" t="s">
        <v>604</v>
      </c>
    </row>
    <row r="318" spans="1:10" x14ac:dyDescent="0.35">
      <c r="A318">
        <v>326</v>
      </c>
      <c r="B318" t="s">
        <v>56</v>
      </c>
      <c r="C318">
        <v>19</v>
      </c>
      <c r="D318">
        <v>12</v>
      </c>
      <c r="E318">
        <v>2</v>
      </c>
      <c r="F318" t="s">
        <v>582</v>
      </c>
      <c r="G318" t="s">
        <v>581</v>
      </c>
      <c r="H318" t="s">
        <v>42</v>
      </c>
      <c r="I318" t="s">
        <v>595</v>
      </c>
      <c r="J318" t="s">
        <v>604</v>
      </c>
    </row>
    <row r="319" spans="1:10" x14ac:dyDescent="0.35">
      <c r="A319">
        <v>327</v>
      </c>
      <c r="B319" t="s">
        <v>56</v>
      </c>
      <c r="C319">
        <v>20</v>
      </c>
      <c r="D319">
        <v>12</v>
      </c>
      <c r="E319">
        <v>0</v>
      </c>
      <c r="F319" t="s">
        <v>582</v>
      </c>
      <c r="G319" t="s">
        <v>581</v>
      </c>
      <c r="H319" t="s">
        <v>42</v>
      </c>
      <c r="I319" t="s">
        <v>595</v>
      </c>
      <c r="J319" t="s">
        <v>604</v>
      </c>
    </row>
    <row r="320" spans="1:10" x14ac:dyDescent="0.35">
      <c r="A320">
        <v>328</v>
      </c>
      <c r="B320" t="s">
        <v>56</v>
      </c>
      <c r="C320">
        <v>21</v>
      </c>
      <c r="D320">
        <v>10</v>
      </c>
      <c r="E320">
        <v>0</v>
      </c>
      <c r="F320" t="s">
        <v>582</v>
      </c>
      <c r="G320" t="s">
        <v>581</v>
      </c>
      <c r="H320" t="s">
        <v>42</v>
      </c>
      <c r="I320" t="s">
        <v>595</v>
      </c>
      <c r="J320" t="s">
        <v>604</v>
      </c>
    </row>
    <row r="321" spans="1:10" x14ac:dyDescent="0.35">
      <c r="A321">
        <v>329</v>
      </c>
      <c r="B321" t="s">
        <v>56</v>
      </c>
      <c r="C321">
        <v>22</v>
      </c>
      <c r="D321">
        <v>36</v>
      </c>
      <c r="E321">
        <v>2</v>
      </c>
      <c r="F321" t="s">
        <v>582</v>
      </c>
      <c r="G321" t="s">
        <v>581</v>
      </c>
      <c r="H321" t="s">
        <v>42</v>
      </c>
      <c r="I321" t="s">
        <v>595</v>
      </c>
      <c r="J321" t="s">
        <v>604</v>
      </c>
    </row>
    <row r="322" spans="1:10" x14ac:dyDescent="0.35">
      <c r="A322">
        <v>330</v>
      </c>
      <c r="B322" t="s">
        <v>56</v>
      </c>
      <c r="C322">
        <v>23</v>
      </c>
      <c r="D322">
        <v>28</v>
      </c>
      <c r="E322">
        <v>3</v>
      </c>
      <c r="F322" t="s">
        <v>582</v>
      </c>
      <c r="G322" t="s">
        <v>581</v>
      </c>
      <c r="H322" t="s">
        <v>42</v>
      </c>
      <c r="I322" t="s">
        <v>595</v>
      </c>
      <c r="J322" t="s">
        <v>604</v>
      </c>
    </row>
    <row r="323" spans="1:10" x14ac:dyDescent="0.35">
      <c r="A323">
        <v>331</v>
      </c>
      <c r="B323" t="s">
        <v>56</v>
      </c>
      <c r="C323">
        <v>24</v>
      </c>
      <c r="D323">
        <v>22</v>
      </c>
      <c r="E323">
        <v>3</v>
      </c>
      <c r="F323" t="s">
        <v>582</v>
      </c>
      <c r="G323" t="s">
        <v>581</v>
      </c>
      <c r="H323" t="s">
        <v>42</v>
      </c>
      <c r="I323" t="s">
        <v>595</v>
      </c>
      <c r="J323" t="s">
        <v>604</v>
      </c>
    </row>
    <row r="324" spans="1:10" x14ac:dyDescent="0.35">
      <c r="A324">
        <v>332</v>
      </c>
      <c r="B324" t="s">
        <v>56</v>
      </c>
      <c r="C324">
        <v>25</v>
      </c>
      <c r="D324">
        <v>13</v>
      </c>
      <c r="E324">
        <v>2</v>
      </c>
      <c r="F324" t="s">
        <v>582</v>
      </c>
      <c r="G324" t="s">
        <v>581</v>
      </c>
      <c r="H324" t="s">
        <v>42</v>
      </c>
      <c r="I324" t="s">
        <v>595</v>
      </c>
      <c r="J324" t="s">
        <v>604</v>
      </c>
    </row>
    <row r="325" spans="1:10" x14ac:dyDescent="0.35">
      <c r="A325">
        <v>333</v>
      </c>
      <c r="B325" t="s">
        <v>56</v>
      </c>
      <c r="C325">
        <v>26</v>
      </c>
      <c r="D325">
        <v>15</v>
      </c>
      <c r="E325">
        <v>3</v>
      </c>
      <c r="F325" t="s">
        <v>582</v>
      </c>
      <c r="G325" t="s">
        <v>581</v>
      </c>
      <c r="H325" t="s">
        <v>42</v>
      </c>
      <c r="I325" t="s">
        <v>595</v>
      </c>
      <c r="J325" t="s">
        <v>604</v>
      </c>
    </row>
    <row r="326" spans="1:10" x14ac:dyDescent="0.35">
      <c r="A326">
        <v>334</v>
      </c>
      <c r="B326" t="s">
        <v>56</v>
      </c>
      <c r="C326">
        <v>27</v>
      </c>
      <c r="D326">
        <v>27</v>
      </c>
      <c r="E326">
        <v>2</v>
      </c>
      <c r="F326" t="s">
        <v>582</v>
      </c>
      <c r="G326" t="s">
        <v>581</v>
      </c>
      <c r="H326" t="s">
        <v>42</v>
      </c>
      <c r="I326" t="s">
        <v>595</v>
      </c>
      <c r="J326" t="s">
        <v>604</v>
      </c>
    </row>
    <row r="327" spans="1:10" x14ac:dyDescent="0.35">
      <c r="A327">
        <v>335</v>
      </c>
      <c r="B327" t="s">
        <v>56</v>
      </c>
      <c r="C327">
        <v>28</v>
      </c>
      <c r="D327">
        <v>42</v>
      </c>
      <c r="E327">
        <v>2</v>
      </c>
      <c r="F327" t="s">
        <v>582</v>
      </c>
      <c r="G327" t="s">
        <v>581</v>
      </c>
      <c r="H327" t="s">
        <v>42</v>
      </c>
      <c r="I327" t="s">
        <v>595</v>
      </c>
      <c r="J327" t="s">
        <v>604</v>
      </c>
    </row>
    <row r="328" spans="1:10" x14ac:dyDescent="0.35">
      <c r="A328">
        <v>336</v>
      </c>
      <c r="B328" t="s">
        <v>56</v>
      </c>
      <c r="C328">
        <v>29</v>
      </c>
      <c r="D328">
        <v>51</v>
      </c>
      <c r="E328">
        <v>2</v>
      </c>
      <c r="F328" t="s">
        <v>582</v>
      </c>
      <c r="G328" t="s">
        <v>581</v>
      </c>
      <c r="H328" t="s">
        <v>42</v>
      </c>
      <c r="I328" t="s">
        <v>595</v>
      </c>
      <c r="J328" t="s">
        <v>604</v>
      </c>
    </row>
    <row r="329" spans="1:10" x14ac:dyDescent="0.35">
      <c r="A329">
        <v>337</v>
      </c>
      <c r="B329" t="s">
        <v>56</v>
      </c>
      <c r="C329">
        <v>30</v>
      </c>
      <c r="D329">
        <v>32</v>
      </c>
      <c r="E329">
        <v>2</v>
      </c>
      <c r="F329" t="s">
        <v>582</v>
      </c>
      <c r="G329" t="s">
        <v>581</v>
      </c>
      <c r="H329" t="s">
        <v>42</v>
      </c>
      <c r="I329" t="s">
        <v>595</v>
      </c>
      <c r="J329" t="s">
        <v>604</v>
      </c>
    </row>
    <row r="330" spans="1:10" x14ac:dyDescent="0.35">
      <c r="A330">
        <v>338</v>
      </c>
      <c r="B330" t="s">
        <v>56</v>
      </c>
      <c r="C330">
        <v>31</v>
      </c>
      <c r="D330">
        <v>25</v>
      </c>
      <c r="E330">
        <v>1</v>
      </c>
      <c r="F330" t="s">
        <v>582</v>
      </c>
      <c r="G330" t="s">
        <v>581</v>
      </c>
      <c r="H330" t="s">
        <v>42</v>
      </c>
      <c r="I330" t="s">
        <v>595</v>
      </c>
      <c r="J330" t="s">
        <v>604</v>
      </c>
    </row>
    <row r="331" spans="1:10" x14ac:dyDescent="0.35">
      <c r="A331">
        <v>339</v>
      </c>
      <c r="B331" t="s">
        <v>56</v>
      </c>
      <c r="C331">
        <v>32</v>
      </c>
      <c r="D331">
        <v>29</v>
      </c>
      <c r="E331">
        <v>3</v>
      </c>
      <c r="F331" t="s">
        <v>582</v>
      </c>
      <c r="G331" t="s">
        <v>581</v>
      </c>
      <c r="H331" t="s">
        <v>42</v>
      </c>
      <c r="I331" t="s">
        <v>595</v>
      </c>
      <c r="J331" t="s">
        <v>604</v>
      </c>
    </row>
    <row r="332" spans="1:10" x14ac:dyDescent="0.35">
      <c r="A332">
        <v>340</v>
      </c>
      <c r="B332" t="s">
        <v>56</v>
      </c>
      <c r="C332">
        <v>33</v>
      </c>
      <c r="D332">
        <v>24</v>
      </c>
      <c r="E332">
        <v>3</v>
      </c>
      <c r="F332" t="s">
        <v>582</v>
      </c>
      <c r="G332" t="s">
        <v>581</v>
      </c>
      <c r="H332" t="s">
        <v>42</v>
      </c>
      <c r="I332" t="s">
        <v>595</v>
      </c>
      <c r="J332" t="s">
        <v>604</v>
      </c>
    </row>
    <row r="333" spans="1:10" x14ac:dyDescent="0.35">
      <c r="A333">
        <v>341</v>
      </c>
      <c r="B333" t="s">
        <v>56</v>
      </c>
      <c r="C333">
        <v>34</v>
      </c>
      <c r="D333">
        <v>11</v>
      </c>
      <c r="E333">
        <v>1</v>
      </c>
      <c r="F333" t="s">
        <v>582</v>
      </c>
      <c r="G333" t="s">
        <v>581</v>
      </c>
      <c r="H333" t="s">
        <v>42</v>
      </c>
      <c r="I333" t="s">
        <v>595</v>
      </c>
      <c r="J333" t="s">
        <v>604</v>
      </c>
    </row>
    <row r="334" spans="1:10" x14ac:dyDescent="0.35">
      <c r="A334">
        <v>342</v>
      </c>
      <c r="B334" t="s">
        <v>56</v>
      </c>
      <c r="C334">
        <v>35</v>
      </c>
      <c r="D334">
        <v>18</v>
      </c>
      <c r="E334">
        <v>2</v>
      </c>
      <c r="F334" t="s">
        <v>582</v>
      </c>
      <c r="G334" t="s">
        <v>581</v>
      </c>
      <c r="H334" t="s">
        <v>42</v>
      </c>
      <c r="I334" t="s">
        <v>595</v>
      </c>
      <c r="J334" t="s">
        <v>604</v>
      </c>
    </row>
    <row r="335" spans="1:10" x14ac:dyDescent="0.35">
      <c r="A335">
        <v>343</v>
      </c>
      <c r="B335" t="s">
        <v>56</v>
      </c>
      <c r="C335">
        <v>36</v>
      </c>
      <c r="D335">
        <v>11</v>
      </c>
      <c r="E335">
        <v>0</v>
      </c>
      <c r="F335" t="s">
        <v>582</v>
      </c>
      <c r="G335" t="s">
        <v>581</v>
      </c>
      <c r="H335" t="s">
        <v>42</v>
      </c>
      <c r="I335" t="s">
        <v>595</v>
      </c>
      <c r="J335" t="s">
        <v>604</v>
      </c>
    </row>
    <row r="336" spans="1:10" x14ac:dyDescent="0.35">
      <c r="A336">
        <v>344</v>
      </c>
      <c r="B336" t="s">
        <v>56</v>
      </c>
      <c r="C336">
        <v>37</v>
      </c>
      <c r="D336">
        <v>23</v>
      </c>
      <c r="E336">
        <v>4</v>
      </c>
      <c r="F336" t="s">
        <v>582</v>
      </c>
      <c r="G336" t="s">
        <v>581</v>
      </c>
      <c r="H336" t="s">
        <v>42</v>
      </c>
      <c r="I336" t="s">
        <v>595</v>
      </c>
      <c r="J336" t="s">
        <v>604</v>
      </c>
    </row>
    <row r="337" spans="1:10" x14ac:dyDescent="0.35">
      <c r="A337">
        <v>345</v>
      </c>
      <c r="B337" t="s">
        <v>56</v>
      </c>
      <c r="C337">
        <v>38</v>
      </c>
      <c r="D337">
        <v>9</v>
      </c>
      <c r="E337">
        <v>4</v>
      </c>
      <c r="F337" t="s">
        <v>582</v>
      </c>
      <c r="G337" t="s">
        <v>581</v>
      </c>
      <c r="H337" t="s">
        <v>42</v>
      </c>
      <c r="I337" t="s">
        <v>595</v>
      </c>
      <c r="J337" t="s">
        <v>604</v>
      </c>
    </row>
    <row r="338" spans="1:10" x14ac:dyDescent="0.35">
      <c r="A338">
        <v>346</v>
      </c>
      <c r="B338" t="s">
        <v>58</v>
      </c>
      <c r="C338">
        <v>15</v>
      </c>
      <c r="D338">
        <v>20</v>
      </c>
      <c r="E338">
        <v>1</v>
      </c>
      <c r="F338" t="s">
        <v>581</v>
      </c>
      <c r="G338" t="s">
        <v>581</v>
      </c>
      <c r="H338" t="s">
        <v>42</v>
      </c>
      <c r="I338" t="s">
        <v>595</v>
      </c>
      <c r="J338" t="s">
        <v>604</v>
      </c>
    </row>
    <row r="339" spans="1:10" x14ac:dyDescent="0.35">
      <c r="A339">
        <v>347</v>
      </c>
      <c r="B339" t="s">
        <v>58</v>
      </c>
      <c r="C339">
        <v>16</v>
      </c>
      <c r="D339">
        <v>38</v>
      </c>
      <c r="E339">
        <v>4</v>
      </c>
      <c r="F339" t="s">
        <v>581</v>
      </c>
      <c r="G339" t="s">
        <v>581</v>
      </c>
      <c r="H339" t="s">
        <v>42</v>
      </c>
      <c r="I339" t="s">
        <v>595</v>
      </c>
      <c r="J339" t="s">
        <v>604</v>
      </c>
    </row>
    <row r="340" spans="1:10" x14ac:dyDescent="0.35">
      <c r="A340">
        <v>348</v>
      </c>
      <c r="B340" t="s">
        <v>58</v>
      </c>
      <c r="C340">
        <v>17</v>
      </c>
      <c r="D340">
        <v>25</v>
      </c>
      <c r="E340">
        <v>4</v>
      </c>
      <c r="F340" t="s">
        <v>581</v>
      </c>
      <c r="G340" t="s">
        <v>581</v>
      </c>
      <c r="H340" t="s">
        <v>42</v>
      </c>
      <c r="I340" t="s">
        <v>595</v>
      </c>
      <c r="J340" t="s">
        <v>604</v>
      </c>
    </row>
    <row r="341" spans="1:10" x14ac:dyDescent="0.35">
      <c r="A341">
        <v>349</v>
      </c>
      <c r="B341" t="s">
        <v>58</v>
      </c>
      <c r="C341">
        <v>18</v>
      </c>
      <c r="D341">
        <v>10</v>
      </c>
      <c r="E341">
        <v>5</v>
      </c>
      <c r="F341" t="s">
        <v>581</v>
      </c>
      <c r="G341" t="s">
        <v>581</v>
      </c>
      <c r="H341" t="s">
        <v>42</v>
      </c>
      <c r="I341" t="s">
        <v>595</v>
      </c>
      <c r="J341" t="s">
        <v>604</v>
      </c>
    </row>
    <row r="342" spans="1:10" x14ac:dyDescent="0.35">
      <c r="A342">
        <v>350</v>
      </c>
      <c r="B342" t="s">
        <v>58</v>
      </c>
      <c r="C342">
        <v>19</v>
      </c>
      <c r="D342">
        <v>9</v>
      </c>
      <c r="E342">
        <v>3</v>
      </c>
      <c r="F342" t="s">
        <v>581</v>
      </c>
      <c r="G342" t="s">
        <v>581</v>
      </c>
      <c r="H342" t="s">
        <v>42</v>
      </c>
      <c r="I342" t="s">
        <v>595</v>
      </c>
      <c r="J342" t="s">
        <v>604</v>
      </c>
    </row>
    <row r="343" spans="1:10" x14ac:dyDescent="0.35">
      <c r="A343">
        <v>351</v>
      </c>
      <c r="B343" t="s">
        <v>58</v>
      </c>
      <c r="C343">
        <v>20</v>
      </c>
      <c r="D343">
        <v>5</v>
      </c>
      <c r="E343">
        <v>1</v>
      </c>
      <c r="F343" t="s">
        <v>581</v>
      </c>
      <c r="G343" t="s">
        <v>581</v>
      </c>
      <c r="H343" t="s">
        <v>42</v>
      </c>
      <c r="I343" t="s">
        <v>595</v>
      </c>
      <c r="J343" t="s">
        <v>604</v>
      </c>
    </row>
    <row r="344" spans="1:10" x14ac:dyDescent="0.35">
      <c r="A344">
        <v>352</v>
      </c>
      <c r="B344" t="s">
        <v>58</v>
      </c>
      <c r="C344">
        <v>21</v>
      </c>
      <c r="D344">
        <v>2</v>
      </c>
      <c r="E344">
        <v>2</v>
      </c>
      <c r="F344" t="s">
        <v>581</v>
      </c>
      <c r="G344" t="s">
        <v>581</v>
      </c>
      <c r="H344" t="s">
        <v>42</v>
      </c>
      <c r="I344" t="s">
        <v>595</v>
      </c>
      <c r="J344" t="s">
        <v>604</v>
      </c>
    </row>
    <row r="345" spans="1:10" x14ac:dyDescent="0.35">
      <c r="A345">
        <v>353</v>
      </c>
      <c r="B345" t="s">
        <v>58</v>
      </c>
      <c r="C345">
        <v>22</v>
      </c>
      <c r="D345">
        <v>4</v>
      </c>
      <c r="E345">
        <v>4</v>
      </c>
      <c r="F345" t="s">
        <v>581</v>
      </c>
      <c r="G345" t="s">
        <v>581</v>
      </c>
      <c r="H345" t="s">
        <v>42</v>
      </c>
      <c r="I345" t="s">
        <v>595</v>
      </c>
      <c r="J345" t="s">
        <v>604</v>
      </c>
    </row>
    <row r="346" spans="1:10" x14ac:dyDescent="0.35">
      <c r="A346">
        <v>354</v>
      </c>
      <c r="B346" t="s">
        <v>58</v>
      </c>
      <c r="C346">
        <v>23</v>
      </c>
      <c r="D346">
        <v>6</v>
      </c>
      <c r="E346">
        <v>2</v>
      </c>
      <c r="F346" t="s">
        <v>581</v>
      </c>
      <c r="G346" t="s">
        <v>581</v>
      </c>
      <c r="H346" t="s">
        <v>42</v>
      </c>
      <c r="I346" t="s">
        <v>595</v>
      </c>
      <c r="J346" t="s">
        <v>604</v>
      </c>
    </row>
    <row r="347" spans="1:10" x14ac:dyDescent="0.35">
      <c r="A347">
        <v>355</v>
      </c>
      <c r="B347" t="s">
        <v>58</v>
      </c>
      <c r="C347">
        <v>24</v>
      </c>
      <c r="D347">
        <v>3</v>
      </c>
      <c r="E347">
        <v>2</v>
      </c>
      <c r="F347" t="s">
        <v>581</v>
      </c>
      <c r="G347" t="s">
        <v>581</v>
      </c>
      <c r="H347" t="s">
        <v>42</v>
      </c>
      <c r="I347" t="s">
        <v>595</v>
      </c>
      <c r="J347" t="s">
        <v>604</v>
      </c>
    </row>
    <row r="348" spans="1:10" x14ac:dyDescent="0.35">
      <c r="A348">
        <v>356</v>
      </c>
      <c r="B348" t="s">
        <v>58</v>
      </c>
      <c r="C348">
        <v>25</v>
      </c>
      <c r="D348">
        <v>11</v>
      </c>
      <c r="E348">
        <v>3</v>
      </c>
      <c r="F348" t="s">
        <v>581</v>
      </c>
      <c r="G348" t="s">
        <v>581</v>
      </c>
      <c r="H348" t="s">
        <v>42</v>
      </c>
      <c r="I348" t="s">
        <v>595</v>
      </c>
      <c r="J348" t="s">
        <v>604</v>
      </c>
    </row>
    <row r="349" spans="1:10" x14ac:dyDescent="0.35">
      <c r="A349">
        <v>357</v>
      </c>
      <c r="B349" t="s">
        <v>58</v>
      </c>
      <c r="C349">
        <v>26</v>
      </c>
      <c r="D349">
        <v>15</v>
      </c>
      <c r="E349">
        <v>2</v>
      </c>
      <c r="F349" t="s">
        <v>581</v>
      </c>
      <c r="G349" t="s">
        <v>581</v>
      </c>
      <c r="H349" t="s">
        <v>42</v>
      </c>
      <c r="I349" t="s">
        <v>595</v>
      </c>
      <c r="J349" t="s">
        <v>604</v>
      </c>
    </row>
    <row r="350" spans="1:10" x14ac:dyDescent="0.35">
      <c r="A350">
        <v>358</v>
      </c>
      <c r="B350" t="s">
        <v>58</v>
      </c>
      <c r="C350">
        <v>27</v>
      </c>
      <c r="D350">
        <v>9</v>
      </c>
      <c r="E350">
        <v>5</v>
      </c>
      <c r="F350" t="s">
        <v>581</v>
      </c>
      <c r="G350" t="s">
        <v>581</v>
      </c>
      <c r="H350" t="s">
        <v>42</v>
      </c>
      <c r="I350" t="s">
        <v>595</v>
      </c>
      <c r="J350" t="s">
        <v>604</v>
      </c>
    </row>
    <row r="351" spans="1:10" x14ac:dyDescent="0.35">
      <c r="A351">
        <v>359</v>
      </c>
      <c r="B351" t="s">
        <v>58</v>
      </c>
      <c r="C351">
        <v>28</v>
      </c>
      <c r="D351">
        <v>12</v>
      </c>
      <c r="E351">
        <v>7</v>
      </c>
      <c r="F351" t="s">
        <v>581</v>
      </c>
      <c r="G351" t="s">
        <v>581</v>
      </c>
      <c r="H351" t="s">
        <v>42</v>
      </c>
      <c r="I351" t="s">
        <v>595</v>
      </c>
      <c r="J351" t="s">
        <v>604</v>
      </c>
    </row>
    <row r="352" spans="1:10" x14ac:dyDescent="0.35">
      <c r="A352">
        <v>360</v>
      </c>
      <c r="B352" t="s">
        <v>58</v>
      </c>
      <c r="C352">
        <v>29</v>
      </c>
      <c r="D352">
        <v>35</v>
      </c>
      <c r="E352">
        <v>9</v>
      </c>
      <c r="F352" t="s">
        <v>581</v>
      </c>
      <c r="G352" t="s">
        <v>581</v>
      </c>
      <c r="H352" t="s">
        <v>42</v>
      </c>
      <c r="I352" t="s">
        <v>595</v>
      </c>
      <c r="J352" t="s">
        <v>604</v>
      </c>
    </row>
    <row r="353" spans="1:10" x14ac:dyDescent="0.35">
      <c r="A353">
        <v>361</v>
      </c>
      <c r="B353" t="s">
        <v>58</v>
      </c>
      <c r="C353">
        <v>30</v>
      </c>
      <c r="D353">
        <v>22</v>
      </c>
      <c r="E353">
        <v>7</v>
      </c>
      <c r="F353" t="s">
        <v>581</v>
      </c>
      <c r="G353" t="s">
        <v>581</v>
      </c>
      <c r="H353" t="s">
        <v>42</v>
      </c>
      <c r="I353" t="s">
        <v>595</v>
      </c>
      <c r="J353" t="s">
        <v>604</v>
      </c>
    </row>
    <row r="354" spans="1:10" x14ac:dyDescent="0.35">
      <c r="A354">
        <v>362</v>
      </c>
      <c r="B354" t="s">
        <v>58</v>
      </c>
      <c r="C354">
        <v>31</v>
      </c>
      <c r="D354">
        <v>11</v>
      </c>
      <c r="E354">
        <v>6</v>
      </c>
      <c r="F354" t="s">
        <v>581</v>
      </c>
      <c r="G354" t="s">
        <v>581</v>
      </c>
      <c r="H354" t="s">
        <v>42</v>
      </c>
      <c r="I354" t="s">
        <v>595</v>
      </c>
      <c r="J354" t="s">
        <v>604</v>
      </c>
    </row>
    <row r="355" spans="1:10" x14ac:dyDescent="0.35">
      <c r="A355">
        <v>363</v>
      </c>
      <c r="B355" t="s">
        <v>58</v>
      </c>
      <c r="C355">
        <v>32</v>
      </c>
      <c r="D355">
        <v>8</v>
      </c>
      <c r="E355">
        <v>4</v>
      </c>
      <c r="F355" t="s">
        <v>581</v>
      </c>
      <c r="G355" t="s">
        <v>581</v>
      </c>
      <c r="H355" t="s">
        <v>42</v>
      </c>
      <c r="I355" t="s">
        <v>595</v>
      </c>
      <c r="J355" t="s">
        <v>604</v>
      </c>
    </row>
    <row r="356" spans="1:10" x14ac:dyDescent="0.35">
      <c r="A356">
        <v>364</v>
      </c>
      <c r="B356" t="s">
        <v>58</v>
      </c>
      <c r="C356">
        <v>33</v>
      </c>
      <c r="D356">
        <v>6</v>
      </c>
      <c r="E356">
        <v>5</v>
      </c>
      <c r="F356" t="s">
        <v>581</v>
      </c>
      <c r="G356" t="s">
        <v>581</v>
      </c>
      <c r="H356" t="s">
        <v>42</v>
      </c>
      <c r="I356" t="s">
        <v>595</v>
      </c>
      <c r="J356" t="s">
        <v>604</v>
      </c>
    </row>
    <row r="357" spans="1:10" x14ac:dyDescent="0.35">
      <c r="A357">
        <v>365</v>
      </c>
      <c r="B357" t="s">
        <v>58</v>
      </c>
      <c r="C357">
        <v>34</v>
      </c>
      <c r="D357">
        <v>4</v>
      </c>
      <c r="E357">
        <v>7</v>
      </c>
      <c r="F357" t="s">
        <v>581</v>
      </c>
      <c r="G357" t="s">
        <v>581</v>
      </c>
      <c r="H357" t="s">
        <v>42</v>
      </c>
      <c r="I357" t="s">
        <v>595</v>
      </c>
      <c r="J357" t="s">
        <v>604</v>
      </c>
    </row>
    <row r="358" spans="1:10" x14ac:dyDescent="0.35">
      <c r="A358">
        <v>366</v>
      </c>
      <c r="B358" t="s">
        <v>58</v>
      </c>
      <c r="C358">
        <v>35</v>
      </c>
      <c r="D358">
        <v>8</v>
      </c>
      <c r="E358">
        <v>1</v>
      </c>
      <c r="F358" t="s">
        <v>581</v>
      </c>
      <c r="G358" t="s">
        <v>581</v>
      </c>
      <c r="H358" t="s">
        <v>42</v>
      </c>
      <c r="I358" t="s">
        <v>595</v>
      </c>
      <c r="J358" t="s">
        <v>604</v>
      </c>
    </row>
    <row r="359" spans="1:10" x14ac:dyDescent="0.35">
      <c r="A359">
        <v>367</v>
      </c>
      <c r="B359" t="s">
        <v>58</v>
      </c>
      <c r="C359">
        <v>36</v>
      </c>
      <c r="D359">
        <v>5</v>
      </c>
      <c r="E359">
        <v>4</v>
      </c>
      <c r="F359" t="s">
        <v>581</v>
      </c>
      <c r="G359" t="s">
        <v>581</v>
      </c>
      <c r="H359" t="s">
        <v>42</v>
      </c>
      <c r="I359" t="s">
        <v>595</v>
      </c>
      <c r="J359" t="s">
        <v>604</v>
      </c>
    </row>
    <row r="360" spans="1:10" x14ac:dyDescent="0.35">
      <c r="A360">
        <v>368</v>
      </c>
      <c r="B360" t="s">
        <v>58</v>
      </c>
      <c r="C360">
        <v>37</v>
      </c>
      <c r="D360">
        <v>8</v>
      </c>
      <c r="E360">
        <v>4</v>
      </c>
      <c r="F360" t="s">
        <v>581</v>
      </c>
      <c r="G360" t="s">
        <v>581</v>
      </c>
      <c r="H360" t="s">
        <v>42</v>
      </c>
      <c r="I360" t="s">
        <v>595</v>
      </c>
      <c r="J360" t="s">
        <v>604</v>
      </c>
    </row>
    <row r="361" spans="1:10" x14ac:dyDescent="0.35">
      <c r="A361">
        <v>369</v>
      </c>
      <c r="B361" t="s">
        <v>58</v>
      </c>
      <c r="C361">
        <v>38</v>
      </c>
      <c r="D361">
        <v>9</v>
      </c>
      <c r="E361">
        <v>5</v>
      </c>
      <c r="F361" t="s">
        <v>581</v>
      </c>
      <c r="G361" t="s">
        <v>581</v>
      </c>
      <c r="H361" t="s">
        <v>42</v>
      </c>
      <c r="I361" t="s">
        <v>595</v>
      </c>
      <c r="J361" t="s">
        <v>604</v>
      </c>
    </row>
    <row r="362" spans="1:10" x14ac:dyDescent="0.35">
      <c r="A362">
        <v>370</v>
      </c>
      <c r="B362" t="s">
        <v>59</v>
      </c>
      <c r="C362">
        <v>15</v>
      </c>
      <c r="D362">
        <v>34</v>
      </c>
      <c r="E362">
        <v>9</v>
      </c>
      <c r="F362" t="s">
        <v>582</v>
      </c>
      <c r="G362" t="s">
        <v>581</v>
      </c>
      <c r="H362" t="s">
        <v>42</v>
      </c>
      <c r="I362" t="s">
        <v>595</v>
      </c>
      <c r="J362" t="s">
        <v>605</v>
      </c>
    </row>
    <row r="363" spans="1:10" x14ac:dyDescent="0.35">
      <c r="A363">
        <v>371</v>
      </c>
      <c r="B363" t="s">
        <v>59</v>
      </c>
      <c r="C363">
        <v>16</v>
      </c>
      <c r="D363">
        <v>26</v>
      </c>
      <c r="E363">
        <v>9</v>
      </c>
      <c r="F363" t="s">
        <v>582</v>
      </c>
      <c r="G363" t="s">
        <v>581</v>
      </c>
      <c r="H363" t="s">
        <v>42</v>
      </c>
      <c r="I363" t="s">
        <v>595</v>
      </c>
      <c r="J363" t="s">
        <v>605</v>
      </c>
    </row>
    <row r="364" spans="1:10" x14ac:dyDescent="0.35">
      <c r="A364">
        <v>372</v>
      </c>
      <c r="B364" t="s">
        <v>59</v>
      </c>
      <c r="C364">
        <v>17</v>
      </c>
      <c r="D364">
        <v>23</v>
      </c>
      <c r="E364">
        <v>10</v>
      </c>
      <c r="F364" t="s">
        <v>582</v>
      </c>
      <c r="G364" t="s">
        <v>581</v>
      </c>
      <c r="H364" t="s">
        <v>42</v>
      </c>
      <c r="I364" t="s">
        <v>595</v>
      </c>
      <c r="J364" t="s">
        <v>605</v>
      </c>
    </row>
    <row r="365" spans="1:10" x14ac:dyDescent="0.35">
      <c r="A365">
        <v>373</v>
      </c>
      <c r="B365" t="s">
        <v>59</v>
      </c>
      <c r="C365">
        <v>18</v>
      </c>
      <c r="D365">
        <v>10</v>
      </c>
      <c r="E365">
        <v>1</v>
      </c>
      <c r="F365" t="s">
        <v>582</v>
      </c>
      <c r="G365" t="s">
        <v>581</v>
      </c>
      <c r="H365" t="s">
        <v>42</v>
      </c>
      <c r="I365" t="s">
        <v>595</v>
      </c>
      <c r="J365" t="s">
        <v>605</v>
      </c>
    </row>
    <row r="366" spans="1:10" x14ac:dyDescent="0.35">
      <c r="A366">
        <v>374</v>
      </c>
      <c r="B366" t="s">
        <v>59</v>
      </c>
      <c r="C366">
        <v>19</v>
      </c>
      <c r="D366">
        <v>11</v>
      </c>
      <c r="E366">
        <v>3</v>
      </c>
      <c r="F366" t="s">
        <v>582</v>
      </c>
      <c r="G366" t="s">
        <v>581</v>
      </c>
      <c r="H366" t="s">
        <v>42</v>
      </c>
      <c r="I366" t="s">
        <v>595</v>
      </c>
      <c r="J366" t="s">
        <v>605</v>
      </c>
    </row>
    <row r="367" spans="1:10" x14ac:dyDescent="0.35">
      <c r="A367">
        <v>375</v>
      </c>
      <c r="B367" t="s">
        <v>59</v>
      </c>
      <c r="C367">
        <v>20</v>
      </c>
      <c r="D367">
        <v>7</v>
      </c>
      <c r="E367">
        <v>5</v>
      </c>
      <c r="F367" t="s">
        <v>582</v>
      </c>
      <c r="G367" t="s">
        <v>581</v>
      </c>
      <c r="H367" t="s">
        <v>42</v>
      </c>
      <c r="I367" t="s">
        <v>595</v>
      </c>
      <c r="J367" t="s">
        <v>605</v>
      </c>
    </row>
    <row r="368" spans="1:10" x14ac:dyDescent="0.35">
      <c r="A368">
        <v>376</v>
      </c>
      <c r="B368" t="s">
        <v>59</v>
      </c>
      <c r="C368">
        <v>21</v>
      </c>
      <c r="D368">
        <v>12</v>
      </c>
      <c r="E368">
        <v>2</v>
      </c>
      <c r="F368" t="s">
        <v>582</v>
      </c>
      <c r="G368" t="s">
        <v>581</v>
      </c>
      <c r="H368" t="s">
        <v>42</v>
      </c>
      <c r="I368" t="s">
        <v>595</v>
      </c>
      <c r="J368" t="s">
        <v>605</v>
      </c>
    </row>
    <row r="369" spans="1:10" x14ac:dyDescent="0.35">
      <c r="A369">
        <v>377</v>
      </c>
      <c r="B369" t="s">
        <v>59</v>
      </c>
      <c r="C369">
        <v>22</v>
      </c>
      <c r="D369">
        <v>9</v>
      </c>
      <c r="E369">
        <v>4</v>
      </c>
      <c r="F369" t="s">
        <v>582</v>
      </c>
      <c r="G369" t="s">
        <v>581</v>
      </c>
      <c r="H369" t="s">
        <v>42</v>
      </c>
      <c r="I369" t="s">
        <v>595</v>
      </c>
      <c r="J369" t="s">
        <v>605</v>
      </c>
    </row>
    <row r="370" spans="1:10" x14ac:dyDescent="0.35">
      <c r="A370">
        <v>378</v>
      </c>
      <c r="B370" t="s">
        <v>59</v>
      </c>
      <c r="C370">
        <v>23</v>
      </c>
      <c r="D370">
        <v>13</v>
      </c>
      <c r="E370">
        <v>5</v>
      </c>
      <c r="F370" t="s">
        <v>582</v>
      </c>
      <c r="G370" t="s">
        <v>581</v>
      </c>
      <c r="H370" t="s">
        <v>42</v>
      </c>
      <c r="I370" t="s">
        <v>595</v>
      </c>
      <c r="J370" t="s">
        <v>605</v>
      </c>
    </row>
    <row r="371" spans="1:10" x14ac:dyDescent="0.35">
      <c r="A371">
        <v>379</v>
      </c>
      <c r="B371" t="s">
        <v>59</v>
      </c>
      <c r="C371">
        <v>24</v>
      </c>
      <c r="D371">
        <v>9</v>
      </c>
      <c r="E371">
        <v>3</v>
      </c>
      <c r="F371" t="s">
        <v>582</v>
      </c>
      <c r="G371" t="s">
        <v>581</v>
      </c>
      <c r="H371" t="s">
        <v>42</v>
      </c>
      <c r="I371" t="s">
        <v>595</v>
      </c>
      <c r="J371" t="s">
        <v>605</v>
      </c>
    </row>
    <row r="372" spans="1:10" x14ac:dyDescent="0.35">
      <c r="A372">
        <v>380</v>
      </c>
      <c r="B372" t="s">
        <v>59</v>
      </c>
      <c r="C372">
        <v>25</v>
      </c>
      <c r="D372">
        <v>9</v>
      </c>
      <c r="E372">
        <v>2</v>
      </c>
      <c r="F372" t="s">
        <v>582</v>
      </c>
      <c r="G372" t="s">
        <v>581</v>
      </c>
      <c r="H372" t="s">
        <v>42</v>
      </c>
      <c r="I372" t="s">
        <v>595</v>
      </c>
      <c r="J372" t="s">
        <v>605</v>
      </c>
    </row>
    <row r="373" spans="1:10" x14ac:dyDescent="0.35">
      <c r="A373">
        <v>381</v>
      </c>
      <c r="B373" t="s">
        <v>59</v>
      </c>
      <c r="C373">
        <v>26</v>
      </c>
      <c r="D373">
        <v>16</v>
      </c>
      <c r="E373">
        <v>2</v>
      </c>
      <c r="F373" t="s">
        <v>582</v>
      </c>
      <c r="G373" t="s">
        <v>581</v>
      </c>
      <c r="H373" t="s">
        <v>42</v>
      </c>
      <c r="I373" t="s">
        <v>595</v>
      </c>
      <c r="J373" t="s">
        <v>605</v>
      </c>
    </row>
    <row r="374" spans="1:10" x14ac:dyDescent="0.35">
      <c r="A374">
        <v>382</v>
      </c>
      <c r="B374" t="s">
        <v>59</v>
      </c>
      <c r="C374">
        <v>27</v>
      </c>
      <c r="D374">
        <v>16</v>
      </c>
      <c r="E374">
        <v>8</v>
      </c>
      <c r="F374" t="s">
        <v>582</v>
      </c>
      <c r="G374" t="s">
        <v>581</v>
      </c>
      <c r="H374" t="s">
        <v>42</v>
      </c>
      <c r="I374" t="s">
        <v>595</v>
      </c>
      <c r="J374" t="s">
        <v>605</v>
      </c>
    </row>
    <row r="375" spans="1:10" x14ac:dyDescent="0.35">
      <c r="A375">
        <v>383</v>
      </c>
      <c r="B375" t="s">
        <v>59</v>
      </c>
      <c r="C375">
        <v>28</v>
      </c>
      <c r="D375">
        <v>20</v>
      </c>
      <c r="E375">
        <v>9</v>
      </c>
      <c r="F375" t="s">
        <v>582</v>
      </c>
      <c r="G375" t="s">
        <v>581</v>
      </c>
      <c r="H375" t="s">
        <v>42</v>
      </c>
      <c r="I375" t="s">
        <v>595</v>
      </c>
      <c r="J375" t="s">
        <v>605</v>
      </c>
    </row>
    <row r="376" spans="1:10" x14ac:dyDescent="0.35">
      <c r="A376">
        <v>384</v>
      </c>
      <c r="B376" t="s">
        <v>59</v>
      </c>
      <c r="C376">
        <v>29</v>
      </c>
      <c r="D376">
        <v>77</v>
      </c>
      <c r="E376">
        <v>14</v>
      </c>
      <c r="F376" t="s">
        <v>582</v>
      </c>
      <c r="G376" t="s">
        <v>581</v>
      </c>
      <c r="H376" t="s">
        <v>42</v>
      </c>
      <c r="I376" t="s">
        <v>595</v>
      </c>
      <c r="J376" t="s">
        <v>605</v>
      </c>
    </row>
    <row r="377" spans="1:10" x14ac:dyDescent="0.35">
      <c r="A377">
        <v>385</v>
      </c>
      <c r="B377" t="s">
        <v>59</v>
      </c>
      <c r="C377">
        <v>30</v>
      </c>
      <c r="D377">
        <v>21</v>
      </c>
      <c r="E377">
        <v>9</v>
      </c>
      <c r="F377" t="s">
        <v>582</v>
      </c>
      <c r="G377" t="s">
        <v>581</v>
      </c>
      <c r="H377" t="s">
        <v>42</v>
      </c>
      <c r="I377" t="s">
        <v>595</v>
      </c>
      <c r="J377" t="s">
        <v>605</v>
      </c>
    </row>
    <row r="378" spans="1:10" x14ac:dyDescent="0.35">
      <c r="A378">
        <v>386</v>
      </c>
      <c r="B378" t="s">
        <v>59</v>
      </c>
      <c r="C378">
        <v>31</v>
      </c>
      <c r="D378">
        <v>25</v>
      </c>
      <c r="E378">
        <v>5</v>
      </c>
      <c r="F378" t="s">
        <v>582</v>
      </c>
      <c r="G378" t="s">
        <v>581</v>
      </c>
      <c r="H378" t="s">
        <v>42</v>
      </c>
      <c r="I378" t="s">
        <v>595</v>
      </c>
      <c r="J378" t="s">
        <v>605</v>
      </c>
    </row>
    <row r="379" spans="1:10" x14ac:dyDescent="0.35">
      <c r="A379">
        <v>387</v>
      </c>
      <c r="B379" t="s">
        <v>59</v>
      </c>
      <c r="C379">
        <v>32</v>
      </c>
      <c r="D379">
        <v>19</v>
      </c>
      <c r="E379">
        <v>8</v>
      </c>
      <c r="F379" t="s">
        <v>582</v>
      </c>
      <c r="G379" t="s">
        <v>581</v>
      </c>
      <c r="H379" t="s">
        <v>42</v>
      </c>
      <c r="I379" t="s">
        <v>595</v>
      </c>
      <c r="J379" t="s">
        <v>605</v>
      </c>
    </row>
    <row r="380" spans="1:10" x14ac:dyDescent="0.35">
      <c r="A380">
        <v>388</v>
      </c>
      <c r="B380" t="s">
        <v>59</v>
      </c>
      <c r="C380">
        <v>33</v>
      </c>
      <c r="D380">
        <v>20</v>
      </c>
      <c r="E380">
        <v>11</v>
      </c>
      <c r="F380" t="s">
        <v>582</v>
      </c>
      <c r="G380" t="s">
        <v>581</v>
      </c>
      <c r="H380" t="s">
        <v>42</v>
      </c>
      <c r="I380" t="s">
        <v>595</v>
      </c>
      <c r="J380" t="s">
        <v>605</v>
      </c>
    </row>
    <row r="381" spans="1:10" x14ac:dyDescent="0.35">
      <c r="A381">
        <v>389</v>
      </c>
      <c r="B381" t="s">
        <v>59</v>
      </c>
      <c r="C381">
        <v>34</v>
      </c>
      <c r="D381">
        <v>15</v>
      </c>
      <c r="E381">
        <v>5</v>
      </c>
      <c r="F381" t="s">
        <v>582</v>
      </c>
      <c r="G381" t="s">
        <v>581</v>
      </c>
      <c r="H381" t="s">
        <v>42</v>
      </c>
      <c r="I381" t="s">
        <v>595</v>
      </c>
      <c r="J381" t="s">
        <v>605</v>
      </c>
    </row>
    <row r="382" spans="1:10" x14ac:dyDescent="0.35">
      <c r="A382">
        <v>390</v>
      </c>
      <c r="B382" t="s">
        <v>59</v>
      </c>
      <c r="C382">
        <v>35</v>
      </c>
      <c r="D382">
        <v>7</v>
      </c>
      <c r="E382">
        <v>4</v>
      </c>
      <c r="F382" t="s">
        <v>582</v>
      </c>
      <c r="G382" t="s">
        <v>581</v>
      </c>
      <c r="H382" t="s">
        <v>42</v>
      </c>
      <c r="I382" t="s">
        <v>595</v>
      </c>
      <c r="J382" t="s">
        <v>605</v>
      </c>
    </row>
    <row r="383" spans="1:10" x14ac:dyDescent="0.35">
      <c r="A383">
        <v>391</v>
      </c>
      <c r="B383" t="s">
        <v>59</v>
      </c>
      <c r="C383">
        <v>36</v>
      </c>
      <c r="D383">
        <v>11</v>
      </c>
      <c r="E383">
        <v>3</v>
      </c>
      <c r="F383" t="s">
        <v>582</v>
      </c>
      <c r="G383" t="s">
        <v>581</v>
      </c>
      <c r="H383" t="s">
        <v>42</v>
      </c>
      <c r="I383" t="s">
        <v>595</v>
      </c>
      <c r="J383" t="s">
        <v>605</v>
      </c>
    </row>
    <row r="384" spans="1:10" x14ac:dyDescent="0.35">
      <c r="A384">
        <v>392</v>
      </c>
      <c r="B384" t="s">
        <v>59</v>
      </c>
      <c r="C384">
        <v>37</v>
      </c>
      <c r="D384">
        <v>16</v>
      </c>
      <c r="E384">
        <v>1</v>
      </c>
      <c r="F384" t="s">
        <v>582</v>
      </c>
      <c r="G384" t="s">
        <v>581</v>
      </c>
      <c r="H384" t="s">
        <v>42</v>
      </c>
      <c r="I384" t="s">
        <v>595</v>
      </c>
      <c r="J384" t="s">
        <v>605</v>
      </c>
    </row>
    <row r="385" spans="1:10" x14ac:dyDescent="0.35">
      <c r="A385">
        <v>393</v>
      </c>
      <c r="B385" t="s">
        <v>59</v>
      </c>
      <c r="C385">
        <v>38</v>
      </c>
      <c r="D385">
        <v>17</v>
      </c>
      <c r="E385">
        <v>3</v>
      </c>
      <c r="F385" t="s">
        <v>582</v>
      </c>
      <c r="G385" t="s">
        <v>581</v>
      </c>
      <c r="H385" t="s">
        <v>42</v>
      </c>
      <c r="I385" t="s">
        <v>595</v>
      </c>
      <c r="J385" t="s">
        <v>605</v>
      </c>
    </row>
    <row r="386" spans="1:10" x14ac:dyDescent="0.35">
      <c r="A386">
        <v>394</v>
      </c>
      <c r="B386" t="s">
        <v>60</v>
      </c>
      <c r="C386">
        <v>15</v>
      </c>
      <c r="D386">
        <v>25</v>
      </c>
      <c r="E386">
        <v>5</v>
      </c>
      <c r="F386" t="s">
        <v>582</v>
      </c>
      <c r="G386" t="s">
        <v>581</v>
      </c>
      <c r="H386" t="s">
        <v>42</v>
      </c>
      <c r="I386" t="s">
        <v>595</v>
      </c>
      <c r="J386" t="s">
        <v>605</v>
      </c>
    </row>
    <row r="387" spans="1:10" x14ac:dyDescent="0.35">
      <c r="A387">
        <v>395</v>
      </c>
      <c r="B387" t="s">
        <v>60</v>
      </c>
      <c r="C387">
        <v>16</v>
      </c>
      <c r="D387">
        <v>21</v>
      </c>
      <c r="E387">
        <v>11</v>
      </c>
      <c r="F387" t="s">
        <v>582</v>
      </c>
      <c r="G387" t="s">
        <v>581</v>
      </c>
      <c r="H387" t="s">
        <v>42</v>
      </c>
      <c r="I387" t="s">
        <v>595</v>
      </c>
      <c r="J387" t="s">
        <v>605</v>
      </c>
    </row>
    <row r="388" spans="1:10" x14ac:dyDescent="0.35">
      <c r="A388">
        <v>396</v>
      </c>
      <c r="B388" t="s">
        <v>60</v>
      </c>
      <c r="C388">
        <v>17</v>
      </c>
      <c r="D388">
        <v>30</v>
      </c>
      <c r="E388">
        <v>11</v>
      </c>
      <c r="F388" t="s">
        <v>582</v>
      </c>
      <c r="G388" t="s">
        <v>581</v>
      </c>
      <c r="H388" t="s">
        <v>42</v>
      </c>
      <c r="I388" t="s">
        <v>595</v>
      </c>
      <c r="J388" t="s">
        <v>605</v>
      </c>
    </row>
    <row r="389" spans="1:10" x14ac:dyDescent="0.35">
      <c r="A389">
        <v>397</v>
      </c>
      <c r="B389" t="s">
        <v>60</v>
      </c>
      <c r="C389">
        <v>18</v>
      </c>
      <c r="D389">
        <v>21</v>
      </c>
      <c r="E389">
        <v>4</v>
      </c>
      <c r="F389" t="s">
        <v>582</v>
      </c>
      <c r="G389" t="s">
        <v>581</v>
      </c>
      <c r="H389" t="s">
        <v>42</v>
      </c>
      <c r="I389" t="s">
        <v>595</v>
      </c>
      <c r="J389" t="s">
        <v>605</v>
      </c>
    </row>
    <row r="390" spans="1:10" x14ac:dyDescent="0.35">
      <c r="A390">
        <v>398</v>
      </c>
      <c r="B390" t="s">
        <v>60</v>
      </c>
      <c r="C390">
        <v>19</v>
      </c>
      <c r="D390">
        <v>13</v>
      </c>
      <c r="E390">
        <v>0</v>
      </c>
      <c r="F390" t="s">
        <v>582</v>
      </c>
      <c r="G390" t="s">
        <v>581</v>
      </c>
      <c r="H390" t="s">
        <v>42</v>
      </c>
      <c r="I390" t="s">
        <v>595</v>
      </c>
      <c r="J390" t="s">
        <v>605</v>
      </c>
    </row>
    <row r="391" spans="1:10" x14ac:dyDescent="0.35">
      <c r="A391">
        <v>399</v>
      </c>
      <c r="B391" t="s">
        <v>60</v>
      </c>
      <c r="C391">
        <v>20</v>
      </c>
      <c r="D391">
        <v>13</v>
      </c>
      <c r="E391">
        <v>1</v>
      </c>
      <c r="F391" t="s">
        <v>582</v>
      </c>
      <c r="G391" t="s">
        <v>581</v>
      </c>
      <c r="H391" t="s">
        <v>42</v>
      </c>
      <c r="I391" t="s">
        <v>595</v>
      </c>
      <c r="J391" t="s">
        <v>605</v>
      </c>
    </row>
    <row r="392" spans="1:10" x14ac:dyDescent="0.35">
      <c r="A392">
        <v>400</v>
      </c>
      <c r="B392" t="s">
        <v>60</v>
      </c>
      <c r="C392">
        <v>21</v>
      </c>
      <c r="D392">
        <v>4</v>
      </c>
      <c r="E392">
        <v>6</v>
      </c>
      <c r="F392" t="s">
        <v>582</v>
      </c>
      <c r="G392" t="s">
        <v>581</v>
      </c>
      <c r="H392" t="s">
        <v>42</v>
      </c>
      <c r="I392" t="s">
        <v>595</v>
      </c>
      <c r="J392" t="s">
        <v>605</v>
      </c>
    </row>
    <row r="393" spans="1:10" x14ac:dyDescent="0.35">
      <c r="A393">
        <v>401</v>
      </c>
      <c r="B393" t="s">
        <v>60</v>
      </c>
      <c r="C393">
        <v>22</v>
      </c>
      <c r="D393">
        <v>11</v>
      </c>
      <c r="E393">
        <v>2</v>
      </c>
      <c r="F393" t="s">
        <v>582</v>
      </c>
      <c r="G393" t="s">
        <v>581</v>
      </c>
      <c r="H393" t="s">
        <v>42</v>
      </c>
      <c r="I393" t="s">
        <v>595</v>
      </c>
      <c r="J393" t="s">
        <v>605</v>
      </c>
    </row>
    <row r="394" spans="1:10" x14ac:dyDescent="0.35">
      <c r="A394">
        <v>402</v>
      </c>
      <c r="B394" t="s">
        <v>60</v>
      </c>
      <c r="C394">
        <v>23</v>
      </c>
      <c r="D394">
        <v>11</v>
      </c>
      <c r="E394">
        <v>4</v>
      </c>
      <c r="F394" t="s">
        <v>582</v>
      </c>
      <c r="G394" t="s">
        <v>581</v>
      </c>
      <c r="H394" t="s">
        <v>42</v>
      </c>
      <c r="I394" t="s">
        <v>595</v>
      </c>
      <c r="J394" t="s">
        <v>605</v>
      </c>
    </row>
    <row r="395" spans="1:10" x14ac:dyDescent="0.35">
      <c r="A395">
        <v>403</v>
      </c>
      <c r="B395" t="s">
        <v>60</v>
      </c>
      <c r="C395">
        <v>24</v>
      </c>
      <c r="D395">
        <v>13</v>
      </c>
      <c r="E395">
        <v>5</v>
      </c>
      <c r="F395" t="s">
        <v>582</v>
      </c>
      <c r="G395" t="s">
        <v>581</v>
      </c>
      <c r="H395" t="s">
        <v>42</v>
      </c>
      <c r="I395" t="s">
        <v>595</v>
      </c>
      <c r="J395" t="s">
        <v>605</v>
      </c>
    </row>
    <row r="396" spans="1:10" x14ac:dyDescent="0.35">
      <c r="A396">
        <v>404</v>
      </c>
      <c r="B396" t="s">
        <v>60</v>
      </c>
      <c r="C396">
        <v>25</v>
      </c>
      <c r="D396">
        <v>68</v>
      </c>
      <c r="E396">
        <v>6</v>
      </c>
      <c r="F396" t="s">
        <v>582</v>
      </c>
      <c r="G396" t="s">
        <v>581</v>
      </c>
      <c r="H396" t="s">
        <v>42</v>
      </c>
      <c r="I396" t="s">
        <v>595</v>
      </c>
      <c r="J396" t="s">
        <v>605</v>
      </c>
    </row>
    <row r="397" spans="1:10" x14ac:dyDescent="0.35">
      <c r="A397">
        <v>405</v>
      </c>
      <c r="B397" t="s">
        <v>60</v>
      </c>
      <c r="C397">
        <v>26</v>
      </c>
      <c r="D397">
        <v>19</v>
      </c>
      <c r="E397">
        <v>2</v>
      </c>
      <c r="F397" t="s">
        <v>582</v>
      </c>
      <c r="G397" t="s">
        <v>581</v>
      </c>
      <c r="H397" t="s">
        <v>42</v>
      </c>
      <c r="I397" t="s">
        <v>595</v>
      </c>
      <c r="J397" t="s">
        <v>605</v>
      </c>
    </row>
    <row r="398" spans="1:10" x14ac:dyDescent="0.35">
      <c r="A398">
        <v>406</v>
      </c>
      <c r="B398" t="s">
        <v>60</v>
      </c>
      <c r="C398">
        <v>27</v>
      </c>
      <c r="D398">
        <v>23</v>
      </c>
      <c r="E398">
        <v>4</v>
      </c>
      <c r="F398" t="s">
        <v>582</v>
      </c>
      <c r="G398" t="s">
        <v>581</v>
      </c>
      <c r="H398" t="s">
        <v>42</v>
      </c>
      <c r="I398" t="s">
        <v>595</v>
      </c>
      <c r="J398" t="s">
        <v>605</v>
      </c>
    </row>
    <row r="399" spans="1:10" x14ac:dyDescent="0.35">
      <c r="A399">
        <v>407</v>
      </c>
      <c r="B399" t="s">
        <v>60</v>
      </c>
      <c r="C399">
        <v>28</v>
      </c>
      <c r="D399">
        <v>27</v>
      </c>
      <c r="E399">
        <v>7</v>
      </c>
      <c r="F399" t="s">
        <v>582</v>
      </c>
      <c r="G399" t="s">
        <v>581</v>
      </c>
      <c r="H399" t="s">
        <v>42</v>
      </c>
      <c r="I399" t="s">
        <v>595</v>
      </c>
      <c r="J399" t="s">
        <v>605</v>
      </c>
    </row>
    <row r="400" spans="1:10" x14ac:dyDescent="0.35">
      <c r="A400">
        <v>408</v>
      </c>
      <c r="B400" t="s">
        <v>60</v>
      </c>
      <c r="C400">
        <v>29</v>
      </c>
      <c r="D400">
        <v>45</v>
      </c>
      <c r="E400">
        <v>18</v>
      </c>
      <c r="F400" t="s">
        <v>582</v>
      </c>
      <c r="G400" t="s">
        <v>581</v>
      </c>
      <c r="H400" t="s">
        <v>42</v>
      </c>
      <c r="I400" t="s">
        <v>595</v>
      </c>
      <c r="J400" t="s">
        <v>605</v>
      </c>
    </row>
    <row r="401" spans="1:10" x14ac:dyDescent="0.35">
      <c r="A401">
        <v>409</v>
      </c>
      <c r="B401" t="s">
        <v>60</v>
      </c>
      <c r="C401">
        <v>30</v>
      </c>
      <c r="D401">
        <v>22</v>
      </c>
      <c r="E401">
        <v>5</v>
      </c>
      <c r="F401" t="s">
        <v>582</v>
      </c>
      <c r="G401" t="s">
        <v>581</v>
      </c>
      <c r="H401" t="s">
        <v>42</v>
      </c>
      <c r="I401" t="s">
        <v>595</v>
      </c>
      <c r="J401" t="s">
        <v>605</v>
      </c>
    </row>
    <row r="402" spans="1:10" x14ac:dyDescent="0.35">
      <c r="A402">
        <v>410</v>
      </c>
      <c r="B402" t="s">
        <v>60</v>
      </c>
      <c r="C402">
        <v>31</v>
      </c>
      <c r="D402">
        <v>18</v>
      </c>
      <c r="E402">
        <v>6</v>
      </c>
      <c r="F402" t="s">
        <v>582</v>
      </c>
      <c r="G402" t="s">
        <v>581</v>
      </c>
      <c r="H402" t="s">
        <v>42</v>
      </c>
      <c r="I402" t="s">
        <v>595</v>
      </c>
      <c r="J402" t="s">
        <v>605</v>
      </c>
    </row>
    <row r="403" spans="1:10" x14ac:dyDescent="0.35">
      <c r="A403">
        <v>411</v>
      </c>
      <c r="B403" t="s">
        <v>60</v>
      </c>
      <c r="C403">
        <v>32</v>
      </c>
      <c r="D403">
        <v>19</v>
      </c>
      <c r="E403">
        <v>6</v>
      </c>
      <c r="F403" t="s">
        <v>582</v>
      </c>
      <c r="G403" t="s">
        <v>581</v>
      </c>
      <c r="H403" t="s">
        <v>42</v>
      </c>
      <c r="I403" t="s">
        <v>595</v>
      </c>
      <c r="J403" t="s">
        <v>605</v>
      </c>
    </row>
    <row r="404" spans="1:10" x14ac:dyDescent="0.35">
      <c r="A404">
        <v>412</v>
      </c>
      <c r="B404" t="s">
        <v>60</v>
      </c>
      <c r="C404">
        <v>33</v>
      </c>
      <c r="D404">
        <v>17</v>
      </c>
      <c r="E404">
        <v>4</v>
      </c>
      <c r="F404" t="s">
        <v>582</v>
      </c>
      <c r="G404" t="s">
        <v>581</v>
      </c>
      <c r="H404" t="s">
        <v>42</v>
      </c>
      <c r="I404" t="s">
        <v>595</v>
      </c>
      <c r="J404" t="s">
        <v>605</v>
      </c>
    </row>
    <row r="405" spans="1:10" x14ac:dyDescent="0.35">
      <c r="A405">
        <v>413</v>
      </c>
      <c r="B405" t="s">
        <v>60</v>
      </c>
      <c r="C405">
        <v>34</v>
      </c>
      <c r="D405">
        <v>15</v>
      </c>
      <c r="E405">
        <v>3</v>
      </c>
      <c r="F405" t="s">
        <v>582</v>
      </c>
      <c r="G405" t="s">
        <v>581</v>
      </c>
      <c r="H405" t="s">
        <v>42</v>
      </c>
      <c r="I405" t="s">
        <v>595</v>
      </c>
      <c r="J405" t="s">
        <v>605</v>
      </c>
    </row>
    <row r="406" spans="1:10" x14ac:dyDescent="0.35">
      <c r="A406">
        <v>414</v>
      </c>
      <c r="B406" t="s">
        <v>60</v>
      </c>
      <c r="C406">
        <v>35</v>
      </c>
      <c r="D406">
        <v>13</v>
      </c>
      <c r="E406">
        <v>3</v>
      </c>
      <c r="F406" t="s">
        <v>582</v>
      </c>
      <c r="G406" t="s">
        <v>581</v>
      </c>
      <c r="H406" t="s">
        <v>42</v>
      </c>
      <c r="I406" t="s">
        <v>595</v>
      </c>
      <c r="J406" t="s">
        <v>605</v>
      </c>
    </row>
    <row r="407" spans="1:10" x14ac:dyDescent="0.35">
      <c r="A407">
        <v>415</v>
      </c>
      <c r="B407" t="s">
        <v>60</v>
      </c>
      <c r="C407">
        <v>36</v>
      </c>
      <c r="D407">
        <v>13</v>
      </c>
      <c r="E407">
        <v>2</v>
      </c>
      <c r="F407" t="s">
        <v>582</v>
      </c>
      <c r="G407" t="s">
        <v>581</v>
      </c>
      <c r="H407" t="s">
        <v>42</v>
      </c>
      <c r="I407" t="s">
        <v>595</v>
      </c>
      <c r="J407" t="s">
        <v>605</v>
      </c>
    </row>
    <row r="408" spans="1:10" x14ac:dyDescent="0.35">
      <c r="A408">
        <v>416</v>
      </c>
      <c r="B408" t="s">
        <v>60</v>
      </c>
      <c r="C408">
        <v>37</v>
      </c>
      <c r="D408">
        <v>14</v>
      </c>
      <c r="E408">
        <v>4</v>
      </c>
      <c r="F408" t="s">
        <v>582</v>
      </c>
      <c r="G408" t="s">
        <v>581</v>
      </c>
      <c r="H408" t="s">
        <v>42</v>
      </c>
      <c r="I408" t="s">
        <v>595</v>
      </c>
      <c r="J408" t="s">
        <v>605</v>
      </c>
    </row>
    <row r="409" spans="1:10" x14ac:dyDescent="0.35">
      <c r="A409">
        <v>417</v>
      </c>
      <c r="B409" t="s">
        <v>60</v>
      </c>
      <c r="C409">
        <v>38</v>
      </c>
      <c r="D409">
        <v>8</v>
      </c>
      <c r="E409">
        <v>2</v>
      </c>
      <c r="F409" t="s">
        <v>582</v>
      </c>
      <c r="G409" t="s">
        <v>581</v>
      </c>
      <c r="H409" t="s">
        <v>42</v>
      </c>
      <c r="I409" t="s">
        <v>595</v>
      </c>
      <c r="J409" t="s">
        <v>605</v>
      </c>
    </row>
    <row r="410" spans="1:10" x14ac:dyDescent="0.35">
      <c r="A410">
        <v>418</v>
      </c>
      <c r="B410" t="s">
        <v>61</v>
      </c>
      <c r="C410">
        <v>15</v>
      </c>
      <c r="D410">
        <v>22</v>
      </c>
      <c r="E410">
        <v>2</v>
      </c>
      <c r="F410" t="s">
        <v>581</v>
      </c>
      <c r="G410" t="s">
        <v>581</v>
      </c>
      <c r="H410" t="s">
        <v>42</v>
      </c>
      <c r="I410" t="s">
        <v>595</v>
      </c>
      <c r="J410" t="s">
        <v>604</v>
      </c>
    </row>
    <row r="411" spans="1:10" x14ac:dyDescent="0.35">
      <c r="A411">
        <v>419</v>
      </c>
      <c r="B411" t="s">
        <v>61</v>
      </c>
      <c r="C411">
        <v>16</v>
      </c>
      <c r="D411">
        <v>20</v>
      </c>
      <c r="E411">
        <v>4</v>
      </c>
      <c r="F411" t="s">
        <v>581</v>
      </c>
      <c r="G411" t="s">
        <v>581</v>
      </c>
      <c r="H411" t="s">
        <v>42</v>
      </c>
      <c r="I411" t="s">
        <v>595</v>
      </c>
      <c r="J411" t="s">
        <v>604</v>
      </c>
    </row>
    <row r="412" spans="1:10" x14ac:dyDescent="0.35">
      <c r="A412">
        <v>420</v>
      </c>
      <c r="B412" t="s">
        <v>61</v>
      </c>
      <c r="C412">
        <v>17</v>
      </c>
      <c r="D412">
        <v>8</v>
      </c>
      <c r="E412">
        <v>12</v>
      </c>
      <c r="F412" t="s">
        <v>581</v>
      </c>
      <c r="G412" t="s">
        <v>581</v>
      </c>
      <c r="H412" t="s">
        <v>42</v>
      </c>
      <c r="I412" t="s">
        <v>595</v>
      </c>
      <c r="J412" t="s">
        <v>604</v>
      </c>
    </row>
    <row r="413" spans="1:10" x14ac:dyDescent="0.35">
      <c r="A413">
        <v>421</v>
      </c>
      <c r="B413" t="s">
        <v>61</v>
      </c>
      <c r="C413">
        <v>18</v>
      </c>
      <c r="D413">
        <v>11</v>
      </c>
      <c r="E413">
        <v>3</v>
      </c>
      <c r="F413" t="s">
        <v>581</v>
      </c>
      <c r="G413" t="s">
        <v>581</v>
      </c>
      <c r="H413" t="s">
        <v>42</v>
      </c>
      <c r="I413" t="s">
        <v>595</v>
      </c>
      <c r="J413" t="s">
        <v>604</v>
      </c>
    </row>
    <row r="414" spans="1:10" x14ac:dyDescent="0.35">
      <c r="A414">
        <v>422</v>
      </c>
      <c r="B414" t="s">
        <v>61</v>
      </c>
      <c r="C414">
        <v>19</v>
      </c>
      <c r="D414">
        <v>6</v>
      </c>
      <c r="E414">
        <v>2</v>
      </c>
      <c r="F414" t="s">
        <v>581</v>
      </c>
      <c r="G414" t="s">
        <v>581</v>
      </c>
      <c r="H414" t="s">
        <v>42</v>
      </c>
      <c r="I414" t="s">
        <v>595</v>
      </c>
      <c r="J414" t="s">
        <v>604</v>
      </c>
    </row>
    <row r="415" spans="1:10" x14ac:dyDescent="0.35">
      <c r="A415">
        <v>423</v>
      </c>
      <c r="B415" t="s">
        <v>61</v>
      </c>
      <c r="C415">
        <v>20</v>
      </c>
      <c r="D415">
        <v>12</v>
      </c>
      <c r="E415">
        <v>2</v>
      </c>
      <c r="F415" t="s">
        <v>581</v>
      </c>
      <c r="G415" t="s">
        <v>581</v>
      </c>
      <c r="H415" t="s">
        <v>42</v>
      </c>
      <c r="I415" t="s">
        <v>595</v>
      </c>
      <c r="J415" t="s">
        <v>604</v>
      </c>
    </row>
    <row r="416" spans="1:10" x14ac:dyDescent="0.35">
      <c r="A416">
        <v>424</v>
      </c>
      <c r="B416" t="s">
        <v>61</v>
      </c>
      <c r="C416">
        <v>21</v>
      </c>
      <c r="D416">
        <v>3</v>
      </c>
      <c r="E416">
        <v>3</v>
      </c>
      <c r="F416" t="s">
        <v>581</v>
      </c>
      <c r="G416" t="s">
        <v>581</v>
      </c>
      <c r="H416" t="s">
        <v>42</v>
      </c>
      <c r="I416" t="s">
        <v>595</v>
      </c>
      <c r="J416" t="s">
        <v>604</v>
      </c>
    </row>
    <row r="417" spans="1:10" x14ac:dyDescent="0.35">
      <c r="A417">
        <v>425</v>
      </c>
      <c r="B417" t="s">
        <v>61</v>
      </c>
      <c r="C417">
        <v>22</v>
      </c>
      <c r="D417">
        <v>4</v>
      </c>
      <c r="E417">
        <v>5</v>
      </c>
      <c r="F417" t="s">
        <v>581</v>
      </c>
      <c r="G417" t="s">
        <v>581</v>
      </c>
      <c r="H417" t="s">
        <v>42</v>
      </c>
      <c r="I417" t="s">
        <v>595</v>
      </c>
      <c r="J417" t="s">
        <v>604</v>
      </c>
    </row>
    <row r="418" spans="1:10" x14ac:dyDescent="0.35">
      <c r="A418">
        <v>426</v>
      </c>
      <c r="B418" t="s">
        <v>61</v>
      </c>
      <c r="C418">
        <v>23</v>
      </c>
      <c r="D418">
        <v>3</v>
      </c>
      <c r="E418">
        <v>4</v>
      </c>
      <c r="F418" t="s">
        <v>581</v>
      </c>
      <c r="G418" t="s">
        <v>581</v>
      </c>
      <c r="H418" t="s">
        <v>42</v>
      </c>
      <c r="I418" t="s">
        <v>595</v>
      </c>
      <c r="J418" t="s">
        <v>604</v>
      </c>
    </row>
    <row r="419" spans="1:10" x14ac:dyDescent="0.35">
      <c r="A419">
        <v>427</v>
      </c>
      <c r="B419" t="s">
        <v>61</v>
      </c>
      <c r="C419">
        <v>24</v>
      </c>
      <c r="D419">
        <v>3</v>
      </c>
      <c r="E419">
        <v>3</v>
      </c>
      <c r="F419" t="s">
        <v>581</v>
      </c>
      <c r="G419" t="s">
        <v>581</v>
      </c>
      <c r="H419" t="s">
        <v>42</v>
      </c>
      <c r="I419" t="s">
        <v>595</v>
      </c>
      <c r="J419" t="s">
        <v>604</v>
      </c>
    </row>
    <row r="420" spans="1:10" x14ac:dyDescent="0.35">
      <c r="A420">
        <v>428</v>
      </c>
      <c r="B420" t="s">
        <v>61</v>
      </c>
      <c r="C420">
        <v>25</v>
      </c>
      <c r="D420">
        <v>4</v>
      </c>
      <c r="E420">
        <v>2</v>
      </c>
      <c r="F420" t="s">
        <v>581</v>
      </c>
      <c r="G420" t="s">
        <v>581</v>
      </c>
      <c r="H420" t="s">
        <v>42</v>
      </c>
      <c r="I420" t="s">
        <v>595</v>
      </c>
      <c r="J420" t="s">
        <v>604</v>
      </c>
    </row>
    <row r="421" spans="1:10" x14ac:dyDescent="0.35">
      <c r="A421">
        <v>429</v>
      </c>
      <c r="B421" t="s">
        <v>61</v>
      </c>
      <c r="C421">
        <v>26</v>
      </c>
      <c r="D421">
        <v>9</v>
      </c>
      <c r="E421">
        <v>5</v>
      </c>
      <c r="F421" t="s">
        <v>581</v>
      </c>
      <c r="G421" t="s">
        <v>581</v>
      </c>
      <c r="H421" t="s">
        <v>42</v>
      </c>
      <c r="I421" t="s">
        <v>595</v>
      </c>
      <c r="J421" t="s">
        <v>604</v>
      </c>
    </row>
    <row r="422" spans="1:10" x14ac:dyDescent="0.35">
      <c r="A422">
        <v>430</v>
      </c>
      <c r="B422" t="s">
        <v>61</v>
      </c>
      <c r="C422">
        <v>27</v>
      </c>
      <c r="D422">
        <v>5</v>
      </c>
      <c r="E422">
        <v>4</v>
      </c>
      <c r="F422" t="s">
        <v>581</v>
      </c>
      <c r="G422" t="s">
        <v>581</v>
      </c>
      <c r="H422" t="s">
        <v>42</v>
      </c>
      <c r="I422" t="s">
        <v>595</v>
      </c>
      <c r="J422" t="s">
        <v>604</v>
      </c>
    </row>
    <row r="423" spans="1:10" x14ac:dyDescent="0.35">
      <c r="A423">
        <v>431</v>
      </c>
      <c r="B423" t="s">
        <v>61</v>
      </c>
      <c r="C423">
        <v>28</v>
      </c>
      <c r="D423">
        <v>33</v>
      </c>
      <c r="E423">
        <v>3</v>
      </c>
      <c r="F423" t="s">
        <v>581</v>
      </c>
      <c r="G423" t="s">
        <v>581</v>
      </c>
      <c r="H423" t="s">
        <v>42</v>
      </c>
      <c r="I423" t="s">
        <v>595</v>
      </c>
      <c r="J423" t="s">
        <v>604</v>
      </c>
    </row>
    <row r="424" spans="1:10" x14ac:dyDescent="0.35">
      <c r="A424">
        <v>432</v>
      </c>
      <c r="B424" t="s">
        <v>61</v>
      </c>
      <c r="C424">
        <v>29</v>
      </c>
      <c r="D424">
        <v>36</v>
      </c>
      <c r="E424">
        <v>14</v>
      </c>
      <c r="F424" t="s">
        <v>581</v>
      </c>
      <c r="G424" t="s">
        <v>581</v>
      </c>
      <c r="H424" t="s">
        <v>42</v>
      </c>
      <c r="I424" t="s">
        <v>595</v>
      </c>
      <c r="J424" t="s">
        <v>604</v>
      </c>
    </row>
    <row r="425" spans="1:10" x14ac:dyDescent="0.35">
      <c r="A425">
        <v>433</v>
      </c>
      <c r="B425" t="s">
        <v>61</v>
      </c>
      <c r="C425">
        <v>30</v>
      </c>
      <c r="D425">
        <v>25</v>
      </c>
      <c r="E425">
        <v>6</v>
      </c>
      <c r="F425" t="s">
        <v>581</v>
      </c>
      <c r="G425" t="s">
        <v>581</v>
      </c>
      <c r="H425" t="s">
        <v>42</v>
      </c>
      <c r="I425" t="s">
        <v>595</v>
      </c>
      <c r="J425" t="s">
        <v>604</v>
      </c>
    </row>
    <row r="426" spans="1:10" x14ac:dyDescent="0.35">
      <c r="A426">
        <v>434</v>
      </c>
      <c r="B426" t="s">
        <v>61</v>
      </c>
      <c r="C426">
        <v>31</v>
      </c>
      <c r="D426">
        <v>15</v>
      </c>
      <c r="E426">
        <v>4</v>
      </c>
      <c r="F426" t="s">
        <v>581</v>
      </c>
      <c r="G426" t="s">
        <v>581</v>
      </c>
      <c r="H426" t="s">
        <v>42</v>
      </c>
      <c r="I426" t="s">
        <v>595</v>
      </c>
      <c r="J426" t="s">
        <v>604</v>
      </c>
    </row>
    <row r="427" spans="1:10" x14ac:dyDescent="0.35">
      <c r="A427">
        <v>435</v>
      </c>
      <c r="B427" t="s">
        <v>61</v>
      </c>
      <c r="C427">
        <v>32</v>
      </c>
      <c r="D427">
        <v>7</v>
      </c>
      <c r="E427">
        <v>0</v>
      </c>
      <c r="F427" t="s">
        <v>581</v>
      </c>
      <c r="G427" t="s">
        <v>581</v>
      </c>
      <c r="H427" t="s">
        <v>42</v>
      </c>
      <c r="I427" t="s">
        <v>595</v>
      </c>
      <c r="J427" t="s">
        <v>604</v>
      </c>
    </row>
    <row r="428" spans="1:10" x14ac:dyDescent="0.35">
      <c r="A428">
        <v>436</v>
      </c>
      <c r="B428" t="s">
        <v>61</v>
      </c>
      <c r="C428">
        <v>33</v>
      </c>
      <c r="D428">
        <v>6</v>
      </c>
      <c r="E428">
        <v>3</v>
      </c>
      <c r="F428" t="s">
        <v>581</v>
      </c>
      <c r="G428" t="s">
        <v>581</v>
      </c>
      <c r="H428" t="s">
        <v>42</v>
      </c>
      <c r="I428" t="s">
        <v>595</v>
      </c>
      <c r="J428" t="s">
        <v>604</v>
      </c>
    </row>
    <row r="429" spans="1:10" x14ac:dyDescent="0.35">
      <c r="A429">
        <v>437</v>
      </c>
      <c r="B429" t="s">
        <v>61</v>
      </c>
      <c r="C429">
        <v>35</v>
      </c>
      <c r="D429">
        <v>8</v>
      </c>
      <c r="E429">
        <v>4</v>
      </c>
      <c r="F429" t="s">
        <v>581</v>
      </c>
      <c r="G429" t="s">
        <v>581</v>
      </c>
      <c r="H429" t="s">
        <v>42</v>
      </c>
      <c r="I429" t="s">
        <v>595</v>
      </c>
      <c r="J429" t="s">
        <v>604</v>
      </c>
    </row>
    <row r="430" spans="1:10" x14ac:dyDescent="0.35">
      <c r="A430">
        <v>438</v>
      </c>
      <c r="B430" t="s">
        <v>61</v>
      </c>
      <c r="C430">
        <v>36</v>
      </c>
      <c r="D430">
        <v>6</v>
      </c>
      <c r="E430">
        <v>1</v>
      </c>
      <c r="F430" t="s">
        <v>581</v>
      </c>
      <c r="G430" t="s">
        <v>581</v>
      </c>
      <c r="H430" t="s">
        <v>42</v>
      </c>
      <c r="I430" t="s">
        <v>595</v>
      </c>
      <c r="J430" t="s">
        <v>604</v>
      </c>
    </row>
    <row r="431" spans="1:10" x14ac:dyDescent="0.35">
      <c r="A431">
        <v>439</v>
      </c>
      <c r="B431" t="s">
        <v>61</v>
      </c>
      <c r="C431">
        <v>37</v>
      </c>
      <c r="D431">
        <v>4</v>
      </c>
      <c r="E431">
        <v>2</v>
      </c>
      <c r="F431" t="s">
        <v>581</v>
      </c>
      <c r="G431" t="s">
        <v>581</v>
      </c>
      <c r="H431" t="s">
        <v>42</v>
      </c>
      <c r="I431" t="s">
        <v>595</v>
      </c>
      <c r="J431" t="s">
        <v>604</v>
      </c>
    </row>
    <row r="432" spans="1:10" x14ac:dyDescent="0.35">
      <c r="A432">
        <v>440</v>
      </c>
      <c r="B432" t="s">
        <v>61</v>
      </c>
      <c r="C432">
        <v>38</v>
      </c>
      <c r="D432">
        <v>6</v>
      </c>
      <c r="E432">
        <v>3</v>
      </c>
      <c r="F432" t="s">
        <v>581</v>
      </c>
      <c r="G432" t="s">
        <v>581</v>
      </c>
      <c r="H432" t="s">
        <v>42</v>
      </c>
      <c r="I432" t="s">
        <v>595</v>
      </c>
      <c r="J432" t="s">
        <v>604</v>
      </c>
    </row>
    <row r="433" spans="1:10" x14ac:dyDescent="0.35">
      <c r="A433">
        <v>441</v>
      </c>
      <c r="B433" t="s">
        <v>62</v>
      </c>
      <c r="C433">
        <v>15</v>
      </c>
      <c r="D433">
        <v>13</v>
      </c>
      <c r="E433">
        <v>1</v>
      </c>
      <c r="F433" t="s">
        <v>581</v>
      </c>
      <c r="G433" t="s">
        <v>581</v>
      </c>
      <c r="H433" t="s">
        <v>42</v>
      </c>
      <c r="I433" t="s">
        <v>595</v>
      </c>
      <c r="J433" t="s">
        <v>604</v>
      </c>
    </row>
    <row r="434" spans="1:10" x14ac:dyDescent="0.35">
      <c r="A434">
        <v>442</v>
      </c>
      <c r="B434" t="s">
        <v>62</v>
      </c>
      <c r="C434">
        <v>16</v>
      </c>
      <c r="D434">
        <v>8</v>
      </c>
      <c r="E434">
        <v>0</v>
      </c>
      <c r="F434" t="s">
        <v>581</v>
      </c>
      <c r="G434" t="s">
        <v>581</v>
      </c>
      <c r="H434" t="s">
        <v>42</v>
      </c>
      <c r="I434" t="s">
        <v>595</v>
      </c>
      <c r="J434" t="s">
        <v>604</v>
      </c>
    </row>
    <row r="435" spans="1:10" x14ac:dyDescent="0.35">
      <c r="A435">
        <v>443</v>
      </c>
      <c r="B435" t="s">
        <v>62</v>
      </c>
      <c r="C435">
        <v>17</v>
      </c>
      <c r="D435">
        <v>10</v>
      </c>
      <c r="E435">
        <v>1</v>
      </c>
      <c r="F435" t="s">
        <v>581</v>
      </c>
      <c r="G435" t="s">
        <v>581</v>
      </c>
      <c r="H435" t="s">
        <v>42</v>
      </c>
      <c r="I435" t="s">
        <v>595</v>
      </c>
      <c r="J435" t="s">
        <v>604</v>
      </c>
    </row>
    <row r="436" spans="1:10" x14ac:dyDescent="0.35">
      <c r="A436">
        <v>444</v>
      </c>
      <c r="B436" t="s">
        <v>62</v>
      </c>
      <c r="C436">
        <v>18</v>
      </c>
      <c r="D436">
        <v>7</v>
      </c>
      <c r="E436">
        <v>1</v>
      </c>
      <c r="F436" t="s">
        <v>581</v>
      </c>
      <c r="G436" t="s">
        <v>581</v>
      </c>
      <c r="H436" t="s">
        <v>42</v>
      </c>
      <c r="I436" t="s">
        <v>595</v>
      </c>
      <c r="J436" t="s">
        <v>604</v>
      </c>
    </row>
    <row r="437" spans="1:10" x14ac:dyDescent="0.35">
      <c r="A437">
        <v>445</v>
      </c>
      <c r="B437" t="s">
        <v>62</v>
      </c>
      <c r="C437">
        <v>19</v>
      </c>
      <c r="D437">
        <v>3</v>
      </c>
      <c r="E437">
        <v>0</v>
      </c>
      <c r="F437" t="s">
        <v>581</v>
      </c>
      <c r="G437" t="s">
        <v>581</v>
      </c>
      <c r="H437" t="s">
        <v>42</v>
      </c>
      <c r="I437" t="s">
        <v>595</v>
      </c>
      <c r="J437" t="s">
        <v>604</v>
      </c>
    </row>
    <row r="438" spans="1:10" x14ac:dyDescent="0.35">
      <c r="A438">
        <v>446</v>
      </c>
      <c r="B438" t="s">
        <v>62</v>
      </c>
      <c r="C438">
        <v>21</v>
      </c>
      <c r="D438">
        <v>1</v>
      </c>
      <c r="E438">
        <v>5</v>
      </c>
      <c r="F438" t="s">
        <v>581</v>
      </c>
      <c r="G438" t="s">
        <v>581</v>
      </c>
      <c r="H438" t="s">
        <v>42</v>
      </c>
      <c r="I438" t="s">
        <v>595</v>
      </c>
      <c r="J438" t="s">
        <v>604</v>
      </c>
    </row>
    <row r="439" spans="1:10" x14ac:dyDescent="0.35">
      <c r="A439">
        <v>447</v>
      </c>
      <c r="B439" t="s">
        <v>62</v>
      </c>
      <c r="C439">
        <v>22</v>
      </c>
      <c r="D439">
        <v>3</v>
      </c>
      <c r="E439">
        <v>1</v>
      </c>
      <c r="F439" t="s">
        <v>581</v>
      </c>
      <c r="G439" t="s">
        <v>581</v>
      </c>
      <c r="H439" t="s">
        <v>42</v>
      </c>
      <c r="I439" t="s">
        <v>595</v>
      </c>
      <c r="J439" t="s">
        <v>604</v>
      </c>
    </row>
    <row r="440" spans="1:10" x14ac:dyDescent="0.35">
      <c r="A440">
        <v>448</v>
      </c>
      <c r="B440" t="s">
        <v>62</v>
      </c>
      <c r="C440">
        <v>23</v>
      </c>
      <c r="D440">
        <v>1</v>
      </c>
      <c r="E440">
        <v>0</v>
      </c>
      <c r="F440" t="s">
        <v>581</v>
      </c>
      <c r="G440" t="s">
        <v>581</v>
      </c>
      <c r="H440" t="s">
        <v>42</v>
      </c>
      <c r="I440" t="s">
        <v>595</v>
      </c>
      <c r="J440" t="s">
        <v>604</v>
      </c>
    </row>
    <row r="441" spans="1:10" x14ac:dyDescent="0.35">
      <c r="A441">
        <v>449</v>
      </c>
      <c r="B441" t="s">
        <v>62</v>
      </c>
      <c r="C441">
        <v>24</v>
      </c>
      <c r="D441">
        <v>2</v>
      </c>
      <c r="E441">
        <v>1</v>
      </c>
      <c r="F441" t="s">
        <v>581</v>
      </c>
      <c r="G441" t="s">
        <v>581</v>
      </c>
      <c r="H441" t="s">
        <v>42</v>
      </c>
      <c r="I441" t="s">
        <v>595</v>
      </c>
      <c r="J441" t="s">
        <v>604</v>
      </c>
    </row>
    <row r="442" spans="1:10" x14ac:dyDescent="0.35">
      <c r="A442">
        <v>450</v>
      </c>
      <c r="B442" t="s">
        <v>62</v>
      </c>
      <c r="C442">
        <v>25</v>
      </c>
      <c r="D442">
        <v>4</v>
      </c>
      <c r="E442">
        <v>3</v>
      </c>
      <c r="F442" t="s">
        <v>581</v>
      </c>
      <c r="G442" t="s">
        <v>581</v>
      </c>
      <c r="H442" t="s">
        <v>42</v>
      </c>
      <c r="I442" t="s">
        <v>595</v>
      </c>
      <c r="J442" t="s">
        <v>604</v>
      </c>
    </row>
    <row r="443" spans="1:10" x14ac:dyDescent="0.35">
      <c r="A443">
        <v>451</v>
      </c>
      <c r="B443" t="s">
        <v>62</v>
      </c>
      <c r="C443">
        <v>26</v>
      </c>
      <c r="D443">
        <v>8</v>
      </c>
      <c r="E443">
        <v>6</v>
      </c>
      <c r="F443" t="s">
        <v>581</v>
      </c>
      <c r="G443" t="s">
        <v>581</v>
      </c>
      <c r="H443" t="s">
        <v>42</v>
      </c>
      <c r="I443" t="s">
        <v>595</v>
      </c>
      <c r="J443" t="s">
        <v>604</v>
      </c>
    </row>
    <row r="444" spans="1:10" x14ac:dyDescent="0.35">
      <c r="A444">
        <v>452</v>
      </c>
      <c r="B444" t="s">
        <v>62</v>
      </c>
      <c r="C444">
        <v>27</v>
      </c>
      <c r="D444">
        <v>1</v>
      </c>
      <c r="E444">
        <v>2</v>
      </c>
      <c r="F444" t="s">
        <v>581</v>
      </c>
      <c r="G444" t="s">
        <v>581</v>
      </c>
      <c r="H444" t="s">
        <v>42</v>
      </c>
      <c r="I444" t="s">
        <v>595</v>
      </c>
      <c r="J444" t="s">
        <v>604</v>
      </c>
    </row>
    <row r="445" spans="1:10" x14ac:dyDescent="0.35">
      <c r="A445">
        <v>453</v>
      </c>
      <c r="B445" t="s">
        <v>62</v>
      </c>
      <c r="C445">
        <v>28</v>
      </c>
      <c r="D445">
        <v>8</v>
      </c>
      <c r="E445">
        <v>2</v>
      </c>
      <c r="F445" t="s">
        <v>581</v>
      </c>
      <c r="G445" t="s">
        <v>581</v>
      </c>
      <c r="H445" t="s">
        <v>42</v>
      </c>
      <c r="I445" t="s">
        <v>595</v>
      </c>
      <c r="J445" t="s">
        <v>604</v>
      </c>
    </row>
    <row r="446" spans="1:10" x14ac:dyDescent="0.35">
      <c r="A446">
        <v>454</v>
      </c>
      <c r="B446" t="s">
        <v>62</v>
      </c>
      <c r="C446">
        <v>29</v>
      </c>
      <c r="D446">
        <v>9</v>
      </c>
      <c r="E446">
        <v>4</v>
      </c>
      <c r="F446" t="s">
        <v>581</v>
      </c>
      <c r="G446" t="s">
        <v>581</v>
      </c>
      <c r="H446" t="s">
        <v>42</v>
      </c>
      <c r="I446" t="s">
        <v>595</v>
      </c>
      <c r="J446" t="s">
        <v>604</v>
      </c>
    </row>
    <row r="447" spans="1:10" x14ac:dyDescent="0.35">
      <c r="A447">
        <v>455</v>
      </c>
      <c r="B447" t="s">
        <v>62</v>
      </c>
      <c r="C447">
        <v>30</v>
      </c>
      <c r="D447">
        <v>4</v>
      </c>
      <c r="E447">
        <v>6</v>
      </c>
      <c r="F447" t="s">
        <v>581</v>
      </c>
      <c r="G447" t="s">
        <v>581</v>
      </c>
      <c r="H447" t="s">
        <v>42</v>
      </c>
      <c r="I447" t="s">
        <v>595</v>
      </c>
      <c r="J447" t="s">
        <v>604</v>
      </c>
    </row>
    <row r="448" spans="1:10" x14ac:dyDescent="0.35">
      <c r="A448">
        <v>456</v>
      </c>
      <c r="B448" t="s">
        <v>62</v>
      </c>
      <c r="C448">
        <v>31</v>
      </c>
      <c r="D448">
        <v>4</v>
      </c>
      <c r="E448">
        <v>2</v>
      </c>
      <c r="F448" t="s">
        <v>581</v>
      </c>
      <c r="G448" t="s">
        <v>581</v>
      </c>
      <c r="H448" t="s">
        <v>42</v>
      </c>
      <c r="I448" t="s">
        <v>595</v>
      </c>
      <c r="J448" t="s">
        <v>604</v>
      </c>
    </row>
    <row r="449" spans="1:10" x14ac:dyDescent="0.35">
      <c r="A449">
        <v>457</v>
      </c>
      <c r="B449" t="s">
        <v>62</v>
      </c>
      <c r="C449">
        <v>32</v>
      </c>
      <c r="D449">
        <v>7</v>
      </c>
      <c r="E449">
        <v>0</v>
      </c>
      <c r="F449" t="s">
        <v>581</v>
      </c>
      <c r="G449" t="s">
        <v>581</v>
      </c>
      <c r="H449" t="s">
        <v>42</v>
      </c>
      <c r="I449" t="s">
        <v>595</v>
      </c>
      <c r="J449" t="s">
        <v>604</v>
      </c>
    </row>
    <row r="450" spans="1:10" x14ac:dyDescent="0.35">
      <c r="A450">
        <v>458</v>
      </c>
      <c r="B450" t="s">
        <v>62</v>
      </c>
      <c r="C450">
        <v>33</v>
      </c>
      <c r="D450">
        <v>6</v>
      </c>
      <c r="E450">
        <v>0</v>
      </c>
      <c r="F450" t="s">
        <v>581</v>
      </c>
      <c r="G450" t="s">
        <v>581</v>
      </c>
      <c r="H450" t="s">
        <v>42</v>
      </c>
      <c r="I450" t="s">
        <v>595</v>
      </c>
      <c r="J450" t="s">
        <v>604</v>
      </c>
    </row>
    <row r="451" spans="1:10" x14ac:dyDescent="0.35">
      <c r="A451">
        <v>459</v>
      </c>
      <c r="B451" t="s">
        <v>62</v>
      </c>
      <c r="C451">
        <v>34</v>
      </c>
      <c r="D451">
        <v>1</v>
      </c>
      <c r="E451">
        <v>1</v>
      </c>
      <c r="F451" t="s">
        <v>581</v>
      </c>
      <c r="G451" t="s">
        <v>581</v>
      </c>
      <c r="H451" t="s">
        <v>42</v>
      </c>
      <c r="I451" t="s">
        <v>595</v>
      </c>
      <c r="J451" t="s">
        <v>604</v>
      </c>
    </row>
    <row r="452" spans="1:10" x14ac:dyDescent="0.35">
      <c r="A452">
        <v>460</v>
      </c>
      <c r="B452" t="s">
        <v>62</v>
      </c>
      <c r="C452">
        <v>35</v>
      </c>
      <c r="D452">
        <v>6</v>
      </c>
      <c r="E452">
        <v>0</v>
      </c>
      <c r="F452" t="s">
        <v>581</v>
      </c>
      <c r="G452" t="s">
        <v>581</v>
      </c>
      <c r="H452" t="s">
        <v>42</v>
      </c>
      <c r="I452" t="s">
        <v>595</v>
      </c>
      <c r="J452" t="s">
        <v>604</v>
      </c>
    </row>
    <row r="453" spans="1:10" x14ac:dyDescent="0.35">
      <c r="A453">
        <v>461</v>
      </c>
      <c r="B453" t="s">
        <v>62</v>
      </c>
      <c r="C453">
        <v>36</v>
      </c>
      <c r="D453">
        <v>11</v>
      </c>
      <c r="E453">
        <v>2</v>
      </c>
      <c r="F453" t="s">
        <v>581</v>
      </c>
      <c r="G453" t="s">
        <v>581</v>
      </c>
      <c r="H453" t="s">
        <v>42</v>
      </c>
      <c r="I453" t="s">
        <v>595</v>
      </c>
      <c r="J453" t="s">
        <v>604</v>
      </c>
    </row>
    <row r="454" spans="1:10" x14ac:dyDescent="0.35">
      <c r="A454">
        <v>462</v>
      </c>
      <c r="B454" t="s">
        <v>62</v>
      </c>
      <c r="C454">
        <v>37</v>
      </c>
      <c r="D454">
        <v>9</v>
      </c>
      <c r="E454">
        <v>0</v>
      </c>
      <c r="F454" t="s">
        <v>581</v>
      </c>
      <c r="G454" t="s">
        <v>581</v>
      </c>
      <c r="H454" t="s">
        <v>42</v>
      </c>
      <c r="I454" t="s">
        <v>595</v>
      </c>
      <c r="J454" t="s">
        <v>604</v>
      </c>
    </row>
    <row r="455" spans="1:10" x14ac:dyDescent="0.35">
      <c r="A455">
        <v>463</v>
      </c>
      <c r="B455" t="s">
        <v>62</v>
      </c>
      <c r="C455">
        <v>38</v>
      </c>
      <c r="D455">
        <v>7</v>
      </c>
      <c r="E455">
        <v>0</v>
      </c>
      <c r="F455" t="s">
        <v>581</v>
      </c>
      <c r="G455" t="s">
        <v>581</v>
      </c>
      <c r="H455" t="s">
        <v>42</v>
      </c>
      <c r="I455" t="s">
        <v>595</v>
      </c>
      <c r="J455" t="s">
        <v>604</v>
      </c>
    </row>
    <row r="456" spans="1:10" x14ac:dyDescent="0.35">
      <c r="A456">
        <v>464</v>
      </c>
      <c r="B456" t="s">
        <v>63</v>
      </c>
      <c r="C456">
        <v>15</v>
      </c>
      <c r="D456">
        <v>20</v>
      </c>
      <c r="E456">
        <v>1</v>
      </c>
      <c r="F456" t="s">
        <v>582</v>
      </c>
      <c r="G456" t="s">
        <v>581</v>
      </c>
      <c r="H456" t="s">
        <v>42</v>
      </c>
      <c r="I456" t="s">
        <v>595</v>
      </c>
      <c r="J456" t="s">
        <v>604</v>
      </c>
    </row>
    <row r="457" spans="1:10" x14ac:dyDescent="0.35">
      <c r="A457">
        <v>465</v>
      </c>
      <c r="B457" t="s">
        <v>63</v>
      </c>
      <c r="C457">
        <v>16</v>
      </c>
      <c r="D457">
        <v>31</v>
      </c>
      <c r="E457">
        <v>8</v>
      </c>
      <c r="F457" t="s">
        <v>582</v>
      </c>
      <c r="G457" t="s">
        <v>581</v>
      </c>
      <c r="H457" t="s">
        <v>42</v>
      </c>
      <c r="I457" t="s">
        <v>595</v>
      </c>
      <c r="J457" t="s">
        <v>604</v>
      </c>
    </row>
    <row r="458" spans="1:10" x14ac:dyDescent="0.35">
      <c r="A458">
        <v>466</v>
      </c>
      <c r="B458" t="s">
        <v>63</v>
      </c>
      <c r="C458">
        <v>17</v>
      </c>
      <c r="D458">
        <v>17</v>
      </c>
      <c r="E458">
        <v>1</v>
      </c>
      <c r="F458" t="s">
        <v>582</v>
      </c>
      <c r="G458" t="s">
        <v>581</v>
      </c>
      <c r="H458" t="s">
        <v>42</v>
      </c>
      <c r="I458" t="s">
        <v>595</v>
      </c>
      <c r="J458" t="s">
        <v>604</v>
      </c>
    </row>
    <row r="459" spans="1:10" x14ac:dyDescent="0.35">
      <c r="A459">
        <v>467</v>
      </c>
      <c r="B459" t="s">
        <v>63</v>
      </c>
      <c r="C459">
        <v>18</v>
      </c>
      <c r="D459">
        <v>44</v>
      </c>
      <c r="E459">
        <v>11</v>
      </c>
      <c r="F459" t="s">
        <v>582</v>
      </c>
      <c r="G459" t="s">
        <v>581</v>
      </c>
      <c r="H459" t="s">
        <v>42</v>
      </c>
      <c r="I459" t="s">
        <v>595</v>
      </c>
      <c r="J459" t="s">
        <v>604</v>
      </c>
    </row>
    <row r="460" spans="1:10" x14ac:dyDescent="0.35">
      <c r="A460">
        <v>468</v>
      </c>
      <c r="B460" t="s">
        <v>63</v>
      </c>
      <c r="C460">
        <v>19</v>
      </c>
      <c r="D460">
        <v>13</v>
      </c>
      <c r="E460">
        <v>4</v>
      </c>
      <c r="F460" t="s">
        <v>582</v>
      </c>
      <c r="G460" t="s">
        <v>581</v>
      </c>
      <c r="H460" t="s">
        <v>42</v>
      </c>
      <c r="I460" t="s">
        <v>595</v>
      </c>
      <c r="J460" t="s">
        <v>604</v>
      </c>
    </row>
    <row r="461" spans="1:10" x14ac:dyDescent="0.35">
      <c r="A461">
        <v>469</v>
      </c>
      <c r="B461" t="s">
        <v>63</v>
      </c>
      <c r="C461">
        <v>20</v>
      </c>
      <c r="D461">
        <v>8</v>
      </c>
      <c r="E461">
        <v>1</v>
      </c>
      <c r="F461" t="s">
        <v>582</v>
      </c>
      <c r="G461" t="s">
        <v>581</v>
      </c>
      <c r="H461" t="s">
        <v>42</v>
      </c>
      <c r="I461" t="s">
        <v>595</v>
      </c>
      <c r="J461" t="s">
        <v>604</v>
      </c>
    </row>
    <row r="462" spans="1:10" x14ac:dyDescent="0.35">
      <c r="A462">
        <v>470</v>
      </c>
      <c r="B462" t="s">
        <v>63</v>
      </c>
      <c r="C462">
        <v>21</v>
      </c>
      <c r="D462">
        <v>8</v>
      </c>
      <c r="E462">
        <v>3</v>
      </c>
      <c r="F462" t="s">
        <v>582</v>
      </c>
      <c r="G462" t="s">
        <v>581</v>
      </c>
      <c r="H462" t="s">
        <v>42</v>
      </c>
      <c r="I462" t="s">
        <v>595</v>
      </c>
      <c r="J462" t="s">
        <v>604</v>
      </c>
    </row>
    <row r="463" spans="1:10" x14ac:dyDescent="0.35">
      <c r="A463">
        <v>471</v>
      </c>
      <c r="B463" t="s">
        <v>63</v>
      </c>
      <c r="C463">
        <v>22</v>
      </c>
      <c r="D463">
        <v>7</v>
      </c>
      <c r="E463">
        <v>2</v>
      </c>
      <c r="F463" t="s">
        <v>582</v>
      </c>
      <c r="G463" t="s">
        <v>581</v>
      </c>
      <c r="H463" t="s">
        <v>42</v>
      </c>
      <c r="I463" t="s">
        <v>595</v>
      </c>
      <c r="J463" t="s">
        <v>604</v>
      </c>
    </row>
    <row r="464" spans="1:10" x14ac:dyDescent="0.35">
      <c r="A464">
        <v>472</v>
      </c>
      <c r="B464" t="s">
        <v>63</v>
      </c>
      <c r="C464">
        <v>23</v>
      </c>
      <c r="D464">
        <v>5</v>
      </c>
      <c r="E464">
        <v>0</v>
      </c>
      <c r="F464" t="s">
        <v>582</v>
      </c>
      <c r="G464" t="s">
        <v>581</v>
      </c>
      <c r="H464" t="s">
        <v>42</v>
      </c>
      <c r="I464" t="s">
        <v>595</v>
      </c>
      <c r="J464" t="s">
        <v>604</v>
      </c>
    </row>
    <row r="465" spans="1:10" x14ac:dyDescent="0.35">
      <c r="A465">
        <v>473</v>
      </c>
      <c r="B465" t="s">
        <v>63</v>
      </c>
      <c r="C465">
        <v>24</v>
      </c>
      <c r="D465">
        <v>13</v>
      </c>
      <c r="E465">
        <v>1</v>
      </c>
      <c r="F465" t="s">
        <v>582</v>
      </c>
      <c r="G465" t="s">
        <v>581</v>
      </c>
      <c r="H465" t="s">
        <v>42</v>
      </c>
      <c r="I465" t="s">
        <v>595</v>
      </c>
      <c r="J465" t="s">
        <v>604</v>
      </c>
    </row>
    <row r="466" spans="1:10" x14ac:dyDescent="0.35">
      <c r="A466">
        <v>474</v>
      </c>
      <c r="B466" t="s">
        <v>63</v>
      </c>
      <c r="C466">
        <v>25</v>
      </c>
      <c r="D466">
        <v>7</v>
      </c>
      <c r="E466">
        <v>3</v>
      </c>
      <c r="F466" t="s">
        <v>582</v>
      </c>
      <c r="G466" t="s">
        <v>581</v>
      </c>
      <c r="H466" t="s">
        <v>42</v>
      </c>
      <c r="I466" t="s">
        <v>595</v>
      </c>
      <c r="J466" t="s">
        <v>604</v>
      </c>
    </row>
    <row r="467" spans="1:10" x14ac:dyDescent="0.35">
      <c r="A467">
        <v>475</v>
      </c>
      <c r="B467" t="s">
        <v>63</v>
      </c>
      <c r="C467">
        <v>26</v>
      </c>
      <c r="D467">
        <v>6</v>
      </c>
      <c r="E467">
        <v>4</v>
      </c>
      <c r="F467" t="s">
        <v>582</v>
      </c>
      <c r="G467" t="s">
        <v>581</v>
      </c>
      <c r="H467" t="s">
        <v>42</v>
      </c>
      <c r="I467" t="s">
        <v>595</v>
      </c>
      <c r="J467" t="s">
        <v>604</v>
      </c>
    </row>
    <row r="468" spans="1:10" x14ac:dyDescent="0.35">
      <c r="A468">
        <v>476</v>
      </c>
      <c r="B468" t="s">
        <v>63</v>
      </c>
      <c r="C468">
        <v>27</v>
      </c>
      <c r="D468">
        <v>15</v>
      </c>
      <c r="E468">
        <v>3</v>
      </c>
      <c r="F468" t="s">
        <v>582</v>
      </c>
      <c r="G468" t="s">
        <v>581</v>
      </c>
      <c r="H468" t="s">
        <v>42</v>
      </c>
      <c r="I468" t="s">
        <v>595</v>
      </c>
      <c r="J468" t="s">
        <v>604</v>
      </c>
    </row>
    <row r="469" spans="1:10" x14ac:dyDescent="0.35">
      <c r="A469">
        <v>477</v>
      </c>
      <c r="B469" t="s">
        <v>63</v>
      </c>
      <c r="C469">
        <v>28</v>
      </c>
      <c r="D469">
        <v>20</v>
      </c>
      <c r="E469">
        <v>8</v>
      </c>
      <c r="F469" t="s">
        <v>582</v>
      </c>
      <c r="G469" t="s">
        <v>581</v>
      </c>
      <c r="H469" t="s">
        <v>42</v>
      </c>
      <c r="I469" t="s">
        <v>595</v>
      </c>
      <c r="J469" t="s">
        <v>604</v>
      </c>
    </row>
    <row r="470" spans="1:10" x14ac:dyDescent="0.35">
      <c r="A470">
        <v>478</v>
      </c>
      <c r="B470" t="s">
        <v>63</v>
      </c>
      <c r="C470">
        <v>29</v>
      </c>
      <c r="D470">
        <v>21</v>
      </c>
      <c r="E470">
        <v>6</v>
      </c>
      <c r="F470" t="s">
        <v>582</v>
      </c>
      <c r="G470" t="s">
        <v>581</v>
      </c>
      <c r="H470" t="s">
        <v>42</v>
      </c>
      <c r="I470" t="s">
        <v>595</v>
      </c>
      <c r="J470" t="s">
        <v>604</v>
      </c>
    </row>
    <row r="471" spans="1:10" x14ac:dyDescent="0.35">
      <c r="A471">
        <v>479</v>
      </c>
      <c r="B471" t="s">
        <v>63</v>
      </c>
      <c r="C471">
        <v>30</v>
      </c>
      <c r="D471">
        <v>22</v>
      </c>
      <c r="E471">
        <v>8</v>
      </c>
      <c r="F471" t="s">
        <v>582</v>
      </c>
      <c r="G471" t="s">
        <v>581</v>
      </c>
      <c r="H471" t="s">
        <v>42</v>
      </c>
      <c r="I471" t="s">
        <v>595</v>
      </c>
      <c r="J471" t="s">
        <v>604</v>
      </c>
    </row>
    <row r="472" spans="1:10" x14ac:dyDescent="0.35">
      <c r="A472">
        <v>480</v>
      </c>
      <c r="B472" t="s">
        <v>63</v>
      </c>
      <c r="C472">
        <v>31</v>
      </c>
      <c r="D472">
        <v>12</v>
      </c>
      <c r="E472">
        <v>4</v>
      </c>
      <c r="F472" t="s">
        <v>582</v>
      </c>
      <c r="G472" t="s">
        <v>581</v>
      </c>
      <c r="H472" t="s">
        <v>42</v>
      </c>
      <c r="I472" t="s">
        <v>595</v>
      </c>
      <c r="J472" t="s">
        <v>604</v>
      </c>
    </row>
    <row r="473" spans="1:10" x14ac:dyDescent="0.35">
      <c r="A473">
        <v>481</v>
      </c>
      <c r="B473" t="s">
        <v>63</v>
      </c>
      <c r="C473">
        <v>32</v>
      </c>
      <c r="D473">
        <v>10</v>
      </c>
      <c r="E473">
        <v>5</v>
      </c>
      <c r="F473" t="s">
        <v>582</v>
      </c>
      <c r="G473" t="s">
        <v>581</v>
      </c>
      <c r="H473" t="s">
        <v>42</v>
      </c>
      <c r="I473" t="s">
        <v>595</v>
      </c>
      <c r="J473" t="s">
        <v>604</v>
      </c>
    </row>
    <row r="474" spans="1:10" x14ac:dyDescent="0.35">
      <c r="A474">
        <v>482</v>
      </c>
      <c r="B474" t="s">
        <v>63</v>
      </c>
      <c r="C474">
        <v>33</v>
      </c>
      <c r="D474">
        <v>20</v>
      </c>
      <c r="E474">
        <v>3</v>
      </c>
      <c r="F474" t="s">
        <v>582</v>
      </c>
      <c r="G474" t="s">
        <v>581</v>
      </c>
      <c r="H474" t="s">
        <v>42</v>
      </c>
      <c r="I474" t="s">
        <v>595</v>
      </c>
      <c r="J474" t="s">
        <v>604</v>
      </c>
    </row>
    <row r="475" spans="1:10" x14ac:dyDescent="0.35">
      <c r="A475">
        <v>483</v>
      </c>
      <c r="B475" t="s">
        <v>63</v>
      </c>
      <c r="C475">
        <v>34</v>
      </c>
      <c r="D475">
        <v>15</v>
      </c>
      <c r="E475">
        <v>4</v>
      </c>
      <c r="F475" t="s">
        <v>582</v>
      </c>
      <c r="G475" t="s">
        <v>581</v>
      </c>
      <c r="H475" t="s">
        <v>42</v>
      </c>
      <c r="I475" t="s">
        <v>595</v>
      </c>
      <c r="J475" t="s">
        <v>604</v>
      </c>
    </row>
    <row r="476" spans="1:10" x14ac:dyDescent="0.35">
      <c r="A476">
        <v>484</v>
      </c>
      <c r="B476" t="s">
        <v>63</v>
      </c>
      <c r="C476">
        <v>35</v>
      </c>
      <c r="D476">
        <v>6</v>
      </c>
      <c r="E476">
        <v>3</v>
      </c>
      <c r="F476" t="s">
        <v>582</v>
      </c>
      <c r="G476" t="s">
        <v>581</v>
      </c>
      <c r="H476" t="s">
        <v>42</v>
      </c>
      <c r="I476" t="s">
        <v>595</v>
      </c>
      <c r="J476" t="s">
        <v>604</v>
      </c>
    </row>
    <row r="477" spans="1:10" x14ac:dyDescent="0.35">
      <c r="A477">
        <v>485</v>
      </c>
      <c r="B477" t="s">
        <v>63</v>
      </c>
      <c r="C477">
        <v>36</v>
      </c>
      <c r="D477">
        <v>10</v>
      </c>
      <c r="E477">
        <v>2</v>
      </c>
      <c r="F477" t="s">
        <v>582</v>
      </c>
      <c r="G477" t="s">
        <v>581</v>
      </c>
      <c r="H477" t="s">
        <v>42</v>
      </c>
      <c r="I477" t="s">
        <v>595</v>
      </c>
      <c r="J477" t="s">
        <v>604</v>
      </c>
    </row>
    <row r="478" spans="1:10" x14ac:dyDescent="0.35">
      <c r="A478">
        <v>486</v>
      </c>
      <c r="B478" t="s">
        <v>63</v>
      </c>
      <c r="C478">
        <v>37</v>
      </c>
      <c r="D478">
        <v>12</v>
      </c>
      <c r="E478">
        <v>3</v>
      </c>
      <c r="F478" t="s">
        <v>582</v>
      </c>
      <c r="G478" t="s">
        <v>581</v>
      </c>
      <c r="H478" t="s">
        <v>42</v>
      </c>
      <c r="I478" t="s">
        <v>595</v>
      </c>
      <c r="J478" t="s">
        <v>604</v>
      </c>
    </row>
    <row r="479" spans="1:10" x14ac:dyDescent="0.35">
      <c r="A479">
        <v>487</v>
      </c>
      <c r="B479" t="s">
        <v>63</v>
      </c>
      <c r="C479">
        <v>38</v>
      </c>
      <c r="D479">
        <v>16</v>
      </c>
      <c r="E479">
        <v>3</v>
      </c>
      <c r="F479" t="s">
        <v>582</v>
      </c>
      <c r="G479" t="s">
        <v>581</v>
      </c>
      <c r="H479" t="s">
        <v>42</v>
      </c>
      <c r="I479" t="s">
        <v>595</v>
      </c>
      <c r="J479" t="s">
        <v>604</v>
      </c>
    </row>
    <row r="480" spans="1:10" x14ac:dyDescent="0.35">
      <c r="A480">
        <v>488</v>
      </c>
      <c r="B480" t="s">
        <v>64</v>
      </c>
      <c r="C480">
        <v>15</v>
      </c>
      <c r="D480">
        <v>1</v>
      </c>
      <c r="E480">
        <v>0</v>
      </c>
      <c r="F480" t="s">
        <v>581</v>
      </c>
      <c r="G480" t="s">
        <v>581</v>
      </c>
      <c r="H480" t="s">
        <v>42</v>
      </c>
      <c r="I480" t="s">
        <v>595</v>
      </c>
      <c r="J480" t="s">
        <v>604</v>
      </c>
    </row>
    <row r="481" spans="1:10" x14ac:dyDescent="0.35">
      <c r="A481">
        <v>489</v>
      </c>
      <c r="B481" t="s">
        <v>64</v>
      </c>
      <c r="C481">
        <v>17</v>
      </c>
      <c r="D481">
        <v>3</v>
      </c>
      <c r="E481">
        <v>1</v>
      </c>
      <c r="F481" t="s">
        <v>581</v>
      </c>
      <c r="G481" t="s">
        <v>581</v>
      </c>
      <c r="H481" t="s">
        <v>42</v>
      </c>
      <c r="I481" t="s">
        <v>595</v>
      </c>
      <c r="J481" t="s">
        <v>604</v>
      </c>
    </row>
    <row r="482" spans="1:10" x14ac:dyDescent="0.35">
      <c r="A482">
        <v>490</v>
      </c>
      <c r="B482" t="s">
        <v>64</v>
      </c>
      <c r="C482">
        <v>26</v>
      </c>
      <c r="D482">
        <v>1</v>
      </c>
      <c r="E482">
        <v>1</v>
      </c>
      <c r="F482" t="s">
        <v>581</v>
      </c>
      <c r="G482" t="s">
        <v>581</v>
      </c>
      <c r="H482" t="s">
        <v>42</v>
      </c>
      <c r="I482" t="s">
        <v>595</v>
      </c>
      <c r="J482" t="s">
        <v>604</v>
      </c>
    </row>
    <row r="483" spans="1:10" x14ac:dyDescent="0.35">
      <c r="A483">
        <v>491</v>
      </c>
      <c r="B483" t="s">
        <v>64</v>
      </c>
      <c r="C483">
        <v>27</v>
      </c>
      <c r="D483">
        <v>1</v>
      </c>
      <c r="E483">
        <v>0</v>
      </c>
      <c r="F483" t="s">
        <v>581</v>
      </c>
      <c r="G483" t="s">
        <v>581</v>
      </c>
      <c r="H483" t="s">
        <v>42</v>
      </c>
      <c r="I483" t="s">
        <v>595</v>
      </c>
      <c r="J483" t="s">
        <v>604</v>
      </c>
    </row>
    <row r="484" spans="1:10" x14ac:dyDescent="0.35">
      <c r="A484">
        <v>492</v>
      </c>
      <c r="B484" t="s">
        <v>64</v>
      </c>
      <c r="C484">
        <v>29</v>
      </c>
      <c r="D484">
        <v>1</v>
      </c>
      <c r="E484">
        <v>1</v>
      </c>
      <c r="F484" t="s">
        <v>581</v>
      </c>
      <c r="G484" t="s">
        <v>581</v>
      </c>
      <c r="H484" t="s">
        <v>42</v>
      </c>
      <c r="I484" t="s">
        <v>595</v>
      </c>
      <c r="J484" t="s">
        <v>604</v>
      </c>
    </row>
    <row r="485" spans="1:10" x14ac:dyDescent="0.35">
      <c r="A485">
        <v>493</v>
      </c>
      <c r="B485" t="s">
        <v>64</v>
      </c>
      <c r="C485">
        <v>38</v>
      </c>
      <c r="D485">
        <v>1</v>
      </c>
      <c r="E485">
        <v>0</v>
      </c>
      <c r="F485" t="s">
        <v>581</v>
      </c>
      <c r="G485" t="s">
        <v>581</v>
      </c>
      <c r="H485" t="s">
        <v>42</v>
      </c>
      <c r="I485" t="s">
        <v>595</v>
      </c>
      <c r="J485" t="s">
        <v>604</v>
      </c>
    </row>
    <row r="486" spans="1:10" x14ac:dyDescent="0.35">
      <c r="A486">
        <v>494</v>
      </c>
      <c r="B486" t="s">
        <v>65</v>
      </c>
      <c r="C486">
        <v>15</v>
      </c>
      <c r="D486">
        <v>19</v>
      </c>
      <c r="E486">
        <v>2</v>
      </c>
      <c r="F486" t="s">
        <v>581</v>
      </c>
      <c r="G486" t="s">
        <v>581</v>
      </c>
      <c r="H486" t="s">
        <v>42</v>
      </c>
      <c r="I486" t="s">
        <v>595</v>
      </c>
      <c r="J486" t="s">
        <v>604</v>
      </c>
    </row>
    <row r="487" spans="1:10" x14ac:dyDescent="0.35">
      <c r="A487">
        <v>495</v>
      </c>
      <c r="B487" t="s">
        <v>65</v>
      </c>
      <c r="C487">
        <v>16</v>
      </c>
      <c r="D487">
        <v>21</v>
      </c>
      <c r="E487">
        <v>4</v>
      </c>
      <c r="F487" t="s">
        <v>581</v>
      </c>
      <c r="G487" t="s">
        <v>581</v>
      </c>
      <c r="H487" t="s">
        <v>42</v>
      </c>
      <c r="I487" t="s">
        <v>595</v>
      </c>
      <c r="J487" t="s">
        <v>604</v>
      </c>
    </row>
    <row r="488" spans="1:10" x14ac:dyDescent="0.35">
      <c r="A488">
        <v>496</v>
      </c>
      <c r="B488" t="s">
        <v>65</v>
      </c>
      <c r="C488">
        <v>17</v>
      </c>
      <c r="D488">
        <v>9</v>
      </c>
      <c r="E488">
        <v>0</v>
      </c>
      <c r="F488" t="s">
        <v>581</v>
      </c>
      <c r="G488" t="s">
        <v>581</v>
      </c>
      <c r="H488" t="s">
        <v>42</v>
      </c>
      <c r="I488" t="s">
        <v>595</v>
      </c>
      <c r="J488" t="s">
        <v>604</v>
      </c>
    </row>
    <row r="489" spans="1:10" x14ac:dyDescent="0.35">
      <c r="A489">
        <v>497</v>
      </c>
      <c r="B489" t="s">
        <v>65</v>
      </c>
      <c r="C489">
        <v>18</v>
      </c>
      <c r="D489">
        <v>7</v>
      </c>
      <c r="E489">
        <v>1</v>
      </c>
      <c r="F489" t="s">
        <v>581</v>
      </c>
      <c r="G489" t="s">
        <v>581</v>
      </c>
      <c r="H489" t="s">
        <v>42</v>
      </c>
      <c r="I489" t="s">
        <v>595</v>
      </c>
      <c r="J489" t="s">
        <v>604</v>
      </c>
    </row>
    <row r="490" spans="1:10" x14ac:dyDescent="0.35">
      <c r="A490">
        <v>498</v>
      </c>
      <c r="B490" t="s">
        <v>65</v>
      </c>
      <c r="C490">
        <v>19</v>
      </c>
      <c r="D490">
        <v>15</v>
      </c>
      <c r="E490">
        <v>0</v>
      </c>
      <c r="F490" t="s">
        <v>581</v>
      </c>
      <c r="G490" t="s">
        <v>581</v>
      </c>
      <c r="H490" t="s">
        <v>42</v>
      </c>
      <c r="I490" t="s">
        <v>595</v>
      </c>
      <c r="J490" t="s">
        <v>604</v>
      </c>
    </row>
    <row r="491" spans="1:10" x14ac:dyDescent="0.35">
      <c r="A491">
        <v>499</v>
      </c>
      <c r="B491" t="s">
        <v>65</v>
      </c>
      <c r="C491">
        <v>20</v>
      </c>
      <c r="D491">
        <v>7</v>
      </c>
      <c r="E491">
        <v>3</v>
      </c>
      <c r="F491" t="s">
        <v>581</v>
      </c>
      <c r="G491" t="s">
        <v>581</v>
      </c>
      <c r="H491" t="s">
        <v>42</v>
      </c>
      <c r="I491" t="s">
        <v>595</v>
      </c>
      <c r="J491" t="s">
        <v>604</v>
      </c>
    </row>
    <row r="492" spans="1:10" x14ac:dyDescent="0.35">
      <c r="A492">
        <v>500</v>
      </c>
      <c r="B492" t="s">
        <v>65</v>
      </c>
      <c r="C492">
        <v>21</v>
      </c>
      <c r="D492">
        <v>9</v>
      </c>
      <c r="E492">
        <v>1</v>
      </c>
      <c r="F492" t="s">
        <v>581</v>
      </c>
      <c r="G492" t="s">
        <v>581</v>
      </c>
      <c r="H492" t="s">
        <v>42</v>
      </c>
      <c r="I492" t="s">
        <v>595</v>
      </c>
      <c r="J492" t="s">
        <v>604</v>
      </c>
    </row>
    <row r="493" spans="1:10" x14ac:dyDescent="0.35">
      <c r="A493">
        <v>501</v>
      </c>
      <c r="B493" t="s">
        <v>65</v>
      </c>
      <c r="C493">
        <v>22</v>
      </c>
      <c r="D493">
        <v>5</v>
      </c>
      <c r="E493">
        <v>0</v>
      </c>
      <c r="F493" t="s">
        <v>581</v>
      </c>
      <c r="G493" t="s">
        <v>581</v>
      </c>
      <c r="H493" t="s">
        <v>42</v>
      </c>
      <c r="I493" t="s">
        <v>595</v>
      </c>
      <c r="J493" t="s">
        <v>604</v>
      </c>
    </row>
    <row r="494" spans="1:10" x14ac:dyDescent="0.35">
      <c r="A494">
        <v>502</v>
      </c>
      <c r="B494" t="s">
        <v>65</v>
      </c>
      <c r="C494">
        <v>23</v>
      </c>
      <c r="D494">
        <v>2</v>
      </c>
      <c r="E494">
        <v>1</v>
      </c>
      <c r="F494" t="s">
        <v>581</v>
      </c>
      <c r="G494" t="s">
        <v>581</v>
      </c>
      <c r="H494" t="s">
        <v>42</v>
      </c>
      <c r="I494" t="s">
        <v>595</v>
      </c>
      <c r="J494" t="s">
        <v>604</v>
      </c>
    </row>
    <row r="495" spans="1:10" x14ac:dyDescent="0.35">
      <c r="A495">
        <v>503</v>
      </c>
      <c r="B495" t="s">
        <v>65</v>
      </c>
      <c r="C495">
        <v>24</v>
      </c>
      <c r="D495">
        <v>7</v>
      </c>
      <c r="E495">
        <v>0</v>
      </c>
      <c r="F495" t="s">
        <v>581</v>
      </c>
      <c r="G495" t="s">
        <v>581</v>
      </c>
      <c r="H495" t="s">
        <v>42</v>
      </c>
      <c r="I495" t="s">
        <v>595</v>
      </c>
      <c r="J495" t="s">
        <v>604</v>
      </c>
    </row>
    <row r="496" spans="1:10" x14ac:dyDescent="0.35">
      <c r="A496">
        <v>504</v>
      </c>
      <c r="B496" t="s">
        <v>65</v>
      </c>
      <c r="C496">
        <v>25</v>
      </c>
      <c r="D496">
        <v>5</v>
      </c>
      <c r="E496">
        <v>0</v>
      </c>
      <c r="F496" t="s">
        <v>581</v>
      </c>
      <c r="G496" t="s">
        <v>581</v>
      </c>
      <c r="H496" t="s">
        <v>42</v>
      </c>
      <c r="I496" t="s">
        <v>595</v>
      </c>
      <c r="J496" t="s">
        <v>604</v>
      </c>
    </row>
    <row r="497" spans="1:10" x14ac:dyDescent="0.35">
      <c r="A497">
        <v>505</v>
      </c>
      <c r="B497" t="s">
        <v>65</v>
      </c>
      <c r="C497">
        <v>26</v>
      </c>
      <c r="D497">
        <v>10</v>
      </c>
      <c r="E497">
        <v>2</v>
      </c>
      <c r="F497" t="s">
        <v>581</v>
      </c>
      <c r="G497" t="s">
        <v>581</v>
      </c>
      <c r="H497" t="s">
        <v>42</v>
      </c>
      <c r="I497" t="s">
        <v>595</v>
      </c>
      <c r="J497" t="s">
        <v>604</v>
      </c>
    </row>
    <row r="498" spans="1:10" x14ac:dyDescent="0.35">
      <c r="A498">
        <v>506</v>
      </c>
      <c r="B498" t="s">
        <v>65</v>
      </c>
      <c r="C498">
        <v>27</v>
      </c>
      <c r="D498">
        <v>9</v>
      </c>
      <c r="E498">
        <v>4</v>
      </c>
      <c r="F498" t="s">
        <v>581</v>
      </c>
      <c r="G498" t="s">
        <v>581</v>
      </c>
      <c r="H498" t="s">
        <v>42</v>
      </c>
      <c r="I498" t="s">
        <v>595</v>
      </c>
      <c r="J498" t="s">
        <v>604</v>
      </c>
    </row>
    <row r="499" spans="1:10" x14ac:dyDescent="0.35">
      <c r="A499">
        <v>507</v>
      </c>
      <c r="B499" t="s">
        <v>65</v>
      </c>
      <c r="C499">
        <v>28</v>
      </c>
      <c r="D499">
        <v>18</v>
      </c>
      <c r="E499">
        <v>5</v>
      </c>
      <c r="F499" t="s">
        <v>581</v>
      </c>
      <c r="G499" t="s">
        <v>581</v>
      </c>
      <c r="H499" t="s">
        <v>42</v>
      </c>
      <c r="I499" t="s">
        <v>595</v>
      </c>
      <c r="J499" t="s">
        <v>604</v>
      </c>
    </row>
    <row r="500" spans="1:10" x14ac:dyDescent="0.35">
      <c r="A500">
        <v>508</v>
      </c>
      <c r="B500" t="s">
        <v>65</v>
      </c>
      <c r="C500">
        <v>29</v>
      </c>
      <c r="D500">
        <v>21</v>
      </c>
      <c r="E500">
        <v>2</v>
      </c>
      <c r="F500" t="s">
        <v>581</v>
      </c>
      <c r="G500" t="s">
        <v>581</v>
      </c>
      <c r="H500" t="s">
        <v>42</v>
      </c>
      <c r="I500" t="s">
        <v>595</v>
      </c>
      <c r="J500" t="s">
        <v>604</v>
      </c>
    </row>
    <row r="501" spans="1:10" x14ac:dyDescent="0.35">
      <c r="A501">
        <v>509</v>
      </c>
      <c r="B501" t="s">
        <v>65</v>
      </c>
      <c r="C501">
        <v>30</v>
      </c>
      <c r="D501">
        <v>13</v>
      </c>
      <c r="E501">
        <v>0</v>
      </c>
      <c r="F501" t="s">
        <v>581</v>
      </c>
      <c r="G501" t="s">
        <v>581</v>
      </c>
      <c r="H501" t="s">
        <v>42</v>
      </c>
      <c r="I501" t="s">
        <v>595</v>
      </c>
      <c r="J501" t="s">
        <v>604</v>
      </c>
    </row>
    <row r="502" spans="1:10" x14ac:dyDescent="0.35">
      <c r="A502">
        <v>510</v>
      </c>
      <c r="B502" t="s">
        <v>65</v>
      </c>
      <c r="C502">
        <v>31</v>
      </c>
      <c r="D502">
        <v>9</v>
      </c>
      <c r="E502">
        <v>0</v>
      </c>
      <c r="F502" t="s">
        <v>581</v>
      </c>
      <c r="G502" t="s">
        <v>581</v>
      </c>
      <c r="H502" t="s">
        <v>42</v>
      </c>
      <c r="I502" t="s">
        <v>595</v>
      </c>
      <c r="J502" t="s">
        <v>604</v>
      </c>
    </row>
    <row r="503" spans="1:10" x14ac:dyDescent="0.35">
      <c r="A503">
        <v>511</v>
      </c>
      <c r="B503" t="s">
        <v>65</v>
      </c>
      <c r="C503">
        <v>32</v>
      </c>
      <c r="D503">
        <v>9</v>
      </c>
      <c r="E503">
        <v>0</v>
      </c>
      <c r="F503" t="s">
        <v>581</v>
      </c>
      <c r="G503" t="s">
        <v>581</v>
      </c>
      <c r="H503" t="s">
        <v>42</v>
      </c>
      <c r="I503" t="s">
        <v>595</v>
      </c>
      <c r="J503" t="s">
        <v>604</v>
      </c>
    </row>
    <row r="504" spans="1:10" x14ac:dyDescent="0.35">
      <c r="A504">
        <v>512</v>
      </c>
      <c r="B504" t="s">
        <v>65</v>
      </c>
      <c r="C504">
        <v>33</v>
      </c>
      <c r="D504">
        <v>10</v>
      </c>
      <c r="E504">
        <v>2</v>
      </c>
      <c r="F504" t="s">
        <v>581</v>
      </c>
      <c r="G504" t="s">
        <v>581</v>
      </c>
      <c r="H504" t="s">
        <v>42</v>
      </c>
      <c r="I504" t="s">
        <v>595</v>
      </c>
      <c r="J504" t="s">
        <v>604</v>
      </c>
    </row>
    <row r="505" spans="1:10" x14ac:dyDescent="0.35">
      <c r="A505">
        <v>513</v>
      </c>
      <c r="B505" t="s">
        <v>65</v>
      </c>
      <c r="C505">
        <v>34</v>
      </c>
      <c r="D505">
        <v>7</v>
      </c>
      <c r="E505">
        <v>0</v>
      </c>
      <c r="F505" t="s">
        <v>581</v>
      </c>
      <c r="G505" t="s">
        <v>581</v>
      </c>
      <c r="H505" t="s">
        <v>42</v>
      </c>
      <c r="I505" t="s">
        <v>595</v>
      </c>
      <c r="J505" t="s">
        <v>604</v>
      </c>
    </row>
    <row r="506" spans="1:10" x14ac:dyDescent="0.35">
      <c r="A506">
        <v>514</v>
      </c>
      <c r="B506" t="s">
        <v>65</v>
      </c>
      <c r="C506">
        <v>35</v>
      </c>
      <c r="D506">
        <v>3</v>
      </c>
      <c r="E506">
        <v>0</v>
      </c>
      <c r="F506" t="s">
        <v>581</v>
      </c>
      <c r="G506" t="s">
        <v>581</v>
      </c>
      <c r="H506" t="s">
        <v>42</v>
      </c>
      <c r="I506" t="s">
        <v>595</v>
      </c>
      <c r="J506" t="s">
        <v>604</v>
      </c>
    </row>
    <row r="507" spans="1:10" x14ac:dyDescent="0.35">
      <c r="A507">
        <v>515</v>
      </c>
      <c r="B507" t="s">
        <v>65</v>
      </c>
      <c r="C507">
        <v>36</v>
      </c>
      <c r="D507">
        <v>6</v>
      </c>
      <c r="E507">
        <v>2</v>
      </c>
      <c r="F507" t="s">
        <v>581</v>
      </c>
      <c r="G507" t="s">
        <v>581</v>
      </c>
      <c r="H507" t="s">
        <v>42</v>
      </c>
      <c r="I507" t="s">
        <v>595</v>
      </c>
      <c r="J507" t="s">
        <v>604</v>
      </c>
    </row>
    <row r="508" spans="1:10" x14ac:dyDescent="0.35">
      <c r="A508">
        <v>516</v>
      </c>
      <c r="B508" t="s">
        <v>65</v>
      </c>
      <c r="C508">
        <v>37</v>
      </c>
      <c r="D508">
        <v>3</v>
      </c>
      <c r="E508">
        <v>1</v>
      </c>
      <c r="F508" t="s">
        <v>581</v>
      </c>
      <c r="G508" t="s">
        <v>581</v>
      </c>
      <c r="H508" t="s">
        <v>42</v>
      </c>
      <c r="I508" t="s">
        <v>595</v>
      </c>
      <c r="J508" t="s">
        <v>604</v>
      </c>
    </row>
    <row r="509" spans="1:10" x14ac:dyDescent="0.35">
      <c r="A509">
        <v>517</v>
      </c>
      <c r="B509" t="s">
        <v>65</v>
      </c>
      <c r="C509">
        <v>38</v>
      </c>
      <c r="D509">
        <v>5</v>
      </c>
      <c r="E509">
        <v>1</v>
      </c>
      <c r="F509" t="s">
        <v>581</v>
      </c>
      <c r="G509" t="s">
        <v>581</v>
      </c>
      <c r="H509" t="s">
        <v>42</v>
      </c>
      <c r="I509" t="s">
        <v>595</v>
      </c>
      <c r="J509" t="s">
        <v>604</v>
      </c>
    </row>
    <row r="510" spans="1:10" x14ac:dyDescent="0.35">
      <c r="A510">
        <v>518</v>
      </c>
      <c r="B510" t="s">
        <v>66</v>
      </c>
      <c r="C510">
        <v>15</v>
      </c>
      <c r="D510">
        <v>51</v>
      </c>
      <c r="E510">
        <v>14</v>
      </c>
      <c r="F510" t="s">
        <v>581</v>
      </c>
      <c r="G510" t="s">
        <v>581</v>
      </c>
      <c r="H510" t="s">
        <v>42</v>
      </c>
      <c r="I510" t="s">
        <v>595</v>
      </c>
      <c r="J510" t="s">
        <v>604</v>
      </c>
    </row>
    <row r="511" spans="1:10" x14ac:dyDescent="0.35">
      <c r="A511">
        <v>519</v>
      </c>
      <c r="B511" t="s">
        <v>66</v>
      </c>
      <c r="C511">
        <v>16</v>
      </c>
      <c r="D511">
        <v>62</v>
      </c>
      <c r="E511">
        <v>11</v>
      </c>
      <c r="F511" t="s">
        <v>581</v>
      </c>
      <c r="G511" t="s">
        <v>581</v>
      </c>
      <c r="H511" t="s">
        <v>42</v>
      </c>
      <c r="I511" t="s">
        <v>595</v>
      </c>
      <c r="J511" t="s">
        <v>604</v>
      </c>
    </row>
    <row r="512" spans="1:10" x14ac:dyDescent="0.35">
      <c r="A512">
        <v>520</v>
      </c>
      <c r="B512" t="s">
        <v>66</v>
      </c>
      <c r="C512">
        <v>17</v>
      </c>
      <c r="D512">
        <v>31</v>
      </c>
      <c r="E512">
        <v>13</v>
      </c>
      <c r="F512" t="s">
        <v>581</v>
      </c>
      <c r="G512" t="s">
        <v>581</v>
      </c>
      <c r="H512" t="s">
        <v>42</v>
      </c>
      <c r="I512" t="s">
        <v>595</v>
      </c>
      <c r="J512" t="s">
        <v>604</v>
      </c>
    </row>
    <row r="513" spans="1:10" x14ac:dyDescent="0.35">
      <c r="A513">
        <v>521</v>
      </c>
      <c r="B513" t="s">
        <v>66</v>
      </c>
      <c r="C513">
        <v>18</v>
      </c>
      <c r="D513">
        <v>40</v>
      </c>
      <c r="E513">
        <v>4</v>
      </c>
      <c r="F513" t="s">
        <v>581</v>
      </c>
      <c r="G513" t="s">
        <v>581</v>
      </c>
      <c r="H513" t="s">
        <v>42</v>
      </c>
      <c r="I513" t="s">
        <v>595</v>
      </c>
      <c r="J513" t="s">
        <v>604</v>
      </c>
    </row>
    <row r="514" spans="1:10" x14ac:dyDescent="0.35">
      <c r="A514">
        <v>522</v>
      </c>
      <c r="B514" t="s">
        <v>66</v>
      </c>
      <c r="C514">
        <v>19</v>
      </c>
      <c r="D514">
        <v>12</v>
      </c>
      <c r="E514">
        <v>8</v>
      </c>
      <c r="F514" t="s">
        <v>581</v>
      </c>
      <c r="G514" t="s">
        <v>581</v>
      </c>
      <c r="H514" t="s">
        <v>42</v>
      </c>
      <c r="I514" t="s">
        <v>595</v>
      </c>
      <c r="J514" t="s">
        <v>604</v>
      </c>
    </row>
    <row r="515" spans="1:10" x14ac:dyDescent="0.35">
      <c r="A515">
        <v>523</v>
      </c>
      <c r="B515" t="s">
        <v>66</v>
      </c>
      <c r="C515">
        <v>20</v>
      </c>
      <c r="D515">
        <v>12</v>
      </c>
      <c r="E515">
        <v>4</v>
      </c>
      <c r="F515" t="s">
        <v>581</v>
      </c>
      <c r="G515" t="s">
        <v>581</v>
      </c>
      <c r="H515" t="s">
        <v>42</v>
      </c>
      <c r="I515" t="s">
        <v>595</v>
      </c>
      <c r="J515" t="s">
        <v>604</v>
      </c>
    </row>
    <row r="516" spans="1:10" x14ac:dyDescent="0.35">
      <c r="A516">
        <v>524</v>
      </c>
      <c r="B516" t="s">
        <v>66</v>
      </c>
      <c r="C516">
        <v>21</v>
      </c>
      <c r="D516">
        <v>13</v>
      </c>
      <c r="E516">
        <v>3</v>
      </c>
      <c r="F516" t="s">
        <v>581</v>
      </c>
      <c r="G516" t="s">
        <v>581</v>
      </c>
      <c r="H516" t="s">
        <v>42</v>
      </c>
      <c r="I516" t="s">
        <v>595</v>
      </c>
      <c r="J516" t="s">
        <v>604</v>
      </c>
    </row>
    <row r="517" spans="1:10" x14ac:dyDescent="0.35">
      <c r="A517">
        <v>525</v>
      </c>
      <c r="B517" t="s">
        <v>66</v>
      </c>
      <c r="C517">
        <v>22</v>
      </c>
      <c r="D517">
        <v>11</v>
      </c>
      <c r="E517">
        <v>4</v>
      </c>
      <c r="F517" t="s">
        <v>581</v>
      </c>
      <c r="G517" t="s">
        <v>581</v>
      </c>
      <c r="H517" t="s">
        <v>42</v>
      </c>
      <c r="I517" t="s">
        <v>595</v>
      </c>
      <c r="J517" t="s">
        <v>604</v>
      </c>
    </row>
    <row r="518" spans="1:10" x14ac:dyDescent="0.35">
      <c r="A518">
        <v>526</v>
      </c>
      <c r="B518" t="s">
        <v>66</v>
      </c>
      <c r="C518">
        <v>23</v>
      </c>
      <c r="D518">
        <v>13</v>
      </c>
      <c r="E518">
        <v>6</v>
      </c>
      <c r="F518" t="s">
        <v>581</v>
      </c>
      <c r="G518" t="s">
        <v>581</v>
      </c>
      <c r="H518" t="s">
        <v>42</v>
      </c>
      <c r="I518" t="s">
        <v>595</v>
      </c>
      <c r="J518" t="s">
        <v>604</v>
      </c>
    </row>
    <row r="519" spans="1:10" x14ac:dyDescent="0.35">
      <c r="A519">
        <v>527</v>
      </c>
      <c r="B519" t="s">
        <v>66</v>
      </c>
      <c r="C519">
        <v>24</v>
      </c>
      <c r="D519">
        <v>13</v>
      </c>
      <c r="E519">
        <v>4</v>
      </c>
      <c r="F519" t="s">
        <v>581</v>
      </c>
      <c r="G519" t="s">
        <v>581</v>
      </c>
      <c r="H519" t="s">
        <v>42</v>
      </c>
      <c r="I519" t="s">
        <v>595</v>
      </c>
      <c r="J519" t="s">
        <v>604</v>
      </c>
    </row>
    <row r="520" spans="1:10" x14ac:dyDescent="0.35">
      <c r="A520">
        <v>528</v>
      </c>
      <c r="B520" t="s">
        <v>66</v>
      </c>
      <c r="C520">
        <v>25</v>
      </c>
      <c r="D520">
        <v>15</v>
      </c>
      <c r="E520">
        <v>2</v>
      </c>
      <c r="F520" t="s">
        <v>581</v>
      </c>
      <c r="G520" t="s">
        <v>581</v>
      </c>
      <c r="H520" t="s">
        <v>42</v>
      </c>
      <c r="I520" t="s">
        <v>595</v>
      </c>
      <c r="J520" t="s">
        <v>604</v>
      </c>
    </row>
    <row r="521" spans="1:10" x14ac:dyDescent="0.35">
      <c r="A521">
        <v>529</v>
      </c>
      <c r="B521" t="s">
        <v>66</v>
      </c>
      <c r="C521">
        <v>26</v>
      </c>
      <c r="D521">
        <v>16</v>
      </c>
      <c r="E521">
        <v>10</v>
      </c>
      <c r="F521" t="s">
        <v>581</v>
      </c>
      <c r="G521" t="s">
        <v>581</v>
      </c>
      <c r="H521" t="s">
        <v>42</v>
      </c>
      <c r="I521" t="s">
        <v>595</v>
      </c>
      <c r="J521" t="s">
        <v>604</v>
      </c>
    </row>
    <row r="522" spans="1:10" x14ac:dyDescent="0.35">
      <c r="A522">
        <v>530</v>
      </c>
      <c r="B522" t="s">
        <v>66</v>
      </c>
      <c r="C522">
        <v>27</v>
      </c>
      <c r="D522">
        <v>7</v>
      </c>
      <c r="E522">
        <v>9</v>
      </c>
      <c r="F522" t="s">
        <v>581</v>
      </c>
      <c r="G522" t="s">
        <v>581</v>
      </c>
      <c r="H522" t="s">
        <v>42</v>
      </c>
      <c r="I522" t="s">
        <v>595</v>
      </c>
      <c r="J522" t="s">
        <v>604</v>
      </c>
    </row>
    <row r="523" spans="1:10" x14ac:dyDescent="0.35">
      <c r="A523">
        <v>531</v>
      </c>
      <c r="B523" t="s">
        <v>66</v>
      </c>
      <c r="C523">
        <v>28</v>
      </c>
      <c r="D523">
        <v>19</v>
      </c>
      <c r="E523">
        <v>11</v>
      </c>
      <c r="F523" t="s">
        <v>581</v>
      </c>
      <c r="G523" t="s">
        <v>581</v>
      </c>
      <c r="H523" t="s">
        <v>42</v>
      </c>
      <c r="I523" t="s">
        <v>595</v>
      </c>
      <c r="J523" t="s">
        <v>604</v>
      </c>
    </row>
    <row r="524" spans="1:10" x14ac:dyDescent="0.35">
      <c r="A524">
        <v>532</v>
      </c>
      <c r="B524" t="s">
        <v>66</v>
      </c>
      <c r="C524">
        <v>29</v>
      </c>
      <c r="D524">
        <v>38</v>
      </c>
      <c r="E524">
        <v>10</v>
      </c>
      <c r="F524" t="s">
        <v>581</v>
      </c>
      <c r="G524" t="s">
        <v>581</v>
      </c>
      <c r="H524" t="s">
        <v>42</v>
      </c>
      <c r="I524" t="s">
        <v>595</v>
      </c>
      <c r="J524" t="s">
        <v>604</v>
      </c>
    </row>
    <row r="525" spans="1:10" x14ac:dyDescent="0.35">
      <c r="A525">
        <v>533</v>
      </c>
      <c r="B525" t="s">
        <v>66</v>
      </c>
      <c r="C525">
        <v>30</v>
      </c>
      <c r="D525">
        <v>22</v>
      </c>
      <c r="E525">
        <v>10</v>
      </c>
      <c r="F525" t="s">
        <v>581</v>
      </c>
      <c r="G525" t="s">
        <v>581</v>
      </c>
      <c r="H525" t="s">
        <v>42</v>
      </c>
      <c r="I525" t="s">
        <v>595</v>
      </c>
      <c r="J525" t="s">
        <v>604</v>
      </c>
    </row>
    <row r="526" spans="1:10" x14ac:dyDescent="0.35">
      <c r="A526">
        <v>534</v>
      </c>
      <c r="B526" t="s">
        <v>66</v>
      </c>
      <c r="C526">
        <v>31</v>
      </c>
      <c r="D526">
        <v>19</v>
      </c>
      <c r="E526">
        <v>10</v>
      </c>
      <c r="F526" t="s">
        <v>581</v>
      </c>
      <c r="G526" t="s">
        <v>581</v>
      </c>
      <c r="H526" t="s">
        <v>42</v>
      </c>
      <c r="I526" t="s">
        <v>595</v>
      </c>
      <c r="J526" t="s">
        <v>604</v>
      </c>
    </row>
    <row r="527" spans="1:10" x14ac:dyDescent="0.35">
      <c r="A527">
        <v>535</v>
      </c>
      <c r="B527" t="s">
        <v>66</v>
      </c>
      <c r="C527">
        <v>32</v>
      </c>
      <c r="D527">
        <v>18</v>
      </c>
      <c r="E527">
        <v>6</v>
      </c>
      <c r="F527" t="s">
        <v>581</v>
      </c>
      <c r="G527" t="s">
        <v>581</v>
      </c>
      <c r="H527" t="s">
        <v>42</v>
      </c>
      <c r="I527" t="s">
        <v>595</v>
      </c>
      <c r="J527" t="s">
        <v>604</v>
      </c>
    </row>
    <row r="528" spans="1:10" x14ac:dyDescent="0.35">
      <c r="A528">
        <v>536</v>
      </c>
      <c r="B528" t="s">
        <v>66</v>
      </c>
      <c r="C528">
        <v>33</v>
      </c>
      <c r="D528">
        <v>18</v>
      </c>
      <c r="E528">
        <v>7</v>
      </c>
      <c r="F528" t="s">
        <v>581</v>
      </c>
      <c r="G528" t="s">
        <v>581</v>
      </c>
      <c r="H528" t="s">
        <v>42</v>
      </c>
      <c r="I528" t="s">
        <v>595</v>
      </c>
      <c r="J528" t="s">
        <v>604</v>
      </c>
    </row>
    <row r="529" spans="1:10" x14ac:dyDescent="0.35">
      <c r="A529">
        <v>537</v>
      </c>
      <c r="B529" t="s">
        <v>66</v>
      </c>
      <c r="C529">
        <v>34</v>
      </c>
      <c r="D529">
        <v>20</v>
      </c>
      <c r="E529">
        <v>6</v>
      </c>
      <c r="F529" t="s">
        <v>581</v>
      </c>
      <c r="G529" t="s">
        <v>581</v>
      </c>
      <c r="H529" t="s">
        <v>42</v>
      </c>
      <c r="I529" t="s">
        <v>595</v>
      </c>
      <c r="J529" t="s">
        <v>604</v>
      </c>
    </row>
    <row r="530" spans="1:10" x14ac:dyDescent="0.35">
      <c r="A530">
        <v>538</v>
      </c>
      <c r="B530" t="s">
        <v>66</v>
      </c>
      <c r="C530">
        <v>35</v>
      </c>
      <c r="D530">
        <v>11</v>
      </c>
      <c r="E530">
        <v>6</v>
      </c>
      <c r="F530" t="s">
        <v>581</v>
      </c>
      <c r="G530" t="s">
        <v>581</v>
      </c>
      <c r="H530" t="s">
        <v>42</v>
      </c>
      <c r="I530" t="s">
        <v>595</v>
      </c>
      <c r="J530" t="s">
        <v>604</v>
      </c>
    </row>
    <row r="531" spans="1:10" x14ac:dyDescent="0.35">
      <c r="A531">
        <v>539</v>
      </c>
      <c r="B531" t="s">
        <v>66</v>
      </c>
      <c r="C531">
        <v>36</v>
      </c>
      <c r="D531">
        <v>9</v>
      </c>
      <c r="E531">
        <v>6</v>
      </c>
      <c r="F531" t="s">
        <v>581</v>
      </c>
      <c r="G531" t="s">
        <v>581</v>
      </c>
      <c r="H531" t="s">
        <v>42</v>
      </c>
      <c r="I531" t="s">
        <v>595</v>
      </c>
      <c r="J531" t="s">
        <v>604</v>
      </c>
    </row>
    <row r="532" spans="1:10" x14ac:dyDescent="0.35">
      <c r="A532">
        <v>540</v>
      </c>
      <c r="B532" t="s">
        <v>66</v>
      </c>
      <c r="C532">
        <v>37</v>
      </c>
      <c r="D532">
        <v>10</v>
      </c>
      <c r="E532">
        <v>5</v>
      </c>
      <c r="F532" t="s">
        <v>581</v>
      </c>
      <c r="G532" t="s">
        <v>581</v>
      </c>
      <c r="H532" t="s">
        <v>42</v>
      </c>
      <c r="I532" t="s">
        <v>595</v>
      </c>
      <c r="J532" t="s">
        <v>604</v>
      </c>
    </row>
    <row r="533" spans="1:10" x14ac:dyDescent="0.35">
      <c r="A533">
        <v>541</v>
      </c>
      <c r="B533" t="s">
        <v>66</v>
      </c>
      <c r="C533">
        <v>38</v>
      </c>
      <c r="D533">
        <v>13</v>
      </c>
      <c r="E533">
        <v>11</v>
      </c>
      <c r="F533" t="s">
        <v>581</v>
      </c>
      <c r="G533" t="s">
        <v>581</v>
      </c>
      <c r="H533" t="s">
        <v>42</v>
      </c>
      <c r="I533" t="s">
        <v>595</v>
      </c>
      <c r="J533" t="s">
        <v>604</v>
      </c>
    </row>
    <row r="534" spans="1:10" x14ac:dyDescent="0.35">
      <c r="A534">
        <v>542</v>
      </c>
      <c r="B534" t="s">
        <v>67</v>
      </c>
      <c r="C534">
        <v>15</v>
      </c>
      <c r="D534">
        <v>45</v>
      </c>
      <c r="E534">
        <v>2</v>
      </c>
      <c r="F534" t="s">
        <v>581</v>
      </c>
      <c r="G534" t="s">
        <v>582</v>
      </c>
      <c r="H534" t="s">
        <v>42</v>
      </c>
      <c r="I534" t="s">
        <v>595</v>
      </c>
      <c r="J534" t="s">
        <v>604</v>
      </c>
    </row>
    <row r="535" spans="1:10" x14ac:dyDescent="0.35">
      <c r="A535">
        <v>543</v>
      </c>
      <c r="B535" t="s">
        <v>67</v>
      </c>
      <c r="C535">
        <v>16</v>
      </c>
      <c r="D535">
        <v>31</v>
      </c>
      <c r="E535">
        <v>6</v>
      </c>
      <c r="F535" t="s">
        <v>581</v>
      </c>
      <c r="G535" t="s">
        <v>582</v>
      </c>
      <c r="H535" t="s">
        <v>42</v>
      </c>
      <c r="I535" t="s">
        <v>595</v>
      </c>
      <c r="J535" t="s">
        <v>604</v>
      </c>
    </row>
    <row r="536" spans="1:10" x14ac:dyDescent="0.35">
      <c r="A536">
        <v>544</v>
      </c>
      <c r="B536" t="s">
        <v>67</v>
      </c>
      <c r="C536">
        <v>17</v>
      </c>
      <c r="D536">
        <v>31</v>
      </c>
      <c r="E536">
        <v>6</v>
      </c>
      <c r="F536" t="s">
        <v>581</v>
      </c>
      <c r="G536" t="s">
        <v>582</v>
      </c>
      <c r="H536" t="s">
        <v>42</v>
      </c>
      <c r="I536" t="s">
        <v>595</v>
      </c>
      <c r="J536" t="s">
        <v>604</v>
      </c>
    </row>
    <row r="537" spans="1:10" x14ac:dyDescent="0.35">
      <c r="A537">
        <v>545</v>
      </c>
      <c r="B537" t="s">
        <v>67</v>
      </c>
      <c r="C537">
        <v>18</v>
      </c>
      <c r="D537">
        <v>26</v>
      </c>
      <c r="E537">
        <v>2</v>
      </c>
      <c r="F537" t="s">
        <v>581</v>
      </c>
      <c r="G537" t="s">
        <v>582</v>
      </c>
      <c r="H537" t="s">
        <v>42</v>
      </c>
      <c r="I537" t="s">
        <v>595</v>
      </c>
      <c r="J537" t="s">
        <v>604</v>
      </c>
    </row>
    <row r="538" spans="1:10" x14ac:dyDescent="0.35">
      <c r="A538">
        <v>546</v>
      </c>
      <c r="B538" t="s">
        <v>67</v>
      </c>
      <c r="C538">
        <v>19</v>
      </c>
      <c r="D538">
        <v>20</v>
      </c>
      <c r="E538">
        <v>1</v>
      </c>
      <c r="F538" t="s">
        <v>581</v>
      </c>
      <c r="G538" t="s">
        <v>582</v>
      </c>
      <c r="H538" t="s">
        <v>42</v>
      </c>
      <c r="I538" t="s">
        <v>595</v>
      </c>
      <c r="J538" t="s">
        <v>604</v>
      </c>
    </row>
    <row r="539" spans="1:10" x14ac:dyDescent="0.35">
      <c r="A539">
        <v>547</v>
      </c>
      <c r="B539" t="s">
        <v>67</v>
      </c>
      <c r="C539">
        <v>20</v>
      </c>
      <c r="D539">
        <v>10</v>
      </c>
      <c r="E539">
        <v>3</v>
      </c>
      <c r="F539" t="s">
        <v>581</v>
      </c>
      <c r="G539" t="s">
        <v>582</v>
      </c>
      <c r="H539" t="s">
        <v>42</v>
      </c>
      <c r="I539" t="s">
        <v>595</v>
      </c>
      <c r="J539" t="s">
        <v>604</v>
      </c>
    </row>
    <row r="540" spans="1:10" x14ac:dyDescent="0.35">
      <c r="A540">
        <v>548</v>
      </c>
      <c r="B540" t="s">
        <v>67</v>
      </c>
      <c r="C540">
        <v>21</v>
      </c>
      <c r="D540">
        <v>12</v>
      </c>
      <c r="E540">
        <v>1</v>
      </c>
      <c r="F540" t="s">
        <v>581</v>
      </c>
      <c r="G540" t="s">
        <v>582</v>
      </c>
      <c r="H540" t="s">
        <v>42</v>
      </c>
      <c r="I540" t="s">
        <v>595</v>
      </c>
      <c r="J540" t="s">
        <v>604</v>
      </c>
    </row>
    <row r="541" spans="1:10" x14ac:dyDescent="0.35">
      <c r="A541">
        <v>549</v>
      </c>
      <c r="B541" t="s">
        <v>67</v>
      </c>
      <c r="C541">
        <v>22</v>
      </c>
      <c r="D541">
        <v>8</v>
      </c>
      <c r="E541">
        <v>0</v>
      </c>
      <c r="F541" t="s">
        <v>581</v>
      </c>
      <c r="G541" t="s">
        <v>582</v>
      </c>
      <c r="H541" t="s">
        <v>42</v>
      </c>
      <c r="I541" t="s">
        <v>595</v>
      </c>
      <c r="J541" t="s">
        <v>604</v>
      </c>
    </row>
    <row r="542" spans="1:10" x14ac:dyDescent="0.35">
      <c r="A542">
        <v>550</v>
      </c>
      <c r="B542" t="s">
        <v>67</v>
      </c>
      <c r="C542">
        <v>23</v>
      </c>
      <c r="D542">
        <v>6</v>
      </c>
      <c r="E542">
        <v>1</v>
      </c>
      <c r="F542" t="s">
        <v>581</v>
      </c>
      <c r="G542" t="s">
        <v>582</v>
      </c>
      <c r="H542" t="s">
        <v>42</v>
      </c>
      <c r="I542" t="s">
        <v>595</v>
      </c>
      <c r="J542" t="s">
        <v>604</v>
      </c>
    </row>
    <row r="543" spans="1:10" x14ac:dyDescent="0.35">
      <c r="A543">
        <v>551</v>
      </c>
      <c r="B543" t="s">
        <v>67</v>
      </c>
      <c r="C543">
        <v>24</v>
      </c>
      <c r="D543">
        <v>10</v>
      </c>
      <c r="E543">
        <v>1</v>
      </c>
      <c r="F543" t="s">
        <v>581</v>
      </c>
      <c r="G543" t="s">
        <v>582</v>
      </c>
      <c r="H543" t="s">
        <v>42</v>
      </c>
      <c r="I543" t="s">
        <v>595</v>
      </c>
      <c r="J543" t="s">
        <v>604</v>
      </c>
    </row>
    <row r="544" spans="1:10" x14ac:dyDescent="0.35">
      <c r="A544">
        <v>552</v>
      </c>
      <c r="B544" t="s">
        <v>67</v>
      </c>
      <c r="C544">
        <v>25</v>
      </c>
      <c r="D544">
        <v>8</v>
      </c>
      <c r="E544">
        <v>1</v>
      </c>
      <c r="F544" t="s">
        <v>581</v>
      </c>
      <c r="G544" t="s">
        <v>582</v>
      </c>
      <c r="H544" t="s">
        <v>42</v>
      </c>
      <c r="I544" t="s">
        <v>595</v>
      </c>
      <c r="J544" t="s">
        <v>604</v>
      </c>
    </row>
    <row r="545" spans="1:10" x14ac:dyDescent="0.35">
      <c r="A545">
        <v>553</v>
      </c>
      <c r="B545" t="s">
        <v>67</v>
      </c>
      <c r="C545">
        <v>26</v>
      </c>
      <c r="D545">
        <v>11</v>
      </c>
      <c r="E545">
        <v>1</v>
      </c>
      <c r="F545" t="s">
        <v>581</v>
      </c>
      <c r="G545" t="s">
        <v>582</v>
      </c>
      <c r="H545" t="s">
        <v>42</v>
      </c>
      <c r="I545" t="s">
        <v>595</v>
      </c>
      <c r="J545" t="s">
        <v>604</v>
      </c>
    </row>
    <row r="546" spans="1:10" x14ac:dyDescent="0.35">
      <c r="A546">
        <v>554</v>
      </c>
      <c r="B546" t="s">
        <v>67</v>
      </c>
      <c r="C546">
        <v>27</v>
      </c>
      <c r="D546">
        <v>25</v>
      </c>
      <c r="E546">
        <v>3</v>
      </c>
      <c r="F546" t="s">
        <v>581</v>
      </c>
      <c r="G546" t="s">
        <v>582</v>
      </c>
      <c r="H546" t="s">
        <v>42</v>
      </c>
      <c r="I546" t="s">
        <v>595</v>
      </c>
      <c r="J546" t="s">
        <v>604</v>
      </c>
    </row>
    <row r="547" spans="1:10" x14ac:dyDescent="0.35">
      <c r="A547">
        <v>555</v>
      </c>
      <c r="B547" t="s">
        <v>67</v>
      </c>
      <c r="C547">
        <v>28</v>
      </c>
      <c r="D547">
        <v>22</v>
      </c>
      <c r="E547">
        <v>3</v>
      </c>
      <c r="F547" t="s">
        <v>581</v>
      </c>
      <c r="G547" t="s">
        <v>582</v>
      </c>
      <c r="H547" t="s">
        <v>42</v>
      </c>
      <c r="I547" t="s">
        <v>595</v>
      </c>
      <c r="J547" t="s">
        <v>604</v>
      </c>
    </row>
    <row r="548" spans="1:10" x14ac:dyDescent="0.35">
      <c r="A548">
        <v>556</v>
      </c>
      <c r="B548" t="s">
        <v>67</v>
      </c>
      <c r="C548">
        <v>29</v>
      </c>
      <c r="D548">
        <v>33</v>
      </c>
      <c r="E548">
        <v>3</v>
      </c>
      <c r="F548" t="s">
        <v>581</v>
      </c>
      <c r="G548" t="s">
        <v>582</v>
      </c>
      <c r="H548" t="s">
        <v>42</v>
      </c>
      <c r="I548" t="s">
        <v>595</v>
      </c>
      <c r="J548" t="s">
        <v>604</v>
      </c>
    </row>
    <row r="549" spans="1:10" x14ac:dyDescent="0.35">
      <c r="A549">
        <v>557</v>
      </c>
      <c r="B549" t="s">
        <v>67</v>
      </c>
      <c r="C549">
        <v>30</v>
      </c>
      <c r="D549">
        <v>19</v>
      </c>
      <c r="E549">
        <v>5</v>
      </c>
      <c r="F549" t="s">
        <v>581</v>
      </c>
      <c r="G549" t="s">
        <v>582</v>
      </c>
      <c r="H549" t="s">
        <v>42</v>
      </c>
      <c r="I549" t="s">
        <v>595</v>
      </c>
      <c r="J549" t="s">
        <v>604</v>
      </c>
    </row>
    <row r="550" spans="1:10" x14ac:dyDescent="0.35">
      <c r="A550">
        <v>558</v>
      </c>
      <c r="B550" t="s">
        <v>67</v>
      </c>
      <c r="C550">
        <v>31</v>
      </c>
      <c r="D550">
        <v>30</v>
      </c>
      <c r="E550">
        <v>4</v>
      </c>
      <c r="F550" t="s">
        <v>581</v>
      </c>
      <c r="G550" t="s">
        <v>582</v>
      </c>
      <c r="H550" t="s">
        <v>42</v>
      </c>
      <c r="I550" t="s">
        <v>595</v>
      </c>
      <c r="J550" t="s">
        <v>604</v>
      </c>
    </row>
    <row r="551" spans="1:10" x14ac:dyDescent="0.35">
      <c r="A551">
        <v>559</v>
      </c>
      <c r="B551" t="s">
        <v>67</v>
      </c>
      <c r="C551">
        <v>32</v>
      </c>
      <c r="D551">
        <v>15</v>
      </c>
      <c r="E551">
        <v>1</v>
      </c>
      <c r="F551" t="s">
        <v>581</v>
      </c>
      <c r="G551" t="s">
        <v>582</v>
      </c>
      <c r="H551" t="s">
        <v>42</v>
      </c>
      <c r="I551" t="s">
        <v>595</v>
      </c>
      <c r="J551" t="s">
        <v>604</v>
      </c>
    </row>
    <row r="552" spans="1:10" x14ac:dyDescent="0.35">
      <c r="A552">
        <v>560</v>
      </c>
      <c r="B552" t="s">
        <v>67</v>
      </c>
      <c r="C552">
        <v>33</v>
      </c>
      <c r="D552">
        <v>14</v>
      </c>
      <c r="E552">
        <v>2</v>
      </c>
      <c r="F552" t="s">
        <v>581</v>
      </c>
      <c r="G552" t="s">
        <v>582</v>
      </c>
      <c r="H552" t="s">
        <v>42</v>
      </c>
      <c r="I552" t="s">
        <v>595</v>
      </c>
      <c r="J552" t="s">
        <v>604</v>
      </c>
    </row>
    <row r="553" spans="1:10" x14ac:dyDescent="0.35">
      <c r="A553">
        <v>561</v>
      </c>
      <c r="B553" t="s">
        <v>67</v>
      </c>
      <c r="C553">
        <v>34</v>
      </c>
      <c r="D553">
        <v>8</v>
      </c>
      <c r="E553">
        <v>2</v>
      </c>
      <c r="F553" t="s">
        <v>581</v>
      </c>
      <c r="G553" t="s">
        <v>582</v>
      </c>
      <c r="H553" t="s">
        <v>42</v>
      </c>
      <c r="I553" t="s">
        <v>595</v>
      </c>
      <c r="J553" t="s">
        <v>604</v>
      </c>
    </row>
    <row r="554" spans="1:10" x14ac:dyDescent="0.35">
      <c r="A554">
        <v>562</v>
      </c>
      <c r="B554" t="s">
        <v>67</v>
      </c>
      <c r="C554">
        <v>35</v>
      </c>
      <c r="D554">
        <v>19</v>
      </c>
      <c r="E554">
        <v>1</v>
      </c>
      <c r="F554" t="s">
        <v>581</v>
      </c>
      <c r="G554" t="s">
        <v>582</v>
      </c>
      <c r="H554" t="s">
        <v>42</v>
      </c>
      <c r="I554" t="s">
        <v>595</v>
      </c>
      <c r="J554" t="s">
        <v>604</v>
      </c>
    </row>
    <row r="555" spans="1:10" x14ac:dyDescent="0.35">
      <c r="A555">
        <v>563</v>
      </c>
      <c r="B555" t="s">
        <v>67</v>
      </c>
      <c r="C555">
        <v>36</v>
      </c>
      <c r="D555">
        <v>15</v>
      </c>
      <c r="E555">
        <v>6</v>
      </c>
      <c r="F555" t="s">
        <v>581</v>
      </c>
      <c r="G555" t="s">
        <v>582</v>
      </c>
      <c r="H555" t="s">
        <v>42</v>
      </c>
      <c r="I555" t="s">
        <v>595</v>
      </c>
      <c r="J555" t="s">
        <v>604</v>
      </c>
    </row>
    <row r="556" spans="1:10" x14ac:dyDescent="0.35">
      <c r="A556">
        <v>564</v>
      </c>
      <c r="B556" t="s">
        <v>67</v>
      </c>
      <c r="C556">
        <v>37</v>
      </c>
      <c r="D556">
        <v>15</v>
      </c>
      <c r="E556">
        <v>2</v>
      </c>
      <c r="F556" t="s">
        <v>581</v>
      </c>
      <c r="G556" t="s">
        <v>582</v>
      </c>
      <c r="H556" t="s">
        <v>42</v>
      </c>
      <c r="I556" t="s">
        <v>595</v>
      </c>
      <c r="J556" t="s">
        <v>604</v>
      </c>
    </row>
    <row r="557" spans="1:10" x14ac:dyDescent="0.35">
      <c r="A557">
        <v>565</v>
      </c>
      <c r="B557" t="s">
        <v>67</v>
      </c>
      <c r="C557">
        <v>38</v>
      </c>
      <c r="D557">
        <v>8</v>
      </c>
      <c r="E557">
        <v>8</v>
      </c>
      <c r="F557" t="s">
        <v>581</v>
      </c>
      <c r="G557" t="s">
        <v>582</v>
      </c>
      <c r="H557" t="s">
        <v>42</v>
      </c>
      <c r="I557" t="s">
        <v>595</v>
      </c>
      <c r="J557" t="s">
        <v>604</v>
      </c>
    </row>
    <row r="558" spans="1:10" x14ac:dyDescent="0.35">
      <c r="A558">
        <v>566</v>
      </c>
      <c r="B558" t="s">
        <v>69</v>
      </c>
      <c r="C558">
        <v>15</v>
      </c>
      <c r="D558">
        <v>65</v>
      </c>
      <c r="E558">
        <v>17</v>
      </c>
      <c r="F558" t="s">
        <v>582</v>
      </c>
      <c r="G558" t="s">
        <v>582</v>
      </c>
      <c r="H558" t="s">
        <v>42</v>
      </c>
      <c r="I558" t="s">
        <v>595</v>
      </c>
      <c r="J558" t="s">
        <v>604</v>
      </c>
    </row>
    <row r="559" spans="1:10" x14ac:dyDescent="0.35">
      <c r="A559">
        <v>567</v>
      </c>
      <c r="B559" t="s">
        <v>69</v>
      </c>
      <c r="C559">
        <v>16</v>
      </c>
      <c r="D559">
        <v>61</v>
      </c>
      <c r="E559">
        <v>33</v>
      </c>
      <c r="F559" t="s">
        <v>582</v>
      </c>
      <c r="G559" t="s">
        <v>582</v>
      </c>
      <c r="H559" t="s">
        <v>42</v>
      </c>
      <c r="I559" t="s">
        <v>595</v>
      </c>
      <c r="J559" t="s">
        <v>604</v>
      </c>
    </row>
    <row r="560" spans="1:10" x14ac:dyDescent="0.35">
      <c r="A560">
        <v>568</v>
      </c>
      <c r="B560" t="s">
        <v>69</v>
      </c>
      <c r="C560">
        <v>17</v>
      </c>
      <c r="D560">
        <v>61</v>
      </c>
      <c r="E560">
        <v>25</v>
      </c>
      <c r="F560" t="s">
        <v>582</v>
      </c>
      <c r="G560" t="s">
        <v>582</v>
      </c>
      <c r="H560" t="s">
        <v>42</v>
      </c>
      <c r="I560" t="s">
        <v>595</v>
      </c>
      <c r="J560" t="s">
        <v>604</v>
      </c>
    </row>
    <row r="561" spans="1:10" x14ac:dyDescent="0.35">
      <c r="A561">
        <v>569</v>
      </c>
      <c r="B561" t="s">
        <v>69</v>
      </c>
      <c r="C561">
        <v>18</v>
      </c>
      <c r="D561">
        <v>34</v>
      </c>
      <c r="E561">
        <v>24</v>
      </c>
      <c r="F561" t="s">
        <v>582</v>
      </c>
      <c r="G561" t="s">
        <v>582</v>
      </c>
      <c r="H561" t="s">
        <v>42</v>
      </c>
      <c r="I561" t="s">
        <v>595</v>
      </c>
      <c r="J561" t="s">
        <v>604</v>
      </c>
    </row>
    <row r="562" spans="1:10" x14ac:dyDescent="0.35">
      <c r="A562">
        <v>570</v>
      </c>
      <c r="B562" t="s">
        <v>69</v>
      </c>
      <c r="C562">
        <v>19</v>
      </c>
      <c r="D562">
        <v>24</v>
      </c>
      <c r="E562">
        <v>11</v>
      </c>
      <c r="F562" t="s">
        <v>582</v>
      </c>
      <c r="G562" t="s">
        <v>582</v>
      </c>
      <c r="H562" t="s">
        <v>42</v>
      </c>
      <c r="I562" t="s">
        <v>595</v>
      </c>
      <c r="J562" t="s">
        <v>604</v>
      </c>
    </row>
    <row r="563" spans="1:10" x14ac:dyDescent="0.35">
      <c r="A563">
        <v>571</v>
      </c>
      <c r="B563" t="s">
        <v>69</v>
      </c>
      <c r="C563">
        <v>20</v>
      </c>
      <c r="D563">
        <v>21</v>
      </c>
      <c r="E563">
        <v>13</v>
      </c>
      <c r="F563" t="s">
        <v>582</v>
      </c>
      <c r="G563" t="s">
        <v>582</v>
      </c>
      <c r="H563" t="s">
        <v>42</v>
      </c>
      <c r="I563" t="s">
        <v>595</v>
      </c>
      <c r="J563" t="s">
        <v>604</v>
      </c>
    </row>
    <row r="564" spans="1:10" x14ac:dyDescent="0.35">
      <c r="A564">
        <v>572</v>
      </c>
      <c r="B564" t="s">
        <v>69</v>
      </c>
      <c r="C564">
        <v>21</v>
      </c>
      <c r="D564">
        <v>10</v>
      </c>
      <c r="E564">
        <v>8</v>
      </c>
      <c r="F564" t="s">
        <v>582</v>
      </c>
      <c r="G564" t="s">
        <v>582</v>
      </c>
      <c r="H564" t="s">
        <v>42</v>
      </c>
      <c r="I564" t="s">
        <v>595</v>
      </c>
      <c r="J564" t="s">
        <v>604</v>
      </c>
    </row>
    <row r="565" spans="1:10" x14ac:dyDescent="0.35">
      <c r="A565">
        <v>573</v>
      </c>
      <c r="B565" t="s">
        <v>69</v>
      </c>
      <c r="C565">
        <v>22</v>
      </c>
      <c r="D565">
        <v>20</v>
      </c>
      <c r="E565">
        <v>17</v>
      </c>
      <c r="F565" t="s">
        <v>582</v>
      </c>
      <c r="G565" t="s">
        <v>582</v>
      </c>
      <c r="H565" t="s">
        <v>42</v>
      </c>
      <c r="I565" t="s">
        <v>595</v>
      </c>
      <c r="J565" t="s">
        <v>604</v>
      </c>
    </row>
    <row r="566" spans="1:10" x14ac:dyDescent="0.35">
      <c r="A566">
        <v>574</v>
      </c>
      <c r="B566" t="s">
        <v>69</v>
      </c>
      <c r="C566">
        <v>23</v>
      </c>
      <c r="D566">
        <v>12</v>
      </c>
      <c r="E566">
        <v>14</v>
      </c>
      <c r="F566" t="s">
        <v>582</v>
      </c>
      <c r="G566" t="s">
        <v>582</v>
      </c>
      <c r="H566" t="s">
        <v>42</v>
      </c>
      <c r="I566" t="s">
        <v>595</v>
      </c>
      <c r="J566" t="s">
        <v>604</v>
      </c>
    </row>
    <row r="567" spans="1:10" x14ac:dyDescent="0.35">
      <c r="A567">
        <v>575</v>
      </c>
      <c r="B567" t="s">
        <v>69</v>
      </c>
      <c r="C567">
        <v>24</v>
      </c>
      <c r="D567">
        <v>16</v>
      </c>
      <c r="E567">
        <v>19</v>
      </c>
      <c r="F567" t="s">
        <v>582</v>
      </c>
      <c r="G567" t="s">
        <v>582</v>
      </c>
      <c r="H567" t="s">
        <v>42</v>
      </c>
      <c r="I567" t="s">
        <v>595</v>
      </c>
      <c r="J567" t="s">
        <v>604</v>
      </c>
    </row>
    <row r="568" spans="1:10" x14ac:dyDescent="0.35">
      <c r="A568">
        <v>576</v>
      </c>
      <c r="B568" t="s">
        <v>69</v>
      </c>
      <c r="C568">
        <v>25</v>
      </c>
      <c r="D568">
        <v>17</v>
      </c>
      <c r="E568">
        <v>11</v>
      </c>
      <c r="F568" t="s">
        <v>582</v>
      </c>
      <c r="G568" t="s">
        <v>582</v>
      </c>
      <c r="H568" t="s">
        <v>42</v>
      </c>
      <c r="I568" t="s">
        <v>595</v>
      </c>
      <c r="J568" t="s">
        <v>604</v>
      </c>
    </row>
    <row r="569" spans="1:10" x14ac:dyDescent="0.35">
      <c r="A569">
        <v>577</v>
      </c>
      <c r="B569" t="s">
        <v>69</v>
      </c>
      <c r="C569">
        <v>26</v>
      </c>
      <c r="D569">
        <v>12</v>
      </c>
      <c r="E569">
        <v>15</v>
      </c>
      <c r="F569" t="s">
        <v>582</v>
      </c>
      <c r="G569" t="s">
        <v>582</v>
      </c>
      <c r="H569" t="s">
        <v>42</v>
      </c>
      <c r="I569" t="s">
        <v>595</v>
      </c>
      <c r="J569" t="s">
        <v>604</v>
      </c>
    </row>
    <row r="570" spans="1:10" x14ac:dyDescent="0.35">
      <c r="A570">
        <v>578</v>
      </c>
      <c r="B570" t="s">
        <v>69</v>
      </c>
      <c r="C570">
        <v>27</v>
      </c>
      <c r="D570">
        <v>17</v>
      </c>
      <c r="E570">
        <v>15</v>
      </c>
      <c r="F570" t="s">
        <v>582</v>
      </c>
      <c r="G570" t="s">
        <v>582</v>
      </c>
      <c r="H570" t="s">
        <v>42</v>
      </c>
      <c r="I570" t="s">
        <v>595</v>
      </c>
      <c r="J570" t="s">
        <v>604</v>
      </c>
    </row>
    <row r="571" spans="1:10" x14ac:dyDescent="0.35">
      <c r="A571">
        <v>579</v>
      </c>
      <c r="B571" t="s">
        <v>69</v>
      </c>
      <c r="C571">
        <v>28</v>
      </c>
      <c r="D571">
        <v>49</v>
      </c>
      <c r="E571">
        <v>26</v>
      </c>
      <c r="F571" t="s">
        <v>582</v>
      </c>
      <c r="G571" t="s">
        <v>582</v>
      </c>
      <c r="H571" t="s">
        <v>42</v>
      </c>
      <c r="I571" t="s">
        <v>595</v>
      </c>
      <c r="J571" t="s">
        <v>604</v>
      </c>
    </row>
    <row r="572" spans="1:10" x14ac:dyDescent="0.35">
      <c r="A572">
        <v>580</v>
      </c>
      <c r="B572" t="s">
        <v>69</v>
      </c>
      <c r="C572">
        <v>29</v>
      </c>
      <c r="D572">
        <v>58</v>
      </c>
      <c r="E572">
        <v>59</v>
      </c>
      <c r="F572" t="s">
        <v>582</v>
      </c>
      <c r="G572" t="s">
        <v>582</v>
      </c>
      <c r="H572" t="s">
        <v>42</v>
      </c>
      <c r="I572" t="s">
        <v>595</v>
      </c>
      <c r="J572" t="s">
        <v>604</v>
      </c>
    </row>
    <row r="573" spans="1:10" x14ac:dyDescent="0.35">
      <c r="A573">
        <v>581</v>
      </c>
      <c r="B573" t="s">
        <v>69</v>
      </c>
      <c r="C573">
        <v>30</v>
      </c>
      <c r="D573">
        <v>57</v>
      </c>
      <c r="E573">
        <v>89</v>
      </c>
      <c r="F573" t="s">
        <v>582</v>
      </c>
      <c r="G573" t="s">
        <v>582</v>
      </c>
      <c r="H573" t="s">
        <v>42</v>
      </c>
      <c r="I573" t="s">
        <v>595</v>
      </c>
      <c r="J573" t="s">
        <v>604</v>
      </c>
    </row>
    <row r="574" spans="1:10" x14ac:dyDescent="0.35">
      <c r="A574">
        <v>582</v>
      </c>
      <c r="B574" t="s">
        <v>69</v>
      </c>
      <c r="C574">
        <v>31</v>
      </c>
      <c r="D574">
        <v>45</v>
      </c>
      <c r="E574">
        <v>76</v>
      </c>
      <c r="F574" t="s">
        <v>582</v>
      </c>
      <c r="G574" t="s">
        <v>582</v>
      </c>
      <c r="H574" t="s">
        <v>42</v>
      </c>
      <c r="I574" t="s">
        <v>595</v>
      </c>
      <c r="J574" t="s">
        <v>604</v>
      </c>
    </row>
    <row r="575" spans="1:10" x14ac:dyDescent="0.35">
      <c r="A575">
        <v>583</v>
      </c>
      <c r="B575" t="s">
        <v>69</v>
      </c>
      <c r="C575">
        <v>32</v>
      </c>
      <c r="D575">
        <v>35</v>
      </c>
      <c r="E575">
        <v>61</v>
      </c>
      <c r="F575" t="s">
        <v>582</v>
      </c>
      <c r="G575" t="s">
        <v>582</v>
      </c>
      <c r="H575" t="s">
        <v>42</v>
      </c>
      <c r="I575" t="s">
        <v>595</v>
      </c>
      <c r="J575" t="s">
        <v>604</v>
      </c>
    </row>
    <row r="576" spans="1:10" x14ac:dyDescent="0.35">
      <c r="A576">
        <v>584</v>
      </c>
      <c r="B576" t="s">
        <v>69</v>
      </c>
      <c r="C576">
        <v>33</v>
      </c>
      <c r="D576">
        <v>38</v>
      </c>
      <c r="E576">
        <v>38</v>
      </c>
      <c r="F576" t="s">
        <v>582</v>
      </c>
      <c r="G576" t="s">
        <v>582</v>
      </c>
      <c r="H576" t="s">
        <v>42</v>
      </c>
      <c r="I576" t="s">
        <v>595</v>
      </c>
      <c r="J576" t="s">
        <v>604</v>
      </c>
    </row>
    <row r="577" spans="1:10" x14ac:dyDescent="0.35">
      <c r="A577">
        <v>585</v>
      </c>
      <c r="B577" t="s">
        <v>69</v>
      </c>
      <c r="C577">
        <v>34</v>
      </c>
      <c r="D577">
        <v>24</v>
      </c>
      <c r="E577">
        <v>69</v>
      </c>
      <c r="F577" t="s">
        <v>582</v>
      </c>
      <c r="G577" t="s">
        <v>582</v>
      </c>
      <c r="H577" t="s">
        <v>42</v>
      </c>
      <c r="I577" t="s">
        <v>595</v>
      </c>
      <c r="J577" t="s">
        <v>604</v>
      </c>
    </row>
    <row r="578" spans="1:10" x14ac:dyDescent="0.35">
      <c r="A578">
        <v>586</v>
      </c>
      <c r="B578" t="s">
        <v>69</v>
      </c>
      <c r="C578">
        <v>35</v>
      </c>
      <c r="D578">
        <v>13</v>
      </c>
      <c r="E578">
        <v>49</v>
      </c>
      <c r="F578" t="s">
        <v>582</v>
      </c>
      <c r="G578" t="s">
        <v>582</v>
      </c>
      <c r="H578" t="s">
        <v>42</v>
      </c>
      <c r="I578" t="s">
        <v>595</v>
      </c>
      <c r="J578" t="s">
        <v>604</v>
      </c>
    </row>
    <row r="579" spans="1:10" x14ac:dyDescent="0.35">
      <c r="A579">
        <v>587</v>
      </c>
      <c r="B579" t="s">
        <v>69</v>
      </c>
      <c r="C579">
        <v>36</v>
      </c>
      <c r="D579">
        <v>14</v>
      </c>
      <c r="E579">
        <v>15</v>
      </c>
      <c r="F579" t="s">
        <v>582</v>
      </c>
      <c r="G579" t="s">
        <v>582</v>
      </c>
      <c r="H579" t="s">
        <v>42</v>
      </c>
      <c r="I579" t="s">
        <v>595</v>
      </c>
      <c r="J579" t="s">
        <v>604</v>
      </c>
    </row>
    <row r="580" spans="1:10" x14ac:dyDescent="0.35">
      <c r="A580">
        <v>588</v>
      </c>
      <c r="B580" t="s">
        <v>69</v>
      </c>
      <c r="C580">
        <v>37</v>
      </c>
      <c r="D580">
        <v>17</v>
      </c>
      <c r="E580">
        <v>18</v>
      </c>
      <c r="F580" t="s">
        <v>582</v>
      </c>
      <c r="G580" t="s">
        <v>582</v>
      </c>
      <c r="H580" t="s">
        <v>42</v>
      </c>
      <c r="I580" t="s">
        <v>595</v>
      </c>
      <c r="J580" t="s">
        <v>604</v>
      </c>
    </row>
    <row r="581" spans="1:10" x14ac:dyDescent="0.35">
      <c r="A581">
        <v>589</v>
      </c>
      <c r="B581" t="s">
        <v>69</v>
      </c>
      <c r="C581">
        <v>38</v>
      </c>
      <c r="D581">
        <v>26</v>
      </c>
      <c r="E581">
        <v>55</v>
      </c>
      <c r="F581" t="s">
        <v>582</v>
      </c>
      <c r="G581" t="s">
        <v>582</v>
      </c>
      <c r="H581" t="s">
        <v>42</v>
      </c>
      <c r="I581" t="s">
        <v>595</v>
      </c>
      <c r="J581" t="s">
        <v>604</v>
      </c>
    </row>
    <row r="582" spans="1:10" x14ac:dyDescent="0.35">
      <c r="A582">
        <v>590</v>
      </c>
      <c r="B582" t="s">
        <v>71</v>
      </c>
      <c r="C582">
        <v>15</v>
      </c>
      <c r="D582">
        <v>17</v>
      </c>
      <c r="E582">
        <v>5</v>
      </c>
      <c r="F582" t="s">
        <v>581</v>
      </c>
      <c r="G582" t="s">
        <v>581</v>
      </c>
      <c r="H582" t="s">
        <v>42</v>
      </c>
      <c r="I582" t="s">
        <v>595</v>
      </c>
      <c r="J582" t="s">
        <v>605</v>
      </c>
    </row>
    <row r="583" spans="1:10" x14ac:dyDescent="0.35">
      <c r="A583">
        <v>591</v>
      </c>
      <c r="B583" t="s">
        <v>71</v>
      </c>
      <c r="C583">
        <v>16</v>
      </c>
      <c r="D583">
        <v>20</v>
      </c>
      <c r="E583">
        <v>5</v>
      </c>
      <c r="F583" t="s">
        <v>581</v>
      </c>
      <c r="G583" t="s">
        <v>581</v>
      </c>
      <c r="H583" t="s">
        <v>42</v>
      </c>
      <c r="I583" t="s">
        <v>595</v>
      </c>
      <c r="J583" t="s">
        <v>605</v>
      </c>
    </row>
    <row r="584" spans="1:10" x14ac:dyDescent="0.35">
      <c r="A584">
        <v>592</v>
      </c>
      <c r="B584" t="s">
        <v>71</v>
      </c>
      <c r="C584">
        <v>17</v>
      </c>
      <c r="D584">
        <v>14</v>
      </c>
      <c r="E584">
        <v>1</v>
      </c>
      <c r="F584" t="s">
        <v>581</v>
      </c>
      <c r="G584" t="s">
        <v>581</v>
      </c>
      <c r="H584" t="s">
        <v>42</v>
      </c>
      <c r="I584" t="s">
        <v>595</v>
      </c>
      <c r="J584" t="s">
        <v>605</v>
      </c>
    </row>
    <row r="585" spans="1:10" x14ac:dyDescent="0.35">
      <c r="A585">
        <v>593</v>
      </c>
      <c r="B585" t="s">
        <v>71</v>
      </c>
      <c r="C585">
        <v>18</v>
      </c>
      <c r="D585">
        <v>6</v>
      </c>
      <c r="E585">
        <v>0</v>
      </c>
      <c r="F585" t="s">
        <v>581</v>
      </c>
      <c r="G585" t="s">
        <v>581</v>
      </c>
      <c r="H585" t="s">
        <v>42</v>
      </c>
      <c r="I585" t="s">
        <v>595</v>
      </c>
      <c r="J585" t="s">
        <v>605</v>
      </c>
    </row>
    <row r="586" spans="1:10" x14ac:dyDescent="0.35">
      <c r="A586">
        <v>594</v>
      </c>
      <c r="B586" t="s">
        <v>71</v>
      </c>
      <c r="C586">
        <v>19</v>
      </c>
      <c r="D586">
        <v>10</v>
      </c>
      <c r="E586">
        <v>3</v>
      </c>
      <c r="F586" t="s">
        <v>581</v>
      </c>
      <c r="G586" t="s">
        <v>581</v>
      </c>
      <c r="H586" t="s">
        <v>42</v>
      </c>
      <c r="I586" t="s">
        <v>595</v>
      </c>
      <c r="J586" t="s">
        <v>605</v>
      </c>
    </row>
    <row r="587" spans="1:10" x14ac:dyDescent="0.35">
      <c r="A587">
        <v>595</v>
      </c>
      <c r="B587" t="s">
        <v>71</v>
      </c>
      <c r="C587">
        <v>20</v>
      </c>
      <c r="D587">
        <v>8</v>
      </c>
      <c r="E587">
        <v>5</v>
      </c>
      <c r="F587" t="s">
        <v>581</v>
      </c>
      <c r="G587" t="s">
        <v>581</v>
      </c>
      <c r="H587" t="s">
        <v>42</v>
      </c>
      <c r="I587" t="s">
        <v>595</v>
      </c>
      <c r="J587" t="s">
        <v>605</v>
      </c>
    </row>
    <row r="588" spans="1:10" x14ac:dyDescent="0.35">
      <c r="A588">
        <v>596</v>
      </c>
      <c r="B588" t="s">
        <v>71</v>
      </c>
      <c r="C588">
        <v>21</v>
      </c>
      <c r="D588">
        <v>6</v>
      </c>
      <c r="E588">
        <v>0</v>
      </c>
      <c r="F588" t="s">
        <v>581</v>
      </c>
      <c r="G588" t="s">
        <v>581</v>
      </c>
      <c r="H588" t="s">
        <v>42</v>
      </c>
      <c r="I588" t="s">
        <v>595</v>
      </c>
      <c r="J588" t="s">
        <v>605</v>
      </c>
    </row>
    <row r="589" spans="1:10" x14ac:dyDescent="0.35">
      <c r="A589">
        <v>597</v>
      </c>
      <c r="B589" t="s">
        <v>71</v>
      </c>
      <c r="C589">
        <v>22</v>
      </c>
      <c r="D589">
        <v>1</v>
      </c>
      <c r="E589">
        <v>0</v>
      </c>
      <c r="F589" t="s">
        <v>581</v>
      </c>
      <c r="G589" t="s">
        <v>581</v>
      </c>
      <c r="H589" t="s">
        <v>42</v>
      </c>
      <c r="I589" t="s">
        <v>595</v>
      </c>
      <c r="J589" t="s">
        <v>605</v>
      </c>
    </row>
    <row r="590" spans="1:10" x14ac:dyDescent="0.35">
      <c r="A590">
        <v>598</v>
      </c>
      <c r="B590" t="s">
        <v>71</v>
      </c>
      <c r="C590">
        <v>23</v>
      </c>
      <c r="D590">
        <v>4</v>
      </c>
      <c r="E590">
        <v>1</v>
      </c>
      <c r="F590" t="s">
        <v>581</v>
      </c>
      <c r="G590" t="s">
        <v>581</v>
      </c>
      <c r="H590" t="s">
        <v>42</v>
      </c>
      <c r="I590" t="s">
        <v>595</v>
      </c>
      <c r="J590" t="s">
        <v>605</v>
      </c>
    </row>
    <row r="591" spans="1:10" x14ac:dyDescent="0.35">
      <c r="A591">
        <v>599</v>
      </c>
      <c r="B591" t="s">
        <v>71</v>
      </c>
      <c r="C591">
        <v>24</v>
      </c>
      <c r="D591">
        <v>6</v>
      </c>
      <c r="E591">
        <v>2</v>
      </c>
      <c r="F591" t="s">
        <v>581</v>
      </c>
      <c r="G591" t="s">
        <v>581</v>
      </c>
      <c r="H591" t="s">
        <v>42</v>
      </c>
      <c r="I591" t="s">
        <v>595</v>
      </c>
      <c r="J591" t="s">
        <v>605</v>
      </c>
    </row>
    <row r="592" spans="1:10" x14ac:dyDescent="0.35">
      <c r="A592">
        <v>600</v>
      </c>
      <c r="B592" t="s">
        <v>71</v>
      </c>
      <c r="C592">
        <v>25</v>
      </c>
      <c r="D592">
        <v>9</v>
      </c>
      <c r="E592">
        <v>1</v>
      </c>
      <c r="F592" t="s">
        <v>581</v>
      </c>
      <c r="G592" t="s">
        <v>581</v>
      </c>
      <c r="H592" t="s">
        <v>42</v>
      </c>
      <c r="I592" t="s">
        <v>595</v>
      </c>
      <c r="J592" t="s">
        <v>605</v>
      </c>
    </row>
    <row r="593" spans="1:10" x14ac:dyDescent="0.35">
      <c r="A593">
        <v>601</v>
      </c>
      <c r="B593" t="s">
        <v>71</v>
      </c>
      <c r="C593">
        <v>26</v>
      </c>
      <c r="D593">
        <v>9</v>
      </c>
      <c r="E593">
        <v>0</v>
      </c>
      <c r="F593" t="s">
        <v>581</v>
      </c>
      <c r="G593" t="s">
        <v>581</v>
      </c>
      <c r="H593" t="s">
        <v>42</v>
      </c>
      <c r="I593" t="s">
        <v>595</v>
      </c>
      <c r="J593" t="s">
        <v>605</v>
      </c>
    </row>
    <row r="594" spans="1:10" x14ac:dyDescent="0.35">
      <c r="A594">
        <v>602</v>
      </c>
      <c r="B594" t="s">
        <v>71</v>
      </c>
      <c r="C594">
        <v>27</v>
      </c>
      <c r="D594">
        <v>10</v>
      </c>
      <c r="E594">
        <v>4</v>
      </c>
      <c r="F594" t="s">
        <v>581</v>
      </c>
      <c r="G594" t="s">
        <v>581</v>
      </c>
      <c r="H594" t="s">
        <v>42</v>
      </c>
      <c r="I594" t="s">
        <v>595</v>
      </c>
      <c r="J594" t="s">
        <v>605</v>
      </c>
    </row>
    <row r="595" spans="1:10" x14ac:dyDescent="0.35">
      <c r="A595">
        <v>603</v>
      </c>
      <c r="B595" t="s">
        <v>71</v>
      </c>
      <c r="C595">
        <v>28</v>
      </c>
      <c r="D595">
        <v>11</v>
      </c>
      <c r="E595">
        <v>2</v>
      </c>
      <c r="F595" t="s">
        <v>581</v>
      </c>
      <c r="G595" t="s">
        <v>581</v>
      </c>
      <c r="H595" t="s">
        <v>42</v>
      </c>
      <c r="I595" t="s">
        <v>595</v>
      </c>
      <c r="J595" t="s">
        <v>605</v>
      </c>
    </row>
    <row r="596" spans="1:10" x14ac:dyDescent="0.35">
      <c r="A596">
        <v>604</v>
      </c>
      <c r="B596" t="s">
        <v>71</v>
      </c>
      <c r="C596">
        <v>29</v>
      </c>
      <c r="D596">
        <v>11</v>
      </c>
      <c r="E596">
        <v>7</v>
      </c>
      <c r="F596" t="s">
        <v>581</v>
      </c>
      <c r="G596" t="s">
        <v>581</v>
      </c>
      <c r="H596" t="s">
        <v>42</v>
      </c>
      <c r="I596" t="s">
        <v>595</v>
      </c>
      <c r="J596" t="s">
        <v>605</v>
      </c>
    </row>
    <row r="597" spans="1:10" x14ac:dyDescent="0.35">
      <c r="A597">
        <v>605</v>
      </c>
      <c r="B597" t="s">
        <v>71</v>
      </c>
      <c r="C597">
        <v>30</v>
      </c>
      <c r="D597">
        <v>15</v>
      </c>
      <c r="E597">
        <v>3</v>
      </c>
      <c r="F597" t="s">
        <v>581</v>
      </c>
      <c r="G597" t="s">
        <v>581</v>
      </c>
      <c r="H597" t="s">
        <v>42</v>
      </c>
      <c r="I597" t="s">
        <v>595</v>
      </c>
      <c r="J597" t="s">
        <v>605</v>
      </c>
    </row>
    <row r="598" spans="1:10" x14ac:dyDescent="0.35">
      <c r="A598">
        <v>606</v>
      </c>
      <c r="B598" t="s">
        <v>71</v>
      </c>
      <c r="C598">
        <v>31</v>
      </c>
      <c r="D598">
        <v>7</v>
      </c>
      <c r="E598">
        <v>0</v>
      </c>
      <c r="F598" t="s">
        <v>581</v>
      </c>
      <c r="G598" t="s">
        <v>581</v>
      </c>
      <c r="H598" t="s">
        <v>42</v>
      </c>
      <c r="I598" t="s">
        <v>595</v>
      </c>
      <c r="J598" t="s">
        <v>605</v>
      </c>
    </row>
    <row r="599" spans="1:10" x14ac:dyDescent="0.35">
      <c r="A599">
        <v>607</v>
      </c>
      <c r="B599" t="s">
        <v>71</v>
      </c>
      <c r="C599">
        <v>32</v>
      </c>
      <c r="D599">
        <v>20</v>
      </c>
      <c r="E599">
        <v>2</v>
      </c>
      <c r="F599" t="s">
        <v>581</v>
      </c>
      <c r="G599" t="s">
        <v>581</v>
      </c>
      <c r="H599" t="s">
        <v>42</v>
      </c>
      <c r="I599" t="s">
        <v>595</v>
      </c>
      <c r="J599" t="s">
        <v>605</v>
      </c>
    </row>
    <row r="600" spans="1:10" x14ac:dyDescent="0.35">
      <c r="A600">
        <v>608</v>
      </c>
      <c r="B600" t="s">
        <v>71</v>
      </c>
      <c r="C600">
        <v>33</v>
      </c>
      <c r="D600">
        <v>8</v>
      </c>
      <c r="E600">
        <v>2</v>
      </c>
      <c r="F600" t="s">
        <v>581</v>
      </c>
      <c r="G600" t="s">
        <v>581</v>
      </c>
      <c r="H600" t="s">
        <v>42</v>
      </c>
      <c r="I600" t="s">
        <v>595</v>
      </c>
      <c r="J600" t="s">
        <v>605</v>
      </c>
    </row>
    <row r="601" spans="1:10" x14ac:dyDescent="0.35">
      <c r="A601">
        <v>609</v>
      </c>
      <c r="B601" t="s">
        <v>71</v>
      </c>
      <c r="C601">
        <v>34</v>
      </c>
      <c r="D601">
        <v>5</v>
      </c>
      <c r="E601">
        <v>2</v>
      </c>
      <c r="F601" t="s">
        <v>581</v>
      </c>
      <c r="G601" t="s">
        <v>581</v>
      </c>
      <c r="H601" t="s">
        <v>42</v>
      </c>
      <c r="I601" t="s">
        <v>595</v>
      </c>
      <c r="J601" t="s">
        <v>605</v>
      </c>
    </row>
    <row r="602" spans="1:10" x14ac:dyDescent="0.35">
      <c r="A602">
        <v>610</v>
      </c>
      <c r="B602" t="s">
        <v>71</v>
      </c>
      <c r="C602">
        <v>35</v>
      </c>
      <c r="D602">
        <v>6</v>
      </c>
      <c r="E602">
        <v>0</v>
      </c>
      <c r="F602" t="s">
        <v>581</v>
      </c>
      <c r="G602" t="s">
        <v>581</v>
      </c>
      <c r="H602" t="s">
        <v>42</v>
      </c>
      <c r="I602" t="s">
        <v>595</v>
      </c>
      <c r="J602" t="s">
        <v>605</v>
      </c>
    </row>
    <row r="603" spans="1:10" x14ac:dyDescent="0.35">
      <c r="A603">
        <v>611</v>
      </c>
      <c r="B603" t="s">
        <v>71</v>
      </c>
      <c r="C603">
        <v>36</v>
      </c>
      <c r="D603">
        <v>4</v>
      </c>
      <c r="E603">
        <v>2</v>
      </c>
      <c r="F603" t="s">
        <v>581</v>
      </c>
      <c r="G603" t="s">
        <v>581</v>
      </c>
      <c r="H603" t="s">
        <v>42</v>
      </c>
      <c r="I603" t="s">
        <v>595</v>
      </c>
      <c r="J603" t="s">
        <v>605</v>
      </c>
    </row>
    <row r="604" spans="1:10" x14ac:dyDescent="0.35">
      <c r="A604">
        <v>612</v>
      </c>
      <c r="B604" t="s">
        <v>71</v>
      </c>
      <c r="C604">
        <v>37</v>
      </c>
      <c r="D604">
        <v>6</v>
      </c>
      <c r="E604">
        <v>6</v>
      </c>
      <c r="F604" t="s">
        <v>581</v>
      </c>
      <c r="G604" t="s">
        <v>581</v>
      </c>
      <c r="H604" t="s">
        <v>42</v>
      </c>
      <c r="I604" t="s">
        <v>595</v>
      </c>
      <c r="J604" t="s">
        <v>605</v>
      </c>
    </row>
    <row r="605" spans="1:10" x14ac:dyDescent="0.35">
      <c r="A605">
        <v>613</v>
      </c>
      <c r="B605" t="s">
        <v>71</v>
      </c>
      <c r="C605">
        <v>38</v>
      </c>
      <c r="D605">
        <v>6</v>
      </c>
      <c r="E605">
        <v>6</v>
      </c>
      <c r="F605" t="s">
        <v>581</v>
      </c>
      <c r="G605" t="s">
        <v>581</v>
      </c>
      <c r="H605" t="s">
        <v>42</v>
      </c>
      <c r="I605" t="s">
        <v>595</v>
      </c>
      <c r="J605" t="s">
        <v>605</v>
      </c>
    </row>
    <row r="606" spans="1:10" x14ac:dyDescent="0.35">
      <c r="A606">
        <v>614</v>
      </c>
      <c r="B606" t="s">
        <v>72</v>
      </c>
      <c r="C606">
        <v>15</v>
      </c>
      <c r="D606">
        <v>4</v>
      </c>
      <c r="E606">
        <v>0</v>
      </c>
      <c r="F606" t="s">
        <v>581</v>
      </c>
      <c r="G606" t="s">
        <v>581</v>
      </c>
      <c r="H606" t="s">
        <v>42</v>
      </c>
      <c r="I606" t="s">
        <v>595</v>
      </c>
      <c r="J606" t="s">
        <v>606</v>
      </c>
    </row>
    <row r="607" spans="1:10" x14ac:dyDescent="0.35">
      <c r="A607">
        <v>615</v>
      </c>
      <c r="B607" t="s">
        <v>72</v>
      </c>
      <c r="C607">
        <v>16</v>
      </c>
      <c r="D607">
        <v>4</v>
      </c>
      <c r="E607">
        <v>0</v>
      </c>
      <c r="F607" t="s">
        <v>581</v>
      </c>
      <c r="G607" t="s">
        <v>581</v>
      </c>
      <c r="H607" t="s">
        <v>42</v>
      </c>
      <c r="I607" t="s">
        <v>595</v>
      </c>
      <c r="J607" t="s">
        <v>606</v>
      </c>
    </row>
    <row r="608" spans="1:10" x14ac:dyDescent="0.35">
      <c r="A608">
        <v>616</v>
      </c>
      <c r="B608" t="s">
        <v>72</v>
      </c>
      <c r="C608">
        <v>17</v>
      </c>
      <c r="D608">
        <v>4</v>
      </c>
      <c r="E608">
        <v>0</v>
      </c>
      <c r="F608" t="s">
        <v>581</v>
      </c>
      <c r="G608" t="s">
        <v>581</v>
      </c>
      <c r="H608" t="s">
        <v>42</v>
      </c>
      <c r="I608" t="s">
        <v>595</v>
      </c>
      <c r="J608" t="s">
        <v>606</v>
      </c>
    </row>
    <row r="609" spans="1:10" x14ac:dyDescent="0.35">
      <c r="A609">
        <v>617</v>
      </c>
      <c r="B609" t="s">
        <v>72</v>
      </c>
      <c r="C609">
        <v>18</v>
      </c>
      <c r="D609">
        <v>1</v>
      </c>
      <c r="E609">
        <v>0</v>
      </c>
      <c r="F609" t="s">
        <v>581</v>
      </c>
      <c r="G609" t="s">
        <v>581</v>
      </c>
      <c r="H609" t="s">
        <v>42</v>
      </c>
      <c r="I609" t="s">
        <v>595</v>
      </c>
      <c r="J609" t="s">
        <v>606</v>
      </c>
    </row>
    <row r="610" spans="1:10" x14ac:dyDescent="0.35">
      <c r="A610">
        <v>618</v>
      </c>
      <c r="B610" t="s">
        <v>72</v>
      </c>
      <c r="C610">
        <v>19</v>
      </c>
      <c r="D610">
        <v>1</v>
      </c>
      <c r="E610">
        <v>0</v>
      </c>
      <c r="F610" t="s">
        <v>581</v>
      </c>
      <c r="G610" t="s">
        <v>581</v>
      </c>
      <c r="H610" t="s">
        <v>42</v>
      </c>
      <c r="I610" t="s">
        <v>595</v>
      </c>
      <c r="J610" t="s">
        <v>606</v>
      </c>
    </row>
    <row r="611" spans="1:10" x14ac:dyDescent="0.35">
      <c r="A611">
        <v>619</v>
      </c>
      <c r="B611" t="s">
        <v>72</v>
      </c>
      <c r="C611">
        <v>22</v>
      </c>
      <c r="D611">
        <v>3</v>
      </c>
      <c r="E611">
        <v>0</v>
      </c>
      <c r="F611" t="s">
        <v>581</v>
      </c>
      <c r="G611" t="s">
        <v>581</v>
      </c>
      <c r="H611" t="s">
        <v>42</v>
      </c>
      <c r="I611" t="s">
        <v>595</v>
      </c>
      <c r="J611" t="s">
        <v>606</v>
      </c>
    </row>
    <row r="612" spans="1:10" x14ac:dyDescent="0.35">
      <c r="A612">
        <v>620</v>
      </c>
      <c r="B612" t="s">
        <v>72</v>
      </c>
      <c r="C612">
        <v>23</v>
      </c>
      <c r="D612">
        <v>2</v>
      </c>
      <c r="E612">
        <v>0</v>
      </c>
      <c r="F612" t="s">
        <v>581</v>
      </c>
      <c r="G612" t="s">
        <v>581</v>
      </c>
      <c r="H612" t="s">
        <v>42</v>
      </c>
      <c r="I612" t="s">
        <v>595</v>
      </c>
      <c r="J612" t="s">
        <v>606</v>
      </c>
    </row>
    <row r="613" spans="1:10" x14ac:dyDescent="0.35">
      <c r="A613">
        <v>621</v>
      </c>
      <c r="B613" t="s">
        <v>72</v>
      </c>
      <c r="C613">
        <v>25</v>
      </c>
      <c r="D613">
        <v>1</v>
      </c>
      <c r="E613">
        <v>0</v>
      </c>
      <c r="F613" t="s">
        <v>581</v>
      </c>
      <c r="G613" t="s">
        <v>581</v>
      </c>
      <c r="H613" t="s">
        <v>42</v>
      </c>
      <c r="I613" t="s">
        <v>595</v>
      </c>
      <c r="J613" t="s">
        <v>606</v>
      </c>
    </row>
    <row r="614" spans="1:10" x14ac:dyDescent="0.35">
      <c r="A614">
        <v>622</v>
      </c>
      <c r="B614" t="s">
        <v>72</v>
      </c>
      <c r="C614">
        <v>26</v>
      </c>
      <c r="D614">
        <v>2</v>
      </c>
      <c r="E614">
        <v>0</v>
      </c>
      <c r="F614" t="s">
        <v>581</v>
      </c>
      <c r="G614" t="s">
        <v>581</v>
      </c>
      <c r="H614" t="s">
        <v>42</v>
      </c>
      <c r="I614" t="s">
        <v>595</v>
      </c>
      <c r="J614" t="s">
        <v>606</v>
      </c>
    </row>
    <row r="615" spans="1:10" x14ac:dyDescent="0.35">
      <c r="A615">
        <v>623</v>
      </c>
      <c r="B615" t="s">
        <v>72</v>
      </c>
      <c r="C615">
        <v>27</v>
      </c>
      <c r="D615">
        <v>3</v>
      </c>
      <c r="E615">
        <v>0</v>
      </c>
      <c r="F615" t="s">
        <v>581</v>
      </c>
      <c r="G615" t="s">
        <v>581</v>
      </c>
      <c r="H615" t="s">
        <v>42</v>
      </c>
      <c r="I615" t="s">
        <v>595</v>
      </c>
      <c r="J615" t="s">
        <v>606</v>
      </c>
    </row>
    <row r="616" spans="1:10" x14ac:dyDescent="0.35">
      <c r="A616">
        <v>624</v>
      </c>
      <c r="B616" t="s">
        <v>72</v>
      </c>
      <c r="C616">
        <v>28</v>
      </c>
      <c r="D616">
        <v>2</v>
      </c>
      <c r="E616">
        <v>0</v>
      </c>
      <c r="F616" t="s">
        <v>581</v>
      </c>
      <c r="G616" t="s">
        <v>581</v>
      </c>
      <c r="H616" t="s">
        <v>42</v>
      </c>
      <c r="I616" t="s">
        <v>595</v>
      </c>
      <c r="J616" t="s">
        <v>606</v>
      </c>
    </row>
    <row r="617" spans="1:10" x14ac:dyDescent="0.35">
      <c r="A617">
        <v>625</v>
      </c>
      <c r="B617" t="s">
        <v>72</v>
      </c>
      <c r="C617">
        <v>29</v>
      </c>
      <c r="D617">
        <v>2</v>
      </c>
      <c r="E617">
        <v>0</v>
      </c>
      <c r="F617" t="s">
        <v>581</v>
      </c>
      <c r="G617" t="s">
        <v>581</v>
      </c>
      <c r="H617" t="s">
        <v>42</v>
      </c>
      <c r="I617" t="s">
        <v>595</v>
      </c>
      <c r="J617" t="s">
        <v>606</v>
      </c>
    </row>
    <row r="618" spans="1:10" x14ac:dyDescent="0.35">
      <c r="A618">
        <v>626</v>
      </c>
      <c r="B618" t="s">
        <v>72</v>
      </c>
      <c r="C618">
        <v>30</v>
      </c>
      <c r="D618">
        <v>2</v>
      </c>
      <c r="E618">
        <v>0</v>
      </c>
      <c r="F618" t="s">
        <v>581</v>
      </c>
      <c r="G618" t="s">
        <v>581</v>
      </c>
      <c r="H618" t="s">
        <v>42</v>
      </c>
      <c r="I618" t="s">
        <v>595</v>
      </c>
      <c r="J618" t="s">
        <v>606</v>
      </c>
    </row>
    <row r="619" spans="1:10" x14ac:dyDescent="0.35">
      <c r="A619">
        <v>627</v>
      </c>
      <c r="B619" t="s">
        <v>72</v>
      </c>
      <c r="C619">
        <v>31</v>
      </c>
      <c r="D619">
        <v>1</v>
      </c>
      <c r="E619">
        <v>0</v>
      </c>
      <c r="F619" t="s">
        <v>581</v>
      </c>
      <c r="G619" t="s">
        <v>581</v>
      </c>
      <c r="H619" t="s">
        <v>42</v>
      </c>
      <c r="I619" t="s">
        <v>595</v>
      </c>
      <c r="J619" t="s">
        <v>606</v>
      </c>
    </row>
    <row r="620" spans="1:10" x14ac:dyDescent="0.35">
      <c r="A620">
        <v>628</v>
      </c>
      <c r="B620" t="s">
        <v>72</v>
      </c>
      <c r="C620">
        <v>33</v>
      </c>
      <c r="D620">
        <v>4</v>
      </c>
      <c r="E620">
        <v>0</v>
      </c>
      <c r="F620" t="s">
        <v>581</v>
      </c>
      <c r="G620" t="s">
        <v>581</v>
      </c>
      <c r="H620" t="s">
        <v>42</v>
      </c>
      <c r="I620" t="s">
        <v>595</v>
      </c>
      <c r="J620" t="s">
        <v>606</v>
      </c>
    </row>
    <row r="621" spans="1:10" x14ac:dyDescent="0.35">
      <c r="A621">
        <v>629</v>
      </c>
      <c r="B621" t="s">
        <v>72</v>
      </c>
      <c r="C621">
        <v>34</v>
      </c>
      <c r="D621">
        <v>1</v>
      </c>
      <c r="E621">
        <v>0</v>
      </c>
      <c r="F621" t="s">
        <v>581</v>
      </c>
      <c r="G621" t="s">
        <v>581</v>
      </c>
      <c r="H621" t="s">
        <v>42</v>
      </c>
      <c r="I621" t="s">
        <v>595</v>
      </c>
      <c r="J621" t="s">
        <v>606</v>
      </c>
    </row>
    <row r="622" spans="1:10" x14ac:dyDescent="0.35">
      <c r="A622">
        <v>630</v>
      </c>
      <c r="B622" t="s">
        <v>72</v>
      </c>
      <c r="C622">
        <v>35</v>
      </c>
      <c r="D622">
        <v>1</v>
      </c>
      <c r="E622">
        <v>0</v>
      </c>
      <c r="F622" t="s">
        <v>581</v>
      </c>
      <c r="G622" t="s">
        <v>581</v>
      </c>
      <c r="H622" t="s">
        <v>42</v>
      </c>
      <c r="I622" t="s">
        <v>595</v>
      </c>
      <c r="J622" t="s">
        <v>606</v>
      </c>
    </row>
    <row r="623" spans="1:10" x14ac:dyDescent="0.35">
      <c r="A623">
        <v>631</v>
      </c>
      <c r="B623" t="s">
        <v>72</v>
      </c>
      <c r="C623">
        <v>37</v>
      </c>
      <c r="D623">
        <v>1</v>
      </c>
      <c r="E623">
        <v>0</v>
      </c>
      <c r="F623" t="s">
        <v>581</v>
      </c>
      <c r="G623" t="s">
        <v>581</v>
      </c>
      <c r="H623" t="s">
        <v>42</v>
      </c>
      <c r="I623" t="s">
        <v>595</v>
      </c>
      <c r="J623" t="s">
        <v>606</v>
      </c>
    </row>
    <row r="624" spans="1:10" x14ac:dyDescent="0.35">
      <c r="A624">
        <v>632</v>
      </c>
      <c r="B624" t="s">
        <v>72</v>
      </c>
      <c r="C624">
        <v>38</v>
      </c>
      <c r="D624">
        <v>1</v>
      </c>
      <c r="E624">
        <v>0</v>
      </c>
      <c r="F624" t="s">
        <v>581</v>
      </c>
      <c r="G624" t="s">
        <v>581</v>
      </c>
      <c r="H624" t="s">
        <v>42</v>
      </c>
      <c r="I624" t="s">
        <v>595</v>
      </c>
      <c r="J624" t="s">
        <v>606</v>
      </c>
    </row>
    <row r="625" spans="1:10" x14ac:dyDescent="0.35">
      <c r="A625">
        <v>633</v>
      </c>
      <c r="B625" t="s">
        <v>73</v>
      </c>
      <c r="C625">
        <v>15</v>
      </c>
      <c r="D625">
        <v>35</v>
      </c>
      <c r="E625">
        <v>16</v>
      </c>
      <c r="F625" t="s">
        <v>581</v>
      </c>
      <c r="G625" t="s">
        <v>581</v>
      </c>
      <c r="H625" t="s">
        <v>42</v>
      </c>
      <c r="I625" t="s">
        <v>595</v>
      </c>
      <c r="J625" t="s">
        <v>604</v>
      </c>
    </row>
    <row r="626" spans="1:10" x14ac:dyDescent="0.35">
      <c r="A626">
        <v>634</v>
      </c>
      <c r="B626" t="s">
        <v>73</v>
      </c>
      <c r="C626">
        <v>16</v>
      </c>
      <c r="D626">
        <v>33</v>
      </c>
      <c r="E626">
        <v>4</v>
      </c>
      <c r="F626" t="s">
        <v>581</v>
      </c>
      <c r="G626" t="s">
        <v>581</v>
      </c>
      <c r="H626" t="s">
        <v>42</v>
      </c>
      <c r="I626" t="s">
        <v>595</v>
      </c>
      <c r="J626" t="s">
        <v>604</v>
      </c>
    </row>
    <row r="627" spans="1:10" x14ac:dyDescent="0.35">
      <c r="A627">
        <v>635</v>
      </c>
      <c r="B627" t="s">
        <v>73</v>
      </c>
      <c r="C627">
        <v>17</v>
      </c>
      <c r="D627">
        <v>25</v>
      </c>
      <c r="E627">
        <v>2</v>
      </c>
      <c r="F627" t="s">
        <v>581</v>
      </c>
      <c r="G627" t="s">
        <v>581</v>
      </c>
      <c r="H627" t="s">
        <v>42</v>
      </c>
      <c r="I627" t="s">
        <v>595</v>
      </c>
      <c r="J627" t="s">
        <v>604</v>
      </c>
    </row>
    <row r="628" spans="1:10" x14ac:dyDescent="0.35">
      <c r="A628">
        <v>636</v>
      </c>
      <c r="B628" t="s">
        <v>73</v>
      </c>
      <c r="C628">
        <v>18</v>
      </c>
      <c r="D628">
        <v>17</v>
      </c>
      <c r="E628">
        <v>1</v>
      </c>
      <c r="F628" t="s">
        <v>581</v>
      </c>
      <c r="G628" t="s">
        <v>581</v>
      </c>
      <c r="H628" t="s">
        <v>42</v>
      </c>
      <c r="I628" t="s">
        <v>595</v>
      </c>
      <c r="J628" t="s">
        <v>604</v>
      </c>
    </row>
    <row r="629" spans="1:10" x14ac:dyDescent="0.35">
      <c r="A629">
        <v>637</v>
      </c>
      <c r="B629" t="s">
        <v>73</v>
      </c>
      <c r="C629">
        <v>19</v>
      </c>
      <c r="D629">
        <v>11</v>
      </c>
      <c r="E629">
        <v>3</v>
      </c>
      <c r="F629" t="s">
        <v>581</v>
      </c>
      <c r="G629" t="s">
        <v>581</v>
      </c>
      <c r="H629" t="s">
        <v>42</v>
      </c>
      <c r="I629" t="s">
        <v>595</v>
      </c>
      <c r="J629" t="s">
        <v>604</v>
      </c>
    </row>
    <row r="630" spans="1:10" x14ac:dyDescent="0.35">
      <c r="A630">
        <v>638</v>
      </c>
      <c r="B630" t="s">
        <v>73</v>
      </c>
      <c r="C630">
        <v>20</v>
      </c>
      <c r="D630">
        <v>10</v>
      </c>
      <c r="E630">
        <v>1</v>
      </c>
      <c r="F630" t="s">
        <v>581</v>
      </c>
      <c r="G630" t="s">
        <v>581</v>
      </c>
      <c r="H630" t="s">
        <v>42</v>
      </c>
      <c r="I630" t="s">
        <v>595</v>
      </c>
      <c r="J630" t="s">
        <v>604</v>
      </c>
    </row>
    <row r="631" spans="1:10" x14ac:dyDescent="0.35">
      <c r="A631">
        <v>639</v>
      </c>
      <c r="B631" t="s">
        <v>73</v>
      </c>
      <c r="C631">
        <v>21</v>
      </c>
      <c r="D631">
        <v>7</v>
      </c>
      <c r="E631">
        <v>1</v>
      </c>
      <c r="F631" t="s">
        <v>581</v>
      </c>
      <c r="G631" t="s">
        <v>581</v>
      </c>
      <c r="H631" t="s">
        <v>42</v>
      </c>
      <c r="I631" t="s">
        <v>595</v>
      </c>
      <c r="J631" t="s">
        <v>604</v>
      </c>
    </row>
    <row r="632" spans="1:10" x14ac:dyDescent="0.35">
      <c r="A632">
        <v>640</v>
      </c>
      <c r="B632" t="s">
        <v>73</v>
      </c>
      <c r="C632">
        <v>22</v>
      </c>
      <c r="D632">
        <v>10</v>
      </c>
      <c r="E632">
        <v>2</v>
      </c>
      <c r="F632" t="s">
        <v>581</v>
      </c>
      <c r="G632" t="s">
        <v>581</v>
      </c>
      <c r="H632" t="s">
        <v>42</v>
      </c>
      <c r="I632" t="s">
        <v>595</v>
      </c>
      <c r="J632" t="s">
        <v>604</v>
      </c>
    </row>
    <row r="633" spans="1:10" x14ac:dyDescent="0.35">
      <c r="A633">
        <v>641</v>
      </c>
      <c r="B633" t="s">
        <v>73</v>
      </c>
      <c r="C633">
        <v>23</v>
      </c>
      <c r="D633">
        <v>7</v>
      </c>
      <c r="E633">
        <v>0</v>
      </c>
      <c r="F633" t="s">
        <v>581</v>
      </c>
      <c r="G633" t="s">
        <v>581</v>
      </c>
      <c r="H633" t="s">
        <v>42</v>
      </c>
      <c r="I633" t="s">
        <v>595</v>
      </c>
      <c r="J633" t="s">
        <v>604</v>
      </c>
    </row>
    <row r="634" spans="1:10" x14ac:dyDescent="0.35">
      <c r="A634">
        <v>642</v>
      </c>
      <c r="B634" t="s">
        <v>73</v>
      </c>
      <c r="C634">
        <v>24</v>
      </c>
      <c r="D634">
        <v>2</v>
      </c>
      <c r="E634">
        <v>3</v>
      </c>
      <c r="F634" t="s">
        <v>581</v>
      </c>
      <c r="G634" t="s">
        <v>581</v>
      </c>
      <c r="H634" t="s">
        <v>42</v>
      </c>
      <c r="I634" t="s">
        <v>595</v>
      </c>
      <c r="J634" t="s">
        <v>604</v>
      </c>
    </row>
    <row r="635" spans="1:10" x14ac:dyDescent="0.35">
      <c r="A635">
        <v>643</v>
      </c>
      <c r="B635" t="s">
        <v>73</v>
      </c>
      <c r="C635">
        <v>25</v>
      </c>
      <c r="D635">
        <v>3</v>
      </c>
      <c r="E635">
        <v>1</v>
      </c>
      <c r="F635" t="s">
        <v>581</v>
      </c>
      <c r="G635" t="s">
        <v>581</v>
      </c>
      <c r="H635" t="s">
        <v>42</v>
      </c>
      <c r="I635" t="s">
        <v>595</v>
      </c>
      <c r="J635" t="s">
        <v>604</v>
      </c>
    </row>
    <row r="636" spans="1:10" x14ac:dyDescent="0.35">
      <c r="A636">
        <v>644</v>
      </c>
      <c r="B636" t="s">
        <v>73</v>
      </c>
      <c r="C636">
        <v>26</v>
      </c>
      <c r="D636">
        <v>6</v>
      </c>
      <c r="E636">
        <v>7</v>
      </c>
      <c r="F636" t="s">
        <v>581</v>
      </c>
      <c r="G636" t="s">
        <v>581</v>
      </c>
      <c r="H636" t="s">
        <v>42</v>
      </c>
      <c r="I636" t="s">
        <v>595</v>
      </c>
      <c r="J636" t="s">
        <v>604</v>
      </c>
    </row>
    <row r="637" spans="1:10" x14ac:dyDescent="0.35">
      <c r="A637">
        <v>645</v>
      </c>
      <c r="B637" t="s">
        <v>73</v>
      </c>
      <c r="C637">
        <v>27</v>
      </c>
      <c r="D637">
        <v>7</v>
      </c>
      <c r="E637">
        <v>7</v>
      </c>
      <c r="F637" t="s">
        <v>581</v>
      </c>
      <c r="G637" t="s">
        <v>581</v>
      </c>
      <c r="H637" t="s">
        <v>42</v>
      </c>
      <c r="I637" t="s">
        <v>595</v>
      </c>
      <c r="J637" t="s">
        <v>604</v>
      </c>
    </row>
    <row r="638" spans="1:10" x14ac:dyDescent="0.35">
      <c r="A638">
        <v>646</v>
      </c>
      <c r="B638" t="s">
        <v>73</v>
      </c>
      <c r="C638">
        <v>28</v>
      </c>
      <c r="D638">
        <v>15</v>
      </c>
      <c r="E638">
        <v>5</v>
      </c>
      <c r="F638" t="s">
        <v>581</v>
      </c>
      <c r="G638" t="s">
        <v>581</v>
      </c>
      <c r="H638" t="s">
        <v>42</v>
      </c>
      <c r="I638" t="s">
        <v>595</v>
      </c>
      <c r="J638" t="s">
        <v>604</v>
      </c>
    </row>
    <row r="639" spans="1:10" x14ac:dyDescent="0.35">
      <c r="A639">
        <v>647</v>
      </c>
      <c r="B639" t="s">
        <v>73</v>
      </c>
      <c r="C639">
        <v>29</v>
      </c>
      <c r="D639">
        <v>17</v>
      </c>
      <c r="E639">
        <v>2</v>
      </c>
      <c r="F639" t="s">
        <v>581</v>
      </c>
      <c r="G639" t="s">
        <v>581</v>
      </c>
      <c r="H639" t="s">
        <v>42</v>
      </c>
      <c r="I639" t="s">
        <v>595</v>
      </c>
      <c r="J639" t="s">
        <v>604</v>
      </c>
    </row>
    <row r="640" spans="1:10" x14ac:dyDescent="0.35">
      <c r="A640">
        <v>648</v>
      </c>
      <c r="B640" t="s">
        <v>73</v>
      </c>
      <c r="C640">
        <v>30</v>
      </c>
      <c r="D640">
        <v>11</v>
      </c>
      <c r="E640">
        <v>5</v>
      </c>
      <c r="F640" t="s">
        <v>581</v>
      </c>
      <c r="G640" t="s">
        <v>581</v>
      </c>
      <c r="H640" t="s">
        <v>42</v>
      </c>
      <c r="I640" t="s">
        <v>595</v>
      </c>
      <c r="J640" t="s">
        <v>604</v>
      </c>
    </row>
    <row r="641" spans="1:10" x14ac:dyDescent="0.35">
      <c r="A641">
        <v>649</v>
      </c>
      <c r="B641" t="s">
        <v>73</v>
      </c>
      <c r="C641">
        <v>31</v>
      </c>
      <c r="D641">
        <v>18</v>
      </c>
      <c r="E641">
        <v>4</v>
      </c>
      <c r="F641" t="s">
        <v>581</v>
      </c>
      <c r="G641" t="s">
        <v>581</v>
      </c>
      <c r="H641" t="s">
        <v>42</v>
      </c>
      <c r="I641" t="s">
        <v>595</v>
      </c>
      <c r="J641" t="s">
        <v>604</v>
      </c>
    </row>
    <row r="642" spans="1:10" x14ac:dyDescent="0.35">
      <c r="A642">
        <v>650</v>
      </c>
      <c r="B642" t="s">
        <v>73</v>
      </c>
      <c r="C642">
        <v>32</v>
      </c>
      <c r="D642">
        <v>12</v>
      </c>
      <c r="E642">
        <v>0</v>
      </c>
      <c r="F642" t="s">
        <v>581</v>
      </c>
      <c r="G642" t="s">
        <v>581</v>
      </c>
      <c r="H642" t="s">
        <v>42</v>
      </c>
      <c r="I642" t="s">
        <v>595</v>
      </c>
      <c r="J642" t="s">
        <v>604</v>
      </c>
    </row>
    <row r="643" spans="1:10" x14ac:dyDescent="0.35">
      <c r="A643">
        <v>651</v>
      </c>
      <c r="B643" t="s">
        <v>73</v>
      </c>
      <c r="C643">
        <v>33</v>
      </c>
      <c r="D643">
        <v>9</v>
      </c>
      <c r="E643">
        <v>3</v>
      </c>
      <c r="F643" t="s">
        <v>581</v>
      </c>
      <c r="G643" t="s">
        <v>581</v>
      </c>
      <c r="H643" t="s">
        <v>42</v>
      </c>
      <c r="I643" t="s">
        <v>595</v>
      </c>
      <c r="J643" t="s">
        <v>604</v>
      </c>
    </row>
    <row r="644" spans="1:10" x14ac:dyDescent="0.35">
      <c r="A644">
        <v>652</v>
      </c>
      <c r="B644" t="s">
        <v>73</v>
      </c>
      <c r="C644">
        <v>34</v>
      </c>
      <c r="D644">
        <v>10</v>
      </c>
      <c r="E644">
        <v>2</v>
      </c>
      <c r="F644" t="s">
        <v>581</v>
      </c>
      <c r="G644" t="s">
        <v>581</v>
      </c>
      <c r="H644" t="s">
        <v>42</v>
      </c>
      <c r="I644" t="s">
        <v>595</v>
      </c>
      <c r="J644" t="s">
        <v>604</v>
      </c>
    </row>
    <row r="645" spans="1:10" x14ac:dyDescent="0.35">
      <c r="A645">
        <v>653</v>
      </c>
      <c r="B645" t="s">
        <v>73</v>
      </c>
      <c r="C645">
        <v>35</v>
      </c>
      <c r="D645">
        <v>3</v>
      </c>
      <c r="E645">
        <v>5</v>
      </c>
      <c r="F645" t="s">
        <v>581</v>
      </c>
      <c r="G645" t="s">
        <v>581</v>
      </c>
      <c r="H645" t="s">
        <v>42</v>
      </c>
      <c r="I645" t="s">
        <v>595</v>
      </c>
      <c r="J645" t="s">
        <v>604</v>
      </c>
    </row>
    <row r="646" spans="1:10" x14ac:dyDescent="0.35">
      <c r="A646">
        <v>654</v>
      </c>
      <c r="B646" t="s">
        <v>73</v>
      </c>
      <c r="C646">
        <v>36</v>
      </c>
      <c r="D646">
        <v>3</v>
      </c>
      <c r="E646">
        <v>1</v>
      </c>
      <c r="F646" t="s">
        <v>581</v>
      </c>
      <c r="G646" t="s">
        <v>581</v>
      </c>
      <c r="H646" t="s">
        <v>42</v>
      </c>
      <c r="I646" t="s">
        <v>595</v>
      </c>
      <c r="J646" t="s">
        <v>604</v>
      </c>
    </row>
    <row r="647" spans="1:10" x14ac:dyDescent="0.35">
      <c r="A647">
        <v>655</v>
      </c>
      <c r="B647" t="s">
        <v>73</v>
      </c>
      <c r="C647">
        <v>37</v>
      </c>
      <c r="D647">
        <v>15</v>
      </c>
      <c r="E647">
        <v>2</v>
      </c>
      <c r="F647" t="s">
        <v>581</v>
      </c>
      <c r="G647" t="s">
        <v>581</v>
      </c>
      <c r="H647" t="s">
        <v>42</v>
      </c>
      <c r="I647" t="s">
        <v>595</v>
      </c>
      <c r="J647" t="s">
        <v>604</v>
      </c>
    </row>
    <row r="648" spans="1:10" x14ac:dyDescent="0.35">
      <c r="A648">
        <v>656</v>
      </c>
      <c r="B648" t="s">
        <v>73</v>
      </c>
      <c r="C648">
        <v>38</v>
      </c>
      <c r="D648">
        <v>14</v>
      </c>
      <c r="E648">
        <v>5</v>
      </c>
      <c r="F648" t="s">
        <v>581</v>
      </c>
      <c r="G648" t="s">
        <v>581</v>
      </c>
      <c r="H648" t="s">
        <v>42</v>
      </c>
      <c r="I648" t="s">
        <v>595</v>
      </c>
      <c r="J648" t="s">
        <v>604</v>
      </c>
    </row>
    <row r="649" spans="1:10" x14ac:dyDescent="0.35">
      <c r="A649">
        <v>657</v>
      </c>
      <c r="B649" t="s">
        <v>74</v>
      </c>
      <c r="C649">
        <v>15</v>
      </c>
      <c r="D649">
        <v>27</v>
      </c>
      <c r="E649">
        <v>7</v>
      </c>
      <c r="F649" t="s">
        <v>581</v>
      </c>
      <c r="G649" t="s">
        <v>581</v>
      </c>
      <c r="H649" t="s">
        <v>42</v>
      </c>
      <c r="I649" t="s">
        <v>595</v>
      </c>
      <c r="J649" t="s">
        <v>604</v>
      </c>
    </row>
    <row r="650" spans="1:10" x14ac:dyDescent="0.35">
      <c r="A650">
        <v>658</v>
      </c>
      <c r="B650" t="s">
        <v>74</v>
      </c>
      <c r="C650">
        <v>16</v>
      </c>
      <c r="D650">
        <v>22</v>
      </c>
      <c r="E650">
        <v>9</v>
      </c>
      <c r="F650" t="s">
        <v>581</v>
      </c>
      <c r="G650" t="s">
        <v>581</v>
      </c>
      <c r="H650" t="s">
        <v>42</v>
      </c>
      <c r="I650" t="s">
        <v>595</v>
      </c>
      <c r="J650" t="s">
        <v>604</v>
      </c>
    </row>
    <row r="651" spans="1:10" x14ac:dyDescent="0.35">
      <c r="A651">
        <v>659</v>
      </c>
      <c r="B651" t="s">
        <v>74</v>
      </c>
      <c r="C651">
        <v>17</v>
      </c>
      <c r="D651">
        <v>24</v>
      </c>
      <c r="E651">
        <v>8</v>
      </c>
      <c r="F651" t="s">
        <v>581</v>
      </c>
      <c r="G651" t="s">
        <v>581</v>
      </c>
      <c r="H651" t="s">
        <v>42</v>
      </c>
      <c r="I651" t="s">
        <v>595</v>
      </c>
      <c r="J651" t="s">
        <v>604</v>
      </c>
    </row>
    <row r="652" spans="1:10" x14ac:dyDescent="0.35">
      <c r="A652">
        <v>660</v>
      </c>
      <c r="B652" t="s">
        <v>74</v>
      </c>
      <c r="C652">
        <v>18</v>
      </c>
      <c r="D652">
        <v>12</v>
      </c>
      <c r="E652">
        <v>5</v>
      </c>
      <c r="F652" t="s">
        <v>581</v>
      </c>
      <c r="G652" t="s">
        <v>581</v>
      </c>
      <c r="H652" t="s">
        <v>42</v>
      </c>
      <c r="I652" t="s">
        <v>595</v>
      </c>
      <c r="J652" t="s">
        <v>604</v>
      </c>
    </row>
    <row r="653" spans="1:10" x14ac:dyDescent="0.35">
      <c r="A653">
        <v>661</v>
      </c>
      <c r="B653" t="s">
        <v>74</v>
      </c>
      <c r="C653">
        <v>19</v>
      </c>
      <c r="D653">
        <v>10</v>
      </c>
      <c r="E653">
        <v>2</v>
      </c>
      <c r="F653" t="s">
        <v>581</v>
      </c>
      <c r="G653" t="s">
        <v>581</v>
      </c>
      <c r="H653" t="s">
        <v>42</v>
      </c>
      <c r="I653" t="s">
        <v>595</v>
      </c>
      <c r="J653" t="s">
        <v>604</v>
      </c>
    </row>
    <row r="654" spans="1:10" x14ac:dyDescent="0.35">
      <c r="A654">
        <v>662</v>
      </c>
      <c r="B654" t="s">
        <v>74</v>
      </c>
      <c r="C654">
        <v>20</v>
      </c>
      <c r="D654">
        <v>10</v>
      </c>
      <c r="E654">
        <v>1</v>
      </c>
      <c r="F654" t="s">
        <v>581</v>
      </c>
      <c r="G654" t="s">
        <v>581</v>
      </c>
      <c r="H654" t="s">
        <v>42</v>
      </c>
      <c r="I654" t="s">
        <v>595</v>
      </c>
      <c r="J654" t="s">
        <v>604</v>
      </c>
    </row>
    <row r="655" spans="1:10" x14ac:dyDescent="0.35">
      <c r="A655">
        <v>663</v>
      </c>
      <c r="B655" t="s">
        <v>74</v>
      </c>
      <c r="C655">
        <v>21</v>
      </c>
      <c r="D655">
        <v>3</v>
      </c>
      <c r="E655">
        <v>3</v>
      </c>
      <c r="F655" t="s">
        <v>581</v>
      </c>
      <c r="G655" t="s">
        <v>581</v>
      </c>
      <c r="H655" t="s">
        <v>42</v>
      </c>
      <c r="I655" t="s">
        <v>595</v>
      </c>
      <c r="J655" t="s">
        <v>604</v>
      </c>
    </row>
    <row r="656" spans="1:10" x14ac:dyDescent="0.35">
      <c r="A656">
        <v>664</v>
      </c>
      <c r="B656" t="s">
        <v>74</v>
      </c>
      <c r="C656">
        <v>22</v>
      </c>
      <c r="D656">
        <v>6</v>
      </c>
      <c r="E656">
        <v>2</v>
      </c>
      <c r="F656" t="s">
        <v>581</v>
      </c>
      <c r="G656" t="s">
        <v>581</v>
      </c>
      <c r="H656" t="s">
        <v>42</v>
      </c>
      <c r="I656" t="s">
        <v>595</v>
      </c>
      <c r="J656" t="s">
        <v>604</v>
      </c>
    </row>
    <row r="657" spans="1:10" x14ac:dyDescent="0.35">
      <c r="A657">
        <v>665</v>
      </c>
      <c r="B657" t="s">
        <v>74</v>
      </c>
      <c r="C657">
        <v>23</v>
      </c>
      <c r="D657">
        <v>8</v>
      </c>
      <c r="E657">
        <v>0</v>
      </c>
      <c r="F657" t="s">
        <v>581</v>
      </c>
      <c r="G657" t="s">
        <v>581</v>
      </c>
      <c r="H657" t="s">
        <v>42</v>
      </c>
      <c r="I657" t="s">
        <v>595</v>
      </c>
      <c r="J657" t="s">
        <v>604</v>
      </c>
    </row>
    <row r="658" spans="1:10" x14ac:dyDescent="0.35">
      <c r="A658">
        <v>666</v>
      </c>
      <c r="B658" t="s">
        <v>74</v>
      </c>
      <c r="C658">
        <v>24</v>
      </c>
      <c r="D658">
        <v>6</v>
      </c>
      <c r="E658">
        <v>3</v>
      </c>
      <c r="F658" t="s">
        <v>581</v>
      </c>
      <c r="G658" t="s">
        <v>581</v>
      </c>
      <c r="H658" t="s">
        <v>42</v>
      </c>
      <c r="I658" t="s">
        <v>595</v>
      </c>
      <c r="J658" t="s">
        <v>604</v>
      </c>
    </row>
    <row r="659" spans="1:10" x14ac:dyDescent="0.35">
      <c r="A659">
        <v>667</v>
      </c>
      <c r="B659" t="s">
        <v>74</v>
      </c>
      <c r="C659">
        <v>25</v>
      </c>
      <c r="D659">
        <v>11</v>
      </c>
      <c r="E659">
        <v>5</v>
      </c>
      <c r="F659" t="s">
        <v>581</v>
      </c>
      <c r="G659" t="s">
        <v>581</v>
      </c>
      <c r="H659" t="s">
        <v>42</v>
      </c>
      <c r="I659" t="s">
        <v>595</v>
      </c>
      <c r="J659" t="s">
        <v>604</v>
      </c>
    </row>
    <row r="660" spans="1:10" x14ac:dyDescent="0.35">
      <c r="A660">
        <v>668</v>
      </c>
      <c r="B660" t="s">
        <v>74</v>
      </c>
      <c r="C660">
        <v>26</v>
      </c>
      <c r="D660">
        <v>10</v>
      </c>
      <c r="E660">
        <v>9</v>
      </c>
      <c r="F660" t="s">
        <v>581</v>
      </c>
      <c r="G660" t="s">
        <v>581</v>
      </c>
      <c r="H660" t="s">
        <v>42</v>
      </c>
      <c r="I660" t="s">
        <v>595</v>
      </c>
      <c r="J660" t="s">
        <v>604</v>
      </c>
    </row>
    <row r="661" spans="1:10" x14ac:dyDescent="0.35">
      <c r="A661">
        <v>669</v>
      </c>
      <c r="B661" t="s">
        <v>74</v>
      </c>
      <c r="C661">
        <v>27</v>
      </c>
      <c r="D661">
        <v>12</v>
      </c>
      <c r="E661">
        <v>16</v>
      </c>
      <c r="F661" t="s">
        <v>581</v>
      </c>
      <c r="G661" t="s">
        <v>581</v>
      </c>
      <c r="H661" t="s">
        <v>42</v>
      </c>
      <c r="I661" t="s">
        <v>595</v>
      </c>
      <c r="J661" t="s">
        <v>604</v>
      </c>
    </row>
    <row r="662" spans="1:10" x14ac:dyDescent="0.35">
      <c r="A662">
        <v>670</v>
      </c>
      <c r="B662" t="s">
        <v>74</v>
      </c>
      <c r="C662">
        <v>28</v>
      </c>
      <c r="D662">
        <v>29</v>
      </c>
      <c r="E662">
        <v>10</v>
      </c>
      <c r="F662" t="s">
        <v>581</v>
      </c>
      <c r="G662" t="s">
        <v>581</v>
      </c>
      <c r="H662" t="s">
        <v>42</v>
      </c>
      <c r="I662" t="s">
        <v>595</v>
      </c>
      <c r="J662" t="s">
        <v>604</v>
      </c>
    </row>
    <row r="663" spans="1:10" x14ac:dyDescent="0.35">
      <c r="A663">
        <v>671</v>
      </c>
      <c r="B663" t="s">
        <v>74</v>
      </c>
      <c r="C663">
        <v>29</v>
      </c>
      <c r="D663">
        <v>22</v>
      </c>
      <c r="E663">
        <v>13</v>
      </c>
      <c r="F663" t="s">
        <v>581</v>
      </c>
      <c r="G663" t="s">
        <v>581</v>
      </c>
      <c r="H663" t="s">
        <v>42</v>
      </c>
      <c r="I663" t="s">
        <v>595</v>
      </c>
      <c r="J663" t="s">
        <v>604</v>
      </c>
    </row>
    <row r="664" spans="1:10" x14ac:dyDescent="0.35">
      <c r="A664">
        <v>672</v>
      </c>
      <c r="B664" t="s">
        <v>74</v>
      </c>
      <c r="C664">
        <v>30</v>
      </c>
      <c r="D664">
        <v>18</v>
      </c>
      <c r="E664">
        <v>8</v>
      </c>
      <c r="F664" t="s">
        <v>581</v>
      </c>
      <c r="G664" t="s">
        <v>581</v>
      </c>
      <c r="H664" t="s">
        <v>42</v>
      </c>
      <c r="I664" t="s">
        <v>595</v>
      </c>
      <c r="J664" t="s">
        <v>604</v>
      </c>
    </row>
    <row r="665" spans="1:10" x14ac:dyDescent="0.35">
      <c r="A665">
        <v>673</v>
      </c>
      <c r="B665" t="s">
        <v>74</v>
      </c>
      <c r="C665">
        <v>31</v>
      </c>
      <c r="D665">
        <v>13</v>
      </c>
      <c r="E665">
        <v>7</v>
      </c>
      <c r="F665" t="s">
        <v>581</v>
      </c>
      <c r="G665" t="s">
        <v>581</v>
      </c>
      <c r="H665" t="s">
        <v>42</v>
      </c>
      <c r="I665" t="s">
        <v>595</v>
      </c>
      <c r="J665" t="s">
        <v>604</v>
      </c>
    </row>
    <row r="666" spans="1:10" x14ac:dyDescent="0.35">
      <c r="A666">
        <v>674</v>
      </c>
      <c r="B666" t="s">
        <v>74</v>
      </c>
      <c r="C666">
        <v>32</v>
      </c>
      <c r="D666">
        <v>11</v>
      </c>
      <c r="E666">
        <v>6</v>
      </c>
      <c r="F666" t="s">
        <v>581</v>
      </c>
      <c r="G666" t="s">
        <v>581</v>
      </c>
      <c r="H666" t="s">
        <v>42</v>
      </c>
      <c r="I666" t="s">
        <v>595</v>
      </c>
      <c r="J666" t="s">
        <v>604</v>
      </c>
    </row>
    <row r="667" spans="1:10" x14ac:dyDescent="0.35">
      <c r="A667">
        <v>675</v>
      </c>
      <c r="B667" t="s">
        <v>74</v>
      </c>
      <c r="C667">
        <v>33</v>
      </c>
      <c r="D667">
        <v>10</v>
      </c>
      <c r="E667">
        <v>2</v>
      </c>
      <c r="F667" t="s">
        <v>581</v>
      </c>
      <c r="G667" t="s">
        <v>581</v>
      </c>
      <c r="H667" t="s">
        <v>42</v>
      </c>
      <c r="I667" t="s">
        <v>595</v>
      </c>
      <c r="J667" t="s">
        <v>604</v>
      </c>
    </row>
    <row r="668" spans="1:10" x14ac:dyDescent="0.35">
      <c r="A668">
        <v>676</v>
      </c>
      <c r="B668" t="s">
        <v>74</v>
      </c>
      <c r="C668">
        <v>34</v>
      </c>
      <c r="D668">
        <v>8</v>
      </c>
      <c r="E668">
        <v>2</v>
      </c>
      <c r="F668" t="s">
        <v>581</v>
      </c>
      <c r="G668" t="s">
        <v>581</v>
      </c>
      <c r="H668" t="s">
        <v>42</v>
      </c>
      <c r="I668" t="s">
        <v>595</v>
      </c>
      <c r="J668" t="s">
        <v>604</v>
      </c>
    </row>
    <row r="669" spans="1:10" x14ac:dyDescent="0.35">
      <c r="A669">
        <v>677</v>
      </c>
      <c r="B669" t="s">
        <v>74</v>
      </c>
      <c r="C669">
        <v>35</v>
      </c>
      <c r="D669">
        <v>3</v>
      </c>
      <c r="E669">
        <v>5</v>
      </c>
      <c r="F669" t="s">
        <v>581</v>
      </c>
      <c r="G669" t="s">
        <v>581</v>
      </c>
      <c r="H669" t="s">
        <v>42</v>
      </c>
      <c r="I669" t="s">
        <v>595</v>
      </c>
      <c r="J669" t="s">
        <v>604</v>
      </c>
    </row>
    <row r="670" spans="1:10" x14ac:dyDescent="0.35">
      <c r="A670">
        <v>678</v>
      </c>
      <c r="B670" t="s">
        <v>74</v>
      </c>
      <c r="C670">
        <v>36</v>
      </c>
      <c r="D670">
        <v>12</v>
      </c>
      <c r="E670">
        <v>2</v>
      </c>
      <c r="F670" t="s">
        <v>581</v>
      </c>
      <c r="G670" t="s">
        <v>581</v>
      </c>
      <c r="H670" t="s">
        <v>42</v>
      </c>
      <c r="I670" t="s">
        <v>595</v>
      </c>
      <c r="J670" t="s">
        <v>604</v>
      </c>
    </row>
    <row r="671" spans="1:10" x14ac:dyDescent="0.35">
      <c r="A671">
        <v>679</v>
      </c>
      <c r="B671" t="s">
        <v>74</v>
      </c>
      <c r="C671">
        <v>37</v>
      </c>
      <c r="D671">
        <v>10</v>
      </c>
      <c r="E671">
        <v>1</v>
      </c>
      <c r="F671" t="s">
        <v>581</v>
      </c>
      <c r="G671" t="s">
        <v>581</v>
      </c>
      <c r="H671" t="s">
        <v>42</v>
      </c>
      <c r="I671" t="s">
        <v>595</v>
      </c>
      <c r="J671" t="s">
        <v>604</v>
      </c>
    </row>
    <row r="672" spans="1:10" x14ac:dyDescent="0.35">
      <c r="A672">
        <v>680</v>
      </c>
      <c r="B672" t="s">
        <v>74</v>
      </c>
      <c r="C672">
        <v>38</v>
      </c>
      <c r="D672">
        <v>13</v>
      </c>
      <c r="E672">
        <v>5</v>
      </c>
      <c r="F672" t="s">
        <v>581</v>
      </c>
      <c r="G672" t="s">
        <v>581</v>
      </c>
      <c r="H672" t="s">
        <v>42</v>
      </c>
      <c r="I672" t="s">
        <v>595</v>
      </c>
      <c r="J672" t="s">
        <v>604</v>
      </c>
    </row>
    <row r="673" spans="1:10" x14ac:dyDescent="0.35">
      <c r="A673">
        <v>681</v>
      </c>
      <c r="B673" t="s">
        <v>75</v>
      </c>
      <c r="C673">
        <v>15</v>
      </c>
      <c r="D673">
        <v>25</v>
      </c>
      <c r="E673">
        <v>5</v>
      </c>
      <c r="F673" t="s">
        <v>581</v>
      </c>
      <c r="G673" t="s">
        <v>581</v>
      </c>
      <c r="H673" t="s">
        <v>42</v>
      </c>
      <c r="I673" t="s">
        <v>595</v>
      </c>
      <c r="J673" t="s">
        <v>604</v>
      </c>
    </row>
    <row r="674" spans="1:10" x14ac:dyDescent="0.35">
      <c r="A674">
        <v>682</v>
      </c>
      <c r="B674" t="s">
        <v>75</v>
      </c>
      <c r="C674">
        <v>16</v>
      </c>
      <c r="D674">
        <v>43</v>
      </c>
      <c r="E674">
        <v>5</v>
      </c>
      <c r="F674" t="s">
        <v>581</v>
      </c>
      <c r="G674" t="s">
        <v>581</v>
      </c>
      <c r="H674" t="s">
        <v>42</v>
      </c>
      <c r="I674" t="s">
        <v>595</v>
      </c>
      <c r="J674" t="s">
        <v>604</v>
      </c>
    </row>
    <row r="675" spans="1:10" x14ac:dyDescent="0.35">
      <c r="A675">
        <v>683</v>
      </c>
      <c r="B675" t="s">
        <v>75</v>
      </c>
      <c r="C675">
        <v>17</v>
      </c>
      <c r="D675">
        <v>22</v>
      </c>
      <c r="E675">
        <v>6</v>
      </c>
      <c r="F675" t="s">
        <v>581</v>
      </c>
      <c r="G675" t="s">
        <v>581</v>
      </c>
      <c r="H675" t="s">
        <v>42</v>
      </c>
      <c r="I675" t="s">
        <v>595</v>
      </c>
      <c r="J675" t="s">
        <v>604</v>
      </c>
    </row>
    <row r="676" spans="1:10" x14ac:dyDescent="0.35">
      <c r="A676">
        <v>684</v>
      </c>
      <c r="B676" t="s">
        <v>75</v>
      </c>
      <c r="C676">
        <v>18</v>
      </c>
      <c r="D676">
        <v>17</v>
      </c>
      <c r="E676">
        <v>6</v>
      </c>
      <c r="F676" t="s">
        <v>581</v>
      </c>
      <c r="G676" t="s">
        <v>581</v>
      </c>
      <c r="H676" t="s">
        <v>42</v>
      </c>
      <c r="I676" t="s">
        <v>595</v>
      </c>
      <c r="J676" t="s">
        <v>604</v>
      </c>
    </row>
    <row r="677" spans="1:10" x14ac:dyDescent="0.35">
      <c r="A677">
        <v>685</v>
      </c>
      <c r="B677" t="s">
        <v>75</v>
      </c>
      <c r="C677">
        <v>19</v>
      </c>
      <c r="D677">
        <v>10</v>
      </c>
      <c r="E677">
        <v>0</v>
      </c>
      <c r="F677" t="s">
        <v>581</v>
      </c>
      <c r="G677" t="s">
        <v>581</v>
      </c>
      <c r="H677" t="s">
        <v>42</v>
      </c>
      <c r="I677" t="s">
        <v>595</v>
      </c>
      <c r="J677" t="s">
        <v>604</v>
      </c>
    </row>
    <row r="678" spans="1:10" x14ac:dyDescent="0.35">
      <c r="A678">
        <v>686</v>
      </c>
      <c r="B678" t="s">
        <v>75</v>
      </c>
      <c r="C678">
        <v>20</v>
      </c>
      <c r="D678">
        <v>10</v>
      </c>
      <c r="E678">
        <v>1</v>
      </c>
      <c r="F678" t="s">
        <v>581</v>
      </c>
      <c r="G678" t="s">
        <v>581</v>
      </c>
      <c r="H678" t="s">
        <v>42</v>
      </c>
      <c r="I678" t="s">
        <v>595</v>
      </c>
      <c r="J678" t="s">
        <v>604</v>
      </c>
    </row>
    <row r="679" spans="1:10" x14ac:dyDescent="0.35">
      <c r="A679">
        <v>687</v>
      </c>
      <c r="B679" t="s">
        <v>75</v>
      </c>
      <c r="C679">
        <v>21</v>
      </c>
      <c r="D679">
        <v>2</v>
      </c>
      <c r="E679">
        <v>3</v>
      </c>
      <c r="F679" t="s">
        <v>581</v>
      </c>
      <c r="G679" t="s">
        <v>581</v>
      </c>
      <c r="H679" t="s">
        <v>42</v>
      </c>
      <c r="I679" t="s">
        <v>595</v>
      </c>
      <c r="J679" t="s">
        <v>604</v>
      </c>
    </row>
    <row r="680" spans="1:10" x14ac:dyDescent="0.35">
      <c r="A680">
        <v>688</v>
      </c>
      <c r="B680" t="s">
        <v>75</v>
      </c>
      <c r="C680">
        <v>22</v>
      </c>
      <c r="D680">
        <v>10</v>
      </c>
      <c r="E680">
        <v>1</v>
      </c>
      <c r="F680" t="s">
        <v>581</v>
      </c>
      <c r="G680" t="s">
        <v>581</v>
      </c>
      <c r="H680" t="s">
        <v>42</v>
      </c>
      <c r="I680" t="s">
        <v>595</v>
      </c>
      <c r="J680" t="s">
        <v>604</v>
      </c>
    </row>
    <row r="681" spans="1:10" x14ac:dyDescent="0.35">
      <c r="A681">
        <v>689</v>
      </c>
      <c r="B681" t="s">
        <v>75</v>
      </c>
      <c r="C681">
        <v>23</v>
      </c>
      <c r="D681">
        <v>7</v>
      </c>
      <c r="E681">
        <v>1</v>
      </c>
      <c r="F681" t="s">
        <v>581</v>
      </c>
      <c r="G681" t="s">
        <v>581</v>
      </c>
      <c r="H681" t="s">
        <v>42</v>
      </c>
      <c r="I681" t="s">
        <v>595</v>
      </c>
      <c r="J681" t="s">
        <v>604</v>
      </c>
    </row>
    <row r="682" spans="1:10" x14ac:dyDescent="0.35">
      <c r="A682">
        <v>690</v>
      </c>
      <c r="B682" t="s">
        <v>75</v>
      </c>
      <c r="C682">
        <v>24</v>
      </c>
      <c r="D682">
        <v>5</v>
      </c>
      <c r="E682">
        <v>0</v>
      </c>
      <c r="F682" t="s">
        <v>581</v>
      </c>
      <c r="G682" t="s">
        <v>581</v>
      </c>
      <c r="H682" t="s">
        <v>42</v>
      </c>
      <c r="I682" t="s">
        <v>595</v>
      </c>
      <c r="J682" t="s">
        <v>604</v>
      </c>
    </row>
    <row r="683" spans="1:10" x14ac:dyDescent="0.35">
      <c r="A683">
        <v>691</v>
      </c>
      <c r="B683" t="s">
        <v>75</v>
      </c>
      <c r="C683">
        <v>25</v>
      </c>
      <c r="D683">
        <v>11</v>
      </c>
      <c r="E683">
        <v>7</v>
      </c>
      <c r="F683" t="s">
        <v>581</v>
      </c>
      <c r="G683" t="s">
        <v>581</v>
      </c>
      <c r="H683" t="s">
        <v>42</v>
      </c>
      <c r="I683" t="s">
        <v>595</v>
      </c>
      <c r="J683" t="s">
        <v>604</v>
      </c>
    </row>
    <row r="684" spans="1:10" x14ac:dyDescent="0.35">
      <c r="A684">
        <v>692</v>
      </c>
      <c r="B684" t="s">
        <v>75</v>
      </c>
      <c r="C684">
        <v>26</v>
      </c>
      <c r="D684">
        <v>13</v>
      </c>
      <c r="E684">
        <v>11</v>
      </c>
      <c r="F684" t="s">
        <v>581</v>
      </c>
      <c r="G684" t="s">
        <v>581</v>
      </c>
      <c r="H684" t="s">
        <v>42</v>
      </c>
      <c r="I684" t="s">
        <v>595</v>
      </c>
      <c r="J684" t="s">
        <v>604</v>
      </c>
    </row>
    <row r="685" spans="1:10" x14ac:dyDescent="0.35">
      <c r="A685">
        <v>693</v>
      </c>
      <c r="B685" t="s">
        <v>75</v>
      </c>
      <c r="C685">
        <v>27</v>
      </c>
      <c r="D685">
        <v>6</v>
      </c>
      <c r="E685">
        <v>3</v>
      </c>
      <c r="F685" t="s">
        <v>581</v>
      </c>
      <c r="G685" t="s">
        <v>581</v>
      </c>
      <c r="H685" t="s">
        <v>42</v>
      </c>
      <c r="I685" t="s">
        <v>595</v>
      </c>
      <c r="J685" t="s">
        <v>604</v>
      </c>
    </row>
    <row r="686" spans="1:10" x14ac:dyDescent="0.35">
      <c r="A686">
        <v>694</v>
      </c>
      <c r="B686" t="s">
        <v>75</v>
      </c>
      <c r="C686">
        <v>28</v>
      </c>
      <c r="D686">
        <v>12</v>
      </c>
      <c r="E686">
        <v>11</v>
      </c>
      <c r="F686" t="s">
        <v>581</v>
      </c>
      <c r="G686" t="s">
        <v>581</v>
      </c>
      <c r="H686" t="s">
        <v>42</v>
      </c>
      <c r="I686" t="s">
        <v>595</v>
      </c>
      <c r="J686" t="s">
        <v>604</v>
      </c>
    </row>
    <row r="687" spans="1:10" x14ac:dyDescent="0.35">
      <c r="A687">
        <v>695</v>
      </c>
      <c r="B687" t="s">
        <v>75</v>
      </c>
      <c r="C687">
        <v>29</v>
      </c>
      <c r="D687">
        <v>18</v>
      </c>
      <c r="E687">
        <v>11</v>
      </c>
      <c r="F687" t="s">
        <v>581</v>
      </c>
      <c r="G687" t="s">
        <v>581</v>
      </c>
      <c r="H687" t="s">
        <v>42</v>
      </c>
      <c r="I687" t="s">
        <v>595</v>
      </c>
      <c r="J687" t="s">
        <v>604</v>
      </c>
    </row>
    <row r="688" spans="1:10" x14ac:dyDescent="0.35">
      <c r="A688">
        <v>696</v>
      </c>
      <c r="B688" t="s">
        <v>75</v>
      </c>
      <c r="C688">
        <v>30</v>
      </c>
      <c r="D688">
        <v>20</v>
      </c>
      <c r="E688">
        <v>6</v>
      </c>
      <c r="F688" t="s">
        <v>581</v>
      </c>
      <c r="G688" t="s">
        <v>581</v>
      </c>
      <c r="H688" t="s">
        <v>42</v>
      </c>
      <c r="I688" t="s">
        <v>595</v>
      </c>
      <c r="J688" t="s">
        <v>604</v>
      </c>
    </row>
    <row r="689" spans="1:10" x14ac:dyDescent="0.35">
      <c r="A689">
        <v>697</v>
      </c>
      <c r="B689" t="s">
        <v>75</v>
      </c>
      <c r="C689">
        <v>31</v>
      </c>
      <c r="D689">
        <v>37</v>
      </c>
      <c r="E689">
        <v>6</v>
      </c>
      <c r="F689" t="s">
        <v>581</v>
      </c>
      <c r="G689" t="s">
        <v>581</v>
      </c>
      <c r="H689" t="s">
        <v>42</v>
      </c>
      <c r="I689" t="s">
        <v>595</v>
      </c>
      <c r="J689" t="s">
        <v>604</v>
      </c>
    </row>
    <row r="690" spans="1:10" x14ac:dyDescent="0.35">
      <c r="A690">
        <v>698</v>
      </c>
      <c r="B690" t="s">
        <v>75</v>
      </c>
      <c r="C690">
        <v>32</v>
      </c>
      <c r="D690">
        <v>22</v>
      </c>
      <c r="E690">
        <v>4</v>
      </c>
      <c r="F690" t="s">
        <v>581</v>
      </c>
      <c r="G690" t="s">
        <v>581</v>
      </c>
      <c r="H690" t="s">
        <v>42</v>
      </c>
      <c r="I690" t="s">
        <v>595</v>
      </c>
      <c r="J690" t="s">
        <v>604</v>
      </c>
    </row>
    <row r="691" spans="1:10" x14ac:dyDescent="0.35">
      <c r="A691">
        <v>699</v>
      </c>
      <c r="B691" t="s">
        <v>75</v>
      </c>
      <c r="C691">
        <v>33</v>
      </c>
      <c r="D691">
        <v>6</v>
      </c>
      <c r="E691">
        <v>4</v>
      </c>
      <c r="F691" t="s">
        <v>581</v>
      </c>
      <c r="G691" t="s">
        <v>581</v>
      </c>
      <c r="H691" t="s">
        <v>42</v>
      </c>
      <c r="I691" t="s">
        <v>595</v>
      </c>
      <c r="J691" t="s">
        <v>604</v>
      </c>
    </row>
    <row r="692" spans="1:10" x14ac:dyDescent="0.35">
      <c r="A692">
        <v>700</v>
      </c>
      <c r="B692" t="s">
        <v>75</v>
      </c>
      <c r="C692">
        <v>34</v>
      </c>
      <c r="D692">
        <v>5</v>
      </c>
      <c r="E692">
        <v>0</v>
      </c>
      <c r="F692" t="s">
        <v>581</v>
      </c>
      <c r="G692" t="s">
        <v>581</v>
      </c>
      <c r="H692" t="s">
        <v>42</v>
      </c>
      <c r="I692" t="s">
        <v>595</v>
      </c>
      <c r="J692" t="s">
        <v>604</v>
      </c>
    </row>
    <row r="693" spans="1:10" x14ac:dyDescent="0.35">
      <c r="A693">
        <v>701</v>
      </c>
      <c r="B693" t="s">
        <v>75</v>
      </c>
      <c r="C693">
        <v>35</v>
      </c>
      <c r="D693">
        <v>3</v>
      </c>
      <c r="E693">
        <v>0</v>
      </c>
      <c r="F693" t="s">
        <v>581</v>
      </c>
      <c r="G693" t="s">
        <v>581</v>
      </c>
      <c r="H693" t="s">
        <v>42</v>
      </c>
      <c r="I693" t="s">
        <v>595</v>
      </c>
      <c r="J693" t="s">
        <v>604</v>
      </c>
    </row>
    <row r="694" spans="1:10" x14ac:dyDescent="0.35">
      <c r="A694">
        <v>702</v>
      </c>
      <c r="B694" t="s">
        <v>75</v>
      </c>
      <c r="C694">
        <v>36</v>
      </c>
      <c r="D694">
        <v>3</v>
      </c>
      <c r="E694">
        <v>11</v>
      </c>
      <c r="F694" t="s">
        <v>581</v>
      </c>
      <c r="G694" t="s">
        <v>581</v>
      </c>
      <c r="H694" t="s">
        <v>42</v>
      </c>
      <c r="I694" t="s">
        <v>595</v>
      </c>
      <c r="J694" t="s">
        <v>604</v>
      </c>
    </row>
    <row r="695" spans="1:10" x14ac:dyDescent="0.35">
      <c r="A695">
        <v>703</v>
      </c>
      <c r="B695" t="s">
        <v>75</v>
      </c>
      <c r="C695">
        <v>37</v>
      </c>
      <c r="D695">
        <v>7</v>
      </c>
      <c r="E695">
        <v>6</v>
      </c>
      <c r="F695" t="s">
        <v>581</v>
      </c>
      <c r="G695" t="s">
        <v>581</v>
      </c>
      <c r="H695" t="s">
        <v>42</v>
      </c>
      <c r="I695" t="s">
        <v>595</v>
      </c>
      <c r="J695" t="s">
        <v>604</v>
      </c>
    </row>
    <row r="696" spans="1:10" x14ac:dyDescent="0.35">
      <c r="A696">
        <v>704</v>
      </c>
      <c r="B696" t="s">
        <v>75</v>
      </c>
      <c r="C696">
        <v>38</v>
      </c>
      <c r="D696">
        <v>11</v>
      </c>
      <c r="E696">
        <v>9</v>
      </c>
      <c r="F696" t="s">
        <v>581</v>
      </c>
      <c r="G696" t="s">
        <v>581</v>
      </c>
      <c r="H696" t="s">
        <v>42</v>
      </c>
      <c r="I696" t="s">
        <v>595</v>
      </c>
      <c r="J696" t="s">
        <v>604</v>
      </c>
    </row>
    <row r="697" spans="1:10" x14ac:dyDescent="0.35">
      <c r="A697">
        <v>705</v>
      </c>
      <c r="B697" t="s">
        <v>76</v>
      </c>
      <c r="C697">
        <v>15</v>
      </c>
      <c r="D697">
        <v>55</v>
      </c>
      <c r="E697">
        <v>4</v>
      </c>
      <c r="F697" t="s">
        <v>582</v>
      </c>
      <c r="G697" t="s">
        <v>581</v>
      </c>
      <c r="H697" t="s">
        <v>42</v>
      </c>
      <c r="I697" t="s">
        <v>595</v>
      </c>
      <c r="J697" t="s">
        <v>604</v>
      </c>
    </row>
    <row r="698" spans="1:10" x14ac:dyDescent="0.35">
      <c r="A698">
        <v>706</v>
      </c>
      <c r="B698" t="s">
        <v>76</v>
      </c>
      <c r="C698">
        <v>16</v>
      </c>
      <c r="D698">
        <v>40</v>
      </c>
      <c r="E698">
        <v>11</v>
      </c>
      <c r="F698" t="s">
        <v>582</v>
      </c>
      <c r="G698" t="s">
        <v>581</v>
      </c>
      <c r="H698" t="s">
        <v>42</v>
      </c>
      <c r="I698" t="s">
        <v>595</v>
      </c>
      <c r="J698" t="s">
        <v>604</v>
      </c>
    </row>
    <row r="699" spans="1:10" x14ac:dyDescent="0.35">
      <c r="A699">
        <v>707</v>
      </c>
      <c r="B699" t="s">
        <v>76</v>
      </c>
      <c r="C699">
        <v>17</v>
      </c>
      <c r="D699">
        <v>48</v>
      </c>
      <c r="E699">
        <v>4</v>
      </c>
      <c r="F699" t="s">
        <v>582</v>
      </c>
      <c r="G699" t="s">
        <v>581</v>
      </c>
      <c r="H699" t="s">
        <v>42</v>
      </c>
      <c r="I699" t="s">
        <v>595</v>
      </c>
      <c r="J699" t="s">
        <v>604</v>
      </c>
    </row>
    <row r="700" spans="1:10" x14ac:dyDescent="0.35">
      <c r="A700">
        <v>708</v>
      </c>
      <c r="B700" t="s">
        <v>76</v>
      </c>
      <c r="C700">
        <v>18</v>
      </c>
      <c r="D700">
        <v>29</v>
      </c>
      <c r="E700">
        <v>6</v>
      </c>
      <c r="F700" t="s">
        <v>582</v>
      </c>
      <c r="G700" t="s">
        <v>581</v>
      </c>
      <c r="H700" t="s">
        <v>42</v>
      </c>
      <c r="I700" t="s">
        <v>595</v>
      </c>
      <c r="J700" t="s">
        <v>604</v>
      </c>
    </row>
    <row r="701" spans="1:10" x14ac:dyDescent="0.35">
      <c r="A701">
        <v>709</v>
      </c>
      <c r="B701" t="s">
        <v>76</v>
      </c>
      <c r="C701">
        <v>19</v>
      </c>
      <c r="D701">
        <v>18</v>
      </c>
      <c r="E701">
        <v>5</v>
      </c>
      <c r="F701" t="s">
        <v>582</v>
      </c>
      <c r="G701" t="s">
        <v>581</v>
      </c>
      <c r="H701" t="s">
        <v>42</v>
      </c>
      <c r="I701" t="s">
        <v>595</v>
      </c>
      <c r="J701" t="s">
        <v>604</v>
      </c>
    </row>
    <row r="702" spans="1:10" x14ac:dyDescent="0.35">
      <c r="A702">
        <v>710</v>
      </c>
      <c r="B702" t="s">
        <v>76</v>
      </c>
      <c r="C702">
        <v>20</v>
      </c>
      <c r="D702">
        <v>16</v>
      </c>
      <c r="E702">
        <v>1</v>
      </c>
      <c r="F702" t="s">
        <v>582</v>
      </c>
      <c r="G702" t="s">
        <v>581</v>
      </c>
      <c r="H702" t="s">
        <v>42</v>
      </c>
      <c r="I702" t="s">
        <v>595</v>
      </c>
      <c r="J702" t="s">
        <v>604</v>
      </c>
    </row>
    <row r="703" spans="1:10" x14ac:dyDescent="0.35">
      <c r="A703">
        <v>711</v>
      </c>
      <c r="B703" t="s">
        <v>76</v>
      </c>
      <c r="C703">
        <v>21</v>
      </c>
      <c r="D703">
        <v>9</v>
      </c>
      <c r="E703">
        <v>0</v>
      </c>
      <c r="F703" t="s">
        <v>582</v>
      </c>
      <c r="G703" t="s">
        <v>581</v>
      </c>
      <c r="H703" t="s">
        <v>42</v>
      </c>
      <c r="I703" t="s">
        <v>595</v>
      </c>
      <c r="J703" t="s">
        <v>604</v>
      </c>
    </row>
    <row r="704" spans="1:10" x14ac:dyDescent="0.35">
      <c r="A704">
        <v>712</v>
      </c>
      <c r="B704" t="s">
        <v>76</v>
      </c>
      <c r="C704">
        <v>22</v>
      </c>
      <c r="D704">
        <v>11</v>
      </c>
      <c r="E704">
        <v>1</v>
      </c>
      <c r="F704" t="s">
        <v>582</v>
      </c>
      <c r="G704" t="s">
        <v>581</v>
      </c>
      <c r="H704" t="s">
        <v>42</v>
      </c>
      <c r="I704" t="s">
        <v>595</v>
      </c>
      <c r="J704" t="s">
        <v>604</v>
      </c>
    </row>
    <row r="705" spans="1:10" x14ac:dyDescent="0.35">
      <c r="A705">
        <v>713</v>
      </c>
      <c r="B705" t="s">
        <v>76</v>
      </c>
      <c r="C705">
        <v>23</v>
      </c>
      <c r="D705">
        <v>22</v>
      </c>
      <c r="E705">
        <v>1</v>
      </c>
      <c r="F705" t="s">
        <v>582</v>
      </c>
      <c r="G705" t="s">
        <v>581</v>
      </c>
      <c r="H705" t="s">
        <v>42</v>
      </c>
      <c r="I705" t="s">
        <v>595</v>
      </c>
      <c r="J705" t="s">
        <v>604</v>
      </c>
    </row>
    <row r="706" spans="1:10" x14ac:dyDescent="0.35">
      <c r="A706">
        <v>714</v>
      </c>
      <c r="B706" t="s">
        <v>76</v>
      </c>
      <c r="C706">
        <v>24</v>
      </c>
      <c r="D706">
        <v>8</v>
      </c>
      <c r="E706">
        <v>2</v>
      </c>
      <c r="F706" t="s">
        <v>582</v>
      </c>
      <c r="G706" t="s">
        <v>581</v>
      </c>
      <c r="H706" t="s">
        <v>42</v>
      </c>
      <c r="I706" t="s">
        <v>595</v>
      </c>
      <c r="J706" t="s">
        <v>604</v>
      </c>
    </row>
    <row r="707" spans="1:10" x14ac:dyDescent="0.35">
      <c r="A707">
        <v>715</v>
      </c>
      <c r="B707" t="s">
        <v>76</v>
      </c>
      <c r="C707">
        <v>25</v>
      </c>
      <c r="D707">
        <v>6</v>
      </c>
      <c r="E707">
        <v>2</v>
      </c>
      <c r="F707" t="s">
        <v>582</v>
      </c>
      <c r="G707" t="s">
        <v>581</v>
      </c>
      <c r="H707" t="s">
        <v>42</v>
      </c>
      <c r="I707" t="s">
        <v>595</v>
      </c>
      <c r="J707" t="s">
        <v>604</v>
      </c>
    </row>
    <row r="708" spans="1:10" x14ac:dyDescent="0.35">
      <c r="A708">
        <v>716</v>
      </c>
      <c r="B708" t="s">
        <v>76</v>
      </c>
      <c r="C708">
        <v>26</v>
      </c>
      <c r="D708">
        <v>15</v>
      </c>
      <c r="E708">
        <v>4</v>
      </c>
      <c r="F708" t="s">
        <v>582</v>
      </c>
      <c r="G708" t="s">
        <v>581</v>
      </c>
      <c r="H708" t="s">
        <v>42</v>
      </c>
      <c r="I708" t="s">
        <v>595</v>
      </c>
      <c r="J708" t="s">
        <v>604</v>
      </c>
    </row>
    <row r="709" spans="1:10" x14ac:dyDescent="0.35">
      <c r="A709">
        <v>717</v>
      </c>
      <c r="B709" t="s">
        <v>76</v>
      </c>
      <c r="C709">
        <v>27</v>
      </c>
      <c r="D709">
        <v>21</v>
      </c>
      <c r="E709">
        <v>8</v>
      </c>
      <c r="F709" t="s">
        <v>582</v>
      </c>
      <c r="G709" t="s">
        <v>581</v>
      </c>
      <c r="H709" t="s">
        <v>42</v>
      </c>
      <c r="I709" t="s">
        <v>595</v>
      </c>
      <c r="J709" t="s">
        <v>604</v>
      </c>
    </row>
    <row r="710" spans="1:10" x14ac:dyDescent="0.35">
      <c r="A710">
        <v>718</v>
      </c>
      <c r="B710" t="s">
        <v>76</v>
      </c>
      <c r="C710">
        <v>28</v>
      </c>
      <c r="D710">
        <v>31</v>
      </c>
      <c r="E710">
        <v>5</v>
      </c>
      <c r="F710" t="s">
        <v>582</v>
      </c>
      <c r="G710" t="s">
        <v>581</v>
      </c>
      <c r="H710" t="s">
        <v>42</v>
      </c>
      <c r="I710" t="s">
        <v>595</v>
      </c>
      <c r="J710" t="s">
        <v>604</v>
      </c>
    </row>
    <row r="711" spans="1:10" x14ac:dyDescent="0.35">
      <c r="A711">
        <v>719</v>
      </c>
      <c r="B711" t="s">
        <v>76</v>
      </c>
      <c r="C711">
        <v>29</v>
      </c>
      <c r="D711">
        <v>37</v>
      </c>
      <c r="E711">
        <v>10</v>
      </c>
      <c r="F711" t="s">
        <v>582</v>
      </c>
      <c r="G711" t="s">
        <v>581</v>
      </c>
      <c r="H711" t="s">
        <v>42</v>
      </c>
      <c r="I711" t="s">
        <v>595</v>
      </c>
      <c r="J711" t="s">
        <v>604</v>
      </c>
    </row>
    <row r="712" spans="1:10" x14ac:dyDescent="0.35">
      <c r="A712">
        <v>720</v>
      </c>
      <c r="B712" t="s">
        <v>76</v>
      </c>
      <c r="C712">
        <v>30</v>
      </c>
      <c r="D712">
        <v>27</v>
      </c>
      <c r="E712">
        <v>13</v>
      </c>
      <c r="F712" t="s">
        <v>582</v>
      </c>
      <c r="G712" t="s">
        <v>581</v>
      </c>
      <c r="H712" t="s">
        <v>42</v>
      </c>
      <c r="I712" t="s">
        <v>595</v>
      </c>
      <c r="J712" t="s">
        <v>604</v>
      </c>
    </row>
    <row r="713" spans="1:10" x14ac:dyDescent="0.35">
      <c r="A713">
        <v>721</v>
      </c>
      <c r="B713" t="s">
        <v>76</v>
      </c>
      <c r="C713">
        <v>31</v>
      </c>
      <c r="D713">
        <v>23</v>
      </c>
      <c r="E713">
        <v>4</v>
      </c>
      <c r="F713" t="s">
        <v>582</v>
      </c>
      <c r="G713" t="s">
        <v>581</v>
      </c>
      <c r="H713" t="s">
        <v>42</v>
      </c>
      <c r="I713" t="s">
        <v>595</v>
      </c>
      <c r="J713" t="s">
        <v>604</v>
      </c>
    </row>
    <row r="714" spans="1:10" x14ac:dyDescent="0.35">
      <c r="A714">
        <v>722</v>
      </c>
      <c r="B714" t="s">
        <v>76</v>
      </c>
      <c r="C714">
        <v>32</v>
      </c>
      <c r="D714">
        <v>28</v>
      </c>
      <c r="E714">
        <v>4</v>
      </c>
      <c r="F714" t="s">
        <v>582</v>
      </c>
      <c r="G714" t="s">
        <v>581</v>
      </c>
      <c r="H714" t="s">
        <v>42</v>
      </c>
      <c r="I714" t="s">
        <v>595</v>
      </c>
      <c r="J714" t="s">
        <v>604</v>
      </c>
    </row>
    <row r="715" spans="1:10" x14ac:dyDescent="0.35">
      <c r="A715">
        <v>723</v>
      </c>
      <c r="B715" t="s">
        <v>76</v>
      </c>
      <c r="C715">
        <v>33</v>
      </c>
      <c r="D715">
        <v>16</v>
      </c>
      <c r="E715">
        <v>4</v>
      </c>
      <c r="F715" t="s">
        <v>582</v>
      </c>
      <c r="G715" t="s">
        <v>581</v>
      </c>
      <c r="H715" t="s">
        <v>42</v>
      </c>
      <c r="I715" t="s">
        <v>595</v>
      </c>
      <c r="J715" t="s">
        <v>604</v>
      </c>
    </row>
    <row r="716" spans="1:10" x14ac:dyDescent="0.35">
      <c r="A716">
        <v>724</v>
      </c>
      <c r="B716" t="s">
        <v>76</v>
      </c>
      <c r="C716">
        <v>34</v>
      </c>
      <c r="D716">
        <v>23</v>
      </c>
      <c r="E716">
        <v>2</v>
      </c>
      <c r="F716" t="s">
        <v>582</v>
      </c>
      <c r="G716" t="s">
        <v>581</v>
      </c>
      <c r="H716" t="s">
        <v>42</v>
      </c>
      <c r="I716" t="s">
        <v>595</v>
      </c>
      <c r="J716" t="s">
        <v>604</v>
      </c>
    </row>
    <row r="717" spans="1:10" x14ac:dyDescent="0.35">
      <c r="A717">
        <v>725</v>
      </c>
      <c r="B717" t="s">
        <v>76</v>
      </c>
      <c r="C717">
        <v>35</v>
      </c>
      <c r="D717">
        <v>13</v>
      </c>
      <c r="E717">
        <v>2</v>
      </c>
      <c r="F717" t="s">
        <v>582</v>
      </c>
      <c r="G717" t="s">
        <v>581</v>
      </c>
      <c r="H717" t="s">
        <v>42</v>
      </c>
      <c r="I717" t="s">
        <v>595</v>
      </c>
      <c r="J717" t="s">
        <v>604</v>
      </c>
    </row>
    <row r="718" spans="1:10" x14ac:dyDescent="0.35">
      <c r="A718">
        <v>726</v>
      </c>
      <c r="B718" t="s">
        <v>76</v>
      </c>
      <c r="C718">
        <v>36</v>
      </c>
      <c r="D718">
        <v>11</v>
      </c>
      <c r="E718">
        <v>5</v>
      </c>
      <c r="F718" t="s">
        <v>582</v>
      </c>
      <c r="G718" t="s">
        <v>581</v>
      </c>
      <c r="H718" t="s">
        <v>42</v>
      </c>
      <c r="I718" t="s">
        <v>595</v>
      </c>
      <c r="J718" t="s">
        <v>604</v>
      </c>
    </row>
    <row r="719" spans="1:10" x14ac:dyDescent="0.35">
      <c r="A719">
        <v>727</v>
      </c>
      <c r="B719" t="s">
        <v>76</v>
      </c>
      <c r="C719">
        <v>37</v>
      </c>
      <c r="D719">
        <v>10</v>
      </c>
      <c r="E719">
        <v>0</v>
      </c>
      <c r="F719" t="s">
        <v>582</v>
      </c>
      <c r="G719" t="s">
        <v>581</v>
      </c>
      <c r="H719" t="s">
        <v>42</v>
      </c>
      <c r="I719" t="s">
        <v>595</v>
      </c>
      <c r="J719" t="s">
        <v>604</v>
      </c>
    </row>
    <row r="720" spans="1:10" x14ac:dyDescent="0.35">
      <c r="A720">
        <v>728</v>
      </c>
      <c r="B720" t="s">
        <v>76</v>
      </c>
      <c r="C720">
        <v>38</v>
      </c>
      <c r="D720">
        <v>20</v>
      </c>
      <c r="E720">
        <v>4</v>
      </c>
      <c r="F720" t="s">
        <v>582</v>
      </c>
      <c r="G720" t="s">
        <v>581</v>
      </c>
      <c r="H720" t="s">
        <v>42</v>
      </c>
      <c r="I720" t="s">
        <v>595</v>
      </c>
      <c r="J720" t="s">
        <v>604</v>
      </c>
    </row>
    <row r="721" spans="1:10" x14ac:dyDescent="0.35">
      <c r="A721">
        <v>729</v>
      </c>
      <c r="B721" t="s">
        <v>77</v>
      </c>
      <c r="C721">
        <v>15</v>
      </c>
      <c r="D721">
        <v>39</v>
      </c>
      <c r="E721">
        <v>4</v>
      </c>
      <c r="F721" t="s">
        <v>581</v>
      </c>
      <c r="G721" t="s">
        <v>581</v>
      </c>
      <c r="H721" t="s">
        <v>42</v>
      </c>
      <c r="I721" t="s">
        <v>595</v>
      </c>
      <c r="J721" t="s">
        <v>604</v>
      </c>
    </row>
    <row r="722" spans="1:10" x14ac:dyDescent="0.35">
      <c r="A722">
        <v>730</v>
      </c>
      <c r="B722" t="s">
        <v>77</v>
      </c>
      <c r="C722">
        <v>16</v>
      </c>
      <c r="D722">
        <v>39</v>
      </c>
      <c r="E722">
        <v>8</v>
      </c>
      <c r="F722" t="s">
        <v>581</v>
      </c>
      <c r="G722" t="s">
        <v>581</v>
      </c>
      <c r="H722" t="s">
        <v>42</v>
      </c>
      <c r="I722" t="s">
        <v>595</v>
      </c>
      <c r="J722" t="s">
        <v>604</v>
      </c>
    </row>
    <row r="723" spans="1:10" x14ac:dyDescent="0.35">
      <c r="A723">
        <v>731</v>
      </c>
      <c r="B723" t="s">
        <v>77</v>
      </c>
      <c r="C723">
        <v>17</v>
      </c>
      <c r="D723">
        <v>31</v>
      </c>
      <c r="E723">
        <v>5</v>
      </c>
      <c r="F723" t="s">
        <v>581</v>
      </c>
      <c r="G723" t="s">
        <v>581</v>
      </c>
      <c r="H723" t="s">
        <v>42</v>
      </c>
      <c r="I723" t="s">
        <v>595</v>
      </c>
      <c r="J723" t="s">
        <v>604</v>
      </c>
    </row>
    <row r="724" spans="1:10" x14ac:dyDescent="0.35">
      <c r="A724">
        <v>732</v>
      </c>
      <c r="B724" t="s">
        <v>77</v>
      </c>
      <c r="C724">
        <v>18</v>
      </c>
      <c r="D724">
        <v>18</v>
      </c>
      <c r="E724">
        <v>7</v>
      </c>
      <c r="F724" t="s">
        <v>581</v>
      </c>
      <c r="G724" t="s">
        <v>581</v>
      </c>
      <c r="H724" t="s">
        <v>42</v>
      </c>
      <c r="I724" t="s">
        <v>595</v>
      </c>
      <c r="J724" t="s">
        <v>604</v>
      </c>
    </row>
    <row r="725" spans="1:10" x14ac:dyDescent="0.35">
      <c r="A725">
        <v>733</v>
      </c>
      <c r="B725" t="s">
        <v>77</v>
      </c>
      <c r="C725">
        <v>19</v>
      </c>
      <c r="D725">
        <v>12</v>
      </c>
      <c r="E725">
        <v>5</v>
      </c>
      <c r="F725" t="s">
        <v>581</v>
      </c>
      <c r="G725" t="s">
        <v>581</v>
      </c>
      <c r="H725" t="s">
        <v>42</v>
      </c>
      <c r="I725" t="s">
        <v>595</v>
      </c>
      <c r="J725" t="s">
        <v>604</v>
      </c>
    </row>
    <row r="726" spans="1:10" x14ac:dyDescent="0.35">
      <c r="A726">
        <v>734</v>
      </c>
      <c r="B726" t="s">
        <v>77</v>
      </c>
      <c r="C726">
        <v>20</v>
      </c>
      <c r="D726">
        <v>13</v>
      </c>
      <c r="E726">
        <v>0</v>
      </c>
      <c r="F726" t="s">
        <v>581</v>
      </c>
      <c r="G726" t="s">
        <v>581</v>
      </c>
      <c r="H726" t="s">
        <v>42</v>
      </c>
      <c r="I726" t="s">
        <v>595</v>
      </c>
      <c r="J726" t="s">
        <v>604</v>
      </c>
    </row>
    <row r="727" spans="1:10" x14ac:dyDescent="0.35">
      <c r="A727">
        <v>735</v>
      </c>
      <c r="B727" t="s">
        <v>77</v>
      </c>
      <c r="C727">
        <v>21</v>
      </c>
      <c r="D727">
        <v>18</v>
      </c>
      <c r="E727">
        <v>2</v>
      </c>
      <c r="F727" t="s">
        <v>581</v>
      </c>
      <c r="G727" t="s">
        <v>581</v>
      </c>
      <c r="H727" t="s">
        <v>42</v>
      </c>
      <c r="I727" t="s">
        <v>595</v>
      </c>
      <c r="J727" t="s">
        <v>604</v>
      </c>
    </row>
    <row r="728" spans="1:10" x14ac:dyDescent="0.35">
      <c r="A728">
        <v>736</v>
      </c>
      <c r="B728" t="s">
        <v>77</v>
      </c>
      <c r="C728">
        <v>22</v>
      </c>
      <c r="D728">
        <v>28</v>
      </c>
      <c r="E728">
        <v>1</v>
      </c>
      <c r="F728" t="s">
        <v>581</v>
      </c>
      <c r="G728" t="s">
        <v>581</v>
      </c>
      <c r="H728" t="s">
        <v>42</v>
      </c>
      <c r="I728" t="s">
        <v>595</v>
      </c>
      <c r="J728" t="s">
        <v>604</v>
      </c>
    </row>
    <row r="729" spans="1:10" x14ac:dyDescent="0.35">
      <c r="A729">
        <v>737</v>
      </c>
      <c r="B729" t="s">
        <v>77</v>
      </c>
      <c r="C729">
        <v>23</v>
      </c>
      <c r="D729">
        <v>8</v>
      </c>
      <c r="E729">
        <v>1</v>
      </c>
      <c r="F729" t="s">
        <v>581</v>
      </c>
      <c r="G729" t="s">
        <v>581</v>
      </c>
      <c r="H729" t="s">
        <v>42</v>
      </c>
      <c r="I729" t="s">
        <v>595</v>
      </c>
      <c r="J729" t="s">
        <v>604</v>
      </c>
    </row>
    <row r="730" spans="1:10" x14ac:dyDescent="0.35">
      <c r="A730">
        <v>738</v>
      </c>
      <c r="B730" t="s">
        <v>77</v>
      </c>
      <c r="C730">
        <v>24</v>
      </c>
      <c r="D730">
        <v>10</v>
      </c>
      <c r="E730">
        <v>3</v>
      </c>
      <c r="F730" t="s">
        <v>581</v>
      </c>
      <c r="G730" t="s">
        <v>581</v>
      </c>
      <c r="H730" t="s">
        <v>42</v>
      </c>
      <c r="I730" t="s">
        <v>595</v>
      </c>
      <c r="J730" t="s">
        <v>604</v>
      </c>
    </row>
    <row r="731" spans="1:10" x14ac:dyDescent="0.35">
      <c r="A731">
        <v>739</v>
      </c>
      <c r="B731" t="s">
        <v>77</v>
      </c>
      <c r="C731">
        <v>25</v>
      </c>
      <c r="D731">
        <v>11</v>
      </c>
      <c r="E731">
        <v>2</v>
      </c>
      <c r="F731" t="s">
        <v>581</v>
      </c>
      <c r="G731" t="s">
        <v>581</v>
      </c>
      <c r="H731" t="s">
        <v>42</v>
      </c>
      <c r="I731" t="s">
        <v>595</v>
      </c>
      <c r="J731" t="s">
        <v>604</v>
      </c>
    </row>
    <row r="732" spans="1:10" x14ac:dyDescent="0.35">
      <c r="A732">
        <v>740</v>
      </c>
      <c r="B732" t="s">
        <v>77</v>
      </c>
      <c r="C732">
        <v>26</v>
      </c>
      <c r="D732">
        <v>14</v>
      </c>
      <c r="E732">
        <v>4</v>
      </c>
      <c r="F732" t="s">
        <v>581</v>
      </c>
      <c r="G732" t="s">
        <v>581</v>
      </c>
      <c r="H732" t="s">
        <v>42</v>
      </c>
      <c r="I732" t="s">
        <v>595</v>
      </c>
      <c r="J732" t="s">
        <v>604</v>
      </c>
    </row>
    <row r="733" spans="1:10" x14ac:dyDescent="0.35">
      <c r="A733">
        <v>741</v>
      </c>
      <c r="B733" t="s">
        <v>77</v>
      </c>
      <c r="C733">
        <v>27</v>
      </c>
      <c r="D733">
        <v>27</v>
      </c>
      <c r="E733">
        <v>7</v>
      </c>
      <c r="F733" t="s">
        <v>581</v>
      </c>
      <c r="G733" t="s">
        <v>581</v>
      </c>
      <c r="H733" t="s">
        <v>42</v>
      </c>
      <c r="I733" t="s">
        <v>595</v>
      </c>
      <c r="J733" t="s">
        <v>604</v>
      </c>
    </row>
    <row r="734" spans="1:10" x14ac:dyDescent="0.35">
      <c r="A734">
        <v>742</v>
      </c>
      <c r="B734" t="s">
        <v>77</v>
      </c>
      <c r="C734">
        <v>28</v>
      </c>
      <c r="D734">
        <v>25</v>
      </c>
      <c r="E734">
        <v>1</v>
      </c>
      <c r="F734" t="s">
        <v>581</v>
      </c>
      <c r="G734" t="s">
        <v>581</v>
      </c>
      <c r="H734" t="s">
        <v>42</v>
      </c>
      <c r="I734" t="s">
        <v>595</v>
      </c>
      <c r="J734" t="s">
        <v>604</v>
      </c>
    </row>
    <row r="735" spans="1:10" x14ac:dyDescent="0.35">
      <c r="A735">
        <v>743</v>
      </c>
      <c r="B735" t="s">
        <v>77</v>
      </c>
      <c r="C735">
        <v>29</v>
      </c>
      <c r="D735">
        <v>47</v>
      </c>
      <c r="E735">
        <v>4</v>
      </c>
      <c r="F735" t="s">
        <v>581</v>
      </c>
      <c r="G735" t="s">
        <v>581</v>
      </c>
      <c r="H735" t="s">
        <v>42</v>
      </c>
      <c r="I735" t="s">
        <v>595</v>
      </c>
      <c r="J735" t="s">
        <v>604</v>
      </c>
    </row>
    <row r="736" spans="1:10" x14ac:dyDescent="0.35">
      <c r="A736">
        <v>744</v>
      </c>
      <c r="B736" t="s">
        <v>77</v>
      </c>
      <c r="C736">
        <v>30</v>
      </c>
      <c r="D736">
        <v>43</v>
      </c>
      <c r="E736">
        <v>7</v>
      </c>
      <c r="F736" t="s">
        <v>581</v>
      </c>
      <c r="G736" t="s">
        <v>581</v>
      </c>
      <c r="H736" t="s">
        <v>42</v>
      </c>
      <c r="I736" t="s">
        <v>595</v>
      </c>
      <c r="J736" t="s">
        <v>604</v>
      </c>
    </row>
    <row r="737" spans="1:10" x14ac:dyDescent="0.35">
      <c r="A737">
        <v>745</v>
      </c>
      <c r="B737" t="s">
        <v>77</v>
      </c>
      <c r="C737">
        <v>31</v>
      </c>
      <c r="D737">
        <v>35</v>
      </c>
      <c r="E737">
        <v>1</v>
      </c>
      <c r="F737" t="s">
        <v>581</v>
      </c>
      <c r="G737" t="s">
        <v>581</v>
      </c>
      <c r="H737" t="s">
        <v>42</v>
      </c>
      <c r="I737" t="s">
        <v>595</v>
      </c>
      <c r="J737" t="s">
        <v>604</v>
      </c>
    </row>
    <row r="738" spans="1:10" x14ac:dyDescent="0.35">
      <c r="A738">
        <v>746</v>
      </c>
      <c r="B738" t="s">
        <v>77</v>
      </c>
      <c r="C738">
        <v>32</v>
      </c>
      <c r="D738">
        <v>17</v>
      </c>
      <c r="E738">
        <v>5</v>
      </c>
      <c r="F738" t="s">
        <v>581</v>
      </c>
      <c r="G738" t="s">
        <v>581</v>
      </c>
      <c r="H738" t="s">
        <v>42</v>
      </c>
      <c r="I738" t="s">
        <v>595</v>
      </c>
      <c r="J738" t="s">
        <v>604</v>
      </c>
    </row>
    <row r="739" spans="1:10" x14ac:dyDescent="0.35">
      <c r="A739">
        <v>747</v>
      </c>
      <c r="B739" t="s">
        <v>77</v>
      </c>
      <c r="C739">
        <v>33</v>
      </c>
      <c r="D739">
        <v>14</v>
      </c>
      <c r="E739">
        <v>1</v>
      </c>
      <c r="F739" t="s">
        <v>581</v>
      </c>
      <c r="G739" t="s">
        <v>581</v>
      </c>
      <c r="H739" t="s">
        <v>42</v>
      </c>
      <c r="I739" t="s">
        <v>595</v>
      </c>
      <c r="J739" t="s">
        <v>604</v>
      </c>
    </row>
    <row r="740" spans="1:10" x14ac:dyDescent="0.35">
      <c r="A740">
        <v>748</v>
      </c>
      <c r="B740" t="s">
        <v>77</v>
      </c>
      <c r="C740">
        <v>34</v>
      </c>
      <c r="D740">
        <v>15</v>
      </c>
      <c r="E740">
        <v>3</v>
      </c>
      <c r="F740" t="s">
        <v>581</v>
      </c>
      <c r="G740" t="s">
        <v>581</v>
      </c>
      <c r="H740" t="s">
        <v>42</v>
      </c>
      <c r="I740" t="s">
        <v>595</v>
      </c>
      <c r="J740" t="s">
        <v>604</v>
      </c>
    </row>
    <row r="741" spans="1:10" x14ac:dyDescent="0.35">
      <c r="A741">
        <v>749</v>
      </c>
      <c r="B741" t="s">
        <v>77</v>
      </c>
      <c r="C741">
        <v>35</v>
      </c>
      <c r="D741">
        <v>12</v>
      </c>
      <c r="E741">
        <v>4</v>
      </c>
      <c r="F741" t="s">
        <v>581</v>
      </c>
      <c r="G741" t="s">
        <v>581</v>
      </c>
      <c r="H741" t="s">
        <v>42</v>
      </c>
      <c r="I741" t="s">
        <v>595</v>
      </c>
      <c r="J741" t="s">
        <v>604</v>
      </c>
    </row>
    <row r="742" spans="1:10" x14ac:dyDescent="0.35">
      <c r="A742">
        <v>750</v>
      </c>
      <c r="B742" t="s">
        <v>77</v>
      </c>
      <c r="C742">
        <v>36</v>
      </c>
      <c r="D742">
        <v>15</v>
      </c>
      <c r="E742">
        <v>4</v>
      </c>
      <c r="F742" t="s">
        <v>581</v>
      </c>
      <c r="G742" t="s">
        <v>581</v>
      </c>
      <c r="H742" t="s">
        <v>42</v>
      </c>
      <c r="I742" t="s">
        <v>595</v>
      </c>
      <c r="J742" t="s">
        <v>604</v>
      </c>
    </row>
    <row r="743" spans="1:10" x14ac:dyDescent="0.35">
      <c r="A743">
        <v>751</v>
      </c>
      <c r="B743" t="s">
        <v>77</v>
      </c>
      <c r="C743">
        <v>37</v>
      </c>
      <c r="D743">
        <v>27</v>
      </c>
      <c r="E743">
        <v>1</v>
      </c>
      <c r="F743" t="s">
        <v>581</v>
      </c>
      <c r="G743" t="s">
        <v>581</v>
      </c>
      <c r="H743" t="s">
        <v>42</v>
      </c>
      <c r="I743" t="s">
        <v>595</v>
      </c>
      <c r="J743" t="s">
        <v>604</v>
      </c>
    </row>
    <row r="744" spans="1:10" x14ac:dyDescent="0.35">
      <c r="A744">
        <v>752</v>
      </c>
      <c r="B744" t="s">
        <v>77</v>
      </c>
      <c r="C744">
        <v>38</v>
      </c>
      <c r="D744">
        <v>13</v>
      </c>
      <c r="E744">
        <v>0</v>
      </c>
      <c r="F744" t="s">
        <v>581</v>
      </c>
      <c r="G744" t="s">
        <v>581</v>
      </c>
      <c r="H744" t="s">
        <v>42</v>
      </c>
      <c r="I744" t="s">
        <v>595</v>
      </c>
      <c r="J744" t="s">
        <v>604</v>
      </c>
    </row>
    <row r="745" spans="1:10" x14ac:dyDescent="0.35">
      <c r="A745">
        <v>753</v>
      </c>
      <c r="B745" t="s">
        <v>78</v>
      </c>
      <c r="C745">
        <v>15</v>
      </c>
      <c r="D745">
        <v>21</v>
      </c>
      <c r="E745">
        <v>3</v>
      </c>
      <c r="F745" t="s">
        <v>581</v>
      </c>
      <c r="G745" t="s">
        <v>581</v>
      </c>
      <c r="H745" t="s">
        <v>42</v>
      </c>
      <c r="I745" t="s">
        <v>595</v>
      </c>
      <c r="J745" t="s">
        <v>604</v>
      </c>
    </row>
    <row r="746" spans="1:10" x14ac:dyDescent="0.35">
      <c r="A746">
        <v>754</v>
      </c>
      <c r="B746" t="s">
        <v>78</v>
      </c>
      <c r="C746">
        <v>16</v>
      </c>
      <c r="D746">
        <v>27</v>
      </c>
      <c r="E746">
        <v>12</v>
      </c>
      <c r="F746" t="s">
        <v>581</v>
      </c>
      <c r="G746" t="s">
        <v>581</v>
      </c>
      <c r="H746" t="s">
        <v>42</v>
      </c>
      <c r="I746" t="s">
        <v>595</v>
      </c>
      <c r="J746" t="s">
        <v>604</v>
      </c>
    </row>
    <row r="747" spans="1:10" x14ac:dyDescent="0.35">
      <c r="A747">
        <v>755</v>
      </c>
      <c r="B747" t="s">
        <v>78</v>
      </c>
      <c r="C747">
        <v>17</v>
      </c>
      <c r="D747">
        <v>17</v>
      </c>
      <c r="E747">
        <v>10</v>
      </c>
      <c r="F747" t="s">
        <v>581</v>
      </c>
      <c r="G747" t="s">
        <v>581</v>
      </c>
      <c r="H747" t="s">
        <v>42</v>
      </c>
      <c r="I747" t="s">
        <v>595</v>
      </c>
      <c r="J747" t="s">
        <v>604</v>
      </c>
    </row>
    <row r="748" spans="1:10" x14ac:dyDescent="0.35">
      <c r="A748">
        <v>756</v>
      </c>
      <c r="B748" t="s">
        <v>78</v>
      </c>
      <c r="C748">
        <v>18</v>
      </c>
      <c r="D748">
        <v>18</v>
      </c>
      <c r="E748">
        <v>13</v>
      </c>
      <c r="F748" t="s">
        <v>581</v>
      </c>
      <c r="G748" t="s">
        <v>581</v>
      </c>
      <c r="H748" t="s">
        <v>42</v>
      </c>
      <c r="I748" t="s">
        <v>595</v>
      </c>
      <c r="J748" t="s">
        <v>604</v>
      </c>
    </row>
    <row r="749" spans="1:10" x14ac:dyDescent="0.35">
      <c r="A749">
        <v>757</v>
      </c>
      <c r="B749" t="s">
        <v>78</v>
      </c>
      <c r="C749">
        <v>19</v>
      </c>
      <c r="D749">
        <v>18</v>
      </c>
      <c r="E749">
        <v>9</v>
      </c>
      <c r="F749" t="s">
        <v>581</v>
      </c>
      <c r="G749" t="s">
        <v>581</v>
      </c>
      <c r="H749" t="s">
        <v>42</v>
      </c>
      <c r="I749" t="s">
        <v>595</v>
      </c>
      <c r="J749" t="s">
        <v>604</v>
      </c>
    </row>
    <row r="750" spans="1:10" x14ac:dyDescent="0.35">
      <c r="A750">
        <v>758</v>
      </c>
      <c r="B750" t="s">
        <v>78</v>
      </c>
      <c r="C750">
        <v>20</v>
      </c>
      <c r="D750">
        <v>7</v>
      </c>
      <c r="E750">
        <v>6</v>
      </c>
      <c r="F750" t="s">
        <v>581</v>
      </c>
      <c r="G750" t="s">
        <v>581</v>
      </c>
      <c r="H750" t="s">
        <v>42</v>
      </c>
      <c r="I750" t="s">
        <v>595</v>
      </c>
      <c r="J750" t="s">
        <v>604</v>
      </c>
    </row>
    <row r="751" spans="1:10" x14ac:dyDescent="0.35">
      <c r="A751">
        <v>759</v>
      </c>
      <c r="B751" t="s">
        <v>78</v>
      </c>
      <c r="C751">
        <v>21</v>
      </c>
      <c r="D751">
        <v>1</v>
      </c>
      <c r="E751">
        <v>4</v>
      </c>
      <c r="F751" t="s">
        <v>581</v>
      </c>
      <c r="G751" t="s">
        <v>581</v>
      </c>
      <c r="H751" t="s">
        <v>42</v>
      </c>
      <c r="I751" t="s">
        <v>595</v>
      </c>
      <c r="J751" t="s">
        <v>604</v>
      </c>
    </row>
    <row r="752" spans="1:10" x14ac:dyDescent="0.35">
      <c r="A752">
        <v>760</v>
      </c>
      <c r="B752" t="s">
        <v>78</v>
      </c>
      <c r="C752">
        <v>22</v>
      </c>
      <c r="D752">
        <v>3</v>
      </c>
      <c r="E752">
        <v>3</v>
      </c>
      <c r="F752" t="s">
        <v>581</v>
      </c>
      <c r="G752" t="s">
        <v>581</v>
      </c>
      <c r="H752" t="s">
        <v>42</v>
      </c>
      <c r="I752" t="s">
        <v>595</v>
      </c>
      <c r="J752" t="s">
        <v>604</v>
      </c>
    </row>
    <row r="753" spans="1:10" x14ac:dyDescent="0.35">
      <c r="A753">
        <v>761</v>
      </c>
      <c r="B753" t="s">
        <v>78</v>
      </c>
      <c r="C753">
        <v>23</v>
      </c>
      <c r="D753">
        <v>4</v>
      </c>
      <c r="E753">
        <v>4</v>
      </c>
      <c r="F753" t="s">
        <v>581</v>
      </c>
      <c r="G753" t="s">
        <v>581</v>
      </c>
      <c r="H753" t="s">
        <v>42</v>
      </c>
      <c r="I753" t="s">
        <v>595</v>
      </c>
      <c r="J753" t="s">
        <v>604</v>
      </c>
    </row>
    <row r="754" spans="1:10" x14ac:dyDescent="0.35">
      <c r="A754">
        <v>762</v>
      </c>
      <c r="B754" t="s">
        <v>78</v>
      </c>
      <c r="C754">
        <v>24</v>
      </c>
      <c r="D754">
        <v>7</v>
      </c>
      <c r="E754">
        <v>1</v>
      </c>
      <c r="F754" t="s">
        <v>581</v>
      </c>
      <c r="G754" t="s">
        <v>581</v>
      </c>
      <c r="H754" t="s">
        <v>42</v>
      </c>
      <c r="I754" t="s">
        <v>595</v>
      </c>
      <c r="J754" t="s">
        <v>604</v>
      </c>
    </row>
    <row r="755" spans="1:10" x14ac:dyDescent="0.35">
      <c r="A755">
        <v>763</v>
      </c>
      <c r="B755" t="s">
        <v>78</v>
      </c>
      <c r="C755">
        <v>25</v>
      </c>
      <c r="D755">
        <v>5</v>
      </c>
      <c r="E755">
        <v>2</v>
      </c>
      <c r="F755" t="s">
        <v>581</v>
      </c>
      <c r="G755" t="s">
        <v>581</v>
      </c>
      <c r="H755" t="s">
        <v>42</v>
      </c>
      <c r="I755" t="s">
        <v>595</v>
      </c>
      <c r="J755" t="s">
        <v>604</v>
      </c>
    </row>
    <row r="756" spans="1:10" x14ac:dyDescent="0.35">
      <c r="A756">
        <v>764</v>
      </c>
      <c r="B756" t="s">
        <v>78</v>
      </c>
      <c r="C756">
        <v>26</v>
      </c>
      <c r="D756">
        <v>6</v>
      </c>
      <c r="E756">
        <v>9</v>
      </c>
      <c r="F756" t="s">
        <v>581</v>
      </c>
      <c r="G756" t="s">
        <v>581</v>
      </c>
      <c r="H756" t="s">
        <v>42</v>
      </c>
      <c r="I756" t="s">
        <v>595</v>
      </c>
      <c r="J756" t="s">
        <v>604</v>
      </c>
    </row>
    <row r="757" spans="1:10" x14ac:dyDescent="0.35">
      <c r="A757">
        <v>765</v>
      </c>
      <c r="B757" t="s">
        <v>78</v>
      </c>
      <c r="C757">
        <v>27</v>
      </c>
      <c r="D757">
        <v>6</v>
      </c>
      <c r="E757">
        <v>5</v>
      </c>
      <c r="F757" t="s">
        <v>581</v>
      </c>
      <c r="G757" t="s">
        <v>581</v>
      </c>
      <c r="H757" t="s">
        <v>42</v>
      </c>
      <c r="I757" t="s">
        <v>595</v>
      </c>
      <c r="J757" t="s">
        <v>604</v>
      </c>
    </row>
    <row r="758" spans="1:10" x14ac:dyDescent="0.35">
      <c r="A758">
        <v>766</v>
      </c>
      <c r="B758" t="s">
        <v>78</v>
      </c>
      <c r="C758">
        <v>28</v>
      </c>
      <c r="D758">
        <v>17</v>
      </c>
      <c r="E758">
        <v>6</v>
      </c>
      <c r="F758" t="s">
        <v>581</v>
      </c>
      <c r="G758" t="s">
        <v>581</v>
      </c>
      <c r="H758" t="s">
        <v>42</v>
      </c>
      <c r="I758" t="s">
        <v>595</v>
      </c>
      <c r="J758" t="s">
        <v>604</v>
      </c>
    </row>
    <row r="759" spans="1:10" x14ac:dyDescent="0.35">
      <c r="A759">
        <v>767</v>
      </c>
      <c r="B759" t="s">
        <v>78</v>
      </c>
      <c r="C759">
        <v>29</v>
      </c>
      <c r="D759">
        <v>11</v>
      </c>
      <c r="E759">
        <v>5</v>
      </c>
      <c r="F759" t="s">
        <v>581</v>
      </c>
      <c r="G759" t="s">
        <v>581</v>
      </c>
      <c r="H759" t="s">
        <v>42</v>
      </c>
      <c r="I759" t="s">
        <v>595</v>
      </c>
      <c r="J759" t="s">
        <v>604</v>
      </c>
    </row>
    <row r="760" spans="1:10" x14ac:dyDescent="0.35">
      <c r="A760">
        <v>768</v>
      </c>
      <c r="B760" t="s">
        <v>78</v>
      </c>
      <c r="C760">
        <v>30</v>
      </c>
      <c r="D760">
        <v>7</v>
      </c>
      <c r="E760">
        <v>8</v>
      </c>
      <c r="F760" t="s">
        <v>581</v>
      </c>
      <c r="G760" t="s">
        <v>581</v>
      </c>
      <c r="H760" t="s">
        <v>42</v>
      </c>
      <c r="I760" t="s">
        <v>595</v>
      </c>
      <c r="J760" t="s">
        <v>604</v>
      </c>
    </row>
    <row r="761" spans="1:10" x14ac:dyDescent="0.35">
      <c r="A761">
        <v>769</v>
      </c>
      <c r="B761" t="s">
        <v>78</v>
      </c>
      <c r="C761">
        <v>31</v>
      </c>
      <c r="D761">
        <v>1</v>
      </c>
      <c r="E761">
        <v>5</v>
      </c>
      <c r="F761" t="s">
        <v>581</v>
      </c>
      <c r="G761" t="s">
        <v>581</v>
      </c>
      <c r="H761" t="s">
        <v>42</v>
      </c>
      <c r="I761" t="s">
        <v>595</v>
      </c>
      <c r="J761" t="s">
        <v>604</v>
      </c>
    </row>
    <row r="762" spans="1:10" x14ac:dyDescent="0.35">
      <c r="A762">
        <v>770</v>
      </c>
      <c r="B762" t="s">
        <v>78</v>
      </c>
      <c r="C762">
        <v>32</v>
      </c>
      <c r="D762">
        <v>5</v>
      </c>
      <c r="E762">
        <v>2</v>
      </c>
      <c r="F762" t="s">
        <v>581</v>
      </c>
      <c r="G762" t="s">
        <v>581</v>
      </c>
      <c r="H762" t="s">
        <v>42</v>
      </c>
      <c r="I762" t="s">
        <v>595</v>
      </c>
      <c r="J762" t="s">
        <v>604</v>
      </c>
    </row>
    <row r="763" spans="1:10" x14ac:dyDescent="0.35">
      <c r="A763">
        <v>771</v>
      </c>
      <c r="B763" t="s">
        <v>78</v>
      </c>
      <c r="C763">
        <v>33</v>
      </c>
      <c r="D763">
        <v>4</v>
      </c>
      <c r="E763">
        <v>0</v>
      </c>
      <c r="F763" t="s">
        <v>581</v>
      </c>
      <c r="G763" t="s">
        <v>581</v>
      </c>
      <c r="H763" t="s">
        <v>42</v>
      </c>
      <c r="I763" t="s">
        <v>595</v>
      </c>
      <c r="J763" t="s">
        <v>604</v>
      </c>
    </row>
    <row r="764" spans="1:10" x14ac:dyDescent="0.35">
      <c r="A764">
        <v>772</v>
      </c>
      <c r="B764" t="s">
        <v>78</v>
      </c>
      <c r="C764">
        <v>34</v>
      </c>
      <c r="D764">
        <v>7</v>
      </c>
      <c r="E764">
        <v>4</v>
      </c>
      <c r="F764" t="s">
        <v>581</v>
      </c>
      <c r="G764" t="s">
        <v>581</v>
      </c>
      <c r="H764" t="s">
        <v>42</v>
      </c>
      <c r="I764" t="s">
        <v>595</v>
      </c>
      <c r="J764" t="s">
        <v>604</v>
      </c>
    </row>
    <row r="765" spans="1:10" x14ac:dyDescent="0.35">
      <c r="A765">
        <v>773</v>
      </c>
      <c r="B765" t="s">
        <v>78</v>
      </c>
      <c r="C765">
        <v>35</v>
      </c>
      <c r="D765">
        <v>8</v>
      </c>
      <c r="E765">
        <v>2</v>
      </c>
      <c r="F765" t="s">
        <v>581</v>
      </c>
      <c r="G765" t="s">
        <v>581</v>
      </c>
      <c r="H765" t="s">
        <v>42</v>
      </c>
      <c r="I765" t="s">
        <v>595</v>
      </c>
      <c r="J765" t="s">
        <v>604</v>
      </c>
    </row>
    <row r="766" spans="1:10" x14ac:dyDescent="0.35">
      <c r="A766">
        <v>774</v>
      </c>
      <c r="B766" t="s">
        <v>78</v>
      </c>
      <c r="C766">
        <v>36</v>
      </c>
      <c r="D766">
        <v>3</v>
      </c>
      <c r="E766">
        <v>3</v>
      </c>
      <c r="F766" t="s">
        <v>581</v>
      </c>
      <c r="G766" t="s">
        <v>581</v>
      </c>
      <c r="H766" t="s">
        <v>42</v>
      </c>
      <c r="I766" t="s">
        <v>595</v>
      </c>
      <c r="J766" t="s">
        <v>604</v>
      </c>
    </row>
    <row r="767" spans="1:10" x14ac:dyDescent="0.35">
      <c r="A767">
        <v>775</v>
      </c>
      <c r="B767" t="s">
        <v>78</v>
      </c>
      <c r="C767">
        <v>37</v>
      </c>
      <c r="D767">
        <v>6</v>
      </c>
      <c r="E767">
        <v>4</v>
      </c>
      <c r="F767" t="s">
        <v>581</v>
      </c>
      <c r="G767" t="s">
        <v>581</v>
      </c>
      <c r="H767" t="s">
        <v>42</v>
      </c>
      <c r="I767" t="s">
        <v>595</v>
      </c>
      <c r="J767" t="s">
        <v>604</v>
      </c>
    </row>
    <row r="768" spans="1:10" x14ac:dyDescent="0.35">
      <c r="A768">
        <v>776</v>
      </c>
      <c r="B768" t="s">
        <v>78</v>
      </c>
      <c r="C768">
        <v>38</v>
      </c>
      <c r="D768">
        <v>10</v>
      </c>
      <c r="E768">
        <v>3</v>
      </c>
      <c r="F768" t="s">
        <v>581</v>
      </c>
      <c r="G768" t="s">
        <v>581</v>
      </c>
      <c r="H768" t="s">
        <v>42</v>
      </c>
      <c r="I768" t="s">
        <v>595</v>
      </c>
      <c r="J768" t="s">
        <v>604</v>
      </c>
    </row>
    <row r="769" spans="1:10" x14ac:dyDescent="0.35">
      <c r="A769">
        <v>778</v>
      </c>
      <c r="B769" t="s">
        <v>79</v>
      </c>
      <c r="C769">
        <v>15</v>
      </c>
      <c r="D769">
        <v>52</v>
      </c>
      <c r="E769">
        <v>21</v>
      </c>
      <c r="F769" t="s">
        <v>581</v>
      </c>
      <c r="G769" t="s">
        <v>581</v>
      </c>
      <c r="H769" t="s">
        <v>42</v>
      </c>
      <c r="I769" t="s">
        <v>595</v>
      </c>
      <c r="J769" t="s">
        <v>604</v>
      </c>
    </row>
    <row r="770" spans="1:10" x14ac:dyDescent="0.35">
      <c r="A770">
        <v>779</v>
      </c>
      <c r="B770" t="s">
        <v>79</v>
      </c>
      <c r="C770">
        <v>16</v>
      </c>
      <c r="D770">
        <v>90</v>
      </c>
      <c r="E770">
        <v>30</v>
      </c>
      <c r="F770" t="s">
        <v>581</v>
      </c>
      <c r="G770" t="s">
        <v>581</v>
      </c>
      <c r="H770" t="s">
        <v>42</v>
      </c>
      <c r="I770" t="s">
        <v>595</v>
      </c>
      <c r="J770" t="s">
        <v>604</v>
      </c>
    </row>
    <row r="771" spans="1:10" x14ac:dyDescent="0.35">
      <c r="A771">
        <v>780</v>
      </c>
      <c r="B771" t="s">
        <v>79</v>
      </c>
      <c r="C771">
        <v>17</v>
      </c>
      <c r="D771">
        <v>83</v>
      </c>
      <c r="E771">
        <v>11</v>
      </c>
      <c r="F771" t="s">
        <v>581</v>
      </c>
      <c r="G771" t="s">
        <v>581</v>
      </c>
      <c r="H771" t="s">
        <v>42</v>
      </c>
      <c r="I771" t="s">
        <v>595</v>
      </c>
      <c r="J771" t="s">
        <v>604</v>
      </c>
    </row>
    <row r="772" spans="1:10" x14ac:dyDescent="0.35">
      <c r="A772">
        <v>781</v>
      </c>
      <c r="B772" t="s">
        <v>79</v>
      </c>
      <c r="C772">
        <v>18</v>
      </c>
      <c r="D772">
        <v>43</v>
      </c>
      <c r="E772">
        <v>11</v>
      </c>
      <c r="F772" t="s">
        <v>581</v>
      </c>
      <c r="G772" t="s">
        <v>581</v>
      </c>
      <c r="H772" t="s">
        <v>42</v>
      </c>
      <c r="I772" t="s">
        <v>595</v>
      </c>
      <c r="J772" t="s">
        <v>604</v>
      </c>
    </row>
    <row r="773" spans="1:10" x14ac:dyDescent="0.35">
      <c r="A773">
        <v>782</v>
      </c>
      <c r="B773" t="s">
        <v>79</v>
      </c>
      <c r="C773">
        <v>19</v>
      </c>
      <c r="D773">
        <v>23</v>
      </c>
      <c r="E773">
        <v>12</v>
      </c>
      <c r="F773" t="s">
        <v>581</v>
      </c>
      <c r="G773" t="s">
        <v>581</v>
      </c>
      <c r="H773" t="s">
        <v>42</v>
      </c>
      <c r="I773" t="s">
        <v>595</v>
      </c>
      <c r="J773" t="s">
        <v>604</v>
      </c>
    </row>
    <row r="774" spans="1:10" x14ac:dyDescent="0.35">
      <c r="A774">
        <v>783</v>
      </c>
      <c r="B774" t="s">
        <v>79</v>
      </c>
      <c r="C774">
        <v>20</v>
      </c>
      <c r="D774">
        <v>16</v>
      </c>
      <c r="E774">
        <v>17</v>
      </c>
      <c r="F774" t="s">
        <v>581</v>
      </c>
      <c r="G774" t="s">
        <v>581</v>
      </c>
      <c r="H774" t="s">
        <v>42</v>
      </c>
      <c r="I774" t="s">
        <v>595</v>
      </c>
      <c r="J774" t="s">
        <v>604</v>
      </c>
    </row>
    <row r="775" spans="1:10" x14ac:dyDescent="0.35">
      <c r="A775">
        <v>784</v>
      </c>
      <c r="B775" t="s">
        <v>79</v>
      </c>
      <c r="C775">
        <v>21</v>
      </c>
      <c r="D775">
        <v>7</v>
      </c>
      <c r="E775">
        <v>2</v>
      </c>
      <c r="F775" t="s">
        <v>581</v>
      </c>
      <c r="G775" t="s">
        <v>581</v>
      </c>
      <c r="H775" t="s">
        <v>42</v>
      </c>
      <c r="I775" t="s">
        <v>595</v>
      </c>
      <c r="J775" t="s">
        <v>604</v>
      </c>
    </row>
    <row r="776" spans="1:10" x14ac:dyDescent="0.35">
      <c r="A776">
        <v>785</v>
      </c>
      <c r="B776" t="s">
        <v>79</v>
      </c>
      <c r="C776">
        <v>22</v>
      </c>
      <c r="D776">
        <v>10</v>
      </c>
      <c r="E776">
        <v>4</v>
      </c>
      <c r="F776" t="s">
        <v>581</v>
      </c>
      <c r="G776" t="s">
        <v>581</v>
      </c>
      <c r="H776" t="s">
        <v>42</v>
      </c>
      <c r="I776" t="s">
        <v>595</v>
      </c>
      <c r="J776" t="s">
        <v>604</v>
      </c>
    </row>
    <row r="777" spans="1:10" x14ac:dyDescent="0.35">
      <c r="A777">
        <v>786</v>
      </c>
      <c r="B777" t="s">
        <v>79</v>
      </c>
      <c r="C777">
        <v>23</v>
      </c>
      <c r="D777">
        <v>9</v>
      </c>
      <c r="E777">
        <v>3</v>
      </c>
      <c r="F777" t="s">
        <v>581</v>
      </c>
      <c r="G777" t="s">
        <v>581</v>
      </c>
      <c r="H777" t="s">
        <v>42</v>
      </c>
      <c r="I777" t="s">
        <v>595</v>
      </c>
      <c r="J777" t="s">
        <v>604</v>
      </c>
    </row>
    <row r="778" spans="1:10" x14ac:dyDescent="0.35">
      <c r="A778">
        <v>787</v>
      </c>
      <c r="B778" t="s">
        <v>79</v>
      </c>
      <c r="C778">
        <v>24</v>
      </c>
      <c r="D778">
        <v>20</v>
      </c>
      <c r="E778">
        <v>2</v>
      </c>
      <c r="F778" t="s">
        <v>581</v>
      </c>
      <c r="G778" t="s">
        <v>581</v>
      </c>
      <c r="H778" t="s">
        <v>42</v>
      </c>
      <c r="I778" t="s">
        <v>595</v>
      </c>
      <c r="J778" t="s">
        <v>604</v>
      </c>
    </row>
    <row r="779" spans="1:10" x14ac:dyDescent="0.35">
      <c r="A779">
        <v>788</v>
      </c>
      <c r="B779" t="s">
        <v>79</v>
      </c>
      <c r="C779">
        <v>25</v>
      </c>
      <c r="D779">
        <v>18</v>
      </c>
      <c r="E779">
        <v>11</v>
      </c>
      <c r="F779" t="s">
        <v>581</v>
      </c>
      <c r="G779" t="s">
        <v>581</v>
      </c>
      <c r="H779" t="s">
        <v>42</v>
      </c>
      <c r="I779" t="s">
        <v>595</v>
      </c>
      <c r="J779" t="s">
        <v>604</v>
      </c>
    </row>
    <row r="780" spans="1:10" x14ac:dyDescent="0.35">
      <c r="A780">
        <v>789</v>
      </c>
      <c r="B780" t="s">
        <v>79</v>
      </c>
      <c r="C780">
        <v>26</v>
      </c>
      <c r="D780">
        <v>21</v>
      </c>
      <c r="E780">
        <v>9</v>
      </c>
      <c r="F780" t="s">
        <v>581</v>
      </c>
      <c r="G780" t="s">
        <v>581</v>
      </c>
      <c r="H780" t="s">
        <v>42</v>
      </c>
      <c r="I780" t="s">
        <v>595</v>
      </c>
      <c r="J780" t="s">
        <v>604</v>
      </c>
    </row>
    <row r="781" spans="1:10" x14ac:dyDescent="0.35">
      <c r="A781">
        <v>790</v>
      </c>
      <c r="B781" t="s">
        <v>79</v>
      </c>
      <c r="C781">
        <v>27</v>
      </c>
      <c r="D781">
        <v>36</v>
      </c>
      <c r="E781">
        <v>15</v>
      </c>
      <c r="F781" t="s">
        <v>581</v>
      </c>
      <c r="G781" t="s">
        <v>581</v>
      </c>
      <c r="H781" t="s">
        <v>42</v>
      </c>
      <c r="I781" t="s">
        <v>595</v>
      </c>
      <c r="J781" t="s">
        <v>604</v>
      </c>
    </row>
    <row r="782" spans="1:10" x14ac:dyDescent="0.35">
      <c r="A782">
        <v>791</v>
      </c>
      <c r="B782" t="s">
        <v>79</v>
      </c>
      <c r="C782">
        <v>28</v>
      </c>
      <c r="D782">
        <v>34</v>
      </c>
      <c r="E782">
        <v>44</v>
      </c>
      <c r="F782" t="s">
        <v>581</v>
      </c>
      <c r="G782" t="s">
        <v>581</v>
      </c>
      <c r="H782" t="s">
        <v>42</v>
      </c>
      <c r="I782" t="s">
        <v>595</v>
      </c>
      <c r="J782" t="s">
        <v>604</v>
      </c>
    </row>
    <row r="783" spans="1:10" x14ac:dyDescent="0.35">
      <c r="A783">
        <v>792</v>
      </c>
      <c r="B783" t="s">
        <v>79</v>
      </c>
      <c r="C783">
        <v>29</v>
      </c>
      <c r="D783">
        <v>39</v>
      </c>
      <c r="E783">
        <v>41</v>
      </c>
      <c r="F783" t="s">
        <v>581</v>
      </c>
      <c r="G783" t="s">
        <v>581</v>
      </c>
      <c r="H783" t="s">
        <v>42</v>
      </c>
      <c r="I783" t="s">
        <v>595</v>
      </c>
      <c r="J783" t="s">
        <v>604</v>
      </c>
    </row>
    <row r="784" spans="1:10" x14ac:dyDescent="0.35">
      <c r="A784">
        <v>793</v>
      </c>
      <c r="B784" t="s">
        <v>79</v>
      </c>
      <c r="C784">
        <v>30</v>
      </c>
      <c r="D784">
        <v>37</v>
      </c>
      <c r="E784">
        <v>39</v>
      </c>
      <c r="F784" t="s">
        <v>581</v>
      </c>
      <c r="G784" t="s">
        <v>581</v>
      </c>
      <c r="H784" t="s">
        <v>42</v>
      </c>
      <c r="I784" t="s">
        <v>595</v>
      </c>
      <c r="J784" t="s">
        <v>604</v>
      </c>
    </row>
    <row r="785" spans="1:10" x14ac:dyDescent="0.35">
      <c r="A785">
        <v>794</v>
      </c>
      <c r="B785" t="s">
        <v>79</v>
      </c>
      <c r="C785">
        <v>31</v>
      </c>
      <c r="D785">
        <v>31</v>
      </c>
      <c r="E785">
        <v>30</v>
      </c>
      <c r="F785" t="s">
        <v>581</v>
      </c>
      <c r="G785" t="s">
        <v>581</v>
      </c>
      <c r="H785" t="s">
        <v>42</v>
      </c>
      <c r="I785" t="s">
        <v>595</v>
      </c>
      <c r="J785" t="s">
        <v>604</v>
      </c>
    </row>
    <row r="786" spans="1:10" x14ac:dyDescent="0.35">
      <c r="A786">
        <v>795</v>
      </c>
      <c r="B786" t="s">
        <v>79</v>
      </c>
      <c r="C786">
        <v>32</v>
      </c>
      <c r="D786">
        <v>26</v>
      </c>
      <c r="E786">
        <v>19</v>
      </c>
      <c r="F786" t="s">
        <v>581</v>
      </c>
      <c r="G786" t="s">
        <v>581</v>
      </c>
      <c r="H786" t="s">
        <v>42</v>
      </c>
      <c r="I786" t="s">
        <v>595</v>
      </c>
      <c r="J786" t="s">
        <v>604</v>
      </c>
    </row>
    <row r="787" spans="1:10" x14ac:dyDescent="0.35">
      <c r="A787">
        <v>796</v>
      </c>
      <c r="B787" t="s">
        <v>79</v>
      </c>
      <c r="C787">
        <v>33</v>
      </c>
      <c r="D787">
        <v>17</v>
      </c>
      <c r="E787">
        <v>18</v>
      </c>
      <c r="F787" t="s">
        <v>581</v>
      </c>
      <c r="G787" t="s">
        <v>581</v>
      </c>
      <c r="H787" t="s">
        <v>42</v>
      </c>
      <c r="I787" t="s">
        <v>595</v>
      </c>
      <c r="J787" t="s">
        <v>604</v>
      </c>
    </row>
    <row r="788" spans="1:10" x14ac:dyDescent="0.35">
      <c r="A788">
        <v>797</v>
      </c>
      <c r="B788" t="s">
        <v>79</v>
      </c>
      <c r="C788">
        <v>34</v>
      </c>
      <c r="D788">
        <v>21</v>
      </c>
      <c r="E788">
        <v>33</v>
      </c>
      <c r="F788" t="s">
        <v>581</v>
      </c>
      <c r="G788" t="s">
        <v>581</v>
      </c>
      <c r="H788" t="s">
        <v>42</v>
      </c>
      <c r="I788" t="s">
        <v>595</v>
      </c>
      <c r="J788" t="s">
        <v>604</v>
      </c>
    </row>
    <row r="789" spans="1:10" x14ac:dyDescent="0.35">
      <c r="A789">
        <v>798</v>
      </c>
      <c r="B789" t="s">
        <v>79</v>
      </c>
      <c r="C789">
        <v>35</v>
      </c>
      <c r="D789">
        <v>15</v>
      </c>
      <c r="E789">
        <v>18</v>
      </c>
      <c r="F789" t="s">
        <v>581</v>
      </c>
      <c r="G789" t="s">
        <v>581</v>
      </c>
      <c r="H789" t="s">
        <v>42</v>
      </c>
      <c r="I789" t="s">
        <v>595</v>
      </c>
      <c r="J789" t="s">
        <v>604</v>
      </c>
    </row>
    <row r="790" spans="1:10" x14ac:dyDescent="0.35">
      <c r="A790">
        <v>799</v>
      </c>
      <c r="B790" t="s">
        <v>79</v>
      </c>
      <c r="C790">
        <v>36</v>
      </c>
      <c r="D790">
        <v>17</v>
      </c>
      <c r="E790">
        <v>8</v>
      </c>
      <c r="F790" t="s">
        <v>581</v>
      </c>
      <c r="G790" t="s">
        <v>581</v>
      </c>
      <c r="H790" t="s">
        <v>42</v>
      </c>
      <c r="I790" t="s">
        <v>595</v>
      </c>
      <c r="J790" t="s">
        <v>604</v>
      </c>
    </row>
    <row r="791" spans="1:10" x14ac:dyDescent="0.35">
      <c r="A791">
        <v>800</v>
      </c>
      <c r="B791" t="s">
        <v>79</v>
      </c>
      <c r="C791">
        <v>37</v>
      </c>
      <c r="D791">
        <v>11</v>
      </c>
      <c r="E791">
        <v>9</v>
      </c>
      <c r="F791" t="s">
        <v>581</v>
      </c>
      <c r="G791" t="s">
        <v>581</v>
      </c>
      <c r="H791" t="s">
        <v>42</v>
      </c>
      <c r="I791" t="s">
        <v>595</v>
      </c>
      <c r="J791" t="s">
        <v>604</v>
      </c>
    </row>
    <row r="792" spans="1:10" x14ac:dyDescent="0.35">
      <c r="A792">
        <v>801</v>
      </c>
      <c r="B792" t="s">
        <v>79</v>
      </c>
      <c r="C792">
        <v>38</v>
      </c>
      <c r="D792">
        <v>12</v>
      </c>
      <c r="E792">
        <v>16</v>
      </c>
      <c r="F792" t="s">
        <v>581</v>
      </c>
      <c r="G792" t="s">
        <v>581</v>
      </c>
      <c r="H792" t="s">
        <v>42</v>
      </c>
      <c r="I792" t="s">
        <v>595</v>
      </c>
      <c r="J792" t="s">
        <v>604</v>
      </c>
    </row>
    <row r="793" spans="1:10" x14ac:dyDescent="0.35">
      <c r="A793">
        <v>802</v>
      </c>
      <c r="B793" t="s">
        <v>80</v>
      </c>
      <c r="C793">
        <v>15</v>
      </c>
      <c r="D793">
        <v>37</v>
      </c>
      <c r="E793">
        <v>10</v>
      </c>
      <c r="F793" t="s">
        <v>581</v>
      </c>
      <c r="G793" t="s">
        <v>581</v>
      </c>
      <c r="H793" t="s">
        <v>42</v>
      </c>
      <c r="I793" t="s">
        <v>595</v>
      </c>
      <c r="J793" t="s">
        <v>607</v>
      </c>
    </row>
    <row r="794" spans="1:10" x14ac:dyDescent="0.35">
      <c r="A794">
        <v>803</v>
      </c>
      <c r="B794" t="s">
        <v>80</v>
      </c>
      <c r="C794">
        <v>16</v>
      </c>
      <c r="D794">
        <v>36</v>
      </c>
      <c r="E794">
        <v>21</v>
      </c>
      <c r="F794" t="s">
        <v>581</v>
      </c>
      <c r="G794" t="s">
        <v>581</v>
      </c>
      <c r="H794" t="s">
        <v>42</v>
      </c>
      <c r="I794" t="s">
        <v>595</v>
      </c>
      <c r="J794" t="s">
        <v>607</v>
      </c>
    </row>
    <row r="795" spans="1:10" x14ac:dyDescent="0.35">
      <c r="A795">
        <v>804</v>
      </c>
      <c r="B795" t="s">
        <v>80</v>
      </c>
      <c r="C795">
        <v>17</v>
      </c>
      <c r="D795">
        <v>35</v>
      </c>
      <c r="E795">
        <v>8</v>
      </c>
      <c r="F795" t="s">
        <v>581</v>
      </c>
      <c r="G795" t="s">
        <v>581</v>
      </c>
      <c r="H795" t="s">
        <v>42</v>
      </c>
      <c r="I795" t="s">
        <v>595</v>
      </c>
      <c r="J795" t="s">
        <v>607</v>
      </c>
    </row>
    <row r="796" spans="1:10" x14ac:dyDescent="0.35">
      <c r="A796">
        <v>805</v>
      </c>
      <c r="B796" t="s">
        <v>80</v>
      </c>
      <c r="C796">
        <v>18</v>
      </c>
      <c r="D796">
        <v>17</v>
      </c>
      <c r="E796">
        <v>4</v>
      </c>
      <c r="F796" t="s">
        <v>581</v>
      </c>
      <c r="G796" t="s">
        <v>581</v>
      </c>
      <c r="H796" t="s">
        <v>42</v>
      </c>
      <c r="I796" t="s">
        <v>595</v>
      </c>
      <c r="J796" t="s">
        <v>607</v>
      </c>
    </row>
    <row r="797" spans="1:10" x14ac:dyDescent="0.35">
      <c r="A797">
        <v>806</v>
      </c>
      <c r="B797" t="s">
        <v>80</v>
      </c>
      <c r="C797">
        <v>19</v>
      </c>
      <c r="D797">
        <v>11</v>
      </c>
      <c r="E797">
        <v>4</v>
      </c>
      <c r="F797" t="s">
        <v>581</v>
      </c>
      <c r="G797" t="s">
        <v>581</v>
      </c>
      <c r="H797" t="s">
        <v>42</v>
      </c>
      <c r="I797" t="s">
        <v>595</v>
      </c>
      <c r="J797" t="s">
        <v>607</v>
      </c>
    </row>
    <row r="798" spans="1:10" x14ac:dyDescent="0.35">
      <c r="A798">
        <v>807</v>
      </c>
      <c r="B798" t="s">
        <v>80</v>
      </c>
      <c r="C798">
        <v>20</v>
      </c>
      <c r="D798">
        <v>6</v>
      </c>
      <c r="E798">
        <v>3</v>
      </c>
      <c r="F798" t="s">
        <v>581</v>
      </c>
      <c r="G798" t="s">
        <v>581</v>
      </c>
      <c r="H798" t="s">
        <v>42</v>
      </c>
      <c r="I798" t="s">
        <v>595</v>
      </c>
      <c r="J798" t="s">
        <v>607</v>
      </c>
    </row>
    <row r="799" spans="1:10" x14ac:dyDescent="0.35">
      <c r="A799">
        <v>808</v>
      </c>
      <c r="B799" t="s">
        <v>80</v>
      </c>
      <c r="C799">
        <v>21</v>
      </c>
      <c r="D799">
        <v>4</v>
      </c>
      <c r="E799">
        <v>2</v>
      </c>
      <c r="F799" t="s">
        <v>581</v>
      </c>
      <c r="G799" t="s">
        <v>581</v>
      </c>
      <c r="H799" t="s">
        <v>42</v>
      </c>
      <c r="I799" t="s">
        <v>595</v>
      </c>
      <c r="J799" t="s">
        <v>607</v>
      </c>
    </row>
    <row r="800" spans="1:10" x14ac:dyDescent="0.35">
      <c r="A800">
        <v>809</v>
      </c>
      <c r="B800" t="s">
        <v>80</v>
      </c>
      <c r="C800">
        <v>22</v>
      </c>
      <c r="D800">
        <v>9</v>
      </c>
      <c r="E800">
        <v>3</v>
      </c>
      <c r="F800" t="s">
        <v>581</v>
      </c>
      <c r="G800" t="s">
        <v>581</v>
      </c>
      <c r="H800" t="s">
        <v>42</v>
      </c>
      <c r="I800" t="s">
        <v>595</v>
      </c>
      <c r="J800" t="s">
        <v>607</v>
      </c>
    </row>
    <row r="801" spans="1:10" x14ac:dyDescent="0.35">
      <c r="A801">
        <v>810</v>
      </c>
      <c r="B801" t="s">
        <v>80</v>
      </c>
      <c r="C801">
        <v>23</v>
      </c>
      <c r="D801">
        <v>9</v>
      </c>
      <c r="E801">
        <v>2</v>
      </c>
      <c r="F801" t="s">
        <v>581</v>
      </c>
      <c r="G801" t="s">
        <v>581</v>
      </c>
      <c r="H801" t="s">
        <v>42</v>
      </c>
      <c r="I801" t="s">
        <v>595</v>
      </c>
      <c r="J801" t="s">
        <v>607</v>
      </c>
    </row>
    <row r="802" spans="1:10" x14ac:dyDescent="0.35">
      <c r="A802">
        <v>811</v>
      </c>
      <c r="B802" t="s">
        <v>80</v>
      </c>
      <c r="C802">
        <v>24</v>
      </c>
      <c r="D802">
        <v>13</v>
      </c>
      <c r="E802">
        <v>1</v>
      </c>
      <c r="F802" t="s">
        <v>581</v>
      </c>
      <c r="G802" t="s">
        <v>581</v>
      </c>
      <c r="H802" t="s">
        <v>42</v>
      </c>
      <c r="I802" t="s">
        <v>595</v>
      </c>
      <c r="J802" t="s">
        <v>607</v>
      </c>
    </row>
    <row r="803" spans="1:10" x14ac:dyDescent="0.35">
      <c r="A803">
        <v>812</v>
      </c>
      <c r="B803" t="s">
        <v>80</v>
      </c>
      <c r="C803">
        <v>25</v>
      </c>
      <c r="D803">
        <v>10</v>
      </c>
      <c r="E803">
        <v>3</v>
      </c>
      <c r="F803" t="s">
        <v>581</v>
      </c>
      <c r="G803" t="s">
        <v>581</v>
      </c>
      <c r="H803" t="s">
        <v>42</v>
      </c>
      <c r="I803" t="s">
        <v>595</v>
      </c>
      <c r="J803" t="s">
        <v>607</v>
      </c>
    </row>
    <row r="804" spans="1:10" x14ac:dyDescent="0.35">
      <c r="A804">
        <v>813</v>
      </c>
      <c r="B804" t="s">
        <v>80</v>
      </c>
      <c r="C804">
        <v>26</v>
      </c>
      <c r="D804">
        <v>19</v>
      </c>
      <c r="E804">
        <v>8</v>
      </c>
      <c r="F804" t="s">
        <v>581</v>
      </c>
      <c r="G804" t="s">
        <v>581</v>
      </c>
      <c r="H804" t="s">
        <v>42</v>
      </c>
      <c r="I804" t="s">
        <v>595</v>
      </c>
      <c r="J804" t="s">
        <v>607</v>
      </c>
    </row>
    <row r="805" spans="1:10" x14ac:dyDescent="0.35">
      <c r="A805">
        <v>814</v>
      </c>
      <c r="B805" t="s">
        <v>80</v>
      </c>
      <c r="C805">
        <v>27</v>
      </c>
      <c r="D805">
        <v>15</v>
      </c>
      <c r="E805">
        <v>10</v>
      </c>
      <c r="F805" t="s">
        <v>581</v>
      </c>
      <c r="G805" t="s">
        <v>581</v>
      </c>
      <c r="H805" t="s">
        <v>42</v>
      </c>
      <c r="I805" t="s">
        <v>595</v>
      </c>
      <c r="J805" t="s">
        <v>607</v>
      </c>
    </row>
    <row r="806" spans="1:10" x14ac:dyDescent="0.35">
      <c r="A806">
        <v>815</v>
      </c>
      <c r="B806" t="s">
        <v>80</v>
      </c>
      <c r="C806">
        <v>28</v>
      </c>
      <c r="D806">
        <v>34</v>
      </c>
      <c r="E806">
        <v>15</v>
      </c>
      <c r="F806" t="s">
        <v>581</v>
      </c>
      <c r="G806" t="s">
        <v>581</v>
      </c>
      <c r="H806" t="s">
        <v>42</v>
      </c>
      <c r="I806" t="s">
        <v>595</v>
      </c>
      <c r="J806" t="s">
        <v>607</v>
      </c>
    </row>
    <row r="807" spans="1:10" x14ac:dyDescent="0.35">
      <c r="A807">
        <v>816</v>
      </c>
      <c r="B807" t="s">
        <v>80</v>
      </c>
      <c r="C807">
        <v>29</v>
      </c>
      <c r="D807">
        <v>35</v>
      </c>
      <c r="E807">
        <v>13</v>
      </c>
      <c r="F807" t="s">
        <v>581</v>
      </c>
      <c r="G807" t="s">
        <v>581</v>
      </c>
      <c r="H807" t="s">
        <v>42</v>
      </c>
      <c r="I807" t="s">
        <v>595</v>
      </c>
      <c r="J807" t="s">
        <v>607</v>
      </c>
    </row>
    <row r="808" spans="1:10" x14ac:dyDescent="0.35">
      <c r="A808">
        <v>817</v>
      </c>
      <c r="B808" t="s">
        <v>80</v>
      </c>
      <c r="C808">
        <v>30</v>
      </c>
      <c r="D808">
        <v>23</v>
      </c>
      <c r="E808">
        <v>9</v>
      </c>
      <c r="F808" t="s">
        <v>581</v>
      </c>
      <c r="G808" t="s">
        <v>581</v>
      </c>
      <c r="H808" t="s">
        <v>42</v>
      </c>
      <c r="I808" t="s">
        <v>595</v>
      </c>
      <c r="J808" t="s">
        <v>607</v>
      </c>
    </row>
    <row r="809" spans="1:10" x14ac:dyDescent="0.35">
      <c r="A809">
        <v>818</v>
      </c>
      <c r="B809" t="s">
        <v>80</v>
      </c>
      <c r="C809">
        <v>31</v>
      </c>
      <c r="D809">
        <v>16</v>
      </c>
      <c r="E809">
        <v>6</v>
      </c>
      <c r="F809" t="s">
        <v>581</v>
      </c>
      <c r="G809" t="s">
        <v>581</v>
      </c>
      <c r="H809" t="s">
        <v>42</v>
      </c>
      <c r="I809" t="s">
        <v>595</v>
      </c>
      <c r="J809" t="s">
        <v>607</v>
      </c>
    </row>
    <row r="810" spans="1:10" x14ac:dyDescent="0.35">
      <c r="A810">
        <v>819</v>
      </c>
      <c r="B810" t="s">
        <v>80</v>
      </c>
      <c r="C810">
        <v>32</v>
      </c>
      <c r="D810">
        <v>19</v>
      </c>
      <c r="E810">
        <v>4</v>
      </c>
      <c r="F810" t="s">
        <v>581</v>
      </c>
      <c r="G810" t="s">
        <v>581</v>
      </c>
      <c r="H810" t="s">
        <v>42</v>
      </c>
      <c r="I810" t="s">
        <v>595</v>
      </c>
      <c r="J810" t="s">
        <v>607</v>
      </c>
    </row>
    <row r="811" spans="1:10" x14ac:dyDescent="0.35">
      <c r="A811">
        <v>820</v>
      </c>
      <c r="B811" t="s">
        <v>80</v>
      </c>
      <c r="C811">
        <v>33</v>
      </c>
      <c r="D811">
        <v>17</v>
      </c>
      <c r="E811">
        <v>2</v>
      </c>
      <c r="F811" t="s">
        <v>581</v>
      </c>
      <c r="G811" t="s">
        <v>581</v>
      </c>
      <c r="H811" t="s">
        <v>42</v>
      </c>
      <c r="I811" t="s">
        <v>595</v>
      </c>
      <c r="J811" t="s">
        <v>607</v>
      </c>
    </row>
    <row r="812" spans="1:10" x14ac:dyDescent="0.35">
      <c r="A812">
        <v>821</v>
      </c>
      <c r="B812" t="s">
        <v>80</v>
      </c>
      <c r="C812">
        <v>34</v>
      </c>
      <c r="D812">
        <v>16</v>
      </c>
      <c r="E812">
        <v>0</v>
      </c>
      <c r="F812" t="s">
        <v>581</v>
      </c>
      <c r="G812" t="s">
        <v>581</v>
      </c>
      <c r="H812" t="s">
        <v>42</v>
      </c>
      <c r="I812" t="s">
        <v>595</v>
      </c>
      <c r="J812" t="s">
        <v>607</v>
      </c>
    </row>
    <row r="813" spans="1:10" x14ac:dyDescent="0.35">
      <c r="A813">
        <v>822</v>
      </c>
      <c r="B813" t="s">
        <v>80</v>
      </c>
      <c r="C813">
        <v>35</v>
      </c>
      <c r="D813">
        <v>6</v>
      </c>
      <c r="E813">
        <v>6</v>
      </c>
      <c r="F813" t="s">
        <v>581</v>
      </c>
      <c r="G813" t="s">
        <v>581</v>
      </c>
      <c r="H813" t="s">
        <v>42</v>
      </c>
      <c r="I813" t="s">
        <v>595</v>
      </c>
      <c r="J813" t="s">
        <v>607</v>
      </c>
    </row>
    <row r="814" spans="1:10" x14ac:dyDescent="0.35">
      <c r="A814">
        <v>823</v>
      </c>
      <c r="B814" t="s">
        <v>80</v>
      </c>
      <c r="C814">
        <v>36</v>
      </c>
      <c r="D814">
        <v>9</v>
      </c>
      <c r="E814">
        <v>1</v>
      </c>
      <c r="F814" t="s">
        <v>581</v>
      </c>
      <c r="G814" t="s">
        <v>581</v>
      </c>
      <c r="H814" t="s">
        <v>42</v>
      </c>
      <c r="I814" t="s">
        <v>595</v>
      </c>
      <c r="J814" t="s">
        <v>607</v>
      </c>
    </row>
    <row r="815" spans="1:10" x14ac:dyDescent="0.35">
      <c r="A815">
        <v>824</v>
      </c>
      <c r="B815" t="s">
        <v>80</v>
      </c>
      <c r="C815">
        <v>37</v>
      </c>
      <c r="D815">
        <v>30</v>
      </c>
      <c r="E815">
        <v>8</v>
      </c>
      <c r="F815" t="s">
        <v>581</v>
      </c>
      <c r="G815" t="s">
        <v>581</v>
      </c>
      <c r="H815" t="s">
        <v>42</v>
      </c>
      <c r="I815" t="s">
        <v>595</v>
      </c>
      <c r="J815" t="s">
        <v>607</v>
      </c>
    </row>
    <row r="816" spans="1:10" x14ac:dyDescent="0.35">
      <c r="A816">
        <v>825</v>
      </c>
      <c r="B816" t="s">
        <v>80</v>
      </c>
      <c r="C816">
        <v>38</v>
      </c>
      <c r="D816">
        <v>21</v>
      </c>
      <c r="E816">
        <v>11</v>
      </c>
      <c r="F816" t="s">
        <v>581</v>
      </c>
      <c r="G816" t="s">
        <v>581</v>
      </c>
      <c r="H816" t="s">
        <v>42</v>
      </c>
      <c r="I816" t="s">
        <v>595</v>
      </c>
      <c r="J816" t="s">
        <v>607</v>
      </c>
    </row>
    <row r="817" spans="1:10" x14ac:dyDescent="0.35">
      <c r="A817">
        <v>826</v>
      </c>
      <c r="B817" t="s">
        <v>81</v>
      </c>
      <c r="C817">
        <v>15</v>
      </c>
      <c r="D817">
        <v>112</v>
      </c>
      <c r="E817">
        <v>21</v>
      </c>
      <c r="F817" t="s">
        <v>581</v>
      </c>
      <c r="G817" t="s">
        <v>581</v>
      </c>
      <c r="H817" t="s">
        <v>42</v>
      </c>
      <c r="I817" t="s">
        <v>595</v>
      </c>
      <c r="J817" t="s">
        <v>607</v>
      </c>
    </row>
    <row r="818" spans="1:10" x14ac:dyDescent="0.35">
      <c r="A818">
        <v>827</v>
      </c>
      <c r="B818" t="s">
        <v>81</v>
      </c>
      <c r="C818">
        <v>16</v>
      </c>
      <c r="D818">
        <v>102</v>
      </c>
      <c r="E818">
        <v>26</v>
      </c>
      <c r="F818" t="s">
        <v>581</v>
      </c>
      <c r="G818" t="s">
        <v>581</v>
      </c>
      <c r="H818" t="s">
        <v>42</v>
      </c>
      <c r="I818" t="s">
        <v>595</v>
      </c>
      <c r="J818" t="s">
        <v>607</v>
      </c>
    </row>
    <row r="819" spans="1:10" x14ac:dyDescent="0.35">
      <c r="A819">
        <v>828</v>
      </c>
      <c r="B819" t="s">
        <v>81</v>
      </c>
      <c r="C819">
        <v>17</v>
      </c>
      <c r="D819">
        <v>74</v>
      </c>
      <c r="E819">
        <v>20</v>
      </c>
      <c r="F819" t="s">
        <v>581</v>
      </c>
      <c r="G819" t="s">
        <v>581</v>
      </c>
      <c r="H819" t="s">
        <v>42</v>
      </c>
      <c r="I819" t="s">
        <v>595</v>
      </c>
      <c r="J819" t="s">
        <v>607</v>
      </c>
    </row>
    <row r="820" spans="1:10" x14ac:dyDescent="0.35">
      <c r="A820">
        <v>829</v>
      </c>
      <c r="B820" t="s">
        <v>81</v>
      </c>
      <c r="C820">
        <v>18</v>
      </c>
      <c r="D820">
        <v>51</v>
      </c>
      <c r="E820">
        <v>20</v>
      </c>
      <c r="F820" t="s">
        <v>581</v>
      </c>
      <c r="G820" t="s">
        <v>581</v>
      </c>
      <c r="H820" t="s">
        <v>42</v>
      </c>
      <c r="I820" t="s">
        <v>595</v>
      </c>
      <c r="J820" t="s">
        <v>607</v>
      </c>
    </row>
    <row r="821" spans="1:10" x14ac:dyDescent="0.35">
      <c r="A821">
        <v>830</v>
      </c>
      <c r="B821" t="s">
        <v>81</v>
      </c>
      <c r="C821">
        <v>19</v>
      </c>
      <c r="D821">
        <v>50</v>
      </c>
      <c r="E821">
        <v>14</v>
      </c>
      <c r="F821" t="s">
        <v>581</v>
      </c>
      <c r="G821" t="s">
        <v>581</v>
      </c>
      <c r="H821" t="s">
        <v>42</v>
      </c>
      <c r="I821" t="s">
        <v>595</v>
      </c>
      <c r="J821" t="s">
        <v>607</v>
      </c>
    </row>
    <row r="822" spans="1:10" x14ac:dyDescent="0.35">
      <c r="A822">
        <v>831</v>
      </c>
      <c r="B822" t="s">
        <v>81</v>
      </c>
      <c r="C822">
        <v>20</v>
      </c>
      <c r="D822">
        <v>32</v>
      </c>
      <c r="E822">
        <v>6</v>
      </c>
      <c r="F822" t="s">
        <v>581</v>
      </c>
      <c r="G822" t="s">
        <v>581</v>
      </c>
      <c r="H822" t="s">
        <v>42</v>
      </c>
      <c r="I822" t="s">
        <v>595</v>
      </c>
      <c r="J822" t="s">
        <v>607</v>
      </c>
    </row>
    <row r="823" spans="1:10" x14ac:dyDescent="0.35">
      <c r="A823">
        <v>832</v>
      </c>
      <c r="B823" t="s">
        <v>81</v>
      </c>
      <c r="C823">
        <v>21</v>
      </c>
      <c r="D823">
        <v>19</v>
      </c>
      <c r="E823">
        <v>9</v>
      </c>
      <c r="F823" t="s">
        <v>581</v>
      </c>
      <c r="G823" t="s">
        <v>581</v>
      </c>
      <c r="H823" t="s">
        <v>42</v>
      </c>
      <c r="I823" t="s">
        <v>595</v>
      </c>
      <c r="J823" t="s">
        <v>607</v>
      </c>
    </row>
    <row r="824" spans="1:10" x14ac:dyDescent="0.35">
      <c r="A824">
        <v>833</v>
      </c>
      <c r="B824" t="s">
        <v>81</v>
      </c>
      <c r="C824">
        <v>22</v>
      </c>
      <c r="D824">
        <v>12</v>
      </c>
      <c r="E824">
        <v>4</v>
      </c>
      <c r="F824" t="s">
        <v>581</v>
      </c>
      <c r="G824" t="s">
        <v>581</v>
      </c>
      <c r="H824" t="s">
        <v>42</v>
      </c>
      <c r="I824" t="s">
        <v>595</v>
      </c>
      <c r="J824" t="s">
        <v>607</v>
      </c>
    </row>
    <row r="825" spans="1:10" x14ac:dyDescent="0.35">
      <c r="A825">
        <v>834</v>
      </c>
      <c r="B825" t="s">
        <v>81</v>
      </c>
      <c r="C825">
        <v>23</v>
      </c>
      <c r="D825">
        <v>18</v>
      </c>
      <c r="E825">
        <v>13</v>
      </c>
      <c r="F825" t="s">
        <v>581</v>
      </c>
      <c r="G825" t="s">
        <v>581</v>
      </c>
      <c r="H825" t="s">
        <v>42</v>
      </c>
      <c r="I825" t="s">
        <v>595</v>
      </c>
      <c r="J825" t="s">
        <v>607</v>
      </c>
    </row>
    <row r="826" spans="1:10" x14ac:dyDescent="0.35">
      <c r="A826">
        <v>835</v>
      </c>
      <c r="B826" t="s">
        <v>81</v>
      </c>
      <c r="C826">
        <v>24</v>
      </c>
      <c r="D826">
        <v>31</v>
      </c>
      <c r="E826">
        <v>12</v>
      </c>
      <c r="F826" t="s">
        <v>581</v>
      </c>
      <c r="G826" t="s">
        <v>581</v>
      </c>
      <c r="H826" t="s">
        <v>42</v>
      </c>
      <c r="I826" t="s">
        <v>595</v>
      </c>
      <c r="J826" t="s">
        <v>607</v>
      </c>
    </row>
    <row r="827" spans="1:10" x14ac:dyDescent="0.35">
      <c r="A827">
        <v>836</v>
      </c>
      <c r="B827" t="s">
        <v>81</v>
      </c>
      <c r="C827">
        <v>25</v>
      </c>
      <c r="D827">
        <v>37</v>
      </c>
      <c r="E827">
        <v>13</v>
      </c>
      <c r="F827" t="s">
        <v>581</v>
      </c>
      <c r="G827" t="s">
        <v>581</v>
      </c>
      <c r="H827" t="s">
        <v>42</v>
      </c>
      <c r="I827" t="s">
        <v>595</v>
      </c>
      <c r="J827" t="s">
        <v>607</v>
      </c>
    </row>
    <row r="828" spans="1:10" x14ac:dyDescent="0.35">
      <c r="A828">
        <v>837</v>
      </c>
      <c r="B828" t="s">
        <v>81</v>
      </c>
      <c r="C828">
        <v>26</v>
      </c>
      <c r="D828">
        <v>34</v>
      </c>
      <c r="E828">
        <v>23</v>
      </c>
      <c r="F828" t="s">
        <v>581</v>
      </c>
      <c r="G828" t="s">
        <v>581</v>
      </c>
      <c r="H828" t="s">
        <v>42</v>
      </c>
      <c r="I828" t="s">
        <v>595</v>
      </c>
      <c r="J828" t="s">
        <v>607</v>
      </c>
    </row>
    <row r="829" spans="1:10" x14ac:dyDescent="0.35">
      <c r="A829">
        <v>838</v>
      </c>
      <c r="B829" t="s">
        <v>81</v>
      </c>
      <c r="C829">
        <v>27</v>
      </c>
      <c r="D829">
        <v>49</v>
      </c>
      <c r="E829">
        <v>21</v>
      </c>
      <c r="F829" t="s">
        <v>581</v>
      </c>
      <c r="G829" t="s">
        <v>581</v>
      </c>
      <c r="H829" t="s">
        <v>42</v>
      </c>
      <c r="I829" t="s">
        <v>595</v>
      </c>
      <c r="J829" t="s">
        <v>607</v>
      </c>
    </row>
    <row r="830" spans="1:10" x14ac:dyDescent="0.35">
      <c r="A830">
        <v>839</v>
      </c>
      <c r="B830" t="s">
        <v>81</v>
      </c>
      <c r="C830">
        <v>28</v>
      </c>
      <c r="D830">
        <v>69</v>
      </c>
      <c r="E830">
        <v>27</v>
      </c>
      <c r="F830" t="s">
        <v>581</v>
      </c>
      <c r="G830" t="s">
        <v>581</v>
      </c>
      <c r="H830" t="s">
        <v>42</v>
      </c>
      <c r="I830" t="s">
        <v>595</v>
      </c>
      <c r="J830" t="s">
        <v>607</v>
      </c>
    </row>
    <row r="831" spans="1:10" x14ac:dyDescent="0.35">
      <c r="A831">
        <v>840</v>
      </c>
      <c r="B831" t="s">
        <v>81</v>
      </c>
      <c r="C831">
        <v>29</v>
      </c>
      <c r="D831">
        <v>49</v>
      </c>
      <c r="E831">
        <v>18</v>
      </c>
      <c r="F831" t="s">
        <v>581</v>
      </c>
      <c r="G831" t="s">
        <v>581</v>
      </c>
      <c r="H831" t="s">
        <v>42</v>
      </c>
      <c r="I831" t="s">
        <v>595</v>
      </c>
      <c r="J831" t="s">
        <v>607</v>
      </c>
    </row>
    <row r="832" spans="1:10" x14ac:dyDescent="0.35">
      <c r="A832">
        <v>841</v>
      </c>
      <c r="B832" t="s">
        <v>81</v>
      </c>
      <c r="C832">
        <v>30</v>
      </c>
      <c r="D832">
        <v>44</v>
      </c>
      <c r="E832">
        <v>25</v>
      </c>
      <c r="F832" t="s">
        <v>581</v>
      </c>
      <c r="G832" t="s">
        <v>581</v>
      </c>
      <c r="H832" t="s">
        <v>42</v>
      </c>
      <c r="I832" t="s">
        <v>595</v>
      </c>
      <c r="J832" t="s">
        <v>607</v>
      </c>
    </row>
    <row r="833" spans="1:10" x14ac:dyDescent="0.35">
      <c r="A833">
        <v>842</v>
      </c>
      <c r="B833" t="s">
        <v>81</v>
      </c>
      <c r="C833">
        <v>31</v>
      </c>
      <c r="D833">
        <v>52</v>
      </c>
      <c r="E833">
        <v>10</v>
      </c>
      <c r="F833" t="s">
        <v>581</v>
      </c>
      <c r="G833" t="s">
        <v>581</v>
      </c>
      <c r="H833" t="s">
        <v>42</v>
      </c>
      <c r="I833" t="s">
        <v>595</v>
      </c>
      <c r="J833" t="s">
        <v>607</v>
      </c>
    </row>
    <row r="834" spans="1:10" x14ac:dyDescent="0.35">
      <c r="A834">
        <v>843</v>
      </c>
      <c r="B834" t="s">
        <v>81</v>
      </c>
      <c r="C834">
        <v>32</v>
      </c>
      <c r="D834">
        <v>29</v>
      </c>
      <c r="E834">
        <v>14</v>
      </c>
      <c r="F834" t="s">
        <v>581</v>
      </c>
      <c r="G834" t="s">
        <v>581</v>
      </c>
      <c r="H834" t="s">
        <v>42</v>
      </c>
      <c r="I834" t="s">
        <v>595</v>
      </c>
      <c r="J834" t="s">
        <v>607</v>
      </c>
    </row>
    <row r="835" spans="1:10" x14ac:dyDescent="0.35">
      <c r="A835">
        <v>844</v>
      </c>
      <c r="B835" t="s">
        <v>81</v>
      </c>
      <c r="C835">
        <v>33</v>
      </c>
      <c r="D835">
        <v>35</v>
      </c>
      <c r="E835">
        <v>11</v>
      </c>
      <c r="F835" t="s">
        <v>581</v>
      </c>
      <c r="G835" t="s">
        <v>581</v>
      </c>
      <c r="H835" t="s">
        <v>42</v>
      </c>
      <c r="I835" t="s">
        <v>595</v>
      </c>
      <c r="J835" t="s">
        <v>607</v>
      </c>
    </row>
    <row r="836" spans="1:10" x14ac:dyDescent="0.35">
      <c r="A836">
        <v>845</v>
      </c>
      <c r="B836" t="s">
        <v>81</v>
      </c>
      <c r="C836">
        <v>34</v>
      </c>
      <c r="D836">
        <v>23</v>
      </c>
      <c r="E836">
        <v>20</v>
      </c>
      <c r="F836" t="s">
        <v>581</v>
      </c>
      <c r="G836" t="s">
        <v>581</v>
      </c>
      <c r="H836" t="s">
        <v>42</v>
      </c>
      <c r="I836" t="s">
        <v>595</v>
      </c>
      <c r="J836" t="s">
        <v>607</v>
      </c>
    </row>
    <row r="837" spans="1:10" x14ac:dyDescent="0.35">
      <c r="A837">
        <v>846</v>
      </c>
      <c r="B837" t="s">
        <v>81</v>
      </c>
      <c r="C837">
        <v>35</v>
      </c>
      <c r="D837">
        <v>25</v>
      </c>
      <c r="E837">
        <v>5</v>
      </c>
      <c r="F837" t="s">
        <v>581</v>
      </c>
      <c r="G837" t="s">
        <v>581</v>
      </c>
      <c r="H837" t="s">
        <v>42</v>
      </c>
      <c r="I837" t="s">
        <v>595</v>
      </c>
      <c r="J837" t="s">
        <v>607</v>
      </c>
    </row>
    <row r="838" spans="1:10" x14ac:dyDescent="0.35">
      <c r="A838">
        <v>847</v>
      </c>
      <c r="B838" t="s">
        <v>81</v>
      </c>
      <c r="C838">
        <v>36</v>
      </c>
      <c r="D838">
        <v>28</v>
      </c>
      <c r="E838">
        <v>6</v>
      </c>
      <c r="F838" t="s">
        <v>581</v>
      </c>
      <c r="G838" t="s">
        <v>581</v>
      </c>
      <c r="H838" t="s">
        <v>42</v>
      </c>
      <c r="I838" t="s">
        <v>595</v>
      </c>
      <c r="J838" t="s">
        <v>607</v>
      </c>
    </row>
    <row r="839" spans="1:10" x14ac:dyDescent="0.35">
      <c r="A839">
        <v>848</v>
      </c>
      <c r="B839" t="s">
        <v>81</v>
      </c>
      <c r="C839">
        <v>37</v>
      </c>
      <c r="D839">
        <v>24</v>
      </c>
      <c r="E839">
        <v>10</v>
      </c>
      <c r="F839" t="s">
        <v>581</v>
      </c>
      <c r="G839" t="s">
        <v>581</v>
      </c>
      <c r="H839" t="s">
        <v>42</v>
      </c>
      <c r="I839" t="s">
        <v>595</v>
      </c>
      <c r="J839" t="s">
        <v>607</v>
      </c>
    </row>
    <row r="840" spans="1:10" x14ac:dyDescent="0.35">
      <c r="A840">
        <v>849</v>
      </c>
      <c r="B840" t="s">
        <v>81</v>
      </c>
      <c r="C840">
        <v>38</v>
      </c>
      <c r="D840">
        <v>25</v>
      </c>
      <c r="E840">
        <v>17</v>
      </c>
      <c r="F840" t="s">
        <v>581</v>
      </c>
      <c r="G840" t="s">
        <v>581</v>
      </c>
      <c r="H840" t="s">
        <v>42</v>
      </c>
      <c r="I840" t="s">
        <v>595</v>
      </c>
      <c r="J840" t="s">
        <v>607</v>
      </c>
    </row>
    <row r="841" spans="1:10" x14ac:dyDescent="0.35">
      <c r="A841">
        <v>850</v>
      </c>
      <c r="B841" t="s">
        <v>82</v>
      </c>
      <c r="C841">
        <v>15</v>
      </c>
      <c r="D841">
        <v>24</v>
      </c>
      <c r="E841">
        <v>3</v>
      </c>
      <c r="F841" t="s">
        <v>581</v>
      </c>
      <c r="G841" t="s">
        <v>581</v>
      </c>
      <c r="H841" t="s">
        <v>42</v>
      </c>
      <c r="I841" t="s">
        <v>595</v>
      </c>
      <c r="J841" t="s">
        <v>607</v>
      </c>
    </row>
    <row r="842" spans="1:10" x14ac:dyDescent="0.35">
      <c r="A842">
        <v>851</v>
      </c>
      <c r="B842" t="s">
        <v>82</v>
      </c>
      <c r="C842">
        <v>16</v>
      </c>
      <c r="D842">
        <v>20</v>
      </c>
      <c r="E842">
        <v>4</v>
      </c>
      <c r="F842" t="s">
        <v>581</v>
      </c>
      <c r="G842" t="s">
        <v>581</v>
      </c>
      <c r="H842" t="s">
        <v>42</v>
      </c>
      <c r="I842" t="s">
        <v>595</v>
      </c>
      <c r="J842" t="s">
        <v>607</v>
      </c>
    </row>
    <row r="843" spans="1:10" x14ac:dyDescent="0.35">
      <c r="A843">
        <v>852</v>
      </c>
      <c r="B843" t="s">
        <v>82</v>
      </c>
      <c r="C843">
        <v>17</v>
      </c>
      <c r="D843">
        <v>28</v>
      </c>
      <c r="E843">
        <v>2</v>
      </c>
      <c r="F843" t="s">
        <v>581</v>
      </c>
      <c r="G843" t="s">
        <v>581</v>
      </c>
      <c r="H843" t="s">
        <v>42</v>
      </c>
      <c r="I843" t="s">
        <v>595</v>
      </c>
      <c r="J843" t="s">
        <v>607</v>
      </c>
    </row>
    <row r="844" spans="1:10" x14ac:dyDescent="0.35">
      <c r="A844">
        <v>853</v>
      </c>
      <c r="B844" t="s">
        <v>82</v>
      </c>
      <c r="C844">
        <v>18</v>
      </c>
      <c r="D844">
        <v>22</v>
      </c>
      <c r="E844">
        <v>2</v>
      </c>
      <c r="F844" t="s">
        <v>581</v>
      </c>
      <c r="G844" t="s">
        <v>581</v>
      </c>
      <c r="H844" t="s">
        <v>42</v>
      </c>
      <c r="I844" t="s">
        <v>595</v>
      </c>
      <c r="J844" t="s">
        <v>607</v>
      </c>
    </row>
    <row r="845" spans="1:10" x14ac:dyDescent="0.35">
      <c r="A845">
        <v>854</v>
      </c>
      <c r="B845" t="s">
        <v>82</v>
      </c>
      <c r="C845">
        <v>19</v>
      </c>
      <c r="D845">
        <v>18</v>
      </c>
      <c r="E845">
        <v>3</v>
      </c>
      <c r="F845" t="s">
        <v>581</v>
      </c>
      <c r="G845" t="s">
        <v>581</v>
      </c>
      <c r="H845" t="s">
        <v>42</v>
      </c>
      <c r="I845" t="s">
        <v>595</v>
      </c>
      <c r="J845" t="s">
        <v>607</v>
      </c>
    </row>
    <row r="846" spans="1:10" x14ac:dyDescent="0.35">
      <c r="A846">
        <v>855</v>
      </c>
      <c r="B846" t="s">
        <v>82</v>
      </c>
      <c r="C846">
        <v>20</v>
      </c>
      <c r="D846">
        <v>11</v>
      </c>
      <c r="E846">
        <v>0</v>
      </c>
      <c r="F846" t="s">
        <v>581</v>
      </c>
      <c r="G846" t="s">
        <v>581</v>
      </c>
      <c r="H846" t="s">
        <v>42</v>
      </c>
      <c r="I846" t="s">
        <v>595</v>
      </c>
      <c r="J846" t="s">
        <v>607</v>
      </c>
    </row>
    <row r="847" spans="1:10" x14ac:dyDescent="0.35">
      <c r="A847">
        <v>856</v>
      </c>
      <c r="B847" t="s">
        <v>82</v>
      </c>
      <c r="C847">
        <v>21</v>
      </c>
      <c r="D847">
        <v>6</v>
      </c>
      <c r="E847">
        <v>0</v>
      </c>
      <c r="F847" t="s">
        <v>581</v>
      </c>
      <c r="G847" t="s">
        <v>581</v>
      </c>
      <c r="H847" t="s">
        <v>42</v>
      </c>
      <c r="I847" t="s">
        <v>595</v>
      </c>
      <c r="J847" t="s">
        <v>607</v>
      </c>
    </row>
    <row r="848" spans="1:10" x14ac:dyDescent="0.35">
      <c r="A848">
        <v>857</v>
      </c>
      <c r="B848" t="s">
        <v>82</v>
      </c>
      <c r="C848">
        <v>22</v>
      </c>
      <c r="D848">
        <v>3</v>
      </c>
      <c r="E848">
        <v>1</v>
      </c>
      <c r="F848" t="s">
        <v>581</v>
      </c>
      <c r="G848" t="s">
        <v>581</v>
      </c>
      <c r="H848" t="s">
        <v>42</v>
      </c>
      <c r="I848" t="s">
        <v>595</v>
      </c>
      <c r="J848" t="s">
        <v>607</v>
      </c>
    </row>
    <row r="849" spans="1:10" x14ac:dyDescent="0.35">
      <c r="A849">
        <v>858</v>
      </c>
      <c r="B849" t="s">
        <v>82</v>
      </c>
      <c r="C849">
        <v>23</v>
      </c>
      <c r="D849">
        <v>14</v>
      </c>
      <c r="E849">
        <v>2</v>
      </c>
      <c r="F849" t="s">
        <v>581</v>
      </c>
      <c r="G849" t="s">
        <v>581</v>
      </c>
      <c r="H849" t="s">
        <v>42</v>
      </c>
      <c r="I849" t="s">
        <v>595</v>
      </c>
      <c r="J849" t="s">
        <v>607</v>
      </c>
    </row>
    <row r="850" spans="1:10" x14ac:dyDescent="0.35">
      <c r="A850">
        <v>859</v>
      </c>
      <c r="B850" t="s">
        <v>82</v>
      </c>
      <c r="C850">
        <v>24</v>
      </c>
      <c r="D850">
        <v>11</v>
      </c>
      <c r="E850">
        <v>3</v>
      </c>
      <c r="F850" t="s">
        <v>581</v>
      </c>
      <c r="G850" t="s">
        <v>581</v>
      </c>
      <c r="H850" t="s">
        <v>42</v>
      </c>
      <c r="I850" t="s">
        <v>595</v>
      </c>
      <c r="J850" t="s">
        <v>607</v>
      </c>
    </row>
    <row r="851" spans="1:10" x14ac:dyDescent="0.35">
      <c r="A851">
        <v>860</v>
      </c>
      <c r="B851" t="s">
        <v>82</v>
      </c>
      <c r="C851">
        <v>25</v>
      </c>
      <c r="D851">
        <v>14</v>
      </c>
      <c r="E851">
        <v>4</v>
      </c>
      <c r="F851" t="s">
        <v>581</v>
      </c>
      <c r="G851" t="s">
        <v>581</v>
      </c>
      <c r="H851" t="s">
        <v>42</v>
      </c>
      <c r="I851" t="s">
        <v>595</v>
      </c>
      <c r="J851" t="s">
        <v>607</v>
      </c>
    </row>
    <row r="852" spans="1:10" x14ac:dyDescent="0.35">
      <c r="A852">
        <v>861</v>
      </c>
      <c r="B852" t="s">
        <v>82</v>
      </c>
      <c r="C852">
        <v>26</v>
      </c>
      <c r="D852">
        <v>17</v>
      </c>
      <c r="E852">
        <v>1</v>
      </c>
      <c r="F852" t="s">
        <v>581</v>
      </c>
      <c r="G852" t="s">
        <v>581</v>
      </c>
      <c r="H852" t="s">
        <v>42</v>
      </c>
      <c r="I852" t="s">
        <v>595</v>
      </c>
      <c r="J852" t="s">
        <v>607</v>
      </c>
    </row>
    <row r="853" spans="1:10" x14ac:dyDescent="0.35">
      <c r="A853">
        <v>862</v>
      </c>
      <c r="B853" t="s">
        <v>82</v>
      </c>
      <c r="C853">
        <v>27</v>
      </c>
      <c r="D853">
        <v>21</v>
      </c>
      <c r="E853">
        <v>4</v>
      </c>
      <c r="F853" t="s">
        <v>581</v>
      </c>
      <c r="G853" t="s">
        <v>581</v>
      </c>
      <c r="H853" t="s">
        <v>42</v>
      </c>
      <c r="I853" t="s">
        <v>595</v>
      </c>
      <c r="J853" t="s">
        <v>607</v>
      </c>
    </row>
    <row r="854" spans="1:10" x14ac:dyDescent="0.35">
      <c r="A854">
        <v>863</v>
      </c>
      <c r="B854" t="s">
        <v>82</v>
      </c>
      <c r="C854">
        <v>28</v>
      </c>
      <c r="D854">
        <v>20</v>
      </c>
      <c r="E854">
        <v>5</v>
      </c>
      <c r="F854" t="s">
        <v>581</v>
      </c>
      <c r="G854" t="s">
        <v>581</v>
      </c>
      <c r="H854" t="s">
        <v>42</v>
      </c>
      <c r="I854" t="s">
        <v>595</v>
      </c>
      <c r="J854" t="s">
        <v>607</v>
      </c>
    </row>
    <row r="855" spans="1:10" x14ac:dyDescent="0.35">
      <c r="A855">
        <v>864</v>
      </c>
      <c r="B855" t="s">
        <v>82</v>
      </c>
      <c r="C855">
        <v>29</v>
      </c>
      <c r="D855">
        <v>20</v>
      </c>
      <c r="E855">
        <v>2</v>
      </c>
      <c r="F855" t="s">
        <v>581</v>
      </c>
      <c r="G855" t="s">
        <v>581</v>
      </c>
      <c r="H855" t="s">
        <v>42</v>
      </c>
      <c r="I855" t="s">
        <v>595</v>
      </c>
      <c r="J855" t="s">
        <v>607</v>
      </c>
    </row>
    <row r="856" spans="1:10" x14ac:dyDescent="0.35">
      <c r="A856">
        <v>865</v>
      </c>
      <c r="B856" t="s">
        <v>82</v>
      </c>
      <c r="C856">
        <v>30</v>
      </c>
      <c r="D856">
        <v>24</v>
      </c>
      <c r="E856">
        <v>6</v>
      </c>
      <c r="F856" t="s">
        <v>581</v>
      </c>
      <c r="G856" t="s">
        <v>581</v>
      </c>
      <c r="H856" t="s">
        <v>42</v>
      </c>
      <c r="I856" t="s">
        <v>595</v>
      </c>
      <c r="J856" t="s">
        <v>607</v>
      </c>
    </row>
    <row r="857" spans="1:10" x14ac:dyDescent="0.35">
      <c r="A857">
        <v>866</v>
      </c>
      <c r="B857" t="s">
        <v>82</v>
      </c>
      <c r="C857">
        <v>31</v>
      </c>
      <c r="D857">
        <v>14</v>
      </c>
      <c r="E857">
        <v>2</v>
      </c>
      <c r="F857" t="s">
        <v>581</v>
      </c>
      <c r="G857" t="s">
        <v>581</v>
      </c>
      <c r="H857" t="s">
        <v>42</v>
      </c>
      <c r="I857" t="s">
        <v>595</v>
      </c>
      <c r="J857" t="s">
        <v>607</v>
      </c>
    </row>
    <row r="858" spans="1:10" x14ac:dyDescent="0.35">
      <c r="A858">
        <v>867</v>
      </c>
      <c r="B858" t="s">
        <v>82</v>
      </c>
      <c r="C858">
        <v>32</v>
      </c>
      <c r="D858">
        <v>14</v>
      </c>
      <c r="E858">
        <v>5</v>
      </c>
      <c r="F858" t="s">
        <v>581</v>
      </c>
      <c r="G858" t="s">
        <v>581</v>
      </c>
      <c r="H858" t="s">
        <v>42</v>
      </c>
      <c r="I858" t="s">
        <v>595</v>
      </c>
      <c r="J858" t="s">
        <v>607</v>
      </c>
    </row>
    <row r="859" spans="1:10" x14ac:dyDescent="0.35">
      <c r="A859">
        <v>868</v>
      </c>
      <c r="B859" t="s">
        <v>82</v>
      </c>
      <c r="C859">
        <v>33</v>
      </c>
      <c r="D859">
        <v>4</v>
      </c>
      <c r="E859">
        <v>1</v>
      </c>
      <c r="F859" t="s">
        <v>581</v>
      </c>
      <c r="G859" t="s">
        <v>581</v>
      </c>
      <c r="H859" t="s">
        <v>42</v>
      </c>
      <c r="I859" t="s">
        <v>595</v>
      </c>
      <c r="J859" t="s">
        <v>607</v>
      </c>
    </row>
    <row r="860" spans="1:10" x14ac:dyDescent="0.35">
      <c r="A860">
        <v>869</v>
      </c>
      <c r="B860" t="s">
        <v>82</v>
      </c>
      <c r="C860">
        <v>34</v>
      </c>
      <c r="D860">
        <v>6</v>
      </c>
      <c r="E860">
        <v>3</v>
      </c>
      <c r="F860" t="s">
        <v>581</v>
      </c>
      <c r="G860" t="s">
        <v>581</v>
      </c>
      <c r="H860" t="s">
        <v>42</v>
      </c>
      <c r="I860" t="s">
        <v>595</v>
      </c>
      <c r="J860" t="s">
        <v>607</v>
      </c>
    </row>
    <row r="861" spans="1:10" x14ac:dyDescent="0.35">
      <c r="A861">
        <v>870</v>
      </c>
      <c r="B861" t="s">
        <v>82</v>
      </c>
      <c r="C861">
        <v>35</v>
      </c>
      <c r="D861">
        <v>5</v>
      </c>
      <c r="E861">
        <v>2</v>
      </c>
      <c r="F861" t="s">
        <v>581</v>
      </c>
      <c r="G861" t="s">
        <v>581</v>
      </c>
      <c r="H861" t="s">
        <v>42</v>
      </c>
      <c r="I861" t="s">
        <v>595</v>
      </c>
      <c r="J861" t="s">
        <v>607</v>
      </c>
    </row>
    <row r="862" spans="1:10" x14ac:dyDescent="0.35">
      <c r="A862">
        <v>871</v>
      </c>
      <c r="B862" t="s">
        <v>82</v>
      </c>
      <c r="C862">
        <v>36</v>
      </c>
      <c r="D862">
        <v>10</v>
      </c>
      <c r="E862">
        <v>1</v>
      </c>
      <c r="F862" t="s">
        <v>581</v>
      </c>
      <c r="G862" t="s">
        <v>581</v>
      </c>
      <c r="H862" t="s">
        <v>42</v>
      </c>
      <c r="I862" t="s">
        <v>595</v>
      </c>
      <c r="J862" t="s">
        <v>607</v>
      </c>
    </row>
    <row r="863" spans="1:10" x14ac:dyDescent="0.35">
      <c r="A863">
        <v>872</v>
      </c>
      <c r="B863" t="s">
        <v>82</v>
      </c>
      <c r="C863">
        <v>37</v>
      </c>
      <c r="D863">
        <v>9</v>
      </c>
      <c r="E863">
        <v>0</v>
      </c>
      <c r="F863" t="s">
        <v>581</v>
      </c>
      <c r="G863" t="s">
        <v>581</v>
      </c>
      <c r="H863" t="s">
        <v>42</v>
      </c>
      <c r="I863" t="s">
        <v>595</v>
      </c>
      <c r="J863" t="s">
        <v>607</v>
      </c>
    </row>
    <row r="864" spans="1:10" x14ac:dyDescent="0.35">
      <c r="A864">
        <v>873</v>
      </c>
      <c r="B864" t="s">
        <v>82</v>
      </c>
      <c r="C864">
        <v>38</v>
      </c>
      <c r="D864">
        <v>17</v>
      </c>
      <c r="E864">
        <v>4</v>
      </c>
      <c r="F864" t="s">
        <v>581</v>
      </c>
      <c r="G864" t="s">
        <v>581</v>
      </c>
      <c r="H864" t="s">
        <v>42</v>
      </c>
      <c r="I864" t="s">
        <v>595</v>
      </c>
      <c r="J864" t="s">
        <v>607</v>
      </c>
    </row>
    <row r="865" spans="1:10" x14ac:dyDescent="0.35">
      <c r="A865">
        <v>874</v>
      </c>
      <c r="B865" t="s">
        <v>83</v>
      </c>
      <c r="C865">
        <v>15</v>
      </c>
      <c r="D865">
        <v>27</v>
      </c>
      <c r="E865">
        <v>5</v>
      </c>
      <c r="F865" t="s">
        <v>581</v>
      </c>
      <c r="G865" t="s">
        <v>581</v>
      </c>
      <c r="H865" t="s">
        <v>42</v>
      </c>
      <c r="I865" t="s">
        <v>595</v>
      </c>
      <c r="J865" t="s">
        <v>607</v>
      </c>
    </row>
    <row r="866" spans="1:10" x14ac:dyDescent="0.35">
      <c r="A866">
        <v>875</v>
      </c>
      <c r="B866" t="s">
        <v>83</v>
      </c>
      <c r="C866">
        <v>16</v>
      </c>
      <c r="D866">
        <v>15</v>
      </c>
      <c r="E866">
        <v>4</v>
      </c>
      <c r="F866" t="s">
        <v>581</v>
      </c>
      <c r="G866" t="s">
        <v>581</v>
      </c>
      <c r="H866" t="s">
        <v>42</v>
      </c>
      <c r="I866" t="s">
        <v>595</v>
      </c>
      <c r="J866" t="s">
        <v>607</v>
      </c>
    </row>
    <row r="867" spans="1:10" x14ac:dyDescent="0.35">
      <c r="A867">
        <v>876</v>
      </c>
      <c r="B867" t="s">
        <v>83</v>
      </c>
      <c r="C867">
        <v>17</v>
      </c>
      <c r="D867">
        <v>18</v>
      </c>
      <c r="E867">
        <v>3</v>
      </c>
      <c r="F867" t="s">
        <v>581</v>
      </c>
      <c r="G867" t="s">
        <v>581</v>
      </c>
      <c r="H867" t="s">
        <v>42</v>
      </c>
      <c r="I867" t="s">
        <v>595</v>
      </c>
      <c r="J867" t="s">
        <v>607</v>
      </c>
    </row>
    <row r="868" spans="1:10" x14ac:dyDescent="0.35">
      <c r="A868">
        <v>877</v>
      </c>
      <c r="B868" t="s">
        <v>83</v>
      </c>
      <c r="C868">
        <v>18</v>
      </c>
      <c r="D868">
        <v>15</v>
      </c>
      <c r="E868">
        <v>1</v>
      </c>
      <c r="F868" t="s">
        <v>581</v>
      </c>
      <c r="G868" t="s">
        <v>581</v>
      </c>
      <c r="H868" t="s">
        <v>42</v>
      </c>
      <c r="I868" t="s">
        <v>595</v>
      </c>
      <c r="J868" t="s">
        <v>607</v>
      </c>
    </row>
    <row r="869" spans="1:10" x14ac:dyDescent="0.35">
      <c r="A869">
        <v>878</v>
      </c>
      <c r="B869" t="s">
        <v>83</v>
      </c>
      <c r="C869">
        <v>19</v>
      </c>
      <c r="D869">
        <v>6</v>
      </c>
      <c r="E869">
        <v>4</v>
      </c>
      <c r="F869" t="s">
        <v>581</v>
      </c>
      <c r="G869" t="s">
        <v>581</v>
      </c>
      <c r="H869" t="s">
        <v>42</v>
      </c>
      <c r="I869" t="s">
        <v>595</v>
      </c>
      <c r="J869" t="s">
        <v>607</v>
      </c>
    </row>
    <row r="870" spans="1:10" x14ac:dyDescent="0.35">
      <c r="A870">
        <v>879</v>
      </c>
      <c r="B870" t="s">
        <v>83</v>
      </c>
      <c r="C870">
        <v>20</v>
      </c>
      <c r="D870">
        <v>10</v>
      </c>
      <c r="E870">
        <v>0</v>
      </c>
      <c r="F870" t="s">
        <v>581</v>
      </c>
      <c r="G870" t="s">
        <v>581</v>
      </c>
      <c r="H870" t="s">
        <v>42</v>
      </c>
      <c r="I870" t="s">
        <v>595</v>
      </c>
      <c r="J870" t="s">
        <v>607</v>
      </c>
    </row>
    <row r="871" spans="1:10" x14ac:dyDescent="0.35">
      <c r="A871">
        <v>880</v>
      </c>
      <c r="B871" t="s">
        <v>83</v>
      </c>
      <c r="C871">
        <v>21</v>
      </c>
      <c r="D871">
        <v>8</v>
      </c>
      <c r="E871">
        <v>0</v>
      </c>
      <c r="F871" t="s">
        <v>581</v>
      </c>
      <c r="G871" t="s">
        <v>581</v>
      </c>
      <c r="H871" t="s">
        <v>42</v>
      </c>
      <c r="I871" t="s">
        <v>595</v>
      </c>
      <c r="J871" t="s">
        <v>607</v>
      </c>
    </row>
    <row r="872" spans="1:10" x14ac:dyDescent="0.35">
      <c r="A872">
        <v>881</v>
      </c>
      <c r="B872" t="s">
        <v>83</v>
      </c>
      <c r="C872">
        <v>22</v>
      </c>
      <c r="D872">
        <v>4</v>
      </c>
      <c r="E872">
        <v>2</v>
      </c>
      <c r="F872" t="s">
        <v>581</v>
      </c>
      <c r="G872" t="s">
        <v>581</v>
      </c>
      <c r="H872" t="s">
        <v>42</v>
      </c>
      <c r="I872" t="s">
        <v>595</v>
      </c>
      <c r="J872" t="s">
        <v>607</v>
      </c>
    </row>
    <row r="873" spans="1:10" x14ac:dyDescent="0.35">
      <c r="A873">
        <v>882</v>
      </c>
      <c r="B873" t="s">
        <v>83</v>
      </c>
      <c r="C873">
        <v>23</v>
      </c>
      <c r="D873">
        <v>6</v>
      </c>
      <c r="E873">
        <v>1</v>
      </c>
      <c r="F873" t="s">
        <v>581</v>
      </c>
      <c r="G873" t="s">
        <v>581</v>
      </c>
      <c r="H873" t="s">
        <v>42</v>
      </c>
      <c r="I873" t="s">
        <v>595</v>
      </c>
      <c r="J873" t="s">
        <v>607</v>
      </c>
    </row>
    <row r="874" spans="1:10" x14ac:dyDescent="0.35">
      <c r="A874">
        <v>883</v>
      </c>
      <c r="B874" t="s">
        <v>83</v>
      </c>
      <c r="C874">
        <v>24</v>
      </c>
      <c r="D874">
        <v>12</v>
      </c>
      <c r="E874">
        <v>0</v>
      </c>
      <c r="F874" t="s">
        <v>581</v>
      </c>
      <c r="G874" t="s">
        <v>581</v>
      </c>
      <c r="H874" t="s">
        <v>42</v>
      </c>
      <c r="I874" t="s">
        <v>595</v>
      </c>
      <c r="J874" t="s">
        <v>607</v>
      </c>
    </row>
    <row r="875" spans="1:10" x14ac:dyDescent="0.35">
      <c r="A875">
        <v>884</v>
      </c>
      <c r="B875" t="s">
        <v>83</v>
      </c>
      <c r="C875">
        <v>25</v>
      </c>
      <c r="D875">
        <v>3</v>
      </c>
      <c r="E875">
        <v>1</v>
      </c>
      <c r="F875" t="s">
        <v>581</v>
      </c>
      <c r="G875" t="s">
        <v>581</v>
      </c>
      <c r="H875" t="s">
        <v>42</v>
      </c>
      <c r="I875" t="s">
        <v>595</v>
      </c>
      <c r="J875" t="s">
        <v>607</v>
      </c>
    </row>
    <row r="876" spans="1:10" x14ac:dyDescent="0.35">
      <c r="A876">
        <v>885</v>
      </c>
      <c r="B876" t="s">
        <v>83</v>
      </c>
      <c r="C876">
        <v>26</v>
      </c>
      <c r="D876">
        <v>14</v>
      </c>
      <c r="E876">
        <v>4</v>
      </c>
      <c r="F876" t="s">
        <v>581</v>
      </c>
      <c r="G876" t="s">
        <v>581</v>
      </c>
      <c r="H876" t="s">
        <v>42</v>
      </c>
      <c r="I876" t="s">
        <v>595</v>
      </c>
      <c r="J876" t="s">
        <v>607</v>
      </c>
    </row>
    <row r="877" spans="1:10" x14ac:dyDescent="0.35">
      <c r="A877">
        <v>886</v>
      </c>
      <c r="B877" t="s">
        <v>83</v>
      </c>
      <c r="C877">
        <v>27</v>
      </c>
      <c r="D877">
        <v>11</v>
      </c>
      <c r="E877">
        <v>4</v>
      </c>
      <c r="F877" t="s">
        <v>581</v>
      </c>
      <c r="G877" t="s">
        <v>581</v>
      </c>
      <c r="H877" t="s">
        <v>42</v>
      </c>
      <c r="I877" t="s">
        <v>595</v>
      </c>
      <c r="J877" t="s">
        <v>607</v>
      </c>
    </row>
    <row r="878" spans="1:10" x14ac:dyDescent="0.35">
      <c r="A878">
        <v>887</v>
      </c>
      <c r="B878" t="s">
        <v>83</v>
      </c>
      <c r="C878">
        <v>28</v>
      </c>
      <c r="D878">
        <v>8</v>
      </c>
      <c r="E878">
        <v>2</v>
      </c>
      <c r="F878" t="s">
        <v>581</v>
      </c>
      <c r="G878" t="s">
        <v>581</v>
      </c>
      <c r="H878" t="s">
        <v>42</v>
      </c>
      <c r="I878" t="s">
        <v>595</v>
      </c>
      <c r="J878" t="s">
        <v>607</v>
      </c>
    </row>
    <row r="879" spans="1:10" x14ac:dyDescent="0.35">
      <c r="A879">
        <v>888</v>
      </c>
      <c r="B879" t="s">
        <v>83</v>
      </c>
      <c r="C879">
        <v>29</v>
      </c>
      <c r="D879">
        <v>21</v>
      </c>
      <c r="E879">
        <v>10</v>
      </c>
      <c r="F879" t="s">
        <v>581</v>
      </c>
      <c r="G879" t="s">
        <v>581</v>
      </c>
      <c r="H879" t="s">
        <v>42</v>
      </c>
      <c r="I879" t="s">
        <v>595</v>
      </c>
      <c r="J879" t="s">
        <v>607</v>
      </c>
    </row>
    <row r="880" spans="1:10" x14ac:dyDescent="0.35">
      <c r="A880">
        <v>889</v>
      </c>
      <c r="B880" t="s">
        <v>83</v>
      </c>
      <c r="C880">
        <v>30</v>
      </c>
      <c r="D880">
        <v>17</v>
      </c>
      <c r="E880">
        <v>4</v>
      </c>
      <c r="F880" t="s">
        <v>581</v>
      </c>
      <c r="G880" t="s">
        <v>581</v>
      </c>
      <c r="H880" t="s">
        <v>42</v>
      </c>
      <c r="I880" t="s">
        <v>595</v>
      </c>
      <c r="J880" t="s">
        <v>607</v>
      </c>
    </row>
    <row r="881" spans="1:10" x14ac:dyDescent="0.35">
      <c r="A881">
        <v>890</v>
      </c>
      <c r="B881" t="s">
        <v>83</v>
      </c>
      <c r="C881">
        <v>31</v>
      </c>
      <c r="D881">
        <v>24</v>
      </c>
      <c r="E881">
        <v>3</v>
      </c>
      <c r="F881" t="s">
        <v>581</v>
      </c>
      <c r="G881" t="s">
        <v>581</v>
      </c>
      <c r="H881" t="s">
        <v>42</v>
      </c>
      <c r="I881" t="s">
        <v>595</v>
      </c>
      <c r="J881" t="s">
        <v>607</v>
      </c>
    </row>
    <row r="882" spans="1:10" x14ac:dyDescent="0.35">
      <c r="A882">
        <v>891</v>
      </c>
      <c r="B882" t="s">
        <v>83</v>
      </c>
      <c r="C882">
        <v>32</v>
      </c>
      <c r="D882">
        <v>17</v>
      </c>
      <c r="E882">
        <v>3</v>
      </c>
      <c r="F882" t="s">
        <v>581</v>
      </c>
      <c r="G882" t="s">
        <v>581</v>
      </c>
      <c r="H882" t="s">
        <v>42</v>
      </c>
      <c r="I882" t="s">
        <v>595</v>
      </c>
      <c r="J882" t="s">
        <v>607</v>
      </c>
    </row>
    <row r="883" spans="1:10" x14ac:dyDescent="0.35">
      <c r="A883">
        <v>892</v>
      </c>
      <c r="B883" t="s">
        <v>83</v>
      </c>
      <c r="C883">
        <v>33</v>
      </c>
      <c r="D883">
        <v>10</v>
      </c>
      <c r="E883">
        <v>1</v>
      </c>
      <c r="F883" t="s">
        <v>581</v>
      </c>
      <c r="G883" t="s">
        <v>581</v>
      </c>
      <c r="H883" t="s">
        <v>42</v>
      </c>
      <c r="I883" t="s">
        <v>595</v>
      </c>
      <c r="J883" t="s">
        <v>607</v>
      </c>
    </row>
    <row r="884" spans="1:10" x14ac:dyDescent="0.35">
      <c r="A884">
        <v>893</v>
      </c>
      <c r="B884" t="s">
        <v>83</v>
      </c>
      <c r="C884">
        <v>34</v>
      </c>
      <c r="D884">
        <v>4</v>
      </c>
      <c r="E884">
        <v>1</v>
      </c>
      <c r="F884" t="s">
        <v>581</v>
      </c>
      <c r="G884" t="s">
        <v>581</v>
      </c>
      <c r="H884" t="s">
        <v>42</v>
      </c>
      <c r="I884" t="s">
        <v>595</v>
      </c>
      <c r="J884" t="s">
        <v>607</v>
      </c>
    </row>
    <row r="885" spans="1:10" x14ac:dyDescent="0.35">
      <c r="A885">
        <v>894</v>
      </c>
      <c r="B885" t="s">
        <v>83</v>
      </c>
      <c r="C885">
        <v>35</v>
      </c>
      <c r="D885">
        <v>4</v>
      </c>
      <c r="E885">
        <v>2</v>
      </c>
      <c r="F885" t="s">
        <v>581</v>
      </c>
      <c r="G885" t="s">
        <v>581</v>
      </c>
      <c r="H885" t="s">
        <v>42</v>
      </c>
      <c r="I885" t="s">
        <v>595</v>
      </c>
      <c r="J885" t="s">
        <v>607</v>
      </c>
    </row>
    <row r="886" spans="1:10" x14ac:dyDescent="0.35">
      <c r="A886">
        <v>895</v>
      </c>
      <c r="B886" t="s">
        <v>83</v>
      </c>
      <c r="C886">
        <v>36</v>
      </c>
      <c r="D886">
        <v>7</v>
      </c>
      <c r="E886">
        <v>0</v>
      </c>
      <c r="F886" t="s">
        <v>581</v>
      </c>
      <c r="G886" t="s">
        <v>581</v>
      </c>
      <c r="H886" t="s">
        <v>42</v>
      </c>
      <c r="I886" t="s">
        <v>595</v>
      </c>
      <c r="J886" t="s">
        <v>607</v>
      </c>
    </row>
    <row r="887" spans="1:10" x14ac:dyDescent="0.35">
      <c r="A887">
        <v>896</v>
      </c>
      <c r="B887" t="s">
        <v>83</v>
      </c>
      <c r="C887">
        <v>37</v>
      </c>
      <c r="D887">
        <v>5</v>
      </c>
      <c r="E887">
        <v>2</v>
      </c>
      <c r="F887" t="s">
        <v>581</v>
      </c>
      <c r="G887" t="s">
        <v>581</v>
      </c>
      <c r="H887" t="s">
        <v>42</v>
      </c>
      <c r="I887" t="s">
        <v>595</v>
      </c>
      <c r="J887" t="s">
        <v>607</v>
      </c>
    </row>
    <row r="888" spans="1:10" x14ac:dyDescent="0.35">
      <c r="A888">
        <v>897</v>
      </c>
      <c r="B888" t="s">
        <v>83</v>
      </c>
      <c r="C888">
        <v>38</v>
      </c>
      <c r="D888">
        <v>22</v>
      </c>
      <c r="E888">
        <v>2</v>
      </c>
      <c r="F888" t="s">
        <v>581</v>
      </c>
      <c r="G888" t="s">
        <v>581</v>
      </c>
      <c r="H888" t="s">
        <v>42</v>
      </c>
      <c r="I888" t="s">
        <v>595</v>
      </c>
      <c r="J888" t="s">
        <v>607</v>
      </c>
    </row>
    <row r="889" spans="1:10" x14ac:dyDescent="0.35">
      <c r="A889">
        <v>898</v>
      </c>
      <c r="B889" t="s">
        <v>84</v>
      </c>
      <c r="C889">
        <v>15</v>
      </c>
      <c r="D889">
        <v>56</v>
      </c>
      <c r="E889">
        <v>9</v>
      </c>
      <c r="F889" t="s">
        <v>581</v>
      </c>
      <c r="G889" t="s">
        <v>581</v>
      </c>
      <c r="H889" t="s">
        <v>42</v>
      </c>
      <c r="I889" t="s">
        <v>595</v>
      </c>
      <c r="J889" t="s">
        <v>607</v>
      </c>
    </row>
    <row r="890" spans="1:10" x14ac:dyDescent="0.35">
      <c r="A890">
        <v>899</v>
      </c>
      <c r="B890" t="s">
        <v>84</v>
      </c>
      <c r="C890">
        <v>16</v>
      </c>
      <c r="D890">
        <v>28</v>
      </c>
      <c r="E890">
        <v>8</v>
      </c>
      <c r="F890" t="s">
        <v>581</v>
      </c>
      <c r="G890" t="s">
        <v>581</v>
      </c>
      <c r="H890" t="s">
        <v>42</v>
      </c>
      <c r="I890" t="s">
        <v>595</v>
      </c>
      <c r="J890" t="s">
        <v>607</v>
      </c>
    </row>
    <row r="891" spans="1:10" x14ac:dyDescent="0.35">
      <c r="A891">
        <v>900</v>
      </c>
      <c r="B891" t="s">
        <v>84</v>
      </c>
      <c r="C891">
        <v>17</v>
      </c>
      <c r="D891">
        <v>16</v>
      </c>
      <c r="E891">
        <v>3</v>
      </c>
      <c r="F891" t="s">
        <v>581</v>
      </c>
      <c r="G891" t="s">
        <v>581</v>
      </c>
      <c r="H891" t="s">
        <v>42</v>
      </c>
      <c r="I891" t="s">
        <v>595</v>
      </c>
      <c r="J891" t="s">
        <v>607</v>
      </c>
    </row>
    <row r="892" spans="1:10" x14ac:dyDescent="0.35">
      <c r="A892">
        <v>901</v>
      </c>
      <c r="B892" t="s">
        <v>84</v>
      </c>
      <c r="C892">
        <v>18</v>
      </c>
      <c r="D892">
        <v>15</v>
      </c>
      <c r="E892">
        <v>8</v>
      </c>
      <c r="F892" t="s">
        <v>581</v>
      </c>
      <c r="G892" t="s">
        <v>581</v>
      </c>
      <c r="H892" t="s">
        <v>42</v>
      </c>
      <c r="I892" t="s">
        <v>595</v>
      </c>
      <c r="J892" t="s">
        <v>607</v>
      </c>
    </row>
    <row r="893" spans="1:10" x14ac:dyDescent="0.35">
      <c r="A893">
        <v>902</v>
      </c>
      <c r="B893" t="s">
        <v>84</v>
      </c>
      <c r="C893">
        <v>19</v>
      </c>
      <c r="D893">
        <v>15</v>
      </c>
      <c r="E893">
        <v>2</v>
      </c>
      <c r="F893" t="s">
        <v>581</v>
      </c>
      <c r="G893" t="s">
        <v>581</v>
      </c>
      <c r="H893" t="s">
        <v>42</v>
      </c>
      <c r="I893" t="s">
        <v>595</v>
      </c>
      <c r="J893" t="s">
        <v>607</v>
      </c>
    </row>
    <row r="894" spans="1:10" x14ac:dyDescent="0.35">
      <c r="A894">
        <v>903</v>
      </c>
      <c r="B894" t="s">
        <v>84</v>
      </c>
      <c r="C894">
        <v>20</v>
      </c>
      <c r="D894">
        <v>10</v>
      </c>
      <c r="E894">
        <v>2</v>
      </c>
      <c r="F894" t="s">
        <v>581</v>
      </c>
      <c r="G894" t="s">
        <v>581</v>
      </c>
      <c r="H894" t="s">
        <v>42</v>
      </c>
      <c r="I894" t="s">
        <v>595</v>
      </c>
      <c r="J894" t="s">
        <v>607</v>
      </c>
    </row>
    <row r="895" spans="1:10" x14ac:dyDescent="0.35">
      <c r="A895">
        <v>904</v>
      </c>
      <c r="B895" t="s">
        <v>84</v>
      </c>
      <c r="C895">
        <v>21</v>
      </c>
      <c r="D895">
        <v>5</v>
      </c>
      <c r="E895">
        <v>3</v>
      </c>
      <c r="F895" t="s">
        <v>581</v>
      </c>
      <c r="G895" t="s">
        <v>581</v>
      </c>
      <c r="H895" t="s">
        <v>42</v>
      </c>
      <c r="I895" t="s">
        <v>595</v>
      </c>
      <c r="J895" t="s">
        <v>607</v>
      </c>
    </row>
    <row r="896" spans="1:10" x14ac:dyDescent="0.35">
      <c r="A896">
        <v>905</v>
      </c>
      <c r="B896" t="s">
        <v>84</v>
      </c>
      <c r="C896">
        <v>22</v>
      </c>
      <c r="D896">
        <v>12</v>
      </c>
      <c r="E896">
        <v>4</v>
      </c>
      <c r="F896" t="s">
        <v>581</v>
      </c>
      <c r="G896" t="s">
        <v>581</v>
      </c>
      <c r="H896" t="s">
        <v>42</v>
      </c>
      <c r="I896" t="s">
        <v>595</v>
      </c>
      <c r="J896" t="s">
        <v>607</v>
      </c>
    </row>
    <row r="897" spans="1:10" x14ac:dyDescent="0.35">
      <c r="A897">
        <v>906</v>
      </c>
      <c r="B897" t="s">
        <v>84</v>
      </c>
      <c r="C897">
        <v>23</v>
      </c>
      <c r="D897">
        <v>14</v>
      </c>
      <c r="E897">
        <v>5</v>
      </c>
      <c r="F897" t="s">
        <v>581</v>
      </c>
      <c r="G897" t="s">
        <v>581</v>
      </c>
      <c r="H897" t="s">
        <v>42</v>
      </c>
      <c r="I897" t="s">
        <v>595</v>
      </c>
      <c r="J897" t="s">
        <v>607</v>
      </c>
    </row>
    <row r="898" spans="1:10" x14ac:dyDescent="0.35">
      <c r="A898">
        <v>907</v>
      </c>
      <c r="B898" t="s">
        <v>84</v>
      </c>
      <c r="C898">
        <v>24</v>
      </c>
      <c r="D898">
        <v>1</v>
      </c>
      <c r="E898">
        <v>3</v>
      </c>
      <c r="F898" t="s">
        <v>581</v>
      </c>
      <c r="G898" t="s">
        <v>581</v>
      </c>
      <c r="H898" t="s">
        <v>42</v>
      </c>
      <c r="I898" t="s">
        <v>595</v>
      </c>
      <c r="J898" t="s">
        <v>607</v>
      </c>
    </row>
    <row r="899" spans="1:10" x14ac:dyDescent="0.35">
      <c r="A899">
        <v>908</v>
      </c>
      <c r="B899" t="s">
        <v>84</v>
      </c>
      <c r="C899">
        <v>25</v>
      </c>
      <c r="D899">
        <v>10</v>
      </c>
      <c r="E899">
        <v>3</v>
      </c>
      <c r="F899" t="s">
        <v>581</v>
      </c>
      <c r="G899" t="s">
        <v>581</v>
      </c>
      <c r="H899" t="s">
        <v>42</v>
      </c>
      <c r="I899" t="s">
        <v>595</v>
      </c>
      <c r="J899" t="s">
        <v>607</v>
      </c>
    </row>
    <row r="900" spans="1:10" x14ac:dyDescent="0.35">
      <c r="A900">
        <v>909</v>
      </c>
      <c r="B900" t="s">
        <v>84</v>
      </c>
      <c r="C900">
        <v>26</v>
      </c>
      <c r="D900">
        <v>20</v>
      </c>
      <c r="E900">
        <v>8</v>
      </c>
      <c r="F900" t="s">
        <v>581</v>
      </c>
      <c r="G900" t="s">
        <v>581</v>
      </c>
      <c r="H900" t="s">
        <v>42</v>
      </c>
      <c r="I900" t="s">
        <v>595</v>
      </c>
      <c r="J900" t="s">
        <v>607</v>
      </c>
    </row>
    <row r="901" spans="1:10" x14ac:dyDescent="0.35">
      <c r="A901">
        <v>910</v>
      </c>
      <c r="B901" t="s">
        <v>84</v>
      </c>
      <c r="C901">
        <v>27</v>
      </c>
      <c r="D901">
        <v>21</v>
      </c>
      <c r="E901">
        <v>11</v>
      </c>
      <c r="F901" t="s">
        <v>581</v>
      </c>
      <c r="G901" t="s">
        <v>581</v>
      </c>
      <c r="H901" t="s">
        <v>42</v>
      </c>
      <c r="I901" t="s">
        <v>595</v>
      </c>
      <c r="J901" t="s">
        <v>607</v>
      </c>
    </row>
    <row r="902" spans="1:10" x14ac:dyDescent="0.35">
      <c r="A902">
        <v>911</v>
      </c>
      <c r="B902" t="s">
        <v>84</v>
      </c>
      <c r="C902">
        <v>28</v>
      </c>
      <c r="D902">
        <v>19</v>
      </c>
      <c r="E902">
        <v>9</v>
      </c>
      <c r="F902" t="s">
        <v>581</v>
      </c>
      <c r="G902" t="s">
        <v>581</v>
      </c>
      <c r="H902" t="s">
        <v>42</v>
      </c>
      <c r="I902" t="s">
        <v>595</v>
      </c>
      <c r="J902" t="s">
        <v>607</v>
      </c>
    </row>
    <row r="903" spans="1:10" x14ac:dyDescent="0.35">
      <c r="A903">
        <v>912</v>
      </c>
      <c r="B903" t="s">
        <v>84</v>
      </c>
      <c r="C903">
        <v>29</v>
      </c>
      <c r="D903">
        <v>29</v>
      </c>
      <c r="E903">
        <v>9</v>
      </c>
      <c r="F903" t="s">
        <v>581</v>
      </c>
      <c r="G903" t="s">
        <v>581</v>
      </c>
      <c r="H903" t="s">
        <v>42</v>
      </c>
      <c r="I903" t="s">
        <v>595</v>
      </c>
      <c r="J903" t="s">
        <v>607</v>
      </c>
    </row>
    <row r="904" spans="1:10" x14ac:dyDescent="0.35">
      <c r="A904">
        <v>913</v>
      </c>
      <c r="B904" t="s">
        <v>84</v>
      </c>
      <c r="C904">
        <v>30</v>
      </c>
      <c r="D904">
        <v>21</v>
      </c>
      <c r="E904">
        <v>8</v>
      </c>
      <c r="F904" t="s">
        <v>581</v>
      </c>
      <c r="G904" t="s">
        <v>581</v>
      </c>
      <c r="H904" t="s">
        <v>42</v>
      </c>
      <c r="I904" t="s">
        <v>595</v>
      </c>
      <c r="J904" t="s">
        <v>607</v>
      </c>
    </row>
    <row r="905" spans="1:10" x14ac:dyDescent="0.35">
      <c r="A905">
        <v>914</v>
      </c>
      <c r="B905" t="s">
        <v>84</v>
      </c>
      <c r="C905">
        <v>31</v>
      </c>
      <c r="D905">
        <v>32</v>
      </c>
      <c r="E905">
        <v>4</v>
      </c>
      <c r="F905" t="s">
        <v>581</v>
      </c>
      <c r="G905" t="s">
        <v>581</v>
      </c>
      <c r="H905" t="s">
        <v>42</v>
      </c>
      <c r="I905" t="s">
        <v>595</v>
      </c>
      <c r="J905" t="s">
        <v>607</v>
      </c>
    </row>
    <row r="906" spans="1:10" x14ac:dyDescent="0.35">
      <c r="A906">
        <v>915</v>
      </c>
      <c r="B906" t="s">
        <v>84</v>
      </c>
      <c r="C906">
        <v>32</v>
      </c>
      <c r="D906">
        <v>9</v>
      </c>
      <c r="E906">
        <v>4</v>
      </c>
      <c r="F906" t="s">
        <v>581</v>
      </c>
      <c r="G906" t="s">
        <v>581</v>
      </c>
      <c r="H906" t="s">
        <v>42</v>
      </c>
      <c r="I906" t="s">
        <v>595</v>
      </c>
      <c r="J906" t="s">
        <v>607</v>
      </c>
    </row>
    <row r="907" spans="1:10" x14ac:dyDescent="0.35">
      <c r="A907">
        <v>916</v>
      </c>
      <c r="B907" t="s">
        <v>84</v>
      </c>
      <c r="C907">
        <v>33</v>
      </c>
      <c r="D907">
        <v>10</v>
      </c>
      <c r="E907">
        <v>1</v>
      </c>
      <c r="F907" t="s">
        <v>581</v>
      </c>
      <c r="G907" t="s">
        <v>581</v>
      </c>
      <c r="H907" t="s">
        <v>42</v>
      </c>
      <c r="I907" t="s">
        <v>595</v>
      </c>
      <c r="J907" t="s">
        <v>607</v>
      </c>
    </row>
    <row r="908" spans="1:10" x14ac:dyDescent="0.35">
      <c r="A908">
        <v>917</v>
      </c>
      <c r="B908" t="s">
        <v>84</v>
      </c>
      <c r="C908">
        <v>34</v>
      </c>
      <c r="D908">
        <v>7</v>
      </c>
      <c r="E908">
        <v>3</v>
      </c>
      <c r="F908" t="s">
        <v>581</v>
      </c>
      <c r="G908" t="s">
        <v>581</v>
      </c>
      <c r="H908" t="s">
        <v>42</v>
      </c>
      <c r="I908" t="s">
        <v>595</v>
      </c>
      <c r="J908" t="s">
        <v>607</v>
      </c>
    </row>
    <row r="909" spans="1:10" x14ac:dyDescent="0.35">
      <c r="A909">
        <v>918</v>
      </c>
      <c r="B909" t="s">
        <v>84</v>
      </c>
      <c r="C909">
        <v>35</v>
      </c>
      <c r="D909">
        <v>9</v>
      </c>
      <c r="E909">
        <v>3</v>
      </c>
      <c r="F909" t="s">
        <v>581</v>
      </c>
      <c r="G909" t="s">
        <v>581</v>
      </c>
      <c r="H909" t="s">
        <v>42</v>
      </c>
      <c r="I909" t="s">
        <v>595</v>
      </c>
      <c r="J909" t="s">
        <v>607</v>
      </c>
    </row>
    <row r="910" spans="1:10" x14ac:dyDescent="0.35">
      <c r="A910">
        <v>919</v>
      </c>
      <c r="B910" t="s">
        <v>84</v>
      </c>
      <c r="C910">
        <v>36</v>
      </c>
      <c r="D910">
        <v>12</v>
      </c>
      <c r="E910">
        <v>3</v>
      </c>
      <c r="F910" t="s">
        <v>581</v>
      </c>
      <c r="G910" t="s">
        <v>581</v>
      </c>
      <c r="H910" t="s">
        <v>42</v>
      </c>
      <c r="I910" t="s">
        <v>595</v>
      </c>
      <c r="J910" t="s">
        <v>607</v>
      </c>
    </row>
    <row r="911" spans="1:10" x14ac:dyDescent="0.35">
      <c r="A911">
        <v>920</v>
      </c>
      <c r="B911" t="s">
        <v>84</v>
      </c>
      <c r="C911">
        <v>37</v>
      </c>
      <c r="D911">
        <v>35</v>
      </c>
      <c r="E911">
        <v>8</v>
      </c>
      <c r="F911" t="s">
        <v>581</v>
      </c>
      <c r="G911" t="s">
        <v>581</v>
      </c>
      <c r="H911" t="s">
        <v>42</v>
      </c>
      <c r="I911" t="s">
        <v>595</v>
      </c>
      <c r="J911" t="s">
        <v>607</v>
      </c>
    </row>
    <row r="912" spans="1:10" x14ac:dyDescent="0.35">
      <c r="A912">
        <v>921</v>
      </c>
      <c r="B912" t="s">
        <v>84</v>
      </c>
      <c r="C912">
        <v>38</v>
      </c>
      <c r="D912">
        <v>22</v>
      </c>
      <c r="E912">
        <v>4</v>
      </c>
      <c r="F912" t="s">
        <v>581</v>
      </c>
      <c r="G912" t="s">
        <v>581</v>
      </c>
      <c r="H912" t="s">
        <v>42</v>
      </c>
      <c r="I912" t="s">
        <v>595</v>
      </c>
      <c r="J912" t="s">
        <v>607</v>
      </c>
    </row>
    <row r="913" spans="1:10" x14ac:dyDescent="0.35">
      <c r="A913">
        <v>923</v>
      </c>
      <c r="B913" t="s">
        <v>85</v>
      </c>
      <c r="C913">
        <v>15</v>
      </c>
      <c r="D913">
        <v>19</v>
      </c>
      <c r="E913">
        <v>5</v>
      </c>
      <c r="F913" t="s">
        <v>581</v>
      </c>
      <c r="G913" t="s">
        <v>581</v>
      </c>
      <c r="H913" t="s">
        <v>42</v>
      </c>
      <c r="I913" t="s">
        <v>595</v>
      </c>
      <c r="J913" t="s">
        <v>604</v>
      </c>
    </row>
    <row r="914" spans="1:10" x14ac:dyDescent="0.35">
      <c r="A914">
        <v>924</v>
      </c>
      <c r="B914" t="s">
        <v>85</v>
      </c>
      <c r="C914">
        <v>16</v>
      </c>
      <c r="D914">
        <v>15</v>
      </c>
      <c r="E914">
        <v>2</v>
      </c>
      <c r="F914" t="s">
        <v>581</v>
      </c>
      <c r="G914" t="s">
        <v>581</v>
      </c>
      <c r="H914" t="s">
        <v>42</v>
      </c>
      <c r="I914" t="s">
        <v>595</v>
      </c>
      <c r="J914" t="s">
        <v>604</v>
      </c>
    </row>
    <row r="915" spans="1:10" x14ac:dyDescent="0.35">
      <c r="A915">
        <v>925</v>
      </c>
      <c r="B915" t="s">
        <v>85</v>
      </c>
      <c r="C915">
        <v>17</v>
      </c>
      <c r="D915">
        <v>6</v>
      </c>
      <c r="E915">
        <v>8</v>
      </c>
      <c r="F915" t="s">
        <v>581</v>
      </c>
      <c r="G915" t="s">
        <v>581</v>
      </c>
      <c r="H915" t="s">
        <v>42</v>
      </c>
      <c r="I915" t="s">
        <v>595</v>
      </c>
      <c r="J915" t="s">
        <v>604</v>
      </c>
    </row>
    <row r="916" spans="1:10" x14ac:dyDescent="0.35">
      <c r="A916">
        <v>926</v>
      </c>
      <c r="B916" t="s">
        <v>85</v>
      </c>
      <c r="C916">
        <v>18</v>
      </c>
      <c r="D916">
        <v>11</v>
      </c>
      <c r="E916">
        <v>5</v>
      </c>
      <c r="F916" t="s">
        <v>581</v>
      </c>
      <c r="G916" t="s">
        <v>581</v>
      </c>
      <c r="H916" t="s">
        <v>42</v>
      </c>
      <c r="I916" t="s">
        <v>595</v>
      </c>
      <c r="J916" t="s">
        <v>604</v>
      </c>
    </row>
    <row r="917" spans="1:10" x14ac:dyDescent="0.35">
      <c r="A917">
        <v>927</v>
      </c>
      <c r="B917" t="s">
        <v>85</v>
      </c>
      <c r="C917">
        <v>19</v>
      </c>
      <c r="D917">
        <v>9</v>
      </c>
      <c r="E917">
        <v>4</v>
      </c>
      <c r="F917" t="s">
        <v>581</v>
      </c>
      <c r="G917" t="s">
        <v>581</v>
      </c>
      <c r="H917" t="s">
        <v>42</v>
      </c>
      <c r="I917" t="s">
        <v>595</v>
      </c>
      <c r="J917" t="s">
        <v>604</v>
      </c>
    </row>
    <row r="918" spans="1:10" x14ac:dyDescent="0.35">
      <c r="A918">
        <v>928</v>
      </c>
      <c r="B918" t="s">
        <v>85</v>
      </c>
      <c r="C918">
        <v>20</v>
      </c>
      <c r="D918">
        <v>8</v>
      </c>
      <c r="E918">
        <v>3</v>
      </c>
      <c r="F918" t="s">
        <v>581</v>
      </c>
      <c r="G918" t="s">
        <v>581</v>
      </c>
      <c r="H918" t="s">
        <v>42</v>
      </c>
      <c r="I918" t="s">
        <v>595</v>
      </c>
      <c r="J918" t="s">
        <v>604</v>
      </c>
    </row>
    <row r="919" spans="1:10" x14ac:dyDescent="0.35">
      <c r="A919">
        <v>929</v>
      </c>
      <c r="B919" t="s">
        <v>85</v>
      </c>
      <c r="C919">
        <v>21</v>
      </c>
      <c r="D919">
        <v>3</v>
      </c>
      <c r="E919">
        <v>1</v>
      </c>
      <c r="F919" t="s">
        <v>581</v>
      </c>
      <c r="G919" t="s">
        <v>581</v>
      </c>
      <c r="H919" t="s">
        <v>42</v>
      </c>
      <c r="I919" t="s">
        <v>595</v>
      </c>
      <c r="J919" t="s">
        <v>604</v>
      </c>
    </row>
    <row r="920" spans="1:10" x14ac:dyDescent="0.35">
      <c r="A920">
        <v>930</v>
      </c>
      <c r="B920" t="s">
        <v>85</v>
      </c>
      <c r="C920">
        <v>22</v>
      </c>
      <c r="D920">
        <v>4</v>
      </c>
      <c r="E920">
        <v>0</v>
      </c>
      <c r="F920" t="s">
        <v>581</v>
      </c>
      <c r="G920" t="s">
        <v>581</v>
      </c>
      <c r="H920" t="s">
        <v>42</v>
      </c>
      <c r="I920" t="s">
        <v>595</v>
      </c>
      <c r="J920" t="s">
        <v>604</v>
      </c>
    </row>
    <row r="921" spans="1:10" x14ac:dyDescent="0.35">
      <c r="A921">
        <v>931</v>
      </c>
      <c r="B921" t="s">
        <v>85</v>
      </c>
      <c r="C921">
        <v>23</v>
      </c>
      <c r="D921">
        <v>8</v>
      </c>
      <c r="E921">
        <v>3</v>
      </c>
      <c r="F921" t="s">
        <v>581</v>
      </c>
      <c r="G921" t="s">
        <v>581</v>
      </c>
      <c r="H921" t="s">
        <v>42</v>
      </c>
      <c r="I921" t="s">
        <v>595</v>
      </c>
      <c r="J921" t="s">
        <v>604</v>
      </c>
    </row>
    <row r="922" spans="1:10" x14ac:dyDescent="0.35">
      <c r="A922">
        <v>932</v>
      </c>
      <c r="B922" t="s">
        <v>85</v>
      </c>
      <c r="C922">
        <v>24</v>
      </c>
      <c r="D922">
        <v>3</v>
      </c>
      <c r="E922">
        <v>1</v>
      </c>
      <c r="F922" t="s">
        <v>581</v>
      </c>
      <c r="G922" t="s">
        <v>581</v>
      </c>
      <c r="H922" t="s">
        <v>42</v>
      </c>
      <c r="I922" t="s">
        <v>595</v>
      </c>
      <c r="J922" t="s">
        <v>604</v>
      </c>
    </row>
    <row r="923" spans="1:10" x14ac:dyDescent="0.35">
      <c r="A923">
        <v>933</v>
      </c>
      <c r="B923" t="s">
        <v>85</v>
      </c>
      <c r="C923">
        <v>25</v>
      </c>
      <c r="D923">
        <v>5</v>
      </c>
      <c r="E923">
        <v>5</v>
      </c>
      <c r="F923" t="s">
        <v>581</v>
      </c>
      <c r="G923" t="s">
        <v>581</v>
      </c>
      <c r="H923" t="s">
        <v>42</v>
      </c>
      <c r="I923" t="s">
        <v>595</v>
      </c>
      <c r="J923" t="s">
        <v>604</v>
      </c>
    </row>
    <row r="924" spans="1:10" x14ac:dyDescent="0.35">
      <c r="A924">
        <v>934</v>
      </c>
      <c r="B924" t="s">
        <v>85</v>
      </c>
      <c r="C924">
        <v>26</v>
      </c>
      <c r="D924">
        <v>5</v>
      </c>
      <c r="E924">
        <v>1</v>
      </c>
      <c r="F924" t="s">
        <v>581</v>
      </c>
      <c r="G924" t="s">
        <v>581</v>
      </c>
      <c r="H924" t="s">
        <v>42</v>
      </c>
      <c r="I924" t="s">
        <v>595</v>
      </c>
      <c r="J924" t="s">
        <v>604</v>
      </c>
    </row>
    <row r="925" spans="1:10" x14ac:dyDescent="0.35">
      <c r="A925">
        <v>935</v>
      </c>
      <c r="B925" t="s">
        <v>85</v>
      </c>
      <c r="C925">
        <v>27</v>
      </c>
      <c r="D925">
        <v>5</v>
      </c>
      <c r="E925">
        <v>7</v>
      </c>
      <c r="F925" t="s">
        <v>581</v>
      </c>
      <c r="G925" t="s">
        <v>581</v>
      </c>
      <c r="H925" t="s">
        <v>42</v>
      </c>
      <c r="I925" t="s">
        <v>595</v>
      </c>
      <c r="J925" t="s">
        <v>604</v>
      </c>
    </row>
    <row r="926" spans="1:10" x14ac:dyDescent="0.35">
      <c r="A926">
        <v>936</v>
      </c>
      <c r="B926" t="s">
        <v>85</v>
      </c>
      <c r="C926">
        <v>28</v>
      </c>
      <c r="D926">
        <v>13</v>
      </c>
      <c r="E926">
        <v>8</v>
      </c>
      <c r="F926" t="s">
        <v>581</v>
      </c>
      <c r="G926" t="s">
        <v>581</v>
      </c>
      <c r="H926" t="s">
        <v>42</v>
      </c>
      <c r="I926" t="s">
        <v>595</v>
      </c>
      <c r="J926" t="s">
        <v>604</v>
      </c>
    </row>
    <row r="927" spans="1:10" x14ac:dyDescent="0.35">
      <c r="A927">
        <v>937</v>
      </c>
      <c r="B927" t="s">
        <v>85</v>
      </c>
      <c r="C927">
        <v>29</v>
      </c>
      <c r="D927">
        <v>14</v>
      </c>
      <c r="E927">
        <v>8</v>
      </c>
      <c r="F927" t="s">
        <v>581</v>
      </c>
      <c r="G927" t="s">
        <v>581</v>
      </c>
      <c r="H927" t="s">
        <v>42</v>
      </c>
      <c r="I927" t="s">
        <v>595</v>
      </c>
      <c r="J927" t="s">
        <v>604</v>
      </c>
    </row>
    <row r="928" spans="1:10" x14ac:dyDescent="0.35">
      <c r="A928">
        <v>938</v>
      </c>
      <c r="B928" t="s">
        <v>85</v>
      </c>
      <c r="C928">
        <v>30</v>
      </c>
      <c r="D928">
        <v>10</v>
      </c>
      <c r="E928">
        <v>9</v>
      </c>
      <c r="F928" t="s">
        <v>581</v>
      </c>
      <c r="G928" t="s">
        <v>581</v>
      </c>
      <c r="H928" t="s">
        <v>42</v>
      </c>
      <c r="I928" t="s">
        <v>595</v>
      </c>
      <c r="J928" t="s">
        <v>604</v>
      </c>
    </row>
    <row r="929" spans="1:10" x14ac:dyDescent="0.35">
      <c r="A929">
        <v>939</v>
      </c>
      <c r="B929" t="s">
        <v>85</v>
      </c>
      <c r="C929">
        <v>31</v>
      </c>
      <c r="D929">
        <v>12</v>
      </c>
      <c r="E929">
        <v>4</v>
      </c>
      <c r="F929" t="s">
        <v>581</v>
      </c>
      <c r="G929" t="s">
        <v>581</v>
      </c>
      <c r="H929" t="s">
        <v>42</v>
      </c>
      <c r="I929" t="s">
        <v>595</v>
      </c>
      <c r="J929" t="s">
        <v>604</v>
      </c>
    </row>
    <row r="930" spans="1:10" x14ac:dyDescent="0.35">
      <c r="A930">
        <v>940</v>
      </c>
      <c r="B930" t="s">
        <v>85</v>
      </c>
      <c r="C930">
        <v>32</v>
      </c>
      <c r="D930">
        <v>9</v>
      </c>
      <c r="E930">
        <v>2</v>
      </c>
      <c r="F930" t="s">
        <v>581</v>
      </c>
      <c r="G930" t="s">
        <v>581</v>
      </c>
      <c r="H930" t="s">
        <v>42</v>
      </c>
      <c r="I930" t="s">
        <v>595</v>
      </c>
      <c r="J930" t="s">
        <v>604</v>
      </c>
    </row>
    <row r="931" spans="1:10" x14ac:dyDescent="0.35">
      <c r="A931">
        <v>941</v>
      </c>
      <c r="B931" t="s">
        <v>85</v>
      </c>
      <c r="C931">
        <v>33</v>
      </c>
      <c r="D931">
        <v>4</v>
      </c>
      <c r="E931">
        <v>2</v>
      </c>
      <c r="F931" t="s">
        <v>581</v>
      </c>
      <c r="G931" t="s">
        <v>581</v>
      </c>
      <c r="H931" t="s">
        <v>42</v>
      </c>
      <c r="I931" t="s">
        <v>595</v>
      </c>
      <c r="J931" t="s">
        <v>604</v>
      </c>
    </row>
    <row r="932" spans="1:10" x14ac:dyDescent="0.35">
      <c r="A932">
        <v>942</v>
      </c>
      <c r="B932" t="s">
        <v>85</v>
      </c>
      <c r="C932">
        <v>34</v>
      </c>
      <c r="D932">
        <v>7</v>
      </c>
      <c r="E932">
        <v>2</v>
      </c>
      <c r="F932" t="s">
        <v>581</v>
      </c>
      <c r="G932" t="s">
        <v>581</v>
      </c>
      <c r="H932" t="s">
        <v>42</v>
      </c>
      <c r="I932" t="s">
        <v>595</v>
      </c>
      <c r="J932" t="s">
        <v>604</v>
      </c>
    </row>
    <row r="933" spans="1:10" x14ac:dyDescent="0.35">
      <c r="A933">
        <v>943</v>
      </c>
      <c r="B933" t="s">
        <v>85</v>
      </c>
      <c r="C933">
        <v>35</v>
      </c>
      <c r="D933">
        <v>3</v>
      </c>
      <c r="E933">
        <v>3</v>
      </c>
      <c r="F933" t="s">
        <v>581</v>
      </c>
      <c r="G933" t="s">
        <v>581</v>
      </c>
      <c r="H933" t="s">
        <v>42</v>
      </c>
      <c r="I933" t="s">
        <v>595</v>
      </c>
      <c r="J933" t="s">
        <v>604</v>
      </c>
    </row>
    <row r="934" spans="1:10" x14ac:dyDescent="0.35">
      <c r="A934">
        <v>944</v>
      </c>
      <c r="B934" t="s">
        <v>85</v>
      </c>
      <c r="C934">
        <v>36</v>
      </c>
      <c r="D934">
        <v>4</v>
      </c>
      <c r="E934">
        <v>3</v>
      </c>
      <c r="F934" t="s">
        <v>581</v>
      </c>
      <c r="G934" t="s">
        <v>581</v>
      </c>
      <c r="H934" t="s">
        <v>42</v>
      </c>
      <c r="I934" t="s">
        <v>595</v>
      </c>
      <c r="J934" t="s">
        <v>604</v>
      </c>
    </row>
    <row r="935" spans="1:10" x14ac:dyDescent="0.35">
      <c r="A935">
        <v>945</v>
      </c>
      <c r="B935" t="s">
        <v>85</v>
      </c>
      <c r="C935">
        <v>37</v>
      </c>
      <c r="D935">
        <v>8</v>
      </c>
      <c r="E935">
        <v>1</v>
      </c>
      <c r="F935" t="s">
        <v>581</v>
      </c>
      <c r="G935" t="s">
        <v>581</v>
      </c>
      <c r="H935" t="s">
        <v>42</v>
      </c>
      <c r="I935" t="s">
        <v>595</v>
      </c>
      <c r="J935" t="s">
        <v>604</v>
      </c>
    </row>
    <row r="936" spans="1:10" x14ac:dyDescent="0.35">
      <c r="A936">
        <v>946</v>
      </c>
      <c r="B936" t="s">
        <v>85</v>
      </c>
      <c r="C936">
        <v>38</v>
      </c>
      <c r="D936">
        <v>10</v>
      </c>
      <c r="E936">
        <v>3</v>
      </c>
      <c r="F936" t="s">
        <v>581</v>
      </c>
      <c r="G936" t="s">
        <v>581</v>
      </c>
      <c r="H936" t="s">
        <v>42</v>
      </c>
      <c r="I936" t="s">
        <v>595</v>
      </c>
      <c r="J936" t="s">
        <v>604</v>
      </c>
    </row>
    <row r="937" spans="1:10" x14ac:dyDescent="0.35">
      <c r="A937">
        <v>947</v>
      </c>
      <c r="B937" t="s">
        <v>86</v>
      </c>
      <c r="C937">
        <v>15</v>
      </c>
      <c r="D937">
        <v>1</v>
      </c>
      <c r="E937">
        <v>0</v>
      </c>
      <c r="F937" t="s">
        <v>581</v>
      </c>
      <c r="G937" t="s">
        <v>581</v>
      </c>
      <c r="H937" t="s">
        <v>42</v>
      </c>
      <c r="I937" t="s">
        <v>595</v>
      </c>
      <c r="J937" t="s">
        <v>606</v>
      </c>
    </row>
    <row r="938" spans="1:10" x14ac:dyDescent="0.35">
      <c r="A938">
        <v>948</v>
      </c>
      <c r="B938" t="s">
        <v>86</v>
      </c>
      <c r="C938">
        <v>16</v>
      </c>
      <c r="D938">
        <v>1</v>
      </c>
      <c r="E938">
        <v>0</v>
      </c>
      <c r="F938" t="s">
        <v>581</v>
      </c>
      <c r="G938" t="s">
        <v>581</v>
      </c>
      <c r="H938" t="s">
        <v>42</v>
      </c>
      <c r="I938" t="s">
        <v>595</v>
      </c>
      <c r="J938" t="s">
        <v>606</v>
      </c>
    </row>
    <row r="939" spans="1:10" x14ac:dyDescent="0.35">
      <c r="A939">
        <v>949</v>
      </c>
      <c r="B939" t="s">
        <v>86</v>
      </c>
      <c r="C939">
        <v>18</v>
      </c>
      <c r="D939">
        <v>2</v>
      </c>
      <c r="E939">
        <v>0</v>
      </c>
      <c r="F939" t="s">
        <v>581</v>
      </c>
      <c r="G939" t="s">
        <v>581</v>
      </c>
      <c r="H939" t="s">
        <v>42</v>
      </c>
      <c r="I939" t="s">
        <v>595</v>
      </c>
      <c r="J939" t="s">
        <v>606</v>
      </c>
    </row>
    <row r="940" spans="1:10" x14ac:dyDescent="0.35">
      <c r="A940">
        <v>950</v>
      </c>
      <c r="B940" t="s">
        <v>86</v>
      </c>
      <c r="C940">
        <v>22</v>
      </c>
      <c r="D940">
        <v>3</v>
      </c>
      <c r="E940">
        <v>0</v>
      </c>
      <c r="F940" t="s">
        <v>581</v>
      </c>
      <c r="G940" t="s">
        <v>581</v>
      </c>
      <c r="H940" t="s">
        <v>42</v>
      </c>
      <c r="I940" t="s">
        <v>595</v>
      </c>
      <c r="J940" t="s">
        <v>606</v>
      </c>
    </row>
    <row r="941" spans="1:10" x14ac:dyDescent="0.35">
      <c r="A941">
        <v>951</v>
      </c>
      <c r="B941" t="s">
        <v>86</v>
      </c>
      <c r="C941">
        <v>24</v>
      </c>
      <c r="D941">
        <v>1</v>
      </c>
      <c r="E941">
        <v>0</v>
      </c>
      <c r="F941" t="s">
        <v>581</v>
      </c>
      <c r="G941" t="s">
        <v>581</v>
      </c>
      <c r="H941" t="s">
        <v>42</v>
      </c>
      <c r="I941" t="s">
        <v>595</v>
      </c>
      <c r="J941" t="s">
        <v>606</v>
      </c>
    </row>
    <row r="942" spans="1:10" x14ac:dyDescent="0.35">
      <c r="A942">
        <v>952</v>
      </c>
      <c r="B942" t="s">
        <v>86</v>
      </c>
      <c r="C942">
        <v>25</v>
      </c>
      <c r="D942">
        <v>1</v>
      </c>
      <c r="E942">
        <v>0</v>
      </c>
      <c r="F942" t="s">
        <v>581</v>
      </c>
      <c r="G942" t="s">
        <v>581</v>
      </c>
      <c r="H942" t="s">
        <v>42</v>
      </c>
      <c r="I942" t="s">
        <v>595</v>
      </c>
      <c r="J942" t="s">
        <v>606</v>
      </c>
    </row>
    <row r="943" spans="1:10" x14ac:dyDescent="0.35">
      <c r="A943">
        <v>953</v>
      </c>
      <c r="B943" t="s">
        <v>86</v>
      </c>
      <c r="C943">
        <v>26</v>
      </c>
      <c r="D943">
        <v>2</v>
      </c>
      <c r="E943">
        <v>0</v>
      </c>
      <c r="F943" t="s">
        <v>581</v>
      </c>
      <c r="G943" t="s">
        <v>581</v>
      </c>
      <c r="H943" t="s">
        <v>42</v>
      </c>
      <c r="I943" t="s">
        <v>595</v>
      </c>
      <c r="J943" t="s">
        <v>606</v>
      </c>
    </row>
    <row r="944" spans="1:10" x14ac:dyDescent="0.35">
      <c r="A944">
        <v>954</v>
      </c>
      <c r="B944" t="s">
        <v>86</v>
      </c>
      <c r="C944">
        <v>27</v>
      </c>
      <c r="D944">
        <v>2</v>
      </c>
      <c r="E944">
        <v>0</v>
      </c>
      <c r="F944" t="s">
        <v>581</v>
      </c>
      <c r="G944" t="s">
        <v>581</v>
      </c>
      <c r="H944" t="s">
        <v>42</v>
      </c>
      <c r="I944" t="s">
        <v>595</v>
      </c>
      <c r="J944" t="s">
        <v>606</v>
      </c>
    </row>
    <row r="945" spans="1:10" x14ac:dyDescent="0.35">
      <c r="A945">
        <v>955</v>
      </c>
      <c r="B945" t="s">
        <v>86</v>
      </c>
      <c r="C945">
        <v>28</v>
      </c>
      <c r="D945">
        <v>1</v>
      </c>
      <c r="E945">
        <v>0</v>
      </c>
      <c r="F945" t="s">
        <v>581</v>
      </c>
      <c r="G945" t="s">
        <v>581</v>
      </c>
      <c r="H945" t="s">
        <v>42</v>
      </c>
      <c r="I945" t="s">
        <v>595</v>
      </c>
      <c r="J945" t="s">
        <v>606</v>
      </c>
    </row>
    <row r="946" spans="1:10" x14ac:dyDescent="0.35">
      <c r="A946">
        <v>956</v>
      </c>
      <c r="B946" t="s">
        <v>86</v>
      </c>
      <c r="C946">
        <v>31</v>
      </c>
      <c r="D946">
        <v>1</v>
      </c>
      <c r="E946">
        <v>0</v>
      </c>
      <c r="F946" t="s">
        <v>581</v>
      </c>
      <c r="G946" t="s">
        <v>581</v>
      </c>
      <c r="H946" t="s">
        <v>42</v>
      </c>
      <c r="I946" t="s">
        <v>595</v>
      </c>
      <c r="J946" t="s">
        <v>606</v>
      </c>
    </row>
    <row r="947" spans="1:10" x14ac:dyDescent="0.35">
      <c r="A947">
        <v>957</v>
      </c>
      <c r="B947" t="s">
        <v>86</v>
      </c>
      <c r="C947">
        <v>33</v>
      </c>
      <c r="D947">
        <v>1</v>
      </c>
      <c r="E947">
        <v>0</v>
      </c>
      <c r="F947" t="s">
        <v>581</v>
      </c>
      <c r="G947" t="s">
        <v>581</v>
      </c>
      <c r="H947" t="s">
        <v>42</v>
      </c>
      <c r="I947" t="s">
        <v>595</v>
      </c>
      <c r="J947" t="s">
        <v>606</v>
      </c>
    </row>
    <row r="948" spans="1:10" x14ac:dyDescent="0.35">
      <c r="A948">
        <v>958</v>
      </c>
      <c r="B948" t="s">
        <v>86</v>
      </c>
      <c r="C948">
        <v>38</v>
      </c>
      <c r="D948">
        <v>1</v>
      </c>
      <c r="E948">
        <v>0</v>
      </c>
      <c r="F948" t="s">
        <v>581</v>
      </c>
      <c r="G948" t="s">
        <v>581</v>
      </c>
      <c r="H948" t="s">
        <v>42</v>
      </c>
      <c r="I948" t="s">
        <v>595</v>
      </c>
      <c r="J948" t="s">
        <v>606</v>
      </c>
    </row>
    <row r="949" spans="1:10" x14ac:dyDescent="0.35">
      <c r="A949">
        <v>959</v>
      </c>
      <c r="B949" t="s">
        <v>87</v>
      </c>
      <c r="C949">
        <v>15</v>
      </c>
      <c r="D949">
        <v>59</v>
      </c>
      <c r="E949">
        <v>10</v>
      </c>
      <c r="F949" t="s">
        <v>581</v>
      </c>
      <c r="G949" t="s">
        <v>581</v>
      </c>
      <c r="H949" t="s">
        <v>42</v>
      </c>
      <c r="I949" t="s">
        <v>595</v>
      </c>
      <c r="J949" t="s">
        <v>607</v>
      </c>
    </row>
    <row r="950" spans="1:10" x14ac:dyDescent="0.35">
      <c r="A950">
        <v>960</v>
      </c>
      <c r="B950" t="s">
        <v>87</v>
      </c>
      <c r="C950">
        <v>16</v>
      </c>
      <c r="D950">
        <v>38</v>
      </c>
      <c r="E950">
        <v>10</v>
      </c>
      <c r="F950" t="s">
        <v>581</v>
      </c>
      <c r="G950" t="s">
        <v>581</v>
      </c>
      <c r="H950" t="s">
        <v>42</v>
      </c>
      <c r="I950" t="s">
        <v>595</v>
      </c>
      <c r="J950" t="s">
        <v>607</v>
      </c>
    </row>
    <row r="951" spans="1:10" x14ac:dyDescent="0.35">
      <c r="A951">
        <v>961</v>
      </c>
      <c r="B951" t="s">
        <v>87</v>
      </c>
      <c r="C951">
        <v>17</v>
      </c>
      <c r="D951">
        <v>35</v>
      </c>
      <c r="E951">
        <v>3</v>
      </c>
      <c r="F951" t="s">
        <v>581</v>
      </c>
      <c r="G951" t="s">
        <v>581</v>
      </c>
      <c r="H951" t="s">
        <v>42</v>
      </c>
      <c r="I951" t="s">
        <v>595</v>
      </c>
      <c r="J951" t="s">
        <v>607</v>
      </c>
    </row>
    <row r="952" spans="1:10" x14ac:dyDescent="0.35">
      <c r="A952">
        <v>962</v>
      </c>
      <c r="B952" t="s">
        <v>87</v>
      </c>
      <c r="C952">
        <v>18</v>
      </c>
      <c r="D952">
        <v>45</v>
      </c>
      <c r="E952">
        <v>4</v>
      </c>
      <c r="F952" t="s">
        <v>581</v>
      </c>
      <c r="G952" t="s">
        <v>581</v>
      </c>
      <c r="H952" t="s">
        <v>42</v>
      </c>
      <c r="I952" t="s">
        <v>595</v>
      </c>
      <c r="J952" t="s">
        <v>607</v>
      </c>
    </row>
    <row r="953" spans="1:10" x14ac:dyDescent="0.35">
      <c r="A953">
        <v>963</v>
      </c>
      <c r="B953" t="s">
        <v>87</v>
      </c>
      <c r="C953">
        <v>19</v>
      </c>
      <c r="D953">
        <v>19</v>
      </c>
      <c r="E953">
        <v>4</v>
      </c>
      <c r="F953" t="s">
        <v>581</v>
      </c>
      <c r="G953" t="s">
        <v>581</v>
      </c>
      <c r="H953" t="s">
        <v>42</v>
      </c>
      <c r="I953" t="s">
        <v>595</v>
      </c>
      <c r="J953" t="s">
        <v>607</v>
      </c>
    </row>
    <row r="954" spans="1:10" x14ac:dyDescent="0.35">
      <c r="A954">
        <v>964</v>
      </c>
      <c r="B954" t="s">
        <v>87</v>
      </c>
      <c r="C954">
        <v>20</v>
      </c>
      <c r="D954">
        <v>29</v>
      </c>
      <c r="E954">
        <v>7</v>
      </c>
      <c r="F954" t="s">
        <v>581</v>
      </c>
      <c r="G954" t="s">
        <v>581</v>
      </c>
      <c r="H954" t="s">
        <v>42</v>
      </c>
      <c r="I954" t="s">
        <v>595</v>
      </c>
      <c r="J954" t="s">
        <v>607</v>
      </c>
    </row>
    <row r="955" spans="1:10" x14ac:dyDescent="0.35">
      <c r="A955">
        <v>965</v>
      </c>
      <c r="B955" t="s">
        <v>87</v>
      </c>
      <c r="C955">
        <v>21</v>
      </c>
      <c r="D955">
        <v>6</v>
      </c>
      <c r="E955">
        <v>2</v>
      </c>
      <c r="F955" t="s">
        <v>581</v>
      </c>
      <c r="G955" t="s">
        <v>581</v>
      </c>
      <c r="H955" t="s">
        <v>42</v>
      </c>
      <c r="I955" t="s">
        <v>595</v>
      </c>
      <c r="J955" t="s">
        <v>607</v>
      </c>
    </row>
    <row r="956" spans="1:10" x14ac:dyDescent="0.35">
      <c r="A956">
        <v>966</v>
      </c>
      <c r="B956" t="s">
        <v>87</v>
      </c>
      <c r="C956">
        <v>22</v>
      </c>
      <c r="D956">
        <v>7</v>
      </c>
      <c r="E956">
        <v>4</v>
      </c>
      <c r="F956" t="s">
        <v>581</v>
      </c>
      <c r="G956" t="s">
        <v>581</v>
      </c>
      <c r="H956" t="s">
        <v>42</v>
      </c>
      <c r="I956" t="s">
        <v>595</v>
      </c>
      <c r="J956" t="s">
        <v>607</v>
      </c>
    </row>
    <row r="957" spans="1:10" x14ac:dyDescent="0.35">
      <c r="A957">
        <v>967</v>
      </c>
      <c r="B957" t="s">
        <v>87</v>
      </c>
      <c r="C957">
        <v>23</v>
      </c>
      <c r="D957">
        <v>10</v>
      </c>
      <c r="E957">
        <v>3</v>
      </c>
      <c r="F957" t="s">
        <v>581</v>
      </c>
      <c r="G957" t="s">
        <v>581</v>
      </c>
      <c r="H957" t="s">
        <v>42</v>
      </c>
      <c r="I957" t="s">
        <v>595</v>
      </c>
      <c r="J957" t="s">
        <v>607</v>
      </c>
    </row>
    <row r="958" spans="1:10" x14ac:dyDescent="0.35">
      <c r="A958">
        <v>968</v>
      </c>
      <c r="B958" t="s">
        <v>87</v>
      </c>
      <c r="C958">
        <v>24</v>
      </c>
      <c r="D958">
        <v>10</v>
      </c>
      <c r="E958">
        <v>5</v>
      </c>
      <c r="F958" t="s">
        <v>581</v>
      </c>
      <c r="G958" t="s">
        <v>581</v>
      </c>
      <c r="H958" t="s">
        <v>42</v>
      </c>
      <c r="I958" t="s">
        <v>595</v>
      </c>
      <c r="J958" t="s">
        <v>607</v>
      </c>
    </row>
    <row r="959" spans="1:10" x14ac:dyDescent="0.35">
      <c r="A959">
        <v>969</v>
      </c>
      <c r="B959" t="s">
        <v>87</v>
      </c>
      <c r="C959">
        <v>25</v>
      </c>
      <c r="D959">
        <v>11</v>
      </c>
      <c r="E959">
        <v>5</v>
      </c>
      <c r="F959" t="s">
        <v>581</v>
      </c>
      <c r="G959" t="s">
        <v>581</v>
      </c>
      <c r="H959" t="s">
        <v>42</v>
      </c>
      <c r="I959" t="s">
        <v>595</v>
      </c>
      <c r="J959" t="s">
        <v>607</v>
      </c>
    </row>
    <row r="960" spans="1:10" x14ac:dyDescent="0.35">
      <c r="A960">
        <v>970</v>
      </c>
      <c r="B960" t="s">
        <v>87</v>
      </c>
      <c r="C960">
        <v>26</v>
      </c>
      <c r="D960">
        <v>18</v>
      </c>
      <c r="E960">
        <v>7</v>
      </c>
      <c r="F960" t="s">
        <v>581</v>
      </c>
      <c r="G960" t="s">
        <v>581</v>
      </c>
      <c r="H960" t="s">
        <v>42</v>
      </c>
      <c r="I960" t="s">
        <v>595</v>
      </c>
      <c r="J960" t="s">
        <v>607</v>
      </c>
    </row>
    <row r="961" spans="1:10" x14ac:dyDescent="0.35">
      <c r="A961">
        <v>971</v>
      </c>
      <c r="B961" t="s">
        <v>87</v>
      </c>
      <c r="C961">
        <v>27</v>
      </c>
      <c r="D961">
        <v>19</v>
      </c>
      <c r="E961">
        <v>11</v>
      </c>
      <c r="F961" t="s">
        <v>581</v>
      </c>
      <c r="G961" t="s">
        <v>581</v>
      </c>
      <c r="H961" t="s">
        <v>42</v>
      </c>
      <c r="I961" t="s">
        <v>595</v>
      </c>
      <c r="J961" t="s">
        <v>607</v>
      </c>
    </row>
    <row r="962" spans="1:10" x14ac:dyDescent="0.35">
      <c r="A962">
        <v>972</v>
      </c>
      <c r="B962" t="s">
        <v>87</v>
      </c>
      <c r="C962">
        <v>28</v>
      </c>
      <c r="D962">
        <v>23</v>
      </c>
      <c r="E962">
        <v>4</v>
      </c>
      <c r="F962" t="s">
        <v>581</v>
      </c>
      <c r="G962" t="s">
        <v>581</v>
      </c>
      <c r="H962" t="s">
        <v>42</v>
      </c>
      <c r="I962" t="s">
        <v>595</v>
      </c>
      <c r="J962" t="s">
        <v>607</v>
      </c>
    </row>
    <row r="963" spans="1:10" x14ac:dyDescent="0.35">
      <c r="A963">
        <v>973</v>
      </c>
      <c r="B963" t="s">
        <v>87</v>
      </c>
      <c r="C963">
        <v>29</v>
      </c>
      <c r="D963">
        <v>23</v>
      </c>
      <c r="E963">
        <v>15</v>
      </c>
      <c r="F963" t="s">
        <v>581</v>
      </c>
      <c r="G963" t="s">
        <v>581</v>
      </c>
      <c r="H963" t="s">
        <v>42</v>
      </c>
      <c r="I963" t="s">
        <v>595</v>
      </c>
      <c r="J963" t="s">
        <v>607</v>
      </c>
    </row>
    <row r="964" spans="1:10" x14ac:dyDescent="0.35">
      <c r="A964">
        <v>974</v>
      </c>
      <c r="B964" t="s">
        <v>87</v>
      </c>
      <c r="C964">
        <v>30</v>
      </c>
      <c r="D964">
        <v>37</v>
      </c>
      <c r="E964">
        <v>14</v>
      </c>
      <c r="F964" t="s">
        <v>581</v>
      </c>
      <c r="G964" t="s">
        <v>581</v>
      </c>
      <c r="H964" t="s">
        <v>42</v>
      </c>
      <c r="I964" t="s">
        <v>595</v>
      </c>
      <c r="J964" t="s">
        <v>607</v>
      </c>
    </row>
    <row r="965" spans="1:10" x14ac:dyDescent="0.35">
      <c r="A965">
        <v>975</v>
      </c>
      <c r="B965" t="s">
        <v>87</v>
      </c>
      <c r="C965">
        <v>31</v>
      </c>
      <c r="D965">
        <v>37</v>
      </c>
      <c r="E965">
        <v>12</v>
      </c>
      <c r="F965" t="s">
        <v>581</v>
      </c>
      <c r="G965" t="s">
        <v>581</v>
      </c>
      <c r="H965" t="s">
        <v>42</v>
      </c>
      <c r="I965" t="s">
        <v>595</v>
      </c>
      <c r="J965" t="s">
        <v>607</v>
      </c>
    </row>
    <row r="966" spans="1:10" x14ac:dyDescent="0.35">
      <c r="A966">
        <v>976</v>
      </c>
      <c r="B966" t="s">
        <v>87</v>
      </c>
      <c r="C966">
        <v>32</v>
      </c>
      <c r="D966">
        <v>56</v>
      </c>
      <c r="E966">
        <v>9</v>
      </c>
      <c r="F966" t="s">
        <v>581</v>
      </c>
      <c r="G966" t="s">
        <v>581</v>
      </c>
      <c r="H966" t="s">
        <v>42</v>
      </c>
      <c r="I966" t="s">
        <v>595</v>
      </c>
      <c r="J966" t="s">
        <v>607</v>
      </c>
    </row>
    <row r="967" spans="1:10" x14ac:dyDescent="0.35">
      <c r="A967">
        <v>977</v>
      </c>
      <c r="B967" t="s">
        <v>87</v>
      </c>
      <c r="C967">
        <v>33</v>
      </c>
      <c r="D967">
        <v>26</v>
      </c>
      <c r="E967">
        <v>10</v>
      </c>
      <c r="F967" t="s">
        <v>581</v>
      </c>
      <c r="G967" t="s">
        <v>581</v>
      </c>
      <c r="H967" t="s">
        <v>42</v>
      </c>
      <c r="I967" t="s">
        <v>595</v>
      </c>
      <c r="J967" t="s">
        <v>607</v>
      </c>
    </row>
    <row r="968" spans="1:10" x14ac:dyDescent="0.35">
      <c r="A968">
        <v>978</v>
      </c>
      <c r="B968" t="s">
        <v>87</v>
      </c>
      <c r="C968">
        <v>34</v>
      </c>
      <c r="D968">
        <v>35</v>
      </c>
      <c r="E968">
        <v>5</v>
      </c>
      <c r="F968" t="s">
        <v>581</v>
      </c>
      <c r="G968" t="s">
        <v>581</v>
      </c>
      <c r="H968" t="s">
        <v>42</v>
      </c>
      <c r="I968" t="s">
        <v>595</v>
      </c>
      <c r="J968" t="s">
        <v>607</v>
      </c>
    </row>
    <row r="969" spans="1:10" x14ac:dyDescent="0.35">
      <c r="A969">
        <v>979</v>
      </c>
      <c r="B969" t="s">
        <v>87</v>
      </c>
      <c r="C969">
        <v>35</v>
      </c>
      <c r="D969">
        <v>17</v>
      </c>
      <c r="E969">
        <v>4</v>
      </c>
      <c r="F969" t="s">
        <v>581</v>
      </c>
      <c r="G969" t="s">
        <v>581</v>
      </c>
      <c r="H969" t="s">
        <v>42</v>
      </c>
      <c r="I969" t="s">
        <v>595</v>
      </c>
      <c r="J969" t="s">
        <v>607</v>
      </c>
    </row>
    <row r="970" spans="1:10" x14ac:dyDescent="0.35">
      <c r="A970">
        <v>980</v>
      </c>
      <c r="B970" t="s">
        <v>87</v>
      </c>
      <c r="C970">
        <v>36</v>
      </c>
      <c r="D970">
        <v>14</v>
      </c>
      <c r="E970">
        <v>3</v>
      </c>
      <c r="F970" t="s">
        <v>581</v>
      </c>
      <c r="G970" t="s">
        <v>581</v>
      </c>
      <c r="H970" t="s">
        <v>42</v>
      </c>
      <c r="I970" t="s">
        <v>595</v>
      </c>
      <c r="J970" t="s">
        <v>607</v>
      </c>
    </row>
    <row r="971" spans="1:10" x14ac:dyDescent="0.35">
      <c r="A971">
        <v>981</v>
      </c>
      <c r="B971" t="s">
        <v>87</v>
      </c>
      <c r="C971">
        <v>37</v>
      </c>
      <c r="D971">
        <v>21</v>
      </c>
      <c r="E971">
        <v>9</v>
      </c>
      <c r="F971" t="s">
        <v>581</v>
      </c>
      <c r="G971" t="s">
        <v>581</v>
      </c>
      <c r="H971" t="s">
        <v>42</v>
      </c>
      <c r="I971" t="s">
        <v>595</v>
      </c>
      <c r="J971" t="s">
        <v>607</v>
      </c>
    </row>
    <row r="972" spans="1:10" x14ac:dyDescent="0.35">
      <c r="A972">
        <v>982</v>
      </c>
      <c r="B972" t="s">
        <v>87</v>
      </c>
      <c r="C972">
        <v>38</v>
      </c>
      <c r="D972">
        <v>23</v>
      </c>
      <c r="E972">
        <v>9</v>
      </c>
      <c r="F972" t="s">
        <v>581</v>
      </c>
      <c r="G972" t="s">
        <v>581</v>
      </c>
      <c r="H972" t="s">
        <v>42</v>
      </c>
      <c r="I972" t="s">
        <v>595</v>
      </c>
      <c r="J972" t="s">
        <v>607</v>
      </c>
    </row>
    <row r="973" spans="1:10" x14ac:dyDescent="0.35">
      <c r="A973">
        <v>983</v>
      </c>
      <c r="B973" t="s">
        <v>88</v>
      </c>
      <c r="C973">
        <v>15</v>
      </c>
      <c r="D973">
        <v>11</v>
      </c>
      <c r="E973">
        <v>4</v>
      </c>
      <c r="F973" t="s">
        <v>581</v>
      </c>
      <c r="G973" t="s">
        <v>581</v>
      </c>
      <c r="H973" t="s">
        <v>42</v>
      </c>
      <c r="I973" t="s">
        <v>595</v>
      </c>
      <c r="J973" t="s">
        <v>607</v>
      </c>
    </row>
    <row r="974" spans="1:10" x14ac:dyDescent="0.35">
      <c r="A974">
        <v>984</v>
      </c>
      <c r="B974" t="s">
        <v>88</v>
      </c>
      <c r="C974">
        <v>16</v>
      </c>
      <c r="D974">
        <v>11</v>
      </c>
      <c r="E974">
        <v>4</v>
      </c>
      <c r="F974" t="s">
        <v>581</v>
      </c>
      <c r="G974" t="s">
        <v>581</v>
      </c>
      <c r="H974" t="s">
        <v>42</v>
      </c>
      <c r="I974" t="s">
        <v>595</v>
      </c>
      <c r="J974" t="s">
        <v>607</v>
      </c>
    </row>
    <row r="975" spans="1:10" x14ac:dyDescent="0.35">
      <c r="A975">
        <v>985</v>
      </c>
      <c r="B975" t="s">
        <v>88</v>
      </c>
      <c r="C975">
        <v>17</v>
      </c>
      <c r="D975">
        <v>13</v>
      </c>
      <c r="E975">
        <v>4</v>
      </c>
      <c r="F975" t="s">
        <v>581</v>
      </c>
      <c r="G975" t="s">
        <v>581</v>
      </c>
      <c r="H975" t="s">
        <v>42</v>
      </c>
      <c r="I975" t="s">
        <v>595</v>
      </c>
      <c r="J975" t="s">
        <v>607</v>
      </c>
    </row>
    <row r="976" spans="1:10" x14ac:dyDescent="0.35">
      <c r="A976">
        <v>986</v>
      </c>
      <c r="B976" t="s">
        <v>88</v>
      </c>
      <c r="C976">
        <v>18</v>
      </c>
      <c r="D976">
        <v>3</v>
      </c>
      <c r="E976">
        <v>0</v>
      </c>
      <c r="F976" t="s">
        <v>581</v>
      </c>
      <c r="G976" t="s">
        <v>581</v>
      </c>
      <c r="H976" t="s">
        <v>42</v>
      </c>
      <c r="I976" t="s">
        <v>595</v>
      </c>
      <c r="J976" t="s">
        <v>607</v>
      </c>
    </row>
    <row r="977" spans="1:10" x14ac:dyDescent="0.35">
      <c r="A977">
        <v>987</v>
      </c>
      <c r="B977" t="s">
        <v>88</v>
      </c>
      <c r="C977">
        <v>19</v>
      </c>
      <c r="D977">
        <v>3</v>
      </c>
      <c r="E977">
        <v>1</v>
      </c>
      <c r="F977" t="s">
        <v>581</v>
      </c>
      <c r="G977" t="s">
        <v>581</v>
      </c>
      <c r="H977" t="s">
        <v>42</v>
      </c>
      <c r="I977" t="s">
        <v>595</v>
      </c>
      <c r="J977" t="s">
        <v>607</v>
      </c>
    </row>
    <row r="978" spans="1:10" x14ac:dyDescent="0.35">
      <c r="A978">
        <v>988</v>
      </c>
      <c r="B978" t="s">
        <v>88</v>
      </c>
      <c r="C978">
        <v>20</v>
      </c>
      <c r="D978">
        <v>5</v>
      </c>
      <c r="E978">
        <v>0</v>
      </c>
      <c r="F978" t="s">
        <v>581</v>
      </c>
      <c r="G978" t="s">
        <v>581</v>
      </c>
      <c r="H978" t="s">
        <v>42</v>
      </c>
      <c r="I978" t="s">
        <v>595</v>
      </c>
      <c r="J978" t="s">
        <v>607</v>
      </c>
    </row>
    <row r="979" spans="1:10" x14ac:dyDescent="0.35">
      <c r="A979">
        <v>989</v>
      </c>
      <c r="B979" t="s">
        <v>88</v>
      </c>
      <c r="C979">
        <v>22</v>
      </c>
      <c r="D979">
        <v>1</v>
      </c>
      <c r="E979">
        <v>0</v>
      </c>
      <c r="F979" t="s">
        <v>581</v>
      </c>
      <c r="G979" t="s">
        <v>581</v>
      </c>
      <c r="H979" t="s">
        <v>42</v>
      </c>
      <c r="I979" t="s">
        <v>595</v>
      </c>
      <c r="J979" t="s">
        <v>607</v>
      </c>
    </row>
    <row r="980" spans="1:10" x14ac:dyDescent="0.35">
      <c r="A980">
        <v>990</v>
      </c>
      <c r="B980" t="s">
        <v>88</v>
      </c>
      <c r="C980">
        <v>23</v>
      </c>
      <c r="D980">
        <v>2</v>
      </c>
      <c r="E980">
        <v>0</v>
      </c>
      <c r="F980" t="s">
        <v>581</v>
      </c>
      <c r="G980" t="s">
        <v>581</v>
      </c>
      <c r="H980" t="s">
        <v>42</v>
      </c>
      <c r="I980" t="s">
        <v>595</v>
      </c>
      <c r="J980" t="s">
        <v>607</v>
      </c>
    </row>
    <row r="981" spans="1:10" x14ac:dyDescent="0.35">
      <c r="A981">
        <v>991</v>
      </c>
      <c r="B981" t="s">
        <v>88</v>
      </c>
      <c r="C981">
        <v>24</v>
      </c>
      <c r="D981">
        <v>2</v>
      </c>
      <c r="E981">
        <v>3</v>
      </c>
      <c r="F981" t="s">
        <v>581</v>
      </c>
      <c r="G981" t="s">
        <v>581</v>
      </c>
      <c r="H981" t="s">
        <v>42</v>
      </c>
      <c r="I981" t="s">
        <v>595</v>
      </c>
      <c r="J981" t="s">
        <v>607</v>
      </c>
    </row>
    <row r="982" spans="1:10" x14ac:dyDescent="0.35">
      <c r="A982">
        <v>992</v>
      </c>
      <c r="B982" t="s">
        <v>88</v>
      </c>
      <c r="C982">
        <v>25</v>
      </c>
      <c r="D982">
        <v>7</v>
      </c>
      <c r="E982">
        <v>8</v>
      </c>
      <c r="F982" t="s">
        <v>581</v>
      </c>
      <c r="G982" t="s">
        <v>581</v>
      </c>
      <c r="H982" t="s">
        <v>42</v>
      </c>
      <c r="I982" t="s">
        <v>595</v>
      </c>
      <c r="J982" t="s">
        <v>607</v>
      </c>
    </row>
    <row r="983" spans="1:10" x14ac:dyDescent="0.35">
      <c r="A983">
        <v>993</v>
      </c>
      <c r="B983" t="s">
        <v>88</v>
      </c>
      <c r="C983">
        <v>26</v>
      </c>
      <c r="D983">
        <v>5</v>
      </c>
      <c r="E983">
        <v>1</v>
      </c>
      <c r="F983" t="s">
        <v>581</v>
      </c>
      <c r="G983" t="s">
        <v>581</v>
      </c>
      <c r="H983" t="s">
        <v>42</v>
      </c>
      <c r="I983" t="s">
        <v>595</v>
      </c>
      <c r="J983" t="s">
        <v>607</v>
      </c>
    </row>
    <row r="984" spans="1:10" x14ac:dyDescent="0.35">
      <c r="A984">
        <v>994</v>
      </c>
      <c r="B984" t="s">
        <v>88</v>
      </c>
      <c r="C984">
        <v>27</v>
      </c>
      <c r="D984">
        <v>11</v>
      </c>
      <c r="E984">
        <v>3</v>
      </c>
      <c r="F984" t="s">
        <v>581</v>
      </c>
      <c r="G984" t="s">
        <v>581</v>
      </c>
      <c r="H984" t="s">
        <v>42</v>
      </c>
      <c r="I984" t="s">
        <v>595</v>
      </c>
      <c r="J984" t="s">
        <v>607</v>
      </c>
    </row>
    <row r="985" spans="1:10" x14ac:dyDescent="0.35">
      <c r="A985">
        <v>995</v>
      </c>
      <c r="B985" t="s">
        <v>88</v>
      </c>
      <c r="C985">
        <v>28</v>
      </c>
      <c r="D985">
        <v>7</v>
      </c>
      <c r="E985">
        <v>6</v>
      </c>
      <c r="F985" t="s">
        <v>581</v>
      </c>
      <c r="G985" t="s">
        <v>581</v>
      </c>
      <c r="H985" t="s">
        <v>42</v>
      </c>
      <c r="I985" t="s">
        <v>595</v>
      </c>
      <c r="J985" t="s">
        <v>607</v>
      </c>
    </row>
    <row r="986" spans="1:10" x14ac:dyDescent="0.35">
      <c r="A986">
        <v>996</v>
      </c>
      <c r="B986" t="s">
        <v>88</v>
      </c>
      <c r="C986">
        <v>29</v>
      </c>
      <c r="D986">
        <v>2</v>
      </c>
      <c r="E986">
        <v>4</v>
      </c>
      <c r="F986" t="s">
        <v>581</v>
      </c>
      <c r="G986" t="s">
        <v>581</v>
      </c>
      <c r="H986" t="s">
        <v>42</v>
      </c>
      <c r="I986" t="s">
        <v>595</v>
      </c>
      <c r="J986" t="s">
        <v>607</v>
      </c>
    </row>
    <row r="987" spans="1:10" x14ac:dyDescent="0.35">
      <c r="A987">
        <v>997</v>
      </c>
      <c r="B987" t="s">
        <v>88</v>
      </c>
      <c r="C987">
        <v>30</v>
      </c>
      <c r="D987">
        <v>3</v>
      </c>
      <c r="E987">
        <v>5</v>
      </c>
      <c r="F987" t="s">
        <v>581</v>
      </c>
      <c r="G987" t="s">
        <v>581</v>
      </c>
      <c r="H987" t="s">
        <v>42</v>
      </c>
      <c r="I987" t="s">
        <v>595</v>
      </c>
      <c r="J987" t="s">
        <v>607</v>
      </c>
    </row>
    <row r="988" spans="1:10" x14ac:dyDescent="0.35">
      <c r="A988">
        <v>998</v>
      </c>
      <c r="B988" t="s">
        <v>88</v>
      </c>
      <c r="C988">
        <v>31</v>
      </c>
      <c r="D988">
        <v>6</v>
      </c>
      <c r="E988">
        <v>3</v>
      </c>
      <c r="F988" t="s">
        <v>581</v>
      </c>
      <c r="G988" t="s">
        <v>581</v>
      </c>
      <c r="H988" t="s">
        <v>42</v>
      </c>
      <c r="I988" t="s">
        <v>595</v>
      </c>
      <c r="J988" t="s">
        <v>607</v>
      </c>
    </row>
    <row r="989" spans="1:10" x14ac:dyDescent="0.35">
      <c r="A989">
        <v>999</v>
      </c>
      <c r="B989" t="s">
        <v>88</v>
      </c>
      <c r="C989">
        <v>32</v>
      </c>
      <c r="D989">
        <v>3</v>
      </c>
      <c r="E989">
        <v>7</v>
      </c>
      <c r="F989" t="s">
        <v>581</v>
      </c>
      <c r="G989" t="s">
        <v>581</v>
      </c>
      <c r="H989" t="s">
        <v>42</v>
      </c>
      <c r="I989" t="s">
        <v>595</v>
      </c>
      <c r="J989" t="s">
        <v>607</v>
      </c>
    </row>
    <row r="990" spans="1:10" x14ac:dyDescent="0.35">
      <c r="A990">
        <v>1000</v>
      </c>
      <c r="B990" t="s">
        <v>88</v>
      </c>
      <c r="C990">
        <v>33</v>
      </c>
      <c r="D990">
        <v>1</v>
      </c>
      <c r="E990">
        <v>3</v>
      </c>
      <c r="F990" t="s">
        <v>581</v>
      </c>
      <c r="G990" t="s">
        <v>581</v>
      </c>
      <c r="H990" t="s">
        <v>42</v>
      </c>
      <c r="I990" t="s">
        <v>595</v>
      </c>
      <c r="J990" t="s">
        <v>607</v>
      </c>
    </row>
    <row r="991" spans="1:10" x14ac:dyDescent="0.35">
      <c r="A991">
        <v>1001</v>
      </c>
      <c r="B991" t="s">
        <v>88</v>
      </c>
      <c r="C991">
        <v>35</v>
      </c>
      <c r="D991">
        <v>2</v>
      </c>
      <c r="E991">
        <v>4</v>
      </c>
      <c r="F991" t="s">
        <v>581</v>
      </c>
      <c r="G991" t="s">
        <v>581</v>
      </c>
      <c r="H991" t="s">
        <v>42</v>
      </c>
      <c r="I991" t="s">
        <v>595</v>
      </c>
      <c r="J991" t="s">
        <v>607</v>
      </c>
    </row>
    <row r="992" spans="1:10" x14ac:dyDescent="0.35">
      <c r="A992">
        <v>1002</v>
      </c>
      <c r="B992" t="s">
        <v>88</v>
      </c>
      <c r="C992">
        <v>36</v>
      </c>
      <c r="D992">
        <v>3</v>
      </c>
      <c r="E992">
        <v>11</v>
      </c>
      <c r="F992" t="s">
        <v>581</v>
      </c>
      <c r="G992" t="s">
        <v>581</v>
      </c>
      <c r="H992" t="s">
        <v>42</v>
      </c>
      <c r="I992" t="s">
        <v>595</v>
      </c>
      <c r="J992" t="s">
        <v>607</v>
      </c>
    </row>
    <row r="993" spans="1:10" x14ac:dyDescent="0.35">
      <c r="A993">
        <v>1003</v>
      </c>
      <c r="B993" t="s">
        <v>88</v>
      </c>
      <c r="C993">
        <v>37</v>
      </c>
      <c r="D993">
        <v>3</v>
      </c>
      <c r="E993">
        <v>7</v>
      </c>
      <c r="F993" t="s">
        <v>581</v>
      </c>
      <c r="G993" t="s">
        <v>581</v>
      </c>
      <c r="H993" t="s">
        <v>42</v>
      </c>
      <c r="I993" t="s">
        <v>595</v>
      </c>
      <c r="J993" t="s">
        <v>607</v>
      </c>
    </row>
    <row r="994" spans="1:10" x14ac:dyDescent="0.35">
      <c r="A994">
        <v>1004</v>
      </c>
      <c r="B994" t="s">
        <v>88</v>
      </c>
      <c r="C994">
        <v>38</v>
      </c>
      <c r="D994">
        <v>1</v>
      </c>
      <c r="E994">
        <v>5</v>
      </c>
      <c r="F994" t="s">
        <v>581</v>
      </c>
      <c r="G994" t="s">
        <v>581</v>
      </c>
      <c r="H994" t="s">
        <v>42</v>
      </c>
      <c r="I994" t="s">
        <v>595</v>
      </c>
      <c r="J994" t="s">
        <v>607</v>
      </c>
    </row>
    <row r="995" spans="1:10" x14ac:dyDescent="0.35">
      <c r="A995">
        <v>1005</v>
      </c>
      <c r="B995" t="s">
        <v>89</v>
      </c>
      <c r="C995">
        <v>15</v>
      </c>
      <c r="D995">
        <v>11</v>
      </c>
      <c r="E995">
        <v>1</v>
      </c>
      <c r="F995" t="s">
        <v>581</v>
      </c>
      <c r="G995" t="s">
        <v>581</v>
      </c>
      <c r="H995" t="s">
        <v>42</v>
      </c>
      <c r="I995" t="s">
        <v>595</v>
      </c>
      <c r="J995" t="s">
        <v>607</v>
      </c>
    </row>
    <row r="996" spans="1:10" x14ac:dyDescent="0.35">
      <c r="A996">
        <v>1006</v>
      </c>
      <c r="B996" t="s">
        <v>89</v>
      </c>
      <c r="C996">
        <v>16</v>
      </c>
      <c r="D996">
        <v>6</v>
      </c>
      <c r="E996">
        <v>1</v>
      </c>
      <c r="F996" t="s">
        <v>581</v>
      </c>
      <c r="G996" t="s">
        <v>581</v>
      </c>
      <c r="H996" t="s">
        <v>42</v>
      </c>
      <c r="I996" t="s">
        <v>595</v>
      </c>
      <c r="J996" t="s">
        <v>607</v>
      </c>
    </row>
    <row r="997" spans="1:10" x14ac:dyDescent="0.35">
      <c r="A997">
        <v>1007</v>
      </c>
      <c r="B997" t="s">
        <v>89</v>
      </c>
      <c r="C997">
        <v>17</v>
      </c>
      <c r="D997">
        <v>6</v>
      </c>
      <c r="E997">
        <v>1</v>
      </c>
      <c r="F997" t="s">
        <v>581</v>
      </c>
      <c r="G997" t="s">
        <v>581</v>
      </c>
      <c r="H997" t="s">
        <v>42</v>
      </c>
      <c r="I997" t="s">
        <v>595</v>
      </c>
      <c r="J997" t="s">
        <v>607</v>
      </c>
    </row>
    <row r="998" spans="1:10" x14ac:dyDescent="0.35">
      <c r="A998">
        <v>1008</v>
      </c>
      <c r="B998" t="s">
        <v>89</v>
      </c>
      <c r="C998">
        <v>18</v>
      </c>
      <c r="D998">
        <v>3</v>
      </c>
      <c r="E998">
        <v>4</v>
      </c>
      <c r="F998" t="s">
        <v>581</v>
      </c>
      <c r="G998" t="s">
        <v>581</v>
      </c>
      <c r="H998" t="s">
        <v>42</v>
      </c>
      <c r="I998" t="s">
        <v>595</v>
      </c>
      <c r="J998" t="s">
        <v>607</v>
      </c>
    </row>
    <row r="999" spans="1:10" x14ac:dyDescent="0.35">
      <c r="A999">
        <v>1009</v>
      </c>
      <c r="B999" t="s">
        <v>89</v>
      </c>
      <c r="C999">
        <v>19</v>
      </c>
      <c r="D999">
        <v>4</v>
      </c>
      <c r="E999">
        <v>0</v>
      </c>
      <c r="F999" t="s">
        <v>581</v>
      </c>
      <c r="G999" t="s">
        <v>581</v>
      </c>
      <c r="H999" t="s">
        <v>42</v>
      </c>
      <c r="I999" t="s">
        <v>595</v>
      </c>
      <c r="J999" t="s">
        <v>607</v>
      </c>
    </row>
    <row r="1000" spans="1:10" x14ac:dyDescent="0.35">
      <c r="A1000">
        <v>1010</v>
      </c>
      <c r="B1000" t="s">
        <v>89</v>
      </c>
      <c r="C1000">
        <v>20</v>
      </c>
      <c r="D1000">
        <v>3</v>
      </c>
      <c r="E1000">
        <v>1</v>
      </c>
      <c r="F1000" t="s">
        <v>581</v>
      </c>
      <c r="G1000" t="s">
        <v>581</v>
      </c>
      <c r="H1000" t="s">
        <v>42</v>
      </c>
      <c r="I1000" t="s">
        <v>595</v>
      </c>
      <c r="J1000" t="s">
        <v>607</v>
      </c>
    </row>
    <row r="1001" spans="1:10" x14ac:dyDescent="0.35">
      <c r="A1001">
        <v>1011</v>
      </c>
      <c r="B1001" t="s">
        <v>89</v>
      </c>
      <c r="C1001">
        <v>21</v>
      </c>
      <c r="D1001">
        <v>4</v>
      </c>
      <c r="E1001">
        <v>0</v>
      </c>
      <c r="F1001" t="s">
        <v>581</v>
      </c>
      <c r="G1001" t="s">
        <v>581</v>
      </c>
      <c r="H1001" t="s">
        <v>42</v>
      </c>
      <c r="I1001" t="s">
        <v>595</v>
      </c>
      <c r="J1001" t="s">
        <v>607</v>
      </c>
    </row>
    <row r="1002" spans="1:10" x14ac:dyDescent="0.35">
      <c r="A1002">
        <v>1012</v>
      </c>
      <c r="B1002" t="s">
        <v>89</v>
      </c>
      <c r="C1002">
        <v>22</v>
      </c>
      <c r="D1002">
        <v>3</v>
      </c>
      <c r="E1002">
        <v>1</v>
      </c>
      <c r="F1002" t="s">
        <v>581</v>
      </c>
      <c r="G1002" t="s">
        <v>581</v>
      </c>
      <c r="H1002" t="s">
        <v>42</v>
      </c>
      <c r="I1002" t="s">
        <v>595</v>
      </c>
      <c r="J1002" t="s">
        <v>607</v>
      </c>
    </row>
    <row r="1003" spans="1:10" x14ac:dyDescent="0.35">
      <c r="A1003">
        <v>1013</v>
      </c>
      <c r="B1003" t="s">
        <v>89</v>
      </c>
      <c r="C1003">
        <v>23</v>
      </c>
      <c r="D1003">
        <v>1</v>
      </c>
      <c r="E1003">
        <v>4</v>
      </c>
      <c r="F1003" t="s">
        <v>581</v>
      </c>
      <c r="G1003" t="s">
        <v>581</v>
      </c>
      <c r="H1003" t="s">
        <v>42</v>
      </c>
      <c r="I1003" t="s">
        <v>595</v>
      </c>
      <c r="J1003" t="s">
        <v>607</v>
      </c>
    </row>
    <row r="1004" spans="1:10" x14ac:dyDescent="0.35">
      <c r="A1004">
        <v>1014</v>
      </c>
      <c r="B1004" t="s">
        <v>89</v>
      </c>
      <c r="C1004">
        <v>24</v>
      </c>
      <c r="D1004">
        <v>1</v>
      </c>
      <c r="E1004">
        <v>2</v>
      </c>
      <c r="F1004" t="s">
        <v>581</v>
      </c>
      <c r="G1004" t="s">
        <v>581</v>
      </c>
      <c r="H1004" t="s">
        <v>42</v>
      </c>
      <c r="I1004" t="s">
        <v>595</v>
      </c>
      <c r="J1004" t="s">
        <v>607</v>
      </c>
    </row>
    <row r="1005" spans="1:10" x14ac:dyDescent="0.35">
      <c r="A1005">
        <v>1015</v>
      </c>
      <c r="B1005" t="s">
        <v>89</v>
      </c>
      <c r="C1005">
        <v>25</v>
      </c>
      <c r="D1005">
        <v>2</v>
      </c>
      <c r="E1005">
        <v>1</v>
      </c>
      <c r="F1005" t="s">
        <v>581</v>
      </c>
      <c r="G1005" t="s">
        <v>581</v>
      </c>
      <c r="H1005" t="s">
        <v>42</v>
      </c>
      <c r="I1005" t="s">
        <v>595</v>
      </c>
      <c r="J1005" t="s">
        <v>607</v>
      </c>
    </row>
    <row r="1006" spans="1:10" x14ac:dyDescent="0.35">
      <c r="A1006">
        <v>1016</v>
      </c>
      <c r="B1006" t="s">
        <v>89</v>
      </c>
      <c r="C1006">
        <v>26</v>
      </c>
      <c r="D1006">
        <v>6</v>
      </c>
      <c r="E1006">
        <v>3</v>
      </c>
      <c r="F1006" t="s">
        <v>581</v>
      </c>
      <c r="G1006" t="s">
        <v>581</v>
      </c>
      <c r="H1006" t="s">
        <v>42</v>
      </c>
      <c r="I1006" t="s">
        <v>595</v>
      </c>
      <c r="J1006" t="s">
        <v>607</v>
      </c>
    </row>
    <row r="1007" spans="1:10" x14ac:dyDescent="0.35">
      <c r="A1007">
        <v>1017</v>
      </c>
      <c r="B1007" t="s">
        <v>89</v>
      </c>
      <c r="C1007">
        <v>27</v>
      </c>
      <c r="D1007">
        <v>7</v>
      </c>
      <c r="E1007">
        <v>8</v>
      </c>
      <c r="F1007" t="s">
        <v>581</v>
      </c>
      <c r="G1007" t="s">
        <v>581</v>
      </c>
      <c r="H1007" t="s">
        <v>42</v>
      </c>
      <c r="I1007" t="s">
        <v>595</v>
      </c>
      <c r="J1007" t="s">
        <v>607</v>
      </c>
    </row>
    <row r="1008" spans="1:10" x14ac:dyDescent="0.35">
      <c r="A1008">
        <v>1018</v>
      </c>
      <c r="B1008" t="s">
        <v>89</v>
      </c>
      <c r="C1008">
        <v>28</v>
      </c>
      <c r="D1008">
        <v>5</v>
      </c>
      <c r="E1008">
        <v>1</v>
      </c>
      <c r="F1008" t="s">
        <v>581</v>
      </c>
      <c r="G1008" t="s">
        <v>581</v>
      </c>
      <c r="H1008" t="s">
        <v>42</v>
      </c>
      <c r="I1008" t="s">
        <v>595</v>
      </c>
      <c r="J1008" t="s">
        <v>607</v>
      </c>
    </row>
    <row r="1009" spans="1:10" x14ac:dyDescent="0.35">
      <c r="A1009">
        <v>1019</v>
      </c>
      <c r="B1009" t="s">
        <v>89</v>
      </c>
      <c r="C1009">
        <v>29</v>
      </c>
      <c r="D1009">
        <v>7</v>
      </c>
      <c r="E1009">
        <v>3</v>
      </c>
      <c r="F1009" t="s">
        <v>581</v>
      </c>
      <c r="G1009" t="s">
        <v>581</v>
      </c>
      <c r="H1009" t="s">
        <v>42</v>
      </c>
      <c r="I1009" t="s">
        <v>595</v>
      </c>
      <c r="J1009" t="s">
        <v>607</v>
      </c>
    </row>
    <row r="1010" spans="1:10" x14ac:dyDescent="0.35">
      <c r="A1010">
        <v>1020</v>
      </c>
      <c r="B1010" t="s">
        <v>89</v>
      </c>
      <c r="C1010">
        <v>30</v>
      </c>
      <c r="D1010">
        <v>5</v>
      </c>
      <c r="E1010">
        <v>6</v>
      </c>
      <c r="F1010" t="s">
        <v>581</v>
      </c>
      <c r="G1010" t="s">
        <v>581</v>
      </c>
      <c r="H1010" t="s">
        <v>42</v>
      </c>
      <c r="I1010" t="s">
        <v>595</v>
      </c>
      <c r="J1010" t="s">
        <v>607</v>
      </c>
    </row>
    <row r="1011" spans="1:10" x14ac:dyDescent="0.35">
      <c r="A1011">
        <v>1021</v>
      </c>
      <c r="B1011" t="s">
        <v>89</v>
      </c>
      <c r="C1011">
        <v>31</v>
      </c>
      <c r="D1011">
        <v>7</v>
      </c>
      <c r="E1011">
        <v>4</v>
      </c>
      <c r="F1011" t="s">
        <v>581</v>
      </c>
      <c r="G1011" t="s">
        <v>581</v>
      </c>
      <c r="H1011" t="s">
        <v>42</v>
      </c>
      <c r="I1011" t="s">
        <v>595</v>
      </c>
      <c r="J1011" t="s">
        <v>607</v>
      </c>
    </row>
    <row r="1012" spans="1:10" x14ac:dyDescent="0.35">
      <c r="A1012">
        <v>1022</v>
      </c>
      <c r="B1012" t="s">
        <v>89</v>
      </c>
      <c r="C1012">
        <v>32</v>
      </c>
      <c r="D1012">
        <v>6</v>
      </c>
      <c r="E1012">
        <v>4</v>
      </c>
      <c r="F1012" t="s">
        <v>581</v>
      </c>
      <c r="G1012" t="s">
        <v>581</v>
      </c>
      <c r="H1012" t="s">
        <v>42</v>
      </c>
      <c r="I1012" t="s">
        <v>595</v>
      </c>
      <c r="J1012" t="s">
        <v>607</v>
      </c>
    </row>
    <row r="1013" spans="1:10" x14ac:dyDescent="0.35">
      <c r="A1013">
        <v>1023</v>
      </c>
      <c r="B1013" t="s">
        <v>89</v>
      </c>
      <c r="C1013">
        <v>33</v>
      </c>
      <c r="D1013">
        <v>3</v>
      </c>
      <c r="E1013">
        <v>1</v>
      </c>
      <c r="F1013" t="s">
        <v>581</v>
      </c>
      <c r="G1013" t="s">
        <v>581</v>
      </c>
      <c r="H1013" t="s">
        <v>42</v>
      </c>
      <c r="I1013" t="s">
        <v>595</v>
      </c>
      <c r="J1013" t="s">
        <v>607</v>
      </c>
    </row>
    <row r="1014" spans="1:10" x14ac:dyDescent="0.35">
      <c r="A1014">
        <v>1024</v>
      </c>
      <c r="B1014" t="s">
        <v>89</v>
      </c>
      <c r="C1014">
        <v>34</v>
      </c>
      <c r="D1014">
        <v>3</v>
      </c>
      <c r="E1014">
        <v>1</v>
      </c>
      <c r="F1014" t="s">
        <v>581</v>
      </c>
      <c r="G1014" t="s">
        <v>581</v>
      </c>
      <c r="H1014" t="s">
        <v>42</v>
      </c>
      <c r="I1014" t="s">
        <v>595</v>
      </c>
      <c r="J1014" t="s">
        <v>607</v>
      </c>
    </row>
    <row r="1015" spans="1:10" x14ac:dyDescent="0.35">
      <c r="A1015">
        <v>1025</v>
      </c>
      <c r="B1015" t="s">
        <v>89</v>
      </c>
      <c r="C1015">
        <v>35</v>
      </c>
      <c r="D1015">
        <v>3</v>
      </c>
      <c r="E1015">
        <v>1</v>
      </c>
      <c r="F1015" t="s">
        <v>581</v>
      </c>
      <c r="G1015" t="s">
        <v>581</v>
      </c>
      <c r="H1015" t="s">
        <v>42</v>
      </c>
      <c r="I1015" t="s">
        <v>595</v>
      </c>
      <c r="J1015" t="s">
        <v>607</v>
      </c>
    </row>
    <row r="1016" spans="1:10" x14ac:dyDescent="0.35">
      <c r="A1016">
        <v>1026</v>
      </c>
      <c r="B1016" t="s">
        <v>89</v>
      </c>
      <c r="C1016">
        <v>36</v>
      </c>
      <c r="D1016">
        <v>3</v>
      </c>
      <c r="E1016">
        <v>3</v>
      </c>
      <c r="F1016" t="s">
        <v>581</v>
      </c>
      <c r="G1016" t="s">
        <v>581</v>
      </c>
      <c r="H1016" t="s">
        <v>42</v>
      </c>
      <c r="I1016" t="s">
        <v>595</v>
      </c>
      <c r="J1016" t="s">
        <v>607</v>
      </c>
    </row>
    <row r="1017" spans="1:10" x14ac:dyDescent="0.35">
      <c r="A1017">
        <v>1027</v>
      </c>
      <c r="B1017" t="s">
        <v>89</v>
      </c>
      <c r="C1017">
        <v>37</v>
      </c>
      <c r="D1017">
        <v>1</v>
      </c>
      <c r="E1017">
        <v>3</v>
      </c>
      <c r="F1017" t="s">
        <v>581</v>
      </c>
      <c r="G1017" t="s">
        <v>581</v>
      </c>
      <c r="H1017" t="s">
        <v>42</v>
      </c>
      <c r="I1017" t="s">
        <v>595</v>
      </c>
      <c r="J1017" t="s">
        <v>607</v>
      </c>
    </row>
    <row r="1018" spans="1:10" x14ac:dyDescent="0.35">
      <c r="A1018">
        <v>1028</v>
      </c>
      <c r="B1018" t="s">
        <v>89</v>
      </c>
      <c r="C1018">
        <v>38</v>
      </c>
      <c r="D1018">
        <v>4</v>
      </c>
      <c r="E1018">
        <v>3</v>
      </c>
      <c r="F1018" t="s">
        <v>581</v>
      </c>
      <c r="G1018" t="s">
        <v>581</v>
      </c>
      <c r="H1018" t="s">
        <v>42</v>
      </c>
      <c r="I1018" t="s">
        <v>595</v>
      </c>
      <c r="J1018" t="s">
        <v>607</v>
      </c>
    </row>
    <row r="1019" spans="1:10" x14ac:dyDescent="0.35">
      <c r="A1019">
        <v>1029</v>
      </c>
      <c r="B1019" t="s">
        <v>90</v>
      </c>
      <c r="C1019">
        <v>15</v>
      </c>
      <c r="D1019">
        <v>8</v>
      </c>
      <c r="E1019">
        <v>3</v>
      </c>
      <c r="F1019" t="s">
        <v>581</v>
      </c>
      <c r="G1019" t="s">
        <v>581</v>
      </c>
      <c r="H1019" t="s">
        <v>42</v>
      </c>
      <c r="I1019" t="s">
        <v>595</v>
      </c>
      <c r="J1019" t="s">
        <v>607</v>
      </c>
    </row>
    <row r="1020" spans="1:10" x14ac:dyDescent="0.35">
      <c r="A1020">
        <v>1030</v>
      </c>
      <c r="B1020" t="s">
        <v>90</v>
      </c>
      <c r="C1020">
        <v>16</v>
      </c>
      <c r="D1020">
        <v>3</v>
      </c>
      <c r="E1020">
        <v>4</v>
      </c>
      <c r="F1020" t="s">
        <v>581</v>
      </c>
      <c r="G1020" t="s">
        <v>581</v>
      </c>
      <c r="H1020" t="s">
        <v>42</v>
      </c>
      <c r="I1020" t="s">
        <v>595</v>
      </c>
      <c r="J1020" t="s">
        <v>607</v>
      </c>
    </row>
    <row r="1021" spans="1:10" x14ac:dyDescent="0.35">
      <c r="A1021">
        <v>1031</v>
      </c>
      <c r="B1021" t="s">
        <v>90</v>
      </c>
      <c r="C1021">
        <v>17</v>
      </c>
      <c r="D1021">
        <v>8</v>
      </c>
      <c r="E1021">
        <v>1</v>
      </c>
      <c r="F1021" t="s">
        <v>581</v>
      </c>
      <c r="G1021" t="s">
        <v>581</v>
      </c>
      <c r="H1021" t="s">
        <v>42</v>
      </c>
      <c r="I1021" t="s">
        <v>595</v>
      </c>
      <c r="J1021" t="s">
        <v>607</v>
      </c>
    </row>
    <row r="1022" spans="1:10" x14ac:dyDescent="0.35">
      <c r="A1022">
        <v>1032</v>
      </c>
      <c r="B1022" t="s">
        <v>90</v>
      </c>
      <c r="C1022">
        <v>18</v>
      </c>
      <c r="D1022">
        <v>5</v>
      </c>
      <c r="E1022">
        <v>0</v>
      </c>
      <c r="F1022" t="s">
        <v>581</v>
      </c>
      <c r="G1022" t="s">
        <v>581</v>
      </c>
      <c r="H1022" t="s">
        <v>42</v>
      </c>
      <c r="I1022" t="s">
        <v>595</v>
      </c>
      <c r="J1022" t="s">
        <v>607</v>
      </c>
    </row>
    <row r="1023" spans="1:10" x14ac:dyDescent="0.35">
      <c r="A1023">
        <v>1033</v>
      </c>
      <c r="B1023" t="s">
        <v>90</v>
      </c>
      <c r="C1023">
        <v>19</v>
      </c>
      <c r="D1023">
        <v>3</v>
      </c>
      <c r="E1023">
        <v>0</v>
      </c>
      <c r="F1023" t="s">
        <v>581</v>
      </c>
      <c r="G1023" t="s">
        <v>581</v>
      </c>
      <c r="H1023" t="s">
        <v>42</v>
      </c>
      <c r="I1023" t="s">
        <v>595</v>
      </c>
      <c r="J1023" t="s">
        <v>607</v>
      </c>
    </row>
    <row r="1024" spans="1:10" x14ac:dyDescent="0.35">
      <c r="A1024">
        <v>1034</v>
      </c>
      <c r="B1024" t="s">
        <v>90</v>
      </c>
      <c r="C1024">
        <v>22</v>
      </c>
      <c r="D1024">
        <v>1</v>
      </c>
      <c r="E1024">
        <v>0</v>
      </c>
      <c r="F1024" t="s">
        <v>581</v>
      </c>
      <c r="G1024" t="s">
        <v>581</v>
      </c>
      <c r="H1024" t="s">
        <v>42</v>
      </c>
      <c r="I1024" t="s">
        <v>595</v>
      </c>
      <c r="J1024" t="s">
        <v>607</v>
      </c>
    </row>
    <row r="1025" spans="1:10" x14ac:dyDescent="0.35">
      <c r="A1025">
        <v>1035</v>
      </c>
      <c r="B1025" t="s">
        <v>90</v>
      </c>
      <c r="C1025">
        <v>23</v>
      </c>
      <c r="D1025">
        <v>1</v>
      </c>
      <c r="E1025">
        <v>0</v>
      </c>
      <c r="F1025" t="s">
        <v>581</v>
      </c>
      <c r="G1025" t="s">
        <v>581</v>
      </c>
      <c r="H1025" t="s">
        <v>42</v>
      </c>
      <c r="I1025" t="s">
        <v>595</v>
      </c>
      <c r="J1025" t="s">
        <v>607</v>
      </c>
    </row>
    <row r="1026" spans="1:10" x14ac:dyDescent="0.35">
      <c r="A1026">
        <v>1036</v>
      </c>
      <c r="B1026" t="s">
        <v>90</v>
      </c>
      <c r="C1026">
        <v>25</v>
      </c>
      <c r="D1026">
        <v>3</v>
      </c>
      <c r="E1026">
        <v>1</v>
      </c>
      <c r="F1026" t="s">
        <v>581</v>
      </c>
      <c r="G1026" t="s">
        <v>581</v>
      </c>
      <c r="H1026" t="s">
        <v>42</v>
      </c>
      <c r="I1026" t="s">
        <v>595</v>
      </c>
      <c r="J1026" t="s">
        <v>607</v>
      </c>
    </row>
    <row r="1027" spans="1:10" x14ac:dyDescent="0.35">
      <c r="A1027">
        <v>1037</v>
      </c>
      <c r="B1027" t="s">
        <v>90</v>
      </c>
      <c r="C1027">
        <v>26</v>
      </c>
      <c r="D1027">
        <v>1</v>
      </c>
      <c r="E1027">
        <v>1</v>
      </c>
      <c r="F1027" t="s">
        <v>581</v>
      </c>
      <c r="G1027" t="s">
        <v>581</v>
      </c>
      <c r="H1027" t="s">
        <v>42</v>
      </c>
      <c r="I1027" t="s">
        <v>595</v>
      </c>
      <c r="J1027" t="s">
        <v>607</v>
      </c>
    </row>
    <row r="1028" spans="1:10" x14ac:dyDescent="0.35">
      <c r="A1028">
        <v>1038</v>
      </c>
      <c r="B1028" t="s">
        <v>90</v>
      </c>
      <c r="C1028">
        <v>27</v>
      </c>
      <c r="D1028">
        <v>7</v>
      </c>
      <c r="E1028">
        <v>1</v>
      </c>
      <c r="F1028" t="s">
        <v>581</v>
      </c>
      <c r="G1028" t="s">
        <v>581</v>
      </c>
      <c r="H1028" t="s">
        <v>42</v>
      </c>
      <c r="I1028" t="s">
        <v>595</v>
      </c>
      <c r="J1028" t="s">
        <v>607</v>
      </c>
    </row>
    <row r="1029" spans="1:10" x14ac:dyDescent="0.35">
      <c r="A1029">
        <v>1039</v>
      </c>
      <c r="B1029" t="s">
        <v>90</v>
      </c>
      <c r="C1029">
        <v>28</v>
      </c>
      <c r="D1029">
        <v>4</v>
      </c>
      <c r="E1029">
        <v>1</v>
      </c>
      <c r="F1029" t="s">
        <v>581</v>
      </c>
      <c r="G1029" t="s">
        <v>581</v>
      </c>
      <c r="H1029" t="s">
        <v>42</v>
      </c>
      <c r="I1029" t="s">
        <v>595</v>
      </c>
      <c r="J1029" t="s">
        <v>607</v>
      </c>
    </row>
    <row r="1030" spans="1:10" x14ac:dyDescent="0.35">
      <c r="A1030">
        <v>1040</v>
      </c>
      <c r="B1030" t="s">
        <v>90</v>
      </c>
      <c r="C1030">
        <v>29</v>
      </c>
      <c r="D1030">
        <v>2</v>
      </c>
      <c r="E1030">
        <v>2</v>
      </c>
      <c r="F1030" t="s">
        <v>581</v>
      </c>
      <c r="G1030" t="s">
        <v>581</v>
      </c>
      <c r="H1030" t="s">
        <v>42</v>
      </c>
      <c r="I1030" t="s">
        <v>595</v>
      </c>
      <c r="J1030" t="s">
        <v>607</v>
      </c>
    </row>
    <row r="1031" spans="1:10" x14ac:dyDescent="0.35">
      <c r="A1031">
        <v>1041</v>
      </c>
      <c r="B1031" t="s">
        <v>90</v>
      </c>
      <c r="C1031">
        <v>30</v>
      </c>
      <c r="D1031">
        <v>3</v>
      </c>
      <c r="E1031">
        <v>2</v>
      </c>
      <c r="F1031" t="s">
        <v>581</v>
      </c>
      <c r="G1031" t="s">
        <v>581</v>
      </c>
      <c r="H1031" t="s">
        <v>42</v>
      </c>
      <c r="I1031" t="s">
        <v>595</v>
      </c>
      <c r="J1031" t="s">
        <v>607</v>
      </c>
    </row>
    <row r="1032" spans="1:10" x14ac:dyDescent="0.35">
      <c r="A1032">
        <v>1042</v>
      </c>
      <c r="B1032" t="s">
        <v>90</v>
      </c>
      <c r="C1032">
        <v>31</v>
      </c>
      <c r="D1032">
        <v>2</v>
      </c>
      <c r="E1032">
        <v>2</v>
      </c>
      <c r="F1032" t="s">
        <v>581</v>
      </c>
      <c r="G1032" t="s">
        <v>581</v>
      </c>
      <c r="H1032" t="s">
        <v>42</v>
      </c>
      <c r="I1032" t="s">
        <v>595</v>
      </c>
      <c r="J1032" t="s">
        <v>607</v>
      </c>
    </row>
    <row r="1033" spans="1:10" x14ac:dyDescent="0.35">
      <c r="A1033">
        <v>1043</v>
      </c>
      <c r="B1033" t="s">
        <v>90</v>
      </c>
      <c r="C1033">
        <v>32</v>
      </c>
      <c r="D1033">
        <v>4</v>
      </c>
      <c r="E1033">
        <v>0</v>
      </c>
      <c r="F1033" t="s">
        <v>581</v>
      </c>
      <c r="G1033" t="s">
        <v>581</v>
      </c>
      <c r="H1033" t="s">
        <v>42</v>
      </c>
      <c r="I1033" t="s">
        <v>595</v>
      </c>
      <c r="J1033" t="s">
        <v>607</v>
      </c>
    </row>
    <row r="1034" spans="1:10" x14ac:dyDescent="0.35">
      <c r="A1034">
        <v>1044</v>
      </c>
      <c r="B1034" t="s">
        <v>90</v>
      </c>
      <c r="C1034">
        <v>33</v>
      </c>
      <c r="D1034">
        <v>2</v>
      </c>
      <c r="E1034">
        <v>2</v>
      </c>
      <c r="F1034" t="s">
        <v>581</v>
      </c>
      <c r="G1034" t="s">
        <v>581</v>
      </c>
      <c r="H1034" t="s">
        <v>42</v>
      </c>
      <c r="I1034" t="s">
        <v>595</v>
      </c>
      <c r="J1034" t="s">
        <v>607</v>
      </c>
    </row>
    <row r="1035" spans="1:10" x14ac:dyDescent="0.35">
      <c r="A1035">
        <v>1045</v>
      </c>
      <c r="B1035" t="s">
        <v>90</v>
      </c>
      <c r="C1035">
        <v>34</v>
      </c>
      <c r="D1035">
        <v>1</v>
      </c>
      <c r="E1035">
        <v>1</v>
      </c>
      <c r="F1035" t="s">
        <v>581</v>
      </c>
      <c r="G1035" t="s">
        <v>581</v>
      </c>
      <c r="H1035" t="s">
        <v>42</v>
      </c>
      <c r="I1035" t="s">
        <v>595</v>
      </c>
      <c r="J1035" t="s">
        <v>607</v>
      </c>
    </row>
    <row r="1036" spans="1:10" x14ac:dyDescent="0.35">
      <c r="A1036">
        <v>1046</v>
      </c>
      <c r="B1036" t="s">
        <v>90</v>
      </c>
      <c r="C1036">
        <v>35</v>
      </c>
      <c r="D1036">
        <v>2</v>
      </c>
      <c r="E1036">
        <v>1</v>
      </c>
      <c r="F1036" t="s">
        <v>581</v>
      </c>
      <c r="G1036" t="s">
        <v>581</v>
      </c>
      <c r="H1036" t="s">
        <v>42</v>
      </c>
      <c r="I1036" t="s">
        <v>595</v>
      </c>
      <c r="J1036" t="s">
        <v>607</v>
      </c>
    </row>
    <row r="1037" spans="1:10" x14ac:dyDescent="0.35">
      <c r="A1037">
        <v>1047</v>
      </c>
      <c r="B1037" t="s">
        <v>90</v>
      </c>
      <c r="C1037">
        <v>36</v>
      </c>
      <c r="D1037">
        <v>1</v>
      </c>
      <c r="E1037">
        <v>1</v>
      </c>
      <c r="F1037" t="s">
        <v>581</v>
      </c>
      <c r="G1037" t="s">
        <v>581</v>
      </c>
      <c r="H1037" t="s">
        <v>42</v>
      </c>
      <c r="I1037" t="s">
        <v>595</v>
      </c>
      <c r="J1037" t="s">
        <v>607</v>
      </c>
    </row>
    <row r="1038" spans="1:10" x14ac:dyDescent="0.35">
      <c r="A1038">
        <v>1048</v>
      </c>
      <c r="B1038" t="s">
        <v>90</v>
      </c>
      <c r="C1038">
        <v>37</v>
      </c>
      <c r="D1038">
        <v>3</v>
      </c>
      <c r="E1038">
        <v>2</v>
      </c>
      <c r="F1038" t="s">
        <v>581</v>
      </c>
      <c r="G1038" t="s">
        <v>581</v>
      </c>
      <c r="H1038" t="s">
        <v>42</v>
      </c>
      <c r="I1038" t="s">
        <v>595</v>
      </c>
      <c r="J1038" t="s">
        <v>607</v>
      </c>
    </row>
    <row r="1039" spans="1:10" x14ac:dyDescent="0.35">
      <c r="A1039">
        <v>1049</v>
      </c>
      <c r="B1039" t="s">
        <v>90</v>
      </c>
      <c r="C1039">
        <v>38</v>
      </c>
      <c r="D1039">
        <v>4</v>
      </c>
      <c r="E1039">
        <v>0</v>
      </c>
      <c r="F1039" t="s">
        <v>581</v>
      </c>
      <c r="G1039" t="s">
        <v>581</v>
      </c>
      <c r="H1039" t="s">
        <v>42</v>
      </c>
      <c r="I1039" t="s">
        <v>595</v>
      </c>
      <c r="J1039" t="s">
        <v>607</v>
      </c>
    </row>
    <row r="1040" spans="1:10" x14ac:dyDescent="0.35">
      <c r="A1040">
        <v>1054</v>
      </c>
      <c r="B1040" t="s">
        <v>91</v>
      </c>
      <c r="C1040">
        <v>15</v>
      </c>
      <c r="D1040">
        <v>75</v>
      </c>
      <c r="E1040">
        <v>7</v>
      </c>
      <c r="F1040" t="s">
        <v>582</v>
      </c>
      <c r="G1040" t="s">
        <v>581</v>
      </c>
      <c r="H1040" t="s">
        <v>42</v>
      </c>
      <c r="I1040" t="s">
        <v>595</v>
      </c>
      <c r="J1040" t="s">
        <v>605</v>
      </c>
    </row>
    <row r="1041" spans="1:10" x14ac:dyDescent="0.35">
      <c r="A1041">
        <v>1055</v>
      </c>
      <c r="B1041" t="s">
        <v>91</v>
      </c>
      <c r="C1041">
        <v>16</v>
      </c>
      <c r="D1041">
        <v>85</v>
      </c>
      <c r="E1041">
        <v>6</v>
      </c>
      <c r="F1041" t="s">
        <v>582</v>
      </c>
      <c r="G1041" t="s">
        <v>581</v>
      </c>
      <c r="H1041" t="s">
        <v>42</v>
      </c>
      <c r="I1041" t="s">
        <v>595</v>
      </c>
      <c r="J1041" t="s">
        <v>605</v>
      </c>
    </row>
    <row r="1042" spans="1:10" x14ac:dyDescent="0.35">
      <c r="A1042">
        <v>1056</v>
      </c>
      <c r="B1042" t="s">
        <v>91</v>
      </c>
      <c r="C1042">
        <v>17</v>
      </c>
      <c r="D1042">
        <v>62</v>
      </c>
      <c r="E1042">
        <v>5</v>
      </c>
      <c r="F1042" t="s">
        <v>582</v>
      </c>
      <c r="G1042" t="s">
        <v>581</v>
      </c>
      <c r="H1042" t="s">
        <v>42</v>
      </c>
      <c r="I1042" t="s">
        <v>595</v>
      </c>
      <c r="J1042" t="s">
        <v>605</v>
      </c>
    </row>
    <row r="1043" spans="1:10" x14ac:dyDescent="0.35">
      <c r="A1043">
        <v>1057</v>
      </c>
      <c r="B1043" t="s">
        <v>91</v>
      </c>
      <c r="C1043">
        <v>18</v>
      </c>
      <c r="D1043">
        <v>39</v>
      </c>
      <c r="E1043">
        <v>5</v>
      </c>
      <c r="F1043" t="s">
        <v>582</v>
      </c>
      <c r="G1043" t="s">
        <v>581</v>
      </c>
      <c r="H1043" t="s">
        <v>42</v>
      </c>
      <c r="I1043" t="s">
        <v>595</v>
      </c>
      <c r="J1043" t="s">
        <v>605</v>
      </c>
    </row>
    <row r="1044" spans="1:10" x14ac:dyDescent="0.35">
      <c r="A1044">
        <v>1058</v>
      </c>
      <c r="B1044" t="s">
        <v>91</v>
      </c>
      <c r="C1044">
        <v>19</v>
      </c>
      <c r="D1044">
        <v>32</v>
      </c>
      <c r="E1044">
        <v>3</v>
      </c>
      <c r="F1044" t="s">
        <v>582</v>
      </c>
      <c r="G1044" t="s">
        <v>581</v>
      </c>
      <c r="H1044" t="s">
        <v>42</v>
      </c>
      <c r="I1044" t="s">
        <v>595</v>
      </c>
      <c r="J1044" t="s">
        <v>605</v>
      </c>
    </row>
    <row r="1045" spans="1:10" x14ac:dyDescent="0.35">
      <c r="A1045">
        <v>1059</v>
      </c>
      <c r="B1045" t="s">
        <v>91</v>
      </c>
      <c r="C1045">
        <v>20</v>
      </c>
      <c r="D1045">
        <v>13</v>
      </c>
      <c r="E1045">
        <v>2</v>
      </c>
      <c r="F1045" t="s">
        <v>582</v>
      </c>
      <c r="G1045" t="s">
        <v>581</v>
      </c>
      <c r="H1045" t="s">
        <v>42</v>
      </c>
      <c r="I1045" t="s">
        <v>595</v>
      </c>
      <c r="J1045" t="s">
        <v>605</v>
      </c>
    </row>
    <row r="1046" spans="1:10" x14ac:dyDescent="0.35">
      <c r="A1046">
        <v>1060</v>
      </c>
      <c r="B1046" t="s">
        <v>91</v>
      </c>
      <c r="C1046">
        <v>21</v>
      </c>
      <c r="D1046">
        <v>13</v>
      </c>
      <c r="E1046">
        <v>4</v>
      </c>
      <c r="F1046" t="s">
        <v>582</v>
      </c>
      <c r="G1046" t="s">
        <v>581</v>
      </c>
      <c r="H1046" t="s">
        <v>42</v>
      </c>
      <c r="I1046" t="s">
        <v>595</v>
      </c>
      <c r="J1046" t="s">
        <v>605</v>
      </c>
    </row>
    <row r="1047" spans="1:10" x14ac:dyDescent="0.35">
      <c r="A1047">
        <v>1061</v>
      </c>
      <c r="B1047" t="s">
        <v>91</v>
      </c>
      <c r="C1047">
        <v>22</v>
      </c>
      <c r="D1047">
        <v>11</v>
      </c>
      <c r="E1047">
        <v>4</v>
      </c>
      <c r="F1047" t="s">
        <v>582</v>
      </c>
      <c r="G1047" t="s">
        <v>581</v>
      </c>
      <c r="H1047" t="s">
        <v>42</v>
      </c>
      <c r="I1047" t="s">
        <v>595</v>
      </c>
      <c r="J1047" t="s">
        <v>605</v>
      </c>
    </row>
    <row r="1048" spans="1:10" x14ac:dyDescent="0.35">
      <c r="A1048">
        <v>1062</v>
      </c>
      <c r="B1048" t="s">
        <v>91</v>
      </c>
      <c r="C1048">
        <v>23</v>
      </c>
      <c r="D1048">
        <v>9</v>
      </c>
      <c r="E1048">
        <v>3</v>
      </c>
      <c r="F1048" t="s">
        <v>582</v>
      </c>
      <c r="G1048" t="s">
        <v>581</v>
      </c>
      <c r="H1048" t="s">
        <v>42</v>
      </c>
      <c r="I1048" t="s">
        <v>595</v>
      </c>
      <c r="J1048" t="s">
        <v>605</v>
      </c>
    </row>
    <row r="1049" spans="1:10" x14ac:dyDescent="0.35">
      <c r="A1049">
        <v>1063</v>
      </c>
      <c r="B1049" t="s">
        <v>91</v>
      </c>
      <c r="C1049">
        <v>24</v>
      </c>
      <c r="D1049">
        <v>14</v>
      </c>
      <c r="E1049">
        <v>4</v>
      </c>
      <c r="F1049" t="s">
        <v>582</v>
      </c>
      <c r="G1049" t="s">
        <v>581</v>
      </c>
      <c r="H1049" t="s">
        <v>42</v>
      </c>
      <c r="I1049" t="s">
        <v>595</v>
      </c>
      <c r="J1049" t="s">
        <v>605</v>
      </c>
    </row>
    <row r="1050" spans="1:10" x14ac:dyDescent="0.35">
      <c r="A1050">
        <v>1064</v>
      </c>
      <c r="B1050" t="s">
        <v>91</v>
      </c>
      <c r="C1050">
        <v>25</v>
      </c>
      <c r="D1050">
        <v>16</v>
      </c>
      <c r="E1050">
        <v>3</v>
      </c>
      <c r="F1050" t="s">
        <v>582</v>
      </c>
      <c r="G1050" t="s">
        <v>581</v>
      </c>
      <c r="H1050" t="s">
        <v>42</v>
      </c>
      <c r="I1050" t="s">
        <v>595</v>
      </c>
      <c r="J1050" t="s">
        <v>605</v>
      </c>
    </row>
    <row r="1051" spans="1:10" x14ac:dyDescent="0.35">
      <c r="A1051">
        <v>1065</v>
      </c>
      <c r="B1051" t="s">
        <v>91</v>
      </c>
      <c r="C1051">
        <v>26</v>
      </c>
      <c r="D1051">
        <v>26</v>
      </c>
      <c r="E1051">
        <v>3</v>
      </c>
      <c r="F1051" t="s">
        <v>582</v>
      </c>
      <c r="G1051" t="s">
        <v>581</v>
      </c>
      <c r="H1051" t="s">
        <v>42</v>
      </c>
      <c r="I1051" t="s">
        <v>595</v>
      </c>
      <c r="J1051" t="s">
        <v>605</v>
      </c>
    </row>
    <row r="1052" spans="1:10" x14ac:dyDescent="0.35">
      <c r="A1052">
        <v>1066</v>
      </c>
      <c r="B1052" t="s">
        <v>91</v>
      </c>
      <c r="C1052">
        <v>27</v>
      </c>
      <c r="D1052">
        <v>27</v>
      </c>
      <c r="E1052">
        <v>12</v>
      </c>
      <c r="F1052" t="s">
        <v>582</v>
      </c>
      <c r="G1052" t="s">
        <v>581</v>
      </c>
      <c r="H1052" t="s">
        <v>42</v>
      </c>
      <c r="I1052" t="s">
        <v>595</v>
      </c>
      <c r="J1052" t="s">
        <v>605</v>
      </c>
    </row>
    <row r="1053" spans="1:10" x14ac:dyDescent="0.35">
      <c r="A1053">
        <v>1067</v>
      </c>
      <c r="B1053" t="s">
        <v>91</v>
      </c>
      <c r="C1053">
        <v>28</v>
      </c>
      <c r="D1053">
        <v>35</v>
      </c>
      <c r="E1053">
        <v>5</v>
      </c>
      <c r="F1053" t="s">
        <v>582</v>
      </c>
      <c r="G1053" t="s">
        <v>581</v>
      </c>
      <c r="H1053" t="s">
        <v>42</v>
      </c>
      <c r="I1053" t="s">
        <v>595</v>
      </c>
      <c r="J1053" t="s">
        <v>605</v>
      </c>
    </row>
    <row r="1054" spans="1:10" x14ac:dyDescent="0.35">
      <c r="A1054">
        <v>1068</v>
      </c>
      <c r="B1054" t="s">
        <v>91</v>
      </c>
      <c r="C1054">
        <v>29</v>
      </c>
      <c r="D1054">
        <v>48</v>
      </c>
      <c r="E1054">
        <v>13</v>
      </c>
      <c r="F1054" t="s">
        <v>582</v>
      </c>
      <c r="G1054" t="s">
        <v>581</v>
      </c>
      <c r="H1054" t="s">
        <v>42</v>
      </c>
      <c r="I1054" t="s">
        <v>595</v>
      </c>
      <c r="J1054" t="s">
        <v>605</v>
      </c>
    </row>
    <row r="1055" spans="1:10" x14ac:dyDescent="0.35">
      <c r="A1055">
        <v>1069</v>
      </c>
      <c r="B1055" t="s">
        <v>91</v>
      </c>
      <c r="C1055">
        <v>30</v>
      </c>
      <c r="D1055">
        <v>34</v>
      </c>
      <c r="E1055">
        <v>6</v>
      </c>
      <c r="F1055" t="s">
        <v>582</v>
      </c>
      <c r="G1055" t="s">
        <v>581</v>
      </c>
      <c r="H1055" t="s">
        <v>42</v>
      </c>
      <c r="I1055" t="s">
        <v>595</v>
      </c>
      <c r="J1055" t="s">
        <v>605</v>
      </c>
    </row>
    <row r="1056" spans="1:10" x14ac:dyDescent="0.35">
      <c r="A1056">
        <v>1070</v>
      </c>
      <c r="B1056" t="s">
        <v>91</v>
      </c>
      <c r="C1056">
        <v>31</v>
      </c>
      <c r="D1056">
        <v>32</v>
      </c>
      <c r="E1056">
        <v>7</v>
      </c>
      <c r="F1056" t="s">
        <v>582</v>
      </c>
      <c r="G1056" t="s">
        <v>581</v>
      </c>
      <c r="H1056" t="s">
        <v>42</v>
      </c>
      <c r="I1056" t="s">
        <v>595</v>
      </c>
      <c r="J1056" t="s">
        <v>605</v>
      </c>
    </row>
    <row r="1057" spans="1:10" x14ac:dyDescent="0.35">
      <c r="A1057">
        <v>1071</v>
      </c>
      <c r="B1057" t="s">
        <v>91</v>
      </c>
      <c r="C1057">
        <v>32</v>
      </c>
      <c r="D1057">
        <v>33</v>
      </c>
      <c r="E1057">
        <v>3</v>
      </c>
      <c r="F1057" t="s">
        <v>582</v>
      </c>
      <c r="G1057" t="s">
        <v>581</v>
      </c>
      <c r="H1057" t="s">
        <v>42</v>
      </c>
      <c r="I1057" t="s">
        <v>595</v>
      </c>
      <c r="J1057" t="s">
        <v>605</v>
      </c>
    </row>
    <row r="1058" spans="1:10" x14ac:dyDescent="0.35">
      <c r="A1058">
        <v>1072</v>
      </c>
      <c r="B1058" t="s">
        <v>91</v>
      </c>
      <c r="C1058">
        <v>33</v>
      </c>
      <c r="D1058">
        <v>33</v>
      </c>
      <c r="E1058">
        <v>5</v>
      </c>
      <c r="F1058" t="s">
        <v>582</v>
      </c>
      <c r="G1058" t="s">
        <v>581</v>
      </c>
      <c r="H1058" t="s">
        <v>42</v>
      </c>
      <c r="I1058" t="s">
        <v>595</v>
      </c>
      <c r="J1058" t="s">
        <v>605</v>
      </c>
    </row>
    <row r="1059" spans="1:10" x14ac:dyDescent="0.35">
      <c r="A1059">
        <v>1073</v>
      </c>
      <c r="B1059" t="s">
        <v>91</v>
      </c>
      <c r="C1059">
        <v>34</v>
      </c>
      <c r="D1059">
        <v>22</v>
      </c>
      <c r="E1059">
        <v>3</v>
      </c>
      <c r="F1059" t="s">
        <v>582</v>
      </c>
      <c r="G1059" t="s">
        <v>581</v>
      </c>
      <c r="H1059" t="s">
        <v>42</v>
      </c>
      <c r="I1059" t="s">
        <v>595</v>
      </c>
      <c r="J1059" t="s">
        <v>605</v>
      </c>
    </row>
    <row r="1060" spans="1:10" x14ac:dyDescent="0.35">
      <c r="A1060">
        <v>1074</v>
      </c>
      <c r="B1060" t="s">
        <v>91</v>
      </c>
      <c r="C1060">
        <v>35</v>
      </c>
      <c r="D1060">
        <v>16</v>
      </c>
      <c r="E1060">
        <v>5</v>
      </c>
      <c r="F1060" t="s">
        <v>582</v>
      </c>
      <c r="G1060" t="s">
        <v>581</v>
      </c>
      <c r="H1060" t="s">
        <v>42</v>
      </c>
      <c r="I1060" t="s">
        <v>595</v>
      </c>
      <c r="J1060" t="s">
        <v>605</v>
      </c>
    </row>
    <row r="1061" spans="1:10" x14ac:dyDescent="0.35">
      <c r="A1061">
        <v>1075</v>
      </c>
      <c r="B1061" t="s">
        <v>91</v>
      </c>
      <c r="C1061">
        <v>36</v>
      </c>
      <c r="D1061">
        <v>13</v>
      </c>
      <c r="E1061">
        <v>3</v>
      </c>
      <c r="F1061" t="s">
        <v>582</v>
      </c>
      <c r="G1061" t="s">
        <v>581</v>
      </c>
      <c r="H1061" t="s">
        <v>42</v>
      </c>
      <c r="I1061" t="s">
        <v>595</v>
      </c>
      <c r="J1061" t="s">
        <v>605</v>
      </c>
    </row>
    <row r="1062" spans="1:10" x14ac:dyDescent="0.35">
      <c r="A1062">
        <v>1076</v>
      </c>
      <c r="B1062" t="s">
        <v>91</v>
      </c>
      <c r="C1062">
        <v>37</v>
      </c>
      <c r="D1062">
        <v>23</v>
      </c>
      <c r="E1062">
        <v>4</v>
      </c>
      <c r="F1062" t="s">
        <v>582</v>
      </c>
      <c r="G1062" t="s">
        <v>581</v>
      </c>
      <c r="H1062" t="s">
        <v>42</v>
      </c>
      <c r="I1062" t="s">
        <v>595</v>
      </c>
      <c r="J1062" t="s">
        <v>605</v>
      </c>
    </row>
    <row r="1063" spans="1:10" x14ac:dyDescent="0.35">
      <c r="A1063">
        <v>1077</v>
      </c>
      <c r="B1063" t="s">
        <v>91</v>
      </c>
      <c r="C1063">
        <v>38</v>
      </c>
      <c r="D1063">
        <v>29</v>
      </c>
      <c r="E1063">
        <v>9</v>
      </c>
      <c r="F1063" t="s">
        <v>582</v>
      </c>
      <c r="G1063" t="s">
        <v>581</v>
      </c>
      <c r="H1063" t="s">
        <v>42</v>
      </c>
      <c r="I1063" t="s">
        <v>595</v>
      </c>
      <c r="J1063" t="s">
        <v>605</v>
      </c>
    </row>
    <row r="1064" spans="1:10" x14ac:dyDescent="0.35">
      <c r="A1064">
        <v>1078</v>
      </c>
      <c r="B1064" t="s">
        <v>92</v>
      </c>
      <c r="C1064">
        <v>15</v>
      </c>
      <c r="D1064">
        <v>6</v>
      </c>
      <c r="E1064">
        <v>0</v>
      </c>
      <c r="F1064" t="s">
        <v>581</v>
      </c>
      <c r="G1064" t="s">
        <v>581</v>
      </c>
      <c r="H1064" t="s">
        <v>42</v>
      </c>
      <c r="I1064" t="s">
        <v>595</v>
      </c>
      <c r="J1064" t="s">
        <v>605</v>
      </c>
    </row>
    <row r="1065" spans="1:10" x14ac:dyDescent="0.35">
      <c r="A1065">
        <v>1079</v>
      </c>
      <c r="B1065" t="s">
        <v>92</v>
      </c>
      <c r="C1065">
        <v>16</v>
      </c>
      <c r="D1065">
        <v>4</v>
      </c>
      <c r="E1065">
        <v>0</v>
      </c>
      <c r="F1065" t="s">
        <v>581</v>
      </c>
      <c r="G1065" t="s">
        <v>581</v>
      </c>
      <c r="H1065" t="s">
        <v>42</v>
      </c>
      <c r="I1065" t="s">
        <v>595</v>
      </c>
      <c r="J1065" t="s">
        <v>605</v>
      </c>
    </row>
    <row r="1066" spans="1:10" x14ac:dyDescent="0.35">
      <c r="A1066">
        <v>1080</v>
      </c>
      <c r="B1066" t="s">
        <v>92</v>
      </c>
      <c r="C1066">
        <v>17</v>
      </c>
      <c r="D1066">
        <v>3</v>
      </c>
      <c r="E1066">
        <v>0</v>
      </c>
      <c r="F1066" t="s">
        <v>581</v>
      </c>
      <c r="G1066" t="s">
        <v>581</v>
      </c>
      <c r="H1066" t="s">
        <v>42</v>
      </c>
      <c r="I1066" t="s">
        <v>595</v>
      </c>
      <c r="J1066" t="s">
        <v>605</v>
      </c>
    </row>
    <row r="1067" spans="1:10" x14ac:dyDescent="0.35">
      <c r="A1067">
        <v>1081</v>
      </c>
      <c r="B1067" t="s">
        <v>92</v>
      </c>
      <c r="C1067">
        <v>18</v>
      </c>
      <c r="D1067">
        <v>2</v>
      </c>
      <c r="E1067">
        <v>0</v>
      </c>
      <c r="F1067" t="s">
        <v>581</v>
      </c>
      <c r="G1067" t="s">
        <v>581</v>
      </c>
      <c r="H1067" t="s">
        <v>42</v>
      </c>
      <c r="I1067" t="s">
        <v>595</v>
      </c>
      <c r="J1067" t="s">
        <v>605</v>
      </c>
    </row>
    <row r="1068" spans="1:10" x14ac:dyDescent="0.35">
      <c r="A1068">
        <v>1082</v>
      </c>
      <c r="B1068" t="s">
        <v>92</v>
      </c>
      <c r="C1068">
        <v>19</v>
      </c>
      <c r="D1068">
        <v>1</v>
      </c>
      <c r="E1068">
        <v>0</v>
      </c>
      <c r="F1068" t="s">
        <v>581</v>
      </c>
      <c r="G1068" t="s">
        <v>581</v>
      </c>
      <c r="H1068" t="s">
        <v>42</v>
      </c>
      <c r="I1068" t="s">
        <v>595</v>
      </c>
      <c r="J1068" t="s">
        <v>605</v>
      </c>
    </row>
    <row r="1069" spans="1:10" x14ac:dyDescent="0.35">
      <c r="A1069">
        <v>1083</v>
      </c>
      <c r="B1069" t="s">
        <v>92</v>
      </c>
      <c r="C1069">
        <v>20</v>
      </c>
      <c r="D1069">
        <v>1</v>
      </c>
      <c r="E1069">
        <v>1</v>
      </c>
      <c r="F1069" t="s">
        <v>581</v>
      </c>
      <c r="G1069" t="s">
        <v>581</v>
      </c>
      <c r="H1069" t="s">
        <v>42</v>
      </c>
      <c r="I1069" t="s">
        <v>595</v>
      </c>
      <c r="J1069" t="s">
        <v>605</v>
      </c>
    </row>
    <row r="1070" spans="1:10" x14ac:dyDescent="0.35">
      <c r="A1070">
        <v>1084</v>
      </c>
      <c r="B1070" t="s">
        <v>92</v>
      </c>
      <c r="C1070">
        <v>22</v>
      </c>
      <c r="D1070">
        <v>2</v>
      </c>
      <c r="E1070">
        <v>1</v>
      </c>
      <c r="F1070" t="s">
        <v>581</v>
      </c>
      <c r="G1070" t="s">
        <v>581</v>
      </c>
      <c r="H1070" t="s">
        <v>42</v>
      </c>
      <c r="I1070" t="s">
        <v>595</v>
      </c>
      <c r="J1070" t="s">
        <v>605</v>
      </c>
    </row>
    <row r="1071" spans="1:10" x14ac:dyDescent="0.35">
      <c r="A1071">
        <v>1085</v>
      </c>
      <c r="B1071" t="s">
        <v>92</v>
      </c>
      <c r="C1071">
        <v>23</v>
      </c>
      <c r="D1071">
        <v>1</v>
      </c>
      <c r="E1071">
        <v>0</v>
      </c>
      <c r="F1071" t="s">
        <v>581</v>
      </c>
      <c r="G1071" t="s">
        <v>581</v>
      </c>
      <c r="H1071" t="s">
        <v>42</v>
      </c>
      <c r="I1071" t="s">
        <v>595</v>
      </c>
      <c r="J1071" t="s">
        <v>605</v>
      </c>
    </row>
    <row r="1072" spans="1:10" x14ac:dyDescent="0.35">
      <c r="A1072">
        <v>1086</v>
      </c>
      <c r="B1072" t="s">
        <v>92</v>
      </c>
      <c r="C1072">
        <v>24</v>
      </c>
      <c r="D1072">
        <v>1</v>
      </c>
      <c r="E1072">
        <v>0</v>
      </c>
      <c r="F1072" t="s">
        <v>581</v>
      </c>
      <c r="G1072" t="s">
        <v>581</v>
      </c>
      <c r="H1072" t="s">
        <v>42</v>
      </c>
      <c r="I1072" t="s">
        <v>595</v>
      </c>
      <c r="J1072" t="s">
        <v>605</v>
      </c>
    </row>
    <row r="1073" spans="1:10" x14ac:dyDescent="0.35">
      <c r="A1073">
        <v>1087</v>
      </c>
      <c r="B1073" t="s">
        <v>92</v>
      </c>
      <c r="C1073">
        <v>25</v>
      </c>
      <c r="D1073">
        <v>1</v>
      </c>
      <c r="E1073">
        <v>0</v>
      </c>
      <c r="F1073" t="s">
        <v>581</v>
      </c>
      <c r="G1073" t="s">
        <v>581</v>
      </c>
      <c r="H1073" t="s">
        <v>42</v>
      </c>
      <c r="I1073" t="s">
        <v>595</v>
      </c>
      <c r="J1073" t="s">
        <v>605</v>
      </c>
    </row>
    <row r="1074" spans="1:10" x14ac:dyDescent="0.35">
      <c r="A1074">
        <v>1088</v>
      </c>
      <c r="B1074" t="s">
        <v>92</v>
      </c>
      <c r="C1074">
        <v>27</v>
      </c>
      <c r="D1074">
        <v>1</v>
      </c>
      <c r="E1074">
        <v>0</v>
      </c>
      <c r="F1074" t="s">
        <v>581</v>
      </c>
      <c r="G1074" t="s">
        <v>581</v>
      </c>
      <c r="H1074" t="s">
        <v>42</v>
      </c>
      <c r="I1074" t="s">
        <v>595</v>
      </c>
      <c r="J1074" t="s">
        <v>605</v>
      </c>
    </row>
    <row r="1075" spans="1:10" x14ac:dyDescent="0.35">
      <c r="A1075">
        <v>1089</v>
      </c>
      <c r="B1075" t="s">
        <v>92</v>
      </c>
      <c r="C1075">
        <v>28</v>
      </c>
      <c r="D1075">
        <v>4</v>
      </c>
      <c r="E1075">
        <v>0</v>
      </c>
      <c r="F1075" t="s">
        <v>581</v>
      </c>
      <c r="G1075" t="s">
        <v>581</v>
      </c>
      <c r="H1075" t="s">
        <v>42</v>
      </c>
      <c r="I1075" t="s">
        <v>595</v>
      </c>
      <c r="J1075" t="s">
        <v>605</v>
      </c>
    </row>
    <row r="1076" spans="1:10" x14ac:dyDescent="0.35">
      <c r="A1076">
        <v>1090</v>
      </c>
      <c r="B1076" t="s">
        <v>92</v>
      </c>
      <c r="C1076">
        <v>29</v>
      </c>
      <c r="D1076">
        <v>1</v>
      </c>
      <c r="E1076">
        <v>0</v>
      </c>
      <c r="F1076" t="s">
        <v>581</v>
      </c>
      <c r="G1076" t="s">
        <v>581</v>
      </c>
      <c r="H1076" t="s">
        <v>42</v>
      </c>
      <c r="I1076" t="s">
        <v>595</v>
      </c>
      <c r="J1076" t="s">
        <v>605</v>
      </c>
    </row>
    <row r="1077" spans="1:10" x14ac:dyDescent="0.35">
      <c r="A1077">
        <v>1091</v>
      </c>
      <c r="B1077" t="s">
        <v>92</v>
      </c>
      <c r="C1077">
        <v>30</v>
      </c>
      <c r="D1077">
        <v>5</v>
      </c>
      <c r="E1077">
        <v>0</v>
      </c>
      <c r="F1077" t="s">
        <v>581</v>
      </c>
      <c r="G1077" t="s">
        <v>581</v>
      </c>
      <c r="H1077" t="s">
        <v>42</v>
      </c>
      <c r="I1077" t="s">
        <v>595</v>
      </c>
      <c r="J1077" t="s">
        <v>605</v>
      </c>
    </row>
    <row r="1078" spans="1:10" x14ac:dyDescent="0.35">
      <c r="A1078">
        <v>1092</v>
      </c>
      <c r="B1078" t="s">
        <v>92</v>
      </c>
      <c r="C1078">
        <v>31</v>
      </c>
      <c r="D1078">
        <v>1</v>
      </c>
      <c r="E1078">
        <v>1</v>
      </c>
      <c r="F1078" t="s">
        <v>581</v>
      </c>
      <c r="G1078" t="s">
        <v>581</v>
      </c>
      <c r="H1078" t="s">
        <v>42</v>
      </c>
      <c r="I1078" t="s">
        <v>595</v>
      </c>
      <c r="J1078" t="s">
        <v>605</v>
      </c>
    </row>
    <row r="1079" spans="1:10" x14ac:dyDescent="0.35">
      <c r="A1079">
        <v>1093</v>
      </c>
      <c r="B1079" t="s">
        <v>92</v>
      </c>
      <c r="C1079">
        <v>32</v>
      </c>
      <c r="D1079">
        <v>2</v>
      </c>
      <c r="E1079">
        <v>1</v>
      </c>
      <c r="F1079" t="s">
        <v>581</v>
      </c>
      <c r="G1079" t="s">
        <v>581</v>
      </c>
      <c r="H1079" t="s">
        <v>42</v>
      </c>
      <c r="I1079" t="s">
        <v>595</v>
      </c>
      <c r="J1079" t="s">
        <v>605</v>
      </c>
    </row>
    <row r="1080" spans="1:10" x14ac:dyDescent="0.35">
      <c r="A1080">
        <v>1094</v>
      </c>
      <c r="B1080" t="s">
        <v>92</v>
      </c>
      <c r="C1080">
        <v>33</v>
      </c>
      <c r="D1080">
        <v>2</v>
      </c>
      <c r="E1080">
        <v>0</v>
      </c>
      <c r="F1080" t="s">
        <v>581</v>
      </c>
      <c r="G1080" t="s">
        <v>581</v>
      </c>
      <c r="H1080" t="s">
        <v>42</v>
      </c>
      <c r="I1080" t="s">
        <v>595</v>
      </c>
      <c r="J1080" t="s">
        <v>605</v>
      </c>
    </row>
    <row r="1081" spans="1:10" x14ac:dyDescent="0.35">
      <c r="A1081">
        <v>1095</v>
      </c>
      <c r="B1081" t="s">
        <v>92</v>
      </c>
      <c r="C1081">
        <v>34</v>
      </c>
      <c r="D1081">
        <v>1</v>
      </c>
      <c r="E1081">
        <v>0</v>
      </c>
      <c r="F1081" t="s">
        <v>581</v>
      </c>
      <c r="G1081" t="s">
        <v>581</v>
      </c>
      <c r="H1081" t="s">
        <v>42</v>
      </c>
      <c r="I1081" t="s">
        <v>595</v>
      </c>
      <c r="J1081" t="s">
        <v>605</v>
      </c>
    </row>
    <row r="1082" spans="1:10" x14ac:dyDescent="0.35">
      <c r="A1082">
        <v>1096</v>
      </c>
      <c r="B1082" t="s">
        <v>92</v>
      </c>
      <c r="C1082">
        <v>37</v>
      </c>
      <c r="D1082">
        <v>1</v>
      </c>
      <c r="E1082">
        <v>0</v>
      </c>
      <c r="F1082" t="s">
        <v>581</v>
      </c>
      <c r="G1082" t="s">
        <v>581</v>
      </c>
      <c r="H1082" t="s">
        <v>42</v>
      </c>
      <c r="I1082" t="s">
        <v>595</v>
      </c>
      <c r="J1082" t="s">
        <v>605</v>
      </c>
    </row>
    <row r="1083" spans="1:10" x14ac:dyDescent="0.35">
      <c r="A1083">
        <v>1097</v>
      </c>
      <c r="B1083" t="s">
        <v>92</v>
      </c>
      <c r="C1083">
        <v>38</v>
      </c>
      <c r="D1083">
        <v>1</v>
      </c>
      <c r="E1083">
        <v>0</v>
      </c>
      <c r="F1083" t="s">
        <v>581</v>
      </c>
      <c r="G1083" t="s">
        <v>581</v>
      </c>
      <c r="H1083" t="s">
        <v>42</v>
      </c>
      <c r="I1083" t="s">
        <v>595</v>
      </c>
      <c r="J1083" t="s">
        <v>605</v>
      </c>
    </row>
    <row r="1084" spans="1:10" x14ac:dyDescent="0.35">
      <c r="A1084">
        <v>1098</v>
      </c>
      <c r="B1084" t="s">
        <v>93</v>
      </c>
      <c r="C1084">
        <v>15</v>
      </c>
      <c r="D1084">
        <v>4</v>
      </c>
      <c r="E1084">
        <v>0</v>
      </c>
      <c r="F1084" t="s">
        <v>581</v>
      </c>
      <c r="G1084" t="s">
        <v>581</v>
      </c>
      <c r="H1084" t="s">
        <v>42</v>
      </c>
      <c r="I1084" t="s">
        <v>595</v>
      </c>
      <c r="J1084" t="s">
        <v>605</v>
      </c>
    </row>
    <row r="1085" spans="1:10" x14ac:dyDescent="0.35">
      <c r="A1085">
        <v>1099</v>
      </c>
      <c r="B1085" t="s">
        <v>93</v>
      </c>
      <c r="C1085">
        <v>16</v>
      </c>
      <c r="D1085">
        <v>6</v>
      </c>
      <c r="E1085">
        <v>0</v>
      </c>
      <c r="F1085" t="s">
        <v>581</v>
      </c>
      <c r="G1085" t="s">
        <v>581</v>
      </c>
      <c r="H1085" t="s">
        <v>42</v>
      </c>
      <c r="I1085" t="s">
        <v>595</v>
      </c>
      <c r="J1085" t="s">
        <v>605</v>
      </c>
    </row>
    <row r="1086" spans="1:10" x14ac:dyDescent="0.35">
      <c r="A1086">
        <v>1100</v>
      </c>
      <c r="B1086" t="s">
        <v>93</v>
      </c>
      <c r="C1086">
        <v>17</v>
      </c>
      <c r="D1086">
        <v>4</v>
      </c>
      <c r="E1086">
        <v>0</v>
      </c>
      <c r="F1086" t="s">
        <v>581</v>
      </c>
      <c r="G1086" t="s">
        <v>581</v>
      </c>
      <c r="H1086" t="s">
        <v>42</v>
      </c>
      <c r="I1086" t="s">
        <v>595</v>
      </c>
      <c r="J1086" t="s">
        <v>605</v>
      </c>
    </row>
    <row r="1087" spans="1:10" x14ac:dyDescent="0.35">
      <c r="A1087">
        <v>1101</v>
      </c>
      <c r="B1087" t="s">
        <v>93</v>
      </c>
      <c r="C1087">
        <v>18</v>
      </c>
      <c r="D1087">
        <v>1</v>
      </c>
      <c r="E1087">
        <v>0</v>
      </c>
      <c r="F1087" t="s">
        <v>581</v>
      </c>
      <c r="G1087" t="s">
        <v>581</v>
      </c>
      <c r="H1087" t="s">
        <v>42</v>
      </c>
      <c r="I1087" t="s">
        <v>595</v>
      </c>
      <c r="J1087" t="s">
        <v>605</v>
      </c>
    </row>
    <row r="1088" spans="1:10" x14ac:dyDescent="0.35">
      <c r="A1088">
        <v>1102</v>
      </c>
      <c r="B1088" t="s">
        <v>93</v>
      </c>
      <c r="C1088">
        <v>19</v>
      </c>
      <c r="D1088">
        <v>1</v>
      </c>
      <c r="E1088">
        <v>0</v>
      </c>
      <c r="F1088" t="s">
        <v>581</v>
      </c>
      <c r="G1088" t="s">
        <v>581</v>
      </c>
      <c r="H1088" t="s">
        <v>42</v>
      </c>
      <c r="I1088" t="s">
        <v>595</v>
      </c>
      <c r="J1088" t="s">
        <v>605</v>
      </c>
    </row>
    <row r="1089" spans="1:10" x14ac:dyDescent="0.35">
      <c r="A1089">
        <v>1103</v>
      </c>
      <c r="B1089" t="s">
        <v>93</v>
      </c>
      <c r="C1089">
        <v>21</v>
      </c>
      <c r="D1089">
        <v>1</v>
      </c>
      <c r="E1089">
        <v>0</v>
      </c>
      <c r="F1089" t="s">
        <v>581</v>
      </c>
      <c r="G1089" t="s">
        <v>581</v>
      </c>
      <c r="H1089" t="s">
        <v>42</v>
      </c>
      <c r="I1089" t="s">
        <v>595</v>
      </c>
      <c r="J1089" t="s">
        <v>605</v>
      </c>
    </row>
    <row r="1090" spans="1:10" x14ac:dyDescent="0.35">
      <c r="A1090">
        <v>1104</v>
      </c>
      <c r="B1090" t="s">
        <v>93</v>
      </c>
      <c r="C1090">
        <v>22</v>
      </c>
      <c r="D1090">
        <v>2</v>
      </c>
      <c r="E1090">
        <v>0</v>
      </c>
      <c r="F1090" t="s">
        <v>581</v>
      </c>
      <c r="G1090" t="s">
        <v>581</v>
      </c>
      <c r="H1090" t="s">
        <v>42</v>
      </c>
      <c r="I1090" t="s">
        <v>595</v>
      </c>
      <c r="J1090" t="s">
        <v>605</v>
      </c>
    </row>
    <row r="1091" spans="1:10" x14ac:dyDescent="0.35">
      <c r="A1091">
        <v>1105</v>
      </c>
      <c r="B1091" t="s">
        <v>93</v>
      </c>
      <c r="C1091">
        <v>25</v>
      </c>
      <c r="D1091">
        <v>6</v>
      </c>
      <c r="E1091">
        <v>0</v>
      </c>
      <c r="F1091" t="s">
        <v>581</v>
      </c>
      <c r="G1091" t="s">
        <v>581</v>
      </c>
      <c r="H1091" t="s">
        <v>42</v>
      </c>
      <c r="I1091" t="s">
        <v>595</v>
      </c>
      <c r="J1091" t="s">
        <v>605</v>
      </c>
    </row>
    <row r="1092" spans="1:10" x14ac:dyDescent="0.35">
      <c r="A1092">
        <v>1106</v>
      </c>
      <c r="B1092" t="s">
        <v>93</v>
      </c>
      <c r="C1092">
        <v>26</v>
      </c>
      <c r="D1092">
        <v>2</v>
      </c>
      <c r="E1092">
        <v>0</v>
      </c>
      <c r="F1092" t="s">
        <v>581</v>
      </c>
      <c r="G1092" t="s">
        <v>581</v>
      </c>
      <c r="H1092" t="s">
        <v>42</v>
      </c>
      <c r="I1092" t="s">
        <v>595</v>
      </c>
      <c r="J1092" t="s">
        <v>605</v>
      </c>
    </row>
    <row r="1093" spans="1:10" x14ac:dyDescent="0.35">
      <c r="A1093">
        <v>1107</v>
      </c>
      <c r="B1093" t="s">
        <v>93</v>
      </c>
      <c r="C1093">
        <v>28</v>
      </c>
      <c r="D1093">
        <v>3</v>
      </c>
      <c r="E1093">
        <v>0</v>
      </c>
      <c r="F1093" t="s">
        <v>581</v>
      </c>
      <c r="G1093" t="s">
        <v>581</v>
      </c>
      <c r="H1093" t="s">
        <v>42</v>
      </c>
      <c r="I1093" t="s">
        <v>595</v>
      </c>
      <c r="J1093" t="s">
        <v>605</v>
      </c>
    </row>
    <row r="1094" spans="1:10" x14ac:dyDescent="0.35">
      <c r="A1094">
        <v>1108</v>
      </c>
      <c r="B1094" t="s">
        <v>93</v>
      </c>
      <c r="C1094">
        <v>29</v>
      </c>
      <c r="D1094">
        <v>2</v>
      </c>
      <c r="E1094">
        <v>0</v>
      </c>
      <c r="F1094" t="s">
        <v>581</v>
      </c>
      <c r="G1094" t="s">
        <v>581</v>
      </c>
      <c r="H1094" t="s">
        <v>42</v>
      </c>
      <c r="I1094" t="s">
        <v>595</v>
      </c>
      <c r="J1094" t="s">
        <v>605</v>
      </c>
    </row>
    <row r="1095" spans="1:10" x14ac:dyDescent="0.35">
      <c r="A1095">
        <v>1109</v>
      </c>
      <c r="B1095" t="s">
        <v>93</v>
      </c>
      <c r="C1095">
        <v>30</v>
      </c>
      <c r="D1095">
        <v>3</v>
      </c>
      <c r="E1095">
        <v>0</v>
      </c>
      <c r="F1095" t="s">
        <v>581</v>
      </c>
      <c r="G1095" t="s">
        <v>581</v>
      </c>
      <c r="H1095" t="s">
        <v>42</v>
      </c>
      <c r="I1095" t="s">
        <v>595</v>
      </c>
      <c r="J1095" t="s">
        <v>605</v>
      </c>
    </row>
    <row r="1096" spans="1:10" x14ac:dyDescent="0.35">
      <c r="A1096">
        <v>1110</v>
      </c>
      <c r="B1096" t="s">
        <v>93</v>
      </c>
      <c r="C1096">
        <v>31</v>
      </c>
      <c r="D1096">
        <v>2</v>
      </c>
      <c r="E1096">
        <v>0</v>
      </c>
      <c r="F1096" t="s">
        <v>581</v>
      </c>
      <c r="G1096" t="s">
        <v>581</v>
      </c>
      <c r="H1096" t="s">
        <v>42</v>
      </c>
      <c r="I1096" t="s">
        <v>595</v>
      </c>
      <c r="J1096" t="s">
        <v>605</v>
      </c>
    </row>
    <row r="1097" spans="1:10" x14ac:dyDescent="0.35">
      <c r="A1097">
        <v>1111</v>
      </c>
      <c r="B1097" t="s">
        <v>93</v>
      </c>
      <c r="C1097">
        <v>32</v>
      </c>
      <c r="D1097">
        <v>1</v>
      </c>
      <c r="E1097">
        <v>0</v>
      </c>
      <c r="F1097" t="s">
        <v>581</v>
      </c>
      <c r="G1097" t="s">
        <v>581</v>
      </c>
      <c r="H1097" t="s">
        <v>42</v>
      </c>
      <c r="I1097" t="s">
        <v>595</v>
      </c>
      <c r="J1097" t="s">
        <v>605</v>
      </c>
    </row>
    <row r="1098" spans="1:10" x14ac:dyDescent="0.35">
      <c r="A1098">
        <v>1112</v>
      </c>
      <c r="B1098" t="s">
        <v>93</v>
      </c>
      <c r="C1098">
        <v>33</v>
      </c>
      <c r="D1098">
        <v>4</v>
      </c>
      <c r="E1098">
        <v>0</v>
      </c>
      <c r="F1098" t="s">
        <v>581</v>
      </c>
      <c r="G1098" t="s">
        <v>581</v>
      </c>
      <c r="H1098" t="s">
        <v>42</v>
      </c>
      <c r="I1098" t="s">
        <v>595</v>
      </c>
      <c r="J1098" t="s">
        <v>605</v>
      </c>
    </row>
    <row r="1099" spans="1:10" x14ac:dyDescent="0.35">
      <c r="A1099">
        <v>1113</v>
      </c>
      <c r="B1099" t="s">
        <v>93</v>
      </c>
      <c r="C1099">
        <v>35</v>
      </c>
      <c r="D1099">
        <v>1</v>
      </c>
      <c r="E1099">
        <v>0</v>
      </c>
      <c r="F1099" t="s">
        <v>581</v>
      </c>
      <c r="G1099" t="s">
        <v>581</v>
      </c>
      <c r="H1099" t="s">
        <v>42</v>
      </c>
      <c r="I1099" t="s">
        <v>595</v>
      </c>
      <c r="J1099" t="s">
        <v>605</v>
      </c>
    </row>
    <row r="1100" spans="1:10" x14ac:dyDescent="0.35">
      <c r="A1100">
        <v>1114</v>
      </c>
      <c r="B1100" t="s">
        <v>93</v>
      </c>
      <c r="C1100">
        <v>37</v>
      </c>
      <c r="D1100">
        <v>2</v>
      </c>
      <c r="E1100">
        <v>0</v>
      </c>
      <c r="F1100" t="s">
        <v>581</v>
      </c>
      <c r="G1100" t="s">
        <v>581</v>
      </c>
      <c r="H1100" t="s">
        <v>42</v>
      </c>
      <c r="I1100" t="s">
        <v>595</v>
      </c>
      <c r="J1100" t="s">
        <v>605</v>
      </c>
    </row>
    <row r="1101" spans="1:10" x14ac:dyDescent="0.35">
      <c r="A1101">
        <v>1115</v>
      </c>
      <c r="B1101" t="s">
        <v>93</v>
      </c>
      <c r="C1101">
        <v>38</v>
      </c>
      <c r="D1101">
        <v>3</v>
      </c>
      <c r="E1101">
        <v>0</v>
      </c>
      <c r="F1101" t="s">
        <v>581</v>
      </c>
      <c r="G1101" t="s">
        <v>581</v>
      </c>
      <c r="H1101" t="s">
        <v>42</v>
      </c>
      <c r="I1101" t="s">
        <v>595</v>
      </c>
      <c r="J1101" t="s">
        <v>605</v>
      </c>
    </row>
    <row r="1102" spans="1:10" x14ac:dyDescent="0.35">
      <c r="A1102">
        <v>1116</v>
      </c>
      <c r="B1102" t="s">
        <v>94</v>
      </c>
      <c r="C1102">
        <v>15</v>
      </c>
      <c r="D1102">
        <v>17</v>
      </c>
      <c r="E1102">
        <v>4</v>
      </c>
      <c r="F1102" t="s">
        <v>581</v>
      </c>
      <c r="G1102" t="s">
        <v>581</v>
      </c>
      <c r="H1102" t="s">
        <v>42</v>
      </c>
      <c r="I1102" t="s">
        <v>595</v>
      </c>
      <c r="J1102" t="s">
        <v>597</v>
      </c>
    </row>
    <row r="1103" spans="1:10" x14ac:dyDescent="0.35">
      <c r="A1103">
        <v>1117</v>
      </c>
      <c r="B1103" t="s">
        <v>94</v>
      </c>
      <c r="C1103">
        <v>16</v>
      </c>
      <c r="D1103">
        <v>11</v>
      </c>
      <c r="E1103">
        <v>7</v>
      </c>
      <c r="F1103" t="s">
        <v>581</v>
      </c>
      <c r="G1103" t="s">
        <v>581</v>
      </c>
      <c r="H1103" t="s">
        <v>42</v>
      </c>
      <c r="I1103" t="s">
        <v>595</v>
      </c>
      <c r="J1103" t="s">
        <v>597</v>
      </c>
    </row>
    <row r="1104" spans="1:10" x14ac:dyDescent="0.35">
      <c r="A1104">
        <v>1118</v>
      </c>
      <c r="B1104" t="s">
        <v>94</v>
      </c>
      <c r="C1104">
        <v>17</v>
      </c>
      <c r="D1104">
        <v>6</v>
      </c>
      <c r="E1104">
        <v>9</v>
      </c>
      <c r="F1104" t="s">
        <v>581</v>
      </c>
      <c r="G1104" t="s">
        <v>581</v>
      </c>
      <c r="H1104" t="s">
        <v>42</v>
      </c>
      <c r="I1104" t="s">
        <v>595</v>
      </c>
      <c r="J1104" t="s">
        <v>597</v>
      </c>
    </row>
    <row r="1105" spans="1:10" x14ac:dyDescent="0.35">
      <c r="A1105">
        <v>1119</v>
      </c>
      <c r="B1105" t="s">
        <v>94</v>
      </c>
      <c r="C1105">
        <v>18</v>
      </c>
      <c r="D1105">
        <v>11</v>
      </c>
      <c r="E1105">
        <v>2</v>
      </c>
      <c r="F1105" t="s">
        <v>581</v>
      </c>
      <c r="G1105" t="s">
        <v>581</v>
      </c>
      <c r="H1105" t="s">
        <v>42</v>
      </c>
      <c r="I1105" t="s">
        <v>595</v>
      </c>
      <c r="J1105" t="s">
        <v>597</v>
      </c>
    </row>
    <row r="1106" spans="1:10" x14ac:dyDescent="0.35">
      <c r="A1106">
        <v>1120</v>
      </c>
      <c r="B1106" t="s">
        <v>94</v>
      </c>
      <c r="C1106">
        <v>19</v>
      </c>
      <c r="D1106">
        <v>8</v>
      </c>
      <c r="E1106">
        <v>1</v>
      </c>
      <c r="F1106" t="s">
        <v>581</v>
      </c>
      <c r="G1106" t="s">
        <v>581</v>
      </c>
      <c r="H1106" t="s">
        <v>42</v>
      </c>
      <c r="I1106" t="s">
        <v>595</v>
      </c>
      <c r="J1106" t="s">
        <v>597</v>
      </c>
    </row>
    <row r="1107" spans="1:10" x14ac:dyDescent="0.35">
      <c r="A1107">
        <v>1121</v>
      </c>
      <c r="B1107" t="s">
        <v>94</v>
      </c>
      <c r="C1107">
        <v>20</v>
      </c>
      <c r="D1107">
        <v>13</v>
      </c>
      <c r="E1107">
        <v>2</v>
      </c>
      <c r="F1107" t="s">
        <v>581</v>
      </c>
      <c r="G1107" t="s">
        <v>581</v>
      </c>
      <c r="H1107" t="s">
        <v>42</v>
      </c>
      <c r="I1107" t="s">
        <v>595</v>
      </c>
      <c r="J1107" t="s">
        <v>597</v>
      </c>
    </row>
    <row r="1108" spans="1:10" x14ac:dyDescent="0.35">
      <c r="A1108">
        <v>1122</v>
      </c>
      <c r="B1108" t="s">
        <v>94</v>
      </c>
      <c r="C1108">
        <v>21</v>
      </c>
      <c r="D1108">
        <v>13</v>
      </c>
      <c r="E1108">
        <v>0</v>
      </c>
      <c r="F1108" t="s">
        <v>581</v>
      </c>
      <c r="G1108" t="s">
        <v>581</v>
      </c>
      <c r="H1108" t="s">
        <v>42</v>
      </c>
      <c r="I1108" t="s">
        <v>595</v>
      </c>
      <c r="J1108" t="s">
        <v>597</v>
      </c>
    </row>
    <row r="1109" spans="1:10" x14ac:dyDescent="0.35">
      <c r="A1109">
        <v>1123</v>
      </c>
      <c r="B1109" t="s">
        <v>94</v>
      </c>
      <c r="C1109">
        <v>22</v>
      </c>
      <c r="D1109">
        <v>10</v>
      </c>
      <c r="E1109">
        <v>1</v>
      </c>
      <c r="F1109" t="s">
        <v>581</v>
      </c>
      <c r="G1109" t="s">
        <v>581</v>
      </c>
      <c r="H1109" t="s">
        <v>42</v>
      </c>
      <c r="I1109" t="s">
        <v>595</v>
      </c>
      <c r="J1109" t="s">
        <v>597</v>
      </c>
    </row>
    <row r="1110" spans="1:10" x14ac:dyDescent="0.35">
      <c r="A1110">
        <v>1124</v>
      </c>
      <c r="B1110" t="s">
        <v>94</v>
      </c>
      <c r="C1110">
        <v>23</v>
      </c>
      <c r="D1110">
        <v>4</v>
      </c>
      <c r="E1110">
        <v>0</v>
      </c>
      <c r="F1110" t="s">
        <v>581</v>
      </c>
      <c r="G1110" t="s">
        <v>581</v>
      </c>
      <c r="H1110" t="s">
        <v>42</v>
      </c>
      <c r="I1110" t="s">
        <v>595</v>
      </c>
      <c r="J1110" t="s">
        <v>597</v>
      </c>
    </row>
    <row r="1111" spans="1:10" x14ac:dyDescent="0.35">
      <c r="A1111">
        <v>1125</v>
      </c>
      <c r="B1111" t="s">
        <v>94</v>
      </c>
      <c r="C1111">
        <v>24</v>
      </c>
      <c r="D1111">
        <v>1</v>
      </c>
      <c r="E1111">
        <v>3</v>
      </c>
      <c r="F1111" t="s">
        <v>581</v>
      </c>
      <c r="G1111" t="s">
        <v>581</v>
      </c>
      <c r="H1111" t="s">
        <v>42</v>
      </c>
      <c r="I1111" t="s">
        <v>595</v>
      </c>
      <c r="J1111" t="s">
        <v>597</v>
      </c>
    </row>
    <row r="1112" spans="1:10" x14ac:dyDescent="0.35">
      <c r="A1112">
        <v>1126</v>
      </c>
      <c r="B1112" t="s">
        <v>94</v>
      </c>
      <c r="C1112">
        <v>25</v>
      </c>
      <c r="D1112">
        <v>7</v>
      </c>
      <c r="E1112">
        <v>5</v>
      </c>
      <c r="F1112" t="s">
        <v>581</v>
      </c>
      <c r="G1112" t="s">
        <v>581</v>
      </c>
      <c r="H1112" t="s">
        <v>42</v>
      </c>
      <c r="I1112" t="s">
        <v>595</v>
      </c>
      <c r="J1112" t="s">
        <v>597</v>
      </c>
    </row>
    <row r="1113" spans="1:10" x14ac:dyDescent="0.35">
      <c r="A1113">
        <v>1127</v>
      </c>
      <c r="B1113" t="s">
        <v>94</v>
      </c>
      <c r="C1113">
        <v>26</v>
      </c>
      <c r="D1113">
        <v>6</v>
      </c>
      <c r="E1113">
        <v>0</v>
      </c>
      <c r="F1113" t="s">
        <v>581</v>
      </c>
      <c r="G1113" t="s">
        <v>581</v>
      </c>
      <c r="H1113" t="s">
        <v>42</v>
      </c>
      <c r="I1113" t="s">
        <v>595</v>
      </c>
      <c r="J1113" t="s">
        <v>597</v>
      </c>
    </row>
    <row r="1114" spans="1:10" x14ac:dyDescent="0.35">
      <c r="A1114">
        <v>1128</v>
      </c>
      <c r="B1114" t="s">
        <v>94</v>
      </c>
      <c r="C1114">
        <v>27</v>
      </c>
      <c r="D1114">
        <v>6</v>
      </c>
      <c r="E1114">
        <v>15</v>
      </c>
      <c r="F1114" t="s">
        <v>581</v>
      </c>
      <c r="G1114" t="s">
        <v>581</v>
      </c>
      <c r="H1114" t="s">
        <v>42</v>
      </c>
      <c r="I1114" t="s">
        <v>595</v>
      </c>
      <c r="J1114" t="s">
        <v>597</v>
      </c>
    </row>
    <row r="1115" spans="1:10" x14ac:dyDescent="0.35">
      <c r="A1115">
        <v>1129</v>
      </c>
      <c r="B1115" t="s">
        <v>94</v>
      </c>
      <c r="C1115">
        <v>28</v>
      </c>
      <c r="D1115">
        <v>20</v>
      </c>
      <c r="E1115">
        <v>9</v>
      </c>
      <c r="F1115" t="s">
        <v>581</v>
      </c>
      <c r="G1115" t="s">
        <v>581</v>
      </c>
      <c r="H1115" t="s">
        <v>42</v>
      </c>
      <c r="I1115" t="s">
        <v>595</v>
      </c>
      <c r="J1115" t="s">
        <v>597</v>
      </c>
    </row>
    <row r="1116" spans="1:10" x14ac:dyDescent="0.35">
      <c r="A1116">
        <v>1130</v>
      </c>
      <c r="B1116" t="s">
        <v>94</v>
      </c>
      <c r="C1116">
        <v>29</v>
      </c>
      <c r="D1116">
        <v>6</v>
      </c>
      <c r="E1116">
        <v>3</v>
      </c>
      <c r="F1116" t="s">
        <v>581</v>
      </c>
      <c r="G1116" t="s">
        <v>581</v>
      </c>
      <c r="H1116" t="s">
        <v>42</v>
      </c>
      <c r="I1116" t="s">
        <v>595</v>
      </c>
      <c r="J1116" t="s">
        <v>597</v>
      </c>
    </row>
    <row r="1117" spans="1:10" x14ac:dyDescent="0.35">
      <c r="A1117">
        <v>1131</v>
      </c>
      <c r="B1117" t="s">
        <v>94</v>
      </c>
      <c r="C1117">
        <v>30</v>
      </c>
      <c r="D1117">
        <v>19</v>
      </c>
      <c r="E1117">
        <v>5</v>
      </c>
      <c r="F1117" t="s">
        <v>581</v>
      </c>
      <c r="G1117" t="s">
        <v>581</v>
      </c>
      <c r="H1117" t="s">
        <v>42</v>
      </c>
      <c r="I1117" t="s">
        <v>595</v>
      </c>
      <c r="J1117" t="s">
        <v>597</v>
      </c>
    </row>
    <row r="1118" spans="1:10" x14ac:dyDescent="0.35">
      <c r="A1118">
        <v>1132</v>
      </c>
      <c r="B1118" t="s">
        <v>94</v>
      </c>
      <c r="C1118">
        <v>31</v>
      </c>
      <c r="D1118">
        <v>7</v>
      </c>
      <c r="E1118">
        <v>2</v>
      </c>
      <c r="F1118" t="s">
        <v>581</v>
      </c>
      <c r="G1118" t="s">
        <v>581</v>
      </c>
      <c r="H1118" t="s">
        <v>42</v>
      </c>
      <c r="I1118" t="s">
        <v>595</v>
      </c>
      <c r="J1118" t="s">
        <v>597</v>
      </c>
    </row>
    <row r="1119" spans="1:10" x14ac:dyDescent="0.35">
      <c r="A1119">
        <v>1133</v>
      </c>
      <c r="B1119" t="s">
        <v>94</v>
      </c>
      <c r="C1119">
        <v>32</v>
      </c>
      <c r="D1119">
        <v>9</v>
      </c>
      <c r="E1119">
        <v>2</v>
      </c>
      <c r="F1119" t="s">
        <v>581</v>
      </c>
      <c r="G1119" t="s">
        <v>581</v>
      </c>
      <c r="H1119" t="s">
        <v>42</v>
      </c>
      <c r="I1119" t="s">
        <v>595</v>
      </c>
      <c r="J1119" t="s">
        <v>597</v>
      </c>
    </row>
    <row r="1120" spans="1:10" x14ac:dyDescent="0.35">
      <c r="A1120">
        <v>1134</v>
      </c>
      <c r="B1120" t="s">
        <v>94</v>
      </c>
      <c r="C1120">
        <v>33</v>
      </c>
      <c r="D1120">
        <v>4</v>
      </c>
      <c r="E1120">
        <v>7</v>
      </c>
      <c r="F1120" t="s">
        <v>581</v>
      </c>
      <c r="G1120" t="s">
        <v>581</v>
      </c>
      <c r="H1120" t="s">
        <v>42</v>
      </c>
      <c r="I1120" t="s">
        <v>595</v>
      </c>
      <c r="J1120" t="s">
        <v>597</v>
      </c>
    </row>
    <row r="1121" spans="1:10" x14ac:dyDescent="0.35">
      <c r="A1121">
        <v>1135</v>
      </c>
      <c r="B1121" t="s">
        <v>94</v>
      </c>
      <c r="C1121">
        <v>34</v>
      </c>
      <c r="D1121">
        <v>5</v>
      </c>
      <c r="E1121">
        <v>2</v>
      </c>
      <c r="F1121" t="s">
        <v>581</v>
      </c>
      <c r="G1121" t="s">
        <v>581</v>
      </c>
      <c r="H1121" t="s">
        <v>42</v>
      </c>
      <c r="I1121" t="s">
        <v>595</v>
      </c>
      <c r="J1121" t="s">
        <v>597</v>
      </c>
    </row>
    <row r="1122" spans="1:10" x14ac:dyDescent="0.35">
      <c r="A1122">
        <v>1136</v>
      </c>
      <c r="B1122" t="s">
        <v>94</v>
      </c>
      <c r="C1122">
        <v>35</v>
      </c>
      <c r="D1122">
        <v>5</v>
      </c>
      <c r="E1122">
        <v>2</v>
      </c>
      <c r="F1122" t="s">
        <v>581</v>
      </c>
      <c r="G1122" t="s">
        <v>581</v>
      </c>
      <c r="H1122" t="s">
        <v>42</v>
      </c>
      <c r="I1122" t="s">
        <v>595</v>
      </c>
      <c r="J1122" t="s">
        <v>597</v>
      </c>
    </row>
    <row r="1123" spans="1:10" x14ac:dyDescent="0.35">
      <c r="A1123">
        <v>1137</v>
      </c>
      <c r="B1123" t="s">
        <v>94</v>
      </c>
      <c r="C1123">
        <v>36</v>
      </c>
      <c r="D1123">
        <v>9</v>
      </c>
      <c r="E1123">
        <v>2</v>
      </c>
      <c r="F1123" t="s">
        <v>581</v>
      </c>
      <c r="G1123" t="s">
        <v>581</v>
      </c>
      <c r="H1123" t="s">
        <v>42</v>
      </c>
      <c r="I1123" t="s">
        <v>595</v>
      </c>
      <c r="J1123" t="s">
        <v>597</v>
      </c>
    </row>
    <row r="1124" spans="1:10" x14ac:dyDescent="0.35">
      <c r="A1124">
        <v>1138</v>
      </c>
      <c r="B1124" t="s">
        <v>94</v>
      </c>
      <c r="C1124">
        <v>37</v>
      </c>
      <c r="D1124">
        <v>6</v>
      </c>
      <c r="E1124">
        <v>2</v>
      </c>
      <c r="F1124" t="s">
        <v>581</v>
      </c>
      <c r="G1124" t="s">
        <v>581</v>
      </c>
      <c r="H1124" t="s">
        <v>42</v>
      </c>
      <c r="I1124" t="s">
        <v>595</v>
      </c>
      <c r="J1124" t="s">
        <v>597</v>
      </c>
    </row>
    <row r="1125" spans="1:10" x14ac:dyDescent="0.35">
      <c r="A1125">
        <v>1139</v>
      </c>
      <c r="B1125" t="s">
        <v>94</v>
      </c>
      <c r="C1125">
        <v>38</v>
      </c>
      <c r="D1125">
        <v>14</v>
      </c>
      <c r="E1125">
        <v>1</v>
      </c>
      <c r="F1125" t="s">
        <v>581</v>
      </c>
      <c r="G1125" t="s">
        <v>581</v>
      </c>
      <c r="H1125" t="s">
        <v>42</v>
      </c>
      <c r="I1125" t="s">
        <v>595</v>
      </c>
      <c r="J1125" t="s">
        <v>597</v>
      </c>
    </row>
    <row r="1126" spans="1:10" x14ac:dyDescent="0.35">
      <c r="A1126">
        <v>1140</v>
      </c>
      <c r="B1126" t="s">
        <v>95</v>
      </c>
      <c r="C1126">
        <v>15</v>
      </c>
      <c r="D1126">
        <v>26</v>
      </c>
      <c r="E1126">
        <v>5</v>
      </c>
      <c r="F1126" t="s">
        <v>581</v>
      </c>
      <c r="G1126" t="s">
        <v>581</v>
      </c>
      <c r="H1126" t="s">
        <v>42</v>
      </c>
      <c r="I1126" t="s">
        <v>595</v>
      </c>
      <c r="J1126" t="s">
        <v>607</v>
      </c>
    </row>
    <row r="1127" spans="1:10" x14ac:dyDescent="0.35">
      <c r="A1127">
        <v>1141</v>
      </c>
      <c r="B1127" t="s">
        <v>95</v>
      </c>
      <c r="C1127">
        <v>16</v>
      </c>
      <c r="D1127">
        <v>15</v>
      </c>
      <c r="E1127">
        <v>12</v>
      </c>
      <c r="F1127" t="s">
        <v>581</v>
      </c>
      <c r="G1127" t="s">
        <v>581</v>
      </c>
      <c r="H1127" t="s">
        <v>42</v>
      </c>
      <c r="I1127" t="s">
        <v>595</v>
      </c>
      <c r="J1127" t="s">
        <v>607</v>
      </c>
    </row>
    <row r="1128" spans="1:10" x14ac:dyDescent="0.35">
      <c r="A1128">
        <v>1142</v>
      </c>
      <c r="B1128" t="s">
        <v>95</v>
      </c>
      <c r="C1128">
        <v>17</v>
      </c>
      <c r="D1128">
        <v>5</v>
      </c>
      <c r="E1128">
        <v>6</v>
      </c>
      <c r="F1128" t="s">
        <v>581</v>
      </c>
      <c r="G1128" t="s">
        <v>581</v>
      </c>
      <c r="H1128" t="s">
        <v>42</v>
      </c>
      <c r="I1128" t="s">
        <v>595</v>
      </c>
      <c r="J1128" t="s">
        <v>607</v>
      </c>
    </row>
    <row r="1129" spans="1:10" x14ac:dyDescent="0.35">
      <c r="A1129">
        <v>1143</v>
      </c>
      <c r="B1129" t="s">
        <v>95</v>
      </c>
      <c r="C1129">
        <v>18</v>
      </c>
      <c r="D1129">
        <v>9</v>
      </c>
      <c r="E1129">
        <v>3</v>
      </c>
      <c r="F1129" t="s">
        <v>581</v>
      </c>
      <c r="G1129" t="s">
        <v>581</v>
      </c>
      <c r="H1129" t="s">
        <v>42</v>
      </c>
      <c r="I1129" t="s">
        <v>595</v>
      </c>
      <c r="J1129" t="s">
        <v>607</v>
      </c>
    </row>
    <row r="1130" spans="1:10" x14ac:dyDescent="0.35">
      <c r="A1130">
        <v>1144</v>
      </c>
      <c r="B1130" t="s">
        <v>95</v>
      </c>
      <c r="C1130">
        <v>19</v>
      </c>
      <c r="D1130">
        <v>2</v>
      </c>
      <c r="E1130">
        <v>2</v>
      </c>
      <c r="F1130" t="s">
        <v>581</v>
      </c>
      <c r="G1130" t="s">
        <v>581</v>
      </c>
      <c r="H1130" t="s">
        <v>42</v>
      </c>
      <c r="I1130" t="s">
        <v>595</v>
      </c>
      <c r="J1130" t="s">
        <v>607</v>
      </c>
    </row>
    <row r="1131" spans="1:10" x14ac:dyDescent="0.35">
      <c r="A1131">
        <v>1145</v>
      </c>
      <c r="B1131" t="s">
        <v>95</v>
      </c>
      <c r="C1131">
        <v>20</v>
      </c>
      <c r="D1131">
        <v>7</v>
      </c>
      <c r="E1131">
        <v>3</v>
      </c>
      <c r="F1131" t="s">
        <v>581</v>
      </c>
      <c r="G1131" t="s">
        <v>581</v>
      </c>
      <c r="H1131" t="s">
        <v>42</v>
      </c>
      <c r="I1131" t="s">
        <v>595</v>
      </c>
      <c r="J1131" t="s">
        <v>607</v>
      </c>
    </row>
    <row r="1132" spans="1:10" x14ac:dyDescent="0.35">
      <c r="A1132">
        <v>1146</v>
      </c>
      <c r="B1132" t="s">
        <v>95</v>
      </c>
      <c r="C1132">
        <v>21</v>
      </c>
      <c r="D1132">
        <v>3</v>
      </c>
      <c r="E1132">
        <v>2</v>
      </c>
      <c r="F1132" t="s">
        <v>581</v>
      </c>
      <c r="G1132" t="s">
        <v>581</v>
      </c>
      <c r="H1132" t="s">
        <v>42</v>
      </c>
      <c r="I1132" t="s">
        <v>595</v>
      </c>
      <c r="J1132" t="s">
        <v>607</v>
      </c>
    </row>
    <row r="1133" spans="1:10" x14ac:dyDescent="0.35">
      <c r="A1133">
        <v>1147</v>
      </c>
      <c r="B1133" t="s">
        <v>95</v>
      </c>
      <c r="C1133">
        <v>22</v>
      </c>
      <c r="D1133">
        <v>7</v>
      </c>
      <c r="E1133">
        <v>2</v>
      </c>
      <c r="F1133" t="s">
        <v>581</v>
      </c>
      <c r="G1133" t="s">
        <v>581</v>
      </c>
      <c r="H1133" t="s">
        <v>42</v>
      </c>
      <c r="I1133" t="s">
        <v>595</v>
      </c>
      <c r="J1133" t="s">
        <v>607</v>
      </c>
    </row>
    <row r="1134" spans="1:10" x14ac:dyDescent="0.35">
      <c r="A1134">
        <v>1148</v>
      </c>
      <c r="B1134" t="s">
        <v>95</v>
      </c>
      <c r="C1134">
        <v>23</v>
      </c>
      <c r="D1134">
        <v>3</v>
      </c>
      <c r="E1134">
        <v>1</v>
      </c>
      <c r="F1134" t="s">
        <v>581</v>
      </c>
      <c r="G1134" t="s">
        <v>581</v>
      </c>
      <c r="H1134" t="s">
        <v>42</v>
      </c>
      <c r="I1134" t="s">
        <v>595</v>
      </c>
      <c r="J1134" t="s">
        <v>607</v>
      </c>
    </row>
    <row r="1135" spans="1:10" x14ac:dyDescent="0.35">
      <c r="A1135">
        <v>1149</v>
      </c>
      <c r="B1135" t="s">
        <v>95</v>
      </c>
      <c r="C1135">
        <v>24</v>
      </c>
      <c r="D1135">
        <v>5</v>
      </c>
      <c r="E1135">
        <v>0</v>
      </c>
      <c r="F1135" t="s">
        <v>581</v>
      </c>
      <c r="G1135" t="s">
        <v>581</v>
      </c>
      <c r="H1135" t="s">
        <v>42</v>
      </c>
      <c r="I1135" t="s">
        <v>595</v>
      </c>
      <c r="J1135" t="s">
        <v>607</v>
      </c>
    </row>
    <row r="1136" spans="1:10" x14ac:dyDescent="0.35">
      <c r="A1136">
        <v>1150</v>
      </c>
      <c r="B1136" t="s">
        <v>95</v>
      </c>
      <c r="C1136">
        <v>25</v>
      </c>
      <c r="D1136">
        <v>9</v>
      </c>
      <c r="E1136">
        <v>3</v>
      </c>
      <c r="F1136" t="s">
        <v>581</v>
      </c>
      <c r="G1136" t="s">
        <v>581</v>
      </c>
      <c r="H1136" t="s">
        <v>42</v>
      </c>
      <c r="I1136" t="s">
        <v>595</v>
      </c>
      <c r="J1136" t="s">
        <v>607</v>
      </c>
    </row>
    <row r="1137" spans="1:10" x14ac:dyDescent="0.35">
      <c r="A1137">
        <v>1151</v>
      </c>
      <c r="B1137" t="s">
        <v>95</v>
      </c>
      <c r="C1137">
        <v>26</v>
      </c>
      <c r="D1137">
        <v>9</v>
      </c>
      <c r="E1137">
        <v>7</v>
      </c>
      <c r="F1137" t="s">
        <v>581</v>
      </c>
      <c r="G1137" t="s">
        <v>581</v>
      </c>
      <c r="H1137" t="s">
        <v>42</v>
      </c>
      <c r="I1137" t="s">
        <v>595</v>
      </c>
      <c r="J1137" t="s">
        <v>607</v>
      </c>
    </row>
    <row r="1138" spans="1:10" x14ac:dyDescent="0.35">
      <c r="A1138">
        <v>1152</v>
      </c>
      <c r="B1138" t="s">
        <v>95</v>
      </c>
      <c r="C1138">
        <v>27</v>
      </c>
      <c r="D1138">
        <v>7</v>
      </c>
      <c r="E1138">
        <v>2</v>
      </c>
      <c r="F1138" t="s">
        <v>581</v>
      </c>
      <c r="G1138" t="s">
        <v>581</v>
      </c>
      <c r="H1138" t="s">
        <v>42</v>
      </c>
      <c r="I1138" t="s">
        <v>595</v>
      </c>
      <c r="J1138" t="s">
        <v>607</v>
      </c>
    </row>
    <row r="1139" spans="1:10" x14ac:dyDescent="0.35">
      <c r="A1139">
        <v>1153</v>
      </c>
      <c r="B1139" t="s">
        <v>95</v>
      </c>
      <c r="C1139">
        <v>28</v>
      </c>
      <c r="D1139">
        <v>5</v>
      </c>
      <c r="E1139">
        <v>3</v>
      </c>
      <c r="F1139" t="s">
        <v>581</v>
      </c>
      <c r="G1139" t="s">
        <v>581</v>
      </c>
      <c r="H1139" t="s">
        <v>42</v>
      </c>
      <c r="I1139" t="s">
        <v>595</v>
      </c>
      <c r="J1139" t="s">
        <v>607</v>
      </c>
    </row>
    <row r="1140" spans="1:10" x14ac:dyDescent="0.35">
      <c r="A1140">
        <v>1154</v>
      </c>
      <c r="B1140" t="s">
        <v>95</v>
      </c>
      <c r="C1140">
        <v>29</v>
      </c>
      <c r="D1140">
        <v>12</v>
      </c>
      <c r="E1140">
        <v>4</v>
      </c>
      <c r="F1140" t="s">
        <v>581</v>
      </c>
      <c r="G1140" t="s">
        <v>581</v>
      </c>
      <c r="H1140" t="s">
        <v>42</v>
      </c>
      <c r="I1140" t="s">
        <v>595</v>
      </c>
      <c r="J1140" t="s">
        <v>607</v>
      </c>
    </row>
    <row r="1141" spans="1:10" x14ac:dyDescent="0.35">
      <c r="A1141">
        <v>1155</v>
      </c>
      <c r="B1141" t="s">
        <v>95</v>
      </c>
      <c r="C1141">
        <v>30</v>
      </c>
      <c r="D1141">
        <v>13</v>
      </c>
      <c r="E1141">
        <v>19</v>
      </c>
      <c r="F1141" t="s">
        <v>581</v>
      </c>
      <c r="G1141" t="s">
        <v>581</v>
      </c>
      <c r="H1141" t="s">
        <v>42</v>
      </c>
      <c r="I1141" t="s">
        <v>595</v>
      </c>
      <c r="J1141" t="s">
        <v>607</v>
      </c>
    </row>
    <row r="1142" spans="1:10" x14ac:dyDescent="0.35">
      <c r="A1142">
        <v>1156</v>
      </c>
      <c r="B1142" t="s">
        <v>95</v>
      </c>
      <c r="C1142">
        <v>31</v>
      </c>
      <c r="D1142">
        <v>14</v>
      </c>
      <c r="E1142">
        <v>4</v>
      </c>
      <c r="F1142" t="s">
        <v>581</v>
      </c>
      <c r="G1142" t="s">
        <v>581</v>
      </c>
      <c r="H1142" t="s">
        <v>42</v>
      </c>
      <c r="I1142" t="s">
        <v>595</v>
      </c>
      <c r="J1142" t="s">
        <v>607</v>
      </c>
    </row>
    <row r="1143" spans="1:10" x14ac:dyDescent="0.35">
      <c r="A1143">
        <v>1157</v>
      </c>
      <c r="B1143" t="s">
        <v>95</v>
      </c>
      <c r="C1143">
        <v>32</v>
      </c>
      <c r="D1143">
        <v>7</v>
      </c>
      <c r="E1143">
        <v>2</v>
      </c>
      <c r="F1143" t="s">
        <v>581</v>
      </c>
      <c r="G1143" t="s">
        <v>581</v>
      </c>
      <c r="H1143" t="s">
        <v>42</v>
      </c>
      <c r="I1143" t="s">
        <v>595</v>
      </c>
      <c r="J1143" t="s">
        <v>607</v>
      </c>
    </row>
    <row r="1144" spans="1:10" x14ac:dyDescent="0.35">
      <c r="A1144">
        <v>1158</v>
      </c>
      <c r="B1144" t="s">
        <v>95</v>
      </c>
      <c r="C1144">
        <v>33</v>
      </c>
      <c r="D1144">
        <v>7</v>
      </c>
      <c r="E1144">
        <v>9</v>
      </c>
      <c r="F1144" t="s">
        <v>581</v>
      </c>
      <c r="G1144" t="s">
        <v>581</v>
      </c>
      <c r="H1144" t="s">
        <v>42</v>
      </c>
      <c r="I1144" t="s">
        <v>595</v>
      </c>
      <c r="J1144" t="s">
        <v>607</v>
      </c>
    </row>
    <row r="1145" spans="1:10" x14ac:dyDescent="0.35">
      <c r="A1145">
        <v>1159</v>
      </c>
      <c r="B1145" t="s">
        <v>95</v>
      </c>
      <c r="C1145">
        <v>34</v>
      </c>
      <c r="D1145">
        <v>6</v>
      </c>
      <c r="E1145">
        <v>0</v>
      </c>
      <c r="F1145" t="s">
        <v>581</v>
      </c>
      <c r="G1145" t="s">
        <v>581</v>
      </c>
      <c r="H1145" t="s">
        <v>42</v>
      </c>
      <c r="I1145" t="s">
        <v>595</v>
      </c>
      <c r="J1145" t="s">
        <v>607</v>
      </c>
    </row>
    <row r="1146" spans="1:10" x14ac:dyDescent="0.35">
      <c r="A1146">
        <v>1160</v>
      </c>
      <c r="B1146" t="s">
        <v>95</v>
      </c>
      <c r="C1146">
        <v>35</v>
      </c>
      <c r="D1146">
        <v>3</v>
      </c>
      <c r="E1146">
        <v>3</v>
      </c>
      <c r="F1146" t="s">
        <v>581</v>
      </c>
      <c r="G1146" t="s">
        <v>581</v>
      </c>
      <c r="H1146" t="s">
        <v>42</v>
      </c>
      <c r="I1146" t="s">
        <v>595</v>
      </c>
      <c r="J1146" t="s">
        <v>607</v>
      </c>
    </row>
    <row r="1147" spans="1:10" x14ac:dyDescent="0.35">
      <c r="A1147">
        <v>1161</v>
      </c>
      <c r="B1147" t="s">
        <v>95</v>
      </c>
      <c r="C1147">
        <v>36</v>
      </c>
      <c r="D1147">
        <v>3</v>
      </c>
      <c r="E1147">
        <v>4</v>
      </c>
      <c r="F1147" t="s">
        <v>581</v>
      </c>
      <c r="G1147" t="s">
        <v>581</v>
      </c>
      <c r="H1147" t="s">
        <v>42</v>
      </c>
      <c r="I1147" t="s">
        <v>595</v>
      </c>
      <c r="J1147" t="s">
        <v>607</v>
      </c>
    </row>
    <row r="1148" spans="1:10" x14ac:dyDescent="0.35">
      <c r="A1148">
        <v>1162</v>
      </c>
      <c r="B1148" t="s">
        <v>95</v>
      </c>
      <c r="C1148">
        <v>37</v>
      </c>
      <c r="D1148">
        <v>3</v>
      </c>
      <c r="E1148">
        <v>8</v>
      </c>
      <c r="F1148" t="s">
        <v>581</v>
      </c>
      <c r="G1148" t="s">
        <v>581</v>
      </c>
      <c r="H1148" t="s">
        <v>42</v>
      </c>
      <c r="I1148" t="s">
        <v>595</v>
      </c>
      <c r="J1148" t="s">
        <v>607</v>
      </c>
    </row>
    <row r="1149" spans="1:10" x14ac:dyDescent="0.35">
      <c r="A1149">
        <v>1163</v>
      </c>
      <c r="B1149" t="s">
        <v>95</v>
      </c>
      <c r="C1149">
        <v>38</v>
      </c>
      <c r="D1149">
        <v>4</v>
      </c>
      <c r="E1149">
        <v>5</v>
      </c>
      <c r="F1149" t="s">
        <v>581</v>
      </c>
      <c r="G1149" t="s">
        <v>581</v>
      </c>
      <c r="H1149" t="s">
        <v>42</v>
      </c>
      <c r="I1149" t="s">
        <v>595</v>
      </c>
      <c r="J1149" t="s">
        <v>607</v>
      </c>
    </row>
    <row r="1150" spans="1:10" x14ac:dyDescent="0.35">
      <c r="A1150">
        <v>1164</v>
      </c>
      <c r="B1150" t="s">
        <v>96</v>
      </c>
      <c r="C1150">
        <v>15</v>
      </c>
      <c r="D1150">
        <v>10</v>
      </c>
      <c r="E1150">
        <v>0</v>
      </c>
      <c r="F1150" t="s">
        <v>581</v>
      </c>
      <c r="G1150" t="s">
        <v>581</v>
      </c>
      <c r="H1150" t="s">
        <v>42</v>
      </c>
      <c r="I1150" t="s">
        <v>595</v>
      </c>
      <c r="J1150" t="s">
        <v>605</v>
      </c>
    </row>
    <row r="1151" spans="1:10" x14ac:dyDescent="0.35">
      <c r="A1151">
        <v>1165</v>
      </c>
      <c r="B1151" t="s">
        <v>96</v>
      </c>
      <c r="C1151">
        <v>16</v>
      </c>
      <c r="D1151">
        <v>7</v>
      </c>
      <c r="E1151">
        <v>0</v>
      </c>
      <c r="F1151" t="s">
        <v>581</v>
      </c>
      <c r="G1151" t="s">
        <v>581</v>
      </c>
      <c r="H1151" t="s">
        <v>42</v>
      </c>
      <c r="I1151" t="s">
        <v>595</v>
      </c>
      <c r="J1151" t="s">
        <v>605</v>
      </c>
    </row>
    <row r="1152" spans="1:10" x14ac:dyDescent="0.35">
      <c r="A1152">
        <v>1166</v>
      </c>
      <c r="B1152" t="s">
        <v>96</v>
      </c>
      <c r="C1152">
        <v>17</v>
      </c>
      <c r="D1152">
        <v>11</v>
      </c>
      <c r="E1152">
        <v>1</v>
      </c>
      <c r="F1152" t="s">
        <v>581</v>
      </c>
      <c r="G1152" t="s">
        <v>581</v>
      </c>
      <c r="H1152" t="s">
        <v>42</v>
      </c>
      <c r="I1152" t="s">
        <v>595</v>
      </c>
      <c r="J1152" t="s">
        <v>605</v>
      </c>
    </row>
    <row r="1153" spans="1:10" x14ac:dyDescent="0.35">
      <c r="A1153">
        <v>1167</v>
      </c>
      <c r="B1153" t="s">
        <v>96</v>
      </c>
      <c r="C1153">
        <v>18</v>
      </c>
      <c r="D1153">
        <v>10</v>
      </c>
      <c r="E1153">
        <v>0</v>
      </c>
      <c r="F1153" t="s">
        <v>581</v>
      </c>
      <c r="G1153" t="s">
        <v>581</v>
      </c>
      <c r="H1153" t="s">
        <v>42</v>
      </c>
      <c r="I1153" t="s">
        <v>595</v>
      </c>
      <c r="J1153" t="s">
        <v>605</v>
      </c>
    </row>
    <row r="1154" spans="1:10" x14ac:dyDescent="0.35">
      <c r="A1154">
        <v>1168</v>
      </c>
      <c r="B1154" t="s">
        <v>96</v>
      </c>
      <c r="C1154">
        <v>19</v>
      </c>
      <c r="D1154">
        <v>1</v>
      </c>
      <c r="E1154">
        <v>0</v>
      </c>
      <c r="F1154" t="s">
        <v>581</v>
      </c>
      <c r="G1154" t="s">
        <v>581</v>
      </c>
      <c r="H1154" t="s">
        <v>42</v>
      </c>
      <c r="I1154" t="s">
        <v>595</v>
      </c>
      <c r="J1154" t="s">
        <v>605</v>
      </c>
    </row>
    <row r="1155" spans="1:10" x14ac:dyDescent="0.35">
      <c r="A1155">
        <v>1169</v>
      </c>
      <c r="B1155" t="s">
        <v>96</v>
      </c>
      <c r="C1155">
        <v>20</v>
      </c>
      <c r="D1155">
        <v>2</v>
      </c>
      <c r="E1155">
        <v>0</v>
      </c>
      <c r="F1155" t="s">
        <v>581</v>
      </c>
      <c r="G1155" t="s">
        <v>581</v>
      </c>
      <c r="H1155" t="s">
        <v>42</v>
      </c>
      <c r="I1155" t="s">
        <v>595</v>
      </c>
      <c r="J1155" t="s">
        <v>605</v>
      </c>
    </row>
    <row r="1156" spans="1:10" x14ac:dyDescent="0.35">
      <c r="A1156">
        <v>1170</v>
      </c>
      <c r="B1156" t="s">
        <v>96</v>
      </c>
      <c r="C1156">
        <v>21</v>
      </c>
      <c r="D1156">
        <v>4</v>
      </c>
      <c r="E1156">
        <v>0</v>
      </c>
      <c r="F1156" t="s">
        <v>581</v>
      </c>
      <c r="G1156" t="s">
        <v>581</v>
      </c>
      <c r="H1156" t="s">
        <v>42</v>
      </c>
      <c r="I1156" t="s">
        <v>595</v>
      </c>
      <c r="J1156" t="s">
        <v>605</v>
      </c>
    </row>
    <row r="1157" spans="1:10" x14ac:dyDescent="0.35">
      <c r="A1157">
        <v>1171</v>
      </c>
      <c r="B1157" t="s">
        <v>96</v>
      </c>
      <c r="C1157">
        <v>22</v>
      </c>
      <c r="D1157">
        <v>1</v>
      </c>
      <c r="E1157">
        <v>0</v>
      </c>
      <c r="F1157" t="s">
        <v>581</v>
      </c>
      <c r="G1157" t="s">
        <v>581</v>
      </c>
      <c r="H1157" t="s">
        <v>42</v>
      </c>
      <c r="I1157" t="s">
        <v>595</v>
      </c>
      <c r="J1157" t="s">
        <v>605</v>
      </c>
    </row>
    <row r="1158" spans="1:10" x14ac:dyDescent="0.35">
      <c r="A1158">
        <v>1172</v>
      </c>
      <c r="B1158" t="s">
        <v>96</v>
      </c>
      <c r="C1158">
        <v>23</v>
      </c>
      <c r="D1158">
        <v>4</v>
      </c>
      <c r="E1158">
        <v>0</v>
      </c>
      <c r="F1158" t="s">
        <v>581</v>
      </c>
      <c r="G1158" t="s">
        <v>581</v>
      </c>
      <c r="H1158" t="s">
        <v>42</v>
      </c>
      <c r="I1158" t="s">
        <v>595</v>
      </c>
      <c r="J1158" t="s">
        <v>605</v>
      </c>
    </row>
    <row r="1159" spans="1:10" x14ac:dyDescent="0.35">
      <c r="A1159">
        <v>1173</v>
      </c>
      <c r="B1159" t="s">
        <v>96</v>
      </c>
      <c r="C1159">
        <v>26</v>
      </c>
      <c r="D1159">
        <v>2</v>
      </c>
      <c r="E1159">
        <v>0</v>
      </c>
      <c r="F1159" t="s">
        <v>581</v>
      </c>
      <c r="G1159" t="s">
        <v>581</v>
      </c>
      <c r="H1159" t="s">
        <v>42</v>
      </c>
      <c r="I1159" t="s">
        <v>595</v>
      </c>
      <c r="J1159" t="s">
        <v>605</v>
      </c>
    </row>
    <row r="1160" spans="1:10" x14ac:dyDescent="0.35">
      <c r="A1160">
        <v>1174</v>
      </c>
      <c r="B1160" t="s">
        <v>96</v>
      </c>
      <c r="C1160">
        <v>27</v>
      </c>
      <c r="D1160">
        <v>3</v>
      </c>
      <c r="E1160">
        <v>0</v>
      </c>
      <c r="F1160" t="s">
        <v>581</v>
      </c>
      <c r="G1160" t="s">
        <v>581</v>
      </c>
      <c r="H1160" t="s">
        <v>42</v>
      </c>
      <c r="I1160" t="s">
        <v>595</v>
      </c>
      <c r="J1160" t="s">
        <v>605</v>
      </c>
    </row>
    <row r="1161" spans="1:10" x14ac:dyDescent="0.35">
      <c r="A1161">
        <v>1175</v>
      </c>
      <c r="B1161" t="s">
        <v>96</v>
      </c>
      <c r="C1161">
        <v>28</v>
      </c>
      <c r="D1161">
        <v>4</v>
      </c>
      <c r="E1161">
        <v>0</v>
      </c>
      <c r="F1161" t="s">
        <v>581</v>
      </c>
      <c r="G1161" t="s">
        <v>581</v>
      </c>
      <c r="H1161" t="s">
        <v>42</v>
      </c>
      <c r="I1161" t="s">
        <v>595</v>
      </c>
      <c r="J1161" t="s">
        <v>605</v>
      </c>
    </row>
    <row r="1162" spans="1:10" x14ac:dyDescent="0.35">
      <c r="A1162">
        <v>1176</v>
      </c>
      <c r="B1162" t="s">
        <v>96</v>
      </c>
      <c r="C1162">
        <v>29</v>
      </c>
      <c r="D1162">
        <v>2</v>
      </c>
      <c r="E1162">
        <v>0</v>
      </c>
      <c r="F1162" t="s">
        <v>581</v>
      </c>
      <c r="G1162" t="s">
        <v>581</v>
      </c>
      <c r="H1162" t="s">
        <v>42</v>
      </c>
      <c r="I1162" t="s">
        <v>595</v>
      </c>
      <c r="J1162" t="s">
        <v>605</v>
      </c>
    </row>
    <row r="1163" spans="1:10" x14ac:dyDescent="0.35">
      <c r="A1163">
        <v>1177</v>
      </c>
      <c r="B1163" t="s">
        <v>96</v>
      </c>
      <c r="C1163">
        <v>30</v>
      </c>
      <c r="D1163">
        <v>10</v>
      </c>
      <c r="E1163">
        <v>1</v>
      </c>
      <c r="F1163" t="s">
        <v>581</v>
      </c>
      <c r="G1163" t="s">
        <v>581</v>
      </c>
      <c r="H1163" t="s">
        <v>42</v>
      </c>
      <c r="I1163" t="s">
        <v>595</v>
      </c>
      <c r="J1163" t="s">
        <v>605</v>
      </c>
    </row>
    <row r="1164" spans="1:10" x14ac:dyDescent="0.35">
      <c r="A1164">
        <v>1178</v>
      </c>
      <c r="B1164" t="s">
        <v>96</v>
      </c>
      <c r="C1164">
        <v>31</v>
      </c>
      <c r="D1164">
        <v>2</v>
      </c>
      <c r="E1164">
        <v>0</v>
      </c>
      <c r="F1164" t="s">
        <v>581</v>
      </c>
      <c r="G1164" t="s">
        <v>581</v>
      </c>
      <c r="H1164" t="s">
        <v>42</v>
      </c>
      <c r="I1164" t="s">
        <v>595</v>
      </c>
      <c r="J1164" t="s">
        <v>605</v>
      </c>
    </row>
    <row r="1165" spans="1:10" x14ac:dyDescent="0.35">
      <c r="A1165">
        <v>1179</v>
      </c>
      <c r="B1165" t="s">
        <v>96</v>
      </c>
      <c r="C1165">
        <v>32</v>
      </c>
      <c r="D1165">
        <v>5</v>
      </c>
      <c r="E1165">
        <v>0</v>
      </c>
      <c r="F1165" t="s">
        <v>581</v>
      </c>
      <c r="G1165" t="s">
        <v>581</v>
      </c>
      <c r="H1165" t="s">
        <v>42</v>
      </c>
      <c r="I1165" t="s">
        <v>595</v>
      </c>
      <c r="J1165" t="s">
        <v>605</v>
      </c>
    </row>
    <row r="1166" spans="1:10" x14ac:dyDescent="0.35">
      <c r="A1166">
        <v>1180</v>
      </c>
      <c r="B1166" t="s">
        <v>96</v>
      </c>
      <c r="C1166">
        <v>33</v>
      </c>
      <c r="D1166">
        <v>2</v>
      </c>
      <c r="E1166">
        <v>0</v>
      </c>
      <c r="F1166" t="s">
        <v>581</v>
      </c>
      <c r="G1166" t="s">
        <v>581</v>
      </c>
      <c r="H1166" t="s">
        <v>42</v>
      </c>
      <c r="I1166" t="s">
        <v>595</v>
      </c>
      <c r="J1166" t="s">
        <v>605</v>
      </c>
    </row>
    <row r="1167" spans="1:10" x14ac:dyDescent="0.35">
      <c r="A1167">
        <v>1181</v>
      </c>
      <c r="B1167" t="s">
        <v>96</v>
      </c>
      <c r="C1167">
        <v>34</v>
      </c>
      <c r="D1167">
        <v>3</v>
      </c>
      <c r="E1167">
        <v>0</v>
      </c>
      <c r="F1167" t="s">
        <v>581</v>
      </c>
      <c r="G1167" t="s">
        <v>581</v>
      </c>
      <c r="H1167" t="s">
        <v>42</v>
      </c>
      <c r="I1167" t="s">
        <v>595</v>
      </c>
      <c r="J1167" t="s">
        <v>605</v>
      </c>
    </row>
    <row r="1168" spans="1:10" x14ac:dyDescent="0.35">
      <c r="A1168">
        <v>1182</v>
      </c>
      <c r="B1168" t="s">
        <v>96</v>
      </c>
      <c r="C1168">
        <v>35</v>
      </c>
      <c r="D1168">
        <v>2</v>
      </c>
      <c r="E1168">
        <v>0</v>
      </c>
      <c r="F1168" t="s">
        <v>581</v>
      </c>
      <c r="G1168" t="s">
        <v>581</v>
      </c>
      <c r="H1168" t="s">
        <v>42</v>
      </c>
      <c r="I1168" t="s">
        <v>595</v>
      </c>
      <c r="J1168" t="s">
        <v>605</v>
      </c>
    </row>
    <row r="1169" spans="1:10" x14ac:dyDescent="0.35">
      <c r="A1169">
        <v>1183</v>
      </c>
      <c r="B1169" t="s">
        <v>96</v>
      </c>
      <c r="C1169">
        <v>36</v>
      </c>
      <c r="D1169">
        <v>1</v>
      </c>
      <c r="E1169">
        <v>0</v>
      </c>
      <c r="F1169" t="s">
        <v>581</v>
      </c>
      <c r="G1169" t="s">
        <v>581</v>
      </c>
      <c r="H1169" t="s">
        <v>42</v>
      </c>
      <c r="I1169" t="s">
        <v>595</v>
      </c>
      <c r="J1169" t="s">
        <v>605</v>
      </c>
    </row>
    <row r="1170" spans="1:10" x14ac:dyDescent="0.35">
      <c r="A1170">
        <v>1184</v>
      </c>
      <c r="B1170" t="s">
        <v>96</v>
      </c>
      <c r="C1170">
        <v>37</v>
      </c>
      <c r="D1170">
        <v>3</v>
      </c>
      <c r="E1170">
        <v>0</v>
      </c>
      <c r="F1170" t="s">
        <v>581</v>
      </c>
      <c r="G1170" t="s">
        <v>581</v>
      </c>
      <c r="H1170" t="s">
        <v>42</v>
      </c>
      <c r="I1170" t="s">
        <v>595</v>
      </c>
      <c r="J1170" t="s">
        <v>605</v>
      </c>
    </row>
    <row r="1171" spans="1:10" x14ac:dyDescent="0.35">
      <c r="A1171">
        <v>1185</v>
      </c>
      <c r="B1171" t="s">
        <v>96</v>
      </c>
      <c r="C1171">
        <v>38</v>
      </c>
      <c r="D1171">
        <v>3</v>
      </c>
      <c r="E1171">
        <v>0</v>
      </c>
      <c r="F1171" t="s">
        <v>581</v>
      </c>
      <c r="G1171" t="s">
        <v>581</v>
      </c>
      <c r="H1171" t="s">
        <v>42</v>
      </c>
      <c r="I1171" t="s">
        <v>595</v>
      </c>
      <c r="J1171" t="s">
        <v>605</v>
      </c>
    </row>
    <row r="1172" spans="1:10" x14ac:dyDescent="0.35">
      <c r="A1172">
        <v>1186</v>
      </c>
      <c r="B1172" t="s">
        <v>97</v>
      </c>
      <c r="C1172">
        <v>15</v>
      </c>
      <c r="D1172">
        <v>7</v>
      </c>
      <c r="E1172">
        <v>2</v>
      </c>
      <c r="F1172" t="s">
        <v>581</v>
      </c>
      <c r="G1172" t="s">
        <v>581</v>
      </c>
      <c r="H1172" t="s">
        <v>42</v>
      </c>
      <c r="I1172" t="s">
        <v>595</v>
      </c>
      <c r="J1172" t="s">
        <v>597</v>
      </c>
    </row>
    <row r="1173" spans="1:10" x14ac:dyDescent="0.35">
      <c r="A1173">
        <v>1187</v>
      </c>
      <c r="B1173" t="s">
        <v>97</v>
      </c>
      <c r="C1173">
        <v>16</v>
      </c>
      <c r="D1173">
        <v>8</v>
      </c>
      <c r="E1173">
        <v>2</v>
      </c>
      <c r="F1173" t="s">
        <v>581</v>
      </c>
      <c r="G1173" t="s">
        <v>581</v>
      </c>
      <c r="H1173" t="s">
        <v>42</v>
      </c>
      <c r="I1173" t="s">
        <v>595</v>
      </c>
      <c r="J1173" t="s">
        <v>597</v>
      </c>
    </row>
    <row r="1174" spans="1:10" x14ac:dyDescent="0.35">
      <c r="A1174">
        <v>1188</v>
      </c>
      <c r="B1174" t="s">
        <v>97</v>
      </c>
      <c r="C1174">
        <v>17</v>
      </c>
      <c r="D1174">
        <v>4</v>
      </c>
      <c r="E1174">
        <v>1</v>
      </c>
      <c r="F1174" t="s">
        <v>581</v>
      </c>
      <c r="G1174" t="s">
        <v>581</v>
      </c>
      <c r="H1174" t="s">
        <v>42</v>
      </c>
      <c r="I1174" t="s">
        <v>595</v>
      </c>
      <c r="J1174" t="s">
        <v>597</v>
      </c>
    </row>
    <row r="1175" spans="1:10" x14ac:dyDescent="0.35">
      <c r="A1175">
        <v>1189</v>
      </c>
      <c r="B1175" t="s">
        <v>97</v>
      </c>
      <c r="C1175">
        <v>18</v>
      </c>
      <c r="D1175">
        <v>3</v>
      </c>
      <c r="E1175">
        <v>0</v>
      </c>
      <c r="F1175" t="s">
        <v>581</v>
      </c>
      <c r="G1175" t="s">
        <v>581</v>
      </c>
      <c r="H1175" t="s">
        <v>42</v>
      </c>
      <c r="I1175" t="s">
        <v>595</v>
      </c>
      <c r="J1175" t="s">
        <v>597</v>
      </c>
    </row>
    <row r="1176" spans="1:10" x14ac:dyDescent="0.35">
      <c r="A1176">
        <v>1190</v>
      </c>
      <c r="B1176" t="s">
        <v>97</v>
      </c>
      <c r="C1176">
        <v>19</v>
      </c>
      <c r="D1176">
        <v>3</v>
      </c>
      <c r="E1176">
        <v>2</v>
      </c>
      <c r="F1176" t="s">
        <v>581</v>
      </c>
      <c r="G1176" t="s">
        <v>581</v>
      </c>
      <c r="H1176" t="s">
        <v>42</v>
      </c>
      <c r="I1176" t="s">
        <v>595</v>
      </c>
      <c r="J1176" t="s">
        <v>597</v>
      </c>
    </row>
    <row r="1177" spans="1:10" x14ac:dyDescent="0.35">
      <c r="A1177">
        <v>1191</v>
      </c>
      <c r="B1177" t="s">
        <v>97</v>
      </c>
      <c r="C1177">
        <v>22</v>
      </c>
      <c r="D1177">
        <v>1</v>
      </c>
      <c r="E1177">
        <v>0</v>
      </c>
      <c r="F1177" t="s">
        <v>581</v>
      </c>
      <c r="G1177" t="s">
        <v>581</v>
      </c>
      <c r="H1177" t="s">
        <v>42</v>
      </c>
      <c r="I1177" t="s">
        <v>595</v>
      </c>
      <c r="J1177" t="s">
        <v>597</v>
      </c>
    </row>
    <row r="1178" spans="1:10" x14ac:dyDescent="0.35">
      <c r="A1178">
        <v>1192</v>
      </c>
      <c r="B1178" t="s">
        <v>97</v>
      </c>
      <c r="C1178">
        <v>24</v>
      </c>
      <c r="D1178">
        <v>1</v>
      </c>
      <c r="E1178">
        <v>0</v>
      </c>
      <c r="F1178" t="s">
        <v>581</v>
      </c>
      <c r="G1178" t="s">
        <v>581</v>
      </c>
      <c r="H1178" t="s">
        <v>42</v>
      </c>
      <c r="I1178" t="s">
        <v>595</v>
      </c>
      <c r="J1178" t="s">
        <v>597</v>
      </c>
    </row>
    <row r="1179" spans="1:10" x14ac:dyDescent="0.35">
      <c r="A1179">
        <v>1193</v>
      </c>
      <c r="B1179" t="s">
        <v>97</v>
      </c>
      <c r="C1179">
        <v>25</v>
      </c>
      <c r="D1179">
        <v>1</v>
      </c>
      <c r="E1179">
        <v>0</v>
      </c>
      <c r="F1179" t="s">
        <v>581</v>
      </c>
      <c r="G1179" t="s">
        <v>581</v>
      </c>
      <c r="H1179" t="s">
        <v>42</v>
      </c>
      <c r="I1179" t="s">
        <v>595</v>
      </c>
      <c r="J1179" t="s">
        <v>597</v>
      </c>
    </row>
    <row r="1180" spans="1:10" x14ac:dyDescent="0.35">
      <c r="A1180">
        <v>1194</v>
      </c>
      <c r="B1180" t="s">
        <v>97</v>
      </c>
      <c r="C1180">
        <v>27</v>
      </c>
      <c r="D1180">
        <v>3</v>
      </c>
      <c r="E1180">
        <v>0</v>
      </c>
      <c r="F1180" t="s">
        <v>581</v>
      </c>
      <c r="G1180" t="s">
        <v>581</v>
      </c>
      <c r="H1180" t="s">
        <v>42</v>
      </c>
      <c r="I1180" t="s">
        <v>595</v>
      </c>
      <c r="J1180" t="s">
        <v>597</v>
      </c>
    </row>
    <row r="1181" spans="1:10" x14ac:dyDescent="0.35">
      <c r="A1181">
        <v>1195</v>
      </c>
      <c r="B1181" t="s">
        <v>97</v>
      </c>
      <c r="C1181">
        <v>28</v>
      </c>
      <c r="D1181">
        <v>8</v>
      </c>
      <c r="E1181">
        <v>1</v>
      </c>
      <c r="F1181" t="s">
        <v>581</v>
      </c>
      <c r="G1181" t="s">
        <v>581</v>
      </c>
      <c r="H1181" t="s">
        <v>42</v>
      </c>
      <c r="I1181" t="s">
        <v>595</v>
      </c>
      <c r="J1181" t="s">
        <v>597</v>
      </c>
    </row>
    <row r="1182" spans="1:10" x14ac:dyDescent="0.35">
      <c r="A1182">
        <v>1196</v>
      </c>
      <c r="B1182" t="s">
        <v>97</v>
      </c>
      <c r="C1182">
        <v>29</v>
      </c>
      <c r="D1182">
        <v>14</v>
      </c>
      <c r="E1182">
        <v>0</v>
      </c>
      <c r="F1182" t="s">
        <v>581</v>
      </c>
      <c r="G1182" t="s">
        <v>581</v>
      </c>
      <c r="H1182" t="s">
        <v>42</v>
      </c>
      <c r="I1182" t="s">
        <v>595</v>
      </c>
      <c r="J1182" t="s">
        <v>597</v>
      </c>
    </row>
    <row r="1183" spans="1:10" x14ac:dyDescent="0.35">
      <c r="A1183">
        <v>1197</v>
      </c>
      <c r="B1183" t="s">
        <v>97</v>
      </c>
      <c r="C1183">
        <v>30</v>
      </c>
      <c r="D1183">
        <v>32</v>
      </c>
      <c r="E1183">
        <v>0</v>
      </c>
      <c r="F1183" t="s">
        <v>581</v>
      </c>
      <c r="G1183" t="s">
        <v>581</v>
      </c>
      <c r="H1183" t="s">
        <v>42</v>
      </c>
      <c r="I1183" t="s">
        <v>595</v>
      </c>
      <c r="J1183" t="s">
        <v>597</v>
      </c>
    </row>
    <row r="1184" spans="1:10" x14ac:dyDescent="0.35">
      <c r="A1184">
        <v>1198</v>
      </c>
      <c r="B1184" t="s">
        <v>97</v>
      </c>
      <c r="C1184">
        <v>31</v>
      </c>
      <c r="D1184">
        <v>6</v>
      </c>
      <c r="E1184">
        <v>1</v>
      </c>
      <c r="F1184" t="s">
        <v>581</v>
      </c>
      <c r="G1184" t="s">
        <v>581</v>
      </c>
      <c r="H1184" t="s">
        <v>42</v>
      </c>
      <c r="I1184" t="s">
        <v>595</v>
      </c>
      <c r="J1184" t="s">
        <v>597</v>
      </c>
    </row>
    <row r="1185" spans="1:10" x14ac:dyDescent="0.35">
      <c r="A1185">
        <v>1199</v>
      </c>
      <c r="B1185" t="s">
        <v>97</v>
      </c>
      <c r="C1185">
        <v>32</v>
      </c>
      <c r="D1185">
        <v>3</v>
      </c>
      <c r="E1185">
        <v>1</v>
      </c>
      <c r="F1185" t="s">
        <v>581</v>
      </c>
      <c r="G1185" t="s">
        <v>581</v>
      </c>
      <c r="H1185" t="s">
        <v>42</v>
      </c>
      <c r="I1185" t="s">
        <v>595</v>
      </c>
      <c r="J1185" t="s">
        <v>597</v>
      </c>
    </row>
    <row r="1186" spans="1:10" x14ac:dyDescent="0.35">
      <c r="A1186">
        <v>1200</v>
      </c>
      <c r="B1186" t="s">
        <v>97</v>
      </c>
      <c r="C1186">
        <v>33</v>
      </c>
      <c r="D1186">
        <v>2</v>
      </c>
      <c r="E1186">
        <v>1</v>
      </c>
      <c r="F1186" t="s">
        <v>581</v>
      </c>
      <c r="G1186" t="s">
        <v>581</v>
      </c>
      <c r="H1186" t="s">
        <v>42</v>
      </c>
      <c r="I1186" t="s">
        <v>595</v>
      </c>
      <c r="J1186" t="s">
        <v>597</v>
      </c>
    </row>
    <row r="1187" spans="1:10" x14ac:dyDescent="0.35">
      <c r="A1187">
        <v>1201</v>
      </c>
      <c r="B1187" t="s">
        <v>97</v>
      </c>
      <c r="C1187">
        <v>34</v>
      </c>
      <c r="D1187">
        <v>2</v>
      </c>
      <c r="E1187">
        <v>0</v>
      </c>
      <c r="F1187" t="s">
        <v>581</v>
      </c>
      <c r="G1187" t="s">
        <v>581</v>
      </c>
      <c r="H1187" t="s">
        <v>42</v>
      </c>
      <c r="I1187" t="s">
        <v>595</v>
      </c>
      <c r="J1187" t="s">
        <v>597</v>
      </c>
    </row>
    <row r="1188" spans="1:10" x14ac:dyDescent="0.35">
      <c r="A1188">
        <v>1202</v>
      </c>
      <c r="B1188" t="s">
        <v>97</v>
      </c>
      <c r="C1188">
        <v>36</v>
      </c>
      <c r="D1188">
        <v>2</v>
      </c>
      <c r="E1188">
        <v>0</v>
      </c>
      <c r="F1188" t="s">
        <v>581</v>
      </c>
      <c r="G1188" t="s">
        <v>581</v>
      </c>
      <c r="H1188" t="s">
        <v>42</v>
      </c>
      <c r="I1188" t="s">
        <v>595</v>
      </c>
      <c r="J1188" t="s">
        <v>597</v>
      </c>
    </row>
    <row r="1189" spans="1:10" x14ac:dyDescent="0.35">
      <c r="A1189">
        <v>1203</v>
      </c>
      <c r="B1189" t="s">
        <v>97</v>
      </c>
      <c r="C1189">
        <v>38</v>
      </c>
      <c r="D1189">
        <v>7</v>
      </c>
      <c r="E1189">
        <v>0</v>
      </c>
      <c r="F1189" t="s">
        <v>581</v>
      </c>
      <c r="G1189" t="s">
        <v>581</v>
      </c>
      <c r="H1189" t="s">
        <v>42</v>
      </c>
      <c r="I1189" t="s">
        <v>595</v>
      </c>
      <c r="J1189" t="s">
        <v>597</v>
      </c>
    </row>
    <row r="1190" spans="1:10" x14ac:dyDescent="0.35">
      <c r="A1190">
        <v>1205</v>
      </c>
      <c r="B1190" t="s">
        <v>98</v>
      </c>
      <c r="C1190">
        <v>15</v>
      </c>
      <c r="D1190">
        <v>25</v>
      </c>
      <c r="E1190">
        <v>10</v>
      </c>
      <c r="F1190" t="s">
        <v>581</v>
      </c>
      <c r="G1190" t="s">
        <v>581</v>
      </c>
      <c r="H1190" t="s">
        <v>42</v>
      </c>
      <c r="I1190" t="s">
        <v>595</v>
      </c>
      <c r="J1190" t="s">
        <v>597</v>
      </c>
    </row>
    <row r="1191" spans="1:10" x14ac:dyDescent="0.35">
      <c r="A1191">
        <v>1206</v>
      </c>
      <c r="B1191" t="s">
        <v>98</v>
      </c>
      <c r="C1191">
        <v>16</v>
      </c>
      <c r="D1191">
        <v>17</v>
      </c>
      <c r="E1191">
        <v>2</v>
      </c>
      <c r="F1191" t="s">
        <v>581</v>
      </c>
      <c r="G1191" t="s">
        <v>581</v>
      </c>
      <c r="H1191" t="s">
        <v>42</v>
      </c>
      <c r="I1191" t="s">
        <v>595</v>
      </c>
      <c r="J1191" t="s">
        <v>597</v>
      </c>
    </row>
    <row r="1192" spans="1:10" x14ac:dyDescent="0.35">
      <c r="A1192">
        <v>1207</v>
      </c>
      <c r="B1192" t="s">
        <v>98</v>
      </c>
      <c r="C1192">
        <v>17</v>
      </c>
      <c r="D1192">
        <v>7</v>
      </c>
      <c r="E1192">
        <v>0</v>
      </c>
      <c r="F1192" t="s">
        <v>581</v>
      </c>
      <c r="G1192" t="s">
        <v>581</v>
      </c>
      <c r="H1192" t="s">
        <v>42</v>
      </c>
      <c r="I1192" t="s">
        <v>595</v>
      </c>
      <c r="J1192" t="s">
        <v>597</v>
      </c>
    </row>
    <row r="1193" spans="1:10" x14ac:dyDescent="0.35">
      <c r="A1193">
        <v>1208</v>
      </c>
      <c r="B1193" t="s">
        <v>98</v>
      </c>
      <c r="C1193">
        <v>18</v>
      </c>
      <c r="D1193">
        <v>7</v>
      </c>
      <c r="E1193">
        <v>2</v>
      </c>
      <c r="F1193" t="s">
        <v>581</v>
      </c>
      <c r="G1193" t="s">
        <v>581</v>
      </c>
      <c r="H1193" t="s">
        <v>42</v>
      </c>
      <c r="I1193" t="s">
        <v>595</v>
      </c>
      <c r="J1193" t="s">
        <v>597</v>
      </c>
    </row>
    <row r="1194" spans="1:10" x14ac:dyDescent="0.35">
      <c r="A1194">
        <v>1209</v>
      </c>
      <c r="B1194" t="s">
        <v>98</v>
      </c>
      <c r="C1194">
        <v>19</v>
      </c>
      <c r="D1194">
        <v>5</v>
      </c>
      <c r="E1194">
        <v>3</v>
      </c>
      <c r="F1194" t="s">
        <v>581</v>
      </c>
      <c r="G1194" t="s">
        <v>581</v>
      </c>
      <c r="H1194" t="s">
        <v>42</v>
      </c>
      <c r="I1194" t="s">
        <v>595</v>
      </c>
      <c r="J1194" t="s">
        <v>597</v>
      </c>
    </row>
    <row r="1195" spans="1:10" x14ac:dyDescent="0.35">
      <c r="A1195">
        <v>1210</v>
      </c>
      <c r="B1195" t="s">
        <v>98</v>
      </c>
      <c r="C1195">
        <v>20</v>
      </c>
      <c r="D1195">
        <v>5</v>
      </c>
      <c r="E1195">
        <v>2</v>
      </c>
      <c r="F1195" t="s">
        <v>581</v>
      </c>
      <c r="G1195" t="s">
        <v>581</v>
      </c>
      <c r="H1195" t="s">
        <v>42</v>
      </c>
      <c r="I1195" t="s">
        <v>595</v>
      </c>
      <c r="J1195" t="s">
        <v>597</v>
      </c>
    </row>
    <row r="1196" spans="1:10" x14ac:dyDescent="0.35">
      <c r="A1196">
        <v>1211</v>
      </c>
      <c r="B1196" t="s">
        <v>98</v>
      </c>
      <c r="C1196">
        <v>21</v>
      </c>
      <c r="D1196">
        <v>7</v>
      </c>
      <c r="E1196">
        <v>0</v>
      </c>
      <c r="F1196" t="s">
        <v>581</v>
      </c>
      <c r="G1196" t="s">
        <v>581</v>
      </c>
      <c r="H1196" t="s">
        <v>42</v>
      </c>
      <c r="I1196" t="s">
        <v>595</v>
      </c>
      <c r="J1196" t="s">
        <v>597</v>
      </c>
    </row>
    <row r="1197" spans="1:10" x14ac:dyDescent="0.35">
      <c r="A1197">
        <v>1212</v>
      </c>
      <c r="B1197" t="s">
        <v>98</v>
      </c>
      <c r="C1197">
        <v>22</v>
      </c>
      <c r="D1197">
        <v>1</v>
      </c>
      <c r="E1197">
        <v>0</v>
      </c>
      <c r="F1197" t="s">
        <v>581</v>
      </c>
      <c r="G1197" t="s">
        <v>581</v>
      </c>
      <c r="H1197" t="s">
        <v>42</v>
      </c>
      <c r="I1197" t="s">
        <v>595</v>
      </c>
      <c r="J1197" t="s">
        <v>597</v>
      </c>
    </row>
    <row r="1198" spans="1:10" x14ac:dyDescent="0.35">
      <c r="A1198">
        <v>1213</v>
      </c>
      <c r="B1198" t="s">
        <v>98</v>
      </c>
      <c r="C1198">
        <v>25</v>
      </c>
      <c r="D1198">
        <v>8</v>
      </c>
      <c r="E1198">
        <v>2</v>
      </c>
      <c r="F1198" t="s">
        <v>581</v>
      </c>
      <c r="G1198" t="s">
        <v>581</v>
      </c>
      <c r="H1198" t="s">
        <v>42</v>
      </c>
      <c r="I1198" t="s">
        <v>595</v>
      </c>
      <c r="J1198" t="s">
        <v>597</v>
      </c>
    </row>
    <row r="1199" spans="1:10" x14ac:dyDescent="0.35">
      <c r="A1199">
        <v>1214</v>
      </c>
      <c r="B1199" t="s">
        <v>98</v>
      </c>
      <c r="C1199">
        <v>26</v>
      </c>
      <c r="D1199">
        <v>4</v>
      </c>
      <c r="E1199">
        <v>3</v>
      </c>
      <c r="F1199" t="s">
        <v>581</v>
      </c>
      <c r="G1199" t="s">
        <v>581</v>
      </c>
      <c r="H1199" t="s">
        <v>42</v>
      </c>
      <c r="I1199" t="s">
        <v>595</v>
      </c>
      <c r="J1199" t="s">
        <v>597</v>
      </c>
    </row>
    <row r="1200" spans="1:10" x14ac:dyDescent="0.35">
      <c r="A1200">
        <v>1215</v>
      </c>
      <c r="B1200" t="s">
        <v>98</v>
      </c>
      <c r="C1200">
        <v>27</v>
      </c>
      <c r="D1200">
        <v>8</v>
      </c>
      <c r="E1200">
        <v>4</v>
      </c>
      <c r="F1200" t="s">
        <v>581</v>
      </c>
      <c r="G1200" t="s">
        <v>581</v>
      </c>
      <c r="H1200" t="s">
        <v>42</v>
      </c>
      <c r="I1200" t="s">
        <v>595</v>
      </c>
      <c r="J1200" t="s">
        <v>597</v>
      </c>
    </row>
    <row r="1201" spans="1:10" x14ac:dyDescent="0.35">
      <c r="A1201">
        <v>1216</v>
      </c>
      <c r="B1201" t="s">
        <v>98</v>
      </c>
      <c r="C1201">
        <v>28</v>
      </c>
      <c r="D1201">
        <v>15</v>
      </c>
      <c r="E1201">
        <v>1</v>
      </c>
      <c r="F1201" t="s">
        <v>581</v>
      </c>
      <c r="G1201" t="s">
        <v>581</v>
      </c>
      <c r="H1201" t="s">
        <v>42</v>
      </c>
      <c r="I1201" t="s">
        <v>595</v>
      </c>
      <c r="J1201" t="s">
        <v>597</v>
      </c>
    </row>
    <row r="1202" spans="1:10" x14ac:dyDescent="0.35">
      <c r="A1202">
        <v>1217</v>
      </c>
      <c r="B1202" t="s">
        <v>98</v>
      </c>
      <c r="C1202">
        <v>29</v>
      </c>
      <c r="D1202">
        <v>13</v>
      </c>
      <c r="E1202">
        <v>4</v>
      </c>
      <c r="F1202" t="s">
        <v>581</v>
      </c>
      <c r="G1202" t="s">
        <v>581</v>
      </c>
      <c r="H1202" t="s">
        <v>42</v>
      </c>
      <c r="I1202" t="s">
        <v>595</v>
      </c>
      <c r="J1202" t="s">
        <v>597</v>
      </c>
    </row>
    <row r="1203" spans="1:10" x14ac:dyDescent="0.35">
      <c r="A1203">
        <v>1218</v>
      </c>
      <c r="B1203" t="s">
        <v>98</v>
      </c>
      <c r="C1203">
        <v>30</v>
      </c>
      <c r="D1203">
        <v>16</v>
      </c>
      <c r="E1203">
        <v>1</v>
      </c>
      <c r="F1203" t="s">
        <v>581</v>
      </c>
      <c r="G1203" t="s">
        <v>581</v>
      </c>
      <c r="H1203" t="s">
        <v>42</v>
      </c>
      <c r="I1203" t="s">
        <v>595</v>
      </c>
      <c r="J1203" t="s">
        <v>597</v>
      </c>
    </row>
    <row r="1204" spans="1:10" x14ac:dyDescent="0.35">
      <c r="A1204">
        <v>1219</v>
      </c>
      <c r="B1204" t="s">
        <v>98</v>
      </c>
      <c r="C1204">
        <v>31</v>
      </c>
      <c r="D1204">
        <v>12</v>
      </c>
      <c r="E1204">
        <v>2</v>
      </c>
      <c r="F1204" t="s">
        <v>581</v>
      </c>
      <c r="G1204" t="s">
        <v>581</v>
      </c>
      <c r="H1204" t="s">
        <v>42</v>
      </c>
      <c r="I1204" t="s">
        <v>595</v>
      </c>
      <c r="J1204" t="s">
        <v>597</v>
      </c>
    </row>
    <row r="1205" spans="1:10" x14ac:dyDescent="0.35">
      <c r="A1205">
        <v>1220</v>
      </c>
      <c r="B1205" t="s">
        <v>98</v>
      </c>
      <c r="C1205">
        <v>32</v>
      </c>
      <c r="D1205">
        <v>9</v>
      </c>
      <c r="E1205">
        <v>1</v>
      </c>
      <c r="F1205" t="s">
        <v>581</v>
      </c>
      <c r="G1205" t="s">
        <v>581</v>
      </c>
      <c r="H1205" t="s">
        <v>42</v>
      </c>
      <c r="I1205" t="s">
        <v>595</v>
      </c>
      <c r="J1205" t="s">
        <v>597</v>
      </c>
    </row>
    <row r="1206" spans="1:10" x14ac:dyDescent="0.35">
      <c r="A1206">
        <v>1221</v>
      </c>
      <c r="B1206" t="s">
        <v>98</v>
      </c>
      <c r="C1206">
        <v>33</v>
      </c>
      <c r="D1206">
        <v>9</v>
      </c>
      <c r="E1206">
        <v>4</v>
      </c>
      <c r="F1206" t="s">
        <v>581</v>
      </c>
      <c r="G1206" t="s">
        <v>581</v>
      </c>
      <c r="H1206" t="s">
        <v>42</v>
      </c>
      <c r="I1206" t="s">
        <v>595</v>
      </c>
      <c r="J1206" t="s">
        <v>597</v>
      </c>
    </row>
    <row r="1207" spans="1:10" x14ac:dyDescent="0.35">
      <c r="A1207">
        <v>1222</v>
      </c>
      <c r="B1207" t="s">
        <v>98</v>
      </c>
      <c r="C1207">
        <v>34</v>
      </c>
      <c r="D1207">
        <v>3</v>
      </c>
      <c r="E1207">
        <v>0</v>
      </c>
      <c r="F1207" t="s">
        <v>581</v>
      </c>
      <c r="G1207" t="s">
        <v>581</v>
      </c>
      <c r="H1207" t="s">
        <v>42</v>
      </c>
      <c r="I1207" t="s">
        <v>595</v>
      </c>
      <c r="J1207" t="s">
        <v>597</v>
      </c>
    </row>
    <row r="1208" spans="1:10" x14ac:dyDescent="0.35">
      <c r="A1208">
        <v>1223</v>
      </c>
      <c r="B1208" t="s">
        <v>98</v>
      </c>
      <c r="C1208">
        <v>35</v>
      </c>
      <c r="D1208">
        <v>4</v>
      </c>
      <c r="E1208">
        <v>2</v>
      </c>
      <c r="F1208" t="s">
        <v>581</v>
      </c>
      <c r="G1208" t="s">
        <v>581</v>
      </c>
      <c r="H1208" t="s">
        <v>42</v>
      </c>
      <c r="I1208" t="s">
        <v>595</v>
      </c>
      <c r="J1208" t="s">
        <v>597</v>
      </c>
    </row>
    <row r="1209" spans="1:10" x14ac:dyDescent="0.35">
      <c r="A1209">
        <v>1224</v>
      </c>
      <c r="B1209" t="s">
        <v>98</v>
      </c>
      <c r="C1209">
        <v>36</v>
      </c>
      <c r="D1209">
        <v>2</v>
      </c>
      <c r="E1209">
        <v>2</v>
      </c>
      <c r="F1209" t="s">
        <v>581</v>
      </c>
      <c r="G1209" t="s">
        <v>581</v>
      </c>
      <c r="H1209" t="s">
        <v>42</v>
      </c>
      <c r="I1209" t="s">
        <v>595</v>
      </c>
      <c r="J1209" t="s">
        <v>597</v>
      </c>
    </row>
    <row r="1210" spans="1:10" x14ac:dyDescent="0.35">
      <c r="A1210">
        <v>1225</v>
      </c>
      <c r="B1210" t="s">
        <v>98</v>
      </c>
      <c r="C1210">
        <v>37</v>
      </c>
      <c r="D1210">
        <v>3</v>
      </c>
      <c r="E1210">
        <v>3</v>
      </c>
      <c r="F1210" t="s">
        <v>581</v>
      </c>
      <c r="G1210" t="s">
        <v>581</v>
      </c>
      <c r="H1210" t="s">
        <v>42</v>
      </c>
      <c r="I1210" t="s">
        <v>595</v>
      </c>
      <c r="J1210" t="s">
        <v>597</v>
      </c>
    </row>
    <row r="1211" spans="1:10" x14ac:dyDescent="0.35">
      <c r="A1211">
        <v>1226</v>
      </c>
      <c r="B1211" t="s">
        <v>98</v>
      </c>
      <c r="C1211">
        <v>38</v>
      </c>
      <c r="D1211">
        <v>3</v>
      </c>
      <c r="E1211">
        <v>2</v>
      </c>
      <c r="F1211" t="s">
        <v>581</v>
      </c>
      <c r="G1211" t="s">
        <v>581</v>
      </c>
      <c r="H1211" t="s">
        <v>42</v>
      </c>
      <c r="I1211" t="s">
        <v>595</v>
      </c>
      <c r="J1211" t="s">
        <v>597</v>
      </c>
    </row>
    <row r="1212" spans="1:10" x14ac:dyDescent="0.35">
      <c r="A1212">
        <v>1228</v>
      </c>
      <c r="B1212" t="s">
        <v>99</v>
      </c>
      <c r="C1212">
        <v>15</v>
      </c>
      <c r="D1212">
        <v>61</v>
      </c>
      <c r="E1212">
        <v>6</v>
      </c>
      <c r="F1212" t="s">
        <v>581</v>
      </c>
      <c r="G1212" t="s">
        <v>581</v>
      </c>
      <c r="H1212" t="s">
        <v>42</v>
      </c>
      <c r="I1212" t="s">
        <v>595</v>
      </c>
      <c r="J1212" t="s">
        <v>597</v>
      </c>
    </row>
    <row r="1213" spans="1:10" x14ac:dyDescent="0.35">
      <c r="A1213">
        <v>1229</v>
      </c>
      <c r="B1213" t="s">
        <v>99</v>
      </c>
      <c r="C1213">
        <v>16</v>
      </c>
      <c r="D1213">
        <v>58</v>
      </c>
      <c r="E1213">
        <v>18</v>
      </c>
      <c r="F1213" t="s">
        <v>581</v>
      </c>
      <c r="G1213" t="s">
        <v>581</v>
      </c>
      <c r="H1213" t="s">
        <v>42</v>
      </c>
      <c r="I1213" t="s">
        <v>595</v>
      </c>
      <c r="J1213" t="s">
        <v>597</v>
      </c>
    </row>
    <row r="1214" spans="1:10" x14ac:dyDescent="0.35">
      <c r="A1214">
        <v>1230</v>
      </c>
      <c r="B1214" t="s">
        <v>99</v>
      </c>
      <c r="C1214">
        <v>17</v>
      </c>
      <c r="D1214">
        <v>49</v>
      </c>
      <c r="E1214">
        <v>8</v>
      </c>
      <c r="F1214" t="s">
        <v>581</v>
      </c>
      <c r="G1214" t="s">
        <v>581</v>
      </c>
      <c r="H1214" t="s">
        <v>42</v>
      </c>
      <c r="I1214" t="s">
        <v>595</v>
      </c>
      <c r="J1214" t="s">
        <v>597</v>
      </c>
    </row>
    <row r="1215" spans="1:10" x14ac:dyDescent="0.35">
      <c r="A1215">
        <v>1231</v>
      </c>
      <c r="B1215" t="s">
        <v>99</v>
      </c>
      <c r="C1215">
        <v>18</v>
      </c>
      <c r="D1215">
        <v>27</v>
      </c>
      <c r="E1215">
        <v>4</v>
      </c>
      <c r="F1215" t="s">
        <v>581</v>
      </c>
      <c r="G1215" t="s">
        <v>581</v>
      </c>
      <c r="H1215" t="s">
        <v>42</v>
      </c>
      <c r="I1215" t="s">
        <v>595</v>
      </c>
      <c r="J1215" t="s">
        <v>597</v>
      </c>
    </row>
    <row r="1216" spans="1:10" x14ac:dyDescent="0.35">
      <c r="A1216">
        <v>1232</v>
      </c>
      <c r="B1216" t="s">
        <v>99</v>
      </c>
      <c r="C1216">
        <v>19</v>
      </c>
      <c r="D1216">
        <v>16</v>
      </c>
      <c r="E1216">
        <v>5</v>
      </c>
      <c r="F1216" t="s">
        <v>581</v>
      </c>
      <c r="G1216" t="s">
        <v>581</v>
      </c>
      <c r="H1216" t="s">
        <v>42</v>
      </c>
      <c r="I1216" t="s">
        <v>595</v>
      </c>
      <c r="J1216" t="s">
        <v>597</v>
      </c>
    </row>
    <row r="1217" spans="1:10" x14ac:dyDescent="0.35">
      <c r="A1217">
        <v>1233</v>
      </c>
      <c r="B1217" t="s">
        <v>99</v>
      </c>
      <c r="C1217">
        <v>20</v>
      </c>
      <c r="D1217">
        <v>24</v>
      </c>
      <c r="E1217">
        <v>6</v>
      </c>
      <c r="F1217" t="s">
        <v>581</v>
      </c>
      <c r="G1217" t="s">
        <v>581</v>
      </c>
      <c r="H1217" t="s">
        <v>42</v>
      </c>
      <c r="I1217" t="s">
        <v>595</v>
      </c>
      <c r="J1217" t="s">
        <v>597</v>
      </c>
    </row>
    <row r="1218" spans="1:10" x14ac:dyDescent="0.35">
      <c r="A1218">
        <v>1234</v>
      </c>
      <c r="B1218" t="s">
        <v>99</v>
      </c>
      <c r="C1218">
        <v>21</v>
      </c>
      <c r="D1218">
        <v>13</v>
      </c>
      <c r="E1218">
        <v>1</v>
      </c>
      <c r="F1218" t="s">
        <v>581</v>
      </c>
      <c r="G1218" t="s">
        <v>581</v>
      </c>
      <c r="H1218" t="s">
        <v>42</v>
      </c>
      <c r="I1218" t="s">
        <v>595</v>
      </c>
      <c r="J1218" t="s">
        <v>597</v>
      </c>
    </row>
    <row r="1219" spans="1:10" x14ac:dyDescent="0.35">
      <c r="A1219">
        <v>1235</v>
      </c>
      <c r="B1219" t="s">
        <v>99</v>
      </c>
      <c r="C1219">
        <v>22</v>
      </c>
      <c r="D1219">
        <v>10</v>
      </c>
      <c r="E1219">
        <v>3</v>
      </c>
      <c r="F1219" t="s">
        <v>581</v>
      </c>
      <c r="G1219" t="s">
        <v>581</v>
      </c>
      <c r="H1219" t="s">
        <v>42</v>
      </c>
      <c r="I1219" t="s">
        <v>595</v>
      </c>
      <c r="J1219" t="s">
        <v>597</v>
      </c>
    </row>
    <row r="1220" spans="1:10" x14ac:dyDescent="0.35">
      <c r="A1220">
        <v>1236</v>
      </c>
      <c r="B1220" t="s">
        <v>99</v>
      </c>
      <c r="C1220">
        <v>23</v>
      </c>
      <c r="D1220">
        <v>3</v>
      </c>
      <c r="E1220">
        <v>0</v>
      </c>
      <c r="F1220" t="s">
        <v>581</v>
      </c>
      <c r="G1220" t="s">
        <v>581</v>
      </c>
      <c r="H1220" t="s">
        <v>42</v>
      </c>
      <c r="I1220" t="s">
        <v>595</v>
      </c>
      <c r="J1220" t="s">
        <v>597</v>
      </c>
    </row>
    <row r="1221" spans="1:10" x14ac:dyDescent="0.35">
      <c r="A1221">
        <v>1237</v>
      </c>
      <c r="B1221" t="s">
        <v>99</v>
      </c>
      <c r="C1221">
        <v>24</v>
      </c>
      <c r="D1221">
        <v>8</v>
      </c>
      <c r="E1221">
        <v>3</v>
      </c>
      <c r="F1221" t="s">
        <v>581</v>
      </c>
      <c r="G1221" t="s">
        <v>581</v>
      </c>
      <c r="H1221" t="s">
        <v>42</v>
      </c>
      <c r="I1221" t="s">
        <v>595</v>
      </c>
      <c r="J1221" t="s">
        <v>597</v>
      </c>
    </row>
    <row r="1222" spans="1:10" x14ac:dyDescent="0.35">
      <c r="A1222">
        <v>1238</v>
      </c>
      <c r="B1222" t="s">
        <v>99</v>
      </c>
      <c r="C1222">
        <v>25</v>
      </c>
      <c r="D1222">
        <v>11</v>
      </c>
      <c r="E1222">
        <v>4</v>
      </c>
      <c r="F1222" t="s">
        <v>581</v>
      </c>
      <c r="G1222" t="s">
        <v>581</v>
      </c>
      <c r="H1222" t="s">
        <v>42</v>
      </c>
      <c r="I1222" t="s">
        <v>595</v>
      </c>
      <c r="J1222" t="s">
        <v>597</v>
      </c>
    </row>
    <row r="1223" spans="1:10" x14ac:dyDescent="0.35">
      <c r="A1223">
        <v>1239</v>
      </c>
      <c r="B1223" t="s">
        <v>99</v>
      </c>
      <c r="C1223">
        <v>26</v>
      </c>
      <c r="D1223">
        <v>16</v>
      </c>
      <c r="E1223">
        <v>0</v>
      </c>
      <c r="F1223" t="s">
        <v>581</v>
      </c>
      <c r="G1223" t="s">
        <v>581</v>
      </c>
      <c r="H1223" t="s">
        <v>42</v>
      </c>
      <c r="I1223" t="s">
        <v>595</v>
      </c>
      <c r="J1223" t="s">
        <v>597</v>
      </c>
    </row>
    <row r="1224" spans="1:10" x14ac:dyDescent="0.35">
      <c r="A1224">
        <v>1240</v>
      </c>
      <c r="B1224" t="s">
        <v>99</v>
      </c>
      <c r="C1224">
        <v>27</v>
      </c>
      <c r="D1224">
        <v>16</v>
      </c>
      <c r="E1224">
        <v>7</v>
      </c>
      <c r="F1224" t="s">
        <v>581</v>
      </c>
      <c r="G1224" t="s">
        <v>581</v>
      </c>
      <c r="H1224" t="s">
        <v>42</v>
      </c>
      <c r="I1224" t="s">
        <v>595</v>
      </c>
      <c r="J1224" t="s">
        <v>597</v>
      </c>
    </row>
    <row r="1225" spans="1:10" x14ac:dyDescent="0.35">
      <c r="A1225">
        <v>1241</v>
      </c>
      <c r="B1225" t="s">
        <v>99</v>
      </c>
      <c r="C1225">
        <v>28</v>
      </c>
      <c r="D1225">
        <v>23</v>
      </c>
      <c r="E1225">
        <v>7</v>
      </c>
      <c r="F1225" t="s">
        <v>581</v>
      </c>
      <c r="G1225" t="s">
        <v>581</v>
      </c>
      <c r="H1225" t="s">
        <v>42</v>
      </c>
      <c r="I1225" t="s">
        <v>595</v>
      </c>
      <c r="J1225" t="s">
        <v>597</v>
      </c>
    </row>
    <row r="1226" spans="1:10" x14ac:dyDescent="0.35">
      <c r="A1226">
        <v>1242</v>
      </c>
      <c r="B1226" t="s">
        <v>99</v>
      </c>
      <c r="C1226">
        <v>29</v>
      </c>
      <c r="D1226">
        <v>54</v>
      </c>
      <c r="E1226">
        <v>6</v>
      </c>
      <c r="F1226" t="s">
        <v>581</v>
      </c>
      <c r="G1226" t="s">
        <v>581</v>
      </c>
      <c r="H1226" t="s">
        <v>42</v>
      </c>
      <c r="I1226" t="s">
        <v>595</v>
      </c>
      <c r="J1226" t="s">
        <v>597</v>
      </c>
    </row>
    <row r="1227" spans="1:10" x14ac:dyDescent="0.35">
      <c r="A1227">
        <v>1243</v>
      </c>
      <c r="B1227" t="s">
        <v>99</v>
      </c>
      <c r="C1227">
        <v>30</v>
      </c>
      <c r="D1227">
        <v>29</v>
      </c>
      <c r="E1227">
        <v>3</v>
      </c>
      <c r="F1227" t="s">
        <v>581</v>
      </c>
      <c r="G1227" t="s">
        <v>581</v>
      </c>
      <c r="H1227" t="s">
        <v>42</v>
      </c>
      <c r="I1227" t="s">
        <v>595</v>
      </c>
      <c r="J1227" t="s">
        <v>597</v>
      </c>
    </row>
    <row r="1228" spans="1:10" x14ac:dyDescent="0.35">
      <c r="A1228">
        <v>1244</v>
      </c>
      <c r="B1228" t="s">
        <v>99</v>
      </c>
      <c r="C1228">
        <v>31</v>
      </c>
      <c r="D1228">
        <v>45</v>
      </c>
      <c r="E1228">
        <v>7</v>
      </c>
      <c r="F1228" t="s">
        <v>581</v>
      </c>
      <c r="G1228" t="s">
        <v>581</v>
      </c>
      <c r="H1228" t="s">
        <v>42</v>
      </c>
      <c r="I1228" t="s">
        <v>595</v>
      </c>
      <c r="J1228" t="s">
        <v>597</v>
      </c>
    </row>
    <row r="1229" spans="1:10" x14ac:dyDescent="0.35">
      <c r="A1229">
        <v>1245</v>
      </c>
      <c r="B1229" t="s">
        <v>99</v>
      </c>
      <c r="C1229">
        <v>32</v>
      </c>
      <c r="D1229">
        <v>26</v>
      </c>
      <c r="E1229">
        <v>9</v>
      </c>
      <c r="F1229" t="s">
        <v>581</v>
      </c>
      <c r="G1229" t="s">
        <v>581</v>
      </c>
      <c r="H1229" t="s">
        <v>42</v>
      </c>
      <c r="I1229" t="s">
        <v>595</v>
      </c>
      <c r="J1229" t="s">
        <v>597</v>
      </c>
    </row>
    <row r="1230" spans="1:10" x14ac:dyDescent="0.35">
      <c r="A1230">
        <v>1246</v>
      </c>
      <c r="B1230" t="s">
        <v>99</v>
      </c>
      <c r="C1230">
        <v>33</v>
      </c>
      <c r="D1230">
        <v>22</v>
      </c>
      <c r="E1230">
        <v>5</v>
      </c>
      <c r="F1230" t="s">
        <v>581</v>
      </c>
      <c r="G1230" t="s">
        <v>581</v>
      </c>
      <c r="H1230" t="s">
        <v>42</v>
      </c>
      <c r="I1230" t="s">
        <v>595</v>
      </c>
      <c r="J1230" t="s">
        <v>597</v>
      </c>
    </row>
    <row r="1231" spans="1:10" x14ac:dyDescent="0.35">
      <c r="A1231">
        <v>1247</v>
      </c>
      <c r="B1231" t="s">
        <v>99</v>
      </c>
      <c r="C1231">
        <v>34</v>
      </c>
      <c r="D1231">
        <v>27</v>
      </c>
      <c r="E1231">
        <v>7</v>
      </c>
      <c r="F1231" t="s">
        <v>581</v>
      </c>
      <c r="G1231" t="s">
        <v>581</v>
      </c>
      <c r="H1231" t="s">
        <v>42</v>
      </c>
      <c r="I1231" t="s">
        <v>595</v>
      </c>
      <c r="J1231" t="s">
        <v>597</v>
      </c>
    </row>
    <row r="1232" spans="1:10" x14ac:dyDescent="0.35">
      <c r="A1232">
        <v>1248</v>
      </c>
      <c r="B1232" t="s">
        <v>99</v>
      </c>
      <c r="C1232">
        <v>35</v>
      </c>
      <c r="D1232">
        <v>18</v>
      </c>
      <c r="E1232">
        <v>3</v>
      </c>
      <c r="F1232" t="s">
        <v>581</v>
      </c>
      <c r="G1232" t="s">
        <v>581</v>
      </c>
      <c r="H1232" t="s">
        <v>42</v>
      </c>
      <c r="I1232" t="s">
        <v>595</v>
      </c>
      <c r="J1232" t="s">
        <v>597</v>
      </c>
    </row>
    <row r="1233" spans="1:10" x14ac:dyDescent="0.35">
      <c r="A1233">
        <v>1249</v>
      </c>
      <c r="B1233" t="s">
        <v>99</v>
      </c>
      <c r="C1233">
        <v>36</v>
      </c>
      <c r="D1233">
        <v>27</v>
      </c>
      <c r="E1233">
        <v>9</v>
      </c>
      <c r="F1233" t="s">
        <v>581</v>
      </c>
      <c r="G1233" t="s">
        <v>581</v>
      </c>
      <c r="H1233" t="s">
        <v>42</v>
      </c>
      <c r="I1233" t="s">
        <v>595</v>
      </c>
      <c r="J1233" t="s">
        <v>597</v>
      </c>
    </row>
    <row r="1234" spans="1:10" x14ac:dyDescent="0.35">
      <c r="A1234">
        <v>1250</v>
      </c>
      <c r="B1234" t="s">
        <v>99</v>
      </c>
      <c r="C1234">
        <v>37</v>
      </c>
      <c r="D1234">
        <v>27</v>
      </c>
      <c r="E1234">
        <v>4</v>
      </c>
      <c r="F1234" t="s">
        <v>581</v>
      </c>
      <c r="G1234" t="s">
        <v>581</v>
      </c>
      <c r="H1234" t="s">
        <v>42</v>
      </c>
      <c r="I1234" t="s">
        <v>595</v>
      </c>
      <c r="J1234" t="s">
        <v>597</v>
      </c>
    </row>
    <row r="1235" spans="1:10" x14ac:dyDescent="0.35">
      <c r="A1235">
        <v>1251</v>
      </c>
      <c r="B1235" t="s">
        <v>99</v>
      </c>
      <c r="C1235">
        <v>38</v>
      </c>
      <c r="D1235">
        <v>22</v>
      </c>
      <c r="E1235">
        <v>8</v>
      </c>
      <c r="F1235" t="s">
        <v>581</v>
      </c>
      <c r="G1235" t="s">
        <v>581</v>
      </c>
      <c r="H1235" t="s">
        <v>42</v>
      </c>
      <c r="I1235" t="s">
        <v>595</v>
      </c>
      <c r="J1235" t="s">
        <v>597</v>
      </c>
    </row>
    <row r="1236" spans="1:10" x14ac:dyDescent="0.35">
      <c r="A1236">
        <v>1252</v>
      </c>
      <c r="B1236" t="s">
        <v>100</v>
      </c>
      <c r="C1236">
        <v>15</v>
      </c>
      <c r="D1236">
        <v>26</v>
      </c>
      <c r="E1236">
        <v>2</v>
      </c>
      <c r="F1236" t="s">
        <v>581</v>
      </c>
      <c r="G1236" t="s">
        <v>581</v>
      </c>
      <c r="H1236" t="s">
        <v>42</v>
      </c>
      <c r="I1236" t="s">
        <v>595</v>
      </c>
      <c r="J1236" t="s">
        <v>597</v>
      </c>
    </row>
    <row r="1237" spans="1:10" x14ac:dyDescent="0.35">
      <c r="A1237">
        <v>1253</v>
      </c>
      <c r="B1237" t="s">
        <v>100</v>
      </c>
      <c r="C1237">
        <v>16</v>
      </c>
      <c r="D1237">
        <v>21</v>
      </c>
      <c r="E1237">
        <v>1</v>
      </c>
      <c r="F1237" t="s">
        <v>581</v>
      </c>
      <c r="G1237" t="s">
        <v>581</v>
      </c>
      <c r="H1237" t="s">
        <v>42</v>
      </c>
      <c r="I1237" t="s">
        <v>595</v>
      </c>
      <c r="J1237" t="s">
        <v>597</v>
      </c>
    </row>
    <row r="1238" spans="1:10" x14ac:dyDescent="0.35">
      <c r="A1238">
        <v>1254</v>
      </c>
      <c r="B1238" t="s">
        <v>100</v>
      </c>
      <c r="C1238">
        <v>17</v>
      </c>
      <c r="D1238">
        <v>19</v>
      </c>
      <c r="E1238">
        <v>3</v>
      </c>
      <c r="F1238" t="s">
        <v>581</v>
      </c>
      <c r="G1238" t="s">
        <v>581</v>
      </c>
      <c r="H1238" t="s">
        <v>42</v>
      </c>
      <c r="I1238" t="s">
        <v>595</v>
      </c>
      <c r="J1238" t="s">
        <v>597</v>
      </c>
    </row>
    <row r="1239" spans="1:10" x14ac:dyDescent="0.35">
      <c r="A1239">
        <v>1255</v>
      </c>
      <c r="B1239" t="s">
        <v>100</v>
      </c>
      <c r="C1239">
        <v>18</v>
      </c>
      <c r="D1239">
        <v>23</v>
      </c>
      <c r="E1239">
        <v>1</v>
      </c>
      <c r="F1239" t="s">
        <v>581</v>
      </c>
      <c r="G1239" t="s">
        <v>581</v>
      </c>
      <c r="H1239" t="s">
        <v>42</v>
      </c>
      <c r="I1239" t="s">
        <v>595</v>
      </c>
      <c r="J1239" t="s">
        <v>597</v>
      </c>
    </row>
    <row r="1240" spans="1:10" x14ac:dyDescent="0.35">
      <c r="A1240">
        <v>1256</v>
      </c>
      <c r="B1240" t="s">
        <v>100</v>
      </c>
      <c r="C1240">
        <v>19</v>
      </c>
      <c r="D1240">
        <v>16</v>
      </c>
      <c r="E1240">
        <v>0</v>
      </c>
      <c r="F1240" t="s">
        <v>581</v>
      </c>
      <c r="G1240" t="s">
        <v>581</v>
      </c>
      <c r="H1240" t="s">
        <v>42</v>
      </c>
      <c r="I1240" t="s">
        <v>595</v>
      </c>
      <c r="J1240" t="s">
        <v>597</v>
      </c>
    </row>
    <row r="1241" spans="1:10" x14ac:dyDescent="0.35">
      <c r="A1241">
        <v>1257</v>
      </c>
      <c r="B1241" t="s">
        <v>100</v>
      </c>
      <c r="C1241">
        <v>20</v>
      </c>
      <c r="D1241">
        <v>22</v>
      </c>
      <c r="E1241">
        <v>1</v>
      </c>
      <c r="F1241" t="s">
        <v>581</v>
      </c>
      <c r="G1241" t="s">
        <v>581</v>
      </c>
      <c r="H1241" t="s">
        <v>42</v>
      </c>
      <c r="I1241" t="s">
        <v>595</v>
      </c>
      <c r="J1241" t="s">
        <v>597</v>
      </c>
    </row>
    <row r="1242" spans="1:10" x14ac:dyDescent="0.35">
      <c r="A1242">
        <v>1258</v>
      </c>
      <c r="B1242" t="s">
        <v>100</v>
      </c>
      <c r="C1242">
        <v>21</v>
      </c>
      <c r="D1242">
        <v>14</v>
      </c>
      <c r="E1242">
        <v>0</v>
      </c>
      <c r="F1242" t="s">
        <v>581</v>
      </c>
      <c r="G1242" t="s">
        <v>581</v>
      </c>
      <c r="H1242" t="s">
        <v>42</v>
      </c>
      <c r="I1242" t="s">
        <v>595</v>
      </c>
      <c r="J1242" t="s">
        <v>597</v>
      </c>
    </row>
    <row r="1243" spans="1:10" x14ac:dyDescent="0.35">
      <c r="A1243">
        <v>1259</v>
      </c>
      <c r="B1243" t="s">
        <v>100</v>
      </c>
      <c r="C1243">
        <v>22</v>
      </c>
      <c r="D1243">
        <v>7</v>
      </c>
      <c r="E1243">
        <v>1</v>
      </c>
      <c r="F1243" t="s">
        <v>581</v>
      </c>
      <c r="G1243" t="s">
        <v>581</v>
      </c>
      <c r="H1243" t="s">
        <v>42</v>
      </c>
      <c r="I1243" t="s">
        <v>595</v>
      </c>
      <c r="J1243" t="s">
        <v>597</v>
      </c>
    </row>
    <row r="1244" spans="1:10" x14ac:dyDescent="0.35">
      <c r="A1244">
        <v>1260</v>
      </c>
      <c r="B1244" t="s">
        <v>100</v>
      </c>
      <c r="C1244">
        <v>23</v>
      </c>
      <c r="D1244">
        <v>1</v>
      </c>
      <c r="E1244">
        <v>0</v>
      </c>
      <c r="F1244" t="s">
        <v>581</v>
      </c>
      <c r="G1244" t="s">
        <v>581</v>
      </c>
      <c r="H1244" t="s">
        <v>42</v>
      </c>
      <c r="I1244" t="s">
        <v>595</v>
      </c>
      <c r="J1244" t="s">
        <v>597</v>
      </c>
    </row>
    <row r="1245" spans="1:10" x14ac:dyDescent="0.35">
      <c r="A1245">
        <v>1261</v>
      </c>
      <c r="B1245" t="s">
        <v>100</v>
      </c>
      <c r="C1245">
        <v>24</v>
      </c>
      <c r="D1245">
        <v>4</v>
      </c>
      <c r="E1245">
        <v>1</v>
      </c>
      <c r="F1245" t="s">
        <v>581</v>
      </c>
      <c r="G1245" t="s">
        <v>581</v>
      </c>
      <c r="H1245" t="s">
        <v>42</v>
      </c>
      <c r="I1245" t="s">
        <v>595</v>
      </c>
      <c r="J1245" t="s">
        <v>597</v>
      </c>
    </row>
    <row r="1246" spans="1:10" x14ac:dyDescent="0.35">
      <c r="A1246">
        <v>1262</v>
      </c>
      <c r="B1246" t="s">
        <v>100</v>
      </c>
      <c r="C1246">
        <v>25</v>
      </c>
      <c r="D1246">
        <v>4</v>
      </c>
      <c r="E1246">
        <v>0</v>
      </c>
      <c r="F1246" t="s">
        <v>581</v>
      </c>
      <c r="G1246" t="s">
        <v>581</v>
      </c>
      <c r="H1246" t="s">
        <v>42</v>
      </c>
      <c r="I1246" t="s">
        <v>595</v>
      </c>
      <c r="J1246" t="s">
        <v>597</v>
      </c>
    </row>
    <row r="1247" spans="1:10" x14ac:dyDescent="0.35">
      <c r="A1247">
        <v>1263</v>
      </c>
      <c r="B1247" t="s">
        <v>100</v>
      </c>
      <c r="C1247">
        <v>26</v>
      </c>
      <c r="D1247">
        <v>6</v>
      </c>
      <c r="E1247">
        <v>1</v>
      </c>
      <c r="F1247" t="s">
        <v>581</v>
      </c>
      <c r="G1247" t="s">
        <v>581</v>
      </c>
      <c r="H1247" t="s">
        <v>42</v>
      </c>
      <c r="I1247" t="s">
        <v>595</v>
      </c>
      <c r="J1247" t="s">
        <v>597</v>
      </c>
    </row>
    <row r="1248" spans="1:10" x14ac:dyDescent="0.35">
      <c r="A1248">
        <v>1264</v>
      </c>
      <c r="B1248" t="s">
        <v>100</v>
      </c>
      <c r="C1248">
        <v>27</v>
      </c>
      <c r="D1248">
        <v>10</v>
      </c>
      <c r="E1248">
        <v>3</v>
      </c>
      <c r="F1248" t="s">
        <v>581</v>
      </c>
      <c r="G1248" t="s">
        <v>581</v>
      </c>
      <c r="H1248" t="s">
        <v>42</v>
      </c>
      <c r="I1248" t="s">
        <v>595</v>
      </c>
      <c r="J1248" t="s">
        <v>597</v>
      </c>
    </row>
    <row r="1249" spans="1:10" x14ac:dyDescent="0.35">
      <c r="A1249">
        <v>1265</v>
      </c>
      <c r="B1249" t="s">
        <v>100</v>
      </c>
      <c r="C1249">
        <v>28</v>
      </c>
      <c r="D1249">
        <v>10</v>
      </c>
      <c r="E1249">
        <v>4</v>
      </c>
      <c r="F1249" t="s">
        <v>581</v>
      </c>
      <c r="G1249" t="s">
        <v>581</v>
      </c>
      <c r="H1249" t="s">
        <v>42</v>
      </c>
      <c r="I1249" t="s">
        <v>595</v>
      </c>
      <c r="J1249" t="s">
        <v>597</v>
      </c>
    </row>
    <row r="1250" spans="1:10" x14ac:dyDescent="0.35">
      <c r="A1250">
        <v>1266</v>
      </c>
      <c r="B1250" t="s">
        <v>100</v>
      </c>
      <c r="C1250">
        <v>29</v>
      </c>
      <c r="D1250">
        <v>14</v>
      </c>
      <c r="E1250">
        <v>3</v>
      </c>
      <c r="F1250" t="s">
        <v>581</v>
      </c>
      <c r="G1250" t="s">
        <v>581</v>
      </c>
      <c r="H1250" t="s">
        <v>42</v>
      </c>
      <c r="I1250" t="s">
        <v>595</v>
      </c>
      <c r="J1250" t="s">
        <v>597</v>
      </c>
    </row>
    <row r="1251" spans="1:10" x14ac:dyDescent="0.35">
      <c r="A1251">
        <v>1267</v>
      </c>
      <c r="B1251" t="s">
        <v>100</v>
      </c>
      <c r="C1251">
        <v>30</v>
      </c>
      <c r="D1251">
        <v>22</v>
      </c>
      <c r="E1251">
        <v>1</v>
      </c>
      <c r="F1251" t="s">
        <v>581</v>
      </c>
      <c r="G1251" t="s">
        <v>581</v>
      </c>
      <c r="H1251" t="s">
        <v>42</v>
      </c>
      <c r="I1251" t="s">
        <v>595</v>
      </c>
      <c r="J1251" t="s">
        <v>597</v>
      </c>
    </row>
    <row r="1252" spans="1:10" x14ac:dyDescent="0.35">
      <c r="A1252">
        <v>1268</v>
      </c>
      <c r="B1252" t="s">
        <v>100</v>
      </c>
      <c r="C1252">
        <v>31</v>
      </c>
      <c r="D1252">
        <v>25</v>
      </c>
      <c r="E1252">
        <v>5</v>
      </c>
      <c r="F1252" t="s">
        <v>581</v>
      </c>
      <c r="G1252" t="s">
        <v>581</v>
      </c>
      <c r="H1252" t="s">
        <v>42</v>
      </c>
      <c r="I1252" t="s">
        <v>595</v>
      </c>
      <c r="J1252" t="s">
        <v>597</v>
      </c>
    </row>
    <row r="1253" spans="1:10" x14ac:dyDescent="0.35">
      <c r="A1253">
        <v>1269</v>
      </c>
      <c r="B1253" t="s">
        <v>100</v>
      </c>
      <c r="C1253">
        <v>32</v>
      </c>
      <c r="D1253">
        <v>17</v>
      </c>
      <c r="E1253">
        <v>0</v>
      </c>
      <c r="F1253" t="s">
        <v>581</v>
      </c>
      <c r="G1253" t="s">
        <v>581</v>
      </c>
      <c r="H1253" t="s">
        <v>42</v>
      </c>
      <c r="I1253" t="s">
        <v>595</v>
      </c>
      <c r="J1253" t="s">
        <v>597</v>
      </c>
    </row>
    <row r="1254" spans="1:10" x14ac:dyDescent="0.35">
      <c r="A1254">
        <v>1270</v>
      </c>
      <c r="B1254" t="s">
        <v>100</v>
      </c>
      <c r="C1254">
        <v>33</v>
      </c>
      <c r="D1254">
        <v>11</v>
      </c>
      <c r="E1254">
        <v>0</v>
      </c>
      <c r="F1254" t="s">
        <v>581</v>
      </c>
      <c r="G1254" t="s">
        <v>581</v>
      </c>
      <c r="H1254" t="s">
        <v>42</v>
      </c>
      <c r="I1254" t="s">
        <v>595</v>
      </c>
      <c r="J1254" t="s">
        <v>597</v>
      </c>
    </row>
    <row r="1255" spans="1:10" x14ac:dyDescent="0.35">
      <c r="A1255">
        <v>1271</v>
      </c>
      <c r="B1255" t="s">
        <v>100</v>
      </c>
      <c r="C1255">
        <v>34</v>
      </c>
      <c r="D1255">
        <v>18</v>
      </c>
      <c r="E1255">
        <v>2</v>
      </c>
      <c r="F1255" t="s">
        <v>581</v>
      </c>
      <c r="G1255" t="s">
        <v>581</v>
      </c>
      <c r="H1255" t="s">
        <v>42</v>
      </c>
      <c r="I1255" t="s">
        <v>595</v>
      </c>
      <c r="J1255" t="s">
        <v>597</v>
      </c>
    </row>
    <row r="1256" spans="1:10" x14ac:dyDescent="0.35">
      <c r="A1256">
        <v>1272</v>
      </c>
      <c r="B1256" t="s">
        <v>100</v>
      </c>
      <c r="C1256">
        <v>35</v>
      </c>
      <c r="D1256">
        <v>15</v>
      </c>
      <c r="E1256">
        <v>2</v>
      </c>
      <c r="F1256" t="s">
        <v>581</v>
      </c>
      <c r="G1256" t="s">
        <v>581</v>
      </c>
      <c r="H1256" t="s">
        <v>42</v>
      </c>
      <c r="I1256" t="s">
        <v>595</v>
      </c>
      <c r="J1256" t="s">
        <v>597</v>
      </c>
    </row>
    <row r="1257" spans="1:10" x14ac:dyDescent="0.35">
      <c r="A1257">
        <v>1273</v>
      </c>
      <c r="B1257" t="s">
        <v>100</v>
      </c>
      <c r="C1257">
        <v>36</v>
      </c>
      <c r="D1257">
        <v>22</v>
      </c>
      <c r="E1257">
        <v>2</v>
      </c>
      <c r="F1257" t="s">
        <v>581</v>
      </c>
      <c r="G1257" t="s">
        <v>581</v>
      </c>
      <c r="H1257" t="s">
        <v>42</v>
      </c>
      <c r="I1257" t="s">
        <v>595</v>
      </c>
      <c r="J1257" t="s">
        <v>597</v>
      </c>
    </row>
    <row r="1258" spans="1:10" x14ac:dyDescent="0.35">
      <c r="A1258">
        <v>1274</v>
      </c>
      <c r="B1258" t="s">
        <v>100</v>
      </c>
      <c r="C1258">
        <v>37</v>
      </c>
      <c r="D1258">
        <v>49</v>
      </c>
      <c r="E1258">
        <v>2</v>
      </c>
      <c r="F1258" t="s">
        <v>581</v>
      </c>
      <c r="G1258" t="s">
        <v>581</v>
      </c>
      <c r="H1258" t="s">
        <v>42</v>
      </c>
      <c r="I1258" t="s">
        <v>595</v>
      </c>
      <c r="J1258" t="s">
        <v>597</v>
      </c>
    </row>
    <row r="1259" spans="1:10" x14ac:dyDescent="0.35">
      <c r="A1259">
        <v>1275</v>
      </c>
      <c r="B1259" t="s">
        <v>100</v>
      </c>
      <c r="C1259">
        <v>38</v>
      </c>
      <c r="D1259">
        <v>17</v>
      </c>
      <c r="E1259">
        <v>1</v>
      </c>
      <c r="F1259" t="s">
        <v>581</v>
      </c>
      <c r="G1259" t="s">
        <v>581</v>
      </c>
      <c r="H1259" t="s">
        <v>42</v>
      </c>
      <c r="I1259" t="s">
        <v>595</v>
      </c>
      <c r="J1259" t="s">
        <v>597</v>
      </c>
    </row>
    <row r="1260" spans="1:10" x14ac:dyDescent="0.35">
      <c r="A1260">
        <v>1276</v>
      </c>
      <c r="B1260" t="s">
        <v>101</v>
      </c>
      <c r="C1260">
        <v>15</v>
      </c>
      <c r="D1260">
        <v>8</v>
      </c>
      <c r="E1260">
        <v>0</v>
      </c>
      <c r="F1260" t="s">
        <v>581</v>
      </c>
      <c r="G1260" t="s">
        <v>581</v>
      </c>
      <c r="H1260" t="s">
        <v>42</v>
      </c>
      <c r="I1260" t="s">
        <v>595</v>
      </c>
      <c r="J1260" t="s">
        <v>597</v>
      </c>
    </row>
    <row r="1261" spans="1:10" x14ac:dyDescent="0.35">
      <c r="A1261">
        <v>1277</v>
      </c>
      <c r="B1261" t="s">
        <v>101</v>
      </c>
      <c r="C1261">
        <v>16</v>
      </c>
      <c r="D1261">
        <v>5</v>
      </c>
      <c r="E1261">
        <v>0</v>
      </c>
      <c r="F1261" t="s">
        <v>581</v>
      </c>
      <c r="G1261" t="s">
        <v>581</v>
      </c>
      <c r="H1261" t="s">
        <v>42</v>
      </c>
      <c r="I1261" t="s">
        <v>595</v>
      </c>
      <c r="J1261" t="s">
        <v>597</v>
      </c>
    </row>
    <row r="1262" spans="1:10" x14ac:dyDescent="0.35">
      <c r="A1262">
        <v>1278</v>
      </c>
      <c r="B1262" t="s">
        <v>101</v>
      </c>
      <c r="C1262">
        <v>17</v>
      </c>
      <c r="D1262">
        <v>7</v>
      </c>
      <c r="E1262">
        <v>0</v>
      </c>
      <c r="F1262" t="s">
        <v>581</v>
      </c>
      <c r="G1262" t="s">
        <v>581</v>
      </c>
      <c r="H1262" t="s">
        <v>42</v>
      </c>
      <c r="I1262" t="s">
        <v>595</v>
      </c>
      <c r="J1262" t="s">
        <v>597</v>
      </c>
    </row>
    <row r="1263" spans="1:10" x14ac:dyDescent="0.35">
      <c r="A1263">
        <v>1279</v>
      </c>
      <c r="B1263" t="s">
        <v>101</v>
      </c>
      <c r="C1263">
        <v>18</v>
      </c>
      <c r="D1263">
        <v>2</v>
      </c>
      <c r="E1263">
        <v>0</v>
      </c>
      <c r="F1263" t="s">
        <v>581</v>
      </c>
      <c r="G1263" t="s">
        <v>581</v>
      </c>
      <c r="H1263" t="s">
        <v>42</v>
      </c>
      <c r="I1263" t="s">
        <v>595</v>
      </c>
      <c r="J1263" t="s">
        <v>597</v>
      </c>
    </row>
    <row r="1264" spans="1:10" x14ac:dyDescent="0.35">
      <c r="A1264">
        <v>1280</v>
      </c>
      <c r="B1264" t="s">
        <v>101</v>
      </c>
      <c r="C1264">
        <v>19</v>
      </c>
      <c r="D1264">
        <v>5</v>
      </c>
      <c r="E1264">
        <v>0</v>
      </c>
      <c r="F1264" t="s">
        <v>581</v>
      </c>
      <c r="G1264" t="s">
        <v>581</v>
      </c>
      <c r="H1264" t="s">
        <v>42</v>
      </c>
      <c r="I1264" t="s">
        <v>595</v>
      </c>
      <c r="J1264" t="s">
        <v>597</v>
      </c>
    </row>
    <row r="1265" spans="1:10" x14ac:dyDescent="0.35">
      <c r="A1265">
        <v>1281</v>
      </c>
      <c r="B1265" t="s">
        <v>101</v>
      </c>
      <c r="C1265">
        <v>23</v>
      </c>
      <c r="D1265">
        <v>1</v>
      </c>
      <c r="E1265">
        <v>0</v>
      </c>
      <c r="F1265" t="s">
        <v>581</v>
      </c>
      <c r="G1265" t="s">
        <v>581</v>
      </c>
      <c r="H1265" t="s">
        <v>42</v>
      </c>
      <c r="I1265" t="s">
        <v>595</v>
      </c>
      <c r="J1265" t="s">
        <v>597</v>
      </c>
    </row>
    <row r="1266" spans="1:10" x14ac:dyDescent="0.35">
      <c r="A1266">
        <v>1282</v>
      </c>
      <c r="B1266" t="s">
        <v>101</v>
      </c>
      <c r="C1266">
        <v>25</v>
      </c>
      <c r="D1266">
        <v>3</v>
      </c>
      <c r="E1266">
        <v>0</v>
      </c>
      <c r="F1266" t="s">
        <v>581</v>
      </c>
      <c r="G1266" t="s">
        <v>581</v>
      </c>
      <c r="H1266" t="s">
        <v>42</v>
      </c>
      <c r="I1266" t="s">
        <v>595</v>
      </c>
      <c r="J1266" t="s">
        <v>597</v>
      </c>
    </row>
    <row r="1267" spans="1:10" x14ac:dyDescent="0.35">
      <c r="A1267">
        <v>1283</v>
      </c>
      <c r="B1267" t="s">
        <v>101</v>
      </c>
      <c r="C1267">
        <v>26</v>
      </c>
      <c r="D1267">
        <v>1</v>
      </c>
      <c r="E1267">
        <v>0</v>
      </c>
      <c r="F1267" t="s">
        <v>581</v>
      </c>
      <c r="G1267" t="s">
        <v>581</v>
      </c>
      <c r="H1267" t="s">
        <v>42</v>
      </c>
      <c r="I1267" t="s">
        <v>595</v>
      </c>
      <c r="J1267" t="s">
        <v>597</v>
      </c>
    </row>
    <row r="1268" spans="1:10" x14ac:dyDescent="0.35">
      <c r="A1268">
        <v>1284</v>
      </c>
      <c r="B1268" t="s">
        <v>101</v>
      </c>
      <c r="C1268">
        <v>27</v>
      </c>
      <c r="D1268">
        <v>2</v>
      </c>
      <c r="E1268">
        <v>0</v>
      </c>
      <c r="F1268" t="s">
        <v>581</v>
      </c>
      <c r="G1268" t="s">
        <v>581</v>
      </c>
      <c r="H1268" t="s">
        <v>42</v>
      </c>
      <c r="I1268" t="s">
        <v>595</v>
      </c>
      <c r="J1268" t="s">
        <v>597</v>
      </c>
    </row>
    <row r="1269" spans="1:10" x14ac:dyDescent="0.35">
      <c r="A1269">
        <v>1285</v>
      </c>
      <c r="B1269" t="s">
        <v>101</v>
      </c>
      <c r="C1269">
        <v>28</v>
      </c>
      <c r="D1269">
        <v>2</v>
      </c>
      <c r="E1269">
        <v>0</v>
      </c>
      <c r="F1269" t="s">
        <v>581</v>
      </c>
      <c r="G1269" t="s">
        <v>581</v>
      </c>
      <c r="H1269" t="s">
        <v>42</v>
      </c>
      <c r="I1269" t="s">
        <v>595</v>
      </c>
      <c r="J1269" t="s">
        <v>597</v>
      </c>
    </row>
    <row r="1270" spans="1:10" x14ac:dyDescent="0.35">
      <c r="A1270">
        <v>1286</v>
      </c>
      <c r="B1270" t="s">
        <v>101</v>
      </c>
      <c r="C1270">
        <v>29</v>
      </c>
      <c r="D1270">
        <v>4</v>
      </c>
      <c r="E1270">
        <v>0</v>
      </c>
      <c r="F1270" t="s">
        <v>581</v>
      </c>
      <c r="G1270" t="s">
        <v>581</v>
      </c>
      <c r="H1270" t="s">
        <v>42</v>
      </c>
      <c r="I1270" t="s">
        <v>595</v>
      </c>
      <c r="J1270" t="s">
        <v>597</v>
      </c>
    </row>
    <row r="1271" spans="1:10" x14ac:dyDescent="0.35">
      <c r="A1271">
        <v>1287</v>
      </c>
      <c r="B1271" t="s">
        <v>101</v>
      </c>
      <c r="C1271">
        <v>31</v>
      </c>
      <c r="D1271">
        <v>3</v>
      </c>
      <c r="E1271">
        <v>0</v>
      </c>
      <c r="F1271" t="s">
        <v>581</v>
      </c>
      <c r="G1271" t="s">
        <v>581</v>
      </c>
      <c r="H1271" t="s">
        <v>42</v>
      </c>
      <c r="I1271" t="s">
        <v>595</v>
      </c>
      <c r="J1271" t="s">
        <v>597</v>
      </c>
    </row>
    <row r="1272" spans="1:10" x14ac:dyDescent="0.35">
      <c r="A1272">
        <v>1288</v>
      </c>
      <c r="B1272" t="s">
        <v>101</v>
      </c>
      <c r="C1272">
        <v>32</v>
      </c>
      <c r="D1272">
        <v>1</v>
      </c>
      <c r="E1272">
        <v>0</v>
      </c>
      <c r="F1272" t="s">
        <v>581</v>
      </c>
      <c r="G1272" t="s">
        <v>581</v>
      </c>
      <c r="H1272" t="s">
        <v>42</v>
      </c>
      <c r="I1272" t="s">
        <v>595</v>
      </c>
      <c r="J1272" t="s">
        <v>597</v>
      </c>
    </row>
    <row r="1273" spans="1:10" x14ac:dyDescent="0.35">
      <c r="A1273">
        <v>1289</v>
      </c>
      <c r="B1273" t="s">
        <v>101</v>
      </c>
      <c r="C1273">
        <v>33</v>
      </c>
      <c r="D1273">
        <v>3</v>
      </c>
      <c r="E1273">
        <v>0</v>
      </c>
      <c r="F1273" t="s">
        <v>581</v>
      </c>
      <c r="G1273" t="s">
        <v>581</v>
      </c>
      <c r="H1273" t="s">
        <v>42</v>
      </c>
      <c r="I1273" t="s">
        <v>595</v>
      </c>
      <c r="J1273" t="s">
        <v>597</v>
      </c>
    </row>
    <row r="1274" spans="1:10" x14ac:dyDescent="0.35">
      <c r="A1274">
        <v>1290</v>
      </c>
      <c r="B1274" t="s">
        <v>101</v>
      </c>
      <c r="C1274">
        <v>34</v>
      </c>
      <c r="D1274">
        <v>1</v>
      </c>
      <c r="E1274">
        <v>0</v>
      </c>
      <c r="F1274" t="s">
        <v>581</v>
      </c>
      <c r="G1274" t="s">
        <v>581</v>
      </c>
      <c r="H1274" t="s">
        <v>42</v>
      </c>
      <c r="I1274" t="s">
        <v>595</v>
      </c>
      <c r="J1274" t="s">
        <v>597</v>
      </c>
    </row>
    <row r="1275" spans="1:10" x14ac:dyDescent="0.35">
      <c r="A1275">
        <v>1291</v>
      </c>
      <c r="B1275" t="s">
        <v>101</v>
      </c>
      <c r="C1275">
        <v>35</v>
      </c>
      <c r="D1275">
        <v>1</v>
      </c>
      <c r="E1275">
        <v>0</v>
      </c>
      <c r="F1275" t="s">
        <v>581</v>
      </c>
      <c r="G1275" t="s">
        <v>581</v>
      </c>
      <c r="H1275" t="s">
        <v>42</v>
      </c>
      <c r="I1275" t="s">
        <v>595</v>
      </c>
      <c r="J1275" t="s">
        <v>597</v>
      </c>
    </row>
    <row r="1276" spans="1:10" x14ac:dyDescent="0.35">
      <c r="A1276">
        <v>1292</v>
      </c>
      <c r="B1276" t="s">
        <v>101</v>
      </c>
      <c r="C1276">
        <v>36</v>
      </c>
      <c r="D1276">
        <v>2</v>
      </c>
      <c r="E1276">
        <v>0</v>
      </c>
      <c r="F1276" t="s">
        <v>581</v>
      </c>
      <c r="G1276" t="s">
        <v>581</v>
      </c>
      <c r="H1276" t="s">
        <v>42</v>
      </c>
      <c r="I1276" t="s">
        <v>595</v>
      </c>
      <c r="J1276" t="s">
        <v>597</v>
      </c>
    </row>
    <row r="1277" spans="1:10" x14ac:dyDescent="0.35">
      <c r="A1277">
        <v>1293</v>
      </c>
      <c r="B1277" t="s">
        <v>101</v>
      </c>
      <c r="C1277">
        <v>37</v>
      </c>
      <c r="D1277">
        <v>4</v>
      </c>
      <c r="E1277">
        <v>0</v>
      </c>
      <c r="F1277" t="s">
        <v>581</v>
      </c>
      <c r="G1277" t="s">
        <v>581</v>
      </c>
      <c r="H1277" t="s">
        <v>42</v>
      </c>
      <c r="I1277" t="s">
        <v>595</v>
      </c>
      <c r="J1277" t="s">
        <v>597</v>
      </c>
    </row>
    <row r="1278" spans="1:10" x14ac:dyDescent="0.35">
      <c r="A1278">
        <v>1294</v>
      </c>
      <c r="B1278" t="s">
        <v>101</v>
      </c>
      <c r="C1278">
        <v>38</v>
      </c>
      <c r="D1278">
        <v>1</v>
      </c>
      <c r="E1278">
        <v>0</v>
      </c>
      <c r="F1278" t="s">
        <v>581</v>
      </c>
      <c r="G1278" t="s">
        <v>581</v>
      </c>
      <c r="H1278" t="s">
        <v>42</v>
      </c>
      <c r="I1278" t="s">
        <v>595</v>
      </c>
      <c r="J1278" t="s">
        <v>597</v>
      </c>
    </row>
    <row r="1279" spans="1:10" x14ac:dyDescent="0.35">
      <c r="A1279">
        <v>1296</v>
      </c>
      <c r="B1279" t="s">
        <v>102</v>
      </c>
      <c r="C1279">
        <v>15</v>
      </c>
      <c r="D1279">
        <v>2</v>
      </c>
      <c r="E1279">
        <v>0</v>
      </c>
      <c r="F1279" t="s">
        <v>581</v>
      </c>
      <c r="G1279" t="s">
        <v>581</v>
      </c>
      <c r="H1279" t="s">
        <v>42</v>
      </c>
      <c r="I1279" t="s">
        <v>595</v>
      </c>
      <c r="J1279" t="s">
        <v>606</v>
      </c>
    </row>
    <row r="1280" spans="1:10" x14ac:dyDescent="0.35">
      <c r="A1280">
        <v>1297</v>
      </c>
      <c r="B1280" t="s">
        <v>102</v>
      </c>
      <c r="C1280">
        <v>17</v>
      </c>
      <c r="D1280">
        <v>2</v>
      </c>
      <c r="E1280">
        <v>0</v>
      </c>
      <c r="F1280" t="s">
        <v>581</v>
      </c>
      <c r="G1280" t="s">
        <v>581</v>
      </c>
      <c r="H1280" t="s">
        <v>42</v>
      </c>
      <c r="I1280" t="s">
        <v>595</v>
      </c>
      <c r="J1280" t="s">
        <v>606</v>
      </c>
    </row>
    <row r="1281" spans="1:10" x14ac:dyDescent="0.35">
      <c r="A1281">
        <v>1298</v>
      </c>
      <c r="B1281" t="s">
        <v>102</v>
      </c>
      <c r="C1281">
        <v>19</v>
      </c>
      <c r="D1281">
        <v>1</v>
      </c>
      <c r="E1281">
        <v>0</v>
      </c>
      <c r="F1281" t="s">
        <v>581</v>
      </c>
      <c r="G1281" t="s">
        <v>581</v>
      </c>
      <c r="H1281" t="s">
        <v>42</v>
      </c>
      <c r="I1281" t="s">
        <v>595</v>
      </c>
      <c r="J1281" t="s">
        <v>606</v>
      </c>
    </row>
    <row r="1282" spans="1:10" x14ac:dyDescent="0.35">
      <c r="A1282">
        <v>1299</v>
      </c>
      <c r="B1282" t="s">
        <v>102</v>
      </c>
      <c r="C1282">
        <v>23</v>
      </c>
      <c r="D1282">
        <v>3</v>
      </c>
      <c r="E1282">
        <v>0</v>
      </c>
      <c r="F1282" t="s">
        <v>581</v>
      </c>
      <c r="G1282" t="s">
        <v>581</v>
      </c>
      <c r="H1282" t="s">
        <v>42</v>
      </c>
      <c r="I1282" t="s">
        <v>595</v>
      </c>
      <c r="J1282" t="s">
        <v>606</v>
      </c>
    </row>
    <row r="1283" spans="1:10" x14ac:dyDescent="0.35">
      <c r="A1283">
        <v>1300</v>
      </c>
      <c r="B1283" t="s">
        <v>102</v>
      </c>
      <c r="C1283">
        <v>31</v>
      </c>
      <c r="D1283">
        <v>1</v>
      </c>
      <c r="E1283">
        <v>0</v>
      </c>
      <c r="F1283" t="s">
        <v>581</v>
      </c>
      <c r="G1283" t="s">
        <v>581</v>
      </c>
      <c r="H1283" t="s">
        <v>42</v>
      </c>
      <c r="I1283" t="s">
        <v>595</v>
      </c>
      <c r="J1283" t="s">
        <v>606</v>
      </c>
    </row>
    <row r="1284" spans="1:10" x14ac:dyDescent="0.35">
      <c r="A1284">
        <v>1301</v>
      </c>
      <c r="B1284" t="s">
        <v>102</v>
      </c>
      <c r="C1284">
        <v>33</v>
      </c>
      <c r="D1284">
        <v>2</v>
      </c>
      <c r="E1284">
        <v>0</v>
      </c>
      <c r="F1284" t="s">
        <v>581</v>
      </c>
      <c r="G1284" t="s">
        <v>581</v>
      </c>
      <c r="H1284" t="s">
        <v>42</v>
      </c>
      <c r="I1284" t="s">
        <v>595</v>
      </c>
      <c r="J1284" t="s">
        <v>606</v>
      </c>
    </row>
    <row r="1285" spans="1:10" x14ac:dyDescent="0.35">
      <c r="A1285">
        <v>1302</v>
      </c>
      <c r="B1285" t="s">
        <v>102</v>
      </c>
      <c r="C1285">
        <v>34</v>
      </c>
      <c r="D1285">
        <v>1</v>
      </c>
      <c r="E1285">
        <v>0</v>
      </c>
      <c r="F1285" t="s">
        <v>581</v>
      </c>
      <c r="G1285" t="s">
        <v>581</v>
      </c>
      <c r="H1285" t="s">
        <v>42</v>
      </c>
      <c r="I1285" t="s">
        <v>595</v>
      </c>
      <c r="J1285" t="s">
        <v>606</v>
      </c>
    </row>
    <row r="1286" spans="1:10" x14ac:dyDescent="0.35">
      <c r="A1286">
        <v>1303</v>
      </c>
      <c r="B1286" t="s">
        <v>102</v>
      </c>
      <c r="C1286">
        <v>38</v>
      </c>
      <c r="D1286">
        <v>2</v>
      </c>
      <c r="E1286">
        <v>0</v>
      </c>
      <c r="F1286" t="s">
        <v>581</v>
      </c>
      <c r="G1286" t="s">
        <v>581</v>
      </c>
      <c r="H1286" t="s">
        <v>42</v>
      </c>
      <c r="I1286" t="s">
        <v>595</v>
      </c>
      <c r="J1286" t="s">
        <v>606</v>
      </c>
    </row>
    <row r="1287" spans="1:10" x14ac:dyDescent="0.35">
      <c r="A1287">
        <v>1304</v>
      </c>
      <c r="B1287" t="s">
        <v>103</v>
      </c>
      <c r="C1287">
        <v>15</v>
      </c>
      <c r="D1287">
        <v>85</v>
      </c>
      <c r="E1287">
        <v>12</v>
      </c>
      <c r="F1287" t="s">
        <v>581</v>
      </c>
      <c r="G1287" t="s">
        <v>581</v>
      </c>
      <c r="H1287" t="s">
        <v>42</v>
      </c>
      <c r="I1287" t="s">
        <v>598</v>
      </c>
      <c r="J1287" t="s">
        <v>599</v>
      </c>
    </row>
    <row r="1288" spans="1:10" x14ac:dyDescent="0.35">
      <c r="A1288">
        <v>1305</v>
      </c>
      <c r="B1288" t="s">
        <v>103</v>
      </c>
      <c r="C1288">
        <v>16</v>
      </c>
      <c r="D1288">
        <v>78</v>
      </c>
      <c r="E1288">
        <v>24</v>
      </c>
      <c r="F1288" t="s">
        <v>581</v>
      </c>
      <c r="G1288" t="s">
        <v>581</v>
      </c>
      <c r="H1288" t="s">
        <v>42</v>
      </c>
      <c r="I1288" t="s">
        <v>598</v>
      </c>
      <c r="J1288" t="s">
        <v>599</v>
      </c>
    </row>
    <row r="1289" spans="1:10" x14ac:dyDescent="0.35">
      <c r="A1289">
        <v>1306</v>
      </c>
      <c r="B1289" t="s">
        <v>103</v>
      </c>
      <c r="C1289">
        <v>17</v>
      </c>
      <c r="D1289">
        <v>90</v>
      </c>
      <c r="E1289">
        <v>34</v>
      </c>
      <c r="F1289" t="s">
        <v>581</v>
      </c>
      <c r="G1289" t="s">
        <v>581</v>
      </c>
      <c r="H1289" t="s">
        <v>42</v>
      </c>
      <c r="I1289" t="s">
        <v>598</v>
      </c>
      <c r="J1289" t="s">
        <v>599</v>
      </c>
    </row>
    <row r="1290" spans="1:10" x14ac:dyDescent="0.35">
      <c r="A1290">
        <v>1307</v>
      </c>
      <c r="B1290" t="s">
        <v>103</v>
      </c>
      <c r="C1290">
        <v>18</v>
      </c>
      <c r="D1290">
        <v>53</v>
      </c>
      <c r="E1290">
        <v>28</v>
      </c>
      <c r="F1290" t="s">
        <v>581</v>
      </c>
      <c r="G1290" t="s">
        <v>581</v>
      </c>
      <c r="H1290" t="s">
        <v>42</v>
      </c>
      <c r="I1290" t="s">
        <v>598</v>
      </c>
      <c r="J1290" t="s">
        <v>599</v>
      </c>
    </row>
    <row r="1291" spans="1:10" x14ac:dyDescent="0.35">
      <c r="A1291">
        <v>1308</v>
      </c>
      <c r="B1291" t="s">
        <v>103</v>
      </c>
      <c r="C1291">
        <v>19</v>
      </c>
      <c r="D1291">
        <v>39</v>
      </c>
      <c r="E1291">
        <v>11</v>
      </c>
      <c r="F1291" t="s">
        <v>581</v>
      </c>
      <c r="G1291" t="s">
        <v>581</v>
      </c>
      <c r="H1291" t="s">
        <v>42</v>
      </c>
      <c r="I1291" t="s">
        <v>598</v>
      </c>
      <c r="J1291" t="s">
        <v>599</v>
      </c>
    </row>
    <row r="1292" spans="1:10" x14ac:dyDescent="0.35">
      <c r="A1292">
        <v>1309</v>
      </c>
      <c r="B1292" t="s">
        <v>103</v>
      </c>
      <c r="C1292">
        <v>20</v>
      </c>
      <c r="D1292">
        <v>25</v>
      </c>
      <c r="E1292">
        <v>5</v>
      </c>
      <c r="F1292" t="s">
        <v>581</v>
      </c>
      <c r="G1292" t="s">
        <v>581</v>
      </c>
      <c r="H1292" t="s">
        <v>42</v>
      </c>
      <c r="I1292" t="s">
        <v>598</v>
      </c>
      <c r="J1292" t="s">
        <v>599</v>
      </c>
    </row>
    <row r="1293" spans="1:10" x14ac:dyDescent="0.35">
      <c r="A1293">
        <v>1310</v>
      </c>
      <c r="B1293" t="s">
        <v>103</v>
      </c>
      <c r="C1293">
        <v>21</v>
      </c>
      <c r="D1293">
        <v>29</v>
      </c>
      <c r="E1293">
        <v>9</v>
      </c>
      <c r="F1293" t="s">
        <v>581</v>
      </c>
      <c r="G1293" t="s">
        <v>581</v>
      </c>
      <c r="H1293" t="s">
        <v>42</v>
      </c>
      <c r="I1293" t="s">
        <v>598</v>
      </c>
      <c r="J1293" t="s">
        <v>599</v>
      </c>
    </row>
    <row r="1294" spans="1:10" x14ac:dyDescent="0.35">
      <c r="A1294">
        <v>1311</v>
      </c>
      <c r="B1294" t="s">
        <v>103</v>
      </c>
      <c r="C1294">
        <v>22</v>
      </c>
      <c r="D1294">
        <v>24</v>
      </c>
      <c r="E1294">
        <v>3</v>
      </c>
      <c r="F1294" t="s">
        <v>581</v>
      </c>
      <c r="G1294" t="s">
        <v>581</v>
      </c>
      <c r="H1294" t="s">
        <v>42</v>
      </c>
      <c r="I1294" t="s">
        <v>598</v>
      </c>
      <c r="J1294" t="s">
        <v>599</v>
      </c>
    </row>
    <row r="1295" spans="1:10" x14ac:dyDescent="0.35">
      <c r="A1295">
        <v>1312</v>
      </c>
      <c r="B1295" t="s">
        <v>103</v>
      </c>
      <c r="C1295">
        <v>23</v>
      </c>
      <c r="D1295">
        <v>17</v>
      </c>
      <c r="E1295">
        <v>6</v>
      </c>
      <c r="F1295" t="s">
        <v>581</v>
      </c>
      <c r="G1295" t="s">
        <v>581</v>
      </c>
      <c r="H1295" t="s">
        <v>42</v>
      </c>
      <c r="I1295" t="s">
        <v>598</v>
      </c>
      <c r="J1295" t="s">
        <v>599</v>
      </c>
    </row>
    <row r="1296" spans="1:10" x14ac:dyDescent="0.35">
      <c r="A1296">
        <v>1313</v>
      </c>
      <c r="B1296" t="s">
        <v>103</v>
      </c>
      <c r="C1296">
        <v>24</v>
      </c>
      <c r="D1296">
        <v>21</v>
      </c>
      <c r="E1296">
        <v>2</v>
      </c>
      <c r="F1296" t="s">
        <v>581</v>
      </c>
      <c r="G1296" t="s">
        <v>581</v>
      </c>
      <c r="H1296" t="s">
        <v>42</v>
      </c>
      <c r="I1296" t="s">
        <v>598</v>
      </c>
      <c r="J1296" t="s">
        <v>599</v>
      </c>
    </row>
    <row r="1297" spans="1:10" x14ac:dyDescent="0.35">
      <c r="A1297">
        <v>1314</v>
      </c>
      <c r="B1297" t="s">
        <v>103</v>
      </c>
      <c r="C1297">
        <v>25</v>
      </c>
      <c r="D1297">
        <v>24</v>
      </c>
      <c r="E1297">
        <v>10</v>
      </c>
      <c r="F1297" t="s">
        <v>581</v>
      </c>
      <c r="G1297" t="s">
        <v>581</v>
      </c>
      <c r="H1297" t="s">
        <v>42</v>
      </c>
      <c r="I1297" t="s">
        <v>598</v>
      </c>
      <c r="J1297" t="s">
        <v>599</v>
      </c>
    </row>
    <row r="1298" spans="1:10" x14ac:dyDescent="0.35">
      <c r="A1298">
        <v>1315</v>
      </c>
      <c r="B1298" t="s">
        <v>103</v>
      </c>
      <c r="C1298">
        <v>26</v>
      </c>
      <c r="D1298">
        <v>17</v>
      </c>
      <c r="E1298">
        <v>4</v>
      </c>
      <c r="F1298" t="s">
        <v>581</v>
      </c>
      <c r="G1298" t="s">
        <v>581</v>
      </c>
      <c r="H1298" t="s">
        <v>42</v>
      </c>
      <c r="I1298" t="s">
        <v>598</v>
      </c>
      <c r="J1298" t="s">
        <v>599</v>
      </c>
    </row>
    <row r="1299" spans="1:10" x14ac:dyDescent="0.35">
      <c r="A1299">
        <v>1316</v>
      </c>
      <c r="B1299" t="s">
        <v>103</v>
      </c>
      <c r="C1299">
        <v>27</v>
      </c>
      <c r="D1299">
        <v>26</v>
      </c>
      <c r="E1299">
        <v>6</v>
      </c>
      <c r="F1299" t="s">
        <v>581</v>
      </c>
      <c r="G1299" t="s">
        <v>581</v>
      </c>
      <c r="H1299" t="s">
        <v>42</v>
      </c>
      <c r="I1299" t="s">
        <v>598</v>
      </c>
      <c r="J1299" t="s">
        <v>599</v>
      </c>
    </row>
    <row r="1300" spans="1:10" x14ac:dyDescent="0.35">
      <c r="A1300">
        <v>1317</v>
      </c>
      <c r="B1300" t="s">
        <v>103</v>
      </c>
      <c r="C1300">
        <v>28</v>
      </c>
      <c r="D1300">
        <v>36</v>
      </c>
      <c r="E1300">
        <v>8</v>
      </c>
      <c r="F1300" t="s">
        <v>581</v>
      </c>
      <c r="G1300" t="s">
        <v>581</v>
      </c>
      <c r="H1300" t="s">
        <v>42</v>
      </c>
      <c r="I1300" t="s">
        <v>598</v>
      </c>
      <c r="J1300" t="s">
        <v>599</v>
      </c>
    </row>
    <row r="1301" spans="1:10" x14ac:dyDescent="0.35">
      <c r="A1301">
        <v>1318</v>
      </c>
      <c r="B1301" t="s">
        <v>103</v>
      </c>
      <c r="C1301">
        <v>29</v>
      </c>
      <c r="D1301">
        <v>27</v>
      </c>
      <c r="E1301">
        <v>16</v>
      </c>
      <c r="F1301" t="s">
        <v>581</v>
      </c>
      <c r="G1301" t="s">
        <v>581</v>
      </c>
      <c r="H1301" t="s">
        <v>42</v>
      </c>
      <c r="I1301" t="s">
        <v>598</v>
      </c>
      <c r="J1301" t="s">
        <v>599</v>
      </c>
    </row>
    <row r="1302" spans="1:10" x14ac:dyDescent="0.35">
      <c r="A1302">
        <v>1319</v>
      </c>
      <c r="B1302" t="s">
        <v>103</v>
      </c>
      <c r="C1302">
        <v>30</v>
      </c>
      <c r="D1302">
        <v>49</v>
      </c>
      <c r="E1302">
        <v>26</v>
      </c>
      <c r="F1302" t="s">
        <v>581</v>
      </c>
      <c r="G1302" t="s">
        <v>581</v>
      </c>
      <c r="H1302" t="s">
        <v>42</v>
      </c>
      <c r="I1302" t="s">
        <v>598</v>
      </c>
      <c r="J1302" t="s">
        <v>599</v>
      </c>
    </row>
    <row r="1303" spans="1:10" x14ac:dyDescent="0.35">
      <c r="A1303">
        <v>1320</v>
      </c>
      <c r="B1303" t="s">
        <v>103</v>
      </c>
      <c r="C1303">
        <v>31</v>
      </c>
      <c r="D1303">
        <v>46</v>
      </c>
      <c r="E1303">
        <v>16</v>
      </c>
      <c r="F1303" t="s">
        <v>581</v>
      </c>
      <c r="G1303" t="s">
        <v>581</v>
      </c>
      <c r="H1303" t="s">
        <v>42</v>
      </c>
      <c r="I1303" t="s">
        <v>598</v>
      </c>
      <c r="J1303" t="s">
        <v>599</v>
      </c>
    </row>
    <row r="1304" spans="1:10" x14ac:dyDescent="0.35">
      <c r="A1304">
        <v>1321</v>
      </c>
      <c r="B1304" t="s">
        <v>103</v>
      </c>
      <c r="C1304">
        <v>32</v>
      </c>
      <c r="D1304">
        <v>56</v>
      </c>
      <c r="E1304">
        <v>11</v>
      </c>
      <c r="F1304" t="s">
        <v>581</v>
      </c>
      <c r="G1304" t="s">
        <v>581</v>
      </c>
      <c r="H1304" t="s">
        <v>42</v>
      </c>
      <c r="I1304" t="s">
        <v>598</v>
      </c>
      <c r="J1304" t="s">
        <v>599</v>
      </c>
    </row>
    <row r="1305" spans="1:10" x14ac:dyDescent="0.35">
      <c r="A1305">
        <v>1322</v>
      </c>
      <c r="B1305" t="s">
        <v>103</v>
      </c>
      <c r="C1305">
        <v>33</v>
      </c>
      <c r="D1305">
        <v>44</v>
      </c>
      <c r="E1305">
        <v>11</v>
      </c>
      <c r="F1305" t="s">
        <v>581</v>
      </c>
      <c r="G1305" t="s">
        <v>581</v>
      </c>
      <c r="H1305" t="s">
        <v>42</v>
      </c>
      <c r="I1305" t="s">
        <v>598</v>
      </c>
      <c r="J1305" t="s">
        <v>599</v>
      </c>
    </row>
    <row r="1306" spans="1:10" x14ac:dyDescent="0.35">
      <c r="A1306">
        <v>1323</v>
      </c>
      <c r="B1306" t="s">
        <v>103</v>
      </c>
      <c r="C1306">
        <v>34</v>
      </c>
      <c r="D1306">
        <v>36</v>
      </c>
      <c r="E1306">
        <v>12</v>
      </c>
      <c r="F1306" t="s">
        <v>581</v>
      </c>
      <c r="G1306" t="s">
        <v>581</v>
      </c>
      <c r="H1306" t="s">
        <v>42</v>
      </c>
      <c r="I1306" t="s">
        <v>598</v>
      </c>
      <c r="J1306" t="s">
        <v>599</v>
      </c>
    </row>
    <row r="1307" spans="1:10" x14ac:dyDescent="0.35">
      <c r="A1307">
        <v>1324</v>
      </c>
      <c r="B1307" t="s">
        <v>103</v>
      </c>
      <c r="C1307">
        <v>35</v>
      </c>
      <c r="D1307">
        <v>33</v>
      </c>
      <c r="E1307">
        <v>4</v>
      </c>
      <c r="F1307" t="s">
        <v>581</v>
      </c>
      <c r="G1307" t="s">
        <v>581</v>
      </c>
      <c r="H1307" t="s">
        <v>42</v>
      </c>
      <c r="I1307" t="s">
        <v>598</v>
      </c>
      <c r="J1307" t="s">
        <v>599</v>
      </c>
    </row>
    <row r="1308" spans="1:10" x14ac:dyDescent="0.35">
      <c r="A1308">
        <v>1325</v>
      </c>
      <c r="B1308" t="s">
        <v>103</v>
      </c>
      <c r="C1308">
        <v>36</v>
      </c>
      <c r="D1308">
        <v>55</v>
      </c>
      <c r="E1308">
        <v>12</v>
      </c>
      <c r="F1308" t="s">
        <v>581</v>
      </c>
      <c r="G1308" t="s">
        <v>581</v>
      </c>
      <c r="H1308" t="s">
        <v>42</v>
      </c>
      <c r="I1308" t="s">
        <v>598</v>
      </c>
      <c r="J1308" t="s">
        <v>599</v>
      </c>
    </row>
    <row r="1309" spans="1:10" x14ac:dyDescent="0.35">
      <c r="A1309">
        <v>1326</v>
      </c>
      <c r="B1309" t="s">
        <v>103</v>
      </c>
      <c r="C1309">
        <v>37</v>
      </c>
      <c r="D1309">
        <v>41</v>
      </c>
      <c r="E1309">
        <v>13</v>
      </c>
      <c r="F1309" t="s">
        <v>581</v>
      </c>
      <c r="G1309" t="s">
        <v>581</v>
      </c>
      <c r="H1309" t="s">
        <v>42</v>
      </c>
      <c r="I1309" t="s">
        <v>598</v>
      </c>
      <c r="J1309" t="s">
        <v>599</v>
      </c>
    </row>
    <row r="1310" spans="1:10" x14ac:dyDescent="0.35">
      <c r="A1310">
        <v>1327</v>
      </c>
      <c r="B1310" t="s">
        <v>103</v>
      </c>
      <c r="C1310">
        <v>38</v>
      </c>
      <c r="D1310">
        <v>55</v>
      </c>
      <c r="E1310">
        <v>14</v>
      </c>
      <c r="F1310" t="s">
        <v>581</v>
      </c>
      <c r="G1310" t="s">
        <v>581</v>
      </c>
      <c r="H1310" t="s">
        <v>42</v>
      </c>
      <c r="I1310" t="s">
        <v>598</v>
      </c>
      <c r="J1310" t="s">
        <v>599</v>
      </c>
    </row>
    <row r="1311" spans="1:10" x14ac:dyDescent="0.35">
      <c r="A1311">
        <v>1328</v>
      </c>
      <c r="B1311" t="s">
        <v>104</v>
      </c>
      <c r="C1311">
        <v>15</v>
      </c>
      <c r="D1311">
        <v>24</v>
      </c>
      <c r="E1311">
        <v>11</v>
      </c>
      <c r="F1311" t="s">
        <v>581</v>
      </c>
      <c r="G1311" t="s">
        <v>581</v>
      </c>
      <c r="H1311" t="s">
        <v>42</v>
      </c>
      <c r="I1311" t="s">
        <v>598</v>
      </c>
      <c r="J1311" t="s">
        <v>599</v>
      </c>
    </row>
    <row r="1312" spans="1:10" x14ac:dyDescent="0.35">
      <c r="A1312">
        <v>1329</v>
      </c>
      <c r="B1312" t="s">
        <v>104</v>
      </c>
      <c r="C1312">
        <v>16</v>
      </c>
      <c r="D1312">
        <v>31</v>
      </c>
      <c r="E1312">
        <v>14</v>
      </c>
      <c r="F1312" t="s">
        <v>581</v>
      </c>
      <c r="G1312" t="s">
        <v>581</v>
      </c>
      <c r="H1312" t="s">
        <v>42</v>
      </c>
      <c r="I1312" t="s">
        <v>598</v>
      </c>
      <c r="J1312" t="s">
        <v>599</v>
      </c>
    </row>
    <row r="1313" spans="1:10" x14ac:dyDescent="0.35">
      <c r="A1313">
        <v>1330</v>
      </c>
      <c r="B1313" t="s">
        <v>104</v>
      </c>
      <c r="C1313">
        <v>17</v>
      </c>
      <c r="D1313">
        <v>12</v>
      </c>
      <c r="E1313">
        <v>2</v>
      </c>
      <c r="F1313" t="s">
        <v>581</v>
      </c>
      <c r="G1313" t="s">
        <v>581</v>
      </c>
      <c r="H1313" t="s">
        <v>42</v>
      </c>
      <c r="I1313" t="s">
        <v>598</v>
      </c>
      <c r="J1313" t="s">
        <v>599</v>
      </c>
    </row>
    <row r="1314" spans="1:10" x14ac:dyDescent="0.35">
      <c r="A1314">
        <v>1331</v>
      </c>
      <c r="B1314" t="s">
        <v>104</v>
      </c>
      <c r="C1314">
        <v>18</v>
      </c>
      <c r="D1314">
        <v>8</v>
      </c>
      <c r="E1314">
        <v>1</v>
      </c>
      <c r="F1314" t="s">
        <v>581</v>
      </c>
      <c r="G1314" t="s">
        <v>581</v>
      </c>
      <c r="H1314" t="s">
        <v>42</v>
      </c>
      <c r="I1314" t="s">
        <v>598</v>
      </c>
      <c r="J1314" t="s">
        <v>599</v>
      </c>
    </row>
    <row r="1315" spans="1:10" x14ac:dyDescent="0.35">
      <c r="A1315">
        <v>1332</v>
      </c>
      <c r="B1315" t="s">
        <v>104</v>
      </c>
      <c r="C1315">
        <v>19</v>
      </c>
      <c r="D1315">
        <v>5</v>
      </c>
      <c r="E1315">
        <v>3</v>
      </c>
      <c r="F1315" t="s">
        <v>581</v>
      </c>
      <c r="G1315" t="s">
        <v>581</v>
      </c>
      <c r="H1315" t="s">
        <v>42</v>
      </c>
      <c r="I1315" t="s">
        <v>598</v>
      </c>
      <c r="J1315" t="s">
        <v>599</v>
      </c>
    </row>
    <row r="1316" spans="1:10" x14ac:dyDescent="0.35">
      <c r="A1316">
        <v>1333</v>
      </c>
      <c r="B1316" t="s">
        <v>104</v>
      </c>
      <c r="C1316">
        <v>20</v>
      </c>
      <c r="D1316">
        <v>6</v>
      </c>
      <c r="E1316">
        <v>0</v>
      </c>
      <c r="F1316" t="s">
        <v>581</v>
      </c>
      <c r="G1316" t="s">
        <v>581</v>
      </c>
      <c r="H1316" t="s">
        <v>42</v>
      </c>
      <c r="I1316" t="s">
        <v>598</v>
      </c>
      <c r="J1316" t="s">
        <v>599</v>
      </c>
    </row>
    <row r="1317" spans="1:10" x14ac:dyDescent="0.35">
      <c r="A1317">
        <v>1334</v>
      </c>
      <c r="B1317" t="s">
        <v>104</v>
      </c>
      <c r="C1317">
        <v>21</v>
      </c>
      <c r="D1317">
        <v>3</v>
      </c>
      <c r="E1317">
        <v>0</v>
      </c>
      <c r="F1317" t="s">
        <v>581</v>
      </c>
      <c r="G1317" t="s">
        <v>581</v>
      </c>
      <c r="H1317" t="s">
        <v>42</v>
      </c>
      <c r="I1317" t="s">
        <v>598</v>
      </c>
      <c r="J1317" t="s">
        <v>599</v>
      </c>
    </row>
    <row r="1318" spans="1:10" x14ac:dyDescent="0.35">
      <c r="A1318">
        <v>1335</v>
      </c>
      <c r="B1318" t="s">
        <v>104</v>
      </c>
      <c r="C1318">
        <v>22</v>
      </c>
      <c r="D1318">
        <v>1</v>
      </c>
      <c r="E1318">
        <v>1</v>
      </c>
      <c r="F1318" t="s">
        <v>581</v>
      </c>
      <c r="G1318" t="s">
        <v>581</v>
      </c>
      <c r="H1318" t="s">
        <v>42</v>
      </c>
      <c r="I1318" t="s">
        <v>598</v>
      </c>
      <c r="J1318" t="s">
        <v>599</v>
      </c>
    </row>
    <row r="1319" spans="1:10" x14ac:dyDescent="0.35">
      <c r="A1319">
        <v>1336</v>
      </c>
      <c r="B1319" t="s">
        <v>104</v>
      </c>
      <c r="C1319">
        <v>24</v>
      </c>
      <c r="D1319">
        <v>1</v>
      </c>
      <c r="E1319">
        <v>2</v>
      </c>
      <c r="F1319" t="s">
        <v>581</v>
      </c>
      <c r="G1319" t="s">
        <v>581</v>
      </c>
      <c r="H1319" t="s">
        <v>42</v>
      </c>
      <c r="I1319" t="s">
        <v>598</v>
      </c>
      <c r="J1319" t="s">
        <v>599</v>
      </c>
    </row>
    <row r="1320" spans="1:10" x14ac:dyDescent="0.35">
      <c r="A1320">
        <v>1337</v>
      </c>
      <c r="B1320" t="s">
        <v>104</v>
      </c>
      <c r="C1320">
        <v>25</v>
      </c>
      <c r="D1320">
        <v>4</v>
      </c>
      <c r="E1320">
        <v>1</v>
      </c>
      <c r="F1320" t="s">
        <v>581</v>
      </c>
      <c r="G1320" t="s">
        <v>581</v>
      </c>
      <c r="H1320" t="s">
        <v>42</v>
      </c>
      <c r="I1320" t="s">
        <v>598</v>
      </c>
      <c r="J1320" t="s">
        <v>599</v>
      </c>
    </row>
    <row r="1321" spans="1:10" x14ac:dyDescent="0.35">
      <c r="A1321">
        <v>1338</v>
      </c>
      <c r="B1321" t="s">
        <v>104</v>
      </c>
      <c r="C1321">
        <v>26</v>
      </c>
      <c r="D1321">
        <v>11</v>
      </c>
      <c r="E1321">
        <v>4</v>
      </c>
      <c r="F1321" t="s">
        <v>581</v>
      </c>
      <c r="G1321" t="s">
        <v>581</v>
      </c>
      <c r="H1321" t="s">
        <v>42</v>
      </c>
      <c r="I1321" t="s">
        <v>598</v>
      </c>
      <c r="J1321" t="s">
        <v>599</v>
      </c>
    </row>
    <row r="1322" spans="1:10" x14ac:dyDescent="0.35">
      <c r="A1322">
        <v>1339</v>
      </c>
      <c r="B1322" t="s">
        <v>104</v>
      </c>
      <c r="C1322">
        <v>27</v>
      </c>
      <c r="D1322">
        <v>5</v>
      </c>
      <c r="E1322">
        <v>2</v>
      </c>
      <c r="F1322" t="s">
        <v>581</v>
      </c>
      <c r="G1322" t="s">
        <v>581</v>
      </c>
      <c r="H1322" t="s">
        <v>42</v>
      </c>
      <c r="I1322" t="s">
        <v>598</v>
      </c>
      <c r="J1322" t="s">
        <v>599</v>
      </c>
    </row>
    <row r="1323" spans="1:10" x14ac:dyDescent="0.35">
      <c r="A1323">
        <v>1340</v>
      </c>
      <c r="B1323" t="s">
        <v>104</v>
      </c>
      <c r="C1323">
        <v>28</v>
      </c>
      <c r="D1323">
        <v>8</v>
      </c>
      <c r="E1323">
        <v>4</v>
      </c>
      <c r="F1323" t="s">
        <v>581</v>
      </c>
      <c r="G1323" t="s">
        <v>581</v>
      </c>
      <c r="H1323" t="s">
        <v>42</v>
      </c>
      <c r="I1323" t="s">
        <v>598</v>
      </c>
      <c r="J1323" t="s">
        <v>599</v>
      </c>
    </row>
    <row r="1324" spans="1:10" x14ac:dyDescent="0.35">
      <c r="A1324">
        <v>1341</v>
      </c>
      <c r="B1324" t="s">
        <v>104</v>
      </c>
      <c r="C1324">
        <v>29</v>
      </c>
      <c r="D1324">
        <v>10</v>
      </c>
      <c r="E1324">
        <v>9</v>
      </c>
      <c r="F1324" t="s">
        <v>581</v>
      </c>
      <c r="G1324" t="s">
        <v>581</v>
      </c>
      <c r="H1324" t="s">
        <v>42</v>
      </c>
      <c r="I1324" t="s">
        <v>598</v>
      </c>
      <c r="J1324" t="s">
        <v>599</v>
      </c>
    </row>
    <row r="1325" spans="1:10" x14ac:dyDescent="0.35">
      <c r="A1325">
        <v>1342</v>
      </c>
      <c r="B1325" t="s">
        <v>104</v>
      </c>
      <c r="C1325">
        <v>30</v>
      </c>
      <c r="D1325">
        <v>14</v>
      </c>
      <c r="E1325">
        <v>6</v>
      </c>
      <c r="F1325" t="s">
        <v>581</v>
      </c>
      <c r="G1325" t="s">
        <v>581</v>
      </c>
      <c r="H1325" t="s">
        <v>42</v>
      </c>
      <c r="I1325" t="s">
        <v>598</v>
      </c>
      <c r="J1325" t="s">
        <v>599</v>
      </c>
    </row>
    <row r="1326" spans="1:10" x14ac:dyDescent="0.35">
      <c r="A1326">
        <v>1343</v>
      </c>
      <c r="B1326" t="s">
        <v>104</v>
      </c>
      <c r="C1326">
        <v>31</v>
      </c>
      <c r="D1326">
        <v>9</v>
      </c>
      <c r="E1326">
        <v>6</v>
      </c>
      <c r="F1326" t="s">
        <v>581</v>
      </c>
      <c r="G1326" t="s">
        <v>581</v>
      </c>
      <c r="H1326" t="s">
        <v>42</v>
      </c>
      <c r="I1326" t="s">
        <v>598</v>
      </c>
      <c r="J1326" t="s">
        <v>599</v>
      </c>
    </row>
    <row r="1327" spans="1:10" x14ac:dyDescent="0.35">
      <c r="A1327">
        <v>1344</v>
      </c>
      <c r="B1327" t="s">
        <v>104</v>
      </c>
      <c r="C1327">
        <v>32</v>
      </c>
      <c r="D1327">
        <v>11</v>
      </c>
      <c r="E1327">
        <v>2</v>
      </c>
      <c r="F1327" t="s">
        <v>581</v>
      </c>
      <c r="G1327" t="s">
        <v>581</v>
      </c>
      <c r="H1327" t="s">
        <v>42</v>
      </c>
      <c r="I1327" t="s">
        <v>598</v>
      </c>
      <c r="J1327" t="s">
        <v>599</v>
      </c>
    </row>
    <row r="1328" spans="1:10" x14ac:dyDescent="0.35">
      <c r="A1328">
        <v>1345</v>
      </c>
      <c r="B1328" t="s">
        <v>104</v>
      </c>
      <c r="C1328">
        <v>33</v>
      </c>
      <c r="D1328">
        <v>6</v>
      </c>
      <c r="E1328">
        <v>4</v>
      </c>
      <c r="F1328" t="s">
        <v>581</v>
      </c>
      <c r="G1328" t="s">
        <v>581</v>
      </c>
      <c r="H1328" t="s">
        <v>42</v>
      </c>
      <c r="I1328" t="s">
        <v>598</v>
      </c>
      <c r="J1328" t="s">
        <v>599</v>
      </c>
    </row>
    <row r="1329" spans="1:10" x14ac:dyDescent="0.35">
      <c r="A1329">
        <v>1346</v>
      </c>
      <c r="B1329" t="s">
        <v>104</v>
      </c>
      <c r="C1329">
        <v>34</v>
      </c>
      <c r="D1329">
        <v>2</v>
      </c>
      <c r="E1329">
        <v>1</v>
      </c>
      <c r="F1329" t="s">
        <v>581</v>
      </c>
      <c r="G1329" t="s">
        <v>581</v>
      </c>
      <c r="H1329" t="s">
        <v>42</v>
      </c>
      <c r="I1329" t="s">
        <v>598</v>
      </c>
      <c r="J1329" t="s">
        <v>599</v>
      </c>
    </row>
    <row r="1330" spans="1:10" x14ac:dyDescent="0.35">
      <c r="A1330">
        <v>1347</v>
      </c>
      <c r="B1330" t="s">
        <v>104</v>
      </c>
      <c r="C1330">
        <v>35</v>
      </c>
      <c r="D1330">
        <v>4</v>
      </c>
      <c r="E1330">
        <v>2</v>
      </c>
      <c r="F1330" t="s">
        <v>581</v>
      </c>
      <c r="G1330" t="s">
        <v>581</v>
      </c>
      <c r="H1330" t="s">
        <v>42</v>
      </c>
      <c r="I1330" t="s">
        <v>598</v>
      </c>
      <c r="J1330" t="s">
        <v>599</v>
      </c>
    </row>
    <row r="1331" spans="1:10" x14ac:dyDescent="0.35">
      <c r="A1331">
        <v>1348</v>
      </c>
      <c r="B1331" t="s">
        <v>104</v>
      </c>
      <c r="C1331">
        <v>36</v>
      </c>
      <c r="D1331">
        <v>10</v>
      </c>
      <c r="E1331">
        <v>1</v>
      </c>
      <c r="F1331" t="s">
        <v>581</v>
      </c>
      <c r="G1331" t="s">
        <v>581</v>
      </c>
      <c r="H1331" t="s">
        <v>42</v>
      </c>
      <c r="I1331" t="s">
        <v>598</v>
      </c>
      <c r="J1331" t="s">
        <v>599</v>
      </c>
    </row>
    <row r="1332" spans="1:10" x14ac:dyDescent="0.35">
      <c r="A1332">
        <v>1349</v>
      </c>
      <c r="B1332" t="s">
        <v>104</v>
      </c>
      <c r="C1332">
        <v>37</v>
      </c>
      <c r="D1332">
        <v>10</v>
      </c>
      <c r="E1332">
        <v>6</v>
      </c>
      <c r="F1332" t="s">
        <v>581</v>
      </c>
      <c r="G1332" t="s">
        <v>581</v>
      </c>
      <c r="H1332" t="s">
        <v>42</v>
      </c>
      <c r="I1332" t="s">
        <v>598</v>
      </c>
      <c r="J1332" t="s">
        <v>599</v>
      </c>
    </row>
    <row r="1333" spans="1:10" x14ac:dyDescent="0.35">
      <c r="A1333">
        <v>1350</v>
      </c>
      <c r="B1333" t="s">
        <v>104</v>
      </c>
      <c r="C1333">
        <v>38</v>
      </c>
      <c r="D1333">
        <v>8</v>
      </c>
      <c r="E1333">
        <v>10</v>
      </c>
      <c r="F1333" t="s">
        <v>581</v>
      </c>
      <c r="G1333" t="s">
        <v>581</v>
      </c>
      <c r="H1333" t="s">
        <v>42</v>
      </c>
      <c r="I1333" t="s">
        <v>598</v>
      </c>
      <c r="J1333" t="s">
        <v>599</v>
      </c>
    </row>
    <row r="1334" spans="1:10" x14ac:dyDescent="0.35">
      <c r="A1334">
        <v>1351</v>
      </c>
      <c r="B1334" t="s">
        <v>105</v>
      </c>
      <c r="C1334">
        <v>15</v>
      </c>
      <c r="D1334">
        <v>25</v>
      </c>
      <c r="E1334">
        <v>13</v>
      </c>
      <c r="F1334" t="s">
        <v>581</v>
      </c>
      <c r="G1334" t="s">
        <v>581</v>
      </c>
      <c r="H1334" t="s">
        <v>42</v>
      </c>
      <c r="I1334" t="s">
        <v>595</v>
      </c>
      <c r="J1334" t="s">
        <v>596</v>
      </c>
    </row>
    <row r="1335" spans="1:10" x14ac:dyDescent="0.35">
      <c r="A1335">
        <v>1352</v>
      </c>
      <c r="B1335" t="s">
        <v>105</v>
      </c>
      <c r="C1335">
        <v>16</v>
      </c>
      <c r="D1335">
        <v>23</v>
      </c>
      <c r="E1335">
        <v>12</v>
      </c>
      <c r="F1335" t="s">
        <v>581</v>
      </c>
      <c r="G1335" t="s">
        <v>581</v>
      </c>
      <c r="H1335" t="s">
        <v>42</v>
      </c>
      <c r="I1335" t="s">
        <v>595</v>
      </c>
      <c r="J1335" t="s">
        <v>596</v>
      </c>
    </row>
    <row r="1336" spans="1:10" x14ac:dyDescent="0.35">
      <c r="A1336">
        <v>1353</v>
      </c>
      <c r="B1336" t="s">
        <v>105</v>
      </c>
      <c r="C1336">
        <v>17</v>
      </c>
      <c r="D1336">
        <v>11</v>
      </c>
      <c r="E1336">
        <v>9</v>
      </c>
      <c r="F1336" t="s">
        <v>581</v>
      </c>
      <c r="G1336" t="s">
        <v>581</v>
      </c>
      <c r="H1336" t="s">
        <v>42</v>
      </c>
      <c r="I1336" t="s">
        <v>595</v>
      </c>
      <c r="J1336" t="s">
        <v>596</v>
      </c>
    </row>
    <row r="1337" spans="1:10" x14ac:dyDescent="0.35">
      <c r="A1337">
        <v>1354</v>
      </c>
      <c r="B1337" t="s">
        <v>105</v>
      </c>
      <c r="C1337">
        <v>18</v>
      </c>
      <c r="D1337">
        <v>13</v>
      </c>
      <c r="E1337">
        <v>13</v>
      </c>
      <c r="F1337" t="s">
        <v>581</v>
      </c>
      <c r="G1337" t="s">
        <v>581</v>
      </c>
      <c r="H1337" t="s">
        <v>42</v>
      </c>
      <c r="I1337" t="s">
        <v>595</v>
      </c>
      <c r="J1337" t="s">
        <v>596</v>
      </c>
    </row>
    <row r="1338" spans="1:10" x14ac:dyDescent="0.35">
      <c r="A1338">
        <v>1355</v>
      </c>
      <c r="B1338" t="s">
        <v>105</v>
      </c>
      <c r="C1338">
        <v>19</v>
      </c>
      <c r="D1338">
        <v>14</v>
      </c>
      <c r="E1338">
        <v>8</v>
      </c>
      <c r="F1338" t="s">
        <v>581</v>
      </c>
      <c r="G1338" t="s">
        <v>581</v>
      </c>
      <c r="H1338" t="s">
        <v>42</v>
      </c>
      <c r="I1338" t="s">
        <v>595</v>
      </c>
      <c r="J1338" t="s">
        <v>596</v>
      </c>
    </row>
    <row r="1339" spans="1:10" x14ac:dyDescent="0.35">
      <c r="A1339">
        <v>1356</v>
      </c>
      <c r="B1339" t="s">
        <v>105</v>
      </c>
      <c r="C1339">
        <v>20</v>
      </c>
      <c r="D1339">
        <v>10</v>
      </c>
      <c r="E1339">
        <v>0</v>
      </c>
      <c r="F1339" t="s">
        <v>581</v>
      </c>
      <c r="G1339" t="s">
        <v>581</v>
      </c>
      <c r="H1339" t="s">
        <v>42</v>
      </c>
      <c r="I1339" t="s">
        <v>595</v>
      </c>
      <c r="J1339" t="s">
        <v>596</v>
      </c>
    </row>
    <row r="1340" spans="1:10" x14ac:dyDescent="0.35">
      <c r="A1340">
        <v>1357</v>
      </c>
      <c r="B1340" t="s">
        <v>105</v>
      </c>
      <c r="C1340">
        <v>21</v>
      </c>
      <c r="D1340">
        <v>1</v>
      </c>
      <c r="E1340">
        <v>1</v>
      </c>
      <c r="F1340" t="s">
        <v>581</v>
      </c>
      <c r="G1340" t="s">
        <v>581</v>
      </c>
      <c r="H1340" t="s">
        <v>42</v>
      </c>
      <c r="I1340" t="s">
        <v>595</v>
      </c>
      <c r="J1340" t="s">
        <v>596</v>
      </c>
    </row>
    <row r="1341" spans="1:10" x14ac:dyDescent="0.35">
      <c r="A1341">
        <v>1358</v>
      </c>
      <c r="B1341" t="s">
        <v>105</v>
      </c>
      <c r="C1341">
        <v>22</v>
      </c>
      <c r="D1341">
        <v>4</v>
      </c>
      <c r="E1341">
        <v>1</v>
      </c>
      <c r="F1341" t="s">
        <v>581</v>
      </c>
      <c r="G1341" t="s">
        <v>581</v>
      </c>
      <c r="H1341" t="s">
        <v>42</v>
      </c>
      <c r="I1341" t="s">
        <v>595</v>
      </c>
      <c r="J1341" t="s">
        <v>596</v>
      </c>
    </row>
    <row r="1342" spans="1:10" x14ac:dyDescent="0.35">
      <c r="A1342">
        <v>1359</v>
      </c>
      <c r="B1342" t="s">
        <v>105</v>
      </c>
      <c r="C1342">
        <v>23</v>
      </c>
      <c r="D1342">
        <v>4</v>
      </c>
      <c r="E1342">
        <v>0</v>
      </c>
      <c r="F1342" t="s">
        <v>581</v>
      </c>
      <c r="G1342" t="s">
        <v>581</v>
      </c>
      <c r="H1342" t="s">
        <v>42</v>
      </c>
      <c r="I1342" t="s">
        <v>595</v>
      </c>
      <c r="J1342" t="s">
        <v>596</v>
      </c>
    </row>
    <row r="1343" spans="1:10" x14ac:dyDescent="0.35">
      <c r="A1343">
        <v>1360</v>
      </c>
      <c r="B1343" t="s">
        <v>105</v>
      </c>
      <c r="C1343">
        <v>24</v>
      </c>
      <c r="D1343">
        <v>2</v>
      </c>
      <c r="E1343">
        <v>1</v>
      </c>
      <c r="F1343" t="s">
        <v>581</v>
      </c>
      <c r="G1343" t="s">
        <v>581</v>
      </c>
      <c r="H1343" t="s">
        <v>42</v>
      </c>
      <c r="I1343" t="s">
        <v>595</v>
      </c>
      <c r="J1343" t="s">
        <v>596</v>
      </c>
    </row>
    <row r="1344" spans="1:10" x14ac:dyDescent="0.35">
      <c r="A1344">
        <v>1361</v>
      </c>
      <c r="B1344" t="s">
        <v>105</v>
      </c>
      <c r="C1344">
        <v>25</v>
      </c>
      <c r="D1344">
        <v>6</v>
      </c>
      <c r="E1344">
        <v>1</v>
      </c>
      <c r="F1344" t="s">
        <v>581</v>
      </c>
      <c r="G1344" t="s">
        <v>581</v>
      </c>
      <c r="H1344" t="s">
        <v>42</v>
      </c>
      <c r="I1344" t="s">
        <v>595</v>
      </c>
      <c r="J1344" t="s">
        <v>596</v>
      </c>
    </row>
    <row r="1345" spans="1:10" x14ac:dyDescent="0.35">
      <c r="A1345">
        <v>1362</v>
      </c>
      <c r="B1345" t="s">
        <v>105</v>
      </c>
      <c r="C1345">
        <v>26</v>
      </c>
      <c r="D1345">
        <v>8</v>
      </c>
      <c r="E1345">
        <v>3</v>
      </c>
      <c r="F1345" t="s">
        <v>581</v>
      </c>
      <c r="G1345" t="s">
        <v>581</v>
      </c>
      <c r="H1345" t="s">
        <v>42</v>
      </c>
      <c r="I1345" t="s">
        <v>595</v>
      </c>
      <c r="J1345" t="s">
        <v>596</v>
      </c>
    </row>
    <row r="1346" spans="1:10" x14ac:dyDescent="0.35">
      <c r="A1346">
        <v>1363</v>
      </c>
      <c r="B1346" t="s">
        <v>105</v>
      </c>
      <c r="C1346">
        <v>27</v>
      </c>
      <c r="D1346">
        <v>10</v>
      </c>
      <c r="E1346">
        <v>5</v>
      </c>
      <c r="F1346" t="s">
        <v>581</v>
      </c>
      <c r="G1346" t="s">
        <v>581</v>
      </c>
      <c r="H1346" t="s">
        <v>42</v>
      </c>
      <c r="I1346" t="s">
        <v>595</v>
      </c>
      <c r="J1346" t="s">
        <v>596</v>
      </c>
    </row>
    <row r="1347" spans="1:10" x14ac:dyDescent="0.35">
      <c r="A1347">
        <v>1364</v>
      </c>
      <c r="B1347" t="s">
        <v>105</v>
      </c>
      <c r="C1347">
        <v>28</v>
      </c>
      <c r="D1347">
        <v>12</v>
      </c>
      <c r="E1347">
        <v>9</v>
      </c>
      <c r="F1347" t="s">
        <v>581</v>
      </c>
      <c r="G1347" t="s">
        <v>581</v>
      </c>
      <c r="H1347" t="s">
        <v>42</v>
      </c>
      <c r="I1347" t="s">
        <v>595</v>
      </c>
      <c r="J1347" t="s">
        <v>596</v>
      </c>
    </row>
    <row r="1348" spans="1:10" x14ac:dyDescent="0.35">
      <c r="A1348">
        <v>1365</v>
      </c>
      <c r="B1348" t="s">
        <v>105</v>
      </c>
      <c r="C1348">
        <v>29</v>
      </c>
      <c r="D1348">
        <v>31</v>
      </c>
      <c r="E1348">
        <v>8</v>
      </c>
      <c r="F1348" t="s">
        <v>581</v>
      </c>
      <c r="G1348" t="s">
        <v>581</v>
      </c>
      <c r="H1348" t="s">
        <v>42</v>
      </c>
      <c r="I1348" t="s">
        <v>595</v>
      </c>
      <c r="J1348" t="s">
        <v>596</v>
      </c>
    </row>
    <row r="1349" spans="1:10" x14ac:dyDescent="0.35">
      <c r="A1349">
        <v>1366</v>
      </c>
      <c r="B1349" t="s">
        <v>105</v>
      </c>
      <c r="C1349">
        <v>30</v>
      </c>
      <c r="D1349">
        <v>16</v>
      </c>
      <c r="E1349">
        <v>17</v>
      </c>
      <c r="F1349" t="s">
        <v>581</v>
      </c>
      <c r="G1349" t="s">
        <v>581</v>
      </c>
      <c r="H1349" t="s">
        <v>42</v>
      </c>
      <c r="I1349" t="s">
        <v>595</v>
      </c>
      <c r="J1349" t="s">
        <v>596</v>
      </c>
    </row>
    <row r="1350" spans="1:10" x14ac:dyDescent="0.35">
      <c r="A1350">
        <v>1367</v>
      </c>
      <c r="B1350" t="s">
        <v>105</v>
      </c>
      <c r="C1350">
        <v>31</v>
      </c>
      <c r="D1350">
        <v>7</v>
      </c>
      <c r="E1350">
        <v>10</v>
      </c>
      <c r="F1350" t="s">
        <v>581</v>
      </c>
      <c r="G1350" t="s">
        <v>581</v>
      </c>
      <c r="H1350" t="s">
        <v>42</v>
      </c>
      <c r="I1350" t="s">
        <v>595</v>
      </c>
      <c r="J1350" t="s">
        <v>596</v>
      </c>
    </row>
    <row r="1351" spans="1:10" x14ac:dyDescent="0.35">
      <c r="A1351">
        <v>1368</v>
      </c>
      <c r="B1351" t="s">
        <v>105</v>
      </c>
      <c r="C1351">
        <v>32</v>
      </c>
      <c r="D1351">
        <v>3</v>
      </c>
      <c r="E1351">
        <v>7</v>
      </c>
      <c r="F1351" t="s">
        <v>581</v>
      </c>
      <c r="G1351" t="s">
        <v>581</v>
      </c>
      <c r="H1351" t="s">
        <v>42</v>
      </c>
      <c r="I1351" t="s">
        <v>595</v>
      </c>
      <c r="J1351" t="s">
        <v>596</v>
      </c>
    </row>
    <row r="1352" spans="1:10" x14ac:dyDescent="0.35">
      <c r="A1352">
        <v>1369</v>
      </c>
      <c r="B1352" t="s">
        <v>105</v>
      </c>
      <c r="C1352">
        <v>33</v>
      </c>
      <c r="D1352">
        <v>4</v>
      </c>
      <c r="E1352">
        <v>2</v>
      </c>
      <c r="F1352" t="s">
        <v>581</v>
      </c>
      <c r="G1352" t="s">
        <v>581</v>
      </c>
      <c r="H1352" t="s">
        <v>42</v>
      </c>
      <c r="I1352" t="s">
        <v>595</v>
      </c>
      <c r="J1352" t="s">
        <v>596</v>
      </c>
    </row>
    <row r="1353" spans="1:10" x14ac:dyDescent="0.35">
      <c r="A1353">
        <v>1370</v>
      </c>
      <c r="B1353" t="s">
        <v>105</v>
      </c>
      <c r="C1353">
        <v>34</v>
      </c>
      <c r="D1353">
        <v>8</v>
      </c>
      <c r="E1353">
        <v>8</v>
      </c>
      <c r="F1353" t="s">
        <v>581</v>
      </c>
      <c r="G1353" t="s">
        <v>581</v>
      </c>
      <c r="H1353" t="s">
        <v>42</v>
      </c>
      <c r="I1353" t="s">
        <v>595</v>
      </c>
      <c r="J1353" t="s">
        <v>596</v>
      </c>
    </row>
    <row r="1354" spans="1:10" x14ac:dyDescent="0.35">
      <c r="A1354">
        <v>1371</v>
      </c>
      <c r="B1354" t="s">
        <v>105</v>
      </c>
      <c r="C1354">
        <v>35</v>
      </c>
      <c r="D1354">
        <v>9</v>
      </c>
      <c r="E1354">
        <v>3</v>
      </c>
      <c r="F1354" t="s">
        <v>581</v>
      </c>
      <c r="G1354" t="s">
        <v>581</v>
      </c>
      <c r="H1354" t="s">
        <v>42</v>
      </c>
      <c r="I1354" t="s">
        <v>595</v>
      </c>
      <c r="J1354" t="s">
        <v>596</v>
      </c>
    </row>
    <row r="1355" spans="1:10" x14ac:dyDescent="0.35">
      <c r="A1355">
        <v>1372</v>
      </c>
      <c r="B1355" t="s">
        <v>105</v>
      </c>
      <c r="C1355">
        <v>36</v>
      </c>
      <c r="D1355">
        <v>5</v>
      </c>
      <c r="E1355">
        <v>6</v>
      </c>
      <c r="F1355" t="s">
        <v>581</v>
      </c>
      <c r="G1355" t="s">
        <v>581</v>
      </c>
      <c r="H1355" t="s">
        <v>42</v>
      </c>
      <c r="I1355" t="s">
        <v>595</v>
      </c>
      <c r="J1355" t="s">
        <v>596</v>
      </c>
    </row>
    <row r="1356" spans="1:10" x14ac:dyDescent="0.35">
      <c r="A1356">
        <v>1373</v>
      </c>
      <c r="B1356" t="s">
        <v>105</v>
      </c>
      <c r="C1356">
        <v>37</v>
      </c>
      <c r="D1356">
        <v>7</v>
      </c>
      <c r="E1356">
        <v>4</v>
      </c>
      <c r="F1356" t="s">
        <v>581</v>
      </c>
      <c r="G1356" t="s">
        <v>581</v>
      </c>
      <c r="H1356" t="s">
        <v>42</v>
      </c>
      <c r="I1356" t="s">
        <v>595</v>
      </c>
      <c r="J1356" t="s">
        <v>596</v>
      </c>
    </row>
    <row r="1357" spans="1:10" x14ac:dyDescent="0.35">
      <c r="A1357">
        <v>1374</v>
      </c>
      <c r="B1357" t="s">
        <v>105</v>
      </c>
      <c r="C1357">
        <v>38</v>
      </c>
      <c r="D1357">
        <v>10</v>
      </c>
      <c r="E1357">
        <v>18</v>
      </c>
      <c r="F1357" t="s">
        <v>581</v>
      </c>
      <c r="G1357" t="s">
        <v>581</v>
      </c>
      <c r="H1357" t="s">
        <v>42</v>
      </c>
      <c r="I1357" t="s">
        <v>595</v>
      </c>
      <c r="J1357" t="s">
        <v>596</v>
      </c>
    </row>
    <row r="1358" spans="1:10" x14ac:dyDescent="0.35">
      <c r="A1358">
        <v>1375</v>
      </c>
      <c r="B1358" t="s">
        <v>106</v>
      </c>
      <c r="C1358">
        <v>15</v>
      </c>
      <c r="D1358">
        <v>17</v>
      </c>
      <c r="E1358">
        <v>1</v>
      </c>
      <c r="F1358" t="s">
        <v>581</v>
      </c>
      <c r="G1358" t="s">
        <v>581</v>
      </c>
      <c r="H1358" t="s">
        <v>42</v>
      </c>
      <c r="I1358" t="s">
        <v>598</v>
      </c>
      <c r="J1358" t="s">
        <v>599</v>
      </c>
    </row>
    <row r="1359" spans="1:10" x14ac:dyDescent="0.35">
      <c r="A1359">
        <v>1376</v>
      </c>
      <c r="B1359" t="s">
        <v>106</v>
      </c>
      <c r="C1359">
        <v>16</v>
      </c>
      <c r="D1359">
        <v>16</v>
      </c>
      <c r="E1359">
        <v>4</v>
      </c>
      <c r="F1359" t="s">
        <v>581</v>
      </c>
      <c r="G1359" t="s">
        <v>581</v>
      </c>
      <c r="H1359" t="s">
        <v>42</v>
      </c>
      <c r="I1359" t="s">
        <v>598</v>
      </c>
      <c r="J1359" t="s">
        <v>599</v>
      </c>
    </row>
    <row r="1360" spans="1:10" x14ac:dyDescent="0.35">
      <c r="A1360">
        <v>1377</v>
      </c>
      <c r="B1360" t="s">
        <v>106</v>
      </c>
      <c r="C1360">
        <v>17</v>
      </c>
      <c r="D1360">
        <v>18</v>
      </c>
      <c r="E1360">
        <v>9</v>
      </c>
      <c r="F1360" t="s">
        <v>581</v>
      </c>
      <c r="G1360" t="s">
        <v>581</v>
      </c>
      <c r="H1360" t="s">
        <v>42</v>
      </c>
      <c r="I1360" t="s">
        <v>598</v>
      </c>
      <c r="J1360" t="s">
        <v>599</v>
      </c>
    </row>
    <row r="1361" spans="1:10" x14ac:dyDescent="0.35">
      <c r="A1361">
        <v>1378</v>
      </c>
      <c r="B1361" t="s">
        <v>106</v>
      </c>
      <c r="C1361">
        <v>18</v>
      </c>
      <c r="D1361">
        <v>15</v>
      </c>
      <c r="E1361">
        <v>3</v>
      </c>
      <c r="F1361" t="s">
        <v>581</v>
      </c>
      <c r="G1361" t="s">
        <v>581</v>
      </c>
      <c r="H1361" t="s">
        <v>42</v>
      </c>
      <c r="I1361" t="s">
        <v>598</v>
      </c>
      <c r="J1361" t="s">
        <v>599</v>
      </c>
    </row>
    <row r="1362" spans="1:10" x14ac:dyDescent="0.35">
      <c r="A1362">
        <v>1379</v>
      </c>
      <c r="B1362" t="s">
        <v>106</v>
      </c>
      <c r="C1362">
        <v>19</v>
      </c>
      <c r="D1362">
        <v>4</v>
      </c>
      <c r="E1362">
        <v>4</v>
      </c>
      <c r="F1362" t="s">
        <v>581</v>
      </c>
      <c r="G1362" t="s">
        <v>581</v>
      </c>
      <c r="H1362" t="s">
        <v>42</v>
      </c>
      <c r="I1362" t="s">
        <v>598</v>
      </c>
      <c r="J1362" t="s">
        <v>599</v>
      </c>
    </row>
    <row r="1363" spans="1:10" x14ac:dyDescent="0.35">
      <c r="A1363">
        <v>1380</v>
      </c>
      <c r="B1363" t="s">
        <v>106</v>
      </c>
      <c r="C1363">
        <v>20</v>
      </c>
      <c r="D1363">
        <v>6</v>
      </c>
      <c r="E1363">
        <v>1</v>
      </c>
      <c r="F1363" t="s">
        <v>581</v>
      </c>
      <c r="G1363" t="s">
        <v>581</v>
      </c>
      <c r="H1363" t="s">
        <v>42</v>
      </c>
      <c r="I1363" t="s">
        <v>598</v>
      </c>
      <c r="J1363" t="s">
        <v>599</v>
      </c>
    </row>
    <row r="1364" spans="1:10" x14ac:dyDescent="0.35">
      <c r="A1364">
        <v>1381</v>
      </c>
      <c r="B1364" t="s">
        <v>106</v>
      </c>
      <c r="C1364">
        <v>21</v>
      </c>
      <c r="D1364">
        <v>8</v>
      </c>
      <c r="E1364">
        <v>1</v>
      </c>
      <c r="F1364" t="s">
        <v>581</v>
      </c>
      <c r="G1364" t="s">
        <v>581</v>
      </c>
      <c r="H1364" t="s">
        <v>42</v>
      </c>
      <c r="I1364" t="s">
        <v>598</v>
      </c>
      <c r="J1364" t="s">
        <v>599</v>
      </c>
    </row>
    <row r="1365" spans="1:10" x14ac:dyDescent="0.35">
      <c r="A1365">
        <v>1382</v>
      </c>
      <c r="B1365" t="s">
        <v>106</v>
      </c>
      <c r="C1365">
        <v>22</v>
      </c>
      <c r="D1365">
        <v>3</v>
      </c>
      <c r="E1365">
        <v>3</v>
      </c>
      <c r="F1365" t="s">
        <v>581</v>
      </c>
      <c r="G1365" t="s">
        <v>581</v>
      </c>
      <c r="H1365" t="s">
        <v>42</v>
      </c>
      <c r="I1365" t="s">
        <v>598</v>
      </c>
      <c r="J1365" t="s">
        <v>599</v>
      </c>
    </row>
    <row r="1366" spans="1:10" x14ac:dyDescent="0.35">
      <c r="A1366">
        <v>1383</v>
      </c>
      <c r="B1366" t="s">
        <v>106</v>
      </c>
      <c r="C1366">
        <v>23</v>
      </c>
      <c r="D1366">
        <v>2</v>
      </c>
      <c r="E1366">
        <v>0</v>
      </c>
      <c r="F1366" t="s">
        <v>581</v>
      </c>
      <c r="G1366" t="s">
        <v>581</v>
      </c>
      <c r="H1366" t="s">
        <v>42</v>
      </c>
      <c r="I1366" t="s">
        <v>598</v>
      </c>
      <c r="J1366" t="s">
        <v>599</v>
      </c>
    </row>
    <row r="1367" spans="1:10" x14ac:dyDescent="0.35">
      <c r="A1367">
        <v>1384</v>
      </c>
      <c r="B1367" t="s">
        <v>106</v>
      </c>
      <c r="C1367">
        <v>24</v>
      </c>
      <c r="D1367">
        <v>4</v>
      </c>
      <c r="E1367">
        <v>5</v>
      </c>
      <c r="F1367" t="s">
        <v>581</v>
      </c>
      <c r="G1367" t="s">
        <v>581</v>
      </c>
      <c r="H1367" t="s">
        <v>42</v>
      </c>
      <c r="I1367" t="s">
        <v>598</v>
      </c>
      <c r="J1367" t="s">
        <v>599</v>
      </c>
    </row>
    <row r="1368" spans="1:10" x14ac:dyDescent="0.35">
      <c r="A1368">
        <v>1385</v>
      </c>
      <c r="B1368" t="s">
        <v>106</v>
      </c>
      <c r="C1368">
        <v>25</v>
      </c>
      <c r="D1368">
        <v>6</v>
      </c>
      <c r="E1368">
        <v>5</v>
      </c>
      <c r="F1368" t="s">
        <v>581</v>
      </c>
      <c r="G1368" t="s">
        <v>581</v>
      </c>
      <c r="H1368" t="s">
        <v>42</v>
      </c>
      <c r="I1368" t="s">
        <v>598</v>
      </c>
      <c r="J1368" t="s">
        <v>599</v>
      </c>
    </row>
    <row r="1369" spans="1:10" x14ac:dyDescent="0.35">
      <c r="A1369">
        <v>1386</v>
      </c>
      <c r="B1369" t="s">
        <v>106</v>
      </c>
      <c r="C1369">
        <v>26</v>
      </c>
      <c r="D1369">
        <v>4</v>
      </c>
      <c r="E1369">
        <v>6</v>
      </c>
      <c r="F1369" t="s">
        <v>581</v>
      </c>
      <c r="G1369" t="s">
        <v>581</v>
      </c>
      <c r="H1369" t="s">
        <v>42</v>
      </c>
      <c r="I1369" t="s">
        <v>598</v>
      </c>
      <c r="J1369" t="s">
        <v>599</v>
      </c>
    </row>
    <row r="1370" spans="1:10" x14ac:dyDescent="0.35">
      <c r="A1370">
        <v>1387</v>
      </c>
      <c r="B1370" t="s">
        <v>106</v>
      </c>
      <c r="C1370">
        <v>27</v>
      </c>
      <c r="D1370">
        <v>4</v>
      </c>
      <c r="E1370">
        <v>2</v>
      </c>
      <c r="F1370" t="s">
        <v>581</v>
      </c>
      <c r="G1370" t="s">
        <v>581</v>
      </c>
      <c r="H1370" t="s">
        <v>42</v>
      </c>
      <c r="I1370" t="s">
        <v>598</v>
      </c>
      <c r="J1370" t="s">
        <v>599</v>
      </c>
    </row>
    <row r="1371" spans="1:10" x14ac:dyDescent="0.35">
      <c r="A1371">
        <v>1388</v>
      </c>
      <c r="B1371" t="s">
        <v>106</v>
      </c>
      <c r="C1371">
        <v>28</v>
      </c>
      <c r="D1371">
        <v>11</v>
      </c>
      <c r="E1371">
        <v>3</v>
      </c>
      <c r="F1371" t="s">
        <v>581</v>
      </c>
      <c r="G1371" t="s">
        <v>581</v>
      </c>
      <c r="H1371" t="s">
        <v>42</v>
      </c>
      <c r="I1371" t="s">
        <v>598</v>
      </c>
      <c r="J1371" t="s">
        <v>599</v>
      </c>
    </row>
    <row r="1372" spans="1:10" x14ac:dyDescent="0.35">
      <c r="A1372">
        <v>1389</v>
      </c>
      <c r="B1372" t="s">
        <v>106</v>
      </c>
      <c r="C1372">
        <v>29</v>
      </c>
      <c r="D1372">
        <v>8</v>
      </c>
      <c r="E1372">
        <v>9</v>
      </c>
      <c r="F1372" t="s">
        <v>581</v>
      </c>
      <c r="G1372" t="s">
        <v>581</v>
      </c>
      <c r="H1372" t="s">
        <v>42</v>
      </c>
      <c r="I1372" t="s">
        <v>598</v>
      </c>
      <c r="J1372" t="s">
        <v>599</v>
      </c>
    </row>
    <row r="1373" spans="1:10" x14ac:dyDescent="0.35">
      <c r="A1373">
        <v>1390</v>
      </c>
      <c r="B1373" t="s">
        <v>106</v>
      </c>
      <c r="C1373">
        <v>30</v>
      </c>
      <c r="D1373">
        <v>7</v>
      </c>
      <c r="E1373">
        <v>4</v>
      </c>
      <c r="F1373" t="s">
        <v>581</v>
      </c>
      <c r="G1373" t="s">
        <v>581</v>
      </c>
      <c r="H1373" t="s">
        <v>42</v>
      </c>
      <c r="I1373" t="s">
        <v>598</v>
      </c>
      <c r="J1373" t="s">
        <v>599</v>
      </c>
    </row>
    <row r="1374" spans="1:10" x14ac:dyDescent="0.35">
      <c r="A1374">
        <v>1391</v>
      </c>
      <c r="B1374" t="s">
        <v>106</v>
      </c>
      <c r="C1374">
        <v>31</v>
      </c>
      <c r="D1374">
        <v>4</v>
      </c>
      <c r="E1374">
        <v>1</v>
      </c>
      <c r="F1374" t="s">
        <v>581</v>
      </c>
      <c r="G1374" t="s">
        <v>581</v>
      </c>
      <c r="H1374" t="s">
        <v>42</v>
      </c>
      <c r="I1374" t="s">
        <v>598</v>
      </c>
      <c r="J1374" t="s">
        <v>599</v>
      </c>
    </row>
    <row r="1375" spans="1:10" x14ac:dyDescent="0.35">
      <c r="A1375">
        <v>1392</v>
      </c>
      <c r="B1375" t="s">
        <v>106</v>
      </c>
      <c r="C1375">
        <v>32</v>
      </c>
      <c r="D1375">
        <v>3</v>
      </c>
      <c r="E1375">
        <v>4</v>
      </c>
      <c r="F1375" t="s">
        <v>581</v>
      </c>
      <c r="G1375" t="s">
        <v>581</v>
      </c>
      <c r="H1375" t="s">
        <v>42</v>
      </c>
      <c r="I1375" t="s">
        <v>598</v>
      </c>
      <c r="J1375" t="s">
        <v>599</v>
      </c>
    </row>
    <row r="1376" spans="1:10" x14ac:dyDescent="0.35">
      <c r="A1376">
        <v>1393</v>
      </c>
      <c r="B1376" t="s">
        <v>106</v>
      </c>
      <c r="C1376">
        <v>33</v>
      </c>
      <c r="D1376">
        <v>5</v>
      </c>
      <c r="E1376">
        <v>3</v>
      </c>
      <c r="F1376" t="s">
        <v>581</v>
      </c>
      <c r="G1376" t="s">
        <v>581</v>
      </c>
      <c r="H1376" t="s">
        <v>42</v>
      </c>
      <c r="I1376" t="s">
        <v>598</v>
      </c>
      <c r="J1376" t="s">
        <v>599</v>
      </c>
    </row>
    <row r="1377" spans="1:10" x14ac:dyDescent="0.35">
      <c r="A1377">
        <v>1394</v>
      </c>
      <c r="B1377" t="s">
        <v>106</v>
      </c>
      <c r="C1377">
        <v>34</v>
      </c>
      <c r="D1377">
        <v>9</v>
      </c>
      <c r="E1377">
        <v>1</v>
      </c>
      <c r="F1377" t="s">
        <v>581</v>
      </c>
      <c r="G1377" t="s">
        <v>581</v>
      </c>
      <c r="H1377" t="s">
        <v>42</v>
      </c>
      <c r="I1377" t="s">
        <v>598</v>
      </c>
      <c r="J1377" t="s">
        <v>599</v>
      </c>
    </row>
    <row r="1378" spans="1:10" x14ac:dyDescent="0.35">
      <c r="A1378">
        <v>1395</v>
      </c>
      <c r="B1378" t="s">
        <v>106</v>
      </c>
      <c r="C1378">
        <v>35</v>
      </c>
      <c r="D1378">
        <v>3</v>
      </c>
      <c r="E1378">
        <v>3</v>
      </c>
      <c r="F1378" t="s">
        <v>581</v>
      </c>
      <c r="G1378" t="s">
        <v>581</v>
      </c>
      <c r="H1378" t="s">
        <v>42</v>
      </c>
      <c r="I1378" t="s">
        <v>598</v>
      </c>
      <c r="J1378" t="s">
        <v>599</v>
      </c>
    </row>
    <row r="1379" spans="1:10" x14ac:dyDescent="0.35">
      <c r="A1379">
        <v>1396</v>
      </c>
      <c r="B1379" t="s">
        <v>106</v>
      </c>
      <c r="C1379">
        <v>36</v>
      </c>
      <c r="D1379">
        <v>17</v>
      </c>
      <c r="E1379">
        <v>4</v>
      </c>
      <c r="F1379" t="s">
        <v>581</v>
      </c>
      <c r="G1379" t="s">
        <v>581</v>
      </c>
      <c r="H1379" t="s">
        <v>42</v>
      </c>
      <c r="I1379" t="s">
        <v>598</v>
      </c>
      <c r="J1379" t="s">
        <v>599</v>
      </c>
    </row>
    <row r="1380" spans="1:10" x14ac:dyDescent="0.35">
      <c r="A1380">
        <v>1397</v>
      </c>
      <c r="B1380" t="s">
        <v>106</v>
      </c>
      <c r="C1380">
        <v>37</v>
      </c>
      <c r="D1380">
        <v>45</v>
      </c>
      <c r="E1380">
        <v>5</v>
      </c>
      <c r="F1380" t="s">
        <v>581</v>
      </c>
      <c r="G1380" t="s">
        <v>581</v>
      </c>
      <c r="H1380" t="s">
        <v>42</v>
      </c>
      <c r="I1380" t="s">
        <v>598</v>
      </c>
      <c r="J1380" t="s">
        <v>599</v>
      </c>
    </row>
    <row r="1381" spans="1:10" x14ac:dyDescent="0.35">
      <c r="A1381">
        <v>1398</v>
      </c>
      <c r="B1381" t="s">
        <v>106</v>
      </c>
      <c r="C1381">
        <v>38</v>
      </c>
      <c r="D1381">
        <v>17</v>
      </c>
      <c r="E1381">
        <v>0</v>
      </c>
      <c r="F1381" t="s">
        <v>581</v>
      </c>
      <c r="G1381" t="s">
        <v>581</v>
      </c>
      <c r="H1381" t="s">
        <v>42</v>
      </c>
      <c r="I1381" t="s">
        <v>598</v>
      </c>
      <c r="J1381" t="s">
        <v>599</v>
      </c>
    </row>
    <row r="1382" spans="1:10" x14ac:dyDescent="0.35">
      <c r="A1382">
        <v>1399</v>
      </c>
      <c r="B1382" t="s">
        <v>107</v>
      </c>
      <c r="C1382">
        <v>15</v>
      </c>
      <c r="D1382">
        <v>25</v>
      </c>
      <c r="E1382">
        <v>7</v>
      </c>
      <c r="F1382" t="s">
        <v>581</v>
      </c>
      <c r="G1382" t="s">
        <v>581</v>
      </c>
      <c r="H1382" t="s">
        <v>42</v>
      </c>
      <c r="I1382" t="s">
        <v>598</v>
      </c>
      <c r="J1382" t="s">
        <v>599</v>
      </c>
    </row>
    <row r="1383" spans="1:10" x14ac:dyDescent="0.35">
      <c r="A1383">
        <v>1400</v>
      </c>
      <c r="B1383" t="s">
        <v>107</v>
      </c>
      <c r="C1383">
        <v>16</v>
      </c>
      <c r="D1383">
        <v>32</v>
      </c>
      <c r="E1383">
        <v>7</v>
      </c>
      <c r="F1383" t="s">
        <v>581</v>
      </c>
      <c r="G1383" t="s">
        <v>581</v>
      </c>
      <c r="H1383" t="s">
        <v>42</v>
      </c>
      <c r="I1383" t="s">
        <v>598</v>
      </c>
      <c r="J1383" t="s">
        <v>599</v>
      </c>
    </row>
    <row r="1384" spans="1:10" x14ac:dyDescent="0.35">
      <c r="A1384">
        <v>1401</v>
      </c>
      <c r="B1384" t="s">
        <v>107</v>
      </c>
      <c r="C1384">
        <v>17</v>
      </c>
      <c r="D1384">
        <v>35</v>
      </c>
      <c r="E1384">
        <v>1</v>
      </c>
      <c r="F1384" t="s">
        <v>581</v>
      </c>
      <c r="G1384" t="s">
        <v>581</v>
      </c>
      <c r="H1384" t="s">
        <v>42</v>
      </c>
      <c r="I1384" t="s">
        <v>598</v>
      </c>
      <c r="J1384" t="s">
        <v>599</v>
      </c>
    </row>
    <row r="1385" spans="1:10" x14ac:dyDescent="0.35">
      <c r="A1385">
        <v>1402</v>
      </c>
      <c r="B1385" t="s">
        <v>107</v>
      </c>
      <c r="C1385">
        <v>18</v>
      </c>
      <c r="D1385">
        <v>15</v>
      </c>
      <c r="E1385">
        <v>1</v>
      </c>
      <c r="F1385" t="s">
        <v>581</v>
      </c>
      <c r="G1385" t="s">
        <v>581</v>
      </c>
      <c r="H1385" t="s">
        <v>42</v>
      </c>
      <c r="I1385" t="s">
        <v>598</v>
      </c>
      <c r="J1385" t="s">
        <v>599</v>
      </c>
    </row>
    <row r="1386" spans="1:10" x14ac:dyDescent="0.35">
      <c r="A1386">
        <v>1403</v>
      </c>
      <c r="B1386" t="s">
        <v>107</v>
      </c>
      <c r="C1386">
        <v>19</v>
      </c>
      <c r="D1386">
        <v>20</v>
      </c>
      <c r="E1386">
        <v>2</v>
      </c>
      <c r="F1386" t="s">
        <v>581</v>
      </c>
      <c r="G1386" t="s">
        <v>581</v>
      </c>
      <c r="H1386" t="s">
        <v>42</v>
      </c>
      <c r="I1386" t="s">
        <v>598</v>
      </c>
      <c r="J1386" t="s">
        <v>599</v>
      </c>
    </row>
    <row r="1387" spans="1:10" x14ac:dyDescent="0.35">
      <c r="A1387">
        <v>1404</v>
      </c>
      <c r="B1387" t="s">
        <v>107</v>
      </c>
      <c r="C1387">
        <v>20</v>
      </c>
      <c r="D1387">
        <v>13</v>
      </c>
      <c r="E1387">
        <v>4</v>
      </c>
      <c r="F1387" t="s">
        <v>581</v>
      </c>
      <c r="G1387" t="s">
        <v>581</v>
      </c>
      <c r="H1387" t="s">
        <v>42</v>
      </c>
      <c r="I1387" t="s">
        <v>598</v>
      </c>
      <c r="J1387" t="s">
        <v>599</v>
      </c>
    </row>
    <row r="1388" spans="1:10" x14ac:dyDescent="0.35">
      <c r="A1388">
        <v>1405</v>
      </c>
      <c r="B1388" t="s">
        <v>107</v>
      </c>
      <c r="C1388">
        <v>21</v>
      </c>
      <c r="D1388">
        <v>1</v>
      </c>
      <c r="E1388">
        <v>1</v>
      </c>
      <c r="F1388" t="s">
        <v>581</v>
      </c>
      <c r="G1388" t="s">
        <v>581</v>
      </c>
      <c r="H1388" t="s">
        <v>42</v>
      </c>
      <c r="I1388" t="s">
        <v>598</v>
      </c>
      <c r="J1388" t="s">
        <v>599</v>
      </c>
    </row>
    <row r="1389" spans="1:10" x14ac:dyDescent="0.35">
      <c r="A1389">
        <v>1406</v>
      </c>
      <c r="B1389" t="s">
        <v>107</v>
      </c>
      <c r="C1389">
        <v>22</v>
      </c>
      <c r="D1389">
        <v>5</v>
      </c>
      <c r="E1389">
        <v>0</v>
      </c>
      <c r="F1389" t="s">
        <v>581</v>
      </c>
      <c r="G1389" t="s">
        <v>581</v>
      </c>
      <c r="H1389" t="s">
        <v>42</v>
      </c>
      <c r="I1389" t="s">
        <v>598</v>
      </c>
      <c r="J1389" t="s">
        <v>599</v>
      </c>
    </row>
    <row r="1390" spans="1:10" x14ac:dyDescent="0.35">
      <c r="A1390">
        <v>1407</v>
      </c>
      <c r="B1390" t="s">
        <v>107</v>
      </c>
      <c r="C1390">
        <v>23</v>
      </c>
      <c r="D1390">
        <v>1</v>
      </c>
      <c r="E1390">
        <v>0</v>
      </c>
      <c r="F1390" t="s">
        <v>581</v>
      </c>
      <c r="G1390" t="s">
        <v>581</v>
      </c>
      <c r="H1390" t="s">
        <v>42</v>
      </c>
      <c r="I1390" t="s">
        <v>598</v>
      </c>
      <c r="J1390" t="s">
        <v>599</v>
      </c>
    </row>
    <row r="1391" spans="1:10" x14ac:dyDescent="0.35">
      <c r="A1391">
        <v>1408</v>
      </c>
      <c r="B1391" t="s">
        <v>107</v>
      </c>
      <c r="C1391">
        <v>24</v>
      </c>
      <c r="D1391">
        <v>1</v>
      </c>
      <c r="E1391">
        <v>0</v>
      </c>
      <c r="F1391" t="s">
        <v>581</v>
      </c>
      <c r="G1391" t="s">
        <v>581</v>
      </c>
      <c r="H1391" t="s">
        <v>42</v>
      </c>
      <c r="I1391" t="s">
        <v>598</v>
      </c>
      <c r="J1391" t="s">
        <v>599</v>
      </c>
    </row>
    <row r="1392" spans="1:10" x14ac:dyDescent="0.35">
      <c r="A1392">
        <v>1409</v>
      </c>
      <c r="B1392" t="s">
        <v>107</v>
      </c>
      <c r="C1392">
        <v>25</v>
      </c>
      <c r="D1392">
        <v>3</v>
      </c>
      <c r="E1392">
        <v>1</v>
      </c>
      <c r="F1392" t="s">
        <v>581</v>
      </c>
      <c r="G1392" t="s">
        <v>581</v>
      </c>
      <c r="H1392" t="s">
        <v>42</v>
      </c>
      <c r="I1392" t="s">
        <v>598</v>
      </c>
      <c r="J1392" t="s">
        <v>599</v>
      </c>
    </row>
    <row r="1393" spans="1:10" x14ac:dyDescent="0.35">
      <c r="A1393">
        <v>1410</v>
      </c>
      <c r="B1393" t="s">
        <v>107</v>
      </c>
      <c r="C1393">
        <v>26</v>
      </c>
      <c r="D1393">
        <v>5</v>
      </c>
      <c r="E1393">
        <v>2</v>
      </c>
      <c r="F1393" t="s">
        <v>581</v>
      </c>
      <c r="G1393" t="s">
        <v>581</v>
      </c>
      <c r="H1393" t="s">
        <v>42</v>
      </c>
      <c r="I1393" t="s">
        <v>598</v>
      </c>
      <c r="J1393" t="s">
        <v>599</v>
      </c>
    </row>
    <row r="1394" spans="1:10" x14ac:dyDescent="0.35">
      <c r="A1394">
        <v>1411</v>
      </c>
      <c r="B1394" t="s">
        <v>107</v>
      </c>
      <c r="C1394">
        <v>27</v>
      </c>
      <c r="D1394">
        <v>3</v>
      </c>
      <c r="E1394">
        <v>5</v>
      </c>
      <c r="F1394" t="s">
        <v>581</v>
      </c>
      <c r="G1394" t="s">
        <v>581</v>
      </c>
      <c r="H1394" t="s">
        <v>42</v>
      </c>
      <c r="I1394" t="s">
        <v>598</v>
      </c>
      <c r="J1394" t="s">
        <v>599</v>
      </c>
    </row>
    <row r="1395" spans="1:10" x14ac:dyDescent="0.35">
      <c r="A1395">
        <v>1412</v>
      </c>
      <c r="B1395" t="s">
        <v>107</v>
      </c>
      <c r="C1395">
        <v>28</v>
      </c>
      <c r="D1395">
        <v>23</v>
      </c>
      <c r="E1395">
        <v>5</v>
      </c>
      <c r="F1395" t="s">
        <v>581</v>
      </c>
      <c r="G1395" t="s">
        <v>581</v>
      </c>
      <c r="H1395" t="s">
        <v>42</v>
      </c>
      <c r="I1395" t="s">
        <v>598</v>
      </c>
      <c r="J1395" t="s">
        <v>599</v>
      </c>
    </row>
    <row r="1396" spans="1:10" x14ac:dyDescent="0.35">
      <c r="A1396">
        <v>1413</v>
      </c>
      <c r="B1396" t="s">
        <v>107</v>
      </c>
      <c r="C1396">
        <v>29</v>
      </c>
      <c r="D1396">
        <v>21</v>
      </c>
      <c r="E1396">
        <v>7</v>
      </c>
      <c r="F1396" t="s">
        <v>581</v>
      </c>
      <c r="G1396" t="s">
        <v>581</v>
      </c>
      <c r="H1396" t="s">
        <v>42</v>
      </c>
      <c r="I1396" t="s">
        <v>598</v>
      </c>
      <c r="J1396" t="s">
        <v>599</v>
      </c>
    </row>
    <row r="1397" spans="1:10" x14ac:dyDescent="0.35">
      <c r="A1397">
        <v>1414</v>
      </c>
      <c r="B1397" t="s">
        <v>107</v>
      </c>
      <c r="C1397">
        <v>30</v>
      </c>
      <c r="D1397">
        <v>16</v>
      </c>
      <c r="E1397">
        <v>16</v>
      </c>
      <c r="F1397" t="s">
        <v>581</v>
      </c>
      <c r="G1397" t="s">
        <v>581</v>
      </c>
      <c r="H1397" t="s">
        <v>42</v>
      </c>
      <c r="I1397" t="s">
        <v>598</v>
      </c>
      <c r="J1397" t="s">
        <v>599</v>
      </c>
    </row>
    <row r="1398" spans="1:10" x14ac:dyDescent="0.35">
      <c r="A1398">
        <v>1415</v>
      </c>
      <c r="B1398" t="s">
        <v>107</v>
      </c>
      <c r="C1398">
        <v>31</v>
      </c>
      <c r="D1398">
        <v>24</v>
      </c>
      <c r="E1398">
        <v>3</v>
      </c>
      <c r="F1398" t="s">
        <v>581</v>
      </c>
      <c r="G1398" t="s">
        <v>581</v>
      </c>
      <c r="H1398" t="s">
        <v>42</v>
      </c>
      <c r="I1398" t="s">
        <v>598</v>
      </c>
      <c r="J1398" t="s">
        <v>599</v>
      </c>
    </row>
    <row r="1399" spans="1:10" x14ac:dyDescent="0.35">
      <c r="A1399">
        <v>1416</v>
      </c>
      <c r="B1399" t="s">
        <v>107</v>
      </c>
      <c r="C1399">
        <v>32</v>
      </c>
      <c r="D1399">
        <v>14</v>
      </c>
      <c r="E1399">
        <v>2</v>
      </c>
      <c r="F1399" t="s">
        <v>581</v>
      </c>
      <c r="G1399" t="s">
        <v>581</v>
      </c>
      <c r="H1399" t="s">
        <v>42</v>
      </c>
      <c r="I1399" t="s">
        <v>598</v>
      </c>
      <c r="J1399" t="s">
        <v>599</v>
      </c>
    </row>
    <row r="1400" spans="1:10" x14ac:dyDescent="0.35">
      <c r="A1400">
        <v>1417</v>
      </c>
      <c r="B1400" t="s">
        <v>107</v>
      </c>
      <c r="C1400">
        <v>33</v>
      </c>
      <c r="D1400">
        <v>7</v>
      </c>
      <c r="E1400">
        <v>4</v>
      </c>
      <c r="F1400" t="s">
        <v>581</v>
      </c>
      <c r="G1400" t="s">
        <v>581</v>
      </c>
      <c r="H1400" t="s">
        <v>42</v>
      </c>
      <c r="I1400" t="s">
        <v>598</v>
      </c>
      <c r="J1400" t="s">
        <v>599</v>
      </c>
    </row>
    <row r="1401" spans="1:10" x14ac:dyDescent="0.35">
      <c r="A1401">
        <v>1418</v>
      </c>
      <c r="B1401" t="s">
        <v>107</v>
      </c>
      <c r="C1401">
        <v>34</v>
      </c>
      <c r="D1401">
        <v>4</v>
      </c>
      <c r="E1401">
        <v>3</v>
      </c>
      <c r="F1401" t="s">
        <v>581</v>
      </c>
      <c r="G1401" t="s">
        <v>581</v>
      </c>
      <c r="H1401" t="s">
        <v>42</v>
      </c>
      <c r="I1401" t="s">
        <v>598</v>
      </c>
      <c r="J1401" t="s">
        <v>599</v>
      </c>
    </row>
    <row r="1402" spans="1:10" x14ac:dyDescent="0.35">
      <c r="A1402">
        <v>1419</v>
      </c>
      <c r="B1402" t="s">
        <v>107</v>
      </c>
      <c r="C1402">
        <v>35</v>
      </c>
      <c r="D1402">
        <v>2</v>
      </c>
      <c r="E1402">
        <v>3</v>
      </c>
      <c r="F1402" t="s">
        <v>581</v>
      </c>
      <c r="G1402" t="s">
        <v>581</v>
      </c>
      <c r="H1402" t="s">
        <v>42</v>
      </c>
      <c r="I1402" t="s">
        <v>598</v>
      </c>
      <c r="J1402" t="s">
        <v>599</v>
      </c>
    </row>
    <row r="1403" spans="1:10" x14ac:dyDescent="0.35">
      <c r="A1403">
        <v>1420</v>
      </c>
      <c r="B1403" t="s">
        <v>107</v>
      </c>
      <c r="C1403">
        <v>36</v>
      </c>
      <c r="D1403">
        <v>4</v>
      </c>
      <c r="E1403">
        <v>2</v>
      </c>
      <c r="F1403" t="s">
        <v>581</v>
      </c>
      <c r="G1403" t="s">
        <v>581</v>
      </c>
      <c r="H1403" t="s">
        <v>42</v>
      </c>
      <c r="I1403" t="s">
        <v>598</v>
      </c>
      <c r="J1403" t="s">
        <v>599</v>
      </c>
    </row>
    <row r="1404" spans="1:10" x14ac:dyDescent="0.35">
      <c r="A1404">
        <v>1421</v>
      </c>
      <c r="B1404" t="s">
        <v>107</v>
      </c>
      <c r="C1404">
        <v>37</v>
      </c>
      <c r="D1404">
        <v>9</v>
      </c>
      <c r="E1404">
        <v>5</v>
      </c>
      <c r="F1404" t="s">
        <v>581</v>
      </c>
      <c r="G1404" t="s">
        <v>581</v>
      </c>
      <c r="H1404" t="s">
        <v>42</v>
      </c>
      <c r="I1404" t="s">
        <v>598</v>
      </c>
      <c r="J1404" t="s">
        <v>599</v>
      </c>
    </row>
    <row r="1405" spans="1:10" x14ac:dyDescent="0.35">
      <c r="A1405">
        <v>1422</v>
      </c>
      <c r="B1405" t="s">
        <v>107</v>
      </c>
      <c r="C1405">
        <v>38</v>
      </c>
      <c r="D1405">
        <v>9</v>
      </c>
      <c r="E1405">
        <v>2</v>
      </c>
      <c r="F1405" t="s">
        <v>581</v>
      </c>
      <c r="G1405" t="s">
        <v>581</v>
      </c>
      <c r="H1405" t="s">
        <v>42</v>
      </c>
      <c r="I1405" t="s">
        <v>598</v>
      </c>
      <c r="J1405" t="s">
        <v>599</v>
      </c>
    </row>
    <row r="1406" spans="1:10" x14ac:dyDescent="0.35">
      <c r="A1406">
        <v>1424</v>
      </c>
      <c r="B1406" t="s">
        <v>108</v>
      </c>
      <c r="C1406">
        <v>15</v>
      </c>
      <c r="D1406">
        <v>123</v>
      </c>
      <c r="E1406">
        <v>3</v>
      </c>
      <c r="F1406" t="s">
        <v>581</v>
      </c>
      <c r="G1406" t="s">
        <v>581</v>
      </c>
      <c r="H1406" t="s">
        <v>42</v>
      </c>
      <c r="I1406" t="s">
        <v>598</v>
      </c>
      <c r="J1406" t="s">
        <v>608</v>
      </c>
    </row>
    <row r="1407" spans="1:10" x14ac:dyDescent="0.35">
      <c r="A1407">
        <v>1425</v>
      </c>
      <c r="B1407" t="s">
        <v>108</v>
      </c>
      <c r="C1407">
        <v>16</v>
      </c>
      <c r="D1407">
        <v>132</v>
      </c>
      <c r="E1407">
        <v>10</v>
      </c>
      <c r="F1407" t="s">
        <v>581</v>
      </c>
      <c r="G1407" t="s">
        <v>581</v>
      </c>
      <c r="H1407" t="s">
        <v>42</v>
      </c>
      <c r="I1407" t="s">
        <v>598</v>
      </c>
      <c r="J1407" t="s">
        <v>608</v>
      </c>
    </row>
    <row r="1408" spans="1:10" x14ac:dyDescent="0.35">
      <c r="A1408">
        <v>1426</v>
      </c>
      <c r="B1408" t="s">
        <v>108</v>
      </c>
      <c r="C1408">
        <v>17</v>
      </c>
      <c r="D1408">
        <v>92</v>
      </c>
      <c r="E1408">
        <v>9</v>
      </c>
      <c r="F1408" t="s">
        <v>581</v>
      </c>
      <c r="G1408" t="s">
        <v>581</v>
      </c>
      <c r="H1408" t="s">
        <v>42</v>
      </c>
      <c r="I1408" t="s">
        <v>598</v>
      </c>
      <c r="J1408" t="s">
        <v>608</v>
      </c>
    </row>
    <row r="1409" spans="1:10" x14ac:dyDescent="0.35">
      <c r="A1409">
        <v>1427</v>
      </c>
      <c r="B1409" t="s">
        <v>108</v>
      </c>
      <c r="C1409">
        <v>18</v>
      </c>
      <c r="D1409">
        <v>70</v>
      </c>
      <c r="E1409">
        <v>3</v>
      </c>
      <c r="F1409" t="s">
        <v>581</v>
      </c>
      <c r="G1409" t="s">
        <v>581</v>
      </c>
      <c r="H1409" t="s">
        <v>42</v>
      </c>
      <c r="I1409" t="s">
        <v>598</v>
      </c>
      <c r="J1409" t="s">
        <v>608</v>
      </c>
    </row>
    <row r="1410" spans="1:10" x14ac:dyDescent="0.35">
      <c r="A1410">
        <v>1428</v>
      </c>
      <c r="B1410" t="s">
        <v>108</v>
      </c>
      <c r="C1410">
        <v>19</v>
      </c>
      <c r="D1410">
        <v>41</v>
      </c>
      <c r="E1410">
        <v>4</v>
      </c>
      <c r="F1410" t="s">
        <v>581</v>
      </c>
      <c r="G1410" t="s">
        <v>581</v>
      </c>
      <c r="H1410" t="s">
        <v>42</v>
      </c>
      <c r="I1410" t="s">
        <v>598</v>
      </c>
      <c r="J1410" t="s">
        <v>608</v>
      </c>
    </row>
    <row r="1411" spans="1:10" x14ac:dyDescent="0.35">
      <c r="A1411">
        <v>1429</v>
      </c>
      <c r="B1411" t="s">
        <v>108</v>
      </c>
      <c r="C1411">
        <v>20</v>
      </c>
      <c r="D1411">
        <v>32</v>
      </c>
      <c r="E1411">
        <v>2</v>
      </c>
      <c r="F1411" t="s">
        <v>581</v>
      </c>
      <c r="G1411" t="s">
        <v>581</v>
      </c>
      <c r="H1411" t="s">
        <v>42</v>
      </c>
      <c r="I1411" t="s">
        <v>598</v>
      </c>
      <c r="J1411" t="s">
        <v>608</v>
      </c>
    </row>
    <row r="1412" spans="1:10" x14ac:dyDescent="0.35">
      <c r="A1412">
        <v>1430</v>
      </c>
      <c r="B1412" t="s">
        <v>108</v>
      </c>
      <c r="C1412">
        <v>21</v>
      </c>
      <c r="D1412">
        <v>17</v>
      </c>
      <c r="E1412">
        <v>1</v>
      </c>
      <c r="F1412" t="s">
        <v>581</v>
      </c>
      <c r="G1412" t="s">
        <v>581</v>
      </c>
      <c r="H1412" t="s">
        <v>42</v>
      </c>
      <c r="I1412" t="s">
        <v>598</v>
      </c>
      <c r="J1412" t="s">
        <v>608</v>
      </c>
    </row>
    <row r="1413" spans="1:10" x14ac:dyDescent="0.35">
      <c r="A1413">
        <v>1431</v>
      </c>
      <c r="B1413" t="s">
        <v>108</v>
      </c>
      <c r="C1413">
        <v>22</v>
      </c>
      <c r="D1413">
        <v>11</v>
      </c>
      <c r="E1413">
        <v>0</v>
      </c>
      <c r="F1413" t="s">
        <v>581</v>
      </c>
      <c r="G1413" t="s">
        <v>581</v>
      </c>
      <c r="H1413" t="s">
        <v>42</v>
      </c>
      <c r="I1413" t="s">
        <v>598</v>
      </c>
      <c r="J1413" t="s">
        <v>608</v>
      </c>
    </row>
    <row r="1414" spans="1:10" x14ac:dyDescent="0.35">
      <c r="A1414">
        <v>1432</v>
      </c>
      <c r="B1414" t="s">
        <v>108</v>
      </c>
      <c r="C1414">
        <v>23</v>
      </c>
      <c r="D1414">
        <v>15</v>
      </c>
      <c r="E1414">
        <v>0</v>
      </c>
      <c r="F1414" t="s">
        <v>581</v>
      </c>
      <c r="G1414" t="s">
        <v>581</v>
      </c>
      <c r="H1414" t="s">
        <v>42</v>
      </c>
      <c r="I1414" t="s">
        <v>598</v>
      </c>
      <c r="J1414" t="s">
        <v>608</v>
      </c>
    </row>
    <row r="1415" spans="1:10" x14ac:dyDescent="0.35">
      <c r="A1415">
        <v>1433</v>
      </c>
      <c r="B1415" t="s">
        <v>108</v>
      </c>
      <c r="C1415">
        <v>24</v>
      </c>
      <c r="D1415">
        <v>18</v>
      </c>
      <c r="E1415">
        <v>1</v>
      </c>
      <c r="F1415" t="s">
        <v>581</v>
      </c>
      <c r="G1415" t="s">
        <v>581</v>
      </c>
      <c r="H1415" t="s">
        <v>42</v>
      </c>
      <c r="I1415" t="s">
        <v>598</v>
      </c>
      <c r="J1415" t="s">
        <v>608</v>
      </c>
    </row>
    <row r="1416" spans="1:10" x14ac:dyDescent="0.35">
      <c r="A1416">
        <v>1434</v>
      </c>
      <c r="B1416" t="s">
        <v>108</v>
      </c>
      <c r="C1416">
        <v>25</v>
      </c>
      <c r="D1416">
        <v>17</v>
      </c>
      <c r="E1416">
        <v>4</v>
      </c>
      <c r="F1416" t="s">
        <v>581</v>
      </c>
      <c r="G1416" t="s">
        <v>581</v>
      </c>
      <c r="H1416" t="s">
        <v>42</v>
      </c>
      <c r="I1416" t="s">
        <v>598</v>
      </c>
      <c r="J1416" t="s">
        <v>608</v>
      </c>
    </row>
    <row r="1417" spans="1:10" x14ac:dyDescent="0.35">
      <c r="A1417">
        <v>1435</v>
      </c>
      <c r="B1417" t="s">
        <v>108</v>
      </c>
      <c r="C1417">
        <v>26</v>
      </c>
      <c r="D1417">
        <v>16</v>
      </c>
      <c r="E1417">
        <v>3</v>
      </c>
      <c r="F1417" t="s">
        <v>581</v>
      </c>
      <c r="G1417" t="s">
        <v>581</v>
      </c>
      <c r="H1417" t="s">
        <v>42</v>
      </c>
      <c r="I1417" t="s">
        <v>598</v>
      </c>
      <c r="J1417" t="s">
        <v>608</v>
      </c>
    </row>
    <row r="1418" spans="1:10" x14ac:dyDescent="0.35">
      <c r="A1418">
        <v>1436</v>
      </c>
      <c r="B1418" t="s">
        <v>108</v>
      </c>
      <c r="C1418">
        <v>27</v>
      </c>
      <c r="D1418">
        <v>35</v>
      </c>
      <c r="E1418">
        <v>5</v>
      </c>
      <c r="F1418" t="s">
        <v>581</v>
      </c>
      <c r="G1418" t="s">
        <v>581</v>
      </c>
      <c r="H1418" t="s">
        <v>42</v>
      </c>
      <c r="I1418" t="s">
        <v>598</v>
      </c>
      <c r="J1418" t="s">
        <v>608</v>
      </c>
    </row>
    <row r="1419" spans="1:10" x14ac:dyDescent="0.35">
      <c r="A1419">
        <v>1437</v>
      </c>
      <c r="B1419" t="s">
        <v>108</v>
      </c>
      <c r="C1419">
        <v>28</v>
      </c>
      <c r="D1419">
        <v>34</v>
      </c>
      <c r="E1419">
        <v>3</v>
      </c>
      <c r="F1419" t="s">
        <v>581</v>
      </c>
      <c r="G1419" t="s">
        <v>581</v>
      </c>
      <c r="H1419" t="s">
        <v>42</v>
      </c>
      <c r="I1419" t="s">
        <v>598</v>
      </c>
      <c r="J1419" t="s">
        <v>608</v>
      </c>
    </row>
    <row r="1420" spans="1:10" x14ac:dyDescent="0.35">
      <c r="A1420">
        <v>1438</v>
      </c>
      <c r="B1420" t="s">
        <v>108</v>
      </c>
      <c r="C1420">
        <v>29</v>
      </c>
      <c r="D1420">
        <v>67</v>
      </c>
      <c r="E1420">
        <v>7</v>
      </c>
      <c r="F1420" t="s">
        <v>581</v>
      </c>
      <c r="G1420" t="s">
        <v>581</v>
      </c>
      <c r="H1420" t="s">
        <v>42</v>
      </c>
      <c r="I1420" t="s">
        <v>598</v>
      </c>
      <c r="J1420" t="s">
        <v>608</v>
      </c>
    </row>
    <row r="1421" spans="1:10" x14ac:dyDescent="0.35">
      <c r="A1421">
        <v>1439</v>
      </c>
      <c r="B1421" t="s">
        <v>108</v>
      </c>
      <c r="C1421">
        <v>30</v>
      </c>
      <c r="D1421">
        <v>56</v>
      </c>
      <c r="E1421">
        <v>4</v>
      </c>
      <c r="F1421" t="s">
        <v>581</v>
      </c>
      <c r="G1421" t="s">
        <v>581</v>
      </c>
      <c r="H1421" t="s">
        <v>42</v>
      </c>
      <c r="I1421" t="s">
        <v>598</v>
      </c>
      <c r="J1421" t="s">
        <v>608</v>
      </c>
    </row>
    <row r="1422" spans="1:10" x14ac:dyDescent="0.35">
      <c r="A1422">
        <v>1440</v>
      </c>
      <c r="B1422" t="s">
        <v>108</v>
      </c>
      <c r="C1422">
        <v>31</v>
      </c>
      <c r="D1422">
        <v>47</v>
      </c>
      <c r="E1422">
        <v>3</v>
      </c>
      <c r="F1422" t="s">
        <v>581</v>
      </c>
      <c r="G1422" t="s">
        <v>581</v>
      </c>
      <c r="H1422" t="s">
        <v>42</v>
      </c>
      <c r="I1422" t="s">
        <v>598</v>
      </c>
      <c r="J1422" t="s">
        <v>608</v>
      </c>
    </row>
    <row r="1423" spans="1:10" x14ac:dyDescent="0.35">
      <c r="A1423">
        <v>1441</v>
      </c>
      <c r="B1423" t="s">
        <v>108</v>
      </c>
      <c r="C1423">
        <v>32</v>
      </c>
      <c r="D1423">
        <v>46</v>
      </c>
      <c r="E1423">
        <v>3</v>
      </c>
      <c r="F1423" t="s">
        <v>581</v>
      </c>
      <c r="G1423" t="s">
        <v>581</v>
      </c>
      <c r="H1423" t="s">
        <v>42</v>
      </c>
      <c r="I1423" t="s">
        <v>598</v>
      </c>
      <c r="J1423" t="s">
        <v>608</v>
      </c>
    </row>
    <row r="1424" spans="1:10" x14ac:dyDescent="0.35">
      <c r="A1424">
        <v>1442</v>
      </c>
      <c r="B1424" t="s">
        <v>108</v>
      </c>
      <c r="C1424">
        <v>33</v>
      </c>
      <c r="D1424">
        <v>43</v>
      </c>
      <c r="E1424">
        <v>3</v>
      </c>
      <c r="F1424" t="s">
        <v>581</v>
      </c>
      <c r="G1424" t="s">
        <v>581</v>
      </c>
      <c r="H1424" t="s">
        <v>42</v>
      </c>
      <c r="I1424" t="s">
        <v>598</v>
      </c>
      <c r="J1424" t="s">
        <v>608</v>
      </c>
    </row>
    <row r="1425" spans="1:10" x14ac:dyDescent="0.35">
      <c r="A1425">
        <v>1443</v>
      </c>
      <c r="B1425" t="s">
        <v>108</v>
      </c>
      <c r="C1425">
        <v>34</v>
      </c>
      <c r="D1425">
        <v>36</v>
      </c>
      <c r="E1425">
        <v>1</v>
      </c>
      <c r="F1425" t="s">
        <v>581</v>
      </c>
      <c r="G1425" t="s">
        <v>581</v>
      </c>
      <c r="H1425" t="s">
        <v>42</v>
      </c>
      <c r="I1425" t="s">
        <v>598</v>
      </c>
      <c r="J1425" t="s">
        <v>608</v>
      </c>
    </row>
    <row r="1426" spans="1:10" x14ac:dyDescent="0.35">
      <c r="A1426">
        <v>1444</v>
      </c>
      <c r="B1426" t="s">
        <v>108</v>
      </c>
      <c r="C1426">
        <v>35</v>
      </c>
      <c r="D1426">
        <v>34</v>
      </c>
      <c r="E1426">
        <v>2</v>
      </c>
      <c r="F1426" t="s">
        <v>581</v>
      </c>
      <c r="G1426" t="s">
        <v>581</v>
      </c>
      <c r="H1426" t="s">
        <v>42</v>
      </c>
      <c r="I1426" t="s">
        <v>598</v>
      </c>
      <c r="J1426" t="s">
        <v>608</v>
      </c>
    </row>
    <row r="1427" spans="1:10" x14ac:dyDescent="0.35">
      <c r="A1427">
        <v>1445</v>
      </c>
      <c r="B1427" t="s">
        <v>108</v>
      </c>
      <c r="C1427">
        <v>36</v>
      </c>
      <c r="D1427">
        <v>20</v>
      </c>
      <c r="E1427">
        <v>4</v>
      </c>
      <c r="F1427" t="s">
        <v>581</v>
      </c>
      <c r="G1427" t="s">
        <v>581</v>
      </c>
      <c r="H1427" t="s">
        <v>42</v>
      </c>
      <c r="I1427" t="s">
        <v>598</v>
      </c>
      <c r="J1427" t="s">
        <v>608</v>
      </c>
    </row>
    <row r="1428" spans="1:10" x14ac:dyDescent="0.35">
      <c r="A1428">
        <v>1446</v>
      </c>
      <c r="B1428" t="s">
        <v>108</v>
      </c>
      <c r="C1428">
        <v>37</v>
      </c>
      <c r="D1428">
        <v>24</v>
      </c>
      <c r="E1428">
        <v>2</v>
      </c>
      <c r="F1428" t="s">
        <v>581</v>
      </c>
      <c r="G1428" t="s">
        <v>581</v>
      </c>
      <c r="H1428" t="s">
        <v>42</v>
      </c>
      <c r="I1428" t="s">
        <v>598</v>
      </c>
      <c r="J1428" t="s">
        <v>608</v>
      </c>
    </row>
    <row r="1429" spans="1:10" x14ac:dyDescent="0.35">
      <c r="A1429">
        <v>1447</v>
      </c>
      <c r="B1429" t="s">
        <v>108</v>
      </c>
      <c r="C1429">
        <v>38</v>
      </c>
      <c r="D1429">
        <v>42</v>
      </c>
      <c r="E1429">
        <v>8</v>
      </c>
      <c r="F1429" t="s">
        <v>581</v>
      </c>
      <c r="G1429" t="s">
        <v>581</v>
      </c>
      <c r="H1429" t="s">
        <v>42</v>
      </c>
      <c r="I1429" t="s">
        <v>598</v>
      </c>
      <c r="J1429" t="s">
        <v>608</v>
      </c>
    </row>
    <row r="1430" spans="1:10" x14ac:dyDescent="0.35">
      <c r="A1430">
        <v>1448</v>
      </c>
      <c r="B1430" t="s">
        <v>109</v>
      </c>
      <c r="C1430">
        <v>15</v>
      </c>
      <c r="D1430">
        <v>72</v>
      </c>
      <c r="E1430">
        <v>11</v>
      </c>
      <c r="F1430" t="s">
        <v>581</v>
      </c>
      <c r="G1430" t="s">
        <v>581</v>
      </c>
      <c r="H1430" t="s">
        <v>42</v>
      </c>
      <c r="I1430" t="s">
        <v>598</v>
      </c>
      <c r="J1430" t="s">
        <v>608</v>
      </c>
    </row>
    <row r="1431" spans="1:10" x14ac:dyDescent="0.35">
      <c r="A1431">
        <v>1449</v>
      </c>
      <c r="B1431" t="s">
        <v>109</v>
      </c>
      <c r="C1431">
        <v>16</v>
      </c>
      <c r="D1431">
        <v>64</v>
      </c>
      <c r="E1431">
        <v>23</v>
      </c>
      <c r="F1431" t="s">
        <v>581</v>
      </c>
      <c r="G1431" t="s">
        <v>581</v>
      </c>
      <c r="H1431" t="s">
        <v>42</v>
      </c>
      <c r="I1431" t="s">
        <v>598</v>
      </c>
      <c r="J1431" t="s">
        <v>608</v>
      </c>
    </row>
    <row r="1432" spans="1:10" x14ac:dyDescent="0.35">
      <c r="A1432">
        <v>1450</v>
      </c>
      <c r="B1432" t="s">
        <v>109</v>
      </c>
      <c r="C1432">
        <v>17</v>
      </c>
      <c r="D1432">
        <v>59</v>
      </c>
      <c r="E1432">
        <v>19</v>
      </c>
      <c r="F1432" t="s">
        <v>581</v>
      </c>
      <c r="G1432" t="s">
        <v>581</v>
      </c>
      <c r="H1432" t="s">
        <v>42</v>
      </c>
      <c r="I1432" t="s">
        <v>598</v>
      </c>
      <c r="J1432" t="s">
        <v>608</v>
      </c>
    </row>
    <row r="1433" spans="1:10" x14ac:dyDescent="0.35">
      <c r="A1433">
        <v>1451</v>
      </c>
      <c r="B1433" t="s">
        <v>109</v>
      </c>
      <c r="C1433">
        <v>18</v>
      </c>
      <c r="D1433">
        <v>41</v>
      </c>
      <c r="E1433">
        <v>18</v>
      </c>
      <c r="F1433" t="s">
        <v>581</v>
      </c>
      <c r="G1433" t="s">
        <v>581</v>
      </c>
      <c r="H1433" t="s">
        <v>42</v>
      </c>
      <c r="I1433" t="s">
        <v>598</v>
      </c>
      <c r="J1433" t="s">
        <v>608</v>
      </c>
    </row>
    <row r="1434" spans="1:10" x14ac:dyDescent="0.35">
      <c r="A1434">
        <v>1452</v>
      </c>
      <c r="B1434" t="s">
        <v>109</v>
      </c>
      <c r="C1434">
        <v>19</v>
      </c>
      <c r="D1434">
        <v>38</v>
      </c>
      <c r="E1434">
        <v>10</v>
      </c>
      <c r="F1434" t="s">
        <v>581</v>
      </c>
      <c r="G1434" t="s">
        <v>581</v>
      </c>
      <c r="H1434" t="s">
        <v>42</v>
      </c>
      <c r="I1434" t="s">
        <v>598</v>
      </c>
      <c r="J1434" t="s">
        <v>608</v>
      </c>
    </row>
    <row r="1435" spans="1:10" x14ac:dyDescent="0.35">
      <c r="A1435">
        <v>1453</v>
      </c>
      <c r="B1435" t="s">
        <v>109</v>
      </c>
      <c r="C1435">
        <v>20</v>
      </c>
      <c r="D1435">
        <v>31</v>
      </c>
      <c r="E1435">
        <v>11</v>
      </c>
      <c r="F1435" t="s">
        <v>581</v>
      </c>
      <c r="G1435" t="s">
        <v>581</v>
      </c>
      <c r="H1435" t="s">
        <v>42</v>
      </c>
      <c r="I1435" t="s">
        <v>598</v>
      </c>
      <c r="J1435" t="s">
        <v>608</v>
      </c>
    </row>
    <row r="1436" spans="1:10" x14ac:dyDescent="0.35">
      <c r="A1436">
        <v>1454</v>
      </c>
      <c r="B1436" t="s">
        <v>109</v>
      </c>
      <c r="C1436">
        <v>21</v>
      </c>
      <c r="D1436">
        <v>8</v>
      </c>
      <c r="E1436">
        <v>6</v>
      </c>
      <c r="F1436" t="s">
        <v>581</v>
      </c>
      <c r="G1436" t="s">
        <v>581</v>
      </c>
      <c r="H1436" t="s">
        <v>42</v>
      </c>
      <c r="I1436" t="s">
        <v>598</v>
      </c>
      <c r="J1436" t="s">
        <v>608</v>
      </c>
    </row>
    <row r="1437" spans="1:10" x14ac:dyDescent="0.35">
      <c r="A1437">
        <v>1455</v>
      </c>
      <c r="B1437" t="s">
        <v>109</v>
      </c>
      <c r="C1437">
        <v>22</v>
      </c>
      <c r="D1437">
        <v>17</v>
      </c>
      <c r="E1437">
        <v>5</v>
      </c>
      <c r="F1437" t="s">
        <v>581</v>
      </c>
      <c r="G1437" t="s">
        <v>581</v>
      </c>
      <c r="H1437" t="s">
        <v>42</v>
      </c>
      <c r="I1437" t="s">
        <v>598</v>
      </c>
      <c r="J1437" t="s">
        <v>608</v>
      </c>
    </row>
    <row r="1438" spans="1:10" x14ac:dyDescent="0.35">
      <c r="A1438">
        <v>1456</v>
      </c>
      <c r="B1438" t="s">
        <v>109</v>
      </c>
      <c r="C1438">
        <v>23</v>
      </c>
      <c r="D1438">
        <v>15</v>
      </c>
      <c r="E1438">
        <v>5</v>
      </c>
      <c r="F1438" t="s">
        <v>581</v>
      </c>
      <c r="G1438" t="s">
        <v>581</v>
      </c>
      <c r="H1438" t="s">
        <v>42</v>
      </c>
      <c r="I1438" t="s">
        <v>598</v>
      </c>
      <c r="J1438" t="s">
        <v>608</v>
      </c>
    </row>
    <row r="1439" spans="1:10" x14ac:dyDescent="0.35">
      <c r="A1439">
        <v>1457</v>
      </c>
      <c r="B1439" t="s">
        <v>109</v>
      </c>
      <c r="C1439">
        <v>24</v>
      </c>
      <c r="D1439">
        <v>19</v>
      </c>
      <c r="E1439">
        <v>2</v>
      </c>
      <c r="F1439" t="s">
        <v>581</v>
      </c>
      <c r="G1439" t="s">
        <v>581</v>
      </c>
      <c r="H1439" t="s">
        <v>42</v>
      </c>
      <c r="I1439" t="s">
        <v>598</v>
      </c>
      <c r="J1439" t="s">
        <v>608</v>
      </c>
    </row>
    <row r="1440" spans="1:10" x14ac:dyDescent="0.35">
      <c r="A1440">
        <v>1458</v>
      </c>
      <c r="B1440" t="s">
        <v>109</v>
      </c>
      <c r="C1440">
        <v>25</v>
      </c>
      <c r="D1440">
        <v>9</v>
      </c>
      <c r="E1440">
        <v>5</v>
      </c>
      <c r="F1440" t="s">
        <v>581</v>
      </c>
      <c r="G1440" t="s">
        <v>581</v>
      </c>
      <c r="H1440" t="s">
        <v>42</v>
      </c>
      <c r="I1440" t="s">
        <v>598</v>
      </c>
      <c r="J1440" t="s">
        <v>608</v>
      </c>
    </row>
    <row r="1441" spans="1:10" x14ac:dyDescent="0.35">
      <c r="A1441">
        <v>1459</v>
      </c>
      <c r="B1441" t="s">
        <v>109</v>
      </c>
      <c r="C1441">
        <v>26</v>
      </c>
      <c r="D1441">
        <v>10</v>
      </c>
      <c r="E1441">
        <v>14</v>
      </c>
      <c r="F1441" t="s">
        <v>581</v>
      </c>
      <c r="G1441" t="s">
        <v>581</v>
      </c>
      <c r="H1441" t="s">
        <v>42</v>
      </c>
      <c r="I1441" t="s">
        <v>598</v>
      </c>
      <c r="J1441" t="s">
        <v>608</v>
      </c>
    </row>
    <row r="1442" spans="1:10" x14ac:dyDescent="0.35">
      <c r="A1442">
        <v>1460</v>
      </c>
      <c r="B1442" t="s">
        <v>109</v>
      </c>
      <c r="C1442">
        <v>27</v>
      </c>
      <c r="D1442">
        <v>36</v>
      </c>
      <c r="E1442">
        <v>15</v>
      </c>
      <c r="F1442" t="s">
        <v>581</v>
      </c>
      <c r="G1442" t="s">
        <v>581</v>
      </c>
      <c r="H1442" t="s">
        <v>42</v>
      </c>
      <c r="I1442" t="s">
        <v>598</v>
      </c>
      <c r="J1442" t="s">
        <v>608</v>
      </c>
    </row>
    <row r="1443" spans="1:10" x14ac:dyDescent="0.35">
      <c r="A1443">
        <v>1461</v>
      </c>
      <c r="B1443" t="s">
        <v>109</v>
      </c>
      <c r="C1443">
        <v>28</v>
      </c>
      <c r="D1443">
        <v>29</v>
      </c>
      <c r="E1443">
        <v>10</v>
      </c>
      <c r="F1443" t="s">
        <v>581</v>
      </c>
      <c r="G1443" t="s">
        <v>581</v>
      </c>
      <c r="H1443" t="s">
        <v>42</v>
      </c>
      <c r="I1443" t="s">
        <v>598</v>
      </c>
      <c r="J1443" t="s">
        <v>608</v>
      </c>
    </row>
    <row r="1444" spans="1:10" x14ac:dyDescent="0.35">
      <c r="A1444">
        <v>1462</v>
      </c>
      <c r="B1444" t="s">
        <v>109</v>
      </c>
      <c r="C1444">
        <v>29</v>
      </c>
      <c r="D1444">
        <v>28</v>
      </c>
      <c r="E1444">
        <v>14</v>
      </c>
      <c r="F1444" t="s">
        <v>581</v>
      </c>
      <c r="G1444" t="s">
        <v>581</v>
      </c>
      <c r="H1444" t="s">
        <v>42</v>
      </c>
      <c r="I1444" t="s">
        <v>598</v>
      </c>
      <c r="J1444" t="s">
        <v>608</v>
      </c>
    </row>
    <row r="1445" spans="1:10" x14ac:dyDescent="0.35">
      <c r="A1445">
        <v>1463</v>
      </c>
      <c r="B1445" t="s">
        <v>109</v>
      </c>
      <c r="C1445">
        <v>30</v>
      </c>
      <c r="D1445">
        <v>17</v>
      </c>
      <c r="E1445">
        <v>16</v>
      </c>
      <c r="F1445" t="s">
        <v>581</v>
      </c>
      <c r="G1445" t="s">
        <v>581</v>
      </c>
      <c r="H1445" t="s">
        <v>42</v>
      </c>
      <c r="I1445" t="s">
        <v>598</v>
      </c>
      <c r="J1445" t="s">
        <v>608</v>
      </c>
    </row>
    <row r="1446" spans="1:10" x14ac:dyDescent="0.35">
      <c r="A1446">
        <v>1464</v>
      </c>
      <c r="B1446" t="s">
        <v>109</v>
      </c>
      <c r="C1446">
        <v>31</v>
      </c>
      <c r="D1446">
        <v>32</v>
      </c>
      <c r="E1446">
        <v>11</v>
      </c>
      <c r="F1446" t="s">
        <v>581</v>
      </c>
      <c r="G1446" t="s">
        <v>581</v>
      </c>
      <c r="H1446" t="s">
        <v>42</v>
      </c>
      <c r="I1446" t="s">
        <v>598</v>
      </c>
      <c r="J1446" t="s">
        <v>608</v>
      </c>
    </row>
    <row r="1447" spans="1:10" x14ac:dyDescent="0.35">
      <c r="A1447">
        <v>1465</v>
      </c>
      <c r="B1447" t="s">
        <v>109</v>
      </c>
      <c r="C1447">
        <v>32</v>
      </c>
      <c r="D1447">
        <v>22</v>
      </c>
      <c r="E1447">
        <v>8</v>
      </c>
      <c r="F1447" t="s">
        <v>581</v>
      </c>
      <c r="G1447" t="s">
        <v>581</v>
      </c>
      <c r="H1447" t="s">
        <v>42</v>
      </c>
      <c r="I1447" t="s">
        <v>598</v>
      </c>
      <c r="J1447" t="s">
        <v>608</v>
      </c>
    </row>
    <row r="1448" spans="1:10" x14ac:dyDescent="0.35">
      <c r="A1448">
        <v>1466</v>
      </c>
      <c r="B1448" t="s">
        <v>109</v>
      </c>
      <c r="C1448">
        <v>33</v>
      </c>
      <c r="D1448">
        <v>19</v>
      </c>
      <c r="E1448">
        <v>7</v>
      </c>
      <c r="F1448" t="s">
        <v>581</v>
      </c>
      <c r="G1448" t="s">
        <v>581</v>
      </c>
      <c r="H1448" t="s">
        <v>42</v>
      </c>
      <c r="I1448" t="s">
        <v>598</v>
      </c>
      <c r="J1448" t="s">
        <v>608</v>
      </c>
    </row>
    <row r="1449" spans="1:10" x14ac:dyDescent="0.35">
      <c r="A1449">
        <v>1467</v>
      </c>
      <c r="B1449" t="s">
        <v>109</v>
      </c>
      <c r="C1449">
        <v>34</v>
      </c>
      <c r="D1449">
        <v>15</v>
      </c>
      <c r="E1449">
        <v>11</v>
      </c>
      <c r="F1449" t="s">
        <v>581</v>
      </c>
      <c r="G1449" t="s">
        <v>581</v>
      </c>
      <c r="H1449" t="s">
        <v>42</v>
      </c>
      <c r="I1449" t="s">
        <v>598</v>
      </c>
      <c r="J1449" t="s">
        <v>608</v>
      </c>
    </row>
    <row r="1450" spans="1:10" x14ac:dyDescent="0.35">
      <c r="A1450">
        <v>1468</v>
      </c>
      <c r="B1450" t="s">
        <v>109</v>
      </c>
      <c r="C1450">
        <v>35</v>
      </c>
      <c r="D1450">
        <v>12</v>
      </c>
      <c r="E1450">
        <v>12</v>
      </c>
      <c r="F1450" t="s">
        <v>581</v>
      </c>
      <c r="G1450" t="s">
        <v>581</v>
      </c>
      <c r="H1450" t="s">
        <v>42</v>
      </c>
      <c r="I1450" t="s">
        <v>598</v>
      </c>
      <c r="J1450" t="s">
        <v>608</v>
      </c>
    </row>
    <row r="1451" spans="1:10" x14ac:dyDescent="0.35">
      <c r="A1451">
        <v>1469</v>
      </c>
      <c r="B1451" t="s">
        <v>109</v>
      </c>
      <c r="C1451">
        <v>36</v>
      </c>
      <c r="D1451">
        <v>13</v>
      </c>
      <c r="E1451">
        <v>8</v>
      </c>
      <c r="F1451" t="s">
        <v>581</v>
      </c>
      <c r="G1451" t="s">
        <v>581</v>
      </c>
      <c r="H1451" t="s">
        <v>42</v>
      </c>
      <c r="I1451" t="s">
        <v>598</v>
      </c>
      <c r="J1451" t="s">
        <v>608</v>
      </c>
    </row>
    <row r="1452" spans="1:10" x14ac:dyDescent="0.35">
      <c r="A1452">
        <v>1470</v>
      </c>
      <c r="B1452" t="s">
        <v>109</v>
      </c>
      <c r="C1452">
        <v>37</v>
      </c>
      <c r="D1452">
        <v>19</v>
      </c>
      <c r="E1452">
        <v>7</v>
      </c>
      <c r="F1452" t="s">
        <v>581</v>
      </c>
      <c r="G1452" t="s">
        <v>581</v>
      </c>
      <c r="H1452" t="s">
        <v>42</v>
      </c>
      <c r="I1452" t="s">
        <v>598</v>
      </c>
      <c r="J1452" t="s">
        <v>608</v>
      </c>
    </row>
    <row r="1453" spans="1:10" x14ac:dyDescent="0.35">
      <c r="A1453">
        <v>1471</v>
      </c>
      <c r="B1453" t="s">
        <v>109</v>
      </c>
      <c r="C1453">
        <v>38</v>
      </c>
      <c r="D1453">
        <v>12</v>
      </c>
      <c r="E1453">
        <v>14</v>
      </c>
      <c r="F1453" t="s">
        <v>581</v>
      </c>
      <c r="G1453" t="s">
        <v>581</v>
      </c>
      <c r="H1453" t="s">
        <v>42</v>
      </c>
      <c r="I1453" t="s">
        <v>598</v>
      </c>
      <c r="J1453" t="s">
        <v>608</v>
      </c>
    </row>
    <row r="1454" spans="1:10" x14ac:dyDescent="0.35">
      <c r="A1454">
        <v>1472</v>
      </c>
      <c r="B1454" t="s">
        <v>110</v>
      </c>
      <c r="C1454">
        <v>15</v>
      </c>
      <c r="D1454">
        <v>214</v>
      </c>
      <c r="E1454">
        <v>28</v>
      </c>
      <c r="F1454" t="s">
        <v>581</v>
      </c>
      <c r="G1454" t="s">
        <v>581</v>
      </c>
      <c r="H1454" t="s">
        <v>42</v>
      </c>
      <c r="I1454" t="s">
        <v>598</v>
      </c>
      <c r="J1454" t="s">
        <v>608</v>
      </c>
    </row>
    <row r="1455" spans="1:10" x14ac:dyDescent="0.35">
      <c r="A1455">
        <v>1473</v>
      </c>
      <c r="B1455" t="s">
        <v>110</v>
      </c>
      <c r="C1455">
        <v>16</v>
      </c>
      <c r="D1455">
        <v>202</v>
      </c>
      <c r="E1455">
        <v>21</v>
      </c>
      <c r="F1455" t="s">
        <v>581</v>
      </c>
      <c r="G1455" t="s">
        <v>581</v>
      </c>
      <c r="H1455" t="s">
        <v>42</v>
      </c>
      <c r="I1455" t="s">
        <v>598</v>
      </c>
      <c r="J1455" t="s">
        <v>608</v>
      </c>
    </row>
    <row r="1456" spans="1:10" x14ac:dyDescent="0.35">
      <c r="A1456">
        <v>1474</v>
      </c>
      <c r="B1456" t="s">
        <v>110</v>
      </c>
      <c r="C1456">
        <v>17</v>
      </c>
      <c r="D1456">
        <v>145</v>
      </c>
      <c r="E1456">
        <v>14</v>
      </c>
      <c r="F1456" t="s">
        <v>581</v>
      </c>
      <c r="G1456" t="s">
        <v>581</v>
      </c>
      <c r="H1456" t="s">
        <v>42</v>
      </c>
      <c r="I1456" t="s">
        <v>598</v>
      </c>
      <c r="J1456" t="s">
        <v>608</v>
      </c>
    </row>
    <row r="1457" spans="1:10" x14ac:dyDescent="0.35">
      <c r="A1457">
        <v>1475</v>
      </c>
      <c r="B1457" t="s">
        <v>110</v>
      </c>
      <c r="C1457">
        <v>18</v>
      </c>
      <c r="D1457">
        <v>132</v>
      </c>
      <c r="E1457">
        <v>19</v>
      </c>
      <c r="F1457" t="s">
        <v>581</v>
      </c>
      <c r="G1457" t="s">
        <v>581</v>
      </c>
      <c r="H1457" t="s">
        <v>42</v>
      </c>
      <c r="I1457" t="s">
        <v>598</v>
      </c>
      <c r="J1457" t="s">
        <v>608</v>
      </c>
    </row>
    <row r="1458" spans="1:10" x14ac:dyDescent="0.35">
      <c r="A1458">
        <v>1476</v>
      </c>
      <c r="B1458" t="s">
        <v>110</v>
      </c>
      <c r="C1458">
        <v>19</v>
      </c>
      <c r="D1458">
        <v>91</v>
      </c>
      <c r="E1458">
        <v>13</v>
      </c>
      <c r="F1458" t="s">
        <v>581</v>
      </c>
      <c r="G1458" t="s">
        <v>581</v>
      </c>
      <c r="H1458" t="s">
        <v>42</v>
      </c>
      <c r="I1458" t="s">
        <v>598</v>
      </c>
      <c r="J1458" t="s">
        <v>608</v>
      </c>
    </row>
    <row r="1459" spans="1:10" x14ac:dyDescent="0.35">
      <c r="A1459">
        <v>1477</v>
      </c>
      <c r="B1459" t="s">
        <v>110</v>
      </c>
      <c r="C1459">
        <v>20</v>
      </c>
      <c r="D1459">
        <v>53</v>
      </c>
      <c r="E1459">
        <v>8</v>
      </c>
      <c r="F1459" t="s">
        <v>581</v>
      </c>
      <c r="G1459" t="s">
        <v>581</v>
      </c>
      <c r="H1459" t="s">
        <v>42</v>
      </c>
      <c r="I1459" t="s">
        <v>598</v>
      </c>
      <c r="J1459" t="s">
        <v>608</v>
      </c>
    </row>
    <row r="1460" spans="1:10" x14ac:dyDescent="0.35">
      <c r="A1460">
        <v>1478</v>
      </c>
      <c r="B1460" t="s">
        <v>110</v>
      </c>
      <c r="C1460">
        <v>21</v>
      </c>
      <c r="D1460">
        <v>27</v>
      </c>
      <c r="E1460">
        <v>1</v>
      </c>
      <c r="F1460" t="s">
        <v>581</v>
      </c>
      <c r="G1460" t="s">
        <v>581</v>
      </c>
      <c r="H1460" t="s">
        <v>42</v>
      </c>
      <c r="I1460" t="s">
        <v>598</v>
      </c>
      <c r="J1460" t="s">
        <v>608</v>
      </c>
    </row>
    <row r="1461" spans="1:10" x14ac:dyDescent="0.35">
      <c r="A1461">
        <v>1479</v>
      </c>
      <c r="B1461" t="s">
        <v>110</v>
      </c>
      <c r="C1461">
        <v>22</v>
      </c>
      <c r="D1461">
        <v>34</v>
      </c>
      <c r="E1461">
        <v>2</v>
      </c>
      <c r="F1461" t="s">
        <v>581</v>
      </c>
      <c r="G1461" t="s">
        <v>581</v>
      </c>
      <c r="H1461" t="s">
        <v>42</v>
      </c>
      <c r="I1461" t="s">
        <v>598</v>
      </c>
      <c r="J1461" t="s">
        <v>608</v>
      </c>
    </row>
    <row r="1462" spans="1:10" x14ac:dyDescent="0.35">
      <c r="A1462">
        <v>1480</v>
      </c>
      <c r="B1462" t="s">
        <v>110</v>
      </c>
      <c r="C1462">
        <v>23</v>
      </c>
      <c r="D1462">
        <v>30</v>
      </c>
      <c r="E1462">
        <v>5</v>
      </c>
      <c r="F1462" t="s">
        <v>581</v>
      </c>
      <c r="G1462" t="s">
        <v>581</v>
      </c>
      <c r="H1462" t="s">
        <v>42</v>
      </c>
      <c r="I1462" t="s">
        <v>598</v>
      </c>
      <c r="J1462" t="s">
        <v>608</v>
      </c>
    </row>
    <row r="1463" spans="1:10" x14ac:dyDescent="0.35">
      <c r="A1463">
        <v>1481</v>
      </c>
      <c r="B1463" t="s">
        <v>110</v>
      </c>
      <c r="C1463">
        <v>24</v>
      </c>
      <c r="D1463">
        <v>38</v>
      </c>
      <c r="E1463">
        <v>4</v>
      </c>
      <c r="F1463" t="s">
        <v>581</v>
      </c>
      <c r="G1463" t="s">
        <v>581</v>
      </c>
      <c r="H1463" t="s">
        <v>42</v>
      </c>
      <c r="I1463" t="s">
        <v>598</v>
      </c>
      <c r="J1463" t="s">
        <v>608</v>
      </c>
    </row>
    <row r="1464" spans="1:10" x14ac:dyDescent="0.35">
      <c r="A1464">
        <v>1482</v>
      </c>
      <c r="B1464" t="s">
        <v>110</v>
      </c>
      <c r="C1464">
        <v>25</v>
      </c>
      <c r="D1464">
        <v>22</v>
      </c>
      <c r="E1464">
        <v>4</v>
      </c>
      <c r="F1464" t="s">
        <v>581</v>
      </c>
      <c r="G1464" t="s">
        <v>581</v>
      </c>
      <c r="H1464" t="s">
        <v>42</v>
      </c>
      <c r="I1464" t="s">
        <v>598</v>
      </c>
      <c r="J1464" t="s">
        <v>608</v>
      </c>
    </row>
    <row r="1465" spans="1:10" x14ac:dyDescent="0.35">
      <c r="A1465">
        <v>1483</v>
      </c>
      <c r="B1465" t="s">
        <v>110</v>
      </c>
      <c r="C1465">
        <v>26</v>
      </c>
      <c r="D1465">
        <v>45</v>
      </c>
      <c r="E1465">
        <v>7</v>
      </c>
      <c r="F1465" t="s">
        <v>581</v>
      </c>
      <c r="G1465" t="s">
        <v>581</v>
      </c>
      <c r="H1465" t="s">
        <v>42</v>
      </c>
      <c r="I1465" t="s">
        <v>598</v>
      </c>
      <c r="J1465" t="s">
        <v>608</v>
      </c>
    </row>
    <row r="1466" spans="1:10" x14ac:dyDescent="0.35">
      <c r="A1466">
        <v>1484</v>
      </c>
      <c r="B1466" t="s">
        <v>110</v>
      </c>
      <c r="C1466">
        <v>27</v>
      </c>
      <c r="D1466">
        <v>48</v>
      </c>
      <c r="E1466">
        <v>12</v>
      </c>
      <c r="F1466" t="s">
        <v>581</v>
      </c>
      <c r="G1466" t="s">
        <v>581</v>
      </c>
      <c r="H1466" t="s">
        <v>42</v>
      </c>
      <c r="I1466" t="s">
        <v>598</v>
      </c>
      <c r="J1466" t="s">
        <v>608</v>
      </c>
    </row>
    <row r="1467" spans="1:10" x14ac:dyDescent="0.35">
      <c r="A1467">
        <v>1485</v>
      </c>
      <c r="B1467" t="s">
        <v>110</v>
      </c>
      <c r="C1467">
        <v>28</v>
      </c>
      <c r="D1467">
        <v>87</v>
      </c>
      <c r="E1467">
        <v>15</v>
      </c>
      <c r="F1467" t="s">
        <v>581</v>
      </c>
      <c r="G1467" t="s">
        <v>581</v>
      </c>
      <c r="H1467" t="s">
        <v>42</v>
      </c>
      <c r="I1467" t="s">
        <v>598</v>
      </c>
      <c r="J1467" t="s">
        <v>608</v>
      </c>
    </row>
    <row r="1468" spans="1:10" x14ac:dyDescent="0.35">
      <c r="A1468">
        <v>1486</v>
      </c>
      <c r="B1468" t="s">
        <v>110</v>
      </c>
      <c r="C1468">
        <v>29</v>
      </c>
      <c r="D1468">
        <v>70</v>
      </c>
      <c r="E1468">
        <v>18</v>
      </c>
      <c r="F1468" t="s">
        <v>581</v>
      </c>
      <c r="G1468" t="s">
        <v>581</v>
      </c>
      <c r="H1468" t="s">
        <v>42</v>
      </c>
      <c r="I1468" t="s">
        <v>598</v>
      </c>
      <c r="J1468" t="s">
        <v>608</v>
      </c>
    </row>
    <row r="1469" spans="1:10" x14ac:dyDescent="0.35">
      <c r="A1469">
        <v>1487</v>
      </c>
      <c r="B1469" t="s">
        <v>110</v>
      </c>
      <c r="C1469">
        <v>30</v>
      </c>
      <c r="D1469">
        <v>58</v>
      </c>
      <c r="E1469">
        <v>15</v>
      </c>
      <c r="F1469" t="s">
        <v>581</v>
      </c>
      <c r="G1469" t="s">
        <v>581</v>
      </c>
      <c r="H1469" t="s">
        <v>42</v>
      </c>
      <c r="I1469" t="s">
        <v>598</v>
      </c>
      <c r="J1469" t="s">
        <v>608</v>
      </c>
    </row>
    <row r="1470" spans="1:10" x14ac:dyDescent="0.35">
      <c r="A1470">
        <v>1488</v>
      </c>
      <c r="B1470" t="s">
        <v>110</v>
      </c>
      <c r="C1470">
        <v>31</v>
      </c>
      <c r="D1470">
        <v>106</v>
      </c>
      <c r="E1470">
        <v>9</v>
      </c>
      <c r="F1470" t="s">
        <v>581</v>
      </c>
      <c r="G1470" t="s">
        <v>581</v>
      </c>
      <c r="H1470" t="s">
        <v>42</v>
      </c>
      <c r="I1470" t="s">
        <v>598</v>
      </c>
      <c r="J1470" t="s">
        <v>608</v>
      </c>
    </row>
    <row r="1471" spans="1:10" x14ac:dyDescent="0.35">
      <c r="A1471">
        <v>1489</v>
      </c>
      <c r="B1471" t="s">
        <v>110</v>
      </c>
      <c r="C1471">
        <v>32</v>
      </c>
      <c r="D1471">
        <v>58</v>
      </c>
      <c r="E1471">
        <v>18</v>
      </c>
      <c r="F1471" t="s">
        <v>581</v>
      </c>
      <c r="G1471" t="s">
        <v>581</v>
      </c>
      <c r="H1471" t="s">
        <v>42</v>
      </c>
      <c r="I1471" t="s">
        <v>598</v>
      </c>
      <c r="J1471" t="s">
        <v>608</v>
      </c>
    </row>
    <row r="1472" spans="1:10" x14ac:dyDescent="0.35">
      <c r="A1472">
        <v>1490</v>
      </c>
      <c r="B1472" t="s">
        <v>110</v>
      </c>
      <c r="C1472">
        <v>33</v>
      </c>
      <c r="D1472">
        <v>51</v>
      </c>
      <c r="E1472">
        <v>8</v>
      </c>
      <c r="F1472" t="s">
        <v>581</v>
      </c>
      <c r="G1472" t="s">
        <v>581</v>
      </c>
      <c r="H1472" t="s">
        <v>42</v>
      </c>
      <c r="I1472" t="s">
        <v>598</v>
      </c>
      <c r="J1472" t="s">
        <v>608</v>
      </c>
    </row>
    <row r="1473" spans="1:10" x14ac:dyDescent="0.35">
      <c r="A1473">
        <v>1491</v>
      </c>
      <c r="B1473" t="s">
        <v>110</v>
      </c>
      <c r="C1473">
        <v>34</v>
      </c>
      <c r="D1473">
        <v>98</v>
      </c>
      <c r="E1473">
        <v>16</v>
      </c>
      <c r="F1473" t="s">
        <v>581</v>
      </c>
      <c r="G1473" t="s">
        <v>581</v>
      </c>
      <c r="H1473" t="s">
        <v>42</v>
      </c>
      <c r="I1473" t="s">
        <v>598</v>
      </c>
      <c r="J1473" t="s">
        <v>608</v>
      </c>
    </row>
    <row r="1474" spans="1:10" x14ac:dyDescent="0.35">
      <c r="A1474">
        <v>1492</v>
      </c>
      <c r="B1474" t="s">
        <v>110</v>
      </c>
      <c r="C1474">
        <v>35</v>
      </c>
      <c r="D1474">
        <v>110</v>
      </c>
      <c r="E1474">
        <v>12</v>
      </c>
      <c r="F1474" t="s">
        <v>581</v>
      </c>
      <c r="G1474" t="s">
        <v>581</v>
      </c>
      <c r="H1474" t="s">
        <v>42</v>
      </c>
      <c r="I1474" t="s">
        <v>598</v>
      </c>
      <c r="J1474" t="s">
        <v>608</v>
      </c>
    </row>
    <row r="1475" spans="1:10" x14ac:dyDescent="0.35">
      <c r="A1475">
        <v>1493</v>
      </c>
      <c r="B1475" t="s">
        <v>110</v>
      </c>
      <c r="C1475">
        <v>36</v>
      </c>
      <c r="D1475">
        <v>62</v>
      </c>
      <c r="E1475">
        <v>10</v>
      </c>
      <c r="F1475" t="s">
        <v>581</v>
      </c>
      <c r="G1475" t="s">
        <v>581</v>
      </c>
      <c r="H1475" t="s">
        <v>42</v>
      </c>
      <c r="I1475" t="s">
        <v>598</v>
      </c>
      <c r="J1475" t="s">
        <v>608</v>
      </c>
    </row>
    <row r="1476" spans="1:10" x14ac:dyDescent="0.35">
      <c r="A1476">
        <v>1494</v>
      </c>
      <c r="B1476" t="s">
        <v>110</v>
      </c>
      <c r="C1476">
        <v>37</v>
      </c>
      <c r="D1476">
        <v>37</v>
      </c>
      <c r="E1476">
        <v>5</v>
      </c>
      <c r="F1476" t="s">
        <v>581</v>
      </c>
      <c r="G1476" t="s">
        <v>581</v>
      </c>
      <c r="H1476" t="s">
        <v>42</v>
      </c>
      <c r="I1476" t="s">
        <v>598</v>
      </c>
      <c r="J1476" t="s">
        <v>608</v>
      </c>
    </row>
    <row r="1477" spans="1:10" x14ac:dyDescent="0.35">
      <c r="A1477">
        <v>1495</v>
      </c>
      <c r="B1477" t="s">
        <v>110</v>
      </c>
      <c r="C1477">
        <v>38</v>
      </c>
      <c r="D1477">
        <v>70</v>
      </c>
      <c r="E1477">
        <v>16</v>
      </c>
      <c r="F1477" t="s">
        <v>581</v>
      </c>
      <c r="G1477" t="s">
        <v>581</v>
      </c>
      <c r="H1477" t="s">
        <v>42</v>
      </c>
      <c r="I1477" t="s">
        <v>598</v>
      </c>
      <c r="J1477" t="s">
        <v>608</v>
      </c>
    </row>
    <row r="1478" spans="1:10" x14ac:dyDescent="0.35">
      <c r="A1478">
        <v>1496</v>
      </c>
      <c r="B1478" t="s">
        <v>111</v>
      </c>
      <c r="C1478">
        <v>15</v>
      </c>
      <c r="D1478">
        <v>37</v>
      </c>
      <c r="E1478">
        <v>4</v>
      </c>
      <c r="F1478" t="s">
        <v>581</v>
      </c>
      <c r="G1478" t="s">
        <v>581</v>
      </c>
      <c r="H1478" t="s">
        <v>42</v>
      </c>
      <c r="I1478" t="s">
        <v>598</v>
      </c>
      <c r="J1478" t="s">
        <v>608</v>
      </c>
    </row>
    <row r="1479" spans="1:10" x14ac:dyDescent="0.35">
      <c r="A1479">
        <v>1497</v>
      </c>
      <c r="B1479" t="s">
        <v>111</v>
      </c>
      <c r="C1479">
        <v>16</v>
      </c>
      <c r="D1479">
        <v>43</v>
      </c>
      <c r="E1479">
        <v>3</v>
      </c>
      <c r="F1479" t="s">
        <v>581</v>
      </c>
      <c r="G1479" t="s">
        <v>581</v>
      </c>
      <c r="H1479" t="s">
        <v>42</v>
      </c>
      <c r="I1479" t="s">
        <v>598</v>
      </c>
      <c r="J1479" t="s">
        <v>608</v>
      </c>
    </row>
    <row r="1480" spans="1:10" x14ac:dyDescent="0.35">
      <c r="A1480">
        <v>1498</v>
      </c>
      <c r="B1480" t="s">
        <v>111</v>
      </c>
      <c r="C1480">
        <v>17</v>
      </c>
      <c r="D1480">
        <v>18</v>
      </c>
      <c r="E1480">
        <v>5</v>
      </c>
      <c r="F1480" t="s">
        <v>581</v>
      </c>
      <c r="G1480" t="s">
        <v>581</v>
      </c>
      <c r="H1480" t="s">
        <v>42</v>
      </c>
      <c r="I1480" t="s">
        <v>598</v>
      </c>
      <c r="J1480" t="s">
        <v>608</v>
      </c>
    </row>
    <row r="1481" spans="1:10" x14ac:dyDescent="0.35">
      <c r="A1481">
        <v>1499</v>
      </c>
      <c r="B1481" t="s">
        <v>111</v>
      </c>
      <c r="C1481">
        <v>18</v>
      </c>
      <c r="D1481">
        <v>35</v>
      </c>
      <c r="E1481">
        <v>9</v>
      </c>
      <c r="F1481" t="s">
        <v>581</v>
      </c>
      <c r="G1481" t="s">
        <v>581</v>
      </c>
      <c r="H1481" t="s">
        <v>42</v>
      </c>
      <c r="I1481" t="s">
        <v>598</v>
      </c>
      <c r="J1481" t="s">
        <v>608</v>
      </c>
    </row>
    <row r="1482" spans="1:10" x14ac:dyDescent="0.35">
      <c r="A1482">
        <v>1500</v>
      </c>
      <c r="B1482" t="s">
        <v>111</v>
      </c>
      <c r="C1482">
        <v>19</v>
      </c>
      <c r="D1482">
        <v>25</v>
      </c>
      <c r="E1482">
        <v>3</v>
      </c>
      <c r="F1482" t="s">
        <v>581</v>
      </c>
      <c r="G1482" t="s">
        <v>581</v>
      </c>
      <c r="H1482" t="s">
        <v>42</v>
      </c>
      <c r="I1482" t="s">
        <v>598</v>
      </c>
      <c r="J1482" t="s">
        <v>608</v>
      </c>
    </row>
    <row r="1483" spans="1:10" x14ac:dyDescent="0.35">
      <c r="A1483">
        <v>1501</v>
      </c>
      <c r="B1483" t="s">
        <v>111</v>
      </c>
      <c r="C1483">
        <v>20</v>
      </c>
      <c r="D1483">
        <v>14</v>
      </c>
      <c r="E1483">
        <v>1</v>
      </c>
      <c r="F1483" t="s">
        <v>581</v>
      </c>
      <c r="G1483" t="s">
        <v>581</v>
      </c>
      <c r="H1483" t="s">
        <v>42</v>
      </c>
      <c r="I1483" t="s">
        <v>598</v>
      </c>
      <c r="J1483" t="s">
        <v>608</v>
      </c>
    </row>
    <row r="1484" spans="1:10" x14ac:dyDescent="0.35">
      <c r="A1484">
        <v>1502</v>
      </c>
      <c r="B1484" t="s">
        <v>111</v>
      </c>
      <c r="C1484">
        <v>21</v>
      </c>
      <c r="D1484">
        <v>28</v>
      </c>
      <c r="E1484">
        <v>3</v>
      </c>
      <c r="F1484" t="s">
        <v>581</v>
      </c>
      <c r="G1484" t="s">
        <v>581</v>
      </c>
      <c r="H1484" t="s">
        <v>42</v>
      </c>
      <c r="I1484" t="s">
        <v>598</v>
      </c>
      <c r="J1484" t="s">
        <v>608</v>
      </c>
    </row>
    <row r="1485" spans="1:10" x14ac:dyDescent="0.35">
      <c r="A1485">
        <v>1503</v>
      </c>
      <c r="B1485" t="s">
        <v>111</v>
      </c>
      <c r="C1485">
        <v>22</v>
      </c>
      <c r="D1485">
        <v>19</v>
      </c>
      <c r="E1485">
        <v>4</v>
      </c>
      <c r="F1485" t="s">
        <v>581</v>
      </c>
      <c r="G1485" t="s">
        <v>581</v>
      </c>
      <c r="H1485" t="s">
        <v>42</v>
      </c>
      <c r="I1485" t="s">
        <v>598</v>
      </c>
      <c r="J1485" t="s">
        <v>608</v>
      </c>
    </row>
    <row r="1486" spans="1:10" x14ac:dyDescent="0.35">
      <c r="A1486">
        <v>1504</v>
      </c>
      <c r="B1486" t="s">
        <v>111</v>
      </c>
      <c r="C1486">
        <v>23</v>
      </c>
      <c r="D1486">
        <v>9</v>
      </c>
      <c r="E1486">
        <v>1</v>
      </c>
      <c r="F1486" t="s">
        <v>581</v>
      </c>
      <c r="G1486" t="s">
        <v>581</v>
      </c>
      <c r="H1486" t="s">
        <v>42</v>
      </c>
      <c r="I1486" t="s">
        <v>598</v>
      </c>
      <c r="J1486" t="s">
        <v>608</v>
      </c>
    </row>
    <row r="1487" spans="1:10" x14ac:dyDescent="0.35">
      <c r="A1487">
        <v>1505</v>
      </c>
      <c r="B1487" t="s">
        <v>111</v>
      </c>
      <c r="C1487">
        <v>24</v>
      </c>
      <c r="D1487">
        <v>13</v>
      </c>
      <c r="E1487">
        <v>0</v>
      </c>
      <c r="F1487" t="s">
        <v>581</v>
      </c>
      <c r="G1487" t="s">
        <v>581</v>
      </c>
      <c r="H1487" t="s">
        <v>42</v>
      </c>
      <c r="I1487" t="s">
        <v>598</v>
      </c>
      <c r="J1487" t="s">
        <v>608</v>
      </c>
    </row>
    <row r="1488" spans="1:10" x14ac:dyDescent="0.35">
      <c r="A1488">
        <v>1506</v>
      </c>
      <c r="B1488" t="s">
        <v>111</v>
      </c>
      <c r="C1488">
        <v>25</v>
      </c>
      <c r="D1488">
        <v>5</v>
      </c>
      <c r="E1488">
        <v>0</v>
      </c>
      <c r="F1488" t="s">
        <v>581</v>
      </c>
      <c r="G1488" t="s">
        <v>581</v>
      </c>
      <c r="H1488" t="s">
        <v>42</v>
      </c>
      <c r="I1488" t="s">
        <v>598</v>
      </c>
      <c r="J1488" t="s">
        <v>608</v>
      </c>
    </row>
    <row r="1489" spans="1:10" x14ac:dyDescent="0.35">
      <c r="A1489">
        <v>1507</v>
      </c>
      <c r="B1489" t="s">
        <v>111</v>
      </c>
      <c r="C1489">
        <v>26</v>
      </c>
      <c r="D1489">
        <v>4</v>
      </c>
      <c r="E1489">
        <v>0</v>
      </c>
      <c r="F1489" t="s">
        <v>581</v>
      </c>
      <c r="G1489" t="s">
        <v>581</v>
      </c>
      <c r="H1489" t="s">
        <v>42</v>
      </c>
      <c r="I1489" t="s">
        <v>598</v>
      </c>
      <c r="J1489" t="s">
        <v>608</v>
      </c>
    </row>
    <row r="1490" spans="1:10" x14ac:dyDescent="0.35">
      <c r="A1490">
        <v>1508</v>
      </c>
      <c r="B1490" t="s">
        <v>111</v>
      </c>
      <c r="C1490">
        <v>27</v>
      </c>
      <c r="D1490">
        <v>9</v>
      </c>
      <c r="E1490">
        <v>2</v>
      </c>
      <c r="F1490" t="s">
        <v>581</v>
      </c>
      <c r="G1490" t="s">
        <v>581</v>
      </c>
      <c r="H1490" t="s">
        <v>42</v>
      </c>
      <c r="I1490" t="s">
        <v>598</v>
      </c>
      <c r="J1490" t="s">
        <v>608</v>
      </c>
    </row>
    <row r="1491" spans="1:10" x14ac:dyDescent="0.35">
      <c r="A1491">
        <v>1509</v>
      </c>
      <c r="B1491" t="s">
        <v>111</v>
      </c>
      <c r="C1491">
        <v>28</v>
      </c>
      <c r="D1491">
        <v>17</v>
      </c>
      <c r="E1491">
        <v>2</v>
      </c>
      <c r="F1491" t="s">
        <v>581</v>
      </c>
      <c r="G1491" t="s">
        <v>581</v>
      </c>
      <c r="H1491" t="s">
        <v>42</v>
      </c>
      <c r="I1491" t="s">
        <v>598</v>
      </c>
      <c r="J1491" t="s">
        <v>608</v>
      </c>
    </row>
    <row r="1492" spans="1:10" x14ac:dyDescent="0.35">
      <c r="A1492">
        <v>1510</v>
      </c>
      <c r="B1492" t="s">
        <v>111</v>
      </c>
      <c r="C1492">
        <v>29</v>
      </c>
      <c r="D1492">
        <v>17</v>
      </c>
      <c r="E1492">
        <v>3</v>
      </c>
      <c r="F1492" t="s">
        <v>581</v>
      </c>
      <c r="G1492" t="s">
        <v>581</v>
      </c>
      <c r="H1492" t="s">
        <v>42</v>
      </c>
      <c r="I1492" t="s">
        <v>598</v>
      </c>
      <c r="J1492" t="s">
        <v>608</v>
      </c>
    </row>
    <row r="1493" spans="1:10" x14ac:dyDescent="0.35">
      <c r="A1493">
        <v>1511</v>
      </c>
      <c r="B1493" t="s">
        <v>111</v>
      </c>
      <c r="C1493">
        <v>30</v>
      </c>
      <c r="D1493">
        <v>8</v>
      </c>
      <c r="E1493">
        <v>1</v>
      </c>
      <c r="F1493" t="s">
        <v>581</v>
      </c>
      <c r="G1493" t="s">
        <v>581</v>
      </c>
      <c r="H1493" t="s">
        <v>42</v>
      </c>
      <c r="I1493" t="s">
        <v>598</v>
      </c>
      <c r="J1493" t="s">
        <v>608</v>
      </c>
    </row>
    <row r="1494" spans="1:10" x14ac:dyDescent="0.35">
      <c r="A1494">
        <v>1512</v>
      </c>
      <c r="B1494" t="s">
        <v>111</v>
      </c>
      <c r="C1494">
        <v>31</v>
      </c>
      <c r="D1494">
        <v>6</v>
      </c>
      <c r="E1494">
        <v>4</v>
      </c>
      <c r="F1494" t="s">
        <v>581</v>
      </c>
      <c r="G1494" t="s">
        <v>581</v>
      </c>
      <c r="H1494" t="s">
        <v>42</v>
      </c>
      <c r="I1494" t="s">
        <v>598</v>
      </c>
      <c r="J1494" t="s">
        <v>608</v>
      </c>
    </row>
    <row r="1495" spans="1:10" x14ac:dyDescent="0.35">
      <c r="A1495">
        <v>1513</v>
      </c>
      <c r="B1495" t="s">
        <v>111</v>
      </c>
      <c r="C1495">
        <v>32</v>
      </c>
      <c r="D1495">
        <v>7</v>
      </c>
      <c r="E1495">
        <v>3</v>
      </c>
      <c r="F1495" t="s">
        <v>581</v>
      </c>
      <c r="G1495" t="s">
        <v>581</v>
      </c>
      <c r="H1495" t="s">
        <v>42</v>
      </c>
      <c r="I1495" t="s">
        <v>598</v>
      </c>
      <c r="J1495" t="s">
        <v>608</v>
      </c>
    </row>
    <row r="1496" spans="1:10" x14ac:dyDescent="0.35">
      <c r="A1496">
        <v>1514</v>
      </c>
      <c r="B1496" t="s">
        <v>111</v>
      </c>
      <c r="C1496">
        <v>33</v>
      </c>
      <c r="D1496">
        <v>13</v>
      </c>
      <c r="E1496">
        <v>2</v>
      </c>
      <c r="F1496" t="s">
        <v>581</v>
      </c>
      <c r="G1496" t="s">
        <v>581</v>
      </c>
      <c r="H1496" t="s">
        <v>42</v>
      </c>
      <c r="I1496" t="s">
        <v>598</v>
      </c>
      <c r="J1496" t="s">
        <v>608</v>
      </c>
    </row>
    <row r="1497" spans="1:10" x14ac:dyDescent="0.35">
      <c r="A1497">
        <v>1515</v>
      </c>
      <c r="B1497" t="s">
        <v>111</v>
      </c>
      <c r="C1497">
        <v>34</v>
      </c>
      <c r="D1497">
        <v>20</v>
      </c>
      <c r="E1497">
        <v>8</v>
      </c>
      <c r="F1497" t="s">
        <v>581</v>
      </c>
      <c r="G1497" t="s">
        <v>581</v>
      </c>
      <c r="H1497" t="s">
        <v>42</v>
      </c>
      <c r="I1497" t="s">
        <v>598</v>
      </c>
      <c r="J1497" t="s">
        <v>608</v>
      </c>
    </row>
    <row r="1498" spans="1:10" x14ac:dyDescent="0.35">
      <c r="A1498">
        <v>1516</v>
      </c>
      <c r="B1498" t="s">
        <v>111</v>
      </c>
      <c r="C1498">
        <v>35</v>
      </c>
      <c r="D1498">
        <v>11</v>
      </c>
      <c r="E1498">
        <v>2</v>
      </c>
      <c r="F1498" t="s">
        <v>581</v>
      </c>
      <c r="G1498" t="s">
        <v>581</v>
      </c>
      <c r="H1498" t="s">
        <v>42</v>
      </c>
      <c r="I1498" t="s">
        <v>598</v>
      </c>
      <c r="J1498" t="s">
        <v>608</v>
      </c>
    </row>
    <row r="1499" spans="1:10" x14ac:dyDescent="0.35">
      <c r="A1499">
        <v>1517</v>
      </c>
      <c r="B1499" t="s">
        <v>111</v>
      </c>
      <c r="C1499">
        <v>36</v>
      </c>
      <c r="D1499">
        <v>7</v>
      </c>
      <c r="E1499">
        <v>3</v>
      </c>
      <c r="F1499" t="s">
        <v>581</v>
      </c>
      <c r="G1499" t="s">
        <v>581</v>
      </c>
      <c r="H1499" t="s">
        <v>42</v>
      </c>
      <c r="I1499" t="s">
        <v>598</v>
      </c>
      <c r="J1499" t="s">
        <v>608</v>
      </c>
    </row>
    <row r="1500" spans="1:10" x14ac:dyDescent="0.35">
      <c r="A1500">
        <v>1518</v>
      </c>
      <c r="B1500" t="s">
        <v>111</v>
      </c>
      <c r="C1500">
        <v>37</v>
      </c>
      <c r="D1500">
        <v>9</v>
      </c>
      <c r="E1500">
        <v>3</v>
      </c>
      <c r="F1500" t="s">
        <v>581</v>
      </c>
      <c r="G1500" t="s">
        <v>581</v>
      </c>
      <c r="H1500" t="s">
        <v>42</v>
      </c>
      <c r="I1500" t="s">
        <v>598</v>
      </c>
      <c r="J1500" t="s">
        <v>608</v>
      </c>
    </row>
    <row r="1501" spans="1:10" x14ac:dyDescent="0.35">
      <c r="A1501">
        <v>1519</v>
      </c>
      <c r="B1501" t="s">
        <v>111</v>
      </c>
      <c r="C1501">
        <v>38</v>
      </c>
      <c r="D1501">
        <v>11</v>
      </c>
      <c r="E1501">
        <v>5</v>
      </c>
      <c r="F1501" t="s">
        <v>581</v>
      </c>
      <c r="G1501" t="s">
        <v>581</v>
      </c>
      <c r="H1501" t="s">
        <v>42</v>
      </c>
      <c r="I1501" t="s">
        <v>598</v>
      </c>
      <c r="J1501" t="s">
        <v>608</v>
      </c>
    </row>
    <row r="1502" spans="1:10" x14ac:dyDescent="0.35">
      <c r="A1502">
        <v>1521</v>
      </c>
      <c r="B1502" t="s">
        <v>112</v>
      </c>
      <c r="C1502">
        <v>15</v>
      </c>
      <c r="D1502">
        <v>93</v>
      </c>
      <c r="E1502">
        <v>7</v>
      </c>
      <c r="F1502" t="s">
        <v>581</v>
      </c>
      <c r="G1502" t="s">
        <v>581</v>
      </c>
      <c r="H1502" t="s">
        <v>42</v>
      </c>
      <c r="I1502" t="s">
        <v>598</v>
      </c>
      <c r="J1502" t="s">
        <v>608</v>
      </c>
    </row>
    <row r="1503" spans="1:10" x14ac:dyDescent="0.35">
      <c r="A1503">
        <v>1522</v>
      </c>
      <c r="B1503" t="s">
        <v>112</v>
      </c>
      <c r="C1503">
        <v>16</v>
      </c>
      <c r="D1503">
        <v>93</v>
      </c>
      <c r="E1503">
        <v>12</v>
      </c>
      <c r="F1503" t="s">
        <v>581</v>
      </c>
      <c r="G1503" t="s">
        <v>581</v>
      </c>
      <c r="H1503" t="s">
        <v>42</v>
      </c>
      <c r="I1503" t="s">
        <v>598</v>
      </c>
      <c r="J1503" t="s">
        <v>608</v>
      </c>
    </row>
    <row r="1504" spans="1:10" x14ac:dyDescent="0.35">
      <c r="A1504">
        <v>1523</v>
      </c>
      <c r="B1504" t="s">
        <v>112</v>
      </c>
      <c r="C1504">
        <v>17</v>
      </c>
      <c r="D1504">
        <v>106</v>
      </c>
      <c r="E1504">
        <v>17</v>
      </c>
      <c r="F1504" t="s">
        <v>581</v>
      </c>
      <c r="G1504" t="s">
        <v>581</v>
      </c>
      <c r="H1504" t="s">
        <v>42</v>
      </c>
      <c r="I1504" t="s">
        <v>598</v>
      </c>
      <c r="J1504" t="s">
        <v>608</v>
      </c>
    </row>
    <row r="1505" spans="1:10" x14ac:dyDescent="0.35">
      <c r="A1505">
        <v>1524</v>
      </c>
      <c r="B1505" t="s">
        <v>112</v>
      </c>
      <c r="C1505">
        <v>18</v>
      </c>
      <c r="D1505">
        <v>64</v>
      </c>
      <c r="E1505">
        <v>11</v>
      </c>
      <c r="F1505" t="s">
        <v>581</v>
      </c>
      <c r="G1505" t="s">
        <v>581</v>
      </c>
      <c r="H1505" t="s">
        <v>42</v>
      </c>
      <c r="I1505" t="s">
        <v>598</v>
      </c>
      <c r="J1505" t="s">
        <v>608</v>
      </c>
    </row>
    <row r="1506" spans="1:10" x14ac:dyDescent="0.35">
      <c r="A1506">
        <v>1525</v>
      </c>
      <c r="B1506" t="s">
        <v>112</v>
      </c>
      <c r="C1506">
        <v>19</v>
      </c>
      <c r="D1506">
        <v>34</v>
      </c>
      <c r="E1506">
        <v>10</v>
      </c>
      <c r="F1506" t="s">
        <v>581</v>
      </c>
      <c r="G1506" t="s">
        <v>581</v>
      </c>
      <c r="H1506" t="s">
        <v>42</v>
      </c>
      <c r="I1506" t="s">
        <v>598</v>
      </c>
      <c r="J1506" t="s">
        <v>608</v>
      </c>
    </row>
    <row r="1507" spans="1:10" x14ac:dyDescent="0.35">
      <c r="A1507">
        <v>1526</v>
      </c>
      <c r="B1507" t="s">
        <v>112</v>
      </c>
      <c r="C1507">
        <v>20</v>
      </c>
      <c r="D1507">
        <v>29</v>
      </c>
      <c r="E1507">
        <v>9</v>
      </c>
      <c r="F1507" t="s">
        <v>581</v>
      </c>
      <c r="G1507" t="s">
        <v>581</v>
      </c>
      <c r="H1507" t="s">
        <v>42</v>
      </c>
      <c r="I1507" t="s">
        <v>598</v>
      </c>
      <c r="J1507" t="s">
        <v>608</v>
      </c>
    </row>
    <row r="1508" spans="1:10" x14ac:dyDescent="0.35">
      <c r="A1508">
        <v>1527</v>
      </c>
      <c r="B1508" t="s">
        <v>112</v>
      </c>
      <c r="C1508">
        <v>21</v>
      </c>
      <c r="D1508">
        <v>19</v>
      </c>
      <c r="E1508">
        <v>2</v>
      </c>
      <c r="F1508" t="s">
        <v>581</v>
      </c>
      <c r="G1508" t="s">
        <v>581</v>
      </c>
      <c r="H1508" t="s">
        <v>42</v>
      </c>
      <c r="I1508" t="s">
        <v>598</v>
      </c>
      <c r="J1508" t="s">
        <v>608</v>
      </c>
    </row>
    <row r="1509" spans="1:10" x14ac:dyDescent="0.35">
      <c r="A1509">
        <v>1528</v>
      </c>
      <c r="B1509" t="s">
        <v>112</v>
      </c>
      <c r="C1509">
        <v>22</v>
      </c>
      <c r="D1509">
        <v>17</v>
      </c>
      <c r="E1509">
        <v>4</v>
      </c>
      <c r="F1509" t="s">
        <v>581</v>
      </c>
      <c r="G1509" t="s">
        <v>581</v>
      </c>
      <c r="H1509" t="s">
        <v>42</v>
      </c>
      <c r="I1509" t="s">
        <v>598</v>
      </c>
      <c r="J1509" t="s">
        <v>608</v>
      </c>
    </row>
    <row r="1510" spans="1:10" x14ac:dyDescent="0.35">
      <c r="A1510">
        <v>1529</v>
      </c>
      <c r="B1510" t="s">
        <v>112</v>
      </c>
      <c r="C1510">
        <v>23</v>
      </c>
      <c r="D1510">
        <v>16</v>
      </c>
      <c r="E1510">
        <v>2</v>
      </c>
      <c r="F1510" t="s">
        <v>581</v>
      </c>
      <c r="G1510" t="s">
        <v>581</v>
      </c>
      <c r="H1510" t="s">
        <v>42</v>
      </c>
      <c r="I1510" t="s">
        <v>598</v>
      </c>
      <c r="J1510" t="s">
        <v>608</v>
      </c>
    </row>
    <row r="1511" spans="1:10" x14ac:dyDescent="0.35">
      <c r="A1511">
        <v>1530</v>
      </c>
      <c r="B1511" t="s">
        <v>112</v>
      </c>
      <c r="C1511">
        <v>24</v>
      </c>
      <c r="D1511">
        <v>22</v>
      </c>
      <c r="E1511">
        <v>0</v>
      </c>
      <c r="F1511" t="s">
        <v>581</v>
      </c>
      <c r="G1511" t="s">
        <v>581</v>
      </c>
      <c r="H1511" t="s">
        <v>42</v>
      </c>
      <c r="I1511" t="s">
        <v>598</v>
      </c>
      <c r="J1511" t="s">
        <v>608</v>
      </c>
    </row>
    <row r="1512" spans="1:10" x14ac:dyDescent="0.35">
      <c r="A1512">
        <v>1531</v>
      </c>
      <c r="B1512" t="s">
        <v>112</v>
      </c>
      <c r="C1512">
        <v>25</v>
      </c>
      <c r="D1512">
        <v>13</v>
      </c>
      <c r="E1512">
        <v>1</v>
      </c>
      <c r="F1512" t="s">
        <v>581</v>
      </c>
      <c r="G1512" t="s">
        <v>581</v>
      </c>
      <c r="H1512" t="s">
        <v>42</v>
      </c>
      <c r="I1512" t="s">
        <v>598</v>
      </c>
      <c r="J1512" t="s">
        <v>608</v>
      </c>
    </row>
    <row r="1513" spans="1:10" x14ac:dyDescent="0.35">
      <c r="A1513">
        <v>1532</v>
      </c>
      <c r="B1513" t="s">
        <v>112</v>
      </c>
      <c r="C1513">
        <v>26</v>
      </c>
      <c r="D1513">
        <v>12</v>
      </c>
      <c r="E1513">
        <v>5</v>
      </c>
      <c r="F1513" t="s">
        <v>581</v>
      </c>
      <c r="G1513" t="s">
        <v>581</v>
      </c>
      <c r="H1513" t="s">
        <v>42</v>
      </c>
      <c r="I1513" t="s">
        <v>598</v>
      </c>
      <c r="J1513" t="s">
        <v>608</v>
      </c>
    </row>
    <row r="1514" spans="1:10" x14ac:dyDescent="0.35">
      <c r="A1514">
        <v>1533</v>
      </c>
      <c r="B1514" t="s">
        <v>112</v>
      </c>
      <c r="C1514">
        <v>27</v>
      </c>
      <c r="D1514">
        <v>22</v>
      </c>
      <c r="E1514">
        <v>4</v>
      </c>
      <c r="F1514" t="s">
        <v>581</v>
      </c>
      <c r="G1514" t="s">
        <v>581</v>
      </c>
      <c r="H1514" t="s">
        <v>42</v>
      </c>
      <c r="I1514" t="s">
        <v>598</v>
      </c>
      <c r="J1514" t="s">
        <v>608</v>
      </c>
    </row>
    <row r="1515" spans="1:10" x14ac:dyDescent="0.35">
      <c r="A1515">
        <v>1534</v>
      </c>
      <c r="B1515" t="s">
        <v>112</v>
      </c>
      <c r="C1515">
        <v>28</v>
      </c>
      <c r="D1515">
        <v>22</v>
      </c>
      <c r="E1515">
        <v>9</v>
      </c>
      <c r="F1515" t="s">
        <v>581</v>
      </c>
      <c r="G1515" t="s">
        <v>581</v>
      </c>
      <c r="H1515" t="s">
        <v>42</v>
      </c>
      <c r="I1515" t="s">
        <v>598</v>
      </c>
      <c r="J1515" t="s">
        <v>608</v>
      </c>
    </row>
    <row r="1516" spans="1:10" x14ac:dyDescent="0.35">
      <c r="A1516">
        <v>1535</v>
      </c>
      <c r="B1516" t="s">
        <v>112</v>
      </c>
      <c r="C1516">
        <v>29</v>
      </c>
      <c r="D1516">
        <v>36</v>
      </c>
      <c r="E1516">
        <v>18</v>
      </c>
      <c r="F1516" t="s">
        <v>581</v>
      </c>
      <c r="G1516" t="s">
        <v>581</v>
      </c>
      <c r="H1516" t="s">
        <v>42</v>
      </c>
      <c r="I1516" t="s">
        <v>598</v>
      </c>
      <c r="J1516" t="s">
        <v>608</v>
      </c>
    </row>
    <row r="1517" spans="1:10" x14ac:dyDescent="0.35">
      <c r="A1517">
        <v>1536</v>
      </c>
      <c r="B1517" t="s">
        <v>112</v>
      </c>
      <c r="C1517">
        <v>30</v>
      </c>
      <c r="D1517">
        <v>25</v>
      </c>
      <c r="E1517">
        <v>8</v>
      </c>
      <c r="F1517" t="s">
        <v>581</v>
      </c>
      <c r="G1517" t="s">
        <v>581</v>
      </c>
      <c r="H1517" t="s">
        <v>42</v>
      </c>
      <c r="I1517" t="s">
        <v>598</v>
      </c>
      <c r="J1517" t="s">
        <v>608</v>
      </c>
    </row>
    <row r="1518" spans="1:10" x14ac:dyDescent="0.35">
      <c r="A1518">
        <v>1537</v>
      </c>
      <c r="B1518" t="s">
        <v>112</v>
      </c>
      <c r="C1518">
        <v>31</v>
      </c>
      <c r="D1518">
        <v>21</v>
      </c>
      <c r="E1518">
        <v>11</v>
      </c>
      <c r="F1518" t="s">
        <v>581</v>
      </c>
      <c r="G1518" t="s">
        <v>581</v>
      </c>
      <c r="H1518" t="s">
        <v>42</v>
      </c>
      <c r="I1518" t="s">
        <v>598</v>
      </c>
      <c r="J1518" t="s">
        <v>608</v>
      </c>
    </row>
    <row r="1519" spans="1:10" x14ac:dyDescent="0.35">
      <c r="A1519">
        <v>1538</v>
      </c>
      <c r="B1519" t="s">
        <v>112</v>
      </c>
      <c r="C1519">
        <v>32</v>
      </c>
      <c r="D1519">
        <v>29</v>
      </c>
      <c r="E1519">
        <v>8</v>
      </c>
      <c r="F1519" t="s">
        <v>581</v>
      </c>
      <c r="G1519" t="s">
        <v>581</v>
      </c>
      <c r="H1519" t="s">
        <v>42</v>
      </c>
      <c r="I1519" t="s">
        <v>598</v>
      </c>
      <c r="J1519" t="s">
        <v>608</v>
      </c>
    </row>
    <row r="1520" spans="1:10" x14ac:dyDescent="0.35">
      <c r="A1520">
        <v>1539</v>
      </c>
      <c r="B1520" t="s">
        <v>112</v>
      </c>
      <c r="C1520">
        <v>33</v>
      </c>
      <c r="D1520">
        <v>26</v>
      </c>
      <c r="E1520">
        <v>8</v>
      </c>
      <c r="F1520" t="s">
        <v>581</v>
      </c>
      <c r="G1520" t="s">
        <v>581</v>
      </c>
      <c r="H1520" t="s">
        <v>42</v>
      </c>
      <c r="I1520" t="s">
        <v>598</v>
      </c>
      <c r="J1520" t="s">
        <v>608</v>
      </c>
    </row>
    <row r="1521" spans="1:10" x14ac:dyDescent="0.35">
      <c r="A1521">
        <v>1540</v>
      </c>
      <c r="B1521" t="s">
        <v>112</v>
      </c>
      <c r="C1521">
        <v>34</v>
      </c>
      <c r="D1521">
        <v>33</v>
      </c>
      <c r="E1521">
        <v>7</v>
      </c>
      <c r="F1521" t="s">
        <v>581</v>
      </c>
      <c r="G1521" t="s">
        <v>581</v>
      </c>
      <c r="H1521" t="s">
        <v>42</v>
      </c>
      <c r="I1521" t="s">
        <v>598</v>
      </c>
      <c r="J1521" t="s">
        <v>608</v>
      </c>
    </row>
    <row r="1522" spans="1:10" x14ac:dyDescent="0.35">
      <c r="A1522">
        <v>1541</v>
      </c>
      <c r="B1522" t="s">
        <v>112</v>
      </c>
      <c r="C1522">
        <v>35</v>
      </c>
      <c r="D1522">
        <v>37</v>
      </c>
      <c r="E1522">
        <v>8</v>
      </c>
      <c r="F1522" t="s">
        <v>581</v>
      </c>
      <c r="G1522" t="s">
        <v>581</v>
      </c>
      <c r="H1522" t="s">
        <v>42</v>
      </c>
      <c r="I1522" t="s">
        <v>598</v>
      </c>
      <c r="J1522" t="s">
        <v>608</v>
      </c>
    </row>
    <row r="1523" spans="1:10" x14ac:dyDescent="0.35">
      <c r="A1523">
        <v>1542</v>
      </c>
      <c r="B1523" t="s">
        <v>112</v>
      </c>
      <c r="C1523">
        <v>36</v>
      </c>
      <c r="D1523">
        <v>18</v>
      </c>
      <c r="E1523">
        <v>4</v>
      </c>
      <c r="F1523" t="s">
        <v>581</v>
      </c>
      <c r="G1523" t="s">
        <v>581</v>
      </c>
      <c r="H1523" t="s">
        <v>42</v>
      </c>
      <c r="I1523" t="s">
        <v>598</v>
      </c>
      <c r="J1523" t="s">
        <v>608</v>
      </c>
    </row>
    <row r="1524" spans="1:10" x14ac:dyDescent="0.35">
      <c r="A1524">
        <v>1543</v>
      </c>
      <c r="B1524" t="s">
        <v>112</v>
      </c>
      <c r="C1524">
        <v>37</v>
      </c>
      <c r="D1524">
        <v>23</v>
      </c>
      <c r="E1524">
        <v>2</v>
      </c>
      <c r="F1524" t="s">
        <v>581</v>
      </c>
      <c r="G1524" t="s">
        <v>581</v>
      </c>
      <c r="H1524" t="s">
        <v>42</v>
      </c>
      <c r="I1524" t="s">
        <v>598</v>
      </c>
      <c r="J1524" t="s">
        <v>608</v>
      </c>
    </row>
    <row r="1525" spans="1:10" x14ac:dyDescent="0.35">
      <c r="A1525">
        <v>1544</v>
      </c>
      <c r="B1525" t="s">
        <v>112</v>
      </c>
      <c r="C1525">
        <v>38</v>
      </c>
      <c r="D1525">
        <v>49</v>
      </c>
      <c r="E1525">
        <v>14</v>
      </c>
      <c r="F1525" t="s">
        <v>581</v>
      </c>
      <c r="G1525" t="s">
        <v>581</v>
      </c>
      <c r="H1525" t="s">
        <v>42</v>
      </c>
      <c r="I1525" t="s">
        <v>598</v>
      </c>
      <c r="J1525" t="s">
        <v>608</v>
      </c>
    </row>
    <row r="1526" spans="1:10" x14ac:dyDescent="0.35">
      <c r="A1526">
        <v>1545</v>
      </c>
      <c r="B1526" t="s">
        <v>113</v>
      </c>
      <c r="C1526">
        <v>15</v>
      </c>
      <c r="D1526">
        <v>46</v>
      </c>
      <c r="E1526">
        <v>11</v>
      </c>
      <c r="F1526" t="s">
        <v>581</v>
      </c>
      <c r="G1526" t="s">
        <v>581</v>
      </c>
      <c r="H1526" t="s">
        <v>42</v>
      </c>
      <c r="I1526" t="s">
        <v>598</v>
      </c>
      <c r="J1526" t="s">
        <v>600</v>
      </c>
    </row>
    <row r="1527" spans="1:10" x14ac:dyDescent="0.35">
      <c r="A1527">
        <v>1546</v>
      </c>
      <c r="B1527" t="s">
        <v>113</v>
      </c>
      <c r="C1527">
        <v>16</v>
      </c>
      <c r="D1527">
        <v>53</v>
      </c>
      <c r="E1527">
        <v>17</v>
      </c>
      <c r="F1527" t="s">
        <v>581</v>
      </c>
      <c r="G1527" t="s">
        <v>581</v>
      </c>
      <c r="H1527" t="s">
        <v>42</v>
      </c>
      <c r="I1527" t="s">
        <v>598</v>
      </c>
      <c r="J1527" t="s">
        <v>600</v>
      </c>
    </row>
    <row r="1528" spans="1:10" x14ac:dyDescent="0.35">
      <c r="A1528">
        <v>1547</v>
      </c>
      <c r="B1528" t="s">
        <v>113</v>
      </c>
      <c r="C1528">
        <v>17</v>
      </c>
      <c r="D1528">
        <v>33</v>
      </c>
      <c r="E1528">
        <v>20</v>
      </c>
      <c r="F1528" t="s">
        <v>581</v>
      </c>
      <c r="G1528" t="s">
        <v>581</v>
      </c>
      <c r="H1528" t="s">
        <v>42</v>
      </c>
      <c r="I1528" t="s">
        <v>598</v>
      </c>
      <c r="J1528" t="s">
        <v>600</v>
      </c>
    </row>
    <row r="1529" spans="1:10" x14ac:dyDescent="0.35">
      <c r="A1529">
        <v>1548</v>
      </c>
      <c r="B1529" t="s">
        <v>113</v>
      </c>
      <c r="C1529">
        <v>18</v>
      </c>
      <c r="D1529">
        <v>24</v>
      </c>
      <c r="E1529">
        <v>8</v>
      </c>
      <c r="F1529" t="s">
        <v>581</v>
      </c>
      <c r="G1529" t="s">
        <v>581</v>
      </c>
      <c r="H1529" t="s">
        <v>42</v>
      </c>
      <c r="I1529" t="s">
        <v>598</v>
      </c>
      <c r="J1529" t="s">
        <v>600</v>
      </c>
    </row>
    <row r="1530" spans="1:10" x14ac:dyDescent="0.35">
      <c r="A1530">
        <v>1549</v>
      </c>
      <c r="B1530" t="s">
        <v>113</v>
      </c>
      <c r="C1530">
        <v>19</v>
      </c>
      <c r="D1530">
        <v>25</v>
      </c>
      <c r="E1530">
        <v>5</v>
      </c>
      <c r="F1530" t="s">
        <v>581</v>
      </c>
      <c r="G1530" t="s">
        <v>581</v>
      </c>
      <c r="H1530" t="s">
        <v>42</v>
      </c>
      <c r="I1530" t="s">
        <v>598</v>
      </c>
      <c r="J1530" t="s">
        <v>600</v>
      </c>
    </row>
    <row r="1531" spans="1:10" x14ac:dyDescent="0.35">
      <c r="A1531">
        <v>1550</v>
      </c>
      <c r="B1531" t="s">
        <v>113</v>
      </c>
      <c r="C1531">
        <v>20</v>
      </c>
      <c r="D1531">
        <v>14</v>
      </c>
      <c r="E1531">
        <v>4</v>
      </c>
      <c r="F1531" t="s">
        <v>581</v>
      </c>
      <c r="G1531" t="s">
        <v>581</v>
      </c>
      <c r="H1531" t="s">
        <v>42</v>
      </c>
      <c r="I1531" t="s">
        <v>598</v>
      </c>
      <c r="J1531" t="s">
        <v>600</v>
      </c>
    </row>
    <row r="1532" spans="1:10" x14ac:dyDescent="0.35">
      <c r="A1532">
        <v>1551</v>
      </c>
      <c r="B1532" t="s">
        <v>113</v>
      </c>
      <c r="C1532">
        <v>21</v>
      </c>
      <c r="D1532">
        <v>4</v>
      </c>
      <c r="E1532">
        <v>1</v>
      </c>
      <c r="F1532" t="s">
        <v>581</v>
      </c>
      <c r="G1532" t="s">
        <v>581</v>
      </c>
      <c r="H1532" t="s">
        <v>42</v>
      </c>
      <c r="I1532" t="s">
        <v>598</v>
      </c>
      <c r="J1532" t="s">
        <v>600</v>
      </c>
    </row>
    <row r="1533" spans="1:10" x14ac:dyDescent="0.35">
      <c r="A1533">
        <v>1552</v>
      </c>
      <c r="B1533" t="s">
        <v>113</v>
      </c>
      <c r="C1533">
        <v>22</v>
      </c>
      <c r="D1533">
        <v>3</v>
      </c>
      <c r="E1533">
        <v>0</v>
      </c>
      <c r="F1533" t="s">
        <v>581</v>
      </c>
      <c r="G1533" t="s">
        <v>581</v>
      </c>
      <c r="H1533" t="s">
        <v>42</v>
      </c>
      <c r="I1533" t="s">
        <v>598</v>
      </c>
      <c r="J1533" t="s">
        <v>600</v>
      </c>
    </row>
    <row r="1534" spans="1:10" x14ac:dyDescent="0.35">
      <c r="A1534">
        <v>1553</v>
      </c>
      <c r="B1534" t="s">
        <v>113</v>
      </c>
      <c r="C1534">
        <v>23</v>
      </c>
      <c r="D1534">
        <v>1</v>
      </c>
      <c r="E1534">
        <v>0</v>
      </c>
      <c r="F1534" t="s">
        <v>581</v>
      </c>
      <c r="G1534" t="s">
        <v>581</v>
      </c>
      <c r="H1534" t="s">
        <v>42</v>
      </c>
      <c r="I1534" t="s">
        <v>598</v>
      </c>
      <c r="J1534" t="s">
        <v>600</v>
      </c>
    </row>
    <row r="1535" spans="1:10" x14ac:dyDescent="0.35">
      <c r="A1535">
        <v>1554</v>
      </c>
      <c r="B1535" t="s">
        <v>113</v>
      </c>
      <c r="C1535">
        <v>24</v>
      </c>
      <c r="D1535">
        <v>3</v>
      </c>
      <c r="E1535">
        <v>2</v>
      </c>
      <c r="F1535" t="s">
        <v>581</v>
      </c>
      <c r="G1535" t="s">
        <v>581</v>
      </c>
      <c r="H1535" t="s">
        <v>42</v>
      </c>
      <c r="I1535" t="s">
        <v>598</v>
      </c>
      <c r="J1535" t="s">
        <v>600</v>
      </c>
    </row>
    <row r="1536" spans="1:10" x14ac:dyDescent="0.35">
      <c r="A1536">
        <v>1555</v>
      </c>
      <c r="B1536" t="s">
        <v>113</v>
      </c>
      <c r="C1536">
        <v>25</v>
      </c>
      <c r="D1536">
        <v>4</v>
      </c>
      <c r="E1536">
        <v>2</v>
      </c>
      <c r="F1536" t="s">
        <v>581</v>
      </c>
      <c r="G1536" t="s">
        <v>581</v>
      </c>
      <c r="H1536" t="s">
        <v>42</v>
      </c>
      <c r="I1536" t="s">
        <v>598</v>
      </c>
      <c r="J1536" t="s">
        <v>600</v>
      </c>
    </row>
    <row r="1537" spans="1:10" x14ac:dyDescent="0.35">
      <c r="A1537">
        <v>1556</v>
      </c>
      <c r="B1537" t="s">
        <v>113</v>
      </c>
      <c r="C1537">
        <v>26</v>
      </c>
      <c r="D1537">
        <v>5</v>
      </c>
      <c r="E1537">
        <v>0</v>
      </c>
      <c r="F1537" t="s">
        <v>581</v>
      </c>
      <c r="G1537" t="s">
        <v>581</v>
      </c>
      <c r="H1537" t="s">
        <v>42</v>
      </c>
      <c r="I1537" t="s">
        <v>598</v>
      </c>
      <c r="J1537" t="s">
        <v>600</v>
      </c>
    </row>
    <row r="1538" spans="1:10" x14ac:dyDescent="0.35">
      <c r="A1538">
        <v>1557</v>
      </c>
      <c r="B1538" t="s">
        <v>113</v>
      </c>
      <c r="C1538">
        <v>27</v>
      </c>
      <c r="D1538">
        <v>2</v>
      </c>
      <c r="E1538">
        <v>7</v>
      </c>
      <c r="F1538" t="s">
        <v>581</v>
      </c>
      <c r="G1538" t="s">
        <v>581</v>
      </c>
      <c r="H1538" t="s">
        <v>42</v>
      </c>
      <c r="I1538" t="s">
        <v>598</v>
      </c>
      <c r="J1538" t="s">
        <v>600</v>
      </c>
    </row>
    <row r="1539" spans="1:10" x14ac:dyDescent="0.35">
      <c r="A1539">
        <v>1558</v>
      </c>
      <c r="B1539" t="s">
        <v>113</v>
      </c>
      <c r="C1539">
        <v>28</v>
      </c>
      <c r="D1539">
        <v>16</v>
      </c>
      <c r="E1539">
        <v>3</v>
      </c>
      <c r="F1539" t="s">
        <v>581</v>
      </c>
      <c r="G1539" t="s">
        <v>581</v>
      </c>
      <c r="H1539" t="s">
        <v>42</v>
      </c>
      <c r="I1539" t="s">
        <v>598</v>
      </c>
      <c r="J1539" t="s">
        <v>600</v>
      </c>
    </row>
    <row r="1540" spans="1:10" x14ac:dyDescent="0.35">
      <c r="A1540">
        <v>1559</v>
      </c>
      <c r="B1540" t="s">
        <v>113</v>
      </c>
      <c r="C1540">
        <v>29</v>
      </c>
      <c r="D1540">
        <v>14</v>
      </c>
      <c r="E1540">
        <v>6</v>
      </c>
      <c r="F1540" t="s">
        <v>581</v>
      </c>
      <c r="G1540" t="s">
        <v>581</v>
      </c>
      <c r="H1540" t="s">
        <v>42</v>
      </c>
      <c r="I1540" t="s">
        <v>598</v>
      </c>
      <c r="J1540" t="s">
        <v>600</v>
      </c>
    </row>
    <row r="1541" spans="1:10" x14ac:dyDescent="0.35">
      <c r="A1541">
        <v>1560</v>
      </c>
      <c r="B1541" t="s">
        <v>113</v>
      </c>
      <c r="C1541">
        <v>30</v>
      </c>
      <c r="D1541">
        <v>11</v>
      </c>
      <c r="E1541">
        <v>2</v>
      </c>
      <c r="F1541" t="s">
        <v>581</v>
      </c>
      <c r="G1541" t="s">
        <v>581</v>
      </c>
      <c r="H1541" t="s">
        <v>42</v>
      </c>
      <c r="I1541" t="s">
        <v>598</v>
      </c>
      <c r="J1541" t="s">
        <v>600</v>
      </c>
    </row>
    <row r="1542" spans="1:10" x14ac:dyDescent="0.35">
      <c r="A1542">
        <v>1561</v>
      </c>
      <c r="B1542" t="s">
        <v>113</v>
      </c>
      <c r="C1542">
        <v>31</v>
      </c>
      <c r="D1542">
        <v>12</v>
      </c>
      <c r="E1542">
        <v>3</v>
      </c>
      <c r="F1542" t="s">
        <v>581</v>
      </c>
      <c r="G1542" t="s">
        <v>581</v>
      </c>
      <c r="H1542" t="s">
        <v>42</v>
      </c>
      <c r="I1542" t="s">
        <v>598</v>
      </c>
      <c r="J1542" t="s">
        <v>600</v>
      </c>
    </row>
    <row r="1543" spans="1:10" x14ac:dyDescent="0.35">
      <c r="A1543">
        <v>1562</v>
      </c>
      <c r="B1543" t="s">
        <v>113</v>
      </c>
      <c r="C1543">
        <v>32</v>
      </c>
      <c r="D1543">
        <v>11</v>
      </c>
      <c r="E1543">
        <v>2</v>
      </c>
      <c r="F1543" t="s">
        <v>581</v>
      </c>
      <c r="G1543" t="s">
        <v>581</v>
      </c>
      <c r="H1543" t="s">
        <v>42</v>
      </c>
      <c r="I1543" t="s">
        <v>598</v>
      </c>
      <c r="J1543" t="s">
        <v>600</v>
      </c>
    </row>
    <row r="1544" spans="1:10" x14ac:dyDescent="0.35">
      <c r="A1544">
        <v>1563</v>
      </c>
      <c r="B1544" t="s">
        <v>113</v>
      </c>
      <c r="C1544">
        <v>33</v>
      </c>
      <c r="D1544">
        <v>7</v>
      </c>
      <c r="E1544">
        <v>5</v>
      </c>
      <c r="F1544" t="s">
        <v>581</v>
      </c>
      <c r="G1544" t="s">
        <v>581</v>
      </c>
      <c r="H1544" t="s">
        <v>42</v>
      </c>
      <c r="I1544" t="s">
        <v>598</v>
      </c>
      <c r="J1544" t="s">
        <v>600</v>
      </c>
    </row>
    <row r="1545" spans="1:10" x14ac:dyDescent="0.35">
      <c r="A1545">
        <v>1564</v>
      </c>
      <c r="B1545" t="s">
        <v>113</v>
      </c>
      <c r="C1545">
        <v>34</v>
      </c>
      <c r="D1545">
        <v>8</v>
      </c>
      <c r="E1545">
        <v>2</v>
      </c>
      <c r="F1545" t="s">
        <v>581</v>
      </c>
      <c r="G1545" t="s">
        <v>581</v>
      </c>
      <c r="H1545" t="s">
        <v>42</v>
      </c>
      <c r="I1545" t="s">
        <v>598</v>
      </c>
      <c r="J1545" t="s">
        <v>600</v>
      </c>
    </row>
    <row r="1546" spans="1:10" x14ac:dyDescent="0.35">
      <c r="A1546">
        <v>1565</v>
      </c>
      <c r="B1546" t="s">
        <v>113</v>
      </c>
      <c r="C1546">
        <v>35</v>
      </c>
      <c r="D1546">
        <v>18</v>
      </c>
      <c r="E1546">
        <v>5</v>
      </c>
      <c r="F1546" t="s">
        <v>581</v>
      </c>
      <c r="G1546" t="s">
        <v>581</v>
      </c>
      <c r="H1546" t="s">
        <v>42</v>
      </c>
      <c r="I1546" t="s">
        <v>598</v>
      </c>
      <c r="J1546" t="s">
        <v>600</v>
      </c>
    </row>
    <row r="1547" spans="1:10" x14ac:dyDescent="0.35">
      <c r="A1547">
        <v>1566</v>
      </c>
      <c r="B1547" t="s">
        <v>113</v>
      </c>
      <c r="C1547">
        <v>36</v>
      </c>
      <c r="D1547">
        <v>14</v>
      </c>
      <c r="E1547">
        <v>8</v>
      </c>
      <c r="F1547" t="s">
        <v>581</v>
      </c>
      <c r="G1547" t="s">
        <v>581</v>
      </c>
      <c r="H1547" t="s">
        <v>42</v>
      </c>
      <c r="I1547" t="s">
        <v>598</v>
      </c>
      <c r="J1547" t="s">
        <v>600</v>
      </c>
    </row>
    <row r="1548" spans="1:10" x14ac:dyDescent="0.35">
      <c r="A1548">
        <v>1567</v>
      </c>
      <c r="B1548" t="s">
        <v>113</v>
      </c>
      <c r="C1548">
        <v>37</v>
      </c>
      <c r="D1548">
        <v>20</v>
      </c>
      <c r="E1548">
        <v>7</v>
      </c>
      <c r="F1548" t="s">
        <v>581</v>
      </c>
      <c r="G1548" t="s">
        <v>581</v>
      </c>
      <c r="H1548" t="s">
        <v>42</v>
      </c>
      <c r="I1548" t="s">
        <v>598</v>
      </c>
      <c r="J1548" t="s">
        <v>600</v>
      </c>
    </row>
    <row r="1549" spans="1:10" x14ac:dyDescent="0.35">
      <c r="A1549">
        <v>1568</v>
      </c>
      <c r="B1549" t="s">
        <v>113</v>
      </c>
      <c r="C1549">
        <v>38</v>
      </c>
      <c r="D1549">
        <v>16</v>
      </c>
      <c r="E1549">
        <v>5</v>
      </c>
      <c r="F1549" t="s">
        <v>581</v>
      </c>
      <c r="G1549" t="s">
        <v>581</v>
      </c>
      <c r="H1549" t="s">
        <v>42</v>
      </c>
      <c r="I1549" t="s">
        <v>598</v>
      </c>
      <c r="J1549" t="s">
        <v>600</v>
      </c>
    </row>
    <row r="1550" spans="1:10" x14ac:dyDescent="0.35">
      <c r="A1550">
        <v>1569</v>
      </c>
      <c r="B1550" t="s">
        <v>114</v>
      </c>
      <c r="C1550">
        <v>15</v>
      </c>
      <c r="D1550">
        <v>17</v>
      </c>
      <c r="E1550">
        <v>4</v>
      </c>
      <c r="F1550" t="s">
        <v>581</v>
      </c>
      <c r="G1550" t="s">
        <v>581</v>
      </c>
      <c r="H1550" t="s">
        <v>42</v>
      </c>
      <c r="I1550" t="s">
        <v>595</v>
      </c>
      <c r="J1550" t="s">
        <v>596</v>
      </c>
    </row>
    <row r="1551" spans="1:10" x14ac:dyDescent="0.35">
      <c r="A1551">
        <v>1570</v>
      </c>
      <c r="B1551" t="s">
        <v>114</v>
      </c>
      <c r="C1551">
        <v>16</v>
      </c>
      <c r="D1551">
        <v>14</v>
      </c>
      <c r="E1551">
        <v>3</v>
      </c>
      <c r="F1551" t="s">
        <v>581</v>
      </c>
      <c r="G1551" t="s">
        <v>581</v>
      </c>
      <c r="H1551" t="s">
        <v>42</v>
      </c>
      <c r="I1551" t="s">
        <v>595</v>
      </c>
      <c r="J1551" t="s">
        <v>596</v>
      </c>
    </row>
    <row r="1552" spans="1:10" x14ac:dyDescent="0.35">
      <c r="A1552">
        <v>1571</v>
      </c>
      <c r="B1552" t="s">
        <v>114</v>
      </c>
      <c r="C1552">
        <v>17</v>
      </c>
      <c r="D1552">
        <v>14</v>
      </c>
      <c r="E1552">
        <v>4</v>
      </c>
      <c r="F1552" t="s">
        <v>581</v>
      </c>
      <c r="G1552" t="s">
        <v>581</v>
      </c>
      <c r="H1552" t="s">
        <v>42</v>
      </c>
      <c r="I1552" t="s">
        <v>595</v>
      </c>
      <c r="J1552" t="s">
        <v>596</v>
      </c>
    </row>
    <row r="1553" spans="1:10" x14ac:dyDescent="0.35">
      <c r="A1553">
        <v>1572</v>
      </c>
      <c r="B1553" t="s">
        <v>114</v>
      </c>
      <c r="C1553">
        <v>18</v>
      </c>
      <c r="D1553">
        <v>32</v>
      </c>
      <c r="E1553">
        <v>8</v>
      </c>
      <c r="F1553" t="s">
        <v>581</v>
      </c>
      <c r="G1553" t="s">
        <v>581</v>
      </c>
      <c r="H1553" t="s">
        <v>42</v>
      </c>
      <c r="I1553" t="s">
        <v>595</v>
      </c>
      <c r="J1553" t="s">
        <v>596</v>
      </c>
    </row>
    <row r="1554" spans="1:10" x14ac:dyDescent="0.35">
      <c r="A1554">
        <v>1573</v>
      </c>
      <c r="B1554" t="s">
        <v>114</v>
      </c>
      <c r="C1554">
        <v>19</v>
      </c>
      <c r="D1554">
        <v>11</v>
      </c>
      <c r="E1554">
        <v>6</v>
      </c>
      <c r="F1554" t="s">
        <v>581</v>
      </c>
      <c r="G1554" t="s">
        <v>581</v>
      </c>
      <c r="H1554" t="s">
        <v>42</v>
      </c>
      <c r="I1554" t="s">
        <v>595</v>
      </c>
      <c r="J1554" t="s">
        <v>596</v>
      </c>
    </row>
    <row r="1555" spans="1:10" x14ac:dyDescent="0.35">
      <c r="A1555">
        <v>1574</v>
      </c>
      <c r="B1555" t="s">
        <v>114</v>
      </c>
      <c r="C1555">
        <v>20</v>
      </c>
      <c r="D1555">
        <v>5</v>
      </c>
      <c r="E1555">
        <v>3</v>
      </c>
      <c r="F1555" t="s">
        <v>581</v>
      </c>
      <c r="G1555" t="s">
        <v>581</v>
      </c>
      <c r="H1555" t="s">
        <v>42</v>
      </c>
      <c r="I1555" t="s">
        <v>595</v>
      </c>
      <c r="J1555" t="s">
        <v>596</v>
      </c>
    </row>
    <row r="1556" spans="1:10" x14ac:dyDescent="0.35">
      <c r="A1556">
        <v>1575</v>
      </c>
      <c r="B1556" t="s">
        <v>114</v>
      </c>
      <c r="C1556">
        <v>22</v>
      </c>
      <c r="D1556">
        <v>5</v>
      </c>
      <c r="E1556">
        <v>1</v>
      </c>
      <c r="F1556" t="s">
        <v>581</v>
      </c>
      <c r="G1556" t="s">
        <v>581</v>
      </c>
      <c r="H1556" t="s">
        <v>42</v>
      </c>
      <c r="I1556" t="s">
        <v>595</v>
      </c>
      <c r="J1556" t="s">
        <v>596</v>
      </c>
    </row>
    <row r="1557" spans="1:10" x14ac:dyDescent="0.35">
      <c r="A1557">
        <v>1576</v>
      </c>
      <c r="B1557" t="s">
        <v>114</v>
      </c>
      <c r="C1557">
        <v>23</v>
      </c>
      <c r="D1557">
        <v>5</v>
      </c>
      <c r="E1557">
        <v>1</v>
      </c>
      <c r="F1557" t="s">
        <v>581</v>
      </c>
      <c r="G1557" t="s">
        <v>581</v>
      </c>
      <c r="H1557" t="s">
        <v>42</v>
      </c>
      <c r="I1557" t="s">
        <v>595</v>
      </c>
      <c r="J1557" t="s">
        <v>596</v>
      </c>
    </row>
    <row r="1558" spans="1:10" x14ac:dyDescent="0.35">
      <c r="A1558">
        <v>1577</v>
      </c>
      <c r="B1558" t="s">
        <v>114</v>
      </c>
      <c r="C1558">
        <v>24</v>
      </c>
      <c r="D1558">
        <v>3</v>
      </c>
      <c r="E1558">
        <v>3</v>
      </c>
      <c r="F1558" t="s">
        <v>581</v>
      </c>
      <c r="G1558" t="s">
        <v>581</v>
      </c>
      <c r="H1558" t="s">
        <v>42</v>
      </c>
      <c r="I1558" t="s">
        <v>595</v>
      </c>
      <c r="J1558" t="s">
        <v>596</v>
      </c>
    </row>
    <row r="1559" spans="1:10" x14ac:dyDescent="0.35">
      <c r="A1559">
        <v>1578</v>
      </c>
      <c r="B1559" t="s">
        <v>114</v>
      </c>
      <c r="C1559">
        <v>25</v>
      </c>
      <c r="D1559">
        <v>4</v>
      </c>
      <c r="E1559">
        <v>7</v>
      </c>
      <c r="F1559" t="s">
        <v>581</v>
      </c>
      <c r="G1559" t="s">
        <v>581</v>
      </c>
      <c r="H1559" t="s">
        <v>42</v>
      </c>
      <c r="I1559" t="s">
        <v>595</v>
      </c>
      <c r="J1559" t="s">
        <v>596</v>
      </c>
    </row>
    <row r="1560" spans="1:10" x14ac:dyDescent="0.35">
      <c r="A1560">
        <v>1579</v>
      </c>
      <c r="B1560" t="s">
        <v>114</v>
      </c>
      <c r="C1560">
        <v>26</v>
      </c>
      <c r="D1560">
        <v>9</v>
      </c>
      <c r="E1560">
        <v>5</v>
      </c>
      <c r="F1560" t="s">
        <v>581</v>
      </c>
      <c r="G1560" t="s">
        <v>581</v>
      </c>
      <c r="H1560" t="s">
        <v>42</v>
      </c>
      <c r="I1560" t="s">
        <v>595</v>
      </c>
      <c r="J1560" t="s">
        <v>596</v>
      </c>
    </row>
    <row r="1561" spans="1:10" x14ac:dyDescent="0.35">
      <c r="A1561">
        <v>1580</v>
      </c>
      <c r="B1561" t="s">
        <v>114</v>
      </c>
      <c r="C1561">
        <v>27</v>
      </c>
      <c r="D1561">
        <v>5</v>
      </c>
      <c r="E1561">
        <v>2</v>
      </c>
      <c r="F1561" t="s">
        <v>581</v>
      </c>
      <c r="G1561" t="s">
        <v>581</v>
      </c>
      <c r="H1561" t="s">
        <v>42</v>
      </c>
      <c r="I1561" t="s">
        <v>595</v>
      </c>
      <c r="J1561" t="s">
        <v>596</v>
      </c>
    </row>
    <row r="1562" spans="1:10" x14ac:dyDescent="0.35">
      <c r="A1562">
        <v>1581</v>
      </c>
      <c r="B1562" t="s">
        <v>114</v>
      </c>
      <c r="C1562">
        <v>28</v>
      </c>
      <c r="D1562">
        <v>7</v>
      </c>
      <c r="E1562">
        <v>8</v>
      </c>
      <c r="F1562" t="s">
        <v>581</v>
      </c>
      <c r="G1562" t="s">
        <v>581</v>
      </c>
      <c r="H1562" t="s">
        <v>42</v>
      </c>
      <c r="I1562" t="s">
        <v>595</v>
      </c>
      <c r="J1562" t="s">
        <v>596</v>
      </c>
    </row>
    <row r="1563" spans="1:10" x14ac:dyDescent="0.35">
      <c r="A1563">
        <v>1582</v>
      </c>
      <c r="B1563" t="s">
        <v>114</v>
      </c>
      <c r="C1563">
        <v>29</v>
      </c>
      <c r="D1563">
        <v>9</v>
      </c>
      <c r="E1563">
        <v>11</v>
      </c>
      <c r="F1563" t="s">
        <v>581</v>
      </c>
      <c r="G1563" t="s">
        <v>581</v>
      </c>
      <c r="H1563" t="s">
        <v>42</v>
      </c>
      <c r="I1563" t="s">
        <v>595</v>
      </c>
      <c r="J1563" t="s">
        <v>596</v>
      </c>
    </row>
    <row r="1564" spans="1:10" x14ac:dyDescent="0.35">
      <c r="A1564">
        <v>1583</v>
      </c>
      <c r="B1564" t="s">
        <v>114</v>
      </c>
      <c r="C1564">
        <v>30</v>
      </c>
      <c r="D1564">
        <v>14</v>
      </c>
      <c r="E1564">
        <v>13</v>
      </c>
      <c r="F1564" t="s">
        <v>581</v>
      </c>
      <c r="G1564" t="s">
        <v>581</v>
      </c>
      <c r="H1564" t="s">
        <v>42</v>
      </c>
      <c r="I1564" t="s">
        <v>595</v>
      </c>
      <c r="J1564" t="s">
        <v>596</v>
      </c>
    </row>
    <row r="1565" spans="1:10" x14ac:dyDescent="0.35">
      <c r="A1565">
        <v>1584</v>
      </c>
      <c r="B1565" t="s">
        <v>114</v>
      </c>
      <c r="C1565">
        <v>31</v>
      </c>
      <c r="D1565">
        <v>10</v>
      </c>
      <c r="E1565">
        <v>2</v>
      </c>
      <c r="F1565" t="s">
        <v>581</v>
      </c>
      <c r="G1565" t="s">
        <v>581</v>
      </c>
      <c r="H1565" t="s">
        <v>42</v>
      </c>
      <c r="I1565" t="s">
        <v>595</v>
      </c>
      <c r="J1565" t="s">
        <v>596</v>
      </c>
    </row>
    <row r="1566" spans="1:10" x14ac:dyDescent="0.35">
      <c r="A1566">
        <v>1585</v>
      </c>
      <c r="B1566" t="s">
        <v>114</v>
      </c>
      <c r="C1566">
        <v>32</v>
      </c>
      <c r="D1566">
        <v>7</v>
      </c>
      <c r="E1566">
        <v>2</v>
      </c>
      <c r="F1566" t="s">
        <v>581</v>
      </c>
      <c r="G1566" t="s">
        <v>581</v>
      </c>
      <c r="H1566" t="s">
        <v>42</v>
      </c>
      <c r="I1566" t="s">
        <v>595</v>
      </c>
      <c r="J1566" t="s">
        <v>596</v>
      </c>
    </row>
    <row r="1567" spans="1:10" x14ac:dyDescent="0.35">
      <c r="A1567">
        <v>1586</v>
      </c>
      <c r="B1567" t="s">
        <v>114</v>
      </c>
      <c r="C1567">
        <v>33</v>
      </c>
      <c r="D1567">
        <v>22</v>
      </c>
      <c r="E1567">
        <v>6</v>
      </c>
      <c r="F1567" t="s">
        <v>581</v>
      </c>
      <c r="G1567" t="s">
        <v>581</v>
      </c>
      <c r="H1567" t="s">
        <v>42</v>
      </c>
      <c r="I1567" t="s">
        <v>595</v>
      </c>
      <c r="J1567" t="s">
        <v>596</v>
      </c>
    </row>
    <row r="1568" spans="1:10" x14ac:dyDescent="0.35">
      <c r="A1568">
        <v>1587</v>
      </c>
      <c r="B1568" t="s">
        <v>114</v>
      </c>
      <c r="C1568">
        <v>34</v>
      </c>
      <c r="D1568">
        <v>12</v>
      </c>
      <c r="E1568">
        <v>4</v>
      </c>
      <c r="F1568" t="s">
        <v>581</v>
      </c>
      <c r="G1568" t="s">
        <v>581</v>
      </c>
      <c r="H1568" t="s">
        <v>42</v>
      </c>
      <c r="I1568" t="s">
        <v>595</v>
      </c>
      <c r="J1568" t="s">
        <v>596</v>
      </c>
    </row>
    <row r="1569" spans="1:10" x14ac:dyDescent="0.35">
      <c r="A1569">
        <v>1588</v>
      </c>
      <c r="B1569" t="s">
        <v>114</v>
      </c>
      <c r="C1569">
        <v>35</v>
      </c>
      <c r="D1569">
        <v>3</v>
      </c>
      <c r="E1569">
        <v>2</v>
      </c>
      <c r="F1569" t="s">
        <v>581</v>
      </c>
      <c r="G1569" t="s">
        <v>581</v>
      </c>
      <c r="H1569" t="s">
        <v>42</v>
      </c>
      <c r="I1569" t="s">
        <v>595</v>
      </c>
      <c r="J1569" t="s">
        <v>596</v>
      </c>
    </row>
    <row r="1570" spans="1:10" x14ac:dyDescent="0.35">
      <c r="A1570">
        <v>1589</v>
      </c>
      <c r="B1570" t="s">
        <v>114</v>
      </c>
      <c r="C1570">
        <v>36</v>
      </c>
      <c r="D1570">
        <v>5</v>
      </c>
      <c r="E1570">
        <v>9</v>
      </c>
      <c r="F1570" t="s">
        <v>581</v>
      </c>
      <c r="G1570" t="s">
        <v>581</v>
      </c>
      <c r="H1570" t="s">
        <v>42</v>
      </c>
      <c r="I1570" t="s">
        <v>595</v>
      </c>
      <c r="J1570" t="s">
        <v>596</v>
      </c>
    </row>
    <row r="1571" spans="1:10" x14ac:dyDescent="0.35">
      <c r="A1571">
        <v>1590</v>
      </c>
      <c r="B1571" t="s">
        <v>114</v>
      </c>
      <c r="C1571">
        <v>37</v>
      </c>
      <c r="D1571">
        <v>7</v>
      </c>
      <c r="E1571">
        <v>8</v>
      </c>
      <c r="F1571" t="s">
        <v>581</v>
      </c>
      <c r="G1571" t="s">
        <v>581</v>
      </c>
      <c r="H1571" t="s">
        <v>42</v>
      </c>
      <c r="I1571" t="s">
        <v>595</v>
      </c>
      <c r="J1571" t="s">
        <v>596</v>
      </c>
    </row>
    <row r="1572" spans="1:10" x14ac:dyDescent="0.35">
      <c r="A1572">
        <v>1591</v>
      </c>
      <c r="B1572" t="s">
        <v>114</v>
      </c>
      <c r="C1572">
        <v>38</v>
      </c>
      <c r="D1572">
        <v>11</v>
      </c>
      <c r="E1572">
        <v>6</v>
      </c>
      <c r="F1572" t="s">
        <v>581</v>
      </c>
      <c r="G1572" t="s">
        <v>581</v>
      </c>
      <c r="H1572" t="s">
        <v>42</v>
      </c>
      <c r="I1572" t="s">
        <v>595</v>
      </c>
      <c r="J1572" t="s">
        <v>596</v>
      </c>
    </row>
    <row r="1573" spans="1:10" x14ac:dyDescent="0.35">
      <c r="A1573">
        <v>1592</v>
      </c>
      <c r="B1573" t="s">
        <v>115</v>
      </c>
      <c r="C1573">
        <v>15</v>
      </c>
      <c r="D1573">
        <v>26</v>
      </c>
      <c r="E1573">
        <v>6</v>
      </c>
      <c r="F1573" t="s">
        <v>581</v>
      </c>
      <c r="G1573" t="s">
        <v>581</v>
      </c>
      <c r="H1573" t="s">
        <v>42</v>
      </c>
      <c r="I1573" t="s">
        <v>595</v>
      </c>
      <c r="J1573" t="s">
        <v>596</v>
      </c>
    </row>
    <row r="1574" spans="1:10" x14ac:dyDescent="0.35">
      <c r="A1574">
        <v>1593</v>
      </c>
      <c r="B1574" t="s">
        <v>115</v>
      </c>
      <c r="C1574">
        <v>16</v>
      </c>
      <c r="D1574">
        <v>25</v>
      </c>
      <c r="E1574">
        <v>8</v>
      </c>
      <c r="F1574" t="s">
        <v>581</v>
      </c>
      <c r="G1574" t="s">
        <v>581</v>
      </c>
      <c r="H1574" t="s">
        <v>42</v>
      </c>
      <c r="I1574" t="s">
        <v>595</v>
      </c>
      <c r="J1574" t="s">
        <v>596</v>
      </c>
    </row>
    <row r="1575" spans="1:10" x14ac:dyDescent="0.35">
      <c r="A1575">
        <v>1594</v>
      </c>
      <c r="B1575" t="s">
        <v>115</v>
      </c>
      <c r="C1575">
        <v>17</v>
      </c>
      <c r="D1575">
        <v>16</v>
      </c>
      <c r="E1575">
        <v>8</v>
      </c>
      <c r="F1575" t="s">
        <v>581</v>
      </c>
      <c r="G1575" t="s">
        <v>581</v>
      </c>
      <c r="H1575" t="s">
        <v>42</v>
      </c>
      <c r="I1575" t="s">
        <v>595</v>
      </c>
      <c r="J1575" t="s">
        <v>596</v>
      </c>
    </row>
    <row r="1576" spans="1:10" x14ac:dyDescent="0.35">
      <c r="A1576">
        <v>1595</v>
      </c>
      <c r="B1576" t="s">
        <v>115</v>
      </c>
      <c r="C1576">
        <v>18</v>
      </c>
      <c r="D1576">
        <v>18</v>
      </c>
      <c r="E1576">
        <v>3</v>
      </c>
      <c r="F1576" t="s">
        <v>581</v>
      </c>
      <c r="G1576" t="s">
        <v>581</v>
      </c>
      <c r="H1576" t="s">
        <v>42</v>
      </c>
      <c r="I1576" t="s">
        <v>595</v>
      </c>
      <c r="J1576" t="s">
        <v>596</v>
      </c>
    </row>
    <row r="1577" spans="1:10" x14ac:dyDescent="0.35">
      <c r="A1577">
        <v>1596</v>
      </c>
      <c r="B1577" t="s">
        <v>115</v>
      </c>
      <c r="C1577">
        <v>19</v>
      </c>
      <c r="D1577">
        <v>6</v>
      </c>
      <c r="E1577">
        <v>2</v>
      </c>
      <c r="F1577" t="s">
        <v>581</v>
      </c>
      <c r="G1577" t="s">
        <v>581</v>
      </c>
      <c r="H1577" t="s">
        <v>42</v>
      </c>
      <c r="I1577" t="s">
        <v>595</v>
      </c>
      <c r="J1577" t="s">
        <v>596</v>
      </c>
    </row>
    <row r="1578" spans="1:10" x14ac:dyDescent="0.35">
      <c r="A1578">
        <v>1597</v>
      </c>
      <c r="B1578" t="s">
        <v>115</v>
      </c>
      <c r="C1578">
        <v>20</v>
      </c>
      <c r="D1578">
        <v>6</v>
      </c>
      <c r="E1578">
        <v>3</v>
      </c>
      <c r="F1578" t="s">
        <v>581</v>
      </c>
      <c r="G1578" t="s">
        <v>581</v>
      </c>
      <c r="H1578" t="s">
        <v>42</v>
      </c>
      <c r="I1578" t="s">
        <v>595</v>
      </c>
      <c r="J1578" t="s">
        <v>596</v>
      </c>
    </row>
    <row r="1579" spans="1:10" x14ac:dyDescent="0.35">
      <c r="A1579">
        <v>1598</v>
      </c>
      <c r="B1579" t="s">
        <v>115</v>
      </c>
      <c r="C1579">
        <v>21</v>
      </c>
      <c r="D1579">
        <v>7</v>
      </c>
      <c r="E1579">
        <v>4</v>
      </c>
      <c r="F1579" t="s">
        <v>581</v>
      </c>
      <c r="G1579" t="s">
        <v>581</v>
      </c>
      <c r="H1579" t="s">
        <v>42</v>
      </c>
      <c r="I1579" t="s">
        <v>595</v>
      </c>
      <c r="J1579" t="s">
        <v>596</v>
      </c>
    </row>
    <row r="1580" spans="1:10" x14ac:dyDescent="0.35">
      <c r="A1580">
        <v>1599</v>
      </c>
      <c r="B1580" t="s">
        <v>115</v>
      </c>
      <c r="C1580">
        <v>22</v>
      </c>
      <c r="D1580">
        <v>5</v>
      </c>
      <c r="E1580">
        <v>4</v>
      </c>
      <c r="F1580" t="s">
        <v>581</v>
      </c>
      <c r="G1580" t="s">
        <v>581</v>
      </c>
      <c r="H1580" t="s">
        <v>42</v>
      </c>
      <c r="I1580" t="s">
        <v>595</v>
      </c>
      <c r="J1580" t="s">
        <v>596</v>
      </c>
    </row>
    <row r="1581" spans="1:10" x14ac:dyDescent="0.35">
      <c r="A1581">
        <v>1600</v>
      </c>
      <c r="B1581" t="s">
        <v>115</v>
      </c>
      <c r="C1581">
        <v>23</v>
      </c>
      <c r="D1581">
        <v>3</v>
      </c>
      <c r="E1581">
        <v>2</v>
      </c>
      <c r="F1581" t="s">
        <v>581</v>
      </c>
      <c r="G1581" t="s">
        <v>581</v>
      </c>
      <c r="H1581" t="s">
        <v>42</v>
      </c>
      <c r="I1581" t="s">
        <v>595</v>
      </c>
      <c r="J1581" t="s">
        <v>596</v>
      </c>
    </row>
    <row r="1582" spans="1:10" x14ac:dyDescent="0.35">
      <c r="A1582">
        <v>1601</v>
      </c>
      <c r="B1582" t="s">
        <v>115</v>
      </c>
      <c r="C1582">
        <v>24</v>
      </c>
      <c r="D1582">
        <v>4</v>
      </c>
      <c r="E1582">
        <v>2</v>
      </c>
      <c r="F1582" t="s">
        <v>581</v>
      </c>
      <c r="G1582" t="s">
        <v>581</v>
      </c>
      <c r="H1582" t="s">
        <v>42</v>
      </c>
      <c r="I1582" t="s">
        <v>595</v>
      </c>
      <c r="J1582" t="s">
        <v>596</v>
      </c>
    </row>
    <row r="1583" spans="1:10" x14ac:dyDescent="0.35">
      <c r="A1583">
        <v>1602</v>
      </c>
      <c r="B1583" t="s">
        <v>115</v>
      </c>
      <c r="C1583">
        <v>25</v>
      </c>
      <c r="D1583">
        <v>4</v>
      </c>
      <c r="E1583">
        <v>1</v>
      </c>
      <c r="F1583" t="s">
        <v>581</v>
      </c>
      <c r="G1583" t="s">
        <v>581</v>
      </c>
      <c r="H1583" t="s">
        <v>42</v>
      </c>
      <c r="I1583" t="s">
        <v>595</v>
      </c>
      <c r="J1583" t="s">
        <v>596</v>
      </c>
    </row>
    <row r="1584" spans="1:10" x14ac:dyDescent="0.35">
      <c r="A1584">
        <v>1603</v>
      </c>
      <c r="B1584" t="s">
        <v>115</v>
      </c>
      <c r="C1584">
        <v>26</v>
      </c>
      <c r="D1584">
        <v>9</v>
      </c>
      <c r="E1584">
        <v>3</v>
      </c>
      <c r="F1584" t="s">
        <v>581</v>
      </c>
      <c r="G1584" t="s">
        <v>581</v>
      </c>
      <c r="H1584" t="s">
        <v>42</v>
      </c>
      <c r="I1584" t="s">
        <v>595</v>
      </c>
      <c r="J1584" t="s">
        <v>596</v>
      </c>
    </row>
    <row r="1585" spans="1:10" x14ac:dyDescent="0.35">
      <c r="A1585">
        <v>1604</v>
      </c>
      <c r="B1585" t="s">
        <v>115</v>
      </c>
      <c r="C1585">
        <v>27</v>
      </c>
      <c r="D1585">
        <v>19</v>
      </c>
      <c r="E1585">
        <v>3</v>
      </c>
      <c r="F1585" t="s">
        <v>581</v>
      </c>
      <c r="G1585" t="s">
        <v>581</v>
      </c>
      <c r="H1585" t="s">
        <v>42</v>
      </c>
      <c r="I1585" t="s">
        <v>595</v>
      </c>
      <c r="J1585" t="s">
        <v>596</v>
      </c>
    </row>
    <row r="1586" spans="1:10" x14ac:dyDescent="0.35">
      <c r="A1586">
        <v>1605</v>
      </c>
      <c r="B1586" t="s">
        <v>115</v>
      </c>
      <c r="C1586">
        <v>28</v>
      </c>
      <c r="D1586">
        <v>32</v>
      </c>
      <c r="E1586">
        <v>2</v>
      </c>
      <c r="F1586" t="s">
        <v>581</v>
      </c>
      <c r="G1586" t="s">
        <v>581</v>
      </c>
      <c r="H1586" t="s">
        <v>42</v>
      </c>
      <c r="I1586" t="s">
        <v>595</v>
      </c>
      <c r="J1586" t="s">
        <v>596</v>
      </c>
    </row>
    <row r="1587" spans="1:10" x14ac:dyDescent="0.35">
      <c r="A1587">
        <v>1606</v>
      </c>
      <c r="B1587" t="s">
        <v>115</v>
      </c>
      <c r="C1587">
        <v>29</v>
      </c>
      <c r="D1587">
        <v>20</v>
      </c>
      <c r="E1587">
        <v>7</v>
      </c>
      <c r="F1587" t="s">
        <v>581</v>
      </c>
      <c r="G1587" t="s">
        <v>581</v>
      </c>
      <c r="H1587" t="s">
        <v>42</v>
      </c>
      <c r="I1587" t="s">
        <v>595</v>
      </c>
      <c r="J1587" t="s">
        <v>596</v>
      </c>
    </row>
    <row r="1588" spans="1:10" x14ac:dyDescent="0.35">
      <c r="A1588">
        <v>1607</v>
      </c>
      <c r="B1588" t="s">
        <v>115</v>
      </c>
      <c r="C1588">
        <v>30</v>
      </c>
      <c r="D1588">
        <v>12</v>
      </c>
      <c r="E1588">
        <v>12</v>
      </c>
      <c r="F1588" t="s">
        <v>581</v>
      </c>
      <c r="G1588" t="s">
        <v>581</v>
      </c>
      <c r="H1588" t="s">
        <v>42</v>
      </c>
      <c r="I1588" t="s">
        <v>595</v>
      </c>
      <c r="J1588" t="s">
        <v>596</v>
      </c>
    </row>
    <row r="1589" spans="1:10" x14ac:dyDescent="0.35">
      <c r="A1589">
        <v>1608</v>
      </c>
      <c r="B1589" t="s">
        <v>115</v>
      </c>
      <c r="C1589">
        <v>31</v>
      </c>
      <c r="D1589">
        <v>13</v>
      </c>
      <c r="E1589">
        <v>12</v>
      </c>
      <c r="F1589" t="s">
        <v>581</v>
      </c>
      <c r="G1589" t="s">
        <v>581</v>
      </c>
      <c r="H1589" t="s">
        <v>42</v>
      </c>
      <c r="I1589" t="s">
        <v>595</v>
      </c>
      <c r="J1589" t="s">
        <v>596</v>
      </c>
    </row>
    <row r="1590" spans="1:10" x14ac:dyDescent="0.35">
      <c r="A1590">
        <v>1609</v>
      </c>
      <c r="B1590" t="s">
        <v>115</v>
      </c>
      <c r="C1590">
        <v>32</v>
      </c>
      <c r="D1590">
        <v>18</v>
      </c>
      <c r="E1590">
        <v>5</v>
      </c>
      <c r="F1590" t="s">
        <v>581</v>
      </c>
      <c r="G1590" t="s">
        <v>581</v>
      </c>
      <c r="H1590" t="s">
        <v>42</v>
      </c>
      <c r="I1590" t="s">
        <v>595</v>
      </c>
      <c r="J1590" t="s">
        <v>596</v>
      </c>
    </row>
    <row r="1591" spans="1:10" x14ac:dyDescent="0.35">
      <c r="A1591">
        <v>1610</v>
      </c>
      <c r="B1591" t="s">
        <v>115</v>
      </c>
      <c r="C1591">
        <v>33</v>
      </c>
      <c r="D1591">
        <v>22</v>
      </c>
      <c r="E1591">
        <v>2</v>
      </c>
      <c r="F1591" t="s">
        <v>581</v>
      </c>
      <c r="G1591" t="s">
        <v>581</v>
      </c>
      <c r="H1591" t="s">
        <v>42</v>
      </c>
      <c r="I1591" t="s">
        <v>595</v>
      </c>
      <c r="J1591" t="s">
        <v>596</v>
      </c>
    </row>
    <row r="1592" spans="1:10" x14ac:dyDescent="0.35">
      <c r="A1592">
        <v>1611</v>
      </c>
      <c r="B1592" t="s">
        <v>115</v>
      </c>
      <c r="C1592">
        <v>34</v>
      </c>
      <c r="D1592">
        <v>58</v>
      </c>
      <c r="E1592">
        <v>7</v>
      </c>
      <c r="F1592" t="s">
        <v>581</v>
      </c>
      <c r="G1592" t="s">
        <v>581</v>
      </c>
      <c r="H1592" t="s">
        <v>42</v>
      </c>
      <c r="I1592" t="s">
        <v>595</v>
      </c>
      <c r="J1592" t="s">
        <v>596</v>
      </c>
    </row>
    <row r="1593" spans="1:10" x14ac:dyDescent="0.35">
      <c r="A1593">
        <v>1612</v>
      </c>
      <c r="B1593" t="s">
        <v>115</v>
      </c>
      <c r="C1593">
        <v>35</v>
      </c>
      <c r="D1593">
        <v>26</v>
      </c>
      <c r="E1593">
        <v>5</v>
      </c>
      <c r="F1593" t="s">
        <v>581</v>
      </c>
      <c r="G1593" t="s">
        <v>581</v>
      </c>
      <c r="H1593" t="s">
        <v>42</v>
      </c>
      <c r="I1593" t="s">
        <v>595</v>
      </c>
      <c r="J1593" t="s">
        <v>596</v>
      </c>
    </row>
    <row r="1594" spans="1:10" x14ac:dyDescent="0.35">
      <c r="A1594">
        <v>1613</v>
      </c>
      <c r="B1594" t="s">
        <v>115</v>
      </c>
      <c r="C1594">
        <v>36</v>
      </c>
      <c r="D1594">
        <v>8</v>
      </c>
      <c r="E1594">
        <v>4</v>
      </c>
      <c r="F1594" t="s">
        <v>581</v>
      </c>
      <c r="G1594" t="s">
        <v>581</v>
      </c>
      <c r="H1594" t="s">
        <v>42</v>
      </c>
      <c r="I1594" t="s">
        <v>595</v>
      </c>
      <c r="J1594" t="s">
        <v>596</v>
      </c>
    </row>
    <row r="1595" spans="1:10" x14ac:dyDescent="0.35">
      <c r="A1595">
        <v>1614</v>
      </c>
      <c r="B1595" t="s">
        <v>115</v>
      </c>
      <c r="C1595">
        <v>37</v>
      </c>
      <c r="D1595">
        <v>5</v>
      </c>
      <c r="E1595">
        <v>4</v>
      </c>
      <c r="F1595" t="s">
        <v>581</v>
      </c>
      <c r="G1595" t="s">
        <v>581</v>
      </c>
      <c r="H1595" t="s">
        <v>42</v>
      </c>
      <c r="I1595" t="s">
        <v>595</v>
      </c>
      <c r="J1595" t="s">
        <v>596</v>
      </c>
    </row>
    <row r="1596" spans="1:10" x14ac:dyDescent="0.35">
      <c r="A1596">
        <v>1615</v>
      </c>
      <c r="B1596" t="s">
        <v>115</v>
      </c>
      <c r="C1596">
        <v>38</v>
      </c>
      <c r="D1596">
        <v>10</v>
      </c>
      <c r="E1596">
        <v>7</v>
      </c>
      <c r="F1596" t="s">
        <v>581</v>
      </c>
      <c r="G1596" t="s">
        <v>581</v>
      </c>
      <c r="H1596" t="s">
        <v>42</v>
      </c>
      <c r="I1596" t="s">
        <v>595</v>
      </c>
      <c r="J1596" t="s">
        <v>596</v>
      </c>
    </row>
    <row r="1597" spans="1:10" x14ac:dyDescent="0.35">
      <c r="A1597">
        <v>1616</v>
      </c>
      <c r="B1597" t="s">
        <v>116</v>
      </c>
      <c r="C1597">
        <v>15</v>
      </c>
      <c r="D1597">
        <v>61</v>
      </c>
      <c r="E1597">
        <v>12</v>
      </c>
      <c r="F1597" t="s">
        <v>581</v>
      </c>
      <c r="G1597" t="s">
        <v>581</v>
      </c>
      <c r="H1597" t="s">
        <v>42</v>
      </c>
      <c r="I1597" t="s">
        <v>595</v>
      </c>
      <c r="J1597" t="s">
        <v>596</v>
      </c>
    </row>
    <row r="1598" spans="1:10" x14ac:dyDescent="0.35">
      <c r="A1598">
        <v>1617</v>
      </c>
      <c r="B1598" t="s">
        <v>116</v>
      </c>
      <c r="C1598">
        <v>16</v>
      </c>
      <c r="D1598">
        <v>59</v>
      </c>
      <c r="E1598">
        <v>16</v>
      </c>
      <c r="F1598" t="s">
        <v>581</v>
      </c>
      <c r="G1598" t="s">
        <v>581</v>
      </c>
      <c r="H1598" t="s">
        <v>42</v>
      </c>
      <c r="I1598" t="s">
        <v>595</v>
      </c>
      <c r="J1598" t="s">
        <v>596</v>
      </c>
    </row>
    <row r="1599" spans="1:10" x14ac:dyDescent="0.35">
      <c r="A1599">
        <v>1618</v>
      </c>
      <c r="B1599" t="s">
        <v>116</v>
      </c>
      <c r="C1599">
        <v>17</v>
      </c>
      <c r="D1599">
        <v>46</v>
      </c>
      <c r="E1599">
        <v>13</v>
      </c>
      <c r="F1599" t="s">
        <v>581</v>
      </c>
      <c r="G1599" t="s">
        <v>581</v>
      </c>
      <c r="H1599" t="s">
        <v>42</v>
      </c>
      <c r="I1599" t="s">
        <v>595</v>
      </c>
      <c r="J1599" t="s">
        <v>596</v>
      </c>
    </row>
    <row r="1600" spans="1:10" x14ac:dyDescent="0.35">
      <c r="A1600">
        <v>1619</v>
      </c>
      <c r="B1600" t="s">
        <v>116</v>
      </c>
      <c r="C1600">
        <v>18</v>
      </c>
      <c r="D1600">
        <v>20</v>
      </c>
      <c r="E1600">
        <v>5</v>
      </c>
      <c r="F1600" t="s">
        <v>581</v>
      </c>
      <c r="G1600" t="s">
        <v>581</v>
      </c>
      <c r="H1600" t="s">
        <v>42</v>
      </c>
      <c r="I1600" t="s">
        <v>595</v>
      </c>
      <c r="J1600" t="s">
        <v>596</v>
      </c>
    </row>
    <row r="1601" spans="1:10" x14ac:dyDescent="0.35">
      <c r="A1601">
        <v>1620</v>
      </c>
      <c r="B1601" t="s">
        <v>116</v>
      </c>
      <c r="C1601">
        <v>19</v>
      </c>
      <c r="D1601">
        <v>29</v>
      </c>
      <c r="E1601">
        <v>5</v>
      </c>
      <c r="F1601" t="s">
        <v>581</v>
      </c>
      <c r="G1601" t="s">
        <v>581</v>
      </c>
      <c r="H1601" t="s">
        <v>42</v>
      </c>
      <c r="I1601" t="s">
        <v>595</v>
      </c>
      <c r="J1601" t="s">
        <v>596</v>
      </c>
    </row>
    <row r="1602" spans="1:10" x14ac:dyDescent="0.35">
      <c r="A1602">
        <v>1621</v>
      </c>
      <c r="B1602" t="s">
        <v>116</v>
      </c>
      <c r="C1602">
        <v>20</v>
      </c>
      <c r="D1602">
        <v>12</v>
      </c>
      <c r="E1602">
        <v>6</v>
      </c>
      <c r="F1602" t="s">
        <v>581</v>
      </c>
      <c r="G1602" t="s">
        <v>581</v>
      </c>
      <c r="H1602" t="s">
        <v>42</v>
      </c>
      <c r="I1602" t="s">
        <v>595</v>
      </c>
      <c r="J1602" t="s">
        <v>596</v>
      </c>
    </row>
    <row r="1603" spans="1:10" x14ac:dyDescent="0.35">
      <c r="A1603">
        <v>1622</v>
      </c>
      <c r="B1603" t="s">
        <v>116</v>
      </c>
      <c r="C1603">
        <v>21</v>
      </c>
      <c r="D1603">
        <v>6</v>
      </c>
      <c r="E1603">
        <v>0</v>
      </c>
      <c r="F1603" t="s">
        <v>581</v>
      </c>
      <c r="G1603" t="s">
        <v>581</v>
      </c>
      <c r="H1603" t="s">
        <v>42</v>
      </c>
      <c r="I1603" t="s">
        <v>595</v>
      </c>
      <c r="J1603" t="s">
        <v>596</v>
      </c>
    </row>
    <row r="1604" spans="1:10" x14ac:dyDescent="0.35">
      <c r="A1604">
        <v>1623</v>
      </c>
      <c r="B1604" t="s">
        <v>116</v>
      </c>
      <c r="C1604">
        <v>22</v>
      </c>
      <c r="D1604">
        <v>7</v>
      </c>
      <c r="E1604">
        <v>6</v>
      </c>
      <c r="F1604" t="s">
        <v>581</v>
      </c>
      <c r="G1604" t="s">
        <v>581</v>
      </c>
      <c r="H1604" t="s">
        <v>42</v>
      </c>
      <c r="I1604" t="s">
        <v>595</v>
      </c>
      <c r="J1604" t="s">
        <v>596</v>
      </c>
    </row>
    <row r="1605" spans="1:10" x14ac:dyDescent="0.35">
      <c r="A1605">
        <v>1624</v>
      </c>
      <c r="B1605" t="s">
        <v>116</v>
      </c>
      <c r="C1605">
        <v>23</v>
      </c>
      <c r="D1605">
        <v>10</v>
      </c>
      <c r="E1605">
        <v>5</v>
      </c>
      <c r="F1605" t="s">
        <v>581</v>
      </c>
      <c r="G1605" t="s">
        <v>581</v>
      </c>
      <c r="H1605" t="s">
        <v>42</v>
      </c>
      <c r="I1605" t="s">
        <v>595</v>
      </c>
      <c r="J1605" t="s">
        <v>596</v>
      </c>
    </row>
    <row r="1606" spans="1:10" x14ac:dyDescent="0.35">
      <c r="A1606">
        <v>1625</v>
      </c>
      <c r="B1606" t="s">
        <v>116</v>
      </c>
      <c r="C1606">
        <v>24</v>
      </c>
      <c r="D1606">
        <v>5</v>
      </c>
      <c r="E1606">
        <v>2</v>
      </c>
      <c r="F1606" t="s">
        <v>581</v>
      </c>
      <c r="G1606" t="s">
        <v>581</v>
      </c>
      <c r="H1606" t="s">
        <v>42</v>
      </c>
      <c r="I1606" t="s">
        <v>595</v>
      </c>
      <c r="J1606" t="s">
        <v>596</v>
      </c>
    </row>
    <row r="1607" spans="1:10" x14ac:dyDescent="0.35">
      <c r="A1607">
        <v>1626</v>
      </c>
      <c r="B1607" t="s">
        <v>116</v>
      </c>
      <c r="C1607">
        <v>25</v>
      </c>
      <c r="D1607">
        <v>9</v>
      </c>
      <c r="E1607">
        <v>3</v>
      </c>
      <c r="F1607" t="s">
        <v>581</v>
      </c>
      <c r="G1607" t="s">
        <v>581</v>
      </c>
      <c r="H1607" t="s">
        <v>42</v>
      </c>
      <c r="I1607" t="s">
        <v>595</v>
      </c>
      <c r="J1607" t="s">
        <v>596</v>
      </c>
    </row>
    <row r="1608" spans="1:10" x14ac:dyDescent="0.35">
      <c r="A1608">
        <v>1627</v>
      </c>
      <c r="B1608" t="s">
        <v>116</v>
      </c>
      <c r="C1608">
        <v>26</v>
      </c>
      <c r="D1608">
        <v>12</v>
      </c>
      <c r="E1608">
        <v>1</v>
      </c>
      <c r="F1608" t="s">
        <v>581</v>
      </c>
      <c r="G1608" t="s">
        <v>581</v>
      </c>
      <c r="H1608" t="s">
        <v>42</v>
      </c>
      <c r="I1608" t="s">
        <v>595</v>
      </c>
      <c r="J1608" t="s">
        <v>596</v>
      </c>
    </row>
    <row r="1609" spans="1:10" x14ac:dyDescent="0.35">
      <c r="A1609">
        <v>1628</v>
      </c>
      <c r="B1609" t="s">
        <v>116</v>
      </c>
      <c r="C1609">
        <v>27</v>
      </c>
      <c r="D1609">
        <v>13</v>
      </c>
      <c r="E1609">
        <v>4</v>
      </c>
      <c r="F1609" t="s">
        <v>581</v>
      </c>
      <c r="G1609" t="s">
        <v>581</v>
      </c>
      <c r="H1609" t="s">
        <v>42</v>
      </c>
      <c r="I1609" t="s">
        <v>595</v>
      </c>
      <c r="J1609" t="s">
        <v>596</v>
      </c>
    </row>
    <row r="1610" spans="1:10" x14ac:dyDescent="0.35">
      <c r="A1610">
        <v>1629</v>
      </c>
      <c r="B1610" t="s">
        <v>116</v>
      </c>
      <c r="C1610">
        <v>28</v>
      </c>
      <c r="D1610">
        <v>12</v>
      </c>
      <c r="E1610">
        <v>3</v>
      </c>
      <c r="F1610" t="s">
        <v>581</v>
      </c>
      <c r="G1610" t="s">
        <v>581</v>
      </c>
      <c r="H1610" t="s">
        <v>42</v>
      </c>
      <c r="I1610" t="s">
        <v>595</v>
      </c>
      <c r="J1610" t="s">
        <v>596</v>
      </c>
    </row>
    <row r="1611" spans="1:10" x14ac:dyDescent="0.35">
      <c r="A1611">
        <v>1630</v>
      </c>
      <c r="B1611" t="s">
        <v>116</v>
      </c>
      <c r="C1611">
        <v>29</v>
      </c>
      <c r="D1611">
        <v>24</v>
      </c>
      <c r="E1611">
        <v>15</v>
      </c>
      <c r="F1611" t="s">
        <v>581</v>
      </c>
      <c r="G1611" t="s">
        <v>581</v>
      </c>
      <c r="H1611" t="s">
        <v>42</v>
      </c>
      <c r="I1611" t="s">
        <v>595</v>
      </c>
      <c r="J1611" t="s">
        <v>596</v>
      </c>
    </row>
    <row r="1612" spans="1:10" x14ac:dyDescent="0.35">
      <c r="A1612">
        <v>1631</v>
      </c>
      <c r="B1612" t="s">
        <v>116</v>
      </c>
      <c r="C1612">
        <v>30</v>
      </c>
      <c r="D1612">
        <v>20</v>
      </c>
      <c r="E1612">
        <v>15</v>
      </c>
      <c r="F1612" t="s">
        <v>581</v>
      </c>
      <c r="G1612" t="s">
        <v>581</v>
      </c>
      <c r="H1612" t="s">
        <v>42</v>
      </c>
      <c r="I1612" t="s">
        <v>595</v>
      </c>
      <c r="J1612" t="s">
        <v>596</v>
      </c>
    </row>
    <row r="1613" spans="1:10" x14ac:dyDescent="0.35">
      <c r="A1613">
        <v>1632</v>
      </c>
      <c r="B1613" t="s">
        <v>116</v>
      </c>
      <c r="C1613">
        <v>31</v>
      </c>
      <c r="D1613">
        <v>52</v>
      </c>
      <c r="E1613">
        <v>16</v>
      </c>
      <c r="F1613" t="s">
        <v>581</v>
      </c>
      <c r="G1613" t="s">
        <v>581</v>
      </c>
      <c r="H1613" t="s">
        <v>42</v>
      </c>
      <c r="I1613" t="s">
        <v>595</v>
      </c>
      <c r="J1613" t="s">
        <v>596</v>
      </c>
    </row>
    <row r="1614" spans="1:10" x14ac:dyDescent="0.35">
      <c r="A1614">
        <v>1633</v>
      </c>
      <c r="B1614" t="s">
        <v>116</v>
      </c>
      <c r="C1614">
        <v>32</v>
      </c>
      <c r="D1614">
        <v>46</v>
      </c>
      <c r="E1614">
        <v>9</v>
      </c>
      <c r="F1614" t="s">
        <v>581</v>
      </c>
      <c r="G1614" t="s">
        <v>581</v>
      </c>
      <c r="H1614" t="s">
        <v>42</v>
      </c>
      <c r="I1614" t="s">
        <v>595</v>
      </c>
      <c r="J1614" t="s">
        <v>596</v>
      </c>
    </row>
    <row r="1615" spans="1:10" x14ac:dyDescent="0.35">
      <c r="A1615">
        <v>1634</v>
      </c>
      <c r="B1615" t="s">
        <v>116</v>
      </c>
      <c r="C1615">
        <v>33</v>
      </c>
      <c r="D1615">
        <v>49</v>
      </c>
      <c r="E1615">
        <v>4</v>
      </c>
      <c r="F1615" t="s">
        <v>581</v>
      </c>
      <c r="G1615" t="s">
        <v>581</v>
      </c>
      <c r="H1615" t="s">
        <v>42</v>
      </c>
      <c r="I1615" t="s">
        <v>595</v>
      </c>
      <c r="J1615" t="s">
        <v>596</v>
      </c>
    </row>
    <row r="1616" spans="1:10" x14ac:dyDescent="0.35">
      <c r="A1616">
        <v>1635</v>
      </c>
      <c r="B1616" t="s">
        <v>116</v>
      </c>
      <c r="C1616">
        <v>34</v>
      </c>
      <c r="D1616">
        <v>29</v>
      </c>
      <c r="E1616">
        <v>5</v>
      </c>
      <c r="F1616" t="s">
        <v>581</v>
      </c>
      <c r="G1616" t="s">
        <v>581</v>
      </c>
      <c r="H1616" t="s">
        <v>42</v>
      </c>
      <c r="I1616" t="s">
        <v>595</v>
      </c>
      <c r="J1616" t="s">
        <v>596</v>
      </c>
    </row>
    <row r="1617" spans="1:10" x14ac:dyDescent="0.35">
      <c r="A1617">
        <v>1636</v>
      </c>
      <c r="B1617" t="s">
        <v>116</v>
      </c>
      <c r="C1617">
        <v>35</v>
      </c>
      <c r="D1617">
        <v>21</v>
      </c>
      <c r="E1617">
        <v>15</v>
      </c>
      <c r="F1617" t="s">
        <v>581</v>
      </c>
      <c r="G1617" t="s">
        <v>581</v>
      </c>
      <c r="H1617" t="s">
        <v>42</v>
      </c>
      <c r="I1617" t="s">
        <v>595</v>
      </c>
      <c r="J1617" t="s">
        <v>596</v>
      </c>
    </row>
    <row r="1618" spans="1:10" x14ac:dyDescent="0.35">
      <c r="A1618">
        <v>1637</v>
      </c>
      <c r="B1618" t="s">
        <v>116</v>
      </c>
      <c r="C1618">
        <v>36</v>
      </c>
      <c r="D1618">
        <v>26</v>
      </c>
      <c r="E1618">
        <v>10</v>
      </c>
      <c r="F1618" t="s">
        <v>581</v>
      </c>
      <c r="G1618" t="s">
        <v>581</v>
      </c>
      <c r="H1618" t="s">
        <v>42</v>
      </c>
      <c r="I1618" t="s">
        <v>595</v>
      </c>
      <c r="J1618" t="s">
        <v>596</v>
      </c>
    </row>
    <row r="1619" spans="1:10" x14ac:dyDescent="0.35">
      <c r="A1619">
        <v>1638</v>
      </c>
      <c r="B1619" t="s">
        <v>116</v>
      </c>
      <c r="C1619">
        <v>37</v>
      </c>
      <c r="D1619">
        <v>17</v>
      </c>
      <c r="E1619">
        <v>7</v>
      </c>
      <c r="F1619" t="s">
        <v>581</v>
      </c>
      <c r="G1619" t="s">
        <v>581</v>
      </c>
      <c r="H1619" t="s">
        <v>42</v>
      </c>
      <c r="I1619" t="s">
        <v>595</v>
      </c>
      <c r="J1619" t="s">
        <v>596</v>
      </c>
    </row>
    <row r="1620" spans="1:10" x14ac:dyDescent="0.35">
      <c r="A1620">
        <v>1639</v>
      </c>
      <c r="B1620" t="s">
        <v>116</v>
      </c>
      <c r="C1620">
        <v>38</v>
      </c>
      <c r="D1620">
        <v>40</v>
      </c>
      <c r="E1620">
        <v>13</v>
      </c>
      <c r="F1620" t="s">
        <v>581</v>
      </c>
      <c r="G1620" t="s">
        <v>581</v>
      </c>
      <c r="H1620" t="s">
        <v>42</v>
      </c>
      <c r="I1620" t="s">
        <v>595</v>
      </c>
      <c r="J1620" t="s">
        <v>596</v>
      </c>
    </row>
    <row r="1621" spans="1:10" x14ac:dyDescent="0.35">
      <c r="A1621">
        <v>1640</v>
      </c>
      <c r="B1621" t="s">
        <v>117</v>
      </c>
      <c r="C1621">
        <v>15</v>
      </c>
      <c r="D1621">
        <v>1</v>
      </c>
      <c r="E1621">
        <v>0</v>
      </c>
      <c r="F1621" t="s">
        <v>581</v>
      </c>
      <c r="G1621" t="s">
        <v>581</v>
      </c>
      <c r="H1621" t="s">
        <v>42</v>
      </c>
      <c r="I1621" t="s">
        <v>595</v>
      </c>
      <c r="J1621" t="s">
        <v>606</v>
      </c>
    </row>
    <row r="1622" spans="1:10" x14ac:dyDescent="0.35">
      <c r="A1622">
        <v>1641</v>
      </c>
      <c r="B1622" t="s">
        <v>117</v>
      </c>
      <c r="C1622">
        <v>16</v>
      </c>
      <c r="D1622">
        <v>1</v>
      </c>
      <c r="E1622">
        <v>0</v>
      </c>
      <c r="F1622" t="s">
        <v>581</v>
      </c>
      <c r="G1622" t="s">
        <v>581</v>
      </c>
      <c r="H1622" t="s">
        <v>42</v>
      </c>
      <c r="I1622" t="s">
        <v>595</v>
      </c>
      <c r="J1622" t="s">
        <v>606</v>
      </c>
    </row>
    <row r="1623" spans="1:10" x14ac:dyDescent="0.35">
      <c r="A1623">
        <v>1642</v>
      </c>
      <c r="B1623" t="s">
        <v>117</v>
      </c>
      <c r="C1623">
        <v>19</v>
      </c>
      <c r="D1623">
        <v>1</v>
      </c>
      <c r="E1623">
        <v>0</v>
      </c>
      <c r="F1623" t="s">
        <v>581</v>
      </c>
      <c r="G1623" t="s">
        <v>581</v>
      </c>
      <c r="H1623" t="s">
        <v>42</v>
      </c>
      <c r="I1623" t="s">
        <v>595</v>
      </c>
      <c r="J1623" t="s">
        <v>606</v>
      </c>
    </row>
    <row r="1624" spans="1:10" x14ac:dyDescent="0.35">
      <c r="A1624">
        <v>1643</v>
      </c>
      <c r="B1624" t="s">
        <v>117</v>
      </c>
      <c r="C1624">
        <v>26</v>
      </c>
      <c r="D1624">
        <v>1</v>
      </c>
      <c r="E1624">
        <v>0</v>
      </c>
      <c r="F1624" t="s">
        <v>581</v>
      </c>
      <c r="G1624" t="s">
        <v>581</v>
      </c>
      <c r="H1624" t="s">
        <v>42</v>
      </c>
      <c r="I1624" t="s">
        <v>595</v>
      </c>
      <c r="J1624" t="s">
        <v>606</v>
      </c>
    </row>
    <row r="1625" spans="1:10" x14ac:dyDescent="0.35">
      <c r="A1625">
        <v>1644</v>
      </c>
      <c r="B1625" t="s">
        <v>117</v>
      </c>
      <c r="C1625">
        <v>27</v>
      </c>
      <c r="D1625">
        <v>1</v>
      </c>
      <c r="E1625">
        <v>0</v>
      </c>
      <c r="F1625" t="s">
        <v>581</v>
      </c>
      <c r="G1625" t="s">
        <v>581</v>
      </c>
      <c r="H1625" t="s">
        <v>42</v>
      </c>
      <c r="I1625" t="s">
        <v>595</v>
      </c>
      <c r="J1625" t="s">
        <v>606</v>
      </c>
    </row>
    <row r="1626" spans="1:10" x14ac:dyDescent="0.35">
      <c r="A1626">
        <v>1645</v>
      </c>
      <c r="B1626" t="s">
        <v>117</v>
      </c>
      <c r="C1626">
        <v>29</v>
      </c>
      <c r="D1626">
        <v>1</v>
      </c>
      <c r="E1626">
        <v>0</v>
      </c>
      <c r="F1626" t="s">
        <v>581</v>
      </c>
      <c r="G1626" t="s">
        <v>581</v>
      </c>
      <c r="H1626" t="s">
        <v>42</v>
      </c>
      <c r="I1626" t="s">
        <v>595</v>
      </c>
      <c r="J1626" t="s">
        <v>606</v>
      </c>
    </row>
    <row r="1627" spans="1:10" x14ac:dyDescent="0.35">
      <c r="A1627">
        <v>1646</v>
      </c>
      <c r="B1627" t="s">
        <v>117</v>
      </c>
      <c r="C1627">
        <v>31</v>
      </c>
      <c r="D1627">
        <v>2</v>
      </c>
      <c r="E1627">
        <v>0</v>
      </c>
      <c r="F1627" t="s">
        <v>581</v>
      </c>
      <c r="G1627" t="s">
        <v>581</v>
      </c>
      <c r="H1627" t="s">
        <v>42</v>
      </c>
      <c r="I1627" t="s">
        <v>595</v>
      </c>
      <c r="J1627" t="s">
        <v>606</v>
      </c>
    </row>
    <row r="1628" spans="1:10" x14ac:dyDescent="0.35">
      <c r="A1628">
        <v>1648</v>
      </c>
      <c r="B1628" t="s">
        <v>118</v>
      </c>
      <c r="C1628">
        <v>15</v>
      </c>
      <c r="D1628">
        <v>14</v>
      </c>
      <c r="E1628">
        <v>0</v>
      </c>
      <c r="F1628" t="s">
        <v>581</v>
      </c>
      <c r="G1628" t="s">
        <v>581</v>
      </c>
      <c r="H1628" t="s">
        <v>42</v>
      </c>
      <c r="I1628" t="s">
        <v>595</v>
      </c>
      <c r="J1628" t="s">
        <v>596</v>
      </c>
    </row>
    <row r="1629" spans="1:10" x14ac:dyDescent="0.35">
      <c r="A1629">
        <v>1649</v>
      </c>
      <c r="B1629" t="s">
        <v>118</v>
      </c>
      <c r="C1629">
        <v>16</v>
      </c>
      <c r="D1629">
        <v>15</v>
      </c>
      <c r="E1629">
        <v>0</v>
      </c>
      <c r="F1629" t="s">
        <v>581</v>
      </c>
      <c r="G1629" t="s">
        <v>581</v>
      </c>
      <c r="H1629" t="s">
        <v>42</v>
      </c>
      <c r="I1629" t="s">
        <v>595</v>
      </c>
      <c r="J1629" t="s">
        <v>596</v>
      </c>
    </row>
    <row r="1630" spans="1:10" x14ac:dyDescent="0.35">
      <c r="A1630">
        <v>1650</v>
      </c>
      <c r="B1630" t="s">
        <v>118</v>
      </c>
      <c r="C1630">
        <v>17</v>
      </c>
      <c r="D1630">
        <v>6</v>
      </c>
      <c r="E1630">
        <v>1</v>
      </c>
      <c r="F1630" t="s">
        <v>581</v>
      </c>
      <c r="G1630" t="s">
        <v>581</v>
      </c>
      <c r="H1630" t="s">
        <v>42</v>
      </c>
      <c r="I1630" t="s">
        <v>595</v>
      </c>
      <c r="J1630" t="s">
        <v>596</v>
      </c>
    </row>
    <row r="1631" spans="1:10" x14ac:dyDescent="0.35">
      <c r="A1631">
        <v>1651</v>
      </c>
      <c r="B1631" t="s">
        <v>118</v>
      </c>
      <c r="C1631">
        <v>18</v>
      </c>
      <c r="D1631">
        <v>6</v>
      </c>
      <c r="E1631">
        <v>2</v>
      </c>
      <c r="F1631" t="s">
        <v>581</v>
      </c>
      <c r="G1631" t="s">
        <v>581</v>
      </c>
      <c r="H1631" t="s">
        <v>42</v>
      </c>
      <c r="I1631" t="s">
        <v>595</v>
      </c>
      <c r="J1631" t="s">
        <v>596</v>
      </c>
    </row>
    <row r="1632" spans="1:10" x14ac:dyDescent="0.35">
      <c r="A1632">
        <v>1652</v>
      </c>
      <c r="B1632" t="s">
        <v>118</v>
      </c>
      <c r="C1632">
        <v>19</v>
      </c>
      <c r="D1632">
        <v>16</v>
      </c>
      <c r="E1632">
        <v>3</v>
      </c>
      <c r="F1632" t="s">
        <v>581</v>
      </c>
      <c r="G1632" t="s">
        <v>581</v>
      </c>
      <c r="H1632" t="s">
        <v>42</v>
      </c>
      <c r="I1632" t="s">
        <v>595</v>
      </c>
      <c r="J1632" t="s">
        <v>596</v>
      </c>
    </row>
    <row r="1633" spans="1:10" x14ac:dyDescent="0.35">
      <c r="A1633">
        <v>1653</v>
      </c>
      <c r="B1633" t="s">
        <v>118</v>
      </c>
      <c r="C1633">
        <v>20</v>
      </c>
      <c r="D1633">
        <v>1</v>
      </c>
      <c r="E1633">
        <v>3</v>
      </c>
      <c r="F1633" t="s">
        <v>581</v>
      </c>
      <c r="G1633" t="s">
        <v>581</v>
      </c>
      <c r="H1633" t="s">
        <v>42</v>
      </c>
      <c r="I1633" t="s">
        <v>595</v>
      </c>
      <c r="J1633" t="s">
        <v>596</v>
      </c>
    </row>
    <row r="1634" spans="1:10" x14ac:dyDescent="0.35">
      <c r="A1634">
        <v>1654</v>
      </c>
      <c r="B1634" t="s">
        <v>118</v>
      </c>
      <c r="C1634">
        <v>21</v>
      </c>
      <c r="D1634">
        <v>5</v>
      </c>
      <c r="E1634">
        <v>0</v>
      </c>
      <c r="F1634" t="s">
        <v>581</v>
      </c>
      <c r="G1634" t="s">
        <v>581</v>
      </c>
      <c r="H1634" t="s">
        <v>42</v>
      </c>
      <c r="I1634" t="s">
        <v>595</v>
      </c>
      <c r="J1634" t="s">
        <v>596</v>
      </c>
    </row>
    <row r="1635" spans="1:10" x14ac:dyDescent="0.35">
      <c r="A1635">
        <v>1655</v>
      </c>
      <c r="B1635" t="s">
        <v>118</v>
      </c>
      <c r="C1635">
        <v>22</v>
      </c>
      <c r="D1635">
        <v>1</v>
      </c>
      <c r="E1635">
        <v>0</v>
      </c>
      <c r="F1635" t="s">
        <v>581</v>
      </c>
      <c r="G1635" t="s">
        <v>581</v>
      </c>
      <c r="H1635" t="s">
        <v>42</v>
      </c>
      <c r="I1635" t="s">
        <v>595</v>
      </c>
      <c r="J1635" t="s">
        <v>596</v>
      </c>
    </row>
    <row r="1636" spans="1:10" x14ac:dyDescent="0.35">
      <c r="A1636">
        <v>1656</v>
      </c>
      <c r="B1636" t="s">
        <v>118</v>
      </c>
      <c r="C1636">
        <v>23</v>
      </c>
      <c r="D1636">
        <v>4</v>
      </c>
      <c r="E1636">
        <v>2</v>
      </c>
      <c r="F1636" t="s">
        <v>581</v>
      </c>
      <c r="G1636" t="s">
        <v>581</v>
      </c>
      <c r="H1636" t="s">
        <v>42</v>
      </c>
      <c r="I1636" t="s">
        <v>595</v>
      </c>
      <c r="J1636" t="s">
        <v>596</v>
      </c>
    </row>
    <row r="1637" spans="1:10" x14ac:dyDescent="0.35">
      <c r="A1637">
        <v>1657</v>
      </c>
      <c r="B1637" t="s">
        <v>118</v>
      </c>
      <c r="C1637">
        <v>24</v>
      </c>
      <c r="D1637">
        <v>3</v>
      </c>
      <c r="E1637">
        <v>0</v>
      </c>
      <c r="F1637" t="s">
        <v>581</v>
      </c>
      <c r="G1637" t="s">
        <v>581</v>
      </c>
      <c r="H1637" t="s">
        <v>42</v>
      </c>
      <c r="I1637" t="s">
        <v>595</v>
      </c>
      <c r="J1637" t="s">
        <v>596</v>
      </c>
    </row>
    <row r="1638" spans="1:10" x14ac:dyDescent="0.35">
      <c r="A1638">
        <v>1658</v>
      </c>
      <c r="B1638" t="s">
        <v>118</v>
      </c>
      <c r="C1638">
        <v>25</v>
      </c>
      <c r="D1638">
        <v>1</v>
      </c>
      <c r="E1638">
        <v>0</v>
      </c>
      <c r="F1638" t="s">
        <v>581</v>
      </c>
      <c r="G1638" t="s">
        <v>581</v>
      </c>
      <c r="H1638" t="s">
        <v>42</v>
      </c>
      <c r="I1638" t="s">
        <v>595</v>
      </c>
      <c r="J1638" t="s">
        <v>596</v>
      </c>
    </row>
    <row r="1639" spans="1:10" x14ac:dyDescent="0.35">
      <c r="A1639">
        <v>1659</v>
      </c>
      <c r="B1639" t="s">
        <v>118</v>
      </c>
      <c r="C1639">
        <v>26</v>
      </c>
      <c r="D1639">
        <v>1</v>
      </c>
      <c r="E1639">
        <v>0</v>
      </c>
      <c r="F1639" t="s">
        <v>581</v>
      </c>
      <c r="G1639" t="s">
        <v>581</v>
      </c>
      <c r="H1639" t="s">
        <v>42</v>
      </c>
      <c r="I1639" t="s">
        <v>595</v>
      </c>
      <c r="J1639" t="s">
        <v>596</v>
      </c>
    </row>
    <row r="1640" spans="1:10" x14ac:dyDescent="0.35">
      <c r="A1640">
        <v>1660</v>
      </c>
      <c r="B1640" t="s">
        <v>118</v>
      </c>
      <c r="C1640">
        <v>27</v>
      </c>
      <c r="D1640">
        <v>2</v>
      </c>
      <c r="E1640">
        <v>0</v>
      </c>
      <c r="F1640" t="s">
        <v>581</v>
      </c>
      <c r="G1640" t="s">
        <v>581</v>
      </c>
      <c r="H1640" t="s">
        <v>42</v>
      </c>
      <c r="I1640" t="s">
        <v>595</v>
      </c>
      <c r="J1640" t="s">
        <v>596</v>
      </c>
    </row>
    <row r="1641" spans="1:10" x14ac:dyDescent="0.35">
      <c r="A1641">
        <v>1661</v>
      </c>
      <c r="B1641" t="s">
        <v>118</v>
      </c>
      <c r="C1641">
        <v>28</v>
      </c>
      <c r="D1641">
        <v>4</v>
      </c>
      <c r="E1641">
        <v>1</v>
      </c>
      <c r="F1641" t="s">
        <v>581</v>
      </c>
      <c r="G1641" t="s">
        <v>581</v>
      </c>
      <c r="H1641" t="s">
        <v>42</v>
      </c>
      <c r="I1641" t="s">
        <v>595</v>
      </c>
      <c r="J1641" t="s">
        <v>596</v>
      </c>
    </row>
    <row r="1642" spans="1:10" x14ac:dyDescent="0.35">
      <c r="A1642">
        <v>1662</v>
      </c>
      <c r="B1642" t="s">
        <v>118</v>
      </c>
      <c r="C1642">
        <v>29</v>
      </c>
      <c r="D1642">
        <v>5</v>
      </c>
      <c r="E1642">
        <v>2</v>
      </c>
      <c r="F1642" t="s">
        <v>581</v>
      </c>
      <c r="G1642" t="s">
        <v>581</v>
      </c>
      <c r="H1642" t="s">
        <v>42</v>
      </c>
      <c r="I1642" t="s">
        <v>595</v>
      </c>
      <c r="J1642" t="s">
        <v>596</v>
      </c>
    </row>
    <row r="1643" spans="1:10" x14ac:dyDescent="0.35">
      <c r="A1643">
        <v>1663</v>
      </c>
      <c r="B1643" t="s">
        <v>118</v>
      </c>
      <c r="C1643">
        <v>30</v>
      </c>
      <c r="D1643">
        <v>6</v>
      </c>
      <c r="E1643">
        <v>1</v>
      </c>
      <c r="F1643" t="s">
        <v>581</v>
      </c>
      <c r="G1643" t="s">
        <v>581</v>
      </c>
      <c r="H1643" t="s">
        <v>42</v>
      </c>
      <c r="I1643" t="s">
        <v>595</v>
      </c>
      <c r="J1643" t="s">
        <v>596</v>
      </c>
    </row>
    <row r="1644" spans="1:10" x14ac:dyDescent="0.35">
      <c r="A1644">
        <v>1664</v>
      </c>
      <c r="B1644" t="s">
        <v>118</v>
      </c>
      <c r="C1644">
        <v>31</v>
      </c>
      <c r="D1644">
        <v>6</v>
      </c>
      <c r="E1644">
        <v>2</v>
      </c>
      <c r="F1644" t="s">
        <v>581</v>
      </c>
      <c r="G1644" t="s">
        <v>581</v>
      </c>
      <c r="H1644" t="s">
        <v>42</v>
      </c>
      <c r="I1644" t="s">
        <v>595</v>
      </c>
      <c r="J1644" t="s">
        <v>596</v>
      </c>
    </row>
    <row r="1645" spans="1:10" x14ac:dyDescent="0.35">
      <c r="A1645">
        <v>1665</v>
      </c>
      <c r="B1645" t="s">
        <v>118</v>
      </c>
      <c r="C1645">
        <v>32</v>
      </c>
      <c r="D1645">
        <v>4</v>
      </c>
      <c r="E1645">
        <v>1</v>
      </c>
      <c r="F1645" t="s">
        <v>581</v>
      </c>
      <c r="G1645" t="s">
        <v>581</v>
      </c>
      <c r="H1645" t="s">
        <v>42</v>
      </c>
      <c r="I1645" t="s">
        <v>595</v>
      </c>
      <c r="J1645" t="s">
        <v>596</v>
      </c>
    </row>
    <row r="1646" spans="1:10" x14ac:dyDescent="0.35">
      <c r="A1646">
        <v>1666</v>
      </c>
      <c r="B1646" t="s">
        <v>118</v>
      </c>
      <c r="C1646">
        <v>33</v>
      </c>
      <c r="D1646">
        <v>7</v>
      </c>
      <c r="E1646">
        <v>3</v>
      </c>
      <c r="F1646" t="s">
        <v>581</v>
      </c>
      <c r="G1646" t="s">
        <v>581</v>
      </c>
      <c r="H1646" t="s">
        <v>42</v>
      </c>
      <c r="I1646" t="s">
        <v>595</v>
      </c>
      <c r="J1646" t="s">
        <v>596</v>
      </c>
    </row>
    <row r="1647" spans="1:10" x14ac:dyDescent="0.35">
      <c r="A1647">
        <v>1667</v>
      </c>
      <c r="B1647" t="s">
        <v>118</v>
      </c>
      <c r="C1647">
        <v>34</v>
      </c>
      <c r="D1647">
        <v>3</v>
      </c>
      <c r="E1647">
        <v>2</v>
      </c>
      <c r="F1647" t="s">
        <v>581</v>
      </c>
      <c r="G1647" t="s">
        <v>581</v>
      </c>
      <c r="H1647" t="s">
        <v>42</v>
      </c>
      <c r="I1647" t="s">
        <v>595</v>
      </c>
      <c r="J1647" t="s">
        <v>596</v>
      </c>
    </row>
    <row r="1648" spans="1:10" x14ac:dyDescent="0.35">
      <c r="A1648">
        <v>1668</v>
      </c>
      <c r="B1648" t="s">
        <v>118</v>
      </c>
      <c r="C1648">
        <v>35</v>
      </c>
      <c r="D1648">
        <v>6</v>
      </c>
      <c r="E1648">
        <v>0</v>
      </c>
      <c r="F1648" t="s">
        <v>581</v>
      </c>
      <c r="G1648" t="s">
        <v>581</v>
      </c>
      <c r="H1648" t="s">
        <v>42</v>
      </c>
      <c r="I1648" t="s">
        <v>595</v>
      </c>
      <c r="J1648" t="s">
        <v>596</v>
      </c>
    </row>
    <row r="1649" spans="1:10" x14ac:dyDescent="0.35">
      <c r="A1649">
        <v>1669</v>
      </c>
      <c r="B1649" t="s">
        <v>118</v>
      </c>
      <c r="C1649">
        <v>36</v>
      </c>
      <c r="D1649">
        <v>3</v>
      </c>
      <c r="E1649">
        <v>0</v>
      </c>
      <c r="F1649" t="s">
        <v>581</v>
      </c>
      <c r="G1649" t="s">
        <v>581</v>
      </c>
      <c r="H1649" t="s">
        <v>42</v>
      </c>
      <c r="I1649" t="s">
        <v>595</v>
      </c>
      <c r="J1649" t="s">
        <v>596</v>
      </c>
    </row>
    <row r="1650" spans="1:10" x14ac:dyDescent="0.35">
      <c r="A1650">
        <v>1670</v>
      </c>
      <c r="B1650" t="s">
        <v>118</v>
      </c>
      <c r="C1650">
        <v>37</v>
      </c>
      <c r="D1650">
        <v>5</v>
      </c>
      <c r="E1650">
        <v>0</v>
      </c>
      <c r="F1650" t="s">
        <v>581</v>
      </c>
      <c r="G1650" t="s">
        <v>581</v>
      </c>
      <c r="H1650" t="s">
        <v>42</v>
      </c>
      <c r="I1650" t="s">
        <v>595</v>
      </c>
      <c r="J1650" t="s">
        <v>596</v>
      </c>
    </row>
    <row r="1651" spans="1:10" x14ac:dyDescent="0.35">
      <c r="A1651">
        <v>1671</v>
      </c>
      <c r="B1651" t="s">
        <v>118</v>
      </c>
      <c r="C1651">
        <v>38</v>
      </c>
      <c r="D1651">
        <v>8</v>
      </c>
      <c r="E1651">
        <v>1</v>
      </c>
      <c r="F1651" t="s">
        <v>581</v>
      </c>
      <c r="G1651" t="s">
        <v>581</v>
      </c>
      <c r="H1651" t="s">
        <v>42</v>
      </c>
      <c r="I1651" t="s">
        <v>595</v>
      </c>
      <c r="J1651" t="s">
        <v>596</v>
      </c>
    </row>
    <row r="1652" spans="1:10" x14ac:dyDescent="0.35">
      <c r="A1652">
        <v>1674</v>
      </c>
      <c r="B1652" t="s">
        <v>119</v>
      </c>
      <c r="C1652">
        <v>15</v>
      </c>
      <c r="D1652">
        <v>77</v>
      </c>
      <c r="E1652">
        <v>16</v>
      </c>
      <c r="F1652" t="s">
        <v>581</v>
      </c>
      <c r="G1652" t="s">
        <v>581</v>
      </c>
      <c r="H1652" t="s">
        <v>42</v>
      </c>
      <c r="I1652" t="s">
        <v>598</v>
      </c>
      <c r="J1652" t="s">
        <v>609</v>
      </c>
    </row>
    <row r="1653" spans="1:10" x14ac:dyDescent="0.35">
      <c r="A1653">
        <v>1675</v>
      </c>
      <c r="B1653" t="s">
        <v>119</v>
      </c>
      <c r="C1653">
        <v>16</v>
      </c>
      <c r="D1653">
        <v>89</v>
      </c>
      <c r="E1653">
        <v>12</v>
      </c>
      <c r="F1653" t="s">
        <v>581</v>
      </c>
      <c r="G1653" t="s">
        <v>581</v>
      </c>
      <c r="H1653" t="s">
        <v>42</v>
      </c>
      <c r="I1653" t="s">
        <v>598</v>
      </c>
      <c r="J1653" t="s">
        <v>609</v>
      </c>
    </row>
    <row r="1654" spans="1:10" x14ac:dyDescent="0.35">
      <c r="A1654">
        <v>1676</v>
      </c>
      <c r="B1654" t="s">
        <v>119</v>
      </c>
      <c r="C1654">
        <v>17</v>
      </c>
      <c r="D1654">
        <v>53</v>
      </c>
      <c r="E1654">
        <v>19</v>
      </c>
      <c r="F1654" t="s">
        <v>581</v>
      </c>
      <c r="G1654" t="s">
        <v>581</v>
      </c>
      <c r="H1654" t="s">
        <v>42</v>
      </c>
      <c r="I1654" t="s">
        <v>598</v>
      </c>
      <c r="J1654" t="s">
        <v>609</v>
      </c>
    </row>
    <row r="1655" spans="1:10" x14ac:dyDescent="0.35">
      <c r="A1655">
        <v>1677</v>
      </c>
      <c r="B1655" t="s">
        <v>119</v>
      </c>
      <c r="C1655">
        <v>18</v>
      </c>
      <c r="D1655">
        <v>27</v>
      </c>
      <c r="E1655">
        <v>5</v>
      </c>
      <c r="F1655" t="s">
        <v>581</v>
      </c>
      <c r="G1655" t="s">
        <v>581</v>
      </c>
      <c r="H1655" t="s">
        <v>42</v>
      </c>
      <c r="I1655" t="s">
        <v>598</v>
      </c>
      <c r="J1655" t="s">
        <v>609</v>
      </c>
    </row>
    <row r="1656" spans="1:10" x14ac:dyDescent="0.35">
      <c r="A1656">
        <v>1678</v>
      </c>
      <c r="B1656" t="s">
        <v>119</v>
      </c>
      <c r="C1656">
        <v>19</v>
      </c>
      <c r="D1656">
        <v>24</v>
      </c>
      <c r="E1656">
        <v>3</v>
      </c>
      <c r="F1656" t="s">
        <v>581</v>
      </c>
      <c r="G1656" t="s">
        <v>581</v>
      </c>
      <c r="H1656" t="s">
        <v>42</v>
      </c>
      <c r="I1656" t="s">
        <v>598</v>
      </c>
      <c r="J1656" t="s">
        <v>609</v>
      </c>
    </row>
    <row r="1657" spans="1:10" x14ac:dyDescent="0.35">
      <c r="A1657">
        <v>1679</v>
      </c>
      <c r="B1657" t="s">
        <v>119</v>
      </c>
      <c r="C1657">
        <v>20</v>
      </c>
      <c r="D1657">
        <v>9</v>
      </c>
      <c r="E1657">
        <v>3</v>
      </c>
      <c r="F1657" t="s">
        <v>581</v>
      </c>
      <c r="G1657" t="s">
        <v>581</v>
      </c>
      <c r="H1657" t="s">
        <v>42</v>
      </c>
      <c r="I1657" t="s">
        <v>598</v>
      </c>
      <c r="J1657" t="s">
        <v>609</v>
      </c>
    </row>
    <row r="1658" spans="1:10" x14ac:dyDescent="0.35">
      <c r="A1658">
        <v>1680</v>
      </c>
      <c r="B1658" t="s">
        <v>119</v>
      </c>
      <c r="C1658">
        <v>21</v>
      </c>
      <c r="D1658">
        <v>8</v>
      </c>
      <c r="E1658">
        <v>4</v>
      </c>
      <c r="F1658" t="s">
        <v>581</v>
      </c>
      <c r="G1658" t="s">
        <v>581</v>
      </c>
      <c r="H1658" t="s">
        <v>42</v>
      </c>
      <c r="I1658" t="s">
        <v>598</v>
      </c>
      <c r="J1658" t="s">
        <v>609</v>
      </c>
    </row>
    <row r="1659" spans="1:10" x14ac:dyDescent="0.35">
      <c r="A1659">
        <v>1681</v>
      </c>
      <c r="B1659" t="s">
        <v>119</v>
      </c>
      <c r="C1659">
        <v>22</v>
      </c>
      <c r="D1659">
        <v>13</v>
      </c>
      <c r="E1659">
        <v>3</v>
      </c>
      <c r="F1659" t="s">
        <v>581</v>
      </c>
      <c r="G1659" t="s">
        <v>581</v>
      </c>
      <c r="H1659" t="s">
        <v>42</v>
      </c>
      <c r="I1659" t="s">
        <v>598</v>
      </c>
      <c r="J1659" t="s">
        <v>609</v>
      </c>
    </row>
    <row r="1660" spans="1:10" x14ac:dyDescent="0.35">
      <c r="A1660">
        <v>1682</v>
      </c>
      <c r="B1660" t="s">
        <v>119</v>
      </c>
      <c r="C1660">
        <v>23</v>
      </c>
      <c r="D1660">
        <v>15</v>
      </c>
      <c r="E1660">
        <v>2</v>
      </c>
      <c r="F1660" t="s">
        <v>581</v>
      </c>
      <c r="G1660" t="s">
        <v>581</v>
      </c>
      <c r="H1660" t="s">
        <v>42</v>
      </c>
      <c r="I1660" t="s">
        <v>598</v>
      </c>
      <c r="J1660" t="s">
        <v>609</v>
      </c>
    </row>
    <row r="1661" spans="1:10" x14ac:dyDescent="0.35">
      <c r="A1661">
        <v>1683</v>
      </c>
      <c r="B1661" t="s">
        <v>119</v>
      </c>
      <c r="C1661">
        <v>24</v>
      </c>
      <c r="D1661">
        <v>7</v>
      </c>
      <c r="E1661">
        <v>0</v>
      </c>
      <c r="F1661" t="s">
        <v>581</v>
      </c>
      <c r="G1661" t="s">
        <v>581</v>
      </c>
      <c r="H1661" t="s">
        <v>42</v>
      </c>
      <c r="I1661" t="s">
        <v>598</v>
      </c>
      <c r="J1661" t="s">
        <v>609</v>
      </c>
    </row>
    <row r="1662" spans="1:10" x14ac:dyDescent="0.35">
      <c r="A1662">
        <v>1684</v>
      </c>
      <c r="B1662" t="s">
        <v>119</v>
      </c>
      <c r="C1662">
        <v>25</v>
      </c>
      <c r="D1662">
        <v>16</v>
      </c>
      <c r="E1662">
        <v>4</v>
      </c>
      <c r="F1662" t="s">
        <v>581</v>
      </c>
      <c r="G1662" t="s">
        <v>581</v>
      </c>
      <c r="H1662" t="s">
        <v>42</v>
      </c>
      <c r="I1662" t="s">
        <v>598</v>
      </c>
      <c r="J1662" t="s">
        <v>609</v>
      </c>
    </row>
    <row r="1663" spans="1:10" x14ac:dyDescent="0.35">
      <c r="A1663">
        <v>1685</v>
      </c>
      <c r="B1663" t="s">
        <v>119</v>
      </c>
      <c r="C1663">
        <v>26</v>
      </c>
      <c r="D1663">
        <v>12</v>
      </c>
      <c r="E1663">
        <v>2</v>
      </c>
      <c r="F1663" t="s">
        <v>581</v>
      </c>
      <c r="G1663" t="s">
        <v>581</v>
      </c>
      <c r="H1663" t="s">
        <v>42</v>
      </c>
      <c r="I1663" t="s">
        <v>598</v>
      </c>
      <c r="J1663" t="s">
        <v>609</v>
      </c>
    </row>
    <row r="1664" spans="1:10" x14ac:dyDescent="0.35">
      <c r="A1664">
        <v>1686</v>
      </c>
      <c r="B1664" t="s">
        <v>119</v>
      </c>
      <c r="C1664">
        <v>27</v>
      </c>
      <c r="D1664">
        <v>24</v>
      </c>
      <c r="E1664">
        <v>5</v>
      </c>
      <c r="F1664" t="s">
        <v>581</v>
      </c>
      <c r="G1664" t="s">
        <v>581</v>
      </c>
      <c r="H1664" t="s">
        <v>42</v>
      </c>
      <c r="I1664" t="s">
        <v>598</v>
      </c>
      <c r="J1664" t="s">
        <v>609</v>
      </c>
    </row>
    <row r="1665" spans="1:10" x14ac:dyDescent="0.35">
      <c r="A1665">
        <v>1687</v>
      </c>
      <c r="B1665" t="s">
        <v>119</v>
      </c>
      <c r="C1665">
        <v>28</v>
      </c>
      <c r="D1665">
        <v>23</v>
      </c>
      <c r="E1665">
        <v>4</v>
      </c>
      <c r="F1665" t="s">
        <v>581</v>
      </c>
      <c r="G1665" t="s">
        <v>581</v>
      </c>
      <c r="H1665" t="s">
        <v>42</v>
      </c>
      <c r="I1665" t="s">
        <v>598</v>
      </c>
      <c r="J1665" t="s">
        <v>609</v>
      </c>
    </row>
    <row r="1666" spans="1:10" x14ac:dyDescent="0.35">
      <c r="A1666">
        <v>1688</v>
      </c>
      <c r="B1666" t="s">
        <v>119</v>
      </c>
      <c r="C1666">
        <v>29</v>
      </c>
      <c r="D1666">
        <v>20</v>
      </c>
      <c r="E1666">
        <v>9</v>
      </c>
      <c r="F1666" t="s">
        <v>581</v>
      </c>
      <c r="G1666" t="s">
        <v>581</v>
      </c>
      <c r="H1666" t="s">
        <v>42</v>
      </c>
      <c r="I1666" t="s">
        <v>598</v>
      </c>
      <c r="J1666" t="s">
        <v>609</v>
      </c>
    </row>
    <row r="1667" spans="1:10" x14ac:dyDescent="0.35">
      <c r="A1667">
        <v>1689</v>
      </c>
      <c r="B1667" t="s">
        <v>119</v>
      </c>
      <c r="C1667">
        <v>30</v>
      </c>
      <c r="D1667">
        <v>24</v>
      </c>
      <c r="E1667">
        <v>11</v>
      </c>
      <c r="F1667" t="s">
        <v>581</v>
      </c>
      <c r="G1667" t="s">
        <v>581</v>
      </c>
      <c r="H1667" t="s">
        <v>42</v>
      </c>
      <c r="I1667" t="s">
        <v>598</v>
      </c>
      <c r="J1667" t="s">
        <v>609</v>
      </c>
    </row>
    <row r="1668" spans="1:10" x14ac:dyDescent="0.35">
      <c r="A1668">
        <v>1690</v>
      </c>
      <c r="B1668" t="s">
        <v>119</v>
      </c>
      <c r="C1668">
        <v>31</v>
      </c>
      <c r="D1668">
        <v>15</v>
      </c>
      <c r="E1668">
        <v>7</v>
      </c>
      <c r="F1668" t="s">
        <v>581</v>
      </c>
      <c r="G1668" t="s">
        <v>581</v>
      </c>
      <c r="H1668" t="s">
        <v>42</v>
      </c>
      <c r="I1668" t="s">
        <v>598</v>
      </c>
      <c r="J1668" t="s">
        <v>609</v>
      </c>
    </row>
    <row r="1669" spans="1:10" x14ac:dyDescent="0.35">
      <c r="A1669">
        <v>1691</v>
      </c>
      <c r="B1669" t="s">
        <v>119</v>
      </c>
      <c r="C1669">
        <v>32</v>
      </c>
      <c r="D1669">
        <v>41</v>
      </c>
      <c r="E1669">
        <v>5</v>
      </c>
      <c r="F1669" t="s">
        <v>581</v>
      </c>
      <c r="G1669" t="s">
        <v>581</v>
      </c>
      <c r="H1669" t="s">
        <v>42</v>
      </c>
      <c r="I1669" t="s">
        <v>598</v>
      </c>
      <c r="J1669" t="s">
        <v>609</v>
      </c>
    </row>
    <row r="1670" spans="1:10" x14ac:dyDescent="0.35">
      <c r="A1670">
        <v>1692</v>
      </c>
      <c r="B1670" t="s">
        <v>119</v>
      </c>
      <c r="C1670">
        <v>33</v>
      </c>
      <c r="D1670">
        <v>24</v>
      </c>
      <c r="E1670">
        <v>3</v>
      </c>
      <c r="F1670" t="s">
        <v>581</v>
      </c>
      <c r="G1670" t="s">
        <v>581</v>
      </c>
      <c r="H1670" t="s">
        <v>42</v>
      </c>
      <c r="I1670" t="s">
        <v>598</v>
      </c>
      <c r="J1670" t="s">
        <v>609</v>
      </c>
    </row>
    <row r="1671" spans="1:10" x14ac:dyDescent="0.35">
      <c r="A1671">
        <v>1693</v>
      </c>
      <c r="B1671" t="s">
        <v>119</v>
      </c>
      <c r="C1671">
        <v>34</v>
      </c>
      <c r="D1671">
        <v>39</v>
      </c>
      <c r="E1671">
        <v>8</v>
      </c>
      <c r="F1671" t="s">
        <v>581</v>
      </c>
      <c r="G1671" t="s">
        <v>581</v>
      </c>
      <c r="H1671" t="s">
        <v>42</v>
      </c>
      <c r="I1671" t="s">
        <v>598</v>
      </c>
      <c r="J1671" t="s">
        <v>609</v>
      </c>
    </row>
    <row r="1672" spans="1:10" x14ac:dyDescent="0.35">
      <c r="A1672">
        <v>1694</v>
      </c>
      <c r="B1672" t="s">
        <v>119</v>
      </c>
      <c r="C1672">
        <v>35</v>
      </c>
      <c r="D1672">
        <v>26</v>
      </c>
      <c r="E1672">
        <v>11</v>
      </c>
      <c r="F1672" t="s">
        <v>581</v>
      </c>
      <c r="G1672" t="s">
        <v>581</v>
      </c>
      <c r="H1672" t="s">
        <v>42</v>
      </c>
      <c r="I1672" t="s">
        <v>598</v>
      </c>
      <c r="J1672" t="s">
        <v>609</v>
      </c>
    </row>
    <row r="1673" spans="1:10" x14ac:dyDescent="0.35">
      <c r="A1673">
        <v>1695</v>
      </c>
      <c r="B1673" t="s">
        <v>119</v>
      </c>
      <c r="C1673">
        <v>36</v>
      </c>
      <c r="D1673">
        <v>32</v>
      </c>
      <c r="E1673">
        <v>14</v>
      </c>
      <c r="F1673" t="s">
        <v>581</v>
      </c>
      <c r="G1673" t="s">
        <v>581</v>
      </c>
      <c r="H1673" t="s">
        <v>42</v>
      </c>
      <c r="I1673" t="s">
        <v>598</v>
      </c>
      <c r="J1673" t="s">
        <v>609</v>
      </c>
    </row>
    <row r="1674" spans="1:10" x14ac:dyDescent="0.35">
      <c r="A1674">
        <v>1696</v>
      </c>
      <c r="B1674" t="s">
        <v>119</v>
      </c>
      <c r="C1674">
        <v>37</v>
      </c>
      <c r="D1674">
        <v>56</v>
      </c>
      <c r="E1674">
        <v>14</v>
      </c>
      <c r="F1674" t="s">
        <v>581</v>
      </c>
      <c r="G1674" t="s">
        <v>581</v>
      </c>
      <c r="H1674" t="s">
        <v>42</v>
      </c>
      <c r="I1674" t="s">
        <v>598</v>
      </c>
      <c r="J1674" t="s">
        <v>609</v>
      </c>
    </row>
    <row r="1675" spans="1:10" x14ac:dyDescent="0.35">
      <c r="A1675">
        <v>1697</v>
      </c>
      <c r="B1675" t="s">
        <v>119</v>
      </c>
      <c r="C1675">
        <v>38</v>
      </c>
      <c r="D1675">
        <v>40</v>
      </c>
      <c r="E1675">
        <v>10</v>
      </c>
      <c r="F1675" t="s">
        <v>581</v>
      </c>
      <c r="G1675" t="s">
        <v>581</v>
      </c>
      <c r="H1675" t="s">
        <v>42</v>
      </c>
      <c r="I1675" t="s">
        <v>598</v>
      </c>
      <c r="J1675" t="s">
        <v>609</v>
      </c>
    </row>
    <row r="1676" spans="1:10" x14ac:dyDescent="0.35">
      <c r="A1676">
        <v>1698</v>
      </c>
      <c r="B1676" t="s">
        <v>120</v>
      </c>
      <c r="C1676">
        <v>15</v>
      </c>
      <c r="D1676">
        <v>67</v>
      </c>
      <c r="E1676">
        <v>8</v>
      </c>
      <c r="F1676" t="s">
        <v>581</v>
      </c>
      <c r="G1676" t="s">
        <v>581</v>
      </c>
      <c r="H1676" t="s">
        <v>42</v>
      </c>
      <c r="I1676" t="s">
        <v>598</v>
      </c>
      <c r="J1676" t="s">
        <v>609</v>
      </c>
    </row>
    <row r="1677" spans="1:10" x14ac:dyDescent="0.35">
      <c r="A1677">
        <v>1699</v>
      </c>
      <c r="B1677" t="s">
        <v>120</v>
      </c>
      <c r="C1677">
        <v>16</v>
      </c>
      <c r="D1677">
        <v>106</v>
      </c>
      <c r="E1677">
        <v>17</v>
      </c>
      <c r="F1677" t="s">
        <v>581</v>
      </c>
      <c r="G1677" t="s">
        <v>581</v>
      </c>
      <c r="H1677" t="s">
        <v>42</v>
      </c>
      <c r="I1677" t="s">
        <v>598</v>
      </c>
      <c r="J1677" t="s">
        <v>609</v>
      </c>
    </row>
    <row r="1678" spans="1:10" x14ac:dyDescent="0.35">
      <c r="A1678">
        <v>1700</v>
      </c>
      <c r="B1678" t="s">
        <v>120</v>
      </c>
      <c r="C1678">
        <v>17</v>
      </c>
      <c r="D1678">
        <v>65</v>
      </c>
      <c r="E1678">
        <v>16</v>
      </c>
      <c r="F1678" t="s">
        <v>581</v>
      </c>
      <c r="G1678" t="s">
        <v>581</v>
      </c>
      <c r="H1678" t="s">
        <v>42</v>
      </c>
      <c r="I1678" t="s">
        <v>598</v>
      </c>
      <c r="J1678" t="s">
        <v>609</v>
      </c>
    </row>
    <row r="1679" spans="1:10" x14ac:dyDescent="0.35">
      <c r="A1679">
        <v>1701</v>
      </c>
      <c r="B1679" t="s">
        <v>120</v>
      </c>
      <c r="C1679">
        <v>18</v>
      </c>
      <c r="D1679">
        <v>30</v>
      </c>
      <c r="E1679">
        <v>11</v>
      </c>
      <c r="F1679" t="s">
        <v>581</v>
      </c>
      <c r="G1679" t="s">
        <v>581</v>
      </c>
      <c r="H1679" t="s">
        <v>42</v>
      </c>
      <c r="I1679" t="s">
        <v>598</v>
      </c>
      <c r="J1679" t="s">
        <v>609</v>
      </c>
    </row>
    <row r="1680" spans="1:10" x14ac:dyDescent="0.35">
      <c r="A1680">
        <v>1702</v>
      </c>
      <c r="B1680" t="s">
        <v>120</v>
      </c>
      <c r="C1680">
        <v>19</v>
      </c>
      <c r="D1680">
        <v>21</v>
      </c>
      <c r="E1680">
        <v>4</v>
      </c>
      <c r="F1680" t="s">
        <v>581</v>
      </c>
      <c r="G1680" t="s">
        <v>581</v>
      </c>
      <c r="H1680" t="s">
        <v>42</v>
      </c>
      <c r="I1680" t="s">
        <v>598</v>
      </c>
      <c r="J1680" t="s">
        <v>609</v>
      </c>
    </row>
    <row r="1681" spans="1:10" x14ac:dyDescent="0.35">
      <c r="A1681">
        <v>1703</v>
      </c>
      <c r="B1681" t="s">
        <v>120</v>
      </c>
      <c r="C1681">
        <v>20</v>
      </c>
      <c r="D1681">
        <v>17</v>
      </c>
      <c r="E1681">
        <v>2</v>
      </c>
      <c r="F1681" t="s">
        <v>581</v>
      </c>
      <c r="G1681" t="s">
        <v>581</v>
      </c>
      <c r="H1681" t="s">
        <v>42</v>
      </c>
      <c r="I1681" t="s">
        <v>598</v>
      </c>
      <c r="J1681" t="s">
        <v>609</v>
      </c>
    </row>
    <row r="1682" spans="1:10" x14ac:dyDescent="0.35">
      <c r="A1682">
        <v>1704</v>
      </c>
      <c r="B1682" t="s">
        <v>120</v>
      </c>
      <c r="C1682">
        <v>21</v>
      </c>
      <c r="D1682">
        <v>5</v>
      </c>
      <c r="E1682">
        <v>1</v>
      </c>
      <c r="F1682" t="s">
        <v>581</v>
      </c>
      <c r="G1682" t="s">
        <v>581</v>
      </c>
      <c r="H1682" t="s">
        <v>42</v>
      </c>
      <c r="I1682" t="s">
        <v>598</v>
      </c>
      <c r="J1682" t="s">
        <v>609</v>
      </c>
    </row>
    <row r="1683" spans="1:10" x14ac:dyDescent="0.35">
      <c r="A1683">
        <v>1705</v>
      </c>
      <c r="B1683" t="s">
        <v>120</v>
      </c>
      <c r="C1683">
        <v>22</v>
      </c>
      <c r="D1683">
        <v>16</v>
      </c>
      <c r="E1683">
        <v>3</v>
      </c>
      <c r="F1683" t="s">
        <v>581</v>
      </c>
      <c r="G1683" t="s">
        <v>581</v>
      </c>
      <c r="H1683" t="s">
        <v>42</v>
      </c>
      <c r="I1683" t="s">
        <v>598</v>
      </c>
      <c r="J1683" t="s">
        <v>609</v>
      </c>
    </row>
    <row r="1684" spans="1:10" x14ac:dyDescent="0.35">
      <c r="A1684">
        <v>1706</v>
      </c>
      <c r="B1684" t="s">
        <v>120</v>
      </c>
      <c r="C1684">
        <v>23</v>
      </c>
      <c r="D1684">
        <v>11</v>
      </c>
      <c r="E1684">
        <v>2</v>
      </c>
      <c r="F1684" t="s">
        <v>581</v>
      </c>
      <c r="G1684" t="s">
        <v>581</v>
      </c>
      <c r="H1684" t="s">
        <v>42</v>
      </c>
      <c r="I1684" t="s">
        <v>598</v>
      </c>
      <c r="J1684" t="s">
        <v>609</v>
      </c>
    </row>
    <row r="1685" spans="1:10" x14ac:dyDescent="0.35">
      <c r="A1685">
        <v>1707</v>
      </c>
      <c r="B1685" t="s">
        <v>120</v>
      </c>
      <c r="C1685">
        <v>24</v>
      </c>
      <c r="D1685">
        <v>11</v>
      </c>
      <c r="E1685">
        <v>2</v>
      </c>
      <c r="F1685" t="s">
        <v>581</v>
      </c>
      <c r="G1685" t="s">
        <v>581</v>
      </c>
      <c r="H1685" t="s">
        <v>42</v>
      </c>
      <c r="I1685" t="s">
        <v>598</v>
      </c>
      <c r="J1685" t="s">
        <v>609</v>
      </c>
    </row>
    <row r="1686" spans="1:10" x14ac:dyDescent="0.35">
      <c r="A1686">
        <v>1708</v>
      </c>
      <c r="B1686" t="s">
        <v>120</v>
      </c>
      <c r="C1686">
        <v>25</v>
      </c>
      <c r="D1686">
        <v>3</v>
      </c>
      <c r="E1686">
        <v>1</v>
      </c>
      <c r="F1686" t="s">
        <v>581</v>
      </c>
      <c r="G1686" t="s">
        <v>581</v>
      </c>
      <c r="H1686" t="s">
        <v>42</v>
      </c>
      <c r="I1686" t="s">
        <v>598</v>
      </c>
      <c r="J1686" t="s">
        <v>609</v>
      </c>
    </row>
    <row r="1687" spans="1:10" x14ac:dyDescent="0.35">
      <c r="A1687">
        <v>1709</v>
      </c>
      <c r="B1687" t="s">
        <v>120</v>
      </c>
      <c r="C1687">
        <v>26</v>
      </c>
      <c r="D1687">
        <v>8</v>
      </c>
      <c r="E1687">
        <v>6</v>
      </c>
      <c r="F1687" t="s">
        <v>581</v>
      </c>
      <c r="G1687" t="s">
        <v>581</v>
      </c>
      <c r="H1687" t="s">
        <v>42</v>
      </c>
      <c r="I1687" t="s">
        <v>598</v>
      </c>
      <c r="J1687" t="s">
        <v>609</v>
      </c>
    </row>
    <row r="1688" spans="1:10" x14ac:dyDescent="0.35">
      <c r="A1688">
        <v>1710</v>
      </c>
      <c r="B1688" t="s">
        <v>120</v>
      </c>
      <c r="C1688">
        <v>27</v>
      </c>
      <c r="D1688">
        <v>14</v>
      </c>
      <c r="E1688">
        <v>6</v>
      </c>
      <c r="F1688" t="s">
        <v>581</v>
      </c>
      <c r="G1688" t="s">
        <v>581</v>
      </c>
      <c r="H1688" t="s">
        <v>42</v>
      </c>
      <c r="I1688" t="s">
        <v>598</v>
      </c>
      <c r="J1688" t="s">
        <v>609</v>
      </c>
    </row>
    <row r="1689" spans="1:10" x14ac:dyDescent="0.35">
      <c r="A1689">
        <v>1711</v>
      </c>
      <c r="B1689" t="s">
        <v>120</v>
      </c>
      <c r="C1689">
        <v>28</v>
      </c>
      <c r="D1689">
        <v>16</v>
      </c>
      <c r="E1689">
        <v>2</v>
      </c>
      <c r="F1689" t="s">
        <v>581</v>
      </c>
      <c r="G1689" t="s">
        <v>581</v>
      </c>
      <c r="H1689" t="s">
        <v>42</v>
      </c>
      <c r="I1689" t="s">
        <v>598</v>
      </c>
      <c r="J1689" t="s">
        <v>609</v>
      </c>
    </row>
    <row r="1690" spans="1:10" x14ac:dyDescent="0.35">
      <c r="A1690">
        <v>1712</v>
      </c>
      <c r="B1690" t="s">
        <v>120</v>
      </c>
      <c r="C1690">
        <v>29</v>
      </c>
      <c r="D1690">
        <v>26</v>
      </c>
      <c r="E1690">
        <v>2</v>
      </c>
      <c r="F1690" t="s">
        <v>581</v>
      </c>
      <c r="G1690" t="s">
        <v>581</v>
      </c>
      <c r="H1690" t="s">
        <v>42</v>
      </c>
      <c r="I1690" t="s">
        <v>598</v>
      </c>
      <c r="J1690" t="s">
        <v>609</v>
      </c>
    </row>
    <row r="1691" spans="1:10" x14ac:dyDescent="0.35">
      <c r="A1691">
        <v>1713</v>
      </c>
      <c r="B1691" t="s">
        <v>120</v>
      </c>
      <c r="C1691">
        <v>30</v>
      </c>
      <c r="D1691">
        <v>14</v>
      </c>
      <c r="E1691">
        <v>4</v>
      </c>
      <c r="F1691" t="s">
        <v>581</v>
      </c>
      <c r="G1691" t="s">
        <v>581</v>
      </c>
      <c r="H1691" t="s">
        <v>42</v>
      </c>
      <c r="I1691" t="s">
        <v>598</v>
      </c>
      <c r="J1691" t="s">
        <v>609</v>
      </c>
    </row>
    <row r="1692" spans="1:10" x14ac:dyDescent="0.35">
      <c r="A1692">
        <v>1714</v>
      </c>
      <c r="B1692" t="s">
        <v>120</v>
      </c>
      <c r="C1692">
        <v>31</v>
      </c>
      <c r="D1692">
        <v>19</v>
      </c>
      <c r="E1692">
        <v>6</v>
      </c>
      <c r="F1692" t="s">
        <v>581</v>
      </c>
      <c r="G1692" t="s">
        <v>581</v>
      </c>
      <c r="H1692" t="s">
        <v>42</v>
      </c>
      <c r="I1692" t="s">
        <v>598</v>
      </c>
      <c r="J1692" t="s">
        <v>609</v>
      </c>
    </row>
    <row r="1693" spans="1:10" x14ac:dyDescent="0.35">
      <c r="A1693">
        <v>1715</v>
      </c>
      <c r="B1693" t="s">
        <v>120</v>
      </c>
      <c r="C1693">
        <v>32</v>
      </c>
      <c r="D1693">
        <v>26</v>
      </c>
      <c r="E1693">
        <v>3</v>
      </c>
      <c r="F1693" t="s">
        <v>581</v>
      </c>
      <c r="G1693" t="s">
        <v>581</v>
      </c>
      <c r="H1693" t="s">
        <v>42</v>
      </c>
      <c r="I1693" t="s">
        <v>598</v>
      </c>
      <c r="J1693" t="s">
        <v>609</v>
      </c>
    </row>
    <row r="1694" spans="1:10" x14ac:dyDescent="0.35">
      <c r="A1694">
        <v>1716</v>
      </c>
      <c r="B1694" t="s">
        <v>120</v>
      </c>
      <c r="C1694">
        <v>33</v>
      </c>
      <c r="D1694">
        <v>54</v>
      </c>
      <c r="E1694">
        <v>6</v>
      </c>
      <c r="F1694" t="s">
        <v>581</v>
      </c>
      <c r="G1694" t="s">
        <v>581</v>
      </c>
      <c r="H1694" t="s">
        <v>42</v>
      </c>
      <c r="I1694" t="s">
        <v>598</v>
      </c>
      <c r="J1694" t="s">
        <v>609</v>
      </c>
    </row>
    <row r="1695" spans="1:10" x14ac:dyDescent="0.35">
      <c r="A1695">
        <v>1717</v>
      </c>
      <c r="B1695" t="s">
        <v>120</v>
      </c>
      <c r="C1695">
        <v>34</v>
      </c>
      <c r="D1695">
        <v>44</v>
      </c>
      <c r="E1695">
        <v>6</v>
      </c>
      <c r="F1695" t="s">
        <v>581</v>
      </c>
      <c r="G1695" t="s">
        <v>581</v>
      </c>
      <c r="H1695" t="s">
        <v>42</v>
      </c>
      <c r="I1695" t="s">
        <v>598</v>
      </c>
      <c r="J1695" t="s">
        <v>609</v>
      </c>
    </row>
    <row r="1696" spans="1:10" x14ac:dyDescent="0.35">
      <c r="A1696">
        <v>1718</v>
      </c>
      <c r="B1696" t="s">
        <v>120</v>
      </c>
      <c r="C1696">
        <v>35</v>
      </c>
      <c r="D1696">
        <v>48</v>
      </c>
      <c r="E1696">
        <v>8</v>
      </c>
      <c r="F1696" t="s">
        <v>581</v>
      </c>
      <c r="G1696" t="s">
        <v>581</v>
      </c>
      <c r="H1696" t="s">
        <v>42</v>
      </c>
      <c r="I1696" t="s">
        <v>598</v>
      </c>
      <c r="J1696" t="s">
        <v>609</v>
      </c>
    </row>
    <row r="1697" spans="1:10" x14ac:dyDescent="0.35">
      <c r="A1697">
        <v>1719</v>
      </c>
      <c r="B1697" t="s">
        <v>120</v>
      </c>
      <c r="C1697">
        <v>36</v>
      </c>
      <c r="D1697">
        <v>46</v>
      </c>
      <c r="E1697">
        <v>5</v>
      </c>
      <c r="F1697" t="s">
        <v>581</v>
      </c>
      <c r="G1697" t="s">
        <v>581</v>
      </c>
      <c r="H1697" t="s">
        <v>42</v>
      </c>
      <c r="I1697" t="s">
        <v>598</v>
      </c>
      <c r="J1697" t="s">
        <v>609</v>
      </c>
    </row>
    <row r="1698" spans="1:10" x14ac:dyDescent="0.35">
      <c r="A1698">
        <v>1720</v>
      </c>
      <c r="B1698" t="s">
        <v>120</v>
      </c>
      <c r="C1698">
        <v>37</v>
      </c>
      <c r="D1698">
        <v>60</v>
      </c>
      <c r="E1698">
        <v>23</v>
      </c>
      <c r="F1698" t="s">
        <v>581</v>
      </c>
      <c r="G1698" t="s">
        <v>581</v>
      </c>
      <c r="H1698" t="s">
        <v>42</v>
      </c>
      <c r="I1698" t="s">
        <v>598</v>
      </c>
      <c r="J1698" t="s">
        <v>609</v>
      </c>
    </row>
    <row r="1699" spans="1:10" x14ac:dyDescent="0.35">
      <c r="A1699">
        <v>1721</v>
      </c>
      <c r="B1699" t="s">
        <v>120</v>
      </c>
      <c r="C1699">
        <v>38</v>
      </c>
      <c r="D1699">
        <v>69</v>
      </c>
      <c r="E1699">
        <v>7</v>
      </c>
      <c r="F1699" t="s">
        <v>581</v>
      </c>
      <c r="G1699" t="s">
        <v>581</v>
      </c>
      <c r="H1699" t="s">
        <v>42</v>
      </c>
      <c r="I1699" t="s">
        <v>598</v>
      </c>
      <c r="J1699" t="s">
        <v>609</v>
      </c>
    </row>
    <row r="1700" spans="1:10" x14ac:dyDescent="0.35">
      <c r="A1700">
        <v>1722</v>
      </c>
      <c r="B1700" t="s">
        <v>121</v>
      </c>
      <c r="C1700">
        <v>15</v>
      </c>
      <c r="D1700">
        <v>6</v>
      </c>
      <c r="E1700">
        <v>0</v>
      </c>
      <c r="F1700" t="s">
        <v>581</v>
      </c>
      <c r="G1700" t="s">
        <v>581</v>
      </c>
      <c r="H1700" t="s">
        <v>42</v>
      </c>
      <c r="I1700" t="s">
        <v>598</v>
      </c>
      <c r="J1700" t="s">
        <v>606</v>
      </c>
    </row>
    <row r="1701" spans="1:10" x14ac:dyDescent="0.35">
      <c r="A1701">
        <v>1723</v>
      </c>
      <c r="B1701" t="s">
        <v>121</v>
      </c>
      <c r="C1701">
        <v>16</v>
      </c>
      <c r="D1701">
        <v>11</v>
      </c>
      <c r="E1701">
        <v>0</v>
      </c>
      <c r="F1701" t="s">
        <v>581</v>
      </c>
      <c r="G1701" t="s">
        <v>581</v>
      </c>
      <c r="H1701" t="s">
        <v>42</v>
      </c>
      <c r="I1701" t="s">
        <v>598</v>
      </c>
      <c r="J1701" t="s">
        <v>606</v>
      </c>
    </row>
    <row r="1702" spans="1:10" x14ac:dyDescent="0.35">
      <c r="A1702">
        <v>1724</v>
      </c>
      <c r="B1702" t="s">
        <v>121</v>
      </c>
      <c r="C1702">
        <v>17</v>
      </c>
      <c r="D1702">
        <v>3</v>
      </c>
      <c r="E1702">
        <v>0</v>
      </c>
      <c r="F1702" t="s">
        <v>581</v>
      </c>
      <c r="G1702" t="s">
        <v>581</v>
      </c>
      <c r="H1702" t="s">
        <v>42</v>
      </c>
      <c r="I1702" t="s">
        <v>598</v>
      </c>
      <c r="J1702" t="s">
        <v>606</v>
      </c>
    </row>
    <row r="1703" spans="1:10" x14ac:dyDescent="0.35">
      <c r="A1703">
        <v>1725</v>
      </c>
      <c r="B1703" t="s">
        <v>121</v>
      </c>
      <c r="C1703">
        <v>18</v>
      </c>
      <c r="D1703">
        <v>4</v>
      </c>
      <c r="E1703">
        <v>0</v>
      </c>
      <c r="F1703" t="s">
        <v>581</v>
      </c>
      <c r="G1703" t="s">
        <v>581</v>
      </c>
      <c r="H1703" t="s">
        <v>42</v>
      </c>
      <c r="I1703" t="s">
        <v>598</v>
      </c>
      <c r="J1703" t="s">
        <v>606</v>
      </c>
    </row>
    <row r="1704" spans="1:10" x14ac:dyDescent="0.35">
      <c r="A1704">
        <v>1726</v>
      </c>
      <c r="B1704" t="s">
        <v>121</v>
      </c>
      <c r="C1704">
        <v>19</v>
      </c>
      <c r="D1704">
        <v>2</v>
      </c>
      <c r="E1704">
        <v>0</v>
      </c>
      <c r="F1704" t="s">
        <v>581</v>
      </c>
      <c r="G1704" t="s">
        <v>581</v>
      </c>
      <c r="H1704" t="s">
        <v>42</v>
      </c>
      <c r="I1704" t="s">
        <v>598</v>
      </c>
      <c r="J1704" t="s">
        <v>606</v>
      </c>
    </row>
    <row r="1705" spans="1:10" x14ac:dyDescent="0.35">
      <c r="A1705">
        <v>1727</v>
      </c>
      <c r="B1705" t="s">
        <v>121</v>
      </c>
      <c r="C1705">
        <v>22</v>
      </c>
      <c r="D1705">
        <v>2</v>
      </c>
      <c r="E1705">
        <v>0</v>
      </c>
      <c r="F1705" t="s">
        <v>581</v>
      </c>
      <c r="G1705" t="s">
        <v>581</v>
      </c>
      <c r="H1705" t="s">
        <v>42</v>
      </c>
      <c r="I1705" t="s">
        <v>598</v>
      </c>
      <c r="J1705" t="s">
        <v>606</v>
      </c>
    </row>
    <row r="1706" spans="1:10" x14ac:dyDescent="0.35">
      <c r="A1706">
        <v>1728</v>
      </c>
      <c r="B1706" t="s">
        <v>121</v>
      </c>
      <c r="C1706">
        <v>24</v>
      </c>
      <c r="D1706">
        <v>1</v>
      </c>
      <c r="E1706">
        <v>0</v>
      </c>
      <c r="F1706" t="s">
        <v>581</v>
      </c>
      <c r="G1706" t="s">
        <v>581</v>
      </c>
      <c r="H1706" t="s">
        <v>42</v>
      </c>
      <c r="I1706" t="s">
        <v>598</v>
      </c>
      <c r="J1706" t="s">
        <v>606</v>
      </c>
    </row>
    <row r="1707" spans="1:10" x14ac:dyDescent="0.35">
      <c r="A1707">
        <v>1729</v>
      </c>
      <c r="B1707" t="s">
        <v>121</v>
      </c>
      <c r="C1707">
        <v>26</v>
      </c>
      <c r="D1707">
        <v>1</v>
      </c>
      <c r="E1707">
        <v>0</v>
      </c>
      <c r="F1707" t="s">
        <v>581</v>
      </c>
      <c r="G1707" t="s">
        <v>581</v>
      </c>
      <c r="H1707" t="s">
        <v>42</v>
      </c>
      <c r="I1707" t="s">
        <v>598</v>
      </c>
      <c r="J1707" t="s">
        <v>606</v>
      </c>
    </row>
    <row r="1708" spans="1:10" x14ac:dyDescent="0.35">
      <c r="A1708">
        <v>1730</v>
      </c>
      <c r="B1708" t="s">
        <v>121</v>
      </c>
      <c r="C1708">
        <v>27</v>
      </c>
      <c r="D1708">
        <v>1</v>
      </c>
      <c r="E1708">
        <v>0</v>
      </c>
      <c r="F1708" t="s">
        <v>581</v>
      </c>
      <c r="G1708" t="s">
        <v>581</v>
      </c>
      <c r="H1708" t="s">
        <v>42</v>
      </c>
      <c r="I1708" t="s">
        <v>598</v>
      </c>
      <c r="J1708" t="s">
        <v>606</v>
      </c>
    </row>
    <row r="1709" spans="1:10" x14ac:dyDescent="0.35">
      <c r="A1709">
        <v>1731</v>
      </c>
      <c r="B1709" t="s">
        <v>121</v>
      </c>
      <c r="C1709">
        <v>28</v>
      </c>
      <c r="D1709">
        <v>1</v>
      </c>
      <c r="E1709">
        <v>0</v>
      </c>
      <c r="F1709" t="s">
        <v>581</v>
      </c>
      <c r="G1709" t="s">
        <v>581</v>
      </c>
      <c r="H1709" t="s">
        <v>42</v>
      </c>
      <c r="I1709" t="s">
        <v>598</v>
      </c>
      <c r="J1709" t="s">
        <v>606</v>
      </c>
    </row>
    <row r="1710" spans="1:10" x14ac:dyDescent="0.35">
      <c r="A1710">
        <v>1732</v>
      </c>
      <c r="B1710" t="s">
        <v>121</v>
      </c>
      <c r="C1710">
        <v>29</v>
      </c>
      <c r="D1710">
        <v>2</v>
      </c>
      <c r="E1710">
        <v>0</v>
      </c>
      <c r="F1710" t="s">
        <v>581</v>
      </c>
      <c r="G1710" t="s">
        <v>581</v>
      </c>
      <c r="H1710" t="s">
        <v>42</v>
      </c>
      <c r="I1710" t="s">
        <v>598</v>
      </c>
      <c r="J1710" t="s">
        <v>606</v>
      </c>
    </row>
    <row r="1711" spans="1:10" x14ac:dyDescent="0.35">
      <c r="A1711">
        <v>1733</v>
      </c>
      <c r="B1711" t="s">
        <v>121</v>
      </c>
      <c r="C1711">
        <v>31</v>
      </c>
      <c r="D1711">
        <v>1</v>
      </c>
      <c r="E1711">
        <v>0</v>
      </c>
      <c r="F1711" t="s">
        <v>581</v>
      </c>
      <c r="G1711" t="s">
        <v>581</v>
      </c>
      <c r="H1711" t="s">
        <v>42</v>
      </c>
      <c r="I1711" t="s">
        <v>598</v>
      </c>
      <c r="J1711" t="s">
        <v>606</v>
      </c>
    </row>
    <row r="1712" spans="1:10" x14ac:dyDescent="0.35">
      <c r="A1712">
        <v>1734</v>
      </c>
      <c r="B1712" t="s">
        <v>121</v>
      </c>
      <c r="C1712">
        <v>32</v>
      </c>
      <c r="D1712">
        <v>3</v>
      </c>
      <c r="E1712">
        <v>0</v>
      </c>
      <c r="F1712" t="s">
        <v>581</v>
      </c>
      <c r="G1712" t="s">
        <v>581</v>
      </c>
      <c r="H1712" t="s">
        <v>42</v>
      </c>
      <c r="I1712" t="s">
        <v>598</v>
      </c>
      <c r="J1712" t="s">
        <v>606</v>
      </c>
    </row>
    <row r="1713" spans="1:10" x14ac:dyDescent="0.35">
      <c r="A1713">
        <v>1735</v>
      </c>
      <c r="B1713" t="s">
        <v>121</v>
      </c>
      <c r="C1713">
        <v>33</v>
      </c>
      <c r="D1713">
        <v>3</v>
      </c>
      <c r="E1713">
        <v>0</v>
      </c>
      <c r="F1713" t="s">
        <v>581</v>
      </c>
      <c r="G1713" t="s">
        <v>581</v>
      </c>
      <c r="H1713" t="s">
        <v>42</v>
      </c>
      <c r="I1713" t="s">
        <v>598</v>
      </c>
      <c r="J1713" t="s">
        <v>606</v>
      </c>
    </row>
    <row r="1714" spans="1:10" x14ac:dyDescent="0.35">
      <c r="A1714">
        <v>1736</v>
      </c>
      <c r="B1714" t="s">
        <v>121</v>
      </c>
      <c r="C1714">
        <v>34</v>
      </c>
      <c r="D1714">
        <v>1</v>
      </c>
      <c r="E1714">
        <v>0</v>
      </c>
      <c r="F1714" t="s">
        <v>581</v>
      </c>
      <c r="G1714" t="s">
        <v>581</v>
      </c>
      <c r="H1714" t="s">
        <v>42</v>
      </c>
      <c r="I1714" t="s">
        <v>598</v>
      </c>
      <c r="J1714" t="s">
        <v>606</v>
      </c>
    </row>
    <row r="1715" spans="1:10" x14ac:dyDescent="0.35">
      <c r="A1715">
        <v>1737</v>
      </c>
      <c r="B1715" t="s">
        <v>121</v>
      </c>
      <c r="C1715">
        <v>35</v>
      </c>
      <c r="D1715">
        <v>2</v>
      </c>
      <c r="E1715">
        <v>0</v>
      </c>
      <c r="F1715" t="s">
        <v>581</v>
      </c>
      <c r="G1715" t="s">
        <v>581</v>
      </c>
      <c r="H1715" t="s">
        <v>42</v>
      </c>
      <c r="I1715" t="s">
        <v>598</v>
      </c>
      <c r="J1715" t="s">
        <v>606</v>
      </c>
    </row>
    <row r="1716" spans="1:10" x14ac:dyDescent="0.35">
      <c r="A1716">
        <v>1738</v>
      </c>
      <c r="B1716" t="s">
        <v>121</v>
      </c>
      <c r="C1716">
        <v>36</v>
      </c>
      <c r="D1716">
        <v>1</v>
      </c>
      <c r="E1716">
        <v>0</v>
      </c>
      <c r="F1716" t="s">
        <v>581</v>
      </c>
      <c r="G1716" t="s">
        <v>581</v>
      </c>
      <c r="H1716" t="s">
        <v>42</v>
      </c>
      <c r="I1716" t="s">
        <v>598</v>
      </c>
      <c r="J1716" t="s">
        <v>606</v>
      </c>
    </row>
    <row r="1717" spans="1:10" x14ac:dyDescent="0.35">
      <c r="A1717">
        <v>1739</v>
      </c>
      <c r="B1717" t="s">
        <v>121</v>
      </c>
      <c r="C1717">
        <v>37</v>
      </c>
      <c r="D1717">
        <v>5</v>
      </c>
      <c r="E1717">
        <v>0</v>
      </c>
      <c r="F1717" t="s">
        <v>581</v>
      </c>
      <c r="G1717" t="s">
        <v>581</v>
      </c>
      <c r="H1717" t="s">
        <v>42</v>
      </c>
      <c r="I1717" t="s">
        <v>598</v>
      </c>
      <c r="J1717" t="s">
        <v>606</v>
      </c>
    </row>
    <row r="1718" spans="1:10" x14ac:dyDescent="0.35">
      <c r="A1718">
        <v>1740</v>
      </c>
      <c r="B1718" t="s">
        <v>122</v>
      </c>
      <c r="C1718">
        <v>15</v>
      </c>
      <c r="D1718">
        <v>73</v>
      </c>
      <c r="E1718">
        <v>4</v>
      </c>
      <c r="F1718" t="s">
        <v>581</v>
      </c>
      <c r="G1718" t="s">
        <v>581</v>
      </c>
      <c r="H1718" t="s">
        <v>42</v>
      </c>
      <c r="I1718" t="s">
        <v>598</v>
      </c>
      <c r="J1718" t="s">
        <v>609</v>
      </c>
    </row>
    <row r="1719" spans="1:10" x14ac:dyDescent="0.35">
      <c r="A1719">
        <v>1741</v>
      </c>
      <c r="B1719" t="s">
        <v>122</v>
      </c>
      <c r="C1719">
        <v>16</v>
      </c>
      <c r="D1719">
        <v>58</v>
      </c>
      <c r="E1719">
        <v>8</v>
      </c>
      <c r="F1719" t="s">
        <v>581</v>
      </c>
      <c r="G1719" t="s">
        <v>581</v>
      </c>
      <c r="H1719" t="s">
        <v>42</v>
      </c>
      <c r="I1719" t="s">
        <v>598</v>
      </c>
      <c r="J1719" t="s">
        <v>609</v>
      </c>
    </row>
    <row r="1720" spans="1:10" x14ac:dyDescent="0.35">
      <c r="A1720">
        <v>1742</v>
      </c>
      <c r="B1720" t="s">
        <v>122</v>
      </c>
      <c r="C1720">
        <v>17</v>
      </c>
      <c r="D1720">
        <v>63</v>
      </c>
      <c r="E1720">
        <v>11</v>
      </c>
      <c r="F1720" t="s">
        <v>581</v>
      </c>
      <c r="G1720" t="s">
        <v>581</v>
      </c>
      <c r="H1720" t="s">
        <v>42</v>
      </c>
      <c r="I1720" t="s">
        <v>598</v>
      </c>
      <c r="J1720" t="s">
        <v>609</v>
      </c>
    </row>
    <row r="1721" spans="1:10" x14ac:dyDescent="0.35">
      <c r="A1721">
        <v>1743</v>
      </c>
      <c r="B1721" t="s">
        <v>122</v>
      </c>
      <c r="C1721">
        <v>18</v>
      </c>
      <c r="D1721">
        <v>36</v>
      </c>
      <c r="E1721">
        <v>0</v>
      </c>
      <c r="F1721" t="s">
        <v>581</v>
      </c>
      <c r="G1721" t="s">
        <v>581</v>
      </c>
      <c r="H1721" t="s">
        <v>42</v>
      </c>
      <c r="I1721" t="s">
        <v>598</v>
      </c>
      <c r="J1721" t="s">
        <v>609</v>
      </c>
    </row>
    <row r="1722" spans="1:10" x14ac:dyDescent="0.35">
      <c r="A1722">
        <v>1744</v>
      </c>
      <c r="B1722" t="s">
        <v>122</v>
      </c>
      <c r="C1722">
        <v>19</v>
      </c>
      <c r="D1722">
        <v>15</v>
      </c>
      <c r="E1722">
        <v>2</v>
      </c>
      <c r="F1722" t="s">
        <v>581</v>
      </c>
      <c r="G1722" t="s">
        <v>581</v>
      </c>
      <c r="H1722" t="s">
        <v>42</v>
      </c>
      <c r="I1722" t="s">
        <v>598</v>
      </c>
      <c r="J1722" t="s">
        <v>609</v>
      </c>
    </row>
    <row r="1723" spans="1:10" x14ac:dyDescent="0.35">
      <c r="A1723">
        <v>1745</v>
      </c>
      <c r="B1723" t="s">
        <v>122</v>
      </c>
      <c r="C1723">
        <v>20</v>
      </c>
      <c r="D1723">
        <v>20</v>
      </c>
      <c r="E1723">
        <v>1</v>
      </c>
      <c r="F1723" t="s">
        <v>581</v>
      </c>
      <c r="G1723" t="s">
        <v>581</v>
      </c>
      <c r="H1723" t="s">
        <v>42</v>
      </c>
      <c r="I1723" t="s">
        <v>598</v>
      </c>
      <c r="J1723" t="s">
        <v>609</v>
      </c>
    </row>
    <row r="1724" spans="1:10" x14ac:dyDescent="0.35">
      <c r="A1724">
        <v>1746</v>
      </c>
      <c r="B1724" t="s">
        <v>122</v>
      </c>
      <c r="C1724">
        <v>21</v>
      </c>
      <c r="D1724">
        <v>13</v>
      </c>
      <c r="E1724">
        <v>3</v>
      </c>
      <c r="F1724" t="s">
        <v>581</v>
      </c>
      <c r="G1724" t="s">
        <v>581</v>
      </c>
      <c r="H1724" t="s">
        <v>42</v>
      </c>
      <c r="I1724" t="s">
        <v>598</v>
      </c>
      <c r="J1724" t="s">
        <v>609</v>
      </c>
    </row>
    <row r="1725" spans="1:10" x14ac:dyDescent="0.35">
      <c r="A1725">
        <v>1747</v>
      </c>
      <c r="B1725" t="s">
        <v>122</v>
      </c>
      <c r="C1725">
        <v>22</v>
      </c>
      <c r="D1725">
        <v>8</v>
      </c>
      <c r="E1725">
        <v>2</v>
      </c>
      <c r="F1725" t="s">
        <v>581</v>
      </c>
      <c r="G1725" t="s">
        <v>581</v>
      </c>
      <c r="H1725" t="s">
        <v>42</v>
      </c>
      <c r="I1725" t="s">
        <v>598</v>
      </c>
      <c r="J1725" t="s">
        <v>609</v>
      </c>
    </row>
    <row r="1726" spans="1:10" x14ac:dyDescent="0.35">
      <c r="A1726">
        <v>1748</v>
      </c>
      <c r="B1726" t="s">
        <v>122</v>
      </c>
      <c r="C1726">
        <v>23</v>
      </c>
      <c r="D1726">
        <v>10</v>
      </c>
      <c r="E1726">
        <v>1</v>
      </c>
      <c r="F1726" t="s">
        <v>581</v>
      </c>
      <c r="G1726" t="s">
        <v>581</v>
      </c>
      <c r="H1726" t="s">
        <v>42</v>
      </c>
      <c r="I1726" t="s">
        <v>598</v>
      </c>
      <c r="J1726" t="s">
        <v>609</v>
      </c>
    </row>
    <row r="1727" spans="1:10" x14ac:dyDescent="0.35">
      <c r="A1727">
        <v>1749</v>
      </c>
      <c r="B1727" t="s">
        <v>122</v>
      </c>
      <c r="C1727">
        <v>24</v>
      </c>
      <c r="D1727">
        <v>12</v>
      </c>
      <c r="E1727">
        <v>1</v>
      </c>
      <c r="F1727" t="s">
        <v>581</v>
      </c>
      <c r="G1727" t="s">
        <v>581</v>
      </c>
      <c r="H1727" t="s">
        <v>42</v>
      </c>
      <c r="I1727" t="s">
        <v>598</v>
      </c>
      <c r="J1727" t="s">
        <v>609</v>
      </c>
    </row>
    <row r="1728" spans="1:10" x14ac:dyDescent="0.35">
      <c r="A1728">
        <v>1750</v>
      </c>
      <c r="B1728" t="s">
        <v>122</v>
      </c>
      <c r="C1728">
        <v>25</v>
      </c>
      <c r="D1728">
        <v>11</v>
      </c>
      <c r="E1728">
        <v>6</v>
      </c>
      <c r="F1728" t="s">
        <v>581</v>
      </c>
      <c r="G1728" t="s">
        <v>581</v>
      </c>
      <c r="H1728" t="s">
        <v>42</v>
      </c>
      <c r="I1728" t="s">
        <v>598</v>
      </c>
      <c r="J1728" t="s">
        <v>609</v>
      </c>
    </row>
    <row r="1729" spans="1:10" x14ac:dyDescent="0.35">
      <c r="A1729">
        <v>1751</v>
      </c>
      <c r="B1729" t="s">
        <v>122</v>
      </c>
      <c r="C1729">
        <v>26</v>
      </c>
      <c r="D1729">
        <v>12</v>
      </c>
      <c r="E1729">
        <v>1</v>
      </c>
      <c r="F1729" t="s">
        <v>581</v>
      </c>
      <c r="G1729" t="s">
        <v>581</v>
      </c>
      <c r="H1729" t="s">
        <v>42</v>
      </c>
      <c r="I1729" t="s">
        <v>598</v>
      </c>
      <c r="J1729" t="s">
        <v>609</v>
      </c>
    </row>
    <row r="1730" spans="1:10" x14ac:dyDescent="0.35">
      <c r="A1730">
        <v>1752</v>
      </c>
      <c r="B1730" t="s">
        <v>122</v>
      </c>
      <c r="C1730">
        <v>27</v>
      </c>
      <c r="D1730">
        <v>16</v>
      </c>
      <c r="E1730">
        <v>0</v>
      </c>
      <c r="F1730" t="s">
        <v>581</v>
      </c>
      <c r="G1730" t="s">
        <v>581</v>
      </c>
      <c r="H1730" t="s">
        <v>42</v>
      </c>
      <c r="I1730" t="s">
        <v>598</v>
      </c>
      <c r="J1730" t="s">
        <v>609</v>
      </c>
    </row>
    <row r="1731" spans="1:10" x14ac:dyDescent="0.35">
      <c r="A1731">
        <v>1753</v>
      </c>
      <c r="B1731" t="s">
        <v>122</v>
      </c>
      <c r="C1731">
        <v>28</v>
      </c>
      <c r="D1731">
        <v>38</v>
      </c>
      <c r="E1731">
        <v>1</v>
      </c>
      <c r="F1731" t="s">
        <v>581</v>
      </c>
      <c r="G1731" t="s">
        <v>581</v>
      </c>
      <c r="H1731" t="s">
        <v>42</v>
      </c>
      <c r="I1731" t="s">
        <v>598</v>
      </c>
      <c r="J1731" t="s">
        <v>609</v>
      </c>
    </row>
    <row r="1732" spans="1:10" x14ac:dyDescent="0.35">
      <c r="A1732">
        <v>1754</v>
      </c>
      <c r="B1732" t="s">
        <v>122</v>
      </c>
      <c r="C1732">
        <v>29</v>
      </c>
      <c r="D1732">
        <v>32</v>
      </c>
      <c r="E1732">
        <v>3</v>
      </c>
      <c r="F1732" t="s">
        <v>581</v>
      </c>
      <c r="G1732" t="s">
        <v>581</v>
      </c>
      <c r="H1732" t="s">
        <v>42</v>
      </c>
      <c r="I1732" t="s">
        <v>598</v>
      </c>
      <c r="J1732" t="s">
        <v>609</v>
      </c>
    </row>
    <row r="1733" spans="1:10" x14ac:dyDescent="0.35">
      <c r="A1733">
        <v>1755</v>
      </c>
      <c r="B1733" t="s">
        <v>122</v>
      </c>
      <c r="C1733">
        <v>30</v>
      </c>
      <c r="D1733">
        <v>22</v>
      </c>
      <c r="E1733">
        <v>5</v>
      </c>
      <c r="F1733" t="s">
        <v>581</v>
      </c>
      <c r="G1733" t="s">
        <v>581</v>
      </c>
      <c r="H1733" t="s">
        <v>42</v>
      </c>
      <c r="I1733" t="s">
        <v>598</v>
      </c>
      <c r="J1733" t="s">
        <v>609</v>
      </c>
    </row>
    <row r="1734" spans="1:10" x14ac:dyDescent="0.35">
      <c r="A1734">
        <v>1756</v>
      </c>
      <c r="B1734" t="s">
        <v>122</v>
      </c>
      <c r="C1734">
        <v>31</v>
      </c>
      <c r="D1734">
        <v>24</v>
      </c>
      <c r="E1734">
        <v>0</v>
      </c>
      <c r="F1734" t="s">
        <v>581</v>
      </c>
      <c r="G1734" t="s">
        <v>581</v>
      </c>
      <c r="H1734" t="s">
        <v>42</v>
      </c>
      <c r="I1734" t="s">
        <v>598</v>
      </c>
      <c r="J1734" t="s">
        <v>609</v>
      </c>
    </row>
    <row r="1735" spans="1:10" x14ac:dyDescent="0.35">
      <c r="A1735">
        <v>1757</v>
      </c>
      <c r="B1735" t="s">
        <v>122</v>
      </c>
      <c r="C1735">
        <v>32</v>
      </c>
      <c r="D1735">
        <v>27</v>
      </c>
      <c r="E1735">
        <v>8</v>
      </c>
      <c r="F1735" t="s">
        <v>581</v>
      </c>
      <c r="G1735" t="s">
        <v>581</v>
      </c>
      <c r="H1735" t="s">
        <v>42</v>
      </c>
      <c r="I1735" t="s">
        <v>598</v>
      </c>
      <c r="J1735" t="s">
        <v>609</v>
      </c>
    </row>
    <row r="1736" spans="1:10" x14ac:dyDescent="0.35">
      <c r="A1736">
        <v>1758</v>
      </c>
      <c r="B1736" t="s">
        <v>122</v>
      </c>
      <c r="C1736">
        <v>33</v>
      </c>
      <c r="D1736">
        <v>24</v>
      </c>
      <c r="E1736">
        <v>2</v>
      </c>
      <c r="F1736" t="s">
        <v>581</v>
      </c>
      <c r="G1736" t="s">
        <v>581</v>
      </c>
      <c r="H1736" t="s">
        <v>42</v>
      </c>
      <c r="I1736" t="s">
        <v>598</v>
      </c>
      <c r="J1736" t="s">
        <v>609</v>
      </c>
    </row>
    <row r="1737" spans="1:10" x14ac:dyDescent="0.35">
      <c r="A1737">
        <v>1759</v>
      </c>
      <c r="B1737" t="s">
        <v>122</v>
      </c>
      <c r="C1737">
        <v>34</v>
      </c>
      <c r="D1737">
        <v>40</v>
      </c>
      <c r="E1737">
        <v>5</v>
      </c>
      <c r="F1737" t="s">
        <v>581</v>
      </c>
      <c r="G1737" t="s">
        <v>581</v>
      </c>
      <c r="H1737" t="s">
        <v>42</v>
      </c>
      <c r="I1737" t="s">
        <v>598</v>
      </c>
      <c r="J1737" t="s">
        <v>609</v>
      </c>
    </row>
    <row r="1738" spans="1:10" x14ac:dyDescent="0.35">
      <c r="A1738">
        <v>1760</v>
      </c>
      <c r="B1738" t="s">
        <v>122</v>
      </c>
      <c r="C1738">
        <v>35</v>
      </c>
      <c r="D1738">
        <v>53</v>
      </c>
      <c r="E1738">
        <v>5</v>
      </c>
      <c r="F1738" t="s">
        <v>581</v>
      </c>
      <c r="G1738" t="s">
        <v>581</v>
      </c>
      <c r="H1738" t="s">
        <v>42</v>
      </c>
      <c r="I1738" t="s">
        <v>598</v>
      </c>
      <c r="J1738" t="s">
        <v>609</v>
      </c>
    </row>
    <row r="1739" spans="1:10" x14ac:dyDescent="0.35">
      <c r="A1739">
        <v>1761</v>
      </c>
      <c r="B1739" t="s">
        <v>122</v>
      </c>
      <c r="C1739">
        <v>36</v>
      </c>
      <c r="D1739">
        <v>27</v>
      </c>
      <c r="E1739">
        <v>8</v>
      </c>
      <c r="F1739" t="s">
        <v>581</v>
      </c>
      <c r="G1739" t="s">
        <v>581</v>
      </c>
      <c r="H1739" t="s">
        <v>42</v>
      </c>
      <c r="I1739" t="s">
        <v>598</v>
      </c>
      <c r="J1739" t="s">
        <v>609</v>
      </c>
    </row>
    <row r="1740" spans="1:10" x14ac:dyDescent="0.35">
      <c r="A1740">
        <v>1762</v>
      </c>
      <c r="B1740" t="s">
        <v>122</v>
      </c>
      <c r="C1740">
        <v>37</v>
      </c>
      <c r="D1740">
        <v>32</v>
      </c>
      <c r="E1740">
        <v>12</v>
      </c>
      <c r="F1740" t="s">
        <v>581</v>
      </c>
      <c r="G1740" t="s">
        <v>581</v>
      </c>
      <c r="H1740" t="s">
        <v>42</v>
      </c>
      <c r="I1740" t="s">
        <v>598</v>
      </c>
      <c r="J1740" t="s">
        <v>609</v>
      </c>
    </row>
    <row r="1741" spans="1:10" x14ac:dyDescent="0.35">
      <c r="A1741">
        <v>1763</v>
      </c>
      <c r="B1741" t="s">
        <v>122</v>
      </c>
      <c r="C1741">
        <v>38</v>
      </c>
      <c r="D1741">
        <v>29</v>
      </c>
      <c r="E1741">
        <v>12</v>
      </c>
      <c r="F1741" t="s">
        <v>581</v>
      </c>
      <c r="G1741" t="s">
        <v>581</v>
      </c>
      <c r="H1741" t="s">
        <v>42</v>
      </c>
      <c r="I1741" t="s">
        <v>598</v>
      </c>
      <c r="J1741" t="s">
        <v>609</v>
      </c>
    </row>
    <row r="1742" spans="1:10" x14ac:dyDescent="0.35">
      <c r="A1742">
        <v>1764</v>
      </c>
      <c r="B1742" t="s">
        <v>123</v>
      </c>
      <c r="C1742">
        <v>15</v>
      </c>
      <c r="D1742">
        <v>50</v>
      </c>
      <c r="E1742">
        <v>3</v>
      </c>
      <c r="F1742" t="s">
        <v>581</v>
      </c>
      <c r="G1742" t="s">
        <v>581</v>
      </c>
      <c r="H1742" t="s">
        <v>42</v>
      </c>
      <c r="I1742" t="s">
        <v>601</v>
      </c>
      <c r="J1742" t="s">
        <v>602</v>
      </c>
    </row>
    <row r="1743" spans="1:10" x14ac:dyDescent="0.35">
      <c r="A1743">
        <v>1765</v>
      </c>
      <c r="B1743" t="s">
        <v>123</v>
      </c>
      <c r="C1743">
        <v>16</v>
      </c>
      <c r="D1743">
        <v>63</v>
      </c>
      <c r="E1743">
        <v>7</v>
      </c>
      <c r="F1743" t="s">
        <v>581</v>
      </c>
      <c r="G1743" t="s">
        <v>581</v>
      </c>
      <c r="H1743" t="s">
        <v>42</v>
      </c>
      <c r="I1743" t="s">
        <v>601</v>
      </c>
      <c r="J1743" t="s">
        <v>602</v>
      </c>
    </row>
    <row r="1744" spans="1:10" x14ac:dyDescent="0.35">
      <c r="A1744">
        <v>1766</v>
      </c>
      <c r="B1744" t="s">
        <v>123</v>
      </c>
      <c r="C1744">
        <v>17</v>
      </c>
      <c r="D1744">
        <v>30</v>
      </c>
      <c r="E1744">
        <v>3</v>
      </c>
      <c r="F1744" t="s">
        <v>581</v>
      </c>
      <c r="G1744" t="s">
        <v>581</v>
      </c>
      <c r="H1744" t="s">
        <v>42</v>
      </c>
      <c r="I1744" t="s">
        <v>601</v>
      </c>
      <c r="J1744" t="s">
        <v>602</v>
      </c>
    </row>
    <row r="1745" spans="1:10" x14ac:dyDescent="0.35">
      <c r="A1745">
        <v>1767</v>
      </c>
      <c r="B1745" t="s">
        <v>123</v>
      </c>
      <c r="C1745">
        <v>18</v>
      </c>
      <c r="D1745">
        <v>28</v>
      </c>
      <c r="E1745">
        <v>2</v>
      </c>
      <c r="F1745" t="s">
        <v>581</v>
      </c>
      <c r="G1745" t="s">
        <v>581</v>
      </c>
      <c r="H1745" t="s">
        <v>42</v>
      </c>
      <c r="I1745" t="s">
        <v>601</v>
      </c>
      <c r="J1745" t="s">
        <v>602</v>
      </c>
    </row>
    <row r="1746" spans="1:10" x14ac:dyDescent="0.35">
      <c r="A1746">
        <v>1768</v>
      </c>
      <c r="B1746" t="s">
        <v>123</v>
      </c>
      <c r="C1746">
        <v>19</v>
      </c>
      <c r="D1746">
        <v>13</v>
      </c>
      <c r="E1746">
        <v>3</v>
      </c>
      <c r="F1746" t="s">
        <v>581</v>
      </c>
      <c r="G1746" t="s">
        <v>581</v>
      </c>
      <c r="H1746" t="s">
        <v>42</v>
      </c>
      <c r="I1746" t="s">
        <v>601</v>
      </c>
      <c r="J1746" t="s">
        <v>602</v>
      </c>
    </row>
    <row r="1747" spans="1:10" x14ac:dyDescent="0.35">
      <c r="A1747">
        <v>1769</v>
      </c>
      <c r="B1747" t="s">
        <v>123</v>
      </c>
      <c r="C1747">
        <v>20</v>
      </c>
      <c r="D1747">
        <v>37</v>
      </c>
      <c r="E1747">
        <v>3</v>
      </c>
      <c r="F1747" t="s">
        <v>581</v>
      </c>
      <c r="G1747" t="s">
        <v>581</v>
      </c>
      <c r="H1747" t="s">
        <v>42</v>
      </c>
      <c r="I1747" t="s">
        <v>601</v>
      </c>
      <c r="J1747" t="s">
        <v>602</v>
      </c>
    </row>
    <row r="1748" spans="1:10" x14ac:dyDescent="0.35">
      <c r="A1748">
        <v>1770</v>
      </c>
      <c r="B1748" t="s">
        <v>123</v>
      </c>
      <c r="C1748">
        <v>21</v>
      </c>
      <c r="D1748">
        <v>17</v>
      </c>
      <c r="E1748">
        <v>3</v>
      </c>
      <c r="F1748" t="s">
        <v>581</v>
      </c>
      <c r="G1748" t="s">
        <v>581</v>
      </c>
      <c r="H1748" t="s">
        <v>42</v>
      </c>
      <c r="I1748" t="s">
        <v>601</v>
      </c>
      <c r="J1748" t="s">
        <v>602</v>
      </c>
    </row>
    <row r="1749" spans="1:10" x14ac:dyDescent="0.35">
      <c r="A1749">
        <v>1771</v>
      </c>
      <c r="B1749" t="s">
        <v>123</v>
      </c>
      <c r="C1749">
        <v>22</v>
      </c>
      <c r="D1749">
        <v>8</v>
      </c>
      <c r="E1749">
        <v>1</v>
      </c>
      <c r="F1749" t="s">
        <v>581</v>
      </c>
      <c r="G1749" t="s">
        <v>581</v>
      </c>
      <c r="H1749" t="s">
        <v>42</v>
      </c>
      <c r="I1749" t="s">
        <v>601</v>
      </c>
      <c r="J1749" t="s">
        <v>602</v>
      </c>
    </row>
    <row r="1750" spans="1:10" x14ac:dyDescent="0.35">
      <c r="A1750">
        <v>1772</v>
      </c>
      <c r="B1750" t="s">
        <v>123</v>
      </c>
      <c r="C1750">
        <v>23</v>
      </c>
      <c r="D1750">
        <v>2</v>
      </c>
      <c r="E1750">
        <v>1</v>
      </c>
      <c r="F1750" t="s">
        <v>581</v>
      </c>
      <c r="G1750" t="s">
        <v>581</v>
      </c>
      <c r="H1750" t="s">
        <v>42</v>
      </c>
      <c r="I1750" t="s">
        <v>601</v>
      </c>
      <c r="J1750" t="s">
        <v>602</v>
      </c>
    </row>
    <row r="1751" spans="1:10" x14ac:dyDescent="0.35">
      <c r="A1751">
        <v>1773</v>
      </c>
      <c r="B1751" t="s">
        <v>123</v>
      </c>
      <c r="C1751">
        <v>24</v>
      </c>
      <c r="D1751">
        <v>5</v>
      </c>
      <c r="E1751">
        <v>1</v>
      </c>
      <c r="F1751" t="s">
        <v>581</v>
      </c>
      <c r="G1751" t="s">
        <v>581</v>
      </c>
      <c r="H1751" t="s">
        <v>42</v>
      </c>
      <c r="I1751" t="s">
        <v>601</v>
      </c>
      <c r="J1751" t="s">
        <v>602</v>
      </c>
    </row>
    <row r="1752" spans="1:10" x14ac:dyDescent="0.35">
      <c r="A1752">
        <v>1774</v>
      </c>
      <c r="B1752" t="s">
        <v>123</v>
      </c>
      <c r="C1752">
        <v>25</v>
      </c>
      <c r="D1752">
        <v>13</v>
      </c>
      <c r="E1752">
        <v>7</v>
      </c>
      <c r="F1752" t="s">
        <v>581</v>
      </c>
      <c r="G1752" t="s">
        <v>581</v>
      </c>
      <c r="H1752" t="s">
        <v>42</v>
      </c>
      <c r="I1752" t="s">
        <v>601</v>
      </c>
      <c r="J1752" t="s">
        <v>602</v>
      </c>
    </row>
    <row r="1753" spans="1:10" x14ac:dyDescent="0.35">
      <c r="A1753">
        <v>1775</v>
      </c>
      <c r="B1753" t="s">
        <v>123</v>
      </c>
      <c r="C1753">
        <v>26</v>
      </c>
      <c r="D1753">
        <v>10</v>
      </c>
      <c r="E1753">
        <v>1</v>
      </c>
      <c r="F1753" t="s">
        <v>581</v>
      </c>
      <c r="G1753" t="s">
        <v>581</v>
      </c>
      <c r="H1753" t="s">
        <v>42</v>
      </c>
      <c r="I1753" t="s">
        <v>601</v>
      </c>
      <c r="J1753" t="s">
        <v>602</v>
      </c>
    </row>
    <row r="1754" spans="1:10" x14ac:dyDescent="0.35">
      <c r="A1754">
        <v>1776</v>
      </c>
      <c r="B1754" t="s">
        <v>123</v>
      </c>
      <c r="C1754">
        <v>27</v>
      </c>
      <c r="D1754">
        <v>7</v>
      </c>
      <c r="E1754">
        <v>3</v>
      </c>
      <c r="F1754" t="s">
        <v>581</v>
      </c>
      <c r="G1754" t="s">
        <v>581</v>
      </c>
      <c r="H1754" t="s">
        <v>42</v>
      </c>
      <c r="I1754" t="s">
        <v>601</v>
      </c>
      <c r="J1754" t="s">
        <v>602</v>
      </c>
    </row>
    <row r="1755" spans="1:10" x14ac:dyDescent="0.35">
      <c r="A1755">
        <v>1777</v>
      </c>
      <c r="B1755" t="s">
        <v>123</v>
      </c>
      <c r="C1755">
        <v>28</v>
      </c>
      <c r="D1755">
        <v>16</v>
      </c>
      <c r="E1755">
        <v>9</v>
      </c>
      <c r="F1755" t="s">
        <v>581</v>
      </c>
      <c r="G1755" t="s">
        <v>581</v>
      </c>
      <c r="H1755" t="s">
        <v>42</v>
      </c>
      <c r="I1755" t="s">
        <v>601</v>
      </c>
      <c r="J1755" t="s">
        <v>602</v>
      </c>
    </row>
    <row r="1756" spans="1:10" x14ac:dyDescent="0.35">
      <c r="A1756">
        <v>1778</v>
      </c>
      <c r="B1756" t="s">
        <v>123</v>
      </c>
      <c r="C1756">
        <v>29</v>
      </c>
      <c r="D1756">
        <v>18</v>
      </c>
      <c r="E1756">
        <v>4</v>
      </c>
      <c r="F1756" t="s">
        <v>581</v>
      </c>
      <c r="G1756" t="s">
        <v>581</v>
      </c>
      <c r="H1756" t="s">
        <v>42</v>
      </c>
      <c r="I1756" t="s">
        <v>601</v>
      </c>
      <c r="J1756" t="s">
        <v>602</v>
      </c>
    </row>
    <row r="1757" spans="1:10" x14ac:dyDescent="0.35">
      <c r="A1757">
        <v>1779</v>
      </c>
      <c r="B1757" t="s">
        <v>123</v>
      </c>
      <c r="C1757">
        <v>30</v>
      </c>
      <c r="D1757">
        <v>13</v>
      </c>
      <c r="E1757">
        <v>13</v>
      </c>
      <c r="F1757" t="s">
        <v>581</v>
      </c>
      <c r="G1757" t="s">
        <v>581</v>
      </c>
      <c r="H1757" t="s">
        <v>42</v>
      </c>
      <c r="I1757" t="s">
        <v>601</v>
      </c>
      <c r="J1757" t="s">
        <v>602</v>
      </c>
    </row>
    <row r="1758" spans="1:10" x14ac:dyDescent="0.35">
      <c r="A1758">
        <v>1780</v>
      </c>
      <c r="B1758" t="s">
        <v>123</v>
      </c>
      <c r="C1758">
        <v>31</v>
      </c>
      <c r="D1758">
        <v>8</v>
      </c>
      <c r="E1758">
        <v>4</v>
      </c>
      <c r="F1758" t="s">
        <v>581</v>
      </c>
      <c r="G1758" t="s">
        <v>581</v>
      </c>
      <c r="H1758" t="s">
        <v>42</v>
      </c>
      <c r="I1758" t="s">
        <v>601</v>
      </c>
      <c r="J1758" t="s">
        <v>602</v>
      </c>
    </row>
    <row r="1759" spans="1:10" x14ac:dyDescent="0.35">
      <c r="A1759">
        <v>1781</v>
      </c>
      <c r="B1759" t="s">
        <v>123</v>
      </c>
      <c r="C1759">
        <v>32</v>
      </c>
      <c r="D1759">
        <v>21</v>
      </c>
      <c r="E1759">
        <v>9</v>
      </c>
      <c r="F1759" t="s">
        <v>581</v>
      </c>
      <c r="G1759" t="s">
        <v>581</v>
      </c>
      <c r="H1759" t="s">
        <v>42</v>
      </c>
      <c r="I1759" t="s">
        <v>601</v>
      </c>
      <c r="J1759" t="s">
        <v>602</v>
      </c>
    </row>
    <row r="1760" spans="1:10" x14ac:dyDescent="0.35">
      <c r="A1760">
        <v>1782</v>
      </c>
      <c r="B1760" t="s">
        <v>123</v>
      </c>
      <c r="C1760">
        <v>33</v>
      </c>
      <c r="D1760">
        <v>13</v>
      </c>
      <c r="E1760">
        <v>10</v>
      </c>
      <c r="F1760" t="s">
        <v>581</v>
      </c>
      <c r="G1760" t="s">
        <v>581</v>
      </c>
      <c r="H1760" t="s">
        <v>42</v>
      </c>
      <c r="I1760" t="s">
        <v>601</v>
      </c>
      <c r="J1760" t="s">
        <v>602</v>
      </c>
    </row>
    <row r="1761" spans="1:10" x14ac:dyDescent="0.35">
      <c r="A1761">
        <v>1783</v>
      </c>
      <c r="B1761" t="s">
        <v>123</v>
      </c>
      <c r="C1761">
        <v>34</v>
      </c>
      <c r="D1761">
        <v>12</v>
      </c>
      <c r="E1761">
        <v>5</v>
      </c>
      <c r="F1761" t="s">
        <v>581</v>
      </c>
      <c r="G1761" t="s">
        <v>581</v>
      </c>
      <c r="H1761" t="s">
        <v>42</v>
      </c>
      <c r="I1761" t="s">
        <v>601</v>
      </c>
      <c r="J1761" t="s">
        <v>602</v>
      </c>
    </row>
    <row r="1762" spans="1:10" x14ac:dyDescent="0.35">
      <c r="A1762">
        <v>1784</v>
      </c>
      <c r="B1762" t="s">
        <v>123</v>
      </c>
      <c r="C1762">
        <v>35</v>
      </c>
      <c r="D1762">
        <v>9</v>
      </c>
      <c r="E1762">
        <v>9</v>
      </c>
      <c r="F1762" t="s">
        <v>581</v>
      </c>
      <c r="G1762" t="s">
        <v>581</v>
      </c>
      <c r="H1762" t="s">
        <v>42</v>
      </c>
      <c r="I1762" t="s">
        <v>601</v>
      </c>
      <c r="J1762" t="s">
        <v>602</v>
      </c>
    </row>
    <row r="1763" spans="1:10" x14ac:dyDescent="0.35">
      <c r="A1763">
        <v>1785</v>
      </c>
      <c r="B1763" t="s">
        <v>123</v>
      </c>
      <c r="C1763">
        <v>36</v>
      </c>
      <c r="D1763">
        <v>8</v>
      </c>
      <c r="E1763">
        <v>4</v>
      </c>
      <c r="F1763" t="s">
        <v>581</v>
      </c>
      <c r="G1763" t="s">
        <v>581</v>
      </c>
      <c r="H1763" t="s">
        <v>42</v>
      </c>
      <c r="I1763" t="s">
        <v>601</v>
      </c>
      <c r="J1763" t="s">
        <v>602</v>
      </c>
    </row>
    <row r="1764" spans="1:10" x14ac:dyDescent="0.35">
      <c r="A1764">
        <v>1786</v>
      </c>
      <c r="B1764" t="s">
        <v>123</v>
      </c>
      <c r="C1764">
        <v>37</v>
      </c>
      <c r="D1764">
        <v>17</v>
      </c>
      <c r="E1764">
        <v>5</v>
      </c>
      <c r="F1764" t="s">
        <v>581</v>
      </c>
      <c r="G1764" t="s">
        <v>581</v>
      </c>
      <c r="H1764" t="s">
        <v>42</v>
      </c>
      <c r="I1764" t="s">
        <v>601</v>
      </c>
      <c r="J1764" t="s">
        <v>602</v>
      </c>
    </row>
    <row r="1765" spans="1:10" x14ac:dyDescent="0.35">
      <c r="A1765">
        <v>1787</v>
      </c>
      <c r="B1765" t="s">
        <v>123</v>
      </c>
      <c r="C1765">
        <v>38</v>
      </c>
      <c r="D1765">
        <v>8</v>
      </c>
      <c r="E1765">
        <v>4</v>
      </c>
      <c r="F1765" t="s">
        <v>581</v>
      </c>
      <c r="G1765" t="s">
        <v>581</v>
      </c>
      <c r="H1765" t="s">
        <v>42</v>
      </c>
      <c r="I1765" t="s">
        <v>601</v>
      </c>
      <c r="J1765" t="s">
        <v>602</v>
      </c>
    </row>
    <row r="1766" spans="1:10" x14ac:dyDescent="0.35">
      <c r="A1766">
        <v>1789</v>
      </c>
      <c r="B1766" t="s">
        <v>124</v>
      </c>
      <c r="C1766">
        <v>15</v>
      </c>
      <c r="D1766">
        <v>65</v>
      </c>
      <c r="E1766">
        <v>5</v>
      </c>
      <c r="F1766" t="s">
        <v>581</v>
      </c>
      <c r="G1766" t="s">
        <v>581</v>
      </c>
      <c r="H1766" t="s">
        <v>42</v>
      </c>
      <c r="I1766" t="s">
        <v>601</v>
      </c>
      <c r="J1766" t="s">
        <v>610</v>
      </c>
    </row>
    <row r="1767" spans="1:10" x14ac:dyDescent="0.35">
      <c r="A1767">
        <v>1790</v>
      </c>
      <c r="B1767" t="s">
        <v>124</v>
      </c>
      <c r="C1767">
        <v>16</v>
      </c>
      <c r="D1767">
        <v>43</v>
      </c>
      <c r="E1767">
        <v>23</v>
      </c>
      <c r="F1767" t="s">
        <v>581</v>
      </c>
      <c r="G1767" t="s">
        <v>581</v>
      </c>
      <c r="H1767" t="s">
        <v>42</v>
      </c>
      <c r="I1767" t="s">
        <v>601</v>
      </c>
      <c r="J1767" t="s">
        <v>610</v>
      </c>
    </row>
    <row r="1768" spans="1:10" x14ac:dyDescent="0.35">
      <c r="A1768">
        <v>1791</v>
      </c>
      <c r="B1768" t="s">
        <v>124</v>
      </c>
      <c r="C1768">
        <v>17</v>
      </c>
      <c r="D1768">
        <v>26</v>
      </c>
      <c r="E1768">
        <v>16</v>
      </c>
      <c r="F1768" t="s">
        <v>581</v>
      </c>
      <c r="G1768" t="s">
        <v>581</v>
      </c>
      <c r="H1768" t="s">
        <v>42</v>
      </c>
      <c r="I1768" t="s">
        <v>601</v>
      </c>
      <c r="J1768" t="s">
        <v>610</v>
      </c>
    </row>
    <row r="1769" spans="1:10" x14ac:dyDescent="0.35">
      <c r="A1769">
        <v>1792</v>
      </c>
      <c r="B1769" t="s">
        <v>124</v>
      </c>
      <c r="C1769">
        <v>18</v>
      </c>
      <c r="D1769">
        <v>66</v>
      </c>
      <c r="E1769">
        <v>9</v>
      </c>
      <c r="F1769" t="s">
        <v>581</v>
      </c>
      <c r="G1769" t="s">
        <v>581</v>
      </c>
      <c r="H1769" t="s">
        <v>42</v>
      </c>
      <c r="I1769" t="s">
        <v>601</v>
      </c>
      <c r="J1769" t="s">
        <v>610</v>
      </c>
    </row>
    <row r="1770" spans="1:10" x14ac:dyDescent="0.35">
      <c r="A1770">
        <v>1793</v>
      </c>
      <c r="B1770" t="s">
        <v>124</v>
      </c>
      <c r="C1770">
        <v>19</v>
      </c>
      <c r="D1770">
        <v>19</v>
      </c>
      <c r="E1770">
        <v>10</v>
      </c>
      <c r="F1770" t="s">
        <v>581</v>
      </c>
      <c r="G1770" t="s">
        <v>581</v>
      </c>
      <c r="H1770" t="s">
        <v>42</v>
      </c>
      <c r="I1770" t="s">
        <v>601</v>
      </c>
      <c r="J1770" t="s">
        <v>610</v>
      </c>
    </row>
    <row r="1771" spans="1:10" x14ac:dyDescent="0.35">
      <c r="A1771">
        <v>1794</v>
      </c>
      <c r="B1771" t="s">
        <v>124</v>
      </c>
      <c r="C1771">
        <v>20</v>
      </c>
      <c r="D1771">
        <v>14</v>
      </c>
      <c r="E1771">
        <v>8</v>
      </c>
      <c r="F1771" t="s">
        <v>581</v>
      </c>
      <c r="G1771" t="s">
        <v>581</v>
      </c>
      <c r="H1771" t="s">
        <v>42</v>
      </c>
      <c r="I1771" t="s">
        <v>601</v>
      </c>
      <c r="J1771" t="s">
        <v>610</v>
      </c>
    </row>
    <row r="1772" spans="1:10" x14ac:dyDescent="0.35">
      <c r="A1772">
        <v>1795</v>
      </c>
      <c r="B1772" t="s">
        <v>124</v>
      </c>
      <c r="C1772">
        <v>21</v>
      </c>
      <c r="D1772">
        <v>5</v>
      </c>
      <c r="E1772">
        <v>3</v>
      </c>
      <c r="F1772" t="s">
        <v>581</v>
      </c>
      <c r="G1772" t="s">
        <v>581</v>
      </c>
      <c r="H1772" t="s">
        <v>42</v>
      </c>
      <c r="I1772" t="s">
        <v>601</v>
      </c>
      <c r="J1772" t="s">
        <v>610</v>
      </c>
    </row>
    <row r="1773" spans="1:10" x14ac:dyDescent="0.35">
      <c r="A1773">
        <v>1796</v>
      </c>
      <c r="B1773" t="s">
        <v>124</v>
      </c>
      <c r="C1773">
        <v>22</v>
      </c>
      <c r="D1773">
        <v>7</v>
      </c>
      <c r="E1773">
        <v>7</v>
      </c>
      <c r="F1773" t="s">
        <v>581</v>
      </c>
      <c r="G1773" t="s">
        <v>581</v>
      </c>
      <c r="H1773" t="s">
        <v>42</v>
      </c>
      <c r="I1773" t="s">
        <v>601</v>
      </c>
      <c r="J1773" t="s">
        <v>610</v>
      </c>
    </row>
    <row r="1774" spans="1:10" x14ac:dyDescent="0.35">
      <c r="A1774">
        <v>1797</v>
      </c>
      <c r="B1774" t="s">
        <v>124</v>
      </c>
      <c r="C1774">
        <v>23</v>
      </c>
      <c r="D1774">
        <v>5</v>
      </c>
      <c r="E1774">
        <v>2</v>
      </c>
      <c r="F1774" t="s">
        <v>581</v>
      </c>
      <c r="G1774" t="s">
        <v>581</v>
      </c>
      <c r="H1774" t="s">
        <v>42</v>
      </c>
      <c r="I1774" t="s">
        <v>601</v>
      </c>
      <c r="J1774" t="s">
        <v>610</v>
      </c>
    </row>
    <row r="1775" spans="1:10" x14ac:dyDescent="0.35">
      <c r="A1775">
        <v>1798</v>
      </c>
      <c r="B1775" t="s">
        <v>124</v>
      </c>
      <c r="C1775">
        <v>24</v>
      </c>
      <c r="D1775">
        <v>10</v>
      </c>
      <c r="E1775">
        <v>7</v>
      </c>
      <c r="F1775" t="s">
        <v>581</v>
      </c>
      <c r="G1775" t="s">
        <v>581</v>
      </c>
      <c r="H1775" t="s">
        <v>42</v>
      </c>
      <c r="I1775" t="s">
        <v>601</v>
      </c>
      <c r="J1775" t="s">
        <v>610</v>
      </c>
    </row>
    <row r="1776" spans="1:10" x14ac:dyDescent="0.35">
      <c r="A1776">
        <v>1799</v>
      </c>
      <c r="B1776" t="s">
        <v>124</v>
      </c>
      <c r="C1776">
        <v>25</v>
      </c>
      <c r="D1776">
        <v>8</v>
      </c>
      <c r="E1776">
        <v>4</v>
      </c>
      <c r="F1776" t="s">
        <v>581</v>
      </c>
      <c r="G1776" t="s">
        <v>581</v>
      </c>
      <c r="H1776" t="s">
        <v>42</v>
      </c>
      <c r="I1776" t="s">
        <v>601</v>
      </c>
      <c r="J1776" t="s">
        <v>610</v>
      </c>
    </row>
    <row r="1777" spans="1:10" x14ac:dyDescent="0.35">
      <c r="A1777">
        <v>1800</v>
      </c>
      <c r="B1777" t="s">
        <v>124</v>
      </c>
      <c r="C1777">
        <v>26</v>
      </c>
      <c r="D1777">
        <v>5</v>
      </c>
      <c r="E1777">
        <v>2</v>
      </c>
      <c r="F1777" t="s">
        <v>581</v>
      </c>
      <c r="G1777" t="s">
        <v>581</v>
      </c>
      <c r="H1777" t="s">
        <v>42</v>
      </c>
      <c r="I1777" t="s">
        <v>601</v>
      </c>
      <c r="J1777" t="s">
        <v>610</v>
      </c>
    </row>
    <row r="1778" spans="1:10" x14ac:dyDescent="0.35">
      <c r="A1778">
        <v>1801</v>
      </c>
      <c r="B1778" t="s">
        <v>124</v>
      </c>
      <c r="C1778">
        <v>27</v>
      </c>
      <c r="D1778">
        <v>11</v>
      </c>
      <c r="E1778">
        <v>20</v>
      </c>
      <c r="F1778" t="s">
        <v>581</v>
      </c>
      <c r="G1778" t="s">
        <v>581</v>
      </c>
      <c r="H1778" t="s">
        <v>42</v>
      </c>
      <c r="I1778" t="s">
        <v>601</v>
      </c>
      <c r="J1778" t="s">
        <v>610</v>
      </c>
    </row>
    <row r="1779" spans="1:10" x14ac:dyDescent="0.35">
      <c r="A1779">
        <v>1802</v>
      </c>
      <c r="B1779" t="s">
        <v>124</v>
      </c>
      <c r="C1779">
        <v>28</v>
      </c>
      <c r="D1779">
        <v>17</v>
      </c>
      <c r="E1779">
        <v>29</v>
      </c>
      <c r="F1779" t="s">
        <v>581</v>
      </c>
      <c r="G1779" t="s">
        <v>581</v>
      </c>
      <c r="H1779" t="s">
        <v>42</v>
      </c>
      <c r="I1779" t="s">
        <v>601</v>
      </c>
      <c r="J1779" t="s">
        <v>610</v>
      </c>
    </row>
    <row r="1780" spans="1:10" x14ac:dyDescent="0.35">
      <c r="A1780">
        <v>1803</v>
      </c>
      <c r="B1780" t="s">
        <v>124</v>
      </c>
      <c r="C1780">
        <v>29</v>
      </c>
      <c r="D1780">
        <v>19</v>
      </c>
      <c r="E1780">
        <v>32</v>
      </c>
      <c r="F1780" t="s">
        <v>581</v>
      </c>
      <c r="G1780" t="s">
        <v>581</v>
      </c>
      <c r="H1780" t="s">
        <v>42</v>
      </c>
      <c r="I1780" t="s">
        <v>601</v>
      </c>
      <c r="J1780" t="s">
        <v>610</v>
      </c>
    </row>
    <row r="1781" spans="1:10" x14ac:dyDescent="0.35">
      <c r="A1781">
        <v>1804</v>
      </c>
      <c r="B1781" t="s">
        <v>124</v>
      </c>
      <c r="C1781">
        <v>30</v>
      </c>
      <c r="D1781">
        <v>29</v>
      </c>
      <c r="E1781">
        <v>24</v>
      </c>
      <c r="F1781" t="s">
        <v>581</v>
      </c>
      <c r="G1781" t="s">
        <v>581</v>
      </c>
      <c r="H1781" t="s">
        <v>42</v>
      </c>
      <c r="I1781" t="s">
        <v>601</v>
      </c>
      <c r="J1781" t="s">
        <v>610</v>
      </c>
    </row>
    <row r="1782" spans="1:10" x14ac:dyDescent="0.35">
      <c r="A1782">
        <v>1805</v>
      </c>
      <c r="B1782" t="s">
        <v>124</v>
      </c>
      <c r="C1782">
        <v>31</v>
      </c>
      <c r="D1782">
        <v>22</v>
      </c>
      <c r="E1782">
        <v>16</v>
      </c>
      <c r="F1782" t="s">
        <v>581</v>
      </c>
      <c r="G1782" t="s">
        <v>581</v>
      </c>
      <c r="H1782" t="s">
        <v>42</v>
      </c>
      <c r="I1782" t="s">
        <v>601</v>
      </c>
      <c r="J1782" t="s">
        <v>610</v>
      </c>
    </row>
    <row r="1783" spans="1:10" x14ac:dyDescent="0.35">
      <c r="A1783">
        <v>1806</v>
      </c>
      <c r="B1783" t="s">
        <v>124</v>
      </c>
      <c r="C1783">
        <v>32</v>
      </c>
      <c r="D1783">
        <v>19</v>
      </c>
      <c r="E1783">
        <v>41</v>
      </c>
      <c r="F1783" t="s">
        <v>581</v>
      </c>
      <c r="G1783" t="s">
        <v>581</v>
      </c>
      <c r="H1783" t="s">
        <v>42</v>
      </c>
      <c r="I1783" t="s">
        <v>601</v>
      </c>
      <c r="J1783" t="s">
        <v>610</v>
      </c>
    </row>
    <row r="1784" spans="1:10" x14ac:dyDescent="0.35">
      <c r="A1784">
        <v>1807</v>
      </c>
      <c r="B1784" t="s">
        <v>124</v>
      </c>
      <c r="C1784">
        <v>33</v>
      </c>
      <c r="D1784">
        <v>15</v>
      </c>
      <c r="E1784">
        <v>33</v>
      </c>
      <c r="F1784" t="s">
        <v>581</v>
      </c>
      <c r="G1784" t="s">
        <v>581</v>
      </c>
      <c r="H1784" t="s">
        <v>42</v>
      </c>
      <c r="I1784" t="s">
        <v>601</v>
      </c>
      <c r="J1784" t="s">
        <v>610</v>
      </c>
    </row>
    <row r="1785" spans="1:10" x14ac:dyDescent="0.35">
      <c r="A1785">
        <v>1808</v>
      </c>
      <c r="B1785" t="s">
        <v>124</v>
      </c>
      <c r="C1785">
        <v>34</v>
      </c>
      <c r="D1785">
        <v>20</v>
      </c>
      <c r="E1785">
        <v>23</v>
      </c>
      <c r="F1785" t="s">
        <v>581</v>
      </c>
      <c r="G1785" t="s">
        <v>581</v>
      </c>
      <c r="H1785" t="s">
        <v>42</v>
      </c>
      <c r="I1785" t="s">
        <v>601</v>
      </c>
      <c r="J1785" t="s">
        <v>610</v>
      </c>
    </row>
    <row r="1786" spans="1:10" x14ac:dyDescent="0.35">
      <c r="A1786">
        <v>1809</v>
      </c>
      <c r="B1786" t="s">
        <v>124</v>
      </c>
      <c r="C1786">
        <v>35</v>
      </c>
      <c r="D1786">
        <v>12</v>
      </c>
      <c r="E1786">
        <v>17</v>
      </c>
      <c r="F1786" t="s">
        <v>581</v>
      </c>
      <c r="G1786" t="s">
        <v>581</v>
      </c>
      <c r="H1786" t="s">
        <v>42</v>
      </c>
      <c r="I1786" t="s">
        <v>601</v>
      </c>
      <c r="J1786" t="s">
        <v>610</v>
      </c>
    </row>
    <row r="1787" spans="1:10" x14ac:dyDescent="0.35">
      <c r="A1787">
        <v>1810</v>
      </c>
      <c r="B1787" t="s">
        <v>124</v>
      </c>
      <c r="C1787">
        <v>36</v>
      </c>
      <c r="D1787">
        <v>18</v>
      </c>
      <c r="E1787">
        <v>7</v>
      </c>
      <c r="F1787" t="s">
        <v>581</v>
      </c>
      <c r="G1787" t="s">
        <v>581</v>
      </c>
      <c r="H1787" t="s">
        <v>42</v>
      </c>
      <c r="I1787" t="s">
        <v>601</v>
      </c>
      <c r="J1787" t="s">
        <v>610</v>
      </c>
    </row>
    <row r="1788" spans="1:10" x14ac:dyDescent="0.35">
      <c r="A1788">
        <v>1811</v>
      </c>
      <c r="B1788" t="s">
        <v>124</v>
      </c>
      <c r="C1788">
        <v>37</v>
      </c>
      <c r="D1788">
        <v>17</v>
      </c>
      <c r="E1788">
        <v>2</v>
      </c>
      <c r="F1788" t="s">
        <v>581</v>
      </c>
      <c r="G1788" t="s">
        <v>581</v>
      </c>
      <c r="H1788" t="s">
        <v>42</v>
      </c>
      <c r="I1788" t="s">
        <v>601</v>
      </c>
      <c r="J1788" t="s">
        <v>610</v>
      </c>
    </row>
    <row r="1789" spans="1:10" x14ac:dyDescent="0.35">
      <c r="A1789">
        <v>1812</v>
      </c>
      <c r="B1789" t="s">
        <v>124</v>
      </c>
      <c r="C1789">
        <v>38</v>
      </c>
      <c r="D1789">
        <v>34</v>
      </c>
      <c r="E1789">
        <v>19</v>
      </c>
      <c r="F1789" t="s">
        <v>581</v>
      </c>
      <c r="G1789" t="s">
        <v>581</v>
      </c>
      <c r="H1789" t="s">
        <v>42</v>
      </c>
      <c r="I1789" t="s">
        <v>601</v>
      </c>
      <c r="J1789" t="s">
        <v>610</v>
      </c>
    </row>
    <row r="1790" spans="1:10" x14ac:dyDescent="0.35">
      <c r="A1790">
        <v>1813</v>
      </c>
      <c r="B1790" t="s">
        <v>125</v>
      </c>
      <c r="C1790">
        <v>15</v>
      </c>
      <c r="D1790">
        <v>92</v>
      </c>
      <c r="E1790">
        <v>8</v>
      </c>
      <c r="F1790" t="s">
        <v>581</v>
      </c>
      <c r="G1790" t="s">
        <v>581</v>
      </c>
      <c r="H1790" t="s">
        <v>42</v>
      </c>
      <c r="I1790" t="s">
        <v>601</v>
      </c>
      <c r="J1790" t="s">
        <v>610</v>
      </c>
    </row>
    <row r="1791" spans="1:10" x14ac:dyDescent="0.35">
      <c r="A1791">
        <v>1814</v>
      </c>
      <c r="B1791" t="s">
        <v>125</v>
      </c>
      <c r="C1791">
        <v>16</v>
      </c>
      <c r="D1791">
        <v>52</v>
      </c>
      <c r="E1791">
        <v>12</v>
      </c>
      <c r="F1791" t="s">
        <v>581</v>
      </c>
      <c r="G1791" t="s">
        <v>581</v>
      </c>
      <c r="H1791" t="s">
        <v>42</v>
      </c>
      <c r="I1791" t="s">
        <v>601</v>
      </c>
      <c r="J1791" t="s">
        <v>610</v>
      </c>
    </row>
    <row r="1792" spans="1:10" x14ac:dyDescent="0.35">
      <c r="A1792">
        <v>1815</v>
      </c>
      <c r="B1792" t="s">
        <v>125</v>
      </c>
      <c r="C1792">
        <v>17</v>
      </c>
      <c r="D1792">
        <v>33</v>
      </c>
      <c r="E1792">
        <v>12</v>
      </c>
      <c r="F1792" t="s">
        <v>581</v>
      </c>
      <c r="G1792" t="s">
        <v>581</v>
      </c>
      <c r="H1792" t="s">
        <v>42</v>
      </c>
      <c r="I1792" t="s">
        <v>601</v>
      </c>
      <c r="J1792" t="s">
        <v>610</v>
      </c>
    </row>
    <row r="1793" spans="1:10" x14ac:dyDescent="0.35">
      <c r="A1793">
        <v>1816</v>
      </c>
      <c r="B1793" t="s">
        <v>125</v>
      </c>
      <c r="C1793">
        <v>18</v>
      </c>
      <c r="D1793">
        <v>62</v>
      </c>
      <c r="E1793">
        <v>13</v>
      </c>
      <c r="F1793" t="s">
        <v>581</v>
      </c>
      <c r="G1793" t="s">
        <v>581</v>
      </c>
      <c r="H1793" t="s">
        <v>42</v>
      </c>
      <c r="I1793" t="s">
        <v>601</v>
      </c>
      <c r="J1793" t="s">
        <v>610</v>
      </c>
    </row>
    <row r="1794" spans="1:10" x14ac:dyDescent="0.35">
      <c r="A1794">
        <v>1817</v>
      </c>
      <c r="B1794" t="s">
        <v>125</v>
      </c>
      <c r="C1794">
        <v>19</v>
      </c>
      <c r="D1794">
        <v>48</v>
      </c>
      <c r="E1794">
        <v>13</v>
      </c>
      <c r="F1794" t="s">
        <v>581</v>
      </c>
      <c r="G1794" t="s">
        <v>581</v>
      </c>
      <c r="H1794" t="s">
        <v>42</v>
      </c>
      <c r="I1794" t="s">
        <v>601</v>
      </c>
      <c r="J1794" t="s">
        <v>610</v>
      </c>
    </row>
    <row r="1795" spans="1:10" x14ac:dyDescent="0.35">
      <c r="A1795">
        <v>1818</v>
      </c>
      <c r="B1795" t="s">
        <v>125</v>
      </c>
      <c r="C1795">
        <v>20</v>
      </c>
      <c r="D1795">
        <v>27</v>
      </c>
      <c r="E1795">
        <v>10</v>
      </c>
      <c r="F1795" t="s">
        <v>581</v>
      </c>
      <c r="G1795" t="s">
        <v>581</v>
      </c>
      <c r="H1795" t="s">
        <v>42</v>
      </c>
      <c r="I1795" t="s">
        <v>601</v>
      </c>
      <c r="J1795" t="s">
        <v>610</v>
      </c>
    </row>
    <row r="1796" spans="1:10" x14ac:dyDescent="0.35">
      <c r="A1796">
        <v>1819</v>
      </c>
      <c r="B1796" t="s">
        <v>125</v>
      </c>
      <c r="C1796">
        <v>21</v>
      </c>
      <c r="D1796">
        <v>22</v>
      </c>
      <c r="E1796">
        <v>1</v>
      </c>
      <c r="F1796" t="s">
        <v>581</v>
      </c>
      <c r="G1796" t="s">
        <v>581</v>
      </c>
      <c r="H1796" t="s">
        <v>42</v>
      </c>
      <c r="I1796" t="s">
        <v>601</v>
      </c>
      <c r="J1796" t="s">
        <v>610</v>
      </c>
    </row>
    <row r="1797" spans="1:10" x14ac:dyDescent="0.35">
      <c r="A1797">
        <v>1820</v>
      </c>
      <c r="B1797" t="s">
        <v>125</v>
      </c>
      <c r="C1797">
        <v>22</v>
      </c>
      <c r="D1797">
        <v>35</v>
      </c>
      <c r="E1797">
        <v>1</v>
      </c>
      <c r="F1797" t="s">
        <v>581</v>
      </c>
      <c r="G1797" t="s">
        <v>581</v>
      </c>
      <c r="H1797" t="s">
        <v>42</v>
      </c>
      <c r="I1797" t="s">
        <v>601</v>
      </c>
      <c r="J1797" t="s">
        <v>610</v>
      </c>
    </row>
    <row r="1798" spans="1:10" x14ac:dyDescent="0.35">
      <c r="A1798">
        <v>1821</v>
      </c>
      <c r="B1798" t="s">
        <v>125</v>
      </c>
      <c r="C1798">
        <v>23</v>
      </c>
      <c r="D1798">
        <v>12</v>
      </c>
      <c r="E1798">
        <v>4</v>
      </c>
      <c r="F1798" t="s">
        <v>581</v>
      </c>
      <c r="G1798" t="s">
        <v>581</v>
      </c>
      <c r="H1798" t="s">
        <v>42</v>
      </c>
      <c r="I1798" t="s">
        <v>601</v>
      </c>
      <c r="J1798" t="s">
        <v>610</v>
      </c>
    </row>
    <row r="1799" spans="1:10" x14ac:dyDescent="0.35">
      <c r="A1799">
        <v>1822</v>
      </c>
      <c r="B1799" t="s">
        <v>125</v>
      </c>
      <c r="C1799">
        <v>24</v>
      </c>
      <c r="D1799">
        <v>12</v>
      </c>
      <c r="E1799">
        <v>2</v>
      </c>
      <c r="F1799" t="s">
        <v>581</v>
      </c>
      <c r="G1799" t="s">
        <v>581</v>
      </c>
      <c r="H1799" t="s">
        <v>42</v>
      </c>
      <c r="I1799" t="s">
        <v>601</v>
      </c>
      <c r="J1799" t="s">
        <v>610</v>
      </c>
    </row>
    <row r="1800" spans="1:10" x14ac:dyDescent="0.35">
      <c r="A1800">
        <v>1823</v>
      </c>
      <c r="B1800" t="s">
        <v>125</v>
      </c>
      <c r="C1800">
        <v>25</v>
      </c>
      <c r="D1800">
        <v>17</v>
      </c>
      <c r="E1800">
        <v>3</v>
      </c>
      <c r="F1800" t="s">
        <v>581</v>
      </c>
      <c r="G1800" t="s">
        <v>581</v>
      </c>
      <c r="H1800" t="s">
        <v>42</v>
      </c>
      <c r="I1800" t="s">
        <v>601</v>
      </c>
      <c r="J1800" t="s">
        <v>610</v>
      </c>
    </row>
    <row r="1801" spans="1:10" x14ac:dyDescent="0.35">
      <c r="A1801">
        <v>1824</v>
      </c>
      <c r="B1801" t="s">
        <v>125</v>
      </c>
      <c r="C1801">
        <v>26</v>
      </c>
      <c r="D1801">
        <v>14</v>
      </c>
      <c r="E1801">
        <v>4</v>
      </c>
      <c r="F1801" t="s">
        <v>581</v>
      </c>
      <c r="G1801" t="s">
        <v>581</v>
      </c>
      <c r="H1801" t="s">
        <v>42</v>
      </c>
      <c r="I1801" t="s">
        <v>601</v>
      </c>
      <c r="J1801" t="s">
        <v>610</v>
      </c>
    </row>
    <row r="1802" spans="1:10" x14ac:dyDescent="0.35">
      <c r="A1802">
        <v>1825</v>
      </c>
      <c r="B1802" t="s">
        <v>125</v>
      </c>
      <c r="C1802">
        <v>27</v>
      </c>
      <c r="D1802">
        <v>30</v>
      </c>
      <c r="E1802">
        <v>7</v>
      </c>
      <c r="F1802" t="s">
        <v>581</v>
      </c>
      <c r="G1802" t="s">
        <v>581</v>
      </c>
      <c r="H1802" t="s">
        <v>42</v>
      </c>
      <c r="I1802" t="s">
        <v>601</v>
      </c>
      <c r="J1802" t="s">
        <v>610</v>
      </c>
    </row>
    <row r="1803" spans="1:10" x14ac:dyDescent="0.35">
      <c r="A1803">
        <v>1826</v>
      </c>
      <c r="B1803" t="s">
        <v>125</v>
      </c>
      <c r="C1803">
        <v>28</v>
      </c>
      <c r="D1803">
        <v>39</v>
      </c>
      <c r="E1803">
        <v>13</v>
      </c>
      <c r="F1803" t="s">
        <v>581</v>
      </c>
      <c r="G1803" t="s">
        <v>581</v>
      </c>
      <c r="H1803" t="s">
        <v>42</v>
      </c>
      <c r="I1803" t="s">
        <v>601</v>
      </c>
      <c r="J1803" t="s">
        <v>610</v>
      </c>
    </row>
    <row r="1804" spans="1:10" x14ac:dyDescent="0.35">
      <c r="A1804">
        <v>1827</v>
      </c>
      <c r="B1804" t="s">
        <v>125</v>
      </c>
      <c r="C1804">
        <v>29</v>
      </c>
      <c r="D1804">
        <v>43</v>
      </c>
      <c r="E1804">
        <v>11</v>
      </c>
      <c r="F1804" t="s">
        <v>581</v>
      </c>
      <c r="G1804" t="s">
        <v>581</v>
      </c>
      <c r="H1804" t="s">
        <v>42</v>
      </c>
      <c r="I1804" t="s">
        <v>601</v>
      </c>
      <c r="J1804" t="s">
        <v>610</v>
      </c>
    </row>
    <row r="1805" spans="1:10" x14ac:dyDescent="0.35">
      <c r="A1805">
        <v>1828</v>
      </c>
      <c r="B1805" t="s">
        <v>125</v>
      </c>
      <c r="C1805">
        <v>30</v>
      </c>
      <c r="D1805">
        <v>37</v>
      </c>
      <c r="E1805">
        <v>15</v>
      </c>
      <c r="F1805" t="s">
        <v>581</v>
      </c>
      <c r="G1805" t="s">
        <v>581</v>
      </c>
      <c r="H1805" t="s">
        <v>42</v>
      </c>
      <c r="I1805" t="s">
        <v>601</v>
      </c>
      <c r="J1805" t="s">
        <v>610</v>
      </c>
    </row>
    <row r="1806" spans="1:10" x14ac:dyDescent="0.35">
      <c r="A1806">
        <v>1829</v>
      </c>
      <c r="B1806" t="s">
        <v>125</v>
      </c>
      <c r="C1806">
        <v>31</v>
      </c>
      <c r="D1806">
        <v>42</v>
      </c>
      <c r="E1806">
        <v>15</v>
      </c>
      <c r="F1806" t="s">
        <v>581</v>
      </c>
      <c r="G1806" t="s">
        <v>581</v>
      </c>
      <c r="H1806" t="s">
        <v>42</v>
      </c>
      <c r="I1806" t="s">
        <v>601</v>
      </c>
      <c r="J1806" t="s">
        <v>610</v>
      </c>
    </row>
    <row r="1807" spans="1:10" x14ac:dyDescent="0.35">
      <c r="A1807">
        <v>1830</v>
      </c>
      <c r="B1807" t="s">
        <v>125</v>
      </c>
      <c r="C1807">
        <v>32</v>
      </c>
      <c r="D1807">
        <v>33</v>
      </c>
      <c r="E1807">
        <v>10</v>
      </c>
      <c r="F1807" t="s">
        <v>581</v>
      </c>
      <c r="G1807" t="s">
        <v>581</v>
      </c>
      <c r="H1807" t="s">
        <v>42</v>
      </c>
      <c r="I1807" t="s">
        <v>601</v>
      </c>
      <c r="J1807" t="s">
        <v>610</v>
      </c>
    </row>
    <row r="1808" spans="1:10" x14ac:dyDescent="0.35">
      <c r="A1808">
        <v>1831</v>
      </c>
      <c r="B1808" t="s">
        <v>125</v>
      </c>
      <c r="C1808">
        <v>33</v>
      </c>
      <c r="D1808">
        <v>32</v>
      </c>
      <c r="E1808">
        <v>8</v>
      </c>
      <c r="F1808" t="s">
        <v>581</v>
      </c>
      <c r="G1808" t="s">
        <v>581</v>
      </c>
      <c r="H1808" t="s">
        <v>42</v>
      </c>
      <c r="I1808" t="s">
        <v>601</v>
      </c>
      <c r="J1808" t="s">
        <v>610</v>
      </c>
    </row>
    <row r="1809" spans="1:10" x14ac:dyDescent="0.35">
      <c r="A1809">
        <v>1832</v>
      </c>
      <c r="B1809" t="s">
        <v>125</v>
      </c>
      <c r="C1809">
        <v>34</v>
      </c>
      <c r="D1809">
        <v>37</v>
      </c>
      <c r="E1809">
        <v>18</v>
      </c>
      <c r="F1809" t="s">
        <v>581</v>
      </c>
      <c r="G1809" t="s">
        <v>581</v>
      </c>
      <c r="H1809" t="s">
        <v>42</v>
      </c>
      <c r="I1809" t="s">
        <v>601</v>
      </c>
      <c r="J1809" t="s">
        <v>610</v>
      </c>
    </row>
    <row r="1810" spans="1:10" x14ac:dyDescent="0.35">
      <c r="A1810">
        <v>1833</v>
      </c>
      <c r="B1810" t="s">
        <v>125</v>
      </c>
      <c r="C1810">
        <v>35</v>
      </c>
      <c r="D1810">
        <v>34</v>
      </c>
      <c r="E1810">
        <v>17</v>
      </c>
      <c r="F1810" t="s">
        <v>581</v>
      </c>
      <c r="G1810" t="s">
        <v>581</v>
      </c>
      <c r="H1810" t="s">
        <v>42</v>
      </c>
      <c r="I1810" t="s">
        <v>601</v>
      </c>
      <c r="J1810" t="s">
        <v>610</v>
      </c>
    </row>
    <row r="1811" spans="1:10" x14ac:dyDescent="0.35">
      <c r="A1811">
        <v>1834</v>
      </c>
      <c r="B1811" t="s">
        <v>125</v>
      </c>
      <c r="C1811">
        <v>36</v>
      </c>
      <c r="D1811">
        <v>31</v>
      </c>
      <c r="E1811">
        <v>5</v>
      </c>
      <c r="F1811" t="s">
        <v>581</v>
      </c>
      <c r="G1811" t="s">
        <v>581</v>
      </c>
      <c r="H1811" t="s">
        <v>42</v>
      </c>
      <c r="I1811" t="s">
        <v>601</v>
      </c>
      <c r="J1811" t="s">
        <v>610</v>
      </c>
    </row>
    <row r="1812" spans="1:10" x14ac:dyDescent="0.35">
      <c r="A1812">
        <v>1835</v>
      </c>
      <c r="B1812" t="s">
        <v>125</v>
      </c>
      <c r="C1812">
        <v>37</v>
      </c>
      <c r="D1812">
        <v>40</v>
      </c>
      <c r="E1812">
        <v>15</v>
      </c>
      <c r="F1812" t="s">
        <v>581</v>
      </c>
      <c r="G1812" t="s">
        <v>581</v>
      </c>
      <c r="H1812" t="s">
        <v>42</v>
      </c>
      <c r="I1812" t="s">
        <v>601</v>
      </c>
      <c r="J1812" t="s">
        <v>610</v>
      </c>
    </row>
    <row r="1813" spans="1:10" x14ac:dyDescent="0.35">
      <c r="A1813">
        <v>1836</v>
      </c>
      <c r="B1813" t="s">
        <v>125</v>
      </c>
      <c r="C1813">
        <v>38</v>
      </c>
      <c r="D1813">
        <v>76</v>
      </c>
      <c r="E1813">
        <v>33</v>
      </c>
      <c r="F1813" t="s">
        <v>581</v>
      </c>
      <c r="G1813" t="s">
        <v>581</v>
      </c>
      <c r="H1813" t="s">
        <v>42</v>
      </c>
      <c r="I1813" t="s">
        <v>601</v>
      </c>
      <c r="J1813" t="s">
        <v>610</v>
      </c>
    </row>
    <row r="1814" spans="1:10" x14ac:dyDescent="0.35">
      <c r="A1814">
        <v>1837</v>
      </c>
      <c r="B1814" t="s">
        <v>126</v>
      </c>
      <c r="C1814">
        <v>15</v>
      </c>
      <c r="D1814">
        <v>38</v>
      </c>
      <c r="E1814">
        <v>0</v>
      </c>
      <c r="F1814" t="s">
        <v>581</v>
      </c>
      <c r="G1814" t="s">
        <v>581</v>
      </c>
      <c r="H1814" t="s">
        <v>42</v>
      </c>
      <c r="I1814" t="s">
        <v>601</v>
      </c>
      <c r="J1814" t="s">
        <v>610</v>
      </c>
    </row>
    <row r="1815" spans="1:10" x14ac:dyDescent="0.35">
      <c r="A1815">
        <v>1838</v>
      </c>
      <c r="B1815" t="s">
        <v>126</v>
      </c>
      <c r="C1815">
        <v>16</v>
      </c>
      <c r="D1815">
        <v>15</v>
      </c>
      <c r="E1815">
        <v>1</v>
      </c>
      <c r="F1815" t="s">
        <v>581</v>
      </c>
      <c r="G1815" t="s">
        <v>581</v>
      </c>
      <c r="H1815" t="s">
        <v>42</v>
      </c>
      <c r="I1815" t="s">
        <v>601</v>
      </c>
      <c r="J1815" t="s">
        <v>610</v>
      </c>
    </row>
    <row r="1816" spans="1:10" x14ac:dyDescent="0.35">
      <c r="A1816">
        <v>1839</v>
      </c>
      <c r="B1816" t="s">
        <v>126</v>
      </c>
      <c r="C1816">
        <v>17</v>
      </c>
      <c r="D1816">
        <v>17</v>
      </c>
      <c r="E1816">
        <v>0</v>
      </c>
      <c r="F1816" t="s">
        <v>581</v>
      </c>
      <c r="G1816" t="s">
        <v>581</v>
      </c>
      <c r="H1816" t="s">
        <v>42</v>
      </c>
      <c r="I1816" t="s">
        <v>601</v>
      </c>
      <c r="J1816" t="s">
        <v>610</v>
      </c>
    </row>
    <row r="1817" spans="1:10" x14ac:dyDescent="0.35">
      <c r="A1817">
        <v>1840</v>
      </c>
      <c r="B1817" t="s">
        <v>126</v>
      </c>
      <c r="C1817">
        <v>18</v>
      </c>
      <c r="D1817">
        <v>11</v>
      </c>
      <c r="E1817">
        <v>0</v>
      </c>
      <c r="F1817" t="s">
        <v>581</v>
      </c>
      <c r="G1817" t="s">
        <v>581</v>
      </c>
      <c r="H1817" t="s">
        <v>42</v>
      </c>
      <c r="I1817" t="s">
        <v>601</v>
      </c>
      <c r="J1817" t="s">
        <v>610</v>
      </c>
    </row>
    <row r="1818" spans="1:10" x14ac:dyDescent="0.35">
      <c r="A1818">
        <v>1841</v>
      </c>
      <c r="B1818" t="s">
        <v>126</v>
      </c>
      <c r="C1818">
        <v>19</v>
      </c>
      <c r="D1818">
        <v>5</v>
      </c>
      <c r="E1818">
        <v>1</v>
      </c>
      <c r="F1818" t="s">
        <v>581</v>
      </c>
      <c r="G1818" t="s">
        <v>581</v>
      </c>
      <c r="H1818" t="s">
        <v>42</v>
      </c>
      <c r="I1818" t="s">
        <v>601</v>
      </c>
      <c r="J1818" t="s">
        <v>610</v>
      </c>
    </row>
    <row r="1819" spans="1:10" x14ac:dyDescent="0.35">
      <c r="A1819">
        <v>1842</v>
      </c>
      <c r="B1819" t="s">
        <v>126</v>
      </c>
      <c r="C1819">
        <v>20</v>
      </c>
      <c r="D1819">
        <v>3</v>
      </c>
      <c r="E1819">
        <v>1</v>
      </c>
      <c r="F1819" t="s">
        <v>581</v>
      </c>
      <c r="G1819" t="s">
        <v>581</v>
      </c>
      <c r="H1819" t="s">
        <v>42</v>
      </c>
      <c r="I1819" t="s">
        <v>601</v>
      </c>
      <c r="J1819" t="s">
        <v>610</v>
      </c>
    </row>
    <row r="1820" spans="1:10" x14ac:dyDescent="0.35">
      <c r="A1820">
        <v>1843</v>
      </c>
      <c r="B1820" t="s">
        <v>126</v>
      </c>
      <c r="C1820">
        <v>21</v>
      </c>
      <c r="D1820">
        <v>5</v>
      </c>
      <c r="E1820">
        <v>0</v>
      </c>
      <c r="F1820" t="s">
        <v>581</v>
      </c>
      <c r="G1820" t="s">
        <v>581</v>
      </c>
      <c r="H1820" t="s">
        <v>42</v>
      </c>
      <c r="I1820" t="s">
        <v>601</v>
      </c>
      <c r="J1820" t="s">
        <v>610</v>
      </c>
    </row>
    <row r="1821" spans="1:10" x14ac:dyDescent="0.35">
      <c r="A1821">
        <v>1844</v>
      </c>
      <c r="B1821" t="s">
        <v>126</v>
      </c>
      <c r="C1821">
        <v>22</v>
      </c>
      <c r="D1821">
        <v>3</v>
      </c>
      <c r="E1821">
        <v>0</v>
      </c>
      <c r="F1821" t="s">
        <v>581</v>
      </c>
      <c r="G1821" t="s">
        <v>581</v>
      </c>
      <c r="H1821" t="s">
        <v>42</v>
      </c>
      <c r="I1821" t="s">
        <v>601</v>
      </c>
      <c r="J1821" t="s">
        <v>610</v>
      </c>
    </row>
    <row r="1822" spans="1:10" x14ac:dyDescent="0.35">
      <c r="A1822">
        <v>1845</v>
      </c>
      <c r="B1822" t="s">
        <v>126</v>
      </c>
      <c r="C1822">
        <v>23</v>
      </c>
      <c r="D1822">
        <v>11</v>
      </c>
      <c r="E1822">
        <v>0</v>
      </c>
      <c r="F1822" t="s">
        <v>581</v>
      </c>
      <c r="G1822" t="s">
        <v>581</v>
      </c>
      <c r="H1822" t="s">
        <v>42</v>
      </c>
      <c r="I1822" t="s">
        <v>601</v>
      </c>
      <c r="J1822" t="s">
        <v>610</v>
      </c>
    </row>
    <row r="1823" spans="1:10" x14ac:dyDescent="0.35">
      <c r="A1823">
        <v>1846</v>
      </c>
      <c r="B1823" t="s">
        <v>126</v>
      </c>
      <c r="C1823">
        <v>24</v>
      </c>
      <c r="D1823">
        <v>5</v>
      </c>
      <c r="E1823">
        <v>0</v>
      </c>
      <c r="F1823" t="s">
        <v>581</v>
      </c>
      <c r="G1823" t="s">
        <v>581</v>
      </c>
      <c r="H1823" t="s">
        <v>42</v>
      </c>
      <c r="I1823" t="s">
        <v>601</v>
      </c>
      <c r="J1823" t="s">
        <v>610</v>
      </c>
    </row>
    <row r="1824" spans="1:10" x14ac:dyDescent="0.35">
      <c r="A1824">
        <v>1847</v>
      </c>
      <c r="B1824" t="s">
        <v>126</v>
      </c>
      <c r="C1824">
        <v>25</v>
      </c>
      <c r="D1824">
        <v>6</v>
      </c>
      <c r="E1824">
        <v>0</v>
      </c>
      <c r="F1824" t="s">
        <v>581</v>
      </c>
      <c r="G1824" t="s">
        <v>581</v>
      </c>
      <c r="H1824" t="s">
        <v>42</v>
      </c>
      <c r="I1824" t="s">
        <v>601</v>
      </c>
      <c r="J1824" t="s">
        <v>610</v>
      </c>
    </row>
    <row r="1825" spans="1:10" x14ac:dyDescent="0.35">
      <c r="A1825">
        <v>1848</v>
      </c>
      <c r="B1825" t="s">
        <v>126</v>
      </c>
      <c r="C1825">
        <v>26</v>
      </c>
      <c r="D1825">
        <v>5</v>
      </c>
      <c r="E1825">
        <v>0</v>
      </c>
      <c r="F1825" t="s">
        <v>581</v>
      </c>
      <c r="G1825" t="s">
        <v>581</v>
      </c>
      <c r="H1825" t="s">
        <v>42</v>
      </c>
      <c r="I1825" t="s">
        <v>601</v>
      </c>
      <c r="J1825" t="s">
        <v>610</v>
      </c>
    </row>
    <row r="1826" spans="1:10" x14ac:dyDescent="0.35">
      <c r="A1826">
        <v>1849</v>
      </c>
      <c r="B1826" t="s">
        <v>126</v>
      </c>
      <c r="C1826">
        <v>27</v>
      </c>
      <c r="D1826">
        <v>12</v>
      </c>
      <c r="E1826">
        <v>2</v>
      </c>
      <c r="F1826" t="s">
        <v>581</v>
      </c>
      <c r="G1826" t="s">
        <v>581</v>
      </c>
      <c r="H1826" t="s">
        <v>42</v>
      </c>
      <c r="I1826" t="s">
        <v>601</v>
      </c>
      <c r="J1826" t="s">
        <v>610</v>
      </c>
    </row>
    <row r="1827" spans="1:10" x14ac:dyDescent="0.35">
      <c r="A1827">
        <v>1850</v>
      </c>
      <c r="B1827" t="s">
        <v>126</v>
      </c>
      <c r="C1827">
        <v>28</v>
      </c>
      <c r="D1827">
        <v>15</v>
      </c>
      <c r="E1827">
        <v>1</v>
      </c>
      <c r="F1827" t="s">
        <v>581</v>
      </c>
      <c r="G1827" t="s">
        <v>581</v>
      </c>
      <c r="H1827" t="s">
        <v>42</v>
      </c>
      <c r="I1827" t="s">
        <v>601</v>
      </c>
      <c r="J1827" t="s">
        <v>610</v>
      </c>
    </row>
    <row r="1828" spans="1:10" x14ac:dyDescent="0.35">
      <c r="A1828">
        <v>1851</v>
      </c>
      <c r="B1828" t="s">
        <v>126</v>
      </c>
      <c r="C1828">
        <v>29</v>
      </c>
      <c r="D1828">
        <v>4</v>
      </c>
      <c r="E1828">
        <v>2</v>
      </c>
      <c r="F1828" t="s">
        <v>581</v>
      </c>
      <c r="G1828" t="s">
        <v>581</v>
      </c>
      <c r="H1828" t="s">
        <v>42</v>
      </c>
      <c r="I1828" t="s">
        <v>601</v>
      </c>
      <c r="J1828" t="s">
        <v>610</v>
      </c>
    </row>
    <row r="1829" spans="1:10" x14ac:dyDescent="0.35">
      <c r="A1829">
        <v>1852</v>
      </c>
      <c r="B1829" t="s">
        <v>126</v>
      </c>
      <c r="C1829">
        <v>30</v>
      </c>
      <c r="D1829">
        <v>11</v>
      </c>
      <c r="E1829">
        <v>1</v>
      </c>
      <c r="F1829" t="s">
        <v>581</v>
      </c>
      <c r="G1829" t="s">
        <v>581</v>
      </c>
      <c r="H1829" t="s">
        <v>42</v>
      </c>
      <c r="I1829" t="s">
        <v>601</v>
      </c>
      <c r="J1829" t="s">
        <v>610</v>
      </c>
    </row>
    <row r="1830" spans="1:10" x14ac:dyDescent="0.35">
      <c r="A1830">
        <v>1853</v>
      </c>
      <c r="B1830" t="s">
        <v>126</v>
      </c>
      <c r="C1830">
        <v>31</v>
      </c>
      <c r="D1830">
        <v>6</v>
      </c>
      <c r="E1830">
        <v>2</v>
      </c>
      <c r="F1830" t="s">
        <v>581</v>
      </c>
      <c r="G1830" t="s">
        <v>581</v>
      </c>
      <c r="H1830" t="s">
        <v>42</v>
      </c>
      <c r="I1830" t="s">
        <v>601</v>
      </c>
      <c r="J1830" t="s">
        <v>610</v>
      </c>
    </row>
    <row r="1831" spans="1:10" x14ac:dyDescent="0.35">
      <c r="A1831">
        <v>1854</v>
      </c>
      <c r="B1831" t="s">
        <v>126</v>
      </c>
      <c r="C1831">
        <v>32</v>
      </c>
      <c r="D1831">
        <v>13</v>
      </c>
      <c r="E1831">
        <v>1</v>
      </c>
      <c r="F1831" t="s">
        <v>581</v>
      </c>
      <c r="G1831" t="s">
        <v>581</v>
      </c>
      <c r="H1831" t="s">
        <v>42</v>
      </c>
      <c r="I1831" t="s">
        <v>601</v>
      </c>
      <c r="J1831" t="s">
        <v>610</v>
      </c>
    </row>
    <row r="1832" spans="1:10" x14ac:dyDescent="0.35">
      <c r="A1832">
        <v>1855</v>
      </c>
      <c r="B1832" t="s">
        <v>126</v>
      </c>
      <c r="C1832">
        <v>33</v>
      </c>
      <c r="D1832">
        <v>13</v>
      </c>
      <c r="E1832">
        <v>1</v>
      </c>
      <c r="F1832" t="s">
        <v>581</v>
      </c>
      <c r="G1832" t="s">
        <v>581</v>
      </c>
      <c r="H1832" t="s">
        <v>42</v>
      </c>
      <c r="I1832" t="s">
        <v>601</v>
      </c>
      <c r="J1832" t="s">
        <v>610</v>
      </c>
    </row>
    <row r="1833" spans="1:10" x14ac:dyDescent="0.35">
      <c r="A1833">
        <v>1856</v>
      </c>
      <c r="B1833" t="s">
        <v>126</v>
      </c>
      <c r="C1833">
        <v>34</v>
      </c>
      <c r="D1833">
        <v>7</v>
      </c>
      <c r="E1833">
        <v>4</v>
      </c>
      <c r="F1833" t="s">
        <v>581</v>
      </c>
      <c r="G1833" t="s">
        <v>581</v>
      </c>
      <c r="H1833" t="s">
        <v>42</v>
      </c>
      <c r="I1833" t="s">
        <v>601</v>
      </c>
      <c r="J1833" t="s">
        <v>610</v>
      </c>
    </row>
    <row r="1834" spans="1:10" x14ac:dyDescent="0.35">
      <c r="A1834">
        <v>1857</v>
      </c>
      <c r="B1834" t="s">
        <v>126</v>
      </c>
      <c r="C1834">
        <v>35</v>
      </c>
      <c r="D1834">
        <v>9</v>
      </c>
      <c r="E1834">
        <v>1</v>
      </c>
      <c r="F1834" t="s">
        <v>581</v>
      </c>
      <c r="G1834" t="s">
        <v>581</v>
      </c>
      <c r="H1834" t="s">
        <v>42</v>
      </c>
      <c r="I1834" t="s">
        <v>601</v>
      </c>
      <c r="J1834" t="s">
        <v>610</v>
      </c>
    </row>
    <row r="1835" spans="1:10" x14ac:dyDescent="0.35">
      <c r="A1835">
        <v>1858</v>
      </c>
      <c r="B1835" t="s">
        <v>126</v>
      </c>
      <c r="C1835">
        <v>36</v>
      </c>
      <c r="D1835">
        <v>12</v>
      </c>
      <c r="E1835">
        <v>2</v>
      </c>
      <c r="F1835" t="s">
        <v>581</v>
      </c>
      <c r="G1835" t="s">
        <v>581</v>
      </c>
      <c r="H1835" t="s">
        <v>42</v>
      </c>
      <c r="I1835" t="s">
        <v>601</v>
      </c>
      <c r="J1835" t="s">
        <v>610</v>
      </c>
    </row>
    <row r="1836" spans="1:10" x14ac:dyDescent="0.35">
      <c r="A1836">
        <v>1859</v>
      </c>
      <c r="B1836" t="s">
        <v>126</v>
      </c>
      <c r="C1836">
        <v>37</v>
      </c>
      <c r="D1836">
        <v>16</v>
      </c>
      <c r="E1836">
        <v>1</v>
      </c>
      <c r="F1836" t="s">
        <v>581</v>
      </c>
      <c r="G1836" t="s">
        <v>581</v>
      </c>
      <c r="H1836" t="s">
        <v>42</v>
      </c>
      <c r="I1836" t="s">
        <v>601</v>
      </c>
      <c r="J1836" t="s">
        <v>610</v>
      </c>
    </row>
    <row r="1837" spans="1:10" x14ac:dyDescent="0.35">
      <c r="A1837">
        <v>1860</v>
      </c>
      <c r="B1837" t="s">
        <v>126</v>
      </c>
      <c r="C1837">
        <v>38</v>
      </c>
      <c r="D1837">
        <v>24</v>
      </c>
      <c r="E1837">
        <v>5</v>
      </c>
      <c r="F1837" t="s">
        <v>581</v>
      </c>
      <c r="G1837" t="s">
        <v>581</v>
      </c>
      <c r="H1837" t="s">
        <v>42</v>
      </c>
      <c r="I1837" t="s">
        <v>601</v>
      </c>
      <c r="J1837" t="s">
        <v>610</v>
      </c>
    </row>
    <row r="1838" spans="1:10" x14ac:dyDescent="0.35">
      <c r="A1838">
        <v>1861</v>
      </c>
      <c r="B1838" t="s">
        <v>127</v>
      </c>
      <c r="C1838">
        <v>15</v>
      </c>
      <c r="D1838">
        <v>13</v>
      </c>
      <c r="E1838">
        <v>0</v>
      </c>
      <c r="F1838" t="s">
        <v>581</v>
      </c>
      <c r="G1838" t="s">
        <v>581</v>
      </c>
      <c r="H1838" t="s">
        <v>42</v>
      </c>
      <c r="I1838" t="s">
        <v>601</v>
      </c>
      <c r="J1838" t="s">
        <v>606</v>
      </c>
    </row>
    <row r="1839" spans="1:10" x14ac:dyDescent="0.35">
      <c r="A1839">
        <v>1862</v>
      </c>
      <c r="B1839" t="s">
        <v>127</v>
      </c>
      <c r="C1839">
        <v>16</v>
      </c>
      <c r="D1839">
        <v>8</v>
      </c>
      <c r="E1839">
        <v>0</v>
      </c>
      <c r="F1839" t="s">
        <v>581</v>
      </c>
      <c r="G1839" t="s">
        <v>581</v>
      </c>
      <c r="H1839" t="s">
        <v>42</v>
      </c>
      <c r="I1839" t="s">
        <v>601</v>
      </c>
      <c r="J1839" t="s">
        <v>606</v>
      </c>
    </row>
    <row r="1840" spans="1:10" x14ac:dyDescent="0.35">
      <c r="A1840">
        <v>1863</v>
      </c>
      <c r="B1840" t="s">
        <v>127</v>
      </c>
      <c r="C1840">
        <v>17</v>
      </c>
      <c r="D1840">
        <v>2</v>
      </c>
      <c r="E1840">
        <v>0</v>
      </c>
      <c r="F1840" t="s">
        <v>581</v>
      </c>
      <c r="G1840" t="s">
        <v>581</v>
      </c>
      <c r="H1840" t="s">
        <v>42</v>
      </c>
      <c r="I1840" t="s">
        <v>601</v>
      </c>
      <c r="J1840" t="s">
        <v>606</v>
      </c>
    </row>
    <row r="1841" spans="1:10" x14ac:dyDescent="0.35">
      <c r="A1841">
        <v>1864</v>
      </c>
      <c r="B1841" t="s">
        <v>127</v>
      </c>
      <c r="C1841">
        <v>18</v>
      </c>
      <c r="D1841">
        <v>3</v>
      </c>
      <c r="E1841">
        <v>0</v>
      </c>
      <c r="F1841" t="s">
        <v>581</v>
      </c>
      <c r="G1841" t="s">
        <v>581</v>
      </c>
      <c r="H1841" t="s">
        <v>42</v>
      </c>
      <c r="I1841" t="s">
        <v>601</v>
      </c>
      <c r="J1841" t="s">
        <v>606</v>
      </c>
    </row>
    <row r="1842" spans="1:10" x14ac:dyDescent="0.35">
      <c r="A1842">
        <v>1865</v>
      </c>
      <c r="B1842" t="s">
        <v>127</v>
      </c>
      <c r="C1842">
        <v>19</v>
      </c>
      <c r="D1842">
        <v>9</v>
      </c>
      <c r="E1842">
        <v>0</v>
      </c>
      <c r="F1842" t="s">
        <v>581</v>
      </c>
      <c r="G1842" t="s">
        <v>581</v>
      </c>
      <c r="H1842" t="s">
        <v>42</v>
      </c>
      <c r="I1842" t="s">
        <v>601</v>
      </c>
      <c r="J1842" t="s">
        <v>606</v>
      </c>
    </row>
    <row r="1843" spans="1:10" x14ac:dyDescent="0.35">
      <c r="A1843">
        <v>1866</v>
      </c>
      <c r="B1843" t="s">
        <v>127</v>
      </c>
      <c r="C1843">
        <v>20</v>
      </c>
      <c r="D1843">
        <v>1</v>
      </c>
      <c r="E1843">
        <v>0</v>
      </c>
      <c r="F1843" t="s">
        <v>581</v>
      </c>
      <c r="G1843" t="s">
        <v>581</v>
      </c>
      <c r="H1843" t="s">
        <v>42</v>
      </c>
      <c r="I1843" t="s">
        <v>601</v>
      </c>
      <c r="J1843" t="s">
        <v>606</v>
      </c>
    </row>
    <row r="1844" spans="1:10" x14ac:dyDescent="0.35">
      <c r="A1844">
        <v>1867</v>
      </c>
      <c r="B1844" t="s">
        <v>127</v>
      </c>
      <c r="C1844">
        <v>21</v>
      </c>
      <c r="D1844">
        <v>5</v>
      </c>
      <c r="E1844">
        <v>0</v>
      </c>
      <c r="F1844" t="s">
        <v>581</v>
      </c>
      <c r="G1844" t="s">
        <v>581</v>
      </c>
      <c r="H1844" t="s">
        <v>42</v>
      </c>
      <c r="I1844" t="s">
        <v>601</v>
      </c>
      <c r="J1844" t="s">
        <v>606</v>
      </c>
    </row>
    <row r="1845" spans="1:10" x14ac:dyDescent="0.35">
      <c r="A1845">
        <v>1868</v>
      </c>
      <c r="B1845" t="s">
        <v>127</v>
      </c>
      <c r="C1845">
        <v>22</v>
      </c>
      <c r="D1845">
        <v>2</v>
      </c>
      <c r="E1845">
        <v>1</v>
      </c>
      <c r="F1845" t="s">
        <v>581</v>
      </c>
      <c r="G1845" t="s">
        <v>581</v>
      </c>
      <c r="H1845" t="s">
        <v>42</v>
      </c>
      <c r="I1845" t="s">
        <v>601</v>
      </c>
      <c r="J1845" t="s">
        <v>606</v>
      </c>
    </row>
    <row r="1846" spans="1:10" x14ac:dyDescent="0.35">
      <c r="A1846">
        <v>1869</v>
      </c>
      <c r="B1846" t="s">
        <v>127</v>
      </c>
      <c r="C1846">
        <v>23</v>
      </c>
      <c r="D1846">
        <v>3</v>
      </c>
      <c r="E1846">
        <v>1</v>
      </c>
      <c r="F1846" t="s">
        <v>581</v>
      </c>
      <c r="G1846" t="s">
        <v>581</v>
      </c>
      <c r="H1846" t="s">
        <v>42</v>
      </c>
      <c r="I1846" t="s">
        <v>601</v>
      </c>
      <c r="J1846" t="s">
        <v>606</v>
      </c>
    </row>
    <row r="1847" spans="1:10" x14ac:dyDescent="0.35">
      <c r="A1847">
        <v>1870</v>
      </c>
      <c r="B1847" t="s">
        <v>127</v>
      </c>
      <c r="C1847">
        <v>25</v>
      </c>
      <c r="D1847">
        <v>1</v>
      </c>
      <c r="E1847">
        <v>1</v>
      </c>
      <c r="F1847" t="s">
        <v>581</v>
      </c>
      <c r="G1847" t="s">
        <v>581</v>
      </c>
      <c r="H1847" t="s">
        <v>42</v>
      </c>
      <c r="I1847" t="s">
        <v>601</v>
      </c>
      <c r="J1847" t="s">
        <v>606</v>
      </c>
    </row>
    <row r="1848" spans="1:10" x14ac:dyDescent="0.35">
      <c r="A1848">
        <v>1871</v>
      </c>
      <c r="B1848" t="s">
        <v>127</v>
      </c>
      <c r="C1848">
        <v>26</v>
      </c>
      <c r="D1848">
        <v>3</v>
      </c>
      <c r="E1848">
        <v>0</v>
      </c>
      <c r="F1848" t="s">
        <v>581</v>
      </c>
      <c r="G1848" t="s">
        <v>581</v>
      </c>
      <c r="H1848" t="s">
        <v>42</v>
      </c>
      <c r="I1848" t="s">
        <v>601</v>
      </c>
      <c r="J1848" t="s">
        <v>606</v>
      </c>
    </row>
    <row r="1849" spans="1:10" x14ac:dyDescent="0.35">
      <c r="A1849">
        <v>1872</v>
      </c>
      <c r="B1849" t="s">
        <v>127</v>
      </c>
      <c r="C1849">
        <v>27</v>
      </c>
      <c r="D1849">
        <v>6</v>
      </c>
      <c r="E1849">
        <v>0</v>
      </c>
      <c r="F1849" t="s">
        <v>581</v>
      </c>
      <c r="G1849" t="s">
        <v>581</v>
      </c>
      <c r="H1849" t="s">
        <v>42</v>
      </c>
      <c r="I1849" t="s">
        <v>601</v>
      </c>
      <c r="J1849" t="s">
        <v>606</v>
      </c>
    </row>
    <row r="1850" spans="1:10" x14ac:dyDescent="0.35">
      <c r="A1850">
        <v>1873</v>
      </c>
      <c r="B1850" t="s">
        <v>127</v>
      </c>
      <c r="C1850">
        <v>28</v>
      </c>
      <c r="D1850">
        <v>3</v>
      </c>
      <c r="E1850">
        <v>0</v>
      </c>
      <c r="F1850" t="s">
        <v>581</v>
      </c>
      <c r="G1850" t="s">
        <v>581</v>
      </c>
      <c r="H1850" t="s">
        <v>42</v>
      </c>
      <c r="I1850" t="s">
        <v>601</v>
      </c>
      <c r="J1850" t="s">
        <v>606</v>
      </c>
    </row>
    <row r="1851" spans="1:10" x14ac:dyDescent="0.35">
      <c r="A1851">
        <v>1874</v>
      </c>
      <c r="B1851" t="s">
        <v>127</v>
      </c>
      <c r="C1851">
        <v>29</v>
      </c>
      <c r="D1851">
        <v>3</v>
      </c>
      <c r="E1851">
        <v>0</v>
      </c>
      <c r="F1851" t="s">
        <v>581</v>
      </c>
      <c r="G1851" t="s">
        <v>581</v>
      </c>
      <c r="H1851" t="s">
        <v>42</v>
      </c>
      <c r="I1851" t="s">
        <v>601</v>
      </c>
      <c r="J1851" t="s">
        <v>606</v>
      </c>
    </row>
    <row r="1852" spans="1:10" x14ac:dyDescent="0.35">
      <c r="A1852">
        <v>1875</v>
      </c>
      <c r="B1852" t="s">
        <v>127</v>
      </c>
      <c r="C1852">
        <v>30</v>
      </c>
      <c r="D1852">
        <v>6</v>
      </c>
      <c r="E1852">
        <v>1</v>
      </c>
      <c r="F1852" t="s">
        <v>581</v>
      </c>
      <c r="G1852" t="s">
        <v>581</v>
      </c>
      <c r="H1852" t="s">
        <v>42</v>
      </c>
      <c r="I1852" t="s">
        <v>601</v>
      </c>
      <c r="J1852" t="s">
        <v>606</v>
      </c>
    </row>
    <row r="1853" spans="1:10" x14ac:dyDescent="0.35">
      <c r="A1853">
        <v>1876</v>
      </c>
      <c r="B1853" t="s">
        <v>127</v>
      </c>
      <c r="C1853">
        <v>31</v>
      </c>
      <c r="D1853">
        <v>8</v>
      </c>
      <c r="E1853">
        <v>1</v>
      </c>
      <c r="F1853" t="s">
        <v>581</v>
      </c>
      <c r="G1853" t="s">
        <v>581</v>
      </c>
      <c r="H1853" t="s">
        <v>42</v>
      </c>
      <c r="I1853" t="s">
        <v>601</v>
      </c>
      <c r="J1853" t="s">
        <v>606</v>
      </c>
    </row>
    <row r="1854" spans="1:10" x14ac:dyDescent="0.35">
      <c r="A1854">
        <v>1877</v>
      </c>
      <c r="B1854" t="s">
        <v>127</v>
      </c>
      <c r="C1854">
        <v>32</v>
      </c>
      <c r="D1854">
        <v>7</v>
      </c>
      <c r="E1854">
        <v>0</v>
      </c>
      <c r="F1854" t="s">
        <v>581</v>
      </c>
      <c r="G1854" t="s">
        <v>581</v>
      </c>
      <c r="H1854" t="s">
        <v>42</v>
      </c>
      <c r="I1854" t="s">
        <v>601</v>
      </c>
      <c r="J1854" t="s">
        <v>606</v>
      </c>
    </row>
    <row r="1855" spans="1:10" x14ac:dyDescent="0.35">
      <c r="A1855">
        <v>1878</v>
      </c>
      <c r="B1855" t="s">
        <v>127</v>
      </c>
      <c r="C1855">
        <v>33</v>
      </c>
      <c r="D1855">
        <v>7</v>
      </c>
      <c r="E1855">
        <v>2</v>
      </c>
      <c r="F1855" t="s">
        <v>581</v>
      </c>
      <c r="G1855" t="s">
        <v>581</v>
      </c>
      <c r="H1855" t="s">
        <v>42</v>
      </c>
      <c r="I1855" t="s">
        <v>601</v>
      </c>
      <c r="J1855" t="s">
        <v>606</v>
      </c>
    </row>
    <row r="1856" spans="1:10" x14ac:dyDescent="0.35">
      <c r="A1856">
        <v>1879</v>
      </c>
      <c r="B1856" t="s">
        <v>127</v>
      </c>
      <c r="C1856">
        <v>34</v>
      </c>
      <c r="D1856">
        <v>7</v>
      </c>
      <c r="E1856">
        <v>0</v>
      </c>
      <c r="F1856" t="s">
        <v>581</v>
      </c>
      <c r="G1856" t="s">
        <v>581</v>
      </c>
      <c r="H1856" t="s">
        <v>42</v>
      </c>
      <c r="I1856" t="s">
        <v>601</v>
      </c>
      <c r="J1856" t="s">
        <v>606</v>
      </c>
    </row>
    <row r="1857" spans="1:10" x14ac:dyDescent="0.35">
      <c r="A1857">
        <v>1880</v>
      </c>
      <c r="B1857" t="s">
        <v>127</v>
      </c>
      <c r="C1857">
        <v>35</v>
      </c>
      <c r="D1857">
        <v>7</v>
      </c>
      <c r="E1857">
        <v>0</v>
      </c>
      <c r="F1857" t="s">
        <v>581</v>
      </c>
      <c r="G1857" t="s">
        <v>581</v>
      </c>
      <c r="H1857" t="s">
        <v>42</v>
      </c>
      <c r="I1857" t="s">
        <v>601</v>
      </c>
      <c r="J1857" t="s">
        <v>606</v>
      </c>
    </row>
    <row r="1858" spans="1:10" x14ac:dyDescent="0.35">
      <c r="A1858">
        <v>1881</v>
      </c>
      <c r="B1858" t="s">
        <v>127</v>
      </c>
      <c r="C1858">
        <v>36</v>
      </c>
      <c r="D1858">
        <v>1</v>
      </c>
      <c r="E1858">
        <v>0</v>
      </c>
      <c r="F1858" t="s">
        <v>581</v>
      </c>
      <c r="G1858" t="s">
        <v>581</v>
      </c>
      <c r="H1858" t="s">
        <v>42</v>
      </c>
      <c r="I1858" t="s">
        <v>601</v>
      </c>
      <c r="J1858" t="s">
        <v>606</v>
      </c>
    </row>
    <row r="1859" spans="1:10" x14ac:dyDescent="0.35">
      <c r="A1859">
        <v>1882</v>
      </c>
      <c r="B1859" t="s">
        <v>127</v>
      </c>
      <c r="C1859">
        <v>37</v>
      </c>
      <c r="D1859">
        <v>3</v>
      </c>
      <c r="E1859">
        <v>1</v>
      </c>
      <c r="F1859" t="s">
        <v>581</v>
      </c>
      <c r="G1859" t="s">
        <v>581</v>
      </c>
      <c r="H1859" t="s">
        <v>42</v>
      </c>
      <c r="I1859" t="s">
        <v>601</v>
      </c>
      <c r="J1859" t="s">
        <v>606</v>
      </c>
    </row>
    <row r="1860" spans="1:10" x14ac:dyDescent="0.35">
      <c r="A1860">
        <v>1883</v>
      </c>
      <c r="B1860" t="s">
        <v>127</v>
      </c>
      <c r="C1860">
        <v>38</v>
      </c>
      <c r="D1860">
        <v>10</v>
      </c>
      <c r="E1860">
        <v>0</v>
      </c>
      <c r="F1860" t="s">
        <v>581</v>
      </c>
      <c r="G1860" t="s">
        <v>581</v>
      </c>
      <c r="H1860" t="s">
        <v>42</v>
      </c>
      <c r="I1860" t="s">
        <v>601</v>
      </c>
      <c r="J1860" t="s">
        <v>606</v>
      </c>
    </row>
    <row r="1861" spans="1:10" x14ac:dyDescent="0.35">
      <c r="A1861">
        <v>1885</v>
      </c>
      <c r="B1861" t="s">
        <v>128</v>
      </c>
      <c r="C1861">
        <v>15</v>
      </c>
      <c r="D1861">
        <v>65</v>
      </c>
      <c r="E1861">
        <v>6</v>
      </c>
      <c r="F1861" t="s">
        <v>581</v>
      </c>
      <c r="G1861" t="s">
        <v>581</v>
      </c>
      <c r="H1861" t="s">
        <v>42</v>
      </c>
      <c r="I1861" t="s">
        <v>601</v>
      </c>
      <c r="J1861" t="s">
        <v>603</v>
      </c>
    </row>
    <row r="1862" spans="1:10" x14ac:dyDescent="0.35">
      <c r="A1862">
        <v>1886</v>
      </c>
      <c r="B1862" t="s">
        <v>128</v>
      </c>
      <c r="C1862">
        <v>16</v>
      </c>
      <c r="D1862">
        <v>113</v>
      </c>
      <c r="E1862">
        <v>17</v>
      </c>
      <c r="F1862" t="s">
        <v>581</v>
      </c>
      <c r="G1862" t="s">
        <v>581</v>
      </c>
      <c r="H1862" t="s">
        <v>42</v>
      </c>
      <c r="I1862" t="s">
        <v>601</v>
      </c>
      <c r="J1862" t="s">
        <v>603</v>
      </c>
    </row>
    <row r="1863" spans="1:10" x14ac:dyDescent="0.35">
      <c r="A1863">
        <v>1887</v>
      </c>
      <c r="B1863" t="s">
        <v>128</v>
      </c>
      <c r="C1863">
        <v>17</v>
      </c>
      <c r="D1863">
        <v>51</v>
      </c>
      <c r="E1863">
        <v>1</v>
      </c>
      <c r="F1863" t="s">
        <v>581</v>
      </c>
      <c r="G1863" t="s">
        <v>581</v>
      </c>
      <c r="H1863" t="s">
        <v>42</v>
      </c>
      <c r="I1863" t="s">
        <v>601</v>
      </c>
      <c r="J1863" t="s">
        <v>603</v>
      </c>
    </row>
    <row r="1864" spans="1:10" x14ac:dyDescent="0.35">
      <c r="A1864">
        <v>1888</v>
      </c>
      <c r="B1864" t="s">
        <v>128</v>
      </c>
      <c r="C1864">
        <v>18</v>
      </c>
      <c r="D1864">
        <v>44</v>
      </c>
      <c r="E1864">
        <v>9</v>
      </c>
      <c r="F1864" t="s">
        <v>581</v>
      </c>
      <c r="G1864" t="s">
        <v>581</v>
      </c>
      <c r="H1864" t="s">
        <v>42</v>
      </c>
      <c r="I1864" t="s">
        <v>601</v>
      </c>
      <c r="J1864" t="s">
        <v>603</v>
      </c>
    </row>
    <row r="1865" spans="1:10" x14ac:dyDescent="0.35">
      <c r="A1865">
        <v>1889</v>
      </c>
      <c r="B1865" t="s">
        <v>128</v>
      </c>
      <c r="C1865">
        <v>19</v>
      </c>
      <c r="D1865">
        <v>27</v>
      </c>
      <c r="E1865">
        <v>6</v>
      </c>
      <c r="F1865" t="s">
        <v>581</v>
      </c>
      <c r="G1865" t="s">
        <v>581</v>
      </c>
      <c r="H1865" t="s">
        <v>42</v>
      </c>
      <c r="I1865" t="s">
        <v>601</v>
      </c>
      <c r="J1865" t="s">
        <v>603</v>
      </c>
    </row>
    <row r="1866" spans="1:10" x14ac:dyDescent="0.35">
      <c r="A1866">
        <v>1890</v>
      </c>
      <c r="B1866" t="s">
        <v>128</v>
      </c>
      <c r="C1866">
        <v>20</v>
      </c>
      <c r="D1866">
        <v>14</v>
      </c>
      <c r="E1866">
        <v>3</v>
      </c>
      <c r="F1866" t="s">
        <v>581</v>
      </c>
      <c r="G1866" t="s">
        <v>581</v>
      </c>
      <c r="H1866" t="s">
        <v>42</v>
      </c>
      <c r="I1866" t="s">
        <v>601</v>
      </c>
      <c r="J1866" t="s">
        <v>603</v>
      </c>
    </row>
    <row r="1867" spans="1:10" x14ac:dyDescent="0.35">
      <c r="A1867">
        <v>1891</v>
      </c>
      <c r="B1867" t="s">
        <v>128</v>
      </c>
      <c r="C1867">
        <v>21</v>
      </c>
      <c r="D1867">
        <v>8</v>
      </c>
      <c r="E1867">
        <v>2</v>
      </c>
      <c r="F1867" t="s">
        <v>581</v>
      </c>
      <c r="G1867" t="s">
        <v>581</v>
      </c>
      <c r="H1867" t="s">
        <v>42</v>
      </c>
      <c r="I1867" t="s">
        <v>601</v>
      </c>
      <c r="J1867" t="s">
        <v>603</v>
      </c>
    </row>
    <row r="1868" spans="1:10" x14ac:dyDescent="0.35">
      <c r="A1868">
        <v>1892</v>
      </c>
      <c r="B1868" t="s">
        <v>128</v>
      </c>
      <c r="C1868">
        <v>22</v>
      </c>
      <c r="D1868">
        <v>5</v>
      </c>
      <c r="E1868">
        <v>2</v>
      </c>
      <c r="F1868" t="s">
        <v>581</v>
      </c>
      <c r="G1868" t="s">
        <v>581</v>
      </c>
      <c r="H1868" t="s">
        <v>42</v>
      </c>
      <c r="I1868" t="s">
        <v>601</v>
      </c>
      <c r="J1868" t="s">
        <v>603</v>
      </c>
    </row>
    <row r="1869" spans="1:10" x14ac:dyDescent="0.35">
      <c r="A1869">
        <v>1893</v>
      </c>
      <c r="B1869" t="s">
        <v>128</v>
      </c>
      <c r="C1869">
        <v>24</v>
      </c>
      <c r="D1869">
        <v>4</v>
      </c>
      <c r="E1869">
        <v>1</v>
      </c>
      <c r="F1869" t="s">
        <v>581</v>
      </c>
      <c r="G1869" t="s">
        <v>581</v>
      </c>
      <c r="H1869" t="s">
        <v>42</v>
      </c>
      <c r="I1869" t="s">
        <v>601</v>
      </c>
      <c r="J1869" t="s">
        <v>603</v>
      </c>
    </row>
    <row r="1870" spans="1:10" x14ac:dyDescent="0.35">
      <c r="A1870">
        <v>1894</v>
      </c>
      <c r="B1870" t="s">
        <v>128</v>
      </c>
      <c r="C1870">
        <v>25</v>
      </c>
      <c r="D1870">
        <v>11</v>
      </c>
      <c r="E1870">
        <v>5</v>
      </c>
      <c r="F1870" t="s">
        <v>581</v>
      </c>
      <c r="G1870" t="s">
        <v>581</v>
      </c>
      <c r="H1870" t="s">
        <v>42</v>
      </c>
      <c r="I1870" t="s">
        <v>601</v>
      </c>
      <c r="J1870" t="s">
        <v>603</v>
      </c>
    </row>
    <row r="1871" spans="1:10" x14ac:dyDescent="0.35">
      <c r="A1871">
        <v>1895</v>
      </c>
      <c r="B1871" t="s">
        <v>128</v>
      </c>
      <c r="C1871">
        <v>26</v>
      </c>
      <c r="D1871">
        <v>8</v>
      </c>
      <c r="E1871">
        <v>1</v>
      </c>
      <c r="F1871" t="s">
        <v>581</v>
      </c>
      <c r="G1871" t="s">
        <v>581</v>
      </c>
      <c r="H1871" t="s">
        <v>42</v>
      </c>
      <c r="I1871" t="s">
        <v>601</v>
      </c>
      <c r="J1871" t="s">
        <v>603</v>
      </c>
    </row>
    <row r="1872" spans="1:10" x14ac:dyDescent="0.35">
      <c r="A1872">
        <v>1896</v>
      </c>
      <c r="B1872" t="s">
        <v>128</v>
      </c>
      <c r="C1872">
        <v>27</v>
      </c>
      <c r="D1872">
        <v>19</v>
      </c>
      <c r="E1872">
        <v>1</v>
      </c>
      <c r="F1872" t="s">
        <v>581</v>
      </c>
      <c r="G1872" t="s">
        <v>581</v>
      </c>
      <c r="H1872" t="s">
        <v>42</v>
      </c>
      <c r="I1872" t="s">
        <v>601</v>
      </c>
      <c r="J1872" t="s">
        <v>603</v>
      </c>
    </row>
    <row r="1873" spans="1:10" x14ac:dyDescent="0.35">
      <c r="A1873">
        <v>1897</v>
      </c>
      <c r="B1873" t="s">
        <v>128</v>
      </c>
      <c r="C1873">
        <v>28</v>
      </c>
      <c r="D1873">
        <v>17</v>
      </c>
      <c r="E1873">
        <v>2</v>
      </c>
      <c r="F1873" t="s">
        <v>581</v>
      </c>
      <c r="G1873" t="s">
        <v>581</v>
      </c>
      <c r="H1873" t="s">
        <v>42</v>
      </c>
      <c r="I1873" t="s">
        <v>601</v>
      </c>
      <c r="J1873" t="s">
        <v>603</v>
      </c>
    </row>
    <row r="1874" spans="1:10" x14ac:dyDescent="0.35">
      <c r="A1874">
        <v>1898</v>
      </c>
      <c r="B1874" t="s">
        <v>128</v>
      </c>
      <c r="C1874">
        <v>29</v>
      </c>
      <c r="D1874">
        <v>26</v>
      </c>
      <c r="E1874">
        <v>7</v>
      </c>
      <c r="F1874" t="s">
        <v>581</v>
      </c>
      <c r="G1874" t="s">
        <v>581</v>
      </c>
      <c r="H1874" t="s">
        <v>42</v>
      </c>
      <c r="I1874" t="s">
        <v>601</v>
      </c>
      <c r="J1874" t="s">
        <v>603</v>
      </c>
    </row>
    <row r="1875" spans="1:10" x14ac:dyDescent="0.35">
      <c r="A1875">
        <v>1899</v>
      </c>
      <c r="B1875" t="s">
        <v>128</v>
      </c>
      <c r="C1875">
        <v>30</v>
      </c>
      <c r="D1875">
        <v>51</v>
      </c>
      <c r="E1875">
        <v>4</v>
      </c>
      <c r="F1875" t="s">
        <v>581</v>
      </c>
      <c r="G1875" t="s">
        <v>581</v>
      </c>
      <c r="H1875" t="s">
        <v>42</v>
      </c>
      <c r="I1875" t="s">
        <v>601</v>
      </c>
      <c r="J1875" t="s">
        <v>603</v>
      </c>
    </row>
    <row r="1876" spans="1:10" x14ac:dyDescent="0.35">
      <c r="A1876">
        <v>1900</v>
      </c>
      <c r="B1876" t="s">
        <v>128</v>
      </c>
      <c r="C1876">
        <v>31</v>
      </c>
      <c r="D1876">
        <v>58</v>
      </c>
      <c r="E1876">
        <v>2</v>
      </c>
      <c r="F1876" t="s">
        <v>581</v>
      </c>
      <c r="G1876" t="s">
        <v>581</v>
      </c>
      <c r="H1876" t="s">
        <v>42</v>
      </c>
      <c r="I1876" t="s">
        <v>601</v>
      </c>
      <c r="J1876" t="s">
        <v>603</v>
      </c>
    </row>
    <row r="1877" spans="1:10" x14ac:dyDescent="0.35">
      <c r="A1877">
        <v>1901</v>
      </c>
      <c r="B1877" t="s">
        <v>128</v>
      </c>
      <c r="C1877">
        <v>32</v>
      </c>
      <c r="D1877">
        <v>35</v>
      </c>
      <c r="E1877">
        <v>10</v>
      </c>
      <c r="F1877" t="s">
        <v>581</v>
      </c>
      <c r="G1877" t="s">
        <v>581</v>
      </c>
      <c r="H1877" t="s">
        <v>42</v>
      </c>
      <c r="I1877" t="s">
        <v>601</v>
      </c>
      <c r="J1877" t="s">
        <v>603</v>
      </c>
    </row>
    <row r="1878" spans="1:10" x14ac:dyDescent="0.35">
      <c r="A1878">
        <v>1902</v>
      </c>
      <c r="B1878" t="s">
        <v>128</v>
      </c>
      <c r="C1878">
        <v>33</v>
      </c>
      <c r="D1878">
        <v>80</v>
      </c>
      <c r="E1878">
        <v>0</v>
      </c>
      <c r="F1878" t="s">
        <v>581</v>
      </c>
      <c r="G1878" t="s">
        <v>581</v>
      </c>
      <c r="H1878" t="s">
        <v>42</v>
      </c>
      <c r="I1878" t="s">
        <v>601</v>
      </c>
      <c r="J1878" t="s">
        <v>603</v>
      </c>
    </row>
    <row r="1879" spans="1:10" x14ac:dyDescent="0.35">
      <c r="A1879">
        <v>1903</v>
      </c>
      <c r="B1879" t="s">
        <v>128</v>
      </c>
      <c r="C1879">
        <v>34</v>
      </c>
      <c r="D1879">
        <v>57</v>
      </c>
      <c r="E1879">
        <v>6</v>
      </c>
      <c r="F1879" t="s">
        <v>581</v>
      </c>
      <c r="G1879" t="s">
        <v>581</v>
      </c>
      <c r="H1879" t="s">
        <v>42</v>
      </c>
      <c r="I1879" t="s">
        <v>601</v>
      </c>
      <c r="J1879" t="s">
        <v>603</v>
      </c>
    </row>
    <row r="1880" spans="1:10" x14ac:dyDescent="0.35">
      <c r="A1880">
        <v>1904</v>
      </c>
      <c r="B1880" t="s">
        <v>128</v>
      </c>
      <c r="C1880">
        <v>35</v>
      </c>
      <c r="D1880">
        <v>25</v>
      </c>
      <c r="E1880">
        <v>2</v>
      </c>
      <c r="F1880" t="s">
        <v>581</v>
      </c>
      <c r="G1880" t="s">
        <v>581</v>
      </c>
      <c r="H1880" t="s">
        <v>42</v>
      </c>
      <c r="I1880" t="s">
        <v>601</v>
      </c>
      <c r="J1880" t="s">
        <v>603</v>
      </c>
    </row>
    <row r="1881" spans="1:10" x14ac:dyDescent="0.35">
      <c r="A1881">
        <v>1905</v>
      </c>
      <c r="B1881" t="s">
        <v>128</v>
      </c>
      <c r="C1881">
        <v>36</v>
      </c>
      <c r="D1881">
        <v>19</v>
      </c>
      <c r="E1881">
        <v>4</v>
      </c>
      <c r="F1881" t="s">
        <v>581</v>
      </c>
      <c r="G1881" t="s">
        <v>581</v>
      </c>
      <c r="H1881" t="s">
        <v>42</v>
      </c>
      <c r="I1881" t="s">
        <v>601</v>
      </c>
      <c r="J1881" t="s">
        <v>603</v>
      </c>
    </row>
    <row r="1882" spans="1:10" x14ac:dyDescent="0.35">
      <c r="A1882">
        <v>1906</v>
      </c>
      <c r="B1882" t="s">
        <v>128</v>
      </c>
      <c r="C1882">
        <v>37</v>
      </c>
      <c r="D1882">
        <v>16</v>
      </c>
      <c r="E1882">
        <v>4</v>
      </c>
      <c r="F1882" t="s">
        <v>581</v>
      </c>
      <c r="G1882" t="s">
        <v>581</v>
      </c>
      <c r="H1882" t="s">
        <v>42</v>
      </c>
      <c r="I1882" t="s">
        <v>601</v>
      </c>
      <c r="J1882" t="s">
        <v>603</v>
      </c>
    </row>
    <row r="1883" spans="1:10" x14ac:dyDescent="0.35">
      <c r="A1883">
        <v>1907</v>
      </c>
      <c r="B1883" t="s">
        <v>128</v>
      </c>
      <c r="C1883">
        <v>38</v>
      </c>
      <c r="D1883">
        <v>27</v>
      </c>
      <c r="E1883">
        <v>8</v>
      </c>
      <c r="F1883" t="s">
        <v>581</v>
      </c>
      <c r="G1883" t="s">
        <v>581</v>
      </c>
      <c r="H1883" t="s">
        <v>42</v>
      </c>
      <c r="I1883" t="s">
        <v>601</v>
      </c>
      <c r="J1883" t="s">
        <v>603</v>
      </c>
    </row>
    <row r="1884" spans="1:10" x14ac:dyDescent="0.35">
      <c r="A1884">
        <v>1908</v>
      </c>
      <c r="B1884" t="s">
        <v>129</v>
      </c>
      <c r="C1884">
        <v>15</v>
      </c>
      <c r="D1884">
        <v>22</v>
      </c>
      <c r="E1884">
        <v>0</v>
      </c>
      <c r="F1884" t="s">
        <v>581</v>
      </c>
      <c r="G1884" t="s">
        <v>581</v>
      </c>
      <c r="H1884" t="s">
        <v>42</v>
      </c>
      <c r="I1884" t="s">
        <v>601</v>
      </c>
      <c r="J1884" t="s">
        <v>603</v>
      </c>
    </row>
    <row r="1885" spans="1:10" x14ac:dyDescent="0.35">
      <c r="A1885">
        <v>1909</v>
      </c>
      <c r="B1885" t="s">
        <v>129</v>
      </c>
      <c r="C1885">
        <v>16</v>
      </c>
      <c r="D1885">
        <v>15</v>
      </c>
      <c r="E1885">
        <v>2</v>
      </c>
      <c r="F1885" t="s">
        <v>581</v>
      </c>
      <c r="G1885" t="s">
        <v>581</v>
      </c>
      <c r="H1885" t="s">
        <v>42</v>
      </c>
      <c r="I1885" t="s">
        <v>601</v>
      </c>
      <c r="J1885" t="s">
        <v>603</v>
      </c>
    </row>
    <row r="1886" spans="1:10" x14ac:dyDescent="0.35">
      <c r="A1886">
        <v>1910</v>
      </c>
      <c r="B1886" t="s">
        <v>129</v>
      </c>
      <c r="C1886">
        <v>17</v>
      </c>
      <c r="D1886">
        <v>33</v>
      </c>
      <c r="E1886">
        <v>0</v>
      </c>
      <c r="F1886" t="s">
        <v>581</v>
      </c>
      <c r="G1886" t="s">
        <v>581</v>
      </c>
      <c r="H1886" t="s">
        <v>42</v>
      </c>
      <c r="I1886" t="s">
        <v>601</v>
      </c>
      <c r="J1886" t="s">
        <v>603</v>
      </c>
    </row>
    <row r="1887" spans="1:10" x14ac:dyDescent="0.35">
      <c r="A1887">
        <v>1911</v>
      </c>
      <c r="B1887" t="s">
        <v>129</v>
      </c>
      <c r="C1887">
        <v>18</v>
      </c>
      <c r="D1887">
        <v>33</v>
      </c>
      <c r="E1887">
        <v>1</v>
      </c>
      <c r="F1887" t="s">
        <v>581</v>
      </c>
      <c r="G1887" t="s">
        <v>581</v>
      </c>
      <c r="H1887" t="s">
        <v>42</v>
      </c>
      <c r="I1887" t="s">
        <v>601</v>
      </c>
      <c r="J1887" t="s">
        <v>603</v>
      </c>
    </row>
    <row r="1888" spans="1:10" x14ac:dyDescent="0.35">
      <c r="A1888">
        <v>1912</v>
      </c>
      <c r="B1888" t="s">
        <v>129</v>
      </c>
      <c r="C1888">
        <v>19</v>
      </c>
      <c r="D1888">
        <v>16</v>
      </c>
      <c r="E1888">
        <v>0</v>
      </c>
      <c r="F1888" t="s">
        <v>581</v>
      </c>
      <c r="G1888" t="s">
        <v>581</v>
      </c>
      <c r="H1888" t="s">
        <v>42</v>
      </c>
      <c r="I1888" t="s">
        <v>601</v>
      </c>
      <c r="J1888" t="s">
        <v>603</v>
      </c>
    </row>
    <row r="1889" spans="1:10" x14ac:dyDescent="0.35">
      <c r="A1889">
        <v>1913</v>
      </c>
      <c r="B1889" t="s">
        <v>129</v>
      </c>
      <c r="C1889">
        <v>20</v>
      </c>
      <c r="D1889">
        <v>7</v>
      </c>
      <c r="E1889">
        <v>0</v>
      </c>
      <c r="F1889" t="s">
        <v>581</v>
      </c>
      <c r="G1889" t="s">
        <v>581</v>
      </c>
      <c r="H1889" t="s">
        <v>42</v>
      </c>
      <c r="I1889" t="s">
        <v>601</v>
      </c>
      <c r="J1889" t="s">
        <v>603</v>
      </c>
    </row>
    <row r="1890" spans="1:10" x14ac:dyDescent="0.35">
      <c r="A1890">
        <v>1914</v>
      </c>
      <c r="B1890" t="s">
        <v>129</v>
      </c>
      <c r="C1890">
        <v>21</v>
      </c>
      <c r="D1890">
        <v>3</v>
      </c>
      <c r="E1890">
        <v>0</v>
      </c>
      <c r="F1890" t="s">
        <v>581</v>
      </c>
      <c r="G1890" t="s">
        <v>581</v>
      </c>
      <c r="H1890" t="s">
        <v>42</v>
      </c>
      <c r="I1890" t="s">
        <v>601</v>
      </c>
      <c r="J1890" t="s">
        <v>603</v>
      </c>
    </row>
    <row r="1891" spans="1:10" x14ac:dyDescent="0.35">
      <c r="A1891">
        <v>1915</v>
      </c>
      <c r="B1891" t="s">
        <v>129</v>
      </c>
      <c r="C1891">
        <v>22</v>
      </c>
      <c r="D1891">
        <v>1</v>
      </c>
      <c r="E1891">
        <v>1</v>
      </c>
      <c r="F1891" t="s">
        <v>581</v>
      </c>
      <c r="G1891" t="s">
        <v>581</v>
      </c>
      <c r="H1891" t="s">
        <v>42</v>
      </c>
      <c r="I1891" t="s">
        <v>601</v>
      </c>
      <c r="J1891" t="s">
        <v>603</v>
      </c>
    </row>
    <row r="1892" spans="1:10" x14ac:dyDescent="0.35">
      <c r="A1892">
        <v>1916</v>
      </c>
      <c r="B1892" t="s">
        <v>129</v>
      </c>
      <c r="C1892">
        <v>23</v>
      </c>
      <c r="D1892">
        <v>3</v>
      </c>
      <c r="E1892">
        <v>0</v>
      </c>
      <c r="F1892" t="s">
        <v>581</v>
      </c>
      <c r="G1892" t="s">
        <v>581</v>
      </c>
      <c r="H1892" t="s">
        <v>42</v>
      </c>
      <c r="I1892" t="s">
        <v>601</v>
      </c>
      <c r="J1892" t="s">
        <v>603</v>
      </c>
    </row>
    <row r="1893" spans="1:10" x14ac:dyDescent="0.35">
      <c r="A1893">
        <v>1917</v>
      </c>
      <c r="B1893" t="s">
        <v>129</v>
      </c>
      <c r="C1893">
        <v>25</v>
      </c>
      <c r="D1893">
        <v>2</v>
      </c>
      <c r="E1893">
        <v>0</v>
      </c>
      <c r="F1893" t="s">
        <v>581</v>
      </c>
      <c r="G1893" t="s">
        <v>581</v>
      </c>
      <c r="H1893" t="s">
        <v>42</v>
      </c>
      <c r="I1893" t="s">
        <v>601</v>
      </c>
      <c r="J1893" t="s">
        <v>603</v>
      </c>
    </row>
    <row r="1894" spans="1:10" x14ac:dyDescent="0.35">
      <c r="A1894">
        <v>1918</v>
      </c>
      <c r="B1894" t="s">
        <v>129</v>
      </c>
      <c r="C1894">
        <v>26</v>
      </c>
      <c r="D1894">
        <v>3</v>
      </c>
      <c r="E1894">
        <v>0</v>
      </c>
      <c r="F1894" t="s">
        <v>581</v>
      </c>
      <c r="G1894" t="s">
        <v>581</v>
      </c>
      <c r="H1894" t="s">
        <v>42</v>
      </c>
      <c r="I1894" t="s">
        <v>601</v>
      </c>
      <c r="J1894" t="s">
        <v>603</v>
      </c>
    </row>
    <row r="1895" spans="1:10" x14ac:dyDescent="0.35">
      <c r="A1895">
        <v>1919</v>
      </c>
      <c r="B1895" t="s">
        <v>129</v>
      </c>
      <c r="C1895">
        <v>27</v>
      </c>
      <c r="D1895">
        <v>4</v>
      </c>
      <c r="E1895">
        <v>1</v>
      </c>
      <c r="F1895" t="s">
        <v>581</v>
      </c>
      <c r="G1895" t="s">
        <v>581</v>
      </c>
      <c r="H1895" t="s">
        <v>42</v>
      </c>
      <c r="I1895" t="s">
        <v>601</v>
      </c>
      <c r="J1895" t="s">
        <v>603</v>
      </c>
    </row>
    <row r="1896" spans="1:10" x14ac:dyDescent="0.35">
      <c r="A1896">
        <v>1920</v>
      </c>
      <c r="B1896" t="s">
        <v>129</v>
      </c>
      <c r="C1896">
        <v>28</v>
      </c>
      <c r="D1896">
        <v>4</v>
      </c>
      <c r="E1896">
        <v>0</v>
      </c>
      <c r="F1896" t="s">
        <v>581</v>
      </c>
      <c r="G1896" t="s">
        <v>581</v>
      </c>
      <c r="H1896" t="s">
        <v>42</v>
      </c>
      <c r="I1896" t="s">
        <v>601</v>
      </c>
      <c r="J1896" t="s">
        <v>603</v>
      </c>
    </row>
    <row r="1897" spans="1:10" x14ac:dyDescent="0.35">
      <c r="A1897">
        <v>1921</v>
      </c>
      <c r="B1897" t="s">
        <v>129</v>
      </c>
      <c r="C1897">
        <v>29</v>
      </c>
      <c r="D1897">
        <v>7</v>
      </c>
      <c r="E1897">
        <v>0</v>
      </c>
      <c r="F1897" t="s">
        <v>581</v>
      </c>
      <c r="G1897" t="s">
        <v>581</v>
      </c>
      <c r="H1897" t="s">
        <v>42</v>
      </c>
      <c r="I1897" t="s">
        <v>601</v>
      </c>
      <c r="J1897" t="s">
        <v>603</v>
      </c>
    </row>
    <row r="1898" spans="1:10" x14ac:dyDescent="0.35">
      <c r="A1898">
        <v>1922</v>
      </c>
      <c r="B1898" t="s">
        <v>129</v>
      </c>
      <c r="C1898">
        <v>30</v>
      </c>
      <c r="D1898">
        <v>4</v>
      </c>
      <c r="E1898">
        <v>1</v>
      </c>
      <c r="F1898" t="s">
        <v>581</v>
      </c>
      <c r="G1898" t="s">
        <v>581</v>
      </c>
      <c r="H1898" t="s">
        <v>42</v>
      </c>
      <c r="I1898" t="s">
        <v>601</v>
      </c>
      <c r="J1898" t="s">
        <v>603</v>
      </c>
    </row>
    <row r="1899" spans="1:10" x14ac:dyDescent="0.35">
      <c r="A1899">
        <v>1923</v>
      </c>
      <c r="B1899" t="s">
        <v>129</v>
      </c>
      <c r="C1899">
        <v>31</v>
      </c>
      <c r="D1899">
        <v>15</v>
      </c>
      <c r="E1899">
        <v>2</v>
      </c>
      <c r="F1899" t="s">
        <v>581</v>
      </c>
      <c r="G1899" t="s">
        <v>581</v>
      </c>
      <c r="H1899" t="s">
        <v>42</v>
      </c>
      <c r="I1899" t="s">
        <v>601</v>
      </c>
      <c r="J1899" t="s">
        <v>603</v>
      </c>
    </row>
    <row r="1900" spans="1:10" x14ac:dyDescent="0.35">
      <c r="A1900">
        <v>1924</v>
      </c>
      <c r="B1900" t="s">
        <v>129</v>
      </c>
      <c r="C1900">
        <v>32</v>
      </c>
      <c r="D1900">
        <v>9</v>
      </c>
      <c r="E1900">
        <v>0</v>
      </c>
      <c r="F1900" t="s">
        <v>581</v>
      </c>
      <c r="G1900" t="s">
        <v>581</v>
      </c>
      <c r="H1900" t="s">
        <v>42</v>
      </c>
      <c r="I1900" t="s">
        <v>601</v>
      </c>
      <c r="J1900" t="s">
        <v>603</v>
      </c>
    </row>
    <row r="1901" spans="1:10" x14ac:dyDescent="0.35">
      <c r="A1901">
        <v>1925</v>
      </c>
      <c r="B1901" t="s">
        <v>129</v>
      </c>
      <c r="C1901">
        <v>33</v>
      </c>
      <c r="D1901">
        <v>6</v>
      </c>
      <c r="E1901">
        <v>1</v>
      </c>
      <c r="F1901" t="s">
        <v>581</v>
      </c>
      <c r="G1901" t="s">
        <v>581</v>
      </c>
      <c r="H1901" t="s">
        <v>42</v>
      </c>
      <c r="I1901" t="s">
        <v>601</v>
      </c>
      <c r="J1901" t="s">
        <v>603</v>
      </c>
    </row>
    <row r="1902" spans="1:10" x14ac:dyDescent="0.35">
      <c r="A1902">
        <v>1926</v>
      </c>
      <c r="B1902" t="s">
        <v>129</v>
      </c>
      <c r="C1902">
        <v>34</v>
      </c>
      <c r="D1902">
        <v>6</v>
      </c>
      <c r="E1902">
        <v>0</v>
      </c>
      <c r="F1902" t="s">
        <v>581</v>
      </c>
      <c r="G1902" t="s">
        <v>581</v>
      </c>
      <c r="H1902" t="s">
        <v>42</v>
      </c>
      <c r="I1902" t="s">
        <v>601</v>
      </c>
      <c r="J1902" t="s">
        <v>603</v>
      </c>
    </row>
    <row r="1903" spans="1:10" x14ac:dyDescent="0.35">
      <c r="A1903">
        <v>1927</v>
      </c>
      <c r="B1903" t="s">
        <v>129</v>
      </c>
      <c r="C1903">
        <v>35</v>
      </c>
      <c r="D1903">
        <v>6</v>
      </c>
      <c r="E1903">
        <v>1</v>
      </c>
      <c r="F1903" t="s">
        <v>581</v>
      </c>
      <c r="G1903" t="s">
        <v>581</v>
      </c>
      <c r="H1903" t="s">
        <v>42</v>
      </c>
      <c r="I1903" t="s">
        <v>601</v>
      </c>
      <c r="J1903" t="s">
        <v>603</v>
      </c>
    </row>
    <row r="1904" spans="1:10" x14ac:dyDescent="0.35">
      <c r="A1904">
        <v>1928</v>
      </c>
      <c r="B1904" t="s">
        <v>129</v>
      </c>
      <c r="C1904">
        <v>36</v>
      </c>
      <c r="D1904">
        <v>8</v>
      </c>
      <c r="E1904">
        <v>0</v>
      </c>
      <c r="F1904" t="s">
        <v>581</v>
      </c>
      <c r="G1904" t="s">
        <v>581</v>
      </c>
      <c r="H1904" t="s">
        <v>42</v>
      </c>
      <c r="I1904" t="s">
        <v>601</v>
      </c>
      <c r="J1904" t="s">
        <v>603</v>
      </c>
    </row>
    <row r="1905" spans="1:10" x14ac:dyDescent="0.35">
      <c r="A1905">
        <v>1929</v>
      </c>
      <c r="B1905" t="s">
        <v>129</v>
      </c>
      <c r="C1905">
        <v>37</v>
      </c>
      <c r="D1905">
        <v>4</v>
      </c>
      <c r="E1905">
        <v>1</v>
      </c>
      <c r="F1905" t="s">
        <v>581</v>
      </c>
      <c r="G1905" t="s">
        <v>581</v>
      </c>
      <c r="H1905" t="s">
        <v>42</v>
      </c>
      <c r="I1905" t="s">
        <v>601</v>
      </c>
      <c r="J1905" t="s">
        <v>603</v>
      </c>
    </row>
    <row r="1906" spans="1:10" x14ac:dyDescent="0.35">
      <c r="A1906">
        <v>1930</v>
      </c>
      <c r="B1906" t="s">
        <v>129</v>
      </c>
      <c r="C1906">
        <v>38</v>
      </c>
      <c r="D1906">
        <v>4</v>
      </c>
      <c r="E1906">
        <v>0</v>
      </c>
      <c r="F1906" t="s">
        <v>581</v>
      </c>
      <c r="G1906" t="s">
        <v>581</v>
      </c>
      <c r="H1906" t="s">
        <v>42</v>
      </c>
      <c r="I1906" t="s">
        <v>601</v>
      </c>
      <c r="J1906" t="s">
        <v>603</v>
      </c>
    </row>
    <row r="1907" spans="1:10" x14ac:dyDescent="0.35">
      <c r="A1907">
        <v>1931</v>
      </c>
      <c r="B1907" t="s">
        <v>130</v>
      </c>
      <c r="C1907">
        <v>15</v>
      </c>
      <c r="D1907">
        <v>16</v>
      </c>
      <c r="E1907">
        <v>0</v>
      </c>
      <c r="F1907" t="s">
        <v>581</v>
      </c>
      <c r="G1907" t="s">
        <v>581</v>
      </c>
      <c r="H1907" t="s">
        <v>42</v>
      </c>
      <c r="I1907" t="s">
        <v>601</v>
      </c>
      <c r="J1907" t="s">
        <v>611</v>
      </c>
    </row>
    <row r="1908" spans="1:10" x14ac:dyDescent="0.35">
      <c r="A1908">
        <v>1932</v>
      </c>
      <c r="B1908" t="s">
        <v>130</v>
      </c>
      <c r="C1908">
        <v>16</v>
      </c>
      <c r="D1908">
        <v>16</v>
      </c>
      <c r="E1908">
        <v>2</v>
      </c>
      <c r="F1908" t="s">
        <v>581</v>
      </c>
      <c r="G1908" t="s">
        <v>581</v>
      </c>
      <c r="H1908" t="s">
        <v>42</v>
      </c>
      <c r="I1908" t="s">
        <v>601</v>
      </c>
      <c r="J1908" t="s">
        <v>611</v>
      </c>
    </row>
    <row r="1909" spans="1:10" x14ac:dyDescent="0.35">
      <c r="A1909">
        <v>1933</v>
      </c>
      <c r="B1909" t="s">
        <v>130</v>
      </c>
      <c r="C1909">
        <v>17</v>
      </c>
      <c r="D1909">
        <v>12</v>
      </c>
      <c r="E1909">
        <v>1</v>
      </c>
      <c r="F1909" t="s">
        <v>581</v>
      </c>
      <c r="G1909" t="s">
        <v>581</v>
      </c>
      <c r="H1909" t="s">
        <v>42</v>
      </c>
      <c r="I1909" t="s">
        <v>601</v>
      </c>
      <c r="J1909" t="s">
        <v>611</v>
      </c>
    </row>
    <row r="1910" spans="1:10" x14ac:dyDescent="0.35">
      <c r="A1910">
        <v>1934</v>
      </c>
      <c r="B1910" t="s">
        <v>130</v>
      </c>
      <c r="C1910">
        <v>18</v>
      </c>
      <c r="D1910">
        <v>15</v>
      </c>
      <c r="E1910">
        <v>1</v>
      </c>
      <c r="F1910" t="s">
        <v>581</v>
      </c>
      <c r="G1910" t="s">
        <v>581</v>
      </c>
      <c r="H1910" t="s">
        <v>42</v>
      </c>
      <c r="I1910" t="s">
        <v>601</v>
      </c>
      <c r="J1910" t="s">
        <v>611</v>
      </c>
    </row>
    <row r="1911" spans="1:10" x14ac:dyDescent="0.35">
      <c r="A1911">
        <v>1935</v>
      </c>
      <c r="B1911" t="s">
        <v>130</v>
      </c>
      <c r="C1911">
        <v>19</v>
      </c>
      <c r="D1911">
        <v>8</v>
      </c>
      <c r="E1911">
        <v>0</v>
      </c>
      <c r="F1911" t="s">
        <v>581</v>
      </c>
      <c r="G1911" t="s">
        <v>581</v>
      </c>
      <c r="H1911" t="s">
        <v>42</v>
      </c>
      <c r="I1911" t="s">
        <v>601</v>
      </c>
      <c r="J1911" t="s">
        <v>611</v>
      </c>
    </row>
    <row r="1912" spans="1:10" x14ac:dyDescent="0.35">
      <c r="A1912">
        <v>1936</v>
      </c>
      <c r="B1912" t="s">
        <v>130</v>
      </c>
      <c r="C1912">
        <v>20</v>
      </c>
      <c r="D1912">
        <v>9</v>
      </c>
      <c r="E1912">
        <v>0</v>
      </c>
      <c r="F1912" t="s">
        <v>581</v>
      </c>
      <c r="G1912" t="s">
        <v>581</v>
      </c>
      <c r="H1912" t="s">
        <v>42</v>
      </c>
      <c r="I1912" t="s">
        <v>601</v>
      </c>
      <c r="J1912" t="s">
        <v>611</v>
      </c>
    </row>
    <row r="1913" spans="1:10" x14ac:dyDescent="0.35">
      <c r="A1913">
        <v>1937</v>
      </c>
      <c r="B1913" t="s">
        <v>130</v>
      </c>
      <c r="C1913">
        <v>21</v>
      </c>
      <c r="D1913">
        <v>3</v>
      </c>
      <c r="E1913">
        <v>0</v>
      </c>
      <c r="F1913" t="s">
        <v>581</v>
      </c>
      <c r="G1913" t="s">
        <v>581</v>
      </c>
      <c r="H1913" t="s">
        <v>42</v>
      </c>
      <c r="I1913" t="s">
        <v>601</v>
      </c>
      <c r="J1913" t="s">
        <v>611</v>
      </c>
    </row>
    <row r="1914" spans="1:10" x14ac:dyDescent="0.35">
      <c r="A1914">
        <v>1938</v>
      </c>
      <c r="B1914" t="s">
        <v>130</v>
      </c>
      <c r="C1914">
        <v>22</v>
      </c>
      <c r="D1914">
        <v>5</v>
      </c>
      <c r="E1914">
        <v>0</v>
      </c>
      <c r="F1914" t="s">
        <v>581</v>
      </c>
      <c r="G1914" t="s">
        <v>581</v>
      </c>
      <c r="H1914" t="s">
        <v>42</v>
      </c>
      <c r="I1914" t="s">
        <v>601</v>
      </c>
      <c r="J1914" t="s">
        <v>611</v>
      </c>
    </row>
    <row r="1915" spans="1:10" x14ac:dyDescent="0.35">
      <c r="A1915">
        <v>1939</v>
      </c>
      <c r="B1915" t="s">
        <v>130</v>
      </c>
      <c r="C1915">
        <v>23</v>
      </c>
      <c r="D1915">
        <v>2</v>
      </c>
      <c r="E1915">
        <v>1</v>
      </c>
      <c r="F1915" t="s">
        <v>581</v>
      </c>
      <c r="G1915" t="s">
        <v>581</v>
      </c>
      <c r="H1915" t="s">
        <v>42</v>
      </c>
      <c r="I1915" t="s">
        <v>601</v>
      </c>
      <c r="J1915" t="s">
        <v>611</v>
      </c>
    </row>
    <row r="1916" spans="1:10" x14ac:dyDescent="0.35">
      <c r="A1916">
        <v>1940</v>
      </c>
      <c r="B1916" t="s">
        <v>130</v>
      </c>
      <c r="C1916">
        <v>24</v>
      </c>
      <c r="D1916">
        <v>1</v>
      </c>
      <c r="E1916">
        <v>0</v>
      </c>
      <c r="F1916" t="s">
        <v>581</v>
      </c>
      <c r="G1916" t="s">
        <v>581</v>
      </c>
      <c r="H1916" t="s">
        <v>42</v>
      </c>
      <c r="I1916" t="s">
        <v>601</v>
      </c>
      <c r="J1916" t="s">
        <v>611</v>
      </c>
    </row>
    <row r="1917" spans="1:10" x14ac:dyDescent="0.35">
      <c r="A1917">
        <v>1941</v>
      </c>
      <c r="B1917" t="s">
        <v>130</v>
      </c>
      <c r="C1917">
        <v>25</v>
      </c>
      <c r="D1917">
        <v>3</v>
      </c>
      <c r="E1917">
        <v>1</v>
      </c>
      <c r="F1917" t="s">
        <v>581</v>
      </c>
      <c r="G1917" t="s">
        <v>581</v>
      </c>
      <c r="H1917" t="s">
        <v>42</v>
      </c>
      <c r="I1917" t="s">
        <v>601</v>
      </c>
      <c r="J1917" t="s">
        <v>611</v>
      </c>
    </row>
    <row r="1918" spans="1:10" x14ac:dyDescent="0.35">
      <c r="A1918">
        <v>1942</v>
      </c>
      <c r="B1918" t="s">
        <v>130</v>
      </c>
      <c r="C1918">
        <v>26</v>
      </c>
      <c r="D1918">
        <v>4</v>
      </c>
      <c r="E1918">
        <v>2</v>
      </c>
      <c r="F1918" t="s">
        <v>581</v>
      </c>
      <c r="G1918" t="s">
        <v>581</v>
      </c>
      <c r="H1918" t="s">
        <v>42</v>
      </c>
      <c r="I1918" t="s">
        <v>601</v>
      </c>
      <c r="J1918" t="s">
        <v>611</v>
      </c>
    </row>
    <row r="1919" spans="1:10" x14ac:dyDescent="0.35">
      <c r="A1919">
        <v>1943</v>
      </c>
      <c r="B1919" t="s">
        <v>130</v>
      </c>
      <c r="C1919">
        <v>27</v>
      </c>
      <c r="D1919">
        <v>2</v>
      </c>
      <c r="E1919">
        <v>0</v>
      </c>
      <c r="F1919" t="s">
        <v>581</v>
      </c>
      <c r="G1919" t="s">
        <v>581</v>
      </c>
      <c r="H1919" t="s">
        <v>42</v>
      </c>
      <c r="I1919" t="s">
        <v>601</v>
      </c>
      <c r="J1919" t="s">
        <v>611</v>
      </c>
    </row>
    <row r="1920" spans="1:10" x14ac:dyDescent="0.35">
      <c r="A1920">
        <v>1944</v>
      </c>
      <c r="B1920" t="s">
        <v>130</v>
      </c>
      <c r="C1920">
        <v>28</v>
      </c>
      <c r="D1920">
        <v>11</v>
      </c>
      <c r="E1920">
        <v>0</v>
      </c>
      <c r="F1920" t="s">
        <v>581</v>
      </c>
      <c r="G1920" t="s">
        <v>581</v>
      </c>
      <c r="H1920" t="s">
        <v>42</v>
      </c>
      <c r="I1920" t="s">
        <v>601</v>
      </c>
      <c r="J1920" t="s">
        <v>611</v>
      </c>
    </row>
    <row r="1921" spans="1:10" x14ac:dyDescent="0.35">
      <c r="A1921">
        <v>1945</v>
      </c>
      <c r="B1921" t="s">
        <v>130</v>
      </c>
      <c r="C1921">
        <v>29</v>
      </c>
      <c r="D1921">
        <v>4</v>
      </c>
      <c r="E1921">
        <v>0</v>
      </c>
      <c r="F1921" t="s">
        <v>581</v>
      </c>
      <c r="G1921" t="s">
        <v>581</v>
      </c>
      <c r="H1921" t="s">
        <v>42</v>
      </c>
      <c r="I1921" t="s">
        <v>601</v>
      </c>
      <c r="J1921" t="s">
        <v>611</v>
      </c>
    </row>
    <row r="1922" spans="1:10" x14ac:dyDescent="0.35">
      <c r="A1922">
        <v>1946</v>
      </c>
      <c r="B1922" t="s">
        <v>130</v>
      </c>
      <c r="C1922">
        <v>30</v>
      </c>
      <c r="D1922">
        <v>11</v>
      </c>
      <c r="E1922">
        <v>2</v>
      </c>
      <c r="F1922" t="s">
        <v>581</v>
      </c>
      <c r="G1922" t="s">
        <v>581</v>
      </c>
      <c r="H1922" t="s">
        <v>42</v>
      </c>
      <c r="I1922" t="s">
        <v>601</v>
      </c>
      <c r="J1922" t="s">
        <v>611</v>
      </c>
    </row>
    <row r="1923" spans="1:10" x14ac:dyDescent="0.35">
      <c r="A1923">
        <v>1947</v>
      </c>
      <c r="B1923" t="s">
        <v>130</v>
      </c>
      <c r="C1923">
        <v>31</v>
      </c>
      <c r="D1923">
        <v>2</v>
      </c>
      <c r="E1923">
        <v>0</v>
      </c>
      <c r="F1923" t="s">
        <v>581</v>
      </c>
      <c r="G1923" t="s">
        <v>581</v>
      </c>
      <c r="H1923" t="s">
        <v>42</v>
      </c>
      <c r="I1923" t="s">
        <v>601</v>
      </c>
      <c r="J1923" t="s">
        <v>611</v>
      </c>
    </row>
    <row r="1924" spans="1:10" x14ac:dyDescent="0.35">
      <c r="A1924">
        <v>1948</v>
      </c>
      <c r="B1924" t="s">
        <v>130</v>
      </c>
      <c r="C1924">
        <v>32</v>
      </c>
      <c r="D1924">
        <v>12</v>
      </c>
      <c r="E1924">
        <v>1</v>
      </c>
      <c r="F1924" t="s">
        <v>581</v>
      </c>
      <c r="G1924" t="s">
        <v>581</v>
      </c>
      <c r="H1924" t="s">
        <v>42</v>
      </c>
      <c r="I1924" t="s">
        <v>601</v>
      </c>
      <c r="J1924" t="s">
        <v>611</v>
      </c>
    </row>
    <row r="1925" spans="1:10" x14ac:dyDescent="0.35">
      <c r="A1925">
        <v>1949</v>
      </c>
      <c r="B1925" t="s">
        <v>130</v>
      </c>
      <c r="C1925">
        <v>33</v>
      </c>
      <c r="D1925">
        <v>11</v>
      </c>
      <c r="E1925">
        <v>2</v>
      </c>
      <c r="F1925" t="s">
        <v>581</v>
      </c>
      <c r="G1925" t="s">
        <v>581</v>
      </c>
      <c r="H1925" t="s">
        <v>42</v>
      </c>
      <c r="I1925" t="s">
        <v>601</v>
      </c>
      <c r="J1925" t="s">
        <v>611</v>
      </c>
    </row>
    <row r="1926" spans="1:10" x14ac:dyDescent="0.35">
      <c r="A1926">
        <v>1950</v>
      </c>
      <c r="B1926" t="s">
        <v>130</v>
      </c>
      <c r="C1926">
        <v>34</v>
      </c>
      <c r="D1926">
        <v>4</v>
      </c>
      <c r="E1926">
        <v>0</v>
      </c>
      <c r="F1926" t="s">
        <v>581</v>
      </c>
      <c r="G1926" t="s">
        <v>581</v>
      </c>
      <c r="H1926" t="s">
        <v>42</v>
      </c>
      <c r="I1926" t="s">
        <v>601</v>
      </c>
      <c r="J1926" t="s">
        <v>611</v>
      </c>
    </row>
    <row r="1927" spans="1:10" x14ac:dyDescent="0.35">
      <c r="A1927">
        <v>1951</v>
      </c>
      <c r="B1927" t="s">
        <v>130</v>
      </c>
      <c r="C1927">
        <v>35</v>
      </c>
      <c r="D1927">
        <v>4</v>
      </c>
      <c r="E1927">
        <v>4</v>
      </c>
      <c r="F1927" t="s">
        <v>581</v>
      </c>
      <c r="G1927" t="s">
        <v>581</v>
      </c>
      <c r="H1927" t="s">
        <v>42</v>
      </c>
      <c r="I1927" t="s">
        <v>601</v>
      </c>
      <c r="J1927" t="s">
        <v>611</v>
      </c>
    </row>
    <row r="1928" spans="1:10" x14ac:dyDescent="0.35">
      <c r="A1928">
        <v>1952</v>
      </c>
      <c r="B1928" t="s">
        <v>130</v>
      </c>
      <c r="C1928">
        <v>36</v>
      </c>
      <c r="D1928">
        <v>3</v>
      </c>
      <c r="E1928">
        <v>0</v>
      </c>
      <c r="F1928" t="s">
        <v>581</v>
      </c>
      <c r="G1928" t="s">
        <v>581</v>
      </c>
      <c r="H1928" t="s">
        <v>42</v>
      </c>
      <c r="I1928" t="s">
        <v>601</v>
      </c>
      <c r="J1928" t="s">
        <v>611</v>
      </c>
    </row>
    <row r="1929" spans="1:10" x14ac:dyDescent="0.35">
      <c r="A1929">
        <v>1953</v>
      </c>
      <c r="B1929" t="s">
        <v>130</v>
      </c>
      <c r="C1929">
        <v>37</v>
      </c>
      <c r="D1929">
        <v>8</v>
      </c>
      <c r="E1929">
        <v>0</v>
      </c>
      <c r="F1929" t="s">
        <v>581</v>
      </c>
      <c r="G1929" t="s">
        <v>581</v>
      </c>
      <c r="H1929" t="s">
        <v>42</v>
      </c>
      <c r="I1929" t="s">
        <v>601</v>
      </c>
      <c r="J1929" t="s">
        <v>611</v>
      </c>
    </row>
    <row r="1930" spans="1:10" x14ac:dyDescent="0.35">
      <c r="A1930">
        <v>1954</v>
      </c>
      <c r="B1930" t="s">
        <v>130</v>
      </c>
      <c r="C1930">
        <v>38</v>
      </c>
      <c r="D1930">
        <v>11</v>
      </c>
      <c r="E1930">
        <v>0</v>
      </c>
      <c r="F1930" t="s">
        <v>581</v>
      </c>
      <c r="G1930" t="s">
        <v>581</v>
      </c>
      <c r="H1930" t="s">
        <v>42</v>
      </c>
      <c r="I1930" t="s">
        <v>601</v>
      </c>
      <c r="J1930" t="s">
        <v>611</v>
      </c>
    </row>
    <row r="1931" spans="1:10" x14ac:dyDescent="0.35">
      <c r="A1931">
        <v>1955</v>
      </c>
      <c r="B1931" t="s">
        <v>131</v>
      </c>
      <c r="C1931">
        <v>15</v>
      </c>
      <c r="D1931">
        <v>15</v>
      </c>
      <c r="E1931">
        <v>0</v>
      </c>
      <c r="F1931" t="s">
        <v>581</v>
      </c>
      <c r="G1931" t="s">
        <v>581</v>
      </c>
      <c r="H1931" t="s">
        <v>42</v>
      </c>
      <c r="I1931" t="s">
        <v>601</v>
      </c>
      <c r="J1931" t="s">
        <v>611</v>
      </c>
    </row>
    <row r="1932" spans="1:10" x14ac:dyDescent="0.35">
      <c r="A1932">
        <v>1956</v>
      </c>
      <c r="B1932" t="s">
        <v>131</v>
      </c>
      <c r="C1932">
        <v>16</v>
      </c>
      <c r="D1932">
        <v>17</v>
      </c>
      <c r="E1932">
        <v>0</v>
      </c>
      <c r="F1932" t="s">
        <v>581</v>
      </c>
      <c r="G1932" t="s">
        <v>581</v>
      </c>
      <c r="H1932" t="s">
        <v>42</v>
      </c>
      <c r="I1932" t="s">
        <v>601</v>
      </c>
      <c r="J1932" t="s">
        <v>611</v>
      </c>
    </row>
    <row r="1933" spans="1:10" x14ac:dyDescent="0.35">
      <c r="A1933">
        <v>1957</v>
      </c>
      <c r="B1933" t="s">
        <v>131</v>
      </c>
      <c r="C1933">
        <v>17</v>
      </c>
      <c r="D1933">
        <v>7</v>
      </c>
      <c r="E1933">
        <v>0</v>
      </c>
      <c r="F1933" t="s">
        <v>581</v>
      </c>
      <c r="G1933" t="s">
        <v>581</v>
      </c>
      <c r="H1933" t="s">
        <v>42</v>
      </c>
      <c r="I1933" t="s">
        <v>601</v>
      </c>
      <c r="J1933" t="s">
        <v>611</v>
      </c>
    </row>
    <row r="1934" spans="1:10" x14ac:dyDescent="0.35">
      <c r="A1934">
        <v>1958</v>
      </c>
      <c r="B1934" t="s">
        <v>131</v>
      </c>
      <c r="C1934">
        <v>18</v>
      </c>
      <c r="D1934">
        <v>5</v>
      </c>
      <c r="E1934">
        <v>0</v>
      </c>
      <c r="F1934" t="s">
        <v>581</v>
      </c>
      <c r="G1934" t="s">
        <v>581</v>
      </c>
      <c r="H1934" t="s">
        <v>42</v>
      </c>
      <c r="I1934" t="s">
        <v>601</v>
      </c>
      <c r="J1934" t="s">
        <v>611</v>
      </c>
    </row>
    <row r="1935" spans="1:10" x14ac:dyDescent="0.35">
      <c r="A1935">
        <v>1959</v>
      </c>
      <c r="B1935" t="s">
        <v>131</v>
      </c>
      <c r="C1935">
        <v>19</v>
      </c>
      <c r="D1935">
        <v>7</v>
      </c>
      <c r="E1935">
        <v>0</v>
      </c>
      <c r="F1935" t="s">
        <v>581</v>
      </c>
      <c r="G1935" t="s">
        <v>581</v>
      </c>
      <c r="H1935" t="s">
        <v>42</v>
      </c>
      <c r="I1935" t="s">
        <v>601</v>
      </c>
      <c r="J1935" t="s">
        <v>611</v>
      </c>
    </row>
    <row r="1936" spans="1:10" x14ac:dyDescent="0.35">
      <c r="A1936">
        <v>1960</v>
      </c>
      <c r="B1936" t="s">
        <v>131</v>
      </c>
      <c r="C1936">
        <v>20</v>
      </c>
      <c r="D1936">
        <v>2</v>
      </c>
      <c r="E1936">
        <v>0</v>
      </c>
      <c r="F1936" t="s">
        <v>581</v>
      </c>
      <c r="G1936" t="s">
        <v>581</v>
      </c>
      <c r="H1936" t="s">
        <v>42</v>
      </c>
      <c r="I1936" t="s">
        <v>601</v>
      </c>
      <c r="J1936" t="s">
        <v>611</v>
      </c>
    </row>
    <row r="1937" spans="1:10" x14ac:dyDescent="0.35">
      <c r="A1937">
        <v>1961</v>
      </c>
      <c r="B1937" t="s">
        <v>131</v>
      </c>
      <c r="C1937">
        <v>21</v>
      </c>
      <c r="D1937">
        <v>2</v>
      </c>
      <c r="E1937">
        <v>0</v>
      </c>
      <c r="F1937" t="s">
        <v>581</v>
      </c>
      <c r="G1937" t="s">
        <v>581</v>
      </c>
      <c r="H1937" t="s">
        <v>42</v>
      </c>
      <c r="I1937" t="s">
        <v>601</v>
      </c>
      <c r="J1937" t="s">
        <v>611</v>
      </c>
    </row>
    <row r="1938" spans="1:10" x14ac:dyDescent="0.35">
      <c r="A1938">
        <v>1962</v>
      </c>
      <c r="B1938" t="s">
        <v>131</v>
      </c>
      <c r="C1938">
        <v>22</v>
      </c>
      <c r="D1938">
        <v>2</v>
      </c>
      <c r="E1938">
        <v>0</v>
      </c>
      <c r="F1938" t="s">
        <v>581</v>
      </c>
      <c r="G1938" t="s">
        <v>581</v>
      </c>
      <c r="H1938" t="s">
        <v>42</v>
      </c>
      <c r="I1938" t="s">
        <v>601</v>
      </c>
      <c r="J1938" t="s">
        <v>611</v>
      </c>
    </row>
    <row r="1939" spans="1:10" x14ac:dyDescent="0.35">
      <c r="A1939">
        <v>1963</v>
      </c>
      <c r="B1939" t="s">
        <v>131</v>
      </c>
      <c r="C1939">
        <v>23</v>
      </c>
      <c r="D1939">
        <v>2</v>
      </c>
      <c r="E1939">
        <v>0</v>
      </c>
      <c r="F1939" t="s">
        <v>581</v>
      </c>
      <c r="G1939" t="s">
        <v>581</v>
      </c>
      <c r="H1939" t="s">
        <v>42</v>
      </c>
      <c r="I1939" t="s">
        <v>601</v>
      </c>
      <c r="J1939" t="s">
        <v>611</v>
      </c>
    </row>
    <row r="1940" spans="1:10" x14ac:dyDescent="0.35">
      <c r="A1940">
        <v>1964</v>
      </c>
      <c r="B1940" t="s">
        <v>131</v>
      </c>
      <c r="C1940">
        <v>24</v>
      </c>
      <c r="D1940">
        <v>2</v>
      </c>
      <c r="E1940">
        <v>0</v>
      </c>
      <c r="F1940" t="s">
        <v>581</v>
      </c>
      <c r="G1940" t="s">
        <v>581</v>
      </c>
      <c r="H1940" t="s">
        <v>42</v>
      </c>
      <c r="I1940" t="s">
        <v>601</v>
      </c>
      <c r="J1940" t="s">
        <v>611</v>
      </c>
    </row>
    <row r="1941" spans="1:10" x14ac:dyDescent="0.35">
      <c r="A1941">
        <v>1965</v>
      </c>
      <c r="B1941" t="s">
        <v>131</v>
      </c>
      <c r="C1941">
        <v>25</v>
      </c>
      <c r="D1941">
        <v>1</v>
      </c>
      <c r="E1941">
        <v>0</v>
      </c>
      <c r="F1941" t="s">
        <v>581</v>
      </c>
      <c r="G1941" t="s">
        <v>581</v>
      </c>
      <c r="H1941" t="s">
        <v>42</v>
      </c>
      <c r="I1941" t="s">
        <v>601</v>
      </c>
      <c r="J1941" t="s">
        <v>611</v>
      </c>
    </row>
    <row r="1942" spans="1:10" x14ac:dyDescent="0.35">
      <c r="A1942">
        <v>1966</v>
      </c>
      <c r="B1942" t="s">
        <v>131</v>
      </c>
      <c r="C1942">
        <v>26</v>
      </c>
      <c r="D1942">
        <v>3</v>
      </c>
      <c r="E1942">
        <v>0</v>
      </c>
      <c r="F1942" t="s">
        <v>581</v>
      </c>
      <c r="G1942" t="s">
        <v>581</v>
      </c>
      <c r="H1942" t="s">
        <v>42</v>
      </c>
      <c r="I1942" t="s">
        <v>601</v>
      </c>
      <c r="J1942" t="s">
        <v>611</v>
      </c>
    </row>
    <row r="1943" spans="1:10" x14ac:dyDescent="0.35">
      <c r="A1943">
        <v>1967</v>
      </c>
      <c r="B1943" t="s">
        <v>131</v>
      </c>
      <c r="C1943">
        <v>27</v>
      </c>
      <c r="D1943">
        <v>5</v>
      </c>
      <c r="E1943">
        <v>0</v>
      </c>
      <c r="F1943" t="s">
        <v>581</v>
      </c>
      <c r="G1943" t="s">
        <v>581</v>
      </c>
      <c r="H1943" t="s">
        <v>42</v>
      </c>
      <c r="I1943" t="s">
        <v>601</v>
      </c>
      <c r="J1943" t="s">
        <v>611</v>
      </c>
    </row>
    <row r="1944" spans="1:10" x14ac:dyDescent="0.35">
      <c r="A1944">
        <v>1968</v>
      </c>
      <c r="B1944" t="s">
        <v>131</v>
      </c>
      <c r="C1944">
        <v>28</v>
      </c>
      <c r="D1944">
        <v>4</v>
      </c>
      <c r="E1944">
        <v>0</v>
      </c>
      <c r="F1944" t="s">
        <v>581</v>
      </c>
      <c r="G1944" t="s">
        <v>581</v>
      </c>
      <c r="H1944" t="s">
        <v>42</v>
      </c>
      <c r="I1944" t="s">
        <v>601</v>
      </c>
      <c r="J1944" t="s">
        <v>611</v>
      </c>
    </row>
    <row r="1945" spans="1:10" x14ac:dyDescent="0.35">
      <c r="A1945">
        <v>1969</v>
      </c>
      <c r="B1945" t="s">
        <v>131</v>
      </c>
      <c r="C1945">
        <v>29</v>
      </c>
      <c r="D1945">
        <v>4</v>
      </c>
      <c r="E1945">
        <v>0</v>
      </c>
      <c r="F1945" t="s">
        <v>581</v>
      </c>
      <c r="G1945" t="s">
        <v>581</v>
      </c>
      <c r="H1945" t="s">
        <v>42</v>
      </c>
      <c r="I1945" t="s">
        <v>601</v>
      </c>
      <c r="J1945" t="s">
        <v>611</v>
      </c>
    </row>
    <row r="1946" spans="1:10" x14ac:dyDescent="0.35">
      <c r="A1946">
        <v>1970</v>
      </c>
      <c r="B1946" t="s">
        <v>131</v>
      </c>
      <c r="C1946">
        <v>30</v>
      </c>
      <c r="D1946">
        <v>3</v>
      </c>
      <c r="E1946">
        <v>0</v>
      </c>
      <c r="F1946" t="s">
        <v>581</v>
      </c>
      <c r="G1946" t="s">
        <v>581</v>
      </c>
      <c r="H1946" t="s">
        <v>42</v>
      </c>
      <c r="I1946" t="s">
        <v>601</v>
      </c>
      <c r="J1946" t="s">
        <v>611</v>
      </c>
    </row>
    <row r="1947" spans="1:10" x14ac:dyDescent="0.35">
      <c r="A1947">
        <v>1971</v>
      </c>
      <c r="B1947" t="s">
        <v>131</v>
      </c>
      <c r="C1947">
        <v>31</v>
      </c>
      <c r="D1947">
        <v>5</v>
      </c>
      <c r="E1947">
        <v>0</v>
      </c>
      <c r="F1947" t="s">
        <v>581</v>
      </c>
      <c r="G1947" t="s">
        <v>581</v>
      </c>
      <c r="H1947" t="s">
        <v>42</v>
      </c>
      <c r="I1947" t="s">
        <v>601</v>
      </c>
      <c r="J1947" t="s">
        <v>611</v>
      </c>
    </row>
    <row r="1948" spans="1:10" x14ac:dyDescent="0.35">
      <c r="A1948">
        <v>1972</v>
      </c>
      <c r="B1948" t="s">
        <v>131</v>
      </c>
      <c r="C1948">
        <v>32</v>
      </c>
      <c r="D1948">
        <v>6</v>
      </c>
      <c r="E1948">
        <v>0</v>
      </c>
      <c r="F1948" t="s">
        <v>581</v>
      </c>
      <c r="G1948" t="s">
        <v>581</v>
      </c>
      <c r="H1948" t="s">
        <v>42</v>
      </c>
      <c r="I1948" t="s">
        <v>601</v>
      </c>
      <c r="J1948" t="s">
        <v>611</v>
      </c>
    </row>
    <row r="1949" spans="1:10" x14ac:dyDescent="0.35">
      <c r="A1949">
        <v>1973</v>
      </c>
      <c r="B1949" t="s">
        <v>131</v>
      </c>
      <c r="C1949">
        <v>33</v>
      </c>
      <c r="D1949">
        <v>7</v>
      </c>
      <c r="E1949">
        <v>0</v>
      </c>
      <c r="F1949" t="s">
        <v>581</v>
      </c>
      <c r="G1949" t="s">
        <v>581</v>
      </c>
      <c r="H1949" t="s">
        <v>42</v>
      </c>
      <c r="I1949" t="s">
        <v>601</v>
      </c>
      <c r="J1949" t="s">
        <v>611</v>
      </c>
    </row>
    <row r="1950" spans="1:10" x14ac:dyDescent="0.35">
      <c r="A1950">
        <v>1974</v>
      </c>
      <c r="B1950" t="s">
        <v>131</v>
      </c>
      <c r="C1950">
        <v>34</v>
      </c>
      <c r="D1950">
        <v>1</v>
      </c>
      <c r="E1950">
        <v>0</v>
      </c>
      <c r="F1950" t="s">
        <v>581</v>
      </c>
      <c r="G1950" t="s">
        <v>581</v>
      </c>
      <c r="H1950" t="s">
        <v>42</v>
      </c>
      <c r="I1950" t="s">
        <v>601</v>
      </c>
      <c r="J1950" t="s">
        <v>611</v>
      </c>
    </row>
    <row r="1951" spans="1:10" x14ac:dyDescent="0.35">
      <c r="A1951">
        <v>1975</v>
      </c>
      <c r="B1951" t="s">
        <v>131</v>
      </c>
      <c r="C1951">
        <v>35</v>
      </c>
      <c r="D1951">
        <v>5</v>
      </c>
      <c r="E1951">
        <v>1</v>
      </c>
      <c r="F1951" t="s">
        <v>581</v>
      </c>
      <c r="G1951" t="s">
        <v>581</v>
      </c>
      <c r="H1951" t="s">
        <v>42</v>
      </c>
      <c r="I1951" t="s">
        <v>601</v>
      </c>
      <c r="J1951" t="s">
        <v>611</v>
      </c>
    </row>
    <row r="1952" spans="1:10" x14ac:dyDescent="0.35">
      <c r="A1952">
        <v>1976</v>
      </c>
      <c r="B1952" t="s">
        <v>131</v>
      </c>
      <c r="C1952">
        <v>36</v>
      </c>
      <c r="D1952">
        <v>1</v>
      </c>
      <c r="E1952">
        <v>0</v>
      </c>
      <c r="F1952" t="s">
        <v>581</v>
      </c>
      <c r="G1952" t="s">
        <v>581</v>
      </c>
      <c r="H1952" t="s">
        <v>42</v>
      </c>
      <c r="I1952" t="s">
        <v>601</v>
      </c>
      <c r="J1952" t="s">
        <v>611</v>
      </c>
    </row>
    <row r="1953" spans="1:10" x14ac:dyDescent="0.35">
      <c r="A1953">
        <v>1977</v>
      </c>
      <c r="B1953" t="s">
        <v>131</v>
      </c>
      <c r="C1953">
        <v>37</v>
      </c>
      <c r="D1953">
        <v>2</v>
      </c>
      <c r="E1953">
        <v>0</v>
      </c>
      <c r="F1953" t="s">
        <v>581</v>
      </c>
      <c r="G1953" t="s">
        <v>581</v>
      </c>
      <c r="H1953" t="s">
        <v>42</v>
      </c>
      <c r="I1953" t="s">
        <v>601</v>
      </c>
      <c r="J1953" t="s">
        <v>611</v>
      </c>
    </row>
    <row r="1954" spans="1:10" x14ac:dyDescent="0.35">
      <c r="A1954">
        <v>1978</v>
      </c>
      <c r="B1954" t="s">
        <v>131</v>
      </c>
      <c r="C1954">
        <v>38</v>
      </c>
      <c r="D1954">
        <v>5</v>
      </c>
      <c r="E1954">
        <v>0</v>
      </c>
      <c r="F1954" t="s">
        <v>581</v>
      </c>
      <c r="G1954" t="s">
        <v>581</v>
      </c>
      <c r="H1954" t="s">
        <v>42</v>
      </c>
      <c r="I1954" t="s">
        <v>601</v>
      </c>
      <c r="J1954" t="s">
        <v>611</v>
      </c>
    </row>
    <row r="1955" spans="1:10" x14ac:dyDescent="0.35">
      <c r="A1955">
        <v>1979</v>
      </c>
      <c r="B1955" t="s">
        <v>133</v>
      </c>
      <c r="C1955">
        <v>15</v>
      </c>
      <c r="D1955">
        <v>25</v>
      </c>
      <c r="E1955">
        <v>0</v>
      </c>
      <c r="F1955" t="s">
        <v>581</v>
      </c>
      <c r="G1955" t="s">
        <v>581</v>
      </c>
      <c r="H1955" t="s">
        <v>42</v>
      </c>
      <c r="I1955" t="s">
        <v>601</v>
      </c>
      <c r="J1955" t="s">
        <v>611</v>
      </c>
    </row>
    <row r="1956" spans="1:10" x14ac:dyDescent="0.35">
      <c r="A1956">
        <v>1980</v>
      </c>
      <c r="B1956" t="s">
        <v>133</v>
      </c>
      <c r="C1956">
        <v>16</v>
      </c>
      <c r="D1956">
        <v>21</v>
      </c>
      <c r="E1956">
        <v>0</v>
      </c>
      <c r="F1956" t="s">
        <v>581</v>
      </c>
      <c r="G1956" t="s">
        <v>581</v>
      </c>
      <c r="H1956" t="s">
        <v>42</v>
      </c>
      <c r="I1956" t="s">
        <v>601</v>
      </c>
      <c r="J1956" t="s">
        <v>611</v>
      </c>
    </row>
    <row r="1957" spans="1:10" x14ac:dyDescent="0.35">
      <c r="A1957">
        <v>1981</v>
      </c>
      <c r="B1957" t="s">
        <v>133</v>
      </c>
      <c r="C1957">
        <v>17</v>
      </c>
      <c r="D1957">
        <v>21</v>
      </c>
      <c r="E1957">
        <v>0</v>
      </c>
      <c r="F1957" t="s">
        <v>581</v>
      </c>
      <c r="G1957" t="s">
        <v>581</v>
      </c>
      <c r="H1957" t="s">
        <v>42</v>
      </c>
      <c r="I1957" t="s">
        <v>601</v>
      </c>
      <c r="J1957" t="s">
        <v>611</v>
      </c>
    </row>
    <row r="1958" spans="1:10" x14ac:dyDescent="0.35">
      <c r="A1958">
        <v>1982</v>
      </c>
      <c r="B1958" t="s">
        <v>133</v>
      </c>
      <c r="C1958">
        <v>18</v>
      </c>
      <c r="D1958">
        <v>30</v>
      </c>
      <c r="E1958">
        <v>6</v>
      </c>
      <c r="F1958" t="s">
        <v>581</v>
      </c>
      <c r="G1958" t="s">
        <v>581</v>
      </c>
      <c r="H1958" t="s">
        <v>42</v>
      </c>
      <c r="I1958" t="s">
        <v>601</v>
      </c>
      <c r="J1958" t="s">
        <v>611</v>
      </c>
    </row>
    <row r="1959" spans="1:10" x14ac:dyDescent="0.35">
      <c r="A1959">
        <v>1983</v>
      </c>
      <c r="B1959" t="s">
        <v>133</v>
      </c>
      <c r="C1959">
        <v>19</v>
      </c>
      <c r="D1959">
        <v>13</v>
      </c>
      <c r="E1959">
        <v>0</v>
      </c>
      <c r="F1959" t="s">
        <v>581</v>
      </c>
      <c r="G1959" t="s">
        <v>581</v>
      </c>
      <c r="H1959" t="s">
        <v>42</v>
      </c>
      <c r="I1959" t="s">
        <v>601</v>
      </c>
      <c r="J1959" t="s">
        <v>611</v>
      </c>
    </row>
    <row r="1960" spans="1:10" x14ac:dyDescent="0.35">
      <c r="A1960">
        <v>1984</v>
      </c>
      <c r="B1960" t="s">
        <v>133</v>
      </c>
      <c r="C1960">
        <v>20</v>
      </c>
      <c r="D1960">
        <v>16</v>
      </c>
      <c r="E1960">
        <v>1</v>
      </c>
      <c r="F1960" t="s">
        <v>581</v>
      </c>
      <c r="G1960" t="s">
        <v>581</v>
      </c>
      <c r="H1960" t="s">
        <v>42</v>
      </c>
      <c r="I1960" t="s">
        <v>601</v>
      </c>
      <c r="J1960" t="s">
        <v>611</v>
      </c>
    </row>
    <row r="1961" spans="1:10" x14ac:dyDescent="0.35">
      <c r="A1961">
        <v>1985</v>
      </c>
      <c r="B1961" t="s">
        <v>133</v>
      </c>
      <c r="C1961">
        <v>21</v>
      </c>
      <c r="D1961">
        <v>7</v>
      </c>
      <c r="E1961">
        <v>0</v>
      </c>
      <c r="F1961" t="s">
        <v>581</v>
      </c>
      <c r="G1961" t="s">
        <v>581</v>
      </c>
      <c r="H1961" t="s">
        <v>42</v>
      </c>
      <c r="I1961" t="s">
        <v>601</v>
      </c>
      <c r="J1961" t="s">
        <v>611</v>
      </c>
    </row>
    <row r="1962" spans="1:10" x14ac:dyDescent="0.35">
      <c r="A1962">
        <v>1986</v>
      </c>
      <c r="B1962" t="s">
        <v>133</v>
      </c>
      <c r="C1962">
        <v>22</v>
      </c>
      <c r="D1962">
        <v>12</v>
      </c>
      <c r="E1962">
        <v>0</v>
      </c>
      <c r="F1962" t="s">
        <v>581</v>
      </c>
      <c r="G1962" t="s">
        <v>581</v>
      </c>
      <c r="H1962" t="s">
        <v>42</v>
      </c>
      <c r="I1962" t="s">
        <v>601</v>
      </c>
      <c r="J1962" t="s">
        <v>611</v>
      </c>
    </row>
    <row r="1963" spans="1:10" x14ac:dyDescent="0.35">
      <c r="A1963">
        <v>1987</v>
      </c>
      <c r="B1963" t="s">
        <v>133</v>
      </c>
      <c r="C1963">
        <v>23</v>
      </c>
      <c r="D1963">
        <v>5</v>
      </c>
      <c r="E1963">
        <v>0</v>
      </c>
      <c r="F1963" t="s">
        <v>581</v>
      </c>
      <c r="G1963" t="s">
        <v>581</v>
      </c>
      <c r="H1963" t="s">
        <v>42</v>
      </c>
      <c r="I1963" t="s">
        <v>601</v>
      </c>
      <c r="J1963" t="s">
        <v>611</v>
      </c>
    </row>
    <row r="1964" spans="1:10" x14ac:dyDescent="0.35">
      <c r="A1964">
        <v>1988</v>
      </c>
      <c r="B1964" t="s">
        <v>133</v>
      </c>
      <c r="C1964">
        <v>24</v>
      </c>
      <c r="D1964">
        <v>2</v>
      </c>
      <c r="E1964">
        <v>0</v>
      </c>
      <c r="F1964" t="s">
        <v>581</v>
      </c>
      <c r="G1964" t="s">
        <v>581</v>
      </c>
      <c r="H1964" t="s">
        <v>42</v>
      </c>
      <c r="I1964" t="s">
        <v>601</v>
      </c>
      <c r="J1964" t="s">
        <v>611</v>
      </c>
    </row>
    <row r="1965" spans="1:10" x14ac:dyDescent="0.35">
      <c r="A1965">
        <v>1989</v>
      </c>
      <c r="B1965" t="s">
        <v>133</v>
      </c>
      <c r="C1965">
        <v>25</v>
      </c>
      <c r="D1965">
        <v>5</v>
      </c>
      <c r="E1965">
        <v>2</v>
      </c>
      <c r="F1965" t="s">
        <v>581</v>
      </c>
      <c r="G1965" t="s">
        <v>581</v>
      </c>
      <c r="H1965" t="s">
        <v>42</v>
      </c>
      <c r="I1965" t="s">
        <v>601</v>
      </c>
      <c r="J1965" t="s">
        <v>611</v>
      </c>
    </row>
    <row r="1966" spans="1:10" x14ac:dyDescent="0.35">
      <c r="A1966">
        <v>1990</v>
      </c>
      <c r="B1966" t="s">
        <v>133</v>
      </c>
      <c r="C1966">
        <v>26</v>
      </c>
      <c r="D1966">
        <v>7</v>
      </c>
      <c r="E1966">
        <v>2</v>
      </c>
      <c r="F1966" t="s">
        <v>581</v>
      </c>
      <c r="G1966" t="s">
        <v>581</v>
      </c>
      <c r="H1966" t="s">
        <v>42</v>
      </c>
      <c r="I1966" t="s">
        <v>601</v>
      </c>
      <c r="J1966" t="s">
        <v>611</v>
      </c>
    </row>
    <row r="1967" spans="1:10" x14ac:dyDescent="0.35">
      <c r="A1967">
        <v>1991</v>
      </c>
      <c r="B1967" t="s">
        <v>133</v>
      </c>
      <c r="C1967">
        <v>27</v>
      </c>
      <c r="D1967">
        <v>14</v>
      </c>
      <c r="E1967">
        <v>1</v>
      </c>
      <c r="F1967" t="s">
        <v>581</v>
      </c>
      <c r="G1967" t="s">
        <v>581</v>
      </c>
      <c r="H1967" t="s">
        <v>42</v>
      </c>
      <c r="I1967" t="s">
        <v>601</v>
      </c>
      <c r="J1967" t="s">
        <v>611</v>
      </c>
    </row>
    <row r="1968" spans="1:10" x14ac:dyDescent="0.35">
      <c r="A1968">
        <v>1992</v>
      </c>
      <c r="B1968" t="s">
        <v>133</v>
      </c>
      <c r="C1968">
        <v>28</v>
      </c>
      <c r="D1968">
        <v>24</v>
      </c>
      <c r="E1968">
        <v>5</v>
      </c>
      <c r="F1968" t="s">
        <v>581</v>
      </c>
      <c r="G1968" t="s">
        <v>581</v>
      </c>
      <c r="H1968" t="s">
        <v>42</v>
      </c>
      <c r="I1968" t="s">
        <v>601</v>
      </c>
      <c r="J1968" t="s">
        <v>611</v>
      </c>
    </row>
    <row r="1969" spans="1:10" x14ac:dyDescent="0.35">
      <c r="A1969">
        <v>1993</v>
      </c>
      <c r="B1969" t="s">
        <v>133</v>
      </c>
      <c r="C1969">
        <v>29</v>
      </c>
      <c r="D1969">
        <v>21</v>
      </c>
      <c r="E1969">
        <v>1</v>
      </c>
      <c r="F1969" t="s">
        <v>581</v>
      </c>
      <c r="G1969" t="s">
        <v>581</v>
      </c>
      <c r="H1969" t="s">
        <v>42</v>
      </c>
      <c r="I1969" t="s">
        <v>601</v>
      </c>
      <c r="J1969" t="s">
        <v>611</v>
      </c>
    </row>
    <row r="1970" spans="1:10" x14ac:dyDescent="0.35">
      <c r="A1970">
        <v>1994</v>
      </c>
      <c r="B1970" t="s">
        <v>133</v>
      </c>
      <c r="C1970">
        <v>30</v>
      </c>
      <c r="D1970">
        <v>4</v>
      </c>
      <c r="E1970">
        <v>4</v>
      </c>
      <c r="F1970" t="s">
        <v>581</v>
      </c>
      <c r="G1970" t="s">
        <v>581</v>
      </c>
      <c r="H1970" t="s">
        <v>42</v>
      </c>
      <c r="I1970" t="s">
        <v>601</v>
      </c>
      <c r="J1970" t="s">
        <v>611</v>
      </c>
    </row>
    <row r="1971" spans="1:10" x14ac:dyDescent="0.35">
      <c r="A1971">
        <v>1995</v>
      </c>
      <c r="B1971" t="s">
        <v>133</v>
      </c>
      <c r="C1971">
        <v>31</v>
      </c>
      <c r="D1971">
        <v>15</v>
      </c>
      <c r="E1971">
        <v>0</v>
      </c>
      <c r="F1971" t="s">
        <v>581</v>
      </c>
      <c r="G1971" t="s">
        <v>581</v>
      </c>
      <c r="H1971" t="s">
        <v>42</v>
      </c>
      <c r="I1971" t="s">
        <v>601</v>
      </c>
      <c r="J1971" t="s">
        <v>611</v>
      </c>
    </row>
    <row r="1972" spans="1:10" x14ac:dyDescent="0.35">
      <c r="A1972">
        <v>1996</v>
      </c>
      <c r="B1972" t="s">
        <v>133</v>
      </c>
      <c r="C1972">
        <v>32</v>
      </c>
      <c r="D1972">
        <v>8</v>
      </c>
      <c r="E1972">
        <v>2</v>
      </c>
      <c r="F1972" t="s">
        <v>581</v>
      </c>
      <c r="G1972" t="s">
        <v>581</v>
      </c>
      <c r="H1972" t="s">
        <v>42</v>
      </c>
      <c r="I1972" t="s">
        <v>601</v>
      </c>
      <c r="J1972" t="s">
        <v>611</v>
      </c>
    </row>
    <row r="1973" spans="1:10" x14ac:dyDescent="0.35">
      <c r="A1973">
        <v>1997</v>
      </c>
      <c r="B1973" t="s">
        <v>133</v>
      </c>
      <c r="C1973">
        <v>33</v>
      </c>
      <c r="D1973">
        <v>6</v>
      </c>
      <c r="E1973">
        <v>2</v>
      </c>
      <c r="F1973" t="s">
        <v>581</v>
      </c>
      <c r="G1973" t="s">
        <v>581</v>
      </c>
      <c r="H1973" t="s">
        <v>42</v>
      </c>
      <c r="I1973" t="s">
        <v>601</v>
      </c>
      <c r="J1973" t="s">
        <v>611</v>
      </c>
    </row>
    <row r="1974" spans="1:10" x14ac:dyDescent="0.35">
      <c r="A1974">
        <v>1998</v>
      </c>
      <c r="B1974" t="s">
        <v>133</v>
      </c>
      <c r="C1974">
        <v>34</v>
      </c>
      <c r="D1974">
        <v>16</v>
      </c>
      <c r="E1974">
        <v>2</v>
      </c>
      <c r="F1974" t="s">
        <v>581</v>
      </c>
      <c r="G1974" t="s">
        <v>581</v>
      </c>
      <c r="H1974" t="s">
        <v>42</v>
      </c>
      <c r="I1974" t="s">
        <v>601</v>
      </c>
      <c r="J1974" t="s">
        <v>611</v>
      </c>
    </row>
    <row r="1975" spans="1:10" x14ac:dyDescent="0.35">
      <c r="A1975">
        <v>1999</v>
      </c>
      <c r="B1975" t="s">
        <v>133</v>
      </c>
      <c r="C1975">
        <v>35</v>
      </c>
      <c r="D1975">
        <v>14</v>
      </c>
      <c r="E1975">
        <v>3</v>
      </c>
      <c r="F1975" t="s">
        <v>581</v>
      </c>
      <c r="G1975" t="s">
        <v>581</v>
      </c>
      <c r="H1975" t="s">
        <v>42</v>
      </c>
      <c r="I1975" t="s">
        <v>601</v>
      </c>
      <c r="J1975" t="s">
        <v>611</v>
      </c>
    </row>
    <row r="1976" spans="1:10" x14ac:dyDescent="0.35">
      <c r="A1976">
        <v>2000</v>
      </c>
      <c r="B1976" t="s">
        <v>133</v>
      </c>
      <c r="C1976">
        <v>36</v>
      </c>
      <c r="D1976">
        <v>6</v>
      </c>
      <c r="E1976">
        <v>0</v>
      </c>
      <c r="F1976" t="s">
        <v>581</v>
      </c>
      <c r="G1976" t="s">
        <v>581</v>
      </c>
      <c r="H1976" t="s">
        <v>42</v>
      </c>
      <c r="I1976" t="s">
        <v>601</v>
      </c>
      <c r="J1976" t="s">
        <v>611</v>
      </c>
    </row>
    <row r="1977" spans="1:10" x14ac:dyDescent="0.35">
      <c r="A1977">
        <v>2001</v>
      </c>
      <c r="B1977" t="s">
        <v>133</v>
      </c>
      <c r="C1977">
        <v>37</v>
      </c>
      <c r="D1977">
        <v>12</v>
      </c>
      <c r="E1977">
        <v>2</v>
      </c>
      <c r="F1977" t="s">
        <v>581</v>
      </c>
      <c r="G1977" t="s">
        <v>581</v>
      </c>
      <c r="H1977" t="s">
        <v>42</v>
      </c>
      <c r="I1977" t="s">
        <v>601</v>
      </c>
      <c r="J1977" t="s">
        <v>611</v>
      </c>
    </row>
    <row r="1978" spans="1:10" x14ac:dyDescent="0.35">
      <c r="A1978">
        <v>2002</v>
      </c>
      <c r="B1978" t="s">
        <v>133</v>
      </c>
      <c r="C1978">
        <v>38</v>
      </c>
      <c r="D1978">
        <v>7</v>
      </c>
      <c r="E1978">
        <v>2</v>
      </c>
      <c r="F1978" t="s">
        <v>581</v>
      </c>
      <c r="G1978" t="s">
        <v>581</v>
      </c>
      <c r="H1978" t="s">
        <v>42</v>
      </c>
      <c r="I1978" t="s">
        <v>601</v>
      </c>
      <c r="J1978" t="s">
        <v>611</v>
      </c>
    </row>
    <row r="1979" spans="1:10" x14ac:dyDescent="0.35">
      <c r="A1979">
        <v>2003</v>
      </c>
      <c r="B1979" t="s">
        <v>134</v>
      </c>
      <c r="C1979">
        <v>15</v>
      </c>
      <c r="D1979">
        <v>50</v>
      </c>
      <c r="E1979">
        <v>3</v>
      </c>
      <c r="F1979" t="s">
        <v>581</v>
      </c>
      <c r="G1979" t="s">
        <v>581</v>
      </c>
      <c r="H1979" t="s">
        <v>132</v>
      </c>
      <c r="I1979" t="s">
        <v>132</v>
      </c>
      <c r="J1979" t="s">
        <v>612</v>
      </c>
    </row>
    <row r="1980" spans="1:10" x14ac:dyDescent="0.35">
      <c r="A1980">
        <v>2004</v>
      </c>
      <c r="B1980" t="s">
        <v>134</v>
      </c>
      <c r="C1980">
        <v>16</v>
      </c>
      <c r="D1980">
        <v>48</v>
      </c>
      <c r="E1980">
        <v>4</v>
      </c>
      <c r="F1980" t="s">
        <v>581</v>
      </c>
      <c r="G1980" t="s">
        <v>581</v>
      </c>
      <c r="H1980" t="s">
        <v>132</v>
      </c>
      <c r="I1980" t="s">
        <v>132</v>
      </c>
      <c r="J1980" t="s">
        <v>612</v>
      </c>
    </row>
    <row r="1981" spans="1:10" x14ac:dyDescent="0.35">
      <c r="A1981">
        <v>2005</v>
      </c>
      <c r="B1981" t="s">
        <v>134</v>
      </c>
      <c r="C1981">
        <v>17</v>
      </c>
      <c r="D1981">
        <v>34</v>
      </c>
      <c r="E1981">
        <v>2</v>
      </c>
      <c r="F1981" t="s">
        <v>581</v>
      </c>
      <c r="G1981" t="s">
        <v>581</v>
      </c>
      <c r="H1981" t="s">
        <v>132</v>
      </c>
      <c r="I1981" t="s">
        <v>132</v>
      </c>
      <c r="J1981" t="s">
        <v>612</v>
      </c>
    </row>
    <row r="1982" spans="1:10" x14ac:dyDescent="0.35">
      <c r="A1982">
        <v>2006</v>
      </c>
      <c r="B1982" t="s">
        <v>134</v>
      </c>
      <c r="C1982">
        <v>18</v>
      </c>
      <c r="D1982">
        <v>38</v>
      </c>
      <c r="E1982">
        <v>5</v>
      </c>
      <c r="F1982" t="s">
        <v>581</v>
      </c>
      <c r="G1982" t="s">
        <v>581</v>
      </c>
      <c r="H1982" t="s">
        <v>132</v>
      </c>
      <c r="I1982" t="s">
        <v>132</v>
      </c>
      <c r="J1982" t="s">
        <v>612</v>
      </c>
    </row>
    <row r="1983" spans="1:10" x14ac:dyDescent="0.35">
      <c r="A1983">
        <v>2007</v>
      </c>
      <c r="B1983" t="s">
        <v>134</v>
      </c>
      <c r="C1983">
        <v>19</v>
      </c>
      <c r="D1983">
        <v>17</v>
      </c>
      <c r="E1983">
        <v>3</v>
      </c>
      <c r="F1983" t="s">
        <v>581</v>
      </c>
      <c r="G1983" t="s">
        <v>581</v>
      </c>
      <c r="H1983" t="s">
        <v>132</v>
      </c>
      <c r="I1983" t="s">
        <v>132</v>
      </c>
      <c r="J1983" t="s">
        <v>612</v>
      </c>
    </row>
    <row r="1984" spans="1:10" x14ac:dyDescent="0.35">
      <c r="A1984">
        <v>2008</v>
      </c>
      <c r="B1984" t="s">
        <v>134</v>
      </c>
      <c r="C1984">
        <v>20</v>
      </c>
      <c r="D1984">
        <v>13</v>
      </c>
      <c r="E1984">
        <v>2</v>
      </c>
      <c r="F1984" t="s">
        <v>581</v>
      </c>
      <c r="G1984" t="s">
        <v>581</v>
      </c>
      <c r="H1984" t="s">
        <v>132</v>
      </c>
      <c r="I1984" t="s">
        <v>132</v>
      </c>
      <c r="J1984" t="s">
        <v>612</v>
      </c>
    </row>
    <row r="1985" spans="1:10" x14ac:dyDescent="0.35">
      <c r="A1985">
        <v>2009</v>
      </c>
      <c r="B1985" t="s">
        <v>134</v>
      </c>
      <c r="C1985">
        <v>21</v>
      </c>
      <c r="D1985">
        <v>22</v>
      </c>
      <c r="E1985">
        <v>0</v>
      </c>
      <c r="F1985" t="s">
        <v>581</v>
      </c>
      <c r="G1985" t="s">
        <v>581</v>
      </c>
      <c r="H1985" t="s">
        <v>132</v>
      </c>
      <c r="I1985" t="s">
        <v>132</v>
      </c>
      <c r="J1985" t="s">
        <v>612</v>
      </c>
    </row>
    <row r="1986" spans="1:10" x14ac:dyDescent="0.35">
      <c r="A1986">
        <v>2010</v>
      </c>
      <c r="B1986" t="s">
        <v>134</v>
      </c>
      <c r="C1986">
        <v>22</v>
      </c>
      <c r="D1986">
        <v>10</v>
      </c>
      <c r="E1986">
        <v>0</v>
      </c>
      <c r="F1986" t="s">
        <v>581</v>
      </c>
      <c r="G1986" t="s">
        <v>581</v>
      </c>
      <c r="H1986" t="s">
        <v>132</v>
      </c>
      <c r="I1986" t="s">
        <v>132</v>
      </c>
      <c r="J1986" t="s">
        <v>612</v>
      </c>
    </row>
    <row r="1987" spans="1:10" x14ac:dyDescent="0.35">
      <c r="A1987">
        <v>2011</v>
      </c>
      <c r="B1987" t="s">
        <v>134</v>
      </c>
      <c r="C1987">
        <v>23</v>
      </c>
      <c r="D1987">
        <v>12</v>
      </c>
      <c r="E1987">
        <v>0</v>
      </c>
      <c r="F1987" t="s">
        <v>581</v>
      </c>
      <c r="G1987" t="s">
        <v>581</v>
      </c>
      <c r="H1987" t="s">
        <v>132</v>
      </c>
      <c r="I1987" t="s">
        <v>132</v>
      </c>
      <c r="J1987" t="s">
        <v>612</v>
      </c>
    </row>
    <row r="1988" spans="1:10" x14ac:dyDescent="0.35">
      <c r="A1988">
        <v>2012</v>
      </c>
      <c r="B1988" t="s">
        <v>134</v>
      </c>
      <c r="C1988">
        <v>24</v>
      </c>
      <c r="D1988">
        <v>6</v>
      </c>
      <c r="E1988">
        <v>0</v>
      </c>
      <c r="F1988" t="s">
        <v>581</v>
      </c>
      <c r="G1988" t="s">
        <v>581</v>
      </c>
      <c r="H1988" t="s">
        <v>132</v>
      </c>
      <c r="I1988" t="s">
        <v>132</v>
      </c>
      <c r="J1988" t="s">
        <v>612</v>
      </c>
    </row>
    <row r="1989" spans="1:10" x14ac:dyDescent="0.35">
      <c r="A1989">
        <v>2013</v>
      </c>
      <c r="B1989" t="s">
        <v>134</v>
      </c>
      <c r="C1989">
        <v>25</v>
      </c>
      <c r="D1989">
        <v>17</v>
      </c>
      <c r="E1989">
        <v>1</v>
      </c>
      <c r="F1989" t="s">
        <v>581</v>
      </c>
      <c r="G1989" t="s">
        <v>581</v>
      </c>
      <c r="H1989" t="s">
        <v>132</v>
      </c>
      <c r="I1989" t="s">
        <v>132</v>
      </c>
      <c r="J1989" t="s">
        <v>612</v>
      </c>
    </row>
    <row r="1990" spans="1:10" x14ac:dyDescent="0.35">
      <c r="A1990">
        <v>2014</v>
      </c>
      <c r="B1990" t="s">
        <v>134</v>
      </c>
      <c r="C1990">
        <v>26</v>
      </c>
      <c r="D1990">
        <v>11</v>
      </c>
      <c r="E1990">
        <v>1</v>
      </c>
      <c r="F1990" t="s">
        <v>581</v>
      </c>
      <c r="G1990" t="s">
        <v>581</v>
      </c>
      <c r="H1990" t="s">
        <v>132</v>
      </c>
      <c r="I1990" t="s">
        <v>132</v>
      </c>
      <c r="J1990" t="s">
        <v>612</v>
      </c>
    </row>
    <row r="1991" spans="1:10" x14ac:dyDescent="0.35">
      <c r="A1991">
        <v>2015</v>
      </c>
      <c r="B1991" t="s">
        <v>134</v>
      </c>
      <c r="C1991">
        <v>27</v>
      </c>
      <c r="D1991">
        <v>14</v>
      </c>
      <c r="E1991">
        <v>6</v>
      </c>
      <c r="F1991" t="s">
        <v>581</v>
      </c>
      <c r="G1991" t="s">
        <v>581</v>
      </c>
      <c r="H1991" t="s">
        <v>132</v>
      </c>
      <c r="I1991" t="s">
        <v>132</v>
      </c>
      <c r="J1991" t="s">
        <v>612</v>
      </c>
    </row>
    <row r="1992" spans="1:10" x14ac:dyDescent="0.35">
      <c r="A1992">
        <v>2016</v>
      </c>
      <c r="B1992" t="s">
        <v>134</v>
      </c>
      <c r="C1992">
        <v>28</v>
      </c>
      <c r="D1992">
        <v>29</v>
      </c>
      <c r="E1992">
        <v>3</v>
      </c>
      <c r="F1992" t="s">
        <v>581</v>
      </c>
      <c r="G1992" t="s">
        <v>581</v>
      </c>
      <c r="H1992" t="s">
        <v>132</v>
      </c>
      <c r="I1992" t="s">
        <v>132</v>
      </c>
      <c r="J1992" t="s">
        <v>612</v>
      </c>
    </row>
    <row r="1993" spans="1:10" x14ac:dyDescent="0.35">
      <c r="A1993">
        <v>2017</v>
      </c>
      <c r="B1993" t="s">
        <v>134</v>
      </c>
      <c r="C1993">
        <v>29</v>
      </c>
      <c r="D1993">
        <v>15</v>
      </c>
      <c r="E1993">
        <v>8</v>
      </c>
      <c r="F1993" t="s">
        <v>581</v>
      </c>
      <c r="G1993" t="s">
        <v>581</v>
      </c>
      <c r="H1993" t="s">
        <v>132</v>
      </c>
      <c r="I1993" t="s">
        <v>132</v>
      </c>
      <c r="J1993" t="s">
        <v>612</v>
      </c>
    </row>
    <row r="1994" spans="1:10" x14ac:dyDescent="0.35">
      <c r="A1994">
        <v>2018</v>
      </c>
      <c r="B1994" t="s">
        <v>134</v>
      </c>
      <c r="C1994">
        <v>30</v>
      </c>
      <c r="D1994">
        <v>15</v>
      </c>
      <c r="E1994">
        <v>2</v>
      </c>
      <c r="F1994" t="s">
        <v>581</v>
      </c>
      <c r="G1994" t="s">
        <v>581</v>
      </c>
      <c r="H1994" t="s">
        <v>132</v>
      </c>
      <c r="I1994" t="s">
        <v>132</v>
      </c>
      <c r="J1994" t="s">
        <v>612</v>
      </c>
    </row>
    <row r="1995" spans="1:10" x14ac:dyDescent="0.35">
      <c r="A1995">
        <v>2019</v>
      </c>
      <c r="B1995" t="s">
        <v>134</v>
      </c>
      <c r="C1995">
        <v>31</v>
      </c>
      <c r="D1995">
        <v>14</v>
      </c>
      <c r="E1995">
        <v>3</v>
      </c>
      <c r="F1995" t="s">
        <v>581</v>
      </c>
      <c r="G1995" t="s">
        <v>581</v>
      </c>
      <c r="H1995" t="s">
        <v>132</v>
      </c>
      <c r="I1995" t="s">
        <v>132</v>
      </c>
      <c r="J1995" t="s">
        <v>612</v>
      </c>
    </row>
    <row r="1996" spans="1:10" x14ac:dyDescent="0.35">
      <c r="A1996">
        <v>2020</v>
      </c>
      <c r="B1996" t="s">
        <v>134</v>
      </c>
      <c r="C1996">
        <v>32</v>
      </c>
      <c r="D1996">
        <v>12</v>
      </c>
      <c r="E1996">
        <v>4</v>
      </c>
      <c r="F1996" t="s">
        <v>581</v>
      </c>
      <c r="G1996" t="s">
        <v>581</v>
      </c>
      <c r="H1996" t="s">
        <v>132</v>
      </c>
      <c r="I1996" t="s">
        <v>132</v>
      </c>
      <c r="J1996" t="s">
        <v>612</v>
      </c>
    </row>
    <row r="1997" spans="1:10" x14ac:dyDescent="0.35">
      <c r="A1997">
        <v>2021</v>
      </c>
      <c r="B1997" t="s">
        <v>134</v>
      </c>
      <c r="C1997">
        <v>33</v>
      </c>
      <c r="D1997">
        <v>18</v>
      </c>
      <c r="E1997">
        <v>7</v>
      </c>
      <c r="F1997" t="s">
        <v>581</v>
      </c>
      <c r="G1997" t="s">
        <v>581</v>
      </c>
      <c r="H1997" t="s">
        <v>132</v>
      </c>
      <c r="I1997" t="s">
        <v>132</v>
      </c>
      <c r="J1997" t="s">
        <v>612</v>
      </c>
    </row>
    <row r="1998" spans="1:10" x14ac:dyDescent="0.35">
      <c r="A1998">
        <v>2022</v>
      </c>
      <c r="B1998" t="s">
        <v>134</v>
      </c>
      <c r="C1998">
        <v>34</v>
      </c>
      <c r="D1998">
        <v>17</v>
      </c>
      <c r="E1998">
        <v>3</v>
      </c>
      <c r="F1998" t="s">
        <v>581</v>
      </c>
      <c r="G1998" t="s">
        <v>581</v>
      </c>
      <c r="H1998" t="s">
        <v>132</v>
      </c>
      <c r="I1998" t="s">
        <v>132</v>
      </c>
      <c r="J1998" t="s">
        <v>612</v>
      </c>
    </row>
    <row r="1999" spans="1:10" x14ac:dyDescent="0.35">
      <c r="A1999">
        <v>2023</v>
      </c>
      <c r="B1999" t="s">
        <v>134</v>
      </c>
      <c r="C1999">
        <v>35</v>
      </c>
      <c r="D1999">
        <v>38</v>
      </c>
      <c r="E1999">
        <v>3</v>
      </c>
      <c r="F1999" t="s">
        <v>581</v>
      </c>
      <c r="G1999" t="s">
        <v>581</v>
      </c>
      <c r="H1999" t="s">
        <v>132</v>
      </c>
      <c r="I1999" t="s">
        <v>132</v>
      </c>
      <c r="J1999" t="s">
        <v>612</v>
      </c>
    </row>
    <row r="2000" spans="1:10" x14ac:dyDescent="0.35">
      <c r="A2000">
        <v>2024</v>
      </c>
      <c r="B2000" t="s">
        <v>134</v>
      </c>
      <c r="C2000">
        <v>36</v>
      </c>
      <c r="D2000">
        <v>16</v>
      </c>
      <c r="E2000">
        <v>3</v>
      </c>
      <c r="F2000" t="s">
        <v>581</v>
      </c>
      <c r="G2000" t="s">
        <v>581</v>
      </c>
      <c r="H2000" t="s">
        <v>132</v>
      </c>
      <c r="I2000" t="s">
        <v>132</v>
      </c>
      <c r="J2000" t="s">
        <v>612</v>
      </c>
    </row>
    <row r="2001" spans="1:10" x14ac:dyDescent="0.35">
      <c r="A2001">
        <v>2025</v>
      </c>
      <c r="B2001" t="s">
        <v>134</v>
      </c>
      <c r="C2001">
        <v>37</v>
      </c>
      <c r="D2001">
        <v>19</v>
      </c>
      <c r="E2001">
        <v>0</v>
      </c>
      <c r="F2001" t="s">
        <v>581</v>
      </c>
      <c r="G2001" t="s">
        <v>581</v>
      </c>
      <c r="H2001" t="s">
        <v>132</v>
      </c>
      <c r="I2001" t="s">
        <v>132</v>
      </c>
      <c r="J2001" t="s">
        <v>612</v>
      </c>
    </row>
    <row r="2002" spans="1:10" x14ac:dyDescent="0.35">
      <c r="A2002">
        <v>2026</v>
      </c>
      <c r="B2002" t="s">
        <v>134</v>
      </c>
      <c r="C2002">
        <v>38</v>
      </c>
      <c r="D2002">
        <v>9</v>
      </c>
      <c r="E2002">
        <v>1</v>
      </c>
      <c r="F2002" t="s">
        <v>581</v>
      </c>
      <c r="G2002" t="s">
        <v>581</v>
      </c>
      <c r="H2002" t="s">
        <v>132</v>
      </c>
      <c r="I2002" t="s">
        <v>132</v>
      </c>
      <c r="J2002" t="s">
        <v>612</v>
      </c>
    </row>
    <row r="2003" spans="1:10" x14ac:dyDescent="0.35">
      <c r="A2003">
        <v>2027</v>
      </c>
      <c r="B2003" t="s">
        <v>135</v>
      </c>
      <c r="C2003">
        <v>15</v>
      </c>
      <c r="D2003">
        <v>1</v>
      </c>
      <c r="E2003">
        <v>0</v>
      </c>
      <c r="F2003" t="s">
        <v>581</v>
      </c>
      <c r="G2003" t="s">
        <v>581</v>
      </c>
      <c r="H2003" t="s">
        <v>42</v>
      </c>
      <c r="I2003" t="s">
        <v>601</v>
      </c>
      <c r="J2003" t="s">
        <v>613</v>
      </c>
    </row>
    <row r="2004" spans="1:10" x14ac:dyDescent="0.35">
      <c r="A2004">
        <v>2028</v>
      </c>
      <c r="B2004" t="s">
        <v>135</v>
      </c>
      <c r="C2004">
        <v>16</v>
      </c>
      <c r="D2004">
        <v>1</v>
      </c>
      <c r="E2004">
        <v>0</v>
      </c>
      <c r="F2004" t="s">
        <v>581</v>
      </c>
      <c r="G2004" t="s">
        <v>581</v>
      </c>
      <c r="H2004" t="s">
        <v>42</v>
      </c>
      <c r="I2004" t="s">
        <v>601</v>
      </c>
      <c r="J2004" t="s">
        <v>613</v>
      </c>
    </row>
    <row r="2005" spans="1:10" x14ac:dyDescent="0.35">
      <c r="A2005">
        <v>2029</v>
      </c>
      <c r="B2005" t="s">
        <v>135</v>
      </c>
      <c r="C2005">
        <v>17</v>
      </c>
      <c r="D2005">
        <v>2</v>
      </c>
      <c r="E2005">
        <v>0</v>
      </c>
      <c r="F2005" t="s">
        <v>581</v>
      </c>
      <c r="G2005" t="s">
        <v>581</v>
      </c>
      <c r="H2005" t="s">
        <v>42</v>
      </c>
      <c r="I2005" t="s">
        <v>601</v>
      </c>
      <c r="J2005" t="s">
        <v>613</v>
      </c>
    </row>
    <row r="2006" spans="1:10" x14ac:dyDescent="0.35">
      <c r="A2006">
        <v>2030</v>
      </c>
      <c r="B2006" t="s">
        <v>135</v>
      </c>
      <c r="C2006">
        <v>19</v>
      </c>
      <c r="D2006">
        <v>2</v>
      </c>
      <c r="E2006">
        <v>0</v>
      </c>
      <c r="F2006" t="s">
        <v>581</v>
      </c>
      <c r="G2006" t="s">
        <v>581</v>
      </c>
      <c r="H2006" t="s">
        <v>42</v>
      </c>
      <c r="I2006" t="s">
        <v>601</v>
      </c>
      <c r="J2006" t="s">
        <v>613</v>
      </c>
    </row>
    <row r="2007" spans="1:10" x14ac:dyDescent="0.35">
      <c r="A2007">
        <v>2031</v>
      </c>
      <c r="B2007" t="s">
        <v>135</v>
      </c>
      <c r="C2007">
        <v>21</v>
      </c>
      <c r="D2007">
        <v>1</v>
      </c>
      <c r="E2007">
        <v>0</v>
      </c>
      <c r="F2007" t="s">
        <v>581</v>
      </c>
      <c r="G2007" t="s">
        <v>581</v>
      </c>
      <c r="H2007" t="s">
        <v>42</v>
      </c>
      <c r="I2007" t="s">
        <v>601</v>
      </c>
      <c r="J2007" t="s">
        <v>613</v>
      </c>
    </row>
    <row r="2008" spans="1:10" x14ac:dyDescent="0.35">
      <c r="A2008">
        <v>2032</v>
      </c>
      <c r="B2008" t="s">
        <v>135</v>
      </c>
      <c r="C2008">
        <v>22</v>
      </c>
      <c r="D2008">
        <v>1</v>
      </c>
      <c r="E2008">
        <v>0</v>
      </c>
      <c r="F2008" t="s">
        <v>581</v>
      </c>
      <c r="G2008" t="s">
        <v>581</v>
      </c>
      <c r="H2008" t="s">
        <v>42</v>
      </c>
      <c r="I2008" t="s">
        <v>601</v>
      </c>
      <c r="J2008" t="s">
        <v>613</v>
      </c>
    </row>
    <row r="2009" spans="1:10" x14ac:dyDescent="0.35">
      <c r="A2009">
        <v>2033</v>
      </c>
      <c r="B2009" t="s">
        <v>135</v>
      </c>
      <c r="C2009">
        <v>24</v>
      </c>
      <c r="D2009">
        <v>1</v>
      </c>
      <c r="E2009">
        <v>0</v>
      </c>
      <c r="F2009" t="s">
        <v>581</v>
      </c>
      <c r="G2009" t="s">
        <v>581</v>
      </c>
      <c r="H2009" t="s">
        <v>42</v>
      </c>
      <c r="I2009" t="s">
        <v>601</v>
      </c>
      <c r="J2009" t="s">
        <v>613</v>
      </c>
    </row>
    <row r="2010" spans="1:10" x14ac:dyDescent="0.35">
      <c r="A2010">
        <v>2034</v>
      </c>
      <c r="B2010" t="s">
        <v>135</v>
      </c>
      <c r="C2010">
        <v>28</v>
      </c>
      <c r="D2010">
        <v>1</v>
      </c>
      <c r="E2010">
        <v>0</v>
      </c>
      <c r="F2010" t="s">
        <v>581</v>
      </c>
      <c r="G2010" t="s">
        <v>581</v>
      </c>
      <c r="H2010" t="s">
        <v>42</v>
      </c>
      <c r="I2010" t="s">
        <v>601</v>
      </c>
      <c r="J2010" t="s">
        <v>613</v>
      </c>
    </row>
    <row r="2011" spans="1:10" x14ac:dyDescent="0.35">
      <c r="A2011">
        <v>2035</v>
      </c>
      <c r="B2011" t="s">
        <v>135</v>
      </c>
      <c r="C2011">
        <v>30</v>
      </c>
      <c r="D2011">
        <v>1</v>
      </c>
      <c r="E2011">
        <v>0</v>
      </c>
      <c r="F2011" t="s">
        <v>581</v>
      </c>
      <c r="G2011" t="s">
        <v>581</v>
      </c>
      <c r="H2011" t="s">
        <v>42</v>
      </c>
      <c r="I2011" t="s">
        <v>601</v>
      </c>
      <c r="J2011" t="s">
        <v>613</v>
      </c>
    </row>
    <row r="2012" spans="1:10" x14ac:dyDescent="0.35">
      <c r="A2012">
        <v>2036</v>
      </c>
      <c r="B2012" t="s">
        <v>135</v>
      </c>
      <c r="C2012">
        <v>35</v>
      </c>
      <c r="D2012">
        <v>2</v>
      </c>
      <c r="E2012">
        <v>0</v>
      </c>
      <c r="F2012" t="s">
        <v>581</v>
      </c>
      <c r="G2012" t="s">
        <v>581</v>
      </c>
      <c r="H2012" t="s">
        <v>42</v>
      </c>
      <c r="I2012" t="s">
        <v>601</v>
      </c>
      <c r="J2012" t="s">
        <v>613</v>
      </c>
    </row>
    <row r="2013" spans="1:10" x14ac:dyDescent="0.35">
      <c r="A2013">
        <v>2037</v>
      </c>
      <c r="B2013" t="s">
        <v>135</v>
      </c>
      <c r="C2013">
        <v>37</v>
      </c>
      <c r="D2013">
        <v>1</v>
      </c>
      <c r="E2013">
        <v>0</v>
      </c>
      <c r="F2013" t="s">
        <v>581</v>
      </c>
      <c r="G2013" t="s">
        <v>581</v>
      </c>
      <c r="H2013" t="s">
        <v>42</v>
      </c>
      <c r="I2013" t="s">
        <v>601</v>
      </c>
      <c r="J2013" t="s">
        <v>613</v>
      </c>
    </row>
    <row r="2014" spans="1:10" x14ac:dyDescent="0.35">
      <c r="A2014">
        <v>2038</v>
      </c>
      <c r="B2014" t="s">
        <v>136</v>
      </c>
      <c r="C2014">
        <v>15</v>
      </c>
      <c r="D2014">
        <v>9</v>
      </c>
      <c r="E2014">
        <v>1</v>
      </c>
      <c r="F2014" t="s">
        <v>581</v>
      </c>
      <c r="G2014" t="s">
        <v>582</v>
      </c>
      <c r="H2014" t="s">
        <v>132</v>
      </c>
      <c r="I2014" t="s">
        <v>132</v>
      </c>
      <c r="J2014" t="s">
        <v>614</v>
      </c>
    </row>
    <row r="2015" spans="1:10" x14ac:dyDescent="0.35">
      <c r="A2015">
        <v>2039</v>
      </c>
      <c r="B2015" t="s">
        <v>136</v>
      </c>
      <c r="C2015">
        <v>16</v>
      </c>
      <c r="D2015">
        <v>8</v>
      </c>
      <c r="E2015">
        <v>0</v>
      </c>
      <c r="F2015" t="s">
        <v>581</v>
      </c>
      <c r="G2015" t="s">
        <v>582</v>
      </c>
      <c r="H2015" t="s">
        <v>132</v>
      </c>
      <c r="I2015" t="s">
        <v>132</v>
      </c>
      <c r="J2015" t="s">
        <v>614</v>
      </c>
    </row>
    <row r="2016" spans="1:10" x14ac:dyDescent="0.35">
      <c r="A2016">
        <v>2040</v>
      </c>
      <c r="B2016" t="s">
        <v>136</v>
      </c>
      <c r="C2016">
        <v>17</v>
      </c>
      <c r="D2016">
        <v>6</v>
      </c>
      <c r="E2016">
        <v>1</v>
      </c>
      <c r="F2016" t="s">
        <v>581</v>
      </c>
      <c r="G2016" t="s">
        <v>582</v>
      </c>
      <c r="H2016" t="s">
        <v>132</v>
      </c>
      <c r="I2016" t="s">
        <v>132</v>
      </c>
      <c r="J2016" t="s">
        <v>614</v>
      </c>
    </row>
    <row r="2017" spans="1:10" x14ac:dyDescent="0.35">
      <c r="A2017">
        <v>2041</v>
      </c>
      <c r="B2017" t="s">
        <v>136</v>
      </c>
      <c r="C2017">
        <v>18</v>
      </c>
      <c r="D2017">
        <v>14</v>
      </c>
      <c r="E2017">
        <v>1</v>
      </c>
      <c r="F2017" t="s">
        <v>581</v>
      </c>
      <c r="G2017" t="s">
        <v>582</v>
      </c>
      <c r="H2017" t="s">
        <v>132</v>
      </c>
      <c r="I2017" t="s">
        <v>132</v>
      </c>
      <c r="J2017" t="s">
        <v>614</v>
      </c>
    </row>
    <row r="2018" spans="1:10" x14ac:dyDescent="0.35">
      <c r="A2018">
        <v>2042</v>
      </c>
      <c r="B2018" t="s">
        <v>136</v>
      </c>
      <c r="C2018">
        <v>19</v>
      </c>
      <c r="D2018">
        <v>7</v>
      </c>
      <c r="E2018">
        <v>0</v>
      </c>
      <c r="F2018" t="s">
        <v>581</v>
      </c>
      <c r="G2018" t="s">
        <v>582</v>
      </c>
      <c r="H2018" t="s">
        <v>132</v>
      </c>
      <c r="I2018" t="s">
        <v>132</v>
      </c>
      <c r="J2018" t="s">
        <v>614</v>
      </c>
    </row>
    <row r="2019" spans="1:10" x14ac:dyDescent="0.35">
      <c r="A2019">
        <v>2043</v>
      </c>
      <c r="B2019" t="s">
        <v>136</v>
      </c>
      <c r="C2019">
        <v>20</v>
      </c>
      <c r="D2019">
        <v>7</v>
      </c>
      <c r="E2019">
        <v>1</v>
      </c>
      <c r="F2019" t="s">
        <v>581</v>
      </c>
      <c r="G2019" t="s">
        <v>582</v>
      </c>
      <c r="H2019" t="s">
        <v>132</v>
      </c>
      <c r="I2019" t="s">
        <v>132</v>
      </c>
      <c r="J2019" t="s">
        <v>614</v>
      </c>
    </row>
    <row r="2020" spans="1:10" x14ac:dyDescent="0.35">
      <c r="A2020">
        <v>2044</v>
      </c>
      <c r="B2020" t="s">
        <v>136</v>
      </c>
      <c r="C2020">
        <v>21</v>
      </c>
      <c r="D2020">
        <v>2</v>
      </c>
      <c r="E2020">
        <v>0</v>
      </c>
      <c r="F2020" t="s">
        <v>581</v>
      </c>
      <c r="G2020" t="s">
        <v>582</v>
      </c>
      <c r="H2020" t="s">
        <v>132</v>
      </c>
      <c r="I2020" t="s">
        <v>132</v>
      </c>
      <c r="J2020" t="s">
        <v>614</v>
      </c>
    </row>
    <row r="2021" spans="1:10" x14ac:dyDescent="0.35">
      <c r="A2021">
        <v>2045</v>
      </c>
      <c r="B2021" t="s">
        <v>136</v>
      </c>
      <c r="C2021">
        <v>22</v>
      </c>
      <c r="D2021">
        <v>4</v>
      </c>
      <c r="E2021">
        <v>0</v>
      </c>
      <c r="F2021" t="s">
        <v>581</v>
      </c>
      <c r="G2021" t="s">
        <v>582</v>
      </c>
      <c r="H2021" t="s">
        <v>132</v>
      </c>
      <c r="I2021" t="s">
        <v>132</v>
      </c>
      <c r="J2021" t="s">
        <v>614</v>
      </c>
    </row>
    <row r="2022" spans="1:10" x14ac:dyDescent="0.35">
      <c r="A2022">
        <v>2046</v>
      </c>
      <c r="B2022" t="s">
        <v>136</v>
      </c>
      <c r="C2022">
        <v>23</v>
      </c>
      <c r="D2022">
        <v>1</v>
      </c>
      <c r="E2022">
        <v>0</v>
      </c>
      <c r="F2022" t="s">
        <v>581</v>
      </c>
      <c r="G2022" t="s">
        <v>582</v>
      </c>
      <c r="H2022" t="s">
        <v>132</v>
      </c>
      <c r="I2022" t="s">
        <v>132</v>
      </c>
      <c r="J2022" t="s">
        <v>614</v>
      </c>
    </row>
    <row r="2023" spans="1:10" x14ac:dyDescent="0.35">
      <c r="A2023">
        <v>2047</v>
      </c>
      <c r="B2023" t="s">
        <v>136</v>
      </c>
      <c r="C2023">
        <v>25</v>
      </c>
      <c r="D2023">
        <v>4</v>
      </c>
      <c r="E2023">
        <v>0</v>
      </c>
      <c r="F2023" t="s">
        <v>581</v>
      </c>
      <c r="G2023" t="s">
        <v>582</v>
      </c>
      <c r="H2023" t="s">
        <v>132</v>
      </c>
      <c r="I2023" t="s">
        <v>132</v>
      </c>
      <c r="J2023" t="s">
        <v>614</v>
      </c>
    </row>
    <row r="2024" spans="1:10" x14ac:dyDescent="0.35">
      <c r="A2024">
        <v>2048</v>
      </c>
      <c r="B2024" t="s">
        <v>136</v>
      </c>
      <c r="C2024">
        <v>26</v>
      </c>
      <c r="D2024">
        <v>1</v>
      </c>
      <c r="E2024">
        <v>4</v>
      </c>
      <c r="F2024" t="s">
        <v>581</v>
      </c>
      <c r="G2024" t="s">
        <v>582</v>
      </c>
      <c r="H2024" t="s">
        <v>132</v>
      </c>
      <c r="I2024" t="s">
        <v>132</v>
      </c>
      <c r="J2024" t="s">
        <v>614</v>
      </c>
    </row>
    <row r="2025" spans="1:10" x14ac:dyDescent="0.35">
      <c r="A2025">
        <v>2049</v>
      </c>
      <c r="B2025" t="s">
        <v>136</v>
      </c>
      <c r="C2025">
        <v>27</v>
      </c>
      <c r="D2025">
        <v>2</v>
      </c>
      <c r="E2025">
        <v>0</v>
      </c>
      <c r="F2025" t="s">
        <v>581</v>
      </c>
      <c r="G2025" t="s">
        <v>582</v>
      </c>
      <c r="H2025" t="s">
        <v>132</v>
      </c>
      <c r="I2025" t="s">
        <v>132</v>
      </c>
      <c r="J2025" t="s">
        <v>614</v>
      </c>
    </row>
    <row r="2026" spans="1:10" x14ac:dyDescent="0.35">
      <c r="A2026">
        <v>2050</v>
      </c>
      <c r="B2026" t="s">
        <v>136</v>
      </c>
      <c r="C2026">
        <v>28</v>
      </c>
      <c r="D2026">
        <v>4</v>
      </c>
      <c r="E2026">
        <v>0</v>
      </c>
      <c r="F2026" t="s">
        <v>581</v>
      </c>
      <c r="G2026" t="s">
        <v>582</v>
      </c>
      <c r="H2026" t="s">
        <v>132</v>
      </c>
      <c r="I2026" t="s">
        <v>132</v>
      </c>
      <c r="J2026" t="s">
        <v>614</v>
      </c>
    </row>
    <row r="2027" spans="1:10" x14ac:dyDescent="0.35">
      <c r="A2027">
        <v>2051</v>
      </c>
      <c r="B2027" t="s">
        <v>136</v>
      </c>
      <c r="C2027">
        <v>29</v>
      </c>
      <c r="D2027">
        <v>6</v>
      </c>
      <c r="E2027">
        <v>1</v>
      </c>
      <c r="F2027" t="s">
        <v>581</v>
      </c>
      <c r="G2027" t="s">
        <v>582</v>
      </c>
      <c r="H2027" t="s">
        <v>132</v>
      </c>
      <c r="I2027" t="s">
        <v>132</v>
      </c>
      <c r="J2027" t="s">
        <v>614</v>
      </c>
    </row>
    <row r="2028" spans="1:10" x14ac:dyDescent="0.35">
      <c r="A2028">
        <v>2052</v>
      </c>
      <c r="B2028" t="s">
        <v>136</v>
      </c>
      <c r="C2028">
        <v>30</v>
      </c>
      <c r="D2028">
        <v>1</v>
      </c>
      <c r="E2028">
        <v>0</v>
      </c>
      <c r="F2028" t="s">
        <v>581</v>
      </c>
      <c r="G2028" t="s">
        <v>582</v>
      </c>
      <c r="H2028" t="s">
        <v>132</v>
      </c>
      <c r="I2028" t="s">
        <v>132</v>
      </c>
      <c r="J2028" t="s">
        <v>614</v>
      </c>
    </row>
    <row r="2029" spans="1:10" x14ac:dyDescent="0.35">
      <c r="A2029">
        <v>2053</v>
      </c>
      <c r="B2029" t="s">
        <v>136</v>
      </c>
      <c r="C2029">
        <v>31</v>
      </c>
      <c r="D2029">
        <v>7</v>
      </c>
      <c r="E2029">
        <v>0</v>
      </c>
      <c r="F2029" t="s">
        <v>581</v>
      </c>
      <c r="G2029" t="s">
        <v>582</v>
      </c>
      <c r="H2029" t="s">
        <v>132</v>
      </c>
      <c r="I2029" t="s">
        <v>132</v>
      </c>
      <c r="J2029" t="s">
        <v>614</v>
      </c>
    </row>
    <row r="2030" spans="1:10" x14ac:dyDescent="0.35">
      <c r="A2030">
        <v>2054</v>
      </c>
      <c r="B2030" t="s">
        <v>136</v>
      </c>
      <c r="C2030">
        <v>32</v>
      </c>
      <c r="D2030">
        <v>1</v>
      </c>
      <c r="E2030">
        <v>0</v>
      </c>
      <c r="F2030" t="s">
        <v>581</v>
      </c>
      <c r="G2030" t="s">
        <v>582</v>
      </c>
      <c r="H2030" t="s">
        <v>132</v>
      </c>
      <c r="I2030" t="s">
        <v>132</v>
      </c>
      <c r="J2030" t="s">
        <v>614</v>
      </c>
    </row>
    <row r="2031" spans="1:10" x14ac:dyDescent="0.35">
      <c r="A2031">
        <v>2055</v>
      </c>
      <c r="B2031" t="s">
        <v>136</v>
      </c>
      <c r="C2031">
        <v>33</v>
      </c>
      <c r="D2031">
        <v>6</v>
      </c>
      <c r="E2031">
        <v>0</v>
      </c>
      <c r="F2031" t="s">
        <v>581</v>
      </c>
      <c r="G2031" t="s">
        <v>582</v>
      </c>
      <c r="H2031" t="s">
        <v>132</v>
      </c>
      <c r="I2031" t="s">
        <v>132</v>
      </c>
      <c r="J2031" t="s">
        <v>614</v>
      </c>
    </row>
    <row r="2032" spans="1:10" x14ac:dyDescent="0.35">
      <c r="A2032">
        <v>2056</v>
      </c>
      <c r="B2032" t="s">
        <v>136</v>
      </c>
      <c r="C2032">
        <v>34</v>
      </c>
      <c r="D2032">
        <v>40</v>
      </c>
      <c r="E2032">
        <v>0</v>
      </c>
      <c r="F2032" t="s">
        <v>581</v>
      </c>
      <c r="G2032" t="s">
        <v>582</v>
      </c>
      <c r="H2032" t="s">
        <v>132</v>
      </c>
      <c r="I2032" t="s">
        <v>132</v>
      </c>
      <c r="J2032" t="s">
        <v>614</v>
      </c>
    </row>
    <row r="2033" spans="1:10" x14ac:dyDescent="0.35">
      <c r="A2033">
        <v>2057</v>
      </c>
      <c r="B2033" t="s">
        <v>136</v>
      </c>
      <c r="C2033">
        <v>35</v>
      </c>
      <c r="D2033">
        <v>10</v>
      </c>
      <c r="E2033">
        <v>0</v>
      </c>
      <c r="F2033" t="s">
        <v>581</v>
      </c>
      <c r="G2033" t="s">
        <v>582</v>
      </c>
      <c r="H2033" t="s">
        <v>132</v>
      </c>
      <c r="I2033" t="s">
        <v>132</v>
      </c>
      <c r="J2033" t="s">
        <v>614</v>
      </c>
    </row>
    <row r="2034" spans="1:10" x14ac:dyDescent="0.35">
      <c r="A2034">
        <v>2058</v>
      </c>
      <c r="B2034" t="s">
        <v>136</v>
      </c>
      <c r="C2034">
        <v>36</v>
      </c>
      <c r="D2034">
        <v>1</v>
      </c>
      <c r="E2034">
        <v>0</v>
      </c>
      <c r="F2034" t="s">
        <v>581</v>
      </c>
      <c r="G2034" t="s">
        <v>582</v>
      </c>
      <c r="H2034" t="s">
        <v>132</v>
      </c>
      <c r="I2034" t="s">
        <v>132</v>
      </c>
      <c r="J2034" t="s">
        <v>614</v>
      </c>
    </row>
    <row r="2035" spans="1:10" x14ac:dyDescent="0.35">
      <c r="A2035">
        <v>2059</v>
      </c>
      <c r="B2035" t="s">
        <v>136</v>
      </c>
      <c r="C2035">
        <v>37</v>
      </c>
      <c r="D2035">
        <v>8</v>
      </c>
      <c r="E2035">
        <v>0</v>
      </c>
      <c r="F2035" t="s">
        <v>581</v>
      </c>
      <c r="G2035" t="s">
        <v>582</v>
      </c>
      <c r="H2035" t="s">
        <v>132</v>
      </c>
      <c r="I2035" t="s">
        <v>132</v>
      </c>
      <c r="J2035" t="s">
        <v>614</v>
      </c>
    </row>
    <row r="2036" spans="1:10" x14ac:dyDescent="0.35">
      <c r="A2036">
        <v>2060</v>
      </c>
      <c r="B2036" t="s">
        <v>137</v>
      </c>
      <c r="C2036">
        <v>15</v>
      </c>
      <c r="D2036">
        <v>78</v>
      </c>
      <c r="E2036">
        <v>1</v>
      </c>
      <c r="F2036" t="s">
        <v>581</v>
      </c>
      <c r="G2036" t="s">
        <v>581</v>
      </c>
      <c r="H2036" t="s">
        <v>132</v>
      </c>
      <c r="I2036" t="s">
        <v>615</v>
      </c>
      <c r="J2036" t="s">
        <v>616</v>
      </c>
    </row>
    <row r="2037" spans="1:10" x14ac:dyDescent="0.35">
      <c r="A2037">
        <v>2061</v>
      </c>
      <c r="B2037" t="s">
        <v>137</v>
      </c>
      <c r="C2037">
        <v>16</v>
      </c>
      <c r="D2037">
        <v>65</v>
      </c>
      <c r="E2037">
        <v>3</v>
      </c>
      <c r="F2037" t="s">
        <v>581</v>
      </c>
      <c r="G2037" t="s">
        <v>581</v>
      </c>
      <c r="H2037" t="s">
        <v>132</v>
      </c>
      <c r="I2037" t="s">
        <v>615</v>
      </c>
      <c r="J2037" t="s">
        <v>616</v>
      </c>
    </row>
    <row r="2038" spans="1:10" x14ac:dyDescent="0.35">
      <c r="A2038">
        <v>2062</v>
      </c>
      <c r="B2038" t="s">
        <v>137</v>
      </c>
      <c r="C2038">
        <v>17</v>
      </c>
      <c r="D2038">
        <v>34</v>
      </c>
      <c r="E2038">
        <v>4</v>
      </c>
      <c r="F2038" t="s">
        <v>581</v>
      </c>
      <c r="G2038" t="s">
        <v>581</v>
      </c>
      <c r="H2038" t="s">
        <v>132</v>
      </c>
      <c r="I2038" t="s">
        <v>615</v>
      </c>
      <c r="J2038" t="s">
        <v>616</v>
      </c>
    </row>
    <row r="2039" spans="1:10" x14ac:dyDescent="0.35">
      <c r="A2039">
        <v>2063</v>
      </c>
      <c r="B2039" t="s">
        <v>137</v>
      </c>
      <c r="C2039">
        <v>18</v>
      </c>
      <c r="D2039">
        <v>32</v>
      </c>
      <c r="E2039">
        <v>1</v>
      </c>
      <c r="F2039" t="s">
        <v>581</v>
      </c>
      <c r="G2039" t="s">
        <v>581</v>
      </c>
      <c r="H2039" t="s">
        <v>132</v>
      </c>
      <c r="I2039" t="s">
        <v>615</v>
      </c>
      <c r="J2039" t="s">
        <v>616</v>
      </c>
    </row>
    <row r="2040" spans="1:10" x14ac:dyDescent="0.35">
      <c r="A2040">
        <v>2064</v>
      </c>
      <c r="B2040" t="s">
        <v>137</v>
      </c>
      <c r="C2040">
        <v>19</v>
      </c>
      <c r="D2040">
        <v>27</v>
      </c>
      <c r="E2040">
        <v>2</v>
      </c>
      <c r="F2040" t="s">
        <v>581</v>
      </c>
      <c r="G2040" t="s">
        <v>581</v>
      </c>
      <c r="H2040" t="s">
        <v>132</v>
      </c>
      <c r="I2040" t="s">
        <v>615</v>
      </c>
      <c r="J2040" t="s">
        <v>616</v>
      </c>
    </row>
    <row r="2041" spans="1:10" x14ac:dyDescent="0.35">
      <c r="A2041">
        <v>2065</v>
      </c>
      <c r="B2041" t="s">
        <v>137</v>
      </c>
      <c r="C2041">
        <v>20</v>
      </c>
      <c r="D2041">
        <v>22</v>
      </c>
      <c r="E2041">
        <v>0</v>
      </c>
      <c r="F2041" t="s">
        <v>581</v>
      </c>
      <c r="G2041" t="s">
        <v>581</v>
      </c>
      <c r="H2041" t="s">
        <v>132</v>
      </c>
      <c r="I2041" t="s">
        <v>615</v>
      </c>
      <c r="J2041" t="s">
        <v>616</v>
      </c>
    </row>
    <row r="2042" spans="1:10" x14ac:dyDescent="0.35">
      <c r="A2042">
        <v>2066</v>
      </c>
      <c r="B2042" t="s">
        <v>137</v>
      </c>
      <c r="C2042">
        <v>21</v>
      </c>
      <c r="D2042">
        <v>19</v>
      </c>
      <c r="E2042">
        <v>0</v>
      </c>
      <c r="F2042" t="s">
        <v>581</v>
      </c>
      <c r="G2042" t="s">
        <v>581</v>
      </c>
      <c r="H2042" t="s">
        <v>132</v>
      </c>
      <c r="I2042" t="s">
        <v>615</v>
      </c>
      <c r="J2042" t="s">
        <v>616</v>
      </c>
    </row>
    <row r="2043" spans="1:10" x14ac:dyDescent="0.35">
      <c r="A2043">
        <v>2067</v>
      </c>
      <c r="B2043" t="s">
        <v>137</v>
      </c>
      <c r="C2043">
        <v>22</v>
      </c>
      <c r="D2043">
        <v>19</v>
      </c>
      <c r="E2043">
        <v>0</v>
      </c>
      <c r="F2043" t="s">
        <v>581</v>
      </c>
      <c r="G2043" t="s">
        <v>581</v>
      </c>
      <c r="H2043" t="s">
        <v>132</v>
      </c>
      <c r="I2043" t="s">
        <v>615</v>
      </c>
      <c r="J2043" t="s">
        <v>616</v>
      </c>
    </row>
    <row r="2044" spans="1:10" x14ac:dyDescent="0.35">
      <c r="A2044">
        <v>2068</v>
      </c>
      <c r="B2044" t="s">
        <v>137</v>
      </c>
      <c r="C2044">
        <v>23</v>
      </c>
      <c r="D2044">
        <v>9</v>
      </c>
      <c r="E2044">
        <v>1</v>
      </c>
      <c r="F2044" t="s">
        <v>581</v>
      </c>
      <c r="G2044" t="s">
        <v>581</v>
      </c>
      <c r="H2044" t="s">
        <v>132</v>
      </c>
      <c r="I2044" t="s">
        <v>615</v>
      </c>
      <c r="J2044" t="s">
        <v>616</v>
      </c>
    </row>
    <row r="2045" spans="1:10" x14ac:dyDescent="0.35">
      <c r="A2045">
        <v>2069</v>
      </c>
      <c r="B2045" t="s">
        <v>137</v>
      </c>
      <c r="C2045">
        <v>24</v>
      </c>
      <c r="D2045">
        <v>13</v>
      </c>
      <c r="E2045">
        <v>1</v>
      </c>
      <c r="F2045" t="s">
        <v>581</v>
      </c>
      <c r="G2045" t="s">
        <v>581</v>
      </c>
      <c r="H2045" t="s">
        <v>132</v>
      </c>
      <c r="I2045" t="s">
        <v>615</v>
      </c>
      <c r="J2045" t="s">
        <v>616</v>
      </c>
    </row>
    <row r="2046" spans="1:10" x14ac:dyDescent="0.35">
      <c r="A2046">
        <v>2070</v>
      </c>
      <c r="B2046" t="s">
        <v>137</v>
      </c>
      <c r="C2046">
        <v>25</v>
      </c>
      <c r="D2046">
        <v>11</v>
      </c>
      <c r="E2046">
        <v>1</v>
      </c>
      <c r="F2046" t="s">
        <v>581</v>
      </c>
      <c r="G2046" t="s">
        <v>581</v>
      </c>
      <c r="H2046" t="s">
        <v>132</v>
      </c>
      <c r="I2046" t="s">
        <v>615</v>
      </c>
      <c r="J2046" t="s">
        <v>616</v>
      </c>
    </row>
    <row r="2047" spans="1:10" x14ac:dyDescent="0.35">
      <c r="A2047">
        <v>2071</v>
      </c>
      <c r="B2047" t="s">
        <v>137</v>
      </c>
      <c r="C2047">
        <v>26</v>
      </c>
      <c r="D2047">
        <v>7</v>
      </c>
      <c r="E2047">
        <v>1</v>
      </c>
      <c r="F2047" t="s">
        <v>581</v>
      </c>
      <c r="G2047" t="s">
        <v>581</v>
      </c>
      <c r="H2047" t="s">
        <v>132</v>
      </c>
      <c r="I2047" t="s">
        <v>615</v>
      </c>
      <c r="J2047" t="s">
        <v>616</v>
      </c>
    </row>
    <row r="2048" spans="1:10" x14ac:dyDescent="0.35">
      <c r="A2048">
        <v>2072</v>
      </c>
      <c r="B2048" t="s">
        <v>137</v>
      </c>
      <c r="C2048">
        <v>27</v>
      </c>
      <c r="D2048">
        <v>15</v>
      </c>
      <c r="E2048">
        <v>2</v>
      </c>
      <c r="F2048" t="s">
        <v>581</v>
      </c>
      <c r="G2048" t="s">
        <v>581</v>
      </c>
      <c r="H2048" t="s">
        <v>132</v>
      </c>
      <c r="I2048" t="s">
        <v>615</v>
      </c>
      <c r="J2048" t="s">
        <v>616</v>
      </c>
    </row>
    <row r="2049" spans="1:10" x14ac:dyDescent="0.35">
      <c r="A2049">
        <v>2073</v>
      </c>
      <c r="B2049" t="s">
        <v>137</v>
      </c>
      <c r="C2049">
        <v>28</v>
      </c>
      <c r="D2049">
        <v>16</v>
      </c>
      <c r="E2049">
        <v>5</v>
      </c>
      <c r="F2049" t="s">
        <v>581</v>
      </c>
      <c r="G2049" t="s">
        <v>581</v>
      </c>
      <c r="H2049" t="s">
        <v>132</v>
      </c>
      <c r="I2049" t="s">
        <v>615</v>
      </c>
      <c r="J2049" t="s">
        <v>616</v>
      </c>
    </row>
    <row r="2050" spans="1:10" x14ac:dyDescent="0.35">
      <c r="A2050">
        <v>2074</v>
      </c>
      <c r="B2050" t="s">
        <v>137</v>
      </c>
      <c r="C2050">
        <v>29</v>
      </c>
      <c r="D2050">
        <v>25</v>
      </c>
      <c r="E2050">
        <v>3</v>
      </c>
      <c r="F2050" t="s">
        <v>581</v>
      </c>
      <c r="G2050" t="s">
        <v>581</v>
      </c>
      <c r="H2050" t="s">
        <v>132</v>
      </c>
      <c r="I2050" t="s">
        <v>615</v>
      </c>
      <c r="J2050" t="s">
        <v>616</v>
      </c>
    </row>
    <row r="2051" spans="1:10" x14ac:dyDescent="0.35">
      <c r="A2051">
        <v>2075</v>
      </c>
      <c r="B2051" t="s">
        <v>137</v>
      </c>
      <c r="C2051">
        <v>30</v>
      </c>
      <c r="D2051">
        <v>29</v>
      </c>
      <c r="E2051">
        <v>4</v>
      </c>
      <c r="F2051" t="s">
        <v>581</v>
      </c>
      <c r="G2051" t="s">
        <v>581</v>
      </c>
      <c r="H2051" t="s">
        <v>132</v>
      </c>
      <c r="I2051" t="s">
        <v>615</v>
      </c>
      <c r="J2051" t="s">
        <v>616</v>
      </c>
    </row>
    <row r="2052" spans="1:10" x14ac:dyDescent="0.35">
      <c r="A2052">
        <v>2076</v>
      </c>
      <c r="B2052" t="s">
        <v>137</v>
      </c>
      <c r="C2052">
        <v>31</v>
      </c>
      <c r="D2052">
        <v>14</v>
      </c>
      <c r="E2052">
        <v>2</v>
      </c>
      <c r="F2052" t="s">
        <v>581</v>
      </c>
      <c r="G2052" t="s">
        <v>581</v>
      </c>
      <c r="H2052" t="s">
        <v>132</v>
      </c>
      <c r="I2052" t="s">
        <v>615</v>
      </c>
      <c r="J2052" t="s">
        <v>616</v>
      </c>
    </row>
    <row r="2053" spans="1:10" x14ac:dyDescent="0.35">
      <c r="A2053">
        <v>2077</v>
      </c>
      <c r="B2053" t="s">
        <v>137</v>
      </c>
      <c r="C2053">
        <v>32</v>
      </c>
      <c r="D2053">
        <v>23</v>
      </c>
      <c r="E2053">
        <v>3</v>
      </c>
      <c r="F2053" t="s">
        <v>581</v>
      </c>
      <c r="G2053" t="s">
        <v>581</v>
      </c>
      <c r="H2053" t="s">
        <v>132</v>
      </c>
      <c r="I2053" t="s">
        <v>615</v>
      </c>
      <c r="J2053" t="s">
        <v>616</v>
      </c>
    </row>
    <row r="2054" spans="1:10" x14ac:dyDescent="0.35">
      <c r="A2054">
        <v>2078</v>
      </c>
      <c r="B2054" t="s">
        <v>137</v>
      </c>
      <c r="C2054">
        <v>33</v>
      </c>
      <c r="D2054">
        <v>24</v>
      </c>
      <c r="E2054">
        <v>4</v>
      </c>
      <c r="F2054" t="s">
        <v>581</v>
      </c>
      <c r="G2054" t="s">
        <v>581</v>
      </c>
      <c r="H2054" t="s">
        <v>132</v>
      </c>
      <c r="I2054" t="s">
        <v>615</v>
      </c>
      <c r="J2054" t="s">
        <v>616</v>
      </c>
    </row>
    <row r="2055" spans="1:10" x14ac:dyDescent="0.35">
      <c r="A2055">
        <v>2079</v>
      </c>
      <c r="B2055" t="s">
        <v>137</v>
      </c>
      <c r="C2055">
        <v>34</v>
      </c>
      <c r="D2055">
        <v>23</v>
      </c>
      <c r="E2055">
        <v>1</v>
      </c>
      <c r="F2055" t="s">
        <v>581</v>
      </c>
      <c r="G2055" t="s">
        <v>581</v>
      </c>
      <c r="H2055" t="s">
        <v>132</v>
      </c>
      <c r="I2055" t="s">
        <v>615</v>
      </c>
      <c r="J2055" t="s">
        <v>616</v>
      </c>
    </row>
    <row r="2056" spans="1:10" x14ac:dyDescent="0.35">
      <c r="A2056">
        <v>2080</v>
      </c>
      <c r="B2056" t="s">
        <v>137</v>
      </c>
      <c r="C2056">
        <v>35</v>
      </c>
      <c r="D2056">
        <v>28</v>
      </c>
      <c r="E2056">
        <v>0</v>
      </c>
      <c r="F2056" t="s">
        <v>581</v>
      </c>
      <c r="G2056" t="s">
        <v>581</v>
      </c>
      <c r="H2056" t="s">
        <v>132</v>
      </c>
      <c r="I2056" t="s">
        <v>615</v>
      </c>
      <c r="J2056" t="s">
        <v>616</v>
      </c>
    </row>
    <row r="2057" spans="1:10" x14ac:dyDescent="0.35">
      <c r="A2057">
        <v>2081</v>
      </c>
      <c r="B2057" t="s">
        <v>137</v>
      </c>
      <c r="C2057">
        <v>36</v>
      </c>
      <c r="D2057">
        <v>25</v>
      </c>
      <c r="E2057">
        <v>1</v>
      </c>
      <c r="F2057" t="s">
        <v>581</v>
      </c>
      <c r="G2057" t="s">
        <v>581</v>
      </c>
      <c r="H2057" t="s">
        <v>132</v>
      </c>
      <c r="I2057" t="s">
        <v>615</v>
      </c>
      <c r="J2057" t="s">
        <v>616</v>
      </c>
    </row>
    <row r="2058" spans="1:10" x14ac:dyDescent="0.35">
      <c r="A2058">
        <v>2082</v>
      </c>
      <c r="B2058" t="s">
        <v>137</v>
      </c>
      <c r="C2058">
        <v>37</v>
      </c>
      <c r="D2058">
        <v>21</v>
      </c>
      <c r="E2058">
        <v>0</v>
      </c>
      <c r="F2058" t="s">
        <v>581</v>
      </c>
      <c r="G2058" t="s">
        <v>581</v>
      </c>
      <c r="H2058" t="s">
        <v>132</v>
      </c>
      <c r="I2058" t="s">
        <v>615</v>
      </c>
      <c r="J2058" t="s">
        <v>616</v>
      </c>
    </row>
    <row r="2059" spans="1:10" x14ac:dyDescent="0.35">
      <c r="A2059">
        <v>2083</v>
      </c>
      <c r="B2059" t="s">
        <v>137</v>
      </c>
      <c r="C2059">
        <v>38</v>
      </c>
      <c r="D2059">
        <v>21</v>
      </c>
      <c r="E2059">
        <v>0</v>
      </c>
      <c r="F2059" t="s">
        <v>581</v>
      </c>
      <c r="G2059" t="s">
        <v>581</v>
      </c>
      <c r="H2059" t="s">
        <v>132</v>
      </c>
      <c r="I2059" t="s">
        <v>615</v>
      </c>
      <c r="J2059" t="s">
        <v>616</v>
      </c>
    </row>
    <row r="2060" spans="1:10" x14ac:dyDescent="0.35">
      <c r="A2060">
        <v>2084</v>
      </c>
      <c r="B2060" t="s">
        <v>138</v>
      </c>
      <c r="C2060">
        <v>15</v>
      </c>
      <c r="D2060">
        <v>103</v>
      </c>
      <c r="E2060">
        <v>4</v>
      </c>
      <c r="F2060" t="s">
        <v>581</v>
      </c>
      <c r="G2060" t="s">
        <v>581</v>
      </c>
      <c r="H2060" t="s">
        <v>132</v>
      </c>
      <c r="I2060" t="s">
        <v>615</v>
      </c>
      <c r="J2060" t="s">
        <v>617</v>
      </c>
    </row>
    <row r="2061" spans="1:10" x14ac:dyDescent="0.35">
      <c r="A2061">
        <v>2085</v>
      </c>
      <c r="B2061" t="s">
        <v>138</v>
      </c>
      <c r="C2061">
        <v>16</v>
      </c>
      <c r="D2061">
        <v>77</v>
      </c>
      <c r="E2061">
        <v>1</v>
      </c>
      <c r="F2061" t="s">
        <v>581</v>
      </c>
      <c r="G2061" t="s">
        <v>581</v>
      </c>
      <c r="H2061" t="s">
        <v>132</v>
      </c>
      <c r="I2061" t="s">
        <v>615</v>
      </c>
      <c r="J2061" t="s">
        <v>617</v>
      </c>
    </row>
    <row r="2062" spans="1:10" x14ac:dyDescent="0.35">
      <c r="A2062">
        <v>2086</v>
      </c>
      <c r="B2062" t="s">
        <v>138</v>
      </c>
      <c r="C2062">
        <v>17</v>
      </c>
      <c r="D2062">
        <v>57</v>
      </c>
      <c r="E2062">
        <v>1</v>
      </c>
      <c r="F2062" t="s">
        <v>581</v>
      </c>
      <c r="G2062" t="s">
        <v>581</v>
      </c>
      <c r="H2062" t="s">
        <v>132</v>
      </c>
      <c r="I2062" t="s">
        <v>615</v>
      </c>
      <c r="J2062" t="s">
        <v>617</v>
      </c>
    </row>
    <row r="2063" spans="1:10" x14ac:dyDescent="0.35">
      <c r="A2063">
        <v>2087</v>
      </c>
      <c r="B2063" t="s">
        <v>138</v>
      </c>
      <c r="C2063">
        <v>18</v>
      </c>
      <c r="D2063">
        <v>50</v>
      </c>
      <c r="E2063">
        <v>0</v>
      </c>
      <c r="F2063" t="s">
        <v>581</v>
      </c>
      <c r="G2063" t="s">
        <v>581</v>
      </c>
      <c r="H2063" t="s">
        <v>132</v>
      </c>
      <c r="I2063" t="s">
        <v>615</v>
      </c>
      <c r="J2063" t="s">
        <v>617</v>
      </c>
    </row>
    <row r="2064" spans="1:10" x14ac:dyDescent="0.35">
      <c r="A2064">
        <v>2088</v>
      </c>
      <c r="B2064" t="s">
        <v>138</v>
      </c>
      <c r="C2064">
        <v>19</v>
      </c>
      <c r="D2064">
        <v>24</v>
      </c>
      <c r="E2064">
        <v>1</v>
      </c>
      <c r="F2064" t="s">
        <v>581</v>
      </c>
      <c r="G2064" t="s">
        <v>581</v>
      </c>
      <c r="H2064" t="s">
        <v>132</v>
      </c>
      <c r="I2064" t="s">
        <v>615</v>
      </c>
      <c r="J2064" t="s">
        <v>617</v>
      </c>
    </row>
    <row r="2065" spans="1:10" x14ac:dyDescent="0.35">
      <c r="A2065">
        <v>2089</v>
      </c>
      <c r="B2065" t="s">
        <v>138</v>
      </c>
      <c r="C2065">
        <v>20</v>
      </c>
      <c r="D2065">
        <v>21</v>
      </c>
      <c r="E2065">
        <v>0</v>
      </c>
      <c r="F2065" t="s">
        <v>581</v>
      </c>
      <c r="G2065" t="s">
        <v>581</v>
      </c>
      <c r="H2065" t="s">
        <v>132</v>
      </c>
      <c r="I2065" t="s">
        <v>615</v>
      </c>
      <c r="J2065" t="s">
        <v>617</v>
      </c>
    </row>
    <row r="2066" spans="1:10" x14ac:dyDescent="0.35">
      <c r="A2066">
        <v>2090</v>
      </c>
      <c r="B2066" t="s">
        <v>138</v>
      </c>
      <c r="C2066">
        <v>21</v>
      </c>
      <c r="D2066">
        <v>18</v>
      </c>
      <c r="E2066">
        <v>0</v>
      </c>
      <c r="F2066" t="s">
        <v>581</v>
      </c>
      <c r="G2066" t="s">
        <v>581</v>
      </c>
      <c r="H2066" t="s">
        <v>132</v>
      </c>
      <c r="I2066" t="s">
        <v>615</v>
      </c>
      <c r="J2066" t="s">
        <v>617</v>
      </c>
    </row>
    <row r="2067" spans="1:10" x14ac:dyDescent="0.35">
      <c r="A2067">
        <v>2091</v>
      </c>
      <c r="B2067" t="s">
        <v>138</v>
      </c>
      <c r="C2067">
        <v>22</v>
      </c>
      <c r="D2067">
        <v>12</v>
      </c>
      <c r="E2067">
        <v>0</v>
      </c>
      <c r="F2067" t="s">
        <v>581</v>
      </c>
      <c r="G2067" t="s">
        <v>581</v>
      </c>
      <c r="H2067" t="s">
        <v>132</v>
      </c>
      <c r="I2067" t="s">
        <v>615</v>
      </c>
      <c r="J2067" t="s">
        <v>617</v>
      </c>
    </row>
    <row r="2068" spans="1:10" x14ac:dyDescent="0.35">
      <c r="A2068">
        <v>2092</v>
      </c>
      <c r="B2068" t="s">
        <v>138</v>
      </c>
      <c r="C2068">
        <v>23</v>
      </c>
      <c r="D2068">
        <v>15</v>
      </c>
      <c r="E2068">
        <v>0</v>
      </c>
      <c r="F2068" t="s">
        <v>581</v>
      </c>
      <c r="G2068" t="s">
        <v>581</v>
      </c>
      <c r="H2068" t="s">
        <v>132</v>
      </c>
      <c r="I2068" t="s">
        <v>615</v>
      </c>
      <c r="J2068" t="s">
        <v>617</v>
      </c>
    </row>
    <row r="2069" spans="1:10" x14ac:dyDescent="0.35">
      <c r="A2069">
        <v>2093</v>
      </c>
      <c r="B2069" t="s">
        <v>138</v>
      </c>
      <c r="C2069">
        <v>24</v>
      </c>
      <c r="D2069">
        <v>8</v>
      </c>
      <c r="E2069">
        <v>0</v>
      </c>
      <c r="F2069" t="s">
        <v>581</v>
      </c>
      <c r="G2069" t="s">
        <v>581</v>
      </c>
      <c r="H2069" t="s">
        <v>132</v>
      </c>
      <c r="I2069" t="s">
        <v>615</v>
      </c>
      <c r="J2069" t="s">
        <v>617</v>
      </c>
    </row>
    <row r="2070" spans="1:10" x14ac:dyDescent="0.35">
      <c r="A2070">
        <v>2094</v>
      </c>
      <c r="B2070" t="s">
        <v>138</v>
      </c>
      <c r="C2070">
        <v>25</v>
      </c>
      <c r="D2070">
        <v>17</v>
      </c>
      <c r="E2070">
        <v>0</v>
      </c>
      <c r="F2070" t="s">
        <v>581</v>
      </c>
      <c r="G2070" t="s">
        <v>581</v>
      </c>
      <c r="H2070" t="s">
        <v>132</v>
      </c>
      <c r="I2070" t="s">
        <v>615</v>
      </c>
      <c r="J2070" t="s">
        <v>617</v>
      </c>
    </row>
    <row r="2071" spans="1:10" x14ac:dyDescent="0.35">
      <c r="A2071">
        <v>2095</v>
      </c>
      <c r="B2071" t="s">
        <v>138</v>
      </c>
      <c r="C2071">
        <v>26</v>
      </c>
      <c r="D2071">
        <v>17</v>
      </c>
      <c r="E2071">
        <v>1</v>
      </c>
      <c r="F2071" t="s">
        <v>581</v>
      </c>
      <c r="G2071" t="s">
        <v>581</v>
      </c>
      <c r="H2071" t="s">
        <v>132</v>
      </c>
      <c r="I2071" t="s">
        <v>615</v>
      </c>
      <c r="J2071" t="s">
        <v>617</v>
      </c>
    </row>
    <row r="2072" spans="1:10" x14ac:dyDescent="0.35">
      <c r="A2072">
        <v>2096</v>
      </c>
      <c r="B2072" t="s">
        <v>138</v>
      </c>
      <c r="C2072">
        <v>27</v>
      </c>
      <c r="D2072">
        <v>21</v>
      </c>
      <c r="E2072">
        <v>1</v>
      </c>
      <c r="F2072" t="s">
        <v>581</v>
      </c>
      <c r="G2072" t="s">
        <v>581</v>
      </c>
      <c r="H2072" t="s">
        <v>132</v>
      </c>
      <c r="I2072" t="s">
        <v>615</v>
      </c>
      <c r="J2072" t="s">
        <v>617</v>
      </c>
    </row>
    <row r="2073" spans="1:10" x14ac:dyDescent="0.35">
      <c r="A2073">
        <v>2097</v>
      </c>
      <c r="B2073" t="s">
        <v>138</v>
      </c>
      <c r="C2073">
        <v>28</v>
      </c>
      <c r="D2073">
        <v>22</v>
      </c>
      <c r="E2073">
        <v>0</v>
      </c>
      <c r="F2073" t="s">
        <v>581</v>
      </c>
      <c r="G2073" t="s">
        <v>581</v>
      </c>
      <c r="H2073" t="s">
        <v>132</v>
      </c>
      <c r="I2073" t="s">
        <v>615</v>
      </c>
      <c r="J2073" t="s">
        <v>617</v>
      </c>
    </row>
    <row r="2074" spans="1:10" x14ac:dyDescent="0.35">
      <c r="A2074">
        <v>2098</v>
      </c>
      <c r="B2074" t="s">
        <v>138</v>
      </c>
      <c r="C2074">
        <v>29</v>
      </c>
      <c r="D2074">
        <v>32</v>
      </c>
      <c r="E2074">
        <v>1</v>
      </c>
      <c r="F2074" t="s">
        <v>581</v>
      </c>
      <c r="G2074" t="s">
        <v>581</v>
      </c>
      <c r="H2074" t="s">
        <v>132</v>
      </c>
      <c r="I2074" t="s">
        <v>615</v>
      </c>
      <c r="J2074" t="s">
        <v>617</v>
      </c>
    </row>
    <row r="2075" spans="1:10" x14ac:dyDescent="0.35">
      <c r="A2075">
        <v>2099</v>
      </c>
      <c r="B2075" t="s">
        <v>138</v>
      </c>
      <c r="C2075">
        <v>30</v>
      </c>
      <c r="D2075">
        <v>20</v>
      </c>
      <c r="E2075">
        <v>2</v>
      </c>
      <c r="F2075" t="s">
        <v>581</v>
      </c>
      <c r="G2075" t="s">
        <v>581</v>
      </c>
      <c r="H2075" t="s">
        <v>132</v>
      </c>
      <c r="I2075" t="s">
        <v>615</v>
      </c>
      <c r="J2075" t="s">
        <v>617</v>
      </c>
    </row>
    <row r="2076" spans="1:10" x14ac:dyDescent="0.35">
      <c r="A2076">
        <v>2100</v>
      </c>
      <c r="B2076" t="s">
        <v>138</v>
      </c>
      <c r="C2076">
        <v>31</v>
      </c>
      <c r="D2076">
        <v>18</v>
      </c>
      <c r="E2076">
        <v>0</v>
      </c>
      <c r="F2076" t="s">
        <v>581</v>
      </c>
      <c r="G2076" t="s">
        <v>581</v>
      </c>
      <c r="H2076" t="s">
        <v>132</v>
      </c>
      <c r="I2076" t="s">
        <v>615</v>
      </c>
      <c r="J2076" t="s">
        <v>617</v>
      </c>
    </row>
    <row r="2077" spans="1:10" x14ac:dyDescent="0.35">
      <c r="A2077">
        <v>2101</v>
      </c>
      <c r="B2077" t="s">
        <v>138</v>
      </c>
      <c r="C2077">
        <v>32</v>
      </c>
      <c r="D2077">
        <v>30</v>
      </c>
      <c r="E2077">
        <v>0</v>
      </c>
      <c r="F2077" t="s">
        <v>581</v>
      </c>
      <c r="G2077" t="s">
        <v>581</v>
      </c>
      <c r="H2077" t="s">
        <v>132</v>
      </c>
      <c r="I2077" t="s">
        <v>615</v>
      </c>
      <c r="J2077" t="s">
        <v>617</v>
      </c>
    </row>
    <row r="2078" spans="1:10" x14ac:dyDescent="0.35">
      <c r="A2078">
        <v>2102</v>
      </c>
      <c r="B2078" t="s">
        <v>138</v>
      </c>
      <c r="C2078">
        <v>33</v>
      </c>
      <c r="D2078">
        <v>32</v>
      </c>
      <c r="E2078">
        <v>1</v>
      </c>
      <c r="F2078" t="s">
        <v>581</v>
      </c>
      <c r="G2078" t="s">
        <v>581</v>
      </c>
      <c r="H2078" t="s">
        <v>132</v>
      </c>
      <c r="I2078" t="s">
        <v>615</v>
      </c>
      <c r="J2078" t="s">
        <v>617</v>
      </c>
    </row>
    <row r="2079" spans="1:10" x14ac:dyDescent="0.35">
      <c r="A2079">
        <v>2103</v>
      </c>
      <c r="B2079" t="s">
        <v>138</v>
      </c>
      <c r="C2079">
        <v>34</v>
      </c>
      <c r="D2079">
        <v>27</v>
      </c>
      <c r="E2079">
        <v>1</v>
      </c>
      <c r="F2079" t="s">
        <v>581</v>
      </c>
      <c r="G2079" t="s">
        <v>581</v>
      </c>
      <c r="H2079" t="s">
        <v>132</v>
      </c>
      <c r="I2079" t="s">
        <v>615</v>
      </c>
      <c r="J2079" t="s">
        <v>617</v>
      </c>
    </row>
    <row r="2080" spans="1:10" x14ac:dyDescent="0.35">
      <c r="A2080">
        <v>2104</v>
      </c>
      <c r="B2080" t="s">
        <v>138</v>
      </c>
      <c r="C2080">
        <v>35</v>
      </c>
      <c r="D2080">
        <v>22</v>
      </c>
      <c r="E2080">
        <v>0</v>
      </c>
      <c r="F2080" t="s">
        <v>581</v>
      </c>
      <c r="G2080" t="s">
        <v>581</v>
      </c>
      <c r="H2080" t="s">
        <v>132</v>
      </c>
      <c r="I2080" t="s">
        <v>615</v>
      </c>
      <c r="J2080" t="s">
        <v>617</v>
      </c>
    </row>
    <row r="2081" spans="1:10" x14ac:dyDescent="0.35">
      <c r="A2081">
        <v>2105</v>
      </c>
      <c r="B2081" t="s">
        <v>138</v>
      </c>
      <c r="C2081">
        <v>36</v>
      </c>
      <c r="D2081">
        <v>14</v>
      </c>
      <c r="E2081">
        <v>2</v>
      </c>
      <c r="F2081" t="s">
        <v>581</v>
      </c>
      <c r="G2081" t="s">
        <v>581</v>
      </c>
      <c r="H2081" t="s">
        <v>132</v>
      </c>
      <c r="I2081" t="s">
        <v>615</v>
      </c>
      <c r="J2081" t="s">
        <v>617</v>
      </c>
    </row>
    <row r="2082" spans="1:10" x14ac:dyDescent="0.35">
      <c r="A2082">
        <v>2106</v>
      </c>
      <c r="B2082" t="s">
        <v>138</v>
      </c>
      <c r="C2082">
        <v>37</v>
      </c>
      <c r="D2082">
        <v>15</v>
      </c>
      <c r="E2082">
        <v>0</v>
      </c>
      <c r="F2082" t="s">
        <v>581</v>
      </c>
      <c r="G2082" t="s">
        <v>581</v>
      </c>
      <c r="H2082" t="s">
        <v>132</v>
      </c>
      <c r="I2082" t="s">
        <v>615</v>
      </c>
      <c r="J2082" t="s">
        <v>617</v>
      </c>
    </row>
    <row r="2083" spans="1:10" x14ac:dyDescent="0.35">
      <c r="A2083">
        <v>2107</v>
      </c>
      <c r="B2083" t="s">
        <v>138</v>
      </c>
      <c r="C2083">
        <v>38</v>
      </c>
      <c r="D2083">
        <v>23</v>
      </c>
      <c r="E2083">
        <v>0</v>
      </c>
      <c r="F2083" t="s">
        <v>581</v>
      </c>
      <c r="G2083" t="s">
        <v>581</v>
      </c>
      <c r="H2083" t="s">
        <v>132</v>
      </c>
      <c r="I2083" t="s">
        <v>615</v>
      </c>
      <c r="J2083" t="s">
        <v>617</v>
      </c>
    </row>
    <row r="2084" spans="1:10" x14ac:dyDescent="0.35">
      <c r="A2084">
        <v>2108</v>
      </c>
      <c r="B2084" t="s">
        <v>139</v>
      </c>
      <c r="C2084">
        <v>15</v>
      </c>
      <c r="D2084">
        <v>85</v>
      </c>
      <c r="E2084">
        <v>10</v>
      </c>
      <c r="F2084" t="s">
        <v>581</v>
      </c>
      <c r="G2084" t="s">
        <v>581</v>
      </c>
      <c r="H2084" t="s">
        <v>132</v>
      </c>
      <c r="I2084" t="s">
        <v>615</v>
      </c>
      <c r="J2084" t="s">
        <v>617</v>
      </c>
    </row>
    <row r="2085" spans="1:10" x14ac:dyDescent="0.35">
      <c r="A2085">
        <v>2109</v>
      </c>
      <c r="B2085" t="s">
        <v>139</v>
      </c>
      <c r="C2085">
        <v>16</v>
      </c>
      <c r="D2085">
        <v>65</v>
      </c>
      <c r="E2085">
        <v>4</v>
      </c>
      <c r="F2085" t="s">
        <v>581</v>
      </c>
      <c r="G2085" t="s">
        <v>581</v>
      </c>
      <c r="H2085" t="s">
        <v>132</v>
      </c>
      <c r="I2085" t="s">
        <v>615</v>
      </c>
      <c r="J2085" t="s">
        <v>617</v>
      </c>
    </row>
    <row r="2086" spans="1:10" x14ac:dyDescent="0.35">
      <c r="A2086">
        <v>2110</v>
      </c>
      <c r="B2086" t="s">
        <v>139</v>
      </c>
      <c r="C2086">
        <v>17</v>
      </c>
      <c r="D2086">
        <v>50</v>
      </c>
      <c r="E2086">
        <v>2</v>
      </c>
      <c r="F2086" t="s">
        <v>581</v>
      </c>
      <c r="G2086" t="s">
        <v>581</v>
      </c>
      <c r="H2086" t="s">
        <v>132</v>
      </c>
      <c r="I2086" t="s">
        <v>615</v>
      </c>
      <c r="J2086" t="s">
        <v>617</v>
      </c>
    </row>
    <row r="2087" spans="1:10" x14ac:dyDescent="0.35">
      <c r="A2087">
        <v>2111</v>
      </c>
      <c r="B2087" t="s">
        <v>139</v>
      </c>
      <c r="C2087">
        <v>18</v>
      </c>
      <c r="D2087">
        <v>42</v>
      </c>
      <c r="E2087">
        <v>0</v>
      </c>
      <c r="F2087" t="s">
        <v>581</v>
      </c>
      <c r="G2087" t="s">
        <v>581</v>
      </c>
      <c r="H2087" t="s">
        <v>132</v>
      </c>
      <c r="I2087" t="s">
        <v>615</v>
      </c>
      <c r="J2087" t="s">
        <v>617</v>
      </c>
    </row>
    <row r="2088" spans="1:10" x14ac:dyDescent="0.35">
      <c r="A2088">
        <v>2112</v>
      </c>
      <c r="B2088" t="s">
        <v>139</v>
      </c>
      <c r="C2088">
        <v>19</v>
      </c>
      <c r="D2088">
        <v>34</v>
      </c>
      <c r="E2088">
        <v>3</v>
      </c>
      <c r="F2088" t="s">
        <v>581</v>
      </c>
      <c r="G2088" t="s">
        <v>581</v>
      </c>
      <c r="H2088" t="s">
        <v>132</v>
      </c>
      <c r="I2088" t="s">
        <v>615</v>
      </c>
      <c r="J2088" t="s">
        <v>617</v>
      </c>
    </row>
    <row r="2089" spans="1:10" x14ac:dyDescent="0.35">
      <c r="A2089">
        <v>2113</v>
      </c>
      <c r="B2089" t="s">
        <v>139</v>
      </c>
      <c r="C2089">
        <v>20</v>
      </c>
      <c r="D2089">
        <v>22</v>
      </c>
      <c r="E2089">
        <v>0</v>
      </c>
      <c r="F2089" t="s">
        <v>581</v>
      </c>
      <c r="G2089" t="s">
        <v>581</v>
      </c>
      <c r="H2089" t="s">
        <v>132</v>
      </c>
      <c r="I2089" t="s">
        <v>615</v>
      </c>
      <c r="J2089" t="s">
        <v>617</v>
      </c>
    </row>
    <row r="2090" spans="1:10" x14ac:dyDescent="0.35">
      <c r="A2090">
        <v>2114</v>
      </c>
      <c r="B2090" t="s">
        <v>139</v>
      </c>
      <c r="C2090">
        <v>21</v>
      </c>
      <c r="D2090">
        <v>11</v>
      </c>
      <c r="E2090">
        <v>0</v>
      </c>
      <c r="F2090" t="s">
        <v>581</v>
      </c>
      <c r="G2090" t="s">
        <v>581</v>
      </c>
      <c r="H2090" t="s">
        <v>132</v>
      </c>
      <c r="I2090" t="s">
        <v>615</v>
      </c>
      <c r="J2090" t="s">
        <v>617</v>
      </c>
    </row>
    <row r="2091" spans="1:10" x14ac:dyDescent="0.35">
      <c r="A2091">
        <v>2115</v>
      </c>
      <c r="B2091" t="s">
        <v>139</v>
      </c>
      <c r="C2091">
        <v>22</v>
      </c>
      <c r="D2091">
        <v>16</v>
      </c>
      <c r="E2091">
        <v>0</v>
      </c>
      <c r="F2091" t="s">
        <v>581</v>
      </c>
      <c r="G2091" t="s">
        <v>581</v>
      </c>
      <c r="H2091" t="s">
        <v>132</v>
      </c>
      <c r="I2091" t="s">
        <v>615</v>
      </c>
      <c r="J2091" t="s">
        <v>617</v>
      </c>
    </row>
    <row r="2092" spans="1:10" x14ac:dyDescent="0.35">
      <c r="A2092">
        <v>2116</v>
      </c>
      <c r="B2092" t="s">
        <v>139</v>
      </c>
      <c r="C2092">
        <v>23</v>
      </c>
      <c r="D2092">
        <v>12</v>
      </c>
      <c r="E2092">
        <v>2</v>
      </c>
      <c r="F2092" t="s">
        <v>581</v>
      </c>
      <c r="G2092" t="s">
        <v>581</v>
      </c>
      <c r="H2092" t="s">
        <v>132</v>
      </c>
      <c r="I2092" t="s">
        <v>615</v>
      </c>
      <c r="J2092" t="s">
        <v>617</v>
      </c>
    </row>
    <row r="2093" spans="1:10" x14ac:dyDescent="0.35">
      <c r="A2093">
        <v>2117</v>
      </c>
      <c r="B2093" t="s">
        <v>139</v>
      </c>
      <c r="C2093">
        <v>24</v>
      </c>
      <c r="D2093">
        <v>18</v>
      </c>
      <c r="E2093">
        <v>1</v>
      </c>
      <c r="F2093" t="s">
        <v>581</v>
      </c>
      <c r="G2093" t="s">
        <v>581</v>
      </c>
      <c r="H2093" t="s">
        <v>132</v>
      </c>
      <c r="I2093" t="s">
        <v>615</v>
      </c>
      <c r="J2093" t="s">
        <v>617</v>
      </c>
    </row>
    <row r="2094" spans="1:10" x14ac:dyDescent="0.35">
      <c r="A2094">
        <v>2118</v>
      </c>
      <c r="B2094" t="s">
        <v>139</v>
      </c>
      <c r="C2094">
        <v>25</v>
      </c>
      <c r="D2094">
        <v>11</v>
      </c>
      <c r="E2094">
        <v>0</v>
      </c>
      <c r="F2094" t="s">
        <v>581</v>
      </c>
      <c r="G2094" t="s">
        <v>581</v>
      </c>
      <c r="H2094" t="s">
        <v>132</v>
      </c>
      <c r="I2094" t="s">
        <v>615</v>
      </c>
      <c r="J2094" t="s">
        <v>617</v>
      </c>
    </row>
    <row r="2095" spans="1:10" x14ac:dyDescent="0.35">
      <c r="A2095">
        <v>2119</v>
      </c>
      <c r="B2095" t="s">
        <v>139</v>
      </c>
      <c r="C2095">
        <v>26</v>
      </c>
      <c r="D2095">
        <v>19</v>
      </c>
      <c r="E2095">
        <v>2</v>
      </c>
      <c r="F2095" t="s">
        <v>581</v>
      </c>
      <c r="G2095" t="s">
        <v>581</v>
      </c>
      <c r="H2095" t="s">
        <v>132</v>
      </c>
      <c r="I2095" t="s">
        <v>615</v>
      </c>
      <c r="J2095" t="s">
        <v>617</v>
      </c>
    </row>
    <row r="2096" spans="1:10" x14ac:dyDescent="0.35">
      <c r="A2096">
        <v>2120</v>
      </c>
      <c r="B2096" t="s">
        <v>139</v>
      </c>
      <c r="C2096">
        <v>27</v>
      </c>
      <c r="D2096">
        <v>12</v>
      </c>
      <c r="E2096">
        <v>2</v>
      </c>
      <c r="F2096" t="s">
        <v>581</v>
      </c>
      <c r="G2096" t="s">
        <v>581</v>
      </c>
      <c r="H2096" t="s">
        <v>132</v>
      </c>
      <c r="I2096" t="s">
        <v>615</v>
      </c>
      <c r="J2096" t="s">
        <v>617</v>
      </c>
    </row>
    <row r="2097" spans="1:10" x14ac:dyDescent="0.35">
      <c r="A2097">
        <v>2121</v>
      </c>
      <c r="B2097" t="s">
        <v>139</v>
      </c>
      <c r="C2097">
        <v>28</v>
      </c>
      <c r="D2097">
        <v>24</v>
      </c>
      <c r="E2097">
        <v>0</v>
      </c>
      <c r="F2097" t="s">
        <v>581</v>
      </c>
      <c r="G2097" t="s">
        <v>581</v>
      </c>
      <c r="H2097" t="s">
        <v>132</v>
      </c>
      <c r="I2097" t="s">
        <v>615</v>
      </c>
      <c r="J2097" t="s">
        <v>617</v>
      </c>
    </row>
    <row r="2098" spans="1:10" x14ac:dyDescent="0.35">
      <c r="A2098">
        <v>2122</v>
      </c>
      <c r="B2098" t="s">
        <v>139</v>
      </c>
      <c r="C2098">
        <v>29</v>
      </c>
      <c r="D2098">
        <v>24</v>
      </c>
      <c r="E2098">
        <v>1</v>
      </c>
      <c r="F2098" t="s">
        <v>581</v>
      </c>
      <c r="G2098" t="s">
        <v>581</v>
      </c>
      <c r="H2098" t="s">
        <v>132</v>
      </c>
      <c r="I2098" t="s">
        <v>615</v>
      </c>
      <c r="J2098" t="s">
        <v>617</v>
      </c>
    </row>
    <row r="2099" spans="1:10" x14ac:dyDescent="0.35">
      <c r="A2099">
        <v>2123</v>
      </c>
      <c r="B2099" t="s">
        <v>139</v>
      </c>
      <c r="C2099">
        <v>30</v>
      </c>
      <c r="D2099">
        <v>14</v>
      </c>
      <c r="E2099">
        <v>1</v>
      </c>
      <c r="F2099" t="s">
        <v>581</v>
      </c>
      <c r="G2099" t="s">
        <v>581</v>
      </c>
      <c r="H2099" t="s">
        <v>132</v>
      </c>
      <c r="I2099" t="s">
        <v>615</v>
      </c>
      <c r="J2099" t="s">
        <v>617</v>
      </c>
    </row>
    <row r="2100" spans="1:10" x14ac:dyDescent="0.35">
      <c r="A2100">
        <v>2124</v>
      </c>
      <c r="B2100" t="s">
        <v>139</v>
      </c>
      <c r="C2100">
        <v>31</v>
      </c>
      <c r="D2100">
        <v>14</v>
      </c>
      <c r="E2100">
        <v>2</v>
      </c>
      <c r="F2100" t="s">
        <v>581</v>
      </c>
      <c r="G2100" t="s">
        <v>581</v>
      </c>
      <c r="H2100" t="s">
        <v>132</v>
      </c>
      <c r="I2100" t="s">
        <v>615</v>
      </c>
      <c r="J2100" t="s">
        <v>617</v>
      </c>
    </row>
    <row r="2101" spans="1:10" x14ac:dyDescent="0.35">
      <c r="A2101">
        <v>2125</v>
      </c>
      <c r="B2101" t="s">
        <v>139</v>
      </c>
      <c r="C2101">
        <v>32</v>
      </c>
      <c r="D2101">
        <v>15</v>
      </c>
      <c r="E2101">
        <v>2</v>
      </c>
      <c r="F2101" t="s">
        <v>581</v>
      </c>
      <c r="G2101" t="s">
        <v>581</v>
      </c>
      <c r="H2101" t="s">
        <v>132</v>
      </c>
      <c r="I2101" t="s">
        <v>615</v>
      </c>
      <c r="J2101" t="s">
        <v>617</v>
      </c>
    </row>
    <row r="2102" spans="1:10" x14ac:dyDescent="0.35">
      <c r="A2102">
        <v>2126</v>
      </c>
      <c r="B2102" t="s">
        <v>139</v>
      </c>
      <c r="C2102">
        <v>33</v>
      </c>
      <c r="D2102">
        <v>14</v>
      </c>
      <c r="E2102">
        <v>1</v>
      </c>
      <c r="F2102" t="s">
        <v>581</v>
      </c>
      <c r="G2102" t="s">
        <v>581</v>
      </c>
      <c r="H2102" t="s">
        <v>132</v>
      </c>
      <c r="I2102" t="s">
        <v>615</v>
      </c>
      <c r="J2102" t="s">
        <v>617</v>
      </c>
    </row>
    <row r="2103" spans="1:10" x14ac:dyDescent="0.35">
      <c r="A2103">
        <v>2127</v>
      </c>
      <c r="B2103" t="s">
        <v>139</v>
      </c>
      <c r="C2103">
        <v>34</v>
      </c>
      <c r="D2103">
        <v>7</v>
      </c>
      <c r="E2103">
        <v>2</v>
      </c>
      <c r="F2103" t="s">
        <v>581</v>
      </c>
      <c r="G2103" t="s">
        <v>581</v>
      </c>
      <c r="H2103" t="s">
        <v>132</v>
      </c>
      <c r="I2103" t="s">
        <v>615</v>
      </c>
      <c r="J2103" t="s">
        <v>617</v>
      </c>
    </row>
    <row r="2104" spans="1:10" x14ac:dyDescent="0.35">
      <c r="A2104">
        <v>2128</v>
      </c>
      <c r="B2104" t="s">
        <v>139</v>
      </c>
      <c r="C2104">
        <v>35</v>
      </c>
      <c r="D2104">
        <v>11</v>
      </c>
      <c r="E2104">
        <v>1</v>
      </c>
      <c r="F2104" t="s">
        <v>581</v>
      </c>
      <c r="G2104" t="s">
        <v>581</v>
      </c>
      <c r="H2104" t="s">
        <v>132</v>
      </c>
      <c r="I2104" t="s">
        <v>615</v>
      </c>
      <c r="J2104" t="s">
        <v>617</v>
      </c>
    </row>
    <row r="2105" spans="1:10" x14ac:dyDescent="0.35">
      <c r="A2105">
        <v>2129</v>
      </c>
      <c r="B2105" t="s">
        <v>139</v>
      </c>
      <c r="C2105">
        <v>36</v>
      </c>
      <c r="D2105">
        <v>10</v>
      </c>
      <c r="E2105">
        <v>2</v>
      </c>
      <c r="F2105" t="s">
        <v>581</v>
      </c>
      <c r="G2105" t="s">
        <v>581</v>
      </c>
      <c r="H2105" t="s">
        <v>132</v>
      </c>
      <c r="I2105" t="s">
        <v>615</v>
      </c>
      <c r="J2105" t="s">
        <v>617</v>
      </c>
    </row>
    <row r="2106" spans="1:10" x14ac:dyDescent="0.35">
      <c r="A2106">
        <v>2130</v>
      </c>
      <c r="B2106" t="s">
        <v>139</v>
      </c>
      <c r="C2106">
        <v>37</v>
      </c>
      <c r="D2106">
        <v>9</v>
      </c>
      <c r="E2106">
        <v>0</v>
      </c>
      <c r="F2106" t="s">
        <v>581</v>
      </c>
      <c r="G2106" t="s">
        <v>581</v>
      </c>
      <c r="H2106" t="s">
        <v>132</v>
      </c>
      <c r="I2106" t="s">
        <v>615</v>
      </c>
      <c r="J2106" t="s">
        <v>617</v>
      </c>
    </row>
    <row r="2107" spans="1:10" x14ac:dyDescent="0.35">
      <c r="A2107">
        <v>2131</v>
      </c>
      <c r="B2107" t="s">
        <v>139</v>
      </c>
      <c r="C2107">
        <v>38</v>
      </c>
      <c r="D2107">
        <v>17</v>
      </c>
      <c r="E2107">
        <v>2</v>
      </c>
      <c r="F2107" t="s">
        <v>581</v>
      </c>
      <c r="G2107" t="s">
        <v>581</v>
      </c>
      <c r="H2107" t="s">
        <v>132</v>
      </c>
      <c r="I2107" t="s">
        <v>615</v>
      </c>
      <c r="J2107" t="s">
        <v>617</v>
      </c>
    </row>
    <row r="2108" spans="1:10" x14ac:dyDescent="0.35">
      <c r="A2108">
        <v>2132</v>
      </c>
      <c r="B2108" t="s">
        <v>140</v>
      </c>
      <c r="C2108">
        <v>15</v>
      </c>
      <c r="D2108">
        <v>1</v>
      </c>
      <c r="E2108">
        <v>0</v>
      </c>
      <c r="F2108" t="s">
        <v>581</v>
      </c>
      <c r="G2108" t="s">
        <v>581</v>
      </c>
      <c r="H2108" t="s">
        <v>132</v>
      </c>
      <c r="I2108" t="s">
        <v>132</v>
      </c>
      <c r="J2108" t="s">
        <v>612</v>
      </c>
    </row>
    <row r="2109" spans="1:10" x14ac:dyDescent="0.35">
      <c r="A2109">
        <v>2133</v>
      </c>
      <c r="B2109" t="s">
        <v>140</v>
      </c>
      <c r="C2109">
        <v>16</v>
      </c>
      <c r="D2109">
        <v>4</v>
      </c>
      <c r="E2109">
        <v>0</v>
      </c>
      <c r="F2109" t="s">
        <v>581</v>
      </c>
      <c r="G2109" t="s">
        <v>581</v>
      </c>
      <c r="H2109" t="s">
        <v>132</v>
      </c>
      <c r="I2109" t="s">
        <v>132</v>
      </c>
      <c r="J2109" t="s">
        <v>612</v>
      </c>
    </row>
    <row r="2110" spans="1:10" x14ac:dyDescent="0.35">
      <c r="A2110">
        <v>2134</v>
      </c>
      <c r="B2110" t="s">
        <v>140</v>
      </c>
      <c r="C2110">
        <v>17</v>
      </c>
      <c r="D2110">
        <v>5</v>
      </c>
      <c r="E2110">
        <v>0</v>
      </c>
      <c r="F2110" t="s">
        <v>581</v>
      </c>
      <c r="G2110" t="s">
        <v>581</v>
      </c>
      <c r="H2110" t="s">
        <v>132</v>
      </c>
      <c r="I2110" t="s">
        <v>132</v>
      </c>
      <c r="J2110" t="s">
        <v>612</v>
      </c>
    </row>
    <row r="2111" spans="1:10" x14ac:dyDescent="0.35">
      <c r="A2111">
        <v>2135</v>
      </c>
      <c r="B2111" t="s">
        <v>140</v>
      </c>
      <c r="C2111">
        <v>18</v>
      </c>
      <c r="D2111">
        <v>2</v>
      </c>
      <c r="E2111">
        <v>0</v>
      </c>
      <c r="F2111" t="s">
        <v>581</v>
      </c>
      <c r="G2111" t="s">
        <v>581</v>
      </c>
      <c r="H2111" t="s">
        <v>132</v>
      </c>
      <c r="I2111" t="s">
        <v>132</v>
      </c>
      <c r="J2111" t="s">
        <v>612</v>
      </c>
    </row>
    <row r="2112" spans="1:10" x14ac:dyDescent="0.35">
      <c r="A2112">
        <v>2136</v>
      </c>
      <c r="B2112" t="s">
        <v>140</v>
      </c>
      <c r="C2112">
        <v>19</v>
      </c>
      <c r="D2112">
        <v>1</v>
      </c>
      <c r="E2112">
        <v>0</v>
      </c>
      <c r="F2112" t="s">
        <v>581</v>
      </c>
      <c r="G2112" t="s">
        <v>581</v>
      </c>
      <c r="H2112" t="s">
        <v>132</v>
      </c>
      <c r="I2112" t="s">
        <v>132</v>
      </c>
      <c r="J2112" t="s">
        <v>612</v>
      </c>
    </row>
    <row r="2113" spans="1:10" x14ac:dyDescent="0.35">
      <c r="A2113">
        <v>2137</v>
      </c>
      <c r="B2113" t="s">
        <v>140</v>
      </c>
      <c r="C2113">
        <v>20</v>
      </c>
      <c r="D2113">
        <v>1</v>
      </c>
      <c r="E2113">
        <v>0</v>
      </c>
      <c r="F2113" t="s">
        <v>581</v>
      </c>
      <c r="G2113" t="s">
        <v>581</v>
      </c>
      <c r="H2113" t="s">
        <v>132</v>
      </c>
      <c r="I2113" t="s">
        <v>132</v>
      </c>
      <c r="J2113" t="s">
        <v>612</v>
      </c>
    </row>
    <row r="2114" spans="1:10" x14ac:dyDescent="0.35">
      <c r="A2114">
        <v>2138</v>
      </c>
      <c r="B2114" t="s">
        <v>140</v>
      </c>
      <c r="C2114">
        <v>21</v>
      </c>
      <c r="D2114">
        <v>2</v>
      </c>
      <c r="E2114">
        <v>0</v>
      </c>
      <c r="F2114" t="s">
        <v>581</v>
      </c>
      <c r="G2114" t="s">
        <v>581</v>
      </c>
      <c r="H2114" t="s">
        <v>132</v>
      </c>
      <c r="I2114" t="s">
        <v>132</v>
      </c>
      <c r="J2114" t="s">
        <v>612</v>
      </c>
    </row>
    <row r="2115" spans="1:10" x14ac:dyDescent="0.35">
      <c r="A2115">
        <v>2139</v>
      </c>
      <c r="B2115" t="s">
        <v>140</v>
      </c>
      <c r="C2115">
        <v>22</v>
      </c>
      <c r="D2115">
        <v>1</v>
      </c>
      <c r="E2115">
        <v>0</v>
      </c>
      <c r="F2115" t="s">
        <v>581</v>
      </c>
      <c r="G2115" t="s">
        <v>581</v>
      </c>
      <c r="H2115" t="s">
        <v>132</v>
      </c>
      <c r="I2115" t="s">
        <v>132</v>
      </c>
      <c r="J2115" t="s">
        <v>612</v>
      </c>
    </row>
    <row r="2116" spans="1:10" x14ac:dyDescent="0.35">
      <c r="A2116">
        <v>2140</v>
      </c>
      <c r="B2116" t="s">
        <v>140</v>
      </c>
      <c r="C2116">
        <v>24</v>
      </c>
      <c r="D2116">
        <v>1</v>
      </c>
      <c r="E2116">
        <v>0</v>
      </c>
      <c r="F2116" t="s">
        <v>581</v>
      </c>
      <c r="G2116" t="s">
        <v>581</v>
      </c>
      <c r="H2116" t="s">
        <v>132</v>
      </c>
      <c r="I2116" t="s">
        <v>132</v>
      </c>
      <c r="J2116" t="s">
        <v>612</v>
      </c>
    </row>
    <row r="2117" spans="1:10" x14ac:dyDescent="0.35">
      <c r="A2117">
        <v>2141</v>
      </c>
      <c r="B2117" t="s">
        <v>140</v>
      </c>
      <c r="C2117">
        <v>25</v>
      </c>
      <c r="D2117">
        <v>1</v>
      </c>
      <c r="E2117">
        <v>0</v>
      </c>
      <c r="F2117" t="s">
        <v>581</v>
      </c>
      <c r="G2117" t="s">
        <v>581</v>
      </c>
      <c r="H2117" t="s">
        <v>132</v>
      </c>
      <c r="I2117" t="s">
        <v>132</v>
      </c>
      <c r="J2117" t="s">
        <v>612</v>
      </c>
    </row>
    <row r="2118" spans="1:10" x14ac:dyDescent="0.35">
      <c r="A2118">
        <v>2142</v>
      </c>
      <c r="B2118" t="s">
        <v>140</v>
      </c>
      <c r="C2118">
        <v>26</v>
      </c>
      <c r="D2118">
        <v>1</v>
      </c>
      <c r="E2118">
        <v>0</v>
      </c>
      <c r="F2118" t="s">
        <v>581</v>
      </c>
      <c r="G2118" t="s">
        <v>581</v>
      </c>
      <c r="H2118" t="s">
        <v>132</v>
      </c>
      <c r="I2118" t="s">
        <v>132</v>
      </c>
      <c r="J2118" t="s">
        <v>612</v>
      </c>
    </row>
    <row r="2119" spans="1:10" x14ac:dyDescent="0.35">
      <c r="A2119">
        <v>2143</v>
      </c>
      <c r="B2119" t="s">
        <v>140</v>
      </c>
      <c r="C2119">
        <v>27</v>
      </c>
      <c r="D2119">
        <v>1</v>
      </c>
      <c r="E2119">
        <v>0</v>
      </c>
      <c r="F2119" t="s">
        <v>581</v>
      </c>
      <c r="G2119" t="s">
        <v>581</v>
      </c>
      <c r="H2119" t="s">
        <v>132</v>
      </c>
      <c r="I2119" t="s">
        <v>132</v>
      </c>
      <c r="J2119" t="s">
        <v>612</v>
      </c>
    </row>
    <row r="2120" spans="1:10" x14ac:dyDescent="0.35">
      <c r="A2120">
        <v>2144</v>
      </c>
      <c r="B2120" t="s">
        <v>140</v>
      </c>
      <c r="C2120">
        <v>28</v>
      </c>
      <c r="D2120">
        <v>5</v>
      </c>
      <c r="E2120">
        <v>0</v>
      </c>
      <c r="F2120" t="s">
        <v>581</v>
      </c>
      <c r="G2120" t="s">
        <v>581</v>
      </c>
      <c r="H2120" t="s">
        <v>132</v>
      </c>
      <c r="I2120" t="s">
        <v>132</v>
      </c>
      <c r="J2120" t="s">
        <v>612</v>
      </c>
    </row>
    <row r="2121" spans="1:10" x14ac:dyDescent="0.35">
      <c r="A2121">
        <v>2145</v>
      </c>
      <c r="B2121" t="s">
        <v>140</v>
      </c>
      <c r="C2121">
        <v>29</v>
      </c>
      <c r="D2121">
        <v>2</v>
      </c>
      <c r="E2121">
        <v>0</v>
      </c>
      <c r="F2121" t="s">
        <v>581</v>
      </c>
      <c r="G2121" t="s">
        <v>581</v>
      </c>
      <c r="H2121" t="s">
        <v>132</v>
      </c>
      <c r="I2121" t="s">
        <v>132</v>
      </c>
      <c r="J2121" t="s">
        <v>612</v>
      </c>
    </row>
    <row r="2122" spans="1:10" x14ac:dyDescent="0.35">
      <c r="A2122">
        <v>2146</v>
      </c>
      <c r="B2122" t="s">
        <v>140</v>
      </c>
      <c r="C2122">
        <v>30</v>
      </c>
      <c r="D2122">
        <v>2</v>
      </c>
      <c r="E2122">
        <v>0</v>
      </c>
      <c r="F2122" t="s">
        <v>581</v>
      </c>
      <c r="G2122" t="s">
        <v>581</v>
      </c>
      <c r="H2122" t="s">
        <v>132</v>
      </c>
      <c r="I2122" t="s">
        <v>132</v>
      </c>
      <c r="J2122" t="s">
        <v>612</v>
      </c>
    </row>
    <row r="2123" spans="1:10" x14ac:dyDescent="0.35">
      <c r="A2123">
        <v>2147</v>
      </c>
      <c r="B2123" t="s">
        <v>140</v>
      </c>
      <c r="C2123">
        <v>31</v>
      </c>
      <c r="D2123">
        <v>2</v>
      </c>
      <c r="E2123">
        <v>0</v>
      </c>
      <c r="F2123" t="s">
        <v>581</v>
      </c>
      <c r="G2123" t="s">
        <v>581</v>
      </c>
      <c r="H2123" t="s">
        <v>132</v>
      </c>
      <c r="I2123" t="s">
        <v>132</v>
      </c>
      <c r="J2123" t="s">
        <v>612</v>
      </c>
    </row>
    <row r="2124" spans="1:10" x14ac:dyDescent="0.35">
      <c r="A2124">
        <v>2148</v>
      </c>
      <c r="B2124" t="s">
        <v>140</v>
      </c>
      <c r="C2124">
        <v>33</v>
      </c>
      <c r="D2124">
        <v>1</v>
      </c>
      <c r="E2124">
        <v>0</v>
      </c>
      <c r="F2124" t="s">
        <v>581</v>
      </c>
      <c r="G2124" t="s">
        <v>581</v>
      </c>
      <c r="H2124" t="s">
        <v>132</v>
      </c>
      <c r="I2124" t="s">
        <v>132</v>
      </c>
      <c r="J2124" t="s">
        <v>612</v>
      </c>
    </row>
    <row r="2125" spans="1:10" x14ac:dyDescent="0.35">
      <c r="A2125">
        <v>2149</v>
      </c>
      <c r="B2125" t="s">
        <v>140</v>
      </c>
      <c r="C2125">
        <v>35</v>
      </c>
      <c r="D2125">
        <v>1</v>
      </c>
      <c r="E2125">
        <v>0</v>
      </c>
      <c r="F2125" t="s">
        <v>581</v>
      </c>
      <c r="G2125" t="s">
        <v>581</v>
      </c>
      <c r="H2125" t="s">
        <v>132</v>
      </c>
      <c r="I2125" t="s">
        <v>132</v>
      </c>
      <c r="J2125" t="s">
        <v>612</v>
      </c>
    </row>
    <row r="2126" spans="1:10" x14ac:dyDescent="0.35">
      <c r="A2126">
        <v>2150</v>
      </c>
      <c r="B2126" t="s">
        <v>140</v>
      </c>
      <c r="C2126">
        <v>36</v>
      </c>
      <c r="D2126">
        <v>2</v>
      </c>
      <c r="E2126">
        <v>0</v>
      </c>
      <c r="F2126" t="s">
        <v>581</v>
      </c>
      <c r="G2126" t="s">
        <v>581</v>
      </c>
      <c r="H2126" t="s">
        <v>132</v>
      </c>
      <c r="I2126" t="s">
        <v>132</v>
      </c>
      <c r="J2126" t="s">
        <v>612</v>
      </c>
    </row>
    <row r="2127" spans="1:10" x14ac:dyDescent="0.35">
      <c r="A2127">
        <v>2151</v>
      </c>
      <c r="B2127" t="s">
        <v>140</v>
      </c>
      <c r="C2127">
        <v>38</v>
      </c>
      <c r="D2127">
        <v>1</v>
      </c>
      <c r="E2127">
        <v>0</v>
      </c>
      <c r="F2127" t="s">
        <v>581</v>
      </c>
      <c r="G2127" t="s">
        <v>581</v>
      </c>
      <c r="H2127" t="s">
        <v>132</v>
      </c>
      <c r="I2127" t="s">
        <v>132</v>
      </c>
      <c r="J2127" t="s">
        <v>612</v>
      </c>
    </row>
    <row r="2128" spans="1:10" x14ac:dyDescent="0.35">
      <c r="A2128">
        <v>2152</v>
      </c>
      <c r="B2128" t="s">
        <v>141</v>
      </c>
      <c r="C2128">
        <v>15</v>
      </c>
      <c r="D2128">
        <v>13</v>
      </c>
      <c r="E2128">
        <v>1</v>
      </c>
      <c r="F2128" t="s">
        <v>581</v>
      </c>
      <c r="G2128" t="s">
        <v>581</v>
      </c>
      <c r="H2128" t="s">
        <v>132</v>
      </c>
      <c r="I2128" t="s">
        <v>618</v>
      </c>
      <c r="J2128" t="s">
        <v>619</v>
      </c>
    </row>
    <row r="2129" spans="1:10" x14ac:dyDescent="0.35">
      <c r="A2129">
        <v>2153</v>
      </c>
      <c r="B2129" t="s">
        <v>141</v>
      </c>
      <c r="C2129">
        <v>16</v>
      </c>
      <c r="D2129">
        <v>5</v>
      </c>
      <c r="E2129">
        <v>1</v>
      </c>
      <c r="F2129" t="s">
        <v>581</v>
      </c>
      <c r="G2129" t="s">
        <v>581</v>
      </c>
      <c r="H2129" t="s">
        <v>132</v>
      </c>
      <c r="I2129" t="s">
        <v>618</v>
      </c>
      <c r="J2129" t="s">
        <v>619</v>
      </c>
    </row>
    <row r="2130" spans="1:10" x14ac:dyDescent="0.35">
      <c r="A2130">
        <v>2154</v>
      </c>
      <c r="B2130" t="s">
        <v>141</v>
      </c>
      <c r="C2130">
        <v>17</v>
      </c>
      <c r="D2130">
        <v>2</v>
      </c>
      <c r="E2130">
        <v>0</v>
      </c>
      <c r="F2130" t="s">
        <v>581</v>
      </c>
      <c r="G2130" t="s">
        <v>581</v>
      </c>
      <c r="H2130" t="s">
        <v>132</v>
      </c>
      <c r="I2130" t="s">
        <v>618</v>
      </c>
      <c r="J2130" t="s">
        <v>619</v>
      </c>
    </row>
    <row r="2131" spans="1:10" x14ac:dyDescent="0.35">
      <c r="A2131">
        <v>2155</v>
      </c>
      <c r="B2131" t="s">
        <v>141</v>
      </c>
      <c r="C2131">
        <v>18</v>
      </c>
      <c r="D2131">
        <v>6</v>
      </c>
      <c r="E2131">
        <v>0</v>
      </c>
      <c r="F2131" t="s">
        <v>581</v>
      </c>
      <c r="G2131" t="s">
        <v>581</v>
      </c>
      <c r="H2131" t="s">
        <v>132</v>
      </c>
      <c r="I2131" t="s">
        <v>618</v>
      </c>
      <c r="J2131" t="s">
        <v>619</v>
      </c>
    </row>
    <row r="2132" spans="1:10" x14ac:dyDescent="0.35">
      <c r="A2132">
        <v>2156</v>
      </c>
      <c r="B2132" t="s">
        <v>141</v>
      </c>
      <c r="C2132">
        <v>20</v>
      </c>
      <c r="D2132">
        <v>1</v>
      </c>
      <c r="E2132">
        <v>0</v>
      </c>
      <c r="F2132" t="s">
        <v>581</v>
      </c>
      <c r="G2132" t="s">
        <v>581</v>
      </c>
      <c r="H2132" t="s">
        <v>132</v>
      </c>
      <c r="I2132" t="s">
        <v>618</v>
      </c>
      <c r="J2132" t="s">
        <v>619</v>
      </c>
    </row>
    <row r="2133" spans="1:10" x14ac:dyDescent="0.35">
      <c r="A2133">
        <v>2157</v>
      </c>
      <c r="B2133" t="s">
        <v>141</v>
      </c>
      <c r="C2133">
        <v>21</v>
      </c>
      <c r="D2133">
        <v>3</v>
      </c>
      <c r="E2133">
        <v>0</v>
      </c>
      <c r="F2133" t="s">
        <v>581</v>
      </c>
      <c r="G2133" t="s">
        <v>581</v>
      </c>
      <c r="H2133" t="s">
        <v>132</v>
      </c>
      <c r="I2133" t="s">
        <v>618</v>
      </c>
      <c r="J2133" t="s">
        <v>619</v>
      </c>
    </row>
    <row r="2134" spans="1:10" x14ac:dyDescent="0.35">
      <c r="A2134">
        <v>2158</v>
      </c>
      <c r="B2134" t="s">
        <v>141</v>
      </c>
      <c r="C2134">
        <v>22</v>
      </c>
      <c r="D2134">
        <v>2</v>
      </c>
      <c r="E2134">
        <v>0</v>
      </c>
      <c r="F2134" t="s">
        <v>581</v>
      </c>
      <c r="G2134" t="s">
        <v>581</v>
      </c>
      <c r="H2134" t="s">
        <v>132</v>
      </c>
      <c r="I2134" t="s">
        <v>618</v>
      </c>
      <c r="J2134" t="s">
        <v>619</v>
      </c>
    </row>
    <row r="2135" spans="1:10" x14ac:dyDescent="0.35">
      <c r="A2135">
        <v>2159</v>
      </c>
      <c r="B2135" t="s">
        <v>141</v>
      </c>
      <c r="C2135">
        <v>23</v>
      </c>
      <c r="D2135">
        <v>1</v>
      </c>
      <c r="E2135">
        <v>0</v>
      </c>
      <c r="F2135" t="s">
        <v>581</v>
      </c>
      <c r="G2135" t="s">
        <v>581</v>
      </c>
      <c r="H2135" t="s">
        <v>132</v>
      </c>
      <c r="I2135" t="s">
        <v>618</v>
      </c>
      <c r="J2135" t="s">
        <v>619</v>
      </c>
    </row>
    <row r="2136" spans="1:10" x14ac:dyDescent="0.35">
      <c r="A2136">
        <v>2160</v>
      </c>
      <c r="B2136" t="s">
        <v>141</v>
      </c>
      <c r="C2136">
        <v>24</v>
      </c>
      <c r="D2136">
        <v>1</v>
      </c>
      <c r="E2136">
        <v>0</v>
      </c>
      <c r="F2136" t="s">
        <v>581</v>
      </c>
      <c r="G2136" t="s">
        <v>581</v>
      </c>
      <c r="H2136" t="s">
        <v>132</v>
      </c>
      <c r="I2136" t="s">
        <v>618</v>
      </c>
      <c r="J2136" t="s">
        <v>619</v>
      </c>
    </row>
    <row r="2137" spans="1:10" x14ac:dyDescent="0.35">
      <c r="A2137">
        <v>2161</v>
      </c>
      <c r="B2137" t="s">
        <v>141</v>
      </c>
      <c r="C2137">
        <v>25</v>
      </c>
      <c r="D2137">
        <v>4</v>
      </c>
      <c r="E2137">
        <v>1</v>
      </c>
      <c r="F2137" t="s">
        <v>581</v>
      </c>
      <c r="G2137" t="s">
        <v>581</v>
      </c>
      <c r="H2137" t="s">
        <v>132</v>
      </c>
      <c r="I2137" t="s">
        <v>618</v>
      </c>
      <c r="J2137" t="s">
        <v>619</v>
      </c>
    </row>
    <row r="2138" spans="1:10" x14ac:dyDescent="0.35">
      <c r="A2138">
        <v>2162</v>
      </c>
      <c r="B2138" t="s">
        <v>141</v>
      </c>
      <c r="C2138">
        <v>26</v>
      </c>
      <c r="D2138">
        <v>1</v>
      </c>
      <c r="E2138">
        <v>0</v>
      </c>
      <c r="F2138" t="s">
        <v>581</v>
      </c>
      <c r="G2138" t="s">
        <v>581</v>
      </c>
      <c r="H2138" t="s">
        <v>132</v>
      </c>
      <c r="I2138" t="s">
        <v>618</v>
      </c>
      <c r="J2138" t="s">
        <v>619</v>
      </c>
    </row>
    <row r="2139" spans="1:10" x14ac:dyDescent="0.35">
      <c r="A2139">
        <v>2163</v>
      </c>
      <c r="B2139" t="s">
        <v>141</v>
      </c>
      <c r="C2139">
        <v>27</v>
      </c>
      <c r="D2139">
        <v>3</v>
      </c>
      <c r="E2139">
        <v>0</v>
      </c>
      <c r="F2139" t="s">
        <v>581</v>
      </c>
      <c r="G2139" t="s">
        <v>581</v>
      </c>
      <c r="H2139" t="s">
        <v>132</v>
      </c>
      <c r="I2139" t="s">
        <v>618</v>
      </c>
      <c r="J2139" t="s">
        <v>619</v>
      </c>
    </row>
    <row r="2140" spans="1:10" x14ac:dyDescent="0.35">
      <c r="A2140">
        <v>2164</v>
      </c>
      <c r="B2140" t="s">
        <v>141</v>
      </c>
      <c r="C2140">
        <v>28</v>
      </c>
      <c r="D2140">
        <v>4</v>
      </c>
      <c r="E2140">
        <v>1</v>
      </c>
      <c r="F2140" t="s">
        <v>581</v>
      </c>
      <c r="G2140" t="s">
        <v>581</v>
      </c>
      <c r="H2140" t="s">
        <v>132</v>
      </c>
      <c r="I2140" t="s">
        <v>618</v>
      </c>
      <c r="J2140" t="s">
        <v>619</v>
      </c>
    </row>
    <row r="2141" spans="1:10" x14ac:dyDescent="0.35">
      <c r="A2141">
        <v>2165</v>
      </c>
      <c r="B2141" t="s">
        <v>141</v>
      </c>
      <c r="C2141">
        <v>29</v>
      </c>
      <c r="D2141">
        <v>4</v>
      </c>
      <c r="E2141">
        <v>0</v>
      </c>
      <c r="F2141" t="s">
        <v>581</v>
      </c>
      <c r="G2141" t="s">
        <v>581</v>
      </c>
      <c r="H2141" t="s">
        <v>132</v>
      </c>
      <c r="I2141" t="s">
        <v>618</v>
      </c>
      <c r="J2141" t="s">
        <v>619</v>
      </c>
    </row>
    <row r="2142" spans="1:10" x14ac:dyDescent="0.35">
      <c r="A2142">
        <v>2166</v>
      </c>
      <c r="B2142" t="s">
        <v>141</v>
      </c>
      <c r="C2142">
        <v>30</v>
      </c>
      <c r="D2142">
        <v>2</v>
      </c>
      <c r="E2142">
        <v>0</v>
      </c>
      <c r="F2142" t="s">
        <v>581</v>
      </c>
      <c r="G2142" t="s">
        <v>581</v>
      </c>
      <c r="H2142" t="s">
        <v>132</v>
      </c>
      <c r="I2142" t="s">
        <v>618</v>
      </c>
      <c r="J2142" t="s">
        <v>619</v>
      </c>
    </row>
    <row r="2143" spans="1:10" x14ac:dyDescent="0.35">
      <c r="A2143">
        <v>2167</v>
      </c>
      <c r="B2143" t="s">
        <v>141</v>
      </c>
      <c r="C2143">
        <v>32</v>
      </c>
      <c r="D2143">
        <v>3</v>
      </c>
      <c r="E2143">
        <v>3</v>
      </c>
      <c r="F2143" t="s">
        <v>581</v>
      </c>
      <c r="G2143" t="s">
        <v>581</v>
      </c>
      <c r="H2143" t="s">
        <v>132</v>
      </c>
      <c r="I2143" t="s">
        <v>618</v>
      </c>
      <c r="J2143" t="s">
        <v>619</v>
      </c>
    </row>
    <row r="2144" spans="1:10" x14ac:dyDescent="0.35">
      <c r="A2144">
        <v>2168</v>
      </c>
      <c r="B2144" t="s">
        <v>141</v>
      </c>
      <c r="C2144">
        <v>33</v>
      </c>
      <c r="D2144">
        <v>7</v>
      </c>
      <c r="E2144">
        <v>2</v>
      </c>
      <c r="F2144" t="s">
        <v>581</v>
      </c>
      <c r="G2144" t="s">
        <v>581</v>
      </c>
      <c r="H2144" t="s">
        <v>132</v>
      </c>
      <c r="I2144" t="s">
        <v>618</v>
      </c>
      <c r="J2144" t="s">
        <v>619</v>
      </c>
    </row>
    <row r="2145" spans="1:10" x14ac:dyDescent="0.35">
      <c r="A2145">
        <v>2169</v>
      </c>
      <c r="B2145" t="s">
        <v>141</v>
      </c>
      <c r="C2145">
        <v>34</v>
      </c>
      <c r="D2145">
        <v>2</v>
      </c>
      <c r="E2145">
        <v>0</v>
      </c>
      <c r="F2145" t="s">
        <v>581</v>
      </c>
      <c r="G2145" t="s">
        <v>581</v>
      </c>
      <c r="H2145" t="s">
        <v>132</v>
      </c>
      <c r="I2145" t="s">
        <v>618</v>
      </c>
      <c r="J2145" t="s">
        <v>619</v>
      </c>
    </row>
    <row r="2146" spans="1:10" x14ac:dyDescent="0.35">
      <c r="A2146">
        <v>2170</v>
      </c>
      <c r="B2146" t="s">
        <v>141</v>
      </c>
      <c r="C2146">
        <v>35</v>
      </c>
      <c r="D2146">
        <v>6</v>
      </c>
      <c r="E2146">
        <v>1</v>
      </c>
      <c r="F2146" t="s">
        <v>581</v>
      </c>
      <c r="G2146" t="s">
        <v>581</v>
      </c>
      <c r="H2146" t="s">
        <v>132</v>
      </c>
      <c r="I2146" t="s">
        <v>618</v>
      </c>
      <c r="J2146" t="s">
        <v>619</v>
      </c>
    </row>
    <row r="2147" spans="1:10" x14ac:dyDescent="0.35">
      <c r="A2147">
        <v>2171</v>
      </c>
      <c r="B2147" t="s">
        <v>141</v>
      </c>
      <c r="C2147">
        <v>36</v>
      </c>
      <c r="D2147">
        <v>1</v>
      </c>
      <c r="E2147">
        <v>0</v>
      </c>
      <c r="F2147" t="s">
        <v>581</v>
      </c>
      <c r="G2147" t="s">
        <v>581</v>
      </c>
      <c r="H2147" t="s">
        <v>132</v>
      </c>
      <c r="I2147" t="s">
        <v>618</v>
      </c>
      <c r="J2147" t="s">
        <v>619</v>
      </c>
    </row>
    <row r="2148" spans="1:10" x14ac:dyDescent="0.35">
      <c r="A2148">
        <v>2172</v>
      </c>
      <c r="B2148" t="s">
        <v>141</v>
      </c>
      <c r="C2148">
        <v>37</v>
      </c>
      <c r="D2148">
        <v>3</v>
      </c>
      <c r="E2148">
        <v>0</v>
      </c>
      <c r="F2148" t="s">
        <v>581</v>
      </c>
      <c r="G2148" t="s">
        <v>581</v>
      </c>
      <c r="H2148" t="s">
        <v>132</v>
      </c>
      <c r="I2148" t="s">
        <v>618</v>
      </c>
      <c r="J2148" t="s">
        <v>619</v>
      </c>
    </row>
    <row r="2149" spans="1:10" x14ac:dyDescent="0.35">
      <c r="A2149">
        <v>2173</v>
      </c>
      <c r="B2149" t="s">
        <v>141</v>
      </c>
      <c r="C2149">
        <v>38</v>
      </c>
      <c r="D2149">
        <v>2</v>
      </c>
      <c r="E2149">
        <v>0</v>
      </c>
      <c r="F2149" t="s">
        <v>581</v>
      </c>
      <c r="G2149" t="s">
        <v>581</v>
      </c>
      <c r="H2149" t="s">
        <v>132</v>
      </c>
      <c r="I2149" t="s">
        <v>618</v>
      </c>
      <c r="J2149" t="s">
        <v>619</v>
      </c>
    </row>
    <row r="2150" spans="1:10" x14ac:dyDescent="0.35">
      <c r="A2150">
        <v>2174</v>
      </c>
      <c r="B2150" t="s">
        <v>142</v>
      </c>
      <c r="C2150">
        <v>15</v>
      </c>
      <c r="D2150">
        <v>162</v>
      </c>
      <c r="E2150">
        <v>19</v>
      </c>
      <c r="F2150" t="s">
        <v>581</v>
      </c>
      <c r="G2150" t="s">
        <v>581</v>
      </c>
      <c r="H2150" t="s">
        <v>143</v>
      </c>
      <c r="I2150" t="s">
        <v>620</v>
      </c>
      <c r="J2150" t="s">
        <v>621</v>
      </c>
    </row>
    <row r="2151" spans="1:10" x14ac:dyDescent="0.35">
      <c r="A2151">
        <v>2175</v>
      </c>
      <c r="B2151" t="s">
        <v>142</v>
      </c>
      <c r="C2151">
        <v>16</v>
      </c>
      <c r="D2151">
        <v>135</v>
      </c>
      <c r="E2151">
        <v>30</v>
      </c>
      <c r="F2151" t="s">
        <v>581</v>
      </c>
      <c r="G2151" t="s">
        <v>581</v>
      </c>
      <c r="H2151" t="s">
        <v>143</v>
      </c>
      <c r="I2151" t="s">
        <v>620</v>
      </c>
      <c r="J2151" t="s">
        <v>621</v>
      </c>
    </row>
    <row r="2152" spans="1:10" x14ac:dyDescent="0.35">
      <c r="A2152">
        <v>2176</v>
      </c>
      <c r="B2152" t="s">
        <v>142</v>
      </c>
      <c r="C2152">
        <v>17</v>
      </c>
      <c r="D2152">
        <v>100</v>
      </c>
      <c r="E2152">
        <v>17</v>
      </c>
      <c r="F2152" t="s">
        <v>581</v>
      </c>
      <c r="G2152" t="s">
        <v>581</v>
      </c>
      <c r="H2152" t="s">
        <v>143</v>
      </c>
      <c r="I2152" t="s">
        <v>620</v>
      </c>
      <c r="J2152" t="s">
        <v>621</v>
      </c>
    </row>
    <row r="2153" spans="1:10" x14ac:dyDescent="0.35">
      <c r="A2153">
        <v>2177</v>
      </c>
      <c r="B2153" t="s">
        <v>142</v>
      </c>
      <c r="C2153">
        <v>18</v>
      </c>
      <c r="D2153">
        <v>64</v>
      </c>
      <c r="E2153">
        <v>16</v>
      </c>
      <c r="F2153" t="s">
        <v>581</v>
      </c>
      <c r="G2153" t="s">
        <v>581</v>
      </c>
      <c r="H2153" t="s">
        <v>143</v>
      </c>
      <c r="I2153" t="s">
        <v>620</v>
      </c>
      <c r="J2153" t="s">
        <v>621</v>
      </c>
    </row>
    <row r="2154" spans="1:10" x14ac:dyDescent="0.35">
      <c r="A2154">
        <v>2178</v>
      </c>
      <c r="B2154" t="s">
        <v>142</v>
      </c>
      <c r="C2154">
        <v>19</v>
      </c>
      <c r="D2154">
        <v>82</v>
      </c>
      <c r="E2154">
        <v>11</v>
      </c>
      <c r="F2154" t="s">
        <v>581</v>
      </c>
      <c r="G2154" t="s">
        <v>581</v>
      </c>
      <c r="H2154" t="s">
        <v>143</v>
      </c>
      <c r="I2154" t="s">
        <v>620</v>
      </c>
      <c r="J2154" t="s">
        <v>621</v>
      </c>
    </row>
    <row r="2155" spans="1:10" x14ac:dyDescent="0.35">
      <c r="A2155">
        <v>2179</v>
      </c>
      <c r="B2155" t="s">
        <v>142</v>
      </c>
      <c r="C2155">
        <v>20</v>
      </c>
      <c r="D2155">
        <v>45</v>
      </c>
      <c r="E2155">
        <v>8</v>
      </c>
      <c r="F2155" t="s">
        <v>581</v>
      </c>
      <c r="G2155" t="s">
        <v>581</v>
      </c>
      <c r="H2155" t="s">
        <v>143</v>
      </c>
      <c r="I2155" t="s">
        <v>620</v>
      </c>
      <c r="J2155" t="s">
        <v>621</v>
      </c>
    </row>
    <row r="2156" spans="1:10" x14ac:dyDescent="0.35">
      <c r="A2156">
        <v>2180</v>
      </c>
      <c r="B2156" t="s">
        <v>142</v>
      </c>
      <c r="C2156">
        <v>21</v>
      </c>
      <c r="D2156">
        <v>18</v>
      </c>
      <c r="E2156">
        <v>2</v>
      </c>
      <c r="F2156" t="s">
        <v>581</v>
      </c>
      <c r="G2156" t="s">
        <v>581</v>
      </c>
      <c r="H2156" t="s">
        <v>143</v>
      </c>
      <c r="I2156" t="s">
        <v>620</v>
      </c>
      <c r="J2156" t="s">
        <v>621</v>
      </c>
    </row>
    <row r="2157" spans="1:10" x14ac:dyDescent="0.35">
      <c r="A2157">
        <v>2181</v>
      </c>
      <c r="B2157" t="s">
        <v>142</v>
      </c>
      <c r="C2157">
        <v>22</v>
      </c>
      <c r="D2157">
        <v>20</v>
      </c>
      <c r="E2157">
        <v>2</v>
      </c>
      <c r="F2157" t="s">
        <v>581</v>
      </c>
      <c r="G2157" t="s">
        <v>581</v>
      </c>
      <c r="H2157" t="s">
        <v>143</v>
      </c>
      <c r="I2157" t="s">
        <v>620</v>
      </c>
      <c r="J2157" t="s">
        <v>621</v>
      </c>
    </row>
    <row r="2158" spans="1:10" x14ac:dyDescent="0.35">
      <c r="A2158">
        <v>2182</v>
      </c>
      <c r="B2158" t="s">
        <v>142</v>
      </c>
      <c r="C2158">
        <v>23</v>
      </c>
      <c r="D2158">
        <v>36</v>
      </c>
      <c r="E2158">
        <v>3</v>
      </c>
      <c r="F2158" t="s">
        <v>581</v>
      </c>
      <c r="G2158" t="s">
        <v>581</v>
      </c>
      <c r="H2158" t="s">
        <v>143</v>
      </c>
      <c r="I2158" t="s">
        <v>620</v>
      </c>
      <c r="J2158" t="s">
        <v>621</v>
      </c>
    </row>
    <row r="2159" spans="1:10" x14ac:dyDescent="0.35">
      <c r="A2159">
        <v>2183</v>
      </c>
      <c r="B2159" t="s">
        <v>142</v>
      </c>
      <c r="C2159">
        <v>24</v>
      </c>
      <c r="D2159">
        <v>24</v>
      </c>
      <c r="E2159">
        <v>5</v>
      </c>
      <c r="F2159" t="s">
        <v>581</v>
      </c>
      <c r="G2159" t="s">
        <v>581</v>
      </c>
      <c r="H2159" t="s">
        <v>143</v>
      </c>
      <c r="I2159" t="s">
        <v>620</v>
      </c>
      <c r="J2159" t="s">
        <v>621</v>
      </c>
    </row>
    <row r="2160" spans="1:10" x14ac:dyDescent="0.35">
      <c r="A2160">
        <v>2184</v>
      </c>
      <c r="B2160" t="s">
        <v>142</v>
      </c>
      <c r="C2160">
        <v>25</v>
      </c>
      <c r="D2160">
        <v>32</v>
      </c>
      <c r="E2160">
        <v>11</v>
      </c>
      <c r="F2160" t="s">
        <v>581</v>
      </c>
      <c r="G2160" t="s">
        <v>581</v>
      </c>
      <c r="H2160" t="s">
        <v>143</v>
      </c>
      <c r="I2160" t="s">
        <v>620</v>
      </c>
      <c r="J2160" t="s">
        <v>621</v>
      </c>
    </row>
    <row r="2161" spans="1:10" x14ac:dyDescent="0.35">
      <c r="A2161">
        <v>2185</v>
      </c>
      <c r="B2161" t="s">
        <v>142</v>
      </c>
      <c r="C2161">
        <v>26</v>
      </c>
      <c r="D2161">
        <v>31</v>
      </c>
      <c r="E2161">
        <v>8</v>
      </c>
      <c r="F2161" t="s">
        <v>581</v>
      </c>
      <c r="G2161" t="s">
        <v>581</v>
      </c>
      <c r="H2161" t="s">
        <v>143</v>
      </c>
      <c r="I2161" t="s">
        <v>620</v>
      </c>
      <c r="J2161" t="s">
        <v>621</v>
      </c>
    </row>
    <row r="2162" spans="1:10" x14ac:dyDescent="0.35">
      <c r="A2162">
        <v>2186</v>
      </c>
      <c r="B2162" t="s">
        <v>142</v>
      </c>
      <c r="C2162">
        <v>27</v>
      </c>
      <c r="D2162">
        <v>48</v>
      </c>
      <c r="E2162">
        <v>15</v>
      </c>
      <c r="F2162" t="s">
        <v>581</v>
      </c>
      <c r="G2162" t="s">
        <v>581</v>
      </c>
      <c r="H2162" t="s">
        <v>143</v>
      </c>
      <c r="I2162" t="s">
        <v>620</v>
      </c>
      <c r="J2162" t="s">
        <v>621</v>
      </c>
    </row>
    <row r="2163" spans="1:10" x14ac:dyDescent="0.35">
      <c r="A2163">
        <v>2187</v>
      </c>
      <c r="B2163" t="s">
        <v>142</v>
      </c>
      <c r="C2163">
        <v>28</v>
      </c>
      <c r="D2163">
        <v>67</v>
      </c>
      <c r="E2163">
        <v>17</v>
      </c>
      <c r="F2163" t="s">
        <v>581</v>
      </c>
      <c r="G2163" t="s">
        <v>581</v>
      </c>
      <c r="H2163" t="s">
        <v>143</v>
      </c>
      <c r="I2163" t="s">
        <v>620</v>
      </c>
      <c r="J2163" t="s">
        <v>621</v>
      </c>
    </row>
    <row r="2164" spans="1:10" x14ac:dyDescent="0.35">
      <c r="A2164">
        <v>2188</v>
      </c>
      <c r="B2164" t="s">
        <v>142</v>
      </c>
      <c r="C2164">
        <v>29</v>
      </c>
      <c r="D2164">
        <v>78</v>
      </c>
      <c r="E2164">
        <v>16</v>
      </c>
      <c r="F2164" t="s">
        <v>581</v>
      </c>
      <c r="G2164" t="s">
        <v>581</v>
      </c>
      <c r="H2164" t="s">
        <v>143</v>
      </c>
      <c r="I2164" t="s">
        <v>620</v>
      </c>
      <c r="J2164" t="s">
        <v>621</v>
      </c>
    </row>
    <row r="2165" spans="1:10" x14ac:dyDescent="0.35">
      <c r="A2165">
        <v>2189</v>
      </c>
      <c r="B2165" t="s">
        <v>142</v>
      </c>
      <c r="C2165">
        <v>30</v>
      </c>
      <c r="D2165">
        <v>62</v>
      </c>
      <c r="E2165">
        <v>15</v>
      </c>
      <c r="F2165" t="s">
        <v>581</v>
      </c>
      <c r="G2165" t="s">
        <v>581</v>
      </c>
      <c r="H2165" t="s">
        <v>143</v>
      </c>
      <c r="I2165" t="s">
        <v>620</v>
      </c>
      <c r="J2165" t="s">
        <v>621</v>
      </c>
    </row>
    <row r="2166" spans="1:10" x14ac:dyDescent="0.35">
      <c r="A2166">
        <v>2190</v>
      </c>
      <c r="B2166" t="s">
        <v>142</v>
      </c>
      <c r="C2166">
        <v>31</v>
      </c>
      <c r="D2166">
        <v>48</v>
      </c>
      <c r="E2166">
        <v>11</v>
      </c>
      <c r="F2166" t="s">
        <v>581</v>
      </c>
      <c r="G2166" t="s">
        <v>581</v>
      </c>
      <c r="H2166" t="s">
        <v>143</v>
      </c>
      <c r="I2166" t="s">
        <v>620</v>
      </c>
      <c r="J2166" t="s">
        <v>621</v>
      </c>
    </row>
    <row r="2167" spans="1:10" x14ac:dyDescent="0.35">
      <c r="A2167">
        <v>2191</v>
      </c>
      <c r="B2167" t="s">
        <v>142</v>
      </c>
      <c r="C2167">
        <v>32</v>
      </c>
      <c r="D2167">
        <v>58</v>
      </c>
      <c r="E2167">
        <v>11</v>
      </c>
      <c r="F2167" t="s">
        <v>581</v>
      </c>
      <c r="G2167" t="s">
        <v>581</v>
      </c>
      <c r="H2167" t="s">
        <v>143</v>
      </c>
      <c r="I2167" t="s">
        <v>620</v>
      </c>
      <c r="J2167" t="s">
        <v>621</v>
      </c>
    </row>
    <row r="2168" spans="1:10" x14ac:dyDescent="0.35">
      <c r="A2168">
        <v>2192</v>
      </c>
      <c r="B2168" t="s">
        <v>142</v>
      </c>
      <c r="C2168">
        <v>33</v>
      </c>
      <c r="D2168">
        <v>53</v>
      </c>
      <c r="E2168">
        <v>11</v>
      </c>
      <c r="F2168" t="s">
        <v>581</v>
      </c>
      <c r="G2168" t="s">
        <v>581</v>
      </c>
      <c r="H2168" t="s">
        <v>143</v>
      </c>
      <c r="I2168" t="s">
        <v>620</v>
      </c>
      <c r="J2168" t="s">
        <v>621</v>
      </c>
    </row>
    <row r="2169" spans="1:10" x14ac:dyDescent="0.35">
      <c r="A2169">
        <v>2193</v>
      </c>
      <c r="B2169" t="s">
        <v>142</v>
      </c>
      <c r="C2169">
        <v>34</v>
      </c>
      <c r="D2169">
        <v>58</v>
      </c>
      <c r="E2169">
        <v>8</v>
      </c>
      <c r="F2169" t="s">
        <v>581</v>
      </c>
      <c r="G2169" t="s">
        <v>581</v>
      </c>
      <c r="H2169" t="s">
        <v>143</v>
      </c>
      <c r="I2169" t="s">
        <v>620</v>
      </c>
      <c r="J2169" t="s">
        <v>621</v>
      </c>
    </row>
    <row r="2170" spans="1:10" x14ac:dyDescent="0.35">
      <c r="A2170">
        <v>2194</v>
      </c>
      <c r="B2170" t="s">
        <v>142</v>
      </c>
      <c r="C2170">
        <v>35</v>
      </c>
      <c r="D2170">
        <v>52</v>
      </c>
      <c r="E2170">
        <v>22</v>
      </c>
      <c r="F2170" t="s">
        <v>581</v>
      </c>
      <c r="G2170" t="s">
        <v>581</v>
      </c>
      <c r="H2170" t="s">
        <v>143</v>
      </c>
      <c r="I2170" t="s">
        <v>620</v>
      </c>
      <c r="J2170" t="s">
        <v>621</v>
      </c>
    </row>
    <row r="2171" spans="1:10" x14ac:dyDescent="0.35">
      <c r="A2171">
        <v>2195</v>
      </c>
      <c r="B2171" t="s">
        <v>142</v>
      </c>
      <c r="C2171">
        <v>36</v>
      </c>
      <c r="D2171">
        <v>27</v>
      </c>
      <c r="E2171">
        <v>8</v>
      </c>
      <c r="F2171" t="s">
        <v>581</v>
      </c>
      <c r="G2171" t="s">
        <v>581</v>
      </c>
      <c r="H2171" t="s">
        <v>143</v>
      </c>
      <c r="I2171" t="s">
        <v>620</v>
      </c>
      <c r="J2171" t="s">
        <v>621</v>
      </c>
    </row>
    <row r="2172" spans="1:10" x14ac:dyDescent="0.35">
      <c r="A2172">
        <v>2196</v>
      </c>
      <c r="B2172" t="s">
        <v>142</v>
      </c>
      <c r="C2172">
        <v>37</v>
      </c>
      <c r="D2172">
        <v>36</v>
      </c>
      <c r="E2172">
        <v>21</v>
      </c>
      <c r="F2172" t="s">
        <v>581</v>
      </c>
      <c r="G2172" t="s">
        <v>581</v>
      </c>
      <c r="H2172" t="s">
        <v>143</v>
      </c>
      <c r="I2172" t="s">
        <v>620</v>
      </c>
      <c r="J2172" t="s">
        <v>621</v>
      </c>
    </row>
    <row r="2173" spans="1:10" x14ac:dyDescent="0.35">
      <c r="A2173">
        <v>2197</v>
      </c>
      <c r="B2173" t="s">
        <v>142</v>
      </c>
      <c r="C2173">
        <v>38</v>
      </c>
      <c r="D2173">
        <v>40</v>
      </c>
      <c r="E2173">
        <v>15</v>
      </c>
      <c r="F2173" t="s">
        <v>581</v>
      </c>
      <c r="G2173" t="s">
        <v>581</v>
      </c>
      <c r="H2173" t="s">
        <v>143</v>
      </c>
      <c r="I2173" t="s">
        <v>620</v>
      </c>
      <c r="J2173" t="s">
        <v>621</v>
      </c>
    </row>
    <row r="2174" spans="1:10" x14ac:dyDescent="0.35">
      <c r="A2174">
        <v>2198</v>
      </c>
      <c r="B2174" t="s">
        <v>144</v>
      </c>
      <c r="C2174">
        <v>15</v>
      </c>
      <c r="D2174">
        <v>104</v>
      </c>
      <c r="E2174">
        <v>6</v>
      </c>
      <c r="F2174" t="s">
        <v>581</v>
      </c>
      <c r="G2174" t="s">
        <v>581</v>
      </c>
      <c r="H2174" t="s">
        <v>143</v>
      </c>
      <c r="I2174" t="s">
        <v>620</v>
      </c>
      <c r="J2174" t="s">
        <v>622</v>
      </c>
    </row>
    <row r="2175" spans="1:10" x14ac:dyDescent="0.35">
      <c r="A2175">
        <v>2199</v>
      </c>
      <c r="B2175" t="s">
        <v>144</v>
      </c>
      <c r="C2175">
        <v>16</v>
      </c>
      <c r="D2175">
        <v>75</v>
      </c>
      <c r="E2175">
        <v>14</v>
      </c>
      <c r="F2175" t="s">
        <v>581</v>
      </c>
      <c r="G2175" t="s">
        <v>581</v>
      </c>
      <c r="H2175" t="s">
        <v>143</v>
      </c>
      <c r="I2175" t="s">
        <v>620</v>
      </c>
      <c r="J2175" t="s">
        <v>622</v>
      </c>
    </row>
    <row r="2176" spans="1:10" x14ac:dyDescent="0.35">
      <c r="A2176">
        <v>2200</v>
      </c>
      <c r="B2176" t="s">
        <v>144</v>
      </c>
      <c r="C2176">
        <v>17</v>
      </c>
      <c r="D2176">
        <v>70</v>
      </c>
      <c r="E2176">
        <v>11</v>
      </c>
      <c r="F2176" t="s">
        <v>581</v>
      </c>
      <c r="G2176" t="s">
        <v>581</v>
      </c>
      <c r="H2176" t="s">
        <v>143</v>
      </c>
      <c r="I2176" t="s">
        <v>620</v>
      </c>
      <c r="J2176" t="s">
        <v>622</v>
      </c>
    </row>
    <row r="2177" spans="1:10" x14ac:dyDescent="0.35">
      <c r="A2177">
        <v>2201</v>
      </c>
      <c r="B2177" t="s">
        <v>144</v>
      </c>
      <c r="C2177">
        <v>18</v>
      </c>
      <c r="D2177">
        <v>59</v>
      </c>
      <c r="E2177">
        <v>6</v>
      </c>
      <c r="F2177" t="s">
        <v>581</v>
      </c>
      <c r="G2177" t="s">
        <v>581</v>
      </c>
      <c r="H2177" t="s">
        <v>143</v>
      </c>
      <c r="I2177" t="s">
        <v>620</v>
      </c>
      <c r="J2177" t="s">
        <v>622</v>
      </c>
    </row>
    <row r="2178" spans="1:10" x14ac:dyDescent="0.35">
      <c r="A2178">
        <v>2202</v>
      </c>
      <c r="B2178" t="s">
        <v>144</v>
      </c>
      <c r="C2178">
        <v>19</v>
      </c>
      <c r="D2178">
        <v>37</v>
      </c>
      <c r="E2178">
        <v>10</v>
      </c>
      <c r="F2178" t="s">
        <v>581</v>
      </c>
      <c r="G2178" t="s">
        <v>581</v>
      </c>
      <c r="H2178" t="s">
        <v>143</v>
      </c>
      <c r="I2178" t="s">
        <v>620</v>
      </c>
      <c r="J2178" t="s">
        <v>622</v>
      </c>
    </row>
    <row r="2179" spans="1:10" x14ac:dyDescent="0.35">
      <c r="A2179">
        <v>2203</v>
      </c>
      <c r="B2179" t="s">
        <v>144</v>
      </c>
      <c r="C2179">
        <v>20</v>
      </c>
      <c r="D2179">
        <v>28</v>
      </c>
      <c r="E2179">
        <v>2</v>
      </c>
      <c r="F2179" t="s">
        <v>581</v>
      </c>
      <c r="G2179" t="s">
        <v>581</v>
      </c>
      <c r="H2179" t="s">
        <v>143</v>
      </c>
      <c r="I2179" t="s">
        <v>620</v>
      </c>
      <c r="J2179" t="s">
        <v>622</v>
      </c>
    </row>
    <row r="2180" spans="1:10" x14ac:dyDescent="0.35">
      <c r="A2180">
        <v>2204</v>
      </c>
      <c r="B2180" t="s">
        <v>144</v>
      </c>
      <c r="C2180">
        <v>21</v>
      </c>
      <c r="D2180">
        <v>18</v>
      </c>
      <c r="E2180">
        <v>2</v>
      </c>
      <c r="F2180" t="s">
        <v>581</v>
      </c>
      <c r="G2180" t="s">
        <v>581</v>
      </c>
      <c r="H2180" t="s">
        <v>143</v>
      </c>
      <c r="I2180" t="s">
        <v>620</v>
      </c>
      <c r="J2180" t="s">
        <v>622</v>
      </c>
    </row>
    <row r="2181" spans="1:10" x14ac:dyDescent="0.35">
      <c r="A2181">
        <v>2205</v>
      </c>
      <c r="B2181" t="s">
        <v>144</v>
      </c>
      <c r="C2181">
        <v>22</v>
      </c>
      <c r="D2181">
        <v>22</v>
      </c>
      <c r="E2181">
        <v>1</v>
      </c>
      <c r="F2181" t="s">
        <v>581</v>
      </c>
      <c r="G2181" t="s">
        <v>581</v>
      </c>
      <c r="H2181" t="s">
        <v>143</v>
      </c>
      <c r="I2181" t="s">
        <v>620</v>
      </c>
      <c r="J2181" t="s">
        <v>622</v>
      </c>
    </row>
    <row r="2182" spans="1:10" x14ac:dyDescent="0.35">
      <c r="A2182">
        <v>2206</v>
      </c>
      <c r="B2182" t="s">
        <v>144</v>
      </c>
      <c r="C2182">
        <v>23</v>
      </c>
      <c r="D2182">
        <v>20</v>
      </c>
      <c r="E2182">
        <v>4</v>
      </c>
      <c r="F2182" t="s">
        <v>581</v>
      </c>
      <c r="G2182" t="s">
        <v>581</v>
      </c>
      <c r="H2182" t="s">
        <v>143</v>
      </c>
      <c r="I2182" t="s">
        <v>620</v>
      </c>
      <c r="J2182" t="s">
        <v>622</v>
      </c>
    </row>
    <row r="2183" spans="1:10" x14ac:dyDescent="0.35">
      <c r="A2183">
        <v>2207</v>
      </c>
      <c r="B2183" t="s">
        <v>144</v>
      </c>
      <c r="C2183">
        <v>24</v>
      </c>
      <c r="D2183">
        <v>20</v>
      </c>
      <c r="E2183">
        <v>6</v>
      </c>
      <c r="F2183" t="s">
        <v>581</v>
      </c>
      <c r="G2183" t="s">
        <v>581</v>
      </c>
      <c r="H2183" t="s">
        <v>143</v>
      </c>
      <c r="I2183" t="s">
        <v>620</v>
      </c>
      <c r="J2183" t="s">
        <v>622</v>
      </c>
    </row>
    <row r="2184" spans="1:10" x14ac:dyDescent="0.35">
      <c r="A2184">
        <v>2208</v>
      </c>
      <c r="B2184" t="s">
        <v>144</v>
      </c>
      <c r="C2184">
        <v>25</v>
      </c>
      <c r="D2184">
        <v>11</v>
      </c>
      <c r="E2184">
        <v>2</v>
      </c>
      <c r="F2184" t="s">
        <v>581</v>
      </c>
      <c r="G2184" t="s">
        <v>581</v>
      </c>
      <c r="H2184" t="s">
        <v>143</v>
      </c>
      <c r="I2184" t="s">
        <v>620</v>
      </c>
      <c r="J2184" t="s">
        <v>622</v>
      </c>
    </row>
    <row r="2185" spans="1:10" x14ac:dyDescent="0.35">
      <c r="A2185">
        <v>2209</v>
      </c>
      <c r="B2185" t="s">
        <v>144</v>
      </c>
      <c r="C2185">
        <v>26</v>
      </c>
      <c r="D2185">
        <v>24</v>
      </c>
      <c r="E2185">
        <v>18</v>
      </c>
      <c r="F2185" t="s">
        <v>581</v>
      </c>
      <c r="G2185" t="s">
        <v>581</v>
      </c>
      <c r="H2185" t="s">
        <v>143</v>
      </c>
      <c r="I2185" t="s">
        <v>620</v>
      </c>
      <c r="J2185" t="s">
        <v>622</v>
      </c>
    </row>
    <row r="2186" spans="1:10" x14ac:dyDescent="0.35">
      <c r="A2186">
        <v>2210</v>
      </c>
      <c r="B2186" t="s">
        <v>144</v>
      </c>
      <c r="C2186">
        <v>27</v>
      </c>
      <c r="D2186">
        <v>29</v>
      </c>
      <c r="E2186">
        <v>12</v>
      </c>
      <c r="F2186" t="s">
        <v>581</v>
      </c>
      <c r="G2186" t="s">
        <v>581</v>
      </c>
      <c r="H2186" t="s">
        <v>143</v>
      </c>
      <c r="I2186" t="s">
        <v>620</v>
      </c>
      <c r="J2186" t="s">
        <v>622</v>
      </c>
    </row>
    <row r="2187" spans="1:10" x14ac:dyDescent="0.35">
      <c r="A2187">
        <v>2211</v>
      </c>
      <c r="B2187" t="s">
        <v>144</v>
      </c>
      <c r="C2187">
        <v>28</v>
      </c>
      <c r="D2187">
        <v>45</v>
      </c>
      <c r="E2187">
        <v>20</v>
      </c>
      <c r="F2187" t="s">
        <v>581</v>
      </c>
      <c r="G2187" t="s">
        <v>581</v>
      </c>
      <c r="H2187" t="s">
        <v>143</v>
      </c>
      <c r="I2187" t="s">
        <v>620</v>
      </c>
      <c r="J2187" t="s">
        <v>622</v>
      </c>
    </row>
    <row r="2188" spans="1:10" x14ac:dyDescent="0.35">
      <c r="A2188">
        <v>2212</v>
      </c>
      <c r="B2188" t="s">
        <v>144</v>
      </c>
      <c r="C2188">
        <v>29</v>
      </c>
      <c r="D2188">
        <v>35</v>
      </c>
      <c r="E2188">
        <v>22</v>
      </c>
      <c r="F2188" t="s">
        <v>581</v>
      </c>
      <c r="G2188" t="s">
        <v>581</v>
      </c>
      <c r="H2188" t="s">
        <v>143</v>
      </c>
      <c r="I2188" t="s">
        <v>620</v>
      </c>
      <c r="J2188" t="s">
        <v>622</v>
      </c>
    </row>
    <row r="2189" spans="1:10" x14ac:dyDescent="0.35">
      <c r="A2189">
        <v>2213</v>
      </c>
      <c r="B2189" t="s">
        <v>144</v>
      </c>
      <c r="C2189">
        <v>30</v>
      </c>
      <c r="D2189">
        <v>57</v>
      </c>
      <c r="E2189">
        <v>21</v>
      </c>
      <c r="F2189" t="s">
        <v>581</v>
      </c>
      <c r="G2189" t="s">
        <v>581</v>
      </c>
      <c r="H2189" t="s">
        <v>143</v>
      </c>
      <c r="I2189" t="s">
        <v>620</v>
      </c>
      <c r="J2189" t="s">
        <v>622</v>
      </c>
    </row>
    <row r="2190" spans="1:10" x14ac:dyDescent="0.35">
      <c r="A2190">
        <v>2214</v>
      </c>
      <c r="B2190" t="s">
        <v>144</v>
      </c>
      <c r="C2190">
        <v>31</v>
      </c>
      <c r="D2190">
        <v>30</v>
      </c>
      <c r="E2190">
        <v>12</v>
      </c>
      <c r="F2190" t="s">
        <v>581</v>
      </c>
      <c r="G2190" t="s">
        <v>581</v>
      </c>
      <c r="H2190" t="s">
        <v>143</v>
      </c>
      <c r="I2190" t="s">
        <v>620</v>
      </c>
      <c r="J2190" t="s">
        <v>622</v>
      </c>
    </row>
    <row r="2191" spans="1:10" x14ac:dyDescent="0.35">
      <c r="A2191">
        <v>2215</v>
      </c>
      <c r="B2191" t="s">
        <v>144</v>
      </c>
      <c r="C2191">
        <v>32</v>
      </c>
      <c r="D2191">
        <v>41</v>
      </c>
      <c r="E2191">
        <v>7</v>
      </c>
      <c r="F2191" t="s">
        <v>581</v>
      </c>
      <c r="G2191" t="s">
        <v>581</v>
      </c>
      <c r="H2191" t="s">
        <v>143</v>
      </c>
      <c r="I2191" t="s">
        <v>620</v>
      </c>
      <c r="J2191" t="s">
        <v>622</v>
      </c>
    </row>
    <row r="2192" spans="1:10" x14ac:dyDescent="0.35">
      <c r="A2192">
        <v>2216</v>
      </c>
      <c r="B2192" t="s">
        <v>144</v>
      </c>
      <c r="C2192">
        <v>33</v>
      </c>
      <c r="D2192">
        <v>45</v>
      </c>
      <c r="E2192">
        <v>19</v>
      </c>
      <c r="F2192" t="s">
        <v>581</v>
      </c>
      <c r="G2192" t="s">
        <v>581</v>
      </c>
      <c r="H2192" t="s">
        <v>143</v>
      </c>
      <c r="I2192" t="s">
        <v>620</v>
      </c>
      <c r="J2192" t="s">
        <v>622</v>
      </c>
    </row>
    <row r="2193" spans="1:10" x14ac:dyDescent="0.35">
      <c r="A2193">
        <v>2217</v>
      </c>
      <c r="B2193" t="s">
        <v>144</v>
      </c>
      <c r="C2193">
        <v>34</v>
      </c>
      <c r="D2193">
        <v>36</v>
      </c>
      <c r="E2193">
        <v>6</v>
      </c>
      <c r="F2193" t="s">
        <v>581</v>
      </c>
      <c r="G2193" t="s">
        <v>581</v>
      </c>
      <c r="H2193" t="s">
        <v>143</v>
      </c>
      <c r="I2193" t="s">
        <v>620</v>
      </c>
      <c r="J2193" t="s">
        <v>622</v>
      </c>
    </row>
    <row r="2194" spans="1:10" x14ac:dyDescent="0.35">
      <c r="A2194">
        <v>2218</v>
      </c>
      <c r="B2194" t="s">
        <v>144</v>
      </c>
      <c r="C2194">
        <v>35</v>
      </c>
      <c r="D2194">
        <v>27</v>
      </c>
      <c r="E2194">
        <v>8</v>
      </c>
      <c r="F2194" t="s">
        <v>581</v>
      </c>
      <c r="G2194" t="s">
        <v>581</v>
      </c>
      <c r="H2194" t="s">
        <v>143</v>
      </c>
      <c r="I2194" t="s">
        <v>620</v>
      </c>
      <c r="J2194" t="s">
        <v>622</v>
      </c>
    </row>
    <row r="2195" spans="1:10" x14ac:dyDescent="0.35">
      <c r="A2195">
        <v>2219</v>
      </c>
      <c r="B2195" t="s">
        <v>144</v>
      </c>
      <c r="C2195">
        <v>36</v>
      </c>
      <c r="D2195">
        <v>21</v>
      </c>
      <c r="E2195">
        <v>3</v>
      </c>
      <c r="F2195" t="s">
        <v>581</v>
      </c>
      <c r="G2195" t="s">
        <v>581</v>
      </c>
      <c r="H2195" t="s">
        <v>143</v>
      </c>
      <c r="I2195" t="s">
        <v>620</v>
      </c>
      <c r="J2195" t="s">
        <v>622</v>
      </c>
    </row>
    <row r="2196" spans="1:10" x14ac:dyDescent="0.35">
      <c r="A2196">
        <v>2220</v>
      </c>
      <c r="B2196" t="s">
        <v>144</v>
      </c>
      <c r="C2196">
        <v>37</v>
      </c>
      <c r="D2196">
        <v>31</v>
      </c>
      <c r="E2196">
        <v>11</v>
      </c>
      <c r="F2196" t="s">
        <v>581</v>
      </c>
      <c r="G2196" t="s">
        <v>581</v>
      </c>
      <c r="H2196" t="s">
        <v>143</v>
      </c>
      <c r="I2196" t="s">
        <v>620</v>
      </c>
      <c r="J2196" t="s">
        <v>622</v>
      </c>
    </row>
    <row r="2197" spans="1:10" x14ac:dyDescent="0.35">
      <c r="A2197">
        <v>2221</v>
      </c>
      <c r="B2197" t="s">
        <v>144</v>
      </c>
      <c r="C2197">
        <v>38</v>
      </c>
      <c r="D2197">
        <v>21</v>
      </c>
      <c r="E2197">
        <v>12</v>
      </c>
      <c r="F2197" t="s">
        <v>581</v>
      </c>
      <c r="G2197" t="s">
        <v>581</v>
      </c>
      <c r="H2197" t="s">
        <v>143</v>
      </c>
      <c r="I2197" t="s">
        <v>620</v>
      </c>
      <c r="J2197" t="s">
        <v>622</v>
      </c>
    </row>
    <row r="2198" spans="1:10" x14ac:dyDescent="0.35">
      <c r="A2198">
        <v>2224</v>
      </c>
      <c r="B2198" t="s">
        <v>145</v>
      </c>
      <c r="C2198">
        <v>15</v>
      </c>
      <c r="D2198">
        <v>21</v>
      </c>
      <c r="E2198">
        <v>3</v>
      </c>
      <c r="F2198" t="s">
        <v>581</v>
      </c>
      <c r="G2198" t="s">
        <v>581</v>
      </c>
      <c r="H2198" t="s">
        <v>42</v>
      </c>
      <c r="I2198" t="s">
        <v>601</v>
      </c>
      <c r="J2198" t="s">
        <v>602</v>
      </c>
    </row>
    <row r="2199" spans="1:10" x14ac:dyDescent="0.35">
      <c r="A2199">
        <v>2225</v>
      </c>
      <c r="B2199" t="s">
        <v>145</v>
      </c>
      <c r="C2199">
        <v>16</v>
      </c>
      <c r="D2199">
        <v>11</v>
      </c>
      <c r="E2199">
        <v>7</v>
      </c>
      <c r="F2199" t="s">
        <v>581</v>
      </c>
      <c r="G2199" t="s">
        <v>581</v>
      </c>
      <c r="H2199" t="s">
        <v>42</v>
      </c>
      <c r="I2199" t="s">
        <v>601</v>
      </c>
      <c r="J2199" t="s">
        <v>602</v>
      </c>
    </row>
    <row r="2200" spans="1:10" x14ac:dyDescent="0.35">
      <c r="A2200">
        <v>2226</v>
      </c>
      <c r="B2200" t="s">
        <v>145</v>
      </c>
      <c r="C2200">
        <v>17</v>
      </c>
      <c r="D2200">
        <v>12</v>
      </c>
      <c r="E2200">
        <v>3</v>
      </c>
      <c r="F2200" t="s">
        <v>581</v>
      </c>
      <c r="G2200" t="s">
        <v>581</v>
      </c>
      <c r="H2200" t="s">
        <v>42</v>
      </c>
      <c r="I2200" t="s">
        <v>601</v>
      </c>
      <c r="J2200" t="s">
        <v>602</v>
      </c>
    </row>
    <row r="2201" spans="1:10" x14ac:dyDescent="0.35">
      <c r="A2201">
        <v>2227</v>
      </c>
      <c r="B2201" t="s">
        <v>145</v>
      </c>
      <c r="C2201">
        <v>18</v>
      </c>
      <c r="D2201">
        <v>8</v>
      </c>
      <c r="E2201">
        <v>2</v>
      </c>
      <c r="F2201" t="s">
        <v>581</v>
      </c>
      <c r="G2201" t="s">
        <v>581</v>
      </c>
      <c r="H2201" t="s">
        <v>42</v>
      </c>
      <c r="I2201" t="s">
        <v>601</v>
      </c>
      <c r="J2201" t="s">
        <v>602</v>
      </c>
    </row>
    <row r="2202" spans="1:10" x14ac:dyDescent="0.35">
      <c r="A2202">
        <v>2228</v>
      </c>
      <c r="B2202" t="s">
        <v>145</v>
      </c>
      <c r="C2202">
        <v>19</v>
      </c>
      <c r="D2202">
        <v>11</v>
      </c>
      <c r="E2202">
        <v>3</v>
      </c>
      <c r="F2202" t="s">
        <v>581</v>
      </c>
      <c r="G2202" t="s">
        <v>581</v>
      </c>
      <c r="H2202" t="s">
        <v>42</v>
      </c>
      <c r="I2202" t="s">
        <v>601</v>
      </c>
      <c r="J2202" t="s">
        <v>602</v>
      </c>
    </row>
    <row r="2203" spans="1:10" x14ac:dyDescent="0.35">
      <c r="A2203">
        <v>2229</v>
      </c>
      <c r="B2203" t="s">
        <v>145</v>
      </c>
      <c r="C2203">
        <v>20</v>
      </c>
      <c r="D2203">
        <v>10</v>
      </c>
      <c r="E2203">
        <v>3</v>
      </c>
      <c r="F2203" t="s">
        <v>581</v>
      </c>
      <c r="G2203" t="s">
        <v>581</v>
      </c>
      <c r="H2203" t="s">
        <v>42</v>
      </c>
      <c r="I2203" t="s">
        <v>601</v>
      </c>
      <c r="J2203" t="s">
        <v>602</v>
      </c>
    </row>
    <row r="2204" spans="1:10" x14ac:dyDescent="0.35">
      <c r="A2204">
        <v>2230</v>
      </c>
      <c r="B2204" t="s">
        <v>145</v>
      </c>
      <c r="C2204">
        <v>21</v>
      </c>
      <c r="D2204">
        <v>6</v>
      </c>
      <c r="E2204">
        <v>1</v>
      </c>
      <c r="F2204" t="s">
        <v>581</v>
      </c>
      <c r="G2204" t="s">
        <v>581</v>
      </c>
      <c r="H2204" t="s">
        <v>42</v>
      </c>
      <c r="I2204" t="s">
        <v>601</v>
      </c>
      <c r="J2204" t="s">
        <v>602</v>
      </c>
    </row>
    <row r="2205" spans="1:10" x14ac:dyDescent="0.35">
      <c r="A2205">
        <v>2231</v>
      </c>
      <c r="B2205" t="s">
        <v>145</v>
      </c>
      <c r="C2205">
        <v>22</v>
      </c>
      <c r="D2205">
        <v>5</v>
      </c>
      <c r="E2205">
        <v>1</v>
      </c>
      <c r="F2205" t="s">
        <v>581</v>
      </c>
      <c r="G2205" t="s">
        <v>581</v>
      </c>
      <c r="H2205" t="s">
        <v>42</v>
      </c>
      <c r="I2205" t="s">
        <v>601</v>
      </c>
      <c r="J2205" t="s">
        <v>602</v>
      </c>
    </row>
    <row r="2206" spans="1:10" x14ac:dyDescent="0.35">
      <c r="A2206">
        <v>2232</v>
      </c>
      <c r="B2206" t="s">
        <v>145</v>
      </c>
      <c r="C2206">
        <v>23</v>
      </c>
      <c r="D2206">
        <v>2</v>
      </c>
      <c r="E2206">
        <v>1</v>
      </c>
      <c r="F2206" t="s">
        <v>581</v>
      </c>
      <c r="G2206" t="s">
        <v>581</v>
      </c>
      <c r="H2206" t="s">
        <v>42</v>
      </c>
      <c r="I2206" t="s">
        <v>601</v>
      </c>
      <c r="J2206" t="s">
        <v>602</v>
      </c>
    </row>
    <row r="2207" spans="1:10" x14ac:dyDescent="0.35">
      <c r="A2207">
        <v>2233</v>
      </c>
      <c r="B2207" t="s">
        <v>145</v>
      </c>
      <c r="C2207">
        <v>24</v>
      </c>
      <c r="D2207">
        <v>3</v>
      </c>
      <c r="E2207">
        <v>3</v>
      </c>
      <c r="F2207" t="s">
        <v>581</v>
      </c>
      <c r="G2207" t="s">
        <v>581</v>
      </c>
      <c r="H2207" t="s">
        <v>42</v>
      </c>
      <c r="I2207" t="s">
        <v>601</v>
      </c>
      <c r="J2207" t="s">
        <v>602</v>
      </c>
    </row>
    <row r="2208" spans="1:10" x14ac:dyDescent="0.35">
      <c r="A2208">
        <v>2234</v>
      </c>
      <c r="B2208" t="s">
        <v>145</v>
      </c>
      <c r="C2208">
        <v>25</v>
      </c>
      <c r="D2208">
        <v>3</v>
      </c>
      <c r="E2208">
        <v>1</v>
      </c>
      <c r="F2208" t="s">
        <v>581</v>
      </c>
      <c r="G2208" t="s">
        <v>581</v>
      </c>
      <c r="H2208" t="s">
        <v>42</v>
      </c>
      <c r="I2208" t="s">
        <v>601</v>
      </c>
      <c r="J2208" t="s">
        <v>602</v>
      </c>
    </row>
    <row r="2209" spans="1:10" x14ac:dyDescent="0.35">
      <c r="A2209">
        <v>2235</v>
      </c>
      <c r="B2209" t="s">
        <v>145</v>
      </c>
      <c r="C2209">
        <v>26</v>
      </c>
      <c r="D2209">
        <v>10</v>
      </c>
      <c r="E2209">
        <v>4</v>
      </c>
      <c r="F2209" t="s">
        <v>581</v>
      </c>
      <c r="G2209" t="s">
        <v>581</v>
      </c>
      <c r="H2209" t="s">
        <v>42</v>
      </c>
      <c r="I2209" t="s">
        <v>601</v>
      </c>
      <c r="J2209" t="s">
        <v>602</v>
      </c>
    </row>
    <row r="2210" spans="1:10" x14ac:dyDescent="0.35">
      <c r="A2210">
        <v>2236</v>
      </c>
      <c r="B2210" t="s">
        <v>145</v>
      </c>
      <c r="C2210">
        <v>27</v>
      </c>
      <c r="D2210">
        <v>12</v>
      </c>
      <c r="E2210">
        <v>2</v>
      </c>
      <c r="F2210" t="s">
        <v>581</v>
      </c>
      <c r="G2210" t="s">
        <v>581</v>
      </c>
      <c r="H2210" t="s">
        <v>42</v>
      </c>
      <c r="I2210" t="s">
        <v>601</v>
      </c>
      <c r="J2210" t="s">
        <v>602</v>
      </c>
    </row>
    <row r="2211" spans="1:10" x14ac:dyDescent="0.35">
      <c r="A2211">
        <v>2237</v>
      </c>
      <c r="B2211" t="s">
        <v>145</v>
      </c>
      <c r="C2211">
        <v>28</v>
      </c>
      <c r="D2211">
        <v>5</v>
      </c>
      <c r="E2211">
        <v>2</v>
      </c>
      <c r="F2211" t="s">
        <v>581</v>
      </c>
      <c r="G2211" t="s">
        <v>581</v>
      </c>
      <c r="H2211" t="s">
        <v>42</v>
      </c>
      <c r="I2211" t="s">
        <v>601</v>
      </c>
      <c r="J2211" t="s">
        <v>602</v>
      </c>
    </row>
    <row r="2212" spans="1:10" x14ac:dyDescent="0.35">
      <c r="A2212">
        <v>2238</v>
      </c>
      <c r="B2212" t="s">
        <v>145</v>
      </c>
      <c r="C2212">
        <v>29</v>
      </c>
      <c r="D2212">
        <v>7</v>
      </c>
      <c r="E2212">
        <v>3</v>
      </c>
      <c r="F2212" t="s">
        <v>581</v>
      </c>
      <c r="G2212" t="s">
        <v>581</v>
      </c>
      <c r="H2212" t="s">
        <v>42</v>
      </c>
      <c r="I2212" t="s">
        <v>601</v>
      </c>
      <c r="J2212" t="s">
        <v>602</v>
      </c>
    </row>
    <row r="2213" spans="1:10" x14ac:dyDescent="0.35">
      <c r="A2213">
        <v>2239</v>
      </c>
      <c r="B2213" t="s">
        <v>145</v>
      </c>
      <c r="C2213">
        <v>30</v>
      </c>
      <c r="D2213">
        <v>10</v>
      </c>
      <c r="E2213">
        <v>10</v>
      </c>
      <c r="F2213" t="s">
        <v>581</v>
      </c>
      <c r="G2213" t="s">
        <v>581</v>
      </c>
      <c r="H2213" t="s">
        <v>42</v>
      </c>
      <c r="I2213" t="s">
        <v>601</v>
      </c>
      <c r="J2213" t="s">
        <v>602</v>
      </c>
    </row>
    <row r="2214" spans="1:10" x14ac:dyDescent="0.35">
      <c r="A2214">
        <v>2240</v>
      </c>
      <c r="B2214" t="s">
        <v>145</v>
      </c>
      <c r="C2214">
        <v>31</v>
      </c>
      <c r="D2214">
        <v>38</v>
      </c>
      <c r="E2214">
        <v>3</v>
      </c>
      <c r="F2214" t="s">
        <v>581</v>
      </c>
      <c r="G2214" t="s">
        <v>581</v>
      </c>
      <c r="H2214" t="s">
        <v>42</v>
      </c>
      <c r="I2214" t="s">
        <v>601</v>
      </c>
      <c r="J2214" t="s">
        <v>602</v>
      </c>
    </row>
    <row r="2215" spans="1:10" x14ac:dyDescent="0.35">
      <c r="A2215">
        <v>2241</v>
      </c>
      <c r="B2215" t="s">
        <v>145</v>
      </c>
      <c r="C2215">
        <v>32</v>
      </c>
      <c r="D2215">
        <v>15</v>
      </c>
      <c r="E2215">
        <v>3</v>
      </c>
      <c r="F2215" t="s">
        <v>581</v>
      </c>
      <c r="G2215" t="s">
        <v>581</v>
      </c>
      <c r="H2215" t="s">
        <v>42</v>
      </c>
      <c r="I2215" t="s">
        <v>601</v>
      </c>
      <c r="J2215" t="s">
        <v>602</v>
      </c>
    </row>
    <row r="2216" spans="1:10" x14ac:dyDescent="0.35">
      <c r="A2216">
        <v>2242</v>
      </c>
      <c r="B2216" t="s">
        <v>145</v>
      </c>
      <c r="C2216">
        <v>33</v>
      </c>
      <c r="D2216">
        <v>10</v>
      </c>
      <c r="E2216">
        <v>6</v>
      </c>
      <c r="F2216" t="s">
        <v>581</v>
      </c>
      <c r="G2216" t="s">
        <v>581</v>
      </c>
      <c r="H2216" t="s">
        <v>42</v>
      </c>
      <c r="I2216" t="s">
        <v>601</v>
      </c>
      <c r="J2216" t="s">
        <v>602</v>
      </c>
    </row>
    <row r="2217" spans="1:10" x14ac:dyDescent="0.35">
      <c r="A2217">
        <v>2243</v>
      </c>
      <c r="B2217" t="s">
        <v>145</v>
      </c>
      <c r="C2217">
        <v>34</v>
      </c>
      <c r="D2217">
        <v>7</v>
      </c>
      <c r="E2217">
        <v>5</v>
      </c>
      <c r="F2217" t="s">
        <v>581</v>
      </c>
      <c r="G2217" t="s">
        <v>581</v>
      </c>
      <c r="H2217" t="s">
        <v>42</v>
      </c>
      <c r="I2217" t="s">
        <v>601</v>
      </c>
      <c r="J2217" t="s">
        <v>602</v>
      </c>
    </row>
    <row r="2218" spans="1:10" x14ac:dyDescent="0.35">
      <c r="A2218">
        <v>2244</v>
      </c>
      <c r="B2218" t="s">
        <v>145</v>
      </c>
      <c r="C2218">
        <v>35</v>
      </c>
      <c r="D2218">
        <v>4</v>
      </c>
      <c r="E2218">
        <v>3</v>
      </c>
      <c r="F2218" t="s">
        <v>581</v>
      </c>
      <c r="G2218" t="s">
        <v>581</v>
      </c>
      <c r="H2218" t="s">
        <v>42</v>
      </c>
      <c r="I2218" t="s">
        <v>601</v>
      </c>
      <c r="J2218" t="s">
        <v>602</v>
      </c>
    </row>
    <row r="2219" spans="1:10" x14ac:dyDescent="0.35">
      <c r="A2219">
        <v>2245</v>
      </c>
      <c r="B2219" t="s">
        <v>145</v>
      </c>
      <c r="C2219">
        <v>36</v>
      </c>
      <c r="D2219">
        <v>5</v>
      </c>
      <c r="E2219">
        <v>1</v>
      </c>
      <c r="F2219" t="s">
        <v>581</v>
      </c>
      <c r="G2219" t="s">
        <v>581</v>
      </c>
      <c r="H2219" t="s">
        <v>42</v>
      </c>
      <c r="I2219" t="s">
        <v>601</v>
      </c>
      <c r="J2219" t="s">
        <v>602</v>
      </c>
    </row>
    <row r="2220" spans="1:10" x14ac:dyDescent="0.35">
      <c r="A2220">
        <v>2246</v>
      </c>
      <c r="B2220" t="s">
        <v>145</v>
      </c>
      <c r="C2220">
        <v>37</v>
      </c>
      <c r="D2220">
        <v>10</v>
      </c>
      <c r="E2220">
        <v>1</v>
      </c>
      <c r="F2220" t="s">
        <v>581</v>
      </c>
      <c r="G2220" t="s">
        <v>581</v>
      </c>
      <c r="H2220" t="s">
        <v>42</v>
      </c>
      <c r="I2220" t="s">
        <v>601</v>
      </c>
      <c r="J2220" t="s">
        <v>602</v>
      </c>
    </row>
    <row r="2221" spans="1:10" x14ac:dyDescent="0.35">
      <c r="A2221">
        <v>2247</v>
      </c>
      <c r="B2221" t="s">
        <v>145</v>
      </c>
      <c r="C2221">
        <v>38</v>
      </c>
      <c r="D2221">
        <v>17</v>
      </c>
      <c r="E2221">
        <v>4</v>
      </c>
      <c r="F2221" t="s">
        <v>581</v>
      </c>
      <c r="G2221" t="s">
        <v>581</v>
      </c>
      <c r="H2221" t="s">
        <v>42</v>
      </c>
      <c r="I2221" t="s">
        <v>601</v>
      </c>
      <c r="J2221" t="s">
        <v>602</v>
      </c>
    </row>
    <row r="2222" spans="1:10" x14ac:dyDescent="0.35">
      <c r="A2222">
        <v>2248</v>
      </c>
      <c r="B2222" t="s">
        <v>146</v>
      </c>
      <c r="C2222">
        <v>15</v>
      </c>
      <c r="D2222">
        <v>24</v>
      </c>
      <c r="E2222">
        <v>4</v>
      </c>
      <c r="F2222" t="s">
        <v>581</v>
      </c>
      <c r="G2222" t="s">
        <v>581</v>
      </c>
      <c r="H2222" t="s">
        <v>42</v>
      </c>
      <c r="I2222" t="s">
        <v>601</v>
      </c>
      <c r="J2222" t="s">
        <v>611</v>
      </c>
    </row>
    <row r="2223" spans="1:10" x14ac:dyDescent="0.35">
      <c r="A2223">
        <v>2249</v>
      </c>
      <c r="B2223" t="s">
        <v>146</v>
      </c>
      <c r="C2223">
        <v>16</v>
      </c>
      <c r="D2223">
        <v>10</v>
      </c>
      <c r="E2223">
        <v>4</v>
      </c>
      <c r="F2223" t="s">
        <v>581</v>
      </c>
      <c r="G2223" t="s">
        <v>581</v>
      </c>
      <c r="H2223" t="s">
        <v>42</v>
      </c>
      <c r="I2223" t="s">
        <v>601</v>
      </c>
      <c r="J2223" t="s">
        <v>611</v>
      </c>
    </row>
    <row r="2224" spans="1:10" x14ac:dyDescent="0.35">
      <c r="A2224">
        <v>2250</v>
      </c>
      <c r="B2224" t="s">
        <v>146</v>
      </c>
      <c r="C2224">
        <v>17</v>
      </c>
      <c r="D2224">
        <v>11</v>
      </c>
      <c r="E2224">
        <v>2</v>
      </c>
      <c r="F2224" t="s">
        <v>581</v>
      </c>
      <c r="G2224" t="s">
        <v>581</v>
      </c>
      <c r="H2224" t="s">
        <v>42</v>
      </c>
      <c r="I2224" t="s">
        <v>601</v>
      </c>
      <c r="J2224" t="s">
        <v>611</v>
      </c>
    </row>
    <row r="2225" spans="1:10" x14ac:dyDescent="0.35">
      <c r="A2225">
        <v>2251</v>
      </c>
      <c r="B2225" t="s">
        <v>146</v>
      </c>
      <c r="C2225">
        <v>18</v>
      </c>
      <c r="D2225">
        <v>11</v>
      </c>
      <c r="E2225">
        <v>2</v>
      </c>
      <c r="F2225" t="s">
        <v>581</v>
      </c>
      <c r="G2225" t="s">
        <v>581</v>
      </c>
      <c r="H2225" t="s">
        <v>42</v>
      </c>
      <c r="I2225" t="s">
        <v>601</v>
      </c>
      <c r="J2225" t="s">
        <v>611</v>
      </c>
    </row>
    <row r="2226" spans="1:10" x14ac:dyDescent="0.35">
      <c r="A2226">
        <v>2252</v>
      </c>
      <c r="B2226" t="s">
        <v>146</v>
      </c>
      <c r="C2226">
        <v>19</v>
      </c>
      <c r="D2226">
        <v>7</v>
      </c>
      <c r="E2226">
        <v>0</v>
      </c>
      <c r="F2226" t="s">
        <v>581</v>
      </c>
      <c r="G2226" t="s">
        <v>581</v>
      </c>
      <c r="H2226" t="s">
        <v>42</v>
      </c>
      <c r="I2226" t="s">
        <v>601</v>
      </c>
      <c r="J2226" t="s">
        <v>611</v>
      </c>
    </row>
    <row r="2227" spans="1:10" x14ac:dyDescent="0.35">
      <c r="A2227">
        <v>2253</v>
      </c>
      <c r="B2227" t="s">
        <v>146</v>
      </c>
      <c r="C2227">
        <v>20</v>
      </c>
      <c r="D2227">
        <v>7</v>
      </c>
      <c r="E2227">
        <v>1</v>
      </c>
      <c r="F2227" t="s">
        <v>581</v>
      </c>
      <c r="G2227" t="s">
        <v>581</v>
      </c>
      <c r="H2227" t="s">
        <v>42</v>
      </c>
      <c r="I2227" t="s">
        <v>601</v>
      </c>
      <c r="J2227" t="s">
        <v>611</v>
      </c>
    </row>
    <row r="2228" spans="1:10" x14ac:dyDescent="0.35">
      <c r="A2228">
        <v>2254</v>
      </c>
      <c r="B2228" t="s">
        <v>146</v>
      </c>
      <c r="C2228">
        <v>21</v>
      </c>
      <c r="D2228">
        <v>3</v>
      </c>
      <c r="E2228">
        <v>1</v>
      </c>
      <c r="F2228" t="s">
        <v>581</v>
      </c>
      <c r="G2228" t="s">
        <v>581</v>
      </c>
      <c r="H2228" t="s">
        <v>42</v>
      </c>
      <c r="I2228" t="s">
        <v>601</v>
      </c>
      <c r="J2228" t="s">
        <v>611</v>
      </c>
    </row>
    <row r="2229" spans="1:10" x14ac:dyDescent="0.35">
      <c r="A2229">
        <v>2255</v>
      </c>
      <c r="B2229" t="s">
        <v>146</v>
      </c>
      <c r="C2229">
        <v>22</v>
      </c>
      <c r="D2229">
        <v>2</v>
      </c>
      <c r="E2229">
        <v>0</v>
      </c>
      <c r="F2229" t="s">
        <v>581</v>
      </c>
      <c r="G2229" t="s">
        <v>581</v>
      </c>
      <c r="H2229" t="s">
        <v>42</v>
      </c>
      <c r="I2229" t="s">
        <v>601</v>
      </c>
      <c r="J2229" t="s">
        <v>611</v>
      </c>
    </row>
    <row r="2230" spans="1:10" x14ac:dyDescent="0.35">
      <c r="A2230">
        <v>2256</v>
      </c>
      <c r="B2230" t="s">
        <v>146</v>
      </c>
      <c r="C2230">
        <v>23</v>
      </c>
      <c r="D2230">
        <v>1</v>
      </c>
      <c r="E2230">
        <v>1</v>
      </c>
      <c r="F2230" t="s">
        <v>581</v>
      </c>
      <c r="G2230" t="s">
        <v>581</v>
      </c>
      <c r="H2230" t="s">
        <v>42</v>
      </c>
      <c r="I2230" t="s">
        <v>601</v>
      </c>
      <c r="J2230" t="s">
        <v>611</v>
      </c>
    </row>
    <row r="2231" spans="1:10" x14ac:dyDescent="0.35">
      <c r="A2231">
        <v>2257</v>
      </c>
      <c r="B2231" t="s">
        <v>146</v>
      </c>
      <c r="C2231">
        <v>24</v>
      </c>
      <c r="D2231">
        <v>4</v>
      </c>
      <c r="E2231">
        <v>0</v>
      </c>
      <c r="F2231" t="s">
        <v>581</v>
      </c>
      <c r="G2231" t="s">
        <v>581</v>
      </c>
      <c r="H2231" t="s">
        <v>42</v>
      </c>
      <c r="I2231" t="s">
        <v>601</v>
      </c>
      <c r="J2231" t="s">
        <v>611</v>
      </c>
    </row>
    <row r="2232" spans="1:10" x14ac:dyDescent="0.35">
      <c r="A2232">
        <v>2258</v>
      </c>
      <c r="B2232" t="s">
        <v>146</v>
      </c>
      <c r="C2232">
        <v>25</v>
      </c>
      <c r="D2232">
        <v>7</v>
      </c>
      <c r="E2232">
        <v>0</v>
      </c>
      <c r="F2232" t="s">
        <v>581</v>
      </c>
      <c r="G2232" t="s">
        <v>581</v>
      </c>
      <c r="H2232" t="s">
        <v>42</v>
      </c>
      <c r="I2232" t="s">
        <v>601</v>
      </c>
      <c r="J2232" t="s">
        <v>611</v>
      </c>
    </row>
    <row r="2233" spans="1:10" x14ac:dyDescent="0.35">
      <c r="A2233">
        <v>2259</v>
      </c>
      <c r="B2233" t="s">
        <v>146</v>
      </c>
      <c r="C2233">
        <v>26</v>
      </c>
      <c r="D2233">
        <v>17</v>
      </c>
      <c r="E2233">
        <v>2</v>
      </c>
      <c r="F2233" t="s">
        <v>581</v>
      </c>
      <c r="G2233" t="s">
        <v>581</v>
      </c>
      <c r="H2233" t="s">
        <v>42</v>
      </c>
      <c r="I2233" t="s">
        <v>601</v>
      </c>
      <c r="J2233" t="s">
        <v>611</v>
      </c>
    </row>
    <row r="2234" spans="1:10" x14ac:dyDescent="0.35">
      <c r="A2234">
        <v>2260</v>
      </c>
      <c r="B2234" t="s">
        <v>146</v>
      </c>
      <c r="C2234">
        <v>27</v>
      </c>
      <c r="D2234">
        <v>10</v>
      </c>
      <c r="E2234">
        <v>2</v>
      </c>
      <c r="F2234" t="s">
        <v>581</v>
      </c>
      <c r="G2234" t="s">
        <v>581</v>
      </c>
      <c r="H2234" t="s">
        <v>42</v>
      </c>
      <c r="I2234" t="s">
        <v>601</v>
      </c>
      <c r="J2234" t="s">
        <v>611</v>
      </c>
    </row>
    <row r="2235" spans="1:10" x14ac:dyDescent="0.35">
      <c r="A2235">
        <v>2261</v>
      </c>
      <c r="B2235" t="s">
        <v>146</v>
      </c>
      <c r="C2235">
        <v>28</v>
      </c>
      <c r="D2235">
        <v>6</v>
      </c>
      <c r="E2235">
        <v>3</v>
      </c>
      <c r="F2235" t="s">
        <v>581</v>
      </c>
      <c r="G2235" t="s">
        <v>581</v>
      </c>
      <c r="H2235" t="s">
        <v>42</v>
      </c>
      <c r="I2235" t="s">
        <v>601</v>
      </c>
      <c r="J2235" t="s">
        <v>611</v>
      </c>
    </row>
    <row r="2236" spans="1:10" x14ac:dyDescent="0.35">
      <c r="A2236">
        <v>2262</v>
      </c>
      <c r="B2236" t="s">
        <v>146</v>
      </c>
      <c r="C2236">
        <v>29</v>
      </c>
      <c r="D2236">
        <v>9</v>
      </c>
      <c r="E2236">
        <v>3</v>
      </c>
      <c r="F2236" t="s">
        <v>581</v>
      </c>
      <c r="G2236" t="s">
        <v>581</v>
      </c>
      <c r="H2236" t="s">
        <v>42</v>
      </c>
      <c r="I2236" t="s">
        <v>601</v>
      </c>
      <c r="J2236" t="s">
        <v>611</v>
      </c>
    </row>
    <row r="2237" spans="1:10" x14ac:dyDescent="0.35">
      <c r="A2237">
        <v>2263</v>
      </c>
      <c r="B2237" t="s">
        <v>146</v>
      </c>
      <c r="C2237">
        <v>30</v>
      </c>
      <c r="D2237">
        <v>3</v>
      </c>
      <c r="E2237">
        <v>7</v>
      </c>
      <c r="F2237" t="s">
        <v>581</v>
      </c>
      <c r="G2237" t="s">
        <v>581</v>
      </c>
      <c r="H2237" t="s">
        <v>42</v>
      </c>
      <c r="I2237" t="s">
        <v>601</v>
      </c>
      <c r="J2237" t="s">
        <v>611</v>
      </c>
    </row>
    <row r="2238" spans="1:10" x14ac:dyDescent="0.35">
      <c r="A2238">
        <v>2264</v>
      </c>
      <c r="B2238" t="s">
        <v>146</v>
      </c>
      <c r="C2238">
        <v>31</v>
      </c>
      <c r="D2238">
        <v>4</v>
      </c>
      <c r="E2238">
        <v>6</v>
      </c>
      <c r="F2238" t="s">
        <v>581</v>
      </c>
      <c r="G2238" t="s">
        <v>581</v>
      </c>
      <c r="H2238" t="s">
        <v>42</v>
      </c>
      <c r="I2238" t="s">
        <v>601</v>
      </c>
      <c r="J2238" t="s">
        <v>611</v>
      </c>
    </row>
    <row r="2239" spans="1:10" x14ac:dyDescent="0.35">
      <c r="A2239">
        <v>2265</v>
      </c>
      <c r="B2239" t="s">
        <v>146</v>
      </c>
      <c r="C2239">
        <v>32</v>
      </c>
      <c r="D2239">
        <v>7</v>
      </c>
      <c r="E2239">
        <v>0</v>
      </c>
      <c r="F2239" t="s">
        <v>581</v>
      </c>
      <c r="G2239" t="s">
        <v>581</v>
      </c>
      <c r="H2239" t="s">
        <v>42</v>
      </c>
      <c r="I2239" t="s">
        <v>601</v>
      </c>
      <c r="J2239" t="s">
        <v>611</v>
      </c>
    </row>
    <row r="2240" spans="1:10" x14ac:dyDescent="0.35">
      <c r="A2240">
        <v>2266</v>
      </c>
      <c r="B2240" t="s">
        <v>146</v>
      </c>
      <c r="C2240">
        <v>33</v>
      </c>
      <c r="D2240">
        <v>2</v>
      </c>
      <c r="E2240">
        <v>5</v>
      </c>
      <c r="F2240" t="s">
        <v>581</v>
      </c>
      <c r="G2240" t="s">
        <v>581</v>
      </c>
      <c r="H2240" t="s">
        <v>42</v>
      </c>
      <c r="I2240" t="s">
        <v>601</v>
      </c>
      <c r="J2240" t="s">
        <v>611</v>
      </c>
    </row>
    <row r="2241" spans="1:10" x14ac:dyDescent="0.35">
      <c r="A2241">
        <v>2267</v>
      </c>
      <c r="B2241" t="s">
        <v>146</v>
      </c>
      <c r="C2241">
        <v>34</v>
      </c>
      <c r="D2241">
        <v>2</v>
      </c>
      <c r="E2241">
        <v>4</v>
      </c>
      <c r="F2241" t="s">
        <v>581</v>
      </c>
      <c r="G2241" t="s">
        <v>581</v>
      </c>
      <c r="H2241" t="s">
        <v>42</v>
      </c>
      <c r="I2241" t="s">
        <v>601</v>
      </c>
      <c r="J2241" t="s">
        <v>611</v>
      </c>
    </row>
    <row r="2242" spans="1:10" x14ac:dyDescent="0.35">
      <c r="A2242">
        <v>2268</v>
      </c>
      <c r="B2242" t="s">
        <v>146</v>
      </c>
      <c r="C2242">
        <v>35</v>
      </c>
      <c r="D2242">
        <v>4</v>
      </c>
      <c r="E2242">
        <v>4</v>
      </c>
      <c r="F2242" t="s">
        <v>581</v>
      </c>
      <c r="G2242" t="s">
        <v>581</v>
      </c>
      <c r="H2242" t="s">
        <v>42</v>
      </c>
      <c r="I2242" t="s">
        <v>601</v>
      </c>
      <c r="J2242" t="s">
        <v>611</v>
      </c>
    </row>
    <row r="2243" spans="1:10" x14ac:dyDescent="0.35">
      <c r="A2243">
        <v>2269</v>
      </c>
      <c r="B2243" t="s">
        <v>146</v>
      </c>
      <c r="C2243">
        <v>36</v>
      </c>
      <c r="D2243">
        <v>3</v>
      </c>
      <c r="E2243">
        <v>1</v>
      </c>
      <c r="F2243" t="s">
        <v>581</v>
      </c>
      <c r="G2243" t="s">
        <v>581</v>
      </c>
      <c r="H2243" t="s">
        <v>42</v>
      </c>
      <c r="I2243" t="s">
        <v>601</v>
      </c>
      <c r="J2243" t="s">
        <v>611</v>
      </c>
    </row>
    <row r="2244" spans="1:10" x14ac:dyDescent="0.35">
      <c r="A2244">
        <v>2270</v>
      </c>
      <c r="B2244" t="s">
        <v>146</v>
      </c>
      <c r="C2244">
        <v>38</v>
      </c>
      <c r="D2244">
        <v>4</v>
      </c>
      <c r="E2244">
        <v>5</v>
      </c>
      <c r="F2244" t="s">
        <v>581</v>
      </c>
      <c r="G2244" t="s">
        <v>581</v>
      </c>
      <c r="H2244" t="s">
        <v>42</v>
      </c>
      <c r="I2244" t="s">
        <v>601</v>
      </c>
      <c r="J2244" t="s">
        <v>611</v>
      </c>
    </row>
    <row r="2245" spans="1:10" x14ac:dyDescent="0.35">
      <c r="A2245">
        <v>2271</v>
      </c>
      <c r="B2245" t="s">
        <v>147</v>
      </c>
      <c r="C2245">
        <v>15</v>
      </c>
      <c r="D2245">
        <v>76</v>
      </c>
      <c r="E2245">
        <v>4</v>
      </c>
      <c r="F2245" t="s">
        <v>581</v>
      </c>
      <c r="G2245" t="s">
        <v>581</v>
      </c>
      <c r="H2245" t="s">
        <v>42</v>
      </c>
      <c r="I2245" t="s">
        <v>601</v>
      </c>
      <c r="J2245" t="s">
        <v>611</v>
      </c>
    </row>
    <row r="2246" spans="1:10" x14ac:dyDescent="0.35">
      <c r="A2246">
        <v>2272</v>
      </c>
      <c r="B2246" t="s">
        <v>147</v>
      </c>
      <c r="C2246">
        <v>16</v>
      </c>
      <c r="D2246">
        <v>78</v>
      </c>
      <c r="E2246">
        <v>9</v>
      </c>
      <c r="F2246" t="s">
        <v>581</v>
      </c>
      <c r="G2246" t="s">
        <v>581</v>
      </c>
      <c r="H2246" t="s">
        <v>42</v>
      </c>
      <c r="I2246" t="s">
        <v>601</v>
      </c>
      <c r="J2246" t="s">
        <v>611</v>
      </c>
    </row>
    <row r="2247" spans="1:10" x14ac:dyDescent="0.35">
      <c r="A2247">
        <v>2273</v>
      </c>
      <c r="B2247" t="s">
        <v>147</v>
      </c>
      <c r="C2247">
        <v>17</v>
      </c>
      <c r="D2247">
        <v>41</v>
      </c>
      <c r="E2247">
        <v>7</v>
      </c>
      <c r="F2247" t="s">
        <v>581</v>
      </c>
      <c r="G2247" t="s">
        <v>581</v>
      </c>
      <c r="H2247" t="s">
        <v>42</v>
      </c>
      <c r="I2247" t="s">
        <v>601</v>
      </c>
      <c r="J2247" t="s">
        <v>611</v>
      </c>
    </row>
    <row r="2248" spans="1:10" x14ac:dyDescent="0.35">
      <c r="A2248">
        <v>2274</v>
      </c>
      <c r="B2248" t="s">
        <v>147</v>
      </c>
      <c r="C2248">
        <v>18</v>
      </c>
      <c r="D2248">
        <v>48</v>
      </c>
      <c r="E2248">
        <v>4</v>
      </c>
      <c r="F2248" t="s">
        <v>581</v>
      </c>
      <c r="G2248" t="s">
        <v>581</v>
      </c>
      <c r="H2248" t="s">
        <v>42</v>
      </c>
      <c r="I2248" t="s">
        <v>601</v>
      </c>
      <c r="J2248" t="s">
        <v>611</v>
      </c>
    </row>
    <row r="2249" spans="1:10" x14ac:dyDescent="0.35">
      <c r="A2249">
        <v>2275</v>
      </c>
      <c r="B2249" t="s">
        <v>147</v>
      </c>
      <c r="C2249">
        <v>19</v>
      </c>
      <c r="D2249">
        <v>33</v>
      </c>
      <c r="E2249">
        <v>3</v>
      </c>
      <c r="F2249" t="s">
        <v>581</v>
      </c>
      <c r="G2249" t="s">
        <v>581</v>
      </c>
      <c r="H2249" t="s">
        <v>42</v>
      </c>
      <c r="I2249" t="s">
        <v>601</v>
      </c>
      <c r="J2249" t="s">
        <v>611</v>
      </c>
    </row>
    <row r="2250" spans="1:10" x14ac:dyDescent="0.35">
      <c r="A2250">
        <v>2276</v>
      </c>
      <c r="B2250" t="s">
        <v>147</v>
      </c>
      <c r="C2250">
        <v>20</v>
      </c>
      <c r="D2250">
        <v>59</v>
      </c>
      <c r="E2250">
        <v>4</v>
      </c>
      <c r="F2250" t="s">
        <v>581</v>
      </c>
      <c r="G2250" t="s">
        <v>581</v>
      </c>
      <c r="H2250" t="s">
        <v>42</v>
      </c>
      <c r="I2250" t="s">
        <v>601</v>
      </c>
      <c r="J2250" t="s">
        <v>611</v>
      </c>
    </row>
    <row r="2251" spans="1:10" x14ac:dyDescent="0.35">
      <c r="A2251">
        <v>2277</v>
      </c>
      <c r="B2251" t="s">
        <v>147</v>
      </c>
      <c r="C2251">
        <v>21</v>
      </c>
      <c r="D2251">
        <v>13</v>
      </c>
      <c r="E2251">
        <v>2</v>
      </c>
      <c r="F2251" t="s">
        <v>581</v>
      </c>
      <c r="G2251" t="s">
        <v>581</v>
      </c>
      <c r="H2251" t="s">
        <v>42</v>
      </c>
      <c r="I2251" t="s">
        <v>601</v>
      </c>
      <c r="J2251" t="s">
        <v>611</v>
      </c>
    </row>
    <row r="2252" spans="1:10" x14ac:dyDescent="0.35">
      <c r="A2252">
        <v>2278</v>
      </c>
      <c r="B2252" t="s">
        <v>147</v>
      </c>
      <c r="C2252">
        <v>22</v>
      </c>
      <c r="D2252">
        <v>16</v>
      </c>
      <c r="E2252">
        <v>1</v>
      </c>
      <c r="F2252" t="s">
        <v>581</v>
      </c>
      <c r="G2252" t="s">
        <v>581</v>
      </c>
      <c r="H2252" t="s">
        <v>42</v>
      </c>
      <c r="I2252" t="s">
        <v>601</v>
      </c>
      <c r="J2252" t="s">
        <v>611</v>
      </c>
    </row>
    <row r="2253" spans="1:10" x14ac:dyDescent="0.35">
      <c r="A2253">
        <v>2279</v>
      </c>
      <c r="B2253" t="s">
        <v>147</v>
      </c>
      <c r="C2253">
        <v>23</v>
      </c>
      <c r="D2253">
        <v>13</v>
      </c>
      <c r="E2253">
        <v>1</v>
      </c>
      <c r="F2253" t="s">
        <v>581</v>
      </c>
      <c r="G2253" t="s">
        <v>581</v>
      </c>
      <c r="H2253" t="s">
        <v>42</v>
      </c>
      <c r="I2253" t="s">
        <v>601</v>
      </c>
      <c r="J2253" t="s">
        <v>611</v>
      </c>
    </row>
    <row r="2254" spans="1:10" x14ac:dyDescent="0.35">
      <c r="A2254">
        <v>2280</v>
      </c>
      <c r="B2254" t="s">
        <v>147</v>
      </c>
      <c r="C2254">
        <v>24</v>
      </c>
      <c r="D2254">
        <v>12</v>
      </c>
      <c r="E2254">
        <v>1</v>
      </c>
      <c r="F2254" t="s">
        <v>581</v>
      </c>
      <c r="G2254" t="s">
        <v>581</v>
      </c>
      <c r="H2254" t="s">
        <v>42</v>
      </c>
      <c r="I2254" t="s">
        <v>601</v>
      </c>
      <c r="J2254" t="s">
        <v>611</v>
      </c>
    </row>
    <row r="2255" spans="1:10" x14ac:dyDescent="0.35">
      <c r="A2255">
        <v>2281</v>
      </c>
      <c r="B2255" t="s">
        <v>147</v>
      </c>
      <c r="C2255">
        <v>25</v>
      </c>
      <c r="D2255">
        <v>14</v>
      </c>
      <c r="E2255">
        <v>2</v>
      </c>
      <c r="F2255" t="s">
        <v>581</v>
      </c>
      <c r="G2255" t="s">
        <v>581</v>
      </c>
      <c r="H2255" t="s">
        <v>42</v>
      </c>
      <c r="I2255" t="s">
        <v>601</v>
      </c>
      <c r="J2255" t="s">
        <v>611</v>
      </c>
    </row>
    <row r="2256" spans="1:10" x14ac:dyDescent="0.35">
      <c r="A2256">
        <v>2282</v>
      </c>
      <c r="B2256" t="s">
        <v>147</v>
      </c>
      <c r="C2256">
        <v>26</v>
      </c>
      <c r="D2256">
        <v>23</v>
      </c>
      <c r="E2256">
        <v>4</v>
      </c>
      <c r="F2256" t="s">
        <v>581</v>
      </c>
      <c r="G2256" t="s">
        <v>581</v>
      </c>
      <c r="H2256" t="s">
        <v>42</v>
      </c>
      <c r="I2256" t="s">
        <v>601</v>
      </c>
      <c r="J2256" t="s">
        <v>611</v>
      </c>
    </row>
    <row r="2257" spans="1:10" x14ac:dyDescent="0.35">
      <c r="A2257">
        <v>2283</v>
      </c>
      <c r="B2257" t="s">
        <v>147</v>
      </c>
      <c r="C2257">
        <v>27</v>
      </c>
      <c r="D2257">
        <v>24</v>
      </c>
      <c r="E2257">
        <v>8</v>
      </c>
      <c r="F2257" t="s">
        <v>581</v>
      </c>
      <c r="G2257" t="s">
        <v>581</v>
      </c>
      <c r="H2257" t="s">
        <v>42</v>
      </c>
      <c r="I2257" t="s">
        <v>601</v>
      </c>
      <c r="J2257" t="s">
        <v>611</v>
      </c>
    </row>
    <row r="2258" spans="1:10" x14ac:dyDescent="0.35">
      <c r="A2258">
        <v>2284</v>
      </c>
      <c r="B2258" t="s">
        <v>147</v>
      </c>
      <c r="C2258">
        <v>28</v>
      </c>
      <c r="D2258">
        <v>27</v>
      </c>
      <c r="E2258">
        <v>6</v>
      </c>
      <c r="F2258" t="s">
        <v>581</v>
      </c>
      <c r="G2258" t="s">
        <v>581</v>
      </c>
      <c r="H2258" t="s">
        <v>42</v>
      </c>
      <c r="I2258" t="s">
        <v>601</v>
      </c>
      <c r="J2258" t="s">
        <v>611</v>
      </c>
    </row>
    <row r="2259" spans="1:10" x14ac:dyDescent="0.35">
      <c r="A2259">
        <v>2285</v>
      </c>
      <c r="B2259" t="s">
        <v>147</v>
      </c>
      <c r="C2259">
        <v>29</v>
      </c>
      <c r="D2259">
        <v>26</v>
      </c>
      <c r="E2259">
        <v>6</v>
      </c>
      <c r="F2259" t="s">
        <v>581</v>
      </c>
      <c r="G2259" t="s">
        <v>581</v>
      </c>
      <c r="H2259" t="s">
        <v>42</v>
      </c>
      <c r="I2259" t="s">
        <v>601</v>
      </c>
      <c r="J2259" t="s">
        <v>611</v>
      </c>
    </row>
    <row r="2260" spans="1:10" x14ac:dyDescent="0.35">
      <c r="A2260">
        <v>2286</v>
      </c>
      <c r="B2260" t="s">
        <v>147</v>
      </c>
      <c r="C2260">
        <v>30</v>
      </c>
      <c r="D2260">
        <v>18</v>
      </c>
      <c r="E2260">
        <v>5</v>
      </c>
      <c r="F2260" t="s">
        <v>581</v>
      </c>
      <c r="G2260" t="s">
        <v>581</v>
      </c>
      <c r="H2260" t="s">
        <v>42</v>
      </c>
      <c r="I2260" t="s">
        <v>601</v>
      </c>
      <c r="J2260" t="s">
        <v>611</v>
      </c>
    </row>
    <row r="2261" spans="1:10" x14ac:dyDescent="0.35">
      <c r="A2261">
        <v>2287</v>
      </c>
      <c r="B2261" t="s">
        <v>147</v>
      </c>
      <c r="C2261">
        <v>31</v>
      </c>
      <c r="D2261">
        <v>17</v>
      </c>
      <c r="E2261">
        <v>5</v>
      </c>
      <c r="F2261" t="s">
        <v>581</v>
      </c>
      <c r="G2261" t="s">
        <v>581</v>
      </c>
      <c r="H2261" t="s">
        <v>42</v>
      </c>
      <c r="I2261" t="s">
        <v>601</v>
      </c>
      <c r="J2261" t="s">
        <v>611</v>
      </c>
    </row>
    <row r="2262" spans="1:10" x14ac:dyDescent="0.35">
      <c r="A2262">
        <v>2288</v>
      </c>
      <c r="B2262" t="s">
        <v>147</v>
      </c>
      <c r="C2262">
        <v>32</v>
      </c>
      <c r="D2262">
        <v>16</v>
      </c>
      <c r="E2262">
        <v>0</v>
      </c>
      <c r="F2262" t="s">
        <v>581</v>
      </c>
      <c r="G2262" t="s">
        <v>581</v>
      </c>
      <c r="H2262" t="s">
        <v>42</v>
      </c>
      <c r="I2262" t="s">
        <v>601</v>
      </c>
      <c r="J2262" t="s">
        <v>611</v>
      </c>
    </row>
    <row r="2263" spans="1:10" x14ac:dyDescent="0.35">
      <c r="A2263">
        <v>2289</v>
      </c>
      <c r="B2263" t="s">
        <v>147</v>
      </c>
      <c r="C2263">
        <v>33</v>
      </c>
      <c r="D2263">
        <v>17</v>
      </c>
      <c r="E2263">
        <v>5</v>
      </c>
      <c r="F2263" t="s">
        <v>581</v>
      </c>
      <c r="G2263" t="s">
        <v>581</v>
      </c>
      <c r="H2263" t="s">
        <v>42</v>
      </c>
      <c r="I2263" t="s">
        <v>601</v>
      </c>
      <c r="J2263" t="s">
        <v>611</v>
      </c>
    </row>
    <row r="2264" spans="1:10" x14ac:dyDescent="0.35">
      <c r="A2264">
        <v>2290</v>
      </c>
      <c r="B2264" t="s">
        <v>147</v>
      </c>
      <c r="C2264">
        <v>34</v>
      </c>
      <c r="D2264">
        <v>27</v>
      </c>
      <c r="E2264">
        <v>6</v>
      </c>
      <c r="F2264" t="s">
        <v>581</v>
      </c>
      <c r="G2264" t="s">
        <v>581</v>
      </c>
      <c r="H2264" t="s">
        <v>42</v>
      </c>
      <c r="I2264" t="s">
        <v>601</v>
      </c>
      <c r="J2264" t="s">
        <v>611</v>
      </c>
    </row>
    <row r="2265" spans="1:10" x14ac:dyDescent="0.35">
      <c r="A2265">
        <v>2291</v>
      </c>
      <c r="B2265" t="s">
        <v>147</v>
      </c>
      <c r="C2265">
        <v>35</v>
      </c>
      <c r="D2265">
        <v>28</v>
      </c>
      <c r="E2265">
        <v>8</v>
      </c>
      <c r="F2265" t="s">
        <v>581</v>
      </c>
      <c r="G2265" t="s">
        <v>581</v>
      </c>
      <c r="H2265" t="s">
        <v>42</v>
      </c>
      <c r="I2265" t="s">
        <v>601</v>
      </c>
      <c r="J2265" t="s">
        <v>611</v>
      </c>
    </row>
    <row r="2266" spans="1:10" x14ac:dyDescent="0.35">
      <c r="A2266">
        <v>2292</v>
      </c>
      <c r="B2266" t="s">
        <v>147</v>
      </c>
      <c r="C2266">
        <v>36</v>
      </c>
      <c r="D2266">
        <v>21</v>
      </c>
      <c r="E2266">
        <v>1</v>
      </c>
      <c r="F2266" t="s">
        <v>581</v>
      </c>
      <c r="G2266" t="s">
        <v>581</v>
      </c>
      <c r="H2266" t="s">
        <v>42</v>
      </c>
      <c r="I2266" t="s">
        <v>601</v>
      </c>
      <c r="J2266" t="s">
        <v>611</v>
      </c>
    </row>
    <row r="2267" spans="1:10" x14ac:dyDescent="0.35">
      <c r="A2267">
        <v>2293</v>
      </c>
      <c r="B2267" t="s">
        <v>147</v>
      </c>
      <c r="C2267">
        <v>37</v>
      </c>
      <c r="D2267">
        <v>19</v>
      </c>
      <c r="E2267">
        <v>5</v>
      </c>
      <c r="F2267" t="s">
        <v>581</v>
      </c>
      <c r="G2267" t="s">
        <v>581</v>
      </c>
      <c r="H2267" t="s">
        <v>42</v>
      </c>
      <c r="I2267" t="s">
        <v>601</v>
      </c>
      <c r="J2267" t="s">
        <v>611</v>
      </c>
    </row>
    <row r="2268" spans="1:10" x14ac:dyDescent="0.35">
      <c r="A2268">
        <v>2294</v>
      </c>
      <c r="B2268" t="s">
        <v>147</v>
      </c>
      <c r="C2268">
        <v>38</v>
      </c>
      <c r="D2268">
        <v>18</v>
      </c>
      <c r="E2268">
        <v>10</v>
      </c>
      <c r="F2268" t="s">
        <v>581</v>
      </c>
      <c r="G2268" t="s">
        <v>581</v>
      </c>
      <c r="H2268" t="s">
        <v>42</v>
      </c>
      <c r="I2268" t="s">
        <v>601</v>
      </c>
      <c r="J2268" t="s">
        <v>611</v>
      </c>
    </row>
    <row r="2269" spans="1:10" x14ac:dyDescent="0.35">
      <c r="A2269">
        <v>2295</v>
      </c>
      <c r="B2269" t="s">
        <v>148</v>
      </c>
      <c r="C2269">
        <v>15</v>
      </c>
      <c r="D2269">
        <v>36</v>
      </c>
      <c r="E2269">
        <v>2</v>
      </c>
      <c r="F2269" t="s">
        <v>581</v>
      </c>
      <c r="G2269" t="s">
        <v>581</v>
      </c>
      <c r="H2269" t="s">
        <v>42</v>
      </c>
      <c r="I2269" t="s">
        <v>601</v>
      </c>
      <c r="J2269" t="s">
        <v>611</v>
      </c>
    </row>
    <row r="2270" spans="1:10" x14ac:dyDescent="0.35">
      <c r="A2270">
        <v>2296</v>
      </c>
      <c r="B2270" t="s">
        <v>148</v>
      </c>
      <c r="C2270">
        <v>16</v>
      </c>
      <c r="D2270">
        <v>44</v>
      </c>
      <c r="E2270">
        <v>5</v>
      </c>
      <c r="F2270" t="s">
        <v>581</v>
      </c>
      <c r="G2270" t="s">
        <v>581</v>
      </c>
      <c r="H2270" t="s">
        <v>42</v>
      </c>
      <c r="I2270" t="s">
        <v>601</v>
      </c>
      <c r="J2270" t="s">
        <v>611</v>
      </c>
    </row>
    <row r="2271" spans="1:10" x14ac:dyDescent="0.35">
      <c r="A2271">
        <v>2297</v>
      </c>
      <c r="B2271" t="s">
        <v>148</v>
      </c>
      <c r="C2271">
        <v>17</v>
      </c>
      <c r="D2271">
        <v>28</v>
      </c>
      <c r="E2271">
        <v>7</v>
      </c>
      <c r="F2271" t="s">
        <v>581</v>
      </c>
      <c r="G2271" t="s">
        <v>581</v>
      </c>
      <c r="H2271" t="s">
        <v>42</v>
      </c>
      <c r="I2271" t="s">
        <v>601</v>
      </c>
      <c r="J2271" t="s">
        <v>611</v>
      </c>
    </row>
    <row r="2272" spans="1:10" x14ac:dyDescent="0.35">
      <c r="A2272">
        <v>2298</v>
      </c>
      <c r="B2272" t="s">
        <v>148</v>
      </c>
      <c r="C2272">
        <v>18</v>
      </c>
      <c r="D2272">
        <v>25</v>
      </c>
      <c r="E2272">
        <v>2</v>
      </c>
      <c r="F2272" t="s">
        <v>581</v>
      </c>
      <c r="G2272" t="s">
        <v>581</v>
      </c>
      <c r="H2272" t="s">
        <v>42</v>
      </c>
      <c r="I2272" t="s">
        <v>601</v>
      </c>
      <c r="J2272" t="s">
        <v>611</v>
      </c>
    </row>
    <row r="2273" spans="1:10" x14ac:dyDescent="0.35">
      <c r="A2273">
        <v>2299</v>
      </c>
      <c r="B2273" t="s">
        <v>148</v>
      </c>
      <c r="C2273">
        <v>19</v>
      </c>
      <c r="D2273">
        <v>21</v>
      </c>
      <c r="E2273">
        <v>2</v>
      </c>
      <c r="F2273" t="s">
        <v>581</v>
      </c>
      <c r="G2273" t="s">
        <v>581</v>
      </c>
      <c r="H2273" t="s">
        <v>42</v>
      </c>
      <c r="I2273" t="s">
        <v>601</v>
      </c>
      <c r="J2273" t="s">
        <v>611</v>
      </c>
    </row>
    <row r="2274" spans="1:10" x14ac:dyDescent="0.35">
      <c r="A2274">
        <v>2300</v>
      </c>
      <c r="B2274" t="s">
        <v>148</v>
      </c>
      <c r="C2274">
        <v>20</v>
      </c>
      <c r="D2274">
        <v>19</v>
      </c>
      <c r="E2274">
        <v>2</v>
      </c>
      <c r="F2274" t="s">
        <v>581</v>
      </c>
      <c r="G2274" t="s">
        <v>581</v>
      </c>
      <c r="H2274" t="s">
        <v>42</v>
      </c>
      <c r="I2274" t="s">
        <v>601</v>
      </c>
      <c r="J2274" t="s">
        <v>611</v>
      </c>
    </row>
    <row r="2275" spans="1:10" x14ac:dyDescent="0.35">
      <c r="A2275">
        <v>2301</v>
      </c>
      <c r="B2275" t="s">
        <v>148</v>
      </c>
      <c r="C2275">
        <v>21</v>
      </c>
      <c r="D2275">
        <v>9</v>
      </c>
      <c r="E2275">
        <v>1</v>
      </c>
      <c r="F2275" t="s">
        <v>581</v>
      </c>
      <c r="G2275" t="s">
        <v>581</v>
      </c>
      <c r="H2275" t="s">
        <v>42</v>
      </c>
      <c r="I2275" t="s">
        <v>601</v>
      </c>
      <c r="J2275" t="s">
        <v>611</v>
      </c>
    </row>
    <row r="2276" spans="1:10" x14ac:dyDescent="0.35">
      <c r="A2276">
        <v>2302</v>
      </c>
      <c r="B2276" t="s">
        <v>148</v>
      </c>
      <c r="C2276">
        <v>22</v>
      </c>
      <c r="D2276">
        <v>8</v>
      </c>
      <c r="E2276">
        <v>1</v>
      </c>
      <c r="F2276" t="s">
        <v>581</v>
      </c>
      <c r="G2276" t="s">
        <v>581</v>
      </c>
      <c r="H2276" t="s">
        <v>42</v>
      </c>
      <c r="I2276" t="s">
        <v>601</v>
      </c>
      <c r="J2276" t="s">
        <v>611</v>
      </c>
    </row>
    <row r="2277" spans="1:10" x14ac:dyDescent="0.35">
      <c r="A2277">
        <v>2303</v>
      </c>
      <c r="B2277" t="s">
        <v>148</v>
      </c>
      <c r="C2277">
        <v>23</v>
      </c>
      <c r="D2277">
        <v>5</v>
      </c>
      <c r="E2277">
        <v>3</v>
      </c>
      <c r="F2277" t="s">
        <v>581</v>
      </c>
      <c r="G2277" t="s">
        <v>581</v>
      </c>
      <c r="H2277" t="s">
        <v>42</v>
      </c>
      <c r="I2277" t="s">
        <v>601</v>
      </c>
      <c r="J2277" t="s">
        <v>611</v>
      </c>
    </row>
    <row r="2278" spans="1:10" x14ac:dyDescent="0.35">
      <c r="A2278">
        <v>2304</v>
      </c>
      <c r="B2278" t="s">
        <v>148</v>
      </c>
      <c r="C2278">
        <v>24</v>
      </c>
      <c r="D2278">
        <v>3</v>
      </c>
      <c r="E2278">
        <v>2</v>
      </c>
      <c r="F2278" t="s">
        <v>581</v>
      </c>
      <c r="G2278" t="s">
        <v>581</v>
      </c>
      <c r="H2278" t="s">
        <v>42</v>
      </c>
      <c r="I2278" t="s">
        <v>601</v>
      </c>
      <c r="J2278" t="s">
        <v>611</v>
      </c>
    </row>
    <row r="2279" spans="1:10" x14ac:dyDescent="0.35">
      <c r="A2279">
        <v>2305</v>
      </c>
      <c r="B2279" t="s">
        <v>148</v>
      </c>
      <c r="C2279">
        <v>25</v>
      </c>
      <c r="D2279">
        <v>9</v>
      </c>
      <c r="E2279">
        <v>3</v>
      </c>
      <c r="F2279" t="s">
        <v>581</v>
      </c>
      <c r="G2279" t="s">
        <v>581</v>
      </c>
      <c r="H2279" t="s">
        <v>42</v>
      </c>
      <c r="I2279" t="s">
        <v>601</v>
      </c>
      <c r="J2279" t="s">
        <v>611</v>
      </c>
    </row>
    <row r="2280" spans="1:10" x14ac:dyDescent="0.35">
      <c r="A2280">
        <v>2306</v>
      </c>
      <c r="B2280" t="s">
        <v>148</v>
      </c>
      <c r="C2280">
        <v>26</v>
      </c>
      <c r="D2280">
        <v>6</v>
      </c>
      <c r="E2280">
        <v>2</v>
      </c>
      <c r="F2280" t="s">
        <v>581</v>
      </c>
      <c r="G2280" t="s">
        <v>581</v>
      </c>
      <c r="H2280" t="s">
        <v>42</v>
      </c>
      <c r="I2280" t="s">
        <v>601</v>
      </c>
      <c r="J2280" t="s">
        <v>611</v>
      </c>
    </row>
    <row r="2281" spans="1:10" x14ac:dyDescent="0.35">
      <c r="A2281">
        <v>2307</v>
      </c>
      <c r="B2281" t="s">
        <v>148</v>
      </c>
      <c r="C2281">
        <v>27</v>
      </c>
      <c r="D2281">
        <v>8</v>
      </c>
      <c r="E2281">
        <v>2</v>
      </c>
      <c r="F2281" t="s">
        <v>581</v>
      </c>
      <c r="G2281" t="s">
        <v>581</v>
      </c>
      <c r="H2281" t="s">
        <v>42</v>
      </c>
      <c r="I2281" t="s">
        <v>601</v>
      </c>
      <c r="J2281" t="s">
        <v>611</v>
      </c>
    </row>
    <row r="2282" spans="1:10" x14ac:dyDescent="0.35">
      <c r="A2282">
        <v>2308</v>
      </c>
      <c r="B2282" t="s">
        <v>148</v>
      </c>
      <c r="C2282">
        <v>28</v>
      </c>
      <c r="D2282">
        <v>15</v>
      </c>
      <c r="E2282">
        <v>1</v>
      </c>
      <c r="F2282" t="s">
        <v>581</v>
      </c>
      <c r="G2282" t="s">
        <v>581</v>
      </c>
      <c r="H2282" t="s">
        <v>42</v>
      </c>
      <c r="I2282" t="s">
        <v>601</v>
      </c>
      <c r="J2282" t="s">
        <v>611</v>
      </c>
    </row>
    <row r="2283" spans="1:10" x14ac:dyDescent="0.35">
      <c r="A2283">
        <v>2309</v>
      </c>
      <c r="B2283" t="s">
        <v>148</v>
      </c>
      <c r="C2283">
        <v>29</v>
      </c>
      <c r="D2283">
        <v>13</v>
      </c>
      <c r="E2283">
        <v>1</v>
      </c>
      <c r="F2283" t="s">
        <v>581</v>
      </c>
      <c r="G2283" t="s">
        <v>581</v>
      </c>
      <c r="H2283" t="s">
        <v>42</v>
      </c>
      <c r="I2283" t="s">
        <v>601</v>
      </c>
      <c r="J2283" t="s">
        <v>611</v>
      </c>
    </row>
    <row r="2284" spans="1:10" x14ac:dyDescent="0.35">
      <c r="A2284">
        <v>2310</v>
      </c>
      <c r="B2284" t="s">
        <v>148</v>
      </c>
      <c r="C2284">
        <v>30</v>
      </c>
      <c r="D2284">
        <v>14</v>
      </c>
      <c r="E2284">
        <v>6</v>
      </c>
      <c r="F2284" t="s">
        <v>581</v>
      </c>
      <c r="G2284" t="s">
        <v>581</v>
      </c>
      <c r="H2284" t="s">
        <v>42</v>
      </c>
      <c r="I2284" t="s">
        <v>601</v>
      </c>
      <c r="J2284" t="s">
        <v>611</v>
      </c>
    </row>
    <row r="2285" spans="1:10" x14ac:dyDescent="0.35">
      <c r="A2285">
        <v>2311</v>
      </c>
      <c r="B2285" t="s">
        <v>148</v>
      </c>
      <c r="C2285">
        <v>31</v>
      </c>
      <c r="D2285">
        <v>11</v>
      </c>
      <c r="E2285">
        <v>0</v>
      </c>
      <c r="F2285" t="s">
        <v>581</v>
      </c>
      <c r="G2285" t="s">
        <v>581</v>
      </c>
      <c r="H2285" t="s">
        <v>42</v>
      </c>
      <c r="I2285" t="s">
        <v>601</v>
      </c>
      <c r="J2285" t="s">
        <v>611</v>
      </c>
    </row>
    <row r="2286" spans="1:10" x14ac:dyDescent="0.35">
      <c r="A2286">
        <v>2312</v>
      </c>
      <c r="B2286" t="s">
        <v>148</v>
      </c>
      <c r="C2286">
        <v>32</v>
      </c>
      <c r="D2286">
        <v>12</v>
      </c>
      <c r="E2286">
        <v>3</v>
      </c>
      <c r="F2286" t="s">
        <v>581</v>
      </c>
      <c r="G2286" t="s">
        <v>581</v>
      </c>
      <c r="H2286" t="s">
        <v>42</v>
      </c>
      <c r="I2286" t="s">
        <v>601</v>
      </c>
      <c r="J2286" t="s">
        <v>611</v>
      </c>
    </row>
    <row r="2287" spans="1:10" x14ac:dyDescent="0.35">
      <c r="A2287">
        <v>2313</v>
      </c>
      <c r="B2287" t="s">
        <v>148</v>
      </c>
      <c r="C2287">
        <v>33</v>
      </c>
      <c r="D2287">
        <v>14</v>
      </c>
      <c r="E2287">
        <v>5</v>
      </c>
      <c r="F2287" t="s">
        <v>581</v>
      </c>
      <c r="G2287" t="s">
        <v>581</v>
      </c>
      <c r="H2287" t="s">
        <v>42</v>
      </c>
      <c r="I2287" t="s">
        <v>601</v>
      </c>
      <c r="J2287" t="s">
        <v>611</v>
      </c>
    </row>
    <row r="2288" spans="1:10" x14ac:dyDescent="0.35">
      <c r="A2288">
        <v>2314</v>
      </c>
      <c r="B2288" t="s">
        <v>148</v>
      </c>
      <c r="C2288">
        <v>34</v>
      </c>
      <c r="D2288">
        <v>8</v>
      </c>
      <c r="E2288">
        <v>0</v>
      </c>
      <c r="F2288" t="s">
        <v>581</v>
      </c>
      <c r="G2288" t="s">
        <v>581</v>
      </c>
      <c r="H2288" t="s">
        <v>42</v>
      </c>
      <c r="I2288" t="s">
        <v>601</v>
      </c>
      <c r="J2288" t="s">
        <v>611</v>
      </c>
    </row>
    <row r="2289" spans="1:10" x14ac:dyDescent="0.35">
      <c r="A2289">
        <v>2315</v>
      </c>
      <c r="B2289" t="s">
        <v>148</v>
      </c>
      <c r="C2289">
        <v>35</v>
      </c>
      <c r="D2289">
        <v>5</v>
      </c>
      <c r="E2289">
        <v>4</v>
      </c>
      <c r="F2289" t="s">
        <v>581</v>
      </c>
      <c r="G2289" t="s">
        <v>581</v>
      </c>
      <c r="H2289" t="s">
        <v>42</v>
      </c>
      <c r="I2289" t="s">
        <v>601</v>
      </c>
      <c r="J2289" t="s">
        <v>611</v>
      </c>
    </row>
    <row r="2290" spans="1:10" x14ac:dyDescent="0.35">
      <c r="A2290">
        <v>2316</v>
      </c>
      <c r="B2290" t="s">
        <v>148</v>
      </c>
      <c r="C2290">
        <v>36</v>
      </c>
      <c r="D2290">
        <v>7</v>
      </c>
      <c r="E2290">
        <v>2</v>
      </c>
      <c r="F2290" t="s">
        <v>581</v>
      </c>
      <c r="G2290" t="s">
        <v>581</v>
      </c>
      <c r="H2290" t="s">
        <v>42</v>
      </c>
      <c r="I2290" t="s">
        <v>601</v>
      </c>
      <c r="J2290" t="s">
        <v>611</v>
      </c>
    </row>
    <row r="2291" spans="1:10" x14ac:dyDescent="0.35">
      <c r="A2291">
        <v>2317</v>
      </c>
      <c r="B2291" t="s">
        <v>148</v>
      </c>
      <c r="C2291">
        <v>37</v>
      </c>
      <c r="D2291">
        <v>10</v>
      </c>
      <c r="E2291">
        <v>1</v>
      </c>
      <c r="F2291" t="s">
        <v>581</v>
      </c>
      <c r="G2291" t="s">
        <v>581</v>
      </c>
      <c r="H2291" t="s">
        <v>42</v>
      </c>
      <c r="I2291" t="s">
        <v>601</v>
      </c>
      <c r="J2291" t="s">
        <v>611</v>
      </c>
    </row>
    <row r="2292" spans="1:10" x14ac:dyDescent="0.35">
      <c r="A2292">
        <v>2318</v>
      </c>
      <c r="B2292" t="s">
        <v>148</v>
      </c>
      <c r="C2292">
        <v>38</v>
      </c>
      <c r="D2292">
        <v>9</v>
      </c>
      <c r="E2292">
        <v>4</v>
      </c>
      <c r="F2292" t="s">
        <v>581</v>
      </c>
      <c r="G2292" t="s">
        <v>581</v>
      </c>
      <c r="H2292" t="s">
        <v>42</v>
      </c>
      <c r="I2292" t="s">
        <v>601</v>
      </c>
      <c r="J2292" t="s">
        <v>611</v>
      </c>
    </row>
    <row r="2293" spans="1:10" x14ac:dyDescent="0.35">
      <c r="A2293">
        <v>2319</v>
      </c>
      <c r="B2293" t="s">
        <v>149</v>
      </c>
      <c r="C2293">
        <v>15</v>
      </c>
      <c r="D2293">
        <v>65</v>
      </c>
      <c r="E2293">
        <v>8</v>
      </c>
      <c r="F2293" t="s">
        <v>581</v>
      </c>
      <c r="G2293" t="s">
        <v>581</v>
      </c>
      <c r="H2293" t="s">
        <v>42</v>
      </c>
      <c r="I2293" t="s">
        <v>601</v>
      </c>
      <c r="J2293" t="s">
        <v>611</v>
      </c>
    </row>
    <row r="2294" spans="1:10" x14ac:dyDescent="0.35">
      <c r="A2294">
        <v>2320</v>
      </c>
      <c r="B2294" t="s">
        <v>149</v>
      </c>
      <c r="C2294">
        <v>16</v>
      </c>
      <c r="D2294">
        <v>69</v>
      </c>
      <c r="E2294">
        <v>8</v>
      </c>
      <c r="F2294" t="s">
        <v>581</v>
      </c>
      <c r="G2294" t="s">
        <v>581</v>
      </c>
      <c r="H2294" t="s">
        <v>42</v>
      </c>
      <c r="I2294" t="s">
        <v>601</v>
      </c>
      <c r="J2294" t="s">
        <v>611</v>
      </c>
    </row>
    <row r="2295" spans="1:10" x14ac:dyDescent="0.35">
      <c r="A2295">
        <v>2321</v>
      </c>
      <c r="B2295" t="s">
        <v>149</v>
      </c>
      <c r="C2295">
        <v>17</v>
      </c>
      <c r="D2295">
        <v>47</v>
      </c>
      <c r="E2295">
        <v>2</v>
      </c>
      <c r="F2295" t="s">
        <v>581</v>
      </c>
      <c r="G2295" t="s">
        <v>581</v>
      </c>
      <c r="H2295" t="s">
        <v>42</v>
      </c>
      <c r="I2295" t="s">
        <v>601</v>
      </c>
      <c r="J2295" t="s">
        <v>611</v>
      </c>
    </row>
    <row r="2296" spans="1:10" x14ac:dyDescent="0.35">
      <c r="A2296">
        <v>2322</v>
      </c>
      <c r="B2296" t="s">
        <v>149</v>
      </c>
      <c r="C2296">
        <v>18</v>
      </c>
      <c r="D2296">
        <v>38</v>
      </c>
      <c r="E2296">
        <v>2</v>
      </c>
      <c r="F2296" t="s">
        <v>581</v>
      </c>
      <c r="G2296" t="s">
        <v>581</v>
      </c>
      <c r="H2296" t="s">
        <v>42</v>
      </c>
      <c r="I2296" t="s">
        <v>601</v>
      </c>
      <c r="J2296" t="s">
        <v>611</v>
      </c>
    </row>
    <row r="2297" spans="1:10" x14ac:dyDescent="0.35">
      <c r="A2297">
        <v>2323</v>
      </c>
      <c r="B2297" t="s">
        <v>149</v>
      </c>
      <c r="C2297">
        <v>19</v>
      </c>
      <c r="D2297">
        <v>31</v>
      </c>
      <c r="E2297">
        <v>1</v>
      </c>
      <c r="F2297" t="s">
        <v>581</v>
      </c>
      <c r="G2297" t="s">
        <v>581</v>
      </c>
      <c r="H2297" t="s">
        <v>42</v>
      </c>
      <c r="I2297" t="s">
        <v>601</v>
      </c>
      <c r="J2297" t="s">
        <v>611</v>
      </c>
    </row>
    <row r="2298" spans="1:10" x14ac:dyDescent="0.35">
      <c r="A2298">
        <v>2324</v>
      </c>
      <c r="B2298" t="s">
        <v>149</v>
      </c>
      <c r="C2298">
        <v>20</v>
      </c>
      <c r="D2298">
        <v>24</v>
      </c>
      <c r="E2298">
        <v>3</v>
      </c>
      <c r="F2298" t="s">
        <v>581</v>
      </c>
      <c r="G2298" t="s">
        <v>581</v>
      </c>
      <c r="H2298" t="s">
        <v>42</v>
      </c>
      <c r="I2298" t="s">
        <v>601</v>
      </c>
      <c r="J2298" t="s">
        <v>611</v>
      </c>
    </row>
    <row r="2299" spans="1:10" x14ac:dyDescent="0.35">
      <c r="A2299">
        <v>2325</v>
      </c>
      <c r="B2299" t="s">
        <v>149</v>
      </c>
      <c r="C2299">
        <v>21</v>
      </c>
      <c r="D2299">
        <v>14</v>
      </c>
      <c r="E2299">
        <v>0</v>
      </c>
      <c r="F2299" t="s">
        <v>581</v>
      </c>
      <c r="G2299" t="s">
        <v>581</v>
      </c>
      <c r="H2299" t="s">
        <v>42</v>
      </c>
      <c r="I2299" t="s">
        <v>601</v>
      </c>
      <c r="J2299" t="s">
        <v>611</v>
      </c>
    </row>
    <row r="2300" spans="1:10" x14ac:dyDescent="0.35">
      <c r="A2300">
        <v>2326</v>
      </c>
      <c r="B2300" t="s">
        <v>149</v>
      </c>
      <c r="C2300">
        <v>22</v>
      </c>
      <c r="D2300">
        <v>11</v>
      </c>
      <c r="E2300">
        <v>3</v>
      </c>
      <c r="F2300" t="s">
        <v>581</v>
      </c>
      <c r="G2300" t="s">
        <v>581</v>
      </c>
      <c r="H2300" t="s">
        <v>42</v>
      </c>
      <c r="I2300" t="s">
        <v>601</v>
      </c>
      <c r="J2300" t="s">
        <v>611</v>
      </c>
    </row>
    <row r="2301" spans="1:10" x14ac:dyDescent="0.35">
      <c r="A2301">
        <v>2327</v>
      </c>
      <c r="B2301" t="s">
        <v>149</v>
      </c>
      <c r="C2301">
        <v>23</v>
      </c>
      <c r="D2301">
        <v>39</v>
      </c>
      <c r="E2301">
        <v>1</v>
      </c>
      <c r="F2301" t="s">
        <v>581</v>
      </c>
      <c r="G2301" t="s">
        <v>581</v>
      </c>
      <c r="H2301" t="s">
        <v>42</v>
      </c>
      <c r="I2301" t="s">
        <v>601</v>
      </c>
      <c r="J2301" t="s">
        <v>611</v>
      </c>
    </row>
    <row r="2302" spans="1:10" x14ac:dyDescent="0.35">
      <c r="A2302">
        <v>2328</v>
      </c>
      <c r="B2302" t="s">
        <v>149</v>
      </c>
      <c r="C2302">
        <v>24</v>
      </c>
      <c r="D2302">
        <v>9</v>
      </c>
      <c r="E2302">
        <v>0</v>
      </c>
      <c r="F2302" t="s">
        <v>581</v>
      </c>
      <c r="G2302" t="s">
        <v>581</v>
      </c>
      <c r="H2302" t="s">
        <v>42</v>
      </c>
      <c r="I2302" t="s">
        <v>601</v>
      </c>
      <c r="J2302" t="s">
        <v>611</v>
      </c>
    </row>
    <row r="2303" spans="1:10" x14ac:dyDescent="0.35">
      <c r="A2303">
        <v>2329</v>
      </c>
      <c r="B2303" t="s">
        <v>149</v>
      </c>
      <c r="C2303">
        <v>25</v>
      </c>
      <c r="D2303">
        <v>12</v>
      </c>
      <c r="E2303">
        <v>3</v>
      </c>
      <c r="F2303" t="s">
        <v>581</v>
      </c>
      <c r="G2303" t="s">
        <v>581</v>
      </c>
      <c r="H2303" t="s">
        <v>42</v>
      </c>
      <c r="I2303" t="s">
        <v>601</v>
      </c>
      <c r="J2303" t="s">
        <v>611</v>
      </c>
    </row>
    <row r="2304" spans="1:10" x14ac:dyDescent="0.35">
      <c r="A2304">
        <v>2330</v>
      </c>
      <c r="B2304" t="s">
        <v>149</v>
      </c>
      <c r="C2304">
        <v>26</v>
      </c>
      <c r="D2304">
        <v>20</v>
      </c>
      <c r="E2304">
        <v>1</v>
      </c>
      <c r="F2304" t="s">
        <v>581</v>
      </c>
      <c r="G2304" t="s">
        <v>581</v>
      </c>
      <c r="H2304" t="s">
        <v>42</v>
      </c>
      <c r="I2304" t="s">
        <v>601</v>
      </c>
      <c r="J2304" t="s">
        <v>611</v>
      </c>
    </row>
    <row r="2305" spans="1:10" x14ac:dyDescent="0.35">
      <c r="A2305">
        <v>2331</v>
      </c>
      <c r="B2305" t="s">
        <v>149</v>
      </c>
      <c r="C2305">
        <v>27</v>
      </c>
      <c r="D2305">
        <v>12</v>
      </c>
      <c r="E2305">
        <v>5</v>
      </c>
      <c r="F2305" t="s">
        <v>581</v>
      </c>
      <c r="G2305" t="s">
        <v>581</v>
      </c>
      <c r="H2305" t="s">
        <v>42</v>
      </c>
      <c r="I2305" t="s">
        <v>601</v>
      </c>
      <c r="J2305" t="s">
        <v>611</v>
      </c>
    </row>
    <row r="2306" spans="1:10" x14ac:dyDescent="0.35">
      <c r="A2306">
        <v>2332</v>
      </c>
      <c r="B2306" t="s">
        <v>149</v>
      </c>
      <c r="C2306">
        <v>28</v>
      </c>
      <c r="D2306">
        <v>17</v>
      </c>
      <c r="E2306">
        <v>8</v>
      </c>
      <c r="F2306" t="s">
        <v>581</v>
      </c>
      <c r="G2306" t="s">
        <v>581</v>
      </c>
      <c r="H2306" t="s">
        <v>42</v>
      </c>
      <c r="I2306" t="s">
        <v>601</v>
      </c>
      <c r="J2306" t="s">
        <v>611</v>
      </c>
    </row>
    <row r="2307" spans="1:10" x14ac:dyDescent="0.35">
      <c r="A2307">
        <v>2333</v>
      </c>
      <c r="B2307" t="s">
        <v>149</v>
      </c>
      <c r="C2307">
        <v>29</v>
      </c>
      <c r="D2307">
        <v>69</v>
      </c>
      <c r="E2307">
        <v>7</v>
      </c>
      <c r="F2307" t="s">
        <v>581</v>
      </c>
      <c r="G2307" t="s">
        <v>581</v>
      </c>
      <c r="H2307" t="s">
        <v>42</v>
      </c>
      <c r="I2307" t="s">
        <v>601</v>
      </c>
      <c r="J2307" t="s">
        <v>611</v>
      </c>
    </row>
    <row r="2308" spans="1:10" x14ac:dyDescent="0.35">
      <c r="A2308">
        <v>2334</v>
      </c>
      <c r="B2308" t="s">
        <v>149</v>
      </c>
      <c r="C2308">
        <v>30</v>
      </c>
      <c r="D2308">
        <v>26</v>
      </c>
      <c r="E2308">
        <v>9</v>
      </c>
      <c r="F2308" t="s">
        <v>581</v>
      </c>
      <c r="G2308" t="s">
        <v>581</v>
      </c>
      <c r="H2308" t="s">
        <v>42</v>
      </c>
      <c r="I2308" t="s">
        <v>601</v>
      </c>
      <c r="J2308" t="s">
        <v>611</v>
      </c>
    </row>
    <row r="2309" spans="1:10" x14ac:dyDescent="0.35">
      <c r="A2309">
        <v>2335</v>
      </c>
      <c r="B2309" t="s">
        <v>149</v>
      </c>
      <c r="C2309">
        <v>31</v>
      </c>
      <c r="D2309">
        <v>28</v>
      </c>
      <c r="E2309">
        <v>9</v>
      </c>
      <c r="F2309" t="s">
        <v>581</v>
      </c>
      <c r="G2309" t="s">
        <v>581</v>
      </c>
      <c r="H2309" t="s">
        <v>42</v>
      </c>
      <c r="I2309" t="s">
        <v>601</v>
      </c>
      <c r="J2309" t="s">
        <v>611</v>
      </c>
    </row>
    <row r="2310" spans="1:10" x14ac:dyDescent="0.35">
      <c r="A2310">
        <v>2336</v>
      </c>
      <c r="B2310" t="s">
        <v>149</v>
      </c>
      <c r="C2310">
        <v>32</v>
      </c>
      <c r="D2310">
        <v>23</v>
      </c>
      <c r="E2310">
        <v>3</v>
      </c>
      <c r="F2310" t="s">
        <v>581</v>
      </c>
      <c r="G2310" t="s">
        <v>581</v>
      </c>
      <c r="H2310" t="s">
        <v>42</v>
      </c>
      <c r="I2310" t="s">
        <v>601</v>
      </c>
      <c r="J2310" t="s">
        <v>611</v>
      </c>
    </row>
    <row r="2311" spans="1:10" x14ac:dyDescent="0.35">
      <c r="A2311">
        <v>2337</v>
      </c>
      <c r="B2311" t="s">
        <v>149</v>
      </c>
      <c r="C2311">
        <v>33</v>
      </c>
      <c r="D2311">
        <v>33</v>
      </c>
      <c r="E2311">
        <v>2</v>
      </c>
      <c r="F2311" t="s">
        <v>581</v>
      </c>
      <c r="G2311" t="s">
        <v>581</v>
      </c>
      <c r="H2311" t="s">
        <v>42</v>
      </c>
      <c r="I2311" t="s">
        <v>601</v>
      </c>
      <c r="J2311" t="s">
        <v>611</v>
      </c>
    </row>
    <row r="2312" spans="1:10" x14ac:dyDescent="0.35">
      <c r="A2312">
        <v>2338</v>
      </c>
      <c r="B2312" t="s">
        <v>149</v>
      </c>
      <c r="C2312">
        <v>34</v>
      </c>
      <c r="D2312">
        <v>35</v>
      </c>
      <c r="E2312">
        <v>3</v>
      </c>
      <c r="F2312" t="s">
        <v>581</v>
      </c>
      <c r="G2312" t="s">
        <v>581</v>
      </c>
      <c r="H2312" t="s">
        <v>42</v>
      </c>
      <c r="I2312" t="s">
        <v>601</v>
      </c>
      <c r="J2312" t="s">
        <v>611</v>
      </c>
    </row>
    <row r="2313" spans="1:10" x14ac:dyDescent="0.35">
      <c r="A2313">
        <v>2339</v>
      </c>
      <c r="B2313" t="s">
        <v>149</v>
      </c>
      <c r="C2313">
        <v>35</v>
      </c>
      <c r="D2313">
        <v>37</v>
      </c>
      <c r="E2313">
        <v>2</v>
      </c>
      <c r="F2313" t="s">
        <v>581</v>
      </c>
      <c r="G2313" t="s">
        <v>581</v>
      </c>
      <c r="H2313" t="s">
        <v>42</v>
      </c>
      <c r="I2313" t="s">
        <v>601</v>
      </c>
      <c r="J2313" t="s">
        <v>611</v>
      </c>
    </row>
    <row r="2314" spans="1:10" x14ac:dyDescent="0.35">
      <c r="A2314">
        <v>2340</v>
      </c>
      <c r="B2314" t="s">
        <v>149</v>
      </c>
      <c r="C2314">
        <v>36</v>
      </c>
      <c r="D2314">
        <v>18</v>
      </c>
      <c r="E2314">
        <v>6</v>
      </c>
      <c r="F2314" t="s">
        <v>581</v>
      </c>
      <c r="G2314" t="s">
        <v>581</v>
      </c>
      <c r="H2314" t="s">
        <v>42</v>
      </c>
      <c r="I2314" t="s">
        <v>601</v>
      </c>
      <c r="J2314" t="s">
        <v>611</v>
      </c>
    </row>
    <row r="2315" spans="1:10" x14ac:dyDescent="0.35">
      <c r="A2315">
        <v>2341</v>
      </c>
      <c r="B2315" t="s">
        <v>149</v>
      </c>
      <c r="C2315">
        <v>37</v>
      </c>
      <c r="D2315">
        <v>19</v>
      </c>
      <c r="E2315">
        <v>6</v>
      </c>
      <c r="F2315" t="s">
        <v>581</v>
      </c>
      <c r="G2315" t="s">
        <v>581</v>
      </c>
      <c r="H2315" t="s">
        <v>42</v>
      </c>
      <c r="I2315" t="s">
        <v>601</v>
      </c>
      <c r="J2315" t="s">
        <v>611</v>
      </c>
    </row>
    <row r="2316" spans="1:10" x14ac:dyDescent="0.35">
      <c r="A2316">
        <v>2342</v>
      </c>
      <c r="B2316" t="s">
        <v>149</v>
      </c>
      <c r="C2316">
        <v>38</v>
      </c>
      <c r="D2316">
        <v>36</v>
      </c>
      <c r="E2316">
        <v>5</v>
      </c>
      <c r="F2316" t="s">
        <v>581</v>
      </c>
      <c r="G2316" t="s">
        <v>581</v>
      </c>
      <c r="H2316" t="s">
        <v>42</v>
      </c>
      <c r="I2316" t="s">
        <v>601</v>
      </c>
      <c r="J2316" t="s">
        <v>611</v>
      </c>
    </row>
    <row r="2317" spans="1:10" x14ac:dyDescent="0.35">
      <c r="A2317">
        <v>2343</v>
      </c>
      <c r="B2317" t="s">
        <v>150</v>
      </c>
      <c r="C2317">
        <v>15</v>
      </c>
      <c r="D2317">
        <v>40</v>
      </c>
      <c r="E2317">
        <v>4</v>
      </c>
      <c r="F2317" t="s">
        <v>581</v>
      </c>
      <c r="G2317" t="s">
        <v>581</v>
      </c>
      <c r="H2317" t="s">
        <v>42</v>
      </c>
      <c r="I2317" t="s">
        <v>601</v>
      </c>
      <c r="J2317" t="s">
        <v>611</v>
      </c>
    </row>
    <row r="2318" spans="1:10" x14ac:dyDescent="0.35">
      <c r="A2318">
        <v>2344</v>
      </c>
      <c r="B2318" t="s">
        <v>150</v>
      </c>
      <c r="C2318">
        <v>16</v>
      </c>
      <c r="D2318">
        <v>52</v>
      </c>
      <c r="E2318">
        <v>15</v>
      </c>
      <c r="F2318" t="s">
        <v>581</v>
      </c>
      <c r="G2318" t="s">
        <v>581</v>
      </c>
      <c r="H2318" t="s">
        <v>42</v>
      </c>
      <c r="I2318" t="s">
        <v>601</v>
      </c>
      <c r="J2318" t="s">
        <v>611</v>
      </c>
    </row>
    <row r="2319" spans="1:10" x14ac:dyDescent="0.35">
      <c r="A2319">
        <v>2345</v>
      </c>
      <c r="B2319" t="s">
        <v>150</v>
      </c>
      <c r="C2319">
        <v>17</v>
      </c>
      <c r="D2319">
        <v>42</v>
      </c>
      <c r="E2319">
        <v>7</v>
      </c>
      <c r="F2319" t="s">
        <v>581</v>
      </c>
      <c r="G2319" t="s">
        <v>581</v>
      </c>
      <c r="H2319" t="s">
        <v>42</v>
      </c>
      <c r="I2319" t="s">
        <v>601</v>
      </c>
      <c r="J2319" t="s">
        <v>611</v>
      </c>
    </row>
    <row r="2320" spans="1:10" x14ac:dyDescent="0.35">
      <c r="A2320">
        <v>2346</v>
      </c>
      <c r="B2320" t="s">
        <v>150</v>
      </c>
      <c r="C2320">
        <v>18</v>
      </c>
      <c r="D2320">
        <v>26</v>
      </c>
      <c r="E2320">
        <v>7</v>
      </c>
      <c r="F2320" t="s">
        <v>581</v>
      </c>
      <c r="G2320" t="s">
        <v>581</v>
      </c>
      <c r="H2320" t="s">
        <v>42</v>
      </c>
      <c r="I2320" t="s">
        <v>601</v>
      </c>
      <c r="J2320" t="s">
        <v>611</v>
      </c>
    </row>
    <row r="2321" spans="1:10" x14ac:dyDescent="0.35">
      <c r="A2321">
        <v>2347</v>
      </c>
      <c r="B2321" t="s">
        <v>150</v>
      </c>
      <c r="C2321">
        <v>19</v>
      </c>
      <c r="D2321">
        <v>17</v>
      </c>
      <c r="E2321">
        <v>2</v>
      </c>
      <c r="F2321" t="s">
        <v>581</v>
      </c>
      <c r="G2321" t="s">
        <v>581</v>
      </c>
      <c r="H2321" t="s">
        <v>42</v>
      </c>
      <c r="I2321" t="s">
        <v>601</v>
      </c>
      <c r="J2321" t="s">
        <v>611</v>
      </c>
    </row>
    <row r="2322" spans="1:10" x14ac:dyDescent="0.35">
      <c r="A2322">
        <v>2348</v>
      </c>
      <c r="B2322" t="s">
        <v>150</v>
      </c>
      <c r="C2322">
        <v>20</v>
      </c>
      <c r="D2322">
        <v>11</v>
      </c>
      <c r="E2322">
        <v>2</v>
      </c>
      <c r="F2322" t="s">
        <v>581</v>
      </c>
      <c r="G2322" t="s">
        <v>581</v>
      </c>
      <c r="H2322" t="s">
        <v>42</v>
      </c>
      <c r="I2322" t="s">
        <v>601</v>
      </c>
      <c r="J2322" t="s">
        <v>611</v>
      </c>
    </row>
    <row r="2323" spans="1:10" x14ac:dyDescent="0.35">
      <c r="A2323">
        <v>2349</v>
      </c>
      <c r="B2323" t="s">
        <v>150</v>
      </c>
      <c r="C2323">
        <v>21</v>
      </c>
      <c r="D2323">
        <v>11</v>
      </c>
      <c r="E2323">
        <v>0</v>
      </c>
      <c r="F2323" t="s">
        <v>581</v>
      </c>
      <c r="G2323" t="s">
        <v>581</v>
      </c>
      <c r="H2323" t="s">
        <v>42</v>
      </c>
      <c r="I2323" t="s">
        <v>601</v>
      </c>
      <c r="J2323" t="s">
        <v>611</v>
      </c>
    </row>
    <row r="2324" spans="1:10" x14ac:dyDescent="0.35">
      <c r="A2324">
        <v>2350</v>
      </c>
      <c r="B2324" t="s">
        <v>150</v>
      </c>
      <c r="C2324">
        <v>22</v>
      </c>
      <c r="D2324">
        <v>6</v>
      </c>
      <c r="E2324">
        <v>2</v>
      </c>
      <c r="F2324" t="s">
        <v>581</v>
      </c>
      <c r="G2324" t="s">
        <v>581</v>
      </c>
      <c r="H2324" t="s">
        <v>42</v>
      </c>
      <c r="I2324" t="s">
        <v>601</v>
      </c>
      <c r="J2324" t="s">
        <v>611</v>
      </c>
    </row>
    <row r="2325" spans="1:10" x14ac:dyDescent="0.35">
      <c r="A2325">
        <v>2351</v>
      </c>
      <c r="B2325" t="s">
        <v>150</v>
      </c>
      <c r="C2325">
        <v>23</v>
      </c>
      <c r="D2325">
        <v>7</v>
      </c>
      <c r="E2325">
        <v>1</v>
      </c>
      <c r="F2325" t="s">
        <v>581</v>
      </c>
      <c r="G2325" t="s">
        <v>581</v>
      </c>
      <c r="H2325" t="s">
        <v>42</v>
      </c>
      <c r="I2325" t="s">
        <v>601</v>
      </c>
      <c r="J2325" t="s">
        <v>611</v>
      </c>
    </row>
    <row r="2326" spans="1:10" x14ac:dyDescent="0.35">
      <c r="A2326">
        <v>2352</v>
      </c>
      <c r="B2326" t="s">
        <v>150</v>
      </c>
      <c r="C2326">
        <v>24</v>
      </c>
      <c r="D2326">
        <v>4</v>
      </c>
      <c r="E2326">
        <v>2</v>
      </c>
      <c r="F2326" t="s">
        <v>581</v>
      </c>
      <c r="G2326" t="s">
        <v>581</v>
      </c>
      <c r="H2326" t="s">
        <v>42</v>
      </c>
      <c r="I2326" t="s">
        <v>601</v>
      </c>
      <c r="J2326" t="s">
        <v>611</v>
      </c>
    </row>
    <row r="2327" spans="1:10" x14ac:dyDescent="0.35">
      <c r="A2327">
        <v>2353</v>
      </c>
      <c r="B2327" t="s">
        <v>150</v>
      </c>
      <c r="C2327">
        <v>25</v>
      </c>
      <c r="D2327">
        <v>14</v>
      </c>
      <c r="E2327">
        <v>0</v>
      </c>
      <c r="F2327" t="s">
        <v>581</v>
      </c>
      <c r="G2327" t="s">
        <v>581</v>
      </c>
      <c r="H2327" t="s">
        <v>42</v>
      </c>
      <c r="I2327" t="s">
        <v>601</v>
      </c>
      <c r="J2327" t="s">
        <v>611</v>
      </c>
    </row>
    <row r="2328" spans="1:10" x14ac:dyDescent="0.35">
      <c r="A2328">
        <v>2354</v>
      </c>
      <c r="B2328" t="s">
        <v>150</v>
      </c>
      <c r="C2328">
        <v>26</v>
      </c>
      <c r="D2328">
        <v>12</v>
      </c>
      <c r="E2328">
        <v>1</v>
      </c>
      <c r="F2328" t="s">
        <v>581</v>
      </c>
      <c r="G2328" t="s">
        <v>581</v>
      </c>
      <c r="H2328" t="s">
        <v>42</v>
      </c>
      <c r="I2328" t="s">
        <v>601</v>
      </c>
      <c r="J2328" t="s">
        <v>611</v>
      </c>
    </row>
    <row r="2329" spans="1:10" x14ac:dyDescent="0.35">
      <c r="A2329">
        <v>2355</v>
      </c>
      <c r="B2329" t="s">
        <v>150</v>
      </c>
      <c r="C2329">
        <v>27</v>
      </c>
      <c r="D2329">
        <v>25</v>
      </c>
      <c r="E2329">
        <v>6</v>
      </c>
      <c r="F2329" t="s">
        <v>581</v>
      </c>
      <c r="G2329" t="s">
        <v>581</v>
      </c>
      <c r="H2329" t="s">
        <v>42</v>
      </c>
      <c r="I2329" t="s">
        <v>601</v>
      </c>
      <c r="J2329" t="s">
        <v>611</v>
      </c>
    </row>
    <row r="2330" spans="1:10" x14ac:dyDescent="0.35">
      <c r="A2330">
        <v>2356</v>
      </c>
      <c r="B2330" t="s">
        <v>150</v>
      </c>
      <c r="C2330">
        <v>28</v>
      </c>
      <c r="D2330">
        <v>13</v>
      </c>
      <c r="E2330">
        <v>4</v>
      </c>
      <c r="F2330" t="s">
        <v>581</v>
      </c>
      <c r="G2330" t="s">
        <v>581</v>
      </c>
      <c r="H2330" t="s">
        <v>42</v>
      </c>
      <c r="I2330" t="s">
        <v>601</v>
      </c>
      <c r="J2330" t="s">
        <v>611</v>
      </c>
    </row>
    <row r="2331" spans="1:10" x14ac:dyDescent="0.35">
      <c r="A2331">
        <v>2357</v>
      </c>
      <c r="B2331" t="s">
        <v>150</v>
      </c>
      <c r="C2331">
        <v>29</v>
      </c>
      <c r="D2331">
        <v>17</v>
      </c>
      <c r="E2331">
        <v>8</v>
      </c>
      <c r="F2331" t="s">
        <v>581</v>
      </c>
      <c r="G2331" t="s">
        <v>581</v>
      </c>
      <c r="H2331" t="s">
        <v>42</v>
      </c>
      <c r="I2331" t="s">
        <v>601</v>
      </c>
      <c r="J2331" t="s">
        <v>611</v>
      </c>
    </row>
    <row r="2332" spans="1:10" x14ac:dyDescent="0.35">
      <c r="A2332">
        <v>2358</v>
      </c>
      <c r="B2332" t="s">
        <v>150</v>
      </c>
      <c r="C2332">
        <v>30</v>
      </c>
      <c r="D2332">
        <v>6</v>
      </c>
      <c r="E2332">
        <v>8</v>
      </c>
      <c r="F2332" t="s">
        <v>581</v>
      </c>
      <c r="G2332" t="s">
        <v>581</v>
      </c>
      <c r="H2332" t="s">
        <v>42</v>
      </c>
      <c r="I2332" t="s">
        <v>601</v>
      </c>
      <c r="J2332" t="s">
        <v>611</v>
      </c>
    </row>
    <row r="2333" spans="1:10" x14ac:dyDescent="0.35">
      <c r="A2333">
        <v>2359</v>
      </c>
      <c r="B2333" t="s">
        <v>150</v>
      </c>
      <c r="C2333">
        <v>31</v>
      </c>
      <c r="D2333">
        <v>14</v>
      </c>
      <c r="E2333">
        <v>3</v>
      </c>
      <c r="F2333" t="s">
        <v>581</v>
      </c>
      <c r="G2333" t="s">
        <v>581</v>
      </c>
      <c r="H2333" t="s">
        <v>42</v>
      </c>
      <c r="I2333" t="s">
        <v>601</v>
      </c>
      <c r="J2333" t="s">
        <v>611</v>
      </c>
    </row>
    <row r="2334" spans="1:10" x14ac:dyDescent="0.35">
      <c r="A2334">
        <v>2360</v>
      </c>
      <c r="B2334" t="s">
        <v>150</v>
      </c>
      <c r="C2334">
        <v>32</v>
      </c>
      <c r="D2334">
        <v>3</v>
      </c>
      <c r="E2334">
        <v>4</v>
      </c>
      <c r="F2334" t="s">
        <v>581</v>
      </c>
      <c r="G2334" t="s">
        <v>581</v>
      </c>
      <c r="H2334" t="s">
        <v>42</v>
      </c>
      <c r="I2334" t="s">
        <v>601</v>
      </c>
      <c r="J2334" t="s">
        <v>611</v>
      </c>
    </row>
    <row r="2335" spans="1:10" x14ac:dyDescent="0.35">
      <c r="A2335">
        <v>2361</v>
      </c>
      <c r="B2335" t="s">
        <v>150</v>
      </c>
      <c r="C2335">
        <v>33</v>
      </c>
      <c r="D2335">
        <v>16</v>
      </c>
      <c r="E2335">
        <v>9</v>
      </c>
      <c r="F2335" t="s">
        <v>581</v>
      </c>
      <c r="G2335" t="s">
        <v>581</v>
      </c>
      <c r="H2335" t="s">
        <v>42</v>
      </c>
      <c r="I2335" t="s">
        <v>601</v>
      </c>
      <c r="J2335" t="s">
        <v>611</v>
      </c>
    </row>
    <row r="2336" spans="1:10" x14ac:dyDescent="0.35">
      <c r="A2336">
        <v>2362</v>
      </c>
      <c r="B2336" t="s">
        <v>150</v>
      </c>
      <c r="C2336">
        <v>34</v>
      </c>
      <c r="D2336">
        <v>12</v>
      </c>
      <c r="E2336">
        <v>3</v>
      </c>
      <c r="F2336" t="s">
        <v>581</v>
      </c>
      <c r="G2336" t="s">
        <v>581</v>
      </c>
      <c r="H2336" t="s">
        <v>42</v>
      </c>
      <c r="I2336" t="s">
        <v>601</v>
      </c>
      <c r="J2336" t="s">
        <v>611</v>
      </c>
    </row>
    <row r="2337" spans="1:10" x14ac:dyDescent="0.35">
      <c r="A2337">
        <v>2363</v>
      </c>
      <c r="B2337" t="s">
        <v>150</v>
      </c>
      <c r="C2337">
        <v>35</v>
      </c>
      <c r="D2337">
        <v>14</v>
      </c>
      <c r="E2337">
        <v>3</v>
      </c>
      <c r="F2337" t="s">
        <v>581</v>
      </c>
      <c r="G2337" t="s">
        <v>581</v>
      </c>
      <c r="H2337" t="s">
        <v>42</v>
      </c>
      <c r="I2337" t="s">
        <v>601</v>
      </c>
      <c r="J2337" t="s">
        <v>611</v>
      </c>
    </row>
    <row r="2338" spans="1:10" x14ac:dyDescent="0.35">
      <c r="A2338">
        <v>2364</v>
      </c>
      <c r="B2338" t="s">
        <v>150</v>
      </c>
      <c r="C2338">
        <v>36</v>
      </c>
      <c r="D2338">
        <v>17</v>
      </c>
      <c r="E2338">
        <v>0</v>
      </c>
      <c r="F2338" t="s">
        <v>581</v>
      </c>
      <c r="G2338" t="s">
        <v>581</v>
      </c>
      <c r="H2338" t="s">
        <v>42</v>
      </c>
      <c r="I2338" t="s">
        <v>601</v>
      </c>
      <c r="J2338" t="s">
        <v>611</v>
      </c>
    </row>
    <row r="2339" spans="1:10" x14ac:dyDescent="0.35">
      <c r="A2339">
        <v>2365</v>
      </c>
      <c r="B2339" t="s">
        <v>150</v>
      </c>
      <c r="C2339">
        <v>37</v>
      </c>
      <c r="D2339">
        <v>13</v>
      </c>
      <c r="E2339">
        <v>6</v>
      </c>
      <c r="F2339" t="s">
        <v>581</v>
      </c>
      <c r="G2339" t="s">
        <v>581</v>
      </c>
      <c r="H2339" t="s">
        <v>42</v>
      </c>
      <c r="I2339" t="s">
        <v>601</v>
      </c>
      <c r="J2339" t="s">
        <v>611</v>
      </c>
    </row>
    <row r="2340" spans="1:10" x14ac:dyDescent="0.35">
      <c r="A2340">
        <v>2366</v>
      </c>
      <c r="B2340" t="s">
        <v>150</v>
      </c>
      <c r="C2340">
        <v>38</v>
      </c>
      <c r="D2340">
        <v>14</v>
      </c>
      <c r="E2340">
        <v>9</v>
      </c>
      <c r="F2340" t="s">
        <v>581</v>
      </c>
      <c r="G2340" t="s">
        <v>581</v>
      </c>
      <c r="H2340" t="s">
        <v>42</v>
      </c>
      <c r="I2340" t="s">
        <v>601</v>
      </c>
      <c r="J2340" t="s">
        <v>611</v>
      </c>
    </row>
    <row r="2341" spans="1:10" x14ac:dyDescent="0.35">
      <c r="A2341">
        <v>2367</v>
      </c>
      <c r="B2341" t="s">
        <v>151</v>
      </c>
      <c r="C2341">
        <v>15</v>
      </c>
      <c r="D2341">
        <v>78</v>
      </c>
      <c r="E2341">
        <v>2</v>
      </c>
      <c r="F2341" t="s">
        <v>581</v>
      </c>
      <c r="G2341" t="s">
        <v>581</v>
      </c>
      <c r="H2341" t="s">
        <v>42</v>
      </c>
      <c r="I2341" t="s">
        <v>601</v>
      </c>
      <c r="J2341" t="s">
        <v>611</v>
      </c>
    </row>
    <row r="2342" spans="1:10" x14ac:dyDescent="0.35">
      <c r="A2342">
        <v>2368</v>
      </c>
      <c r="B2342" t="s">
        <v>151</v>
      </c>
      <c r="C2342">
        <v>16</v>
      </c>
      <c r="D2342">
        <v>46</v>
      </c>
      <c r="E2342">
        <v>8</v>
      </c>
      <c r="F2342" t="s">
        <v>581</v>
      </c>
      <c r="G2342" t="s">
        <v>581</v>
      </c>
      <c r="H2342" t="s">
        <v>42</v>
      </c>
      <c r="I2342" t="s">
        <v>601</v>
      </c>
      <c r="J2342" t="s">
        <v>611</v>
      </c>
    </row>
    <row r="2343" spans="1:10" x14ac:dyDescent="0.35">
      <c r="A2343">
        <v>2369</v>
      </c>
      <c r="B2343" t="s">
        <v>151</v>
      </c>
      <c r="C2343">
        <v>17</v>
      </c>
      <c r="D2343">
        <v>40</v>
      </c>
      <c r="E2343">
        <v>9</v>
      </c>
      <c r="F2343" t="s">
        <v>581</v>
      </c>
      <c r="G2343" t="s">
        <v>581</v>
      </c>
      <c r="H2343" t="s">
        <v>42</v>
      </c>
      <c r="I2343" t="s">
        <v>601</v>
      </c>
      <c r="J2343" t="s">
        <v>611</v>
      </c>
    </row>
    <row r="2344" spans="1:10" x14ac:dyDescent="0.35">
      <c r="A2344">
        <v>2370</v>
      </c>
      <c r="B2344" t="s">
        <v>151</v>
      </c>
      <c r="C2344">
        <v>18</v>
      </c>
      <c r="D2344">
        <v>41</v>
      </c>
      <c r="E2344">
        <v>6</v>
      </c>
      <c r="F2344" t="s">
        <v>581</v>
      </c>
      <c r="G2344" t="s">
        <v>581</v>
      </c>
      <c r="H2344" t="s">
        <v>42</v>
      </c>
      <c r="I2344" t="s">
        <v>601</v>
      </c>
      <c r="J2344" t="s">
        <v>611</v>
      </c>
    </row>
    <row r="2345" spans="1:10" x14ac:dyDescent="0.35">
      <c r="A2345">
        <v>2371</v>
      </c>
      <c r="B2345" t="s">
        <v>151</v>
      </c>
      <c r="C2345">
        <v>19</v>
      </c>
      <c r="D2345">
        <v>33</v>
      </c>
      <c r="E2345">
        <v>2</v>
      </c>
      <c r="F2345" t="s">
        <v>581</v>
      </c>
      <c r="G2345" t="s">
        <v>581</v>
      </c>
      <c r="H2345" t="s">
        <v>42</v>
      </c>
      <c r="I2345" t="s">
        <v>601</v>
      </c>
      <c r="J2345" t="s">
        <v>611</v>
      </c>
    </row>
    <row r="2346" spans="1:10" x14ac:dyDescent="0.35">
      <c r="A2346">
        <v>2372</v>
      </c>
      <c r="B2346" t="s">
        <v>151</v>
      </c>
      <c r="C2346">
        <v>20</v>
      </c>
      <c r="D2346">
        <v>18</v>
      </c>
      <c r="E2346">
        <v>4</v>
      </c>
      <c r="F2346" t="s">
        <v>581</v>
      </c>
      <c r="G2346" t="s">
        <v>581</v>
      </c>
      <c r="H2346" t="s">
        <v>42</v>
      </c>
      <c r="I2346" t="s">
        <v>601</v>
      </c>
      <c r="J2346" t="s">
        <v>611</v>
      </c>
    </row>
    <row r="2347" spans="1:10" x14ac:dyDescent="0.35">
      <c r="A2347">
        <v>2373</v>
      </c>
      <c r="B2347" t="s">
        <v>151</v>
      </c>
      <c r="C2347">
        <v>21</v>
      </c>
      <c r="D2347">
        <v>8</v>
      </c>
      <c r="E2347">
        <v>0</v>
      </c>
      <c r="F2347" t="s">
        <v>581</v>
      </c>
      <c r="G2347" t="s">
        <v>581</v>
      </c>
      <c r="H2347" t="s">
        <v>42</v>
      </c>
      <c r="I2347" t="s">
        <v>601</v>
      </c>
      <c r="J2347" t="s">
        <v>611</v>
      </c>
    </row>
    <row r="2348" spans="1:10" x14ac:dyDescent="0.35">
      <c r="A2348">
        <v>2374</v>
      </c>
      <c r="B2348" t="s">
        <v>151</v>
      </c>
      <c r="C2348">
        <v>22</v>
      </c>
      <c r="D2348">
        <v>10</v>
      </c>
      <c r="E2348">
        <v>1</v>
      </c>
      <c r="F2348" t="s">
        <v>581</v>
      </c>
      <c r="G2348" t="s">
        <v>581</v>
      </c>
      <c r="H2348" t="s">
        <v>42</v>
      </c>
      <c r="I2348" t="s">
        <v>601</v>
      </c>
      <c r="J2348" t="s">
        <v>611</v>
      </c>
    </row>
    <row r="2349" spans="1:10" x14ac:dyDescent="0.35">
      <c r="A2349">
        <v>2375</v>
      </c>
      <c r="B2349" t="s">
        <v>151</v>
      </c>
      <c r="C2349">
        <v>23</v>
      </c>
      <c r="D2349">
        <v>14</v>
      </c>
      <c r="E2349">
        <v>2</v>
      </c>
      <c r="F2349" t="s">
        <v>581</v>
      </c>
      <c r="G2349" t="s">
        <v>581</v>
      </c>
      <c r="H2349" t="s">
        <v>42</v>
      </c>
      <c r="I2349" t="s">
        <v>601</v>
      </c>
      <c r="J2349" t="s">
        <v>611</v>
      </c>
    </row>
    <row r="2350" spans="1:10" x14ac:dyDescent="0.35">
      <c r="A2350">
        <v>2376</v>
      </c>
      <c r="B2350" t="s">
        <v>151</v>
      </c>
      <c r="C2350">
        <v>24</v>
      </c>
      <c r="D2350">
        <v>7</v>
      </c>
      <c r="E2350">
        <v>4</v>
      </c>
      <c r="F2350" t="s">
        <v>581</v>
      </c>
      <c r="G2350" t="s">
        <v>581</v>
      </c>
      <c r="H2350" t="s">
        <v>42</v>
      </c>
      <c r="I2350" t="s">
        <v>601</v>
      </c>
      <c r="J2350" t="s">
        <v>611</v>
      </c>
    </row>
    <row r="2351" spans="1:10" x14ac:dyDescent="0.35">
      <c r="A2351">
        <v>2377</v>
      </c>
      <c r="B2351" t="s">
        <v>151</v>
      </c>
      <c r="C2351">
        <v>25</v>
      </c>
      <c r="D2351">
        <v>10</v>
      </c>
      <c r="E2351">
        <v>6</v>
      </c>
      <c r="F2351" t="s">
        <v>581</v>
      </c>
      <c r="G2351" t="s">
        <v>581</v>
      </c>
      <c r="H2351" t="s">
        <v>42</v>
      </c>
      <c r="I2351" t="s">
        <v>601</v>
      </c>
      <c r="J2351" t="s">
        <v>611</v>
      </c>
    </row>
    <row r="2352" spans="1:10" x14ac:dyDescent="0.35">
      <c r="A2352">
        <v>2378</v>
      </c>
      <c r="B2352" t="s">
        <v>151</v>
      </c>
      <c r="C2352">
        <v>26</v>
      </c>
      <c r="D2352">
        <v>10</v>
      </c>
      <c r="E2352">
        <v>3</v>
      </c>
      <c r="F2352" t="s">
        <v>581</v>
      </c>
      <c r="G2352" t="s">
        <v>581</v>
      </c>
      <c r="H2352" t="s">
        <v>42</v>
      </c>
      <c r="I2352" t="s">
        <v>601</v>
      </c>
      <c r="J2352" t="s">
        <v>611</v>
      </c>
    </row>
    <row r="2353" spans="1:10" x14ac:dyDescent="0.35">
      <c r="A2353">
        <v>2379</v>
      </c>
      <c r="B2353" t="s">
        <v>151</v>
      </c>
      <c r="C2353">
        <v>27</v>
      </c>
      <c r="D2353">
        <v>24</v>
      </c>
      <c r="E2353">
        <v>1</v>
      </c>
      <c r="F2353" t="s">
        <v>581</v>
      </c>
      <c r="G2353" t="s">
        <v>581</v>
      </c>
      <c r="H2353" t="s">
        <v>42</v>
      </c>
      <c r="I2353" t="s">
        <v>601</v>
      </c>
      <c r="J2353" t="s">
        <v>611</v>
      </c>
    </row>
    <row r="2354" spans="1:10" x14ac:dyDescent="0.35">
      <c r="A2354">
        <v>2380</v>
      </c>
      <c r="B2354" t="s">
        <v>151</v>
      </c>
      <c r="C2354">
        <v>28</v>
      </c>
      <c r="D2354">
        <v>30</v>
      </c>
      <c r="E2354">
        <v>15</v>
      </c>
      <c r="F2354" t="s">
        <v>581</v>
      </c>
      <c r="G2354" t="s">
        <v>581</v>
      </c>
      <c r="H2354" t="s">
        <v>42</v>
      </c>
      <c r="I2354" t="s">
        <v>601</v>
      </c>
      <c r="J2354" t="s">
        <v>611</v>
      </c>
    </row>
    <row r="2355" spans="1:10" x14ac:dyDescent="0.35">
      <c r="A2355">
        <v>2381</v>
      </c>
      <c r="B2355" t="s">
        <v>151</v>
      </c>
      <c r="C2355">
        <v>29</v>
      </c>
      <c r="D2355">
        <v>28</v>
      </c>
      <c r="E2355">
        <v>9</v>
      </c>
      <c r="F2355" t="s">
        <v>581</v>
      </c>
      <c r="G2355" t="s">
        <v>581</v>
      </c>
      <c r="H2355" t="s">
        <v>42</v>
      </c>
      <c r="I2355" t="s">
        <v>601</v>
      </c>
      <c r="J2355" t="s">
        <v>611</v>
      </c>
    </row>
    <row r="2356" spans="1:10" x14ac:dyDescent="0.35">
      <c r="A2356">
        <v>2382</v>
      </c>
      <c r="B2356" t="s">
        <v>151</v>
      </c>
      <c r="C2356">
        <v>30</v>
      </c>
      <c r="D2356">
        <v>31</v>
      </c>
      <c r="E2356">
        <v>6</v>
      </c>
      <c r="F2356" t="s">
        <v>581</v>
      </c>
      <c r="G2356" t="s">
        <v>581</v>
      </c>
      <c r="H2356" t="s">
        <v>42</v>
      </c>
      <c r="I2356" t="s">
        <v>601</v>
      </c>
      <c r="J2356" t="s">
        <v>611</v>
      </c>
    </row>
    <row r="2357" spans="1:10" x14ac:dyDescent="0.35">
      <c r="A2357">
        <v>2383</v>
      </c>
      <c r="B2357" t="s">
        <v>151</v>
      </c>
      <c r="C2357">
        <v>31</v>
      </c>
      <c r="D2357">
        <v>30</v>
      </c>
      <c r="E2357">
        <v>8</v>
      </c>
      <c r="F2357" t="s">
        <v>581</v>
      </c>
      <c r="G2357" t="s">
        <v>581</v>
      </c>
      <c r="H2357" t="s">
        <v>42</v>
      </c>
      <c r="I2357" t="s">
        <v>601</v>
      </c>
      <c r="J2357" t="s">
        <v>611</v>
      </c>
    </row>
    <row r="2358" spans="1:10" x14ac:dyDescent="0.35">
      <c r="A2358">
        <v>2384</v>
      </c>
      <c r="B2358" t="s">
        <v>151</v>
      </c>
      <c r="C2358">
        <v>32</v>
      </c>
      <c r="D2358">
        <v>14</v>
      </c>
      <c r="E2358">
        <v>8</v>
      </c>
      <c r="F2358" t="s">
        <v>581</v>
      </c>
      <c r="G2358" t="s">
        <v>581</v>
      </c>
      <c r="H2358" t="s">
        <v>42</v>
      </c>
      <c r="I2358" t="s">
        <v>601</v>
      </c>
      <c r="J2358" t="s">
        <v>611</v>
      </c>
    </row>
    <row r="2359" spans="1:10" x14ac:dyDescent="0.35">
      <c r="A2359">
        <v>2385</v>
      </c>
      <c r="B2359" t="s">
        <v>151</v>
      </c>
      <c r="C2359">
        <v>33</v>
      </c>
      <c r="D2359">
        <v>15</v>
      </c>
      <c r="E2359">
        <v>8</v>
      </c>
      <c r="F2359" t="s">
        <v>581</v>
      </c>
      <c r="G2359" t="s">
        <v>581</v>
      </c>
      <c r="H2359" t="s">
        <v>42</v>
      </c>
      <c r="I2359" t="s">
        <v>601</v>
      </c>
      <c r="J2359" t="s">
        <v>611</v>
      </c>
    </row>
    <row r="2360" spans="1:10" x14ac:dyDescent="0.35">
      <c r="A2360">
        <v>2386</v>
      </c>
      <c r="B2360" t="s">
        <v>151</v>
      </c>
      <c r="C2360">
        <v>34</v>
      </c>
      <c r="D2360">
        <v>17</v>
      </c>
      <c r="E2360">
        <v>3</v>
      </c>
      <c r="F2360" t="s">
        <v>581</v>
      </c>
      <c r="G2360" t="s">
        <v>581</v>
      </c>
      <c r="H2360" t="s">
        <v>42</v>
      </c>
      <c r="I2360" t="s">
        <v>601</v>
      </c>
      <c r="J2360" t="s">
        <v>611</v>
      </c>
    </row>
    <row r="2361" spans="1:10" x14ac:dyDescent="0.35">
      <c r="A2361">
        <v>2387</v>
      </c>
      <c r="B2361" t="s">
        <v>151</v>
      </c>
      <c r="C2361">
        <v>35</v>
      </c>
      <c r="D2361">
        <v>30</v>
      </c>
      <c r="E2361">
        <v>3</v>
      </c>
      <c r="F2361" t="s">
        <v>581</v>
      </c>
      <c r="G2361" t="s">
        <v>581</v>
      </c>
      <c r="H2361" t="s">
        <v>42</v>
      </c>
      <c r="I2361" t="s">
        <v>601</v>
      </c>
      <c r="J2361" t="s">
        <v>611</v>
      </c>
    </row>
    <row r="2362" spans="1:10" x14ac:dyDescent="0.35">
      <c r="A2362">
        <v>2388</v>
      </c>
      <c r="B2362" t="s">
        <v>151</v>
      </c>
      <c r="C2362">
        <v>36</v>
      </c>
      <c r="D2362">
        <v>30</v>
      </c>
      <c r="E2362">
        <v>8</v>
      </c>
      <c r="F2362" t="s">
        <v>581</v>
      </c>
      <c r="G2362" t="s">
        <v>581</v>
      </c>
      <c r="H2362" t="s">
        <v>42</v>
      </c>
      <c r="I2362" t="s">
        <v>601</v>
      </c>
      <c r="J2362" t="s">
        <v>611</v>
      </c>
    </row>
    <row r="2363" spans="1:10" x14ac:dyDescent="0.35">
      <c r="A2363">
        <v>2389</v>
      </c>
      <c r="B2363" t="s">
        <v>151</v>
      </c>
      <c r="C2363">
        <v>37</v>
      </c>
      <c r="D2363">
        <v>25</v>
      </c>
      <c r="E2363">
        <v>4</v>
      </c>
      <c r="F2363" t="s">
        <v>581</v>
      </c>
      <c r="G2363" t="s">
        <v>581</v>
      </c>
      <c r="H2363" t="s">
        <v>42</v>
      </c>
      <c r="I2363" t="s">
        <v>601</v>
      </c>
      <c r="J2363" t="s">
        <v>611</v>
      </c>
    </row>
    <row r="2364" spans="1:10" x14ac:dyDescent="0.35">
      <c r="A2364">
        <v>2390</v>
      </c>
      <c r="B2364" t="s">
        <v>151</v>
      </c>
      <c r="C2364">
        <v>38</v>
      </c>
      <c r="D2364">
        <v>19</v>
      </c>
      <c r="E2364">
        <v>8</v>
      </c>
      <c r="F2364" t="s">
        <v>581</v>
      </c>
      <c r="G2364" t="s">
        <v>581</v>
      </c>
      <c r="H2364" t="s">
        <v>42</v>
      </c>
      <c r="I2364" t="s">
        <v>601</v>
      </c>
      <c r="J2364" t="s">
        <v>611</v>
      </c>
    </row>
    <row r="2365" spans="1:10" x14ac:dyDescent="0.35">
      <c r="A2365">
        <v>2391</v>
      </c>
      <c r="B2365" t="s">
        <v>152</v>
      </c>
      <c r="C2365">
        <v>15</v>
      </c>
      <c r="D2365">
        <v>63</v>
      </c>
      <c r="E2365">
        <v>0</v>
      </c>
      <c r="F2365" t="s">
        <v>581</v>
      </c>
      <c r="G2365" t="s">
        <v>581</v>
      </c>
      <c r="H2365" t="s">
        <v>42</v>
      </c>
      <c r="I2365" t="s">
        <v>601</v>
      </c>
      <c r="J2365" t="s">
        <v>611</v>
      </c>
    </row>
    <row r="2366" spans="1:10" x14ac:dyDescent="0.35">
      <c r="A2366">
        <v>2392</v>
      </c>
      <c r="B2366" t="s">
        <v>152</v>
      </c>
      <c r="C2366">
        <v>16</v>
      </c>
      <c r="D2366">
        <v>62</v>
      </c>
      <c r="E2366">
        <v>0</v>
      </c>
      <c r="F2366" t="s">
        <v>581</v>
      </c>
      <c r="G2366" t="s">
        <v>581</v>
      </c>
      <c r="H2366" t="s">
        <v>42</v>
      </c>
      <c r="I2366" t="s">
        <v>601</v>
      </c>
      <c r="J2366" t="s">
        <v>611</v>
      </c>
    </row>
    <row r="2367" spans="1:10" x14ac:dyDescent="0.35">
      <c r="A2367">
        <v>2393</v>
      </c>
      <c r="B2367" t="s">
        <v>152</v>
      </c>
      <c r="C2367">
        <v>17</v>
      </c>
      <c r="D2367">
        <v>50</v>
      </c>
      <c r="E2367">
        <v>2</v>
      </c>
      <c r="F2367" t="s">
        <v>581</v>
      </c>
      <c r="G2367" t="s">
        <v>581</v>
      </c>
      <c r="H2367" t="s">
        <v>42</v>
      </c>
      <c r="I2367" t="s">
        <v>601</v>
      </c>
      <c r="J2367" t="s">
        <v>611</v>
      </c>
    </row>
    <row r="2368" spans="1:10" x14ac:dyDescent="0.35">
      <c r="A2368">
        <v>2394</v>
      </c>
      <c r="B2368" t="s">
        <v>152</v>
      </c>
      <c r="C2368">
        <v>18</v>
      </c>
      <c r="D2368">
        <v>45</v>
      </c>
      <c r="E2368">
        <v>0</v>
      </c>
      <c r="F2368" t="s">
        <v>581</v>
      </c>
      <c r="G2368" t="s">
        <v>581</v>
      </c>
      <c r="H2368" t="s">
        <v>42</v>
      </c>
      <c r="I2368" t="s">
        <v>601</v>
      </c>
      <c r="J2368" t="s">
        <v>611</v>
      </c>
    </row>
    <row r="2369" spans="1:10" x14ac:dyDescent="0.35">
      <c r="A2369">
        <v>2395</v>
      </c>
      <c r="B2369" t="s">
        <v>152</v>
      </c>
      <c r="C2369">
        <v>19</v>
      </c>
      <c r="D2369">
        <v>41</v>
      </c>
      <c r="E2369">
        <v>0</v>
      </c>
      <c r="F2369" t="s">
        <v>581</v>
      </c>
      <c r="G2369" t="s">
        <v>581</v>
      </c>
      <c r="H2369" t="s">
        <v>42</v>
      </c>
      <c r="I2369" t="s">
        <v>601</v>
      </c>
      <c r="J2369" t="s">
        <v>611</v>
      </c>
    </row>
    <row r="2370" spans="1:10" x14ac:dyDescent="0.35">
      <c r="A2370">
        <v>2396</v>
      </c>
      <c r="B2370" t="s">
        <v>152</v>
      </c>
      <c r="C2370">
        <v>20</v>
      </c>
      <c r="D2370">
        <v>28</v>
      </c>
      <c r="E2370">
        <v>1</v>
      </c>
      <c r="F2370" t="s">
        <v>581</v>
      </c>
      <c r="G2370" t="s">
        <v>581</v>
      </c>
      <c r="H2370" t="s">
        <v>42</v>
      </c>
      <c r="I2370" t="s">
        <v>601</v>
      </c>
      <c r="J2370" t="s">
        <v>611</v>
      </c>
    </row>
    <row r="2371" spans="1:10" x14ac:dyDescent="0.35">
      <c r="A2371">
        <v>2397</v>
      </c>
      <c r="B2371" t="s">
        <v>152</v>
      </c>
      <c r="C2371">
        <v>21</v>
      </c>
      <c r="D2371">
        <v>18</v>
      </c>
      <c r="E2371">
        <v>0</v>
      </c>
      <c r="F2371" t="s">
        <v>581</v>
      </c>
      <c r="G2371" t="s">
        <v>581</v>
      </c>
      <c r="H2371" t="s">
        <v>42</v>
      </c>
      <c r="I2371" t="s">
        <v>601</v>
      </c>
      <c r="J2371" t="s">
        <v>611</v>
      </c>
    </row>
    <row r="2372" spans="1:10" x14ac:dyDescent="0.35">
      <c r="A2372">
        <v>2398</v>
      </c>
      <c r="B2372" t="s">
        <v>152</v>
      </c>
      <c r="C2372">
        <v>22</v>
      </c>
      <c r="D2372">
        <v>15</v>
      </c>
      <c r="E2372">
        <v>2</v>
      </c>
      <c r="F2372" t="s">
        <v>581</v>
      </c>
      <c r="G2372" t="s">
        <v>581</v>
      </c>
      <c r="H2372" t="s">
        <v>42</v>
      </c>
      <c r="I2372" t="s">
        <v>601</v>
      </c>
      <c r="J2372" t="s">
        <v>611</v>
      </c>
    </row>
    <row r="2373" spans="1:10" x14ac:dyDescent="0.35">
      <c r="A2373">
        <v>2399</v>
      </c>
      <c r="B2373" t="s">
        <v>152</v>
      </c>
      <c r="C2373">
        <v>23</v>
      </c>
      <c r="D2373">
        <v>11</v>
      </c>
      <c r="E2373">
        <v>1</v>
      </c>
      <c r="F2373" t="s">
        <v>581</v>
      </c>
      <c r="G2373" t="s">
        <v>581</v>
      </c>
      <c r="H2373" t="s">
        <v>42</v>
      </c>
      <c r="I2373" t="s">
        <v>601</v>
      </c>
      <c r="J2373" t="s">
        <v>611</v>
      </c>
    </row>
    <row r="2374" spans="1:10" x14ac:dyDescent="0.35">
      <c r="A2374">
        <v>2400</v>
      </c>
      <c r="B2374" t="s">
        <v>152</v>
      </c>
      <c r="C2374">
        <v>24</v>
      </c>
      <c r="D2374">
        <v>17</v>
      </c>
      <c r="E2374">
        <v>0</v>
      </c>
      <c r="F2374" t="s">
        <v>581</v>
      </c>
      <c r="G2374" t="s">
        <v>581</v>
      </c>
      <c r="H2374" t="s">
        <v>42</v>
      </c>
      <c r="I2374" t="s">
        <v>601</v>
      </c>
      <c r="J2374" t="s">
        <v>611</v>
      </c>
    </row>
    <row r="2375" spans="1:10" x14ac:dyDescent="0.35">
      <c r="A2375">
        <v>2401</v>
      </c>
      <c r="B2375" t="s">
        <v>152</v>
      </c>
      <c r="C2375">
        <v>25</v>
      </c>
      <c r="D2375">
        <v>17</v>
      </c>
      <c r="E2375">
        <v>0</v>
      </c>
      <c r="F2375" t="s">
        <v>581</v>
      </c>
      <c r="G2375" t="s">
        <v>581</v>
      </c>
      <c r="H2375" t="s">
        <v>42</v>
      </c>
      <c r="I2375" t="s">
        <v>601</v>
      </c>
      <c r="J2375" t="s">
        <v>611</v>
      </c>
    </row>
    <row r="2376" spans="1:10" x14ac:dyDescent="0.35">
      <c r="A2376">
        <v>2402</v>
      </c>
      <c r="B2376" t="s">
        <v>152</v>
      </c>
      <c r="C2376">
        <v>26</v>
      </c>
      <c r="D2376">
        <v>14</v>
      </c>
      <c r="E2376">
        <v>0</v>
      </c>
      <c r="F2376" t="s">
        <v>581</v>
      </c>
      <c r="G2376" t="s">
        <v>581</v>
      </c>
      <c r="H2376" t="s">
        <v>42</v>
      </c>
      <c r="I2376" t="s">
        <v>601</v>
      </c>
      <c r="J2376" t="s">
        <v>611</v>
      </c>
    </row>
    <row r="2377" spans="1:10" x14ac:dyDescent="0.35">
      <c r="A2377">
        <v>2403</v>
      </c>
      <c r="B2377" t="s">
        <v>152</v>
      </c>
      <c r="C2377">
        <v>27</v>
      </c>
      <c r="D2377">
        <v>18</v>
      </c>
      <c r="E2377">
        <v>0</v>
      </c>
      <c r="F2377" t="s">
        <v>581</v>
      </c>
      <c r="G2377" t="s">
        <v>581</v>
      </c>
      <c r="H2377" t="s">
        <v>42</v>
      </c>
      <c r="I2377" t="s">
        <v>601</v>
      </c>
      <c r="J2377" t="s">
        <v>611</v>
      </c>
    </row>
    <row r="2378" spans="1:10" x14ac:dyDescent="0.35">
      <c r="A2378">
        <v>2404</v>
      </c>
      <c r="B2378" t="s">
        <v>152</v>
      </c>
      <c r="C2378">
        <v>28</v>
      </c>
      <c r="D2378">
        <v>24</v>
      </c>
      <c r="E2378">
        <v>5</v>
      </c>
      <c r="F2378" t="s">
        <v>581</v>
      </c>
      <c r="G2378" t="s">
        <v>581</v>
      </c>
      <c r="H2378" t="s">
        <v>42</v>
      </c>
      <c r="I2378" t="s">
        <v>601</v>
      </c>
      <c r="J2378" t="s">
        <v>611</v>
      </c>
    </row>
    <row r="2379" spans="1:10" x14ac:dyDescent="0.35">
      <c r="A2379">
        <v>2405</v>
      </c>
      <c r="B2379" t="s">
        <v>152</v>
      </c>
      <c r="C2379">
        <v>29</v>
      </c>
      <c r="D2379">
        <v>17</v>
      </c>
      <c r="E2379">
        <v>1</v>
      </c>
      <c r="F2379" t="s">
        <v>581</v>
      </c>
      <c r="G2379" t="s">
        <v>581</v>
      </c>
      <c r="H2379" t="s">
        <v>42</v>
      </c>
      <c r="I2379" t="s">
        <v>601</v>
      </c>
      <c r="J2379" t="s">
        <v>611</v>
      </c>
    </row>
    <row r="2380" spans="1:10" x14ac:dyDescent="0.35">
      <c r="A2380">
        <v>2406</v>
      </c>
      <c r="B2380" t="s">
        <v>152</v>
      </c>
      <c r="C2380">
        <v>30</v>
      </c>
      <c r="D2380">
        <v>23</v>
      </c>
      <c r="E2380">
        <v>2</v>
      </c>
      <c r="F2380" t="s">
        <v>581</v>
      </c>
      <c r="G2380" t="s">
        <v>581</v>
      </c>
      <c r="H2380" t="s">
        <v>42</v>
      </c>
      <c r="I2380" t="s">
        <v>601</v>
      </c>
      <c r="J2380" t="s">
        <v>611</v>
      </c>
    </row>
    <row r="2381" spans="1:10" x14ac:dyDescent="0.35">
      <c r="A2381">
        <v>2407</v>
      </c>
      <c r="B2381" t="s">
        <v>152</v>
      </c>
      <c r="C2381">
        <v>31</v>
      </c>
      <c r="D2381">
        <v>23</v>
      </c>
      <c r="E2381">
        <v>2</v>
      </c>
      <c r="F2381" t="s">
        <v>581</v>
      </c>
      <c r="G2381" t="s">
        <v>581</v>
      </c>
      <c r="H2381" t="s">
        <v>42</v>
      </c>
      <c r="I2381" t="s">
        <v>601</v>
      </c>
      <c r="J2381" t="s">
        <v>611</v>
      </c>
    </row>
    <row r="2382" spans="1:10" x14ac:dyDescent="0.35">
      <c r="A2382">
        <v>2408</v>
      </c>
      <c r="B2382" t="s">
        <v>152</v>
      </c>
      <c r="C2382">
        <v>32</v>
      </c>
      <c r="D2382">
        <v>19</v>
      </c>
      <c r="E2382">
        <v>0</v>
      </c>
      <c r="F2382" t="s">
        <v>581</v>
      </c>
      <c r="G2382" t="s">
        <v>581</v>
      </c>
      <c r="H2382" t="s">
        <v>42</v>
      </c>
      <c r="I2382" t="s">
        <v>601</v>
      </c>
      <c r="J2382" t="s">
        <v>611</v>
      </c>
    </row>
    <row r="2383" spans="1:10" x14ac:dyDescent="0.35">
      <c r="A2383">
        <v>2409</v>
      </c>
      <c r="B2383" t="s">
        <v>152</v>
      </c>
      <c r="C2383">
        <v>33</v>
      </c>
      <c r="D2383">
        <v>10</v>
      </c>
      <c r="E2383">
        <v>1</v>
      </c>
      <c r="F2383" t="s">
        <v>581</v>
      </c>
      <c r="G2383" t="s">
        <v>581</v>
      </c>
      <c r="H2383" t="s">
        <v>42</v>
      </c>
      <c r="I2383" t="s">
        <v>601</v>
      </c>
      <c r="J2383" t="s">
        <v>611</v>
      </c>
    </row>
    <row r="2384" spans="1:10" x14ac:dyDescent="0.35">
      <c r="A2384">
        <v>2410</v>
      </c>
      <c r="B2384" t="s">
        <v>152</v>
      </c>
      <c r="C2384">
        <v>34</v>
      </c>
      <c r="D2384">
        <v>20</v>
      </c>
      <c r="E2384">
        <v>1</v>
      </c>
      <c r="F2384" t="s">
        <v>581</v>
      </c>
      <c r="G2384" t="s">
        <v>581</v>
      </c>
      <c r="H2384" t="s">
        <v>42</v>
      </c>
      <c r="I2384" t="s">
        <v>601</v>
      </c>
      <c r="J2384" t="s">
        <v>611</v>
      </c>
    </row>
    <row r="2385" spans="1:10" x14ac:dyDescent="0.35">
      <c r="A2385">
        <v>2411</v>
      </c>
      <c r="B2385" t="s">
        <v>152</v>
      </c>
      <c r="C2385">
        <v>35</v>
      </c>
      <c r="D2385">
        <v>23</v>
      </c>
      <c r="E2385">
        <v>2</v>
      </c>
      <c r="F2385" t="s">
        <v>581</v>
      </c>
      <c r="G2385" t="s">
        <v>581</v>
      </c>
      <c r="H2385" t="s">
        <v>42</v>
      </c>
      <c r="I2385" t="s">
        <v>601</v>
      </c>
      <c r="J2385" t="s">
        <v>611</v>
      </c>
    </row>
    <row r="2386" spans="1:10" x14ac:dyDescent="0.35">
      <c r="A2386">
        <v>2412</v>
      </c>
      <c r="B2386" t="s">
        <v>152</v>
      </c>
      <c r="C2386">
        <v>36</v>
      </c>
      <c r="D2386">
        <v>22</v>
      </c>
      <c r="E2386">
        <v>0</v>
      </c>
      <c r="F2386" t="s">
        <v>581</v>
      </c>
      <c r="G2386" t="s">
        <v>581</v>
      </c>
      <c r="H2386" t="s">
        <v>42</v>
      </c>
      <c r="I2386" t="s">
        <v>601</v>
      </c>
      <c r="J2386" t="s">
        <v>611</v>
      </c>
    </row>
    <row r="2387" spans="1:10" x14ac:dyDescent="0.35">
      <c r="A2387">
        <v>2413</v>
      </c>
      <c r="B2387" t="s">
        <v>152</v>
      </c>
      <c r="C2387">
        <v>37</v>
      </c>
      <c r="D2387">
        <v>23</v>
      </c>
      <c r="E2387">
        <v>4</v>
      </c>
      <c r="F2387" t="s">
        <v>581</v>
      </c>
      <c r="G2387" t="s">
        <v>581</v>
      </c>
      <c r="H2387" t="s">
        <v>42</v>
      </c>
      <c r="I2387" t="s">
        <v>601</v>
      </c>
      <c r="J2387" t="s">
        <v>611</v>
      </c>
    </row>
    <row r="2388" spans="1:10" x14ac:dyDescent="0.35">
      <c r="A2388">
        <v>2414</v>
      </c>
      <c r="B2388" t="s">
        <v>152</v>
      </c>
      <c r="C2388">
        <v>38</v>
      </c>
      <c r="D2388">
        <v>26</v>
      </c>
      <c r="E2388">
        <v>0</v>
      </c>
      <c r="F2388" t="s">
        <v>581</v>
      </c>
      <c r="G2388" t="s">
        <v>581</v>
      </c>
      <c r="H2388" t="s">
        <v>42</v>
      </c>
      <c r="I2388" t="s">
        <v>601</v>
      </c>
      <c r="J2388" t="s">
        <v>611</v>
      </c>
    </row>
    <row r="2389" spans="1:10" x14ac:dyDescent="0.35">
      <c r="A2389">
        <v>2415</v>
      </c>
      <c r="B2389" t="s">
        <v>153</v>
      </c>
      <c r="C2389">
        <v>15</v>
      </c>
      <c r="D2389">
        <v>10</v>
      </c>
      <c r="E2389">
        <v>0</v>
      </c>
      <c r="F2389" t="s">
        <v>582</v>
      </c>
      <c r="G2389" t="s">
        <v>581</v>
      </c>
      <c r="H2389" t="s">
        <v>42</v>
      </c>
      <c r="I2389" t="s">
        <v>601</v>
      </c>
      <c r="J2389" t="s">
        <v>611</v>
      </c>
    </row>
    <row r="2390" spans="1:10" x14ac:dyDescent="0.35">
      <c r="A2390">
        <v>2416</v>
      </c>
      <c r="B2390" t="s">
        <v>153</v>
      </c>
      <c r="C2390">
        <v>16</v>
      </c>
      <c r="D2390">
        <v>16</v>
      </c>
      <c r="E2390">
        <v>0</v>
      </c>
      <c r="F2390" t="s">
        <v>582</v>
      </c>
      <c r="G2390" t="s">
        <v>581</v>
      </c>
      <c r="H2390" t="s">
        <v>42</v>
      </c>
      <c r="I2390" t="s">
        <v>601</v>
      </c>
      <c r="J2390" t="s">
        <v>611</v>
      </c>
    </row>
    <row r="2391" spans="1:10" x14ac:dyDescent="0.35">
      <c r="A2391">
        <v>2417</v>
      </c>
      <c r="B2391" t="s">
        <v>153</v>
      </c>
      <c r="C2391">
        <v>17</v>
      </c>
      <c r="D2391">
        <v>14</v>
      </c>
      <c r="E2391">
        <v>0</v>
      </c>
      <c r="F2391" t="s">
        <v>582</v>
      </c>
      <c r="G2391" t="s">
        <v>581</v>
      </c>
      <c r="H2391" t="s">
        <v>42</v>
      </c>
      <c r="I2391" t="s">
        <v>601</v>
      </c>
      <c r="J2391" t="s">
        <v>611</v>
      </c>
    </row>
    <row r="2392" spans="1:10" x14ac:dyDescent="0.35">
      <c r="A2392">
        <v>2418</v>
      </c>
      <c r="B2392" t="s">
        <v>153</v>
      </c>
      <c r="C2392">
        <v>18</v>
      </c>
      <c r="D2392">
        <v>6</v>
      </c>
      <c r="E2392">
        <v>0</v>
      </c>
      <c r="F2392" t="s">
        <v>582</v>
      </c>
      <c r="G2392" t="s">
        <v>581</v>
      </c>
      <c r="H2392" t="s">
        <v>42</v>
      </c>
      <c r="I2392" t="s">
        <v>601</v>
      </c>
      <c r="J2392" t="s">
        <v>611</v>
      </c>
    </row>
    <row r="2393" spans="1:10" x14ac:dyDescent="0.35">
      <c r="A2393">
        <v>2419</v>
      </c>
      <c r="B2393" t="s">
        <v>153</v>
      </c>
      <c r="C2393">
        <v>19</v>
      </c>
      <c r="D2393">
        <v>9</v>
      </c>
      <c r="E2393">
        <v>0</v>
      </c>
      <c r="F2393" t="s">
        <v>582</v>
      </c>
      <c r="G2393" t="s">
        <v>581</v>
      </c>
      <c r="H2393" t="s">
        <v>42</v>
      </c>
      <c r="I2393" t="s">
        <v>601</v>
      </c>
      <c r="J2393" t="s">
        <v>611</v>
      </c>
    </row>
    <row r="2394" spans="1:10" x14ac:dyDescent="0.35">
      <c r="A2394">
        <v>2420</v>
      </c>
      <c r="B2394" t="s">
        <v>153</v>
      </c>
      <c r="C2394">
        <v>20</v>
      </c>
      <c r="D2394">
        <v>5</v>
      </c>
      <c r="E2394">
        <v>0</v>
      </c>
      <c r="F2394" t="s">
        <v>582</v>
      </c>
      <c r="G2394" t="s">
        <v>581</v>
      </c>
      <c r="H2394" t="s">
        <v>42</v>
      </c>
      <c r="I2394" t="s">
        <v>601</v>
      </c>
      <c r="J2394" t="s">
        <v>611</v>
      </c>
    </row>
    <row r="2395" spans="1:10" x14ac:dyDescent="0.35">
      <c r="A2395">
        <v>2421</v>
      </c>
      <c r="B2395" t="s">
        <v>153</v>
      </c>
      <c r="C2395">
        <v>21</v>
      </c>
      <c r="D2395">
        <v>4</v>
      </c>
      <c r="E2395">
        <v>0</v>
      </c>
      <c r="F2395" t="s">
        <v>582</v>
      </c>
      <c r="G2395" t="s">
        <v>581</v>
      </c>
      <c r="H2395" t="s">
        <v>42</v>
      </c>
      <c r="I2395" t="s">
        <v>601</v>
      </c>
      <c r="J2395" t="s">
        <v>611</v>
      </c>
    </row>
    <row r="2396" spans="1:10" x14ac:dyDescent="0.35">
      <c r="A2396">
        <v>2422</v>
      </c>
      <c r="B2396" t="s">
        <v>153</v>
      </c>
      <c r="C2396">
        <v>22</v>
      </c>
      <c r="D2396">
        <v>4</v>
      </c>
      <c r="E2396">
        <v>0</v>
      </c>
      <c r="F2396" t="s">
        <v>582</v>
      </c>
      <c r="G2396" t="s">
        <v>581</v>
      </c>
      <c r="H2396" t="s">
        <v>42</v>
      </c>
      <c r="I2396" t="s">
        <v>601</v>
      </c>
      <c r="J2396" t="s">
        <v>611</v>
      </c>
    </row>
    <row r="2397" spans="1:10" x14ac:dyDescent="0.35">
      <c r="A2397">
        <v>2423</v>
      </c>
      <c r="B2397" t="s">
        <v>153</v>
      </c>
      <c r="C2397">
        <v>23</v>
      </c>
      <c r="D2397">
        <v>5</v>
      </c>
      <c r="E2397">
        <v>0</v>
      </c>
      <c r="F2397" t="s">
        <v>582</v>
      </c>
      <c r="G2397" t="s">
        <v>581</v>
      </c>
      <c r="H2397" t="s">
        <v>42</v>
      </c>
      <c r="I2397" t="s">
        <v>601</v>
      </c>
      <c r="J2397" t="s">
        <v>611</v>
      </c>
    </row>
    <row r="2398" spans="1:10" x14ac:dyDescent="0.35">
      <c r="A2398">
        <v>2424</v>
      </c>
      <c r="B2398" t="s">
        <v>153</v>
      </c>
      <c r="C2398">
        <v>24</v>
      </c>
      <c r="D2398">
        <v>1</v>
      </c>
      <c r="E2398">
        <v>0</v>
      </c>
      <c r="F2398" t="s">
        <v>582</v>
      </c>
      <c r="G2398" t="s">
        <v>581</v>
      </c>
      <c r="H2398" t="s">
        <v>42</v>
      </c>
      <c r="I2398" t="s">
        <v>601</v>
      </c>
      <c r="J2398" t="s">
        <v>611</v>
      </c>
    </row>
    <row r="2399" spans="1:10" x14ac:dyDescent="0.35">
      <c r="A2399">
        <v>2425</v>
      </c>
      <c r="B2399" t="s">
        <v>153</v>
      </c>
      <c r="C2399">
        <v>25</v>
      </c>
      <c r="D2399">
        <v>5</v>
      </c>
      <c r="E2399">
        <v>0</v>
      </c>
      <c r="F2399" t="s">
        <v>582</v>
      </c>
      <c r="G2399" t="s">
        <v>581</v>
      </c>
      <c r="H2399" t="s">
        <v>42</v>
      </c>
      <c r="I2399" t="s">
        <v>601</v>
      </c>
      <c r="J2399" t="s">
        <v>611</v>
      </c>
    </row>
    <row r="2400" spans="1:10" x14ac:dyDescent="0.35">
      <c r="A2400">
        <v>2426</v>
      </c>
      <c r="B2400" t="s">
        <v>153</v>
      </c>
      <c r="C2400">
        <v>26</v>
      </c>
      <c r="D2400">
        <v>1</v>
      </c>
      <c r="E2400">
        <v>0</v>
      </c>
      <c r="F2400" t="s">
        <v>582</v>
      </c>
      <c r="G2400" t="s">
        <v>581</v>
      </c>
      <c r="H2400" t="s">
        <v>42</v>
      </c>
      <c r="I2400" t="s">
        <v>601</v>
      </c>
      <c r="J2400" t="s">
        <v>611</v>
      </c>
    </row>
    <row r="2401" spans="1:10" x14ac:dyDescent="0.35">
      <c r="A2401">
        <v>2427</v>
      </c>
      <c r="B2401" t="s">
        <v>153</v>
      </c>
      <c r="C2401">
        <v>27</v>
      </c>
      <c r="D2401">
        <v>8</v>
      </c>
      <c r="E2401">
        <v>1</v>
      </c>
      <c r="F2401" t="s">
        <v>582</v>
      </c>
      <c r="G2401" t="s">
        <v>581</v>
      </c>
      <c r="H2401" t="s">
        <v>42</v>
      </c>
      <c r="I2401" t="s">
        <v>601</v>
      </c>
      <c r="J2401" t="s">
        <v>611</v>
      </c>
    </row>
    <row r="2402" spans="1:10" x14ac:dyDescent="0.35">
      <c r="A2402">
        <v>2428</v>
      </c>
      <c r="B2402" t="s">
        <v>153</v>
      </c>
      <c r="C2402">
        <v>28</v>
      </c>
      <c r="D2402">
        <v>7</v>
      </c>
      <c r="E2402">
        <v>0</v>
      </c>
      <c r="F2402" t="s">
        <v>582</v>
      </c>
      <c r="G2402" t="s">
        <v>581</v>
      </c>
      <c r="H2402" t="s">
        <v>42</v>
      </c>
      <c r="I2402" t="s">
        <v>601</v>
      </c>
      <c r="J2402" t="s">
        <v>611</v>
      </c>
    </row>
    <row r="2403" spans="1:10" x14ac:dyDescent="0.35">
      <c r="A2403">
        <v>2429</v>
      </c>
      <c r="B2403" t="s">
        <v>153</v>
      </c>
      <c r="C2403">
        <v>29</v>
      </c>
      <c r="D2403">
        <v>4</v>
      </c>
      <c r="E2403">
        <v>0</v>
      </c>
      <c r="F2403" t="s">
        <v>582</v>
      </c>
      <c r="G2403" t="s">
        <v>581</v>
      </c>
      <c r="H2403" t="s">
        <v>42</v>
      </c>
      <c r="I2403" t="s">
        <v>601</v>
      </c>
      <c r="J2403" t="s">
        <v>611</v>
      </c>
    </row>
    <row r="2404" spans="1:10" x14ac:dyDescent="0.35">
      <c r="A2404">
        <v>2430</v>
      </c>
      <c r="B2404" t="s">
        <v>153</v>
      </c>
      <c r="C2404">
        <v>30</v>
      </c>
      <c r="D2404">
        <v>4</v>
      </c>
      <c r="E2404">
        <v>0</v>
      </c>
      <c r="F2404" t="s">
        <v>582</v>
      </c>
      <c r="G2404" t="s">
        <v>581</v>
      </c>
      <c r="H2404" t="s">
        <v>42</v>
      </c>
      <c r="I2404" t="s">
        <v>601</v>
      </c>
      <c r="J2404" t="s">
        <v>611</v>
      </c>
    </row>
    <row r="2405" spans="1:10" x14ac:dyDescent="0.35">
      <c r="A2405">
        <v>2431</v>
      </c>
      <c r="B2405" t="s">
        <v>153</v>
      </c>
      <c r="C2405">
        <v>31</v>
      </c>
      <c r="D2405">
        <v>4</v>
      </c>
      <c r="E2405">
        <v>2</v>
      </c>
      <c r="F2405" t="s">
        <v>582</v>
      </c>
      <c r="G2405" t="s">
        <v>581</v>
      </c>
      <c r="H2405" t="s">
        <v>42</v>
      </c>
      <c r="I2405" t="s">
        <v>601</v>
      </c>
      <c r="J2405" t="s">
        <v>611</v>
      </c>
    </row>
    <row r="2406" spans="1:10" x14ac:dyDescent="0.35">
      <c r="A2406">
        <v>2432</v>
      </c>
      <c r="B2406" t="s">
        <v>153</v>
      </c>
      <c r="C2406">
        <v>32</v>
      </c>
      <c r="D2406">
        <v>4</v>
      </c>
      <c r="E2406">
        <v>1</v>
      </c>
      <c r="F2406" t="s">
        <v>582</v>
      </c>
      <c r="G2406" t="s">
        <v>581</v>
      </c>
      <c r="H2406" t="s">
        <v>42</v>
      </c>
      <c r="I2406" t="s">
        <v>601</v>
      </c>
      <c r="J2406" t="s">
        <v>611</v>
      </c>
    </row>
    <row r="2407" spans="1:10" x14ac:dyDescent="0.35">
      <c r="A2407">
        <v>2433</v>
      </c>
      <c r="B2407" t="s">
        <v>153</v>
      </c>
      <c r="C2407">
        <v>33</v>
      </c>
      <c r="D2407">
        <v>5</v>
      </c>
      <c r="E2407">
        <v>0</v>
      </c>
      <c r="F2407" t="s">
        <v>582</v>
      </c>
      <c r="G2407" t="s">
        <v>581</v>
      </c>
      <c r="H2407" t="s">
        <v>42</v>
      </c>
      <c r="I2407" t="s">
        <v>601</v>
      </c>
      <c r="J2407" t="s">
        <v>611</v>
      </c>
    </row>
    <row r="2408" spans="1:10" x14ac:dyDescent="0.35">
      <c r="A2408">
        <v>2434</v>
      </c>
      <c r="B2408" t="s">
        <v>153</v>
      </c>
      <c r="C2408">
        <v>34</v>
      </c>
      <c r="D2408">
        <v>4</v>
      </c>
      <c r="E2408">
        <v>0</v>
      </c>
      <c r="F2408" t="s">
        <v>582</v>
      </c>
      <c r="G2408" t="s">
        <v>581</v>
      </c>
      <c r="H2408" t="s">
        <v>42</v>
      </c>
      <c r="I2408" t="s">
        <v>601</v>
      </c>
      <c r="J2408" t="s">
        <v>611</v>
      </c>
    </row>
    <row r="2409" spans="1:10" x14ac:dyDescent="0.35">
      <c r="A2409">
        <v>2435</v>
      </c>
      <c r="B2409" t="s">
        <v>153</v>
      </c>
      <c r="C2409">
        <v>35</v>
      </c>
      <c r="D2409">
        <v>8</v>
      </c>
      <c r="E2409">
        <v>0</v>
      </c>
      <c r="F2409" t="s">
        <v>582</v>
      </c>
      <c r="G2409" t="s">
        <v>581</v>
      </c>
      <c r="H2409" t="s">
        <v>42</v>
      </c>
      <c r="I2409" t="s">
        <v>601</v>
      </c>
      <c r="J2409" t="s">
        <v>611</v>
      </c>
    </row>
    <row r="2410" spans="1:10" x14ac:dyDescent="0.35">
      <c r="A2410">
        <v>2436</v>
      </c>
      <c r="B2410" t="s">
        <v>153</v>
      </c>
      <c r="C2410">
        <v>36</v>
      </c>
      <c r="D2410">
        <v>4</v>
      </c>
      <c r="E2410">
        <v>1</v>
      </c>
      <c r="F2410" t="s">
        <v>582</v>
      </c>
      <c r="G2410" t="s">
        <v>581</v>
      </c>
      <c r="H2410" t="s">
        <v>42</v>
      </c>
      <c r="I2410" t="s">
        <v>601</v>
      </c>
      <c r="J2410" t="s">
        <v>611</v>
      </c>
    </row>
    <row r="2411" spans="1:10" x14ac:dyDescent="0.35">
      <c r="A2411">
        <v>2437</v>
      </c>
      <c r="B2411" t="s">
        <v>153</v>
      </c>
      <c r="C2411">
        <v>37</v>
      </c>
      <c r="D2411">
        <v>7</v>
      </c>
      <c r="E2411">
        <v>0</v>
      </c>
      <c r="F2411" t="s">
        <v>582</v>
      </c>
      <c r="G2411" t="s">
        <v>581</v>
      </c>
      <c r="H2411" t="s">
        <v>42</v>
      </c>
      <c r="I2411" t="s">
        <v>601</v>
      </c>
      <c r="J2411" t="s">
        <v>611</v>
      </c>
    </row>
    <row r="2412" spans="1:10" x14ac:dyDescent="0.35">
      <c r="A2412">
        <v>2438</v>
      </c>
      <c r="B2412" t="s">
        <v>153</v>
      </c>
      <c r="C2412">
        <v>38</v>
      </c>
      <c r="D2412">
        <v>1</v>
      </c>
      <c r="E2412">
        <v>0</v>
      </c>
      <c r="F2412" t="s">
        <v>582</v>
      </c>
      <c r="G2412" t="s">
        <v>581</v>
      </c>
      <c r="H2412" t="s">
        <v>42</v>
      </c>
      <c r="I2412" t="s">
        <v>601</v>
      </c>
      <c r="J2412" t="s">
        <v>611</v>
      </c>
    </row>
    <row r="2413" spans="1:10" x14ac:dyDescent="0.35">
      <c r="A2413">
        <v>2439</v>
      </c>
      <c r="B2413" t="s">
        <v>154</v>
      </c>
      <c r="C2413">
        <v>15</v>
      </c>
      <c r="D2413">
        <v>35</v>
      </c>
      <c r="E2413">
        <v>1</v>
      </c>
      <c r="F2413" t="s">
        <v>581</v>
      </c>
      <c r="G2413" t="s">
        <v>581</v>
      </c>
      <c r="H2413" t="s">
        <v>42</v>
      </c>
      <c r="I2413" t="s">
        <v>601</v>
      </c>
      <c r="J2413" t="s">
        <v>613</v>
      </c>
    </row>
    <row r="2414" spans="1:10" x14ac:dyDescent="0.35">
      <c r="A2414">
        <v>2440</v>
      </c>
      <c r="B2414" t="s">
        <v>154</v>
      </c>
      <c r="C2414">
        <v>16</v>
      </c>
      <c r="D2414">
        <v>26</v>
      </c>
      <c r="E2414">
        <v>0</v>
      </c>
      <c r="F2414" t="s">
        <v>581</v>
      </c>
      <c r="G2414" t="s">
        <v>581</v>
      </c>
      <c r="H2414" t="s">
        <v>42</v>
      </c>
      <c r="I2414" t="s">
        <v>601</v>
      </c>
      <c r="J2414" t="s">
        <v>613</v>
      </c>
    </row>
    <row r="2415" spans="1:10" x14ac:dyDescent="0.35">
      <c r="A2415">
        <v>2441</v>
      </c>
      <c r="B2415" t="s">
        <v>154</v>
      </c>
      <c r="C2415">
        <v>17</v>
      </c>
      <c r="D2415">
        <v>24</v>
      </c>
      <c r="E2415">
        <v>2</v>
      </c>
      <c r="F2415" t="s">
        <v>581</v>
      </c>
      <c r="G2415" t="s">
        <v>581</v>
      </c>
      <c r="H2415" t="s">
        <v>42</v>
      </c>
      <c r="I2415" t="s">
        <v>601</v>
      </c>
      <c r="J2415" t="s">
        <v>613</v>
      </c>
    </row>
    <row r="2416" spans="1:10" x14ac:dyDescent="0.35">
      <c r="A2416">
        <v>2442</v>
      </c>
      <c r="B2416" t="s">
        <v>154</v>
      </c>
      <c r="C2416">
        <v>18</v>
      </c>
      <c r="D2416">
        <v>14</v>
      </c>
      <c r="E2416">
        <v>1</v>
      </c>
      <c r="F2416" t="s">
        <v>581</v>
      </c>
      <c r="G2416" t="s">
        <v>581</v>
      </c>
      <c r="H2416" t="s">
        <v>42</v>
      </c>
      <c r="I2416" t="s">
        <v>601</v>
      </c>
      <c r="J2416" t="s">
        <v>613</v>
      </c>
    </row>
    <row r="2417" spans="1:10" x14ac:dyDescent="0.35">
      <c r="A2417">
        <v>2443</v>
      </c>
      <c r="B2417" t="s">
        <v>154</v>
      </c>
      <c r="C2417">
        <v>19</v>
      </c>
      <c r="D2417">
        <v>8</v>
      </c>
      <c r="E2417">
        <v>0</v>
      </c>
      <c r="F2417" t="s">
        <v>581</v>
      </c>
      <c r="G2417" t="s">
        <v>581</v>
      </c>
      <c r="H2417" t="s">
        <v>42</v>
      </c>
      <c r="I2417" t="s">
        <v>601</v>
      </c>
      <c r="J2417" t="s">
        <v>613</v>
      </c>
    </row>
    <row r="2418" spans="1:10" x14ac:dyDescent="0.35">
      <c r="A2418">
        <v>2444</v>
      </c>
      <c r="B2418" t="s">
        <v>154</v>
      </c>
      <c r="C2418">
        <v>20</v>
      </c>
      <c r="D2418">
        <v>15</v>
      </c>
      <c r="E2418">
        <v>0</v>
      </c>
      <c r="F2418" t="s">
        <v>581</v>
      </c>
      <c r="G2418" t="s">
        <v>581</v>
      </c>
      <c r="H2418" t="s">
        <v>42</v>
      </c>
      <c r="I2418" t="s">
        <v>601</v>
      </c>
      <c r="J2418" t="s">
        <v>613</v>
      </c>
    </row>
    <row r="2419" spans="1:10" x14ac:dyDescent="0.35">
      <c r="A2419">
        <v>2445</v>
      </c>
      <c r="B2419" t="s">
        <v>154</v>
      </c>
      <c r="C2419">
        <v>21</v>
      </c>
      <c r="D2419">
        <v>7</v>
      </c>
      <c r="E2419">
        <v>0</v>
      </c>
      <c r="F2419" t="s">
        <v>581</v>
      </c>
      <c r="G2419" t="s">
        <v>581</v>
      </c>
      <c r="H2419" t="s">
        <v>42</v>
      </c>
      <c r="I2419" t="s">
        <v>601</v>
      </c>
      <c r="J2419" t="s">
        <v>613</v>
      </c>
    </row>
    <row r="2420" spans="1:10" x14ac:dyDescent="0.35">
      <c r="A2420">
        <v>2446</v>
      </c>
      <c r="B2420" t="s">
        <v>154</v>
      </c>
      <c r="C2420">
        <v>22</v>
      </c>
      <c r="D2420">
        <v>7</v>
      </c>
      <c r="E2420">
        <v>1</v>
      </c>
      <c r="F2420" t="s">
        <v>581</v>
      </c>
      <c r="G2420" t="s">
        <v>581</v>
      </c>
      <c r="H2420" t="s">
        <v>42</v>
      </c>
      <c r="I2420" t="s">
        <v>601</v>
      </c>
      <c r="J2420" t="s">
        <v>613</v>
      </c>
    </row>
    <row r="2421" spans="1:10" x14ac:dyDescent="0.35">
      <c r="A2421">
        <v>2447</v>
      </c>
      <c r="B2421" t="s">
        <v>154</v>
      </c>
      <c r="C2421">
        <v>23</v>
      </c>
      <c r="D2421">
        <v>3</v>
      </c>
      <c r="E2421">
        <v>2</v>
      </c>
      <c r="F2421" t="s">
        <v>581</v>
      </c>
      <c r="G2421" t="s">
        <v>581</v>
      </c>
      <c r="H2421" t="s">
        <v>42</v>
      </c>
      <c r="I2421" t="s">
        <v>601</v>
      </c>
      <c r="J2421" t="s">
        <v>613</v>
      </c>
    </row>
    <row r="2422" spans="1:10" x14ac:dyDescent="0.35">
      <c r="A2422">
        <v>2448</v>
      </c>
      <c r="B2422" t="s">
        <v>154</v>
      </c>
      <c r="C2422">
        <v>24</v>
      </c>
      <c r="D2422">
        <v>9</v>
      </c>
      <c r="E2422">
        <v>0</v>
      </c>
      <c r="F2422" t="s">
        <v>581</v>
      </c>
      <c r="G2422" t="s">
        <v>581</v>
      </c>
      <c r="H2422" t="s">
        <v>42</v>
      </c>
      <c r="I2422" t="s">
        <v>601</v>
      </c>
      <c r="J2422" t="s">
        <v>613</v>
      </c>
    </row>
    <row r="2423" spans="1:10" x14ac:dyDescent="0.35">
      <c r="A2423">
        <v>2449</v>
      </c>
      <c r="B2423" t="s">
        <v>154</v>
      </c>
      <c r="C2423">
        <v>25</v>
      </c>
      <c r="D2423">
        <v>5</v>
      </c>
      <c r="E2423">
        <v>0</v>
      </c>
      <c r="F2423" t="s">
        <v>581</v>
      </c>
      <c r="G2423" t="s">
        <v>581</v>
      </c>
      <c r="H2423" t="s">
        <v>42</v>
      </c>
      <c r="I2423" t="s">
        <v>601</v>
      </c>
      <c r="J2423" t="s">
        <v>613</v>
      </c>
    </row>
    <row r="2424" spans="1:10" x14ac:dyDescent="0.35">
      <c r="A2424">
        <v>2450</v>
      </c>
      <c r="B2424" t="s">
        <v>154</v>
      </c>
      <c r="C2424">
        <v>26</v>
      </c>
      <c r="D2424">
        <v>11</v>
      </c>
      <c r="E2424">
        <v>0</v>
      </c>
      <c r="F2424" t="s">
        <v>581</v>
      </c>
      <c r="G2424" t="s">
        <v>581</v>
      </c>
      <c r="H2424" t="s">
        <v>42</v>
      </c>
      <c r="I2424" t="s">
        <v>601</v>
      </c>
      <c r="J2424" t="s">
        <v>613</v>
      </c>
    </row>
    <row r="2425" spans="1:10" x14ac:dyDescent="0.35">
      <c r="A2425">
        <v>2451</v>
      </c>
      <c r="B2425" t="s">
        <v>154</v>
      </c>
      <c r="C2425">
        <v>27</v>
      </c>
      <c r="D2425">
        <v>8</v>
      </c>
      <c r="E2425">
        <v>1</v>
      </c>
      <c r="F2425" t="s">
        <v>581</v>
      </c>
      <c r="G2425" t="s">
        <v>581</v>
      </c>
      <c r="H2425" t="s">
        <v>42</v>
      </c>
      <c r="I2425" t="s">
        <v>601</v>
      </c>
      <c r="J2425" t="s">
        <v>613</v>
      </c>
    </row>
    <row r="2426" spans="1:10" x14ac:dyDescent="0.35">
      <c r="A2426">
        <v>2452</v>
      </c>
      <c r="B2426" t="s">
        <v>154</v>
      </c>
      <c r="C2426">
        <v>28</v>
      </c>
      <c r="D2426">
        <v>8</v>
      </c>
      <c r="E2426">
        <v>0</v>
      </c>
      <c r="F2426" t="s">
        <v>581</v>
      </c>
      <c r="G2426" t="s">
        <v>581</v>
      </c>
      <c r="H2426" t="s">
        <v>42</v>
      </c>
      <c r="I2426" t="s">
        <v>601</v>
      </c>
      <c r="J2426" t="s">
        <v>613</v>
      </c>
    </row>
    <row r="2427" spans="1:10" x14ac:dyDescent="0.35">
      <c r="A2427">
        <v>2453</v>
      </c>
      <c r="B2427" t="s">
        <v>154</v>
      </c>
      <c r="C2427">
        <v>29</v>
      </c>
      <c r="D2427">
        <v>15</v>
      </c>
      <c r="E2427">
        <v>2</v>
      </c>
      <c r="F2427" t="s">
        <v>581</v>
      </c>
      <c r="G2427" t="s">
        <v>581</v>
      </c>
      <c r="H2427" t="s">
        <v>42</v>
      </c>
      <c r="I2427" t="s">
        <v>601</v>
      </c>
      <c r="J2427" t="s">
        <v>613</v>
      </c>
    </row>
    <row r="2428" spans="1:10" x14ac:dyDescent="0.35">
      <c r="A2428">
        <v>2454</v>
      </c>
      <c r="B2428" t="s">
        <v>154</v>
      </c>
      <c r="C2428">
        <v>30</v>
      </c>
      <c r="D2428">
        <v>14</v>
      </c>
      <c r="E2428">
        <v>2</v>
      </c>
      <c r="F2428" t="s">
        <v>581</v>
      </c>
      <c r="G2428" t="s">
        <v>581</v>
      </c>
      <c r="H2428" t="s">
        <v>42</v>
      </c>
      <c r="I2428" t="s">
        <v>601</v>
      </c>
      <c r="J2428" t="s">
        <v>613</v>
      </c>
    </row>
    <row r="2429" spans="1:10" x14ac:dyDescent="0.35">
      <c r="A2429">
        <v>2455</v>
      </c>
      <c r="B2429" t="s">
        <v>154</v>
      </c>
      <c r="C2429">
        <v>31</v>
      </c>
      <c r="D2429">
        <v>13</v>
      </c>
      <c r="E2429">
        <v>0</v>
      </c>
      <c r="F2429" t="s">
        <v>581</v>
      </c>
      <c r="G2429" t="s">
        <v>581</v>
      </c>
      <c r="H2429" t="s">
        <v>42</v>
      </c>
      <c r="I2429" t="s">
        <v>601</v>
      </c>
      <c r="J2429" t="s">
        <v>613</v>
      </c>
    </row>
    <row r="2430" spans="1:10" x14ac:dyDescent="0.35">
      <c r="A2430">
        <v>2456</v>
      </c>
      <c r="B2430" t="s">
        <v>154</v>
      </c>
      <c r="C2430">
        <v>32</v>
      </c>
      <c r="D2430">
        <v>5</v>
      </c>
      <c r="E2430">
        <v>0</v>
      </c>
      <c r="F2430" t="s">
        <v>581</v>
      </c>
      <c r="G2430" t="s">
        <v>581</v>
      </c>
      <c r="H2430" t="s">
        <v>42</v>
      </c>
      <c r="I2430" t="s">
        <v>601</v>
      </c>
      <c r="J2430" t="s">
        <v>613</v>
      </c>
    </row>
    <row r="2431" spans="1:10" x14ac:dyDescent="0.35">
      <c r="A2431">
        <v>2457</v>
      </c>
      <c r="B2431" t="s">
        <v>154</v>
      </c>
      <c r="C2431">
        <v>33</v>
      </c>
      <c r="D2431">
        <v>9</v>
      </c>
      <c r="E2431">
        <v>0</v>
      </c>
      <c r="F2431" t="s">
        <v>581</v>
      </c>
      <c r="G2431" t="s">
        <v>581</v>
      </c>
      <c r="H2431" t="s">
        <v>42</v>
      </c>
      <c r="I2431" t="s">
        <v>601</v>
      </c>
      <c r="J2431" t="s">
        <v>613</v>
      </c>
    </row>
    <row r="2432" spans="1:10" x14ac:dyDescent="0.35">
      <c r="A2432">
        <v>2458</v>
      </c>
      <c r="B2432" t="s">
        <v>154</v>
      </c>
      <c r="C2432">
        <v>34</v>
      </c>
      <c r="D2432">
        <v>7</v>
      </c>
      <c r="E2432">
        <v>0</v>
      </c>
      <c r="F2432" t="s">
        <v>581</v>
      </c>
      <c r="G2432" t="s">
        <v>581</v>
      </c>
      <c r="H2432" t="s">
        <v>42</v>
      </c>
      <c r="I2432" t="s">
        <v>601</v>
      </c>
      <c r="J2432" t="s">
        <v>613</v>
      </c>
    </row>
    <row r="2433" spans="1:10" x14ac:dyDescent="0.35">
      <c r="A2433">
        <v>2459</v>
      </c>
      <c r="B2433" t="s">
        <v>154</v>
      </c>
      <c r="C2433">
        <v>35</v>
      </c>
      <c r="D2433">
        <v>4</v>
      </c>
      <c r="E2433">
        <v>1</v>
      </c>
      <c r="F2433" t="s">
        <v>581</v>
      </c>
      <c r="G2433" t="s">
        <v>581</v>
      </c>
      <c r="H2433" t="s">
        <v>42</v>
      </c>
      <c r="I2433" t="s">
        <v>601</v>
      </c>
      <c r="J2433" t="s">
        <v>613</v>
      </c>
    </row>
    <row r="2434" spans="1:10" x14ac:dyDescent="0.35">
      <c r="A2434">
        <v>2460</v>
      </c>
      <c r="B2434" t="s">
        <v>154</v>
      </c>
      <c r="C2434">
        <v>36</v>
      </c>
      <c r="D2434">
        <v>8</v>
      </c>
      <c r="E2434">
        <v>0</v>
      </c>
      <c r="F2434" t="s">
        <v>581</v>
      </c>
      <c r="G2434" t="s">
        <v>581</v>
      </c>
      <c r="H2434" t="s">
        <v>42</v>
      </c>
      <c r="I2434" t="s">
        <v>601</v>
      </c>
      <c r="J2434" t="s">
        <v>613</v>
      </c>
    </row>
    <row r="2435" spans="1:10" x14ac:dyDescent="0.35">
      <c r="A2435">
        <v>2461</v>
      </c>
      <c r="B2435" t="s">
        <v>154</v>
      </c>
      <c r="C2435">
        <v>37</v>
      </c>
      <c r="D2435">
        <v>9</v>
      </c>
      <c r="E2435">
        <v>0</v>
      </c>
      <c r="F2435" t="s">
        <v>581</v>
      </c>
      <c r="G2435" t="s">
        <v>581</v>
      </c>
      <c r="H2435" t="s">
        <v>42</v>
      </c>
      <c r="I2435" t="s">
        <v>601</v>
      </c>
      <c r="J2435" t="s">
        <v>613</v>
      </c>
    </row>
    <row r="2436" spans="1:10" x14ac:dyDescent="0.35">
      <c r="A2436">
        <v>2462</v>
      </c>
      <c r="B2436" t="s">
        <v>154</v>
      </c>
      <c r="C2436">
        <v>38</v>
      </c>
      <c r="D2436">
        <v>9</v>
      </c>
      <c r="E2436">
        <v>1</v>
      </c>
      <c r="F2436" t="s">
        <v>581</v>
      </c>
      <c r="G2436" t="s">
        <v>581</v>
      </c>
      <c r="H2436" t="s">
        <v>42</v>
      </c>
      <c r="I2436" t="s">
        <v>601</v>
      </c>
      <c r="J2436" t="s">
        <v>613</v>
      </c>
    </row>
    <row r="2437" spans="1:10" x14ac:dyDescent="0.35">
      <c r="A2437">
        <v>2463</v>
      </c>
      <c r="B2437" t="s">
        <v>155</v>
      </c>
      <c r="C2437">
        <v>15</v>
      </c>
      <c r="D2437">
        <v>80</v>
      </c>
      <c r="E2437">
        <v>4</v>
      </c>
      <c r="F2437" t="s">
        <v>581</v>
      </c>
      <c r="G2437" t="s">
        <v>581</v>
      </c>
      <c r="H2437" t="s">
        <v>42</v>
      </c>
      <c r="I2437" t="s">
        <v>601</v>
      </c>
      <c r="J2437" t="s">
        <v>613</v>
      </c>
    </row>
    <row r="2438" spans="1:10" x14ac:dyDescent="0.35">
      <c r="A2438">
        <v>2464</v>
      </c>
      <c r="B2438" t="s">
        <v>155</v>
      </c>
      <c r="C2438">
        <v>16</v>
      </c>
      <c r="D2438">
        <v>79</v>
      </c>
      <c r="E2438">
        <v>11</v>
      </c>
      <c r="F2438" t="s">
        <v>581</v>
      </c>
      <c r="G2438" t="s">
        <v>581</v>
      </c>
      <c r="H2438" t="s">
        <v>42</v>
      </c>
      <c r="I2438" t="s">
        <v>601</v>
      </c>
      <c r="J2438" t="s">
        <v>613</v>
      </c>
    </row>
    <row r="2439" spans="1:10" x14ac:dyDescent="0.35">
      <c r="A2439">
        <v>2465</v>
      </c>
      <c r="B2439" t="s">
        <v>155</v>
      </c>
      <c r="C2439">
        <v>17</v>
      </c>
      <c r="D2439">
        <v>55</v>
      </c>
      <c r="E2439">
        <v>8</v>
      </c>
      <c r="F2439" t="s">
        <v>581</v>
      </c>
      <c r="G2439" t="s">
        <v>581</v>
      </c>
      <c r="H2439" t="s">
        <v>42</v>
      </c>
      <c r="I2439" t="s">
        <v>601</v>
      </c>
      <c r="J2439" t="s">
        <v>613</v>
      </c>
    </row>
    <row r="2440" spans="1:10" x14ac:dyDescent="0.35">
      <c r="A2440">
        <v>2466</v>
      </c>
      <c r="B2440" t="s">
        <v>155</v>
      </c>
      <c r="C2440">
        <v>18</v>
      </c>
      <c r="D2440">
        <v>63</v>
      </c>
      <c r="E2440">
        <v>10</v>
      </c>
      <c r="F2440" t="s">
        <v>581</v>
      </c>
      <c r="G2440" t="s">
        <v>581</v>
      </c>
      <c r="H2440" t="s">
        <v>42</v>
      </c>
      <c r="I2440" t="s">
        <v>601</v>
      </c>
      <c r="J2440" t="s">
        <v>613</v>
      </c>
    </row>
    <row r="2441" spans="1:10" x14ac:dyDescent="0.35">
      <c r="A2441">
        <v>2467</v>
      </c>
      <c r="B2441" t="s">
        <v>155</v>
      </c>
      <c r="C2441">
        <v>19</v>
      </c>
      <c r="D2441">
        <v>38</v>
      </c>
      <c r="E2441">
        <v>3</v>
      </c>
      <c r="F2441" t="s">
        <v>581</v>
      </c>
      <c r="G2441" t="s">
        <v>581</v>
      </c>
      <c r="H2441" t="s">
        <v>42</v>
      </c>
      <c r="I2441" t="s">
        <v>601</v>
      </c>
      <c r="J2441" t="s">
        <v>613</v>
      </c>
    </row>
    <row r="2442" spans="1:10" x14ac:dyDescent="0.35">
      <c r="A2442">
        <v>2468</v>
      </c>
      <c r="B2442" t="s">
        <v>155</v>
      </c>
      <c r="C2442">
        <v>20</v>
      </c>
      <c r="D2442">
        <v>17</v>
      </c>
      <c r="E2442">
        <v>5</v>
      </c>
      <c r="F2442" t="s">
        <v>581</v>
      </c>
      <c r="G2442" t="s">
        <v>581</v>
      </c>
      <c r="H2442" t="s">
        <v>42</v>
      </c>
      <c r="I2442" t="s">
        <v>601</v>
      </c>
      <c r="J2442" t="s">
        <v>613</v>
      </c>
    </row>
    <row r="2443" spans="1:10" x14ac:dyDescent="0.35">
      <c r="A2443">
        <v>2469</v>
      </c>
      <c r="B2443" t="s">
        <v>155</v>
      </c>
      <c r="C2443">
        <v>21</v>
      </c>
      <c r="D2443">
        <v>19</v>
      </c>
      <c r="E2443">
        <v>3</v>
      </c>
      <c r="F2443" t="s">
        <v>581</v>
      </c>
      <c r="G2443" t="s">
        <v>581</v>
      </c>
      <c r="H2443" t="s">
        <v>42</v>
      </c>
      <c r="I2443" t="s">
        <v>601</v>
      </c>
      <c r="J2443" t="s">
        <v>613</v>
      </c>
    </row>
    <row r="2444" spans="1:10" x14ac:dyDescent="0.35">
      <c r="A2444">
        <v>2470</v>
      </c>
      <c r="B2444" t="s">
        <v>155</v>
      </c>
      <c r="C2444">
        <v>22</v>
      </c>
      <c r="D2444">
        <v>8</v>
      </c>
      <c r="E2444">
        <v>0</v>
      </c>
      <c r="F2444" t="s">
        <v>581</v>
      </c>
      <c r="G2444" t="s">
        <v>581</v>
      </c>
      <c r="H2444" t="s">
        <v>42</v>
      </c>
      <c r="I2444" t="s">
        <v>601</v>
      </c>
      <c r="J2444" t="s">
        <v>613</v>
      </c>
    </row>
    <row r="2445" spans="1:10" x14ac:dyDescent="0.35">
      <c r="A2445">
        <v>2471</v>
      </c>
      <c r="B2445" t="s">
        <v>155</v>
      </c>
      <c r="C2445">
        <v>23</v>
      </c>
      <c r="D2445">
        <v>12</v>
      </c>
      <c r="E2445">
        <v>4</v>
      </c>
      <c r="F2445" t="s">
        <v>581</v>
      </c>
      <c r="G2445" t="s">
        <v>581</v>
      </c>
      <c r="H2445" t="s">
        <v>42</v>
      </c>
      <c r="I2445" t="s">
        <v>601</v>
      </c>
      <c r="J2445" t="s">
        <v>613</v>
      </c>
    </row>
    <row r="2446" spans="1:10" x14ac:dyDescent="0.35">
      <c r="A2446">
        <v>2472</v>
      </c>
      <c r="B2446" t="s">
        <v>155</v>
      </c>
      <c r="C2446">
        <v>24</v>
      </c>
      <c r="D2446">
        <v>9</v>
      </c>
      <c r="E2446">
        <v>1</v>
      </c>
      <c r="F2446" t="s">
        <v>581</v>
      </c>
      <c r="G2446" t="s">
        <v>581</v>
      </c>
      <c r="H2446" t="s">
        <v>42</v>
      </c>
      <c r="I2446" t="s">
        <v>601</v>
      </c>
      <c r="J2446" t="s">
        <v>613</v>
      </c>
    </row>
    <row r="2447" spans="1:10" x14ac:dyDescent="0.35">
      <c r="A2447">
        <v>2473</v>
      </c>
      <c r="B2447" t="s">
        <v>155</v>
      </c>
      <c r="C2447">
        <v>25</v>
      </c>
      <c r="D2447">
        <v>14</v>
      </c>
      <c r="E2447">
        <v>7</v>
      </c>
      <c r="F2447" t="s">
        <v>581</v>
      </c>
      <c r="G2447" t="s">
        <v>581</v>
      </c>
      <c r="H2447" t="s">
        <v>42</v>
      </c>
      <c r="I2447" t="s">
        <v>601</v>
      </c>
      <c r="J2447" t="s">
        <v>613</v>
      </c>
    </row>
    <row r="2448" spans="1:10" x14ac:dyDescent="0.35">
      <c r="A2448">
        <v>2474</v>
      </c>
      <c r="B2448" t="s">
        <v>155</v>
      </c>
      <c r="C2448">
        <v>26</v>
      </c>
      <c r="D2448">
        <v>16</v>
      </c>
      <c r="E2448">
        <v>3</v>
      </c>
      <c r="F2448" t="s">
        <v>581</v>
      </c>
      <c r="G2448" t="s">
        <v>581</v>
      </c>
      <c r="H2448" t="s">
        <v>42</v>
      </c>
      <c r="I2448" t="s">
        <v>601</v>
      </c>
      <c r="J2448" t="s">
        <v>613</v>
      </c>
    </row>
    <row r="2449" spans="1:10" x14ac:dyDescent="0.35">
      <c r="A2449">
        <v>2475</v>
      </c>
      <c r="B2449" t="s">
        <v>155</v>
      </c>
      <c r="C2449">
        <v>27</v>
      </c>
      <c r="D2449">
        <v>23</v>
      </c>
      <c r="E2449">
        <v>5</v>
      </c>
      <c r="F2449" t="s">
        <v>581</v>
      </c>
      <c r="G2449" t="s">
        <v>581</v>
      </c>
      <c r="H2449" t="s">
        <v>42</v>
      </c>
      <c r="I2449" t="s">
        <v>601</v>
      </c>
      <c r="J2449" t="s">
        <v>613</v>
      </c>
    </row>
    <row r="2450" spans="1:10" x14ac:dyDescent="0.35">
      <c r="A2450">
        <v>2476</v>
      </c>
      <c r="B2450" t="s">
        <v>155</v>
      </c>
      <c r="C2450">
        <v>28</v>
      </c>
      <c r="D2450">
        <v>37</v>
      </c>
      <c r="E2450">
        <v>7</v>
      </c>
      <c r="F2450" t="s">
        <v>581</v>
      </c>
      <c r="G2450" t="s">
        <v>581</v>
      </c>
      <c r="H2450" t="s">
        <v>42</v>
      </c>
      <c r="I2450" t="s">
        <v>601</v>
      </c>
      <c r="J2450" t="s">
        <v>613</v>
      </c>
    </row>
    <row r="2451" spans="1:10" x14ac:dyDescent="0.35">
      <c r="A2451">
        <v>2477</v>
      </c>
      <c r="B2451" t="s">
        <v>155</v>
      </c>
      <c r="C2451">
        <v>29</v>
      </c>
      <c r="D2451">
        <v>35</v>
      </c>
      <c r="E2451">
        <v>12</v>
      </c>
      <c r="F2451" t="s">
        <v>581</v>
      </c>
      <c r="G2451" t="s">
        <v>581</v>
      </c>
      <c r="H2451" t="s">
        <v>42</v>
      </c>
      <c r="I2451" t="s">
        <v>601</v>
      </c>
      <c r="J2451" t="s">
        <v>613</v>
      </c>
    </row>
    <row r="2452" spans="1:10" x14ac:dyDescent="0.35">
      <c r="A2452">
        <v>2478</v>
      </c>
      <c r="B2452" t="s">
        <v>155</v>
      </c>
      <c r="C2452">
        <v>30</v>
      </c>
      <c r="D2452">
        <v>39</v>
      </c>
      <c r="E2452">
        <v>14</v>
      </c>
      <c r="F2452" t="s">
        <v>581</v>
      </c>
      <c r="G2452" t="s">
        <v>581</v>
      </c>
      <c r="H2452" t="s">
        <v>42</v>
      </c>
      <c r="I2452" t="s">
        <v>601</v>
      </c>
      <c r="J2452" t="s">
        <v>613</v>
      </c>
    </row>
    <row r="2453" spans="1:10" x14ac:dyDescent="0.35">
      <c r="A2453">
        <v>2479</v>
      </c>
      <c r="B2453" t="s">
        <v>155</v>
      </c>
      <c r="C2453">
        <v>31</v>
      </c>
      <c r="D2453">
        <v>22</v>
      </c>
      <c r="E2453">
        <v>3</v>
      </c>
      <c r="F2453" t="s">
        <v>581</v>
      </c>
      <c r="G2453" t="s">
        <v>581</v>
      </c>
      <c r="H2453" t="s">
        <v>42</v>
      </c>
      <c r="I2453" t="s">
        <v>601</v>
      </c>
      <c r="J2453" t="s">
        <v>613</v>
      </c>
    </row>
    <row r="2454" spans="1:10" x14ac:dyDescent="0.35">
      <c r="A2454">
        <v>2480</v>
      </c>
      <c r="B2454" t="s">
        <v>155</v>
      </c>
      <c r="C2454">
        <v>32</v>
      </c>
      <c r="D2454">
        <v>24</v>
      </c>
      <c r="E2454">
        <v>3</v>
      </c>
      <c r="F2454" t="s">
        <v>581</v>
      </c>
      <c r="G2454" t="s">
        <v>581</v>
      </c>
      <c r="H2454" t="s">
        <v>42</v>
      </c>
      <c r="I2454" t="s">
        <v>601</v>
      </c>
      <c r="J2454" t="s">
        <v>613</v>
      </c>
    </row>
    <row r="2455" spans="1:10" x14ac:dyDescent="0.35">
      <c r="A2455">
        <v>2481</v>
      </c>
      <c r="B2455" t="s">
        <v>155</v>
      </c>
      <c r="C2455">
        <v>33</v>
      </c>
      <c r="D2455">
        <v>23</v>
      </c>
      <c r="E2455">
        <v>1</v>
      </c>
      <c r="F2455" t="s">
        <v>581</v>
      </c>
      <c r="G2455" t="s">
        <v>581</v>
      </c>
      <c r="H2455" t="s">
        <v>42</v>
      </c>
      <c r="I2455" t="s">
        <v>601</v>
      </c>
      <c r="J2455" t="s">
        <v>613</v>
      </c>
    </row>
    <row r="2456" spans="1:10" x14ac:dyDescent="0.35">
      <c r="A2456">
        <v>2482</v>
      </c>
      <c r="B2456" t="s">
        <v>155</v>
      </c>
      <c r="C2456">
        <v>34</v>
      </c>
      <c r="D2456">
        <v>19</v>
      </c>
      <c r="E2456">
        <v>4</v>
      </c>
      <c r="F2456" t="s">
        <v>581</v>
      </c>
      <c r="G2456" t="s">
        <v>581</v>
      </c>
      <c r="H2456" t="s">
        <v>42</v>
      </c>
      <c r="I2456" t="s">
        <v>601</v>
      </c>
      <c r="J2456" t="s">
        <v>613</v>
      </c>
    </row>
    <row r="2457" spans="1:10" x14ac:dyDescent="0.35">
      <c r="A2457">
        <v>2483</v>
      </c>
      <c r="B2457" t="s">
        <v>155</v>
      </c>
      <c r="C2457">
        <v>35</v>
      </c>
      <c r="D2457">
        <v>27</v>
      </c>
      <c r="E2457">
        <v>8</v>
      </c>
      <c r="F2457" t="s">
        <v>581</v>
      </c>
      <c r="G2457" t="s">
        <v>581</v>
      </c>
      <c r="H2457" t="s">
        <v>42</v>
      </c>
      <c r="I2457" t="s">
        <v>601</v>
      </c>
      <c r="J2457" t="s">
        <v>613</v>
      </c>
    </row>
    <row r="2458" spans="1:10" x14ac:dyDescent="0.35">
      <c r="A2458">
        <v>2484</v>
      </c>
      <c r="B2458" t="s">
        <v>155</v>
      </c>
      <c r="C2458">
        <v>36</v>
      </c>
      <c r="D2458">
        <v>15</v>
      </c>
      <c r="E2458">
        <v>3</v>
      </c>
      <c r="F2458" t="s">
        <v>581</v>
      </c>
      <c r="G2458" t="s">
        <v>581</v>
      </c>
      <c r="H2458" t="s">
        <v>42</v>
      </c>
      <c r="I2458" t="s">
        <v>601</v>
      </c>
      <c r="J2458" t="s">
        <v>613</v>
      </c>
    </row>
    <row r="2459" spans="1:10" x14ac:dyDescent="0.35">
      <c r="A2459">
        <v>2485</v>
      </c>
      <c r="B2459" t="s">
        <v>155</v>
      </c>
      <c r="C2459">
        <v>37</v>
      </c>
      <c r="D2459">
        <v>15</v>
      </c>
      <c r="E2459">
        <v>7</v>
      </c>
      <c r="F2459" t="s">
        <v>581</v>
      </c>
      <c r="G2459" t="s">
        <v>581</v>
      </c>
      <c r="H2459" t="s">
        <v>42</v>
      </c>
      <c r="I2459" t="s">
        <v>601</v>
      </c>
      <c r="J2459" t="s">
        <v>613</v>
      </c>
    </row>
    <row r="2460" spans="1:10" x14ac:dyDescent="0.35">
      <c r="A2460">
        <v>2486</v>
      </c>
      <c r="B2460" t="s">
        <v>155</v>
      </c>
      <c r="C2460">
        <v>38</v>
      </c>
      <c r="D2460">
        <v>25</v>
      </c>
      <c r="E2460">
        <v>6</v>
      </c>
      <c r="F2460" t="s">
        <v>581</v>
      </c>
      <c r="G2460" t="s">
        <v>581</v>
      </c>
      <c r="H2460" t="s">
        <v>42</v>
      </c>
      <c r="I2460" t="s">
        <v>601</v>
      </c>
      <c r="J2460" t="s">
        <v>613</v>
      </c>
    </row>
    <row r="2461" spans="1:10" x14ac:dyDescent="0.35">
      <c r="A2461">
        <v>2487</v>
      </c>
      <c r="B2461" t="s">
        <v>156</v>
      </c>
      <c r="C2461">
        <v>15</v>
      </c>
      <c r="D2461">
        <v>39</v>
      </c>
      <c r="E2461">
        <v>0</v>
      </c>
      <c r="F2461" t="s">
        <v>582</v>
      </c>
      <c r="G2461" t="s">
        <v>581</v>
      </c>
      <c r="H2461" t="s">
        <v>42</v>
      </c>
      <c r="I2461" t="s">
        <v>601</v>
      </c>
      <c r="J2461" t="s">
        <v>613</v>
      </c>
    </row>
    <row r="2462" spans="1:10" x14ac:dyDescent="0.35">
      <c r="A2462">
        <v>2488</v>
      </c>
      <c r="B2462" t="s">
        <v>156</v>
      </c>
      <c r="C2462">
        <v>16</v>
      </c>
      <c r="D2462">
        <v>31</v>
      </c>
      <c r="E2462">
        <v>3</v>
      </c>
      <c r="F2462" t="s">
        <v>582</v>
      </c>
      <c r="G2462" t="s">
        <v>581</v>
      </c>
      <c r="H2462" t="s">
        <v>42</v>
      </c>
      <c r="I2462" t="s">
        <v>601</v>
      </c>
      <c r="J2462" t="s">
        <v>613</v>
      </c>
    </row>
    <row r="2463" spans="1:10" x14ac:dyDescent="0.35">
      <c r="A2463">
        <v>2489</v>
      </c>
      <c r="B2463" t="s">
        <v>156</v>
      </c>
      <c r="C2463">
        <v>17</v>
      </c>
      <c r="D2463">
        <v>13</v>
      </c>
      <c r="E2463">
        <v>0</v>
      </c>
      <c r="F2463" t="s">
        <v>582</v>
      </c>
      <c r="G2463" t="s">
        <v>581</v>
      </c>
      <c r="H2463" t="s">
        <v>42</v>
      </c>
      <c r="I2463" t="s">
        <v>601</v>
      </c>
      <c r="J2463" t="s">
        <v>613</v>
      </c>
    </row>
    <row r="2464" spans="1:10" x14ac:dyDescent="0.35">
      <c r="A2464">
        <v>2490</v>
      </c>
      <c r="B2464" t="s">
        <v>156</v>
      </c>
      <c r="C2464">
        <v>18</v>
      </c>
      <c r="D2464">
        <v>22</v>
      </c>
      <c r="E2464">
        <v>1</v>
      </c>
      <c r="F2464" t="s">
        <v>582</v>
      </c>
      <c r="G2464" t="s">
        <v>581</v>
      </c>
      <c r="H2464" t="s">
        <v>42</v>
      </c>
      <c r="I2464" t="s">
        <v>601</v>
      </c>
      <c r="J2464" t="s">
        <v>613</v>
      </c>
    </row>
    <row r="2465" spans="1:10" x14ac:dyDescent="0.35">
      <c r="A2465">
        <v>2491</v>
      </c>
      <c r="B2465" t="s">
        <v>156</v>
      </c>
      <c r="C2465">
        <v>19</v>
      </c>
      <c r="D2465">
        <v>14</v>
      </c>
      <c r="E2465">
        <v>1</v>
      </c>
      <c r="F2465" t="s">
        <v>582</v>
      </c>
      <c r="G2465" t="s">
        <v>581</v>
      </c>
      <c r="H2465" t="s">
        <v>42</v>
      </c>
      <c r="I2465" t="s">
        <v>601</v>
      </c>
      <c r="J2465" t="s">
        <v>613</v>
      </c>
    </row>
    <row r="2466" spans="1:10" x14ac:dyDescent="0.35">
      <c r="A2466">
        <v>2492</v>
      </c>
      <c r="B2466" t="s">
        <v>156</v>
      </c>
      <c r="C2466">
        <v>20</v>
      </c>
      <c r="D2466">
        <v>11</v>
      </c>
      <c r="E2466">
        <v>2</v>
      </c>
      <c r="F2466" t="s">
        <v>582</v>
      </c>
      <c r="G2466" t="s">
        <v>581</v>
      </c>
      <c r="H2466" t="s">
        <v>42</v>
      </c>
      <c r="I2466" t="s">
        <v>601</v>
      </c>
      <c r="J2466" t="s">
        <v>613</v>
      </c>
    </row>
    <row r="2467" spans="1:10" x14ac:dyDescent="0.35">
      <c r="A2467">
        <v>2493</v>
      </c>
      <c r="B2467" t="s">
        <v>156</v>
      </c>
      <c r="C2467">
        <v>21</v>
      </c>
      <c r="D2467">
        <v>7</v>
      </c>
      <c r="E2467">
        <v>0</v>
      </c>
      <c r="F2467" t="s">
        <v>582</v>
      </c>
      <c r="G2467" t="s">
        <v>581</v>
      </c>
      <c r="H2467" t="s">
        <v>42</v>
      </c>
      <c r="I2467" t="s">
        <v>601</v>
      </c>
      <c r="J2467" t="s">
        <v>613</v>
      </c>
    </row>
    <row r="2468" spans="1:10" x14ac:dyDescent="0.35">
      <c r="A2468">
        <v>2494</v>
      </c>
      <c r="B2468" t="s">
        <v>156</v>
      </c>
      <c r="C2468">
        <v>22</v>
      </c>
      <c r="D2468">
        <v>13</v>
      </c>
      <c r="E2468">
        <v>1</v>
      </c>
      <c r="F2468" t="s">
        <v>582</v>
      </c>
      <c r="G2468" t="s">
        <v>581</v>
      </c>
      <c r="H2468" t="s">
        <v>42</v>
      </c>
      <c r="I2468" t="s">
        <v>601</v>
      </c>
      <c r="J2468" t="s">
        <v>613</v>
      </c>
    </row>
    <row r="2469" spans="1:10" x14ac:dyDescent="0.35">
      <c r="A2469">
        <v>2495</v>
      </c>
      <c r="B2469" t="s">
        <v>156</v>
      </c>
      <c r="C2469">
        <v>23</v>
      </c>
      <c r="D2469">
        <v>7</v>
      </c>
      <c r="E2469">
        <v>0</v>
      </c>
      <c r="F2469" t="s">
        <v>582</v>
      </c>
      <c r="G2469" t="s">
        <v>581</v>
      </c>
      <c r="H2469" t="s">
        <v>42</v>
      </c>
      <c r="I2469" t="s">
        <v>601</v>
      </c>
      <c r="J2469" t="s">
        <v>613</v>
      </c>
    </row>
    <row r="2470" spans="1:10" x14ac:dyDescent="0.35">
      <c r="A2470">
        <v>2496</v>
      </c>
      <c r="B2470" t="s">
        <v>156</v>
      </c>
      <c r="C2470">
        <v>24</v>
      </c>
      <c r="D2470">
        <v>5</v>
      </c>
      <c r="E2470">
        <v>0</v>
      </c>
      <c r="F2470" t="s">
        <v>582</v>
      </c>
      <c r="G2470" t="s">
        <v>581</v>
      </c>
      <c r="H2470" t="s">
        <v>42</v>
      </c>
      <c r="I2470" t="s">
        <v>601</v>
      </c>
      <c r="J2470" t="s">
        <v>613</v>
      </c>
    </row>
    <row r="2471" spans="1:10" x14ac:dyDescent="0.35">
      <c r="A2471">
        <v>2497</v>
      </c>
      <c r="B2471" t="s">
        <v>156</v>
      </c>
      <c r="C2471">
        <v>25</v>
      </c>
      <c r="D2471">
        <v>4</v>
      </c>
      <c r="E2471">
        <v>0</v>
      </c>
      <c r="F2471" t="s">
        <v>582</v>
      </c>
      <c r="G2471" t="s">
        <v>581</v>
      </c>
      <c r="H2471" t="s">
        <v>42</v>
      </c>
      <c r="I2471" t="s">
        <v>601</v>
      </c>
      <c r="J2471" t="s">
        <v>613</v>
      </c>
    </row>
    <row r="2472" spans="1:10" x14ac:dyDescent="0.35">
      <c r="A2472">
        <v>2498</v>
      </c>
      <c r="B2472" t="s">
        <v>156</v>
      </c>
      <c r="C2472">
        <v>26</v>
      </c>
      <c r="D2472">
        <v>12</v>
      </c>
      <c r="E2472">
        <v>0</v>
      </c>
      <c r="F2472" t="s">
        <v>582</v>
      </c>
      <c r="G2472" t="s">
        <v>581</v>
      </c>
      <c r="H2472" t="s">
        <v>42</v>
      </c>
      <c r="I2472" t="s">
        <v>601</v>
      </c>
      <c r="J2472" t="s">
        <v>613</v>
      </c>
    </row>
    <row r="2473" spans="1:10" x14ac:dyDescent="0.35">
      <c r="A2473">
        <v>2499</v>
      </c>
      <c r="B2473" t="s">
        <v>156</v>
      </c>
      <c r="C2473">
        <v>27</v>
      </c>
      <c r="D2473">
        <v>7</v>
      </c>
      <c r="E2473">
        <v>0</v>
      </c>
      <c r="F2473" t="s">
        <v>582</v>
      </c>
      <c r="G2473" t="s">
        <v>581</v>
      </c>
      <c r="H2473" t="s">
        <v>42</v>
      </c>
      <c r="I2473" t="s">
        <v>601</v>
      </c>
      <c r="J2473" t="s">
        <v>613</v>
      </c>
    </row>
    <row r="2474" spans="1:10" x14ac:dyDescent="0.35">
      <c r="A2474">
        <v>2500</v>
      </c>
      <c r="B2474" t="s">
        <v>156</v>
      </c>
      <c r="C2474">
        <v>28</v>
      </c>
      <c r="D2474">
        <v>20</v>
      </c>
      <c r="E2474">
        <v>2</v>
      </c>
      <c r="F2474" t="s">
        <v>582</v>
      </c>
      <c r="G2474" t="s">
        <v>581</v>
      </c>
      <c r="H2474" t="s">
        <v>42</v>
      </c>
      <c r="I2474" t="s">
        <v>601</v>
      </c>
      <c r="J2474" t="s">
        <v>613</v>
      </c>
    </row>
    <row r="2475" spans="1:10" x14ac:dyDescent="0.35">
      <c r="A2475">
        <v>2501</v>
      </c>
      <c r="B2475" t="s">
        <v>156</v>
      </c>
      <c r="C2475">
        <v>29</v>
      </c>
      <c r="D2475">
        <v>9</v>
      </c>
      <c r="E2475">
        <v>3</v>
      </c>
      <c r="F2475" t="s">
        <v>582</v>
      </c>
      <c r="G2475" t="s">
        <v>581</v>
      </c>
      <c r="H2475" t="s">
        <v>42</v>
      </c>
      <c r="I2475" t="s">
        <v>601</v>
      </c>
      <c r="J2475" t="s">
        <v>613</v>
      </c>
    </row>
    <row r="2476" spans="1:10" x14ac:dyDescent="0.35">
      <c r="A2476">
        <v>2502</v>
      </c>
      <c r="B2476" t="s">
        <v>156</v>
      </c>
      <c r="C2476">
        <v>30</v>
      </c>
      <c r="D2476">
        <v>12</v>
      </c>
      <c r="E2476">
        <v>1</v>
      </c>
      <c r="F2476" t="s">
        <v>582</v>
      </c>
      <c r="G2476" t="s">
        <v>581</v>
      </c>
      <c r="H2476" t="s">
        <v>42</v>
      </c>
      <c r="I2476" t="s">
        <v>601</v>
      </c>
      <c r="J2476" t="s">
        <v>613</v>
      </c>
    </row>
    <row r="2477" spans="1:10" x14ac:dyDescent="0.35">
      <c r="A2477">
        <v>2503</v>
      </c>
      <c r="B2477" t="s">
        <v>156</v>
      </c>
      <c r="C2477">
        <v>31</v>
      </c>
      <c r="D2477">
        <v>16</v>
      </c>
      <c r="E2477">
        <v>0</v>
      </c>
      <c r="F2477" t="s">
        <v>582</v>
      </c>
      <c r="G2477" t="s">
        <v>581</v>
      </c>
      <c r="H2477" t="s">
        <v>42</v>
      </c>
      <c r="I2477" t="s">
        <v>601</v>
      </c>
      <c r="J2477" t="s">
        <v>613</v>
      </c>
    </row>
    <row r="2478" spans="1:10" x14ac:dyDescent="0.35">
      <c r="A2478">
        <v>2504</v>
      </c>
      <c r="B2478" t="s">
        <v>156</v>
      </c>
      <c r="C2478">
        <v>32</v>
      </c>
      <c r="D2478">
        <v>8</v>
      </c>
      <c r="E2478">
        <v>0</v>
      </c>
      <c r="F2478" t="s">
        <v>582</v>
      </c>
      <c r="G2478" t="s">
        <v>581</v>
      </c>
      <c r="H2478" t="s">
        <v>42</v>
      </c>
      <c r="I2478" t="s">
        <v>601</v>
      </c>
      <c r="J2478" t="s">
        <v>613</v>
      </c>
    </row>
    <row r="2479" spans="1:10" x14ac:dyDescent="0.35">
      <c r="A2479">
        <v>2505</v>
      </c>
      <c r="B2479" t="s">
        <v>156</v>
      </c>
      <c r="C2479">
        <v>33</v>
      </c>
      <c r="D2479">
        <v>9</v>
      </c>
      <c r="E2479">
        <v>1</v>
      </c>
      <c r="F2479" t="s">
        <v>582</v>
      </c>
      <c r="G2479" t="s">
        <v>581</v>
      </c>
      <c r="H2479" t="s">
        <v>42</v>
      </c>
      <c r="I2479" t="s">
        <v>601</v>
      </c>
      <c r="J2479" t="s">
        <v>613</v>
      </c>
    </row>
    <row r="2480" spans="1:10" x14ac:dyDescent="0.35">
      <c r="A2480">
        <v>2506</v>
      </c>
      <c r="B2480" t="s">
        <v>156</v>
      </c>
      <c r="C2480">
        <v>34</v>
      </c>
      <c r="D2480">
        <v>12</v>
      </c>
      <c r="E2480">
        <v>1</v>
      </c>
      <c r="F2480" t="s">
        <v>582</v>
      </c>
      <c r="G2480" t="s">
        <v>581</v>
      </c>
      <c r="H2480" t="s">
        <v>42</v>
      </c>
      <c r="I2480" t="s">
        <v>601</v>
      </c>
      <c r="J2480" t="s">
        <v>613</v>
      </c>
    </row>
    <row r="2481" spans="1:10" x14ac:dyDescent="0.35">
      <c r="A2481">
        <v>2507</v>
      </c>
      <c r="B2481" t="s">
        <v>156</v>
      </c>
      <c r="C2481">
        <v>35</v>
      </c>
      <c r="D2481">
        <v>3</v>
      </c>
      <c r="E2481">
        <v>0</v>
      </c>
      <c r="F2481" t="s">
        <v>582</v>
      </c>
      <c r="G2481" t="s">
        <v>581</v>
      </c>
      <c r="H2481" t="s">
        <v>42</v>
      </c>
      <c r="I2481" t="s">
        <v>601</v>
      </c>
      <c r="J2481" t="s">
        <v>613</v>
      </c>
    </row>
    <row r="2482" spans="1:10" x14ac:dyDescent="0.35">
      <c r="A2482">
        <v>2508</v>
      </c>
      <c r="B2482" t="s">
        <v>156</v>
      </c>
      <c r="C2482">
        <v>36</v>
      </c>
      <c r="D2482">
        <v>5</v>
      </c>
      <c r="E2482">
        <v>1</v>
      </c>
      <c r="F2482" t="s">
        <v>582</v>
      </c>
      <c r="G2482" t="s">
        <v>581</v>
      </c>
      <c r="H2482" t="s">
        <v>42</v>
      </c>
      <c r="I2482" t="s">
        <v>601</v>
      </c>
      <c r="J2482" t="s">
        <v>613</v>
      </c>
    </row>
    <row r="2483" spans="1:10" x14ac:dyDescent="0.35">
      <c r="A2483">
        <v>2509</v>
      </c>
      <c r="B2483" t="s">
        <v>156</v>
      </c>
      <c r="C2483">
        <v>37</v>
      </c>
      <c r="D2483">
        <v>8</v>
      </c>
      <c r="E2483">
        <v>0</v>
      </c>
      <c r="F2483" t="s">
        <v>582</v>
      </c>
      <c r="G2483" t="s">
        <v>581</v>
      </c>
      <c r="H2483" t="s">
        <v>42</v>
      </c>
      <c r="I2483" t="s">
        <v>601</v>
      </c>
      <c r="J2483" t="s">
        <v>613</v>
      </c>
    </row>
    <row r="2484" spans="1:10" x14ac:dyDescent="0.35">
      <c r="A2484">
        <v>2510</v>
      </c>
      <c r="B2484" t="s">
        <v>156</v>
      </c>
      <c r="C2484">
        <v>38</v>
      </c>
      <c r="D2484">
        <v>6</v>
      </c>
      <c r="E2484">
        <v>1</v>
      </c>
      <c r="F2484" t="s">
        <v>582</v>
      </c>
      <c r="G2484" t="s">
        <v>581</v>
      </c>
      <c r="H2484" t="s">
        <v>42</v>
      </c>
      <c r="I2484" t="s">
        <v>601</v>
      </c>
      <c r="J2484" t="s">
        <v>613</v>
      </c>
    </row>
    <row r="2485" spans="1:10" x14ac:dyDescent="0.35">
      <c r="A2485">
        <v>2511</v>
      </c>
      <c r="B2485" t="s">
        <v>157</v>
      </c>
      <c r="C2485">
        <v>15</v>
      </c>
      <c r="D2485">
        <v>62</v>
      </c>
      <c r="E2485">
        <v>2</v>
      </c>
      <c r="F2485" t="s">
        <v>582</v>
      </c>
      <c r="G2485" t="s">
        <v>581</v>
      </c>
      <c r="H2485" t="s">
        <v>42</v>
      </c>
      <c r="I2485" t="s">
        <v>601</v>
      </c>
      <c r="J2485" t="s">
        <v>613</v>
      </c>
    </row>
    <row r="2486" spans="1:10" x14ac:dyDescent="0.35">
      <c r="A2486">
        <v>2512</v>
      </c>
      <c r="B2486" t="s">
        <v>157</v>
      </c>
      <c r="C2486">
        <v>16</v>
      </c>
      <c r="D2486">
        <v>77</v>
      </c>
      <c r="E2486">
        <v>4</v>
      </c>
      <c r="F2486" t="s">
        <v>582</v>
      </c>
      <c r="G2486" t="s">
        <v>581</v>
      </c>
      <c r="H2486" t="s">
        <v>42</v>
      </c>
      <c r="I2486" t="s">
        <v>601</v>
      </c>
      <c r="J2486" t="s">
        <v>613</v>
      </c>
    </row>
    <row r="2487" spans="1:10" x14ac:dyDescent="0.35">
      <c r="A2487">
        <v>2513</v>
      </c>
      <c r="B2487" t="s">
        <v>157</v>
      </c>
      <c r="C2487">
        <v>17</v>
      </c>
      <c r="D2487">
        <v>77</v>
      </c>
      <c r="E2487">
        <v>10</v>
      </c>
      <c r="F2487" t="s">
        <v>582</v>
      </c>
      <c r="G2487" t="s">
        <v>581</v>
      </c>
      <c r="H2487" t="s">
        <v>42</v>
      </c>
      <c r="I2487" t="s">
        <v>601</v>
      </c>
      <c r="J2487" t="s">
        <v>613</v>
      </c>
    </row>
    <row r="2488" spans="1:10" x14ac:dyDescent="0.35">
      <c r="A2488">
        <v>2514</v>
      </c>
      <c r="B2488" t="s">
        <v>157</v>
      </c>
      <c r="C2488">
        <v>18</v>
      </c>
      <c r="D2488">
        <v>31</v>
      </c>
      <c r="E2488">
        <v>8</v>
      </c>
      <c r="F2488" t="s">
        <v>582</v>
      </c>
      <c r="G2488" t="s">
        <v>581</v>
      </c>
      <c r="H2488" t="s">
        <v>42</v>
      </c>
      <c r="I2488" t="s">
        <v>601</v>
      </c>
      <c r="J2488" t="s">
        <v>613</v>
      </c>
    </row>
    <row r="2489" spans="1:10" x14ac:dyDescent="0.35">
      <c r="A2489">
        <v>2515</v>
      </c>
      <c r="B2489" t="s">
        <v>157</v>
      </c>
      <c r="C2489">
        <v>19</v>
      </c>
      <c r="D2489">
        <v>25</v>
      </c>
      <c r="E2489">
        <v>5</v>
      </c>
      <c r="F2489" t="s">
        <v>582</v>
      </c>
      <c r="G2489" t="s">
        <v>581</v>
      </c>
      <c r="H2489" t="s">
        <v>42</v>
      </c>
      <c r="I2489" t="s">
        <v>601</v>
      </c>
      <c r="J2489" t="s">
        <v>613</v>
      </c>
    </row>
    <row r="2490" spans="1:10" x14ac:dyDescent="0.35">
      <c r="A2490">
        <v>2516</v>
      </c>
      <c r="B2490" t="s">
        <v>157</v>
      </c>
      <c r="C2490">
        <v>20</v>
      </c>
      <c r="D2490">
        <v>33</v>
      </c>
      <c r="E2490">
        <v>5</v>
      </c>
      <c r="F2490" t="s">
        <v>582</v>
      </c>
      <c r="G2490" t="s">
        <v>581</v>
      </c>
      <c r="H2490" t="s">
        <v>42</v>
      </c>
      <c r="I2490" t="s">
        <v>601</v>
      </c>
      <c r="J2490" t="s">
        <v>613</v>
      </c>
    </row>
    <row r="2491" spans="1:10" x14ac:dyDescent="0.35">
      <c r="A2491">
        <v>2517</v>
      </c>
      <c r="B2491" t="s">
        <v>157</v>
      </c>
      <c r="C2491">
        <v>21</v>
      </c>
      <c r="D2491">
        <v>16</v>
      </c>
      <c r="E2491">
        <v>2</v>
      </c>
      <c r="F2491" t="s">
        <v>582</v>
      </c>
      <c r="G2491" t="s">
        <v>581</v>
      </c>
      <c r="H2491" t="s">
        <v>42</v>
      </c>
      <c r="I2491" t="s">
        <v>601</v>
      </c>
      <c r="J2491" t="s">
        <v>613</v>
      </c>
    </row>
    <row r="2492" spans="1:10" x14ac:dyDescent="0.35">
      <c r="A2492">
        <v>2518</v>
      </c>
      <c r="B2492" t="s">
        <v>157</v>
      </c>
      <c r="C2492">
        <v>22</v>
      </c>
      <c r="D2492">
        <v>29</v>
      </c>
      <c r="E2492">
        <v>1</v>
      </c>
      <c r="F2492" t="s">
        <v>582</v>
      </c>
      <c r="G2492" t="s">
        <v>581</v>
      </c>
      <c r="H2492" t="s">
        <v>42</v>
      </c>
      <c r="I2492" t="s">
        <v>601</v>
      </c>
      <c r="J2492" t="s">
        <v>613</v>
      </c>
    </row>
    <row r="2493" spans="1:10" x14ac:dyDescent="0.35">
      <c r="A2493">
        <v>2519</v>
      </c>
      <c r="B2493" t="s">
        <v>157</v>
      </c>
      <c r="C2493">
        <v>23</v>
      </c>
      <c r="D2493">
        <v>14</v>
      </c>
      <c r="E2493">
        <v>4</v>
      </c>
      <c r="F2493" t="s">
        <v>582</v>
      </c>
      <c r="G2493" t="s">
        <v>581</v>
      </c>
      <c r="H2493" t="s">
        <v>42</v>
      </c>
      <c r="I2493" t="s">
        <v>601</v>
      </c>
      <c r="J2493" t="s">
        <v>613</v>
      </c>
    </row>
    <row r="2494" spans="1:10" x14ac:dyDescent="0.35">
      <c r="A2494">
        <v>2520</v>
      </c>
      <c r="B2494" t="s">
        <v>157</v>
      </c>
      <c r="C2494">
        <v>24</v>
      </c>
      <c r="D2494">
        <v>16</v>
      </c>
      <c r="E2494">
        <v>4</v>
      </c>
      <c r="F2494" t="s">
        <v>582</v>
      </c>
      <c r="G2494" t="s">
        <v>581</v>
      </c>
      <c r="H2494" t="s">
        <v>42</v>
      </c>
      <c r="I2494" t="s">
        <v>601</v>
      </c>
      <c r="J2494" t="s">
        <v>613</v>
      </c>
    </row>
    <row r="2495" spans="1:10" x14ac:dyDescent="0.35">
      <c r="A2495">
        <v>2521</v>
      </c>
      <c r="B2495" t="s">
        <v>157</v>
      </c>
      <c r="C2495">
        <v>25</v>
      </c>
      <c r="D2495">
        <v>19</v>
      </c>
      <c r="E2495">
        <v>4</v>
      </c>
      <c r="F2495" t="s">
        <v>582</v>
      </c>
      <c r="G2495" t="s">
        <v>581</v>
      </c>
      <c r="H2495" t="s">
        <v>42</v>
      </c>
      <c r="I2495" t="s">
        <v>601</v>
      </c>
      <c r="J2495" t="s">
        <v>613</v>
      </c>
    </row>
    <row r="2496" spans="1:10" x14ac:dyDescent="0.35">
      <c r="A2496">
        <v>2522</v>
      </c>
      <c r="B2496" t="s">
        <v>157</v>
      </c>
      <c r="C2496">
        <v>26</v>
      </c>
      <c r="D2496">
        <v>22</v>
      </c>
      <c r="E2496">
        <v>7</v>
      </c>
      <c r="F2496" t="s">
        <v>582</v>
      </c>
      <c r="G2496" t="s">
        <v>581</v>
      </c>
      <c r="H2496" t="s">
        <v>42</v>
      </c>
      <c r="I2496" t="s">
        <v>601</v>
      </c>
      <c r="J2496" t="s">
        <v>613</v>
      </c>
    </row>
    <row r="2497" spans="1:10" x14ac:dyDescent="0.35">
      <c r="A2497">
        <v>2523</v>
      </c>
      <c r="B2497" t="s">
        <v>157</v>
      </c>
      <c r="C2497">
        <v>27</v>
      </c>
      <c r="D2497">
        <v>23</v>
      </c>
      <c r="E2497">
        <v>11</v>
      </c>
      <c r="F2497" t="s">
        <v>582</v>
      </c>
      <c r="G2497" t="s">
        <v>581</v>
      </c>
      <c r="H2497" t="s">
        <v>42</v>
      </c>
      <c r="I2497" t="s">
        <v>601</v>
      </c>
      <c r="J2497" t="s">
        <v>613</v>
      </c>
    </row>
    <row r="2498" spans="1:10" x14ac:dyDescent="0.35">
      <c r="A2498">
        <v>2524</v>
      </c>
      <c r="B2498" t="s">
        <v>157</v>
      </c>
      <c r="C2498">
        <v>28</v>
      </c>
      <c r="D2498">
        <v>36</v>
      </c>
      <c r="E2498">
        <v>13</v>
      </c>
      <c r="F2498" t="s">
        <v>582</v>
      </c>
      <c r="G2498" t="s">
        <v>581</v>
      </c>
      <c r="H2498" t="s">
        <v>42</v>
      </c>
      <c r="I2498" t="s">
        <v>601</v>
      </c>
      <c r="J2498" t="s">
        <v>613</v>
      </c>
    </row>
    <row r="2499" spans="1:10" x14ac:dyDescent="0.35">
      <c r="A2499">
        <v>2525</v>
      </c>
      <c r="B2499" t="s">
        <v>157</v>
      </c>
      <c r="C2499">
        <v>29</v>
      </c>
      <c r="D2499">
        <v>31</v>
      </c>
      <c r="E2499">
        <v>7</v>
      </c>
      <c r="F2499" t="s">
        <v>582</v>
      </c>
      <c r="G2499" t="s">
        <v>581</v>
      </c>
      <c r="H2499" t="s">
        <v>42</v>
      </c>
      <c r="I2499" t="s">
        <v>601</v>
      </c>
      <c r="J2499" t="s">
        <v>613</v>
      </c>
    </row>
    <row r="2500" spans="1:10" x14ac:dyDescent="0.35">
      <c r="A2500">
        <v>2526</v>
      </c>
      <c r="B2500" t="s">
        <v>157</v>
      </c>
      <c r="C2500">
        <v>30</v>
      </c>
      <c r="D2500">
        <v>30</v>
      </c>
      <c r="E2500">
        <v>6</v>
      </c>
      <c r="F2500" t="s">
        <v>582</v>
      </c>
      <c r="G2500" t="s">
        <v>581</v>
      </c>
      <c r="H2500" t="s">
        <v>42</v>
      </c>
      <c r="I2500" t="s">
        <v>601</v>
      </c>
      <c r="J2500" t="s">
        <v>613</v>
      </c>
    </row>
    <row r="2501" spans="1:10" x14ac:dyDescent="0.35">
      <c r="A2501">
        <v>2527</v>
      </c>
      <c r="B2501" t="s">
        <v>157</v>
      </c>
      <c r="C2501">
        <v>31</v>
      </c>
      <c r="D2501">
        <v>15</v>
      </c>
      <c r="E2501">
        <v>3</v>
      </c>
      <c r="F2501" t="s">
        <v>582</v>
      </c>
      <c r="G2501" t="s">
        <v>581</v>
      </c>
      <c r="H2501" t="s">
        <v>42</v>
      </c>
      <c r="I2501" t="s">
        <v>601</v>
      </c>
      <c r="J2501" t="s">
        <v>613</v>
      </c>
    </row>
    <row r="2502" spans="1:10" x14ac:dyDescent="0.35">
      <c r="A2502">
        <v>2528</v>
      </c>
      <c r="B2502" t="s">
        <v>157</v>
      </c>
      <c r="C2502">
        <v>32</v>
      </c>
      <c r="D2502">
        <v>21</v>
      </c>
      <c r="E2502">
        <v>7</v>
      </c>
      <c r="F2502" t="s">
        <v>582</v>
      </c>
      <c r="G2502" t="s">
        <v>581</v>
      </c>
      <c r="H2502" t="s">
        <v>42</v>
      </c>
      <c r="I2502" t="s">
        <v>601</v>
      </c>
      <c r="J2502" t="s">
        <v>613</v>
      </c>
    </row>
    <row r="2503" spans="1:10" x14ac:dyDescent="0.35">
      <c r="A2503">
        <v>2529</v>
      </c>
      <c r="B2503" t="s">
        <v>157</v>
      </c>
      <c r="C2503">
        <v>33</v>
      </c>
      <c r="D2503">
        <v>42</v>
      </c>
      <c r="E2503">
        <v>6</v>
      </c>
      <c r="F2503" t="s">
        <v>582</v>
      </c>
      <c r="G2503" t="s">
        <v>581</v>
      </c>
      <c r="H2503" t="s">
        <v>42</v>
      </c>
      <c r="I2503" t="s">
        <v>601</v>
      </c>
      <c r="J2503" t="s">
        <v>613</v>
      </c>
    </row>
    <row r="2504" spans="1:10" x14ac:dyDescent="0.35">
      <c r="A2504">
        <v>2530</v>
      </c>
      <c r="B2504" t="s">
        <v>157</v>
      </c>
      <c r="C2504">
        <v>34</v>
      </c>
      <c r="D2504">
        <v>21</v>
      </c>
      <c r="E2504">
        <v>6</v>
      </c>
      <c r="F2504" t="s">
        <v>582</v>
      </c>
      <c r="G2504" t="s">
        <v>581</v>
      </c>
      <c r="H2504" t="s">
        <v>42</v>
      </c>
      <c r="I2504" t="s">
        <v>601</v>
      </c>
      <c r="J2504" t="s">
        <v>613</v>
      </c>
    </row>
    <row r="2505" spans="1:10" x14ac:dyDescent="0.35">
      <c r="A2505">
        <v>2531</v>
      </c>
      <c r="B2505" t="s">
        <v>157</v>
      </c>
      <c r="C2505">
        <v>35</v>
      </c>
      <c r="D2505">
        <v>25</v>
      </c>
      <c r="E2505">
        <v>10</v>
      </c>
      <c r="F2505" t="s">
        <v>582</v>
      </c>
      <c r="G2505" t="s">
        <v>581</v>
      </c>
      <c r="H2505" t="s">
        <v>42</v>
      </c>
      <c r="I2505" t="s">
        <v>601</v>
      </c>
      <c r="J2505" t="s">
        <v>613</v>
      </c>
    </row>
    <row r="2506" spans="1:10" x14ac:dyDescent="0.35">
      <c r="A2506">
        <v>2532</v>
      </c>
      <c r="B2506" t="s">
        <v>157</v>
      </c>
      <c r="C2506">
        <v>36</v>
      </c>
      <c r="D2506">
        <v>23</v>
      </c>
      <c r="E2506">
        <v>2</v>
      </c>
      <c r="F2506" t="s">
        <v>582</v>
      </c>
      <c r="G2506" t="s">
        <v>581</v>
      </c>
      <c r="H2506" t="s">
        <v>42</v>
      </c>
      <c r="I2506" t="s">
        <v>601</v>
      </c>
      <c r="J2506" t="s">
        <v>613</v>
      </c>
    </row>
    <row r="2507" spans="1:10" x14ac:dyDescent="0.35">
      <c r="A2507">
        <v>2533</v>
      </c>
      <c r="B2507" t="s">
        <v>157</v>
      </c>
      <c r="C2507">
        <v>37</v>
      </c>
      <c r="D2507">
        <v>9</v>
      </c>
      <c r="E2507">
        <v>7</v>
      </c>
      <c r="F2507" t="s">
        <v>582</v>
      </c>
      <c r="G2507" t="s">
        <v>581</v>
      </c>
      <c r="H2507" t="s">
        <v>42</v>
      </c>
      <c r="I2507" t="s">
        <v>601</v>
      </c>
      <c r="J2507" t="s">
        <v>613</v>
      </c>
    </row>
    <row r="2508" spans="1:10" x14ac:dyDescent="0.35">
      <c r="A2508">
        <v>2534</v>
      </c>
      <c r="B2508" t="s">
        <v>157</v>
      </c>
      <c r="C2508">
        <v>38</v>
      </c>
      <c r="D2508">
        <v>14</v>
      </c>
      <c r="E2508">
        <v>3</v>
      </c>
      <c r="F2508" t="s">
        <v>582</v>
      </c>
      <c r="G2508" t="s">
        <v>581</v>
      </c>
      <c r="H2508" t="s">
        <v>42</v>
      </c>
      <c r="I2508" t="s">
        <v>601</v>
      </c>
      <c r="J2508" t="s">
        <v>613</v>
      </c>
    </row>
    <row r="2509" spans="1:10" x14ac:dyDescent="0.35">
      <c r="A2509">
        <v>2535</v>
      </c>
      <c r="B2509" t="s">
        <v>158</v>
      </c>
      <c r="C2509">
        <v>15</v>
      </c>
      <c r="D2509">
        <v>78</v>
      </c>
      <c r="E2509">
        <v>8</v>
      </c>
      <c r="F2509" t="s">
        <v>582</v>
      </c>
      <c r="G2509" t="s">
        <v>582</v>
      </c>
      <c r="H2509" t="s">
        <v>42</v>
      </c>
      <c r="I2509" t="s">
        <v>601</v>
      </c>
      <c r="J2509" t="s">
        <v>613</v>
      </c>
    </row>
    <row r="2510" spans="1:10" x14ac:dyDescent="0.35">
      <c r="A2510">
        <v>2536</v>
      </c>
      <c r="B2510" t="s">
        <v>158</v>
      </c>
      <c r="C2510">
        <v>16</v>
      </c>
      <c r="D2510">
        <v>57</v>
      </c>
      <c r="E2510">
        <v>3</v>
      </c>
      <c r="F2510" t="s">
        <v>582</v>
      </c>
      <c r="G2510" t="s">
        <v>582</v>
      </c>
      <c r="H2510" t="s">
        <v>42</v>
      </c>
      <c r="I2510" t="s">
        <v>601</v>
      </c>
      <c r="J2510" t="s">
        <v>613</v>
      </c>
    </row>
    <row r="2511" spans="1:10" x14ac:dyDescent="0.35">
      <c r="A2511">
        <v>2537</v>
      </c>
      <c r="B2511" t="s">
        <v>158</v>
      </c>
      <c r="C2511">
        <v>17</v>
      </c>
      <c r="D2511">
        <v>36</v>
      </c>
      <c r="E2511">
        <v>2</v>
      </c>
      <c r="F2511" t="s">
        <v>582</v>
      </c>
      <c r="G2511" t="s">
        <v>582</v>
      </c>
      <c r="H2511" t="s">
        <v>42</v>
      </c>
      <c r="I2511" t="s">
        <v>601</v>
      </c>
      <c r="J2511" t="s">
        <v>613</v>
      </c>
    </row>
    <row r="2512" spans="1:10" x14ac:dyDescent="0.35">
      <c r="A2512">
        <v>2538</v>
      </c>
      <c r="B2512" t="s">
        <v>158</v>
      </c>
      <c r="C2512">
        <v>18</v>
      </c>
      <c r="D2512">
        <v>41</v>
      </c>
      <c r="E2512">
        <v>5</v>
      </c>
      <c r="F2512" t="s">
        <v>582</v>
      </c>
      <c r="G2512" t="s">
        <v>582</v>
      </c>
      <c r="H2512" t="s">
        <v>42</v>
      </c>
      <c r="I2512" t="s">
        <v>601</v>
      </c>
      <c r="J2512" t="s">
        <v>613</v>
      </c>
    </row>
    <row r="2513" spans="1:10" x14ac:dyDescent="0.35">
      <c r="A2513">
        <v>2539</v>
      </c>
      <c r="B2513" t="s">
        <v>158</v>
      </c>
      <c r="C2513">
        <v>19</v>
      </c>
      <c r="D2513">
        <v>34</v>
      </c>
      <c r="E2513">
        <v>1</v>
      </c>
      <c r="F2513" t="s">
        <v>582</v>
      </c>
      <c r="G2513" t="s">
        <v>582</v>
      </c>
      <c r="H2513" t="s">
        <v>42</v>
      </c>
      <c r="I2513" t="s">
        <v>601</v>
      </c>
      <c r="J2513" t="s">
        <v>613</v>
      </c>
    </row>
    <row r="2514" spans="1:10" x14ac:dyDescent="0.35">
      <c r="A2514">
        <v>2540</v>
      </c>
      <c r="B2514" t="s">
        <v>158</v>
      </c>
      <c r="C2514">
        <v>20</v>
      </c>
      <c r="D2514">
        <v>16</v>
      </c>
      <c r="E2514">
        <v>2</v>
      </c>
      <c r="F2514" t="s">
        <v>582</v>
      </c>
      <c r="G2514" t="s">
        <v>582</v>
      </c>
      <c r="H2514" t="s">
        <v>42</v>
      </c>
      <c r="I2514" t="s">
        <v>601</v>
      </c>
      <c r="J2514" t="s">
        <v>613</v>
      </c>
    </row>
    <row r="2515" spans="1:10" x14ac:dyDescent="0.35">
      <c r="A2515">
        <v>2541</v>
      </c>
      <c r="B2515" t="s">
        <v>158</v>
      </c>
      <c r="C2515">
        <v>21</v>
      </c>
      <c r="D2515">
        <v>22</v>
      </c>
      <c r="E2515">
        <v>1</v>
      </c>
      <c r="F2515" t="s">
        <v>582</v>
      </c>
      <c r="G2515" t="s">
        <v>582</v>
      </c>
      <c r="H2515" t="s">
        <v>42</v>
      </c>
      <c r="I2515" t="s">
        <v>601</v>
      </c>
      <c r="J2515" t="s">
        <v>613</v>
      </c>
    </row>
    <row r="2516" spans="1:10" x14ac:dyDescent="0.35">
      <c r="A2516">
        <v>2542</v>
      </c>
      <c r="B2516" t="s">
        <v>158</v>
      </c>
      <c r="C2516">
        <v>22</v>
      </c>
      <c r="D2516">
        <v>19</v>
      </c>
      <c r="E2516">
        <v>1</v>
      </c>
      <c r="F2516" t="s">
        <v>582</v>
      </c>
      <c r="G2516" t="s">
        <v>582</v>
      </c>
      <c r="H2516" t="s">
        <v>42</v>
      </c>
      <c r="I2516" t="s">
        <v>601</v>
      </c>
      <c r="J2516" t="s">
        <v>613</v>
      </c>
    </row>
    <row r="2517" spans="1:10" x14ac:dyDescent="0.35">
      <c r="A2517">
        <v>2543</v>
      </c>
      <c r="B2517" t="s">
        <v>158</v>
      </c>
      <c r="C2517">
        <v>23</v>
      </c>
      <c r="D2517">
        <v>9</v>
      </c>
      <c r="E2517">
        <v>2</v>
      </c>
      <c r="F2517" t="s">
        <v>582</v>
      </c>
      <c r="G2517" t="s">
        <v>582</v>
      </c>
      <c r="H2517" t="s">
        <v>42</v>
      </c>
      <c r="I2517" t="s">
        <v>601</v>
      </c>
      <c r="J2517" t="s">
        <v>613</v>
      </c>
    </row>
    <row r="2518" spans="1:10" x14ac:dyDescent="0.35">
      <c r="A2518">
        <v>2544</v>
      </c>
      <c r="B2518" t="s">
        <v>158</v>
      </c>
      <c r="C2518">
        <v>24</v>
      </c>
      <c r="D2518">
        <v>14</v>
      </c>
      <c r="E2518">
        <v>0</v>
      </c>
      <c r="F2518" t="s">
        <v>582</v>
      </c>
      <c r="G2518" t="s">
        <v>582</v>
      </c>
      <c r="H2518" t="s">
        <v>42</v>
      </c>
      <c r="I2518" t="s">
        <v>601</v>
      </c>
      <c r="J2518" t="s">
        <v>613</v>
      </c>
    </row>
    <row r="2519" spans="1:10" x14ac:dyDescent="0.35">
      <c r="A2519">
        <v>2545</v>
      </c>
      <c r="B2519" t="s">
        <v>158</v>
      </c>
      <c r="C2519">
        <v>25</v>
      </c>
      <c r="D2519">
        <v>13</v>
      </c>
      <c r="E2519">
        <v>5</v>
      </c>
      <c r="F2519" t="s">
        <v>582</v>
      </c>
      <c r="G2519" t="s">
        <v>582</v>
      </c>
      <c r="H2519" t="s">
        <v>42</v>
      </c>
      <c r="I2519" t="s">
        <v>601</v>
      </c>
      <c r="J2519" t="s">
        <v>613</v>
      </c>
    </row>
    <row r="2520" spans="1:10" x14ac:dyDescent="0.35">
      <c r="A2520">
        <v>2546</v>
      </c>
      <c r="B2520" t="s">
        <v>158</v>
      </c>
      <c r="C2520">
        <v>26</v>
      </c>
      <c r="D2520">
        <v>13</v>
      </c>
      <c r="E2520">
        <v>2</v>
      </c>
      <c r="F2520" t="s">
        <v>582</v>
      </c>
      <c r="G2520" t="s">
        <v>582</v>
      </c>
      <c r="H2520" t="s">
        <v>42</v>
      </c>
      <c r="I2520" t="s">
        <v>601</v>
      </c>
      <c r="J2520" t="s">
        <v>613</v>
      </c>
    </row>
    <row r="2521" spans="1:10" x14ac:dyDescent="0.35">
      <c r="A2521">
        <v>2547</v>
      </c>
      <c r="B2521" t="s">
        <v>158</v>
      </c>
      <c r="C2521">
        <v>27</v>
      </c>
      <c r="D2521">
        <v>21</v>
      </c>
      <c r="E2521">
        <v>4</v>
      </c>
      <c r="F2521" t="s">
        <v>582</v>
      </c>
      <c r="G2521" t="s">
        <v>582</v>
      </c>
      <c r="H2521" t="s">
        <v>42</v>
      </c>
      <c r="I2521" t="s">
        <v>601</v>
      </c>
      <c r="J2521" t="s">
        <v>613</v>
      </c>
    </row>
    <row r="2522" spans="1:10" x14ac:dyDescent="0.35">
      <c r="A2522">
        <v>2548</v>
      </c>
      <c r="B2522" t="s">
        <v>158</v>
      </c>
      <c r="C2522">
        <v>28</v>
      </c>
      <c r="D2522">
        <v>19</v>
      </c>
      <c r="E2522">
        <v>4</v>
      </c>
      <c r="F2522" t="s">
        <v>582</v>
      </c>
      <c r="G2522" t="s">
        <v>582</v>
      </c>
      <c r="H2522" t="s">
        <v>42</v>
      </c>
      <c r="I2522" t="s">
        <v>601</v>
      </c>
      <c r="J2522" t="s">
        <v>613</v>
      </c>
    </row>
    <row r="2523" spans="1:10" x14ac:dyDescent="0.35">
      <c r="A2523">
        <v>2549</v>
      </c>
      <c r="B2523" t="s">
        <v>158</v>
      </c>
      <c r="C2523">
        <v>29</v>
      </c>
      <c r="D2523">
        <v>15</v>
      </c>
      <c r="E2523">
        <v>2</v>
      </c>
      <c r="F2523" t="s">
        <v>582</v>
      </c>
      <c r="G2523" t="s">
        <v>582</v>
      </c>
      <c r="H2523" t="s">
        <v>42</v>
      </c>
      <c r="I2523" t="s">
        <v>601</v>
      </c>
      <c r="J2523" t="s">
        <v>613</v>
      </c>
    </row>
    <row r="2524" spans="1:10" x14ac:dyDescent="0.35">
      <c r="A2524">
        <v>2550</v>
      </c>
      <c r="B2524" t="s">
        <v>158</v>
      </c>
      <c r="C2524">
        <v>30</v>
      </c>
      <c r="D2524">
        <v>40</v>
      </c>
      <c r="E2524">
        <v>6</v>
      </c>
      <c r="F2524" t="s">
        <v>582</v>
      </c>
      <c r="G2524" t="s">
        <v>582</v>
      </c>
      <c r="H2524" t="s">
        <v>42</v>
      </c>
      <c r="I2524" t="s">
        <v>601</v>
      </c>
      <c r="J2524" t="s">
        <v>613</v>
      </c>
    </row>
    <row r="2525" spans="1:10" x14ac:dyDescent="0.35">
      <c r="A2525">
        <v>2551</v>
      </c>
      <c r="B2525" t="s">
        <v>158</v>
      </c>
      <c r="C2525">
        <v>31</v>
      </c>
      <c r="D2525">
        <v>25</v>
      </c>
      <c r="E2525">
        <v>4</v>
      </c>
      <c r="F2525" t="s">
        <v>582</v>
      </c>
      <c r="G2525" t="s">
        <v>582</v>
      </c>
      <c r="H2525" t="s">
        <v>42</v>
      </c>
      <c r="I2525" t="s">
        <v>601</v>
      </c>
      <c r="J2525" t="s">
        <v>613</v>
      </c>
    </row>
    <row r="2526" spans="1:10" x14ac:dyDescent="0.35">
      <c r="A2526">
        <v>2552</v>
      </c>
      <c r="B2526" t="s">
        <v>158</v>
      </c>
      <c r="C2526">
        <v>32</v>
      </c>
      <c r="D2526">
        <v>18</v>
      </c>
      <c r="E2526">
        <v>3</v>
      </c>
      <c r="F2526" t="s">
        <v>582</v>
      </c>
      <c r="G2526" t="s">
        <v>582</v>
      </c>
      <c r="H2526" t="s">
        <v>42</v>
      </c>
      <c r="I2526" t="s">
        <v>601</v>
      </c>
      <c r="J2526" t="s">
        <v>613</v>
      </c>
    </row>
    <row r="2527" spans="1:10" x14ac:dyDescent="0.35">
      <c r="A2527">
        <v>2553</v>
      </c>
      <c r="B2527" t="s">
        <v>158</v>
      </c>
      <c r="C2527">
        <v>33</v>
      </c>
      <c r="D2527">
        <v>23</v>
      </c>
      <c r="E2527">
        <v>1</v>
      </c>
      <c r="F2527" t="s">
        <v>582</v>
      </c>
      <c r="G2527" t="s">
        <v>582</v>
      </c>
      <c r="H2527" t="s">
        <v>42</v>
      </c>
      <c r="I2527" t="s">
        <v>601</v>
      </c>
      <c r="J2527" t="s">
        <v>613</v>
      </c>
    </row>
    <row r="2528" spans="1:10" x14ac:dyDescent="0.35">
      <c r="A2528">
        <v>2554</v>
      </c>
      <c r="B2528" t="s">
        <v>158</v>
      </c>
      <c r="C2528">
        <v>34</v>
      </c>
      <c r="D2528">
        <v>29</v>
      </c>
      <c r="E2528">
        <v>3</v>
      </c>
      <c r="F2528" t="s">
        <v>582</v>
      </c>
      <c r="G2528" t="s">
        <v>582</v>
      </c>
      <c r="H2528" t="s">
        <v>42</v>
      </c>
      <c r="I2528" t="s">
        <v>601</v>
      </c>
      <c r="J2528" t="s">
        <v>613</v>
      </c>
    </row>
    <row r="2529" spans="1:10" x14ac:dyDescent="0.35">
      <c r="A2529">
        <v>2555</v>
      </c>
      <c r="B2529" t="s">
        <v>158</v>
      </c>
      <c r="C2529">
        <v>35</v>
      </c>
      <c r="D2529">
        <v>15</v>
      </c>
      <c r="E2529">
        <v>3</v>
      </c>
      <c r="F2529" t="s">
        <v>582</v>
      </c>
      <c r="G2529" t="s">
        <v>582</v>
      </c>
      <c r="H2529" t="s">
        <v>42</v>
      </c>
      <c r="I2529" t="s">
        <v>601</v>
      </c>
      <c r="J2529" t="s">
        <v>613</v>
      </c>
    </row>
    <row r="2530" spans="1:10" x14ac:dyDescent="0.35">
      <c r="A2530">
        <v>2556</v>
      </c>
      <c r="B2530" t="s">
        <v>158</v>
      </c>
      <c r="C2530">
        <v>36</v>
      </c>
      <c r="D2530">
        <v>19</v>
      </c>
      <c r="E2530">
        <v>2</v>
      </c>
      <c r="F2530" t="s">
        <v>582</v>
      </c>
      <c r="G2530" t="s">
        <v>582</v>
      </c>
      <c r="H2530" t="s">
        <v>42</v>
      </c>
      <c r="I2530" t="s">
        <v>601</v>
      </c>
      <c r="J2530" t="s">
        <v>613</v>
      </c>
    </row>
    <row r="2531" spans="1:10" x14ac:dyDescent="0.35">
      <c r="A2531">
        <v>2557</v>
      </c>
      <c r="B2531" t="s">
        <v>158</v>
      </c>
      <c r="C2531">
        <v>37</v>
      </c>
      <c r="D2531">
        <v>14</v>
      </c>
      <c r="E2531">
        <v>1</v>
      </c>
      <c r="F2531" t="s">
        <v>582</v>
      </c>
      <c r="G2531" t="s">
        <v>582</v>
      </c>
      <c r="H2531" t="s">
        <v>42</v>
      </c>
      <c r="I2531" t="s">
        <v>601</v>
      </c>
      <c r="J2531" t="s">
        <v>613</v>
      </c>
    </row>
    <row r="2532" spans="1:10" x14ac:dyDescent="0.35">
      <c r="A2532">
        <v>2558</v>
      </c>
      <c r="B2532" t="s">
        <v>158</v>
      </c>
      <c r="C2532">
        <v>38</v>
      </c>
      <c r="D2532">
        <v>11</v>
      </c>
      <c r="E2532">
        <v>7</v>
      </c>
      <c r="F2532" t="s">
        <v>582</v>
      </c>
      <c r="G2532" t="s">
        <v>582</v>
      </c>
      <c r="H2532" t="s">
        <v>42</v>
      </c>
      <c r="I2532" t="s">
        <v>601</v>
      </c>
      <c r="J2532" t="s">
        <v>613</v>
      </c>
    </row>
    <row r="2533" spans="1:10" x14ac:dyDescent="0.35">
      <c r="A2533">
        <v>2559</v>
      </c>
      <c r="B2533" t="s">
        <v>159</v>
      </c>
      <c r="C2533">
        <v>15</v>
      </c>
      <c r="D2533">
        <v>105</v>
      </c>
      <c r="E2533">
        <v>3</v>
      </c>
      <c r="F2533" t="s">
        <v>582</v>
      </c>
      <c r="G2533" t="s">
        <v>582</v>
      </c>
      <c r="H2533" t="s">
        <v>42</v>
      </c>
      <c r="I2533" t="s">
        <v>601</v>
      </c>
      <c r="J2533" t="s">
        <v>613</v>
      </c>
    </row>
    <row r="2534" spans="1:10" x14ac:dyDescent="0.35">
      <c r="A2534">
        <v>2560</v>
      </c>
      <c r="B2534" t="s">
        <v>159</v>
      </c>
      <c r="C2534">
        <v>16</v>
      </c>
      <c r="D2534">
        <v>86</v>
      </c>
      <c r="E2534">
        <v>8</v>
      </c>
      <c r="F2534" t="s">
        <v>582</v>
      </c>
      <c r="G2534" t="s">
        <v>582</v>
      </c>
      <c r="H2534" t="s">
        <v>42</v>
      </c>
      <c r="I2534" t="s">
        <v>601</v>
      </c>
      <c r="J2534" t="s">
        <v>613</v>
      </c>
    </row>
    <row r="2535" spans="1:10" x14ac:dyDescent="0.35">
      <c r="A2535">
        <v>2561</v>
      </c>
      <c r="B2535" t="s">
        <v>159</v>
      </c>
      <c r="C2535">
        <v>17</v>
      </c>
      <c r="D2535">
        <v>44</v>
      </c>
      <c r="E2535">
        <v>8</v>
      </c>
      <c r="F2535" t="s">
        <v>582</v>
      </c>
      <c r="G2535" t="s">
        <v>582</v>
      </c>
      <c r="H2535" t="s">
        <v>42</v>
      </c>
      <c r="I2535" t="s">
        <v>601</v>
      </c>
      <c r="J2535" t="s">
        <v>613</v>
      </c>
    </row>
    <row r="2536" spans="1:10" x14ac:dyDescent="0.35">
      <c r="A2536">
        <v>2562</v>
      </c>
      <c r="B2536" t="s">
        <v>159</v>
      </c>
      <c r="C2536">
        <v>18</v>
      </c>
      <c r="D2536">
        <v>38</v>
      </c>
      <c r="E2536">
        <v>4</v>
      </c>
      <c r="F2536" t="s">
        <v>582</v>
      </c>
      <c r="G2536" t="s">
        <v>582</v>
      </c>
      <c r="H2536" t="s">
        <v>42</v>
      </c>
      <c r="I2536" t="s">
        <v>601</v>
      </c>
      <c r="J2536" t="s">
        <v>613</v>
      </c>
    </row>
    <row r="2537" spans="1:10" x14ac:dyDescent="0.35">
      <c r="A2537">
        <v>2563</v>
      </c>
      <c r="B2537" t="s">
        <v>159</v>
      </c>
      <c r="C2537">
        <v>19</v>
      </c>
      <c r="D2537">
        <v>49</v>
      </c>
      <c r="E2537">
        <v>4</v>
      </c>
      <c r="F2537" t="s">
        <v>582</v>
      </c>
      <c r="G2537" t="s">
        <v>582</v>
      </c>
      <c r="H2537" t="s">
        <v>42</v>
      </c>
      <c r="I2537" t="s">
        <v>601</v>
      </c>
      <c r="J2537" t="s">
        <v>613</v>
      </c>
    </row>
    <row r="2538" spans="1:10" x14ac:dyDescent="0.35">
      <c r="A2538">
        <v>2564</v>
      </c>
      <c r="B2538" t="s">
        <v>159</v>
      </c>
      <c r="C2538">
        <v>20</v>
      </c>
      <c r="D2538">
        <v>29</v>
      </c>
      <c r="E2538">
        <v>6</v>
      </c>
      <c r="F2538" t="s">
        <v>582</v>
      </c>
      <c r="G2538" t="s">
        <v>582</v>
      </c>
      <c r="H2538" t="s">
        <v>42</v>
      </c>
      <c r="I2538" t="s">
        <v>601</v>
      </c>
      <c r="J2538" t="s">
        <v>613</v>
      </c>
    </row>
    <row r="2539" spans="1:10" x14ac:dyDescent="0.35">
      <c r="A2539">
        <v>2565</v>
      </c>
      <c r="B2539" t="s">
        <v>159</v>
      </c>
      <c r="C2539">
        <v>21</v>
      </c>
      <c r="D2539">
        <v>27</v>
      </c>
      <c r="E2539">
        <v>4</v>
      </c>
      <c r="F2539" t="s">
        <v>582</v>
      </c>
      <c r="G2539" t="s">
        <v>582</v>
      </c>
      <c r="H2539" t="s">
        <v>42</v>
      </c>
      <c r="I2539" t="s">
        <v>601</v>
      </c>
      <c r="J2539" t="s">
        <v>613</v>
      </c>
    </row>
    <row r="2540" spans="1:10" x14ac:dyDescent="0.35">
      <c r="A2540">
        <v>2566</v>
      </c>
      <c r="B2540" t="s">
        <v>159</v>
      </c>
      <c r="C2540">
        <v>22</v>
      </c>
      <c r="D2540">
        <v>19</v>
      </c>
      <c r="E2540">
        <v>0</v>
      </c>
      <c r="F2540" t="s">
        <v>582</v>
      </c>
      <c r="G2540" t="s">
        <v>582</v>
      </c>
      <c r="H2540" t="s">
        <v>42</v>
      </c>
      <c r="I2540" t="s">
        <v>601</v>
      </c>
      <c r="J2540" t="s">
        <v>613</v>
      </c>
    </row>
    <row r="2541" spans="1:10" x14ac:dyDescent="0.35">
      <c r="A2541">
        <v>2567</v>
      </c>
      <c r="B2541" t="s">
        <v>159</v>
      </c>
      <c r="C2541">
        <v>23</v>
      </c>
      <c r="D2541">
        <v>28</v>
      </c>
      <c r="E2541">
        <v>1</v>
      </c>
      <c r="F2541" t="s">
        <v>582</v>
      </c>
      <c r="G2541" t="s">
        <v>582</v>
      </c>
      <c r="H2541" t="s">
        <v>42</v>
      </c>
      <c r="I2541" t="s">
        <v>601</v>
      </c>
      <c r="J2541" t="s">
        <v>613</v>
      </c>
    </row>
    <row r="2542" spans="1:10" x14ac:dyDescent="0.35">
      <c r="A2542">
        <v>2568</v>
      </c>
      <c r="B2542" t="s">
        <v>159</v>
      </c>
      <c r="C2542">
        <v>24</v>
      </c>
      <c r="D2542">
        <v>17</v>
      </c>
      <c r="E2542">
        <v>5</v>
      </c>
      <c r="F2542" t="s">
        <v>582</v>
      </c>
      <c r="G2542" t="s">
        <v>582</v>
      </c>
      <c r="H2542" t="s">
        <v>42</v>
      </c>
      <c r="I2542" t="s">
        <v>601</v>
      </c>
      <c r="J2542" t="s">
        <v>613</v>
      </c>
    </row>
    <row r="2543" spans="1:10" x14ac:dyDescent="0.35">
      <c r="A2543">
        <v>2569</v>
      </c>
      <c r="B2543" t="s">
        <v>159</v>
      </c>
      <c r="C2543">
        <v>25</v>
      </c>
      <c r="D2543">
        <v>21</v>
      </c>
      <c r="E2543">
        <v>0</v>
      </c>
      <c r="F2543" t="s">
        <v>582</v>
      </c>
      <c r="G2543" t="s">
        <v>582</v>
      </c>
      <c r="H2543" t="s">
        <v>42</v>
      </c>
      <c r="I2543" t="s">
        <v>601</v>
      </c>
      <c r="J2543" t="s">
        <v>613</v>
      </c>
    </row>
    <row r="2544" spans="1:10" x14ac:dyDescent="0.35">
      <c r="A2544">
        <v>2570</v>
      </c>
      <c r="B2544" t="s">
        <v>159</v>
      </c>
      <c r="C2544">
        <v>26</v>
      </c>
      <c r="D2544">
        <v>38</v>
      </c>
      <c r="E2544">
        <v>1</v>
      </c>
      <c r="F2544" t="s">
        <v>582</v>
      </c>
      <c r="G2544" t="s">
        <v>582</v>
      </c>
      <c r="H2544" t="s">
        <v>42</v>
      </c>
      <c r="I2544" t="s">
        <v>601</v>
      </c>
      <c r="J2544" t="s">
        <v>613</v>
      </c>
    </row>
    <row r="2545" spans="1:10" x14ac:dyDescent="0.35">
      <c r="A2545">
        <v>2571</v>
      </c>
      <c r="B2545" t="s">
        <v>159</v>
      </c>
      <c r="C2545">
        <v>27</v>
      </c>
      <c r="D2545">
        <v>29</v>
      </c>
      <c r="E2545">
        <v>5</v>
      </c>
      <c r="F2545" t="s">
        <v>582</v>
      </c>
      <c r="G2545" t="s">
        <v>582</v>
      </c>
      <c r="H2545" t="s">
        <v>42</v>
      </c>
      <c r="I2545" t="s">
        <v>601</v>
      </c>
      <c r="J2545" t="s">
        <v>613</v>
      </c>
    </row>
    <row r="2546" spans="1:10" x14ac:dyDescent="0.35">
      <c r="A2546">
        <v>2572</v>
      </c>
      <c r="B2546" t="s">
        <v>159</v>
      </c>
      <c r="C2546">
        <v>28</v>
      </c>
      <c r="D2546">
        <v>34</v>
      </c>
      <c r="E2546">
        <v>6</v>
      </c>
      <c r="F2546" t="s">
        <v>582</v>
      </c>
      <c r="G2546" t="s">
        <v>582</v>
      </c>
      <c r="H2546" t="s">
        <v>42</v>
      </c>
      <c r="I2546" t="s">
        <v>601</v>
      </c>
      <c r="J2546" t="s">
        <v>613</v>
      </c>
    </row>
    <row r="2547" spans="1:10" x14ac:dyDescent="0.35">
      <c r="A2547">
        <v>2573</v>
      </c>
      <c r="B2547" t="s">
        <v>159</v>
      </c>
      <c r="C2547">
        <v>29</v>
      </c>
      <c r="D2547">
        <v>26</v>
      </c>
      <c r="E2547">
        <v>7</v>
      </c>
      <c r="F2547" t="s">
        <v>582</v>
      </c>
      <c r="G2547" t="s">
        <v>582</v>
      </c>
      <c r="H2547" t="s">
        <v>42</v>
      </c>
      <c r="I2547" t="s">
        <v>601</v>
      </c>
      <c r="J2547" t="s">
        <v>613</v>
      </c>
    </row>
    <row r="2548" spans="1:10" x14ac:dyDescent="0.35">
      <c r="A2548">
        <v>2574</v>
      </c>
      <c r="B2548" t="s">
        <v>159</v>
      </c>
      <c r="C2548">
        <v>30</v>
      </c>
      <c r="D2548">
        <v>39</v>
      </c>
      <c r="E2548">
        <v>3</v>
      </c>
      <c r="F2548" t="s">
        <v>582</v>
      </c>
      <c r="G2548" t="s">
        <v>582</v>
      </c>
      <c r="H2548" t="s">
        <v>42</v>
      </c>
      <c r="I2548" t="s">
        <v>601</v>
      </c>
      <c r="J2548" t="s">
        <v>613</v>
      </c>
    </row>
    <row r="2549" spans="1:10" x14ac:dyDescent="0.35">
      <c r="A2549">
        <v>2575</v>
      </c>
      <c r="B2549" t="s">
        <v>159</v>
      </c>
      <c r="C2549">
        <v>31</v>
      </c>
      <c r="D2549">
        <v>30</v>
      </c>
      <c r="E2549">
        <v>6</v>
      </c>
      <c r="F2549" t="s">
        <v>582</v>
      </c>
      <c r="G2549" t="s">
        <v>582</v>
      </c>
      <c r="H2549" t="s">
        <v>42</v>
      </c>
      <c r="I2549" t="s">
        <v>601</v>
      </c>
      <c r="J2549" t="s">
        <v>613</v>
      </c>
    </row>
    <row r="2550" spans="1:10" x14ac:dyDescent="0.35">
      <c r="A2550">
        <v>2576</v>
      </c>
      <c r="B2550" t="s">
        <v>159</v>
      </c>
      <c r="C2550">
        <v>32</v>
      </c>
      <c r="D2550">
        <v>25</v>
      </c>
      <c r="E2550">
        <v>5</v>
      </c>
      <c r="F2550" t="s">
        <v>582</v>
      </c>
      <c r="G2550" t="s">
        <v>582</v>
      </c>
      <c r="H2550" t="s">
        <v>42</v>
      </c>
      <c r="I2550" t="s">
        <v>601</v>
      </c>
      <c r="J2550" t="s">
        <v>613</v>
      </c>
    </row>
    <row r="2551" spans="1:10" x14ac:dyDescent="0.35">
      <c r="A2551">
        <v>2577</v>
      </c>
      <c r="B2551" t="s">
        <v>159</v>
      </c>
      <c r="C2551">
        <v>33</v>
      </c>
      <c r="D2551">
        <v>31</v>
      </c>
      <c r="E2551">
        <v>10</v>
      </c>
      <c r="F2551" t="s">
        <v>582</v>
      </c>
      <c r="G2551" t="s">
        <v>582</v>
      </c>
      <c r="H2551" t="s">
        <v>42</v>
      </c>
      <c r="I2551" t="s">
        <v>601</v>
      </c>
      <c r="J2551" t="s">
        <v>613</v>
      </c>
    </row>
    <row r="2552" spans="1:10" x14ac:dyDescent="0.35">
      <c r="A2552">
        <v>2578</v>
      </c>
      <c r="B2552" t="s">
        <v>159</v>
      </c>
      <c r="C2552">
        <v>34</v>
      </c>
      <c r="D2552">
        <v>29</v>
      </c>
      <c r="E2552">
        <v>6</v>
      </c>
      <c r="F2552" t="s">
        <v>582</v>
      </c>
      <c r="G2552" t="s">
        <v>582</v>
      </c>
      <c r="H2552" t="s">
        <v>42</v>
      </c>
      <c r="I2552" t="s">
        <v>601</v>
      </c>
      <c r="J2552" t="s">
        <v>613</v>
      </c>
    </row>
    <row r="2553" spans="1:10" x14ac:dyDescent="0.35">
      <c r="A2553">
        <v>2579</v>
      </c>
      <c r="B2553" t="s">
        <v>159</v>
      </c>
      <c r="C2553">
        <v>35</v>
      </c>
      <c r="D2553">
        <v>21</v>
      </c>
      <c r="E2553">
        <v>5</v>
      </c>
      <c r="F2553" t="s">
        <v>582</v>
      </c>
      <c r="G2553" t="s">
        <v>582</v>
      </c>
      <c r="H2553" t="s">
        <v>42</v>
      </c>
      <c r="I2553" t="s">
        <v>601</v>
      </c>
      <c r="J2553" t="s">
        <v>613</v>
      </c>
    </row>
    <row r="2554" spans="1:10" x14ac:dyDescent="0.35">
      <c r="A2554">
        <v>2580</v>
      </c>
      <c r="B2554" t="s">
        <v>159</v>
      </c>
      <c r="C2554">
        <v>36</v>
      </c>
      <c r="D2554">
        <v>16</v>
      </c>
      <c r="E2554">
        <v>5</v>
      </c>
      <c r="F2554" t="s">
        <v>582</v>
      </c>
      <c r="G2554" t="s">
        <v>582</v>
      </c>
      <c r="H2554" t="s">
        <v>42</v>
      </c>
      <c r="I2554" t="s">
        <v>601</v>
      </c>
      <c r="J2554" t="s">
        <v>613</v>
      </c>
    </row>
    <row r="2555" spans="1:10" x14ac:dyDescent="0.35">
      <c r="A2555">
        <v>2581</v>
      </c>
      <c r="B2555" t="s">
        <v>159</v>
      </c>
      <c r="C2555">
        <v>37</v>
      </c>
      <c r="D2555">
        <v>18</v>
      </c>
      <c r="E2555">
        <v>4</v>
      </c>
      <c r="F2555" t="s">
        <v>582</v>
      </c>
      <c r="G2555" t="s">
        <v>582</v>
      </c>
      <c r="H2555" t="s">
        <v>42</v>
      </c>
      <c r="I2555" t="s">
        <v>601</v>
      </c>
      <c r="J2555" t="s">
        <v>613</v>
      </c>
    </row>
    <row r="2556" spans="1:10" x14ac:dyDescent="0.35">
      <c r="A2556">
        <v>2582</v>
      </c>
      <c r="B2556" t="s">
        <v>159</v>
      </c>
      <c r="C2556">
        <v>38</v>
      </c>
      <c r="D2556">
        <v>33</v>
      </c>
      <c r="E2556">
        <v>2</v>
      </c>
      <c r="F2556" t="s">
        <v>582</v>
      </c>
      <c r="G2556" t="s">
        <v>582</v>
      </c>
      <c r="H2556" t="s">
        <v>42</v>
      </c>
      <c r="I2556" t="s">
        <v>601</v>
      </c>
      <c r="J2556" t="s">
        <v>613</v>
      </c>
    </row>
    <row r="2557" spans="1:10" x14ac:dyDescent="0.35">
      <c r="A2557">
        <v>2584</v>
      </c>
      <c r="B2557" t="s">
        <v>160</v>
      </c>
      <c r="C2557">
        <v>15</v>
      </c>
      <c r="D2557">
        <v>89</v>
      </c>
      <c r="E2557">
        <v>8</v>
      </c>
      <c r="F2557" t="s">
        <v>582</v>
      </c>
      <c r="G2557" t="s">
        <v>582</v>
      </c>
      <c r="H2557" t="s">
        <v>42</v>
      </c>
      <c r="I2557" t="s">
        <v>601</v>
      </c>
      <c r="J2557" t="s">
        <v>613</v>
      </c>
    </row>
    <row r="2558" spans="1:10" x14ac:dyDescent="0.35">
      <c r="A2558">
        <v>2585</v>
      </c>
      <c r="B2558" t="s">
        <v>160</v>
      </c>
      <c r="C2558">
        <v>16</v>
      </c>
      <c r="D2558">
        <v>99</v>
      </c>
      <c r="E2558">
        <v>12</v>
      </c>
      <c r="F2558" t="s">
        <v>582</v>
      </c>
      <c r="G2558" t="s">
        <v>582</v>
      </c>
      <c r="H2558" t="s">
        <v>42</v>
      </c>
      <c r="I2558" t="s">
        <v>601</v>
      </c>
      <c r="J2558" t="s">
        <v>613</v>
      </c>
    </row>
    <row r="2559" spans="1:10" x14ac:dyDescent="0.35">
      <c r="A2559">
        <v>2586</v>
      </c>
      <c r="B2559" t="s">
        <v>160</v>
      </c>
      <c r="C2559">
        <v>17</v>
      </c>
      <c r="D2559">
        <v>61</v>
      </c>
      <c r="E2559">
        <v>15</v>
      </c>
      <c r="F2559" t="s">
        <v>582</v>
      </c>
      <c r="G2559" t="s">
        <v>582</v>
      </c>
      <c r="H2559" t="s">
        <v>42</v>
      </c>
      <c r="I2559" t="s">
        <v>601</v>
      </c>
      <c r="J2559" t="s">
        <v>613</v>
      </c>
    </row>
    <row r="2560" spans="1:10" x14ac:dyDescent="0.35">
      <c r="A2560">
        <v>2587</v>
      </c>
      <c r="B2560" t="s">
        <v>160</v>
      </c>
      <c r="C2560">
        <v>18</v>
      </c>
      <c r="D2560">
        <v>59</v>
      </c>
      <c r="E2560">
        <v>7</v>
      </c>
      <c r="F2560" t="s">
        <v>582</v>
      </c>
      <c r="G2560" t="s">
        <v>582</v>
      </c>
      <c r="H2560" t="s">
        <v>42</v>
      </c>
      <c r="I2560" t="s">
        <v>601</v>
      </c>
      <c r="J2560" t="s">
        <v>613</v>
      </c>
    </row>
    <row r="2561" spans="1:10" x14ac:dyDescent="0.35">
      <c r="A2561">
        <v>2588</v>
      </c>
      <c r="B2561" t="s">
        <v>160</v>
      </c>
      <c r="C2561">
        <v>19</v>
      </c>
      <c r="D2561">
        <v>46</v>
      </c>
      <c r="E2561">
        <v>9</v>
      </c>
      <c r="F2561" t="s">
        <v>582</v>
      </c>
      <c r="G2561" t="s">
        <v>582</v>
      </c>
      <c r="H2561" t="s">
        <v>42</v>
      </c>
      <c r="I2561" t="s">
        <v>601</v>
      </c>
      <c r="J2561" t="s">
        <v>613</v>
      </c>
    </row>
    <row r="2562" spans="1:10" x14ac:dyDescent="0.35">
      <c r="A2562">
        <v>2589</v>
      </c>
      <c r="B2562" t="s">
        <v>160</v>
      </c>
      <c r="C2562">
        <v>20</v>
      </c>
      <c r="D2562">
        <v>41</v>
      </c>
      <c r="E2562">
        <v>5</v>
      </c>
      <c r="F2562" t="s">
        <v>582</v>
      </c>
      <c r="G2562" t="s">
        <v>582</v>
      </c>
      <c r="H2562" t="s">
        <v>42</v>
      </c>
      <c r="I2562" t="s">
        <v>601</v>
      </c>
      <c r="J2562" t="s">
        <v>613</v>
      </c>
    </row>
    <row r="2563" spans="1:10" x14ac:dyDescent="0.35">
      <c r="A2563">
        <v>2590</v>
      </c>
      <c r="B2563" t="s">
        <v>160</v>
      </c>
      <c r="C2563">
        <v>21</v>
      </c>
      <c r="D2563">
        <v>32</v>
      </c>
      <c r="E2563">
        <v>5</v>
      </c>
      <c r="F2563" t="s">
        <v>582</v>
      </c>
      <c r="G2563" t="s">
        <v>582</v>
      </c>
      <c r="H2563" t="s">
        <v>42</v>
      </c>
      <c r="I2563" t="s">
        <v>601</v>
      </c>
      <c r="J2563" t="s">
        <v>613</v>
      </c>
    </row>
    <row r="2564" spans="1:10" x14ac:dyDescent="0.35">
      <c r="A2564">
        <v>2591</v>
      </c>
      <c r="B2564" t="s">
        <v>160</v>
      </c>
      <c r="C2564">
        <v>22</v>
      </c>
      <c r="D2564">
        <v>21</v>
      </c>
      <c r="E2564">
        <v>3</v>
      </c>
      <c r="F2564" t="s">
        <v>582</v>
      </c>
      <c r="G2564" t="s">
        <v>582</v>
      </c>
      <c r="H2564" t="s">
        <v>42</v>
      </c>
      <c r="I2564" t="s">
        <v>601</v>
      </c>
      <c r="J2564" t="s">
        <v>613</v>
      </c>
    </row>
    <row r="2565" spans="1:10" x14ac:dyDescent="0.35">
      <c r="A2565">
        <v>2592</v>
      </c>
      <c r="B2565" t="s">
        <v>160</v>
      </c>
      <c r="C2565">
        <v>23</v>
      </c>
      <c r="D2565">
        <v>12</v>
      </c>
      <c r="E2565">
        <v>3</v>
      </c>
      <c r="F2565" t="s">
        <v>582</v>
      </c>
      <c r="G2565" t="s">
        <v>582</v>
      </c>
      <c r="H2565" t="s">
        <v>42</v>
      </c>
      <c r="I2565" t="s">
        <v>601</v>
      </c>
      <c r="J2565" t="s">
        <v>613</v>
      </c>
    </row>
    <row r="2566" spans="1:10" x14ac:dyDescent="0.35">
      <c r="A2566">
        <v>2593</v>
      </c>
      <c r="B2566" t="s">
        <v>160</v>
      </c>
      <c r="C2566">
        <v>24</v>
      </c>
      <c r="D2566">
        <v>18</v>
      </c>
      <c r="E2566">
        <v>6</v>
      </c>
      <c r="F2566" t="s">
        <v>582</v>
      </c>
      <c r="G2566" t="s">
        <v>582</v>
      </c>
      <c r="H2566" t="s">
        <v>42</v>
      </c>
      <c r="I2566" t="s">
        <v>601</v>
      </c>
      <c r="J2566" t="s">
        <v>613</v>
      </c>
    </row>
    <row r="2567" spans="1:10" x14ac:dyDescent="0.35">
      <c r="A2567">
        <v>2594</v>
      </c>
      <c r="B2567" t="s">
        <v>160</v>
      </c>
      <c r="C2567">
        <v>25</v>
      </c>
      <c r="D2567">
        <v>12</v>
      </c>
      <c r="E2567">
        <v>5</v>
      </c>
      <c r="F2567" t="s">
        <v>582</v>
      </c>
      <c r="G2567" t="s">
        <v>582</v>
      </c>
      <c r="H2567" t="s">
        <v>42</v>
      </c>
      <c r="I2567" t="s">
        <v>601</v>
      </c>
      <c r="J2567" t="s">
        <v>613</v>
      </c>
    </row>
    <row r="2568" spans="1:10" x14ac:dyDescent="0.35">
      <c r="A2568">
        <v>2595</v>
      </c>
      <c r="B2568" t="s">
        <v>160</v>
      </c>
      <c r="C2568">
        <v>26</v>
      </c>
      <c r="D2568">
        <v>35</v>
      </c>
      <c r="E2568">
        <v>11</v>
      </c>
      <c r="F2568" t="s">
        <v>582</v>
      </c>
      <c r="G2568" t="s">
        <v>582</v>
      </c>
      <c r="H2568" t="s">
        <v>42</v>
      </c>
      <c r="I2568" t="s">
        <v>601</v>
      </c>
      <c r="J2568" t="s">
        <v>613</v>
      </c>
    </row>
    <row r="2569" spans="1:10" x14ac:dyDescent="0.35">
      <c r="A2569">
        <v>2596</v>
      </c>
      <c r="B2569" t="s">
        <v>160</v>
      </c>
      <c r="C2569">
        <v>27</v>
      </c>
      <c r="D2569">
        <v>32</v>
      </c>
      <c r="E2569">
        <v>11</v>
      </c>
      <c r="F2569" t="s">
        <v>582</v>
      </c>
      <c r="G2569" t="s">
        <v>582</v>
      </c>
      <c r="H2569" t="s">
        <v>42</v>
      </c>
      <c r="I2569" t="s">
        <v>601</v>
      </c>
      <c r="J2569" t="s">
        <v>613</v>
      </c>
    </row>
    <row r="2570" spans="1:10" x14ac:dyDescent="0.35">
      <c r="A2570">
        <v>2597</v>
      </c>
      <c r="B2570" t="s">
        <v>160</v>
      </c>
      <c r="C2570">
        <v>28</v>
      </c>
      <c r="D2570">
        <v>48</v>
      </c>
      <c r="E2570">
        <v>14</v>
      </c>
      <c r="F2570" t="s">
        <v>582</v>
      </c>
      <c r="G2570" t="s">
        <v>582</v>
      </c>
      <c r="H2570" t="s">
        <v>42</v>
      </c>
      <c r="I2570" t="s">
        <v>601</v>
      </c>
      <c r="J2570" t="s">
        <v>613</v>
      </c>
    </row>
    <row r="2571" spans="1:10" x14ac:dyDescent="0.35">
      <c r="A2571">
        <v>2598</v>
      </c>
      <c r="B2571" t="s">
        <v>160</v>
      </c>
      <c r="C2571">
        <v>29</v>
      </c>
      <c r="D2571">
        <v>42</v>
      </c>
      <c r="E2571">
        <v>18</v>
      </c>
      <c r="F2571" t="s">
        <v>582</v>
      </c>
      <c r="G2571" t="s">
        <v>582</v>
      </c>
      <c r="H2571" t="s">
        <v>42</v>
      </c>
      <c r="I2571" t="s">
        <v>601</v>
      </c>
      <c r="J2571" t="s">
        <v>613</v>
      </c>
    </row>
    <row r="2572" spans="1:10" x14ac:dyDescent="0.35">
      <c r="A2572">
        <v>2599</v>
      </c>
      <c r="B2572" t="s">
        <v>160</v>
      </c>
      <c r="C2572">
        <v>30</v>
      </c>
      <c r="D2572">
        <v>33</v>
      </c>
      <c r="E2572">
        <v>7</v>
      </c>
      <c r="F2572" t="s">
        <v>582</v>
      </c>
      <c r="G2572" t="s">
        <v>582</v>
      </c>
      <c r="H2572" t="s">
        <v>42</v>
      </c>
      <c r="I2572" t="s">
        <v>601</v>
      </c>
      <c r="J2572" t="s">
        <v>613</v>
      </c>
    </row>
    <row r="2573" spans="1:10" x14ac:dyDescent="0.35">
      <c r="A2573">
        <v>2600</v>
      </c>
      <c r="B2573" t="s">
        <v>160</v>
      </c>
      <c r="C2573">
        <v>31</v>
      </c>
      <c r="D2573">
        <v>51</v>
      </c>
      <c r="E2573">
        <v>12</v>
      </c>
      <c r="F2573" t="s">
        <v>582</v>
      </c>
      <c r="G2573" t="s">
        <v>582</v>
      </c>
      <c r="H2573" t="s">
        <v>42</v>
      </c>
      <c r="I2573" t="s">
        <v>601</v>
      </c>
      <c r="J2573" t="s">
        <v>613</v>
      </c>
    </row>
    <row r="2574" spans="1:10" x14ac:dyDescent="0.35">
      <c r="A2574">
        <v>2601</v>
      </c>
      <c r="B2574" t="s">
        <v>160</v>
      </c>
      <c r="C2574">
        <v>32</v>
      </c>
      <c r="D2574">
        <v>42</v>
      </c>
      <c r="E2574">
        <v>9</v>
      </c>
      <c r="F2574" t="s">
        <v>582</v>
      </c>
      <c r="G2574" t="s">
        <v>582</v>
      </c>
      <c r="H2574" t="s">
        <v>42</v>
      </c>
      <c r="I2574" t="s">
        <v>601</v>
      </c>
      <c r="J2574" t="s">
        <v>613</v>
      </c>
    </row>
    <row r="2575" spans="1:10" x14ac:dyDescent="0.35">
      <c r="A2575">
        <v>2602</v>
      </c>
      <c r="B2575" t="s">
        <v>160</v>
      </c>
      <c r="C2575">
        <v>33</v>
      </c>
      <c r="D2575">
        <v>33</v>
      </c>
      <c r="E2575">
        <v>6</v>
      </c>
      <c r="F2575" t="s">
        <v>582</v>
      </c>
      <c r="G2575" t="s">
        <v>582</v>
      </c>
      <c r="H2575" t="s">
        <v>42</v>
      </c>
      <c r="I2575" t="s">
        <v>601</v>
      </c>
      <c r="J2575" t="s">
        <v>613</v>
      </c>
    </row>
    <row r="2576" spans="1:10" x14ac:dyDescent="0.35">
      <c r="A2576">
        <v>2603</v>
      </c>
      <c r="B2576" t="s">
        <v>160</v>
      </c>
      <c r="C2576">
        <v>34</v>
      </c>
      <c r="D2576">
        <v>28</v>
      </c>
      <c r="E2576">
        <v>6</v>
      </c>
      <c r="F2576" t="s">
        <v>582</v>
      </c>
      <c r="G2576" t="s">
        <v>582</v>
      </c>
      <c r="H2576" t="s">
        <v>42</v>
      </c>
      <c r="I2576" t="s">
        <v>601</v>
      </c>
      <c r="J2576" t="s">
        <v>613</v>
      </c>
    </row>
    <row r="2577" spans="1:10" x14ac:dyDescent="0.35">
      <c r="A2577">
        <v>2604</v>
      </c>
      <c r="B2577" t="s">
        <v>160</v>
      </c>
      <c r="C2577">
        <v>35</v>
      </c>
      <c r="D2577">
        <v>29</v>
      </c>
      <c r="E2577">
        <v>5</v>
      </c>
      <c r="F2577" t="s">
        <v>582</v>
      </c>
      <c r="G2577" t="s">
        <v>582</v>
      </c>
      <c r="H2577" t="s">
        <v>42</v>
      </c>
      <c r="I2577" t="s">
        <v>601</v>
      </c>
      <c r="J2577" t="s">
        <v>613</v>
      </c>
    </row>
    <row r="2578" spans="1:10" x14ac:dyDescent="0.35">
      <c r="A2578">
        <v>2605</v>
      </c>
      <c r="B2578" t="s">
        <v>160</v>
      </c>
      <c r="C2578">
        <v>36</v>
      </c>
      <c r="D2578">
        <v>39</v>
      </c>
      <c r="E2578">
        <v>5</v>
      </c>
      <c r="F2578" t="s">
        <v>582</v>
      </c>
      <c r="G2578" t="s">
        <v>582</v>
      </c>
      <c r="H2578" t="s">
        <v>42</v>
      </c>
      <c r="I2578" t="s">
        <v>601</v>
      </c>
      <c r="J2578" t="s">
        <v>613</v>
      </c>
    </row>
    <row r="2579" spans="1:10" x14ac:dyDescent="0.35">
      <c r="A2579">
        <v>2606</v>
      </c>
      <c r="B2579" t="s">
        <v>160</v>
      </c>
      <c r="C2579">
        <v>37</v>
      </c>
      <c r="D2579">
        <v>19</v>
      </c>
      <c r="E2579">
        <v>3</v>
      </c>
      <c r="F2579" t="s">
        <v>582</v>
      </c>
      <c r="G2579" t="s">
        <v>582</v>
      </c>
      <c r="H2579" t="s">
        <v>42</v>
      </c>
      <c r="I2579" t="s">
        <v>601</v>
      </c>
      <c r="J2579" t="s">
        <v>613</v>
      </c>
    </row>
    <row r="2580" spans="1:10" x14ac:dyDescent="0.35">
      <c r="A2580">
        <v>2607</v>
      </c>
      <c r="B2580" t="s">
        <v>160</v>
      </c>
      <c r="C2580">
        <v>38</v>
      </c>
      <c r="D2580">
        <v>16</v>
      </c>
      <c r="E2580">
        <v>4</v>
      </c>
      <c r="F2580" t="s">
        <v>582</v>
      </c>
      <c r="G2580" t="s">
        <v>582</v>
      </c>
      <c r="H2580" t="s">
        <v>42</v>
      </c>
      <c r="I2580" t="s">
        <v>601</v>
      </c>
      <c r="J2580" t="s">
        <v>613</v>
      </c>
    </row>
    <row r="2581" spans="1:10" x14ac:dyDescent="0.35">
      <c r="A2581">
        <v>2608</v>
      </c>
      <c r="B2581" t="s">
        <v>161</v>
      </c>
      <c r="C2581">
        <v>15</v>
      </c>
      <c r="D2581">
        <v>49</v>
      </c>
      <c r="E2581">
        <v>0</v>
      </c>
      <c r="F2581" t="s">
        <v>581</v>
      </c>
      <c r="G2581" t="s">
        <v>581</v>
      </c>
      <c r="H2581" t="s">
        <v>42</v>
      </c>
      <c r="I2581" t="s">
        <v>601</v>
      </c>
      <c r="J2581" t="s">
        <v>613</v>
      </c>
    </row>
    <row r="2582" spans="1:10" x14ac:dyDescent="0.35">
      <c r="A2582">
        <v>2609</v>
      </c>
      <c r="B2582" t="s">
        <v>161</v>
      </c>
      <c r="C2582">
        <v>16</v>
      </c>
      <c r="D2582">
        <v>31</v>
      </c>
      <c r="E2582">
        <v>2</v>
      </c>
      <c r="F2582" t="s">
        <v>581</v>
      </c>
      <c r="G2582" t="s">
        <v>581</v>
      </c>
      <c r="H2582" t="s">
        <v>42</v>
      </c>
      <c r="I2582" t="s">
        <v>601</v>
      </c>
      <c r="J2582" t="s">
        <v>613</v>
      </c>
    </row>
    <row r="2583" spans="1:10" x14ac:dyDescent="0.35">
      <c r="A2583">
        <v>2610</v>
      </c>
      <c r="B2583" t="s">
        <v>161</v>
      </c>
      <c r="C2583">
        <v>17</v>
      </c>
      <c r="D2583">
        <v>33</v>
      </c>
      <c r="E2583">
        <v>0</v>
      </c>
      <c r="F2583" t="s">
        <v>581</v>
      </c>
      <c r="G2583" t="s">
        <v>581</v>
      </c>
      <c r="H2583" t="s">
        <v>42</v>
      </c>
      <c r="I2583" t="s">
        <v>601</v>
      </c>
      <c r="J2583" t="s">
        <v>613</v>
      </c>
    </row>
    <row r="2584" spans="1:10" x14ac:dyDescent="0.35">
      <c r="A2584">
        <v>2611</v>
      </c>
      <c r="B2584" t="s">
        <v>161</v>
      </c>
      <c r="C2584">
        <v>18</v>
      </c>
      <c r="D2584">
        <v>18</v>
      </c>
      <c r="E2584">
        <v>1</v>
      </c>
      <c r="F2584" t="s">
        <v>581</v>
      </c>
      <c r="G2584" t="s">
        <v>581</v>
      </c>
      <c r="H2584" t="s">
        <v>42</v>
      </c>
      <c r="I2584" t="s">
        <v>601</v>
      </c>
      <c r="J2584" t="s">
        <v>613</v>
      </c>
    </row>
    <row r="2585" spans="1:10" x14ac:dyDescent="0.35">
      <c r="A2585">
        <v>2612</v>
      </c>
      <c r="B2585" t="s">
        <v>161</v>
      </c>
      <c r="C2585">
        <v>19</v>
      </c>
      <c r="D2585">
        <v>21</v>
      </c>
      <c r="E2585">
        <v>0</v>
      </c>
      <c r="F2585" t="s">
        <v>581</v>
      </c>
      <c r="G2585" t="s">
        <v>581</v>
      </c>
      <c r="H2585" t="s">
        <v>42</v>
      </c>
      <c r="I2585" t="s">
        <v>601</v>
      </c>
      <c r="J2585" t="s">
        <v>613</v>
      </c>
    </row>
    <row r="2586" spans="1:10" x14ac:dyDescent="0.35">
      <c r="A2586">
        <v>2613</v>
      </c>
      <c r="B2586" t="s">
        <v>161</v>
      </c>
      <c r="C2586">
        <v>20</v>
      </c>
      <c r="D2586">
        <v>8</v>
      </c>
      <c r="E2586">
        <v>0</v>
      </c>
      <c r="F2586" t="s">
        <v>581</v>
      </c>
      <c r="G2586" t="s">
        <v>581</v>
      </c>
      <c r="H2586" t="s">
        <v>42</v>
      </c>
      <c r="I2586" t="s">
        <v>601</v>
      </c>
      <c r="J2586" t="s">
        <v>613</v>
      </c>
    </row>
    <row r="2587" spans="1:10" x14ac:dyDescent="0.35">
      <c r="A2587">
        <v>2614</v>
      </c>
      <c r="B2587" t="s">
        <v>161</v>
      </c>
      <c r="C2587">
        <v>21</v>
      </c>
      <c r="D2587">
        <v>7</v>
      </c>
      <c r="E2587">
        <v>1</v>
      </c>
      <c r="F2587" t="s">
        <v>581</v>
      </c>
      <c r="G2587" t="s">
        <v>581</v>
      </c>
      <c r="H2587" t="s">
        <v>42</v>
      </c>
      <c r="I2587" t="s">
        <v>601</v>
      </c>
      <c r="J2587" t="s">
        <v>613</v>
      </c>
    </row>
    <row r="2588" spans="1:10" x14ac:dyDescent="0.35">
      <c r="A2588">
        <v>2615</v>
      </c>
      <c r="B2588" t="s">
        <v>161</v>
      </c>
      <c r="C2588">
        <v>22</v>
      </c>
      <c r="D2588">
        <v>6</v>
      </c>
      <c r="E2588">
        <v>0</v>
      </c>
      <c r="F2588" t="s">
        <v>581</v>
      </c>
      <c r="G2588" t="s">
        <v>581</v>
      </c>
      <c r="H2588" t="s">
        <v>42</v>
      </c>
      <c r="I2588" t="s">
        <v>601</v>
      </c>
      <c r="J2588" t="s">
        <v>613</v>
      </c>
    </row>
    <row r="2589" spans="1:10" x14ac:dyDescent="0.35">
      <c r="A2589">
        <v>2616</v>
      </c>
      <c r="B2589" t="s">
        <v>161</v>
      </c>
      <c r="C2589">
        <v>23</v>
      </c>
      <c r="D2589">
        <v>5</v>
      </c>
      <c r="E2589">
        <v>0</v>
      </c>
      <c r="F2589" t="s">
        <v>581</v>
      </c>
      <c r="G2589" t="s">
        <v>581</v>
      </c>
      <c r="H2589" t="s">
        <v>42</v>
      </c>
      <c r="I2589" t="s">
        <v>601</v>
      </c>
      <c r="J2589" t="s">
        <v>613</v>
      </c>
    </row>
    <row r="2590" spans="1:10" x14ac:dyDescent="0.35">
      <c r="A2590">
        <v>2617</v>
      </c>
      <c r="B2590" t="s">
        <v>161</v>
      </c>
      <c r="C2590">
        <v>24</v>
      </c>
      <c r="D2590">
        <v>5</v>
      </c>
      <c r="E2590">
        <v>2</v>
      </c>
      <c r="F2590" t="s">
        <v>581</v>
      </c>
      <c r="G2590" t="s">
        <v>581</v>
      </c>
      <c r="H2590" t="s">
        <v>42</v>
      </c>
      <c r="I2590" t="s">
        <v>601</v>
      </c>
      <c r="J2590" t="s">
        <v>613</v>
      </c>
    </row>
    <row r="2591" spans="1:10" x14ac:dyDescent="0.35">
      <c r="A2591">
        <v>2618</v>
      </c>
      <c r="B2591" t="s">
        <v>161</v>
      </c>
      <c r="C2591">
        <v>25</v>
      </c>
      <c r="D2591">
        <v>5</v>
      </c>
      <c r="E2591">
        <v>1</v>
      </c>
      <c r="F2591" t="s">
        <v>581</v>
      </c>
      <c r="G2591" t="s">
        <v>581</v>
      </c>
      <c r="H2591" t="s">
        <v>42</v>
      </c>
      <c r="I2591" t="s">
        <v>601</v>
      </c>
      <c r="J2591" t="s">
        <v>613</v>
      </c>
    </row>
    <row r="2592" spans="1:10" x14ac:dyDescent="0.35">
      <c r="A2592">
        <v>2619</v>
      </c>
      <c r="B2592" t="s">
        <v>161</v>
      </c>
      <c r="C2592">
        <v>26</v>
      </c>
      <c r="D2592">
        <v>9</v>
      </c>
      <c r="E2592">
        <v>1</v>
      </c>
      <c r="F2592" t="s">
        <v>581</v>
      </c>
      <c r="G2592" t="s">
        <v>581</v>
      </c>
      <c r="H2592" t="s">
        <v>42</v>
      </c>
      <c r="I2592" t="s">
        <v>601</v>
      </c>
      <c r="J2592" t="s">
        <v>613</v>
      </c>
    </row>
    <row r="2593" spans="1:10" x14ac:dyDescent="0.35">
      <c r="A2593">
        <v>2620</v>
      </c>
      <c r="B2593" t="s">
        <v>161</v>
      </c>
      <c r="C2593">
        <v>27</v>
      </c>
      <c r="D2593">
        <v>17</v>
      </c>
      <c r="E2593">
        <v>1</v>
      </c>
      <c r="F2593" t="s">
        <v>581</v>
      </c>
      <c r="G2593" t="s">
        <v>581</v>
      </c>
      <c r="H2593" t="s">
        <v>42</v>
      </c>
      <c r="I2593" t="s">
        <v>601</v>
      </c>
      <c r="J2593" t="s">
        <v>613</v>
      </c>
    </row>
    <row r="2594" spans="1:10" x14ac:dyDescent="0.35">
      <c r="A2594">
        <v>2621</v>
      </c>
      <c r="B2594" t="s">
        <v>161</v>
      </c>
      <c r="C2594">
        <v>28</v>
      </c>
      <c r="D2594">
        <v>14</v>
      </c>
      <c r="E2594">
        <v>0</v>
      </c>
      <c r="F2594" t="s">
        <v>581</v>
      </c>
      <c r="G2594" t="s">
        <v>581</v>
      </c>
      <c r="H2594" t="s">
        <v>42</v>
      </c>
      <c r="I2594" t="s">
        <v>601</v>
      </c>
      <c r="J2594" t="s">
        <v>613</v>
      </c>
    </row>
    <row r="2595" spans="1:10" x14ac:dyDescent="0.35">
      <c r="A2595">
        <v>2622</v>
      </c>
      <c r="B2595" t="s">
        <v>161</v>
      </c>
      <c r="C2595">
        <v>29</v>
      </c>
      <c r="D2595">
        <v>15</v>
      </c>
      <c r="E2595">
        <v>1</v>
      </c>
      <c r="F2595" t="s">
        <v>581</v>
      </c>
      <c r="G2595" t="s">
        <v>581</v>
      </c>
      <c r="H2595" t="s">
        <v>42</v>
      </c>
      <c r="I2595" t="s">
        <v>601</v>
      </c>
      <c r="J2595" t="s">
        <v>613</v>
      </c>
    </row>
    <row r="2596" spans="1:10" x14ac:dyDescent="0.35">
      <c r="A2596">
        <v>2623</v>
      </c>
      <c r="B2596" t="s">
        <v>161</v>
      </c>
      <c r="C2596">
        <v>30</v>
      </c>
      <c r="D2596">
        <v>13</v>
      </c>
      <c r="E2596">
        <v>2</v>
      </c>
      <c r="F2596" t="s">
        <v>581</v>
      </c>
      <c r="G2596" t="s">
        <v>581</v>
      </c>
      <c r="H2596" t="s">
        <v>42</v>
      </c>
      <c r="I2596" t="s">
        <v>601</v>
      </c>
      <c r="J2596" t="s">
        <v>613</v>
      </c>
    </row>
    <row r="2597" spans="1:10" x14ac:dyDescent="0.35">
      <c r="A2597">
        <v>2624</v>
      </c>
      <c r="B2597" t="s">
        <v>161</v>
      </c>
      <c r="C2597">
        <v>31</v>
      </c>
      <c r="D2597">
        <v>11</v>
      </c>
      <c r="E2597">
        <v>1</v>
      </c>
      <c r="F2597" t="s">
        <v>581</v>
      </c>
      <c r="G2597" t="s">
        <v>581</v>
      </c>
      <c r="H2597" t="s">
        <v>42</v>
      </c>
      <c r="I2597" t="s">
        <v>601</v>
      </c>
      <c r="J2597" t="s">
        <v>613</v>
      </c>
    </row>
    <row r="2598" spans="1:10" x14ac:dyDescent="0.35">
      <c r="A2598">
        <v>2625</v>
      </c>
      <c r="B2598" t="s">
        <v>161</v>
      </c>
      <c r="C2598">
        <v>32</v>
      </c>
      <c r="D2598">
        <v>23</v>
      </c>
      <c r="E2598">
        <v>0</v>
      </c>
      <c r="F2598" t="s">
        <v>581</v>
      </c>
      <c r="G2598" t="s">
        <v>581</v>
      </c>
      <c r="H2598" t="s">
        <v>42</v>
      </c>
      <c r="I2598" t="s">
        <v>601</v>
      </c>
      <c r="J2598" t="s">
        <v>613</v>
      </c>
    </row>
    <row r="2599" spans="1:10" x14ac:dyDescent="0.35">
      <c r="A2599">
        <v>2626</v>
      </c>
      <c r="B2599" t="s">
        <v>161</v>
      </c>
      <c r="C2599">
        <v>33</v>
      </c>
      <c r="D2599">
        <v>23</v>
      </c>
      <c r="E2599">
        <v>1</v>
      </c>
      <c r="F2599" t="s">
        <v>581</v>
      </c>
      <c r="G2599" t="s">
        <v>581</v>
      </c>
      <c r="H2599" t="s">
        <v>42</v>
      </c>
      <c r="I2599" t="s">
        <v>601</v>
      </c>
      <c r="J2599" t="s">
        <v>613</v>
      </c>
    </row>
    <row r="2600" spans="1:10" x14ac:dyDescent="0.35">
      <c r="A2600">
        <v>2627</v>
      </c>
      <c r="B2600" t="s">
        <v>161</v>
      </c>
      <c r="C2600">
        <v>34</v>
      </c>
      <c r="D2600">
        <v>6</v>
      </c>
      <c r="E2600">
        <v>1</v>
      </c>
      <c r="F2600" t="s">
        <v>581</v>
      </c>
      <c r="G2600" t="s">
        <v>581</v>
      </c>
      <c r="H2600" t="s">
        <v>42</v>
      </c>
      <c r="I2600" t="s">
        <v>601</v>
      </c>
      <c r="J2600" t="s">
        <v>613</v>
      </c>
    </row>
    <row r="2601" spans="1:10" x14ac:dyDescent="0.35">
      <c r="A2601">
        <v>2628</v>
      </c>
      <c r="B2601" t="s">
        <v>161</v>
      </c>
      <c r="C2601">
        <v>35</v>
      </c>
      <c r="D2601">
        <v>12</v>
      </c>
      <c r="E2601">
        <v>3</v>
      </c>
      <c r="F2601" t="s">
        <v>581</v>
      </c>
      <c r="G2601" t="s">
        <v>581</v>
      </c>
      <c r="H2601" t="s">
        <v>42</v>
      </c>
      <c r="I2601" t="s">
        <v>601</v>
      </c>
      <c r="J2601" t="s">
        <v>613</v>
      </c>
    </row>
    <row r="2602" spans="1:10" x14ac:dyDescent="0.35">
      <c r="A2602">
        <v>2629</v>
      </c>
      <c r="B2602" t="s">
        <v>161</v>
      </c>
      <c r="C2602">
        <v>36</v>
      </c>
      <c r="D2602">
        <v>6</v>
      </c>
      <c r="E2602">
        <v>3</v>
      </c>
      <c r="F2602" t="s">
        <v>581</v>
      </c>
      <c r="G2602" t="s">
        <v>581</v>
      </c>
      <c r="H2602" t="s">
        <v>42</v>
      </c>
      <c r="I2602" t="s">
        <v>601</v>
      </c>
      <c r="J2602" t="s">
        <v>613</v>
      </c>
    </row>
    <row r="2603" spans="1:10" x14ac:dyDescent="0.35">
      <c r="A2603">
        <v>2630</v>
      </c>
      <c r="B2603" t="s">
        <v>161</v>
      </c>
      <c r="C2603">
        <v>37</v>
      </c>
      <c r="D2603">
        <v>5</v>
      </c>
      <c r="E2603">
        <v>1</v>
      </c>
      <c r="F2603" t="s">
        <v>581</v>
      </c>
      <c r="G2603" t="s">
        <v>581</v>
      </c>
      <c r="H2603" t="s">
        <v>42</v>
      </c>
      <c r="I2603" t="s">
        <v>601</v>
      </c>
      <c r="J2603" t="s">
        <v>613</v>
      </c>
    </row>
    <row r="2604" spans="1:10" x14ac:dyDescent="0.35">
      <c r="A2604">
        <v>2631</v>
      </c>
      <c r="B2604" t="s">
        <v>161</v>
      </c>
      <c r="C2604">
        <v>38</v>
      </c>
      <c r="D2604">
        <v>7</v>
      </c>
      <c r="E2604">
        <v>0</v>
      </c>
      <c r="F2604" t="s">
        <v>581</v>
      </c>
      <c r="G2604" t="s">
        <v>581</v>
      </c>
      <c r="H2604" t="s">
        <v>42</v>
      </c>
      <c r="I2604" t="s">
        <v>601</v>
      </c>
      <c r="J2604" t="s">
        <v>613</v>
      </c>
    </row>
    <row r="2605" spans="1:10" x14ac:dyDescent="0.35">
      <c r="A2605">
        <v>2632</v>
      </c>
      <c r="B2605" t="s">
        <v>162</v>
      </c>
      <c r="C2605">
        <v>15</v>
      </c>
      <c r="D2605">
        <v>51</v>
      </c>
      <c r="E2605">
        <v>0</v>
      </c>
      <c r="F2605" t="s">
        <v>582</v>
      </c>
      <c r="G2605" t="s">
        <v>582</v>
      </c>
      <c r="H2605" t="s">
        <v>42</v>
      </c>
      <c r="I2605" t="s">
        <v>601</v>
      </c>
      <c r="J2605" t="s">
        <v>613</v>
      </c>
    </row>
    <row r="2606" spans="1:10" x14ac:dyDescent="0.35">
      <c r="A2606">
        <v>2633</v>
      </c>
      <c r="B2606" t="s">
        <v>162</v>
      </c>
      <c r="C2606">
        <v>16</v>
      </c>
      <c r="D2606">
        <v>37</v>
      </c>
      <c r="E2606">
        <v>1</v>
      </c>
      <c r="F2606" t="s">
        <v>582</v>
      </c>
      <c r="G2606" t="s">
        <v>582</v>
      </c>
      <c r="H2606" t="s">
        <v>42</v>
      </c>
      <c r="I2606" t="s">
        <v>601</v>
      </c>
      <c r="J2606" t="s">
        <v>613</v>
      </c>
    </row>
    <row r="2607" spans="1:10" x14ac:dyDescent="0.35">
      <c r="A2607">
        <v>2634</v>
      </c>
      <c r="B2607" t="s">
        <v>162</v>
      </c>
      <c r="C2607">
        <v>17</v>
      </c>
      <c r="D2607">
        <v>23</v>
      </c>
      <c r="E2607">
        <v>0</v>
      </c>
      <c r="F2607" t="s">
        <v>582</v>
      </c>
      <c r="G2607" t="s">
        <v>582</v>
      </c>
      <c r="H2607" t="s">
        <v>42</v>
      </c>
      <c r="I2607" t="s">
        <v>601</v>
      </c>
      <c r="J2607" t="s">
        <v>613</v>
      </c>
    </row>
    <row r="2608" spans="1:10" x14ac:dyDescent="0.35">
      <c r="A2608">
        <v>2635</v>
      </c>
      <c r="B2608" t="s">
        <v>162</v>
      </c>
      <c r="C2608">
        <v>18</v>
      </c>
      <c r="D2608">
        <v>32</v>
      </c>
      <c r="E2608">
        <v>0</v>
      </c>
      <c r="F2608" t="s">
        <v>582</v>
      </c>
      <c r="G2608" t="s">
        <v>582</v>
      </c>
      <c r="H2608" t="s">
        <v>42</v>
      </c>
      <c r="I2608" t="s">
        <v>601</v>
      </c>
      <c r="J2608" t="s">
        <v>613</v>
      </c>
    </row>
    <row r="2609" spans="1:10" x14ac:dyDescent="0.35">
      <c r="A2609">
        <v>2636</v>
      </c>
      <c r="B2609" t="s">
        <v>162</v>
      </c>
      <c r="C2609">
        <v>19</v>
      </c>
      <c r="D2609">
        <v>20</v>
      </c>
      <c r="E2609">
        <v>0</v>
      </c>
      <c r="F2609" t="s">
        <v>582</v>
      </c>
      <c r="G2609" t="s">
        <v>582</v>
      </c>
      <c r="H2609" t="s">
        <v>42</v>
      </c>
      <c r="I2609" t="s">
        <v>601</v>
      </c>
      <c r="J2609" t="s">
        <v>613</v>
      </c>
    </row>
    <row r="2610" spans="1:10" x14ac:dyDescent="0.35">
      <c r="A2610">
        <v>2637</v>
      </c>
      <c r="B2610" t="s">
        <v>162</v>
      </c>
      <c r="C2610">
        <v>20</v>
      </c>
      <c r="D2610">
        <v>19</v>
      </c>
      <c r="E2610">
        <v>0</v>
      </c>
      <c r="F2610" t="s">
        <v>582</v>
      </c>
      <c r="G2610" t="s">
        <v>582</v>
      </c>
      <c r="H2610" t="s">
        <v>42</v>
      </c>
      <c r="I2610" t="s">
        <v>601</v>
      </c>
      <c r="J2610" t="s">
        <v>613</v>
      </c>
    </row>
    <row r="2611" spans="1:10" x14ac:dyDescent="0.35">
      <c r="A2611">
        <v>2638</v>
      </c>
      <c r="B2611" t="s">
        <v>162</v>
      </c>
      <c r="C2611">
        <v>21</v>
      </c>
      <c r="D2611">
        <v>10</v>
      </c>
      <c r="E2611">
        <v>0</v>
      </c>
      <c r="F2611" t="s">
        <v>582</v>
      </c>
      <c r="G2611" t="s">
        <v>582</v>
      </c>
      <c r="H2611" t="s">
        <v>42</v>
      </c>
      <c r="I2611" t="s">
        <v>601</v>
      </c>
      <c r="J2611" t="s">
        <v>613</v>
      </c>
    </row>
    <row r="2612" spans="1:10" x14ac:dyDescent="0.35">
      <c r="A2612">
        <v>2639</v>
      </c>
      <c r="B2612" t="s">
        <v>162</v>
      </c>
      <c r="C2612">
        <v>22</v>
      </c>
      <c r="D2612">
        <v>12</v>
      </c>
      <c r="E2612">
        <v>0</v>
      </c>
      <c r="F2612" t="s">
        <v>582</v>
      </c>
      <c r="G2612" t="s">
        <v>582</v>
      </c>
      <c r="H2612" t="s">
        <v>42</v>
      </c>
      <c r="I2612" t="s">
        <v>601</v>
      </c>
      <c r="J2612" t="s">
        <v>613</v>
      </c>
    </row>
    <row r="2613" spans="1:10" x14ac:dyDescent="0.35">
      <c r="A2613">
        <v>2640</v>
      </c>
      <c r="B2613" t="s">
        <v>162</v>
      </c>
      <c r="C2613">
        <v>23</v>
      </c>
      <c r="D2613">
        <v>7</v>
      </c>
      <c r="E2613">
        <v>0</v>
      </c>
      <c r="F2613" t="s">
        <v>582</v>
      </c>
      <c r="G2613" t="s">
        <v>582</v>
      </c>
      <c r="H2613" t="s">
        <v>42</v>
      </c>
      <c r="I2613" t="s">
        <v>601</v>
      </c>
      <c r="J2613" t="s">
        <v>613</v>
      </c>
    </row>
    <row r="2614" spans="1:10" x14ac:dyDescent="0.35">
      <c r="A2614">
        <v>2641</v>
      </c>
      <c r="B2614" t="s">
        <v>162</v>
      </c>
      <c r="C2614">
        <v>24</v>
      </c>
      <c r="D2614">
        <v>6</v>
      </c>
      <c r="E2614">
        <v>0</v>
      </c>
      <c r="F2614" t="s">
        <v>582</v>
      </c>
      <c r="G2614" t="s">
        <v>582</v>
      </c>
      <c r="H2614" t="s">
        <v>42</v>
      </c>
      <c r="I2614" t="s">
        <v>601</v>
      </c>
      <c r="J2614" t="s">
        <v>613</v>
      </c>
    </row>
    <row r="2615" spans="1:10" x14ac:dyDescent="0.35">
      <c r="A2615">
        <v>2642</v>
      </c>
      <c r="B2615" t="s">
        <v>162</v>
      </c>
      <c r="C2615">
        <v>25</v>
      </c>
      <c r="D2615">
        <v>9</v>
      </c>
      <c r="E2615">
        <v>0</v>
      </c>
      <c r="F2615" t="s">
        <v>582</v>
      </c>
      <c r="G2615" t="s">
        <v>582</v>
      </c>
      <c r="H2615" t="s">
        <v>42</v>
      </c>
      <c r="I2615" t="s">
        <v>601</v>
      </c>
      <c r="J2615" t="s">
        <v>613</v>
      </c>
    </row>
    <row r="2616" spans="1:10" x14ac:dyDescent="0.35">
      <c r="A2616">
        <v>2643</v>
      </c>
      <c r="B2616" t="s">
        <v>162</v>
      </c>
      <c r="C2616">
        <v>26</v>
      </c>
      <c r="D2616">
        <v>8</v>
      </c>
      <c r="E2616">
        <v>0</v>
      </c>
      <c r="F2616" t="s">
        <v>582</v>
      </c>
      <c r="G2616" t="s">
        <v>582</v>
      </c>
      <c r="H2616" t="s">
        <v>42</v>
      </c>
      <c r="I2616" t="s">
        <v>601</v>
      </c>
      <c r="J2616" t="s">
        <v>613</v>
      </c>
    </row>
    <row r="2617" spans="1:10" x14ac:dyDescent="0.35">
      <c r="A2617">
        <v>2644</v>
      </c>
      <c r="B2617" t="s">
        <v>162</v>
      </c>
      <c r="C2617">
        <v>27</v>
      </c>
      <c r="D2617">
        <v>12</v>
      </c>
      <c r="E2617">
        <v>0</v>
      </c>
      <c r="F2617" t="s">
        <v>582</v>
      </c>
      <c r="G2617" t="s">
        <v>582</v>
      </c>
      <c r="H2617" t="s">
        <v>42</v>
      </c>
      <c r="I2617" t="s">
        <v>601</v>
      </c>
      <c r="J2617" t="s">
        <v>613</v>
      </c>
    </row>
    <row r="2618" spans="1:10" x14ac:dyDescent="0.35">
      <c r="A2618">
        <v>2645</v>
      </c>
      <c r="B2618" t="s">
        <v>162</v>
      </c>
      <c r="C2618">
        <v>28</v>
      </c>
      <c r="D2618">
        <v>27</v>
      </c>
      <c r="E2618">
        <v>0</v>
      </c>
      <c r="F2618" t="s">
        <v>582</v>
      </c>
      <c r="G2618" t="s">
        <v>582</v>
      </c>
      <c r="H2618" t="s">
        <v>42</v>
      </c>
      <c r="I2618" t="s">
        <v>601</v>
      </c>
      <c r="J2618" t="s">
        <v>613</v>
      </c>
    </row>
    <row r="2619" spans="1:10" x14ac:dyDescent="0.35">
      <c r="A2619">
        <v>2646</v>
      </c>
      <c r="B2619" t="s">
        <v>162</v>
      </c>
      <c r="C2619">
        <v>29</v>
      </c>
      <c r="D2619">
        <v>16</v>
      </c>
      <c r="E2619">
        <v>1</v>
      </c>
      <c r="F2619" t="s">
        <v>582</v>
      </c>
      <c r="G2619" t="s">
        <v>582</v>
      </c>
      <c r="H2619" t="s">
        <v>42</v>
      </c>
      <c r="I2619" t="s">
        <v>601</v>
      </c>
      <c r="J2619" t="s">
        <v>613</v>
      </c>
    </row>
    <row r="2620" spans="1:10" x14ac:dyDescent="0.35">
      <c r="A2620">
        <v>2647</v>
      </c>
      <c r="B2620" t="s">
        <v>162</v>
      </c>
      <c r="C2620">
        <v>30</v>
      </c>
      <c r="D2620">
        <v>21</v>
      </c>
      <c r="E2620">
        <v>1</v>
      </c>
      <c r="F2620" t="s">
        <v>582</v>
      </c>
      <c r="G2620" t="s">
        <v>582</v>
      </c>
      <c r="H2620" t="s">
        <v>42</v>
      </c>
      <c r="I2620" t="s">
        <v>601</v>
      </c>
      <c r="J2620" t="s">
        <v>613</v>
      </c>
    </row>
    <row r="2621" spans="1:10" x14ac:dyDescent="0.35">
      <c r="A2621">
        <v>2648</v>
      </c>
      <c r="B2621" t="s">
        <v>162</v>
      </c>
      <c r="C2621">
        <v>31</v>
      </c>
      <c r="D2621">
        <v>7</v>
      </c>
      <c r="E2621">
        <v>0</v>
      </c>
      <c r="F2621" t="s">
        <v>582</v>
      </c>
      <c r="G2621" t="s">
        <v>582</v>
      </c>
      <c r="H2621" t="s">
        <v>42</v>
      </c>
      <c r="I2621" t="s">
        <v>601</v>
      </c>
      <c r="J2621" t="s">
        <v>613</v>
      </c>
    </row>
    <row r="2622" spans="1:10" x14ac:dyDescent="0.35">
      <c r="A2622">
        <v>2649</v>
      </c>
      <c r="B2622" t="s">
        <v>162</v>
      </c>
      <c r="C2622">
        <v>32</v>
      </c>
      <c r="D2622">
        <v>17</v>
      </c>
      <c r="E2622">
        <v>0</v>
      </c>
      <c r="F2622" t="s">
        <v>582</v>
      </c>
      <c r="G2622" t="s">
        <v>582</v>
      </c>
      <c r="H2622" t="s">
        <v>42</v>
      </c>
      <c r="I2622" t="s">
        <v>601</v>
      </c>
      <c r="J2622" t="s">
        <v>613</v>
      </c>
    </row>
    <row r="2623" spans="1:10" x14ac:dyDescent="0.35">
      <c r="A2623">
        <v>2650</v>
      </c>
      <c r="B2623" t="s">
        <v>162</v>
      </c>
      <c r="C2623">
        <v>33</v>
      </c>
      <c r="D2623">
        <v>15</v>
      </c>
      <c r="E2623">
        <v>0</v>
      </c>
      <c r="F2623" t="s">
        <v>582</v>
      </c>
      <c r="G2623" t="s">
        <v>582</v>
      </c>
      <c r="H2623" t="s">
        <v>42</v>
      </c>
      <c r="I2623" t="s">
        <v>601</v>
      </c>
      <c r="J2623" t="s">
        <v>613</v>
      </c>
    </row>
    <row r="2624" spans="1:10" x14ac:dyDescent="0.35">
      <c r="A2624">
        <v>2651</v>
      </c>
      <c r="B2624" t="s">
        <v>162</v>
      </c>
      <c r="C2624">
        <v>34</v>
      </c>
      <c r="D2624">
        <v>13</v>
      </c>
      <c r="E2624">
        <v>1</v>
      </c>
      <c r="F2624" t="s">
        <v>582</v>
      </c>
      <c r="G2624" t="s">
        <v>582</v>
      </c>
      <c r="H2624" t="s">
        <v>42</v>
      </c>
      <c r="I2624" t="s">
        <v>601</v>
      </c>
      <c r="J2624" t="s">
        <v>613</v>
      </c>
    </row>
    <row r="2625" spans="1:10" x14ac:dyDescent="0.35">
      <c r="A2625">
        <v>2652</v>
      </c>
      <c r="B2625" t="s">
        <v>162</v>
      </c>
      <c r="C2625">
        <v>35</v>
      </c>
      <c r="D2625">
        <v>9</v>
      </c>
      <c r="E2625">
        <v>1</v>
      </c>
      <c r="F2625" t="s">
        <v>582</v>
      </c>
      <c r="G2625" t="s">
        <v>582</v>
      </c>
      <c r="H2625" t="s">
        <v>42</v>
      </c>
      <c r="I2625" t="s">
        <v>601</v>
      </c>
      <c r="J2625" t="s">
        <v>613</v>
      </c>
    </row>
    <row r="2626" spans="1:10" x14ac:dyDescent="0.35">
      <c r="A2626">
        <v>2653</v>
      </c>
      <c r="B2626" t="s">
        <v>162</v>
      </c>
      <c r="C2626">
        <v>36</v>
      </c>
      <c r="D2626">
        <v>7</v>
      </c>
      <c r="E2626">
        <v>1</v>
      </c>
      <c r="F2626" t="s">
        <v>582</v>
      </c>
      <c r="G2626" t="s">
        <v>582</v>
      </c>
      <c r="H2626" t="s">
        <v>42</v>
      </c>
      <c r="I2626" t="s">
        <v>601</v>
      </c>
      <c r="J2626" t="s">
        <v>613</v>
      </c>
    </row>
    <row r="2627" spans="1:10" x14ac:dyDescent="0.35">
      <c r="A2627">
        <v>2654</v>
      </c>
      <c r="B2627" t="s">
        <v>162</v>
      </c>
      <c r="C2627">
        <v>37</v>
      </c>
      <c r="D2627">
        <v>10</v>
      </c>
      <c r="E2627">
        <v>1</v>
      </c>
      <c r="F2627" t="s">
        <v>582</v>
      </c>
      <c r="G2627" t="s">
        <v>582</v>
      </c>
      <c r="H2627" t="s">
        <v>42</v>
      </c>
      <c r="I2627" t="s">
        <v>601</v>
      </c>
      <c r="J2627" t="s">
        <v>613</v>
      </c>
    </row>
    <row r="2628" spans="1:10" x14ac:dyDescent="0.35">
      <c r="A2628">
        <v>2655</v>
      </c>
      <c r="B2628" t="s">
        <v>162</v>
      </c>
      <c r="C2628">
        <v>38</v>
      </c>
      <c r="D2628">
        <v>8</v>
      </c>
      <c r="E2628">
        <v>0</v>
      </c>
      <c r="F2628" t="s">
        <v>582</v>
      </c>
      <c r="G2628" t="s">
        <v>582</v>
      </c>
      <c r="H2628" t="s">
        <v>42</v>
      </c>
      <c r="I2628" t="s">
        <v>601</v>
      </c>
      <c r="J2628" t="s">
        <v>613</v>
      </c>
    </row>
    <row r="2629" spans="1:10" x14ac:dyDescent="0.35">
      <c r="A2629">
        <v>2656</v>
      </c>
      <c r="B2629" t="s">
        <v>163</v>
      </c>
      <c r="C2629">
        <v>15</v>
      </c>
      <c r="D2629">
        <v>2</v>
      </c>
      <c r="E2629">
        <v>0</v>
      </c>
      <c r="F2629" t="s">
        <v>581</v>
      </c>
      <c r="G2629" t="s">
        <v>581</v>
      </c>
      <c r="H2629" t="s">
        <v>42</v>
      </c>
      <c r="I2629" t="s">
        <v>601</v>
      </c>
      <c r="J2629" t="s">
        <v>613</v>
      </c>
    </row>
    <row r="2630" spans="1:10" x14ac:dyDescent="0.35">
      <c r="A2630">
        <v>2657</v>
      </c>
      <c r="B2630" t="s">
        <v>163</v>
      </c>
      <c r="C2630">
        <v>17</v>
      </c>
      <c r="D2630">
        <v>4</v>
      </c>
      <c r="E2630">
        <v>0</v>
      </c>
      <c r="F2630" t="s">
        <v>581</v>
      </c>
      <c r="G2630" t="s">
        <v>581</v>
      </c>
      <c r="H2630" t="s">
        <v>42</v>
      </c>
      <c r="I2630" t="s">
        <v>601</v>
      </c>
      <c r="J2630" t="s">
        <v>613</v>
      </c>
    </row>
    <row r="2631" spans="1:10" x14ac:dyDescent="0.35">
      <c r="A2631">
        <v>2658</v>
      </c>
      <c r="B2631" t="s">
        <v>163</v>
      </c>
      <c r="C2631">
        <v>18</v>
      </c>
      <c r="D2631">
        <v>2</v>
      </c>
      <c r="E2631">
        <v>0</v>
      </c>
      <c r="F2631" t="s">
        <v>581</v>
      </c>
      <c r="G2631" t="s">
        <v>581</v>
      </c>
      <c r="H2631" t="s">
        <v>42</v>
      </c>
      <c r="I2631" t="s">
        <v>601</v>
      </c>
      <c r="J2631" t="s">
        <v>613</v>
      </c>
    </row>
    <row r="2632" spans="1:10" x14ac:dyDescent="0.35">
      <c r="A2632">
        <v>2659</v>
      </c>
      <c r="B2632" t="s">
        <v>163</v>
      </c>
      <c r="C2632">
        <v>19</v>
      </c>
      <c r="D2632">
        <v>1</v>
      </c>
      <c r="E2632">
        <v>0</v>
      </c>
      <c r="F2632" t="s">
        <v>581</v>
      </c>
      <c r="G2632" t="s">
        <v>581</v>
      </c>
      <c r="H2632" t="s">
        <v>42</v>
      </c>
      <c r="I2632" t="s">
        <v>601</v>
      </c>
      <c r="J2632" t="s">
        <v>613</v>
      </c>
    </row>
    <row r="2633" spans="1:10" x14ac:dyDescent="0.35">
      <c r="A2633">
        <v>2660</v>
      </c>
      <c r="B2633" t="s">
        <v>163</v>
      </c>
      <c r="C2633">
        <v>23</v>
      </c>
      <c r="D2633">
        <v>1</v>
      </c>
      <c r="E2633">
        <v>0</v>
      </c>
      <c r="F2633" t="s">
        <v>581</v>
      </c>
      <c r="G2633" t="s">
        <v>581</v>
      </c>
      <c r="H2633" t="s">
        <v>42</v>
      </c>
      <c r="I2633" t="s">
        <v>601</v>
      </c>
      <c r="J2633" t="s">
        <v>613</v>
      </c>
    </row>
    <row r="2634" spans="1:10" x14ac:dyDescent="0.35">
      <c r="A2634">
        <v>2661</v>
      </c>
      <c r="B2634" t="s">
        <v>163</v>
      </c>
      <c r="C2634">
        <v>24</v>
      </c>
      <c r="D2634">
        <v>1</v>
      </c>
      <c r="E2634">
        <v>0</v>
      </c>
      <c r="F2634" t="s">
        <v>581</v>
      </c>
      <c r="G2634" t="s">
        <v>581</v>
      </c>
      <c r="H2634" t="s">
        <v>42</v>
      </c>
      <c r="I2634" t="s">
        <v>601</v>
      </c>
      <c r="J2634" t="s">
        <v>613</v>
      </c>
    </row>
    <row r="2635" spans="1:10" x14ac:dyDescent="0.35">
      <c r="A2635">
        <v>2662</v>
      </c>
      <c r="B2635" t="s">
        <v>163</v>
      </c>
      <c r="C2635">
        <v>29</v>
      </c>
      <c r="D2635">
        <v>2</v>
      </c>
      <c r="E2635">
        <v>0</v>
      </c>
      <c r="F2635" t="s">
        <v>581</v>
      </c>
      <c r="G2635" t="s">
        <v>581</v>
      </c>
      <c r="H2635" t="s">
        <v>42</v>
      </c>
      <c r="I2635" t="s">
        <v>601</v>
      </c>
      <c r="J2635" t="s">
        <v>613</v>
      </c>
    </row>
    <row r="2636" spans="1:10" x14ac:dyDescent="0.35">
      <c r="A2636">
        <v>2663</v>
      </c>
      <c r="B2636" t="s">
        <v>163</v>
      </c>
      <c r="C2636">
        <v>30</v>
      </c>
      <c r="D2636">
        <v>1</v>
      </c>
      <c r="E2636">
        <v>0</v>
      </c>
      <c r="F2636" t="s">
        <v>581</v>
      </c>
      <c r="G2636" t="s">
        <v>581</v>
      </c>
      <c r="H2636" t="s">
        <v>42</v>
      </c>
      <c r="I2636" t="s">
        <v>601</v>
      </c>
      <c r="J2636" t="s">
        <v>613</v>
      </c>
    </row>
    <row r="2637" spans="1:10" x14ac:dyDescent="0.35">
      <c r="A2637">
        <v>2664</v>
      </c>
      <c r="B2637" t="s">
        <v>163</v>
      </c>
      <c r="C2637">
        <v>32</v>
      </c>
      <c r="D2637">
        <v>1</v>
      </c>
      <c r="E2637">
        <v>0</v>
      </c>
      <c r="F2637" t="s">
        <v>581</v>
      </c>
      <c r="G2637" t="s">
        <v>581</v>
      </c>
      <c r="H2637" t="s">
        <v>42</v>
      </c>
      <c r="I2637" t="s">
        <v>601</v>
      </c>
      <c r="J2637" t="s">
        <v>613</v>
      </c>
    </row>
    <row r="2638" spans="1:10" x14ac:dyDescent="0.35">
      <c r="A2638">
        <v>2665</v>
      </c>
      <c r="B2638" t="s">
        <v>163</v>
      </c>
      <c r="C2638">
        <v>33</v>
      </c>
      <c r="D2638">
        <v>2</v>
      </c>
      <c r="E2638">
        <v>0</v>
      </c>
      <c r="F2638" t="s">
        <v>581</v>
      </c>
      <c r="G2638" t="s">
        <v>581</v>
      </c>
      <c r="H2638" t="s">
        <v>42</v>
      </c>
      <c r="I2638" t="s">
        <v>601</v>
      </c>
      <c r="J2638" t="s">
        <v>613</v>
      </c>
    </row>
    <row r="2639" spans="1:10" x14ac:dyDescent="0.35">
      <c r="A2639">
        <v>2666</v>
      </c>
      <c r="B2639" t="s">
        <v>163</v>
      </c>
      <c r="C2639">
        <v>34</v>
      </c>
      <c r="D2639">
        <v>2</v>
      </c>
      <c r="E2639">
        <v>0</v>
      </c>
      <c r="F2639" t="s">
        <v>581</v>
      </c>
      <c r="G2639" t="s">
        <v>581</v>
      </c>
      <c r="H2639" t="s">
        <v>42</v>
      </c>
      <c r="I2639" t="s">
        <v>601</v>
      </c>
      <c r="J2639" t="s">
        <v>613</v>
      </c>
    </row>
    <row r="2640" spans="1:10" x14ac:dyDescent="0.35">
      <c r="A2640">
        <v>2667</v>
      </c>
      <c r="B2640" t="s">
        <v>163</v>
      </c>
      <c r="C2640">
        <v>38</v>
      </c>
      <c r="D2640">
        <v>1</v>
      </c>
      <c r="E2640">
        <v>0</v>
      </c>
      <c r="F2640" t="s">
        <v>581</v>
      </c>
      <c r="G2640" t="s">
        <v>581</v>
      </c>
      <c r="H2640" t="s">
        <v>42</v>
      </c>
      <c r="I2640" t="s">
        <v>601</v>
      </c>
      <c r="J2640" t="s">
        <v>613</v>
      </c>
    </row>
    <row r="2641" spans="1:10" x14ac:dyDescent="0.35">
      <c r="A2641">
        <v>2668</v>
      </c>
      <c r="B2641" t="s">
        <v>164</v>
      </c>
      <c r="C2641">
        <v>15</v>
      </c>
      <c r="D2641">
        <v>59</v>
      </c>
      <c r="E2641">
        <v>1</v>
      </c>
      <c r="F2641" t="s">
        <v>582</v>
      </c>
      <c r="G2641" t="s">
        <v>582</v>
      </c>
      <c r="H2641" t="s">
        <v>42</v>
      </c>
      <c r="I2641" t="s">
        <v>601</v>
      </c>
      <c r="J2641" t="s">
        <v>613</v>
      </c>
    </row>
    <row r="2642" spans="1:10" x14ac:dyDescent="0.35">
      <c r="A2642">
        <v>2669</v>
      </c>
      <c r="B2642" t="s">
        <v>164</v>
      </c>
      <c r="C2642">
        <v>16</v>
      </c>
      <c r="D2642">
        <v>46</v>
      </c>
      <c r="E2642">
        <v>1</v>
      </c>
      <c r="F2642" t="s">
        <v>582</v>
      </c>
      <c r="G2642" t="s">
        <v>582</v>
      </c>
      <c r="H2642" t="s">
        <v>42</v>
      </c>
      <c r="I2642" t="s">
        <v>601</v>
      </c>
      <c r="J2642" t="s">
        <v>613</v>
      </c>
    </row>
    <row r="2643" spans="1:10" x14ac:dyDescent="0.35">
      <c r="A2643">
        <v>2670</v>
      </c>
      <c r="B2643" t="s">
        <v>164</v>
      </c>
      <c r="C2643">
        <v>17</v>
      </c>
      <c r="D2643">
        <v>46</v>
      </c>
      <c r="E2643">
        <v>2</v>
      </c>
      <c r="F2643" t="s">
        <v>582</v>
      </c>
      <c r="G2643" t="s">
        <v>582</v>
      </c>
      <c r="H2643" t="s">
        <v>42</v>
      </c>
      <c r="I2643" t="s">
        <v>601</v>
      </c>
      <c r="J2643" t="s">
        <v>613</v>
      </c>
    </row>
    <row r="2644" spans="1:10" x14ac:dyDescent="0.35">
      <c r="A2644">
        <v>2671</v>
      </c>
      <c r="B2644" t="s">
        <v>164</v>
      </c>
      <c r="C2644">
        <v>18</v>
      </c>
      <c r="D2644">
        <v>34</v>
      </c>
      <c r="E2644">
        <v>4</v>
      </c>
      <c r="F2644" t="s">
        <v>582</v>
      </c>
      <c r="G2644" t="s">
        <v>582</v>
      </c>
      <c r="H2644" t="s">
        <v>42</v>
      </c>
      <c r="I2644" t="s">
        <v>601</v>
      </c>
      <c r="J2644" t="s">
        <v>613</v>
      </c>
    </row>
    <row r="2645" spans="1:10" x14ac:dyDescent="0.35">
      <c r="A2645">
        <v>2672</v>
      </c>
      <c r="B2645" t="s">
        <v>164</v>
      </c>
      <c r="C2645">
        <v>19</v>
      </c>
      <c r="D2645">
        <v>25</v>
      </c>
      <c r="E2645">
        <v>2</v>
      </c>
      <c r="F2645" t="s">
        <v>582</v>
      </c>
      <c r="G2645" t="s">
        <v>582</v>
      </c>
      <c r="H2645" t="s">
        <v>42</v>
      </c>
      <c r="I2645" t="s">
        <v>601</v>
      </c>
      <c r="J2645" t="s">
        <v>613</v>
      </c>
    </row>
    <row r="2646" spans="1:10" x14ac:dyDescent="0.35">
      <c r="A2646">
        <v>2673</v>
      </c>
      <c r="B2646" t="s">
        <v>164</v>
      </c>
      <c r="C2646">
        <v>20</v>
      </c>
      <c r="D2646">
        <v>26</v>
      </c>
      <c r="E2646">
        <v>2</v>
      </c>
      <c r="F2646" t="s">
        <v>582</v>
      </c>
      <c r="G2646" t="s">
        <v>582</v>
      </c>
      <c r="H2646" t="s">
        <v>42</v>
      </c>
      <c r="I2646" t="s">
        <v>601</v>
      </c>
      <c r="J2646" t="s">
        <v>613</v>
      </c>
    </row>
    <row r="2647" spans="1:10" x14ac:dyDescent="0.35">
      <c r="A2647">
        <v>2674</v>
      </c>
      <c r="B2647" t="s">
        <v>164</v>
      </c>
      <c r="C2647">
        <v>21</v>
      </c>
      <c r="D2647">
        <v>12</v>
      </c>
      <c r="E2647">
        <v>4</v>
      </c>
      <c r="F2647" t="s">
        <v>582</v>
      </c>
      <c r="G2647" t="s">
        <v>582</v>
      </c>
      <c r="H2647" t="s">
        <v>42</v>
      </c>
      <c r="I2647" t="s">
        <v>601</v>
      </c>
      <c r="J2647" t="s">
        <v>613</v>
      </c>
    </row>
    <row r="2648" spans="1:10" x14ac:dyDescent="0.35">
      <c r="A2648">
        <v>2675</v>
      </c>
      <c r="B2648" t="s">
        <v>164</v>
      </c>
      <c r="C2648">
        <v>22</v>
      </c>
      <c r="D2648">
        <v>12</v>
      </c>
      <c r="E2648">
        <v>0</v>
      </c>
      <c r="F2648" t="s">
        <v>582</v>
      </c>
      <c r="G2648" t="s">
        <v>582</v>
      </c>
      <c r="H2648" t="s">
        <v>42</v>
      </c>
      <c r="I2648" t="s">
        <v>601</v>
      </c>
      <c r="J2648" t="s">
        <v>613</v>
      </c>
    </row>
    <row r="2649" spans="1:10" x14ac:dyDescent="0.35">
      <c r="A2649">
        <v>2676</v>
      </c>
      <c r="B2649" t="s">
        <v>164</v>
      </c>
      <c r="C2649">
        <v>23</v>
      </c>
      <c r="D2649">
        <v>14</v>
      </c>
      <c r="E2649">
        <v>0</v>
      </c>
      <c r="F2649" t="s">
        <v>582</v>
      </c>
      <c r="G2649" t="s">
        <v>582</v>
      </c>
      <c r="H2649" t="s">
        <v>42</v>
      </c>
      <c r="I2649" t="s">
        <v>601</v>
      </c>
      <c r="J2649" t="s">
        <v>613</v>
      </c>
    </row>
    <row r="2650" spans="1:10" x14ac:dyDescent="0.35">
      <c r="A2650">
        <v>2677</v>
      </c>
      <c r="B2650" t="s">
        <v>164</v>
      </c>
      <c r="C2650">
        <v>24</v>
      </c>
      <c r="D2650">
        <v>9</v>
      </c>
      <c r="E2650">
        <v>1</v>
      </c>
      <c r="F2650" t="s">
        <v>582</v>
      </c>
      <c r="G2650" t="s">
        <v>582</v>
      </c>
      <c r="H2650" t="s">
        <v>42</v>
      </c>
      <c r="I2650" t="s">
        <v>601</v>
      </c>
      <c r="J2650" t="s">
        <v>613</v>
      </c>
    </row>
    <row r="2651" spans="1:10" x14ac:dyDescent="0.35">
      <c r="A2651">
        <v>2678</v>
      </c>
      <c r="B2651" t="s">
        <v>164</v>
      </c>
      <c r="C2651">
        <v>25</v>
      </c>
      <c r="D2651">
        <v>13</v>
      </c>
      <c r="E2651">
        <v>1</v>
      </c>
      <c r="F2651" t="s">
        <v>582</v>
      </c>
      <c r="G2651" t="s">
        <v>582</v>
      </c>
      <c r="H2651" t="s">
        <v>42</v>
      </c>
      <c r="I2651" t="s">
        <v>601</v>
      </c>
      <c r="J2651" t="s">
        <v>613</v>
      </c>
    </row>
    <row r="2652" spans="1:10" x14ac:dyDescent="0.35">
      <c r="A2652">
        <v>2679</v>
      </c>
      <c r="B2652" t="s">
        <v>164</v>
      </c>
      <c r="C2652">
        <v>26</v>
      </c>
      <c r="D2652">
        <v>13</v>
      </c>
      <c r="E2652">
        <v>1</v>
      </c>
      <c r="F2652" t="s">
        <v>582</v>
      </c>
      <c r="G2652" t="s">
        <v>582</v>
      </c>
      <c r="H2652" t="s">
        <v>42</v>
      </c>
      <c r="I2652" t="s">
        <v>601</v>
      </c>
      <c r="J2652" t="s">
        <v>613</v>
      </c>
    </row>
    <row r="2653" spans="1:10" x14ac:dyDescent="0.35">
      <c r="A2653">
        <v>2680</v>
      </c>
      <c r="B2653" t="s">
        <v>164</v>
      </c>
      <c r="C2653">
        <v>27</v>
      </c>
      <c r="D2653">
        <v>19</v>
      </c>
      <c r="E2653">
        <v>4</v>
      </c>
      <c r="F2653" t="s">
        <v>582</v>
      </c>
      <c r="G2653" t="s">
        <v>582</v>
      </c>
      <c r="H2653" t="s">
        <v>42</v>
      </c>
      <c r="I2653" t="s">
        <v>601</v>
      </c>
      <c r="J2653" t="s">
        <v>613</v>
      </c>
    </row>
    <row r="2654" spans="1:10" x14ac:dyDescent="0.35">
      <c r="A2654">
        <v>2681</v>
      </c>
      <c r="B2654" t="s">
        <v>164</v>
      </c>
      <c r="C2654">
        <v>28</v>
      </c>
      <c r="D2654">
        <v>15</v>
      </c>
      <c r="E2654">
        <v>2</v>
      </c>
      <c r="F2654" t="s">
        <v>582</v>
      </c>
      <c r="G2654" t="s">
        <v>582</v>
      </c>
      <c r="H2654" t="s">
        <v>42</v>
      </c>
      <c r="I2654" t="s">
        <v>601</v>
      </c>
      <c r="J2654" t="s">
        <v>613</v>
      </c>
    </row>
    <row r="2655" spans="1:10" x14ac:dyDescent="0.35">
      <c r="A2655">
        <v>2682</v>
      </c>
      <c r="B2655" t="s">
        <v>164</v>
      </c>
      <c r="C2655">
        <v>29</v>
      </c>
      <c r="D2655">
        <v>34</v>
      </c>
      <c r="E2655">
        <v>1</v>
      </c>
      <c r="F2655" t="s">
        <v>582</v>
      </c>
      <c r="G2655" t="s">
        <v>582</v>
      </c>
      <c r="H2655" t="s">
        <v>42</v>
      </c>
      <c r="I2655" t="s">
        <v>601</v>
      </c>
      <c r="J2655" t="s">
        <v>613</v>
      </c>
    </row>
    <row r="2656" spans="1:10" x14ac:dyDescent="0.35">
      <c r="A2656">
        <v>2683</v>
      </c>
      <c r="B2656" t="s">
        <v>164</v>
      </c>
      <c r="C2656">
        <v>30</v>
      </c>
      <c r="D2656">
        <v>28</v>
      </c>
      <c r="E2656">
        <v>9</v>
      </c>
      <c r="F2656" t="s">
        <v>582</v>
      </c>
      <c r="G2656" t="s">
        <v>582</v>
      </c>
      <c r="H2656" t="s">
        <v>42</v>
      </c>
      <c r="I2656" t="s">
        <v>601</v>
      </c>
      <c r="J2656" t="s">
        <v>613</v>
      </c>
    </row>
    <row r="2657" spans="1:10" x14ac:dyDescent="0.35">
      <c r="A2657">
        <v>2684</v>
      </c>
      <c r="B2657" t="s">
        <v>164</v>
      </c>
      <c r="C2657">
        <v>31</v>
      </c>
      <c r="D2657">
        <v>14</v>
      </c>
      <c r="E2657">
        <v>4</v>
      </c>
      <c r="F2657" t="s">
        <v>582</v>
      </c>
      <c r="G2657" t="s">
        <v>582</v>
      </c>
      <c r="H2657" t="s">
        <v>42</v>
      </c>
      <c r="I2657" t="s">
        <v>601</v>
      </c>
      <c r="J2657" t="s">
        <v>613</v>
      </c>
    </row>
    <row r="2658" spans="1:10" x14ac:dyDescent="0.35">
      <c r="A2658">
        <v>2685</v>
      </c>
      <c r="B2658" t="s">
        <v>164</v>
      </c>
      <c r="C2658">
        <v>32</v>
      </c>
      <c r="D2658">
        <v>27</v>
      </c>
      <c r="E2658">
        <v>3</v>
      </c>
      <c r="F2658" t="s">
        <v>582</v>
      </c>
      <c r="G2658" t="s">
        <v>582</v>
      </c>
      <c r="H2658" t="s">
        <v>42</v>
      </c>
      <c r="I2658" t="s">
        <v>601</v>
      </c>
      <c r="J2658" t="s">
        <v>613</v>
      </c>
    </row>
    <row r="2659" spans="1:10" x14ac:dyDescent="0.35">
      <c r="A2659">
        <v>2686</v>
      </c>
      <c r="B2659" t="s">
        <v>164</v>
      </c>
      <c r="C2659">
        <v>33</v>
      </c>
      <c r="D2659">
        <v>21</v>
      </c>
      <c r="E2659">
        <v>1</v>
      </c>
      <c r="F2659" t="s">
        <v>582</v>
      </c>
      <c r="G2659" t="s">
        <v>582</v>
      </c>
      <c r="H2659" t="s">
        <v>42</v>
      </c>
      <c r="I2659" t="s">
        <v>601</v>
      </c>
      <c r="J2659" t="s">
        <v>613</v>
      </c>
    </row>
    <row r="2660" spans="1:10" x14ac:dyDescent="0.35">
      <c r="A2660">
        <v>2687</v>
      </c>
      <c r="B2660" t="s">
        <v>164</v>
      </c>
      <c r="C2660">
        <v>34</v>
      </c>
      <c r="D2660">
        <v>14</v>
      </c>
      <c r="E2660">
        <v>2</v>
      </c>
      <c r="F2660" t="s">
        <v>582</v>
      </c>
      <c r="G2660" t="s">
        <v>582</v>
      </c>
      <c r="H2660" t="s">
        <v>42</v>
      </c>
      <c r="I2660" t="s">
        <v>601</v>
      </c>
      <c r="J2660" t="s">
        <v>613</v>
      </c>
    </row>
    <row r="2661" spans="1:10" x14ac:dyDescent="0.35">
      <c r="A2661">
        <v>2688</v>
      </c>
      <c r="B2661" t="s">
        <v>164</v>
      </c>
      <c r="C2661">
        <v>35</v>
      </c>
      <c r="D2661">
        <v>25</v>
      </c>
      <c r="E2661">
        <v>3</v>
      </c>
      <c r="F2661" t="s">
        <v>582</v>
      </c>
      <c r="G2661" t="s">
        <v>582</v>
      </c>
      <c r="H2661" t="s">
        <v>42</v>
      </c>
      <c r="I2661" t="s">
        <v>601</v>
      </c>
      <c r="J2661" t="s">
        <v>613</v>
      </c>
    </row>
    <row r="2662" spans="1:10" x14ac:dyDescent="0.35">
      <c r="A2662">
        <v>2689</v>
      </c>
      <c r="B2662" t="s">
        <v>164</v>
      </c>
      <c r="C2662">
        <v>36</v>
      </c>
      <c r="D2662">
        <v>7</v>
      </c>
      <c r="E2662">
        <v>0</v>
      </c>
      <c r="F2662" t="s">
        <v>582</v>
      </c>
      <c r="G2662" t="s">
        <v>582</v>
      </c>
      <c r="H2662" t="s">
        <v>42</v>
      </c>
      <c r="I2662" t="s">
        <v>601</v>
      </c>
      <c r="J2662" t="s">
        <v>613</v>
      </c>
    </row>
    <row r="2663" spans="1:10" x14ac:dyDescent="0.35">
      <c r="A2663">
        <v>2690</v>
      </c>
      <c r="B2663" t="s">
        <v>164</v>
      </c>
      <c r="C2663">
        <v>37</v>
      </c>
      <c r="D2663">
        <v>10</v>
      </c>
      <c r="E2663">
        <v>3</v>
      </c>
      <c r="F2663" t="s">
        <v>582</v>
      </c>
      <c r="G2663" t="s">
        <v>582</v>
      </c>
      <c r="H2663" t="s">
        <v>42</v>
      </c>
      <c r="I2663" t="s">
        <v>601</v>
      </c>
      <c r="J2663" t="s">
        <v>613</v>
      </c>
    </row>
    <row r="2664" spans="1:10" x14ac:dyDescent="0.35">
      <c r="A2664">
        <v>2691</v>
      </c>
      <c r="B2664" t="s">
        <v>164</v>
      </c>
      <c r="C2664">
        <v>38</v>
      </c>
      <c r="D2664">
        <v>7</v>
      </c>
      <c r="E2664">
        <v>4</v>
      </c>
      <c r="F2664" t="s">
        <v>582</v>
      </c>
      <c r="G2664" t="s">
        <v>582</v>
      </c>
      <c r="H2664" t="s">
        <v>42</v>
      </c>
      <c r="I2664" t="s">
        <v>601</v>
      </c>
      <c r="J2664" t="s">
        <v>613</v>
      </c>
    </row>
    <row r="2665" spans="1:10" x14ac:dyDescent="0.35">
      <c r="A2665">
        <v>2692</v>
      </c>
      <c r="B2665" t="s">
        <v>165</v>
      </c>
      <c r="C2665">
        <v>15</v>
      </c>
      <c r="D2665">
        <v>38</v>
      </c>
      <c r="E2665">
        <v>2</v>
      </c>
      <c r="F2665" t="s">
        <v>581</v>
      </c>
      <c r="G2665" t="s">
        <v>581</v>
      </c>
      <c r="H2665" t="s">
        <v>143</v>
      </c>
      <c r="I2665" t="s">
        <v>620</v>
      </c>
      <c r="J2665" t="s">
        <v>622</v>
      </c>
    </row>
    <row r="2666" spans="1:10" x14ac:dyDescent="0.35">
      <c r="A2666">
        <v>2693</v>
      </c>
      <c r="B2666" t="s">
        <v>165</v>
      </c>
      <c r="C2666">
        <v>16</v>
      </c>
      <c r="D2666">
        <v>18</v>
      </c>
      <c r="E2666">
        <v>9</v>
      </c>
      <c r="F2666" t="s">
        <v>581</v>
      </c>
      <c r="G2666" t="s">
        <v>581</v>
      </c>
      <c r="H2666" t="s">
        <v>143</v>
      </c>
      <c r="I2666" t="s">
        <v>620</v>
      </c>
      <c r="J2666" t="s">
        <v>622</v>
      </c>
    </row>
    <row r="2667" spans="1:10" x14ac:dyDescent="0.35">
      <c r="A2667">
        <v>2694</v>
      </c>
      <c r="B2667" t="s">
        <v>165</v>
      </c>
      <c r="C2667">
        <v>17</v>
      </c>
      <c r="D2667">
        <v>31</v>
      </c>
      <c r="E2667">
        <v>5</v>
      </c>
      <c r="F2667" t="s">
        <v>581</v>
      </c>
      <c r="G2667" t="s">
        <v>581</v>
      </c>
      <c r="H2667" t="s">
        <v>143</v>
      </c>
      <c r="I2667" t="s">
        <v>620</v>
      </c>
      <c r="J2667" t="s">
        <v>622</v>
      </c>
    </row>
    <row r="2668" spans="1:10" x14ac:dyDescent="0.35">
      <c r="A2668">
        <v>2695</v>
      </c>
      <c r="B2668" t="s">
        <v>165</v>
      </c>
      <c r="C2668">
        <v>18</v>
      </c>
      <c r="D2668">
        <v>20</v>
      </c>
      <c r="E2668">
        <v>3</v>
      </c>
      <c r="F2668" t="s">
        <v>581</v>
      </c>
      <c r="G2668" t="s">
        <v>581</v>
      </c>
      <c r="H2668" t="s">
        <v>143</v>
      </c>
      <c r="I2668" t="s">
        <v>620</v>
      </c>
      <c r="J2668" t="s">
        <v>622</v>
      </c>
    </row>
    <row r="2669" spans="1:10" x14ac:dyDescent="0.35">
      <c r="A2669">
        <v>2696</v>
      </c>
      <c r="B2669" t="s">
        <v>165</v>
      </c>
      <c r="C2669">
        <v>19</v>
      </c>
      <c r="D2669">
        <v>15</v>
      </c>
      <c r="E2669">
        <v>2</v>
      </c>
      <c r="F2669" t="s">
        <v>581</v>
      </c>
      <c r="G2669" t="s">
        <v>581</v>
      </c>
      <c r="H2669" t="s">
        <v>143</v>
      </c>
      <c r="I2669" t="s">
        <v>620</v>
      </c>
      <c r="J2669" t="s">
        <v>622</v>
      </c>
    </row>
    <row r="2670" spans="1:10" x14ac:dyDescent="0.35">
      <c r="A2670">
        <v>2697</v>
      </c>
      <c r="B2670" t="s">
        <v>165</v>
      </c>
      <c r="C2670">
        <v>20</v>
      </c>
      <c r="D2670">
        <v>43</v>
      </c>
      <c r="E2670">
        <v>1</v>
      </c>
      <c r="F2670" t="s">
        <v>581</v>
      </c>
      <c r="G2670" t="s">
        <v>581</v>
      </c>
      <c r="H2670" t="s">
        <v>143</v>
      </c>
      <c r="I2670" t="s">
        <v>620</v>
      </c>
      <c r="J2670" t="s">
        <v>622</v>
      </c>
    </row>
    <row r="2671" spans="1:10" x14ac:dyDescent="0.35">
      <c r="A2671">
        <v>2698</v>
      </c>
      <c r="B2671" t="s">
        <v>165</v>
      </c>
      <c r="C2671">
        <v>21</v>
      </c>
      <c r="D2671">
        <v>12</v>
      </c>
      <c r="E2671">
        <v>1</v>
      </c>
      <c r="F2671" t="s">
        <v>581</v>
      </c>
      <c r="G2671" t="s">
        <v>581</v>
      </c>
      <c r="H2671" t="s">
        <v>143</v>
      </c>
      <c r="I2671" t="s">
        <v>620</v>
      </c>
      <c r="J2671" t="s">
        <v>622</v>
      </c>
    </row>
    <row r="2672" spans="1:10" x14ac:dyDescent="0.35">
      <c r="A2672">
        <v>2699</v>
      </c>
      <c r="B2672" t="s">
        <v>165</v>
      </c>
      <c r="C2672">
        <v>22</v>
      </c>
      <c r="D2672">
        <v>5</v>
      </c>
      <c r="E2672">
        <v>1</v>
      </c>
      <c r="F2672" t="s">
        <v>581</v>
      </c>
      <c r="G2672" t="s">
        <v>581</v>
      </c>
      <c r="H2672" t="s">
        <v>143</v>
      </c>
      <c r="I2672" t="s">
        <v>620</v>
      </c>
      <c r="J2672" t="s">
        <v>622</v>
      </c>
    </row>
    <row r="2673" spans="1:10" x14ac:dyDescent="0.35">
      <c r="A2673">
        <v>2700</v>
      </c>
      <c r="B2673" t="s">
        <v>165</v>
      </c>
      <c r="C2673">
        <v>23</v>
      </c>
      <c r="D2673">
        <v>1</v>
      </c>
      <c r="E2673">
        <v>0</v>
      </c>
      <c r="F2673" t="s">
        <v>581</v>
      </c>
      <c r="G2673" t="s">
        <v>581</v>
      </c>
      <c r="H2673" t="s">
        <v>143</v>
      </c>
      <c r="I2673" t="s">
        <v>620</v>
      </c>
      <c r="J2673" t="s">
        <v>622</v>
      </c>
    </row>
    <row r="2674" spans="1:10" x14ac:dyDescent="0.35">
      <c r="A2674">
        <v>2701</v>
      </c>
      <c r="B2674" t="s">
        <v>165</v>
      </c>
      <c r="C2674">
        <v>24</v>
      </c>
      <c r="D2674">
        <v>1</v>
      </c>
      <c r="E2674">
        <v>8</v>
      </c>
      <c r="F2674" t="s">
        <v>581</v>
      </c>
      <c r="G2674" t="s">
        <v>581</v>
      </c>
      <c r="H2674" t="s">
        <v>143</v>
      </c>
      <c r="I2674" t="s">
        <v>620</v>
      </c>
      <c r="J2674" t="s">
        <v>622</v>
      </c>
    </row>
    <row r="2675" spans="1:10" x14ac:dyDescent="0.35">
      <c r="A2675">
        <v>2702</v>
      </c>
      <c r="B2675" t="s">
        <v>165</v>
      </c>
      <c r="C2675">
        <v>25</v>
      </c>
      <c r="D2675">
        <v>5</v>
      </c>
      <c r="E2675">
        <v>3</v>
      </c>
      <c r="F2675" t="s">
        <v>581</v>
      </c>
      <c r="G2675" t="s">
        <v>581</v>
      </c>
      <c r="H2675" t="s">
        <v>143</v>
      </c>
      <c r="I2675" t="s">
        <v>620</v>
      </c>
      <c r="J2675" t="s">
        <v>622</v>
      </c>
    </row>
    <row r="2676" spans="1:10" x14ac:dyDescent="0.35">
      <c r="A2676">
        <v>2703</v>
      </c>
      <c r="B2676" t="s">
        <v>165</v>
      </c>
      <c r="C2676">
        <v>26</v>
      </c>
      <c r="D2676">
        <v>5</v>
      </c>
      <c r="E2676">
        <v>5</v>
      </c>
      <c r="F2676" t="s">
        <v>581</v>
      </c>
      <c r="G2676" t="s">
        <v>581</v>
      </c>
      <c r="H2676" t="s">
        <v>143</v>
      </c>
      <c r="I2676" t="s">
        <v>620</v>
      </c>
      <c r="J2676" t="s">
        <v>622</v>
      </c>
    </row>
    <row r="2677" spans="1:10" x14ac:dyDescent="0.35">
      <c r="A2677">
        <v>2704</v>
      </c>
      <c r="B2677" t="s">
        <v>165</v>
      </c>
      <c r="C2677">
        <v>27</v>
      </c>
      <c r="D2677">
        <v>5</v>
      </c>
      <c r="E2677">
        <v>2</v>
      </c>
      <c r="F2677" t="s">
        <v>581</v>
      </c>
      <c r="G2677" t="s">
        <v>581</v>
      </c>
      <c r="H2677" t="s">
        <v>143</v>
      </c>
      <c r="I2677" t="s">
        <v>620</v>
      </c>
      <c r="J2677" t="s">
        <v>622</v>
      </c>
    </row>
    <row r="2678" spans="1:10" x14ac:dyDescent="0.35">
      <c r="A2678">
        <v>2705</v>
      </c>
      <c r="B2678" t="s">
        <v>165</v>
      </c>
      <c r="C2678">
        <v>28</v>
      </c>
      <c r="D2678">
        <v>13</v>
      </c>
      <c r="E2678">
        <v>5</v>
      </c>
      <c r="F2678" t="s">
        <v>581</v>
      </c>
      <c r="G2678" t="s">
        <v>581</v>
      </c>
      <c r="H2678" t="s">
        <v>143</v>
      </c>
      <c r="I2678" t="s">
        <v>620</v>
      </c>
      <c r="J2678" t="s">
        <v>622</v>
      </c>
    </row>
    <row r="2679" spans="1:10" x14ac:dyDescent="0.35">
      <c r="A2679">
        <v>2706</v>
      </c>
      <c r="B2679" t="s">
        <v>165</v>
      </c>
      <c r="C2679">
        <v>29</v>
      </c>
      <c r="D2679">
        <v>9</v>
      </c>
      <c r="E2679">
        <v>12</v>
      </c>
      <c r="F2679" t="s">
        <v>581</v>
      </c>
      <c r="G2679" t="s">
        <v>581</v>
      </c>
      <c r="H2679" t="s">
        <v>143</v>
      </c>
      <c r="I2679" t="s">
        <v>620</v>
      </c>
      <c r="J2679" t="s">
        <v>622</v>
      </c>
    </row>
    <row r="2680" spans="1:10" x14ac:dyDescent="0.35">
      <c r="A2680">
        <v>2707</v>
      </c>
      <c r="B2680" t="s">
        <v>165</v>
      </c>
      <c r="C2680">
        <v>30</v>
      </c>
      <c r="D2680">
        <v>12</v>
      </c>
      <c r="E2680">
        <v>12</v>
      </c>
      <c r="F2680" t="s">
        <v>581</v>
      </c>
      <c r="G2680" t="s">
        <v>581</v>
      </c>
      <c r="H2680" t="s">
        <v>143</v>
      </c>
      <c r="I2680" t="s">
        <v>620</v>
      </c>
      <c r="J2680" t="s">
        <v>622</v>
      </c>
    </row>
    <row r="2681" spans="1:10" x14ac:dyDescent="0.35">
      <c r="A2681">
        <v>2708</v>
      </c>
      <c r="B2681" t="s">
        <v>165</v>
      </c>
      <c r="C2681">
        <v>31</v>
      </c>
      <c r="D2681">
        <v>11</v>
      </c>
      <c r="E2681">
        <v>7</v>
      </c>
      <c r="F2681" t="s">
        <v>581</v>
      </c>
      <c r="G2681" t="s">
        <v>581</v>
      </c>
      <c r="H2681" t="s">
        <v>143</v>
      </c>
      <c r="I2681" t="s">
        <v>620</v>
      </c>
      <c r="J2681" t="s">
        <v>622</v>
      </c>
    </row>
    <row r="2682" spans="1:10" x14ac:dyDescent="0.35">
      <c r="A2682">
        <v>2709</v>
      </c>
      <c r="B2682" t="s">
        <v>165</v>
      </c>
      <c r="C2682">
        <v>32</v>
      </c>
      <c r="D2682">
        <v>17</v>
      </c>
      <c r="E2682">
        <v>17</v>
      </c>
      <c r="F2682" t="s">
        <v>581</v>
      </c>
      <c r="G2682" t="s">
        <v>581</v>
      </c>
      <c r="H2682" t="s">
        <v>143</v>
      </c>
      <c r="I2682" t="s">
        <v>620</v>
      </c>
      <c r="J2682" t="s">
        <v>622</v>
      </c>
    </row>
    <row r="2683" spans="1:10" x14ac:dyDescent="0.35">
      <c r="A2683">
        <v>2710</v>
      </c>
      <c r="B2683" t="s">
        <v>165</v>
      </c>
      <c r="C2683">
        <v>33</v>
      </c>
      <c r="D2683">
        <v>21</v>
      </c>
      <c r="E2683">
        <v>12</v>
      </c>
      <c r="F2683" t="s">
        <v>581</v>
      </c>
      <c r="G2683" t="s">
        <v>581</v>
      </c>
      <c r="H2683" t="s">
        <v>143</v>
      </c>
      <c r="I2683" t="s">
        <v>620</v>
      </c>
      <c r="J2683" t="s">
        <v>622</v>
      </c>
    </row>
    <row r="2684" spans="1:10" x14ac:dyDescent="0.35">
      <c r="A2684">
        <v>2711</v>
      </c>
      <c r="B2684" t="s">
        <v>165</v>
      </c>
      <c r="C2684">
        <v>34</v>
      </c>
      <c r="D2684">
        <v>10</v>
      </c>
      <c r="E2684">
        <v>5</v>
      </c>
      <c r="F2684" t="s">
        <v>581</v>
      </c>
      <c r="G2684" t="s">
        <v>581</v>
      </c>
      <c r="H2684" t="s">
        <v>143</v>
      </c>
      <c r="I2684" t="s">
        <v>620</v>
      </c>
      <c r="J2684" t="s">
        <v>622</v>
      </c>
    </row>
    <row r="2685" spans="1:10" x14ac:dyDescent="0.35">
      <c r="A2685">
        <v>2712</v>
      </c>
      <c r="B2685" t="s">
        <v>165</v>
      </c>
      <c r="C2685">
        <v>35</v>
      </c>
      <c r="D2685">
        <v>7</v>
      </c>
      <c r="E2685">
        <v>2</v>
      </c>
      <c r="F2685" t="s">
        <v>581</v>
      </c>
      <c r="G2685" t="s">
        <v>581</v>
      </c>
      <c r="H2685" t="s">
        <v>143</v>
      </c>
      <c r="I2685" t="s">
        <v>620</v>
      </c>
      <c r="J2685" t="s">
        <v>622</v>
      </c>
    </row>
    <row r="2686" spans="1:10" x14ac:dyDescent="0.35">
      <c r="A2686">
        <v>2713</v>
      </c>
      <c r="B2686" t="s">
        <v>165</v>
      </c>
      <c r="C2686">
        <v>36</v>
      </c>
      <c r="D2686">
        <v>5</v>
      </c>
      <c r="E2686">
        <v>5</v>
      </c>
      <c r="F2686" t="s">
        <v>581</v>
      </c>
      <c r="G2686" t="s">
        <v>581</v>
      </c>
      <c r="H2686" t="s">
        <v>143</v>
      </c>
      <c r="I2686" t="s">
        <v>620</v>
      </c>
      <c r="J2686" t="s">
        <v>622</v>
      </c>
    </row>
    <row r="2687" spans="1:10" x14ac:dyDescent="0.35">
      <c r="A2687">
        <v>2714</v>
      </c>
      <c r="B2687" t="s">
        <v>165</v>
      </c>
      <c r="C2687">
        <v>37</v>
      </c>
      <c r="D2687">
        <v>4</v>
      </c>
      <c r="E2687">
        <v>7</v>
      </c>
      <c r="F2687" t="s">
        <v>581</v>
      </c>
      <c r="G2687" t="s">
        <v>581</v>
      </c>
      <c r="H2687" t="s">
        <v>143</v>
      </c>
      <c r="I2687" t="s">
        <v>620</v>
      </c>
      <c r="J2687" t="s">
        <v>622</v>
      </c>
    </row>
    <row r="2688" spans="1:10" x14ac:dyDescent="0.35">
      <c r="A2688">
        <v>2715</v>
      </c>
      <c r="B2688" t="s">
        <v>165</v>
      </c>
      <c r="C2688">
        <v>38</v>
      </c>
      <c r="D2688">
        <v>4</v>
      </c>
      <c r="E2688">
        <v>7</v>
      </c>
      <c r="F2688" t="s">
        <v>581</v>
      </c>
      <c r="G2688" t="s">
        <v>581</v>
      </c>
      <c r="H2688" t="s">
        <v>143</v>
      </c>
      <c r="I2688" t="s">
        <v>620</v>
      </c>
      <c r="J2688" t="s">
        <v>622</v>
      </c>
    </row>
    <row r="2689" spans="1:10" x14ac:dyDescent="0.35">
      <c r="A2689">
        <v>2721</v>
      </c>
      <c r="B2689" t="s">
        <v>166</v>
      </c>
      <c r="C2689">
        <v>15</v>
      </c>
      <c r="D2689">
        <v>35</v>
      </c>
      <c r="E2689">
        <v>3</v>
      </c>
      <c r="F2689" t="s">
        <v>581</v>
      </c>
      <c r="G2689" t="s">
        <v>581</v>
      </c>
      <c r="H2689" t="s">
        <v>143</v>
      </c>
      <c r="I2689" t="s">
        <v>620</v>
      </c>
      <c r="J2689" t="s">
        <v>622</v>
      </c>
    </row>
    <row r="2690" spans="1:10" x14ac:dyDescent="0.35">
      <c r="A2690">
        <v>2722</v>
      </c>
      <c r="B2690" t="s">
        <v>166</v>
      </c>
      <c r="C2690">
        <v>16</v>
      </c>
      <c r="D2690">
        <v>35</v>
      </c>
      <c r="E2690">
        <v>5</v>
      </c>
      <c r="F2690" t="s">
        <v>581</v>
      </c>
      <c r="G2690" t="s">
        <v>581</v>
      </c>
      <c r="H2690" t="s">
        <v>143</v>
      </c>
      <c r="I2690" t="s">
        <v>620</v>
      </c>
      <c r="J2690" t="s">
        <v>622</v>
      </c>
    </row>
    <row r="2691" spans="1:10" x14ac:dyDescent="0.35">
      <c r="A2691">
        <v>2723</v>
      </c>
      <c r="B2691" t="s">
        <v>166</v>
      </c>
      <c r="C2691">
        <v>17</v>
      </c>
      <c r="D2691">
        <v>34</v>
      </c>
      <c r="E2691">
        <v>3</v>
      </c>
      <c r="F2691" t="s">
        <v>581</v>
      </c>
      <c r="G2691" t="s">
        <v>581</v>
      </c>
      <c r="H2691" t="s">
        <v>143</v>
      </c>
      <c r="I2691" t="s">
        <v>620</v>
      </c>
      <c r="J2691" t="s">
        <v>622</v>
      </c>
    </row>
    <row r="2692" spans="1:10" x14ac:dyDescent="0.35">
      <c r="A2692">
        <v>2724</v>
      </c>
      <c r="B2692" t="s">
        <v>166</v>
      </c>
      <c r="C2692">
        <v>18</v>
      </c>
      <c r="D2692">
        <v>19</v>
      </c>
      <c r="E2692">
        <v>1</v>
      </c>
      <c r="F2692" t="s">
        <v>581</v>
      </c>
      <c r="G2692" t="s">
        <v>581</v>
      </c>
      <c r="H2692" t="s">
        <v>143</v>
      </c>
      <c r="I2692" t="s">
        <v>620</v>
      </c>
      <c r="J2692" t="s">
        <v>622</v>
      </c>
    </row>
    <row r="2693" spans="1:10" x14ac:dyDescent="0.35">
      <c r="A2693">
        <v>2725</v>
      </c>
      <c r="B2693" t="s">
        <v>166</v>
      </c>
      <c r="C2693">
        <v>19</v>
      </c>
      <c r="D2693">
        <v>11</v>
      </c>
      <c r="E2693">
        <v>2</v>
      </c>
      <c r="F2693" t="s">
        <v>581</v>
      </c>
      <c r="G2693" t="s">
        <v>581</v>
      </c>
      <c r="H2693" t="s">
        <v>143</v>
      </c>
      <c r="I2693" t="s">
        <v>620</v>
      </c>
      <c r="J2693" t="s">
        <v>622</v>
      </c>
    </row>
    <row r="2694" spans="1:10" x14ac:dyDescent="0.35">
      <c r="A2694">
        <v>2726</v>
      </c>
      <c r="B2694" t="s">
        <v>166</v>
      </c>
      <c r="C2694">
        <v>20</v>
      </c>
      <c r="D2694">
        <v>7</v>
      </c>
      <c r="E2694">
        <v>2</v>
      </c>
      <c r="F2694" t="s">
        <v>581</v>
      </c>
      <c r="G2694" t="s">
        <v>581</v>
      </c>
      <c r="H2694" t="s">
        <v>143</v>
      </c>
      <c r="I2694" t="s">
        <v>620</v>
      </c>
      <c r="J2694" t="s">
        <v>622</v>
      </c>
    </row>
    <row r="2695" spans="1:10" x14ac:dyDescent="0.35">
      <c r="A2695">
        <v>2727</v>
      </c>
      <c r="B2695" t="s">
        <v>166</v>
      </c>
      <c r="C2695">
        <v>21</v>
      </c>
      <c r="D2695">
        <v>12</v>
      </c>
      <c r="E2695">
        <v>0</v>
      </c>
      <c r="F2695" t="s">
        <v>581</v>
      </c>
      <c r="G2695" t="s">
        <v>581</v>
      </c>
      <c r="H2695" t="s">
        <v>143</v>
      </c>
      <c r="I2695" t="s">
        <v>620</v>
      </c>
      <c r="J2695" t="s">
        <v>622</v>
      </c>
    </row>
    <row r="2696" spans="1:10" x14ac:dyDescent="0.35">
      <c r="A2696">
        <v>2728</v>
      </c>
      <c r="B2696" t="s">
        <v>166</v>
      </c>
      <c r="C2696">
        <v>22</v>
      </c>
      <c r="D2696">
        <v>3</v>
      </c>
      <c r="E2696">
        <v>1</v>
      </c>
      <c r="F2696" t="s">
        <v>581</v>
      </c>
      <c r="G2696" t="s">
        <v>581</v>
      </c>
      <c r="H2696" t="s">
        <v>143</v>
      </c>
      <c r="I2696" t="s">
        <v>620</v>
      </c>
      <c r="J2696" t="s">
        <v>622</v>
      </c>
    </row>
    <row r="2697" spans="1:10" x14ac:dyDescent="0.35">
      <c r="A2697">
        <v>2729</v>
      </c>
      <c r="B2697" t="s">
        <v>166</v>
      </c>
      <c r="C2697">
        <v>23</v>
      </c>
      <c r="D2697">
        <v>7</v>
      </c>
      <c r="E2697">
        <v>0</v>
      </c>
      <c r="F2697" t="s">
        <v>581</v>
      </c>
      <c r="G2697" t="s">
        <v>581</v>
      </c>
      <c r="H2697" t="s">
        <v>143</v>
      </c>
      <c r="I2697" t="s">
        <v>620</v>
      </c>
      <c r="J2697" t="s">
        <v>622</v>
      </c>
    </row>
    <row r="2698" spans="1:10" x14ac:dyDescent="0.35">
      <c r="A2698">
        <v>2730</v>
      </c>
      <c r="B2698" t="s">
        <v>166</v>
      </c>
      <c r="C2698">
        <v>24</v>
      </c>
      <c r="D2698">
        <v>1</v>
      </c>
      <c r="E2698">
        <v>0</v>
      </c>
      <c r="F2698" t="s">
        <v>581</v>
      </c>
      <c r="G2698" t="s">
        <v>581</v>
      </c>
      <c r="H2698" t="s">
        <v>143</v>
      </c>
      <c r="I2698" t="s">
        <v>620</v>
      </c>
      <c r="J2698" t="s">
        <v>622</v>
      </c>
    </row>
    <row r="2699" spans="1:10" x14ac:dyDescent="0.35">
      <c r="A2699">
        <v>2731</v>
      </c>
      <c r="B2699" t="s">
        <v>166</v>
      </c>
      <c r="C2699">
        <v>25</v>
      </c>
      <c r="D2699">
        <v>6</v>
      </c>
      <c r="E2699">
        <v>1</v>
      </c>
      <c r="F2699" t="s">
        <v>581</v>
      </c>
      <c r="G2699" t="s">
        <v>581</v>
      </c>
      <c r="H2699" t="s">
        <v>143</v>
      </c>
      <c r="I2699" t="s">
        <v>620</v>
      </c>
      <c r="J2699" t="s">
        <v>622</v>
      </c>
    </row>
    <row r="2700" spans="1:10" x14ac:dyDescent="0.35">
      <c r="A2700">
        <v>2732</v>
      </c>
      <c r="B2700" t="s">
        <v>166</v>
      </c>
      <c r="C2700">
        <v>26</v>
      </c>
      <c r="D2700">
        <v>3</v>
      </c>
      <c r="E2700">
        <v>5</v>
      </c>
      <c r="F2700" t="s">
        <v>581</v>
      </c>
      <c r="G2700" t="s">
        <v>581</v>
      </c>
      <c r="H2700" t="s">
        <v>143</v>
      </c>
      <c r="I2700" t="s">
        <v>620</v>
      </c>
      <c r="J2700" t="s">
        <v>622</v>
      </c>
    </row>
    <row r="2701" spans="1:10" x14ac:dyDescent="0.35">
      <c r="A2701">
        <v>2733</v>
      </c>
      <c r="B2701" t="s">
        <v>166</v>
      </c>
      <c r="C2701">
        <v>27</v>
      </c>
      <c r="D2701">
        <v>15</v>
      </c>
      <c r="E2701">
        <v>2</v>
      </c>
      <c r="F2701" t="s">
        <v>581</v>
      </c>
      <c r="G2701" t="s">
        <v>581</v>
      </c>
      <c r="H2701" t="s">
        <v>143</v>
      </c>
      <c r="I2701" t="s">
        <v>620</v>
      </c>
      <c r="J2701" t="s">
        <v>622</v>
      </c>
    </row>
    <row r="2702" spans="1:10" x14ac:dyDescent="0.35">
      <c r="A2702">
        <v>2734</v>
      </c>
      <c r="B2702" t="s">
        <v>166</v>
      </c>
      <c r="C2702">
        <v>28</v>
      </c>
      <c r="D2702">
        <v>14</v>
      </c>
      <c r="E2702">
        <v>1</v>
      </c>
      <c r="F2702" t="s">
        <v>581</v>
      </c>
      <c r="G2702" t="s">
        <v>581</v>
      </c>
      <c r="H2702" t="s">
        <v>143</v>
      </c>
      <c r="I2702" t="s">
        <v>620</v>
      </c>
      <c r="J2702" t="s">
        <v>622</v>
      </c>
    </row>
    <row r="2703" spans="1:10" x14ac:dyDescent="0.35">
      <c r="A2703">
        <v>2735</v>
      </c>
      <c r="B2703" t="s">
        <v>166</v>
      </c>
      <c r="C2703">
        <v>29</v>
      </c>
      <c r="D2703">
        <v>17</v>
      </c>
      <c r="E2703">
        <v>2</v>
      </c>
      <c r="F2703" t="s">
        <v>581</v>
      </c>
      <c r="G2703" t="s">
        <v>581</v>
      </c>
      <c r="H2703" t="s">
        <v>143</v>
      </c>
      <c r="I2703" t="s">
        <v>620</v>
      </c>
      <c r="J2703" t="s">
        <v>622</v>
      </c>
    </row>
    <row r="2704" spans="1:10" x14ac:dyDescent="0.35">
      <c r="A2704">
        <v>2736</v>
      </c>
      <c r="B2704" t="s">
        <v>166</v>
      </c>
      <c r="C2704">
        <v>30</v>
      </c>
      <c r="D2704">
        <v>32</v>
      </c>
      <c r="E2704">
        <v>3</v>
      </c>
      <c r="F2704" t="s">
        <v>581</v>
      </c>
      <c r="G2704" t="s">
        <v>581</v>
      </c>
      <c r="H2704" t="s">
        <v>143</v>
      </c>
      <c r="I2704" t="s">
        <v>620</v>
      </c>
      <c r="J2704" t="s">
        <v>622</v>
      </c>
    </row>
    <row r="2705" spans="1:10" x14ac:dyDescent="0.35">
      <c r="A2705">
        <v>2737</v>
      </c>
      <c r="B2705" t="s">
        <v>166</v>
      </c>
      <c r="C2705">
        <v>31</v>
      </c>
      <c r="D2705">
        <v>26</v>
      </c>
      <c r="E2705">
        <v>4</v>
      </c>
      <c r="F2705" t="s">
        <v>581</v>
      </c>
      <c r="G2705" t="s">
        <v>581</v>
      </c>
      <c r="H2705" t="s">
        <v>143</v>
      </c>
      <c r="I2705" t="s">
        <v>620</v>
      </c>
      <c r="J2705" t="s">
        <v>622</v>
      </c>
    </row>
    <row r="2706" spans="1:10" x14ac:dyDescent="0.35">
      <c r="A2706">
        <v>2738</v>
      </c>
      <c r="B2706" t="s">
        <v>166</v>
      </c>
      <c r="C2706">
        <v>32</v>
      </c>
      <c r="D2706">
        <v>20</v>
      </c>
      <c r="E2706">
        <v>5</v>
      </c>
      <c r="F2706" t="s">
        <v>581</v>
      </c>
      <c r="G2706" t="s">
        <v>581</v>
      </c>
      <c r="H2706" t="s">
        <v>143</v>
      </c>
      <c r="I2706" t="s">
        <v>620</v>
      </c>
      <c r="J2706" t="s">
        <v>622</v>
      </c>
    </row>
    <row r="2707" spans="1:10" x14ac:dyDescent="0.35">
      <c r="A2707">
        <v>2739</v>
      </c>
      <c r="B2707" t="s">
        <v>166</v>
      </c>
      <c r="C2707">
        <v>33</v>
      </c>
      <c r="D2707">
        <v>28</v>
      </c>
      <c r="E2707">
        <v>5</v>
      </c>
      <c r="F2707" t="s">
        <v>581</v>
      </c>
      <c r="G2707" t="s">
        <v>581</v>
      </c>
      <c r="H2707" t="s">
        <v>143</v>
      </c>
      <c r="I2707" t="s">
        <v>620</v>
      </c>
      <c r="J2707" t="s">
        <v>622</v>
      </c>
    </row>
    <row r="2708" spans="1:10" x14ac:dyDescent="0.35">
      <c r="A2708">
        <v>2740</v>
      </c>
      <c r="B2708" t="s">
        <v>166</v>
      </c>
      <c r="C2708">
        <v>34</v>
      </c>
      <c r="D2708">
        <v>21</v>
      </c>
      <c r="E2708">
        <v>3</v>
      </c>
      <c r="F2708" t="s">
        <v>581</v>
      </c>
      <c r="G2708" t="s">
        <v>581</v>
      </c>
      <c r="H2708" t="s">
        <v>143</v>
      </c>
      <c r="I2708" t="s">
        <v>620</v>
      </c>
      <c r="J2708" t="s">
        <v>622</v>
      </c>
    </row>
    <row r="2709" spans="1:10" x14ac:dyDescent="0.35">
      <c r="A2709">
        <v>2741</v>
      </c>
      <c r="B2709" t="s">
        <v>166</v>
      </c>
      <c r="C2709">
        <v>35</v>
      </c>
      <c r="D2709">
        <v>20</v>
      </c>
      <c r="E2709">
        <v>4</v>
      </c>
      <c r="F2709" t="s">
        <v>581</v>
      </c>
      <c r="G2709" t="s">
        <v>581</v>
      </c>
      <c r="H2709" t="s">
        <v>143</v>
      </c>
      <c r="I2709" t="s">
        <v>620</v>
      </c>
      <c r="J2709" t="s">
        <v>622</v>
      </c>
    </row>
    <row r="2710" spans="1:10" x14ac:dyDescent="0.35">
      <c r="A2710">
        <v>2742</v>
      </c>
      <c r="B2710" t="s">
        <v>166</v>
      </c>
      <c r="C2710">
        <v>36</v>
      </c>
      <c r="D2710">
        <v>18</v>
      </c>
      <c r="E2710">
        <v>1</v>
      </c>
      <c r="F2710" t="s">
        <v>581</v>
      </c>
      <c r="G2710" t="s">
        <v>581</v>
      </c>
      <c r="H2710" t="s">
        <v>143</v>
      </c>
      <c r="I2710" t="s">
        <v>620</v>
      </c>
      <c r="J2710" t="s">
        <v>622</v>
      </c>
    </row>
    <row r="2711" spans="1:10" x14ac:dyDescent="0.35">
      <c r="A2711">
        <v>2743</v>
      </c>
      <c r="B2711" t="s">
        <v>166</v>
      </c>
      <c r="C2711">
        <v>37</v>
      </c>
      <c r="D2711">
        <v>6</v>
      </c>
      <c r="E2711">
        <v>4</v>
      </c>
      <c r="F2711" t="s">
        <v>581</v>
      </c>
      <c r="G2711" t="s">
        <v>581</v>
      </c>
      <c r="H2711" t="s">
        <v>143</v>
      </c>
      <c r="I2711" t="s">
        <v>620</v>
      </c>
      <c r="J2711" t="s">
        <v>622</v>
      </c>
    </row>
    <row r="2712" spans="1:10" x14ac:dyDescent="0.35">
      <c r="A2712">
        <v>2744</v>
      </c>
      <c r="B2712" t="s">
        <v>166</v>
      </c>
      <c r="C2712">
        <v>38</v>
      </c>
      <c r="D2712">
        <v>8</v>
      </c>
      <c r="E2712">
        <v>0</v>
      </c>
      <c r="F2712" t="s">
        <v>581</v>
      </c>
      <c r="G2712" t="s">
        <v>581</v>
      </c>
      <c r="H2712" t="s">
        <v>143</v>
      </c>
      <c r="I2712" t="s">
        <v>620</v>
      </c>
      <c r="J2712" t="s">
        <v>622</v>
      </c>
    </row>
    <row r="2713" spans="1:10" x14ac:dyDescent="0.35">
      <c r="A2713">
        <v>2745</v>
      </c>
      <c r="B2713" t="s">
        <v>167</v>
      </c>
      <c r="C2713">
        <v>15</v>
      </c>
      <c r="D2713">
        <v>53</v>
      </c>
      <c r="E2713">
        <v>4</v>
      </c>
      <c r="F2713" t="s">
        <v>581</v>
      </c>
      <c r="G2713" t="s">
        <v>581</v>
      </c>
      <c r="H2713" t="s">
        <v>143</v>
      </c>
      <c r="I2713" t="s">
        <v>620</v>
      </c>
      <c r="J2713" t="s">
        <v>622</v>
      </c>
    </row>
    <row r="2714" spans="1:10" x14ac:dyDescent="0.35">
      <c r="A2714">
        <v>2746</v>
      </c>
      <c r="B2714" t="s">
        <v>167</v>
      </c>
      <c r="C2714">
        <v>16</v>
      </c>
      <c r="D2714">
        <v>32</v>
      </c>
      <c r="E2714">
        <v>7</v>
      </c>
      <c r="F2714" t="s">
        <v>581</v>
      </c>
      <c r="G2714" t="s">
        <v>581</v>
      </c>
      <c r="H2714" t="s">
        <v>143</v>
      </c>
      <c r="I2714" t="s">
        <v>620</v>
      </c>
      <c r="J2714" t="s">
        <v>622</v>
      </c>
    </row>
    <row r="2715" spans="1:10" x14ac:dyDescent="0.35">
      <c r="A2715">
        <v>2747</v>
      </c>
      <c r="B2715" t="s">
        <v>167</v>
      </c>
      <c r="C2715">
        <v>17</v>
      </c>
      <c r="D2715">
        <v>34</v>
      </c>
      <c r="E2715">
        <v>6</v>
      </c>
      <c r="F2715" t="s">
        <v>581</v>
      </c>
      <c r="G2715" t="s">
        <v>581</v>
      </c>
      <c r="H2715" t="s">
        <v>143</v>
      </c>
      <c r="I2715" t="s">
        <v>620</v>
      </c>
      <c r="J2715" t="s">
        <v>622</v>
      </c>
    </row>
    <row r="2716" spans="1:10" x14ac:dyDescent="0.35">
      <c r="A2716">
        <v>2748</v>
      </c>
      <c r="B2716" t="s">
        <v>167</v>
      </c>
      <c r="C2716">
        <v>18</v>
      </c>
      <c r="D2716">
        <v>25</v>
      </c>
      <c r="E2716">
        <v>3</v>
      </c>
      <c r="F2716" t="s">
        <v>581</v>
      </c>
      <c r="G2716" t="s">
        <v>581</v>
      </c>
      <c r="H2716" t="s">
        <v>143</v>
      </c>
      <c r="I2716" t="s">
        <v>620</v>
      </c>
      <c r="J2716" t="s">
        <v>622</v>
      </c>
    </row>
    <row r="2717" spans="1:10" x14ac:dyDescent="0.35">
      <c r="A2717">
        <v>2749</v>
      </c>
      <c r="B2717" t="s">
        <v>167</v>
      </c>
      <c r="C2717">
        <v>19</v>
      </c>
      <c r="D2717">
        <v>24</v>
      </c>
      <c r="E2717">
        <v>2</v>
      </c>
      <c r="F2717" t="s">
        <v>581</v>
      </c>
      <c r="G2717" t="s">
        <v>581</v>
      </c>
      <c r="H2717" t="s">
        <v>143</v>
      </c>
      <c r="I2717" t="s">
        <v>620</v>
      </c>
      <c r="J2717" t="s">
        <v>622</v>
      </c>
    </row>
    <row r="2718" spans="1:10" x14ac:dyDescent="0.35">
      <c r="A2718">
        <v>2750</v>
      </c>
      <c r="B2718" t="s">
        <v>167</v>
      </c>
      <c r="C2718">
        <v>20</v>
      </c>
      <c r="D2718">
        <v>14</v>
      </c>
      <c r="E2718">
        <v>1</v>
      </c>
      <c r="F2718" t="s">
        <v>581</v>
      </c>
      <c r="G2718" t="s">
        <v>581</v>
      </c>
      <c r="H2718" t="s">
        <v>143</v>
      </c>
      <c r="I2718" t="s">
        <v>620</v>
      </c>
      <c r="J2718" t="s">
        <v>622</v>
      </c>
    </row>
    <row r="2719" spans="1:10" x14ac:dyDescent="0.35">
      <c r="A2719">
        <v>2751</v>
      </c>
      <c r="B2719" t="s">
        <v>167</v>
      </c>
      <c r="C2719">
        <v>21</v>
      </c>
      <c r="D2719">
        <v>13</v>
      </c>
      <c r="E2719">
        <v>5</v>
      </c>
      <c r="F2719" t="s">
        <v>581</v>
      </c>
      <c r="G2719" t="s">
        <v>581</v>
      </c>
      <c r="H2719" t="s">
        <v>143</v>
      </c>
      <c r="I2719" t="s">
        <v>620</v>
      </c>
      <c r="J2719" t="s">
        <v>622</v>
      </c>
    </row>
    <row r="2720" spans="1:10" x14ac:dyDescent="0.35">
      <c r="A2720">
        <v>2752</v>
      </c>
      <c r="B2720" t="s">
        <v>167</v>
      </c>
      <c r="C2720">
        <v>22</v>
      </c>
      <c r="D2720">
        <v>7</v>
      </c>
      <c r="E2720">
        <v>3</v>
      </c>
      <c r="F2720" t="s">
        <v>581</v>
      </c>
      <c r="G2720" t="s">
        <v>581</v>
      </c>
      <c r="H2720" t="s">
        <v>143</v>
      </c>
      <c r="I2720" t="s">
        <v>620</v>
      </c>
      <c r="J2720" t="s">
        <v>622</v>
      </c>
    </row>
    <row r="2721" spans="1:10" x14ac:dyDescent="0.35">
      <c r="A2721">
        <v>2753</v>
      </c>
      <c r="B2721" t="s">
        <v>167</v>
      </c>
      <c r="C2721">
        <v>23</v>
      </c>
      <c r="D2721">
        <v>16</v>
      </c>
      <c r="E2721">
        <v>6</v>
      </c>
      <c r="F2721" t="s">
        <v>581</v>
      </c>
      <c r="G2721" t="s">
        <v>581</v>
      </c>
      <c r="H2721" t="s">
        <v>143</v>
      </c>
      <c r="I2721" t="s">
        <v>620</v>
      </c>
      <c r="J2721" t="s">
        <v>622</v>
      </c>
    </row>
    <row r="2722" spans="1:10" x14ac:dyDescent="0.35">
      <c r="A2722">
        <v>2754</v>
      </c>
      <c r="B2722" t="s">
        <v>167</v>
      </c>
      <c r="C2722">
        <v>24</v>
      </c>
      <c r="D2722">
        <v>12</v>
      </c>
      <c r="E2722">
        <v>0</v>
      </c>
      <c r="F2722" t="s">
        <v>581</v>
      </c>
      <c r="G2722" t="s">
        <v>581</v>
      </c>
      <c r="H2722" t="s">
        <v>143</v>
      </c>
      <c r="I2722" t="s">
        <v>620</v>
      </c>
      <c r="J2722" t="s">
        <v>622</v>
      </c>
    </row>
    <row r="2723" spans="1:10" x14ac:dyDescent="0.35">
      <c r="A2723">
        <v>2755</v>
      </c>
      <c r="B2723" t="s">
        <v>167</v>
      </c>
      <c r="C2723">
        <v>25</v>
      </c>
      <c r="D2723">
        <v>8</v>
      </c>
      <c r="E2723">
        <v>5</v>
      </c>
      <c r="F2723" t="s">
        <v>581</v>
      </c>
      <c r="G2723" t="s">
        <v>581</v>
      </c>
      <c r="H2723" t="s">
        <v>143</v>
      </c>
      <c r="I2723" t="s">
        <v>620</v>
      </c>
      <c r="J2723" t="s">
        <v>622</v>
      </c>
    </row>
    <row r="2724" spans="1:10" x14ac:dyDescent="0.35">
      <c r="A2724">
        <v>2756</v>
      </c>
      <c r="B2724" t="s">
        <v>167</v>
      </c>
      <c r="C2724">
        <v>26</v>
      </c>
      <c r="D2724">
        <v>10</v>
      </c>
      <c r="E2724">
        <v>4</v>
      </c>
      <c r="F2724" t="s">
        <v>581</v>
      </c>
      <c r="G2724" t="s">
        <v>581</v>
      </c>
      <c r="H2724" t="s">
        <v>143</v>
      </c>
      <c r="I2724" t="s">
        <v>620</v>
      </c>
      <c r="J2724" t="s">
        <v>622</v>
      </c>
    </row>
    <row r="2725" spans="1:10" x14ac:dyDescent="0.35">
      <c r="A2725">
        <v>2757</v>
      </c>
      <c r="B2725" t="s">
        <v>167</v>
      </c>
      <c r="C2725">
        <v>27</v>
      </c>
      <c r="D2725">
        <v>14</v>
      </c>
      <c r="E2725">
        <v>4</v>
      </c>
      <c r="F2725" t="s">
        <v>581</v>
      </c>
      <c r="G2725" t="s">
        <v>581</v>
      </c>
      <c r="H2725" t="s">
        <v>143</v>
      </c>
      <c r="I2725" t="s">
        <v>620</v>
      </c>
      <c r="J2725" t="s">
        <v>622</v>
      </c>
    </row>
    <row r="2726" spans="1:10" x14ac:dyDescent="0.35">
      <c r="A2726">
        <v>2758</v>
      </c>
      <c r="B2726" t="s">
        <v>167</v>
      </c>
      <c r="C2726">
        <v>28</v>
      </c>
      <c r="D2726">
        <v>21</v>
      </c>
      <c r="E2726">
        <v>14</v>
      </c>
      <c r="F2726" t="s">
        <v>581</v>
      </c>
      <c r="G2726" t="s">
        <v>581</v>
      </c>
      <c r="H2726" t="s">
        <v>143</v>
      </c>
      <c r="I2726" t="s">
        <v>620</v>
      </c>
      <c r="J2726" t="s">
        <v>622</v>
      </c>
    </row>
    <row r="2727" spans="1:10" x14ac:dyDescent="0.35">
      <c r="A2727">
        <v>2759</v>
      </c>
      <c r="B2727" t="s">
        <v>167</v>
      </c>
      <c r="C2727">
        <v>29</v>
      </c>
      <c r="D2727">
        <v>25</v>
      </c>
      <c r="E2727">
        <v>5</v>
      </c>
      <c r="F2727" t="s">
        <v>581</v>
      </c>
      <c r="G2727" t="s">
        <v>581</v>
      </c>
      <c r="H2727" t="s">
        <v>143</v>
      </c>
      <c r="I2727" t="s">
        <v>620</v>
      </c>
      <c r="J2727" t="s">
        <v>622</v>
      </c>
    </row>
    <row r="2728" spans="1:10" x14ac:dyDescent="0.35">
      <c r="A2728">
        <v>2760</v>
      </c>
      <c r="B2728" t="s">
        <v>167</v>
      </c>
      <c r="C2728">
        <v>30</v>
      </c>
      <c r="D2728">
        <v>36</v>
      </c>
      <c r="E2728">
        <v>12</v>
      </c>
      <c r="F2728" t="s">
        <v>581</v>
      </c>
      <c r="G2728" t="s">
        <v>581</v>
      </c>
      <c r="H2728" t="s">
        <v>143</v>
      </c>
      <c r="I2728" t="s">
        <v>620</v>
      </c>
      <c r="J2728" t="s">
        <v>622</v>
      </c>
    </row>
    <row r="2729" spans="1:10" x14ac:dyDescent="0.35">
      <c r="A2729">
        <v>2761</v>
      </c>
      <c r="B2729" t="s">
        <v>167</v>
      </c>
      <c r="C2729">
        <v>31</v>
      </c>
      <c r="D2729">
        <v>21</v>
      </c>
      <c r="E2729">
        <v>12</v>
      </c>
      <c r="F2729" t="s">
        <v>581</v>
      </c>
      <c r="G2729" t="s">
        <v>581</v>
      </c>
      <c r="H2729" t="s">
        <v>143</v>
      </c>
      <c r="I2729" t="s">
        <v>620</v>
      </c>
      <c r="J2729" t="s">
        <v>622</v>
      </c>
    </row>
    <row r="2730" spans="1:10" x14ac:dyDescent="0.35">
      <c r="A2730">
        <v>2762</v>
      </c>
      <c r="B2730" t="s">
        <v>167</v>
      </c>
      <c r="C2730">
        <v>32</v>
      </c>
      <c r="D2730">
        <v>22</v>
      </c>
      <c r="E2730">
        <v>3</v>
      </c>
      <c r="F2730" t="s">
        <v>581</v>
      </c>
      <c r="G2730" t="s">
        <v>581</v>
      </c>
      <c r="H2730" t="s">
        <v>143</v>
      </c>
      <c r="I2730" t="s">
        <v>620</v>
      </c>
      <c r="J2730" t="s">
        <v>622</v>
      </c>
    </row>
    <row r="2731" spans="1:10" x14ac:dyDescent="0.35">
      <c r="A2731">
        <v>2763</v>
      </c>
      <c r="B2731" t="s">
        <v>167</v>
      </c>
      <c r="C2731">
        <v>33</v>
      </c>
      <c r="D2731">
        <v>45</v>
      </c>
      <c r="E2731">
        <v>10</v>
      </c>
      <c r="F2731" t="s">
        <v>581</v>
      </c>
      <c r="G2731" t="s">
        <v>581</v>
      </c>
      <c r="H2731" t="s">
        <v>143</v>
      </c>
      <c r="I2731" t="s">
        <v>620</v>
      </c>
      <c r="J2731" t="s">
        <v>622</v>
      </c>
    </row>
    <row r="2732" spans="1:10" x14ac:dyDescent="0.35">
      <c r="A2732">
        <v>2764</v>
      </c>
      <c r="B2732" t="s">
        <v>167</v>
      </c>
      <c r="C2732">
        <v>34</v>
      </c>
      <c r="D2732">
        <v>31</v>
      </c>
      <c r="E2732">
        <v>4</v>
      </c>
      <c r="F2732" t="s">
        <v>581</v>
      </c>
      <c r="G2732" t="s">
        <v>581</v>
      </c>
      <c r="H2732" t="s">
        <v>143</v>
      </c>
      <c r="I2732" t="s">
        <v>620</v>
      </c>
      <c r="J2732" t="s">
        <v>622</v>
      </c>
    </row>
    <row r="2733" spans="1:10" x14ac:dyDescent="0.35">
      <c r="A2733">
        <v>2765</v>
      </c>
      <c r="B2733" t="s">
        <v>167</v>
      </c>
      <c r="C2733">
        <v>35</v>
      </c>
      <c r="D2733">
        <v>14</v>
      </c>
      <c r="E2733">
        <v>2</v>
      </c>
      <c r="F2733" t="s">
        <v>581</v>
      </c>
      <c r="G2733" t="s">
        <v>581</v>
      </c>
      <c r="H2733" t="s">
        <v>143</v>
      </c>
      <c r="I2733" t="s">
        <v>620</v>
      </c>
      <c r="J2733" t="s">
        <v>622</v>
      </c>
    </row>
    <row r="2734" spans="1:10" x14ac:dyDescent="0.35">
      <c r="A2734">
        <v>2766</v>
      </c>
      <c r="B2734" t="s">
        <v>167</v>
      </c>
      <c r="C2734">
        <v>36</v>
      </c>
      <c r="D2734">
        <v>13</v>
      </c>
      <c r="E2734">
        <v>3</v>
      </c>
      <c r="F2734" t="s">
        <v>581</v>
      </c>
      <c r="G2734" t="s">
        <v>581</v>
      </c>
      <c r="H2734" t="s">
        <v>143</v>
      </c>
      <c r="I2734" t="s">
        <v>620</v>
      </c>
      <c r="J2734" t="s">
        <v>622</v>
      </c>
    </row>
    <row r="2735" spans="1:10" x14ac:dyDescent="0.35">
      <c r="A2735">
        <v>2767</v>
      </c>
      <c r="B2735" t="s">
        <v>167</v>
      </c>
      <c r="C2735">
        <v>37</v>
      </c>
      <c r="D2735">
        <v>12</v>
      </c>
      <c r="E2735">
        <v>2</v>
      </c>
      <c r="F2735" t="s">
        <v>581</v>
      </c>
      <c r="G2735" t="s">
        <v>581</v>
      </c>
      <c r="H2735" t="s">
        <v>143</v>
      </c>
      <c r="I2735" t="s">
        <v>620</v>
      </c>
      <c r="J2735" t="s">
        <v>622</v>
      </c>
    </row>
    <row r="2736" spans="1:10" x14ac:dyDescent="0.35">
      <c r="A2736">
        <v>2768</v>
      </c>
      <c r="B2736" t="s">
        <v>167</v>
      </c>
      <c r="C2736">
        <v>38</v>
      </c>
      <c r="D2736">
        <v>16</v>
      </c>
      <c r="E2736">
        <v>3</v>
      </c>
      <c r="F2736" t="s">
        <v>581</v>
      </c>
      <c r="G2736" t="s">
        <v>581</v>
      </c>
      <c r="H2736" t="s">
        <v>143</v>
      </c>
      <c r="I2736" t="s">
        <v>620</v>
      </c>
      <c r="J2736" t="s">
        <v>622</v>
      </c>
    </row>
    <row r="2737" spans="1:10" x14ac:dyDescent="0.35">
      <c r="A2737">
        <v>2769</v>
      </c>
      <c r="B2737" t="s">
        <v>168</v>
      </c>
      <c r="C2737">
        <v>15</v>
      </c>
      <c r="D2737">
        <v>69</v>
      </c>
      <c r="E2737">
        <v>5</v>
      </c>
      <c r="F2737" t="s">
        <v>581</v>
      </c>
      <c r="G2737" t="s">
        <v>581</v>
      </c>
      <c r="H2737" t="s">
        <v>143</v>
      </c>
      <c r="I2737" t="s">
        <v>620</v>
      </c>
      <c r="J2737" t="s">
        <v>622</v>
      </c>
    </row>
    <row r="2738" spans="1:10" x14ac:dyDescent="0.35">
      <c r="A2738">
        <v>2770</v>
      </c>
      <c r="B2738" t="s">
        <v>168</v>
      </c>
      <c r="C2738">
        <v>16</v>
      </c>
      <c r="D2738">
        <v>43</v>
      </c>
      <c r="E2738">
        <v>2</v>
      </c>
      <c r="F2738" t="s">
        <v>581</v>
      </c>
      <c r="G2738" t="s">
        <v>581</v>
      </c>
      <c r="H2738" t="s">
        <v>143</v>
      </c>
      <c r="I2738" t="s">
        <v>620</v>
      </c>
      <c r="J2738" t="s">
        <v>622</v>
      </c>
    </row>
    <row r="2739" spans="1:10" x14ac:dyDescent="0.35">
      <c r="A2739">
        <v>2771</v>
      </c>
      <c r="B2739" t="s">
        <v>168</v>
      </c>
      <c r="C2739">
        <v>17</v>
      </c>
      <c r="D2739">
        <v>33</v>
      </c>
      <c r="E2739">
        <v>6</v>
      </c>
      <c r="F2739" t="s">
        <v>581</v>
      </c>
      <c r="G2739" t="s">
        <v>581</v>
      </c>
      <c r="H2739" t="s">
        <v>143</v>
      </c>
      <c r="I2739" t="s">
        <v>620</v>
      </c>
      <c r="J2739" t="s">
        <v>622</v>
      </c>
    </row>
    <row r="2740" spans="1:10" x14ac:dyDescent="0.35">
      <c r="A2740">
        <v>2772</v>
      </c>
      <c r="B2740" t="s">
        <v>168</v>
      </c>
      <c r="C2740">
        <v>18</v>
      </c>
      <c r="D2740">
        <v>22</v>
      </c>
      <c r="E2740">
        <v>7</v>
      </c>
      <c r="F2740" t="s">
        <v>581</v>
      </c>
      <c r="G2740" t="s">
        <v>581</v>
      </c>
      <c r="H2740" t="s">
        <v>143</v>
      </c>
      <c r="I2740" t="s">
        <v>620</v>
      </c>
      <c r="J2740" t="s">
        <v>622</v>
      </c>
    </row>
    <row r="2741" spans="1:10" x14ac:dyDescent="0.35">
      <c r="A2741">
        <v>2773</v>
      </c>
      <c r="B2741" t="s">
        <v>168</v>
      </c>
      <c r="C2741">
        <v>19</v>
      </c>
      <c r="D2741">
        <v>21</v>
      </c>
      <c r="E2741">
        <v>2</v>
      </c>
      <c r="F2741" t="s">
        <v>581</v>
      </c>
      <c r="G2741" t="s">
        <v>581</v>
      </c>
      <c r="H2741" t="s">
        <v>143</v>
      </c>
      <c r="I2741" t="s">
        <v>620</v>
      </c>
      <c r="J2741" t="s">
        <v>622</v>
      </c>
    </row>
    <row r="2742" spans="1:10" x14ac:dyDescent="0.35">
      <c r="A2742">
        <v>2774</v>
      </c>
      <c r="B2742" t="s">
        <v>168</v>
      </c>
      <c r="C2742">
        <v>20</v>
      </c>
      <c r="D2742">
        <v>16</v>
      </c>
      <c r="E2742">
        <v>1</v>
      </c>
      <c r="F2742" t="s">
        <v>581</v>
      </c>
      <c r="G2742" t="s">
        <v>581</v>
      </c>
      <c r="H2742" t="s">
        <v>143</v>
      </c>
      <c r="I2742" t="s">
        <v>620</v>
      </c>
      <c r="J2742" t="s">
        <v>622</v>
      </c>
    </row>
    <row r="2743" spans="1:10" x14ac:dyDescent="0.35">
      <c r="A2743">
        <v>2775</v>
      </c>
      <c r="B2743" t="s">
        <v>168</v>
      </c>
      <c r="C2743">
        <v>21</v>
      </c>
      <c r="D2743">
        <v>17</v>
      </c>
      <c r="E2743">
        <v>1</v>
      </c>
      <c r="F2743" t="s">
        <v>581</v>
      </c>
      <c r="G2743" t="s">
        <v>581</v>
      </c>
      <c r="H2743" t="s">
        <v>143</v>
      </c>
      <c r="I2743" t="s">
        <v>620</v>
      </c>
      <c r="J2743" t="s">
        <v>622</v>
      </c>
    </row>
    <row r="2744" spans="1:10" x14ac:dyDescent="0.35">
      <c r="A2744">
        <v>2776</v>
      </c>
      <c r="B2744" t="s">
        <v>168</v>
      </c>
      <c r="C2744">
        <v>22</v>
      </c>
      <c r="D2744">
        <v>13</v>
      </c>
      <c r="E2744">
        <v>1</v>
      </c>
      <c r="F2744" t="s">
        <v>581</v>
      </c>
      <c r="G2744" t="s">
        <v>581</v>
      </c>
      <c r="H2744" t="s">
        <v>143</v>
      </c>
      <c r="I2744" t="s">
        <v>620</v>
      </c>
      <c r="J2744" t="s">
        <v>622</v>
      </c>
    </row>
    <row r="2745" spans="1:10" x14ac:dyDescent="0.35">
      <c r="A2745">
        <v>2777</v>
      </c>
      <c r="B2745" t="s">
        <v>168</v>
      </c>
      <c r="C2745">
        <v>23</v>
      </c>
      <c r="D2745">
        <v>10</v>
      </c>
      <c r="E2745">
        <v>2</v>
      </c>
      <c r="F2745" t="s">
        <v>581</v>
      </c>
      <c r="G2745" t="s">
        <v>581</v>
      </c>
      <c r="H2745" t="s">
        <v>143</v>
      </c>
      <c r="I2745" t="s">
        <v>620</v>
      </c>
      <c r="J2745" t="s">
        <v>622</v>
      </c>
    </row>
    <row r="2746" spans="1:10" x14ac:dyDescent="0.35">
      <c r="A2746">
        <v>2778</v>
      </c>
      <c r="B2746" t="s">
        <v>168</v>
      </c>
      <c r="C2746">
        <v>24</v>
      </c>
      <c r="D2746">
        <v>4</v>
      </c>
      <c r="E2746">
        <v>1</v>
      </c>
      <c r="F2746" t="s">
        <v>581</v>
      </c>
      <c r="G2746" t="s">
        <v>581</v>
      </c>
      <c r="H2746" t="s">
        <v>143</v>
      </c>
      <c r="I2746" t="s">
        <v>620</v>
      </c>
      <c r="J2746" t="s">
        <v>622</v>
      </c>
    </row>
    <row r="2747" spans="1:10" x14ac:dyDescent="0.35">
      <c r="A2747">
        <v>2779</v>
      </c>
      <c r="B2747" t="s">
        <v>168</v>
      </c>
      <c r="C2747">
        <v>25</v>
      </c>
      <c r="D2747">
        <v>9</v>
      </c>
      <c r="E2747">
        <v>0</v>
      </c>
      <c r="F2747" t="s">
        <v>581</v>
      </c>
      <c r="G2747" t="s">
        <v>581</v>
      </c>
      <c r="H2747" t="s">
        <v>143</v>
      </c>
      <c r="I2747" t="s">
        <v>620</v>
      </c>
      <c r="J2747" t="s">
        <v>622</v>
      </c>
    </row>
    <row r="2748" spans="1:10" x14ac:dyDescent="0.35">
      <c r="A2748">
        <v>2780</v>
      </c>
      <c r="B2748" t="s">
        <v>168</v>
      </c>
      <c r="C2748">
        <v>26</v>
      </c>
      <c r="D2748">
        <v>9</v>
      </c>
      <c r="E2748">
        <v>1</v>
      </c>
      <c r="F2748" t="s">
        <v>581</v>
      </c>
      <c r="G2748" t="s">
        <v>581</v>
      </c>
      <c r="H2748" t="s">
        <v>143</v>
      </c>
      <c r="I2748" t="s">
        <v>620</v>
      </c>
      <c r="J2748" t="s">
        <v>622</v>
      </c>
    </row>
    <row r="2749" spans="1:10" x14ac:dyDescent="0.35">
      <c r="A2749">
        <v>2781</v>
      </c>
      <c r="B2749" t="s">
        <v>168</v>
      </c>
      <c r="C2749">
        <v>27</v>
      </c>
      <c r="D2749">
        <v>21</v>
      </c>
      <c r="E2749">
        <v>6</v>
      </c>
      <c r="F2749" t="s">
        <v>581</v>
      </c>
      <c r="G2749" t="s">
        <v>581</v>
      </c>
      <c r="H2749" t="s">
        <v>143</v>
      </c>
      <c r="I2749" t="s">
        <v>620</v>
      </c>
      <c r="J2749" t="s">
        <v>622</v>
      </c>
    </row>
    <row r="2750" spans="1:10" x14ac:dyDescent="0.35">
      <c r="A2750">
        <v>2782</v>
      </c>
      <c r="B2750" t="s">
        <v>168</v>
      </c>
      <c r="C2750">
        <v>28</v>
      </c>
      <c r="D2750">
        <v>28</v>
      </c>
      <c r="E2750">
        <v>7</v>
      </c>
      <c r="F2750" t="s">
        <v>581</v>
      </c>
      <c r="G2750" t="s">
        <v>581</v>
      </c>
      <c r="H2750" t="s">
        <v>143</v>
      </c>
      <c r="I2750" t="s">
        <v>620</v>
      </c>
      <c r="J2750" t="s">
        <v>622</v>
      </c>
    </row>
    <row r="2751" spans="1:10" x14ac:dyDescent="0.35">
      <c r="A2751">
        <v>2783</v>
      </c>
      <c r="B2751" t="s">
        <v>168</v>
      </c>
      <c r="C2751">
        <v>29</v>
      </c>
      <c r="D2751">
        <v>28</v>
      </c>
      <c r="E2751">
        <v>2</v>
      </c>
      <c r="F2751" t="s">
        <v>581</v>
      </c>
      <c r="G2751" t="s">
        <v>581</v>
      </c>
      <c r="H2751" t="s">
        <v>143</v>
      </c>
      <c r="I2751" t="s">
        <v>620</v>
      </c>
      <c r="J2751" t="s">
        <v>622</v>
      </c>
    </row>
    <row r="2752" spans="1:10" x14ac:dyDescent="0.35">
      <c r="A2752">
        <v>2784</v>
      </c>
      <c r="B2752" t="s">
        <v>168</v>
      </c>
      <c r="C2752">
        <v>30</v>
      </c>
      <c r="D2752">
        <v>36</v>
      </c>
      <c r="E2752">
        <v>8</v>
      </c>
      <c r="F2752" t="s">
        <v>581</v>
      </c>
      <c r="G2752" t="s">
        <v>581</v>
      </c>
      <c r="H2752" t="s">
        <v>143</v>
      </c>
      <c r="I2752" t="s">
        <v>620</v>
      </c>
      <c r="J2752" t="s">
        <v>622</v>
      </c>
    </row>
    <row r="2753" spans="1:10" x14ac:dyDescent="0.35">
      <c r="A2753">
        <v>2785</v>
      </c>
      <c r="B2753" t="s">
        <v>168</v>
      </c>
      <c r="C2753">
        <v>31</v>
      </c>
      <c r="D2753">
        <v>17</v>
      </c>
      <c r="E2753">
        <v>3</v>
      </c>
      <c r="F2753" t="s">
        <v>581</v>
      </c>
      <c r="G2753" t="s">
        <v>581</v>
      </c>
      <c r="H2753" t="s">
        <v>143</v>
      </c>
      <c r="I2753" t="s">
        <v>620</v>
      </c>
      <c r="J2753" t="s">
        <v>622</v>
      </c>
    </row>
    <row r="2754" spans="1:10" x14ac:dyDescent="0.35">
      <c r="A2754">
        <v>2786</v>
      </c>
      <c r="B2754" t="s">
        <v>168</v>
      </c>
      <c r="C2754">
        <v>32</v>
      </c>
      <c r="D2754">
        <v>21</v>
      </c>
      <c r="E2754">
        <v>7</v>
      </c>
      <c r="F2754" t="s">
        <v>581</v>
      </c>
      <c r="G2754" t="s">
        <v>581</v>
      </c>
      <c r="H2754" t="s">
        <v>143</v>
      </c>
      <c r="I2754" t="s">
        <v>620</v>
      </c>
      <c r="J2754" t="s">
        <v>622</v>
      </c>
    </row>
    <row r="2755" spans="1:10" x14ac:dyDescent="0.35">
      <c r="A2755">
        <v>2787</v>
      </c>
      <c r="B2755" t="s">
        <v>168</v>
      </c>
      <c r="C2755">
        <v>33</v>
      </c>
      <c r="D2755">
        <v>24</v>
      </c>
      <c r="E2755">
        <v>7</v>
      </c>
      <c r="F2755" t="s">
        <v>581</v>
      </c>
      <c r="G2755" t="s">
        <v>581</v>
      </c>
      <c r="H2755" t="s">
        <v>143</v>
      </c>
      <c r="I2755" t="s">
        <v>620</v>
      </c>
      <c r="J2755" t="s">
        <v>622</v>
      </c>
    </row>
    <row r="2756" spans="1:10" x14ac:dyDescent="0.35">
      <c r="A2756">
        <v>2788</v>
      </c>
      <c r="B2756" t="s">
        <v>168</v>
      </c>
      <c r="C2756">
        <v>34</v>
      </c>
      <c r="D2756">
        <v>16</v>
      </c>
      <c r="E2756">
        <v>1</v>
      </c>
      <c r="F2756" t="s">
        <v>581</v>
      </c>
      <c r="G2756" t="s">
        <v>581</v>
      </c>
      <c r="H2756" t="s">
        <v>143</v>
      </c>
      <c r="I2756" t="s">
        <v>620</v>
      </c>
      <c r="J2756" t="s">
        <v>622</v>
      </c>
    </row>
    <row r="2757" spans="1:10" x14ac:dyDescent="0.35">
      <c r="A2757">
        <v>2789</v>
      </c>
      <c r="B2757" t="s">
        <v>168</v>
      </c>
      <c r="C2757">
        <v>35</v>
      </c>
      <c r="D2757">
        <v>18</v>
      </c>
      <c r="E2757">
        <v>1</v>
      </c>
      <c r="F2757" t="s">
        <v>581</v>
      </c>
      <c r="G2757" t="s">
        <v>581</v>
      </c>
      <c r="H2757" t="s">
        <v>143</v>
      </c>
      <c r="I2757" t="s">
        <v>620</v>
      </c>
      <c r="J2757" t="s">
        <v>622</v>
      </c>
    </row>
    <row r="2758" spans="1:10" x14ac:dyDescent="0.35">
      <c r="A2758">
        <v>2790</v>
      </c>
      <c r="B2758" t="s">
        <v>168</v>
      </c>
      <c r="C2758">
        <v>36</v>
      </c>
      <c r="D2758">
        <v>21</v>
      </c>
      <c r="E2758">
        <v>2</v>
      </c>
      <c r="F2758" t="s">
        <v>581</v>
      </c>
      <c r="G2758" t="s">
        <v>581</v>
      </c>
      <c r="H2758" t="s">
        <v>143</v>
      </c>
      <c r="I2758" t="s">
        <v>620</v>
      </c>
      <c r="J2758" t="s">
        <v>622</v>
      </c>
    </row>
    <row r="2759" spans="1:10" x14ac:dyDescent="0.35">
      <c r="A2759">
        <v>2791</v>
      </c>
      <c r="B2759" t="s">
        <v>168</v>
      </c>
      <c r="C2759">
        <v>37</v>
      </c>
      <c r="D2759">
        <v>22</v>
      </c>
      <c r="E2759">
        <v>4</v>
      </c>
      <c r="F2759" t="s">
        <v>581</v>
      </c>
      <c r="G2759" t="s">
        <v>581</v>
      </c>
      <c r="H2759" t="s">
        <v>143</v>
      </c>
      <c r="I2759" t="s">
        <v>620</v>
      </c>
      <c r="J2759" t="s">
        <v>622</v>
      </c>
    </row>
    <row r="2760" spans="1:10" x14ac:dyDescent="0.35">
      <c r="A2760">
        <v>2792</v>
      </c>
      <c r="B2760" t="s">
        <v>168</v>
      </c>
      <c r="C2760">
        <v>38</v>
      </c>
      <c r="D2760">
        <v>11</v>
      </c>
      <c r="E2760">
        <v>1</v>
      </c>
      <c r="F2760" t="s">
        <v>581</v>
      </c>
      <c r="G2760" t="s">
        <v>581</v>
      </c>
      <c r="H2760" t="s">
        <v>143</v>
      </c>
      <c r="I2760" t="s">
        <v>620</v>
      </c>
      <c r="J2760" t="s">
        <v>622</v>
      </c>
    </row>
    <row r="2761" spans="1:10" x14ac:dyDescent="0.35">
      <c r="A2761">
        <v>2793</v>
      </c>
      <c r="B2761" t="s">
        <v>169</v>
      </c>
      <c r="C2761">
        <v>15</v>
      </c>
      <c r="D2761">
        <v>18</v>
      </c>
      <c r="E2761">
        <v>2</v>
      </c>
      <c r="F2761" t="s">
        <v>581</v>
      </c>
      <c r="G2761" t="s">
        <v>581</v>
      </c>
      <c r="H2761" t="s">
        <v>143</v>
      </c>
      <c r="I2761" t="s">
        <v>620</v>
      </c>
      <c r="J2761" t="s">
        <v>622</v>
      </c>
    </row>
    <row r="2762" spans="1:10" x14ac:dyDescent="0.35">
      <c r="A2762">
        <v>2794</v>
      </c>
      <c r="B2762" t="s">
        <v>169</v>
      </c>
      <c r="C2762">
        <v>16</v>
      </c>
      <c r="D2762">
        <v>22</v>
      </c>
      <c r="E2762">
        <v>9</v>
      </c>
      <c r="F2762" t="s">
        <v>581</v>
      </c>
      <c r="G2762" t="s">
        <v>581</v>
      </c>
      <c r="H2762" t="s">
        <v>143</v>
      </c>
      <c r="I2762" t="s">
        <v>620</v>
      </c>
      <c r="J2762" t="s">
        <v>622</v>
      </c>
    </row>
    <row r="2763" spans="1:10" x14ac:dyDescent="0.35">
      <c r="A2763">
        <v>2795</v>
      </c>
      <c r="B2763" t="s">
        <v>169</v>
      </c>
      <c r="C2763">
        <v>17</v>
      </c>
      <c r="D2763">
        <v>13</v>
      </c>
      <c r="E2763">
        <v>9</v>
      </c>
      <c r="F2763" t="s">
        <v>581</v>
      </c>
      <c r="G2763" t="s">
        <v>581</v>
      </c>
      <c r="H2763" t="s">
        <v>143</v>
      </c>
      <c r="I2763" t="s">
        <v>620</v>
      </c>
      <c r="J2763" t="s">
        <v>622</v>
      </c>
    </row>
    <row r="2764" spans="1:10" x14ac:dyDescent="0.35">
      <c r="A2764">
        <v>2796</v>
      </c>
      <c r="B2764" t="s">
        <v>169</v>
      </c>
      <c r="C2764">
        <v>18</v>
      </c>
      <c r="D2764">
        <v>9</v>
      </c>
      <c r="E2764">
        <v>6</v>
      </c>
      <c r="F2764" t="s">
        <v>581</v>
      </c>
      <c r="G2764" t="s">
        <v>581</v>
      </c>
      <c r="H2764" t="s">
        <v>143</v>
      </c>
      <c r="I2764" t="s">
        <v>620</v>
      </c>
      <c r="J2764" t="s">
        <v>622</v>
      </c>
    </row>
    <row r="2765" spans="1:10" x14ac:dyDescent="0.35">
      <c r="A2765">
        <v>2797</v>
      </c>
      <c r="B2765" t="s">
        <v>169</v>
      </c>
      <c r="C2765">
        <v>19</v>
      </c>
      <c r="D2765">
        <v>8</v>
      </c>
      <c r="E2765">
        <v>4</v>
      </c>
      <c r="F2765" t="s">
        <v>581</v>
      </c>
      <c r="G2765" t="s">
        <v>581</v>
      </c>
      <c r="H2765" t="s">
        <v>143</v>
      </c>
      <c r="I2765" t="s">
        <v>620</v>
      </c>
      <c r="J2765" t="s">
        <v>622</v>
      </c>
    </row>
    <row r="2766" spans="1:10" x14ac:dyDescent="0.35">
      <c r="A2766">
        <v>2798</v>
      </c>
      <c r="B2766" t="s">
        <v>169</v>
      </c>
      <c r="C2766">
        <v>20</v>
      </c>
      <c r="D2766">
        <v>5</v>
      </c>
      <c r="E2766">
        <v>1</v>
      </c>
      <c r="F2766" t="s">
        <v>581</v>
      </c>
      <c r="G2766" t="s">
        <v>581</v>
      </c>
      <c r="H2766" t="s">
        <v>143</v>
      </c>
      <c r="I2766" t="s">
        <v>620</v>
      </c>
      <c r="J2766" t="s">
        <v>622</v>
      </c>
    </row>
    <row r="2767" spans="1:10" x14ac:dyDescent="0.35">
      <c r="A2767">
        <v>2799</v>
      </c>
      <c r="B2767" t="s">
        <v>169</v>
      </c>
      <c r="C2767">
        <v>21</v>
      </c>
      <c r="D2767">
        <v>5</v>
      </c>
      <c r="E2767">
        <v>2</v>
      </c>
      <c r="F2767" t="s">
        <v>581</v>
      </c>
      <c r="G2767" t="s">
        <v>581</v>
      </c>
      <c r="H2767" t="s">
        <v>143</v>
      </c>
      <c r="I2767" t="s">
        <v>620</v>
      </c>
      <c r="J2767" t="s">
        <v>622</v>
      </c>
    </row>
    <row r="2768" spans="1:10" x14ac:dyDescent="0.35">
      <c r="A2768">
        <v>2800</v>
      </c>
      <c r="B2768" t="s">
        <v>169</v>
      </c>
      <c r="C2768">
        <v>22</v>
      </c>
      <c r="D2768">
        <v>4</v>
      </c>
      <c r="E2768">
        <v>1</v>
      </c>
      <c r="F2768" t="s">
        <v>581</v>
      </c>
      <c r="G2768" t="s">
        <v>581</v>
      </c>
      <c r="H2768" t="s">
        <v>143</v>
      </c>
      <c r="I2768" t="s">
        <v>620</v>
      </c>
      <c r="J2768" t="s">
        <v>622</v>
      </c>
    </row>
    <row r="2769" spans="1:10" x14ac:dyDescent="0.35">
      <c r="A2769">
        <v>2801</v>
      </c>
      <c r="B2769" t="s">
        <v>169</v>
      </c>
      <c r="C2769">
        <v>23</v>
      </c>
      <c r="D2769">
        <v>3</v>
      </c>
      <c r="E2769">
        <v>2</v>
      </c>
      <c r="F2769" t="s">
        <v>581</v>
      </c>
      <c r="G2769" t="s">
        <v>581</v>
      </c>
      <c r="H2769" t="s">
        <v>143</v>
      </c>
      <c r="I2769" t="s">
        <v>620</v>
      </c>
      <c r="J2769" t="s">
        <v>622</v>
      </c>
    </row>
    <row r="2770" spans="1:10" x14ac:dyDescent="0.35">
      <c r="A2770">
        <v>2802</v>
      </c>
      <c r="B2770" t="s">
        <v>169</v>
      </c>
      <c r="C2770">
        <v>24</v>
      </c>
      <c r="D2770">
        <v>3</v>
      </c>
      <c r="E2770">
        <v>0</v>
      </c>
      <c r="F2770" t="s">
        <v>581</v>
      </c>
      <c r="G2770" t="s">
        <v>581</v>
      </c>
      <c r="H2770" t="s">
        <v>143</v>
      </c>
      <c r="I2770" t="s">
        <v>620</v>
      </c>
      <c r="J2770" t="s">
        <v>622</v>
      </c>
    </row>
    <row r="2771" spans="1:10" x14ac:dyDescent="0.35">
      <c r="A2771">
        <v>2803</v>
      </c>
      <c r="B2771" t="s">
        <v>169</v>
      </c>
      <c r="C2771">
        <v>25</v>
      </c>
      <c r="D2771">
        <v>4</v>
      </c>
      <c r="E2771">
        <v>4</v>
      </c>
      <c r="F2771" t="s">
        <v>581</v>
      </c>
      <c r="G2771" t="s">
        <v>581</v>
      </c>
      <c r="H2771" t="s">
        <v>143</v>
      </c>
      <c r="I2771" t="s">
        <v>620</v>
      </c>
      <c r="J2771" t="s">
        <v>622</v>
      </c>
    </row>
    <row r="2772" spans="1:10" x14ac:dyDescent="0.35">
      <c r="A2772">
        <v>2804</v>
      </c>
      <c r="B2772" t="s">
        <v>169</v>
      </c>
      <c r="C2772">
        <v>26</v>
      </c>
      <c r="D2772">
        <v>5</v>
      </c>
      <c r="E2772">
        <v>3</v>
      </c>
      <c r="F2772" t="s">
        <v>581</v>
      </c>
      <c r="G2772" t="s">
        <v>581</v>
      </c>
      <c r="H2772" t="s">
        <v>143</v>
      </c>
      <c r="I2772" t="s">
        <v>620</v>
      </c>
      <c r="J2772" t="s">
        <v>622</v>
      </c>
    </row>
    <row r="2773" spans="1:10" x14ac:dyDescent="0.35">
      <c r="A2773">
        <v>2805</v>
      </c>
      <c r="B2773" t="s">
        <v>169</v>
      </c>
      <c r="C2773">
        <v>27</v>
      </c>
      <c r="D2773">
        <v>8</v>
      </c>
      <c r="E2773">
        <v>9</v>
      </c>
      <c r="F2773" t="s">
        <v>581</v>
      </c>
      <c r="G2773" t="s">
        <v>581</v>
      </c>
      <c r="H2773" t="s">
        <v>143</v>
      </c>
      <c r="I2773" t="s">
        <v>620</v>
      </c>
      <c r="J2773" t="s">
        <v>622</v>
      </c>
    </row>
    <row r="2774" spans="1:10" x14ac:dyDescent="0.35">
      <c r="A2774">
        <v>2806</v>
      </c>
      <c r="B2774" t="s">
        <v>169</v>
      </c>
      <c r="C2774">
        <v>28</v>
      </c>
      <c r="D2774">
        <v>10</v>
      </c>
      <c r="E2774">
        <v>2</v>
      </c>
      <c r="F2774" t="s">
        <v>581</v>
      </c>
      <c r="G2774" t="s">
        <v>581</v>
      </c>
      <c r="H2774" t="s">
        <v>143</v>
      </c>
      <c r="I2774" t="s">
        <v>620</v>
      </c>
      <c r="J2774" t="s">
        <v>622</v>
      </c>
    </row>
    <row r="2775" spans="1:10" x14ac:dyDescent="0.35">
      <c r="A2775">
        <v>2807</v>
      </c>
      <c r="B2775" t="s">
        <v>169</v>
      </c>
      <c r="C2775">
        <v>29</v>
      </c>
      <c r="D2775">
        <v>9</v>
      </c>
      <c r="E2775">
        <v>7</v>
      </c>
      <c r="F2775" t="s">
        <v>581</v>
      </c>
      <c r="G2775" t="s">
        <v>581</v>
      </c>
      <c r="H2775" t="s">
        <v>143</v>
      </c>
      <c r="I2775" t="s">
        <v>620</v>
      </c>
      <c r="J2775" t="s">
        <v>622</v>
      </c>
    </row>
    <row r="2776" spans="1:10" x14ac:dyDescent="0.35">
      <c r="A2776">
        <v>2808</v>
      </c>
      <c r="B2776" t="s">
        <v>169</v>
      </c>
      <c r="C2776">
        <v>30</v>
      </c>
      <c r="D2776">
        <v>8</v>
      </c>
      <c r="E2776">
        <v>1</v>
      </c>
      <c r="F2776" t="s">
        <v>581</v>
      </c>
      <c r="G2776" t="s">
        <v>581</v>
      </c>
      <c r="H2776" t="s">
        <v>143</v>
      </c>
      <c r="I2776" t="s">
        <v>620</v>
      </c>
      <c r="J2776" t="s">
        <v>622</v>
      </c>
    </row>
    <row r="2777" spans="1:10" x14ac:dyDescent="0.35">
      <c r="A2777">
        <v>2809</v>
      </c>
      <c r="B2777" t="s">
        <v>169</v>
      </c>
      <c r="C2777">
        <v>31</v>
      </c>
      <c r="D2777">
        <v>13</v>
      </c>
      <c r="E2777">
        <v>4</v>
      </c>
      <c r="F2777" t="s">
        <v>581</v>
      </c>
      <c r="G2777" t="s">
        <v>581</v>
      </c>
      <c r="H2777" t="s">
        <v>143</v>
      </c>
      <c r="I2777" t="s">
        <v>620</v>
      </c>
      <c r="J2777" t="s">
        <v>622</v>
      </c>
    </row>
    <row r="2778" spans="1:10" x14ac:dyDescent="0.35">
      <c r="A2778">
        <v>2810</v>
      </c>
      <c r="B2778" t="s">
        <v>169</v>
      </c>
      <c r="C2778">
        <v>32</v>
      </c>
      <c r="D2778">
        <v>9</v>
      </c>
      <c r="E2778">
        <v>6</v>
      </c>
      <c r="F2778" t="s">
        <v>581</v>
      </c>
      <c r="G2778" t="s">
        <v>581</v>
      </c>
      <c r="H2778" t="s">
        <v>143</v>
      </c>
      <c r="I2778" t="s">
        <v>620</v>
      </c>
      <c r="J2778" t="s">
        <v>622</v>
      </c>
    </row>
    <row r="2779" spans="1:10" x14ac:dyDescent="0.35">
      <c r="A2779">
        <v>2811</v>
      </c>
      <c r="B2779" t="s">
        <v>169</v>
      </c>
      <c r="C2779">
        <v>33</v>
      </c>
      <c r="D2779">
        <v>14</v>
      </c>
      <c r="E2779">
        <v>2</v>
      </c>
      <c r="F2779" t="s">
        <v>581</v>
      </c>
      <c r="G2779" t="s">
        <v>581</v>
      </c>
      <c r="H2779" t="s">
        <v>143</v>
      </c>
      <c r="I2779" t="s">
        <v>620</v>
      </c>
      <c r="J2779" t="s">
        <v>622</v>
      </c>
    </row>
    <row r="2780" spans="1:10" x14ac:dyDescent="0.35">
      <c r="A2780">
        <v>2812</v>
      </c>
      <c r="B2780" t="s">
        <v>169</v>
      </c>
      <c r="C2780">
        <v>34</v>
      </c>
      <c r="D2780">
        <v>5</v>
      </c>
      <c r="E2780">
        <v>2</v>
      </c>
      <c r="F2780" t="s">
        <v>581</v>
      </c>
      <c r="G2780" t="s">
        <v>581</v>
      </c>
      <c r="H2780" t="s">
        <v>143</v>
      </c>
      <c r="I2780" t="s">
        <v>620</v>
      </c>
      <c r="J2780" t="s">
        <v>622</v>
      </c>
    </row>
    <row r="2781" spans="1:10" x14ac:dyDescent="0.35">
      <c r="A2781">
        <v>2813</v>
      </c>
      <c r="B2781" t="s">
        <v>169</v>
      </c>
      <c r="C2781">
        <v>35</v>
      </c>
      <c r="D2781">
        <v>5</v>
      </c>
      <c r="E2781">
        <v>2</v>
      </c>
      <c r="F2781" t="s">
        <v>581</v>
      </c>
      <c r="G2781" t="s">
        <v>581</v>
      </c>
      <c r="H2781" t="s">
        <v>143</v>
      </c>
      <c r="I2781" t="s">
        <v>620</v>
      </c>
      <c r="J2781" t="s">
        <v>622</v>
      </c>
    </row>
    <row r="2782" spans="1:10" x14ac:dyDescent="0.35">
      <c r="A2782">
        <v>2814</v>
      </c>
      <c r="B2782" t="s">
        <v>169</v>
      </c>
      <c r="C2782">
        <v>36</v>
      </c>
      <c r="D2782">
        <v>5</v>
      </c>
      <c r="E2782">
        <v>4</v>
      </c>
      <c r="F2782" t="s">
        <v>581</v>
      </c>
      <c r="G2782" t="s">
        <v>581</v>
      </c>
      <c r="H2782" t="s">
        <v>143</v>
      </c>
      <c r="I2782" t="s">
        <v>620</v>
      </c>
      <c r="J2782" t="s">
        <v>622</v>
      </c>
    </row>
    <row r="2783" spans="1:10" x14ac:dyDescent="0.35">
      <c r="A2783">
        <v>2815</v>
      </c>
      <c r="B2783" t="s">
        <v>169</v>
      </c>
      <c r="C2783">
        <v>37</v>
      </c>
      <c r="D2783">
        <v>3</v>
      </c>
      <c r="E2783">
        <v>2</v>
      </c>
      <c r="F2783" t="s">
        <v>581</v>
      </c>
      <c r="G2783" t="s">
        <v>581</v>
      </c>
      <c r="H2783" t="s">
        <v>143</v>
      </c>
      <c r="I2783" t="s">
        <v>620</v>
      </c>
      <c r="J2783" t="s">
        <v>622</v>
      </c>
    </row>
    <row r="2784" spans="1:10" x14ac:dyDescent="0.35">
      <c r="A2784">
        <v>2816</v>
      </c>
      <c r="B2784" t="s">
        <v>169</v>
      </c>
      <c r="C2784">
        <v>38</v>
      </c>
      <c r="D2784">
        <v>7</v>
      </c>
      <c r="E2784">
        <v>5</v>
      </c>
      <c r="F2784" t="s">
        <v>581</v>
      </c>
      <c r="G2784" t="s">
        <v>581</v>
      </c>
      <c r="H2784" t="s">
        <v>143</v>
      </c>
      <c r="I2784" t="s">
        <v>620</v>
      </c>
      <c r="J2784" t="s">
        <v>622</v>
      </c>
    </row>
    <row r="2785" spans="1:10" x14ac:dyDescent="0.35">
      <c r="A2785">
        <v>2822</v>
      </c>
      <c r="B2785" t="s">
        <v>170</v>
      </c>
      <c r="C2785">
        <v>15</v>
      </c>
      <c r="D2785">
        <v>58</v>
      </c>
      <c r="E2785">
        <v>2</v>
      </c>
      <c r="F2785" t="s">
        <v>581</v>
      </c>
      <c r="G2785" t="s">
        <v>581</v>
      </c>
      <c r="H2785" t="s">
        <v>143</v>
      </c>
      <c r="I2785" t="s">
        <v>620</v>
      </c>
      <c r="J2785" t="s">
        <v>622</v>
      </c>
    </row>
    <row r="2786" spans="1:10" x14ac:dyDescent="0.35">
      <c r="A2786">
        <v>2823</v>
      </c>
      <c r="B2786" t="s">
        <v>170</v>
      </c>
      <c r="C2786">
        <v>16</v>
      </c>
      <c r="D2786">
        <v>60</v>
      </c>
      <c r="E2786">
        <v>3</v>
      </c>
      <c r="F2786" t="s">
        <v>581</v>
      </c>
      <c r="G2786" t="s">
        <v>581</v>
      </c>
      <c r="H2786" t="s">
        <v>143</v>
      </c>
      <c r="I2786" t="s">
        <v>620</v>
      </c>
      <c r="J2786" t="s">
        <v>622</v>
      </c>
    </row>
    <row r="2787" spans="1:10" x14ac:dyDescent="0.35">
      <c r="A2787">
        <v>2824</v>
      </c>
      <c r="B2787" t="s">
        <v>170</v>
      </c>
      <c r="C2787">
        <v>17</v>
      </c>
      <c r="D2787">
        <v>33</v>
      </c>
      <c r="E2787">
        <v>3</v>
      </c>
      <c r="F2787" t="s">
        <v>581</v>
      </c>
      <c r="G2787" t="s">
        <v>581</v>
      </c>
      <c r="H2787" t="s">
        <v>143</v>
      </c>
      <c r="I2787" t="s">
        <v>620</v>
      </c>
      <c r="J2787" t="s">
        <v>622</v>
      </c>
    </row>
    <row r="2788" spans="1:10" x14ac:dyDescent="0.35">
      <c r="A2788">
        <v>2825</v>
      </c>
      <c r="B2788" t="s">
        <v>170</v>
      </c>
      <c r="C2788">
        <v>18</v>
      </c>
      <c r="D2788">
        <v>30</v>
      </c>
      <c r="E2788">
        <v>5</v>
      </c>
      <c r="F2788" t="s">
        <v>581</v>
      </c>
      <c r="G2788" t="s">
        <v>581</v>
      </c>
      <c r="H2788" t="s">
        <v>143</v>
      </c>
      <c r="I2788" t="s">
        <v>620</v>
      </c>
      <c r="J2788" t="s">
        <v>622</v>
      </c>
    </row>
    <row r="2789" spans="1:10" x14ac:dyDescent="0.35">
      <c r="A2789">
        <v>2826</v>
      </c>
      <c r="B2789" t="s">
        <v>170</v>
      </c>
      <c r="C2789">
        <v>19</v>
      </c>
      <c r="D2789">
        <v>23</v>
      </c>
      <c r="E2789">
        <v>4</v>
      </c>
      <c r="F2789" t="s">
        <v>581</v>
      </c>
      <c r="G2789" t="s">
        <v>581</v>
      </c>
      <c r="H2789" t="s">
        <v>143</v>
      </c>
      <c r="I2789" t="s">
        <v>620</v>
      </c>
      <c r="J2789" t="s">
        <v>622</v>
      </c>
    </row>
    <row r="2790" spans="1:10" x14ac:dyDescent="0.35">
      <c r="A2790">
        <v>2827</v>
      </c>
      <c r="B2790" t="s">
        <v>170</v>
      </c>
      <c r="C2790">
        <v>20</v>
      </c>
      <c r="D2790">
        <v>20</v>
      </c>
      <c r="E2790">
        <v>2</v>
      </c>
      <c r="F2790" t="s">
        <v>581</v>
      </c>
      <c r="G2790" t="s">
        <v>581</v>
      </c>
      <c r="H2790" t="s">
        <v>143</v>
      </c>
      <c r="I2790" t="s">
        <v>620</v>
      </c>
      <c r="J2790" t="s">
        <v>622</v>
      </c>
    </row>
    <row r="2791" spans="1:10" x14ac:dyDescent="0.35">
      <c r="A2791">
        <v>2828</v>
      </c>
      <c r="B2791" t="s">
        <v>170</v>
      </c>
      <c r="C2791">
        <v>21</v>
      </c>
      <c r="D2791">
        <v>13</v>
      </c>
      <c r="E2791">
        <v>1</v>
      </c>
      <c r="F2791" t="s">
        <v>581</v>
      </c>
      <c r="G2791" t="s">
        <v>581</v>
      </c>
      <c r="H2791" t="s">
        <v>143</v>
      </c>
      <c r="I2791" t="s">
        <v>620</v>
      </c>
      <c r="J2791" t="s">
        <v>622</v>
      </c>
    </row>
    <row r="2792" spans="1:10" x14ac:dyDescent="0.35">
      <c r="A2792">
        <v>2829</v>
      </c>
      <c r="B2792" t="s">
        <v>170</v>
      </c>
      <c r="C2792">
        <v>22</v>
      </c>
      <c r="D2792">
        <v>15</v>
      </c>
      <c r="E2792">
        <v>1</v>
      </c>
      <c r="F2792" t="s">
        <v>581</v>
      </c>
      <c r="G2792" t="s">
        <v>581</v>
      </c>
      <c r="H2792" t="s">
        <v>143</v>
      </c>
      <c r="I2792" t="s">
        <v>620</v>
      </c>
      <c r="J2792" t="s">
        <v>622</v>
      </c>
    </row>
    <row r="2793" spans="1:10" x14ac:dyDescent="0.35">
      <c r="A2793">
        <v>2830</v>
      </c>
      <c r="B2793" t="s">
        <v>170</v>
      </c>
      <c r="C2793">
        <v>23</v>
      </c>
      <c r="D2793">
        <v>9</v>
      </c>
      <c r="E2793">
        <v>3</v>
      </c>
      <c r="F2793" t="s">
        <v>581</v>
      </c>
      <c r="G2793" t="s">
        <v>581</v>
      </c>
      <c r="H2793" t="s">
        <v>143</v>
      </c>
      <c r="I2793" t="s">
        <v>620</v>
      </c>
      <c r="J2793" t="s">
        <v>622</v>
      </c>
    </row>
    <row r="2794" spans="1:10" x14ac:dyDescent="0.35">
      <c r="A2794">
        <v>2831</v>
      </c>
      <c r="B2794" t="s">
        <v>170</v>
      </c>
      <c r="C2794">
        <v>24</v>
      </c>
      <c r="D2794">
        <v>7</v>
      </c>
      <c r="E2794">
        <v>3</v>
      </c>
      <c r="F2794" t="s">
        <v>581</v>
      </c>
      <c r="G2794" t="s">
        <v>581</v>
      </c>
      <c r="H2794" t="s">
        <v>143</v>
      </c>
      <c r="I2794" t="s">
        <v>620</v>
      </c>
      <c r="J2794" t="s">
        <v>622</v>
      </c>
    </row>
    <row r="2795" spans="1:10" x14ac:dyDescent="0.35">
      <c r="A2795">
        <v>2832</v>
      </c>
      <c r="B2795" t="s">
        <v>170</v>
      </c>
      <c r="C2795">
        <v>25</v>
      </c>
      <c r="D2795">
        <v>8</v>
      </c>
      <c r="E2795">
        <v>1</v>
      </c>
      <c r="F2795" t="s">
        <v>581</v>
      </c>
      <c r="G2795" t="s">
        <v>581</v>
      </c>
      <c r="H2795" t="s">
        <v>143</v>
      </c>
      <c r="I2795" t="s">
        <v>620</v>
      </c>
      <c r="J2795" t="s">
        <v>622</v>
      </c>
    </row>
    <row r="2796" spans="1:10" x14ac:dyDescent="0.35">
      <c r="A2796">
        <v>2833</v>
      </c>
      <c r="B2796" t="s">
        <v>170</v>
      </c>
      <c r="C2796">
        <v>26</v>
      </c>
      <c r="D2796">
        <v>10</v>
      </c>
      <c r="E2796">
        <v>3</v>
      </c>
      <c r="F2796" t="s">
        <v>581</v>
      </c>
      <c r="G2796" t="s">
        <v>581</v>
      </c>
      <c r="H2796" t="s">
        <v>143</v>
      </c>
      <c r="I2796" t="s">
        <v>620</v>
      </c>
      <c r="J2796" t="s">
        <v>622</v>
      </c>
    </row>
    <row r="2797" spans="1:10" x14ac:dyDescent="0.35">
      <c r="A2797">
        <v>2834</v>
      </c>
      <c r="B2797" t="s">
        <v>170</v>
      </c>
      <c r="C2797">
        <v>27</v>
      </c>
      <c r="D2797">
        <v>23</v>
      </c>
      <c r="E2797">
        <v>0</v>
      </c>
      <c r="F2797" t="s">
        <v>581</v>
      </c>
      <c r="G2797" t="s">
        <v>581</v>
      </c>
      <c r="H2797" t="s">
        <v>143</v>
      </c>
      <c r="I2797" t="s">
        <v>620</v>
      </c>
      <c r="J2797" t="s">
        <v>622</v>
      </c>
    </row>
    <row r="2798" spans="1:10" x14ac:dyDescent="0.35">
      <c r="A2798">
        <v>2835</v>
      </c>
      <c r="B2798" t="s">
        <v>170</v>
      </c>
      <c r="C2798">
        <v>28</v>
      </c>
      <c r="D2798">
        <v>19</v>
      </c>
      <c r="E2798">
        <v>4</v>
      </c>
      <c r="F2798" t="s">
        <v>581</v>
      </c>
      <c r="G2798" t="s">
        <v>581</v>
      </c>
      <c r="H2798" t="s">
        <v>143</v>
      </c>
      <c r="I2798" t="s">
        <v>620</v>
      </c>
      <c r="J2798" t="s">
        <v>622</v>
      </c>
    </row>
    <row r="2799" spans="1:10" x14ac:dyDescent="0.35">
      <c r="A2799">
        <v>2836</v>
      </c>
      <c r="B2799" t="s">
        <v>170</v>
      </c>
      <c r="C2799">
        <v>29</v>
      </c>
      <c r="D2799">
        <v>25</v>
      </c>
      <c r="E2799">
        <v>9</v>
      </c>
      <c r="F2799" t="s">
        <v>581</v>
      </c>
      <c r="G2799" t="s">
        <v>581</v>
      </c>
      <c r="H2799" t="s">
        <v>143</v>
      </c>
      <c r="I2799" t="s">
        <v>620</v>
      </c>
      <c r="J2799" t="s">
        <v>622</v>
      </c>
    </row>
    <row r="2800" spans="1:10" x14ac:dyDescent="0.35">
      <c r="A2800">
        <v>2837</v>
      </c>
      <c r="B2800" t="s">
        <v>170</v>
      </c>
      <c r="C2800">
        <v>30</v>
      </c>
      <c r="D2800">
        <v>49</v>
      </c>
      <c r="E2800">
        <v>12</v>
      </c>
      <c r="F2800" t="s">
        <v>581</v>
      </c>
      <c r="G2800" t="s">
        <v>581</v>
      </c>
      <c r="H2800" t="s">
        <v>143</v>
      </c>
      <c r="I2800" t="s">
        <v>620</v>
      </c>
      <c r="J2800" t="s">
        <v>622</v>
      </c>
    </row>
    <row r="2801" spans="1:10" x14ac:dyDescent="0.35">
      <c r="A2801">
        <v>2838</v>
      </c>
      <c r="B2801" t="s">
        <v>170</v>
      </c>
      <c r="C2801">
        <v>31</v>
      </c>
      <c r="D2801">
        <v>20</v>
      </c>
      <c r="E2801">
        <v>3</v>
      </c>
      <c r="F2801" t="s">
        <v>581</v>
      </c>
      <c r="G2801" t="s">
        <v>581</v>
      </c>
      <c r="H2801" t="s">
        <v>143</v>
      </c>
      <c r="I2801" t="s">
        <v>620</v>
      </c>
      <c r="J2801" t="s">
        <v>622</v>
      </c>
    </row>
    <row r="2802" spans="1:10" x14ac:dyDescent="0.35">
      <c r="A2802">
        <v>2839</v>
      </c>
      <c r="B2802" t="s">
        <v>170</v>
      </c>
      <c r="C2802">
        <v>32</v>
      </c>
      <c r="D2802">
        <v>33</v>
      </c>
      <c r="E2802">
        <v>7</v>
      </c>
      <c r="F2802" t="s">
        <v>581</v>
      </c>
      <c r="G2802" t="s">
        <v>581</v>
      </c>
      <c r="H2802" t="s">
        <v>143</v>
      </c>
      <c r="I2802" t="s">
        <v>620</v>
      </c>
      <c r="J2802" t="s">
        <v>622</v>
      </c>
    </row>
    <row r="2803" spans="1:10" x14ac:dyDescent="0.35">
      <c r="A2803">
        <v>2840</v>
      </c>
      <c r="B2803" t="s">
        <v>170</v>
      </c>
      <c r="C2803">
        <v>33</v>
      </c>
      <c r="D2803">
        <v>20</v>
      </c>
      <c r="E2803">
        <v>6</v>
      </c>
      <c r="F2803" t="s">
        <v>581</v>
      </c>
      <c r="G2803" t="s">
        <v>581</v>
      </c>
      <c r="H2803" t="s">
        <v>143</v>
      </c>
      <c r="I2803" t="s">
        <v>620</v>
      </c>
      <c r="J2803" t="s">
        <v>622</v>
      </c>
    </row>
    <row r="2804" spans="1:10" x14ac:dyDescent="0.35">
      <c r="A2804">
        <v>2841</v>
      </c>
      <c r="B2804" t="s">
        <v>170</v>
      </c>
      <c r="C2804">
        <v>34</v>
      </c>
      <c r="D2804">
        <v>37</v>
      </c>
      <c r="E2804">
        <v>5</v>
      </c>
      <c r="F2804" t="s">
        <v>581</v>
      </c>
      <c r="G2804" t="s">
        <v>581</v>
      </c>
      <c r="H2804" t="s">
        <v>143</v>
      </c>
      <c r="I2804" t="s">
        <v>620</v>
      </c>
      <c r="J2804" t="s">
        <v>622</v>
      </c>
    </row>
    <row r="2805" spans="1:10" x14ac:dyDescent="0.35">
      <c r="A2805">
        <v>2842</v>
      </c>
      <c r="B2805" t="s">
        <v>170</v>
      </c>
      <c r="C2805">
        <v>35</v>
      </c>
      <c r="D2805">
        <v>23</v>
      </c>
      <c r="E2805">
        <v>3</v>
      </c>
      <c r="F2805" t="s">
        <v>581</v>
      </c>
      <c r="G2805" t="s">
        <v>581</v>
      </c>
      <c r="H2805" t="s">
        <v>143</v>
      </c>
      <c r="I2805" t="s">
        <v>620</v>
      </c>
      <c r="J2805" t="s">
        <v>622</v>
      </c>
    </row>
    <row r="2806" spans="1:10" x14ac:dyDescent="0.35">
      <c r="A2806">
        <v>2843</v>
      </c>
      <c r="B2806" t="s">
        <v>170</v>
      </c>
      <c r="C2806">
        <v>36</v>
      </c>
      <c r="D2806">
        <v>16</v>
      </c>
      <c r="E2806">
        <v>1</v>
      </c>
      <c r="F2806" t="s">
        <v>581</v>
      </c>
      <c r="G2806" t="s">
        <v>581</v>
      </c>
      <c r="H2806" t="s">
        <v>143</v>
      </c>
      <c r="I2806" t="s">
        <v>620</v>
      </c>
      <c r="J2806" t="s">
        <v>622</v>
      </c>
    </row>
    <row r="2807" spans="1:10" x14ac:dyDescent="0.35">
      <c r="A2807">
        <v>2844</v>
      </c>
      <c r="B2807" t="s">
        <v>170</v>
      </c>
      <c r="C2807">
        <v>37</v>
      </c>
      <c r="D2807">
        <v>13</v>
      </c>
      <c r="E2807">
        <v>4</v>
      </c>
      <c r="F2807" t="s">
        <v>581</v>
      </c>
      <c r="G2807" t="s">
        <v>581</v>
      </c>
      <c r="H2807" t="s">
        <v>143</v>
      </c>
      <c r="I2807" t="s">
        <v>620</v>
      </c>
      <c r="J2807" t="s">
        <v>622</v>
      </c>
    </row>
    <row r="2808" spans="1:10" x14ac:dyDescent="0.35">
      <c r="A2808">
        <v>2845</v>
      </c>
      <c r="B2808" t="s">
        <v>170</v>
      </c>
      <c r="C2808">
        <v>38</v>
      </c>
      <c r="D2808">
        <v>22</v>
      </c>
      <c r="E2808">
        <v>1</v>
      </c>
      <c r="F2808" t="s">
        <v>581</v>
      </c>
      <c r="G2808" t="s">
        <v>581</v>
      </c>
      <c r="H2808" t="s">
        <v>143</v>
      </c>
      <c r="I2808" t="s">
        <v>620</v>
      </c>
      <c r="J2808" t="s">
        <v>622</v>
      </c>
    </row>
    <row r="2809" spans="1:10" x14ac:dyDescent="0.35">
      <c r="A2809">
        <v>2846</v>
      </c>
      <c r="B2809" t="s">
        <v>171</v>
      </c>
      <c r="C2809">
        <v>15</v>
      </c>
      <c r="D2809">
        <v>65</v>
      </c>
      <c r="E2809">
        <v>1</v>
      </c>
      <c r="F2809" t="s">
        <v>581</v>
      </c>
      <c r="G2809" t="s">
        <v>581</v>
      </c>
      <c r="H2809" t="s">
        <v>143</v>
      </c>
      <c r="I2809" t="s">
        <v>620</v>
      </c>
      <c r="J2809" t="s">
        <v>622</v>
      </c>
    </row>
    <row r="2810" spans="1:10" x14ac:dyDescent="0.35">
      <c r="A2810">
        <v>2847</v>
      </c>
      <c r="B2810" t="s">
        <v>171</v>
      </c>
      <c r="C2810">
        <v>16</v>
      </c>
      <c r="D2810">
        <v>46</v>
      </c>
      <c r="E2810">
        <v>9</v>
      </c>
      <c r="F2810" t="s">
        <v>581</v>
      </c>
      <c r="G2810" t="s">
        <v>581</v>
      </c>
      <c r="H2810" t="s">
        <v>143</v>
      </c>
      <c r="I2810" t="s">
        <v>620</v>
      </c>
      <c r="J2810" t="s">
        <v>622</v>
      </c>
    </row>
    <row r="2811" spans="1:10" x14ac:dyDescent="0.35">
      <c r="A2811">
        <v>2848</v>
      </c>
      <c r="B2811" t="s">
        <v>171</v>
      </c>
      <c r="C2811">
        <v>17</v>
      </c>
      <c r="D2811">
        <v>46</v>
      </c>
      <c r="E2811">
        <v>7</v>
      </c>
      <c r="F2811" t="s">
        <v>581</v>
      </c>
      <c r="G2811" t="s">
        <v>581</v>
      </c>
      <c r="H2811" t="s">
        <v>143</v>
      </c>
      <c r="I2811" t="s">
        <v>620</v>
      </c>
      <c r="J2811" t="s">
        <v>622</v>
      </c>
    </row>
    <row r="2812" spans="1:10" x14ac:dyDescent="0.35">
      <c r="A2812">
        <v>2849</v>
      </c>
      <c r="B2812" t="s">
        <v>171</v>
      </c>
      <c r="C2812">
        <v>18</v>
      </c>
      <c r="D2812">
        <v>35</v>
      </c>
      <c r="E2812">
        <v>2</v>
      </c>
      <c r="F2812" t="s">
        <v>581</v>
      </c>
      <c r="G2812" t="s">
        <v>581</v>
      </c>
      <c r="H2812" t="s">
        <v>143</v>
      </c>
      <c r="I2812" t="s">
        <v>620</v>
      </c>
      <c r="J2812" t="s">
        <v>622</v>
      </c>
    </row>
    <row r="2813" spans="1:10" x14ac:dyDescent="0.35">
      <c r="A2813">
        <v>2850</v>
      </c>
      <c r="B2813" t="s">
        <v>171</v>
      </c>
      <c r="C2813">
        <v>19</v>
      </c>
      <c r="D2813">
        <v>26</v>
      </c>
      <c r="E2813">
        <v>9</v>
      </c>
      <c r="F2813" t="s">
        <v>581</v>
      </c>
      <c r="G2813" t="s">
        <v>581</v>
      </c>
      <c r="H2813" t="s">
        <v>143</v>
      </c>
      <c r="I2813" t="s">
        <v>620</v>
      </c>
      <c r="J2813" t="s">
        <v>622</v>
      </c>
    </row>
    <row r="2814" spans="1:10" x14ac:dyDescent="0.35">
      <c r="A2814">
        <v>2851</v>
      </c>
      <c r="B2814" t="s">
        <v>171</v>
      </c>
      <c r="C2814">
        <v>20</v>
      </c>
      <c r="D2814">
        <v>14</v>
      </c>
      <c r="E2814">
        <v>4</v>
      </c>
      <c r="F2814" t="s">
        <v>581</v>
      </c>
      <c r="G2814" t="s">
        <v>581</v>
      </c>
      <c r="H2814" t="s">
        <v>143</v>
      </c>
      <c r="I2814" t="s">
        <v>620</v>
      </c>
      <c r="J2814" t="s">
        <v>622</v>
      </c>
    </row>
    <row r="2815" spans="1:10" x14ac:dyDescent="0.35">
      <c r="A2815">
        <v>2852</v>
      </c>
      <c r="B2815" t="s">
        <v>171</v>
      </c>
      <c r="C2815">
        <v>21</v>
      </c>
      <c r="D2815">
        <v>9</v>
      </c>
      <c r="E2815">
        <v>4</v>
      </c>
      <c r="F2815" t="s">
        <v>581</v>
      </c>
      <c r="G2815" t="s">
        <v>581</v>
      </c>
      <c r="H2815" t="s">
        <v>143</v>
      </c>
      <c r="I2815" t="s">
        <v>620</v>
      </c>
      <c r="J2815" t="s">
        <v>622</v>
      </c>
    </row>
    <row r="2816" spans="1:10" x14ac:dyDescent="0.35">
      <c r="A2816">
        <v>2853</v>
      </c>
      <c r="B2816" t="s">
        <v>171</v>
      </c>
      <c r="C2816">
        <v>22</v>
      </c>
      <c r="D2816">
        <v>12</v>
      </c>
      <c r="E2816">
        <v>0</v>
      </c>
      <c r="F2816" t="s">
        <v>581</v>
      </c>
      <c r="G2816" t="s">
        <v>581</v>
      </c>
      <c r="H2816" t="s">
        <v>143</v>
      </c>
      <c r="I2816" t="s">
        <v>620</v>
      </c>
      <c r="J2816" t="s">
        <v>622</v>
      </c>
    </row>
    <row r="2817" spans="1:10" x14ac:dyDescent="0.35">
      <c r="A2817">
        <v>2854</v>
      </c>
      <c r="B2817" t="s">
        <v>171</v>
      </c>
      <c r="C2817">
        <v>23</v>
      </c>
      <c r="D2817">
        <v>10</v>
      </c>
      <c r="E2817">
        <v>0</v>
      </c>
      <c r="F2817" t="s">
        <v>581</v>
      </c>
      <c r="G2817" t="s">
        <v>581</v>
      </c>
      <c r="H2817" t="s">
        <v>143</v>
      </c>
      <c r="I2817" t="s">
        <v>620</v>
      </c>
      <c r="J2817" t="s">
        <v>622</v>
      </c>
    </row>
    <row r="2818" spans="1:10" x14ac:dyDescent="0.35">
      <c r="A2818">
        <v>2855</v>
      </c>
      <c r="B2818" t="s">
        <v>171</v>
      </c>
      <c r="C2818">
        <v>24</v>
      </c>
      <c r="D2818">
        <v>13</v>
      </c>
      <c r="E2818">
        <v>2</v>
      </c>
      <c r="F2818" t="s">
        <v>581</v>
      </c>
      <c r="G2818" t="s">
        <v>581</v>
      </c>
      <c r="H2818" t="s">
        <v>143</v>
      </c>
      <c r="I2818" t="s">
        <v>620</v>
      </c>
      <c r="J2818" t="s">
        <v>622</v>
      </c>
    </row>
    <row r="2819" spans="1:10" x14ac:dyDescent="0.35">
      <c r="A2819">
        <v>2856</v>
      </c>
      <c r="B2819" t="s">
        <v>171</v>
      </c>
      <c r="C2819">
        <v>25</v>
      </c>
      <c r="D2819">
        <v>9</v>
      </c>
      <c r="E2819">
        <v>1</v>
      </c>
      <c r="F2819" t="s">
        <v>581</v>
      </c>
      <c r="G2819" t="s">
        <v>581</v>
      </c>
      <c r="H2819" t="s">
        <v>143</v>
      </c>
      <c r="I2819" t="s">
        <v>620</v>
      </c>
      <c r="J2819" t="s">
        <v>622</v>
      </c>
    </row>
    <row r="2820" spans="1:10" x14ac:dyDescent="0.35">
      <c r="A2820">
        <v>2857</v>
      </c>
      <c r="B2820" t="s">
        <v>171</v>
      </c>
      <c r="C2820">
        <v>26</v>
      </c>
      <c r="D2820">
        <v>15</v>
      </c>
      <c r="E2820">
        <v>3</v>
      </c>
      <c r="F2820" t="s">
        <v>581</v>
      </c>
      <c r="G2820" t="s">
        <v>581</v>
      </c>
      <c r="H2820" t="s">
        <v>143</v>
      </c>
      <c r="I2820" t="s">
        <v>620</v>
      </c>
      <c r="J2820" t="s">
        <v>622</v>
      </c>
    </row>
    <row r="2821" spans="1:10" x14ac:dyDescent="0.35">
      <c r="A2821">
        <v>2858</v>
      </c>
      <c r="B2821" t="s">
        <v>171</v>
      </c>
      <c r="C2821">
        <v>27</v>
      </c>
      <c r="D2821">
        <v>10</v>
      </c>
      <c r="E2821">
        <v>4</v>
      </c>
      <c r="F2821" t="s">
        <v>581</v>
      </c>
      <c r="G2821" t="s">
        <v>581</v>
      </c>
      <c r="H2821" t="s">
        <v>143</v>
      </c>
      <c r="I2821" t="s">
        <v>620</v>
      </c>
      <c r="J2821" t="s">
        <v>622</v>
      </c>
    </row>
    <row r="2822" spans="1:10" x14ac:dyDescent="0.35">
      <c r="A2822">
        <v>2859</v>
      </c>
      <c r="B2822" t="s">
        <v>171</v>
      </c>
      <c r="C2822">
        <v>28</v>
      </c>
      <c r="D2822">
        <v>21</v>
      </c>
      <c r="E2822">
        <v>6</v>
      </c>
      <c r="F2822" t="s">
        <v>581</v>
      </c>
      <c r="G2822" t="s">
        <v>581</v>
      </c>
      <c r="H2822" t="s">
        <v>143</v>
      </c>
      <c r="I2822" t="s">
        <v>620</v>
      </c>
      <c r="J2822" t="s">
        <v>622</v>
      </c>
    </row>
    <row r="2823" spans="1:10" x14ac:dyDescent="0.35">
      <c r="A2823">
        <v>2860</v>
      </c>
      <c r="B2823" t="s">
        <v>171</v>
      </c>
      <c r="C2823">
        <v>29</v>
      </c>
      <c r="D2823">
        <v>24</v>
      </c>
      <c r="E2823">
        <v>7</v>
      </c>
      <c r="F2823" t="s">
        <v>581</v>
      </c>
      <c r="G2823" t="s">
        <v>581</v>
      </c>
      <c r="H2823" t="s">
        <v>143</v>
      </c>
      <c r="I2823" t="s">
        <v>620</v>
      </c>
      <c r="J2823" t="s">
        <v>622</v>
      </c>
    </row>
    <row r="2824" spans="1:10" x14ac:dyDescent="0.35">
      <c r="A2824">
        <v>2861</v>
      </c>
      <c r="B2824" t="s">
        <v>171</v>
      </c>
      <c r="C2824">
        <v>30</v>
      </c>
      <c r="D2824">
        <v>43</v>
      </c>
      <c r="E2824">
        <v>13</v>
      </c>
      <c r="F2824" t="s">
        <v>581</v>
      </c>
      <c r="G2824" t="s">
        <v>581</v>
      </c>
      <c r="H2824" t="s">
        <v>143</v>
      </c>
      <c r="I2824" t="s">
        <v>620</v>
      </c>
      <c r="J2824" t="s">
        <v>622</v>
      </c>
    </row>
    <row r="2825" spans="1:10" x14ac:dyDescent="0.35">
      <c r="A2825">
        <v>2862</v>
      </c>
      <c r="B2825" t="s">
        <v>171</v>
      </c>
      <c r="C2825">
        <v>31</v>
      </c>
      <c r="D2825">
        <v>34</v>
      </c>
      <c r="E2825">
        <v>4</v>
      </c>
      <c r="F2825" t="s">
        <v>581</v>
      </c>
      <c r="G2825" t="s">
        <v>581</v>
      </c>
      <c r="H2825" t="s">
        <v>143</v>
      </c>
      <c r="I2825" t="s">
        <v>620</v>
      </c>
      <c r="J2825" t="s">
        <v>622</v>
      </c>
    </row>
    <row r="2826" spans="1:10" x14ac:dyDescent="0.35">
      <c r="A2826">
        <v>2863</v>
      </c>
      <c r="B2826" t="s">
        <v>171</v>
      </c>
      <c r="C2826">
        <v>32</v>
      </c>
      <c r="D2826">
        <v>23</v>
      </c>
      <c r="E2826">
        <v>5</v>
      </c>
      <c r="F2826" t="s">
        <v>581</v>
      </c>
      <c r="G2826" t="s">
        <v>581</v>
      </c>
      <c r="H2826" t="s">
        <v>143</v>
      </c>
      <c r="I2826" t="s">
        <v>620</v>
      </c>
      <c r="J2826" t="s">
        <v>622</v>
      </c>
    </row>
    <row r="2827" spans="1:10" x14ac:dyDescent="0.35">
      <c r="A2827">
        <v>2864</v>
      </c>
      <c r="B2827" t="s">
        <v>171</v>
      </c>
      <c r="C2827">
        <v>33</v>
      </c>
      <c r="D2827">
        <v>25</v>
      </c>
      <c r="E2827">
        <v>13</v>
      </c>
      <c r="F2827" t="s">
        <v>581</v>
      </c>
      <c r="G2827" t="s">
        <v>581</v>
      </c>
      <c r="H2827" t="s">
        <v>143</v>
      </c>
      <c r="I2827" t="s">
        <v>620</v>
      </c>
      <c r="J2827" t="s">
        <v>622</v>
      </c>
    </row>
    <row r="2828" spans="1:10" x14ac:dyDescent="0.35">
      <c r="A2828">
        <v>2865</v>
      </c>
      <c r="B2828" t="s">
        <v>171</v>
      </c>
      <c r="C2828">
        <v>34</v>
      </c>
      <c r="D2828">
        <v>41</v>
      </c>
      <c r="E2828">
        <v>7</v>
      </c>
      <c r="F2828" t="s">
        <v>581</v>
      </c>
      <c r="G2828" t="s">
        <v>581</v>
      </c>
      <c r="H2828" t="s">
        <v>143</v>
      </c>
      <c r="I2828" t="s">
        <v>620</v>
      </c>
      <c r="J2828" t="s">
        <v>622</v>
      </c>
    </row>
    <row r="2829" spans="1:10" x14ac:dyDescent="0.35">
      <c r="A2829">
        <v>2866</v>
      </c>
      <c r="B2829" t="s">
        <v>171</v>
      </c>
      <c r="C2829">
        <v>35</v>
      </c>
      <c r="D2829">
        <v>35</v>
      </c>
      <c r="E2829">
        <v>3</v>
      </c>
      <c r="F2829" t="s">
        <v>581</v>
      </c>
      <c r="G2829" t="s">
        <v>581</v>
      </c>
      <c r="H2829" t="s">
        <v>143</v>
      </c>
      <c r="I2829" t="s">
        <v>620</v>
      </c>
      <c r="J2829" t="s">
        <v>622</v>
      </c>
    </row>
    <row r="2830" spans="1:10" x14ac:dyDescent="0.35">
      <c r="A2830">
        <v>2867</v>
      </c>
      <c r="B2830" t="s">
        <v>171</v>
      </c>
      <c r="C2830">
        <v>36</v>
      </c>
      <c r="D2830">
        <v>25</v>
      </c>
      <c r="E2830">
        <v>6</v>
      </c>
      <c r="F2830" t="s">
        <v>581</v>
      </c>
      <c r="G2830" t="s">
        <v>581</v>
      </c>
      <c r="H2830" t="s">
        <v>143</v>
      </c>
      <c r="I2830" t="s">
        <v>620</v>
      </c>
      <c r="J2830" t="s">
        <v>622</v>
      </c>
    </row>
    <row r="2831" spans="1:10" x14ac:dyDescent="0.35">
      <c r="A2831">
        <v>2868</v>
      </c>
      <c r="B2831" t="s">
        <v>171</v>
      </c>
      <c r="C2831">
        <v>37</v>
      </c>
      <c r="D2831">
        <v>32</v>
      </c>
      <c r="E2831">
        <v>5</v>
      </c>
      <c r="F2831" t="s">
        <v>581</v>
      </c>
      <c r="G2831" t="s">
        <v>581</v>
      </c>
      <c r="H2831" t="s">
        <v>143</v>
      </c>
      <c r="I2831" t="s">
        <v>620</v>
      </c>
      <c r="J2831" t="s">
        <v>622</v>
      </c>
    </row>
    <row r="2832" spans="1:10" x14ac:dyDescent="0.35">
      <c r="A2832">
        <v>2869</v>
      </c>
      <c r="B2832" t="s">
        <v>171</v>
      </c>
      <c r="C2832">
        <v>38</v>
      </c>
      <c r="D2832">
        <v>27</v>
      </c>
      <c r="E2832">
        <v>10</v>
      </c>
      <c r="F2832" t="s">
        <v>581</v>
      </c>
      <c r="G2832" t="s">
        <v>581</v>
      </c>
      <c r="H2832" t="s">
        <v>143</v>
      </c>
      <c r="I2832" t="s">
        <v>620</v>
      </c>
      <c r="J2832" t="s">
        <v>622</v>
      </c>
    </row>
    <row r="2833" spans="1:10" x14ac:dyDescent="0.35">
      <c r="A2833">
        <v>2870</v>
      </c>
      <c r="B2833" t="s">
        <v>172</v>
      </c>
      <c r="C2833">
        <v>15</v>
      </c>
      <c r="D2833">
        <v>27</v>
      </c>
      <c r="E2833">
        <v>0</v>
      </c>
      <c r="F2833" t="s">
        <v>581</v>
      </c>
      <c r="G2833" t="s">
        <v>581</v>
      </c>
      <c r="H2833" t="s">
        <v>143</v>
      </c>
      <c r="I2833" t="s">
        <v>620</v>
      </c>
      <c r="J2833" t="s">
        <v>622</v>
      </c>
    </row>
    <row r="2834" spans="1:10" x14ac:dyDescent="0.35">
      <c r="A2834">
        <v>2871</v>
      </c>
      <c r="B2834" t="s">
        <v>172</v>
      </c>
      <c r="C2834">
        <v>16</v>
      </c>
      <c r="D2834">
        <v>24</v>
      </c>
      <c r="E2834">
        <v>2</v>
      </c>
      <c r="F2834" t="s">
        <v>581</v>
      </c>
      <c r="G2834" t="s">
        <v>581</v>
      </c>
      <c r="H2834" t="s">
        <v>143</v>
      </c>
      <c r="I2834" t="s">
        <v>620</v>
      </c>
      <c r="J2834" t="s">
        <v>622</v>
      </c>
    </row>
    <row r="2835" spans="1:10" x14ac:dyDescent="0.35">
      <c r="A2835">
        <v>2872</v>
      </c>
      <c r="B2835" t="s">
        <v>172</v>
      </c>
      <c r="C2835">
        <v>17</v>
      </c>
      <c r="D2835">
        <v>18</v>
      </c>
      <c r="E2835">
        <v>1</v>
      </c>
      <c r="F2835" t="s">
        <v>581</v>
      </c>
      <c r="G2835" t="s">
        <v>581</v>
      </c>
      <c r="H2835" t="s">
        <v>143</v>
      </c>
      <c r="I2835" t="s">
        <v>620</v>
      </c>
      <c r="J2835" t="s">
        <v>622</v>
      </c>
    </row>
    <row r="2836" spans="1:10" x14ac:dyDescent="0.35">
      <c r="A2836">
        <v>2873</v>
      </c>
      <c r="B2836" t="s">
        <v>172</v>
      </c>
      <c r="C2836">
        <v>18</v>
      </c>
      <c r="D2836">
        <v>22</v>
      </c>
      <c r="E2836">
        <v>2</v>
      </c>
      <c r="F2836" t="s">
        <v>581</v>
      </c>
      <c r="G2836" t="s">
        <v>581</v>
      </c>
      <c r="H2836" t="s">
        <v>143</v>
      </c>
      <c r="I2836" t="s">
        <v>620</v>
      </c>
      <c r="J2836" t="s">
        <v>622</v>
      </c>
    </row>
    <row r="2837" spans="1:10" x14ac:dyDescent="0.35">
      <c r="A2837">
        <v>2874</v>
      </c>
      <c r="B2837" t="s">
        <v>172</v>
      </c>
      <c r="C2837">
        <v>19</v>
      </c>
      <c r="D2837">
        <v>13</v>
      </c>
      <c r="E2837">
        <v>1</v>
      </c>
      <c r="F2837" t="s">
        <v>581</v>
      </c>
      <c r="G2837" t="s">
        <v>581</v>
      </c>
      <c r="H2837" t="s">
        <v>143</v>
      </c>
      <c r="I2837" t="s">
        <v>620</v>
      </c>
      <c r="J2837" t="s">
        <v>622</v>
      </c>
    </row>
    <row r="2838" spans="1:10" x14ac:dyDescent="0.35">
      <c r="A2838">
        <v>2875</v>
      </c>
      <c r="B2838" t="s">
        <v>172</v>
      </c>
      <c r="C2838">
        <v>20</v>
      </c>
      <c r="D2838">
        <v>11</v>
      </c>
      <c r="E2838">
        <v>1</v>
      </c>
      <c r="F2838" t="s">
        <v>581</v>
      </c>
      <c r="G2838" t="s">
        <v>581</v>
      </c>
      <c r="H2838" t="s">
        <v>143</v>
      </c>
      <c r="I2838" t="s">
        <v>620</v>
      </c>
      <c r="J2838" t="s">
        <v>622</v>
      </c>
    </row>
    <row r="2839" spans="1:10" x14ac:dyDescent="0.35">
      <c r="A2839">
        <v>2876</v>
      </c>
      <c r="B2839" t="s">
        <v>172</v>
      </c>
      <c r="C2839">
        <v>21</v>
      </c>
      <c r="D2839">
        <v>4</v>
      </c>
      <c r="E2839">
        <v>0</v>
      </c>
      <c r="F2839" t="s">
        <v>581</v>
      </c>
      <c r="G2839" t="s">
        <v>581</v>
      </c>
      <c r="H2839" t="s">
        <v>143</v>
      </c>
      <c r="I2839" t="s">
        <v>620</v>
      </c>
      <c r="J2839" t="s">
        <v>622</v>
      </c>
    </row>
    <row r="2840" spans="1:10" x14ac:dyDescent="0.35">
      <c r="A2840">
        <v>2877</v>
      </c>
      <c r="B2840" t="s">
        <v>172</v>
      </c>
      <c r="C2840">
        <v>22</v>
      </c>
      <c r="D2840">
        <v>4</v>
      </c>
      <c r="E2840">
        <v>0</v>
      </c>
      <c r="F2840" t="s">
        <v>581</v>
      </c>
      <c r="G2840" t="s">
        <v>581</v>
      </c>
      <c r="H2840" t="s">
        <v>143</v>
      </c>
      <c r="I2840" t="s">
        <v>620</v>
      </c>
      <c r="J2840" t="s">
        <v>622</v>
      </c>
    </row>
    <row r="2841" spans="1:10" x14ac:dyDescent="0.35">
      <c r="A2841">
        <v>2878</v>
      </c>
      <c r="B2841" t="s">
        <v>172</v>
      </c>
      <c r="C2841">
        <v>23</v>
      </c>
      <c r="D2841">
        <v>4</v>
      </c>
      <c r="E2841">
        <v>0</v>
      </c>
      <c r="F2841" t="s">
        <v>581</v>
      </c>
      <c r="G2841" t="s">
        <v>581</v>
      </c>
      <c r="H2841" t="s">
        <v>143</v>
      </c>
      <c r="I2841" t="s">
        <v>620</v>
      </c>
      <c r="J2841" t="s">
        <v>622</v>
      </c>
    </row>
    <row r="2842" spans="1:10" x14ac:dyDescent="0.35">
      <c r="A2842">
        <v>2879</v>
      </c>
      <c r="B2842" t="s">
        <v>172</v>
      </c>
      <c r="C2842">
        <v>24</v>
      </c>
      <c r="D2842">
        <v>2</v>
      </c>
      <c r="E2842">
        <v>0</v>
      </c>
      <c r="F2842" t="s">
        <v>581</v>
      </c>
      <c r="G2842" t="s">
        <v>581</v>
      </c>
      <c r="H2842" t="s">
        <v>143</v>
      </c>
      <c r="I2842" t="s">
        <v>620</v>
      </c>
      <c r="J2842" t="s">
        <v>622</v>
      </c>
    </row>
    <row r="2843" spans="1:10" x14ac:dyDescent="0.35">
      <c r="A2843">
        <v>2880</v>
      </c>
      <c r="B2843" t="s">
        <v>172</v>
      </c>
      <c r="C2843">
        <v>26</v>
      </c>
      <c r="D2843">
        <v>1</v>
      </c>
      <c r="E2843">
        <v>2</v>
      </c>
      <c r="F2843" t="s">
        <v>581</v>
      </c>
      <c r="G2843" t="s">
        <v>581</v>
      </c>
      <c r="H2843" t="s">
        <v>143</v>
      </c>
      <c r="I2843" t="s">
        <v>620</v>
      </c>
      <c r="J2843" t="s">
        <v>622</v>
      </c>
    </row>
    <row r="2844" spans="1:10" x14ac:dyDescent="0.35">
      <c r="A2844">
        <v>2881</v>
      </c>
      <c r="B2844" t="s">
        <v>172</v>
      </c>
      <c r="C2844">
        <v>27</v>
      </c>
      <c r="D2844">
        <v>5</v>
      </c>
      <c r="E2844">
        <v>0</v>
      </c>
      <c r="F2844" t="s">
        <v>581</v>
      </c>
      <c r="G2844" t="s">
        <v>581</v>
      </c>
      <c r="H2844" t="s">
        <v>143</v>
      </c>
      <c r="I2844" t="s">
        <v>620</v>
      </c>
      <c r="J2844" t="s">
        <v>622</v>
      </c>
    </row>
    <row r="2845" spans="1:10" x14ac:dyDescent="0.35">
      <c r="A2845">
        <v>2882</v>
      </c>
      <c r="B2845" t="s">
        <v>172</v>
      </c>
      <c r="C2845">
        <v>28</v>
      </c>
      <c r="D2845">
        <v>8</v>
      </c>
      <c r="E2845">
        <v>1</v>
      </c>
      <c r="F2845" t="s">
        <v>581</v>
      </c>
      <c r="G2845" t="s">
        <v>581</v>
      </c>
      <c r="H2845" t="s">
        <v>143</v>
      </c>
      <c r="I2845" t="s">
        <v>620</v>
      </c>
      <c r="J2845" t="s">
        <v>622</v>
      </c>
    </row>
    <row r="2846" spans="1:10" x14ac:dyDescent="0.35">
      <c r="A2846">
        <v>2883</v>
      </c>
      <c r="B2846" t="s">
        <v>172</v>
      </c>
      <c r="C2846">
        <v>29</v>
      </c>
      <c r="D2846">
        <v>5</v>
      </c>
      <c r="E2846">
        <v>1</v>
      </c>
      <c r="F2846" t="s">
        <v>581</v>
      </c>
      <c r="G2846" t="s">
        <v>581</v>
      </c>
      <c r="H2846" t="s">
        <v>143</v>
      </c>
      <c r="I2846" t="s">
        <v>620</v>
      </c>
      <c r="J2846" t="s">
        <v>622</v>
      </c>
    </row>
    <row r="2847" spans="1:10" x14ac:dyDescent="0.35">
      <c r="A2847">
        <v>2884</v>
      </c>
      <c r="B2847" t="s">
        <v>172</v>
      </c>
      <c r="C2847">
        <v>30</v>
      </c>
      <c r="D2847">
        <v>10</v>
      </c>
      <c r="E2847">
        <v>3</v>
      </c>
      <c r="F2847" t="s">
        <v>581</v>
      </c>
      <c r="G2847" t="s">
        <v>581</v>
      </c>
      <c r="H2847" t="s">
        <v>143</v>
      </c>
      <c r="I2847" t="s">
        <v>620</v>
      </c>
      <c r="J2847" t="s">
        <v>622</v>
      </c>
    </row>
    <row r="2848" spans="1:10" x14ac:dyDescent="0.35">
      <c r="A2848">
        <v>2885</v>
      </c>
      <c r="B2848" t="s">
        <v>172</v>
      </c>
      <c r="C2848">
        <v>31</v>
      </c>
      <c r="D2848">
        <v>8</v>
      </c>
      <c r="E2848">
        <v>0</v>
      </c>
      <c r="F2848" t="s">
        <v>581</v>
      </c>
      <c r="G2848" t="s">
        <v>581</v>
      </c>
      <c r="H2848" t="s">
        <v>143</v>
      </c>
      <c r="I2848" t="s">
        <v>620</v>
      </c>
      <c r="J2848" t="s">
        <v>622</v>
      </c>
    </row>
    <row r="2849" spans="1:10" x14ac:dyDescent="0.35">
      <c r="A2849">
        <v>2886</v>
      </c>
      <c r="B2849" t="s">
        <v>172</v>
      </c>
      <c r="C2849">
        <v>32</v>
      </c>
      <c r="D2849">
        <v>10</v>
      </c>
      <c r="E2849">
        <v>5</v>
      </c>
      <c r="F2849" t="s">
        <v>581</v>
      </c>
      <c r="G2849" t="s">
        <v>581</v>
      </c>
      <c r="H2849" t="s">
        <v>143</v>
      </c>
      <c r="I2849" t="s">
        <v>620</v>
      </c>
      <c r="J2849" t="s">
        <v>622</v>
      </c>
    </row>
    <row r="2850" spans="1:10" x14ac:dyDescent="0.35">
      <c r="A2850">
        <v>2887</v>
      </c>
      <c r="B2850" t="s">
        <v>172</v>
      </c>
      <c r="C2850">
        <v>33</v>
      </c>
      <c r="D2850">
        <v>12</v>
      </c>
      <c r="E2850">
        <v>7</v>
      </c>
      <c r="F2850" t="s">
        <v>581</v>
      </c>
      <c r="G2850" t="s">
        <v>581</v>
      </c>
      <c r="H2850" t="s">
        <v>143</v>
      </c>
      <c r="I2850" t="s">
        <v>620</v>
      </c>
      <c r="J2850" t="s">
        <v>622</v>
      </c>
    </row>
    <row r="2851" spans="1:10" x14ac:dyDescent="0.35">
      <c r="A2851">
        <v>2888</v>
      </c>
      <c r="B2851" t="s">
        <v>172</v>
      </c>
      <c r="C2851">
        <v>34</v>
      </c>
      <c r="D2851">
        <v>14</v>
      </c>
      <c r="E2851">
        <v>4</v>
      </c>
      <c r="F2851" t="s">
        <v>581</v>
      </c>
      <c r="G2851" t="s">
        <v>581</v>
      </c>
      <c r="H2851" t="s">
        <v>143</v>
      </c>
      <c r="I2851" t="s">
        <v>620</v>
      </c>
      <c r="J2851" t="s">
        <v>622</v>
      </c>
    </row>
    <row r="2852" spans="1:10" x14ac:dyDescent="0.35">
      <c r="A2852">
        <v>2889</v>
      </c>
      <c r="B2852" t="s">
        <v>172</v>
      </c>
      <c r="C2852">
        <v>35</v>
      </c>
      <c r="D2852">
        <v>8</v>
      </c>
      <c r="E2852">
        <v>1</v>
      </c>
      <c r="F2852" t="s">
        <v>581</v>
      </c>
      <c r="G2852" t="s">
        <v>581</v>
      </c>
      <c r="H2852" t="s">
        <v>143</v>
      </c>
      <c r="I2852" t="s">
        <v>620</v>
      </c>
      <c r="J2852" t="s">
        <v>622</v>
      </c>
    </row>
    <row r="2853" spans="1:10" x14ac:dyDescent="0.35">
      <c r="A2853">
        <v>2890</v>
      </c>
      <c r="B2853" t="s">
        <v>172</v>
      </c>
      <c r="C2853">
        <v>36</v>
      </c>
      <c r="D2853">
        <v>3</v>
      </c>
      <c r="E2853">
        <v>0</v>
      </c>
      <c r="F2853" t="s">
        <v>581</v>
      </c>
      <c r="G2853" t="s">
        <v>581</v>
      </c>
      <c r="H2853" t="s">
        <v>143</v>
      </c>
      <c r="I2853" t="s">
        <v>620</v>
      </c>
      <c r="J2853" t="s">
        <v>622</v>
      </c>
    </row>
    <row r="2854" spans="1:10" x14ac:dyDescent="0.35">
      <c r="A2854">
        <v>2891</v>
      </c>
      <c r="B2854" t="s">
        <v>172</v>
      </c>
      <c r="C2854">
        <v>37</v>
      </c>
      <c r="D2854">
        <v>7</v>
      </c>
      <c r="E2854">
        <v>4</v>
      </c>
      <c r="F2854" t="s">
        <v>581</v>
      </c>
      <c r="G2854" t="s">
        <v>581</v>
      </c>
      <c r="H2854" t="s">
        <v>143</v>
      </c>
      <c r="I2854" t="s">
        <v>620</v>
      </c>
      <c r="J2854" t="s">
        <v>622</v>
      </c>
    </row>
    <row r="2855" spans="1:10" x14ac:dyDescent="0.35">
      <c r="A2855">
        <v>2892</v>
      </c>
      <c r="B2855" t="s">
        <v>172</v>
      </c>
      <c r="C2855">
        <v>38</v>
      </c>
      <c r="D2855">
        <v>4</v>
      </c>
      <c r="E2855">
        <v>0</v>
      </c>
      <c r="F2855" t="s">
        <v>581</v>
      </c>
      <c r="G2855" t="s">
        <v>581</v>
      </c>
      <c r="H2855" t="s">
        <v>143</v>
      </c>
      <c r="I2855" t="s">
        <v>620</v>
      </c>
      <c r="J2855" t="s">
        <v>622</v>
      </c>
    </row>
    <row r="2856" spans="1:10" x14ac:dyDescent="0.35">
      <c r="A2856">
        <v>2893</v>
      </c>
      <c r="B2856" t="s">
        <v>173</v>
      </c>
      <c r="C2856">
        <v>15</v>
      </c>
      <c r="D2856">
        <v>49</v>
      </c>
      <c r="E2856">
        <v>3</v>
      </c>
      <c r="F2856" t="s">
        <v>581</v>
      </c>
      <c r="G2856" t="s">
        <v>581</v>
      </c>
      <c r="H2856" t="s">
        <v>143</v>
      </c>
      <c r="I2856" t="s">
        <v>620</v>
      </c>
      <c r="J2856" t="s">
        <v>622</v>
      </c>
    </row>
    <row r="2857" spans="1:10" x14ac:dyDescent="0.35">
      <c r="A2857">
        <v>2894</v>
      </c>
      <c r="B2857" t="s">
        <v>173</v>
      </c>
      <c r="C2857">
        <v>16</v>
      </c>
      <c r="D2857">
        <v>37</v>
      </c>
      <c r="E2857">
        <v>7</v>
      </c>
      <c r="F2857" t="s">
        <v>581</v>
      </c>
      <c r="G2857" t="s">
        <v>581</v>
      </c>
      <c r="H2857" t="s">
        <v>143</v>
      </c>
      <c r="I2857" t="s">
        <v>620</v>
      </c>
      <c r="J2857" t="s">
        <v>622</v>
      </c>
    </row>
    <row r="2858" spans="1:10" x14ac:dyDescent="0.35">
      <c r="A2858">
        <v>2895</v>
      </c>
      <c r="B2858" t="s">
        <v>173</v>
      </c>
      <c r="C2858">
        <v>17</v>
      </c>
      <c r="D2858">
        <v>24</v>
      </c>
      <c r="E2858">
        <v>7</v>
      </c>
      <c r="F2858" t="s">
        <v>581</v>
      </c>
      <c r="G2858" t="s">
        <v>581</v>
      </c>
      <c r="H2858" t="s">
        <v>143</v>
      </c>
      <c r="I2858" t="s">
        <v>620</v>
      </c>
      <c r="J2858" t="s">
        <v>622</v>
      </c>
    </row>
    <row r="2859" spans="1:10" x14ac:dyDescent="0.35">
      <c r="A2859">
        <v>2896</v>
      </c>
      <c r="B2859" t="s">
        <v>173</v>
      </c>
      <c r="C2859">
        <v>18</v>
      </c>
      <c r="D2859">
        <v>22</v>
      </c>
      <c r="E2859">
        <v>3</v>
      </c>
      <c r="F2859" t="s">
        <v>581</v>
      </c>
      <c r="G2859" t="s">
        <v>581</v>
      </c>
      <c r="H2859" t="s">
        <v>143</v>
      </c>
      <c r="I2859" t="s">
        <v>620</v>
      </c>
      <c r="J2859" t="s">
        <v>622</v>
      </c>
    </row>
    <row r="2860" spans="1:10" x14ac:dyDescent="0.35">
      <c r="A2860">
        <v>2897</v>
      </c>
      <c r="B2860" t="s">
        <v>173</v>
      </c>
      <c r="C2860">
        <v>19</v>
      </c>
      <c r="D2860">
        <v>10</v>
      </c>
      <c r="E2860">
        <v>5</v>
      </c>
      <c r="F2860" t="s">
        <v>581</v>
      </c>
      <c r="G2860" t="s">
        <v>581</v>
      </c>
      <c r="H2860" t="s">
        <v>143</v>
      </c>
      <c r="I2860" t="s">
        <v>620</v>
      </c>
      <c r="J2860" t="s">
        <v>622</v>
      </c>
    </row>
    <row r="2861" spans="1:10" x14ac:dyDescent="0.35">
      <c r="A2861">
        <v>2898</v>
      </c>
      <c r="B2861" t="s">
        <v>173</v>
      </c>
      <c r="C2861">
        <v>20</v>
      </c>
      <c r="D2861">
        <v>11</v>
      </c>
      <c r="E2861">
        <v>4</v>
      </c>
      <c r="F2861" t="s">
        <v>581</v>
      </c>
      <c r="G2861" t="s">
        <v>581</v>
      </c>
      <c r="H2861" t="s">
        <v>143</v>
      </c>
      <c r="I2861" t="s">
        <v>620</v>
      </c>
      <c r="J2861" t="s">
        <v>622</v>
      </c>
    </row>
    <row r="2862" spans="1:10" x14ac:dyDescent="0.35">
      <c r="A2862">
        <v>2899</v>
      </c>
      <c r="B2862" t="s">
        <v>173</v>
      </c>
      <c r="C2862">
        <v>21</v>
      </c>
      <c r="D2862">
        <v>6</v>
      </c>
      <c r="E2862">
        <v>0</v>
      </c>
      <c r="F2862" t="s">
        <v>581</v>
      </c>
      <c r="G2862" t="s">
        <v>581</v>
      </c>
      <c r="H2862" t="s">
        <v>143</v>
      </c>
      <c r="I2862" t="s">
        <v>620</v>
      </c>
      <c r="J2862" t="s">
        <v>622</v>
      </c>
    </row>
    <row r="2863" spans="1:10" x14ac:dyDescent="0.35">
      <c r="A2863">
        <v>2900</v>
      </c>
      <c r="B2863" t="s">
        <v>173</v>
      </c>
      <c r="C2863">
        <v>22</v>
      </c>
      <c r="D2863">
        <v>6</v>
      </c>
      <c r="E2863">
        <v>2</v>
      </c>
      <c r="F2863" t="s">
        <v>581</v>
      </c>
      <c r="G2863" t="s">
        <v>581</v>
      </c>
      <c r="H2863" t="s">
        <v>143</v>
      </c>
      <c r="I2863" t="s">
        <v>620</v>
      </c>
      <c r="J2863" t="s">
        <v>622</v>
      </c>
    </row>
    <row r="2864" spans="1:10" x14ac:dyDescent="0.35">
      <c r="A2864">
        <v>2901</v>
      </c>
      <c r="B2864" t="s">
        <v>173</v>
      </c>
      <c r="C2864">
        <v>23</v>
      </c>
      <c r="D2864">
        <v>7</v>
      </c>
      <c r="E2864">
        <v>1</v>
      </c>
      <c r="F2864" t="s">
        <v>581</v>
      </c>
      <c r="G2864" t="s">
        <v>581</v>
      </c>
      <c r="H2864" t="s">
        <v>143</v>
      </c>
      <c r="I2864" t="s">
        <v>620</v>
      </c>
      <c r="J2864" t="s">
        <v>622</v>
      </c>
    </row>
    <row r="2865" spans="1:10" x14ac:dyDescent="0.35">
      <c r="A2865">
        <v>2902</v>
      </c>
      <c r="B2865" t="s">
        <v>173</v>
      </c>
      <c r="C2865">
        <v>24</v>
      </c>
      <c r="D2865">
        <v>10</v>
      </c>
      <c r="E2865">
        <v>0</v>
      </c>
      <c r="F2865" t="s">
        <v>581</v>
      </c>
      <c r="G2865" t="s">
        <v>581</v>
      </c>
      <c r="H2865" t="s">
        <v>143</v>
      </c>
      <c r="I2865" t="s">
        <v>620</v>
      </c>
      <c r="J2865" t="s">
        <v>622</v>
      </c>
    </row>
    <row r="2866" spans="1:10" x14ac:dyDescent="0.35">
      <c r="A2866">
        <v>2903</v>
      </c>
      <c r="B2866" t="s">
        <v>173</v>
      </c>
      <c r="C2866">
        <v>25</v>
      </c>
      <c r="D2866">
        <v>6</v>
      </c>
      <c r="E2866">
        <v>5</v>
      </c>
      <c r="F2866" t="s">
        <v>581</v>
      </c>
      <c r="G2866" t="s">
        <v>581</v>
      </c>
      <c r="H2866" t="s">
        <v>143</v>
      </c>
      <c r="I2866" t="s">
        <v>620</v>
      </c>
      <c r="J2866" t="s">
        <v>622</v>
      </c>
    </row>
    <row r="2867" spans="1:10" x14ac:dyDescent="0.35">
      <c r="A2867">
        <v>2904</v>
      </c>
      <c r="B2867" t="s">
        <v>173</v>
      </c>
      <c r="C2867">
        <v>26</v>
      </c>
      <c r="D2867">
        <v>10</v>
      </c>
      <c r="E2867">
        <v>7</v>
      </c>
      <c r="F2867" t="s">
        <v>581</v>
      </c>
      <c r="G2867" t="s">
        <v>581</v>
      </c>
      <c r="H2867" t="s">
        <v>143</v>
      </c>
      <c r="I2867" t="s">
        <v>620</v>
      </c>
      <c r="J2867" t="s">
        <v>622</v>
      </c>
    </row>
    <row r="2868" spans="1:10" x14ac:dyDescent="0.35">
      <c r="A2868">
        <v>2905</v>
      </c>
      <c r="B2868" t="s">
        <v>173</v>
      </c>
      <c r="C2868">
        <v>27</v>
      </c>
      <c r="D2868">
        <v>15</v>
      </c>
      <c r="E2868">
        <v>2</v>
      </c>
      <c r="F2868" t="s">
        <v>581</v>
      </c>
      <c r="G2868" t="s">
        <v>581</v>
      </c>
      <c r="H2868" t="s">
        <v>143</v>
      </c>
      <c r="I2868" t="s">
        <v>620</v>
      </c>
      <c r="J2868" t="s">
        <v>622</v>
      </c>
    </row>
    <row r="2869" spans="1:10" x14ac:dyDescent="0.35">
      <c r="A2869">
        <v>2906</v>
      </c>
      <c r="B2869" t="s">
        <v>173</v>
      </c>
      <c r="C2869">
        <v>28</v>
      </c>
      <c r="D2869">
        <v>13</v>
      </c>
      <c r="E2869">
        <v>2</v>
      </c>
      <c r="F2869" t="s">
        <v>581</v>
      </c>
      <c r="G2869" t="s">
        <v>581</v>
      </c>
      <c r="H2869" t="s">
        <v>143</v>
      </c>
      <c r="I2869" t="s">
        <v>620</v>
      </c>
      <c r="J2869" t="s">
        <v>622</v>
      </c>
    </row>
    <row r="2870" spans="1:10" x14ac:dyDescent="0.35">
      <c r="A2870">
        <v>2907</v>
      </c>
      <c r="B2870" t="s">
        <v>173</v>
      </c>
      <c r="C2870">
        <v>29</v>
      </c>
      <c r="D2870">
        <v>16</v>
      </c>
      <c r="E2870">
        <v>6</v>
      </c>
      <c r="F2870" t="s">
        <v>581</v>
      </c>
      <c r="G2870" t="s">
        <v>581</v>
      </c>
      <c r="H2870" t="s">
        <v>143</v>
      </c>
      <c r="I2870" t="s">
        <v>620</v>
      </c>
      <c r="J2870" t="s">
        <v>622</v>
      </c>
    </row>
    <row r="2871" spans="1:10" x14ac:dyDescent="0.35">
      <c r="A2871">
        <v>2908</v>
      </c>
      <c r="B2871" t="s">
        <v>173</v>
      </c>
      <c r="C2871">
        <v>30</v>
      </c>
      <c r="D2871">
        <v>29</v>
      </c>
      <c r="E2871">
        <v>9</v>
      </c>
      <c r="F2871" t="s">
        <v>581</v>
      </c>
      <c r="G2871" t="s">
        <v>581</v>
      </c>
      <c r="H2871" t="s">
        <v>143</v>
      </c>
      <c r="I2871" t="s">
        <v>620</v>
      </c>
      <c r="J2871" t="s">
        <v>622</v>
      </c>
    </row>
    <row r="2872" spans="1:10" x14ac:dyDescent="0.35">
      <c r="A2872">
        <v>2909</v>
      </c>
      <c r="B2872" t="s">
        <v>173</v>
      </c>
      <c r="C2872">
        <v>31</v>
      </c>
      <c r="D2872">
        <v>17</v>
      </c>
      <c r="E2872">
        <v>7</v>
      </c>
      <c r="F2872" t="s">
        <v>581</v>
      </c>
      <c r="G2872" t="s">
        <v>581</v>
      </c>
      <c r="H2872" t="s">
        <v>143</v>
      </c>
      <c r="I2872" t="s">
        <v>620</v>
      </c>
      <c r="J2872" t="s">
        <v>622</v>
      </c>
    </row>
    <row r="2873" spans="1:10" x14ac:dyDescent="0.35">
      <c r="A2873">
        <v>2910</v>
      </c>
      <c r="B2873" t="s">
        <v>173</v>
      </c>
      <c r="C2873">
        <v>32</v>
      </c>
      <c r="D2873">
        <v>22</v>
      </c>
      <c r="E2873">
        <v>6</v>
      </c>
      <c r="F2873" t="s">
        <v>581</v>
      </c>
      <c r="G2873" t="s">
        <v>581</v>
      </c>
      <c r="H2873" t="s">
        <v>143</v>
      </c>
      <c r="I2873" t="s">
        <v>620</v>
      </c>
      <c r="J2873" t="s">
        <v>622</v>
      </c>
    </row>
    <row r="2874" spans="1:10" x14ac:dyDescent="0.35">
      <c r="A2874">
        <v>2911</v>
      </c>
      <c r="B2874" t="s">
        <v>173</v>
      </c>
      <c r="C2874">
        <v>33</v>
      </c>
      <c r="D2874">
        <v>20</v>
      </c>
      <c r="E2874">
        <v>9</v>
      </c>
      <c r="F2874" t="s">
        <v>581</v>
      </c>
      <c r="G2874" t="s">
        <v>581</v>
      </c>
      <c r="H2874" t="s">
        <v>143</v>
      </c>
      <c r="I2874" t="s">
        <v>620</v>
      </c>
      <c r="J2874" t="s">
        <v>622</v>
      </c>
    </row>
    <row r="2875" spans="1:10" x14ac:dyDescent="0.35">
      <c r="A2875">
        <v>2912</v>
      </c>
      <c r="B2875" t="s">
        <v>173</v>
      </c>
      <c r="C2875">
        <v>34</v>
      </c>
      <c r="D2875">
        <v>16</v>
      </c>
      <c r="E2875">
        <v>2</v>
      </c>
      <c r="F2875" t="s">
        <v>581</v>
      </c>
      <c r="G2875" t="s">
        <v>581</v>
      </c>
      <c r="H2875" t="s">
        <v>143</v>
      </c>
      <c r="I2875" t="s">
        <v>620</v>
      </c>
      <c r="J2875" t="s">
        <v>622</v>
      </c>
    </row>
    <row r="2876" spans="1:10" x14ac:dyDescent="0.35">
      <c r="A2876">
        <v>2913</v>
      </c>
      <c r="B2876" t="s">
        <v>173</v>
      </c>
      <c r="C2876">
        <v>35</v>
      </c>
      <c r="D2876">
        <v>21</v>
      </c>
      <c r="E2876">
        <v>8</v>
      </c>
      <c r="F2876" t="s">
        <v>581</v>
      </c>
      <c r="G2876" t="s">
        <v>581</v>
      </c>
      <c r="H2876" t="s">
        <v>143</v>
      </c>
      <c r="I2876" t="s">
        <v>620</v>
      </c>
      <c r="J2876" t="s">
        <v>622</v>
      </c>
    </row>
    <row r="2877" spans="1:10" x14ac:dyDescent="0.35">
      <c r="A2877">
        <v>2914</v>
      </c>
      <c r="B2877" t="s">
        <v>173</v>
      </c>
      <c r="C2877">
        <v>36</v>
      </c>
      <c r="D2877">
        <v>11</v>
      </c>
      <c r="E2877">
        <v>4</v>
      </c>
      <c r="F2877" t="s">
        <v>581</v>
      </c>
      <c r="G2877" t="s">
        <v>581</v>
      </c>
      <c r="H2877" t="s">
        <v>143</v>
      </c>
      <c r="I2877" t="s">
        <v>620</v>
      </c>
      <c r="J2877" t="s">
        <v>622</v>
      </c>
    </row>
    <row r="2878" spans="1:10" x14ac:dyDescent="0.35">
      <c r="A2878">
        <v>2915</v>
      </c>
      <c r="B2878" t="s">
        <v>173</v>
      </c>
      <c r="C2878">
        <v>37</v>
      </c>
      <c r="D2878">
        <v>12</v>
      </c>
      <c r="E2878">
        <v>1</v>
      </c>
      <c r="F2878" t="s">
        <v>581</v>
      </c>
      <c r="G2878" t="s">
        <v>581</v>
      </c>
      <c r="H2878" t="s">
        <v>143</v>
      </c>
      <c r="I2878" t="s">
        <v>620</v>
      </c>
      <c r="J2878" t="s">
        <v>622</v>
      </c>
    </row>
    <row r="2879" spans="1:10" x14ac:dyDescent="0.35">
      <c r="A2879">
        <v>2916</v>
      </c>
      <c r="B2879" t="s">
        <v>173</v>
      </c>
      <c r="C2879">
        <v>38</v>
      </c>
      <c r="D2879">
        <v>12</v>
      </c>
      <c r="E2879">
        <v>5</v>
      </c>
      <c r="F2879" t="s">
        <v>581</v>
      </c>
      <c r="G2879" t="s">
        <v>581</v>
      </c>
      <c r="H2879" t="s">
        <v>143</v>
      </c>
      <c r="I2879" t="s">
        <v>620</v>
      </c>
      <c r="J2879" t="s">
        <v>622</v>
      </c>
    </row>
    <row r="2880" spans="1:10" x14ac:dyDescent="0.35">
      <c r="A2880">
        <v>2917</v>
      </c>
      <c r="B2880" t="s">
        <v>174</v>
      </c>
      <c r="C2880">
        <v>15</v>
      </c>
      <c r="D2880">
        <v>34</v>
      </c>
      <c r="E2880">
        <v>4</v>
      </c>
      <c r="F2880" t="s">
        <v>581</v>
      </c>
      <c r="G2880" t="s">
        <v>581</v>
      </c>
      <c r="H2880" t="s">
        <v>143</v>
      </c>
      <c r="I2880" t="s">
        <v>620</v>
      </c>
      <c r="J2880" t="s">
        <v>622</v>
      </c>
    </row>
    <row r="2881" spans="1:10" x14ac:dyDescent="0.35">
      <c r="A2881">
        <v>2918</v>
      </c>
      <c r="B2881" t="s">
        <v>174</v>
      </c>
      <c r="C2881">
        <v>16</v>
      </c>
      <c r="D2881">
        <v>25</v>
      </c>
      <c r="E2881">
        <v>9</v>
      </c>
      <c r="F2881" t="s">
        <v>581</v>
      </c>
      <c r="G2881" t="s">
        <v>581</v>
      </c>
      <c r="H2881" t="s">
        <v>143</v>
      </c>
      <c r="I2881" t="s">
        <v>620</v>
      </c>
      <c r="J2881" t="s">
        <v>622</v>
      </c>
    </row>
    <row r="2882" spans="1:10" x14ac:dyDescent="0.35">
      <c r="A2882">
        <v>2919</v>
      </c>
      <c r="B2882" t="s">
        <v>174</v>
      </c>
      <c r="C2882">
        <v>17</v>
      </c>
      <c r="D2882">
        <v>25</v>
      </c>
      <c r="E2882">
        <v>3</v>
      </c>
      <c r="F2882" t="s">
        <v>581</v>
      </c>
      <c r="G2882" t="s">
        <v>581</v>
      </c>
      <c r="H2882" t="s">
        <v>143</v>
      </c>
      <c r="I2882" t="s">
        <v>620</v>
      </c>
      <c r="J2882" t="s">
        <v>622</v>
      </c>
    </row>
    <row r="2883" spans="1:10" x14ac:dyDescent="0.35">
      <c r="A2883">
        <v>2920</v>
      </c>
      <c r="B2883" t="s">
        <v>174</v>
      </c>
      <c r="C2883">
        <v>18</v>
      </c>
      <c r="D2883">
        <v>33</v>
      </c>
      <c r="E2883">
        <v>5</v>
      </c>
      <c r="F2883" t="s">
        <v>581</v>
      </c>
      <c r="G2883" t="s">
        <v>581</v>
      </c>
      <c r="H2883" t="s">
        <v>143</v>
      </c>
      <c r="I2883" t="s">
        <v>620</v>
      </c>
      <c r="J2883" t="s">
        <v>622</v>
      </c>
    </row>
    <row r="2884" spans="1:10" x14ac:dyDescent="0.35">
      <c r="A2884">
        <v>2921</v>
      </c>
      <c r="B2884" t="s">
        <v>174</v>
      </c>
      <c r="C2884">
        <v>19</v>
      </c>
      <c r="D2884">
        <v>19</v>
      </c>
      <c r="E2884">
        <v>2</v>
      </c>
      <c r="F2884" t="s">
        <v>581</v>
      </c>
      <c r="G2884" t="s">
        <v>581</v>
      </c>
      <c r="H2884" t="s">
        <v>143</v>
      </c>
      <c r="I2884" t="s">
        <v>620</v>
      </c>
      <c r="J2884" t="s">
        <v>622</v>
      </c>
    </row>
    <row r="2885" spans="1:10" x14ac:dyDescent="0.35">
      <c r="A2885">
        <v>2922</v>
      </c>
      <c r="B2885" t="s">
        <v>174</v>
      </c>
      <c r="C2885">
        <v>20</v>
      </c>
      <c r="D2885">
        <v>9</v>
      </c>
      <c r="E2885">
        <v>6</v>
      </c>
      <c r="F2885" t="s">
        <v>581</v>
      </c>
      <c r="G2885" t="s">
        <v>581</v>
      </c>
      <c r="H2885" t="s">
        <v>143</v>
      </c>
      <c r="I2885" t="s">
        <v>620</v>
      </c>
      <c r="J2885" t="s">
        <v>622</v>
      </c>
    </row>
    <row r="2886" spans="1:10" x14ac:dyDescent="0.35">
      <c r="A2886">
        <v>2923</v>
      </c>
      <c r="B2886" t="s">
        <v>174</v>
      </c>
      <c r="C2886">
        <v>21</v>
      </c>
      <c r="D2886">
        <v>8</v>
      </c>
      <c r="E2886">
        <v>4</v>
      </c>
      <c r="F2886" t="s">
        <v>581</v>
      </c>
      <c r="G2886" t="s">
        <v>581</v>
      </c>
      <c r="H2886" t="s">
        <v>143</v>
      </c>
      <c r="I2886" t="s">
        <v>620</v>
      </c>
      <c r="J2886" t="s">
        <v>622</v>
      </c>
    </row>
    <row r="2887" spans="1:10" x14ac:dyDescent="0.35">
      <c r="A2887">
        <v>2924</v>
      </c>
      <c r="B2887" t="s">
        <v>174</v>
      </c>
      <c r="C2887">
        <v>22</v>
      </c>
      <c r="D2887">
        <v>2</v>
      </c>
      <c r="E2887">
        <v>4</v>
      </c>
      <c r="F2887" t="s">
        <v>581</v>
      </c>
      <c r="G2887" t="s">
        <v>581</v>
      </c>
      <c r="H2887" t="s">
        <v>143</v>
      </c>
      <c r="I2887" t="s">
        <v>620</v>
      </c>
      <c r="J2887" t="s">
        <v>622</v>
      </c>
    </row>
    <row r="2888" spans="1:10" x14ac:dyDescent="0.35">
      <c r="A2888">
        <v>2925</v>
      </c>
      <c r="B2888" t="s">
        <v>174</v>
      </c>
      <c r="C2888">
        <v>23</v>
      </c>
      <c r="D2888">
        <v>8</v>
      </c>
      <c r="E2888">
        <v>1</v>
      </c>
      <c r="F2888" t="s">
        <v>581</v>
      </c>
      <c r="G2888" t="s">
        <v>581</v>
      </c>
      <c r="H2888" t="s">
        <v>143</v>
      </c>
      <c r="I2888" t="s">
        <v>620</v>
      </c>
      <c r="J2888" t="s">
        <v>622</v>
      </c>
    </row>
    <row r="2889" spans="1:10" x14ac:dyDescent="0.35">
      <c r="A2889">
        <v>2926</v>
      </c>
      <c r="B2889" t="s">
        <v>174</v>
      </c>
      <c r="C2889">
        <v>24</v>
      </c>
      <c r="D2889">
        <v>7</v>
      </c>
      <c r="E2889">
        <v>0</v>
      </c>
      <c r="F2889" t="s">
        <v>581</v>
      </c>
      <c r="G2889" t="s">
        <v>581</v>
      </c>
      <c r="H2889" t="s">
        <v>143</v>
      </c>
      <c r="I2889" t="s">
        <v>620</v>
      </c>
      <c r="J2889" t="s">
        <v>622</v>
      </c>
    </row>
    <row r="2890" spans="1:10" x14ac:dyDescent="0.35">
      <c r="A2890">
        <v>2927</v>
      </c>
      <c r="B2890" t="s">
        <v>174</v>
      </c>
      <c r="C2890">
        <v>25</v>
      </c>
      <c r="D2890">
        <v>6</v>
      </c>
      <c r="E2890">
        <v>3</v>
      </c>
      <c r="F2890" t="s">
        <v>581</v>
      </c>
      <c r="G2890" t="s">
        <v>581</v>
      </c>
      <c r="H2890" t="s">
        <v>143</v>
      </c>
      <c r="I2890" t="s">
        <v>620</v>
      </c>
      <c r="J2890" t="s">
        <v>622</v>
      </c>
    </row>
    <row r="2891" spans="1:10" x14ac:dyDescent="0.35">
      <c r="A2891">
        <v>2928</v>
      </c>
      <c r="B2891" t="s">
        <v>174</v>
      </c>
      <c r="C2891">
        <v>26</v>
      </c>
      <c r="D2891">
        <v>9</v>
      </c>
      <c r="E2891">
        <v>0</v>
      </c>
      <c r="F2891" t="s">
        <v>581</v>
      </c>
      <c r="G2891" t="s">
        <v>581</v>
      </c>
      <c r="H2891" t="s">
        <v>143</v>
      </c>
      <c r="I2891" t="s">
        <v>620</v>
      </c>
      <c r="J2891" t="s">
        <v>622</v>
      </c>
    </row>
    <row r="2892" spans="1:10" x14ac:dyDescent="0.35">
      <c r="A2892">
        <v>2929</v>
      </c>
      <c r="B2892" t="s">
        <v>174</v>
      </c>
      <c r="C2892">
        <v>27</v>
      </c>
      <c r="D2892">
        <v>8</v>
      </c>
      <c r="E2892">
        <v>2</v>
      </c>
      <c r="F2892" t="s">
        <v>581</v>
      </c>
      <c r="G2892" t="s">
        <v>581</v>
      </c>
      <c r="H2892" t="s">
        <v>143</v>
      </c>
      <c r="I2892" t="s">
        <v>620</v>
      </c>
      <c r="J2892" t="s">
        <v>622</v>
      </c>
    </row>
    <row r="2893" spans="1:10" x14ac:dyDescent="0.35">
      <c r="A2893">
        <v>2930</v>
      </c>
      <c r="B2893" t="s">
        <v>174</v>
      </c>
      <c r="C2893">
        <v>28</v>
      </c>
      <c r="D2893">
        <v>16</v>
      </c>
      <c r="E2893">
        <v>5</v>
      </c>
      <c r="F2893" t="s">
        <v>581</v>
      </c>
      <c r="G2893" t="s">
        <v>581</v>
      </c>
      <c r="H2893" t="s">
        <v>143</v>
      </c>
      <c r="I2893" t="s">
        <v>620</v>
      </c>
      <c r="J2893" t="s">
        <v>622</v>
      </c>
    </row>
    <row r="2894" spans="1:10" x14ac:dyDescent="0.35">
      <c r="A2894">
        <v>2931</v>
      </c>
      <c r="B2894" t="s">
        <v>174</v>
      </c>
      <c r="C2894">
        <v>29</v>
      </c>
      <c r="D2894">
        <v>14</v>
      </c>
      <c r="E2894">
        <v>7</v>
      </c>
      <c r="F2894" t="s">
        <v>581</v>
      </c>
      <c r="G2894" t="s">
        <v>581</v>
      </c>
      <c r="H2894" t="s">
        <v>143</v>
      </c>
      <c r="I2894" t="s">
        <v>620</v>
      </c>
      <c r="J2894" t="s">
        <v>622</v>
      </c>
    </row>
    <row r="2895" spans="1:10" x14ac:dyDescent="0.35">
      <c r="A2895">
        <v>2932</v>
      </c>
      <c r="B2895" t="s">
        <v>174</v>
      </c>
      <c r="C2895">
        <v>30</v>
      </c>
      <c r="D2895">
        <v>21</v>
      </c>
      <c r="E2895">
        <v>6</v>
      </c>
      <c r="F2895" t="s">
        <v>581</v>
      </c>
      <c r="G2895" t="s">
        <v>581</v>
      </c>
      <c r="H2895" t="s">
        <v>143</v>
      </c>
      <c r="I2895" t="s">
        <v>620</v>
      </c>
      <c r="J2895" t="s">
        <v>622</v>
      </c>
    </row>
    <row r="2896" spans="1:10" x14ac:dyDescent="0.35">
      <c r="A2896">
        <v>2933</v>
      </c>
      <c r="B2896" t="s">
        <v>174</v>
      </c>
      <c r="C2896">
        <v>31</v>
      </c>
      <c r="D2896">
        <v>17</v>
      </c>
      <c r="E2896">
        <v>3</v>
      </c>
      <c r="F2896" t="s">
        <v>581</v>
      </c>
      <c r="G2896" t="s">
        <v>581</v>
      </c>
      <c r="H2896" t="s">
        <v>143</v>
      </c>
      <c r="I2896" t="s">
        <v>620</v>
      </c>
      <c r="J2896" t="s">
        <v>622</v>
      </c>
    </row>
    <row r="2897" spans="1:10" x14ac:dyDescent="0.35">
      <c r="A2897">
        <v>2934</v>
      </c>
      <c r="B2897" t="s">
        <v>174</v>
      </c>
      <c r="C2897">
        <v>32</v>
      </c>
      <c r="D2897">
        <v>29</v>
      </c>
      <c r="E2897">
        <v>7</v>
      </c>
      <c r="F2897" t="s">
        <v>581</v>
      </c>
      <c r="G2897" t="s">
        <v>581</v>
      </c>
      <c r="H2897" t="s">
        <v>143</v>
      </c>
      <c r="I2897" t="s">
        <v>620</v>
      </c>
      <c r="J2897" t="s">
        <v>622</v>
      </c>
    </row>
    <row r="2898" spans="1:10" x14ac:dyDescent="0.35">
      <c r="A2898">
        <v>2935</v>
      </c>
      <c r="B2898" t="s">
        <v>174</v>
      </c>
      <c r="C2898">
        <v>33</v>
      </c>
      <c r="D2898">
        <v>19</v>
      </c>
      <c r="E2898">
        <v>6</v>
      </c>
      <c r="F2898" t="s">
        <v>581</v>
      </c>
      <c r="G2898" t="s">
        <v>581</v>
      </c>
      <c r="H2898" t="s">
        <v>143</v>
      </c>
      <c r="I2898" t="s">
        <v>620</v>
      </c>
      <c r="J2898" t="s">
        <v>622</v>
      </c>
    </row>
    <row r="2899" spans="1:10" x14ac:dyDescent="0.35">
      <c r="A2899">
        <v>2936</v>
      </c>
      <c r="B2899" t="s">
        <v>174</v>
      </c>
      <c r="C2899">
        <v>34</v>
      </c>
      <c r="D2899">
        <v>32</v>
      </c>
      <c r="E2899">
        <v>6</v>
      </c>
      <c r="F2899" t="s">
        <v>581</v>
      </c>
      <c r="G2899" t="s">
        <v>581</v>
      </c>
      <c r="H2899" t="s">
        <v>143</v>
      </c>
      <c r="I2899" t="s">
        <v>620</v>
      </c>
      <c r="J2899" t="s">
        <v>622</v>
      </c>
    </row>
    <row r="2900" spans="1:10" x14ac:dyDescent="0.35">
      <c r="A2900">
        <v>2937</v>
      </c>
      <c r="B2900" t="s">
        <v>174</v>
      </c>
      <c r="C2900">
        <v>35</v>
      </c>
      <c r="D2900">
        <v>22</v>
      </c>
      <c r="E2900">
        <v>1</v>
      </c>
      <c r="F2900" t="s">
        <v>581</v>
      </c>
      <c r="G2900" t="s">
        <v>581</v>
      </c>
      <c r="H2900" t="s">
        <v>143</v>
      </c>
      <c r="I2900" t="s">
        <v>620</v>
      </c>
      <c r="J2900" t="s">
        <v>622</v>
      </c>
    </row>
    <row r="2901" spans="1:10" x14ac:dyDescent="0.35">
      <c r="A2901">
        <v>2938</v>
      </c>
      <c r="B2901" t="s">
        <v>174</v>
      </c>
      <c r="C2901">
        <v>36</v>
      </c>
      <c r="D2901">
        <v>14</v>
      </c>
      <c r="E2901">
        <v>6</v>
      </c>
      <c r="F2901" t="s">
        <v>581</v>
      </c>
      <c r="G2901" t="s">
        <v>581</v>
      </c>
      <c r="H2901" t="s">
        <v>143</v>
      </c>
      <c r="I2901" t="s">
        <v>620</v>
      </c>
      <c r="J2901" t="s">
        <v>622</v>
      </c>
    </row>
    <row r="2902" spans="1:10" x14ac:dyDescent="0.35">
      <c r="A2902">
        <v>2939</v>
      </c>
      <c r="B2902" t="s">
        <v>174</v>
      </c>
      <c r="C2902">
        <v>37</v>
      </c>
      <c r="D2902">
        <v>13</v>
      </c>
      <c r="E2902">
        <v>3</v>
      </c>
      <c r="F2902" t="s">
        <v>581</v>
      </c>
      <c r="G2902" t="s">
        <v>581</v>
      </c>
      <c r="H2902" t="s">
        <v>143</v>
      </c>
      <c r="I2902" t="s">
        <v>620</v>
      </c>
      <c r="J2902" t="s">
        <v>622</v>
      </c>
    </row>
    <row r="2903" spans="1:10" x14ac:dyDescent="0.35">
      <c r="A2903">
        <v>2940</v>
      </c>
      <c r="B2903" t="s">
        <v>174</v>
      </c>
      <c r="C2903">
        <v>38</v>
      </c>
      <c r="D2903">
        <v>12</v>
      </c>
      <c r="E2903">
        <v>10</v>
      </c>
      <c r="F2903" t="s">
        <v>581</v>
      </c>
      <c r="G2903" t="s">
        <v>581</v>
      </c>
      <c r="H2903" t="s">
        <v>143</v>
      </c>
      <c r="I2903" t="s">
        <v>620</v>
      </c>
      <c r="J2903" t="s">
        <v>622</v>
      </c>
    </row>
    <row r="2904" spans="1:10" x14ac:dyDescent="0.35">
      <c r="A2904">
        <v>2941</v>
      </c>
      <c r="B2904" t="s">
        <v>175</v>
      </c>
      <c r="C2904">
        <v>15</v>
      </c>
      <c r="D2904">
        <v>15</v>
      </c>
      <c r="E2904">
        <v>2</v>
      </c>
      <c r="F2904" t="s">
        <v>581</v>
      </c>
      <c r="G2904" t="s">
        <v>581</v>
      </c>
      <c r="H2904" t="s">
        <v>143</v>
      </c>
      <c r="I2904" t="s">
        <v>620</v>
      </c>
      <c r="J2904" t="s">
        <v>622</v>
      </c>
    </row>
    <row r="2905" spans="1:10" x14ac:dyDescent="0.35">
      <c r="A2905">
        <v>2942</v>
      </c>
      <c r="B2905" t="s">
        <v>175</v>
      </c>
      <c r="C2905">
        <v>16</v>
      </c>
      <c r="D2905">
        <v>18</v>
      </c>
      <c r="E2905">
        <v>3</v>
      </c>
      <c r="F2905" t="s">
        <v>581</v>
      </c>
      <c r="G2905" t="s">
        <v>581</v>
      </c>
      <c r="H2905" t="s">
        <v>143</v>
      </c>
      <c r="I2905" t="s">
        <v>620</v>
      </c>
      <c r="J2905" t="s">
        <v>622</v>
      </c>
    </row>
    <row r="2906" spans="1:10" x14ac:dyDescent="0.35">
      <c r="A2906">
        <v>2943</v>
      </c>
      <c r="B2906" t="s">
        <v>175</v>
      </c>
      <c r="C2906">
        <v>17</v>
      </c>
      <c r="D2906">
        <v>13</v>
      </c>
      <c r="E2906">
        <v>4</v>
      </c>
      <c r="F2906" t="s">
        <v>581</v>
      </c>
      <c r="G2906" t="s">
        <v>581</v>
      </c>
      <c r="H2906" t="s">
        <v>143</v>
      </c>
      <c r="I2906" t="s">
        <v>620</v>
      </c>
      <c r="J2906" t="s">
        <v>622</v>
      </c>
    </row>
    <row r="2907" spans="1:10" x14ac:dyDescent="0.35">
      <c r="A2907">
        <v>2944</v>
      </c>
      <c r="B2907" t="s">
        <v>175</v>
      </c>
      <c r="C2907">
        <v>18</v>
      </c>
      <c r="D2907">
        <v>10</v>
      </c>
      <c r="E2907">
        <v>5</v>
      </c>
      <c r="F2907" t="s">
        <v>581</v>
      </c>
      <c r="G2907" t="s">
        <v>581</v>
      </c>
      <c r="H2907" t="s">
        <v>143</v>
      </c>
      <c r="I2907" t="s">
        <v>620</v>
      </c>
      <c r="J2907" t="s">
        <v>622</v>
      </c>
    </row>
    <row r="2908" spans="1:10" x14ac:dyDescent="0.35">
      <c r="A2908">
        <v>2945</v>
      </c>
      <c r="B2908" t="s">
        <v>175</v>
      </c>
      <c r="C2908">
        <v>19</v>
      </c>
      <c r="D2908">
        <v>8</v>
      </c>
      <c r="E2908">
        <v>3</v>
      </c>
      <c r="F2908" t="s">
        <v>581</v>
      </c>
      <c r="G2908" t="s">
        <v>581</v>
      </c>
      <c r="H2908" t="s">
        <v>143</v>
      </c>
      <c r="I2908" t="s">
        <v>620</v>
      </c>
      <c r="J2908" t="s">
        <v>622</v>
      </c>
    </row>
    <row r="2909" spans="1:10" x14ac:dyDescent="0.35">
      <c r="A2909">
        <v>2946</v>
      </c>
      <c r="B2909" t="s">
        <v>175</v>
      </c>
      <c r="C2909">
        <v>20</v>
      </c>
      <c r="D2909">
        <v>1</v>
      </c>
      <c r="E2909">
        <v>1</v>
      </c>
      <c r="F2909" t="s">
        <v>581</v>
      </c>
      <c r="G2909" t="s">
        <v>581</v>
      </c>
      <c r="H2909" t="s">
        <v>143</v>
      </c>
      <c r="I2909" t="s">
        <v>620</v>
      </c>
      <c r="J2909" t="s">
        <v>622</v>
      </c>
    </row>
    <row r="2910" spans="1:10" x14ac:dyDescent="0.35">
      <c r="A2910">
        <v>2947</v>
      </c>
      <c r="B2910" t="s">
        <v>175</v>
      </c>
      <c r="C2910">
        <v>21</v>
      </c>
      <c r="D2910">
        <v>5</v>
      </c>
      <c r="E2910">
        <v>0</v>
      </c>
      <c r="F2910" t="s">
        <v>581</v>
      </c>
      <c r="G2910" t="s">
        <v>581</v>
      </c>
      <c r="H2910" t="s">
        <v>143</v>
      </c>
      <c r="I2910" t="s">
        <v>620</v>
      </c>
      <c r="J2910" t="s">
        <v>622</v>
      </c>
    </row>
    <row r="2911" spans="1:10" x14ac:dyDescent="0.35">
      <c r="A2911">
        <v>2948</v>
      </c>
      <c r="B2911" t="s">
        <v>175</v>
      </c>
      <c r="C2911">
        <v>22</v>
      </c>
      <c r="D2911">
        <v>2</v>
      </c>
      <c r="E2911">
        <v>0</v>
      </c>
      <c r="F2911" t="s">
        <v>581</v>
      </c>
      <c r="G2911" t="s">
        <v>581</v>
      </c>
      <c r="H2911" t="s">
        <v>143</v>
      </c>
      <c r="I2911" t="s">
        <v>620</v>
      </c>
      <c r="J2911" t="s">
        <v>622</v>
      </c>
    </row>
    <row r="2912" spans="1:10" x14ac:dyDescent="0.35">
      <c r="A2912">
        <v>2949</v>
      </c>
      <c r="B2912" t="s">
        <v>175</v>
      </c>
      <c r="C2912">
        <v>23</v>
      </c>
      <c r="D2912">
        <v>4</v>
      </c>
      <c r="E2912">
        <v>0</v>
      </c>
      <c r="F2912" t="s">
        <v>581</v>
      </c>
      <c r="G2912" t="s">
        <v>581</v>
      </c>
      <c r="H2912" t="s">
        <v>143</v>
      </c>
      <c r="I2912" t="s">
        <v>620</v>
      </c>
      <c r="J2912" t="s">
        <v>622</v>
      </c>
    </row>
    <row r="2913" spans="1:10" x14ac:dyDescent="0.35">
      <c r="A2913">
        <v>2950</v>
      </c>
      <c r="B2913" t="s">
        <v>175</v>
      </c>
      <c r="C2913">
        <v>24</v>
      </c>
      <c r="D2913">
        <v>2</v>
      </c>
      <c r="E2913">
        <v>3</v>
      </c>
      <c r="F2913" t="s">
        <v>581</v>
      </c>
      <c r="G2913" t="s">
        <v>581</v>
      </c>
      <c r="H2913" t="s">
        <v>143</v>
      </c>
      <c r="I2913" t="s">
        <v>620</v>
      </c>
      <c r="J2913" t="s">
        <v>622</v>
      </c>
    </row>
    <row r="2914" spans="1:10" x14ac:dyDescent="0.35">
      <c r="A2914">
        <v>2951</v>
      </c>
      <c r="B2914" t="s">
        <v>175</v>
      </c>
      <c r="C2914">
        <v>25</v>
      </c>
      <c r="D2914">
        <v>3</v>
      </c>
      <c r="E2914">
        <v>2</v>
      </c>
      <c r="F2914" t="s">
        <v>581</v>
      </c>
      <c r="G2914" t="s">
        <v>581</v>
      </c>
      <c r="H2914" t="s">
        <v>143</v>
      </c>
      <c r="I2914" t="s">
        <v>620</v>
      </c>
      <c r="J2914" t="s">
        <v>622</v>
      </c>
    </row>
    <row r="2915" spans="1:10" x14ac:dyDescent="0.35">
      <c r="A2915">
        <v>2952</v>
      </c>
      <c r="B2915" t="s">
        <v>175</v>
      </c>
      <c r="C2915">
        <v>26</v>
      </c>
      <c r="D2915">
        <v>4</v>
      </c>
      <c r="E2915">
        <v>1</v>
      </c>
      <c r="F2915" t="s">
        <v>581</v>
      </c>
      <c r="G2915" t="s">
        <v>581</v>
      </c>
      <c r="H2915" t="s">
        <v>143</v>
      </c>
      <c r="I2915" t="s">
        <v>620</v>
      </c>
      <c r="J2915" t="s">
        <v>622</v>
      </c>
    </row>
    <row r="2916" spans="1:10" x14ac:dyDescent="0.35">
      <c r="A2916">
        <v>2953</v>
      </c>
      <c r="B2916" t="s">
        <v>175</v>
      </c>
      <c r="C2916">
        <v>27</v>
      </c>
      <c r="D2916">
        <v>8</v>
      </c>
      <c r="E2916">
        <v>3</v>
      </c>
      <c r="F2916" t="s">
        <v>581</v>
      </c>
      <c r="G2916" t="s">
        <v>581</v>
      </c>
      <c r="H2916" t="s">
        <v>143</v>
      </c>
      <c r="I2916" t="s">
        <v>620</v>
      </c>
      <c r="J2916" t="s">
        <v>622</v>
      </c>
    </row>
    <row r="2917" spans="1:10" x14ac:dyDescent="0.35">
      <c r="A2917">
        <v>2954</v>
      </c>
      <c r="B2917" t="s">
        <v>175</v>
      </c>
      <c r="C2917">
        <v>28</v>
      </c>
      <c r="D2917">
        <v>7</v>
      </c>
      <c r="E2917">
        <v>2</v>
      </c>
      <c r="F2917" t="s">
        <v>581</v>
      </c>
      <c r="G2917" t="s">
        <v>581</v>
      </c>
      <c r="H2917" t="s">
        <v>143</v>
      </c>
      <c r="I2917" t="s">
        <v>620</v>
      </c>
      <c r="J2917" t="s">
        <v>622</v>
      </c>
    </row>
    <row r="2918" spans="1:10" x14ac:dyDescent="0.35">
      <c r="A2918">
        <v>2955</v>
      </c>
      <c r="B2918" t="s">
        <v>175</v>
      </c>
      <c r="C2918">
        <v>29</v>
      </c>
      <c r="D2918">
        <v>8</v>
      </c>
      <c r="E2918">
        <v>7</v>
      </c>
      <c r="F2918" t="s">
        <v>581</v>
      </c>
      <c r="G2918" t="s">
        <v>581</v>
      </c>
      <c r="H2918" t="s">
        <v>143</v>
      </c>
      <c r="I2918" t="s">
        <v>620</v>
      </c>
      <c r="J2918" t="s">
        <v>622</v>
      </c>
    </row>
    <row r="2919" spans="1:10" x14ac:dyDescent="0.35">
      <c r="A2919">
        <v>2956</v>
      </c>
      <c r="B2919" t="s">
        <v>175</v>
      </c>
      <c r="C2919">
        <v>30</v>
      </c>
      <c r="D2919">
        <v>16</v>
      </c>
      <c r="E2919">
        <v>8</v>
      </c>
      <c r="F2919" t="s">
        <v>581</v>
      </c>
      <c r="G2919" t="s">
        <v>581</v>
      </c>
      <c r="H2919" t="s">
        <v>143</v>
      </c>
      <c r="I2919" t="s">
        <v>620</v>
      </c>
      <c r="J2919" t="s">
        <v>622</v>
      </c>
    </row>
    <row r="2920" spans="1:10" x14ac:dyDescent="0.35">
      <c r="A2920">
        <v>2957</v>
      </c>
      <c r="B2920" t="s">
        <v>175</v>
      </c>
      <c r="C2920">
        <v>31</v>
      </c>
      <c r="D2920">
        <v>6</v>
      </c>
      <c r="E2920">
        <v>0</v>
      </c>
      <c r="F2920" t="s">
        <v>581</v>
      </c>
      <c r="G2920" t="s">
        <v>581</v>
      </c>
      <c r="H2920" t="s">
        <v>143</v>
      </c>
      <c r="I2920" t="s">
        <v>620</v>
      </c>
      <c r="J2920" t="s">
        <v>622</v>
      </c>
    </row>
    <row r="2921" spans="1:10" x14ac:dyDescent="0.35">
      <c r="A2921">
        <v>2958</v>
      </c>
      <c r="B2921" t="s">
        <v>175</v>
      </c>
      <c r="C2921">
        <v>32</v>
      </c>
      <c r="D2921">
        <v>6</v>
      </c>
      <c r="E2921">
        <v>4</v>
      </c>
      <c r="F2921" t="s">
        <v>581</v>
      </c>
      <c r="G2921" t="s">
        <v>581</v>
      </c>
      <c r="H2921" t="s">
        <v>143</v>
      </c>
      <c r="I2921" t="s">
        <v>620</v>
      </c>
      <c r="J2921" t="s">
        <v>622</v>
      </c>
    </row>
    <row r="2922" spans="1:10" x14ac:dyDescent="0.35">
      <c r="A2922">
        <v>2959</v>
      </c>
      <c r="B2922" t="s">
        <v>175</v>
      </c>
      <c r="C2922">
        <v>33</v>
      </c>
      <c r="D2922">
        <v>8</v>
      </c>
      <c r="E2922">
        <v>6</v>
      </c>
      <c r="F2922" t="s">
        <v>581</v>
      </c>
      <c r="G2922" t="s">
        <v>581</v>
      </c>
      <c r="H2922" t="s">
        <v>143</v>
      </c>
      <c r="I2922" t="s">
        <v>620</v>
      </c>
      <c r="J2922" t="s">
        <v>622</v>
      </c>
    </row>
    <row r="2923" spans="1:10" x14ac:dyDescent="0.35">
      <c r="A2923">
        <v>2960</v>
      </c>
      <c r="B2923" t="s">
        <v>175</v>
      </c>
      <c r="C2923">
        <v>34</v>
      </c>
      <c r="D2923">
        <v>5</v>
      </c>
      <c r="E2923">
        <v>2</v>
      </c>
      <c r="F2923" t="s">
        <v>581</v>
      </c>
      <c r="G2923" t="s">
        <v>581</v>
      </c>
      <c r="H2923" t="s">
        <v>143</v>
      </c>
      <c r="I2923" t="s">
        <v>620</v>
      </c>
      <c r="J2923" t="s">
        <v>622</v>
      </c>
    </row>
    <row r="2924" spans="1:10" x14ac:dyDescent="0.35">
      <c r="A2924">
        <v>2961</v>
      </c>
      <c r="B2924" t="s">
        <v>175</v>
      </c>
      <c r="C2924">
        <v>35</v>
      </c>
      <c r="D2924">
        <v>3</v>
      </c>
      <c r="E2924">
        <v>2</v>
      </c>
      <c r="F2924" t="s">
        <v>581</v>
      </c>
      <c r="G2924" t="s">
        <v>581</v>
      </c>
      <c r="H2924" t="s">
        <v>143</v>
      </c>
      <c r="I2924" t="s">
        <v>620</v>
      </c>
      <c r="J2924" t="s">
        <v>622</v>
      </c>
    </row>
    <row r="2925" spans="1:10" x14ac:dyDescent="0.35">
      <c r="A2925">
        <v>2962</v>
      </c>
      <c r="B2925" t="s">
        <v>175</v>
      </c>
      <c r="C2925">
        <v>36</v>
      </c>
      <c r="D2925">
        <v>5</v>
      </c>
      <c r="E2925">
        <v>1</v>
      </c>
      <c r="F2925" t="s">
        <v>581</v>
      </c>
      <c r="G2925" t="s">
        <v>581</v>
      </c>
      <c r="H2925" t="s">
        <v>143</v>
      </c>
      <c r="I2925" t="s">
        <v>620</v>
      </c>
      <c r="J2925" t="s">
        <v>622</v>
      </c>
    </row>
    <row r="2926" spans="1:10" x14ac:dyDescent="0.35">
      <c r="A2926">
        <v>2963</v>
      </c>
      <c r="B2926" t="s">
        <v>175</v>
      </c>
      <c r="C2926">
        <v>37</v>
      </c>
      <c r="D2926">
        <v>4</v>
      </c>
      <c r="E2926">
        <v>2</v>
      </c>
      <c r="F2926" t="s">
        <v>581</v>
      </c>
      <c r="G2926" t="s">
        <v>581</v>
      </c>
      <c r="H2926" t="s">
        <v>143</v>
      </c>
      <c r="I2926" t="s">
        <v>620</v>
      </c>
      <c r="J2926" t="s">
        <v>622</v>
      </c>
    </row>
    <row r="2927" spans="1:10" x14ac:dyDescent="0.35">
      <c r="A2927">
        <v>2964</v>
      </c>
      <c r="B2927" t="s">
        <v>175</v>
      </c>
      <c r="C2927">
        <v>38</v>
      </c>
      <c r="D2927">
        <v>6</v>
      </c>
      <c r="E2927">
        <v>2</v>
      </c>
      <c r="F2927" t="s">
        <v>581</v>
      </c>
      <c r="G2927" t="s">
        <v>581</v>
      </c>
      <c r="H2927" t="s">
        <v>143</v>
      </c>
      <c r="I2927" t="s">
        <v>620</v>
      </c>
      <c r="J2927" t="s">
        <v>622</v>
      </c>
    </row>
    <row r="2928" spans="1:10" x14ac:dyDescent="0.35">
      <c r="A2928">
        <v>2965</v>
      </c>
      <c r="B2928" t="s">
        <v>176</v>
      </c>
      <c r="C2928">
        <v>15</v>
      </c>
      <c r="D2928">
        <v>42</v>
      </c>
      <c r="E2928">
        <v>3</v>
      </c>
      <c r="F2928" t="s">
        <v>581</v>
      </c>
      <c r="G2928" t="s">
        <v>581</v>
      </c>
      <c r="H2928" t="s">
        <v>143</v>
      </c>
      <c r="I2928" t="s">
        <v>620</v>
      </c>
      <c r="J2928" t="s">
        <v>622</v>
      </c>
    </row>
    <row r="2929" spans="1:10" x14ac:dyDescent="0.35">
      <c r="A2929">
        <v>2966</v>
      </c>
      <c r="B2929" t="s">
        <v>176</v>
      </c>
      <c r="C2929">
        <v>16</v>
      </c>
      <c r="D2929">
        <v>29</v>
      </c>
      <c r="E2929">
        <v>3</v>
      </c>
      <c r="F2929" t="s">
        <v>581</v>
      </c>
      <c r="G2929" t="s">
        <v>581</v>
      </c>
      <c r="H2929" t="s">
        <v>143</v>
      </c>
      <c r="I2929" t="s">
        <v>620</v>
      </c>
      <c r="J2929" t="s">
        <v>622</v>
      </c>
    </row>
    <row r="2930" spans="1:10" x14ac:dyDescent="0.35">
      <c r="A2930">
        <v>2967</v>
      </c>
      <c r="B2930" t="s">
        <v>176</v>
      </c>
      <c r="C2930">
        <v>17</v>
      </c>
      <c r="D2930">
        <v>20</v>
      </c>
      <c r="E2930">
        <v>5</v>
      </c>
      <c r="F2930" t="s">
        <v>581</v>
      </c>
      <c r="G2930" t="s">
        <v>581</v>
      </c>
      <c r="H2930" t="s">
        <v>143</v>
      </c>
      <c r="I2930" t="s">
        <v>620</v>
      </c>
      <c r="J2930" t="s">
        <v>622</v>
      </c>
    </row>
    <row r="2931" spans="1:10" x14ac:dyDescent="0.35">
      <c r="A2931">
        <v>2968</v>
      </c>
      <c r="B2931" t="s">
        <v>176</v>
      </c>
      <c r="C2931">
        <v>18</v>
      </c>
      <c r="D2931">
        <v>21</v>
      </c>
      <c r="E2931">
        <v>2</v>
      </c>
      <c r="F2931" t="s">
        <v>581</v>
      </c>
      <c r="G2931" t="s">
        <v>581</v>
      </c>
      <c r="H2931" t="s">
        <v>143</v>
      </c>
      <c r="I2931" t="s">
        <v>620</v>
      </c>
      <c r="J2931" t="s">
        <v>622</v>
      </c>
    </row>
    <row r="2932" spans="1:10" x14ac:dyDescent="0.35">
      <c r="A2932">
        <v>2969</v>
      </c>
      <c r="B2932" t="s">
        <v>176</v>
      </c>
      <c r="C2932">
        <v>19</v>
      </c>
      <c r="D2932">
        <v>12</v>
      </c>
      <c r="E2932">
        <v>3</v>
      </c>
      <c r="F2932" t="s">
        <v>581</v>
      </c>
      <c r="G2932" t="s">
        <v>581</v>
      </c>
      <c r="H2932" t="s">
        <v>143</v>
      </c>
      <c r="I2932" t="s">
        <v>620</v>
      </c>
      <c r="J2932" t="s">
        <v>622</v>
      </c>
    </row>
    <row r="2933" spans="1:10" x14ac:dyDescent="0.35">
      <c r="A2933">
        <v>2970</v>
      </c>
      <c r="B2933" t="s">
        <v>176</v>
      </c>
      <c r="C2933">
        <v>20</v>
      </c>
      <c r="D2933">
        <v>8</v>
      </c>
      <c r="E2933">
        <v>0</v>
      </c>
      <c r="F2933" t="s">
        <v>581</v>
      </c>
      <c r="G2933" t="s">
        <v>581</v>
      </c>
      <c r="H2933" t="s">
        <v>143</v>
      </c>
      <c r="I2933" t="s">
        <v>620</v>
      </c>
      <c r="J2933" t="s">
        <v>622</v>
      </c>
    </row>
    <row r="2934" spans="1:10" x14ac:dyDescent="0.35">
      <c r="A2934">
        <v>2971</v>
      </c>
      <c r="B2934" t="s">
        <v>176</v>
      </c>
      <c r="C2934">
        <v>21</v>
      </c>
      <c r="D2934">
        <v>8</v>
      </c>
      <c r="E2934">
        <v>0</v>
      </c>
      <c r="F2934" t="s">
        <v>581</v>
      </c>
      <c r="G2934" t="s">
        <v>581</v>
      </c>
      <c r="H2934" t="s">
        <v>143</v>
      </c>
      <c r="I2934" t="s">
        <v>620</v>
      </c>
      <c r="J2934" t="s">
        <v>622</v>
      </c>
    </row>
    <row r="2935" spans="1:10" x14ac:dyDescent="0.35">
      <c r="A2935">
        <v>2972</v>
      </c>
      <c r="B2935" t="s">
        <v>176</v>
      </c>
      <c r="C2935">
        <v>22</v>
      </c>
      <c r="D2935">
        <v>8</v>
      </c>
      <c r="E2935">
        <v>0</v>
      </c>
      <c r="F2935" t="s">
        <v>581</v>
      </c>
      <c r="G2935" t="s">
        <v>581</v>
      </c>
      <c r="H2935" t="s">
        <v>143</v>
      </c>
      <c r="I2935" t="s">
        <v>620</v>
      </c>
      <c r="J2935" t="s">
        <v>622</v>
      </c>
    </row>
    <row r="2936" spans="1:10" x14ac:dyDescent="0.35">
      <c r="A2936">
        <v>2973</v>
      </c>
      <c r="B2936" t="s">
        <v>176</v>
      </c>
      <c r="C2936">
        <v>23</v>
      </c>
      <c r="D2936">
        <v>3</v>
      </c>
      <c r="E2936">
        <v>0</v>
      </c>
      <c r="F2936" t="s">
        <v>581</v>
      </c>
      <c r="G2936" t="s">
        <v>581</v>
      </c>
      <c r="H2936" t="s">
        <v>143</v>
      </c>
      <c r="I2936" t="s">
        <v>620</v>
      </c>
      <c r="J2936" t="s">
        <v>622</v>
      </c>
    </row>
    <row r="2937" spans="1:10" x14ac:dyDescent="0.35">
      <c r="A2937">
        <v>2974</v>
      </c>
      <c r="B2937" t="s">
        <v>176</v>
      </c>
      <c r="C2937">
        <v>24</v>
      </c>
      <c r="D2937">
        <v>6</v>
      </c>
      <c r="E2937">
        <v>1</v>
      </c>
      <c r="F2937" t="s">
        <v>581</v>
      </c>
      <c r="G2937" t="s">
        <v>581</v>
      </c>
      <c r="H2937" t="s">
        <v>143</v>
      </c>
      <c r="I2937" t="s">
        <v>620</v>
      </c>
      <c r="J2937" t="s">
        <v>622</v>
      </c>
    </row>
    <row r="2938" spans="1:10" x14ac:dyDescent="0.35">
      <c r="A2938">
        <v>2975</v>
      </c>
      <c r="B2938" t="s">
        <v>176</v>
      </c>
      <c r="C2938">
        <v>25</v>
      </c>
      <c r="D2938">
        <v>6</v>
      </c>
      <c r="E2938">
        <v>0</v>
      </c>
      <c r="F2938" t="s">
        <v>581</v>
      </c>
      <c r="G2938" t="s">
        <v>581</v>
      </c>
      <c r="H2938" t="s">
        <v>143</v>
      </c>
      <c r="I2938" t="s">
        <v>620</v>
      </c>
      <c r="J2938" t="s">
        <v>622</v>
      </c>
    </row>
    <row r="2939" spans="1:10" x14ac:dyDescent="0.35">
      <c r="A2939">
        <v>2976</v>
      </c>
      <c r="B2939" t="s">
        <v>176</v>
      </c>
      <c r="C2939">
        <v>26</v>
      </c>
      <c r="D2939">
        <v>6</v>
      </c>
      <c r="E2939">
        <v>0</v>
      </c>
      <c r="F2939" t="s">
        <v>581</v>
      </c>
      <c r="G2939" t="s">
        <v>581</v>
      </c>
      <c r="H2939" t="s">
        <v>143</v>
      </c>
      <c r="I2939" t="s">
        <v>620</v>
      </c>
      <c r="J2939" t="s">
        <v>622</v>
      </c>
    </row>
    <row r="2940" spans="1:10" x14ac:dyDescent="0.35">
      <c r="A2940">
        <v>2977</v>
      </c>
      <c r="B2940" t="s">
        <v>176</v>
      </c>
      <c r="C2940">
        <v>27</v>
      </c>
      <c r="D2940">
        <v>15</v>
      </c>
      <c r="E2940">
        <v>2</v>
      </c>
      <c r="F2940" t="s">
        <v>581</v>
      </c>
      <c r="G2940" t="s">
        <v>581</v>
      </c>
      <c r="H2940" t="s">
        <v>143</v>
      </c>
      <c r="I2940" t="s">
        <v>620</v>
      </c>
      <c r="J2940" t="s">
        <v>622</v>
      </c>
    </row>
    <row r="2941" spans="1:10" x14ac:dyDescent="0.35">
      <c r="A2941">
        <v>2978</v>
      </c>
      <c r="B2941" t="s">
        <v>176</v>
      </c>
      <c r="C2941">
        <v>28</v>
      </c>
      <c r="D2941">
        <v>26</v>
      </c>
      <c r="E2941">
        <v>2</v>
      </c>
      <c r="F2941" t="s">
        <v>581</v>
      </c>
      <c r="G2941" t="s">
        <v>581</v>
      </c>
      <c r="H2941" t="s">
        <v>143</v>
      </c>
      <c r="I2941" t="s">
        <v>620</v>
      </c>
      <c r="J2941" t="s">
        <v>622</v>
      </c>
    </row>
    <row r="2942" spans="1:10" x14ac:dyDescent="0.35">
      <c r="A2942">
        <v>2979</v>
      </c>
      <c r="B2942" t="s">
        <v>176</v>
      </c>
      <c r="C2942">
        <v>29</v>
      </c>
      <c r="D2942">
        <v>20</v>
      </c>
      <c r="E2942">
        <v>3</v>
      </c>
      <c r="F2942" t="s">
        <v>581</v>
      </c>
      <c r="G2942" t="s">
        <v>581</v>
      </c>
      <c r="H2942" t="s">
        <v>143</v>
      </c>
      <c r="I2942" t="s">
        <v>620</v>
      </c>
      <c r="J2942" t="s">
        <v>622</v>
      </c>
    </row>
    <row r="2943" spans="1:10" x14ac:dyDescent="0.35">
      <c r="A2943">
        <v>2980</v>
      </c>
      <c r="B2943" t="s">
        <v>176</v>
      </c>
      <c r="C2943">
        <v>30</v>
      </c>
      <c r="D2943">
        <v>25</v>
      </c>
      <c r="E2943">
        <v>2</v>
      </c>
      <c r="F2943" t="s">
        <v>581</v>
      </c>
      <c r="G2943" t="s">
        <v>581</v>
      </c>
      <c r="H2943" t="s">
        <v>143</v>
      </c>
      <c r="I2943" t="s">
        <v>620</v>
      </c>
      <c r="J2943" t="s">
        <v>622</v>
      </c>
    </row>
    <row r="2944" spans="1:10" x14ac:dyDescent="0.35">
      <c r="A2944">
        <v>2981</v>
      </c>
      <c r="B2944" t="s">
        <v>176</v>
      </c>
      <c r="C2944">
        <v>31</v>
      </c>
      <c r="D2944">
        <v>14</v>
      </c>
      <c r="E2944">
        <v>1</v>
      </c>
      <c r="F2944" t="s">
        <v>581</v>
      </c>
      <c r="G2944" t="s">
        <v>581</v>
      </c>
      <c r="H2944" t="s">
        <v>143</v>
      </c>
      <c r="I2944" t="s">
        <v>620</v>
      </c>
      <c r="J2944" t="s">
        <v>622</v>
      </c>
    </row>
    <row r="2945" spans="1:10" x14ac:dyDescent="0.35">
      <c r="A2945">
        <v>2982</v>
      </c>
      <c r="B2945" t="s">
        <v>176</v>
      </c>
      <c r="C2945">
        <v>32</v>
      </c>
      <c r="D2945">
        <v>12</v>
      </c>
      <c r="E2945">
        <v>0</v>
      </c>
      <c r="F2945" t="s">
        <v>581</v>
      </c>
      <c r="G2945" t="s">
        <v>581</v>
      </c>
      <c r="H2945" t="s">
        <v>143</v>
      </c>
      <c r="I2945" t="s">
        <v>620</v>
      </c>
      <c r="J2945" t="s">
        <v>622</v>
      </c>
    </row>
    <row r="2946" spans="1:10" x14ac:dyDescent="0.35">
      <c r="A2946">
        <v>2983</v>
      </c>
      <c r="B2946" t="s">
        <v>176</v>
      </c>
      <c r="C2946">
        <v>33</v>
      </c>
      <c r="D2946">
        <v>15</v>
      </c>
      <c r="E2946">
        <v>6</v>
      </c>
      <c r="F2946" t="s">
        <v>581</v>
      </c>
      <c r="G2946" t="s">
        <v>581</v>
      </c>
      <c r="H2946" t="s">
        <v>143</v>
      </c>
      <c r="I2946" t="s">
        <v>620</v>
      </c>
      <c r="J2946" t="s">
        <v>622</v>
      </c>
    </row>
    <row r="2947" spans="1:10" x14ac:dyDescent="0.35">
      <c r="A2947">
        <v>2984</v>
      </c>
      <c r="B2947" t="s">
        <v>176</v>
      </c>
      <c r="C2947">
        <v>34</v>
      </c>
      <c r="D2947">
        <v>13</v>
      </c>
      <c r="E2947">
        <v>2</v>
      </c>
      <c r="F2947" t="s">
        <v>581</v>
      </c>
      <c r="G2947" t="s">
        <v>581</v>
      </c>
      <c r="H2947" t="s">
        <v>143</v>
      </c>
      <c r="I2947" t="s">
        <v>620</v>
      </c>
      <c r="J2947" t="s">
        <v>622</v>
      </c>
    </row>
    <row r="2948" spans="1:10" x14ac:dyDescent="0.35">
      <c r="A2948">
        <v>2985</v>
      </c>
      <c r="B2948" t="s">
        <v>176</v>
      </c>
      <c r="C2948">
        <v>35</v>
      </c>
      <c r="D2948">
        <v>17</v>
      </c>
      <c r="E2948">
        <v>0</v>
      </c>
      <c r="F2948" t="s">
        <v>581</v>
      </c>
      <c r="G2948" t="s">
        <v>581</v>
      </c>
      <c r="H2948" t="s">
        <v>143</v>
      </c>
      <c r="I2948" t="s">
        <v>620</v>
      </c>
      <c r="J2948" t="s">
        <v>622</v>
      </c>
    </row>
    <row r="2949" spans="1:10" x14ac:dyDescent="0.35">
      <c r="A2949">
        <v>2986</v>
      </c>
      <c r="B2949" t="s">
        <v>176</v>
      </c>
      <c r="C2949">
        <v>36</v>
      </c>
      <c r="D2949">
        <v>9</v>
      </c>
      <c r="E2949">
        <v>2</v>
      </c>
      <c r="F2949" t="s">
        <v>581</v>
      </c>
      <c r="G2949" t="s">
        <v>581</v>
      </c>
      <c r="H2949" t="s">
        <v>143</v>
      </c>
      <c r="I2949" t="s">
        <v>620</v>
      </c>
      <c r="J2949" t="s">
        <v>622</v>
      </c>
    </row>
    <row r="2950" spans="1:10" x14ac:dyDescent="0.35">
      <c r="A2950">
        <v>2987</v>
      </c>
      <c r="B2950" t="s">
        <v>176</v>
      </c>
      <c r="C2950">
        <v>37</v>
      </c>
      <c r="D2950">
        <v>7</v>
      </c>
      <c r="E2950">
        <v>2</v>
      </c>
      <c r="F2950" t="s">
        <v>581</v>
      </c>
      <c r="G2950" t="s">
        <v>581</v>
      </c>
      <c r="H2950" t="s">
        <v>143</v>
      </c>
      <c r="I2950" t="s">
        <v>620</v>
      </c>
      <c r="J2950" t="s">
        <v>622</v>
      </c>
    </row>
    <row r="2951" spans="1:10" x14ac:dyDescent="0.35">
      <c r="A2951">
        <v>2988</v>
      </c>
      <c r="B2951" t="s">
        <v>176</v>
      </c>
      <c r="C2951">
        <v>38</v>
      </c>
      <c r="D2951">
        <v>4</v>
      </c>
      <c r="E2951">
        <v>0</v>
      </c>
      <c r="F2951" t="s">
        <v>581</v>
      </c>
      <c r="G2951" t="s">
        <v>581</v>
      </c>
      <c r="H2951" t="s">
        <v>143</v>
      </c>
      <c r="I2951" t="s">
        <v>620</v>
      </c>
      <c r="J2951" t="s">
        <v>622</v>
      </c>
    </row>
    <row r="2952" spans="1:10" x14ac:dyDescent="0.35">
      <c r="A2952">
        <v>2989</v>
      </c>
      <c r="B2952" t="s">
        <v>177</v>
      </c>
      <c r="C2952">
        <v>15</v>
      </c>
      <c r="D2952">
        <v>6</v>
      </c>
      <c r="E2952">
        <v>0</v>
      </c>
      <c r="F2952" t="s">
        <v>581</v>
      </c>
      <c r="G2952" t="s">
        <v>581</v>
      </c>
      <c r="H2952" t="s">
        <v>143</v>
      </c>
      <c r="I2952" t="s">
        <v>620</v>
      </c>
      <c r="J2952" t="s">
        <v>622</v>
      </c>
    </row>
    <row r="2953" spans="1:10" x14ac:dyDescent="0.35">
      <c r="A2953">
        <v>2990</v>
      </c>
      <c r="B2953" t="s">
        <v>177</v>
      </c>
      <c r="C2953">
        <v>16</v>
      </c>
      <c r="D2953">
        <v>8</v>
      </c>
      <c r="E2953">
        <v>0</v>
      </c>
      <c r="F2953" t="s">
        <v>581</v>
      </c>
      <c r="G2953" t="s">
        <v>581</v>
      </c>
      <c r="H2953" t="s">
        <v>143</v>
      </c>
      <c r="I2953" t="s">
        <v>620</v>
      </c>
      <c r="J2953" t="s">
        <v>622</v>
      </c>
    </row>
    <row r="2954" spans="1:10" x14ac:dyDescent="0.35">
      <c r="A2954">
        <v>2991</v>
      </c>
      <c r="B2954" t="s">
        <v>177</v>
      </c>
      <c r="C2954">
        <v>17</v>
      </c>
      <c r="D2954">
        <v>2</v>
      </c>
      <c r="E2954">
        <v>0</v>
      </c>
      <c r="F2954" t="s">
        <v>581</v>
      </c>
      <c r="G2954" t="s">
        <v>581</v>
      </c>
      <c r="H2954" t="s">
        <v>143</v>
      </c>
      <c r="I2954" t="s">
        <v>620</v>
      </c>
      <c r="J2954" t="s">
        <v>622</v>
      </c>
    </row>
    <row r="2955" spans="1:10" x14ac:dyDescent="0.35">
      <c r="A2955">
        <v>2992</v>
      </c>
      <c r="B2955" t="s">
        <v>177</v>
      </c>
      <c r="C2955">
        <v>18</v>
      </c>
      <c r="D2955">
        <v>2</v>
      </c>
      <c r="E2955">
        <v>0</v>
      </c>
      <c r="F2955" t="s">
        <v>581</v>
      </c>
      <c r="G2955" t="s">
        <v>581</v>
      </c>
      <c r="H2955" t="s">
        <v>143</v>
      </c>
      <c r="I2955" t="s">
        <v>620</v>
      </c>
      <c r="J2955" t="s">
        <v>622</v>
      </c>
    </row>
    <row r="2956" spans="1:10" x14ac:dyDescent="0.35">
      <c r="A2956">
        <v>2993</v>
      </c>
      <c r="B2956" t="s">
        <v>177</v>
      </c>
      <c r="C2956">
        <v>19</v>
      </c>
      <c r="D2956">
        <v>1</v>
      </c>
      <c r="E2956">
        <v>0</v>
      </c>
      <c r="F2956" t="s">
        <v>581</v>
      </c>
      <c r="G2956" t="s">
        <v>581</v>
      </c>
      <c r="H2956" t="s">
        <v>143</v>
      </c>
      <c r="I2956" t="s">
        <v>620</v>
      </c>
      <c r="J2956" t="s">
        <v>622</v>
      </c>
    </row>
    <row r="2957" spans="1:10" x14ac:dyDescent="0.35">
      <c r="A2957">
        <v>2994</v>
      </c>
      <c r="B2957" t="s">
        <v>177</v>
      </c>
      <c r="C2957">
        <v>20</v>
      </c>
      <c r="D2957">
        <v>1</v>
      </c>
      <c r="E2957">
        <v>0</v>
      </c>
      <c r="F2957" t="s">
        <v>581</v>
      </c>
      <c r="G2957" t="s">
        <v>581</v>
      </c>
      <c r="H2957" t="s">
        <v>143</v>
      </c>
      <c r="I2957" t="s">
        <v>620</v>
      </c>
      <c r="J2957" t="s">
        <v>622</v>
      </c>
    </row>
    <row r="2958" spans="1:10" x14ac:dyDescent="0.35">
      <c r="A2958">
        <v>2995</v>
      </c>
      <c r="B2958" t="s">
        <v>177</v>
      </c>
      <c r="C2958">
        <v>27</v>
      </c>
      <c r="D2958">
        <v>1</v>
      </c>
      <c r="E2958">
        <v>0</v>
      </c>
      <c r="F2958" t="s">
        <v>581</v>
      </c>
      <c r="G2958" t="s">
        <v>581</v>
      </c>
      <c r="H2958" t="s">
        <v>143</v>
      </c>
      <c r="I2958" t="s">
        <v>620</v>
      </c>
      <c r="J2958" t="s">
        <v>622</v>
      </c>
    </row>
    <row r="2959" spans="1:10" x14ac:dyDescent="0.35">
      <c r="A2959">
        <v>2996</v>
      </c>
      <c r="B2959" t="s">
        <v>177</v>
      </c>
      <c r="C2959">
        <v>28</v>
      </c>
      <c r="D2959">
        <v>2</v>
      </c>
      <c r="E2959">
        <v>0</v>
      </c>
      <c r="F2959" t="s">
        <v>581</v>
      </c>
      <c r="G2959" t="s">
        <v>581</v>
      </c>
      <c r="H2959" t="s">
        <v>143</v>
      </c>
      <c r="I2959" t="s">
        <v>620</v>
      </c>
      <c r="J2959" t="s">
        <v>622</v>
      </c>
    </row>
    <row r="2960" spans="1:10" x14ac:dyDescent="0.35">
      <c r="A2960">
        <v>2997</v>
      </c>
      <c r="B2960" t="s">
        <v>177</v>
      </c>
      <c r="C2960">
        <v>29</v>
      </c>
      <c r="D2960">
        <v>2</v>
      </c>
      <c r="E2960">
        <v>0</v>
      </c>
      <c r="F2960" t="s">
        <v>581</v>
      </c>
      <c r="G2960" t="s">
        <v>581</v>
      </c>
      <c r="H2960" t="s">
        <v>143</v>
      </c>
      <c r="I2960" t="s">
        <v>620</v>
      </c>
      <c r="J2960" t="s">
        <v>622</v>
      </c>
    </row>
    <row r="2961" spans="1:10" x14ac:dyDescent="0.35">
      <c r="A2961">
        <v>2998</v>
      </c>
      <c r="B2961" t="s">
        <v>177</v>
      </c>
      <c r="C2961">
        <v>30</v>
      </c>
      <c r="D2961">
        <v>3</v>
      </c>
      <c r="E2961">
        <v>0</v>
      </c>
      <c r="F2961" t="s">
        <v>581</v>
      </c>
      <c r="G2961" t="s">
        <v>581</v>
      </c>
      <c r="H2961" t="s">
        <v>143</v>
      </c>
      <c r="I2961" t="s">
        <v>620</v>
      </c>
      <c r="J2961" t="s">
        <v>622</v>
      </c>
    </row>
    <row r="2962" spans="1:10" x14ac:dyDescent="0.35">
      <c r="A2962">
        <v>2999</v>
      </c>
      <c r="B2962" t="s">
        <v>177</v>
      </c>
      <c r="C2962">
        <v>31</v>
      </c>
      <c r="D2962">
        <v>3</v>
      </c>
      <c r="E2962">
        <v>0</v>
      </c>
      <c r="F2962" t="s">
        <v>581</v>
      </c>
      <c r="G2962" t="s">
        <v>581</v>
      </c>
      <c r="H2962" t="s">
        <v>143</v>
      </c>
      <c r="I2962" t="s">
        <v>620</v>
      </c>
      <c r="J2962" t="s">
        <v>622</v>
      </c>
    </row>
    <row r="2963" spans="1:10" x14ac:dyDescent="0.35">
      <c r="A2963">
        <v>3000</v>
      </c>
      <c r="B2963" t="s">
        <v>177</v>
      </c>
      <c r="C2963">
        <v>32</v>
      </c>
      <c r="D2963">
        <v>1</v>
      </c>
      <c r="E2963">
        <v>0</v>
      </c>
      <c r="F2963" t="s">
        <v>581</v>
      </c>
      <c r="G2963" t="s">
        <v>581</v>
      </c>
      <c r="H2963" t="s">
        <v>143</v>
      </c>
      <c r="I2963" t="s">
        <v>620</v>
      </c>
      <c r="J2963" t="s">
        <v>622</v>
      </c>
    </row>
    <row r="2964" spans="1:10" x14ac:dyDescent="0.35">
      <c r="A2964">
        <v>3001</v>
      </c>
      <c r="B2964" t="s">
        <v>177</v>
      </c>
      <c r="C2964">
        <v>33</v>
      </c>
      <c r="D2964">
        <v>1</v>
      </c>
      <c r="E2964">
        <v>0</v>
      </c>
      <c r="F2964" t="s">
        <v>581</v>
      </c>
      <c r="G2964" t="s">
        <v>581</v>
      </c>
      <c r="H2964" t="s">
        <v>143</v>
      </c>
      <c r="I2964" t="s">
        <v>620</v>
      </c>
      <c r="J2964" t="s">
        <v>622</v>
      </c>
    </row>
    <row r="2965" spans="1:10" x14ac:dyDescent="0.35">
      <c r="A2965">
        <v>3002</v>
      </c>
      <c r="B2965" t="s">
        <v>177</v>
      </c>
      <c r="C2965">
        <v>36</v>
      </c>
      <c r="D2965">
        <v>3</v>
      </c>
      <c r="E2965">
        <v>0</v>
      </c>
      <c r="F2965" t="s">
        <v>581</v>
      </c>
      <c r="G2965" t="s">
        <v>581</v>
      </c>
      <c r="H2965" t="s">
        <v>143</v>
      </c>
      <c r="I2965" t="s">
        <v>620</v>
      </c>
      <c r="J2965" t="s">
        <v>622</v>
      </c>
    </row>
    <row r="2966" spans="1:10" x14ac:dyDescent="0.35">
      <c r="A2966">
        <v>3003</v>
      </c>
      <c r="B2966" t="s">
        <v>177</v>
      </c>
      <c r="C2966">
        <v>37</v>
      </c>
      <c r="D2966">
        <v>2</v>
      </c>
      <c r="E2966">
        <v>0</v>
      </c>
      <c r="F2966" t="s">
        <v>581</v>
      </c>
      <c r="G2966" t="s">
        <v>581</v>
      </c>
      <c r="H2966" t="s">
        <v>143</v>
      </c>
      <c r="I2966" t="s">
        <v>620</v>
      </c>
      <c r="J2966" t="s">
        <v>622</v>
      </c>
    </row>
    <row r="2967" spans="1:10" x14ac:dyDescent="0.35">
      <c r="A2967">
        <v>3004</v>
      </c>
      <c r="B2967" t="s">
        <v>177</v>
      </c>
      <c r="C2967">
        <v>38</v>
      </c>
      <c r="D2967">
        <v>1</v>
      </c>
      <c r="E2967">
        <v>0</v>
      </c>
      <c r="F2967" t="s">
        <v>581</v>
      </c>
      <c r="G2967" t="s">
        <v>581</v>
      </c>
      <c r="H2967" t="s">
        <v>143</v>
      </c>
      <c r="I2967" t="s">
        <v>620</v>
      </c>
      <c r="J2967" t="s">
        <v>622</v>
      </c>
    </row>
    <row r="2968" spans="1:10" x14ac:dyDescent="0.35">
      <c r="A2968">
        <v>3010</v>
      </c>
      <c r="B2968" t="s">
        <v>178</v>
      </c>
      <c r="C2968">
        <v>15</v>
      </c>
      <c r="D2968">
        <v>47</v>
      </c>
      <c r="E2968">
        <v>3</v>
      </c>
      <c r="F2968" t="s">
        <v>581</v>
      </c>
      <c r="G2968" t="s">
        <v>581</v>
      </c>
      <c r="H2968" t="s">
        <v>143</v>
      </c>
      <c r="I2968" t="s">
        <v>620</v>
      </c>
      <c r="J2968" t="s">
        <v>622</v>
      </c>
    </row>
    <row r="2969" spans="1:10" x14ac:dyDescent="0.35">
      <c r="A2969">
        <v>3011</v>
      </c>
      <c r="B2969" t="s">
        <v>178</v>
      </c>
      <c r="C2969">
        <v>16</v>
      </c>
      <c r="D2969">
        <v>80</v>
      </c>
      <c r="E2969">
        <v>2</v>
      </c>
      <c r="F2969" t="s">
        <v>581</v>
      </c>
      <c r="G2969" t="s">
        <v>581</v>
      </c>
      <c r="H2969" t="s">
        <v>143</v>
      </c>
      <c r="I2969" t="s">
        <v>620</v>
      </c>
      <c r="J2969" t="s">
        <v>622</v>
      </c>
    </row>
    <row r="2970" spans="1:10" x14ac:dyDescent="0.35">
      <c r="A2970">
        <v>3012</v>
      </c>
      <c r="B2970" t="s">
        <v>178</v>
      </c>
      <c r="C2970">
        <v>17</v>
      </c>
      <c r="D2970">
        <v>31</v>
      </c>
      <c r="E2970">
        <v>1</v>
      </c>
      <c r="F2970" t="s">
        <v>581</v>
      </c>
      <c r="G2970" t="s">
        <v>581</v>
      </c>
      <c r="H2970" t="s">
        <v>143</v>
      </c>
      <c r="I2970" t="s">
        <v>620</v>
      </c>
      <c r="J2970" t="s">
        <v>622</v>
      </c>
    </row>
    <row r="2971" spans="1:10" x14ac:dyDescent="0.35">
      <c r="A2971">
        <v>3013</v>
      </c>
      <c r="B2971" t="s">
        <v>178</v>
      </c>
      <c r="C2971">
        <v>18</v>
      </c>
      <c r="D2971">
        <v>31</v>
      </c>
      <c r="E2971">
        <v>1</v>
      </c>
      <c r="F2971" t="s">
        <v>581</v>
      </c>
      <c r="G2971" t="s">
        <v>581</v>
      </c>
      <c r="H2971" t="s">
        <v>143</v>
      </c>
      <c r="I2971" t="s">
        <v>620</v>
      </c>
      <c r="J2971" t="s">
        <v>622</v>
      </c>
    </row>
    <row r="2972" spans="1:10" x14ac:dyDescent="0.35">
      <c r="A2972">
        <v>3014</v>
      </c>
      <c r="B2972" t="s">
        <v>178</v>
      </c>
      <c r="C2972">
        <v>19</v>
      </c>
      <c r="D2972">
        <v>16</v>
      </c>
      <c r="E2972">
        <v>2</v>
      </c>
      <c r="F2972" t="s">
        <v>581</v>
      </c>
      <c r="G2972" t="s">
        <v>581</v>
      </c>
      <c r="H2972" t="s">
        <v>143</v>
      </c>
      <c r="I2972" t="s">
        <v>620</v>
      </c>
      <c r="J2972" t="s">
        <v>622</v>
      </c>
    </row>
    <row r="2973" spans="1:10" x14ac:dyDescent="0.35">
      <c r="A2973">
        <v>3015</v>
      </c>
      <c r="B2973" t="s">
        <v>178</v>
      </c>
      <c r="C2973">
        <v>20</v>
      </c>
      <c r="D2973">
        <v>20</v>
      </c>
      <c r="E2973">
        <v>1</v>
      </c>
      <c r="F2973" t="s">
        <v>581</v>
      </c>
      <c r="G2973" t="s">
        <v>581</v>
      </c>
      <c r="H2973" t="s">
        <v>143</v>
      </c>
      <c r="I2973" t="s">
        <v>620</v>
      </c>
      <c r="J2973" t="s">
        <v>622</v>
      </c>
    </row>
    <row r="2974" spans="1:10" x14ac:dyDescent="0.35">
      <c r="A2974">
        <v>3016</v>
      </c>
      <c r="B2974" t="s">
        <v>178</v>
      </c>
      <c r="C2974">
        <v>21</v>
      </c>
      <c r="D2974">
        <v>19</v>
      </c>
      <c r="E2974">
        <v>0</v>
      </c>
      <c r="F2974" t="s">
        <v>581</v>
      </c>
      <c r="G2974" t="s">
        <v>581</v>
      </c>
      <c r="H2974" t="s">
        <v>143</v>
      </c>
      <c r="I2974" t="s">
        <v>620</v>
      </c>
      <c r="J2974" t="s">
        <v>622</v>
      </c>
    </row>
    <row r="2975" spans="1:10" x14ac:dyDescent="0.35">
      <c r="A2975">
        <v>3017</v>
      </c>
      <c r="B2975" t="s">
        <v>178</v>
      </c>
      <c r="C2975">
        <v>22</v>
      </c>
      <c r="D2975">
        <v>15</v>
      </c>
      <c r="E2975">
        <v>1</v>
      </c>
      <c r="F2975" t="s">
        <v>581</v>
      </c>
      <c r="G2975" t="s">
        <v>581</v>
      </c>
      <c r="H2975" t="s">
        <v>143</v>
      </c>
      <c r="I2975" t="s">
        <v>620</v>
      </c>
      <c r="J2975" t="s">
        <v>622</v>
      </c>
    </row>
    <row r="2976" spans="1:10" x14ac:dyDescent="0.35">
      <c r="A2976">
        <v>3018</v>
      </c>
      <c r="B2976" t="s">
        <v>178</v>
      </c>
      <c r="C2976">
        <v>23</v>
      </c>
      <c r="D2976">
        <v>6</v>
      </c>
      <c r="E2976">
        <v>1</v>
      </c>
      <c r="F2976" t="s">
        <v>581</v>
      </c>
      <c r="G2976" t="s">
        <v>581</v>
      </c>
      <c r="H2976" t="s">
        <v>143</v>
      </c>
      <c r="I2976" t="s">
        <v>620</v>
      </c>
      <c r="J2976" t="s">
        <v>622</v>
      </c>
    </row>
    <row r="2977" spans="1:10" x14ac:dyDescent="0.35">
      <c r="A2977">
        <v>3019</v>
      </c>
      <c r="B2977" t="s">
        <v>178</v>
      </c>
      <c r="C2977">
        <v>24</v>
      </c>
      <c r="D2977">
        <v>4</v>
      </c>
      <c r="E2977">
        <v>0</v>
      </c>
      <c r="F2977" t="s">
        <v>581</v>
      </c>
      <c r="G2977" t="s">
        <v>581</v>
      </c>
      <c r="H2977" t="s">
        <v>143</v>
      </c>
      <c r="I2977" t="s">
        <v>620</v>
      </c>
      <c r="J2977" t="s">
        <v>622</v>
      </c>
    </row>
    <row r="2978" spans="1:10" x14ac:dyDescent="0.35">
      <c r="A2978">
        <v>3020</v>
      </c>
      <c r="B2978" t="s">
        <v>178</v>
      </c>
      <c r="C2978">
        <v>25</v>
      </c>
      <c r="D2978">
        <v>4</v>
      </c>
      <c r="E2978">
        <v>0</v>
      </c>
      <c r="F2978" t="s">
        <v>581</v>
      </c>
      <c r="G2978" t="s">
        <v>581</v>
      </c>
      <c r="H2978" t="s">
        <v>143</v>
      </c>
      <c r="I2978" t="s">
        <v>620</v>
      </c>
      <c r="J2978" t="s">
        <v>622</v>
      </c>
    </row>
    <row r="2979" spans="1:10" x14ac:dyDescent="0.35">
      <c r="A2979">
        <v>3021</v>
      </c>
      <c r="B2979" t="s">
        <v>178</v>
      </c>
      <c r="C2979">
        <v>26</v>
      </c>
      <c r="D2979">
        <v>6</v>
      </c>
      <c r="E2979">
        <v>2</v>
      </c>
      <c r="F2979" t="s">
        <v>581</v>
      </c>
      <c r="G2979" t="s">
        <v>581</v>
      </c>
      <c r="H2979" t="s">
        <v>143</v>
      </c>
      <c r="I2979" t="s">
        <v>620</v>
      </c>
      <c r="J2979" t="s">
        <v>622</v>
      </c>
    </row>
    <row r="2980" spans="1:10" x14ac:dyDescent="0.35">
      <c r="A2980">
        <v>3022</v>
      </c>
      <c r="B2980" t="s">
        <v>178</v>
      </c>
      <c r="C2980">
        <v>27</v>
      </c>
      <c r="D2980">
        <v>9</v>
      </c>
      <c r="E2980">
        <v>0</v>
      </c>
      <c r="F2980" t="s">
        <v>581</v>
      </c>
      <c r="G2980" t="s">
        <v>581</v>
      </c>
      <c r="H2980" t="s">
        <v>143</v>
      </c>
      <c r="I2980" t="s">
        <v>620</v>
      </c>
      <c r="J2980" t="s">
        <v>622</v>
      </c>
    </row>
    <row r="2981" spans="1:10" x14ac:dyDescent="0.35">
      <c r="A2981">
        <v>3023</v>
      </c>
      <c r="B2981" t="s">
        <v>178</v>
      </c>
      <c r="C2981">
        <v>28</v>
      </c>
      <c r="D2981">
        <v>24</v>
      </c>
      <c r="E2981">
        <v>4</v>
      </c>
      <c r="F2981" t="s">
        <v>581</v>
      </c>
      <c r="G2981" t="s">
        <v>581</v>
      </c>
      <c r="H2981" t="s">
        <v>143</v>
      </c>
      <c r="I2981" t="s">
        <v>620</v>
      </c>
      <c r="J2981" t="s">
        <v>622</v>
      </c>
    </row>
    <row r="2982" spans="1:10" x14ac:dyDescent="0.35">
      <c r="A2982">
        <v>3024</v>
      </c>
      <c r="B2982" t="s">
        <v>178</v>
      </c>
      <c r="C2982">
        <v>29</v>
      </c>
      <c r="D2982">
        <v>31</v>
      </c>
      <c r="E2982">
        <v>4</v>
      </c>
      <c r="F2982" t="s">
        <v>581</v>
      </c>
      <c r="G2982" t="s">
        <v>581</v>
      </c>
      <c r="H2982" t="s">
        <v>143</v>
      </c>
      <c r="I2982" t="s">
        <v>620</v>
      </c>
      <c r="J2982" t="s">
        <v>622</v>
      </c>
    </row>
    <row r="2983" spans="1:10" x14ac:dyDescent="0.35">
      <c r="A2983">
        <v>3025</v>
      </c>
      <c r="B2983" t="s">
        <v>178</v>
      </c>
      <c r="C2983">
        <v>30</v>
      </c>
      <c r="D2983">
        <v>27</v>
      </c>
      <c r="E2983">
        <v>3</v>
      </c>
      <c r="F2983" t="s">
        <v>581</v>
      </c>
      <c r="G2983" t="s">
        <v>581</v>
      </c>
      <c r="H2983" t="s">
        <v>143</v>
      </c>
      <c r="I2983" t="s">
        <v>620</v>
      </c>
      <c r="J2983" t="s">
        <v>622</v>
      </c>
    </row>
    <row r="2984" spans="1:10" x14ac:dyDescent="0.35">
      <c r="A2984">
        <v>3026</v>
      </c>
      <c r="B2984" t="s">
        <v>178</v>
      </c>
      <c r="C2984">
        <v>31</v>
      </c>
      <c r="D2984">
        <v>22</v>
      </c>
      <c r="E2984">
        <v>3</v>
      </c>
      <c r="F2984" t="s">
        <v>581</v>
      </c>
      <c r="G2984" t="s">
        <v>581</v>
      </c>
      <c r="H2984" t="s">
        <v>143</v>
      </c>
      <c r="I2984" t="s">
        <v>620</v>
      </c>
      <c r="J2984" t="s">
        <v>622</v>
      </c>
    </row>
    <row r="2985" spans="1:10" x14ac:dyDescent="0.35">
      <c r="A2985">
        <v>3027</v>
      </c>
      <c r="B2985" t="s">
        <v>178</v>
      </c>
      <c r="C2985">
        <v>32</v>
      </c>
      <c r="D2985">
        <v>15</v>
      </c>
      <c r="E2985">
        <v>3</v>
      </c>
      <c r="F2985" t="s">
        <v>581</v>
      </c>
      <c r="G2985" t="s">
        <v>581</v>
      </c>
      <c r="H2985" t="s">
        <v>143</v>
      </c>
      <c r="I2985" t="s">
        <v>620</v>
      </c>
      <c r="J2985" t="s">
        <v>622</v>
      </c>
    </row>
    <row r="2986" spans="1:10" x14ac:dyDescent="0.35">
      <c r="A2986">
        <v>3028</v>
      </c>
      <c r="B2986" t="s">
        <v>178</v>
      </c>
      <c r="C2986">
        <v>33</v>
      </c>
      <c r="D2986">
        <v>20</v>
      </c>
      <c r="E2986">
        <v>6</v>
      </c>
      <c r="F2986" t="s">
        <v>581</v>
      </c>
      <c r="G2986" t="s">
        <v>581</v>
      </c>
      <c r="H2986" t="s">
        <v>143</v>
      </c>
      <c r="I2986" t="s">
        <v>620</v>
      </c>
      <c r="J2986" t="s">
        <v>622</v>
      </c>
    </row>
    <row r="2987" spans="1:10" x14ac:dyDescent="0.35">
      <c r="A2987">
        <v>3029</v>
      </c>
      <c r="B2987" t="s">
        <v>178</v>
      </c>
      <c r="C2987">
        <v>34</v>
      </c>
      <c r="D2987">
        <v>12</v>
      </c>
      <c r="E2987">
        <v>3</v>
      </c>
      <c r="F2987" t="s">
        <v>581</v>
      </c>
      <c r="G2987" t="s">
        <v>581</v>
      </c>
      <c r="H2987" t="s">
        <v>143</v>
      </c>
      <c r="I2987" t="s">
        <v>620</v>
      </c>
      <c r="J2987" t="s">
        <v>622</v>
      </c>
    </row>
    <row r="2988" spans="1:10" x14ac:dyDescent="0.35">
      <c r="A2988">
        <v>3030</v>
      </c>
      <c r="B2988" t="s">
        <v>178</v>
      </c>
      <c r="C2988">
        <v>35</v>
      </c>
      <c r="D2988">
        <v>19</v>
      </c>
      <c r="E2988">
        <v>2</v>
      </c>
      <c r="F2988" t="s">
        <v>581</v>
      </c>
      <c r="G2988" t="s">
        <v>581</v>
      </c>
      <c r="H2988" t="s">
        <v>143</v>
      </c>
      <c r="I2988" t="s">
        <v>620</v>
      </c>
      <c r="J2988" t="s">
        <v>622</v>
      </c>
    </row>
    <row r="2989" spans="1:10" x14ac:dyDescent="0.35">
      <c r="A2989">
        <v>3031</v>
      </c>
      <c r="B2989" t="s">
        <v>178</v>
      </c>
      <c r="C2989">
        <v>36</v>
      </c>
      <c r="D2989">
        <v>22</v>
      </c>
      <c r="E2989">
        <v>4</v>
      </c>
      <c r="F2989" t="s">
        <v>581</v>
      </c>
      <c r="G2989" t="s">
        <v>581</v>
      </c>
      <c r="H2989" t="s">
        <v>143</v>
      </c>
      <c r="I2989" t="s">
        <v>620</v>
      </c>
      <c r="J2989" t="s">
        <v>622</v>
      </c>
    </row>
    <row r="2990" spans="1:10" x14ac:dyDescent="0.35">
      <c r="A2990">
        <v>3032</v>
      </c>
      <c r="B2990" t="s">
        <v>178</v>
      </c>
      <c r="C2990">
        <v>37</v>
      </c>
      <c r="D2990">
        <v>15</v>
      </c>
      <c r="E2990">
        <v>1</v>
      </c>
      <c r="F2990" t="s">
        <v>581</v>
      </c>
      <c r="G2990" t="s">
        <v>581</v>
      </c>
      <c r="H2990" t="s">
        <v>143</v>
      </c>
      <c r="I2990" t="s">
        <v>620</v>
      </c>
      <c r="J2990" t="s">
        <v>622</v>
      </c>
    </row>
    <row r="2991" spans="1:10" x14ac:dyDescent="0.35">
      <c r="A2991">
        <v>3033</v>
      </c>
      <c r="B2991" t="s">
        <v>178</v>
      </c>
      <c r="C2991">
        <v>38</v>
      </c>
      <c r="D2991">
        <v>15</v>
      </c>
      <c r="E2991">
        <v>0</v>
      </c>
      <c r="F2991" t="s">
        <v>581</v>
      </c>
      <c r="G2991" t="s">
        <v>581</v>
      </c>
      <c r="H2991" t="s">
        <v>143</v>
      </c>
      <c r="I2991" t="s">
        <v>620</v>
      </c>
      <c r="J2991" t="s">
        <v>622</v>
      </c>
    </row>
    <row r="2992" spans="1:10" x14ac:dyDescent="0.35">
      <c r="A2992">
        <v>3034</v>
      </c>
      <c r="B2992" t="s">
        <v>179</v>
      </c>
      <c r="C2992">
        <v>15</v>
      </c>
      <c r="D2992">
        <v>82</v>
      </c>
      <c r="E2992">
        <v>4</v>
      </c>
      <c r="F2992" t="s">
        <v>581</v>
      </c>
      <c r="G2992" t="s">
        <v>581</v>
      </c>
      <c r="H2992" t="s">
        <v>143</v>
      </c>
      <c r="I2992" t="s">
        <v>620</v>
      </c>
      <c r="J2992" t="s">
        <v>622</v>
      </c>
    </row>
    <row r="2993" spans="1:10" x14ac:dyDescent="0.35">
      <c r="A2993">
        <v>3035</v>
      </c>
      <c r="B2993" t="s">
        <v>179</v>
      </c>
      <c r="C2993">
        <v>16</v>
      </c>
      <c r="D2993">
        <v>82</v>
      </c>
      <c r="E2993">
        <v>10</v>
      </c>
      <c r="F2993" t="s">
        <v>581</v>
      </c>
      <c r="G2993" t="s">
        <v>581</v>
      </c>
      <c r="H2993" t="s">
        <v>143</v>
      </c>
      <c r="I2993" t="s">
        <v>620</v>
      </c>
      <c r="J2993" t="s">
        <v>622</v>
      </c>
    </row>
    <row r="2994" spans="1:10" x14ac:dyDescent="0.35">
      <c r="A2994">
        <v>3036</v>
      </c>
      <c r="B2994" t="s">
        <v>179</v>
      </c>
      <c r="C2994">
        <v>17</v>
      </c>
      <c r="D2994">
        <v>47</v>
      </c>
      <c r="E2994">
        <v>4</v>
      </c>
      <c r="F2994" t="s">
        <v>581</v>
      </c>
      <c r="G2994" t="s">
        <v>581</v>
      </c>
      <c r="H2994" t="s">
        <v>143</v>
      </c>
      <c r="I2994" t="s">
        <v>620</v>
      </c>
      <c r="J2994" t="s">
        <v>622</v>
      </c>
    </row>
    <row r="2995" spans="1:10" x14ac:dyDescent="0.35">
      <c r="A2995">
        <v>3037</v>
      </c>
      <c r="B2995" t="s">
        <v>179</v>
      </c>
      <c r="C2995">
        <v>18</v>
      </c>
      <c r="D2995">
        <v>49</v>
      </c>
      <c r="E2995">
        <v>2</v>
      </c>
      <c r="F2995" t="s">
        <v>581</v>
      </c>
      <c r="G2995" t="s">
        <v>581</v>
      </c>
      <c r="H2995" t="s">
        <v>143</v>
      </c>
      <c r="I2995" t="s">
        <v>620</v>
      </c>
      <c r="J2995" t="s">
        <v>622</v>
      </c>
    </row>
    <row r="2996" spans="1:10" x14ac:dyDescent="0.35">
      <c r="A2996">
        <v>3038</v>
      </c>
      <c r="B2996" t="s">
        <v>179</v>
      </c>
      <c r="C2996">
        <v>19</v>
      </c>
      <c r="D2996">
        <v>28</v>
      </c>
      <c r="E2996">
        <v>5</v>
      </c>
      <c r="F2996" t="s">
        <v>581</v>
      </c>
      <c r="G2996" t="s">
        <v>581</v>
      </c>
      <c r="H2996" t="s">
        <v>143</v>
      </c>
      <c r="I2996" t="s">
        <v>620</v>
      </c>
      <c r="J2996" t="s">
        <v>622</v>
      </c>
    </row>
    <row r="2997" spans="1:10" x14ac:dyDescent="0.35">
      <c r="A2997">
        <v>3039</v>
      </c>
      <c r="B2997" t="s">
        <v>179</v>
      </c>
      <c r="C2997">
        <v>20</v>
      </c>
      <c r="D2997">
        <v>18</v>
      </c>
      <c r="E2997">
        <v>5</v>
      </c>
      <c r="F2997" t="s">
        <v>581</v>
      </c>
      <c r="G2997" t="s">
        <v>581</v>
      </c>
      <c r="H2997" t="s">
        <v>143</v>
      </c>
      <c r="I2997" t="s">
        <v>620</v>
      </c>
      <c r="J2997" t="s">
        <v>622</v>
      </c>
    </row>
    <row r="2998" spans="1:10" x14ac:dyDescent="0.35">
      <c r="A2998">
        <v>3040</v>
      </c>
      <c r="B2998" t="s">
        <v>179</v>
      </c>
      <c r="C2998">
        <v>21</v>
      </c>
      <c r="D2998">
        <v>9</v>
      </c>
      <c r="E2998">
        <v>3</v>
      </c>
      <c r="F2998" t="s">
        <v>581</v>
      </c>
      <c r="G2998" t="s">
        <v>581</v>
      </c>
      <c r="H2998" t="s">
        <v>143</v>
      </c>
      <c r="I2998" t="s">
        <v>620</v>
      </c>
      <c r="J2998" t="s">
        <v>622</v>
      </c>
    </row>
    <row r="2999" spans="1:10" x14ac:dyDescent="0.35">
      <c r="A2999">
        <v>3041</v>
      </c>
      <c r="B2999" t="s">
        <v>179</v>
      </c>
      <c r="C2999">
        <v>22</v>
      </c>
      <c r="D2999">
        <v>15</v>
      </c>
      <c r="E2999">
        <v>2</v>
      </c>
      <c r="F2999" t="s">
        <v>581</v>
      </c>
      <c r="G2999" t="s">
        <v>581</v>
      </c>
      <c r="H2999" t="s">
        <v>143</v>
      </c>
      <c r="I2999" t="s">
        <v>620</v>
      </c>
      <c r="J2999" t="s">
        <v>622</v>
      </c>
    </row>
    <row r="3000" spans="1:10" x14ac:dyDescent="0.35">
      <c r="A3000">
        <v>3042</v>
      </c>
      <c r="B3000" t="s">
        <v>179</v>
      </c>
      <c r="C3000">
        <v>23</v>
      </c>
      <c r="D3000">
        <v>12</v>
      </c>
      <c r="E3000">
        <v>1</v>
      </c>
      <c r="F3000" t="s">
        <v>581</v>
      </c>
      <c r="G3000" t="s">
        <v>581</v>
      </c>
      <c r="H3000" t="s">
        <v>143</v>
      </c>
      <c r="I3000" t="s">
        <v>620</v>
      </c>
      <c r="J3000" t="s">
        <v>622</v>
      </c>
    </row>
    <row r="3001" spans="1:10" x14ac:dyDescent="0.35">
      <c r="A3001">
        <v>3043</v>
      </c>
      <c r="B3001" t="s">
        <v>179</v>
      </c>
      <c r="C3001">
        <v>24</v>
      </c>
      <c r="D3001">
        <v>5</v>
      </c>
      <c r="E3001">
        <v>0</v>
      </c>
      <c r="F3001" t="s">
        <v>581</v>
      </c>
      <c r="G3001" t="s">
        <v>581</v>
      </c>
      <c r="H3001" t="s">
        <v>143</v>
      </c>
      <c r="I3001" t="s">
        <v>620</v>
      </c>
      <c r="J3001" t="s">
        <v>622</v>
      </c>
    </row>
    <row r="3002" spans="1:10" x14ac:dyDescent="0.35">
      <c r="A3002">
        <v>3044</v>
      </c>
      <c r="B3002" t="s">
        <v>179</v>
      </c>
      <c r="C3002">
        <v>25</v>
      </c>
      <c r="D3002">
        <v>10</v>
      </c>
      <c r="E3002">
        <v>1</v>
      </c>
      <c r="F3002" t="s">
        <v>581</v>
      </c>
      <c r="G3002" t="s">
        <v>581</v>
      </c>
      <c r="H3002" t="s">
        <v>143</v>
      </c>
      <c r="I3002" t="s">
        <v>620</v>
      </c>
      <c r="J3002" t="s">
        <v>622</v>
      </c>
    </row>
    <row r="3003" spans="1:10" x14ac:dyDescent="0.35">
      <c r="A3003">
        <v>3045</v>
      </c>
      <c r="B3003" t="s">
        <v>179</v>
      </c>
      <c r="C3003">
        <v>26</v>
      </c>
      <c r="D3003">
        <v>13</v>
      </c>
      <c r="E3003">
        <v>4</v>
      </c>
      <c r="F3003" t="s">
        <v>581</v>
      </c>
      <c r="G3003" t="s">
        <v>581</v>
      </c>
      <c r="H3003" t="s">
        <v>143</v>
      </c>
      <c r="I3003" t="s">
        <v>620</v>
      </c>
      <c r="J3003" t="s">
        <v>622</v>
      </c>
    </row>
    <row r="3004" spans="1:10" x14ac:dyDescent="0.35">
      <c r="A3004">
        <v>3046</v>
      </c>
      <c r="B3004" t="s">
        <v>179</v>
      </c>
      <c r="C3004">
        <v>27</v>
      </c>
      <c r="D3004">
        <v>25</v>
      </c>
      <c r="E3004">
        <v>4</v>
      </c>
      <c r="F3004" t="s">
        <v>581</v>
      </c>
      <c r="G3004" t="s">
        <v>581</v>
      </c>
      <c r="H3004" t="s">
        <v>143</v>
      </c>
      <c r="I3004" t="s">
        <v>620</v>
      </c>
      <c r="J3004" t="s">
        <v>622</v>
      </c>
    </row>
    <row r="3005" spans="1:10" x14ac:dyDescent="0.35">
      <c r="A3005">
        <v>3047</v>
      </c>
      <c r="B3005" t="s">
        <v>179</v>
      </c>
      <c r="C3005">
        <v>28</v>
      </c>
      <c r="D3005">
        <v>56</v>
      </c>
      <c r="E3005">
        <v>6</v>
      </c>
      <c r="F3005" t="s">
        <v>581</v>
      </c>
      <c r="G3005" t="s">
        <v>581</v>
      </c>
      <c r="H3005" t="s">
        <v>143</v>
      </c>
      <c r="I3005" t="s">
        <v>620</v>
      </c>
      <c r="J3005" t="s">
        <v>622</v>
      </c>
    </row>
    <row r="3006" spans="1:10" x14ac:dyDescent="0.35">
      <c r="A3006">
        <v>3048</v>
      </c>
      <c r="B3006" t="s">
        <v>179</v>
      </c>
      <c r="C3006">
        <v>29</v>
      </c>
      <c r="D3006">
        <v>36</v>
      </c>
      <c r="E3006">
        <v>9</v>
      </c>
      <c r="F3006" t="s">
        <v>581</v>
      </c>
      <c r="G3006" t="s">
        <v>581</v>
      </c>
      <c r="H3006" t="s">
        <v>143</v>
      </c>
      <c r="I3006" t="s">
        <v>620</v>
      </c>
      <c r="J3006" t="s">
        <v>622</v>
      </c>
    </row>
    <row r="3007" spans="1:10" x14ac:dyDescent="0.35">
      <c r="A3007">
        <v>3049</v>
      </c>
      <c r="B3007" t="s">
        <v>179</v>
      </c>
      <c r="C3007">
        <v>30</v>
      </c>
      <c r="D3007">
        <v>48</v>
      </c>
      <c r="E3007">
        <v>8</v>
      </c>
      <c r="F3007" t="s">
        <v>581</v>
      </c>
      <c r="G3007" t="s">
        <v>581</v>
      </c>
      <c r="H3007" t="s">
        <v>143</v>
      </c>
      <c r="I3007" t="s">
        <v>620</v>
      </c>
      <c r="J3007" t="s">
        <v>622</v>
      </c>
    </row>
    <row r="3008" spans="1:10" x14ac:dyDescent="0.35">
      <c r="A3008">
        <v>3050</v>
      </c>
      <c r="B3008" t="s">
        <v>179</v>
      </c>
      <c r="C3008">
        <v>31</v>
      </c>
      <c r="D3008">
        <v>29</v>
      </c>
      <c r="E3008">
        <v>6</v>
      </c>
      <c r="F3008" t="s">
        <v>581</v>
      </c>
      <c r="G3008" t="s">
        <v>581</v>
      </c>
      <c r="H3008" t="s">
        <v>143</v>
      </c>
      <c r="I3008" t="s">
        <v>620</v>
      </c>
      <c r="J3008" t="s">
        <v>622</v>
      </c>
    </row>
    <row r="3009" spans="1:10" x14ac:dyDescent="0.35">
      <c r="A3009">
        <v>3051</v>
      </c>
      <c r="B3009" t="s">
        <v>179</v>
      </c>
      <c r="C3009">
        <v>32</v>
      </c>
      <c r="D3009">
        <v>28</v>
      </c>
      <c r="E3009">
        <v>3</v>
      </c>
      <c r="F3009" t="s">
        <v>581</v>
      </c>
      <c r="G3009" t="s">
        <v>581</v>
      </c>
      <c r="H3009" t="s">
        <v>143</v>
      </c>
      <c r="I3009" t="s">
        <v>620</v>
      </c>
      <c r="J3009" t="s">
        <v>622</v>
      </c>
    </row>
    <row r="3010" spans="1:10" x14ac:dyDescent="0.35">
      <c r="A3010">
        <v>3052</v>
      </c>
      <c r="B3010" t="s">
        <v>179</v>
      </c>
      <c r="C3010">
        <v>33</v>
      </c>
      <c r="D3010">
        <v>26</v>
      </c>
      <c r="E3010">
        <v>9</v>
      </c>
      <c r="F3010" t="s">
        <v>581</v>
      </c>
      <c r="G3010" t="s">
        <v>581</v>
      </c>
      <c r="H3010" t="s">
        <v>143</v>
      </c>
      <c r="I3010" t="s">
        <v>620</v>
      </c>
      <c r="J3010" t="s">
        <v>622</v>
      </c>
    </row>
    <row r="3011" spans="1:10" x14ac:dyDescent="0.35">
      <c r="A3011">
        <v>3053</v>
      </c>
      <c r="B3011" t="s">
        <v>179</v>
      </c>
      <c r="C3011">
        <v>34</v>
      </c>
      <c r="D3011">
        <v>19</v>
      </c>
      <c r="E3011">
        <v>0</v>
      </c>
      <c r="F3011" t="s">
        <v>581</v>
      </c>
      <c r="G3011" t="s">
        <v>581</v>
      </c>
      <c r="H3011" t="s">
        <v>143</v>
      </c>
      <c r="I3011" t="s">
        <v>620</v>
      </c>
      <c r="J3011" t="s">
        <v>622</v>
      </c>
    </row>
    <row r="3012" spans="1:10" x14ac:dyDescent="0.35">
      <c r="A3012">
        <v>3054</v>
      </c>
      <c r="B3012" t="s">
        <v>179</v>
      </c>
      <c r="C3012">
        <v>35</v>
      </c>
      <c r="D3012">
        <v>16</v>
      </c>
      <c r="E3012">
        <v>7</v>
      </c>
      <c r="F3012" t="s">
        <v>581</v>
      </c>
      <c r="G3012" t="s">
        <v>581</v>
      </c>
      <c r="H3012" t="s">
        <v>143</v>
      </c>
      <c r="I3012" t="s">
        <v>620</v>
      </c>
      <c r="J3012" t="s">
        <v>622</v>
      </c>
    </row>
    <row r="3013" spans="1:10" x14ac:dyDescent="0.35">
      <c r="A3013">
        <v>3055</v>
      </c>
      <c r="B3013" t="s">
        <v>179</v>
      </c>
      <c r="C3013">
        <v>36</v>
      </c>
      <c r="D3013">
        <v>14</v>
      </c>
      <c r="E3013">
        <v>4</v>
      </c>
      <c r="F3013" t="s">
        <v>581</v>
      </c>
      <c r="G3013" t="s">
        <v>581</v>
      </c>
      <c r="H3013" t="s">
        <v>143</v>
      </c>
      <c r="I3013" t="s">
        <v>620</v>
      </c>
      <c r="J3013" t="s">
        <v>622</v>
      </c>
    </row>
    <row r="3014" spans="1:10" x14ac:dyDescent="0.35">
      <c r="A3014">
        <v>3056</v>
      </c>
      <c r="B3014" t="s">
        <v>179</v>
      </c>
      <c r="C3014">
        <v>37</v>
      </c>
      <c r="D3014">
        <v>12</v>
      </c>
      <c r="E3014">
        <v>5</v>
      </c>
      <c r="F3014" t="s">
        <v>581</v>
      </c>
      <c r="G3014" t="s">
        <v>581</v>
      </c>
      <c r="H3014" t="s">
        <v>143</v>
      </c>
      <c r="I3014" t="s">
        <v>620</v>
      </c>
      <c r="J3014" t="s">
        <v>622</v>
      </c>
    </row>
    <row r="3015" spans="1:10" x14ac:dyDescent="0.35">
      <c r="A3015">
        <v>3057</v>
      </c>
      <c r="B3015" t="s">
        <v>179</v>
      </c>
      <c r="C3015">
        <v>38</v>
      </c>
      <c r="D3015">
        <v>18</v>
      </c>
      <c r="E3015">
        <v>5</v>
      </c>
      <c r="F3015" t="s">
        <v>581</v>
      </c>
      <c r="G3015" t="s">
        <v>581</v>
      </c>
      <c r="H3015" t="s">
        <v>143</v>
      </c>
      <c r="I3015" t="s">
        <v>620</v>
      </c>
      <c r="J3015" t="s">
        <v>622</v>
      </c>
    </row>
    <row r="3016" spans="1:10" x14ac:dyDescent="0.35">
      <c r="A3016">
        <v>3079</v>
      </c>
      <c r="B3016" t="s">
        <v>180</v>
      </c>
      <c r="C3016">
        <v>15</v>
      </c>
      <c r="D3016">
        <v>34</v>
      </c>
      <c r="E3016">
        <v>3</v>
      </c>
      <c r="F3016" t="s">
        <v>581</v>
      </c>
      <c r="G3016" t="s">
        <v>581</v>
      </c>
      <c r="H3016" t="s">
        <v>143</v>
      </c>
      <c r="I3016" t="s">
        <v>620</v>
      </c>
      <c r="J3016" t="s">
        <v>622</v>
      </c>
    </row>
    <row r="3017" spans="1:10" x14ac:dyDescent="0.35">
      <c r="A3017">
        <v>3080</v>
      </c>
      <c r="B3017" t="s">
        <v>180</v>
      </c>
      <c r="C3017">
        <v>16</v>
      </c>
      <c r="D3017">
        <v>53</v>
      </c>
      <c r="E3017">
        <v>4</v>
      </c>
      <c r="F3017" t="s">
        <v>581</v>
      </c>
      <c r="G3017" t="s">
        <v>581</v>
      </c>
      <c r="H3017" t="s">
        <v>143</v>
      </c>
      <c r="I3017" t="s">
        <v>620</v>
      </c>
      <c r="J3017" t="s">
        <v>622</v>
      </c>
    </row>
    <row r="3018" spans="1:10" x14ac:dyDescent="0.35">
      <c r="A3018">
        <v>3081</v>
      </c>
      <c r="B3018" t="s">
        <v>180</v>
      </c>
      <c r="C3018">
        <v>17</v>
      </c>
      <c r="D3018">
        <v>32</v>
      </c>
      <c r="E3018">
        <v>2</v>
      </c>
      <c r="F3018" t="s">
        <v>581</v>
      </c>
      <c r="G3018" t="s">
        <v>581</v>
      </c>
      <c r="H3018" t="s">
        <v>143</v>
      </c>
      <c r="I3018" t="s">
        <v>620</v>
      </c>
      <c r="J3018" t="s">
        <v>622</v>
      </c>
    </row>
    <row r="3019" spans="1:10" x14ac:dyDescent="0.35">
      <c r="A3019">
        <v>3082</v>
      </c>
      <c r="B3019" t="s">
        <v>180</v>
      </c>
      <c r="C3019">
        <v>18</v>
      </c>
      <c r="D3019">
        <v>31</v>
      </c>
      <c r="E3019">
        <v>3</v>
      </c>
      <c r="F3019" t="s">
        <v>581</v>
      </c>
      <c r="G3019" t="s">
        <v>581</v>
      </c>
      <c r="H3019" t="s">
        <v>143</v>
      </c>
      <c r="I3019" t="s">
        <v>620</v>
      </c>
      <c r="J3019" t="s">
        <v>622</v>
      </c>
    </row>
    <row r="3020" spans="1:10" x14ac:dyDescent="0.35">
      <c r="A3020">
        <v>3083</v>
      </c>
      <c r="B3020" t="s">
        <v>180</v>
      </c>
      <c r="C3020">
        <v>19</v>
      </c>
      <c r="D3020">
        <v>24</v>
      </c>
      <c r="E3020">
        <v>3</v>
      </c>
      <c r="F3020" t="s">
        <v>581</v>
      </c>
      <c r="G3020" t="s">
        <v>581</v>
      </c>
      <c r="H3020" t="s">
        <v>143</v>
      </c>
      <c r="I3020" t="s">
        <v>620</v>
      </c>
      <c r="J3020" t="s">
        <v>622</v>
      </c>
    </row>
    <row r="3021" spans="1:10" x14ac:dyDescent="0.35">
      <c r="A3021">
        <v>3084</v>
      </c>
      <c r="B3021" t="s">
        <v>180</v>
      </c>
      <c r="C3021">
        <v>20</v>
      </c>
      <c r="D3021">
        <v>10</v>
      </c>
      <c r="E3021">
        <v>1</v>
      </c>
      <c r="F3021" t="s">
        <v>581</v>
      </c>
      <c r="G3021" t="s">
        <v>581</v>
      </c>
      <c r="H3021" t="s">
        <v>143</v>
      </c>
      <c r="I3021" t="s">
        <v>620</v>
      </c>
      <c r="J3021" t="s">
        <v>622</v>
      </c>
    </row>
    <row r="3022" spans="1:10" x14ac:dyDescent="0.35">
      <c r="A3022">
        <v>3085</v>
      </c>
      <c r="B3022" t="s">
        <v>180</v>
      </c>
      <c r="C3022">
        <v>21</v>
      </c>
      <c r="D3022">
        <v>8</v>
      </c>
      <c r="E3022">
        <v>0</v>
      </c>
      <c r="F3022" t="s">
        <v>581</v>
      </c>
      <c r="G3022" t="s">
        <v>581</v>
      </c>
      <c r="H3022" t="s">
        <v>143</v>
      </c>
      <c r="I3022" t="s">
        <v>620</v>
      </c>
      <c r="J3022" t="s">
        <v>622</v>
      </c>
    </row>
    <row r="3023" spans="1:10" x14ac:dyDescent="0.35">
      <c r="A3023">
        <v>3086</v>
      </c>
      <c r="B3023" t="s">
        <v>180</v>
      </c>
      <c r="C3023">
        <v>22</v>
      </c>
      <c r="D3023">
        <v>4</v>
      </c>
      <c r="E3023">
        <v>1</v>
      </c>
      <c r="F3023" t="s">
        <v>581</v>
      </c>
      <c r="G3023" t="s">
        <v>581</v>
      </c>
      <c r="H3023" t="s">
        <v>143</v>
      </c>
      <c r="I3023" t="s">
        <v>620</v>
      </c>
      <c r="J3023" t="s">
        <v>622</v>
      </c>
    </row>
    <row r="3024" spans="1:10" x14ac:dyDescent="0.35">
      <c r="A3024">
        <v>3087</v>
      </c>
      <c r="B3024" t="s">
        <v>180</v>
      </c>
      <c r="C3024">
        <v>23</v>
      </c>
      <c r="D3024">
        <v>5</v>
      </c>
      <c r="E3024">
        <v>1</v>
      </c>
      <c r="F3024" t="s">
        <v>581</v>
      </c>
      <c r="G3024" t="s">
        <v>581</v>
      </c>
      <c r="H3024" t="s">
        <v>143</v>
      </c>
      <c r="I3024" t="s">
        <v>620</v>
      </c>
      <c r="J3024" t="s">
        <v>622</v>
      </c>
    </row>
    <row r="3025" spans="1:10" x14ac:dyDescent="0.35">
      <c r="A3025">
        <v>3088</v>
      </c>
      <c r="B3025" t="s">
        <v>180</v>
      </c>
      <c r="C3025">
        <v>24</v>
      </c>
      <c r="D3025">
        <v>4</v>
      </c>
      <c r="E3025">
        <v>0</v>
      </c>
      <c r="F3025" t="s">
        <v>581</v>
      </c>
      <c r="G3025" t="s">
        <v>581</v>
      </c>
      <c r="H3025" t="s">
        <v>143</v>
      </c>
      <c r="I3025" t="s">
        <v>620</v>
      </c>
      <c r="J3025" t="s">
        <v>622</v>
      </c>
    </row>
    <row r="3026" spans="1:10" x14ac:dyDescent="0.35">
      <c r="A3026">
        <v>3089</v>
      </c>
      <c r="B3026" t="s">
        <v>180</v>
      </c>
      <c r="C3026">
        <v>25</v>
      </c>
      <c r="D3026">
        <v>2</v>
      </c>
      <c r="E3026">
        <v>0</v>
      </c>
      <c r="F3026" t="s">
        <v>581</v>
      </c>
      <c r="G3026" t="s">
        <v>581</v>
      </c>
      <c r="H3026" t="s">
        <v>143</v>
      </c>
      <c r="I3026" t="s">
        <v>620</v>
      </c>
      <c r="J3026" t="s">
        <v>622</v>
      </c>
    </row>
    <row r="3027" spans="1:10" x14ac:dyDescent="0.35">
      <c r="A3027">
        <v>3090</v>
      </c>
      <c r="B3027" t="s">
        <v>180</v>
      </c>
      <c r="C3027">
        <v>26</v>
      </c>
      <c r="D3027">
        <v>5</v>
      </c>
      <c r="E3027">
        <v>1</v>
      </c>
      <c r="F3027" t="s">
        <v>581</v>
      </c>
      <c r="G3027" t="s">
        <v>581</v>
      </c>
      <c r="H3027" t="s">
        <v>143</v>
      </c>
      <c r="I3027" t="s">
        <v>620</v>
      </c>
      <c r="J3027" t="s">
        <v>622</v>
      </c>
    </row>
    <row r="3028" spans="1:10" x14ac:dyDescent="0.35">
      <c r="A3028">
        <v>3091</v>
      </c>
      <c r="B3028" t="s">
        <v>180</v>
      </c>
      <c r="C3028">
        <v>27</v>
      </c>
      <c r="D3028">
        <v>11</v>
      </c>
      <c r="E3028">
        <v>1</v>
      </c>
      <c r="F3028" t="s">
        <v>581</v>
      </c>
      <c r="G3028" t="s">
        <v>581</v>
      </c>
      <c r="H3028" t="s">
        <v>143</v>
      </c>
      <c r="I3028" t="s">
        <v>620</v>
      </c>
      <c r="J3028" t="s">
        <v>622</v>
      </c>
    </row>
    <row r="3029" spans="1:10" x14ac:dyDescent="0.35">
      <c r="A3029">
        <v>3092</v>
      </c>
      <c r="B3029" t="s">
        <v>180</v>
      </c>
      <c r="C3029">
        <v>28</v>
      </c>
      <c r="D3029">
        <v>17</v>
      </c>
      <c r="E3029">
        <v>1</v>
      </c>
      <c r="F3029" t="s">
        <v>581</v>
      </c>
      <c r="G3029" t="s">
        <v>581</v>
      </c>
      <c r="H3029" t="s">
        <v>143</v>
      </c>
      <c r="I3029" t="s">
        <v>620</v>
      </c>
      <c r="J3029" t="s">
        <v>622</v>
      </c>
    </row>
    <row r="3030" spans="1:10" x14ac:dyDescent="0.35">
      <c r="A3030">
        <v>3093</v>
      </c>
      <c r="B3030" t="s">
        <v>180</v>
      </c>
      <c r="C3030">
        <v>29</v>
      </c>
      <c r="D3030">
        <v>7</v>
      </c>
      <c r="E3030">
        <v>2</v>
      </c>
      <c r="F3030" t="s">
        <v>581</v>
      </c>
      <c r="G3030" t="s">
        <v>581</v>
      </c>
      <c r="H3030" t="s">
        <v>143</v>
      </c>
      <c r="I3030" t="s">
        <v>620</v>
      </c>
      <c r="J3030" t="s">
        <v>622</v>
      </c>
    </row>
    <row r="3031" spans="1:10" x14ac:dyDescent="0.35">
      <c r="A3031">
        <v>3094</v>
      </c>
      <c r="B3031" t="s">
        <v>180</v>
      </c>
      <c r="C3031">
        <v>30</v>
      </c>
      <c r="D3031">
        <v>20</v>
      </c>
      <c r="E3031">
        <v>2</v>
      </c>
      <c r="F3031" t="s">
        <v>581</v>
      </c>
      <c r="G3031" t="s">
        <v>581</v>
      </c>
      <c r="H3031" t="s">
        <v>143</v>
      </c>
      <c r="I3031" t="s">
        <v>620</v>
      </c>
      <c r="J3031" t="s">
        <v>622</v>
      </c>
    </row>
    <row r="3032" spans="1:10" x14ac:dyDescent="0.35">
      <c r="A3032">
        <v>3095</v>
      </c>
      <c r="B3032" t="s">
        <v>180</v>
      </c>
      <c r="C3032">
        <v>31</v>
      </c>
      <c r="D3032">
        <v>13</v>
      </c>
      <c r="E3032">
        <v>2</v>
      </c>
      <c r="F3032" t="s">
        <v>581</v>
      </c>
      <c r="G3032" t="s">
        <v>581</v>
      </c>
      <c r="H3032" t="s">
        <v>143</v>
      </c>
      <c r="I3032" t="s">
        <v>620</v>
      </c>
      <c r="J3032" t="s">
        <v>622</v>
      </c>
    </row>
    <row r="3033" spans="1:10" x14ac:dyDescent="0.35">
      <c r="A3033">
        <v>3096</v>
      </c>
      <c r="B3033" t="s">
        <v>180</v>
      </c>
      <c r="C3033">
        <v>32</v>
      </c>
      <c r="D3033">
        <v>12</v>
      </c>
      <c r="E3033">
        <v>3</v>
      </c>
      <c r="F3033" t="s">
        <v>581</v>
      </c>
      <c r="G3033" t="s">
        <v>581</v>
      </c>
      <c r="H3033" t="s">
        <v>143</v>
      </c>
      <c r="I3033" t="s">
        <v>620</v>
      </c>
      <c r="J3033" t="s">
        <v>622</v>
      </c>
    </row>
    <row r="3034" spans="1:10" x14ac:dyDescent="0.35">
      <c r="A3034">
        <v>3097</v>
      </c>
      <c r="B3034" t="s">
        <v>180</v>
      </c>
      <c r="C3034">
        <v>33</v>
      </c>
      <c r="D3034">
        <v>14</v>
      </c>
      <c r="E3034">
        <v>1</v>
      </c>
      <c r="F3034" t="s">
        <v>581</v>
      </c>
      <c r="G3034" t="s">
        <v>581</v>
      </c>
      <c r="H3034" t="s">
        <v>143</v>
      </c>
      <c r="I3034" t="s">
        <v>620</v>
      </c>
      <c r="J3034" t="s">
        <v>622</v>
      </c>
    </row>
    <row r="3035" spans="1:10" x14ac:dyDescent="0.35">
      <c r="A3035">
        <v>3098</v>
      </c>
      <c r="B3035" t="s">
        <v>180</v>
      </c>
      <c r="C3035">
        <v>34</v>
      </c>
      <c r="D3035">
        <v>6</v>
      </c>
      <c r="E3035">
        <v>3</v>
      </c>
      <c r="F3035" t="s">
        <v>581</v>
      </c>
      <c r="G3035" t="s">
        <v>581</v>
      </c>
      <c r="H3035" t="s">
        <v>143</v>
      </c>
      <c r="I3035" t="s">
        <v>620</v>
      </c>
      <c r="J3035" t="s">
        <v>622</v>
      </c>
    </row>
    <row r="3036" spans="1:10" x14ac:dyDescent="0.35">
      <c r="A3036">
        <v>3099</v>
      </c>
      <c r="B3036" t="s">
        <v>180</v>
      </c>
      <c r="C3036">
        <v>35</v>
      </c>
      <c r="D3036">
        <v>12</v>
      </c>
      <c r="E3036">
        <v>3</v>
      </c>
      <c r="F3036" t="s">
        <v>581</v>
      </c>
      <c r="G3036" t="s">
        <v>581</v>
      </c>
      <c r="H3036" t="s">
        <v>143</v>
      </c>
      <c r="I3036" t="s">
        <v>620</v>
      </c>
      <c r="J3036" t="s">
        <v>622</v>
      </c>
    </row>
    <row r="3037" spans="1:10" x14ac:dyDescent="0.35">
      <c r="A3037">
        <v>3100</v>
      </c>
      <c r="B3037" t="s">
        <v>180</v>
      </c>
      <c r="C3037">
        <v>36</v>
      </c>
      <c r="D3037">
        <v>6</v>
      </c>
      <c r="E3037">
        <v>2</v>
      </c>
      <c r="F3037" t="s">
        <v>581</v>
      </c>
      <c r="G3037" t="s">
        <v>581</v>
      </c>
      <c r="H3037" t="s">
        <v>143</v>
      </c>
      <c r="I3037" t="s">
        <v>620</v>
      </c>
      <c r="J3037" t="s">
        <v>622</v>
      </c>
    </row>
    <row r="3038" spans="1:10" x14ac:dyDescent="0.35">
      <c r="A3038">
        <v>3101</v>
      </c>
      <c r="B3038" t="s">
        <v>180</v>
      </c>
      <c r="C3038">
        <v>37</v>
      </c>
      <c r="D3038">
        <v>11</v>
      </c>
      <c r="E3038">
        <v>0</v>
      </c>
      <c r="F3038" t="s">
        <v>581</v>
      </c>
      <c r="G3038" t="s">
        <v>581</v>
      </c>
      <c r="H3038" t="s">
        <v>143</v>
      </c>
      <c r="I3038" t="s">
        <v>620</v>
      </c>
      <c r="J3038" t="s">
        <v>622</v>
      </c>
    </row>
    <row r="3039" spans="1:10" x14ac:dyDescent="0.35">
      <c r="A3039">
        <v>3102</v>
      </c>
      <c r="B3039" t="s">
        <v>180</v>
      </c>
      <c r="C3039">
        <v>38</v>
      </c>
      <c r="D3039">
        <v>12</v>
      </c>
      <c r="E3039">
        <v>1</v>
      </c>
      <c r="F3039" t="s">
        <v>581</v>
      </c>
      <c r="G3039" t="s">
        <v>581</v>
      </c>
      <c r="H3039" t="s">
        <v>143</v>
      </c>
      <c r="I3039" t="s">
        <v>620</v>
      </c>
      <c r="J3039" t="s">
        <v>622</v>
      </c>
    </row>
    <row r="3040" spans="1:10" x14ac:dyDescent="0.35">
      <c r="A3040">
        <v>3109</v>
      </c>
      <c r="B3040" t="s">
        <v>181</v>
      </c>
      <c r="C3040">
        <v>15</v>
      </c>
      <c r="D3040">
        <v>60</v>
      </c>
      <c r="E3040">
        <v>7</v>
      </c>
      <c r="F3040" t="s">
        <v>581</v>
      </c>
      <c r="G3040" t="s">
        <v>581</v>
      </c>
      <c r="H3040" t="s">
        <v>143</v>
      </c>
      <c r="I3040" t="s">
        <v>620</v>
      </c>
      <c r="J3040" t="s">
        <v>623</v>
      </c>
    </row>
    <row r="3041" spans="1:10" x14ac:dyDescent="0.35">
      <c r="A3041">
        <v>3110</v>
      </c>
      <c r="B3041" t="s">
        <v>181</v>
      </c>
      <c r="C3041">
        <v>16</v>
      </c>
      <c r="D3041">
        <v>42</v>
      </c>
      <c r="E3041">
        <v>17</v>
      </c>
      <c r="F3041" t="s">
        <v>581</v>
      </c>
      <c r="G3041" t="s">
        <v>581</v>
      </c>
      <c r="H3041" t="s">
        <v>143</v>
      </c>
      <c r="I3041" t="s">
        <v>620</v>
      </c>
      <c r="J3041" t="s">
        <v>623</v>
      </c>
    </row>
    <row r="3042" spans="1:10" x14ac:dyDescent="0.35">
      <c r="A3042">
        <v>3111</v>
      </c>
      <c r="B3042" t="s">
        <v>181</v>
      </c>
      <c r="C3042">
        <v>17</v>
      </c>
      <c r="D3042">
        <v>34</v>
      </c>
      <c r="E3042">
        <v>6</v>
      </c>
      <c r="F3042" t="s">
        <v>581</v>
      </c>
      <c r="G3042" t="s">
        <v>581</v>
      </c>
      <c r="H3042" t="s">
        <v>143</v>
      </c>
      <c r="I3042" t="s">
        <v>620</v>
      </c>
      <c r="J3042" t="s">
        <v>623</v>
      </c>
    </row>
    <row r="3043" spans="1:10" x14ac:dyDescent="0.35">
      <c r="A3043">
        <v>3112</v>
      </c>
      <c r="B3043" t="s">
        <v>181</v>
      </c>
      <c r="C3043">
        <v>18</v>
      </c>
      <c r="D3043">
        <v>28</v>
      </c>
      <c r="E3043">
        <v>11</v>
      </c>
      <c r="F3043" t="s">
        <v>581</v>
      </c>
      <c r="G3043" t="s">
        <v>581</v>
      </c>
      <c r="H3043" t="s">
        <v>143</v>
      </c>
      <c r="I3043" t="s">
        <v>620</v>
      </c>
      <c r="J3043" t="s">
        <v>623</v>
      </c>
    </row>
    <row r="3044" spans="1:10" x14ac:dyDescent="0.35">
      <c r="A3044">
        <v>3113</v>
      </c>
      <c r="B3044" t="s">
        <v>181</v>
      </c>
      <c r="C3044">
        <v>19</v>
      </c>
      <c r="D3044">
        <v>17</v>
      </c>
      <c r="E3044">
        <v>4</v>
      </c>
      <c r="F3044" t="s">
        <v>581</v>
      </c>
      <c r="G3044" t="s">
        <v>581</v>
      </c>
      <c r="H3044" t="s">
        <v>143</v>
      </c>
      <c r="I3044" t="s">
        <v>620</v>
      </c>
      <c r="J3044" t="s">
        <v>623</v>
      </c>
    </row>
    <row r="3045" spans="1:10" x14ac:dyDescent="0.35">
      <c r="A3045">
        <v>3114</v>
      </c>
      <c r="B3045" t="s">
        <v>181</v>
      </c>
      <c r="C3045">
        <v>20</v>
      </c>
      <c r="D3045">
        <v>11</v>
      </c>
      <c r="E3045">
        <v>6</v>
      </c>
      <c r="F3045" t="s">
        <v>581</v>
      </c>
      <c r="G3045" t="s">
        <v>581</v>
      </c>
      <c r="H3045" t="s">
        <v>143</v>
      </c>
      <c r="I3045" t="s">
        <v>620</v>
      </c>
      <c r="J3045" t="s">
        <v>623</v>
      </c>
    </row>
    <row r="3046" spans="1:10" x14ac:dyDescent="0.35">
      <c r="A3046">
        <v>3115</v>
      </c>
      <c r="B3046" t="s">
        <v>181</v>
      </c>
      <c r="C3046">
        <v>21</v>
      </c>
      <c r="D3046">
        <v>6</v>
      </c>
      <c r="E3046">
        <v>2</v>
      </c>
      <c r="F3046" t="s">
        <v>581</v>
      </c>
      <c r="G3046" t="s">
        <v>581</v>
      </c>
      <c r="H3046" t="s">
        <v>143</v>
      </c>
      <c r="I3046" t="s">
        <v>620</v>
      </c>
      <c r="J3046" t="s">
        <v>623</v>
      </c>
    </row>
    <row r="3047" spans="1:10" x14ac:dyDescent="0.35">
      <c r="A3047">
        <v>3116</v>
      </c>
      <c r="B3047" t="s">
        <v>181</v>
      </c>
      <c r="C3047">
        <v>22</v>
      </c>
      <c r="D3047">
        <v>8</v>
      </c>
      <c r="E3047">
        <v>3</v>
      </c>
      <c r="F3047" t="s">
        <v>581</v>
      </c>
      <c r="G3047" t="s">
        <v>581</v>
      </c>
      <c r="H3047" t="s">
        <v>143</v>
      </c>
      <c r="I3047" t="s">
        <v>620</v>
      </c>
      <c r="J3047" t="s">
        <v>623</v>
      </c>
    </row>
    <row r="3048" spans="1:10" x14ac:dyDescent="0.35">
      <c r="A3048">
        <v>3117</v>
      </c>
      <c r="B3048" t="s">
        <v>181</v>
      </c>
      <c r="C3048">
        <v>23</v>
      </c>
      <c r="D3048">
        <v>9</v>
      </c>
      <c r="E3048">
        <v>0</v>
      </c>
      <c r="F3048" t="s">
        <v>581</v>
      </c>
      <c r="G3048" t="s">
        <v>581</v>
      </c>
      <c r="H3048" t="s">
        <v>143</v>
      </c>
      <c r="I3048" t="s">
        <v>620</v>
      </c>
      <c r="J3048" t="s">
        <v>623</v>
      </c>
    </row>
    <row r="3049" spans="1:10" x14ac:dyDescent="0.35">
      <c r="A3049">
        <v>3118</v>
      </c>
      <c r="B3049" t="s">
        <v>181</v>
      </c>
      <c r="C3049">
        <v>24</v>
      </c>
      <c r="D3049">
        <v>12</v>
      </c>
      <c r="E3049">
        <v>1</v>
      </c>
      <c r="F3049" t="s">
        <v>581</v>
      </c>
      <c r="G3049" t="s">
        <v>581</v>
      </c>
      <c r="H3049" t="s">
        <v>143</v>
      </c>
      <c r="I3049" t="s">
        <v>620</v>
      </c>
      <c r="J3049" t="s">
        <v>623</v>
      </c>
    </row>
    <row r="3050" spans="1:10" x14ac:dyDescent="0.35">
      <c r="A3050">
        <v>3119</v>
      </c>
      <c r="B3050" t="s">
        <v>181</v>
      </c>
      <c r="C3050">
        <v>25</v>
      </c>
      <c r="D3050">
        <v>14</v>
      </c>
      <c r="E3050">
        <v>3</v>
      </c>
      <c r="F3050" t="s">
        <v>581</v>
      </c>
      <c r="G3050" t="s">
        <v>581</v>
      </c>
      <c r="H3050" t="s">
        <v>143</v>
      </c>
      <c r="I3050" t="s">
        <v>620</v>
      </c>
      <c r="J3050" t="s">
        <v>623</v>
      </c>
    </row>
    <row r="3051" spans="1:10" x14ac:dyDescent="0.35">
      <c r="A3051">
        <v>3120</v>
      </c>
      <c r="B3051" t="s">
        <v>181</v>
      </c>
      <c r="C3051">
        <v>26</v>
      </c>
      <c r="D3051">
        <v>6</v>
      </c>
      <c r="E3051">
        <v>1</v>
      </c>
      <c r="F3051" t="s">
        <v>581</v>
      </c>
      <c r="G3051" t="s">
        <v>581</v>
      </c>
      <c r="H3051" t="s">
        <v>143</v>
      </c>
      <c r="I3051" t="s">
        <v>620</v>
      </c>
      <c r="J3051" t="s">
        <v>623</v>
      </c>
    </row>
    <row r="3052" spans="1:10" x14ac:dyDescent="0.35">
      <c r="A3052">
        <v>3121</v>
      </c>
      <c r="B3052" t="s">
        <v>181</v>
      </c>
      <c r="C3052">
        <v>27</v>
      </c>
      <c r="D3052">
        <v>9</v>
      </c>
      <c r="E3052">
        <v>6</v>
      </c>
      <c r="F3052" t="s">
        <v>581</v>
      </c>
      <c r="G3052" t="s">
        <v>581</v>
      </c>
      <c r="H3052" t="s">
        <v>143</v>
      </c>
      <c r="I3052" t="s">
        <v>620</v>
      </c>
      <c r="J3052" t="s">
        <v>623</v>
      </c>
    </row>
    <row r="3053" spans="1:10" x14ac:dyDescent="0.35">
      <c r="A3053">
        <v>3122</v>
      </c>
      <c r="B3053" t="s">
        <v>181</v>
      </c>
      <c r="C3053">
        <v>28</v>
      </c>
      <c r="D3053">
        <v>15</v>
      </c>
      <c r="E3053">
        <v>8</v>
      </c>
      <c r="F3053" t="s">
        <v>581</v>
      </c>
      <c r="G3053" t="s">
        <v>581</v>
      </c>
      <c r="H3053" t="s">
        <v>143</v>
      </c>
      <c r="I3053" t="s">
        <v>620</v>
      </c>
      <c r="J3053" t="s">
        <v>623</v>
      </c>
    </row>
    <row r="3054" spans="1:10" x14ac:dyDescent="0.35">
      <c r="A3054">
        <v>3123</v>
      </c>
      <c r="B3054" t="s">
        <v>181</v>
      </c>
      <c r="C3054">
        <v>29</v>
      </c>
      <c r="D3054">
        <v>21</v>
      </c>
      <c r="E3054">
        <v>9</v>
      </c>
      <c r="F3054" t="s">
        <v>581</v>
      </c>
      <c r="G3054" t="s">
        <v>581</v>
      </c>
      <c r="H3054" t="s">
        <v>143</v>
      </c>
      <c r="I3054" t="s">
        <v>620</v>
      </c>
      <c r="J3054" t="s">
        <v>623</v>
      </c>
    </row>
    <row r="3055" spans="1:10" x14ac:dyDescent="0.35">
      <c r="A3055">
        <v>3124</v>
      </c>
      <c r="B3055" t="s">
        <v>181</v>
      </c>
      <c r="C3055">
        <v>30</v>
      </c>
      <c r="D3055">
        <v>17</v>
      </c>
      <c r="E3055">
        <v>5</v>
      </c>
      <c r="F3055" t="s">
        <v>581</v>
      </c>
      <c r="G3055" t="s">
        <v>581</v>
      </c>
      <c r="H3055" t="s">
        <v>143</v>
      </c>
      <c r="I3055" t="s">
        <v>620</v>
      </c>
      <c r="J3055" t="s">
        <v>623</v>
      </c>
    </row>
    <row r="3056" spans="1:10" x14ac:dyDescent="0.35">
      <c r="A3056">
        <v>3125</v>
      </c>
      <c r="B3056" t="s">
        <v>181</v>
      </c>
      <c r="C3056">
        <v>31</v>
      </c>
      <c r="D3056">
        <v>15</v>
      </c>
      <c r="E3056">
        <v>9</v>
      </c>
      <c r="F3056" t="s">
        <v>581</v>
      </c>
      <c r="G3056" t="s">
        <v>581</v>
      </c>
      <c r="H3056" t="s">
        <v>143</v>
      </c>
      <c r="I3056" t="s">
        <v>620</v>
      </c>
      <c r="J3056" t="s">
        <v>623</v>
      </c>
    </row>
    <row r="3057" spans="1:10" x14ac:dyDescent="0.35">
      <c r="A3057">
        <v>3126</v>
      </c>
      <c r="B3057" t="s">
        <v>181</v>
      </c>
      <c r="C3057">
        <v>32</v>
      </c>
      <c r="D3057">
        <v>30</v>
      </c>
      <c r="E3057">
        <v>6</v>
      </c>
      <c r="F3057" t="s">
        <v>581</v>
      </c>
      <c r="G3057" t="s">
        <v>581</v>
      </c>
      <c r="H3057" t="s">
        <v>143</v>
      </c>
      <c r="I3057" t="s">
        <v>620</v>
      </c>
      <c r="J3057" t="s">
        <v>623</v>
      </c>
    </row>
    <row r="3058" spans="1:10" x14ac:dyDescent="0.35">
      <c r="A3058">
        <v>3127</v>
      </c>
      <c r="B3058" t="s">
        <v>181</v>
      </c>
      <c r="C3058">
        <v>33</v>
      </c>
      <c r="D3058">
        <v>28</v>
      </c>
      <c r="E3058">
        <v>8</v>
      </c>
      <c r="F3058" t="s">
        <v>581</v>
      </c>
      <c r="G3058" t="s">
        <v>581</v>
      </c>
      <c r="H3058" t="s">
        <v>143</v>
      </c>
      <c r="I3058" t="s">
        <v>620</v>
      </c>
      <c r="J3058" t="s">
        <v>623</v>
      </c>
    </row>
    <row r="3059" spans="1:10" x14ac:dyDescent="0.35">
      <c r="A3059">
        <v>3128</v>
      </c>
      <c r="B3059" t="s">
        <v>181</v>
      </c>
      <c r="C3059">
        <v>34</v>
      </c>
      <c r="D3059">
        <v>29</v>
      </c>
      <c r="E3059">
        <v>6</v>
      </c>
      <c r="F3059" t="s">
        <v>581</v>
      </c>
      <c r="G3059" t="s">
        <v>581</v>
      </c>
      <c r="H3059" t="s">
        <v>143</v>
      </c>
      <c r="I3059" t="s">
        <v>620</v>
      </c>
      <c r="J3059" t="s">
        <v>623</v>
      </c>
    </row>
    <row r="3060" spans="1:10" x14ac:dyDescent="0.35">
      <c r="A3060">
        <v>3129</v>
      </c>
      <c r="B3060" t="s">
        <v>181</v>
      </c>
      <c r="C3060">
        <v>35</v>
      </c>
      <c r="D3060">
        <v>30</v>
      </c>
      <c r="E3060">
        <v>5</v>
      </c>
      <c r="F3060" t="s">
        <v>581</v>
      </c>
      <c r="G3060" t="s">
        <v>581</v>
      </c>
      <c r="H3060" t="s">
        <v>143</v>
      </c>
      <c r="I3060" t="s">
        <v>620</v>
      </c>
      <c r="J3060" t="s">
        <v>623</v>
      </c>
    </row>
    <row r="3061" spans="1:10" x14ac:dyDescent="0.35">
      <c r="A3061">
        <v>3130</v>
      </c>
      <c r="B3061" t="s">
        <v>181</v>
      </c>
      <c r="C3061">
        <v>36</v>
      </c>
      <c r="D3061">
        <v>11</v>
      </c>
      <c r="E3061">
        <v>5</v>
      </c>
      <c r="F3061" t="s">
        <v>581</v>
      </c>
      <c r="G3061" t="s">
        <v>581</v>
      </c>
      <c r="H3061" t="s">
        <v>143</v>
      </c>
      <c r="I3061" t="s">
        <v>620</v>
      </c>
      <c r="J3061" t="s">
        <v>623</v>
      </c>
    </row>
    <row r="3062" spans="1:10" x14ac:dyDescent="0.35">
      <c r="A3062">
        <v>3131</v>
      </c>
      <c r="B3062" t="s">
        <v>181</v>
      </c>
      <c r="C3062">
        <v>37</v>
      </c>
      <c r="D3062">
        <v>19</v>
      </c>
      <c r="E3062">
        <v>7</v>
      </c>
      <c r="F3062" t="s">
        <v>581</v>
      </c>
      <c r="G3062" t="s">
        <v>581</v>
      </c>
      <c r="H3062" t="s">
        <v>143</v>
      </c>
      <c r="I3062" t="s">
        <v>620</v>
      </c>
      <c r="J3062" t="s">
        <v>623</v>
      </c>
    </row>
    <row r="3063" spans="1:10" x14ac:dyDescent="0.35">
      <c r="A3063">
        <v>3132</v>
      </c>
      <c r="B3063" t="s">
        <v>181</v>
      </c>
      <c r="C3063">
        <v>38</v>
      </c>
      <c r="D3063">
        <v>24</v>
      </c>
      <c r="E3063">
        <v>12</v>
      </c>
      <c r="F3063" t="s">
        <v>581</v>
      </c>
      <c r="G3063" t="s">
        <v>581</v>
      </c>
      <c r="H3063" t="s">
        <v>143</v>
      </c>
      <c r="I3063" t="s">
        <v>620</v>
      </c>
      <c r="J3063" t="s">
        <v>623</v>
      </c>
    </row>
    <row r="3064" spans="1:10" x14ac:dyDescent="0.35">
      <c r="A3064">
        <v>3133</v>
      </c>
      <c r="B3064" t="s">
        <v>182</v>
      </c>
      <c r="C3064">
        <v>15</v>
      </c>
      <c r="D3064">
        <v>50</v>
      </c>
      <c r="E3064">
        <v>3</v>
      </c>
      <c r="F3064" t="s">
        <v>581</v>
      </c>
      <c r="G3064" t="s">
        <v>582</v>
      </c>
      <c r="H3064" t="s">
        <v>132</v>
      </c>
      <c r="I3064" t="s">
        <v>132</v>
      </c>
      <c r="J3064" t="s">
        <v>624</v>
      </c>
    </row>
    <row r="3065" spans="1:10" x14ac:dyDescent="0.35">
      <c r="A3065">
        <v>3134</v>
      </c>
      <c r="B3065" t="s">
        <v>182</v>
      </c>
      <c r="C3065">
        <v>16</v>
      </c>
      <c r="D3065">
        <v>41</v>
      </c>
      <c r="E3065">
        <v>8</v>
      </c>
      <c r="F3065" t="s">
        <v>581</v>
      </c>
      <c r="G3065" t="s">
        <v>582</v>
      </c>
      <c r="H3065" t="s">
        <v>132</v>
      </c>
      <c r="I3065" t="s">
        <v>132</v>
      </c>
      <c r="J3065" t="s">
        <v>624</v>
      </c>
    </row>
    <row r="3066" spans="1:10" x14ac:dyDescent="0.35">
      <c r="A3066">
        <v>3135</v>
      </c>
      <c r="B3066" t="s">
        <v>182</v>
      </c>
      <c r="C3066">
        <v>17</v>
      </c>
      <c r="D3066">
        <v>42</v>
      </c>
      <c r="E3066">
        <v>6</v>
      </c>
      <c r="F3066" t="s">
        <v>581</v>
      </c>
      <c r="G3066" t="s">
        <v>582</v>
      </c>
      <c r="H3066" t="s">
        <v>132</v>
      </c>
      <c r="I3066" t="s">
        <v>132</v>
      </c>
      <c r="J3066" t="s">
        <v>624</v>
      </c>
    </row>
    <row r="3067" spans="1:10" x14ac:dyDescent="0.35">
      <c r="A3067">
        <v>3136</v>
      </c>
      <c r="B3067" t="s">
        <v>182</v>
      </c>
      <c r="C3067">
        <v>18</v>
      </c>
      <c r="D3067">
        <v>30</v>
      </c>
      <c r="E3067">
        <v>4</v>
      </c>
      <c r="F3067" t="s">
        <v>581</v>
      </c>
      <c r="G3067" t="s">
        <v>582</v>
      </c>
      <c r="H3067" t="s">
        <v>132</v>
      </c>
      <c r="I3067" t="s">
        <v>132</v>
      </c>
      <c r="J3067" t="s">
        <v>624</v>
      </c>
    </row>
    <row r="3068" spans="1:10" x14ac:dyDescent="0.35">
      <c r="A3068">
        <v>3137</v>
      </c>
      <c r="B3068" t="s">
        <v>182</v>
      </c>
      <c r="C3068">
        <v>19</v>
      </c>
      <c r="D3068">
        <v>33</v>
      </c>
      <c r="E3068">
        <v>4</v>
      </c>
      <c r="F3068" t="s">
        <v>581</v>
      </c>
      <c r="G3068" t="s">
        <v>582</v>
      </c>
      <c r="H3068" t="s">
        <v>132</v>
      </c>
      <c r="I3068" t="s">
        <v>132</v>
      </c>
      <c r="J3068" t="s">
        <v>624</v>
      </c>
    </row>
    <row r="3069" spans="1:10" x14ac:dyDescent="0.35">
      <c r="A3069">
        <v>3138</v>
      </c>
      <c r="B3069" t="s">
        <v>182</v>
      </c>
      <c r="C3069">
        <v>20</v>
      </c>
      <c r="D3069">
        <v>22</v>
      </c>
      <c r="E3069">
        <v>2</v>
      </c>
      <c r="F3069" t="s">
        <v>581</v>
      </c>
      <c r="G3069" t="s">
        <v>582</v>
      </c>
      <c r="H3069" t="s">
        <v>132</v>
      </c>
      <c r="I3069" t="s">
        <v>132</v>
      </c>
      <c r="J3069" t="s">
        <v>624</v>
      </c>
    </row>
    <row r="3070" spans="1:10" x14ac:dyDescent="0.35">
      <c r="A3070">
        <v>3139</v>
      </c>
      <c r="B3070" t="s">
        <v>182</v>
      </c>
      <c r="C3070">
        <v>21</v>
      </c>
      <c r="D3070">
        <v>9</v>
      </c>
      <c r="E3070">
        <v>0</v>
      </c>
      <c r="F3070" t="s">
        <v>581</v>
      </c>
      <c r="G3070" t="s">
        <v>582</v>
      </c>
      <c r="H3070" t="s">
        <v>132</v>
      </c>
      <c r="I3070" t="s">
        <v>132</v>
      </c>
      <c r="J3070" t="s">
        <v>624</v>
      </c>
    </row>
    <row r="3071" spans="1:10" x14ac:dyDescent="0.35">
      <c r="A3071">
        <v>3140</v>
      </c>
      <c r="B3071" t="s">
        <v>182</v>
      </c>
      <c r="C3071">
        <v>22</v>
      </c>
      <c r="D3071">
        <v>15</v>
      </c>
      <c r="E3071">
        <v>1</v>
      </c>
      <c r="F3071" t="s">
        <v>581</v>
      </c>
      <c r="G3071" t="s">
        <v>582</v>
      </c>
      <c r="H3071" t="s">
        <v>132</v>
      </c>
      <c r="I3071" t="s">
        <v>132</v>
      </c>
      <c r="J3071" t="s">
        <v>624</v>
      </c>
    </row>
    <row r="3072" spans="1:10" x14ac:dyDescent="0.35">
      <c r="A3072">
        <v>3141</v>
      </c>
      <c r="B3072" t="s">
        <v>182</v>
      </c>
      <c r="C3072">
        <v>23</v>
      </c>
      <c r="D3072">
        <v>19</v>
      </c>
      <c r="E3072">
        <v>2</v>
      </c>
      <c r="F3072" t="s">
        <v>581</v>
      </c>
      <c r="G3072" t="s">
        <v>582</v>
      </c>
      <c r="H3072" t="s">
        <v>132</v>
      </c>
      <c r="I3072" t="s">
        <v>132</v>
      </c>
      <c r="J3072" t="s">
        <v>624</v>
      </c>
    </row>
    <row r="3073" spans="1:10" x14ac:dyDescent="0.35">
      <c r="A3073">
        <v>3142</v>
      </c>
      <c r="B3073" t="s">
        <v>182</v>
      </c>
      <c r="C3073">
        <v>24</v>
      </c>
      <c r="D3073">
        <v>11</v>
      </c>
      <c r="E3073">
        <v>2</v>
      </c>
      <c r="F3073" t="s">
        <v>581</v>
      </c>
      <c r="G3073" t="s">
        <v>582</v>
      </c>
      <c r="H3073" t="s">
        <v>132</v>
      </c>
      <c r="I3073" t="s">
        <v>132</v>
      </c>
      <c r="J3073" t="s">
        <v>624</v>
      </c>
    </row>
    <row r="3074" spans="1:10" x14ac:dyDescent="0.35">
      <c r="A3074">
        <v>3143</v>
      </c>
      <c r="B3074" t="s">
        <v>182</v>
      </c>
      <c r="C3074">
        <v>25</v>
      </c>
      <c r="D3074">
        <v>20</v>
      </c>
      <c r="E3074">
        <v>1</v>
      </c>
      <c r="F3074" t="s">
        <v>581</v>
      </c>
      <c r="G3074" t="s">
        <v>582</v>
      </c>
      <c r="H3074" t="s">
        <v>132</v>
      </c>
      <c r="I3074" t="s">
        <v>132</v>
      </c>
      <c r="J3074" t="s">
        <v>624</v>
      </c>
    </row>
    <row r="3075" spans="1:10" x14ac:dyDescent="0.35">
      <c r="A3075">
        <v>3144</v>
      </c>
      <c r="B3075" t="s">
        <v>182</v>
      </c>
      <c r="C3075">
        <v>26</v>
      </c>
      <c r="D3075">
        <v>18</v>
      </c>
      <c r="E3075">
        <v>6</v>
      </c>
      <c r="F3075" t="s">
        <v>581</v>
      </c>
      <c r="G3075" t="s">
        <v>582</v>
      </c>
      <c r="H3075" t="s">
        <v>132</v>
      </c>
      <c r="I3075" t="s">
        <v>132</v>
      </c>
      <c r="J3075" t="s">
        <v>624</v>
      </c>
    </row>
    <row r="3076" spans="1:10" x14ac:dyDescent="0.35">
      <c r="A3076">
        <v>3145</v>
      </c>
      <c r="B3076" t="s">
        <v>182</v>
      </c>
      <c r="C3076">
        <v>27</v>
      </c>
      <c r="D3076">
        <v>32</v>
      </c>
      <c r="E3076">
        <v>5</v>
      </c>
      <c r="F3076" t="s">
        <v>581</v>
      </c>
      <c r="G3076" t="s">
        <v>582</v>
      </c>
      <c r="H3076" t="s">
        <v>132</v>
      </c>
      <c r="I3076" t="s">
        <v>132</v>
      </c>
      <c r="J3076" t="s">
        <v>624</v>
      </c>
    </row>
    <row r="3077" spans="1:10" x14ac:dyDescent="0.35">
      <c r="A3077">
        <v>3146</v>
      </c>
      <c r="B3077" t="s">
        <v>182</v>
      </c>
      <c r="C3077">
        <v>28</v>
      </c>
      <c r="D3077">
        <v>26</v>
      </c>
      <c r="E3077">
        <v>11</v>
      </c>
      <c r="F3077" t="s">
        <v>581</v>
      </c>
      <c r="G3077" t="s">
        <v>582</v>
      </c>
      <c r="H3077" t="s">
        <v>132</v>
      </c>
      <c r="I3077" t="s">
        <v>132</v>
      </c>
      <c r="J3077" t="s">
        <v>624</v>
      </c>
    </row>
    <row r="3078" spans="1:10" x14ac:dyDescent="0.35">
      <c r="A3078">
        <v>3147</v>
      </c>
      <c r="B3078" t="s">
        <v>182</v>
      </c>
      <c r="C3078">
        <v>29</v>
      </c>
      <c r="D3078">
        <v>29</v>
      </c>
      <c r="E3078">
        <v>14</v>
      </c>
      <c r="F3078" t="s">
        <v>581</v>
      </c>
      <c r="G3078" t="s">
        <v>582</v>
      </c>
      <c r="H3078" t="s">
        <v>132</v>
      </c>
      <c r="I3078" t="s">
        <v>132</v>
      </c>
      <c r="J3078" t="s">
        <v>624</v>
      </c>
    </row>
    <row r="3079" spans="1:10" x14ac:dyDescent="0.35">
      <c r="A3079">
        <v>3148</v>
      </c>
      <c r="B3079" t="s">
        <v>182</v>
      </c>
      <c r="C3079">
        <v>30</v>
      </c>
      <c r="D3079">
        <v>31</v>
      </c>
      <c r="E3079">
        <v>6</v>
      </c>
      <c r="F3079" t="s">
        <v>581</v>
      </c>
      <c r="G3079" t="s">
        <v>582</v>
      </c>
      <c r="H3079" t="s">
        <v>132</v>
      </c>
      <c r="I3079" t="s">
        <v>132</v>
      </c>
      <c r="J3079" t="s">
        <v>624</v>
      </c>
    </row>
    <row r="3080" spans="1:10" x14ac:dyDescent="0.35">
      <c r="A3080">
        <v>3149</v>
      </c>
      <c r="B3080" t="s">
        <v>182</v>
      </c>
      <c r="C3080">
        <v>31</v>
      </c>
      <c r="D3080">
        <v>34</v>
      </c>
      <c r="E3080">
        <v>5</v>
      </c>
      <c r="F3080" t="s">
        <v>581</v>
      </c>
      <c r="G3080" t="s">
        <v>582</v>
      </c>
      <c r="H3080" t="s">
        <v>132</v>
      </c>
      <c r="I3080" t="s">
        <v>132</v>
      </c>
      <c r="J3080" t="s">
        <v>624</v>
      </c>
    </row>
    <row r="3081" spans="1:10" x14ac:dyDescent="0.35">
      <c r="A3081">
        <v>3150</v>
      </c>
      <c r="B3081" t="s">
        <v>182</v>
      </c>
      <c r="C3081">
        <v>32</v>
      </c>
      <c r="D3081">
        <v>29</v>
      </c>
      <c r="E3081">
        <v>8</v>
      </c>
      <c r="F3081" t="s">
        <v>581</v>
      </c>
      <c r="G3081" t="s">
        <v>582</v>
      </c>
      <c r="H3081" t="s">
        <v>132</v>
      </c>
      <c r="I3081" t="s">
        <v>132</v>
      </c>
      <c r="J3081" t="s">
        <v>624</v>
      </c>
    </row>
    <row r="3082" spans="1:10" x14ac:dyDescent="0.35">
      <c r="A3082">
        <v>3151</v>
      </c>
      <c r="B3082" t="s">
        <v>182</v>
      </c>
      <c r="C3082">
        <v>33</v>
      </c>
      <c r="D3082">
        <v>14</v>
      </c>
      <c r="E3082">
        <v>3</v>
      </c>
      <c r="F3082" t="s">
        <v>581</v>
      </c>
      <c r="G3082" t="s">
        <v>582</v>
      </c>
      <c r="H3082" t="s">
        <v>132</v>
      </c>
      <c r="I3082" t="s">
        <v>132</v>
      </c>
      <c r="J3082" t="s">
        <v>624</v>
      </c>
    </row>
    <row r="3083" spans="1:10" x14ac:dyDescent="0.35">
      <c r="A3083">
        <v>3152</v>
      </c>
      <c r="B3083" t="s">
        <v>182</v>
      </c>
      <c r="C3083">
        <v>34</v>
      </c>
      <c r="D3083">
        <v>24</v>
      </c>
      <c r="E3083">
        <v>4</v>
      </c>
      <c r="F3083" t="s">
        <v>581</v>
      </c>
      <c r="G3083" t="s">
        <v>582</v>
      </c>
      <c r="H3083" t="s">
        <v>132</v>
      </c>
      <c r="I3083" t="s">
        <v>132</v>
      </c>
      <c r="J3083" t="s">
        <v>624</v>
      </c>
    </row>
    <row r="3084" spans="1:10" x14ac:dyDescent="0.35">
      <c r="A3084">
        <v>3153</v>
      </c>
      <c r="B3084" t="s">
        <v>182</v>
      </c>
      <c r="C3084">
        <v>35</v>
      </c>
      <c r="D3084">
        <v>13</v>
      </c>
      <c r="E3084">
        <v>5</v>
      </c>
      <c r="F3084" t="s">
        <v>581</v>
      </c>
      <c r="G3084" t="s">
        <v>582</v>
      </c>
      <c r="H3084" t="s">
        <v>132</v>
      </c>
      <c r="I3084" t="s">
        <v>132</v>
      </c>
      <c r="J3084" t="s">
        <v>624</v>
      </c>
    </row>
    <row r="3085" spans="1:10" x14ac:dyDescent="0.35">
      <c r="A3085">
        <v>3154</v>
      </c>
      <c r="B3085" t="s">
        <v>182</v>
      </c>
      <c r="C3085">
        <v>36</v>
      </c>
      <c r="D3085">
        <v>9</v>
      </c>
      <c r="E3085">
        <v>3</v>
      </c>
      <c r="F3085" t="s">
        <v>581</v>
      </c>
      <c r="G3085" t="s">
        <v>582</v>
      </c>
      <c r="H3085" t="s">
        <v>132</v>
      </c>
      <c r="I3085" t="s">
        <v>132</v>
      </c>
      <c r="J3085" t="s">
        <v>624</v>
      </c>
    </row>
    <row r="3086" spans="1:10" x14ac:dyDescent="0.35">
      <c r="A3086">
        <v>3155</v>
      </c>
      <c r="B3086" t="s">
        <v>182</v>
      </c>
      <c r="C3086">
        <v>37</v>
      </c>
      <c r="D3086">
        <v>16</v>
      </c>
      <c r="E3086">
        <v>4</v>
      </c>
      <c r="F3086" t="s">
        <v>581</v>
      </c>
      <c r="G3086" t="s">
        <v>582</v>
      </c>
      <c r="H3086" t="s">
        <v>132</v>
      </c>
      <c r="I3086" t="s">
        <v>132</v>
      </c>
      <c r="J3086" t="s">
        <v>624</v>
      </c>
    </row>
    <row r="3087" spans="1:10" x14ac:dyDescent="0.35">
      <c r="A3087">
        <v>3156</v>
      </c>
      <c r="B3087" t="s">
        <v>182</v>
      </c>
      <c r="C3087">
        <v>38</v>
      </c>
      <c r="D3087">
        <v>24</v>
      </c>
      <c r="E3087">
        <v>3</v>
      </c>
      <c r="F3087" t="s">
        <v>581</v>
      </c>
      <c r="G3087" t="s">
        <v>582</v>
      </c>
      <c r="H3087" t="s">
        <v>132</v>
      </c>
      <c r="I3087" t="s">
        <v>132</v>
      </c>
      <c r="J3087" t="s">
        <v>624</v>
      </c>
    </row>
    <row r="3088" spans="1:10" x14ac:dyDescent="0.35">
      <c r="A3088">
        <v>3157</v>
      </c>
      <c r="B3088" t="s">
        <v>183</v>
      </c>
      <c r="C3088">
        <v>15</v>
      </c>
      <c r="D3088">
        <v>66</v>
      </c>
      <c r="E3088">
        <v>6</v>
      </c>
      <c r="F3088" t="s">
        <v>581</v>
      </c>
      <c r="G3088" t="s">
        <v>582</v>
      </c>
      <c r="H3088" t="s">
        <v>132</v>
      </c>
      <c r="I3088" t="s">
        <v>132</v>
      </c>
      <c r="J3088" t="s">
        <v>624</v>
      </c>
    </row>
    <row r="3089" spans="1:10" x14ac:dyDescent="0.35">
      <c r="A3089">
        <v>3158</v>
      </c>
      <c r="B3089" t="s">
        <v>183</v>
      </c>
      <c r="C3089">
        <v>16</v>
      </c>
      <c r="D3089">
        <v>83</v>
      </c>
      <c r="E3089">
        <v>6</v>
      </c>
      <c r="F3089" t="s">
        <v>581</v>
      </c>
      <c r="G3089" t="s">
        <v>582</v>
      </c>
      <c r="H3089" t="s">
        <v>132</v>
      </c>
      <c r="I3089" t="s">
        <v>132</v>
      </c>
      <c r="J3089" t="s">
        <v>624</v>
      </c>
    </row>
    <row r="3090" spans="1:10" x14ac:dyDescent="0.35">
      <c r="A3090">
        <v>3159</v>
      </c>
      <c r="B3090" t="s">
        <v>183</v>
      </c>
      <c r="C3090">
        <v>17</v>
      </c>
      <c r="D3090">
        <v>79</v>
      </c>
      <c r="E3090">
        <v>20</v>
      </c>
      <c r="F3090" t="s">
        <v>581</v>
      </c>
      <c r="G3090" t="s">
        <v>582</v>
      </c>
      <c r="H3090" t="s">
        <v>132</v>
      </c>
      <c r="I3090" t="s">
        <v>132</v>
      </c>
      <c r="J3090" t="s">
        <v>624</v>
      </c>
    </row>
    <row r="3091" spans="1:10" x14ac:dyDescent="0.35">
      <c r="A3091">
        <v>3160</v>
      </c>
      <c r="B3091" t="s">
        <v>183</v>
      </c>
      <c r="C3091">
        <v>18</v>
      </c>
      <c r="D3091">
        <v>66</v>
      </c>
      <c r="E3091">
        <v>12</v>
      </c>
      <c r="F3091" t="s">
        <v>581</v>
      </c>
      <c r="G3091" t="s">
        <v>582</v>
      </c>
      <c r="H3091" t="s">
        <v>132</v>
      </c>
      <c r="I3091" t="s">
        <v>132</v>
      </c>
      <c r="J3091" t="s">
        <v>624</v>
      </c>
    </row>
    <row r="3092" spans="1:10" x14ac:dyDescent="0.35">
      <c r="A3092">
        <v>3161</v>
      </c>
      <c r="B3092" t="s">
        <v>183</v>
      </c>
      <c r="C3092">
        <v>19</v>
      </c>
      <c r="D3092">
        <v>48</v>
      </c>
      <c r="E3092">
        <v>13</v>
      </c>
      <c r="F3092" t="s">
        <v>581</v>
      </c>
      <c r="G3092" t="s">
        <v>582</v>
      </c>
      <c r="H3092" t="s">
        <v>132</v>
      </c>
      <c r="I3092" t="s">
        <v>132</v>
      </c>
      <c r="J3092" t="s">
        <v>624</v>
      </c>
    </row>
    <row r="3093" spans="1:10" x14ac:dyDescent="0.35">
      <c r="A3093">
        <v>3162</v>
      </c>
      <c r="B3093" t="s">
        <v>183</v>
      </c>
      <c r="C3093">
        <v>20</v>
      </c>
      <c r="D3093">
        <v>34</v>
      </c>
      <c r="E3093">
        <v>14</v>
      </c>
      <c r="F3093" t="s">
        <v>581</v>
      </c>
      <c r="G3093" t="s">
        <v>582</v>
      </c>
      <c r="H3093" t="s">
        <v>132</v>
      </c>
      <c r="I3093" t="s">
        <v>132</v>
      </c>
      <c r="J3093" t="s">
        <v>624</v>
      </c>
    </row>
    <row r="3094" spans="1:10" x14ac:dyDescent="0.35">
      <c r="A3094">
        <v>3163</v>
      </c>
      <c r="B3094" t="s">
        <v>183</v>
      </c>
      <c r="C3094">
        <v>21</v>
      </c>
      <c r="D3094">
        <v>33</v>
      </c>
      <c r="E3094">
        <v>7</v>
      </c>
      <c r="F3094" t="s">
        <v>581</v>
      </c>
      <c r="G3094" t="s">
        <v>582</v>
      </c>
      <c r="H3094" t="s">
        <v>132</v>
      </c>
      <c r="I3094" t="s">
        <v>132</v>
      </c>
      <c r="J3094" t="s">
        <v>624</v>
      </c>
    </row>
    <row r="3095" spans="1:10" x14ac:dyDescent="0.35">
      <c r="A3095">
        <v>3164</v>
      </c>
      <c r="B3095" t="s">
        <v>183</v>
      </c>
      <c r="C3095">
        <v>22</v>
      </c>
      <c r="D3095">
        <v>10</v>
      </c>
      <c r="E3095">
        <v>10</v>
      </c>
      <c r="F3095" t="s">
        <v>581</v>
      </c>
      <c r="G3095" t="s">
        <v>582</v>
      </c>
      <c r="H3095" t="s">
        <v>132</v>
      </c>
      <c r="I3095" t="s">
        <v>132</v>
      </c>
      <c r="J3095" t="s">
        <v>624</v>
      </c>
    </row>
    <row r="3096" spans="1:10" x14ac:dyDescent="0.35">
      <c r="A3096">
        <v>3165</v>
      </c>
      <c r="B3096" t="s">
        <v>183</v>
      </c>
      <c r="C3096">
        <v>23</v>
      </c>
      <c r="D3096">
        <v>24</v>
      </c>
      <c r="E3096">
        <v>5</v>
      </c>
      <c r="F3096" t="s">
        <v>581</v>
      </c>
      <c r="G3096" t="s">
        <v>582</v>
      </c>
      <c r="H3096" t="s">
        <v>132</v>
      </c>
      <c r="I3096" t="s">
        <v>132</v>
      </c>
      <c r="J3096" t="s">
        <v>624</v>
      </c>
    </row>
    <row r="3097" spans="1:10" x14ac:dyDescent="0.35">
      <c r="A3097">
        <v>3166</v>
      </c>
      <c r="B3097" t="s">
        <v>183</v>
      </c>
      <c r="C3097">
        <v>24</v>
      </c>
      <c r="D3097">
        <v>27</v>
      </c>
      <c r="E3097">
        <v>9</v>
      </c>
      <c r="F3097" t="s">
        <v>581</v>
      </c>
      <c r="G3097" t="s">
        <v>582</v>
      </c>
      <c r="H3097" t="s">
        <v>132</v>
      </c>
      <c r="I3097" t="s">
        <v>132</v>
      </c>
      <c r="J3097" t="s">
        <v>624</v>
      </c>
    </row>
    <row r="3098" spans="1:10" x14ac:dyDescent="0.35">
      <c r="A3098">
        <v>3167</v>
      </c>
      <c r="B3098" t="s">
        <v>183</v>
      </c>
      <c r="C3098">
        <v>25</v>
      </c>
      <c r="D3098">
        <v>19</v>
      </c>
      <c r="E3098">
        <v>3</v>
      </c>
      <c r="F3098" t="s">
        <v>581</v>
      </c>
      <c r="G3098" t="s">
        <v>582</v>
      </c>
      <c r="H3098" t="s">
        <v>132</v>
      </c>
      <c r="I3098" t="s">
        <v>132</v>
      </c>
      <c r="J3098" t="s">
        <v>624</v>
      </c>
    </row>
    <row r="3099" spans="1:10" x14ac:dyDescent="0.35">
      <c r="A3099">
        <v>3168</v>
      </c>
      <c r="B3099" t="s">
        <v>183</v>
      </c>
      <c r="C3099">
        <v>26</v>
      </c>
      <c r="D3099">
        <v>35</v>
      </c>
      <c r="E3099">
        <v>14</v>
      </c>
      <c r="F3099" t="s">
        <v>581</v>
      </c>
      <c r="G3099" t="s">
        <v>582</v>
      </c>
      <c r="H3099" t="s">
        <v>132</v>
      </c>
      <c r="I3099" t="s">
        <v>132</v>
      </c>
      <c r="J3099" t="s">
        <v>624</v>
      </c>
    </row>
    <row r="3100" spans="1:10" x14ac:dyDescent="0.35">
      <c r="A3100">
        <v>3169</v>
      </c>
      <c r="B3100" t="s">
        <v>183</v>
      </c>
      <c r="C3100">
        <v>27</v>
      </c>
      <c r="D3100">
        <v>54</v>
      </c>
      <c r="E3100">
        <v>10</v>
      </c>
      <c r="F3100" t="s">
        <v>581</v>
      </c>
      <c r="G3100" t="s">
        <v>582</v>
      </c>
      <c r="H3100" t="s">
        <v>132</v>
      </c>
      <c r="I3100" t="s">
        <v>132</v>
      </c>
      <c r="J3100" t="s">
        <v>624</v>
      </c>
    </row>
    <row r="3101" spans="1:10" x14ac:dyDescent="0.35">
      <c r="A3101">
        <v>3170</v>
      </c>
      <c r="B3101" t="s">
        <v>183</v>
      </c>
      <c r="C3101">
        <v>28</v>
      </c>
      <c r="D3101">
        <v>64</v>
      </c>
      <c r="E3101">
        <v>26</v>
      </c>
      <c r="F3101" t="s">
        <v>581</v>
      </c>
      <c r="G3101" t="s">
        <v>582</v>
      </c>
      <c r="H3101" t="s">
        <v>132</v>
      </c>
      <c r="I3101" t="s">
        <v>132</v>
      </c>
      <c r="J3101" t="s">
        <v>624</v>
      </c>
    </row>
    <row r="3102" spans="1:10" x14ac:dyDescent="0.35">
      <c r="A3102">
        <v>3171</v>
      </c>
      <c r="B3102" t="s">
        <v>183</v>
      </c>
      <c r="C3102">
        <v>29</v>
      </c>
      <c r="D3102">
        <v>44</v>
      </c>
      <c r="E3102">
        <v>20</v>
      </c>
      <c r="F3102" t="s">
        <v>581</v>
      </c>
      <c r="G3102" t="s">
        <v>582</v>
      </c>
      <c r="H3102" t="s">
        <v>132</v>
      </c>
      <c r="I3102" t="s">
        <v>132</v>
      </c>
      <c r="J3102" t="s">
        <v>624</v>
      </c>
    </row>
    <row r="3103" spans="1:10" x14ac:dyDescent="0.35">
      <c r="A3103">
        <v>3172</v>
      </c>
      <c r="B3103" t="s">
        <v>183</v>
      </c>
      <c r="C3103">
        <v>30</v>
      </c>
      <c r="D3103">
        <v>34</v>
      </c>
      <c r="E3103">
        <v>22</v>
      </c>
      <c r="F3103" t="s">
        <v>581</v>
      </c>
      <c r="G3103" t="s">
        <v>582</v>
      </c>
      <c r="H3103" t="s">
        <v>132</v>
      </c>
      <c r="I3103" t="s">
        <v>132</v>
      </c>
      <c r="J3103" t="s">
        <v>624</v>
      </c>
    </row>
    <row r="3104" spans="1:10" x14ac:dyDescent="0.35">
      <c r="A3104">
        <v>3173</v>
      </c>
      <c r="B3104" t="s">
        <v>183</v>
      </c>
      <c r="C3104">
        <v>31</v>
      </c>
      <c r="D3104">
        <v>44</v>
      </c>
      <c r="E3104">
        <v>18</v>
      </c>
      <c r="F3104" t="s">
        <v>581</v>
      </c>
      <c r="G3104" t="s">
        <v>582</v>
      </c>
      <c r="H3104" t="s">
        <v>132</v>
      </c>
      <c r="I3104" t="s">
        <v>132</v>
      </c>
      <c r="J3104" t="s">
        <v>624</v>
      </c>
    </row>
    <row r="3105" spans="1:10" x14ac:dyDescent="0.35">
      <c r="A3105">
        <v>3174</v>
      </c>
      <c r="B3105" t="s">
        <v>183</v>
      </c>
      <c r="C3105">
        <v>32</v>
      </c>
      <c r="D3105">
        <v>49</v>
      </c>
      <c r="E3105">
        <v>13</v>
      </c>
      <c r="F3105" t="s">
        <v>581</v>
      </c>
      <c r="G3105" t="s">
        <v>582</v>
      </c>
      <c r="H3105" t="s">
        <v>132</v>
      </c>
      <c r="I3105" t="s">
        <v>132</v>
      </c>
      <c r="J3105" t="s">
        <v>624</v>
      </c>
    </row>
    <row r="3106" spans="1:10" x14ac:dyDescent="0.35">
      <c r="A3106">
        <v>3175</v>
      </c>
      <c r="B3106" t="s">
        <v>183</v>
      </c>
      <c r="C3106">
        <v>33</v>
      </c>
      <c r="D3106">
        <v>28</v>
      </c>
      <c r="E3106">
        <v>17</v>
      </c>
      <c r="F3106" t="s">
        <v>581</v>
      </c>
      <c r="G3106" t="s">
        <v>582</v>
      </c>
      <c r="H3106" t="s">
        <v>132</v>
      </c>
      <c r="I3106" t="s">
        <v>132</v>
      </c>
      <c r="J3106" t="s">
        <v>624</v>
      </c>
    </row>
    <row r="3107" spans="1:10" x14ac:dyDescent="0.35">
      <c r="A3107">
        <v>3176</v>
      </c>
      <c r="B3107" t="s">
        <v>183</v>
      </c>
      <c r="C3107">
        <v>34</v>
      </c>
      <c r="D3107">
        <v>33</v>
      </c>
      <c r="E3107">
        <v>13</v>
      </c>
      <c r="F3107" t="s">
        <v>581</v>
      </c>
      <c r="G3107" t="s">
        <v>582</v>
      </c>
      <c r="H3107" t="s">
        <v>132</v>
      </c>
      <c r="I3107" t="s">
        <v>132</v>
      </c>
      <c r="J3107" t="s">
        <v>624</v>
      </c>
    </row>
    <row r="3108" spans="1:10" x14ac:dyDescent="0.35">
      <c r="A3108">
        <v>3177</v>
      </c>
      <c r="B3108" t="s">
        <v>183</v>
      </c>
      <c r="C3108">
        <v>35</v>
      </c>
      <c r="D3108">
        <v>24</v>
      </c>
      <c r="E3108">
        <v>18</v>
      </c>
      <c r="F3108" t="s">
        <v>581</v>
      </c>
      <c r="G3108" t="s">
        <v>582</v>
      </c>
      <c r="H3108" t="s">
        <v>132</v>
      </c>
      <c r="I3108" t="s">
        <v>132</v>
      </c>
      <c r="J3108" t="s">
        <v>624</v>
      </c>
    </row>
    <row r="3109" spans="1:10" x14ac:dyDescent="0.35">
      <c r="A3109">
        <v>3178</v>
      </c>
      <c r="B3109" t="s">
        <v>183</v>
      </c>
      <c r="C3109">
        <v>36</v>
      </c>
      <c r="D3109">
        <v>31</v>
      </c>
      <c r="E3109">
        <v>9</v>
      </c>
      <c r="F3109" t="s">
        <v>581</v>
      </c>
      <c r="G3109" t="s">
        <v>582</v>
      </c>
      <c r="H3109" t="s">
        <v>132</v>
      </c>
      <c r="I3109" t="s">
        <v>132</v>
      </c>
      <c r="J3109" t="s">
        <v>624</v>
      </c>
    </row>
    <row r="3110" spans="1:10" x14ac:dyDescent="0.35">
      <c r="A3110">
        <v>3179</v>
      </c>
      <c r="B3110" t="s">
        <v>183</v>
      </c>
      <c r="C3110">
        <v>37</v>
      </c>
      <c r="D3110">
        <v>34</v>
      </c>
      <c r="E3110">
        <v>16</v>
      </c>
      <c r="F3110" t="s">
        <v>581</v>
      </c>
      <c r="G3110" t="s">
        <v>582</v>
      </c>
      <c r="H3110" t="s">
        <v>132</v>
      </c>
      <c r="I3110" t="s">
        <v>132</v>
      </c>
      <c r="J3110" t="s">
        <v>624</v>
      </c>
    </row>
    <row r="3111" spans="1:10" x14ac:dyDescent="0.35">
      <c r="A3111">
        <v>3180</v>
      </c>
      <c r="B3111" t="s">
        <v>183</v>
      </c>
      <c r="C3111">
        <v>38</v>
      </c>
      <c r="D3111">
        <v>33</v>
      </c>
      <c r="E3111">
        <v>11</v>
      </c>
      <c r="F3111" t="s">
        <v>581</v>
      </c>
      <c r="G3111" t="s">
        <v>582</v>
      </c>
      <c r="H3111" t="s">
        <v>132</v>
      </c>
      <c r="I3111" t="s">
        <v>132</v>
      </c>
      <c r="J3111" t="s">
        <v>624</v>
      </c>
    </row>
    <row r="3112" spans="1:10" x14ac:dyDescent="0.35">
      <c r="A3112">
        <v>3181</v>
      </c>
      <c r="B3112" t="s">
        <v>184</v>
      </c>
      <c r="C3112">
        <v>15</v>
      </c>
      <c r="D3112">
        <v>48</v>
      </c>
      <c r="E3112">
        <v>1</v>
      </c>
      <c r="F3112" t="s">
        <v>581</v>
      </c>
      <c r="G3112" t="s">
        <v>582</v>
      </c>
      <c r="H3112" t="s">
        <v>132</v>
      </c>
      <c r="I3112" t="s">
        <v>132</v>
      </c>
      <c r="J3112" t="s">
        <v>624</v>
      </c>
    </row>
    <row r="3113" spans="1:10" x14ac:dyDescent="0.35">
      <c r="A3113">
        <v>3182</v>
      </c>
      <c r="B3113" t="s">
        <v>184</v>
      </c>
      <c r="C3113">
        <v>16</v>
      </c>
      <c r="D3113">
        <v>61</v>
      </c>
      <c r="E3113">
        <v>6</v>
      </c>
      <c r="F3113" t="s">
        <v>581</v>
      </c>
      <c r="G3113" t="s">
        <v>582</v>
      </c>
      <c r="H3113" t="s">
        <v>132</v>
      </c>
      <c r="I3113" t="s">
        <v>132</v>
      </c>
      <c r="J3113" t="s">
        <v>624</v>
      </c>
    </row>
    <row r="3114" spans="1:10" x14ac:dyDescent="0.35">
      <c r="A3114">
        <v>3183</v>
      </c>
      <c r="B3114" t="s">
        <v>184</v>
      </c>
      <c r="C3114">
        <v>17</v>
      </c>
      <c r="D3114">
        <v>67</v>
      </c>
      <c r="E3114">
        <v>7</v>
      </c>
      <c r="F3114" t="s">
        <v>581</v>
      </c>
      <c r="G3114" t="s">
        <v>582</v>
      </c>
      <c r="H3114" t="s">
        <v>132</v>
      </c>
      <c r="I3114" t="s">
        <v>132</v>
      </c>
      <c r="J3114" t="s">
        <v>624</v>
      </c>
    </row>
    <row r="3115" spans="1:10" x14ac:dyDescent="0.35">
      <c r="A3115">
        <v>3184</v>
      </c>
      <c r="B3115" t="s">
        <v>184</v>
      </c>
      <c r="C3115">
        <v>18</v>
      </c>
      <c r="D3115">
        <v>67</v>
      </c>
      <c r="E3115">
        <v>5</v>
      </c>
      <c r="F3115" t="s">
        <v>581</v>
      </c>
      <c r="G3115" t="s">
        <v>582</v>
      </c>
      <c r="H3115" t="s">
        <v>132</v>
      </c>
      <c r="I3115" t="s">
        <v>132</v>
      </c>
      <c r="J3115" t="s">
        <v>624</v>
      </c>
    </row>
    <row r="3116" spans="1:10" x14ac:dyDescent="0.35">
      <c r="A3116">
        <v>3185</v>
      </c>
      <c r="B3116" t="s">
        <v>184</v>
      </c>
      <c r="C3116">
        <v>19</v>
      </c>
      <c r="D3116">
        <v>46</v>
      </c>
      <c r="E3116">
        <v>5</v>
      </c>
      <c r="F3116" t="s">
        <v>581</v>
      </c>
      <c r="G3116" t="s">
        <v>582</v>
      </c>
      <c r="H3116" t="s">
        <v>132</v>
      </c>
      <c r="I3116" t="s">
        <v>132</v>
      </c>
      <c r="J3116" t="s">
        <v>624</v>
      </c>
    </row>
    <row r="3117" spans="1:10" x14ac:dyDescent="0.35">
      <c r="A3117">
        <v>3186</v>
      </c>
      <c r="B3117" t="s">
        <v>184</v>
      </c>
      <c r="C3117">
        <v>20</v>
      </c>
      <c r="D3117">
        <v>26</v>
      </c>
      <c r="E3117">
        <v>1</v>
      </c>
      <c r="F3117" t="s">
        <v>581</v>
      </c>
      <c r="G3117" t="s">
        <v>582</v>
      </c>
      <c r="H3117" t="s">
        <v>132</v>
      </c>
      <c r="I3117" t="s">
        <v>132</v>
      </c>
      <c r="J3117" t="s">
        <v>624</v>
      </c>
    </row>
    <row r="3118" spans="1:10" x14ac:dyDescent="0.35">
      <c r="A3118">
        <v>3187</v>
      </c>
      <c r="B3118" t="s">
        <v>184</v>
      </c>
      <c r="C3118">
        <v>21</v>
      </c>
      <c r="D3118">
        <v>23</v>
      </c>
      <c r="E3118">
        <v>0</v>
      </c>
      <c r="F3118" t="s">
        <v>581</v>
      </c>
      <c r="G3118" t="s">
        <v>582</v>
      </c>
      <c r="H3118" t="s">
        <v>132</v>
      </c>
      <c r="I3118" t="s">
        <v>132</v>
      </c>
      <c r="J3118" t="s">
        <v>624</v>
      </c>
    </row>
    <row r="3119" spans="1:10" x14ac:dyDescent="0.35">
      <c r="A3119">
        <v>3188</v>
      </c>
      <c r="B3119" t="s">
        <v>184</v>
      </c>
      <c r="C3119">
        <v>22</v>
      </c>
      <c r="D3119">
        <v>20</v>
      </c>
      <c r="E3119">
        <v>1</v>
      </c>
      <c r="F3119" t="s">
        <v>581</v>
      </c>
      <c r="G3119" t="s">
        <v>582</v>
      </c>
      <c r="H3119" t="s">
        <v>132</v>
      </c>
      <c r="I3119" t="s">
        <v>132</v>
      </c>
      <c r="J3119" t="s">
        <v>624</v>
      </c>
    </row>
    <row r="3120" spans="1:10" x14ac:dyDescent="0.35">
      <c r="A3120">
        <v>3189</v>
      </c>
      <c r="B3120" t="s">
        <v>184</v>
      </c>
      <c r="C3120">
        <v>23</v>
      </c>
      <c r="D3120">
        <v>16</v>
      </c>
      <c r="E3120">
        <v>3</v>
      </c>
      <c r="F3120" t="s">
        <v>581</v>
      </c>
      <c r="G3120" t="s">
        <v>582</v>
      </c>
      <c r="H3120" t="s">
        <v>132</v>
      </c>
      <c r="I3120" t="s">
        <v>132</v>
      </c>
      <c r="J3120" t="s">
        <v>624</v>
      </c>
    </row>
    <row r="3121" spans="1:10" x14ac:dyDescent="0.35">
      <c r="A3121">
        <v>3190</v>
      </c>
      <c r="B3121" t="s">
        <v>184</v>
      </c>
      <c r="C3121">
        <v>24</v>
      </c>
      <c r="D3121">
        <v>15</v>
      </c>
      <c r="E3121">
        <v>1</v>
      </c>
      <c r="F3121" t="s">
        <v>581</v>
      </c>
      <c r="G3121" t="s">
        <v>582</v>
      </c>
      <c r="H3121" t="s">
        <v>132</v>
      </c>
      <c r="I3121" t="s">
        <v>132</v>
      </c>
      <c r="J3121" t="s">
        <v>624</v>
      </c>
    </row>
    <row r="3122" spans="1:10" x14ac:dyDescent="0.35">
      <c r="A3122">
        <v>3191</v>
      </c>
      <c r="B3122" t="s">
        <v>184</v>
      </c>
      <c r="C3122">
        <v>25</v>
      </c>
      <c r="D3122">
        <v>22</v>
      </c>
      <c r="E3122">
        <v>5</v>
      </c>
      <c r="F3122" t="s">
        <v>581</v>
      </c>
      <c r="G3122" t="s">
        <v>582</v>
      </c>
      <c r="H3122" t="s">
        <v>132</v>
      </c>
      <c r="I3122" t="s">
        <v>132</v>
      </c>
      <c r="J3122" t="s">
        <v>624</v>
      </c>
    </row>
    <row r="3123" spans="1:10" x14ac:dyDescent="0.35">
      <c r="A3123">
        <v>3192</v>
      </c>
      <c r="B3123" t="s">
        <v>184</v>
      </c>
      <c r="C3123">
        <v>26</v>
      </c>
      <c r="D3123">
        <v>32</v>
      </c>
      <c r="E3123">
        <v>5</v>
      </c>
      <c r="F3123" t="s">
        <v>581</v>
      </c>
      <c r="G3123" t="s">
        <v>582</v>
      </c>
      <c r="H3123" t="s">
        <v>132</v>
      </c>
      <c r="I3123" t="s">
        <v>132</v>
      </c>
      <c r="J3123" t="s">
        <v>624</v>
      </c>
    </row>
    <row r="3124" spans="1:10" x14ac:dyDescent="0.35">
      <c r="A3124">
        <v>3193</v>
      </c>
      <c r="B3124" t="s">
        <v>184</v>
      </c>
      <c r="C3124">
        <v>27</v>
      </c>
      <c r="D3124">
        <v>48</v>
      </c>
      <c r="E3124">
        <v>10</v>
      </c>
      <c r="F3124" t="s">
        <v>581</v>
      </c>
      <c r="G3124" t="s">
        <v>582</v>
      </c>
      <c r="H3124" t="s">
        <v>132</v>
      </c>
      <c r="I3124" t="s">
        <v>132</v>
      </c>
      <c r="J3124" t="s">
        <v>624</v>
      </c>
    </row>
    <row r="3125" spans="1:10" x14ac:dyDescent="0.35">
      <c r="A3125">
        <v>3194</v>
      </c>
      <c r="B3125" t="s">
        <v>184</v>
      </c>
      <c r="C3125">
        <v>28</v>
      </c>
      <c r="D3125">
        <v>37</v>
      </c>
      <c r="E3125">
        <v>6</v>
      </c>
      <c r="F3125" t="s">
        <v>581</v>
      </c>
      <c r="G3125" t="s">
        <v>582</v>
      </c>
      <c r="H3125" t="s">
        <v>132</v>
      </c>
      <c r="I3125" t="s">
        <v>132</v>
      </c>
      <c r="J3125" t="s">
        <v>624</v>
      </c>
    </row>
    <row r="3126" spans="1:10" x14ac:dyDescent="0.35">
      <c r="A3126">
        <v>3195</v>
      </c>
      <c r="B3126" t="s">
        <v>184</v>
      </c>
      <c r="C3126">
        <v>29</v>
      </c>
      <c r="D3126">
        <v>39</v>
      </c>
      <c r="E3126">
        <v>7</v>
      </c>
      <c r="F3126" t="s">
        <v>581</v>
      </c>
      <c r="G3126" t="s">
        <v>582</v>
      </c>
      <c r="H3126" t="s">
        <v>132</v>
      </c>
      <c r="I3126" t="s">
        <v>132</v>
      </c>
      <c r="J3126" t="s">
        <v>624</v>
      </c>
    </row>
    <row r="3127" spans="1:10" x14ac:dyDescent="0.35">
      <c r="A3127">
        <v>3196</v>
      </c>
      <c r="B3127" t="s">
        <v>184</v>
      </c>
      <c r="C3127">
        <v>30</v>
      </c>
      <c r="D3127">
        <v>34</v>
      </c>
      <c r="E3127">
        <v>8</v>
      </c>
      <c r="F3127" t="s">
        <v>581</v>
      </c>
      <c r="G3127" t="s">
        <v>582</v>
      </c>
      <c r="H3127" t="s">
        <v>132</v>
      </c>
      <c r="I3127" t="s">
        <v>132</v>
      </c>
      <c r="J3127" t="s">
        <v>624</v>
      </c>
    </row>
    <row r="3128" spans="1:10" x14ac:dyDescent="0.35">
      <c r="A3128">
        <v>3197</v>
      </c>
      <c r="B3128" t="s">
        <v>184</v>
      </c>
      <c r="C3128">
        <v>31</v>
      </c>
      <c r="D3128">
        <v>40</v>
      </c>
      <c r="E3128">
        <v>8</v>
      </c>
      <c r="F3128" t="s">
        <v>581</v>
      </c>
      <c r="G3128" t="s">
        <v>582</v>
      </c>
      <c r="H3128" t="s">
        <v>132</v>
      </c>
      <c r="I3128" t="s">
        <v>132</v>
      </c>
      <c r="J3128" t="s">
        <v>624</v>
      </c>
    </row>
    <row r="3129" spans="1:10" x14ac:dyDescent="0.35">
      <c r="A3129">
        <v>3198</v>
      </c>
      <c r="B3129" t="s">
        <v>184</v>
      </c>
      <c r="C3129">
        <v>32</v>
      </c>
      <c r="D3129">
        <v>24</v>
      </c>
      <c r="E3129">
        <v>1</v>
      </c>
      <c r="F3129" t="s">
        <v>581</v>
      </c>
      <c r="G3129" t="s">
        <v>582</v>
      </c>
      <c r="H3129" t="s">
        <v>132</v>
      </c>
      <c r="I3129" t="s">
        <v>132</v>
      </c>
      <c r="J3129" t="s">
        <v>624</v>
      </c>
    </row>
    <row r="3130" spans="1:10" x14ac:dyDescent="0.35">
      <c r="A3130">
        <v>3199</v>
      </c>
      <c r="B3130" t="s">
        <v>184</v>
      </c>
      <c r="C3130">
        <v>33</v>
      </c>
      <c r="D3130">
        <v>26</v>
      </c>
      <c r="E3130">
        <v>9</v>
      </c>
      <c r="F3130" t="s">
        <v>581</v>
      </c>
      <c r="G3130" t="s">
        <v>582</v>
      </c>
      <c r="H3130" t="s">
        <v>132</v>
      </c>
      <c r="I3130" t="s">
        <v>132</v>
      </c>
      <c r="J3130" t="s">
        <v>624</v>
      </c>
    </row>
    <row r="3131" spans="1:10" x14ac:dyDescent="0.35">
      <c r="A3131">
        <v>3200</v>
      </c>
      <c r="B3131" t="s">
        <v>184</v>
      </c>
      <c r="C3131">
        <v>34</v>
      </c>
      <c r="D3131">
        <v>33</v>
      </c>
      <c r="E3131">
        <v>2</v>
      </c>
      <c r="F3131" t="s">
        <v>581</v>
      </c>
      <c r="G3131" t="s">
        <v>582</v>
      </c>
      <c r="H3131" t="s">
        <v>132</v>
      </c>
      <c r="I3131" t="s">
        <v>132</v>
      </c>
      <c r="J3131" t="s">
        <v>624</v>
      </c>
    </row>
    <row r="3132" spans="1:10" x14ac:dyDescent="0.35">
      <c r="A3132">
        <v>3201</v>
      </c>
      <c r="B3132" t="s">
        <v>184</v>
      </c>
      <c r="C3132">
        <v>35</v>
      </c>
      <c r="D3132">
        <v>28</v>
      </c>
      <c r="E3132">
        <v>1</v>
      </c>
      <c r="F3132" t="s">
        <v>581</v>
      </c>
      <c r="G3132" t="s">
        <v>582</v>
      </c>
      <c r="H3132" t="s">
        <v>132</v>
      </c>
      <c r="I3132" t="s">
        <v>132</v>
      </c>
      <c r="J3132" t="s">
        <v>624</v>
      </c>
    </row>
    <row r="3133" spans="1:10" x14ac:dyDescent="0.35">
      <c r="A3133">
        <v>3202</v>
      </c>
      <c r="B3133" t="s">
        <v>184</v>
      </c>
      <c r="C3133">
        <v>36</v>
      </c>
      <c r="D3133">
        <v>24</v>
      </c>
      <c r="E3133">
        <v>3</v>
      </c>
      <c r="F3133" t="s">
        <v>581</v>
      </c>
      <c r="G3133" t="s">
        <v>582</v>
      </c>
      <c r="H3133" t="s">
        <v>132</v>
      </c>
      <c r="I3133" t="s">
        <v>132</v>
      </c>
      <c r="J3133" t="s">
        <v>624</v>
      </c>
    </row>
    <row r="3134" spans="1:10" x14ac:dyDescent="0.35">
      <c r="A3134">
        <v>3203</v>
      </c>
      <c r="B3134" t="s">
        <v>184</v>
      </c>
      <c r="C3134">
        <v>37</v>
      </c>
      <c r="D3134">
        <v>16</v>
      </c>
      <c r="E3134">
        <v>6</v>
      </c>
      <c r="F3134" t="s">
        <v>581</v>
      </c>
      <c r="G3134" t="s">
        <v>582</v>
      </c>
      <c r="H3134" t="s">
        <v>132</v>
      </c>
      <c r="I3134" t="s">
        <v>132</v>
      </c>
      <c r="J3134" t="s">
        <v>624</v>
      </c>
    </row>
    <row r="3135" spans="1:10" x14ac:dyDescent="0.35">
      <c r="A3135">
        <v>3204</v>
      </c>
      <c r="B3135" t="s">
        <v>184</v>
      </c>
      <c r="C3135">
        <v>38</v>
      </c>
      <c r="D3135">
        <v>19</v>
      </c>
      <c r="E3135">
        <v>4</v>
      </c>
      <c r="F3135" t="s">
        <v>581</v>
      </c>
      <c r="G3135" t="s">
        <v>582</v>
      </c>
      <c r="H3135" t="s">
        <v>132</v>
      </c>
      <c r="I3135" t="s">
        <v>132</v>
      </c>
      <c r="J3135" t="s">
        <v>624</v>
      </c>
    </row>
    <row r="3136" spans="1:10" x14ac:dyDescent="0.35">
      <c r="A3136">
        <v>3205</v>
      </c>
      <c r="B3136" t="s">
        <v>185</v>
      </c>
      <c r="C3136">
        <v>15</v>
      </c>
      <c r="D3136">
        <v>64</v>
      </c>
      <c r="E3136">
        <v>7</v>
      </c>
      <c r="F3136" t="s">
        <v>581</v>
      </c>
      <c r="G3136" t="s">
        <v>582</v>
      </c>
      <c r="H3136" t="s">
        <v>132</v>
      </c>
      <c r="I3136" t="s">
        <v>132</v>
      </c>
      <c r="J3136" t="s">
        <v>624</v>
      </c>
    </row>
    <row r="3137" spans="1:10" x14ac:dyDescent="0.35">
      <c r="A3137">
        <v>3206</v>
      </c>
      <c r="B3137" t="s">
        <v>185</v>
      </c>
      <c r="C3137">
        <v>16</v>
      </c>
      <c r="D3137">
        <v>62</v>
      </c>
      <c r="E3137">
        <v>17</v>
      </c>
      <c r="F3137" t="s">
        <v>581</v>
      </c>
      <c r="G3137" t="s">
        <v>582</v>
      </c>
      <c r="H3137" t="s">
        <v>132</v>
      </c>
      <c r="I3137" t="s">
        <v>132</v>
      </c>
      <c r="J3137" t="s">
        <v>624</v>
      </c>
    </row>
    <row r="3138" spans="1:10" x14ac:dyDescent="0.35">
      <c r="A3138">
        <v>3207</v>
      </c>
      <c r="B3138" t="s">
        <v>185</v>
      </c>
      <c r="C3138">
        <v>17</v>
      </c>
      <c r="D3138">
        <v>50</v>
      </c>
      <c r="E3138">
        <v>11</v>
      </c>
      <c r="F3138" t="s">
        <v>581</v>
      </c>
      <c r="G3138" t="s">
        <v>582</v>
      </c>
      <c r="H3138" t="s">
        <v>132</v>
      </c>
      <c r="I3138" t="s">
        <v>132</v>
      </c>
      <c r="J3138" t="s">
        <v>624</v>
      </c>
    </row>
    <row r="3139" spans="1:10" x14ac:dyDescent="0.35">
      <c r="A3139">
        <v>3208</v>
      </c>
      <c r="B3139" t="s">
        <v>185</v>
      </c>
      <c r="C3139">
        <v>18</v>
      </c>
      <c r="D3139">
        <v>44</v>
      </c>
      <c r="E3139">
        <v>7</v>
      </c>
      <c r="F3139" t="s">
        <v>581</v>
      </c>
      <c r="G3139" t="s">
        <v>582</v>
      </c>
      <c r="H3139" t="s">
        <v>132</v>
      </c>
      <c r="I3139" t="s">
        <v>132</v>
      </c>
      <c r="J3139" t="s">
        <v>624</v>
      </c>
    </row>
    <row r="3140" spans="1:10" x14ac:dyDescent="0.35">
      <c r="A3140">
        <v>3209</v>
      </c>
      <c r="B3140" t="s">
        <v>185</v>
      </c>
      <c r="C3140">
        <v>19</v>
      </c>
      <c r="D3140">
        <v>40</v>
      </c>
      <c r="E3140">
        <v>3</v>
      </c>
      <c r="F3140" t="s">
        <v>581</v>
      </c>
      <c r="G3140" t="s">
        <v>582</v>
      </c>
      <c r="H3140" t="s">
        <v>132</v>
      </c>
      <c r="I3140" t="s">
        <v>132</v>
      </c>
      <c r="J3140" t="s">
        <v>624</v>
      </c>
    </row>
    <row r="3141" spans="1:10" x14ac:dyDescent="0.35">
      <c r="A3141">
        <v>3210</v>
      </c>
      <c r="B3141" t="s">
        <v>185</v>
      </c>
      <c r="C3141">
        <v>20</v>
      </c>
      <c r="D3141">
        <v>56</v>
      </c>
      <c r="E3141">
        <v>4</v>
      </c>
      <c r="F3141" t="s">
        <v>581</v>
      </c>
      <c r="G3141" t="s">
        <v>582</v>
      </c>
      <c r="H3141" t="s">
        <v>132</v>
      </c>
      <c r="I3141" t="s">
        <v>132</v>
      </c>
      <c r="J3141" t="s">
        <v>624</v>
      </c>
    </row>
    <row r="3142" spans="1:10" x14ac:dyDescent="0.35">
      <c r="A3142">
        <v>3211</v>
      </c>
      <c r="B3142" t="s">
        <v>185</v>
      </c>
      <c r="C3142">
        <v>21</v>
      </c>
      <c r="D3142">
        <v>24</v>
      </c>
      <c r="E3142">
        <v>6</v>
      </c>
      <c r="F3142" t="s">
        <v>581</v>
      </c>
      <c r="G3142" t="s">
        <v>582</v>
      </c>
      <c r="H3142" t="s">
        <v>132</v>
      </c>
      <c r="I3142" t="s">
        <v>132</v>
      </c>
      <c r="J3142" t="s">
        <v>624</v>
      </c>
    </row>
    <row r="3143" spans="1:10" x14ac:dyDescent="0.35">
      <c r="A3143">
        <v>3212</v>
      </c>
      <c r="B3143" t="s">
        <v>185</v>
      </c>
      <c r="C3143">
        <v>22</v>
      </c>
      <c r="D3143">
        <v>25</v>
      </c>
      <c r="E3143">
        <v>3</v>
      </c>
      <c r="F3143" t="s">
        <v>581</v>
      </c>
      <c r="G3143" t="s">
        <v>582</v>
      </c>
      <c r="H3143" t="s">
        <v>132</v>
      </c>
      <c r="I3143" t="s">
        <v>132</v>
      </c>
      <c r="J3143" t="s">
        <v>624</v>
      </c>
    </row>
    <row r="3144" spans="1:10" x14ac:dyDescent="0.35">
      <c r="A3144">
        <v>3213</v>
      </c>
      <c r="B3144" t="s">
        <v>185</v>
      </c>
      <c r="C3144">
        <v>23</v>
      </c>
      <c r="D3144">
        <v>15</v>
      </c>
      <c r="E3144">
        <v>1</v>
      </c>
      <c r="F3144" t="s">
        <v>581</v>
      </c>
      <c r="G3144" t="s">
        <v>582</v>
      </c>
      <c r="H3144" t="s">
        <v>132</v>
      </c>
      <c r="I3144" t="s">
        <v>132</v>
      </c>
      <c r="J3144" t="s">
        <v>624</v>
      </c>
    </row>
    <row r="3145" spans="1:10" x14ac:dyDescent="0.35">
      <c r="A3145">
        <v>3214</v>
      </c>
      <c r="B3145" t="s">
        <v>185</v>
      </c>
      <c r="C3145">
        <v>24</v>
      </c>
      <c r="D3145">
        <v>11</v>
      </c>
      <c r="E3145">
        <v>6</v>
      </c>
      <c r="F3145" t="s">
        <v>581</v>
      </c>
      <c r="G3145" t="s">
        <v>582</v>
      </c>
      <c r="H3145" t="s">
        <v>132</v>
      </c>
      <c r="I3145" t="s">
        <v>132</v>
      </c>
      <c r="J3145" t="s">
        <v>624</v>
      </c>
    </row>
    <row r="3146" spans="1:10" x14ac:dyDescent="0.35">
      <c r="A3146">
        <v>3215</v>
      </c>
      <c r="B3146" t="s">
        <v>185</v>
      </c>
      <c r="C3146">
        <v>25</v>
      </c>
      <c r="D3146">
        <v>16</v>
      </c>
      <c r="E3146">
        <v>7</v>
      </c>
      <c r="F3146" t="s">
        <v>581</v>
      </c>
      <c r="G3146" t="s">
        <v>582</v>
      </c>
      <c r="H3146" t="s">
        <v>132</v>
      </c>
      <c r="I3146" t="s">
        <v>132</v>
      </c>
      <c r="J3146" t="s">
        <v>624</v>
      </c>
    </row>
    <row r="3147" spans="1:10" x14ac:dyDescent="0.35">
      <c r="A3147">
        <v>3216</v>
      </c>
      <c r="B3147" t="s">
        <v>185</v>
      </c>
      <c r="C3147">
        <v>26</v>
      </c>
      <c r="D3147">
        <v>30</v>
      </c>
      <c r="E3147">
        <v>7</v>
      </c>
      <c r="F3147" t="s">
        <v>581</v>
      </c>
      <c r="G3147" t="s">
        <v>582</v>
      </c>
      <c r="H3147" t="s">
        <v>132</v>
      </c>
      <c r="I3147" t="s">
        <v>132</v>
      </c>
      <c r="J3147" t="s">
        <v>624</v>
      </c>
    </row>
    <row r="3148" spans="1:10" x14ac:dyDescent="0.35">
      <c r="A3148">
        <v>3217</v>
      </c>
      <c r="B3148" t="s">
        <v>185</v>
      </c>
      <c r="C3148">
        <v>27</v>
      </c>
      <c r="D3148">
        <v>38</v>
      </c>
      <c r="E3148">
        <v>14</v>
      </c>
      <c r="F3148" t="s">
        <v>581</v>
      </c>
      <c r="G3148" t="s">
        <v>582</v>
      </c>
      <c r="H3148" t="s">
        <v>132</v>
      </c>
      <c r="I3148" t="s">
        <v>132</v>
      </c>
      <c r="J3148" t="s">
        <v>624</v>
      </c>
    </row>
    <row r="3149" spans="1:10" x14ac:dyDescent="0.35">
      <c r="A3149">
        <v>3218</v>
      </c>
      <c r="B3149" t="s">
        <v>185</v>
      </c>
      <c r="C3149">
        <v>28</v>
      </c>
      <c r="D3149">
        <v>40</v>
      </c>
      <c r="E3149">
        <v>12</v>
      </c>
      <c r="F3149" t="s">
        <v>581</v>
      </c>
      <c r="G3149" t="s">
        <v>582</v>
      </c>
      <c r="H3149" t="s">
        <v>132</v>
      </c>
      <c r="I3149" t="s">
        <v>132</v>
      </c>
      <c r="J3149" t="s">
        <v>624</v>
      </c>
    </row>
    <row r="3150" spans="1:10" x14ac:dyDescent="0.35">
      <c r="A3150">
        <v>3219</v>
      </c>
      <c r="B3150" t="s">
        <v>185</v>
      </c>
      <c r="C3150">
        <v>29</v>
      </c>
      <c r="D3150">
        <v>39</v>
      </c>
      <c r="E3150">
        <v>15</v>
      </c>
      <c r="F3150" t="s">
        <v>581</v>
      </c>
      <c r="G3150" t="s">
        <v>582</v>
      </c>
      <c r="H3150" t="s">
        <v>132</v>
      </c>
      <c r="I3150" t="s">
        <v>132</v>
      </c>
      <c r="J3150" t="s">
        <v>624</v>
      </c>
    </row>
    <row r="3151" spans="1:10" x14ac:dyDescent="0.35">
      <c r="A3151">
        <v>3220</v>
      </c>
      <c r="B3151" t="s">
        <v>185</v>
      </c>
      <c r="C3151">
        <v>30</v>
      </c>
      <c r="D3151">
        <v>27</v>
      </c>
      <c r="E3151">
        <v>10</v>
      </c>
      <c r="F3151" t="s">
        <v>581</v>
      </c>
      <c r="G3151" t="s">
        <v>582</v>
      </c>
      <c r="H3151" t="s">
        <v>132</v>
      </c>
      <c r="I3151" t="s">
        <v>132</v>
      </c>
      <c r="J3151" t="s">
        <v>624</v>
      </c>
    </row>
    <row r="3152" spans="1:10" x14ac:dyDescent="0.35">
      <c r="A3152">
        <v>3221</v>
      </c>
      <c r="B3152" t="s">
        <v>185</v>
      </c>
      <c r="C3152">
        <v>31</v>
      </c>
      <c r="D3152">
        <v>32</v>
      </c>
      <c r="E3152">
        <v>14</v>
      </c>
      <c r="F3152" t="s">
        <v>581</v>
      </c>
      <c r="G3152" t="s">
        <v>582</v>
      </c>
      <c r="H3152" t="s">
        <v>132</v>
      </c>
      <c r="I3152" t="s">
        <v>132</v>
      </c>
      <c r="J3152" t="s">
        <v>624</v>
      </c>
    </row>
    <row r="3153" spans="1:10" x14ac:dyDescent="0.35">
      <c r="A3153">
        <v>3222</v>
      </c>
      <c r="B3153" t="s">
        <v>185</v>
      </c>
      <c r="C3153">
        <v>32</v>
      </c>
      <c r="D3153">
        <v>26</v>
      </c>
      <c r="E3153">
        <v>7</v>
      </c>
      <c r="F3153" t="s">
        <v>581</v>
      </c>
      <c r="G3153" t="s">
        <v>582</v>
      </c>
      <c r="H3153" t="s">
        <v>132</v>
      </c>
      <c r="I3153" t="s">
        <v>132</v>
      </c>
      <c r="J3153" t="s">
        <v>624</v>
      </c>
    </row>
    <row r="3154" spans="1:10" x14ac:dyDescent="0.35">
      <c r="A3154">
        <v>3223</v>
      </c>
      <c r="B3154" t="s">
        <v>185</v>
      </c>
      <c r="C3154">
        <v>33</v>
      </c>
      <c r="D3154">
        <v>25</v>
      </c>
      <c r="E3154">
        <v>5</v>
      </c>
      <c r="F3154" t="s">
        <v>581</v>
      </c>
      <c r="G3154" t="s">
        <v>582</v>
      </c>
      <c r="H3154" t="s">
        <v>132</v>
      </c>
      <c r="I3154" t="s">
        <v>132</v>
      </c>
      <c r="J3154" t="s">
        <v>624</v>
      </c>
    </row>
    <row r="3155" spans="1:10" x14ac:dyDescent="0.35">
      <c r="A3155">
        <v>3224</v>
      </c>
      <c r="B3155" t="s">
        <v>185</v>
      </c>
      <c r="C3155">
        <v>34</v>
      </c>
      <c r="D3155">
        <v>18</v>
      </c>
      <c r="E3155">
        <v>1</v>
      </c>
      <c r="F3155" t="s">
        <v>581</v>
      </c>
      <c r="G3155" t="s">
        <v>582</v>
      </c>
      <c r="H3155" t="s">
        <v>132</v>
      </c>
      <c r="I3155" t="s">
        <v>132</v>
      </c>
      <c r="J3155" t="s">
        <v>624</v>
      </c>
    </row>
    <row r="3156" spans="1:10" x14ac:dyDescent="0.35">
      <c r="A3156">
        <v>3225</v>
      </c>
      <c r="B3156" t="s">
        <v>185</v>
      </c>
      <c r="C3156">
        <v>35</v>
      </c>
      <c r="D3156">
        <v>17</v>
      </c>
      <c r="E3156">
        <v>9</v>
      </c>
      <c r="F3156" t="s">
        <v>581</v>
      </c>
      <c r="G3156" t="s">
        <v>582</v>
      </c>
      <c r="H3156" t="s">
        <v>132</v>
      </c>
      <c r="I3156" t="s">
        <v>132</v>
      </c>
      <c r="J3156" t="s">
        <v>624</v>
      </c>
    </row>
    <row r="3157" spans="1:10" x14ac:dyDescent="0.35">
      <c r="A3157">
        <v>3226</v>
      </c>
      <c r="B3157" t="s">
        <v>185</v>
      </c>
      <c r="C3157">
        <v>36</v>
      </c>
      <c r="D3157">
        <v>12</v>
      </c>
      <c r="E3157">
        <v>6</v>
      </c>
      <c r="F3157" t="s">
        <v>581</v>
      </c>
      <c r="G3157" t="s">
        <v>582</v>
      </c>
      <c r="H3157" t="s">
        <v>132</v>
      </c>
      <c r="I3157" t="s">
        <v>132</v>
      </c>
      <c r="J3157" t="s">
        <v>624</v>
      </c>
    </row>
    <row r="3158" spans="1:10" x14ac:dyDescent="0.35">
      <c r="A3158">
        <v>3227</v>
      </c>
      <c r="B3158" t="s">
        <v>185</v>
      </c>
      <c r="C3158">
        <v>37</v>
      </c>
      <c r="D3158">
        <v>33</v>
      </c>
      <c r="E3158">
        <v>5</v>
      </c>
      <c r="F3158" t="s">
        <v>581</v>
      </c>
      <c r="G3158" t="s">
        <v>582</v>
      </c>
      <c r="H3158" t="s">
        <v>132</v>
      </c>
      <c r="I3158" t="s">
        <v>132</v>
      </c>
      <c r="J3158" t="s">
        <v>624</v>
      </c>
    </row>
    <row r="3159" spans="1:10" x14ac:dyDescent="0.35">
      <c r="A3159">
        <v>3228</v>
      </c>
      <c r="B3159" t="s">
        <v>185</v>
      </c>
      <c r="C3159">
        <v>38</v>
      </c>
      <c r="D3159">
        <v>41</v>
      </c>
      <c r="E3159">
        <v>11</v>
      </c>
      <c r="F3159" t="s">
        <v>581</v>
      </c>
      <c r="G3159" t="s">
        <v>582</v>
      </c>
      <c r="H3159" t="s">
        <v>132</v>
      </c>
      <c r="I3159" t="s">
        <v>132</v>
      </c>
      <c r="J3159" t="s">
        <v>624</v>
      </c>
    </row>
    <row r="3160" spans="1:10" x14ac:dyDescent="0.35">
      <c r="A3160">
        <v>3229</v>
      </c>
      <c r="B3160" t="s">
        <v>186</v>
      </c>
      <c r="C3160">
        <v>15</v>
      </c>
      <c r="D3160">
        <v>136</v>
      </c>
      <c r="E3160">
        <v>25</v>
      </c>
      <c r="F3160" t="s">
        <v>581</v>
      </c>
      <c r="G3160" t="s">
        <v>581</v>
      </c>
      <c r="H3160" t="s">
        <v>132</v>
      </c>
      <c r="I3160" t="s">
        <v>615</v>
      </c>
      <c r="J3160" t="s">
        <v>616</v>
      </c>
    </row>
    <row r="3161" spans="1:10" x14ac:dyDescent="0.35">
      <c r="A3161">
        <v>3230</v>
      </c>
      <c r="B3161" t="s">
        <v>186</v>
      </c>
      <c r="C3161">
        <v>16</v>
      </c>
      <c r="D3161">
        <v>117</v>
      </c>
      <c r="E3161">
        <v>13</v>
      </c>
      <c r="F3161" t="s">
        <v>581</v>
      </c>
      <c r="G3161" t="s">
        <v>581</v>
      </c>
      <c r="H3161" t="s">
        <v>132</v>
      </c>
      <c r="I3161" t="s">
        <v>615</v>
      </c>
      <c r="J3161" t="s">
        <v>616</v>
      </c>
    </row>
    <row r="3162" spans="1:10" x14ac:dyDescent="0.35">
      <c r="A3162">
        <v>3231</v>
      </c>
      <c r="B3162" t="s">
        <v>186</v>
      </c>
      <c r="C3162">
        <v>17</v>
      </c>
      <c r="D3162">
        <v>96</v>
      </c>
      <c r="E3162">
        <v>13</v>
      </c>
      <c r="F3162" t="s">
        <v>581</v>
      </c>
      <c r="G3162" t="s">
        <v>581</v>
      </c>
      <c r="H3162" t="s">
        <v>132</v>
      </c>
      <c r="I3162" t="s">
        <v>615</v>
      </c>
      <c r="J3162" t="s">
        <v>616</v>
      </c>
    </row>
    <row r="3163" spans="1:10" x14ac:dyDescent="0.35">
      <c r="A3163">
        <v>3232</v>
      </c>
      <c r="B3163" t="s">
        <v>186</v>
      </c>
      <c r="C3163">
        <v>18</v>
      </c>
      <c r="D3163">
        <v>73</v>
      </c>
      <c r="E3163">
        <v>7</v>
      </c>
      <c r="F3163" t="s">
        <v>581</v>
      </c>
      <c r="G3163" t="s">
        <v>581</v>
      </c>
      <c r="H3163" t="s">
        <v>132</v>
      </c>
      <c r="I3163" t="s">
        <v>615</v>
      </c>
      <c r="J3163" t="s">
        <v>616</v>
      </c>
    </row>
    <row r="3164" spans="1:10" x14ac:dyDescent="0.35">
      <c r="A3164">
        <v>3233</v>
      </c>
      <c r="B3164" t="s">
        <v>186</v>
      </c>
      <c r="C3164">
        <v>19</v>
      </c>
      <c r="D3164">
        <v>52</v>
      </c>
      <c r="E3164">
        <v>4</v>
      </c>
      <c r="F3164" t="s">
        <v>581</v>
      </c>
      <c r="G3164" t="s">
        <v>581</v>
      </c>
      <c r="H3164" t="s">
        <v>132</v>
      </c>
      <c r="I3164" t="s">
        <v>615</v>
      </c>
      <c r="J3164" t="s">
        <v>616</v>
      </c>
    </row>
    <row r="3165" spans="1:10" x14ac:dyDescent="0.35">
      <c r="A3165">
        <v>3234</v>
      </c>
      <c r="B3165" t="s">
        <v>186</v>
      </c>
      <c r="C3165">
        <v>20</v>
      </c>
      <c r="D3165">
        <v>39</v>
      </c>
      <c r="E3165">
        <v>2</v>
      </c>
      <c r="F3165" t="s">
        <v>581</v>
      </c>
      <c r="G3165" t="s">
        <v>581</v>
      </c>
      <c r="H3165" t="s">
        <v>132</v>
      </c>
      <c r="I3165" t="s">
        <v>615</v>
      </c>
      <c r="J3165" t="s">
        <v>616</v>
      </c>
    </row>
    <row r="3166" spans="1:10" x14ac:dyDescent="0.35">
      <c r="A3166">
        <v>3235</v>
      </c>
      <c r="B3166" t="s">
        <v>186</v>
      </c>
      <c r="C3166">
        <v>21</v>
      </c>
      <c r="D3166">
        <v>25</v>
      </c>
      <c r="E3166">
        <v>5</v>
      </c>
      <c r="F3166" t="s">
        <v>581</v>
      </c>
      <c r="G3166" t="s">
        <v>581</v>
      </c>
      <c r="H3166" t="s">
        <v>132</v>
      </c>
      <c r="I3166" t="s">
        <v>615</v>
      </c>
      <c r="J3166" t="s">
        <v>616</v>
      </c>
    </row>
    <row r="3167" spans="1:10" x14ac:dyDescent="0.35">
      <c r="A3167">
        <v>3236</v>
      </c>
      <c r="B3167" t="s">
        <v>186</v>
      </c>
      <c r="C3167">
        <v>22</v>
      </c>
      <c r="D3167">
        <v>21</v>
      </c>
      <c r="E3167">
        <v>2</v>
      </c>
      <c r="F3167" t="s">
        <v>581</v>
      </c>
      <c r="G3167" t="s">
        <v>581</v>
      </c>
      <c r="H3167" t="s">
        <v>132</v>
      </c>
      <c r="I3167" t="s">
        <v>615</v>
      </c>
      <c r="J3167" t="s">
        <v>616</v>
      </c>
    </row>
    <row r="3168" spans="1:10" x14ac:dyDescent="0.35">
      <c r="A3168">
        <v>3237</v>
      </c>
      <c r="B3168" t="s">
        <v>186</v>
      </c>
      <c r="C3168">
        <v>23</v>
      </c>
      <c r="D3168">
        <v>40</v>
      </c>
      <c r="E3168">
        <v>2</v>
      </c>
      <c r="F3168" t="s">
        <v>581</v>
      </c>
      <c r="G3168" t="s">
        <v>581</v>
      </c>
      <c r="H3168" t="s">
        <v>132</v>
      </c>
      <c r="I3168" t="s">
        <v>615</v>
      </c>
      <c r="J3168" t="s">
        <v>616</v>
      </c>
    </row>
    <row r="3169" spans="1:10" x14ac:dyDescent="0.35">
      <c r="A3169">
        <v>3238</v>
      </c>
      <c r="B3169" t="s">
        <v>186</v>
      </c>
      <c r="C3169">
        <v>24</v>
      </c>
      <c r="D3169">
        <v>36</v>
      </c>
      <c r="E3169">
        <v>2</v>
      </c>
      <c r="F3169" t="s">
        <v>581</v>
      </c>
      <c r="G3169" t="s">
        <v>581</v>
      </c>
      <c r="H3169" t="s">
        <v>132</v>
      </c>
      <c r="I3169" t="s">
        <v>615</v>
      </c>
      <c r="J3169" t="s">
        <v>616</v>
      </c>
    </row>
    <row r="3170" spans="1:10" x14ac:dyDescent="0.35">
      <c r="A3170">
        <v>3239</v>
      </c>
      <c r="B3170" t="s">
        <v>186</v>
      </c>
      <c r="C3170">
        <v>25</v>
      </c>
      <c r="D3170">
        <v>34</v>
      </c>
      <c r="E3170">
        <v>4</v>
      </c>
      <c r="F3170" t="s">
        <v>581</v>
      </c>
      <c r="G3170" t="s">
        <v>581</v>
      </c>
      <c r="H3170" t="s">
        <v>132</v>
      </c>
      <c r="I3170" t="s">
        <v>615</v>
      </c>
      <c r="J3170" t="s">
        <v>616</v>
      </c>
    </row>
    <row r="3171" spans="1:10" x14ac:dyDescent="0.35">
      <c r="A3171">
        <v>3240</v>
      </c>
      <c r="B3171" t="s">
        <v>186</v>
      </c>
      <c r="C3171">
        <v>26</v>
      </c>
      <c r="D3171">
        <v>19</v>
      </c>
      <c r="E3171">
        <v>4</v>
      </c>
      <c r="F3171" t="s">
        <v>581</v>
      </c>
      <c r="G3171" t="s">
        <v>581</v>
      </c>
      <c r="H3171" t="s">
        <v>132</v>
      </c>
      <c r="I3171" t="s">
        <v>615</v>
      </c>
      <c r="J3171" t="s">
        <v>616</v>
      </c>
    </row>
    <row r="3172" spans="1:10" x14ac:dyDescent="0.35">
      <c r="A3172">
        <v>3241</v>
      </c>
      <c r="B3172" t="s">
        <v>186</v>
      </c>
      <c r="C3172">
        <v>27</v>
      </c>
      <c r="D3172">
        <v>31</v>
      </c>
      <c r="E3172">
        <v>4</v>
      </c>
      <c r="F3172" t="s">
        <v>581</v>
      </c>
      <c r="G3172" t="s">
        <v>581</v>
      </c>
      <c r="H3172" t="s">
        <v>132</v>
      </c>
      <c r="I3172" t="s">
        <v>615</v>
      </c>
      <c r="J3172" t="s">
        <v>616</v>
      </c>
    </row>
    <row r="3173" spans="1:10" x14ac:dyDescent="0.35">
      <c r="A3173">
        <v>3242</v>
      </c>
      <c r="B3173" t="s">
        <v>186</v>
      </c>
      <c r="C3173">
        <v>28</v>
      </c>
      <c r="D3173">
        <v>41</v>
      </c>
      <c r="E3173">
        <v>6</v>
      </c>
      <c r="F3173" t="s">
        <v>581</v>
      </c>
      <c r="G3173" t="s">
        <v>581</v>
      </c>
      <c r="H3173" t="s">
        <v>132</v>
      </c>
      <c r="I3173" t="s">
        <v>615</v>
      </c>
      <c r="J3173" t="s">
        <v>616</v>
      </c>
    </row>
    <row r="3174" spans="1:10" x14ac:dyDescent="0.35">
      <c r="A3174">
        <v>3243</v>
      </c>
      <c r="B3174" t="s">
        <v>186</v>
      </c>
      <c r="C3174">
        <v>29</v>
      </c>
      <c r="D3174">
        <v>34</v>
      </c>
      <c r="E3174">
        <v>7</v>
      </c>
      <c r="F3174" t="s">
        <v>581</v>
      </c>
      <c r="G3174" t="s">
        <v>581</v>
      </c>
      <c r="H3174" t="s">
        <v>132</v>
      </c>
      <c r="I3174" t="s">
        <v>615</v>
      </c>
      <c r="J3174" t="s">
        <v>616</v>
      </c>
    </row>
    <row r="3175" spans="1:10" x14ac:dyDescent="0.35">
      <c r="A3175">
        <v>3244</v>
      </c>
      <c r="B3175" t="s">
        <v>186</v>
      </c>
      <c r="C3175">
        <v>30</v>
      </c>
      <c r="D3175">
        <v>49</v>
      </c>
      <c r="E3175">
        <v>4</v>
      </c>
      <c r="F3175" t="s">
        <v>581</v>
      </c>
      <c r="G3175" t="s">
        <v>581</v>
      </c>
      <c r="H3175" t="s">
        <v>132</v>
      </c>
      <c r="I3175" t="s">
        <v>615</v>
      </c>
      <c r="J3175" t="s">
        <v>616</v>
      </c>
    </row>
    <row r="3176" spans="1:10" x14ac:dyDescent="0.35">
      <c r="A3176">
        <v>3245</v>
      </c>
      <c r="B3176" t="s">
        <v>186</v>
      </c>
      <c r="C3176">
        <v>31</v>
      </c>
      <c r="D3176">
        <v>31</v>
      </c>
      <c r="E3176">
        <v>6</v>
      </c>
      <c r="F3176" t="s">
        <v>581</v>
      </c>
      <c r="G3176" t="s">
        <v>581</v>
      </c>
      <c r="H3176" t="s">
        <v>132</v>
      </c>
      <c r="I3176" t="s">
        <v>615</v>
      </c>
      <c r="J3176" t="s">
        <v>616</v>
      </c>
    </row>
    <row r="3177" spans="1:10" x14ac:dyDescent="0.35">
      <c r="A3177">
        <v>3246</v>
      </c>
      <c r="B3177" t="s">
        <v>186</v>
      </c>
      <c r="C3177">
        <v>32</v>
      </c>
      <c r="D3177">
        <v>49</v>
      </c>
      <c r="E3177">
        <v>10</v>
      </c>
      <c r="F3177" t="s">
        <v>581</v>
      </c>
      <c r="G3177" t="s">
        <v>581</v>
      </c>
      <c r="H3177" t="s">
        <v>132</v>
      </c>
      <c r="I3177" t="s">
        <v>615</v>
      </c>
      <c r="J3177" t="s">
        <v>616</v>
      </c>
    </row>
    <row r="3178" spans="1:10" x14ac:dyDescent="0.35">
      <c r="A3178">
        <v>3247</v>
      </c>
      <c r="B3178" t="s">
        <v>186</v>
      </c>
      <c r="C3178">
        <v>33</v>
      </c>
      <c r="D3178">
        <v>46</v>
      </c>
      <c r="E3178">
        <v>9</v>
      </c>
      <c r="F3178" t="s">
        <v>581</v>
      </c>
      <c r="G3178" t="s">
        <v>581</v>
      </c>
      <c r="H3178" t="s">
        <v>132</v>
      </c>
      <c r="I3178" t="s">
        <v>615</v>
      </c>
      <c r="J3178" t="s">
        <v>616</v>
      </c>
    </row>
    <row r="3179" spans="1:10" x14ac:dyDescent="0.35">
      <c r="A3179">
        <v>3248</v>
      </c>
      <c r="B3179" t="s">
        <v>186</v>
      </c>
      <c r="C3179">
        <v>34</v>
      </c>
      <c r="D3179">
        <v>38</v>
      </c>
      <c r="E3179">
        <v>5</v>
      </c>
      <c r="F3179" t="s">
        <v>581</v>
      </c>
      <c r="G3179" t="s">
        <v>581</v>
      </c>
      <c r="H3179" t="s">
        <v>132</v>
      </c>
      <c r="I3179" t="s">
        <v>615</v>
      </c>
      <c r="J3179" t="s">
        <v>616</v>
      </c>
    </row>
    <row r="3180" spans="1:10" x14ac:dyDescent="0.35">
      <c r="A3180">
        <v>3249</v>
      </c>
      <c r="B3180" t="s">
        <v>186</v>
      </c>
      <c r="C3180">
        <v>35</v>
      </c>
      <c r="D3180">
        <v>28</v>
      </c>
      <c r="E3180">
        <v>2</v>
      </c>
      <c r="F3180" t="s">
        <v>581</v>
      </c>
      <c r="G3180" t="s">
        <v>581</v>
      </c>
      <c r="H3180" t="s">
        <v>132</v>
      </c>
      <c r="I3180" t="s">
        <v>615</v>
      </c>
      <c r="J3180" t="s">
        <v>616</v>
      </c>
    </row>
    <row r="3181" spans="1:10" x14ac:dyDescent="0.35">
      <c r="A3181">
        <v>3250</v>
      </c>
      <c r="B3181" t="s">
        <v>186</v>
      </c>
      <c r="C3181">
        <v>36</v>
      </c>
      <c r="D3181">
        <v>20</v>
      </c>
      <c r="E3181">
        <v>12</v>
      </c>
      <c r="F3181" t="s">
        <v>581</v>
      </c>
      <c r="G3181" t="s">
        <v>581</v>
      </c>
      <c r="H3181" t="s">
        <v>132</v>
      </c>
      <c r="I3181" t="s">
        <v>615</v>
      </c>
      <c r="J3181" t="s">
        <v>616</v>
      </c>
    </row>
    <row r="3182" spans="1:10" x14ac:dyDescent="0.35">
      <c r="A3182">
        <v>3251</v>
      </c>
      <c r="B3182" t="s">
        <v>186</v>
      </c>
      <c r="C3182">
        <v>37</v>
      </c>
      <c r="D3182">
        <v>28</v>
      </c>
      <c r="E3182">
        <v>4</v>
      </c>
      <c r="F3182" t="s">
        <v>581</v>
      </c>
      <c r="G3182" t="s">
        <v>581</v>
      </c>
      <c r="H3182" t="s">
        <v>132</v>
      </c>
      <c r="I3182" t="s">
        <v>615</v>
      </c>
      <c r="J3182" t="s">
        <v>616</v>
      </c>
    </row>
    <row r="3183" spans="1:10" x14ac:dyDescent="0.35">
      <c r="A3183">
        <v>3252</v>
      </c>
      <c r="B3183" t="s">
        <v>186</v>
      </c>
      <c r="C3183">
        <v>38</v>
      </c>
      <c r="D3183">
        <v>56</v>
      </c>
      <c r="E3183">
        <v>7</v>
      </c>
      <c r="F3183" t="s">
        <v>581</v>
      </c>
      <c r="G3183" t="s">
        <v>581</v>
      </c>
      <c r="H3183" t="s">
        <v>132</v>
      </c>
      <c r="I3183" t="s">
        <v>615</v>
      </c>
      <c r="J3183" t="s">
        <v>616</v>
      </c>
    </row>
    <row r="3184" spans="1:10" x14ac:dyDescent="0.35">
      <c r="A3184">
        <v>3253</v>
      </c>
      <c r="B3184" t="s">
        <v>187</v>
      </c>
      <c r="C3184">
        <v>15</v>
      </c>
      <c r="D3184">
        <v>60</v>
      </c>
      <c r="E3184">
        <v>5</v>
      </c>
      <c r="F3184" t="s">
        <v>581</v>
      </c>
      <c r="G3184" t="s">
        <v>581</v>
      </c>
      <c r="H3184" t="s">
        <v>132</v>
      </c>
      <c r="I3184" t="s">
        <v>132</v>
      </c>
      <c r="J3184" t="s">
        <v>625</v>
      </c>
    </row>
    <row r="3185" spans="1:10" x14ac:dyDescent="0.35">
      <c r="A3185">
        <v>3254</v>
      </c>
      <c r="B3185" t="s">
        <v>187</v>
      </c>
      <c r="C3185">
        <v>16</v>
      </c>
      <c r="D3185">
        <v>55</v>
      </c>
      <c r="E3185">
        <v>3</v>
      </c>
      <c r="F3185" t="s">
        <v>581</v>
      </c>
      <c r="G3185" t="s">
        <v>581</v>
      </c>
      <c r="H3185" t="s">
        <v>132</v>
      </c>
      <c r="I3185" t="s">
        <v>132</v>
      </c>
      <c r="J3185" t="s">
        <v>625</v>
      </c>
    </row>
    <row r="3186" spans="1:10" x14ac:dyDescent="0.35">
      <c r="A3186">
        <v>3255</v>
      </c>
      <c r="B3186" t="s">
        <v>187</v>
      </c>
      <c r="C3186">
        <v>17</v>
      </c>
      <c r="D3186">
        <v>38</v>
      </c>
      <c r="E3186">
        <v>3</v>
      </c>
      <c r="F3186" t="s">
        <v>581</v>
      </c>
      <c r="G3186" t="s">
        <v>581</v>
      </c>
      <c r="H3186" t="s">
        <v>132</v>
      </c>
      <c r="I3186" t="s">
        <v>132</v>
      </c>
      <c r="J3186" t="s">
        <v>625</v>
      </c>
    </row>
    <row r="3187" spans="1:10" x14ac:dyDescent="0.35">
      <c r="A3187">
        <v>3256</v>
      </c>
      <c r="B3187" t="s">
        <v>187</v>
      </c>
      <c r="C3187">
        <v>18</v>
      </c>
      <c r="D3187">
        <v>40</v>
      </c>
      <c r="E3187">
        <v>5</v>
      </c>
      <c r="F3187" t="s">
        <v>581</v>
      </c>
      <c r="G3187" t="s">
        <v>581</v>
      </c>
      <c r="H3187" t="s">
        <v>132</v>
      </c>
      <c r="I3187" t="s">
        <v>132</v>
      </c>
      <c r="J3187" t="s">
        <v>625</v>
      </c>
    </row>
    <row r="3188" spans="1:10" x14ac:dyDescent="0.35">
      <c r="A3188">
        <v>3257</v>
      </c>
      <c r="B3188" t="s">
        <v>187</v>
      </c>
      <c r="C3188">
        <v>19</v>
      </c>
      <c r="D3188">
        <v>27</v>
      </c>
      <c r="E3188">
        <v>6</v>
      </c>
      <c r="F3188" t="s">
        <v>581</v>
      </c>
      <c r="G3188" t="s">
        <v>581</v>
      </c>
      <c r="H3188" t="s">
        <v>132</v>
      </c>
      <c r="I3188" t="s">
        <v>132</v>
      </c>
      <c r="J3188" t="s">
        <v>625</v>
      </c>
    </row>
    <row r="3189" spans="1:10" x14ac:dyDescent="0.35">
      <c r="A3189">
        <v>3258</v>
      </c>
      <c r="B3189" t="s">
        <v>187</v>
      </c>
      <c r="C3189">
        <v>20</v>
      </c>
      <c r="D3189">
        <v>27</v>
      </c>
      <c r="E3189">
        <v>4</v>
      </c>
      <c r="F3189" t="s">
        <v>581</v>
      </c>
      <c r="G3189" t="s">
        <v>581</v>
      </c>
      <c r="H3189" t="s">
        <v>132</v>
      </c>
      <c r="I3189" t="s">
        <v>132</v>
      </c>
      <c r="J3189" t="s">
        <v>625</v>
      </c>
    </row>
    <row r="3190" spans="1:10" x14ac:dyDescent="0.35">
      <c r="A3190">
        <v>3259</v>
      </c>
      <c r="B3190" t="s">
        <v>187</v>
      </c>
      <c r="C3190">
        <v>21</v>
      </c>
      <c r="D3190">
        <v>18</v>
      </c>
      <c r="E3190">
        <v>4</v>
      </c>
      <c r="F3190" t="s">
        <v>581</v>
      </c>
      <c r="G3190" t="s">
        <v>581</v>
      </c>
      <c r="H3190" t="s">
        <v>132</v>
      </c>
      <c r="I3190" t="s">
        <v>132</v>
      </c>
      <c r="J3190" t="s">
        <v>625</v>
      </c>
    </row>
    <row r="3191" spans="1:10" x14ac:dyDescent="0.35">
      <c r="A3191">
        <v>3260</v>
      </c>
      <c r="B3191" t="s">
        <v>187</v>
      </c>
      <c r="C3191">
        <v>22</v>
      </c>
      <c r="D3191">
        <v>15</v>
      </c>
      <c r="E3191">
        <v>1</v>
      </c>
      <c r="F3191" t="s">
        <v>581</v>
      </c>
      <c r="G3191" t="s">
        <v>581</v>
      </c>
      <c r="H3191" t="s">
        <v>132</v>
      </c>
      <c r="I3191" t="s">
        <v>132</v>
      </c>
      <c r="J3191" t="s">
        <v>625</v>
      </c>
    </row>
    <row r="3192" spans="1:10" x14ac:dyDescent="0.35">
      <c r="A3192">
        <v>3261</v>
      </c>
      <c r="B3192" t="s">
        <v>187</v>
      </c>
      <c r="C3192">
        <v>23</v>
      </c>
      <c r="D3192">
        <v>20</v>
      </c>
      <c r="E3192">
        <v>0</v>
      </c>
      <c r="F3192" t="s">
        <v>581</v>
      </c>
      <c r="G3192" t="s">
        <v>581</v>
      </c>
      <c r="H3192" t="s">
        <v>132</v>
      </c>
      <c r="I3192" t="s">
        <v>132</v>
      </c>
      <c r="J3192" t="s">
        <v>625</v>
      </c>
    </row>
    <row r="3193" spans="1:10" x14ac:dyDescent="0.35">
      <c r="A3193">
        <v>3262</v>
      </c>
      <c r="B3193" t="s">
        <v>187</v>
      </c>
      <c r="C3193">
        <v>24</v>
      </c>
      <c r="D3193">
        <v>8</v>
      </c>
      <c r="E3193">
        <v>0</v>
      </c>
      <c r="F3193" t="s">
        <v>581</v>
      </c>
      <c r="G3193" t="s">
        <v>581</v>
      </c>
      <c r="H3193" t="s">
        <v>132</v>
      </c>
      <c r="I3193" t="s">
        <v>132</v>
      </c>
      <c r="J3193" t="s">
        <v>625</v>
      </c>
    </row>
    <row r="3194" spans="1:10" x14ac:dyDescent="0.35">
      <c r="A3194">
        <v>3263</v>
      </c>
      <c r="B3194" t="s">
        <v>187</v>
      </c>
      <c r="C3194">
        <v>25</v>
      </c>
      <c r="D3194">
        <v>22</v>
      </c>
      <c r="E3194">
        <v>0</v>
      </c>
      <c r="F3194" t="s">
        <v>581</v>
      </c>
      <c r="G3194" t="s">
        <v>581</v>
      </c>
      <c r="H3194" t="s">
        <v>132</v>
      </c>
      <c r="I3194" t="s">
        <v>132</v>
      </c>
      <c r="J3194" t="s">
        <v>625</v>
      </c>
    </row>
    <row r="3195" spans="1:10" x14ac:dyDescent="0.35">
      <c r="A3195">
        <v>3264</v>
      </c>
      <c r="B3195" t="s">
        <v>187</v>
      </c>
      <c r="C3195">
        <v>26</v>
      </c>
      <c r="D3195">
        <v>13</v>
      </c>
      <c r="E3195">
        <v>1</v>
      </c>
      <c r="F3195" t="s">
        <v>581</v>
      </c>
      <c r="G3195" t="s">
        <v>581</v>
      </c>
      <c r="H3195" t="s">
        <v>132</v>
      </c>
      <c r="I3195" t="s">
        <v>132</v>
      </c>
      <c r="J3195" t="s">
        <v>625</v>
      </c>
    </row>
    <row r="3196" spans="1:10" x14ac:dyDescent="0.35">
      <c r="A3196">
        <v>3265</v>
      </c>
      <c r="B3196" t="s">
        <v>187</v>
      </c>
      <c r="C3196">
        <v>27</v>
      </c>
      <c r="D3196">
        <v>27</v>
      </c>
      <c r="E3196">
        <v>4</v>
      </c>
      <c r="F3196" t="s">
        <v>581</v>
      </c>
      <c r="G3196" t="s">
        <v>581</v>
      </c>
      <c r="H3196" t="s">
        <v>132</v>
      </c>
      <c r="I3196" t="s">
        <v>132</v>
      </c>
      <c r="J3196" t="s">
        <v>625</v>
      </c>
    </row>
    <row r="3197" spans="1:10" x14ac:dyDescent="0.35">
      <c r="A3197">
        <v>3266</v>
      </c>
      <c r="B3197" t="s">
        <v>187</v>
      </c>
      <c r="C3197">
        <v>28</v>
      </c>
      <c r="D3197">
        <v>16</v>
      </c>
      <c r="E3197">
        <v>7</v>
      </c>
      <c r="F3197" t="s">
        <v>581</v>
      </c>
      <c r="G3197" t="s">
        <v>581</v>
      </c>
      <c r="H3197" t="s">
        <v>132</v>
      </c>
      <c r="I3197" t="s">
        <v>132</v>
      </c>
      <c r="J3197" t="s">
        <v>625</v>
      </c>
    </row>
    <row r="3198" spans="1:10" x14ac:dyDescent="0.35">
      <c r="A3198">
        <v>3267</v>
      </c>
      <c r="B3198" t="s">
        <v>187</v>
      </c>
      <c r="C3198">
        <v>29</v>
      </c>
      <c r="D3198">
        <v>14</v>
      </c>
      <c r="E3198">
        <v>2</v>
      </c>
      <c r="F3198" t="s">
        <v>581</v>
      </c>
      <c r="G3198" t="s">
        <v>581</v>
      </c>
      <c r="H3198" t="s">
        <v>132</v>
      </c>
      <c r="I3198" t="s">
        <v>132</v>
      </c>
      <c r="J3198" t="s">
        <v>625</v>
      </c>
    </row>
    <row r="3199" spans="1:10" x14ac:dyDescent="0.35">
      <c r="A3199">
        <v>3268</v>
      </c>
      <c r="B3199" t="s">
        <v>187</v>
      </c>
      <c r="C3199">
        <v>30</v>
      </c>
      <c r="D3199">
        <v>30</v>
      </c>
      <c r="E3199">
        <v>4</v>
      </c>
      <c r="F3199" t="s">
        <v>581</v>
      </c>
      <c r="G3199" t="s">
        <v>581</v>
      </c>
      <c r="H3199" t="s">
        <v>132</v>
      </c>
      <c r="I3199" t="s">
        <v>132</v>
      </c>
      <c r="J3199" t="s">
        <v>625</v>
      </c>
    </row>
    <row r="3200" spans="1:10" x14ac:dyDescent="0.35">
      <c r="A3200">
        <v>3269</v>
      </c>
      <c r="B3200" t="s">
        <v>187</v>
      </c>
      <c r="C3200">
        <v>31</v>
      </c>
      <c r="D3200">
        <v>26</v>
      </c>
      <c r="E3200">
        <v>4</v>
      </c>
      <c r="F3200" t="s">
        <v>581</v>
      </c>
      <c r="G3200" t="s">
        <v>581</v>
      </c>
      <c r="H3200" t="s">
        <v>132</v>
      </c>
      <c r="I3200" t="s">
        <v>132</v>
      </c>
      <c r="J3200" t="s">
        <v>625</v>
      </c>
    </row>
    <row r="3201" spans="1:10" x14ac:dyDescent="0.35">
      <c r="A3201">
        <v>3270</v>
      </c>
      <c r="B3201" t="s">
        <v>187</v>
      </c>
      <c r="C3201">
        <v>32</v>
      </c>
      <c r="D3201">
        <v>19</v>
      </c>
      <c r="E3201">
        <v>1</v>
      </c>
      <c r="F3201" t="s">
        <v>581</v>
      </c>
      <c r="G3201" t="s">
        <v>581</v>
      </c>
      <c r="H3201" t="s">
        <v>132</v>
      </c>
      <c r="I3201" t="s">
        <v>132</v>
      </c>
      <c r="J3201" t="s">
        <v>625</v>
      </c>
    </row>
    <row r="3202" spans="1:10" x14ac:dyDescent="0.35">
      <c r="A3202">
        <v>3271</v>
      </c>
      <c r="B3202" t="s">
        <v>187</v>
      </c>
      <c r="C3202">
        <v>33</v>
      </c>
      <c r="D3202">
        <v>17</v>
      </c>
      <c r="E3202">
        <v>1</v>
      </c>
      <c r="F3202" t="s">
        <v>581</v>
      </c>
      <c r="G3202" t="s">
        <v>581</v>
      </c>
      <c r="H3202" t="s">
        <v>132</v>
      </c>
      <c r="I3202" t="s">
        <v>132</v>
      </c>
      <c r="J3202" t="s">
        <v>625</v>
      </c>
    </row>
    <row r="3203" spans="1:10" x14ac:dyDescent="0.35">
      <c r="A3203">
        <v>3272</v>
      </c>
      <c r="B3203" t="s">
        <v>187</v>
      </c>
      <c r="C3203">
        <v>34</v>
      </c>
      <c r="D3203">
        <v>17</v>
      </c>
      <c r="E3203">
        <v>2</v>
      </c>
      <c r="F3203" t="s">
        <v>581</v>
      </c>
      <c r="G3203" t="s">
        <v>581</v>
      </c>
      <c r="H3203" t="s">
        <v>132</v>
      </c>
      <c r="I3203" t="s">
        <v>132</v>
      </c>
      <c r="J3203" t="s">
        <v>625</v>
      </c>
    </row>
    <row r="3204" spans="1:10" x14ac:dyDescent="0.35">
      <c r="A3204">
        <v>3273</v>
      </c>
      <c r="B3204" t="s">
        <v>187</v>
      </c>
      <c r="C3204">
        <v>35</v>
      </c>
      <c r="D3204">
        <v>22</v>
      </c>
      <c r="E3204">
        <v>0</v>
      </c>
      <c r="F3204" t="s">
        <v>581</v>
      </c>
      <c r="G3204" t="s">
        <v>581</v>
      </c>
      <c r="H3204" t="s">
        <v>132</v>
      </c>
      <c r="I3204" t="s">
        <v>132</v>
      </c>
      <c r="J3204" t="s">
        <v>625</v>
      </c>
    </row>
    <row r="3205" spans="1:10" x14ac:dyDescent="0.35">
      <c r="A3205">
        <v>3274</v>
      </c>
      <c r="B3205" t="s">
        <v>187</v>
      </c>
      <c r="C3205">
        <v>36</v>
      </c>
      <c r="D3205">
        <v>12</v>
      </c>
      <c r="E3205">
        <v>6</v>
      </c>
      <c r="F3205" t="s">
        <v>581</v>
      </c>
      <c r="G3205" t="s">
        <v>581</v>
      </c>
      <c r="H3205" t="s">
        <v>132</v>
      </c>
      <c r="I3205" t="s">
        <v>132</v>
      </c>
      <c r="J3205" t="s">
        <v>625</v>
      </c>
    </row>
    <row r="3206" spans="1:10" x14ac:dyDescent="0.35">
      <c r="A3206">
        <v>3275</v>
      </c>
      <c r="B3206" t="s">
        <v>187</v>
      </c>
      <c r="C3206">
        <v>37</v>
      </c>
      <c r="D3206">
        <v>10</v>
      </c>
      <c r="E3206">
        <v>2</v>
      </c>
      <c r="F3206" t="s">
        <v>581</v>
      </c>
      <c r="G3206" t="s">
        <v>581</v>
      </c>
      <c r="H3206" t="s">
        <v>132</v>
      </c>
      <c r="I3206" t="s">
        <v>132</v>
      </c>
      <c r="J3206" t="s">
        <v>625</v>
      </c>
    </row>
    <row r="3207" spans="1:10" x14ac:dyDescent="0.35">
      <c r="A3207">
        <v>3276</v>
      </c>
      <c r="B3207" t="s">
        <v>187</v>
      </c>
      <c r="C3207">
        <v>38</v>
      </c>
      <c r="D3207">
        <v>15</v>
      </c>
      <c r="E3207">
        <v>1</v>
      </c>
      <c r="F3207" t="s">
        <v>581</v>
      </c>
      <c r="G3207" t="s">
        <v>581</v>
      </c>
      <c r="H3207" t="s">
        <v>132</v>
      </c>
      <c r="I3207" t="s">
        <v>132</v>
      </c>
      <c r="J3207" t="s">
        <v>625</v>
      </c>
    </row>
    <row r="3208" spans="1:10" x14ac:dyDescent="0.35">
      <c r="A3208">
        <v>3277</v>
      </c>
      <c r="B3208" t="s">
        <v>188</v>
      </c>
      <c r="C3208">
        <v>15</v>
      </c>
      <c r="D3208">
        <v>72</v>
      </c>
      <c r="E3208">
        <v>19</v>
      </c>
      <c r="F3208" t="s">
        <v>581</v>
      </c>
      <c r="G3208" t="s">
        <v>581</v>
      </c>
      <c r="H3208" t="s">
        <v>132</v>
      </c>
      <c r="I3208" t="s">
        <v>132</v>
      </c>
      <c r="J3208" t="s">
        <v>625</v>
      </c>
    </row>
    <row r="3209" spans="1:10" x14ac:dyDescent="0.35">
      <c r="A3209">
        <v>3278</v>
      </c>
      <c r="B3209" t="s">
        <v>188</v>
      </c>
      <c r="C3209">
        <v>16</v>
      </c>
      <c r="D3209">
        <v>85</v>
      </c>
      <c r="E3209">
        <v>15</v>
      </c>
      <c r="F3209" t="s">
        <v>581</v>
      </c>
      <c r="G3209" t="s">
        <v>581</v>
      </c>
      <c r="H3209" t="s">
        <v>132</v>
      </c>
      <c r="I3209" t="s">
        <v>132</v>
      </c>
      <c r="J3209" t="s">
        <v>625</v>
      </c>
    </row>
    <row r="3210" spans="1:10" x14ac:dyDescent="0.35">
      <c r="A3210">
        <v>3279</v>
      </c>
      <c r="B3210" t="s">
        <v>188</v>
      </c>
      <c r="C3210">
        <v>17</v>
      </c>
      <c r="D3210">
        <v>51</v>
      </c>
      <c r="E3210">
        <v>8</v>
      </c>
      <c r="F3210" t="s">
        <v>581</v>
      </c>
      <c r="G3210" t="s">
        <v>581</v>
      </c>
      <c r="H3210" t="s">
        <v>132</v>
      </c>
      <c r="I3210" t="s">
        <v>132</v>
      </c>
      <c r="J3210" t="s">
        <v>625</v>
      </c>
    </row>
    <row r="3211" spans="1:10" x14ac:dyDescent="0.35">
      <c r="A3211">
        <v>3280</v>
      </c>
      <c r="B3211" t="s">
        <v>188</v>
      </c>
      <c r="C3211">
        <v>18</v>
      </c>
      <c r="D3211">
        <v>39</v>
      </c>
      <c r="E3211">
        <v>5</v>
      </c>
      <c r="F3211" t="s">
        <v>581</v>
      </c>
      <c r="G3211" t="s">
        <v>581</v>
      </c>
      <c r="H3211" t="s">
        <v>132</v>
      </c>
      <c r="I3211" t="s">
        <v>132</v>
      </c>
      <c r="J3211" t="s">
        <v>625</v>
      </c>
    </row>
    <row r="3212" spans="1:10" x14ac:dyDescent="0.35">
      <c r="A3212">
        <v>3281</v>
      </c>
      <c r="B3212" t="s">
        <v>188</v>
      </c>
      <c r="C3212">
        <v>19</v>
      </c>
      <c r="D3212">
        <v>48</v>
      </c>
      <c r="E3212">
        <v>10</v>
      </c>
      <c r="F3212" t="s">
        <v>581</v>
      </c>
      <c r="G3212" t="s">
        <v>581</v>
      </c>
      <c r="H3212" t="s">
        <v>132</v>
      </c>
      <c r="I3212" t="s">
        <v>132</v>
      </c>
      <c r="J3212" t="s">
        <v>625</v>
      </c>
    </row>
    <row r="3213" spans="1:10" x14ac:dyDescent="0.35">
      <c r="A3213">
        <v>3282</v>
      </c>
      <c r="B3213" t="s">
        <v>188</v>
      </c>
      <c r="C3213">
        <v>20</v>
      </c>
      <c r="D3213">
        <v>36</v>
      </c>
      <c r="E3213">
        <v>3</v>
      </c>
      <c r="F3213" t="s">
        <v>581</v>
      </c>
      <c r="G3213" t="s">
        <v>581</v>
      </c>
      <c r="H3213" t="s">
        <v>132</v>
      </c>
      <c r="I3213" t="s">
        <v>132</v>
      </c>
      <c r="J3213" t="s">
        <v>625</v>
      </c>
    </row>
    <row r="3214" spans="1:10" x14ac:dyDescent="0.35">
      <c r="A3214">
        <v>3283</v>
      </c>
      <c r="B3214" t="s">
        <v>188</v>
      </c>
      <c r="C3214">
        <v>21</v>
      </c>
      <c r="D3214">
        <v>15</v>
      </c>
      <c r="E3214">
        <v>1</v>
      </c>
      <c r="F3214" t="s">
        <v>581</v>
      </c>
      <c r="G3214" t="s">
        <v>581</v>
      </c>
      <c r="H3214" t="s">
        <v>132</v>
      </c>
      <c r="I3214" t="s">
        <v>132</v>
      </c>
      <c r="J3214" t="s">
        <v>625</v>
      </c>
    </row>
    <row r="3215" spans="1:10" x14ac:dyDescent="0.35">
      <c r="A3215">
        <v>3284</v>
      </c>
      <c r="B3215" t="s">
        <v>188</v>
      </c>
      <c r="C3215">
        <v>22</v>
      </c>
      <c r="D3215">
        <v>14</v>
      </c>
      <c r="E3215">
        <v>2</v>
      </c>
      <c r="F3215" t="s">
        <v>581</v>
      </c>
      <c r="G3215" t="s">
        <v>581</v>
      </c>
      <c r="H3215" t="s">
        <v>132</v>
      </c>
      <c r="I3215" t="s">
        <v>132</v>
      </c>
      <c r="J3215" t="s">
        <v>625</v>
      </c>
    </row>
    <row r="3216" spans="1:10" x14ac:dyDescent="0.35">
      <c r="A3216">
        <v>3285</v>
      </c>
      <c r="B3216" t="s">
        <v>188</v>
      </c>
      <c r="C3216">
        <v>23</v>
      </c>
      <c r="D3216">
        <v>18</v>
      </c>
      <c r="E3216">
        <v>3</v>
      </c>
      <c r="F3216" t="s">
        <v>581</v>
      </c>
      <c r="G3216" t="s">
        <v>581</v>
      </c>
      <c r="H3216" t="s">
        <v>132</v>
      </c>
      <c r="I3216" t="s">
        <v>132</v>
      </c>
      <c r="J3216" t="s">
        <v>625</v>
      </c>
    </row>
    <row r="3217" spans="1:10" x14ac:dyDescent="0.35">
      <c r="A3217">
        <v>3286</v>
      </c>
      <c r="B3217" t="s">
        <v>188</v>
      </c>
      <c r="C3217">
        <v>24</v>
      </c>
      <c r="D3217">
        <v>6</v>
      </c>
      <c r="E3217">
        <v>6</v>
      </c>
      <c r="F3217" t="s">
        <v>581</v>
      </c>
      <c r="G3217" t="s">
        <v>581</v>
      </c>
      <c r="H3217" t="s">
        <v>132</v>
      </c>
      <c r="I3217" t="s">
        <v>132</v>
      </c>
      <c r="J3217" t="s">
        <v>625</v>
      </c>
    </row>
    <row r="3218" spans="1:10" x14ac:dyDescent="0.35">
      <c r="A3218">
        <v>3287</v>
      </c>
      <c r="B3218" t="s">
        <v>188</v>
      </c>
      <c r="C3218">
        <v>25</v>
      </c>
      <c r="D3218">
        <v>52</v>
      </c>
      <c r="E3218">
        <v>7</v>
      </c>
      <c r="F3218" t="s">
        <v>581</v>
      </c>
      <c r="G3218" t="s">
        <v>581</v>
      </c>
      <c r="H3218" t="s">
        <v>132</v>
      </c>
      <c r="I3218" t="s">
        <v>132</v>
      </c>
      <c r="J3218" t="s">
        <v>625</v>
      </c>
    </row>
    <row r="3219" spans="1:10" x14ac:dyDescent="0.35">
      <c r="A3219">
        <v>3288</v>
      </c>
      <c r="B3219" t="s">
        <v>188</v>
      </c>
      <c r="C3219">
        <v>26</v>
      </c>
      <c r="D3219">
        <v>34</v>
      </c>
      <c r="E3219">
        <v>4</v>
      </c>
      <c r="F3219" t="s">
        <v>581</v>
      </c>
      <c r="G3219" t="s">
        <v>581</v>
      </c>
      <c r="H3219" t="s">
        <v>132</v>
      </c>
      <c r="I3219" t="s">
        <v>132</v>
      </c>
      <c r="J3219" t="s">
        <v>625</v>
      </c>
    </row>
    <row r="3220" spans="1:10" x14ac:dyDescent="0.35">
      <c r="A3220">
        <v>3289</v>
      </c>
      <c r="B3220" t="s">
        <v>188</v>
      </c>
      <c r="C3220">
        <v>27</v>
      </c>
      <c r="D3220">
        <v>51</v>
      </c>
      <c r="E3220">
        <v>8</v>
      </c>
      <c r="F3220" t="s">
        <v>581</v>
      </c>
      <c r="G3220" t="s">
        <v>581</v>
      </c>
      <c r="H3220" t="s">
        <v>132</v>
      </c>
      <c r="I3220" t="s">
        <v>132</v>
      </c>
      <c r="J3220" t="s">
        <v>625</v>
      </c>
    </row>
    <row r="3221" spans="1:10" x14ac:dyDescent="0.35">
      <c r="A3221">
        <v>3290</v>
      </c>
      <c r="B3221" t="s">
        <v>188</v>
      </c>
      <c r="C3221">
        <v>28</v>
      </c>
      <c r="D3221">
        <v>57</v>
      </c>
      <c r="E3221">
        <v>9</v>
      </c>
      <c r="F3221" t="s">
        <v>581</v>
      </c>
      <c r="G3221" t="s">
        <v>581</v>
      </c>
      <c r="H3221" t="s">
        <v>132</v>
      </c>
      <c r="I3221" t="s">
        <v>132</v>
      </c>
      <c r="J3221" t="s">
        <v>625</v>
      </c>
    </row>
    <row r="3222" spans="1:10" x14ac:dyDescent="0.35">
      <c r="A3222">
        <v>3291</v>
      </c>
      <c r="B3222" t="s">
        <v>188</v>
      </c>
      <c r="C3222">
        <v>29</v>
      </c>
      <c r="D3222">
        <v>41</v>
      </c>
      <c r="E3222">
        <v>18</v>
      </c>
      <c r="F3222" t="s">
        <v>581</v>
      </c>
      <c r="G3222" t="s">
        <v>581</v>
      </c>
      <c r="H3222" t="s">
        <v>132</v>
      </c>
      <c r="I3222" t="s">
        <v>132</v>
      </c>
      <c r="J3222" t="s">
        <v>625</v>
      </c>
    </row>
    <row r="3223" spans="1:10" x14ac:dyDescent="0.35">
      <c r="A3223">
        <v>3292</v>
      </c>
      <c r="B3223" t="s">
        <v>188</v>
      </c>
      <c r="C3223">
        <v>30</v>
      </c>
      <c r="D3223">
        <v>44</v>
      </c>
      <c r="E3223">
        <v>18</v>
      </c>
      <c r="F3223" t="s">
        <v>581</v>
      </c>
      <c r="G3223" t="s">
        <v>581</v>
      </c>
      <c r="H3223" t="s">
        <v>132</v>
      </c>
      <c r="I3223" t="s">
        <v>132</v>
      </c>
      <c r="J3223" t="s">
        <v>625</v>
      </c>
    </row>
    <row r="3224" spans="1:10" x14ac:dyDescent="0.35">
      <c r="A3224">
        <v>3293</v>
      </c>
      <c r="B3224" t="s">
        <v>188</v>
      </c>
      <c r="C3224">
        <v>31</v>
      </c>
      <c r="D3224">
        <v>21</v>
      </c>
      <c r="E3224">
        <v>7</v>
      </c>
      <c r="F3224" t="s">
        <v>581</v>
      </c>
      <c r="G3224" t="s">
        <v>581</v>
      </c>
      <c r="H3224" t="s">
        <v>132</v>
      </c>
      <c r="I3224" t="s">
        <v>132</v>
      </c>
      <c r="J3224" t="s">
        <v>625</v>
      </c>
    </row>
    <row r="3225" spans="1:10" x14ac:dyDescent="0.35">
      <c r="A3225">
        <v>3294</v>
      </c>
      <c r="B3225" t="s">
        <v>188</v>
      </c>
      <c r="C3225">
        <v>32</v>
      </c>
      <c r="D3225">
        <v>21</v>
      </c>
      <c r="E3225">
        <v>1</v>
      </c>
      <c r="F3225" t="s">
        <v>581</v>
      </c>
      <c r="G3225" t="s">
        <v>581</v>
      </c>
      <c r="H3225" t="s">
        <v>132</v>
      </c>
      <c r="I3225" t="s">
        <v>132</v>
      </c>
      <c r="J3225" t="s">
        <v>625</v>
      </c>
    </row>
    <row r="3226" spans="1:10" x14ac:dyDescent="0.35">
      <c r="A3226">
        <v>3295</v>
      </c>
      <c r="B3226" t="s">
        <v>188</v>
      </c>
      <c r="C3226">
        <v>33</v>
      </c>
      <c r="D3226">
        <v>34</v>
      </c>
      <c r="E3226">
        <v>14</v>
      </c>
      <c r="F3226" t="s">
        <v>581</v>
      </c>
      <c r="G3226" t="s">
        <v>581</v>
      </c>
      <c r="H3226" t="s">
        <v>132</v>
      </c>
      <c r="I3226" t="s">
        <v>132</v>
      </c>
      <c r="J3226" t="s">
        <v>625</v>
      </c>
    </row>
    <row r="3227" spans="1:10" x14ac:dyDescent="0.35">
      <c r="A3227">
        <v>3296</v>
      </c>
      <c r="B3227" t="s">
        <v>188</v>
      </c>
      <c r="C3227">
        <v>34</v>
      </c>
      <c r="D3227">
        <v>29</v>
      </c>
      <c r="E3227">
        <v>9</v>
      </c>
      <c r="F3227" t="s">
        <v>581</v>
      </c>
      <c r="G3227" t="s">
        <v>581</v>
      </c>
      <c r="H3227" t="s">
        <v>132</v>
      </c>
      <c r="I3227" t="s">
        <v>132</v>
      </c>
      <c r="J3227" t="s">
        <v>625</v>
      </c>
    </row>
    <row r="3228" spans="1:10" x14ac:dyDescent="0.35">
      <c r="A3228">
        <v>3297</v>
      </c>
      <c r="B3228" t="s">
        <v>188</v>
      </c>
      <c r="C3228">
        <v>35</v>
      </c>
      <c r="D3228">
        <v>20</v>
      </c>
      <c r="E3228">
        <v>10</v>
      </c>
      <c r="F3228" t="s">
        <v>581</v>
      </c>
      <c r="G3228" t="s">
        <v>581</v>
      </c>
      <c r="H3228" t="s">
        <v>132</v>
      </c>
      <c r="I3228" t="s">
        <v>132</v>
      </c>
      <c r="J3228" t="s">
        <v>625</v>
      </c>
    </row>
    <row r="3229" spans="1:10" x14ac:dyDescent="0.35">
      <c r="A3229">
        <v>3298</v>
      </c>
      <c r="B3229" t="s">
        <v>188</v>
      </c>
      <c r="C3229">
        <v>36</v>
      </c>
      <c r="D3229">
        <v>21</v>
      </c>
      <c r="E3229">
        <v>7</v>
      </c>
      <c r="F3229" t="s">
        <v>581</v>
      </c>
      <c r="G3229" t="s">
        <v>581</v>
      </c>
      <c r="H3229" t="s">
        <v>132</v>
      </c>
      <c r="I3229" t="s">
        <v>132</v>
      </c>
      <c r="J3229" t="s">
        <v>625</v>
      </c>
    </row>
    <row r="3230" spans="1:10" x14ac:dyDescent="0.35">
      <c r="A3230">
        <v>3299</v>
      </c>
      <c r="B3230" t="s">
        <v>188</v>
      </c>
      <c r="C3230">
        <v>37</v>
      </c>
      <c r="D3230">
        <v>12</v>
      </c>
      <c r="E3230">
        <v>2</v>
      </c>
      <c r="F3230" t="s">
        <v>581</v>
      </c>
      <c r="G3230" t="s">
        <v>581</v>
      </c>
      <c r="H3230" t="s">
        <v>132</v>
      </c>
      <c r="I3230" t="s">
        <v>132</v>
      </c>
      <c r="J3230" t="s">
        <v>625</v>
      </c>
    </row>
    <row r="3231" spans="1:10" x14ac:dyDescent="0.35">
      <c r="A3231">
        <v>3300</v>
      </c>
      <c r="B3231" t="s">
        <v>188</v>
      </c>
      <c r="C3231">
        <v>38</v>
      </c>
      <c r="D3231">
        <v>22</v>
      </c>
      <c r="E3231">
        <v>5</v>
      </c>
      <c r="F3231" t="s">
        <v>581</v>
      </c>
      <c r="G3231" t="s">
        <v>581</v>
      </c>
      <c r="H3231" t="s">
        <v>132</v>
      </c>
      <c r="I3231" t="s">
        <v>132</v>
      </c>
      <c r="J3231" t="s">
        <v>625</v>
      </c>
    </row>
    <row r="3232" spans="1:10" x14ac:dyDescent="0.35">
      <c r="A3232">
        <v>3301</v>
      </c>
      <c r="B3232" t="s">
        <v>189</v>
      </c>
      <c r="C3232">
        <v>15</v>
      </c>
      <c r="D3232">
        <v>50</v>
      </c>
      <c r="E3232">
        <v>2</v>
      </c>
      <c r="F3232" t="s">
        <v>581</v>
      </c>
      <c r="G3232" t="s">
        <v>581</v>
      </c>
      <c r="H3232" t="s">
        <v>132</v>
      </c>
      <c r="I3232" t="s">
        <v>132</v>
      </c>
      <c r="J3232" t="s">
        <v>612</v>
      </c>
    </row>
    <row r="3233" spans="1:10" x14ac:dyDescent="0.35">
      <c r="A3233">
        <v>3302</v>
      </c>
      <c r="B3233" t="s">
        <v>189</v>
      </c>
      <c r="C3233">
        <v>16</v>
      </c>
      <c r="D3233">
        <v>55</v>
      </c>
      <c r="E3233">
        <v>3</v>
      </c>
      <c r="F3233" t="s">
        <v>581</v>
      </c>
      <c r="G3233" t="s">
        <v>581</v>
      </c>
      <c r="H3233" t="s">
        <v>132</v>
      </c>
      <c r="I3233" t="s">
        <v>132</v>
      </c>
      <c r="J3233" t="s">
        <v>612</v>
      </c>
    </row>
    <row r="3234" spans="1:10" x14ac:dyDescent="0.35">
      <c r="A3234">
        <v>3303</v>
      </c>
      <c r="B3234" t="s">
        <v>189</v>
      </c>
      <c r="C3234">
        <v>17</v>
      </c>
      <c r="D3234">
        <v>37</v>
      </c>
      <c r="E3234">
        <v>3</v>
      </c>
      <c r="F3234" t="s">
        <v>581</v>
      </c>
      <c r="G3234" t="s">
        <v>581</v>
      </c>
      <c r="H3234" t="s">
        <v>132</v>
      </c>
      <c r="I3234" t="s">
        <v>132</v>
      </c>
      <c r="J3234" t="s">
        <v>612</v>
      </c>
    </row>
    <row r="3235" spans="1:10" x14ac:dyDescent="0.35">
      <c r="A3235">
        <v>3304</v>
      </c>
      <c r="B3235" t="s">
        <v>189</v>
      </c>
      <c r="C3235">
        <v>18</v>
      </c>
      <c r="D3235">
        <v>54</v>
      </c>
      <c r="E3235">
        <v>1</v>
      </c>
      <c r="F3235" t="s">
        <v>581</v>
      </c>
      <c r="G3235" t="s">
        <v>581</v>
      </c>
      <c r="H3235" t="s">
        <v>132</v>
      </c>
      <c r="I3235" t="s">
        <v>132</v>
      </c>
      <c r="J3235" t="s">
        <v>612</v>
      </c>
    </row>
    <row r="3236" spans="1:10" x14ac:dyDescent="0.35">
      <c r="A3236">
        <v>3305</v>
      </c>
      <c r="B3236" t="s">
        <v>189</v>
      </c>
      <c r="C3236">
        <v>19</v>
      </c>
      <c r="D3236">
        <v>31</v>
      </c>
      <c r="E3236">
        <v>2</v>
      </c>
      <c r="F3236" t="s">
        <v>581</v>
      </c>
      <c r="G3236" t="s">
        <v>581</v>
      </c>
      <c r="H3236" t="s">
        <v>132</v>
      </c>
      <c r="I3236" t="s">
        <v>132</v>
      </c>
      <c r="J3236" t="s">
        <v>612</v>
      </c>
    </row>
    <row r="3237" spans="1:10" x14ac:dyDescent="0.35">
      <c r="A3237">
        <v>3306</v>
      </c>
      <c r="B3237" t="s">
        <v>189</v>
      </c>
      <c r="C3237">
        <v>20</v>
      </c>
      <c r="D3237">
        <v>19</v>
      </c>
      <c r="E3237">
        <v>2</v>
      </c>
      <c r="F3237" t="s">
        <v>581</v>
      </c>
      <c r="G3237" t="s">
        <v>581</v>
      </c>
      <c r="H3237" t="s">
        <v>132</v>
      </c>
      <c r="I3237" t="s">
        <v>132</v>
      </c>
      <c r="J3237" t="s">
        <v>612</v>
      </c>
    </row>
    <row r="3238" spans="1:10" x14ac:dyDescent="0.35">
      <c r="A3238">
        <v>3307</v>
      </c>
      <c r="B3238" t="s">
        <v>189</v>
      </c>
      <c r="C3238">
        <v>21</v>
      </c>
      <c r="D3238">
        <v>12</v>
      </c>
      <c r="E3238">
        <v>1</v>
      </c>
      <c r="F3238" t="s">
        <v>581</v>
      </c>
      <c r="G3238" t="s">
        <v>581</v>
      </c>
      <c r="H3238" t="s">
        <v>132</v>
      </c>
      <c r="I3238" t="s">
        <v>132</v>
      </c>
      <c r="J3238" t="s">
        <v>612</v>
      </c>
    </row>
    <row r="3239" spans="1:10" x14ac:dyDescent="0.35">
      <c r="A3239">
        <v>3308</v>
      </c>
      <c r="B3239" t="s">
        <v>189</v>
      </c>
      <c r="C3239">
        <v>22</v>
      </c>
      <c r="D3239">
        <v>14</v>
      </c>
      <c r="E3239">
        <v>0</v>
      </c>
      <c r="F3239" t="s">
        <v>581</v>
      </c>
      <c r="G3239" t="s">
        <v>581</v>
      </c>
      <c r="H3239" t="s">
        <v>132</v>
      </c>
      <c r="I3239" t="s">
        <v>132</v>
      </c>
      <c r="J3239" t="s">
        <v>612</v>
      </c>
    </row>
    <row r="3240" spans="1:10" x14ac:dyDescent="0.35">
      <c r="A3240">
        <v>3309</v>
      </c>
      <c r="B3240" t="s">
        <v>189</v>
      </c>
      <c r="C3240">
        <v>23</v>
      </c>
      <c r="D3240">
        <v>5</v>
      </c>
      <c r="E3240">
        <v>0</v>
      </c>
      <c r="F3240" t="s">
        <v>581</v>
      </c>
      <c r="G3240" t="s">
        <v>581</v>
      </c>
      <c r="H3240" t="s">
        <v>132</v>
      </c>
      <c r="I3240" t="s">
        <v>132</v>
      </c>
      <c r="J3240" t="s">
        <v>612</v>
      </c>
    </row>
    <row r="3241" spans="1:10" x14ac:dyDescent="0.35">
      <c r="A3241">
        <v>3310</v>
      </c>
      <c r="B3241" t="s">
        <v>189</v>
      </c>
      <c r="C3241">
        <v>24</v>
      </c>
      <c r="D3241">
        <v>7</v>
      </c>
      <c r="E3241">
        <v>3</v>
      </c>
      <c r="F3241" t="s">
        <v>581</v>
      </c>
      <c r="G3241" t="s">
        <v>581</v>
      </c>
      <c r="H3241" t="s">
        <v>132</v>
      </c>
      <c r="I3241" t="s">
        <v>132</v>
      </c>
      <c r="J3241" t="s">
        <v>612</v>
      </c>
    </row>
    <row r="3242" spans="1:10" x14ac:dyDescent="0.35">
      <c r="A3242">
        <v>3311</v>
      </c>
      <c r="B3242" t="s">
        <v>189</v>
      </c>
      <c r="C3242">
        <v>25</v>
      </c>
      <c r="D3242">
        <v>13</v>
      </c>
      <c r="E3242">
        <v>3</v>
      </c>
      <c r="F3242" t="s">
        <v>581</v>
      </c>
      <c r="G3242" t="s">
        <v>581</v>
      </c>
      <c r="H3242" t="s">
        <v>132</v>
      </c>
      <c r="I3242" t="s">
        <v>132</v>
      </c>
      <c r="J3242" t="s">
        <v>612</v>
      </c>
    </row>
    <row r="3243" spans="1:10" x14ac:dyDescent="0.35">
      <c r="A3243">
        <v>3312</v>
      </c>
      <c r="B3243" t="s">
        <v>189</v>
      </c>
      <c r="C3243">
        <v>26</v>
      </c>
      <c r="D3243">
        <v>15</v>
      </c>
      <c r="E3243">
        <v>1</v>
      </c>
      <c r="F3243" t="s">
        <v>581</v>
      </c>
      <c r="G3243" t="s">
        <v>581</v>
      </c>
      <c r="H3243" t="s">
        <v>132</v>
      </c>
      <c r="I3243" t="s">
        <v>132</v>
      </c>
      <c r="J3243" t="s">
        <v>612</v>
      </c>
    </row>
    <row r="3244" spans="1:10" x14ac:dyDescent="0.35">
      <c r="A3244">
        <v>3313</v>
      </c>
      <c r="B3244" t="s">
        <v>189</v>
      </c>
      <c r="C3244">
        <v>27</v>
      </c>
      <c r="D3244">
        <v>22</v>
      </c>
      <c r="E3244">
        <v>3</v>
      </c>
      <c r="F3244" t="s">
        <v>581</v>
      </c>
      <c r="G3244" t="s">
        <v>581</v>
      </c>
      <c r="H3244" t="s">
        <v>132</v>
      </c>
      <c r="I3244" t="s">
        <v>132</v>
      </c>
      <c r="J3244" t="s">
        <v>612</v>
      </c>
    </row>
    <row r="3245" spans="1:10" x14ac:dyDescent="0.35">
      <c r="A3245">
        <v>3314</v>
      </c>
      <c r="B3245" t="s">
        <v>189</v>
      </c>
      <c r="C3245">
        <v>28</v>
      </c>
      <c r="D3245">
        <v>24</v>
      </c>
      <c r="E3245">
        <v>5</v>
      </c>
      <c r="F3245" t="s">
        <v>581</v>
      </c>
      <c r="G3245" t="s">
        <v>581</v>
      </c>
      <c r="H3245" t="s">
        <v>132</v>
      </c>
      <c r="I3245" t="s">
        <v>132</v>
      </c>
      <c r="J3245" t="s">
        <v>612</v>
      </c>
    </row>
    <row r="3246" spans="1:10" x14ac:dyDescent="0.35">
      <c r="A3246">
        <v>3315</v>
      </c>
      <c r="B3246" t="s">
        <v>189</v>
      </c>
      <c r="C3246">
        <v>29</v>
      </c>
      <c r="D3246">
        <v>33</v>
      </c>
      <c r="E3246">
        <v>3</v>
      </c>
      <c r="F3246" t="s">
        <v>581</v>
      </c>
      <c r="G3246" t="s">
        <v>581</v>
      </c>
      <c r="H3246" t="s">
        <v>132</v>
      </c>
      <c r="I3246" t="s">
        <v>132</v>
      </c>
      <c r="J3246" t="s">
        <v>612</v>
      </c>
    </row>
    <row r="3247" spans="1:10" x14ac:dyDescent="0.35">
      <c r="A3247">
        <v>3316</v>
      </c>
      <c r="B3247" t="s">
        <v>189</v>
      </c>
      <c r="C3247">
        <v>30</v>
      </c>
      <c r="D3247">
        <v>20</v>
      </c>
      <c r="E3247">
        <v>4</v>
      </c>
      <c r="F3247" t="s">
        <v>581</v>
      </c>
      <c r="G3247" t="s">
        <v>581</v>
      </c>
      <c r="H3247" t="s">
        <v>132</v>
      </c>
      <c r="I3247" t="s">
        <v>132</v>
      </c>
      <c r="J3247" t="s">
        <v>612</v>
      </c>
    </row>
    <row r="3248" spans="1:10" x14ac:dyDescent="0.35">
      <c r="A3248">
        <v>3317</v>
      </c>
      <c r="B3248" t="s">
        <v>189</v>
      </c>
      <c r="C3248">
        <v>31</v>
      </c>
      <c r="D3248">
        <v>20</v>
      </c>
      <c r="E3248">
        <v>5</v>
      </c>
      <c r="F3248" t="s">
        <v>581</v>
      </c>
      <c r="G3248" t="s">
        <v>581</v>
      </c>
      <c r="H3248" t="s">
        <v>132</v>
      </c>
      <c r="I3248" t="s">
        <v>132</v>
      </c>
      <c r="J3248" t="s">
        <v>612</v>
      </c>
    </row>
    <row r="3249" spans="1:10" x14ac:dyDescent="0.35">
      <c r="A3249">
        <v>3318</v>
      </c>
      <c r="B3249" t="s">
        <v>189</v>
      </c>
      <c r="C3249">
        <v>32</v>
      </c>
      <c r="D3249">
        <v>24</v>
      </c>
      <c r="E3249">
        <v>3</v>
      </c>
      <c r="F3249" t="s">
        <v>581</v>
      </c>
      <c r="G3249" t="s">
        <v>581</v>
      </c>
      <c r="H3249" t="s">
        <v>132</v>
      </c>
      <c r="I3249" t="s">
        <v>132</v>
      </c>
      <c r="J3249" t="s">
        <v>612</v>
      </c>
    </row>
    <row r="3250" spans="1:10" x14ac:dyDescent="0.35">
      <c r="A3250">
        <v>3319</v>
      </c>
      <c r="B3250" t="s">
        <v>189</v>
      </c>
      <c r="C3250">
        <v>33</v>
      </c>
      <c r="D3250">
        <v>27</v>
      </c>
      <c r="E3250">
        <v>5</v>
      </c>
      <c r="F3250" t="s">
        <v>581</v>
      </c>
      <c r="G3250" t="s">
        <v>581</v>
      </c>
      <c r="H3250" t="s">
        <v>132</v>
      </c>
      <c r="I3250" t="s">
        <v>132</v>
      </c>
      <c r="J3250" t="s">
        <v>612</v>
      </c>
    </row>
    <row r="3251" spans="1:10" x14ac:dyDescent="0.35">
      <c r="A3251">
        <v>3320</v>
      </c>
      <c r="B3251" t="s">
        <v>189</v>
      </c>
      <c r="C3251">
        <v>34</v>
      </c>
      <c r="D3251">
        <v>26</v>
      </c>
      <c r="E3251">
        <v>0</v>
      </c>
      <c r="F3251" t="s">
        <v>581</v>
      </c>
      <c r="G3251" t="s">
        <v>581</v>
      </c>
      <c r="H3251" t="s">
        <v>132</v>
      </c>
      <c r="I3251" t="s">
        <v>132</v>
      </c>
      <c r="J3251" t="s">
        <v>612</v>
      </c>
    </row>
    <row r="3252" spans="1:10" x14ac:dyDescent="0.35">
      <c r="A3252">
        <v>3321</v>
      </c>
      <c r="B3252" t="s">
        <v>189</v>
      </c>
      <c r="C3252">
        <v>35</v>
      </c>
      <c r="D3252">
        <v>11</v>
      </c>
      <c r="E3252">
        <v>4</v>
      </c>
      <c r="F3252" t="s">
        <v>581</v>
      </c>
      <c r="G3252" t="s">
        <v>581</v>
      </c>
      <c r="H3252" t="s">
        <v>132</v>
      </c>
      <c r="I3252" t="s">
        <v>132</v>
      </c>
      <c r="J3252" t="s">
        <v>612</v>
      </c>
    </row>
    <row r="3253" spans="1:10" x14ac:dyDescent="0.35">
      <c r="A3253">
        <v>3322</v>
      </c>
      <c r="B3253" t="s">
        <v>189</v>
      </c>
      <c r="C3253">
        <v>36</v>
      </c>
      <c r="D3253">
        <v>9</v>
      </c>
      <c r="E3253">
        <v>2</v>
      </c>
      <c r="F3253" t="s">
        <v>581</v>
      </c>
      <c r="G3253" t="s">
        <v>581</v>
      </c>
      <c r="H3253" t="s">
        <v>132</v>
      </c>
      <c r="I3253" t="s">
        <v>132</v>
      </c>
      <c r="J3253" t="s">
        <v>612</v>
      </c>
    </row>
    <row r="3254" spans="1:10" x14ac:dyDescent="0.35">
      <c r="A3254">
        <v>3323</v>
      </c>
      <c r="B3254" t="s">
        <v>189</v>
      </c>
      <c r="C3254">
        <v>37</v>
      </c>
      <c r="D3254">
        <v>7</v>
      </c>
      <c r="E3254">
        <v>1</v>
      </c>
      <c r="F3254" t="s">
        <v>581</v>
      </c>
      <c r="G3254" t="s">
        <v>581</v>
      </c>
      <c r="H3254" t="s">
        <v>132</v>
      </c>
      <c r="I3254" t="s">
        <v>132</v>
      </c>
      <c r="J3254" t="s">
        <v>612</v>
      </c>
    </row>
    <row r="3255" spans="1:10" x14ac:dyDescent="0.35">
      <c r="A3255">
        <v>3324</v>
      </c>
      <c r="B3255" t="s">
        <v>189</v>
      </c>
      <c r="C3255">
        <v>38</v>
      </c>
      <c r="D3255">
        <v>17</v>
      </c>
      <c r="E3255">
        <v>1</v>
      </c>
      <c r="F3255" t="s">
        <v>581</v>
      </c>
      <c r="G3255" t="s">
        <v>581</v>
      </c>
      <c r="H3255" t="s">
        <v>132</v>
      </c>
      <c r="I3255" t="s">
        <v>132</v>
      </c>
      <c r="J3255" t="s">
        <v>612</v>
      </c>
    </row>
    <row r="3256" spans="1:10" x14ac:dyDescent="0.35">
      <c r="A3256">
        <v>3325</v>
      </c>
      <c r="B3256" t="s">
        <v>190</v>
      </c>
      <c r="C3256">
        <v>15</v>
      </c>
      <c r="D3256">
        <v>87</v>
      </c>
      <c r="E3256">
        <v>3</v>
      </c>
      <c r="F3256" t="s">
        <v>581</v>
      </c>
      <c r="G3256" t="s">
        <v>581</v>
      </c>
      <c r="H3256" t="s">
        <v>132</v>
      </c>
      <c r="I3256" t="s">
        <v>132</v>
      </c>
      <c r="J3256" t="s">
        <v>624</v>
      </c>
    </row>
    <row r="3257" spans="1:10" x14ac:dyDescent="0.35">
      <c r="A3257">
        <v>3326</v>
      </c>
      <c r="B3257" t="s">
        <v>190</v>
      </c>
      <c r="C3257">
        <v>16</v>
      </c>
      <c r="D3257">
        <v>65</v>
      </c>
      <c r="E3257">
        <v>2</v>
      </c>
      <c r="F3257" t="s">
        <v>581</v>
      </c>
      <c r="G3257" t="s">
        <v>581</v>
      </c>
      <c r="H3257" t="s">
        <v>132</v>
      </c>
      <c r="I3257" t="s">
        <v>132</v>
      </c>
      <c r="J3257" t="s">
        <v>624</v>
      </c>
    </row>
    <row r="3258" spans="1:10" x14ac:dyDescent="0.35">
      <c r="A3258">
        <v>3327</v>
      </c>
      <c r="B3258" t="s">
        <v>190</v>
      </c>
      <c r="C3258">
        <v>17</v>
      </c>
      <c r="D3258">
        <v>57</v>
      </c>
      <c r="E3258">
        <v>3</v>
      </c>
      <c r="F3258" t="s">
        <v>581</v>
      </c>
      <c r="G3258" t="s">
        <v>581</v>
      </c>
      <c r="H3258" t="s">
        <v>132</v>
      </c>
      <c r="I3258" t="s">
        <v>132</v>
      </c>
      <c r="J3258" t="s">
        <v>624</v>
      </c>
    </row>
    <row r="3259" spans="1:10" x14ac:dyDescent="0.35">
      <c r="A3259">
        <v>3328</v>
      </c>
      <c r="B3259" t="s">
        <v>190</v>
      </c>
      <c r="C3259">
        <v>18</v>
      </c>
      <c r="D3259">
        <v>46</v>
      </c>
      <c r="E3259">
        <v>5</v>
      </c>
      <c r="F3259" t="s">
        <v>581</v>
      </c>
      <c r="G3259" t="s">
        <v>581</v>
      </c>
      <c r="H3259" t="s">
        <v>132</v>
      </c>
      <c r="I3259" t="s">
        <v>132</v>
      </c>
      <c r="J3259" t="s">
        <v>624</v>
      </c>
    </row>
    <row r="3260" spans="1:10" x14ac:dyDescent="0.35">
      <c r="A3260">
        <v>3329</v>
      </c>
      <c r="B3260" t="s">
        <v>190</v>
      </c>
      <c r="C3260">
        <v>19</v>
      </c>
      <c r="D3260">
        <v>40</v>
      </c>
      <c r="E3260">
        <v>2</v>
      </c>
      <c r="F3260" t="s">
        <v>581</v>
      </c>
      <c r="G3260" t="s">
        <v>581</v>
      </c>
      <c r="H3260" t="s">
        <v>132</v>
      </c>
      <c r="I3260" t="s">
        <v>132</v>
      </c>
      <c r="J3260" t="s">
        <v>624</v>
      </c>
    </row>
    <row r="3261" spans="1:10" x14ac:dyDescent="0.35">
      <c r="A3261">
        <v>3330</v>
      </c>
      <c r="B3261" t="s">
        <v>190</v>
      </c>
      <c r="C3261">
        <v>20</v>
      </c>
      <c r="D3261">
        <v>22</v>
      </c>
      <c r="E3261">
        <v>5</v>
      </c>
      <c r="F3261" t="s">
        <v>581</v>
      </c>
      <c r="G3261" t="s">
        <v>581</v>
      </c>
      <c r="H3261" t="s">
        <v>132</v>
      </c>
      <c r="I3261" t="s">
        <v>132</v>
      </c>
      <c r="J3261" t="s">
        <v>624</v>
      </c>
    </row>
    <row r="3262" spans="1:10" x14ac:dyDescent="0.35">
      <c r="A3262">
        <v>3331</v>
      </c>
      <c r="B3262" t="s">
        <v>190</v>
      </c>
      <c r="C3262">
        <v>21</v>
      </c>
      <c r="D3262">
        <v>18</v>
      </c>
      <c r="E3262">
        <v>5</v>
      </c>
      <c r="F3262" t="s">
        <v>581</v>
      </c>
      <c r="G3262" t="s">
        <v>581</v>
      </c>
      <c r="H3262" t="s">
        <v>132</v>
      </c>
      <c r="I3262" t="s">
        <v>132</v>
      </c>
      <c r="J3262" t="s">
        <v>624</v>
      </c>
    </row>
    <row r="3263" spans="1:10" x14ac:dyDescent="0.35">
      <c r="A3263">
        <v>3332</v>
      </c>
      <c r="B3263" t="s">
        <v>190</v>
      </c>
      <c r="C3263">
        <v>22</v>
      </c>
      <c r="D3263">
        <v>13</v>
      </c>
      <c r="E3263">
        <v>2</v>
      </c>
      <c r="F3263" t="s">
        <v>581</v>
      </c>
      <c r="G3263" t="s">
        <v>581</v>
      </c>
      <c r="H3263" t="s">
        <v>132</v>
      </c>
      <c r="I3263" t="s">
        <v>132</v>
      </c>
      <c r="J3263" t="s">
        <v>624</v>
      </c>
    </row>
    <row r="3264" spans="1:10" x14ac:dyDescent="0.35">
      <c r="A3264">
        <v>3333</v>
      </c>
      <c r="B3264" t="s">
        <v>190</v>
      </c>
      <c r="C3264">
        <v>23</v>
      </c>
      <c r="D3264">
        <v>15</v>
      </c>
      <c r="E3264">
        <v>0</v>
      </c>
      <c r="F3264" t="s">
        <v>581</v>
      </c>
      <c r="G3264" t="s">
        <v>581</v>
      </c>
      <c r="H3264" t="s">
        <v>132</v>
      </c>
      <c r="I3264" t="s">
        <v>132</v>
      </c>
      <c r="J3264" t="s">
        <v>624</v>
      </c>
    </row>
    <row r="3265" spans="1:10" x14ac:dyDescent="0.35">
      <c r="A3265">
        <v>3334</v>
      </c>
      <c r="B3265" t="s">
        <v>190</v>
      </c>
      <c r="C3265">
        <v>24</v>
      </c>
      <c r="D3265">
        <v>15</v>
      </c>
      <c r="E3265">
        <v>0</v>
      </c>
      <c r="F3265" t="s">
        <v>581</v>
      </c>
      <c r="G3265" t="s">
        <v>581</v>
      </c>
      <c r="H3265" t="s">
        <v>132</v>
      </c>
      <c r="I3265" t="s">
        <v>132</v>
      </c>
      <c r="J3265" t="s">
        <v>624</v>
      </c>
    </row>
    <row r="3266" spans="1:10" x14ac:dyDescent="0.35">
      <c r="A3266">
        <v>3335</v>
      </c>
      <c r="B3266" t="s">
        <v>190</v>
      </c>
      <c r="C3266">
        <v>25</v>
      </c>
      <c r="D3266">
        <v>26</v>
      </c>
      <c r="E3266">
        <v>4</v>
      </c>
      <c r="F3266" t="s">
        <v>581</v>
      </c>
      <c r="G3266" t="s">
        <v>581</v>
      </c>
      <c r="H3266" t="s">
        <v>132</v>
      </c>
      <c r="I3266" t="s">
        <v>132</v>
      </c>
      <c r="J3266" t="s">
        <v>624</v>
      </c>
    </row>
    <row r="3267" spans="1:10" x14ac:dyDescent="0.35">
      <c r="A3267">
        <v>3336</v>
      </c>
      <c r="B3267" t="s">
        <v>190</v>
      </c>
      <c r="C3267">
        <v>26</v>
      </c>
      <c r="D3267">
        <v>20</v>
      </c>
      <c r="E3267">
        <v>3</v>
      </c>
      <c r="F3267" t="s">
        <v>581</v>
      </c>
      <c r="G3267" t="s">
        <v>581</v>
      </c>
      <c r="H3267" t="s">
        <v>132</v>
      </c>
      <c r="I3267" t="s">
        <v>132</v>
      </c>
      <c r="J3267" t="s">
        <v>624</v>
      </c>
    </row>
    <row r="3268" spans="1:10" x14ac:dyDescent="0.35">
      <c r="A3268">
        <v>3337</v>
      </c>
      <c r="B3268" t="s">
        <v>190</v>
      </c>
      <c r="C3268">
        <v>27</v>
      </c>
      <c r="D3268">
        <v>38</v>
      </c>
      <c r="E3268">
        <v>6</v>
      </c>
      <c r="F3268" t="s">
        <v>581</v>
      </c>
      <c r="G3268" t="s">
        <v>581</v>
      </c>
      <c r="H3268" t="s">
        <v>132</v>
      </c>
      <c r="I3268" t="s">
        <v>132</v>
      </c>
      <c r="J3268" t="s">
        <v>624</v>
      </c>
    </row>
    <row r="3269" spans="1:10" x14ac:dyDescent="0.35">
      <c r="A3269">
        <v>3338</v>
      </c>
      <c r="B3269" t="s">
        <v>190</v>
      </c>
      <c r="C3269">
        <v>28</v>
      </c>
      <c r="D3269">
        <v>62</v>
      </c>
      <c r="E3269">
        <v>8</v>
      </c>
      <c r="F3269" t="s">
        <v>581</v>
      </c>
      <c r="G3269" t="s">
        <v>581</v>
      </c>
      <c r="H3269" t="s">
        <v>132</v>
      </c>
      <c r="I3269" t="s">
        <v>132</v>
      </c>
      <c r="J3269" t="s">
        <v>624</v>
      </c>
    </row>
    <row r="3270" spans="1:10" x14ac:dyDescent="0.35">
      <c r="A3270">
        <v>3339</v>
      </c>
      <c r="B3270" t="s">
        <v>190</v>
      </c>
      <c r="C3270">
        <v>29</v>
      </c>
      <c r="D3270">
        <v>39</v>
      </c>
      <c r="E3270">
        <v>9</v>
      </c>
      <c r="F3270" t="s">
        <v>581</v>
      </c>
      <c r="G3270" t="s">
        <v>581</v>
      </c>
      <c r="H3270" t="s">
        <v>132</v>
      </c>
      <c r="I3270" t="s">
        <v>132</v>
      </c>
      <c r="J3270" t="s">
        <v>624</v>
      </c>
    </row>
    <row r="3271" spans="1:10" x14ac:dyDescent="0.35">
      <c r="A3271">
        <v>3340</v>
      </c>
      <c r="B3271" t="s">
        <v>190</v>
      </c>
      <c r="C3271">
        <v>30</v>
      </c>
      <c r="D3271">
        <v>42</v>
      </c>
      <c r="E3271">
        <v>1</v>
      </c>
      <c r="F3271" t="s">
        <v>581</v>
      </c>
      <c r="G3271" t="s">
        <v>581</v>
      </c>
      <c r="H3271" t="s">
        <v>132</v>
      </c>
      <c r="I3271" t="s">
        <v>132</v>
      </c>
      <c r="J3271" t="s">
        <v>624</v>
      </c>
    </row>
    <row r="3272" spans="1:10" x14ac:dyDescent="0.35">
      <c r="A3272">
        <v>3341</v>
      </c>
      <c r="B3272" t="s">
        <v>190</v>
      </c>
      <c r="C3272">
        <v>31</v>
      </c>
      <c r="D3272">
        <v>29</v>
      </c>
      <c r="E3272">
        <v>5</v>
      </c>
      <c r="F3272" t="s">
        <v>581</v>
      </c>
      <c r="G3272" t="s">
        <v>581</v>
      </c>
      <c r="H3272" t="s">
        <v>132</v>
      </c>
      <c r="I3272" t="s">
        <v>132</v>
      </c>
      <c r="J3272" t="s">
        <v>624</v>
      </c>
    </row>
    <row r="3273" spans="1:10" x14ac:dyDescent="0.35">
      <c r="A3273">
        <v>3342</v>
      </c>
      <c r="B3273" t="s">
        <v>190</v>
      </c>
      <c r="C3273">
        <v>32</v>
      </c>
      <c r="D3273">
        <v>27</v>
      </c>
      <c r="E3273">
        <v>0</v>
      </c>
      <c r="F3273" t="s">
        <v>581</v>
      </c>
      <c r="G3273" t="s">
        <v>581</v>
      </c>
      <c r="H3273" t="s">
        <v>132</v>
      </c>
      <c r="I3273" t="s">
        <v>132</v>
      </c>
      <c r="J3273" t="s">
        <v>624</v>
      </c>
    </row>
    <row r="3274" spans="1:10" x14ac:dyDescent="0.35">
      <c r="A3274">
        <v>3343</v>
      </c>
      <c r="B3274" t="s">
        <v>190</v>
      </c>
      <c r="C3274">
        <v>33</v>
      </c>
      <c r="D3274">
        <v>42</v>
      </c>
      <c r="E3274">
        <v>3</v>
      </c>
      <c r="F3274" t="s">
        <v>581</v>
      </c>
      <c r="G3274" t="s">
        <v>581</v>
      </c>
      <c r="H3274" t="s">
        <v>132</v>
      </c>
      <c r="I3274" t="s">
        <v>132</v>
      </c>
      <c r="J3274" t="s">
        <v>624</v>
      </c>
    </row>
    <row r="3275" spans="1:10" x14ac:dyDescent="0.35">
      <c r="A3275">
        <v>3344</v>
      </c>
      <c r="B3275" t="s">
        <v>190</v>
      </c>
      <c r="C3275">
        <v>34</v>
      </c>
      <c r="D3275">
        <v>17</v>
      </c>
      <c r="E3275">
        <v>6</v>
      </c>
      <c r="F3275" t="s">
        <v>581</v>
      </c>
      <c r="G3275" t="s">
        <v>581</v>
      </c>
      <c r="H3275" t="s">
        <v>132</v>
      </c>
      <c r="I3275" t="s">
        <v>132</v>
      </c>
      <c r="J3275" t="s">
        <v>624</v>
      </c>
    </row>
    <row r="3276" spans="1:10" x14ac:dyDescent="0.35">
      <c r="A3276">
        <v>3345</v>
      </c>
      <c r="B3276" t="s">
        <v>190</v>
      </c>
      <c r="C3276">
        <v>35</v>
      </c>
      <c r="D3276">
        <v>20</v>
      </c>
      <c r="E3276">
        <v>4</v>
      </c>
      <c r="F3276" t="s">
        <v>581</v>
      </c>
      <c r="G3276" t="s">
        <v>581</v>
      </c>
      <c r="H3276" t="s">
        <v>132</v>
      </c>
      <c r="I3276" t="s">
        <v>132</v>
      </c>
      <c r="J3276" t="s">
        <v>624</v>
      </c>
    </row>
    <row r="3277" spans="1:10" x14ac:dyDescent="0.35">
      <c r="A3277">
        <v>3346</v>
      </c>
      <c r="B3277" t="s">
        <v>190</v>
      </c>
      <c r="C3277">
        <v>36</v>
      </c>
      <c r="D3277">
        <v>25</v>
      </c>
      <c r="E3277">
        <v>1</v>
      </c>
      <c r="F3277" t="s">
        <v>581</v>
      </c>
      <c r="G3277" t="s">
        <v>581</v>
      </c>
      <c r="H3277" t="s">
        <v>132</v>
      </c>
      <c r="I3277" t="s">
        <v>132</v>
      </c>
      <c r="J3277" t="s">
        <v>624</v>
      </c>
    </row>
    <row r="3278" spans="1:10" x14ac:dyDescent="0.35">
      <c r="A3278">
        <v>3347</v>
      </c>
      <c r="B3278" t="s">
        <v>190</v>
      </c>
      <c r="C3278">
        <v>37</v>
      </c>
      <c r="D3278">
        <v>23</v>
      </c>
      <c r="E3278">
        <v>4</v>
      </c>
      <c r="F3278" t="s">
        <v>581</v>
      </c>
      <c r="G3278" t="s">
        <v>581</v>
      </c>
      <c r="H3278" t="s">
        <v>132</v>
      </c>
      <c r="I3278" t="s">
        <v>132</v>
      </c>
      <c r="J3278" t="s">
        <v>624</v>
      </c>
    </row>
    <row r="3279" spans="1:10" x14ac:dyDescent="0.35">
      <c r="A3279">
        <v>3348</v>
      </c>
      <c r="B3279" t="s">
        <v>190</v>
      </c>
      <c r="C3279">
        <v>38</v>
      </c>
      <c r="D3279">
        <v>27</v>
      </c>
      <c r="E3279">
        <v>4</v>
      </c>
      <c r="F3279" t="s">
        <v>581</v>
      </c>
      <c r="G3279" t="s">
        <v>581</v>
      </c>
      <c r="H3279" t="s">
        <v>132</v>
      </c>
      <c r="I3279" t="s">
        <v>132</v>
      </c>
      <c r="J3279" t="s">
        <v>624</v>
      </c>
    </row>
    <row r="3280" spans="1:10" x14ac:dyDescent="0.35">
      <c r="A3280">
        <v>3349</v>
      </c>
      <c r="B3280" t="s">
        <v>191</v>
      </c>
      <c r="C3280">
        <v>15</v>
      </c>
      <c r="D3280">
        <v>37</v>
      </c>
      <c r="E3280">
        <v>9</v>
      </c>
      <c r="F3280" t="s">
        <v>581</v>
      </c>
      <c r="G3280" t="s">
        <v>582</v>
      </c>
      <c r="H3280" t="s">
        <v>132</v>
      </c>
      <c r="I3280" t="s">
        <v>132</v>
      </c>
      <c r="J3280" t="s">
        <v>614</v>
      </c>
    </row>
    <row r="3281" spans="1:10" x14ac:dyDescent="0.35">
      <c r="A3281">
        <v>3350</v>
      </c>
      <c r="B3281" t="s">
        <v>191</v>
      </c>
      <c r="C3281">
        <v>16</v>
      </c>
      <c r="D3281">
        <v>34</v>
      </c>
      <c r="E3281">
        <v>12</v>
      </c>
      <c r="F3281" t="s">
        <v>581</v>
      </c>
      <c r="G3281" t="s">
        <v>582</v>
      </c>
      <c r="H3281" t="s">
        <v>132</v>
      </c>
      <c r="I3281" t="s">
        <v>132</v>
      </c>
      <c r="J3281" t="s">
        <v>614</v>
      </c>
    </row>
    <row r="3282" spans="1:10" x14ac:dyDescent="0.35">
      <c r="A3282">
        <v>3351</v>
      </c>
      <c r="B3282" t="s">
        <v>191</v>
      </c>
      <c r="C3282">
        <v>17</v>
      </c>
      <c r="D3282">
        <v>39</v>
      </c>
      <c r="E3282">
        <v>10</v>
      </c>
      <c r="F3282" t="s">
        <v>581</v>
      </c>
      <c r="G3282" t="s">
        <v>582</v>
      </c>
      <c r="H3282" t="s">
        <v>132</v>
      </c>
      <c r="I3282" t="s">
        <v>132</v>
      </c>
      <c r="J3282" t="s">
        <v>614</v>
      </c>
    </row>
    <row r="3283" spans="1:10" x14ac:dyDescent="0.35">
      <c r="A3283">
        <v>3352</v>
      </c>
      <c r="B3283" t="s">
        <v>191</v>
      </c>
      <c r="C3283">
        <v>18</v>
      </c>
      <c r="D3283">
        <v>38</v>
      </c>
      <c r="E3283">
        <v>13</v>
      </c>
      <c r="F3283" t="s">
        <v>581</v>
      </c>
      <c r="G3283" t="s">
        <v>582</v>
      </c>
      <c r="H3283" t="s">
        <v>132</v>
      </c>
      <c r="I3283" t="s">
        <v>132</v>
      </c>
      <c r="J3283" t="s">
        <v>614</v>
      </c>
    </row>
    <row r="3284" spans="1:10" x14ac:dyDescent="0.35">
      <c r="A3284">
        <v>3353</v>
      </c>
      <c r="B3284" t="s">
        <v>191</v>
      </c>
      <c r="C3284">
        <v>19</v>
      </c>
      <c r="D3284">
        <v>33</v>
      </c>
      <c r="E3284">
        <v>4</v>
      </c>
      <c r="F3284" t="s">
        <v>581</v>
      </c>
      <c r="G3284" t="s">
        <v>582</v>
      </c>
      <c r="H3284" t="s">
        <v>132</v>
      </c>
      <c r="I3284" t="s">
        <v>132</v>
      </c>
      <c r="J3284" t="s">
        <v>614</v>
      </c>
    </row>
    <row r="3285" spans="1:10" x14ac:dyDescent="0.35">
      <c r="A3285">
        <v>3354</v>
      </c>
      <c r="B3285" t="s">
        <v>191</v>
      </c>
      <c r="C3285">
        <v>20</v>
      </c>
      <c r="D3285">
        <v>38</v>
      </c>
      <c r="E3285">
        <v>11</v>
      </c>
      <c r="F3285" t="s">
        <v>581</v>
      </c>
      <c r="G3285" t="s">
        <v>582</v>
      </c>
      <c r="H3285" t="s">
        <v>132</v>
      </c>
      <c r="I3285" t="s">
        <v>132</v>
      </c>
      <c r="J3285" t="s">
        <v>614</v>
      </c>
    </row>
    <row r="3286" spans="1:10" x14ac:dyDescent="0.35">
      <c r="A3286">
        <v>3355</v>
      </c>
      <c r="B3286" t="s">
        <v>191</v>
      </c>
      <c r="C3286">
        <v>21</v>
      </c>
      <c r="D3286">
        <v>25</v>
      </c>
      <c r="E3286">
        <v>4</v>
      </c>
      <c r="F3286" t="s">
        <v>581</v>
      </c>
      <c r="G3286" t="s">
        <v>582</v>
      </c>
      <c r="H3286" t="s">
        <v>132</v>
      </c>
      <c r="I3286" t="s">
        <v>132</v>
      </c>
      <c r="J3286" t="s">
        <v>614</v>
      </c>
    </row>
    <row r="3287" spans="1:10" x14ac:dyDescent="0.35">
      <c r="A3287">
        <v>3356</v>
      </c>
      <c r="B3287" t="s">
        <v>191</v>
      </c>
      <c r="C3287">
        <v>22</v>
      </c>
      <c r="D3287">
        <v>23</v>
      </c>
      <c r="E3287">
        <v>7</v>
      </c>
      <c r="F3287" t="s">
        <v>581</v>
      </c>
      <c r="G3287" t="s">
        <v>582</v>
      </c>
      <c r="H3287" t="s">
        <v>132</v>
      </c>
      <c r="I3287" t="s">
        <v>132</v>
      </c>
      <c r="J3287" t="s">
        <v>614</v>
      </c>
    </row>
    <row r="3288" spans="1:10" x14ac:dyDescent="0.35">
      <c r="A3288">
        <v>3357</v>
      </c>
      <c r="B3288" t="s">
        <v>191</v>
      </c>
      <c r="C3288">
        <v>23</v>
      </c>
      <c r="D3288">
        <v>20</v>
      </c>
      <c r="E3288">
        <v>1</v>
      </c>
      <c r="F3288" t="s">
        <v>581</v>
      </c>
      <c r="G3288" t="s">
        <v>582</v>
      </c>
      <c r="H3288" t="s">
        <v>132</v>
      </c>
      <c r="I3288" t="s">
        <v>132</v>
      </c>
      <c r="J3288" t="s">
        <v>614</v>
      </c>
    </row>
    <row r="3289" spans="1:10" x14ac:dyDescent="0.35">
      <c r="A3289">
        <v>3358</v>
      </c>
      <c r="B3289" t="s">
        <v>191</v>
      </c>
      <c r="C3289">
        <v>24</v>
      </c>
      <c r="D3289">
        <v>17</v>
      </c>
      <c r="E3289">
        <v>18</v>
      </c>
      <c r="F3289" t="s">
        <v>581</v>
      </c>
      <c r="G3289" t="s">
        <v>582</v>
      </c>
      <c r="H3289" t="s">
        <v>132</v>
      </c>
      <c r="I3289" t="s">
        <v>132</v>
      </c>
      <c r="J3289" t="s">
        <v>614</v>
      </c>
    </row>
    <row r="3290" spans="1:10" x14ac:dyDescent="0.35">
      <c r="A3290">
        <v>3359</v>
      </c>
      <c r="B3290" t="s">
        <v>191</v>
      </c>
      <c r="C3290">
        <v>25</v>
      </c>
      <c r="D3290">
        <v>11</v>
      </c>
      <c r="E3290">
        <v>20</v>
      </c>
      <c r="F3290" t="s">
        <v>581</v>
      </c>
      <c r="G3290" t="s">
        <v>582</v>
      </c>
      <c r="H3290" t="s">
        <v>132</v>
      </c>
      <c r="I3290" t="s">
        <v>132</v>
      </c>
      <c r="J3290" t="s">
        <v>614</v>
      </c>
    </row>
    <row r="3291" spans="1:10" x14ac:dyDescent="0.35">
      <c r="A3291">
        <v>3360</v>
      </c>
      <c r="B3291" t="s">
        <v>191</v>
      </c>
      <c r="C3291">
        <v>26</v>
      </c>
      <c r="D3291">
        <v>23</v>
      </c>
      <c r="E3291">
        <v>6</v>
      </c>
      <c r="F3291" t="s">
        <v>581</v>
      </c>
      <c r="G3291" t="s">
        <v>582</v>
      </c>
      <c r="H3291" t="s">
        <v>132</v>
      </c>
      <c r="I3291" t="s">
        <v>132</v>
      </c>
      <c r="J3291" t="s">
        <v>614</v>
      </c>
    </row>
    <row r="3292" spans="1:10" x14ac:dyDescent="0.35">
      <c r="A3292">
        <v>3361</v>
      </c>
      <c r="B3292" t="s">
        <v>191</v>
      </c>
      <c r="C3292">
        <v>27</v>
      </c>
      <c r="D3292">
        <v>29</v>
      </c>
      <c r="E3292">
        <v>20</v>
      </c>
      <c r="F3292" t="s">
        <v>581</v>
      </c>
      <c r="G3292" t="s">
        <v>582</v>
      </c>
      <c r="H3292" t="s">
        <v>132</v>
      </c>
      <c r="I3292" t="s">
        <v>132</v>
      </c>
      <c r="J3292" t="s">
        <v>614</v>
      </c>
    </row>
    <row r="3293" spans="1:10" x14ac:dyDescent="0.35">
      <c r="A3293">
        <v>3362</v>
      </c>
      <c r="B3293" t="s">
        <v>191</v>
      </c>
      <c r="C3293">
        <v>28</v>
      </c>
      <c r="D3293">
        <v>40</v>
      </c>
      <c r="E3293">
        <v>39</v>
      </c>
      <c r="F3293" t="s">
        <v>581</v>
      </c>
      <c r="G3293" t="s">
        <v>582</v>
      </c>
      <c r="H3293" t="s">
        <v>132</v>
      </c>
      <c r="I3293" t="s">
        <v>132</v>
      </c>
      <c r="J3293" t="s">
        <v>614</v>
      </c>
    </row>
    <row r="3294" spans="1:10" x14ac:dyDescent="0.35">
      <c r="A3294">
        <v>3363</v>
      </c>
      <c r="B3294" t="s">
        <v>191</v>
      </c>
      <c r="C3294">
        <v>29</v>
      </c>
      <c r="D3294">
        <v>39</v>
      </c>
      <c r="E3294">
        <v>20</v>
      </c>
      <c r="F3294" t="s">
        <v>581</v>
      </c>
      <c r="G3294" t="s">
        <v>582</v>
      </c>
      <c r="H3294" t="s">
        <v>132</v>
      </c>
      <c r="I3294" t="s">
        <v>132</v>
      </c>
      <c r="J3294" t="s">
        <v>614</v>
      </c>
    </row>
    <row r="3295" spans="1:10" x14ac:dyDescent="0.35">
      <c r="A3295">
        <v>3364</v>
      </c>
      <c r="B3295" t="s">
        <v>191</v>
      </c>
      <c r="C3295">
        <v>30</v>
      </c>
      <c r="D3295">
        <v>27</v>
      </c>
      <c r="E3295">
        <v>23</v>
      </c>
      <c r="F3295" t="s">
        <v>581</v>
      </c>
      <c r="G3295" t="s">
        <v>582</v>
      </c>
      <c r="H3295" t="s">
        <v>132</v>
      </c>
      <c r="I3295" t="s">
        <v>132</v>
      </c>
      <c r="J3295" t="s">
        <v>614</v>
      </c>
    </row>
    <row r="3296" spans="1:10" x14ac:dyDescent="0.35">
      <c r="A3296">
        <v>3365</v>
      </c>
      <c r="B3296" t="s">
        <v>191</v>
      </c>
      <c r="C3296">
        <v>31</v>
      </c>
      <c r="D3296">
        <v>13</v>
      </c>
      <c r="E3296">
        <v>17</v>
      </c>
      <c r="F3296" t="s">
        <v>581</v>
      </c>
      <c r="G3296" t="s">
        <v>582</v>
      </c>
      <c r="H3296" t="s">
        <v>132</v>
      </c>
      <c r="I3296" t="s">
        <v>132</v>
      </c>
      <c r="J3296" t="s">
        <v>614</v>
      </c>
    </row>
    <row r="3297" spans="1:10" x14ac:dyDescent="0.35">
      <c r="A3297">
        <v>3366</v>
      </c>
      <c r="B3297" t="s">
        <v>191</v>
      </c>
      <c r="C3297">
        <v>32</v>
      </c>
      <c r="D3297">
        <v>19</v>
      </c>
      <c r="E3297">
        <v>19</v>
      </c>
      <c r="F3297" t="s">
        <v>581</v>
      </c>
      <c r="G3297" t="s">
        <v>582</v>
      </c>
      <c r="H3297" t="s">
        <v>132</v>
      </c>
      <c r="I3297" t="s">
        <v>132</v>
      </c>
      <c r="J3297" t="s">
        <v>614</v>
      </c>
    </row>
    <row r="3298" spans="1:10" x14ac:dyDescent="0.35">
      <c r="A3298">
        <v>3367</v>
      </c>
      <c r="B3298" t="s">
        <v>191</v>
      </c>
      <c r="C3298">
        <v>33</v>
      </c>
      <c r="D3298">
        <v>19</v>
      </c>
      <c r="E3298">
        <v>29</v>
      </c>
      <c r="F3298" t="s">
        <v>581</v>
      </c>
      <c r="G3298" t="s">
        <v>582</v>
      </c>
      <c r="H3298" t="s">
        <v>132</v>
      </c>
      <c r="I3298" t="s">
        <v>132</v>
      </c>
      <c r="J3298" t="s">
        <v>614</v>
      </c>
    </row>
    <row r="3299" spans="1:10" x14ac:dyDescent="0.35">
      <c r="A3299">
        <v>3368</v>
      </c>
      <c r="B3299" t="s">
        <v>191</v>
      </c>
      <c r="C3299">
        <v>34</v>
      </c>
      <c r="D3299">
        <v>19</v>
      </c>
      <c r="E3299">
        <v>25</v>
      </c>
      <c r="F3299" t="s">
        <v>581</v>
      </c>
      <c r="G3299" t="s">
        <v>582</v>
      </c>
      <c r="H3299" t="s">
        <v>132</v>
      </c>
      <c r="I3299" t="s">
        <v>132</v>
      </c>
      <c r="J3299" t="s">
        <v>614</v>
      </c>
    </row>
    <row r="3300" spans="1:10" x14ac:dyDescent="0.35">
      <c r="A3300">
        <v>3369</v>
      </c>
      <c r="B3300" t="s">
        <v>191</v>
      </c>
      <c r="C3300">
        <v>35</v>
      </c>
      <c r="D3300">
        <v>20</v>
      </c>
      <c r="E3300">
        <v>8</v>
      </c>
      <c r="F3300" t="s">
        <v>581</v>
      </c>
      <c r="G3300" t="s">
        <v>582</v>
      </c>
      <c r="H3300" t="s">
        <v>132</v>
      </c>
      <c r="I3300" t="s">
        <v>132</v>
      </c>
      <c r="J3300" t="s">
        <v>614</v>
      </c>
    </row>
    <row r="3301" spans="1:10" x14ac:dyDescent="0.35">
      <c r="A3301">
        <v>3370</v>
      </c>
      <c r="B3301" t="s">
        <v>191</v>
      </c>
      <c r="C3301">
        <v>36</v>
      </c>
      <c r="D3301">
        <v>11</v>
      </c>
      <c r="E3301">
        <v>4</v>
      </c>
      <c r="F3301" t="s">
        <v>581</v>
      </c>
      <c r="G3301" t="s">
        <v>582</v>
      </c>
      <c r="H3301" t="s">
        <v>132</v>
      </c>
      <c r="I3301" t="s">
        <v>132</v>
      </c>
      <c r="J3301" t="s">
        <v>614</v>
      </c>
    </row>
    <row r="3302" spans="1:10" x14ac:dyDescent="0.35">
      <c r="A3302">
        <v>3371</v>
      </c>
      <c r="B3302" t="s">
        <v>191</v>
      </c>
      <c r="C3302">
        <v>37</v>
      </c>
      <c r="D3302">
        <v>21</v>
      </c>
      <c r="E3302">
        <v>9</v>
      </c>
      <c r="F3302" t="s">
        <v>581</v>
      </c>
      <c r="G3302" t="s">
        <v>582</v>
      </c>
      <c r="H3302" t="s">
        <v>132</v>
      </c>
      <c r="I3302" t="s">
        <v>132</v>
      </c>
      <c r="J3302" t="s">
        <v>614</v>
      </c>
    </row>
    <row r="3303" spans="1:10" x14ac:dyDescent="0.35">
      <c r="A3303">
        <v>3372</v>
      </c>
      <c r="B3303" t="s">
        <v>191</v>
      </c>
      <c r="C3303">
        <v>38</v>
      </c>
      <c r="D3303">
        <v>11</v>
      </c>
      <c r="E3303">
        <v>8</v>
      </c>
      <c r="F3303" t="s">
        <v>581</v>
      </c>
      <c r="G3303" t="s">
        <v>582</v>
      </c>
      <c r="H3303" t="s">
        <v>132</v>
      </c>
      <c r="I3303" t="s">
        <v>132</v>
      </c>
      <c r="J3303" t="s">
        <v>614</v>
      </c>
    </row>
    <row r="3304" spans="1:10" x14ac:dyDescent="0.35">
      <c r="A3304">
        <v>3373</v>
      </c>
      <c r="B3304" t="s">
        <v>192</v>
      </c>
      <c r="C3304">
        <v>15</v>
      </c>
      <c r="D3304">
        <v>114</v>
      </c>
      <c r="E3304">
        <v>44</v>
      </c>
      <c r="F3304" t="s">
        <v>581</v>
      </c>
      <c r="G3304" t="s">
        <v>581</v>
      </c>
      <c r="H3304" t="s">
        <v>132</v>
      </c>
      <c r="I3304" t="s">
        <v>132</v>
      </c>
      <c r="J3304" t="s">
        <v>614</v>
      </c>
    </row>
    <row r="3305" spans="1:10" x14ac:dyDescent="0.35">
      <c r="A3305">
        <v>3374</v>
      </c>
      <c r="B3305" t="s">
        <v>192</v>
      </c>
      <c r="C3305">
        <v>16</v>
      </c>
      <c r="D3305">
        <v>89</v>
      </c>
      <c r="E3305">
        <v>49</v>
      </c>
      <c r="F3305" t="s">
        <v>581</v>
      </c>
      <c r="G3305" t="s">
        <v>581</v>
      </c>
      <c r="H3305" t="s">
        <v>132</v>
      </c>
      <c r="I3305" t="s">
        <v>132</v>
      </c>
      <c r="J3305" t="s">
        <v>614</v>
      </c>
    </row>
    <row r="3306" spans="1:10" x14ac:dyDescent="0.35">
      <c r="A3306">
        <v>3375</v>
      </c>
      <c r="B3306" t="s">
        <v>192</v>
      </c>
      <c r="C3306">
        <v>17</v>
      </c>
      <c r="D3306">
        <v>91</v>
      </c>
      <c r="E3306">
        <v>44</v>
      </c>
      <c r="F3306" t="s">
        <v>581</v>
      </c>
      <c r="G3306" t="s">
        <v>581</v>
      </c>
      <c r="H3306" t="s">
        <v>132</v>
      </c>
      <c r="I3306" t="s">
        <v>132</v>
      </c>
      <c r="J3306" t="s">
        <v>614</v>
      </c>
    </row>
    <row r="3307" spans="1:10" x14ac:dyDescent="0.35">
      <c r="A3307">
        <v>3376</v>
      </c>
      <c r="B3307" t="s">
        <v>192</v>
      </c>
      <c r="C3307">
        <v>18</v>
      </c>
      <c r="D3307">
        <v>72</v>
      </c>
      <c r="E3307">
        <v>33</v>
      </c>
      <c r="F3307" t="s">
        <v>581</v>
      </c>
      <c r="G3307" t="s">
        <v>581</v>
      </c>
      <c r="H3307" t="s">
        <v>132</v>
      </c>
      <c r="I3307" t="s">
        <v>132</v>
      </c>
      <c r="J3307" t="s">
        <v>614</v>
      </c>
    </row>
    <row r="3308" spans="1:10" x14ac:dyDescent="0.35">
      <c r="A3308">
        <v>3377</v>
      </c>
      <c r="B3308" t="s">
        <v>192</v>
      </c>
      <c r="C3308">
        <v>19</v>
      </c>
      <c r="D3308">
        <v>72</v>
      </c>
      <c r="E3308">
        <v>32</v>
      </c>
      <c r="F3308" t="s">
        <v>581</v>
      </c>
      <c r="G3308" t="s">
        <v>581</v>
      </c>
      <c r="H3308" t="s">
        <v>132</v>
      </c>
      <c r="I3308" t="s">
        <v>132</v>
      </c>
      <c r="J3308" t="s">
        <v>614</v>
      </c>
    </row>
    <row r="3309" spans="1:10" x14ac:dyDescent="0.35">
      <c r="A3309">
        <v>3378</v>
      </c>
      <c r="B3309" t="s">
        <v>192</v>
      </c>
      <c r="C3309">
        <v>20</v>
      </c>
      <c r="D3309">
        <v>52</v>
      </c>
      <c r="E3309">
        <v>19</v>
      </c>
      <c r="F3309" t="s">
        <v>581</v>
      </c>
      <c r="G3309" t="s">
        <v>581</v>
      </c>
      <c r="H3309" t="s">
        <v>132</v>
      </c>
      <c r="I3309" t="s">
        <v>132</v>
      </c>
      <c r="J3309" t="s">
        <v>614</v>
      </c>
    </row>
    <row r="3310" spans="1:10" x14ac:dyDescent="0.35">
      <c r="A3310">
        <v>3379</v>
      </c>
      <c r="B3310" t="s">
        <v>192</v>
      </c>
      <c r="C3310">
        <v>21</v>
      </c>
      <c r="D3310">
        <v>46</v>
      </c>
      <c r="E3310">
        <v>19</v>
      </c>
      <c r="F3310" t="s">
        <v>581</v>
      </c>
      <c r="G3310" t="s">
        <v>581</v>
      </c>
      <c r="H3310" t="s">
        <v>132</v>
      </c>
      <c r="I3310" t="s">
        <v>132</v>
      </c>
      <c r="J3310" t="s">
        <v>614</v>
      </c>
    </row>
    <row r="3311" spans="1:10" x14ac:dyDescent="0.35">
      <c r="A3311">
        <v>3380</v>
      </c>
      <c r="B3311" t="s">
        <v>192</v>
      </c>
      <c r="C3311">
        <v>22</v>
      </c>
      <c r="D3311">
        <v>54</v>
      </c>
      <c r="E3311">
        <v>14</v>
      </c>
      <c r="F3311" t="s">
        <v>581</v>
      </c>
      <c r="G3311" t="s">
        <v>581</v>
      </c>
      <c r="H3311" t="s">
        <v>132</v>
      </c>
      <c r="I3311" t="s">
        <v>132</v>
      </c>
      <c r="J3311" t="s">
        <v>614</v>
      </c>
    </row>
    <row r="3312" spans="1:10" x14ac:dyDescent="0.35">
      <c r="A3312">
        <v>3381</v>
      </c>
      <c r="B3312" t="s">
        <v>192</v>
      </c>
      <c r="C3312">
        <v>23</v>
      </c>
      <c r="D3312">
        <v>42</v>
      </c>
      <c r="E3312">
        <v>10</v>
      </c>
      <c r="F3312" t="s">
        <v>581</v>
      </c>
      <c r="G3312" t="s">
        <v>581</v>
      </c>
      <c r="H3312" t="s">
        <v>132</v>
      </c>
      <c r="I3312" t="s">
        <v>132</v>
      </c>
      <c r="J3312" t="s">
        <v>614</v>
      </c>
    </row>
    <row r="3313" spans="1:10" x14ac:dyDescent="0.35">
      <c r="A3313">
        <v>3382</v>
      </c>
      <c r="B3313" t="s">
        <v>192</v>
      </c>
      <c r="C3313">
        <v>24</v>
      </c>
      <c r="D3313">
        <v>35</v>
      </c>
      <c r="E3313">
        <v>14</v>
      </c>
      <c r="F3313" t="s">
        <v>581</v>
      </c>
      <c r="G3313" t="s">
        <v>581</v>
      </c>
      <c r="H3313" t="s">
        <v>132</v>
      </c>
      <c r="I3313" t="s">
        <v>132</v>
      </c>
      <c r="J3313" t="s">
        <v>614</v>
      </c>
    </row>
    <row r="3314" spans="1:10" x14ac:dyDescent="0.35">
      <c r="A3314">
        <v>3383</v>
      </c>
      <c r="B3314" t="s">
        <v>192</v>
      </c>
      <c r="C3314">
        <v>25</v>
      </c>
      <c r="D3314">
        <v>92</v>
      </c>
      <c r="E3314">
        <v>21</v>
      </c>
      <c r="F3314" t="s">
        <v>581</v>
      </c>
      <c r="G3314" t="s">
        <v>581</v>
      </c>
      <c r="H3314" t="s">
        <v>132</v>
      </c>
      <c r="I3314" t="s">
        <v>132</v>
      </c>
      <c r="J3314" t="s">
        <v>614</v>
      </c>
    </row>
    <row r="3315" spans="1:10" x14ac:dyDescent="0.35">
      <c r="A3315">
        <v>3384</v>
      </c>
      <c r="B3315" t="s">
        <v>192</v>
      </c>
      <c r="C3315">
        <v>26</v>
      </c>
      <c r="D3315">
        <v>53</v>
      </c>
      <c r="E3315">
        <v>50</v>
      </c>
      <c r="F3315" t="s">
        <v>581</v>
      </c>
      <c r="G3315" t="s">
        <v>581</v>
      </c>
      <c r="H3315" t="s">
        <v>132</v>
      </c>
      <c r="I3315" t="s">
        <v>132</v>
      </c>
      <c r="J3315" t="s">
        <v>614</v>
      </c>
    </row>
    <row r="3316" spans="1:10" x14ac:dyDescent="0.35">
      <c r="A3316">
        <v>3385</v>
      </c>
      <c r="B3316" t="s">
        <v>192</v>
      </c>
      <c r="C3316">
        <v>27</v>
      </c>
      <c r="D3316">
        <v>74</v>
      </c>
      <c r="E3316">
        <v>61</v>
      </c>
      <c r="F3316" t="s">
        <v>581</v>
      </c>
      <c r="G3316" t="s">
        <v>581</v>
      </c>
      <c r="H3316" t="s">
        <v>132</v>
      </c>
      <c r="I3316" t="s">
        <v>132</v>
      </c>
      <c r="J3316" t="s">
        <v>614</v>
      </c>
    </row>
    <row r="3317" spans="1:10" x14ac:dyDescent="0.35">
      <c r="A3317">
        <v>3386</v>
      </c>
      <c r="B3317" t="s">
        <v>192</v>
      </c>
      <c r="C3317">
        <v>28</v>
      </c>
      <c r="D3317">
        <v>90</v>
      </c>
      <c r="E3317">
        <v>60</v>
      </c>
      <c r="F3317" t="s">
        <v>581</v>
      </c>
      <c r="G3317" t="s">
        <v>581</v>
      </c>
      <c r="H3317" t="s">
        <v>132</v>
      </c>
      <c r="I3317" t="s">
        <v>132</v>
      </c>
      <c r="J3317" t="s">
        <v>614</v>
      </c>
    </row>
    <row r="3318" spans="1:10" x14ac:dyDescent="0.35">
      <c r="A3318">
        <v>3387</v>
      </c>
      <c r="B3318" t="s">
        <v>192</v>
      </c>
      <c r="C3318">
        <v>29</v>
      </c>
      <c r="D3318">
        <v>77</v>
      </c>
      <c r="E3318">
        <v>39</v>
      </c>
      <c r="F3318" t="s">
        <v>581</v>
      </c>
      <c r="G3318" t="s">
        <v>581</v>
      </c>
      <c r="H3318" t="s">
        <v>132</v>
      </c>
      <c r="I3318" t="s">
        <v>132</v>
      </c>
      <c r="J3318" t="s">
        <v>614</v>
      </c>
    </row>
    <row r="3319" spans="1:10" x14ac:dyDescent="0.35">
      <c r="A3319">
        <v>3388</v>
      </c>
      <c r="B3319" t="s">
        <v>192</v>
      </c>
      <c r="C3319">
        <v>30</v>
      </c>
      <c r="D3319">
        <v>62</v>
      </c>
      <c r="E3319">
        <v>50</v>
      </c>
      <c r="F3319" t="s">
        <v>581</v>
      </c>
      <c r="G3319" t="s">
        <v>581</v>
      </c>
      <c r="H3319" t="s">
        <v>132</v>
      </c>
      <c r="I3319" t="s">
        <v>132</v>
      </c>
      <c r="J3319" t="s">
        <v>614</v>
      </c>
    </row>
    <row r="3320" spans="1:10" x14ac:dyDescent="0.35">
      <c r="A3320">
        <v>3389</v>
      </c>
      <c r="B3320" t="s">
        <v>192</v>
      </c>
      <c r="C3320">
        <v>31</v>
      </c>
      <c r="D3320">
        <v>63</v>
      </c>
      <c r="E3320">
        <v>26</v>
      </c>
      <c r="F3320" t="s">
        <v>581</v>
      </c>
      <c r="G3320" t="s">
        <v>581</v>
      </c>
      <c r="H3320" t="s">
        <v>132</v>
      </c>
      <c r="I3320" t="s">
        <v>132</v>
      </c>
      <c r="J3320" t="s">
        <v>614</v>
      </c>
    </row>
    <row r="3321" spans="1:10" x14ac:dyDescent="0.35">
      <c r="A3321">
        <v>3390</v>
      </c>
      <c r="B3321" t="s">
        <v>192</v>
      </c>
      <c r="C3321">
        <v>32</v>
      </c>
      <c r="D3321">
        <v>65</v>
      </c>
      <c r="E3321">
        <v>24</v>
      </c>
      <c r="F3321" t="s">
        <v>581</v>
      </c>
      <c r="G3321" t="s">
        <v>581</v>
      </c>
      <c r="H3321" t="s">
        <v>132</v>
      </c>
      <c r="I3321" t="s">
        <v>132</v>
      </c>
      <c r="J3321" t="s">
        <v>614</v>
      </c>
    </row>
    <row r="3322" spans="1:10" x14ac:dyDescent="0.35">
      <c r="A3322">
        <v>3391</v>
      </c>
      <c r="B3322" t="s">
        <v>192</v>
      </c>
      <c r="C3322">
        <v>33</v>
      </c>
      <c r="D3322">
        <v>41</v>
      </c>
      <c r="E3322">
        <v>25</v>
      </c>
      <c r="F3322" t="s">
        <v>581</v>
      </c>
      <c r="G3322" t="s">
        <v>581</v>
      </c>
      <c r="H3322" t="s">
        <v>132</v>
      </c>
      <c r="I3322" t="s">
        <v>132</v>
      </c>
      <c r="J3322" t="s">
        <v>614</v>
      </c>
    </row>
    <row r="3323" spans="1:10" x14ac:dyDescent="0.35">
      <c r="A3323">
        <v>3392</v>
      </c>
      <c r="B3323" t="s">
        <v>192</v>
      </c>
      <c r="C3323">
        <v>34</v>
      </c>
      <c r="D3323">
        <v>50</v>
      </c>
      <c r="E3323">
        <v>24</v>
      </c>
      <c r="F3323" t="s">
        <v>581</v>
      </c>
      <c r="G3323" t="s">
        <v>581</v>
      </c>
      <c r="H3323" t="s">
        <v>132</v>
      </c>
      <c r="I3323" t="s">
        <v>132</v>
      </c>
      <c r="J3323" t="s">
        <v>614</v>
      </c>
    </row>
    <row r="3324" spans="1:10" x14ac:dyDescent="0.35">
      <c r="A3324">
        <v>3393</v>
      </c>
      <c r="B3324" t="s">
        <v>192</v>
      </c>
      <c r="C3324">
        <v>35</v>
      </c>
      <c r="D3324">
        <v>35</v>
      </c>
      <c r="E3324">
        <v>32</v>
      </c>
      <c r="F3324" t="s">
        <v>581</v>
      </c>
      <c r="G3324" t="s">
        <v>581</v>
      </c>
      <c r="H3324" t="s">
        <v>132</v>
      </c>
      <c r="I3324" t="s">
        <v>132</v>
      </c>
      <c r="J3324" t="s">
        <v>614</v>
      </c>
    </row>
    <row r="3325" spans="1:10" x14ac:dyDescent="0.35">
      <c r="A3325">
        <v>3394</v>
      </c>
      <c r="B3325" t="s">
        <v>192</v>
      </c>
      <c r="C3325">
        <v>36</v>
      </c>
      <c r="D3325">
        <v>35</v>
      </c>
      <c r="E3325">
        <v>20</v>
      </c>
      <c r="F3325" t="s">
        <v>581</v>
      </c>
      <c r="G3325" t="s">
        <v>581</v>
      </c>
      <c r="H3325" t="s">
        <v>132</v>
      </c>
      <c r="I3325" t="s">
        <v>132</v>
      </c>
      <c r="J3325" t="s">
        <v>614</v>
      </c>
    </row>
    <row r="3326" spans="1:10" x14ac:dyDescent="0.35">
      <c r="A3326">
        <v>3395</v>
      </c>
      <c r="B3326" t="s">
        <v>192</v>
      </c>
      <c r="C3326">
        <v>37</v>
      </c>
      <c r="D3326">
        <v>40</v>
      </c>
      <c r="E3326">
        <v>31</v>
      </c>
      <c r="F3326" t="s">
        <v>581</v>
      </c>
      <c r="G3326" t="s">
        <v>581</v>
      </c>
      <c r="H3326" t="s">
        <v>132</v>
      </c>
      <c r="I3326" t="s">
        <v>132</v>
      </c>
      <c r="J3326" t="s">
        <v>614</v>
      </c>
    </row>
    <row r="3327" spans="1:10" x14ac:dyDescent="0.35">
      <c r="A3327">
        <v>3396</v>
      </c>
      <c r="B3327" t="s">
        <v>192</v>
      </c>
      <c r="C3327">
        <v>38</v>
      </c>
      <c r="D3327">
        <v>34</v>
      </c>
      <c r="E3327">
        <v>21</v>
      </c>
      <c r="F3327" t="s">
        <v>581</v>
      </c>
      <c r="G3327" t="s">
        <v>581</v>
      </c>
      <c r="H3327" t="s">
        <v>132</v>
      </c>
      <c r="I3327" t="s">
        <v>132</v>
      </c>
      <c r="J3327" t="s">
        <v>614</v>
      </c>
    </row>
    <row r="3328" spans="1:10" x14ac:dyDescent="0.35">
      <c r="A3328">
        <v>3397</v>
      </c>
      <c r="B3328" t="s">
        <v>193</v>
      </c>
      <c r="C3328">
        <v>15</v>
      </c>
      <c r="D3328">
        <v>61</v>
      </c>
      <c r="E3328">
        <v>2</v>
      </c>
      <c r="F3328" t="s">
        <v>581</v>
      </c>
      <c r="G3328" t="s">
        <v>581</v>
      </c>
      <c r="H3328" t="s">
        <v>132</v>
      </c>
      <c r="I3328" t="s">
        <v>132</v>
      </c>
      <c r="J3328" t="s">
        <v>614</v>
      </c>
    </row>
    <row r="3329" spans="1:10" x14ac:dyDescent="0.35">
      <c r="A3329">
        <v>3398</v>
      </c>
      <c r="B3329" t="s">
        <v>193</v>
      </c>
      <c r="C3329">
        <v>16</v>
      </c>
      <c r="D3329">
        <v>64</v>
      </c>
      <c r="E3329">
        <v>12</v>
      </c>
      <c r="F3329" t="s">
        <v>581</v>
      </c>
      <c r="G3329" t="s">
        <v>581</v>
      </c>
      <c r="H3329" t="s">
        <v>132</v>
      </c>
      <c r="I3329" t="s">
        <v>132</v>
      </c>
      <c r="J3329" t="s">
        <v>614</v>
      </c>
    </row>
    <row r="3330" spans="1:10" x14ac:dyDescent="0.35">
      <c r="A3330">
        <v>3399</v>
      </c>
      <c r="B3330" t="s">
        <v>193</v>
      </c>
      <c r="C3330">
        <v>17</v>
      </c>
      <c r="D3330">
        <v>39</v>
      </c>
      <c r="E3330">
        <v>10</v>
      </c>
      <c r="F3330" t="s">
        <v>581</v>
      </c>
      <c r="G3330" t="s">
        <v>581</v>
      </c>
      <c r="H3330" t="s">
        <v>132</v>
      </c>
      <c r="I3330" t="s">
        <v>132</v>
      </c>
      <c r="J3330" t="s">
        <v>614</v>
      </c>
    </row>
    <row r="3331" spans="1:10" x14ac:dyDescent="0.35">
      <c r="A3331">
        <v>3400</v>
      </c>
      <c r="B3331" t="s">
        <v>193</v>
      </c>
      <c r="C3331">
        <v>18</v>
      </c>
      <c r="D3331">
        <v>38</v>
      </c>
      <c r="E3331">
        <v>5</v>
      </c>
      <c r="F3331" t="s">
        <v>581</v>
      </c>
      <c r="G3331" t="s">
        <v>581</v>
      </c>
      <c r="H3331" t="s">
        <v>132</v>
      </c>
      <c r="I3331" t="s">
        <v>132</v>
      </c>
      <c r="J3331" t="s">
        <v>614</v>
      </c>
    </row>
    <row r="3332" spans="1:10" x14ac:dyDescent="0.35">
      <c r="A3332">
        <v>3401</v>
      </c>
      <c r="B3332" t="s">
        <v>193</v>
      </c>
      <c r="C3332">
        <v>19</v>
      </c>
      <c r="D3332">
        <v>40</v>
      </c>
      <c r="E3332">
        <v>3</v>
      </c>
      <c r="F3332" t="s">
        <v>581</v>
      </c>
      <c r="G3332" t="s">
        <v>581</v>
      </c>
      <c r="H3332" t="s">
        <v>132</v>
      </c>
      <c r="I3332" t="s">
        <v>132</v>
      </c>
      <c r="J3332" t="s">
        <v>614</v>
      </c>
    </row>
    <row r="3333" spans="1:10" x14ac:dyDescent="0.35">
      <c r="A3333">
        <v>3402</v>
      </c>
      <c r="B3333" t="s">
        <v>193</v>
      </c>
      <c r="C3333">
        <v>20</v>
      </c>
      <c r="D3333">
        <v>33</v>
      </c>
      <c r="E3333">
        <v>2</v>
      </c>
      <c r="F3333" t="s">
        <v>581</v>
      </c>
      <c r="G3333" t="s">
        <v>581</v>
      </c>
      <c r="H3333" t="s">
        <v>132</v>
      </c>
      <c r="I3333" t="s">
        <v>132</v>
      </c>
      <c r="J3333" t="s">
        <v>614</v>
      </c>
    </row>
    <row r="3334" spans="1:10" x14ac:dyDescent="0.35">
      <c r="A3334">
        <v>3403</v>
      </c>
      <c r="B3334" t="s">
        <v>193</v>
      </c>
      <c r="C3334">
        <v>21</v>
      </c>
      <c r="D3334">
        <v>20</v>
      </c>
      <c r="E3334">
        <v>0</v>
      </c>
      <c r="F3334" t="s">
        <v>581</v>
      </c>
      <c r="G3334" t="s">
        <v>581</v>
      </c>
      <c r="H3334" t="s">
        <v>132</v>
      </c>
      <c r="I3334" t="s">
        <v>132</v>
      </c>
      <c r="J3334" t="s">
        <v>614</v>
      </c>
    </row>
    <row r="3335" spans="1:10" x14ac:dyDescent="0.35">
      <c r="A3335">
        <v>3404</v>
      </c>
      <c r="B3335" t="s">
        <v>193</v>
      </c>
      <c r="C3335">
        <v>22</v>
      </c>
      <c r="D3335">
        <v>18</v>
      </c>
      <c r="E3335">
        <v>1</v>
      </c>
      <c r="F3335" t="s">
        <v>581</v>
      </c>
      <c r="G3335" t="s">
        <v>581</v>
      </c>
      <c r="H3335" t="s">
        <v>132</v>
      </c>
      <c r="I3335" t="s">
        <v>132</v>
      </c>
      <c r="J3335" t="s">
        <v>614</v>
      </c>
    </row>
    <row r="3336" spans="1:10" x14ac:dyDescent="0.35">
      <c r="A3336">
        <v>3405</v>
      </c>
      <c r="B3336" t="s">
        <v>193</v>
      </c>
      <c r="C3336">
        <v>23</v>
      </c>
      <c r="D3336">
        <v>25</v>
      </c>
      <c r="E3336">
        <v>3</v>
      </c>
      <c r="F3336" t="s">
        <v>581</v>
      </c>
      <c r="G3336" t="s">
        <v>581</v>
      </c>
      <c r="H3336" t="s">
        <v>132</v>
      </c>
      <c r="I3336" t="s">
        <v>132</v>
      </c>
      <c r="J3336" t="s">
        <v>614</v>
      </c>
    </row>
    <row r="3337" spans="1:10" x14ac:dyDescent="0.35">
      <c r="A3337">
        <v>3406</v>
      </c>
      <c r="B3337" t="s">
        <v>193</v>
      </c>
      <c r="C3337">
        <v>24</v>
      </c>
      <c r="D3337">
        <v>16</v>
      </c>
      <c r="E3337">
        <v>4</v>
      </c>
      <c r="F3337" t="s">
        <v>581</v>
      </c>
      <c r="G3337" t="s">
        <v>581</v>
      </c>
      <c r="H3337" t="s">
        <v>132</v>
      </c>
      <c r="I3337" t="s">
        <v>132</v>
      </c>
      <c r="J3337" t="s">
        <v>614</v>
      </c>
    </row>
    <row r="3338" spans="1:10" x14ac:dyDescent="0.35">
      <c r="A3338">
        <v>3407</v>
      </c>
      <c r="B3338" t="s">
        <v>193</v>
      </c>
      <c r="C3338">
        <v>25</v>
      </c>
      <c r="D3338">
        <v>23</v>
      </c>
      <c r="E3338">
        <v>4</v>
      </c>
      <c r="F3338" t="s">
        <v>581</v>
      </c>
      <c r="G3338" t="s">
        <v>581</v>
      </c>
      <c r="H3338" t="s">
        <v>132</v>
      </c>
      <c r="I3338" t="s">
        <v>132</v>
      </c>
      <c r="J3338" t="s">
        <v>614</v>
      </c>
    </row>
    <row r="3339" spans="1:10" x14ac:dyDescent="0.35">
      <c r="A3339">
        <v>3408</v>
      </c>
      <c r="B3339" t="s">
        <v>193</v>
      </c>
      <c r="C3339">
        <v>26</v>
      </c>
      <c r="D3339">
        <v>27</v>
      </c>
      <c r="E3339">
        <v>1</v>
      </c>
      <c r="F3339" t="s">
        <v>581</v>
      </c>
      <c r="G3339" t="s">
        <v>581</v>
      </c>
      <c r="H3339" t="s">
        <v>132</v>
      </c>
      <c r="I3339" t="s">
        <v>132</v>
      </c>
      <c r="J3339" t="s">
        <v>614</v>
      </c>
    </row>
    <row r="3340" spans="1:10" x14ac:dyDescent="0.35">
      <c r="A3340">
        <v>3409</v>
      </c>
      <c r="B3340" t="s">
        <v>193</v>
      </c>
      <c r="C3340">
        <v>27</v>
      </c>
      <c r="D3340">
        <v>37</v>
      </c>
      <c r="E3340">
        <v>5</v>
      </c>
      <c r="F3340" t="s">
        <v>581</v>
      </c>
      <c r="G3340" t="s">
        <v>581</v>
      </c>
      <c r="H3340" t="s">
        <v>132</v>
      </c>
      <c r="I3340" t="s">
        <v>132</v>
      </c>
      <c r="J3340" t="s">
        <v>614</v>
      </c>
    </row>
    <row r="3341" spans="1:10" x14ac:dyDescent="0.35">
      <c r="A3341">
        <v>3410</v>
      </c>
      <c r="B3341" t="s">
        <v>193</v>
      </c>
      <c r="C3341">
        <v>28</v>
      </c>
      <c r="D3341">
        <v>34</v>
      </c>
      <c r="E3341">
        <v>9</v>
      </c>
      <c r="F3341" t="s">
        <v>581</v>
      </c>
      <c r="G3341" t="s">
        <v>581</v>
      </c>
      <c r="H3341" t="s">
        <v>132</v>
      </c>
      <c r="I3341" t="s">
        <v>132</v>
      </c>
      <c r="J3341" t="s">
        <v>614</v>
      </c>
    </row>
    <row r="3342" spans="1:10" x14ac:dyDescent="0.35">
      <c r="A3342">
        <v>3411</v>
      </c>
      <c r="B3342" t="s">
        <v>193</v>
      </c>
      <c r="C3342">
        <v>29</v>
      </c>
      <c r="D3342">
        <v>43</v>
      </c>
      <c r="E3342">
        <v>8</v>
      </c>
      <c r="F3342" t="s">
        <v>581</v>
      </c>
      <c r="G3342" t="s">
        <v>581</v>
      </c>
      <c r="H3342" t="s">
        <v>132</v>
      </c>
      <c r="I3342" t="s">
        <v>132</v>
      </c>
      <c r="J3342" t="s">
        <v>614</v>
      </c>
    </row>
    <row r="3343" spans="1:10" x14ac:dyDescent="0.35">
      <c r="A3343">
        <v>3412</v>
      </c>
      <c r="B3343" t="s">
        <v>193</v>
      </c>
      <c r="C3343">
        <v>30</v>
      </c>
      <c r="D3343">
        <v>49</v>
      </c>
      <c r="E3343">
        <v>14</v>
      </c>
      <c r="F3343" t="s">
        <v>581</v>
      </c>
      <c r="G3343" t="s">
        <v>581</v>
      </c>
      <c r="H3343" t="s">
        <v>132</v>
      </c>
      <c r="I3343" t="s">
        <v>132</v>
      </c>
      <c r="J3343" t="s">
        <v>614</v>
      </c>
    </row>
    <row r="3344" spans="1:10" x14ac:dyDescent="0.35">
      <c r="A3344">
        <v>3413</v>
      </c>
      <c r="B3344" t="s">
        <v>193</v>
      </c>
      <c r="C3344">
        <v>31</v>
      </c>
      <c r="D3344">
        <v>25</v>
      </c>
      <c r="E3344">
        <v>5</v>
      </c>
      <c r="F3344" t="s">
        <v>581</v>
      </c>
      <c r="G3344" t="s">
        <v>581</v>
      </c>
      <c r="H3344" t="s">
        <v>132</v>
      </c>
      <c r="I3344" t="s">
        <v>132</v>
      </c>
      <c r="J3344" t="s">
        <v>614</v>
      </c>
    </row>
    <row r="3345" spans="1:10" x14ac:dyDescent="0.35">
      <c r="A3345">
        <v>3414</v>
      </c>
      <c r="B3345" t="s">
        <v>193</v>
      </c>
      <c r="C3345">
        <v>32</v>
      </c>
      <c r="D3345">
        <v>28</v>
      </c>
      <c r="E3345">
        <v>2</v>
      </c>
      <c r="F3345" t="s">
        <v>581</v>
      </c>
      <c r="G3345" t="s">
        <v>581</v>
      </c>
      <c r="H3345" t="s">
        <v>132</v>
      </c>
      <c r="I3345" t="s">
        <v>132</v>
      </c>
      <c r="J3345" t="s">
        <v>614</v>
      </c>
    </row>
    <row r="3346" spans="1:10" x14ac:dyDescent="0.35">
      <c r="A3346">
        <v>3415</v>
      </c>
      <c r="B3346" t="s">
        <v>193</v>
      </c>
      <c r="C3346">
        <v>33</v>
      </c>
      <c r="D3346">
        <v>30</v>
      </c>
      <c r="E3346">
        <v>1</v>
      </c>
      <c r="F3346" t="s">
        <v>581</v>
      </c>
      <c r="G3346" t="s">
        <v>581</v>
      </c>
      <c r="H3346" t="s">
        <v>132</v>
      </c>
      <c r="I3346" t="s">
        <v>132</v>
      </c>
      <c r="J3346" t="s">
        <v>614</v>
      </c>
    </row>
    <row r="3347" spans="1:10" x14ac:dyDescent="0.35">
      <c r="A3347">
        <v>3416</v>
      </c>
      <c r="B3347" t="s">
        <v>193</v>
      </c>
      <c r="C3347">
        <v>34</v>
      </c>
      <c r="D3347">
        <v>18</v>
      </c>
      <c r="E3347">
        <v>4</v>
      </c>
      <c r="F3347" t="s">
        <v>581</v>
      </c>
      <c r="G3347" t="s">
        <v>581</v>
      </c>
      <c r="H3347" t="s">
        <v>132</v>
      </c>
      <c r="I3347" t="s">
        <v>132</v>
      </c>
      <c r="J3347" t="s">
        <v>614</v>
      </c>
    </row>
    <row r="3348" spans="1:10" x14ac:dyDescent="0.35">
      <c r="A3348">
        <v>3417</v>
      </c>
      <c r="B3348" t="s">
        <v>193</v>
      </c>
      <c r="C3348">
        <v>35</v>
      </c>
      <c r="D3348">
        <v>21</v>
      </c>
      <c r="E3348">
        <v>5</v>
      </c>
      <c r="F3348" t="s">
        <v>581</v>
      </c>
      <c r="G3348" t="s">
        <v>581</v>
      </c>
      <c r="H3348" t="s">
        <v>132</v>
      </c>
      <c r="I3348" t="s">
        <v>132</v>
      </c>
      <c r="J3348" t="s">
        <v>614</v>
      </c>
    </row>
    <row r="3349" spans="1:10" x14ac:dyDescent="0.35">
      <c r="A3349">
        <v>3418</v>
      </c>
      <c r="B3349" t="s">
        <v>193</v>
      </c>
      <c r="C3349">
        <v>36</v>
      </c>
      <c r="D3349">
        <v>23</v>
      </c>
      <c r="E3349">
        <v>2</v>
      </c>
      <c r="F3349" t="s">
        <v>581</v>
      </c>
      <c r="G3349" t="s">
        <v>581</v>
      </c>
      <c r="H3349" t="s">
        <v>132</v>
      </c>
      <c r="I3349" t="s">
        <v>132</v>
      </c>
      <c r="J3349" t="s">
        <v>614</v>
      </c>
    </row>
    <row r="3350" spans="1:10" x14ac:dyDescent="0.35">
      <c r="A3350">
        <v>3419</v>
      </c>
      <c r="B3350" t="s">
        <v>193</v>
      </c>
      <c r="C3350">
        <v>37</v>
      </c>
      <c r="D3350">
        <v>19</v>
      </c>
      <c r="E3350">
        <v>4</v>
      </c>
      <c r="F3350" t="s">
        <v>581</v>
      </c>
      <c r="G3350" t="s">
        <v>581</v>
      </c>
      <c r="H3350" t="s">
        <v>132</v>
      </c>
      <c r="I3350" t="s">
        <v>132</v>
      </c>
      <c r="J3350" t="s">
        <v>614</v>
      </c>
    </row>
    <row r="3351" spans="1:10" x14ac:dyDescent="0.35">
      <c r="A3351">
        <v>3420</v>
      </c>
      <c r="B3351" t="s">
        <v>193</v>
      </c>
      <c r="C3351">
        <v>38</v>
      </c>
      <c r="D3351">
        <v>14</v>
      </c>
      <c r="E3351">
        <v>4</v>
      </c>
      <c r="F3351" t="s">
        <v>581</v>
      </c>
      <c r="G3351" t="s">
        <v>581</v>
      </c>
      <c r="H3351" t="s">
        <v>132</v>
      </c>
      <c r="I3351" t="s">
        <v>132</v>
      </c>
      <c r="J3351" t="s">
        <v>614</v>
      </c>
    </row>
    <row r="3352" spans="1:10" x14ac:dyDescent="0.35">
      <c r="A3352">
        <v>3421</v>
      </c>
      <c r="B3352" t="s">
        <v>194</v>
      </c>
      <c r="C3352">
        <v>15</v>
      </c>
      <c r="D3352">
        <v>73</v>
      </c>
      <c r="E3352">
        <v>14</v>
      </c>
      <c r="F3352" t="s">
        <v>581</v>
      </c>
      <c r="G3352" t="s">
        <v>581</v>
      </c>
      <c r="H3352" t="s">
        <v>132</v>
      </c>
      <c r="I3352" t="s">
        <v>132</v>
      </c>
      <c r="J3352" t="s">
        <v>625</v>
      </c>
    </row>
    <row r="3353" spans="1:10" x14ac:dyDescent="0.35">
      <c r="A3353">
        <v>3422</v>
      </c>
      <c r="B3353" t="s">
        <v>194</v>
      </c>
      <c r="C3353">
        <v>16</v>
      </c>
      <c r="D3353">
        <v>57</v>
      </c>
      <c r="E3353">
        <v>14</v>
      </c>
      <c r="F3353" t="s">
        <v>581</v>
      </c>
      <c r="G3353" t="s">
        <v>581</v>
      </c>
      <c r="H3353" t="s">
        <v>132</v>
      </c>
      <c r="I3353" t="s">
        <v>132</v>
      </c>
      <c r="J3353" t="s">
        <v>625</v>
      </c>
    </row>
    <row r="3354" spans="1:10" x14ac:dyDescent="0.35">
      <c r="A3354">
        <v>3423</v>
      </c>
      <c r="B3354" t="s">
        <v>194</v>
      </c>
      <c r="C3354">
        <v>17</v>
      </c>
      <c r="D3354">
        <v>56</v>
      </c>
      <c r="E3354">
        <v>9</v>
      </c>
      <c r="F3354" t="s">
        <v>581</v>
      </c>
      <c r="G3354" t="s">
        <v>581</v>
      </c>
      <c r="H3354" t="s">
        <v>132</v>
      </c>
      <c r="I3354" t="s">
        <v>132</v>
      </c>
      <c r="J3354" t="s">
        <v>625</v>
      </c>
    </row>
    <row r="3355" spans="1:10" x14ac:dyDescent="0.35">
      <c r="A3355">
        <v>3424</v>
      </c>
      <c r="B3355" t="s">
        <v>194</v>
      </c>
      <c r="C3355">
        <v>18</v>
      </c>
      <c r="D3355">
        <v>35</v>
      </c>
      <c r="E3355">
        <v>7</v>
      </c>
      <c r="F3355" t="s">
        <v>581</v>
      </c>
      <c r="G3355" t="s">
        <v>581</v>
      </c>
      <c r="H3355" t="s">
        <v>132</v>
      </c>
      <c r="I3355" t="s">
        <v>132</v>
      </c>
      <c r="J3355" t="s">
        <v>625</v>
      </c>
    </row>
    <row r="3356" spans="1:10" x14ac:dyDescent="0.35">
      <c r="A3356">
        <v>3425</v>
      </c>
      <c r="B3356" t="s">
        <v>194</v>
      </c>
      <c r="C3356">
        <v>19</v>
      </c>
      <c r="D3356">
        <v>31</v>
      </c>
      <c r="E3356">
        <v>9</v>
      </c>
      <c r="F3356" t="s">
        <v>581</v>
      </c>
      <c r="G3356" t="s">
        <v>581</v>
      </c>
      <c r="H3356" t="s">
        <v>132</v>
      </c>
      <c r="I3356" t="s">
        <v>132</v>
      </c>
      <c r="J3356" t="s">
        <v>625</v>
      </c>
    </row>
    <row r="3357" spans="1:10" x14ac:dyDescent="0.35">
      <c r="A3357">
        <v>3426</v>
      </c>
      <c r="B3357" t="s">
        <v>194</v>
      </c>
      <c r="C3357">
        <v>20</v>
      </c>
      <c r="D3357">
        <v>30</v>
      </c>
      <c r="E3357">
        <v>2</v>
      </c>
      <c r="F3357" t="s">
        <v>581</v>
      </c>
      <c r="G3357" t="s">
        <v>581</v>
      </c>
      <c r="H3357" t="s">
        <v>132</v>
      </c>
      <c r="I3357" t="s">
        <v>132</v>
      </c>
      <c r="J3357" t="s">
        <v>625</v>
      </c>
    </row>
    <row r="3358" spans="1:10" x14ac:dyDescent="0.35">
      <c r="A3358">
        <v>3427</v>
      </c>
      <c r="B3358" t="s">
        <v>194</v>
      </c>
      <c r="C3358">
        <v>21</v>
      </c>
      <c r="D3358">
        <v>26</v>
      </c>
      <c r="E3358">
        <v>4</v>
      </c>
      <c r="F3358" t="s">
        <v>581</v>
      </c>
      <c r="G3358" t="s">
        <v>581</v>
      </c>
      <c r="H3358" t="s">
        <v>132</v>
      </c>
      <c r="I3358" t="s">
        <v>132</v>
      </c>
      <c r="J3358" t="s">
        <v>625</v>
      </c>
    </row>
    <row r="3359" spans="1:10" x14ac:dyDescent="0.35">
      <c r="A3359">
        <v>3428</v>
      </c>
      <c r="B3359" t="s">
        <v>194</v>
      </c>
      <c r="C3359">
        <v>22</v>
      </c>
      <c r="D3359">
        <v>21</v>
      </c>
      <c r="E3359">
        <v>5</v>
      </c>
      <c r="F3359" t="s">
        <v>581</v>
      </c>
      <c r="G3359" t="s">
        <v>581</v>
      </c>
      <c r="H3359" t="s">
        <v>132</v>
      </c>
      <c r="I3359" t="s">
        <v>132</v>
      </c>
      <c r="J3359" t="s">
        <v>625</v>
      </c>
    </row>
    <row r="3360" spans="1:10" x14ac:dyDescent="0.35">
      <c r="A3360">
        <v>3429</v>
      </c>
      <c r="B3360" t="s">
        <v>194</v>
      </c>
      <c r="C3360">
        <v>23</v>
      </c>
      <c r="D3360">
        <v>23</v>
      </c>
      <c r="E3360">
        <v>2</v>
      </c>
      <c r="F3360" t="s">
        <v>581</v>
      </c>
      <c r="G3360" t="s">
        <v>581</v>
      </c>
      <c r="H3360" t="s">
        <v>132</v>
      </c>
      <c r="I3360" t="s">
        <v>132</v>
      </c>
      <c r="J3360" t="s">
        <v>625</v>
      </c>
    </row>
    <row r="3361" spans="1:10" x14ac:dyDescent="0.35">
      <c r="A3361">
        <v>3430</v>
      </c>
      <c r="B3361" t="s">
        <v>194</v>
      </c>
      <c r="C3361">
        <v>24</v>
      </c>
      <c r="D3361">
        <v>17</v>
      </c>
      <c r="E3361">
        <v>2</v>
      </c>
      <c r="F3361" t="s">
        <v>581</v>
      </c>
      <c r="G3361" t="s">
        <v>581</v>
      </c>
      <c r="H3361" t="s">
        <v>132</v>
      </c>
      <c r="I3361" t="s">
        <v>132</v>
      </c>
      <c r="J3361" t="s">
        <v>625</v>
      </c>
    </row>
    <row r="3362" spans="1:10" x14ac:dyDescent="0.35">
      <c r="A3362">
        <v>3431</v>
      </c>
      <c r="B3362" t="s">
        <v>194</v>
      </c>
      <c r="C3362">
        <v>25</v>
      </c>
      <c r="D3362">
        <v>28</v>
      </c>
      <c r="E3362">
        <v>6</v>
      </c>
      <c r="F3362" t="s">
        <v>581</v>
      </c>
      <c r="G3362" t="s">
        <v>581</v>
      </c>
      <c r="H3362" t="s">
        <v>132</v>
      </c>
      <c r="I3362" t="s">
        <v>132</v>
      </c>
      <c r="J3362" t="s">
        <v>625</v>
      </c>
    </row>
    <row r="3363" spans="1:10" x14ac:dyDescent="0.35">
      <c r="A3363">
        <v>3432</v>
      </c>
      <c r="B3363" t="s">
        <v>194</v>
      </c>
      <c r="C3363">
        <v>26</v>
      </c>
      <c r="D3363">
        <v>23</v>
      </c>
      <c r="E3363">
        <v>5</v>
      </c>
      <c r="F3363" t="s">
        <v>581</v>
      </c>
      <c r="G3363" t="s">
        <v>581</v>
      </c>
      <c r="H3363" t="s">
        <v>132</v>
      </c>
      <c r="I3363" t="s">
        <v>132</v>
      </c>
      <c r="J3363" t="s">
        <v>625</v>
      </c>
    </row>
    <row r="3364" spans="1:10" x14ac:dyDescent="0.35">
      <c r="A3364">
        <v>3433</v>
      </c>
      <c r="B3364" t="s">
        <v>194</v>
      </c>
      <c r="C3364">
        <v>27</v>
      </c>
      <c r="D3364">
        <v>69</v>
      </c>
      <c r="E3364">
        <v>5</v>
      </c>
      <c r="F3364" t="s">
        <v>581</v>
      </c>
      <c r="G3364" t="s">
        <v>581</v>
      </c>
      <c r="H3364" t="s">
        <v>132</v>
      </c>
      <c r="I3364" t="s">
        <v>132</v>
      </c>
      <c r="J3364" t="s">
        <v>625</v>
      </c>
    </row>
    <row r="3365" spans="1:10" x14ac:dyDescent="0.35">
      <c r="A3365">
        <v>3434</v>
      </c>
      <c r="B3365" t="s">
        <v>194</v>
      </c>
      <c r="C3365">
        <v>28</v>
      </c>
      <c r="D3365">
        <v>43</v>
      </c>
      <c r="E3365">
        <v>7</v>
      </c>
      <c r="F3365" t="s">
        <v>581</v>
      </c>
      <c r="G3365" t="s">
        <v>581</v>
      </c>
      <c r="H3365" t="s">
        <v>132</v>
      </c>
      <c r="I3365" t="s">
        <v>132</v>
      </c>
      <c r="J3365" t="s">
        <v>625</v>
      </c>
    </row>
    <row r="3366" spans="1:10" x14ac:dyDescent="0.35">
      <c r="A3366">
        <v>3435</v>
      </c>
      <c r="B3366" t="s">
        <v>194</v>
      </c>
      <c r="C3366">
        <v>29</v>
      </c>
      <c r="D3366">
        <v>32</v>
      </c>
      <c r="E3366">
        <v>15</v>
      </c>
      <c r="F3366" t="s">
        <v>581</v>
      </c>
      <c r="G3366" t="s">
        <v>581</v>
      </c>
      <c r="H3366" t="s">
        <v>132</v>
      </c>
      <c r="I3366" t="s">
        <v>132</v>
      </c>
      <c r="J3366" t="s">
        <v>625</v>
      </c>
    </row>
    <row r="3367" spans="1:10" x14ac:dyDescent="0.35">
      <c r="A3367">
        <v>3436</v>
      </c>
      <c r="B3367" t="s">
        <v>194</v>
      </c>
      <c r="C3367">
        <v>30</v>
      </c>
      <c r="D3367">
        <v>31</v>
      </c>
      <c r="E3367">
        <v>12</v>
      </c>
      <c r="F3367" t="s">
        <v>581</v>
      </c>
      <c r="G3367" t="s">
        <v>581</v>
      </c>
      <c r="H3367" t="s">
        <v>132</v>
      </c>
      <c r="I3367" t="s">
        <v>132</v>
      </c>
      <c r="J3367" t="s">
        <v>625</v>
      </c>
    </row>
    <row r="3368" spans="1:10" x14ac:dyDescent="0.35">
      <c r="A3368">
        <v>3437</v>
      </c>
      <c r="B3368" t="s">
        <v>194</v>
      </c>
      <c r="C3368">
        <v>31</v>
      </c>
      <c r="D3368">
        <v>21</v>
      </c>
      <c r="E3368">
        <v>12</v>
      </c>
      <c r="F3368" t="s">
        <v>581</v>
      </c>
      <c r="G3368" t="s">
        <v>581</v>
      </c>
      <c r="H3368" t="s">
        <v>132</v>
      </c>
      <c r="I3368" t="s">
        <v>132</v>
      </c>
      <c r="J3368" t="s">
        <v>625</v>
      </c>
    </row>
    <row r="3369" spans="1:10" x14ac:dyDescent="0.35">
      <c r="A3369">
        <v>3438</v>
      </c>
      <c r="B3369" t="s">
        <v>194</v>
      </c>
      <c r="C3369">
        <v>32</v>
      </c>
      <c r="D3369">
        <v>37</v>
      </c>
      <c r="E3369">
        <v>4</v>
      </c>
      <c r="F3369" t="s">
        <v>581</v>
      </c>
      <c r="G3369" t="s">
        <v>581</v>
      </c>
      <c r="H3369" t="s">
        <v>132</v>
      </c>
      <c r="I3369" t="s">
        <v>132</v>
      </c>
      <c r="J3369" t="s">
        <v>625</v>
      </c>
    </row>
    <row r="3370" spans="1:10" x14ac:dyDescent="0.35">
      <c r="A3370">
        <v>3439</v>
      </c>
      <c r="B3370" t="s">
        <v>194</v>
      </c>
      <c r="C3370">
        <v>33</v>
      </c>
      <c r="D3370">
        <v>30</v>
      </c>
      <c r="E3370">
        <v>4</v>
      </c>
      <c r="F3370" t="s">
        <v>581</v>
      </c>
      <c r="G3370" t="s">
        <v>581</v>
      </c>
      <c r="H3370" t="s">
        <v>132</v>
      </c>
      <c r="I3370" t="s">
        <v>132</v>
      </c>
      <c r="J3370" t="s">
        <v>625</v>
      </c>
    </row>
    <row r="3371" spans="1:10" x14ac:dyDescent="0.35">
      <c r="A3371">
        <v>3440</v>
      </c>
      <c r="B3371" t="s">
        <v>194</v>
      </c>
      <c r="C3371">
        <v>34</v>
      </c>
      <c r="D3371">
        <v>50</v>
      </c>
      <c r="E3371">
        <v>5</v>
      </c>
      <c r="F3371" t="s">
        <v>581</v>
      </c>
      <c r="G3371" t="s">
        <v>581</v>
      </c>
      <c r="H3371" t="s">
        <v>132</v>
      </c>
      <c r="I3371" t="s">
        <v>132</v>
      </c>
      <c r="J3371" t="s">
        <v>625</v>
      </c>
    </row>
    <row r="3372" spans="1:10" x14ac:dyDescent="0.35">
      <c r="A3372">
        <v>3441</v>
      </c>
      <c r="B3372" t="s">
        <v>194</v>
      </c>
      <c r="C3372">
        <v>35</v>
      </c>
      <c r="D3372">
        <v>18</v>
      </c>
      <c r="E3372">
        <v>4</v>
      </c>
      <c r="F3372" t="s">
        <v>581</v>
      </c>
      <c r="G3372" t="s">
        <v>581</v>
      </c>
      <c r="H3372" t="s">
        <v>132</v>
      </c>
      <c r="I3372" t="s">
        <v>132</v>
      </c>
      <c r="J3372" t="s">
        <v>625</v>
      </c>
    </row>
    <row r="3373" spans="1:10" x14ac:dyDescent="0.35">
      <c r="A3373">
        <v>3442</v>
      </c>
      <c r="B3373" t="s">
        <v>194</v>
      </c>
      <c r="C3373">
        <v>36</v>
      </c>
      <c r="D3373">
        <v>17</v>
      </c>
      <c r="E3373">
        <v>5</v>
      </c>
      <c r="F3373" t="s">
        <v>581</v>
      </c>
      <c r="G3373" t="s">
        <v>581</v>
      </c>
      <c r="H3373" t="s">
        <v>132</v>
      </c>
      <c r="I3373" t="s">
        <v>132</v>
      </c>
      <c r="J3373" t="s">
        <v>625</v>
      </c>
    </row>
    <row r="3374" spans="1:10" x14ac:dyDescent="0.35">
      <c r="A3374">
        <v>3443</v>
      </c>
      <c r="B3374" t="s">
        <v>194</v>
      </c>
      <c r="C3374">
        <v>37</v>
      </c>
      <c r="D3374">
        <v>17</v>
      </c>
      <c r="E3374">
        <v>4</v>
      </c>
      <c r="F3374" t="s">
        <v>581</v>
      </c>
      <c r="G3374" t="s">
        <v>581</v>
      </c>
      <c r="H3374" t="s">
        <v>132</v>
      </c>
      <c r="I3374" t="s">
        <v>132</v>
      </c>
      <c r="J3374" t="s">
        <v>625</v>
      </c>
    </row>
    <row r="3375" spans="1:10" x14ac:dyDescent="0.35">
      <c r="A3375">
        <v>3444</v>
      </c>
      <c r="B3375" t="s">
        <v>194</v>
      </c>
      <c r="C3375">
        <v>38</v>
      </c>
      <c r="D3375">
        <v>18</v>
      </c>
      <c r="E3375">
        <v>4</v>
      </c>
      <c r="F3375" t="s">
        <v>581</v>
      </c>
      <c r="G3375" t="s">
        <v>581</v>
      </c>
      <c r="H3375" t="s">
        <v>132</v>
      </c>
      <c r="I3375" t="s">
        <v>132</v>
      </c>
      <c r="J3375" t="s">
        <v>625</v>
      </c>
    </row>
    <row r="3376" spans="1:10" x14ac:dyDescent="0.35">
      <c r="A3376">
        <v>3445</v>
      </c>
      <c r="B3376" t="s">
        <v>195</v>
      </c>
      <c r="C3376">
        <v>15</v>
      </c>
      <c r="D3376">
        <v>100</v>
      </c>
      <c r="E3376">
        <v>11</v>
      </c>
      <c r="F3376" t="s">
        <v>581</v>
      </c>
      <c r="G3376" t="s">
        <v>582</v>
      </c>
      <c r="H3376" t="s">
        <v>132</v>
      </c>
      <c r="I3376" t="s">
        <v>132</v>
      </c>
      <c r="J3376" t="s">
        <v>614</v>
      </c>
    </row>
    <row r="3377" spans="1:10" x14ac:dyDescent="0.35">
      <c r="A3377">
        <v>3446</v>
      </c>
      <c r="B3377" t="s">
        <v>195</v>
      </c>
      <c r="C3377">
        <v>16</v>
      </c>
      <c r="D3377">
        <v>71</v>
      </c>
      <c r="E3377">
        <v>5</v>
      </c>
      <c r="F3377" t="s">
        <v>581</v>
      </c>
      <c r="G3377" t="s">
        <v>582</v>
      </c>
      <c r="H3377" t="s">
        <v>132</v>
      </c>
      <c r="I3377" t="s">
        <v>132</v>
      </c>
      <c r="J3377" t="s">
        <v>614</v>
      </c>
    </row>
    <row r="3378" spans="1:10" x14ac:dyDescent="0.35">
      <c r="A3378">
        <v>3447</v>
      </c>
      <c r="B3378" t="s">
        <v>195</v>
      </c>
      <c r="C3378">
        <v>17</v>
      </c>
      <c r="D3378">
        <v>51</v>
      </c>
      <c r="E3378">
        <v>7</v>
      </c>
      <c r="F3378" t="s">
        <v>581</v>
      </c>
      <c r="G3378" t="s">
        <v>582</v>
      </c>
      <c r="H3378" t="s">
        <v>132</v>
      </c>
      <c r="I3378" t="s">
        <v>132</v>
      </c>
      <c r="J3378" t="s">
        <v>614</v>
      </c>
    </row>
    <row r="3379" spans="1:10" x14ac:dyDescent="0.35">
      <c r="A3379">
        <v>3448</v>
      </c>
      <c r="B3379" t="s">
        <v>195</v>
      </c>
      <c r="C3379">
        <v>18</v>
      </c>
      <c r="D3379">
        <v>50</v>
      </c>
      <c r="E3379">
        <v>7</v>
      </c>
      <c r="F3379" t="s">
        <v>581</v>
      </c>
      <c r="G3379" t="s">
        <v>582</v>
      </c>
      <c r="H3379" t="s">
        <v>132</v>
      </c>
      <c r="I3379" t="s">
        <v>132</v>
      </c>
      <c r="J3379" t="s">
        <v>614</v>
      </c>
    </row>
    <row r="3380" spans="1:10" x14ac:dyDescent="0.35">
      <c r="A3380">
        <v>3449</v>
      </c>
      <c r="B3380" t="s">
        <v>195</v>
      </c>
      <c r="C3380">
        <v>19</v>
      </c>
      <c r="D3380">
        <v>48</v>
      </c>
      <c r="E3380">
        <v>5</v>
      </c>
      <c r="F3380" t="s">
        <v>581</v>
      </c>
      <c r="G3380" t="s">
        <v>582</v>
      </c>
      <c r="H3380" t="s">
        <v>132</v>
      </c>
      <c r="I3380" t="s">
        <v>132</v>
      </c>
      <c r="J3380" t="s">
        <v>614</v>
      </c>
    </row>
    <row r="3381" spans="1:10" x14ac:dyDescent="0.35">
      <c r="A3381">
        <v>3450</v>
      </c>
      <c r="B3381" t="s">
        <v>195</v>
      </c>
      <c r="C3381">
        <v>20</v>
      </c>
      <c r="D3381">
        <v>28</v>
      </c>
      <c r="E3381">
        <v>6</v>
      </c>
      <c r="F3381" t="s">
        <v>581</v>
      </c>
      <c r="G3381" t="s">
        <v>582</v>
      </c>
      <c r="H3381" t="s">
        <v>132</v>
      </c>
      <c r="I3381" t="s">
        <v>132</v>
      </c>
      <c r="J3381" t="s">
        <v>614</v>
      </c>
    </row>
    <row r="3382" spans="1:10" x14ac:dyDescent="0.35">
      <c r="A3382">
        <v>3451</v>
      </c>
      <c r="B3382" t="s">
        <v>195</v>
      </c>
      <c r="C3382">
        <v>21</v>
      </c>
      <c r="D3382">
        <v>27</v>
      </c>
      <c r="E3382">
        <v>2</v>
      </c>
      <c r="F3382" t="s">
        <v>581</v>
      </c>
      <c r="G3382" t="s">
        <v>582</v>
      </c>
      <c r="H3382" t="s">
        <v>132</v>
      </c>
      <c r="I3382" t="s">
        <v>132</v>
      </c>
      <c r="J3382" t="s">
        <v>614</v>
      </c>
    </row>
    <row r="3383" spans="1:10" x14ac:dyDescent="0.35">
      <c r="A3383">
        <v>3452</v>
      </c>
      <c r="B3383" t="s">
        <v>195</v>
      </c>
      <c r="C3383">
        <v>22</v>
      </c>
      <c r="D3383">
        <v>19</v>
      </c>
      <c r="E3383">
        <v>4</v>
      </c>
      <c r="F3383" t="s">
        <v>581</v>
      </c>
      <c r="G3383" t="s">
        <v>582</v>
      </c>
      <c r="H3383" t="s">
        <v>132</v>
      </c>
      <c r="I3383" t="s">
        <v>132</v>
      </c>
      <c r="J3383" t="s">
        <v>614</v>
      </c>
    </row>
    <row r="3384" spans="1:10" x14ac:dyDescent="0.35">
      <c r="A3384">
        <v>3453</v>
      </c>
      <c r="B3384" t="s">
        <v>195</v>
      </c>
      <c r="C3384">
        <v>23</v>
      </c>
      <c r="D3384">
        <v>23</v>
      </c>
      <c r="E3384">
        <v>1</v>
      </c>
      <c r="F3384" t="s">
        <v>581</v>
      </c>
      <c r="G3384" t="s">
        <v>582</v>
      </c>
      <c r="H3384" t="s">
        <v>132</v>
      </c>
      <c r="I3384" t="s">
        <v>132</v>
      </c>
      <c r="J3384" t="s">
        <v>614</v>
      </c>
    </row>
    <row r="3385" spans="1:10" x14ac:dyDescent="0.35">
      <c r="A3385">
        <v>3454</v>
      </c>
      <c r="B3385" t="s">
        <v>195</v>
      </c>
      <c r="C3385">
        <v>24</v>
      </c>
      <c r="D3385">
        <v>17</v>
      </c>
      <c r="E3385">
        <v>2</v>
      </c>
      <c r="F3385" t="s">
        <v>581</v>
      </c>
      <c r="G3385" t="s">
        <v>582</v>
      </c>
      <c r="H3385" t="s">
        <v>132</v>
      </c>
      <c r="I3385" t="s">
        <v>132</v>
      </c>
      <c r="J3385" t="s">
        <v>614</v>
      </c>
    </row>
    <row r="3386" spans="1:10" x14ac:dyDescent="0.35">
      <c r="A3386">
        <v>3455</v>
      </c>
      <c r="B3386" t="s">
        <v>195</v>
      </c>
      <c r="C3386">
        <v>25</v>
      </c>
      <c r="D3386">
        <v>30</v>
      </c>
      <c r="E3386">
        <v>11</v>
      </c>
      <c r="F3386" t="s">
        <v>581</v>
      </c>
      <c r="G3386" t="s">
        <v>582</v>
      </c>
      <c r="H3386" t="s">
        <v>132</v>
      </c>
      <c r="I3386" t="s">
        <v>132</v>
      </c>
      <c r="J3386" t="s">
        <v>614</v>
      </c>
    </row>
    <row r="3387" spans="1:10" x14ac:dyDescent="0.35">
      <c r="A3387">
        <v>3456</v>
      </c>
      <c r="B3387" t="s">
        <v>195</v>
      </c>
      <c r="C3387">
        <v>26</v>
      </c>
      <c r="D3387">
        <v>29</v>
      </c>
      <c r="E3387">
        <v>3</v>
      </c>
      <c r="F3387" t="s">
        <v>581</v>
      </c>
      <c r="G3387" t="s">
        <v>582</v>
      </c>
      <c r="H3387" t="s">
        <v>132</v>
      </c>
      <c r="I3387" t="s">
        <v>132</v>
      </c>
      <c r="J3387" t="s">
        <v>614</v>
      </c>
    </row>
    <row r="3388" spans="1:10" x14ac:dyDescent="0.35">
      <c r="A3388">
        <v>3457</v>
      </c>
      <c r="B3388" t="s">
        <v>195</v>
      </c>
      <c r="C3388">
        <v>27</v>
      </c>
      <c r="D3388">
        <v>42</v>
      </c>
      <c r="E3388">
        <v>11</v>
      </c>
      <c r="F3388" t="s">
        <v>581</v>
      </c>
      <c r="G3388" t="s">
        <v>582</v>
      </c>
      <c r="H3388" t="s">
        <v>132</v>
      </c>
      <c r="I3388" t="s">
        <v>132</v>
      </c>
      <c r="J3388" t="s">
        <v>614</v>
      </c>
    </row>
    <row r="3389" spans="1:10" x14ac:dyDescent="0.35">
      <c r="A3389">
        <v>3458</v>
      </c>
      <c r="B3389" t="s">
        <v>195</v>
      </c>
      <c r="C3389">
        <v>28</v>
      </c>
      <c r="D3389">
        <v>25</v>
      </c>
      <c r="E3389">
        <v>9</v>
      </c>
      <c r="F3389" t="s">
        <v>581</v>
      </c>
      <c r="G3389" t="s">
        <v>582</v>
      </c>
      <c r="H3389" t="s">
        <v>132</v>
      </c>
      <c r="I3389" t="s">
        <v>132</v>
      </c>
      <c r="J3389" t="s">
        <v>614</v>
      </c>
    </row>
    <row r="3390" spans="1:10" x14ac:dyDescent="0.35">
      <c r="A3390">
        <v>3459</v>
      </c>
      <c r="B3390" t="s">
        <v>195</v>
      </c>
      <c r="C3390">
        <v>29</v>
      </c>
      <c r="D3390">
        <v>44</v>
      </c>
      <c r="E3390">
        <v>12</v>
      </c>
      <c r="F3390" t="s">
        <v>581</v>
      </c>
      <c r="G3390" t="s">
        <v>582</v>
      </c>
      <c r="H3390" t="s">
        <v>132</v>
      </c>
      <c r="I3390" t="s">
        <v>132</v>
      </c>
      <c r="J3390" t="s">
        <v>614</v>
      </c>
    </row>
    <row r="3391" spans="1:10" x14ac:dyDescent="0.35">
      <c r="A3391">
        <v>3460</v>
      </c>
      <c r="B3391" t="s">
        <v>195</v>
      </c>
      <c r="C3391">
        <v>30</v>
      </c>
      <c r="D3391">
        <v>29</v>
      </c>
      <c r="E3391">
        <v>10</v>
      </c>
      <c r="F3391" t="s">
        <v>581</v>
      </c>
      <c r="G3391" t="s">
        <v>582</v>
      </c>
      <c r="H3391" t="s">
        <v>132</v>
      </c>
      <c r="I3391" t="s">
        <v>132</v>
      </c>
      <c r="J3391" t="s">
        <v>614</v>
      </c>
    </row>
    <row r="3392" spans="1:10" x14ac:dyDescent="0.35">
      <c r="A3392">
        <v>3461</v>
      </c>
      <c r="B3392" t="s">
        <v>195</v>
      </c>
      <c r="C3392">
        <v>31</v>
      </c>
      <c r="D3392">
        <v>36</v>
      </c>
      <c r="E3392">
        <v>9</v>
      </c>
      <c r="F3392" t="s">
        <v>581</v>
      </c>
      <c r="G3392" t="s">
        <v>582</v>
      </c>
      <c r="H3392" t="s">
        <v>132</v>
      </c>
      <c r="I3392" t="s">
        <v>132</v>
      </c>
      <c r="J3392" t="s">
        <v>614</v>
      </c>
    </row>
    <row r="3393" spans="1:10" x14ac:dyDescent="0.35">
      <c r="A3393">
        <v>3462</v>
      </c>
      <c r="B3393" t="s">
        <v>195</v>
      </c>
      <c r="C3393">
        <v>32</v>
      </c>
      <c r="D3393">
        <v>34</v>
      </c>
      <c r="E3393">
        <v>9</v>
      </c>
      <c r="F3393" t="s">
        <v>581</v>
      </c>
      <c r="G3393" t="s">
        <v>582</v>
      </c>
      <c r="H3393" t="s">
        <v>132</v>
      </c>
      <c r="I3393" t="s">
        <v>132</v>
      </c>
      <c r="J3393" t="s">
        <v>614</v>
      </c>
    </row>
    <row r="3394" spans="1:10" x14ac:dyDescent="0.35">
      <c r="A3394">
        <v>3463</v>
      </c>
      <c r="B3394" t="s">
        <v>195</v>
      </c>
      <c r="C3394">
        <v>33</v>
      </c>
      <c r="D3394">
        <v>30</v>
      </c>
      <c r="E3394">
        <v>9</v>
      </c>
      <c r="F3394" t="s">
        <v>581</v>
      </c>
      <c r="G3394" t="s">
        <v>582</v>
      </c>
      <c r="H3394" t="s">
        <v>132</v>
      </c>
      <c r="I3394" t="s">
        <v>132</v>
      </c>
      <c r="J3394" t="s">
        <v>614</v>
      </c>
    </row>
    <row r="3395" spans="1:10" x14ac:dyDescent="0.35">
      <c r="A3395">
        <v>3464</v>
      </c>
      <c r="B3395" t="s">
        <v>195</v>
      </c>
      <c r="C3395">
        <v>34</v>
      </c>
      <c r="D3395">
        <v>30</v>
      </c>
      <c r="E3395">
        <v>5</v>
      </c>
      <c r="F3395" t="s">
        <v>581</v>
      </c>
      <c r="G3395" t="s">
        <v>582</v>
      </c>
      <c r="H3395" t="s">
        <v>132</v>
      </c>
      <c r="I3395" t="s">
        <v>132</v>
      </c>
      <c r="J3395" t="s">
        <v>614</v>
      </c>
    </row>
    <row r="3396" spans="1:10" x14ac:dyDescent="0.35">
      <c r="A3396">
        <v>3465</v>
      </c>
      <c r="B3396" t="s">
        <v>195</v>
      </c>
      <c r="C3396">
        <v>35</v>
      </c>
      <c r="D3396">
        <v>16</v>
      </c>
      <c r="E3396">
        <v>4</v>
      </c>
      <c r="F3396" t="s">
        <v>581</v>
      </c>
      <c r="G3396" t="s">
        <v>582</v>
      </c>
      <c r="H3396" t="s">
        <v>132</v>
      </c>
      <c r="I3396" t="s">
        <v>132</v>
      </c>
      <c r="J3396" t="s">
        <v>614</v>
      </c>
    </row>
    <row r="3397" spans="1:10" x14ac:dyDescent="0.35">
      <c r="A3397">
        <v>3466</v>
      </c>
      <c r="B3397" t="s">
        <v>195</v>
      </c>
      <c r="C3397">
        <v>36</v>
      </c>
      <c r="D3397">
        <v>29</v>
      </c>
      <c r="E3397">
        <v>9</v>
      </c>
      <c r="F3397" t="s">
        <v>581</v>
      </c>
      <c r="G3397" t="s">
        <v>582</v>
      </c>
      <c r="H3397" t="s">
        <v>132</v>
      </c>
      <c r="I3397" t="s">
        <v>132</v>
      </c>
      <c r="J3397" t="s">
        <v>614</v>
      </c>
    </row>
    <row r="3398" spans="1:10" x14ac:dyDescent="0.35">
      <c r="A3398">
        <v>3467</v>
      </c>
      <c r="B3398" t="s">
        <v>195</v>
      </c>
      <c r="C3398">
        <v>37</v>
      </c>
      <c r="D3398">
        <v>24</v>
      </c>
      <c r="E3398">
        <v>2</v>
      </c>
      <c r="F3398" t="s">
        <v>581</v>
      </c>
      <c r="G3398" t="s">
        <v>582</v>
      </c>
      <c r="H3398" t="s">
        <v>132</v>
      </c>
      <c r="I3398" t="s">
        <v>132</v>
      </c>
      <c r="J3398" t="s">
        <v>614</v>
      </c>
    </row>
    <row r="3399" spans="1:10" x14ac:dyDescent="0.35">
      <c r="A3399">
        <v>3468</v>
      </c>
      <c r="B3399" t="s">
        <v>195</v>
      </c>
      <c r="C3399">
        <v>38</v>
      </c>
      <c r="D3399">
        <v>25</v>
      </c>
      <c r="E3399">
        <v>6</v>
      </c>
      <c r="F3399" t="s">
        <v>581</v>
      </c>
      <c r="G3399" t="s">
        <v>582</v>
      </c>
      <c r="H3399" t="s">
        <v>132</v>
      </c>
      <c r="I3399" t="s">
        <v>132</v>
      </c>
      <c r="J3399" t="s">
        <v>614</v>
      </c>
    </row>
    <row r="3400" spans="1:10" x14ac:dyDescent="0.35">
      <c r="A3400">
        <v>3469</v>
      </c>
      <c r="B3400" t="s">
        <v>196</v>
      </c>
      <c r="C3400">
        <v>15</v>
      </c>
      <c r="D3400">
        <v>158</v>
      </c>
      <c r="E3400">
        <v>14</v>
      </c>
      <c r="F3400" t="s">
        <v>581</v>
      </c>
      <c r="G3400" t="s">
        <v>582</v>
      </c>
      <c r="H3400" t="s">
        <v>132</v>
      </c>
      <c r="I3400" t="s">
        <v>132</v>
      </c>
      <c r="J3400" t="s">
        <v>614</v>
      </c>
    </row>
    <row r="3401" spans="1:10" x14ac:dyDescent="0.35">
      <c r="A3401">
        <v>3470</v>
      </c>
      <c r="B3401" t="s">
        <v>196</v>
      </c>
      <c r="C3401">
        <v>16</v>
      </c>
      <c r="D3401">
        <v>139</v>
      </c>
      <c r="E3401">
        <v>45</v>
      </c>
      <c r="F3401" t="s">
        <v>581</v>
      </c>
      <c r="G3401" t="s">
        <v>582</v>
      </c>
      <c r="H3401" t="s">
        <v>132</v>
      </c>
      <c r="I3401" t="s">
        <v>132</v>
      </c>
      <c r="J3401" t="s">
        <v>614</v>
      </c>
    </row>
    <row r="3402" spans="1:10" x14ac:dyDescent="0.35">
      <c r="A3402">
        <v>3471</v>
      </c>
      <c r="B3402" t="s">
        <v>196</v>
      </c>
      <c r="C3402">
        <v>17</v>
      </c>
      <c r="D3402">
        <v>121</v>
      </c>
      <c r="E3402">
        <v>32</v>
      </c>
      <c r="F3402" t="s">
        <v>581</v>
      </c>
      <c r="G3402" t="s">
        <v>582</v>
      </c>
      <c r="H3402" t="s">
        <v>132</v>
      </c>
      <c r="I3402" t="s">
        <v>132</v>
      </c>
      <c r="J3402" t="s">
        <v>614</v>
      </c>
    </row>
    <row r="3403" spans="1:10" x14ac:dyDescent="0.35">
      <c r="A3403">
        <v>3472</v>
      </c>
      <c r="B3403" t="s">
        <v>196</v>
      </c>
      <c r="C3403">
        <v>18</v>
      </c>
      <c r="D3403">
        <v>78</v>
      </c>
      <c r="E3403">
        <v>17</v>
      </c>
      <c r="F3403" t="s">
        <v>581</v>
      </c>
      <c r="G3403" t="s">
        <v>582</v>
      </c>
      <c r="H3403" t="s">
        <v>132</v>
      </c>
      <c r="I3403" t="s">
        <v>132</v>
      </c>
      <c r="J3403" t="s">
        <v>614</v>
      </c>
    </row>
    <row r="3404" spans="1:10" x14ac:dyDescent="0.35">
      <c r="A3404">
        <v>3473</v>
      </c>
      <c r="B3404" t="s">
        <v>196</v>
      </c>
      <c r="C3404">
        <v>19</v>
      </c>
      <c r="D3404">
        <v>69</v>
      </c>
      <c r="E3404">
        <v>13</v>
      </c>
      <c r="F3404" t="s">
        <v>581</v>
      </c>
      <c r="G3404" t="s">
        <v>582</v>
      </c>
      <c r="H3404" t="s">
        <v>132</v>
      </c>
      <c r="I3404" t="s">
        <v>132</v>
      </c>
      <c r="J3404" t="s">
        <v>614</v>
      </c>
    </row>
    <row r="3405" spans="1:10" x14ac:dyDescent="0.35">
      <c r="A3405">
        <v>3474</v>
      </c>
      <c r="B3405" t="s">
        <v>196</v>
      </c>
      <c r="C3405">
        <v>20</v>
      </c>
      <c r="D3405">
        <v>54</v>
      </c>
      <c r="E3405">
        <v>11</v>
      </c>
      <c r="F3405" t="s">
        <v>581</v>
      </c>
      <c r="G3405" t="s">
        <v>582</v>
      </c>
      <c r="H3405" t="s">
        <v>132</v>
      </c>
      <c r="I3405" t="s">
        <v>132</v>
      </c>
      <c r="J3405" t="s">
        <v>614</v>
      </c>
    </row>
    <row r="3406" spans="1:10" x14ac:dyDescent="0.35">
      <c r="A3406">
        <v>3475</v>
      </c>
      <c r="B3406" t="s">
        <v>196</v>
      </c>
      <c r="C3406">
        <v>21</v>
      </c>
      <c r="D3406">
        <v>52</v>
      </c>
      <c r="E3406">
        <v>4</v>
      </c>
      <c r="F3406" t="s">
        <v>581</v>
      </c>
      <c r="G3406" t="s">
        <v>582</v>
      </c>
      <c r="H3406" t="s">
        <v>132</v>
      </c>
      <c r="I3406" t="s">
        <v>132</v>
      </c>
      <c r="J3406" t="s">
        <v>614</v>
      </c>
    </row>
    <row r="3407" spans="1:10" x14ac:dyDescent="0.35">
      <c r="A3407">
        <v>3476</v>
      </c>
      <c r="B3407" t="s">
        <v>196</v>
      </c>
      <c r="C3407">
        <v>22</v>
      </c>
      <c r="D3407">
        <v>44</v>
      </c>
      <c r="E3407">
        <v>15</v>
      </c>
      <c r="F3407" t="s">
        <v>581</v>
      </c>
      <c r="G3407" t="s">
        <v>582</v>
      </c>
      <c r="H3407" t="s">
        <v>132</v>
      </c>
      <c r="I3407" t="s">
        <v>132</v>
      </c>
      <c r="J3407" t="s">
        <v>614</v>
      </c>
    </row>
    <row r="3408" spans="1:10" x14ac:dyDescent="0.35">
      <c r="A3408">
        <v>3477</v>
      </c>
      <c r="B3408" t="s">
        <v>196</v>
      </c>
      <c r="C3408">
        <v>23</v>
      </c>
      <c r="D3408">
        <v>43</v>
      </c>
      <c r="E3408">
        <v>7</v>
      </c>
      <c r="F3408" t="s">
        <v>581</v>
      </c>
      <c r="G3408" t="s">
        <v>582</v>
      </c>
      <c r="H3408" t="s">
        <v>132</v>
      </c>
      <c r="I3408" t="s">
        <v>132</v>
      </c>
      <c r="J3408" t="s">
        <v>614</v>
      </c>
    </row>
    <row r="3409" spans="1:10" x14ac:dyDescent="0.35">
      <c r="A3409">
        <v>3478</v>
      </c>
      <c r="B3409" t="s">
        <v>196</v>
      </c>
      <c r="C3409">
        <v>24</v>
      </c>
      <c r="D3409">
        <v>23</v>
      </c>
      <c r="E3409">
        <v>18</v>
      </c>
      <c r="F3409" t="s">
        <v>581</v>
      </c>
      <c r="G3409" t="s">
        <v>582</v>
      </c>
      <c r="H3409" t="s">
        <v>132</v>
      </c>
      <c r="I3409" t="s">
        <v>132</v>
      </c>
      <c r="J3409" t="s">
        <v>614</v>
      </c>
    </row>
    <row r="3410" spans="1:10" x14ac:dyDescent="0.35">
      <c r="A3410">
        <v>3479</v>
      </c>
      <c r="B3410" t="s">
        <v>196</v>
      </c>
      <c r="C3410">
        <v>25</v>
      </c>
      <c r="D3410">
        <v>41</v>
      </c>
      <c r="E3410">
        <v>14</v>
      </c>
      <c r="F3410" t="s">
        <v>581</v>
      </c>
      <c r="G3410" t="s">
        <v>582</v>
      </c>
      <c r="H3410" t="s">
        <v>132</v>
      </c>
      <c r="I3410" t="s">
        <v>132</v>
      </c>
      <c r="J3410" t="s">
        <v>614</v>
      </c>
    </row>
    <row r="3411" spans="1:10" x14ac:dyDescent="0.35">
      <c r="A3411">
        <v>3480</v>
      </c>
      <c r="B3411" t="s">
        <v>196</v>
      </c>
      <c r="C3411">
        <v>26</v>
      </c>
      <c r="D3411">
        <v>79</v>
      </c>
      <c r="E3411">
        <v>16</v>
      </c>
      <c r="F3411" t="s">
        <v>581</v>
      </c>
      <c r="G3411" t="s">
        <v>582</v>
      </c>
      <c r="H3411" t="s">
        <v>132</v>
      </c>
      <c r="I3411" t="s">
        <v>132</v>
      </c>
      <c r="J3411" t="s">
        <v>614</v>
      </c>
    </row>
    <row r="3412" spans="1:10" x14ac:dyDescent="0.35">
      <c r="A3412">
        <v>3481</v>
      </c>
      <c r="B3412" t="s">
        <v>196</v>
      </c>
      <c r="C3412">
        <v>27</v>
      </c>
      <c r="D3412">
        <v>66</v>
      </c>
      <c r="E3412">
        <v>24</v>
      </c>
      <c r="F3412" t="s">
        <v>581</v>
      </c>
      <c r="G3412" t="s">
        <v>582</v>
      </c>
      <c r="H3412" t="s">
        <v>132</v>
      </c>
      <c r="I3412" t="s">
        <v>132</v>
      </c>
      <c r="J3412" t="s">
        <v>614</v>
      </c>
    </row>
    <row r="3413" spans="1:10" x14ac:dyDescent="0.35">
      <c r="A3413">
        <v>3482</v>
      </c>
      <c r="B3413" t="s">
        <v>196</v>
      </c>
      <c r="C3413">
        <v>28</v>
      </c>
      <c r="D3413">
        <v>69</v>
      </c>
      <c r="E3413">
        <v>32</v>
      </c>
      <c r="F3413" t="s">
        <v>581</v>
      </c>
      <c r="G3413" t="s">
        <v>582</v>
      </c>
      <c r="H3413" t="s">
        <v>132</v>
      </c>
      <c r="I3413" t="s">
        <v>132</v>
      </c>
      <c r="J3413" t="s">
        <v>614</v>
      </c>
    </row>
    <row r="3414" spans="1:10" x14ac:dyDescent="0.35">
      <c r="A3414">
        <v>3483</v>
      </c>
      <c r="B3414" t="s">
        <v>196</v>
      </c>
      <c r="C3414">
        <v>29</v>
      </c>
      <c r="D3414">
        <v>76</v>
      </c>
      <c r="E3414">
        <v>34</v>
      </c>
      <c r="F3414" t="s">
        <v>581</v>
      </c>
      <c r="G3414" t="s">
        <v>582</v>
      </c>
      <c r="H3414" t="s">
        <v>132</v>
      </c>
      <c r="I3414" t="s">
        <v>132</v>
      </c>
      <c r="J3414" t="s">
        <v>614</v>
      </c>
    </row>
    <row r="3415" spans="1:10" x14ac:dyDescent="0.35">
      <c r="A3415">
        <v>3484</v>
      </c>
      <c r="B3415" t="s">
        <v>196</v>
      </c>
      <c r="C3415">
        <v>30</v>
      </c>
      <c r="D3415">
        <v>65</v>
      </c>
      <c r="E3415">
        <v>26</v>
      </c>
      <c r="F3415" t="s">
        <v>581</v>
      </c>
      <c r="G3415" t="s">
        <v>582</v>
      </c>
      <c r="H3415" t="s">
        <v>132</v>
      </c>
      <c r="I3415" t="s">
        <v>132</v>
      </c>
      <c r="J3415" t="s">
        <v>614</v>
      </c>
    </row>
    <row r="3416" spans="1:10" x14ac:dyDescent="0.35">
      <c r="A3416">
        <v>3485</v>
      </c>
      <c r="B3416" t="s">
        <v>196</v>
      </c>
      <c r="C3416">
        <v>31</v>
      </c>
      <c r="D3416">
        <v>51</v>
      </c>
      <c r="E3416">
        <v>24</v>
      </c>
      <c r="F3416" t="s">
        <v>581</v>
      </c>
      <c r="G3416" t="s">
        <v>582</v>
      </c>
      <c r="H3416" t="s">
        <v>132</v>
      </c>
      <c r="I3416" t="s">
        <v>132</v>
      </c>
      <c r="J3416" t="s">
        <v>614</v>
      </c>
    </row>
    <row r="3417" spans="1:10" x14ac:dyDescent="0.35">
      <c r="A3417">
        <v>3486</v>
      </c>
      <c r="B3417" t="s">
        <v>196</v>
      </c>
      <c r="C3417">
        <v>32</v>
      </c>
      <c r="D3417">
        <v>62</v>
      </c>
      <c r="E3417">
        <v>19</v>
      </c>
      <c r="F3417" t="s">
        <v>581</v>
      </c>
      <c r="G3417" t="s">
        <v>582</v>
      </c>
      <c r="H3417" t="s">
        <v>132</v>
      </c>
      <c r="I3417" t="s">
        <v>132</v>
      </c>
      <c r="J3417" t="s">
        <v>614</v>
      </c>
    </row>
    <row r="3418" spans="1:10" x14ac:dyDescent="0.35">
      <c r="A3418">
        <v>3487</v>
      </c>
      <c r="B3418" t="s">
        <v>196</v>
      </c>
      <c r="C3418">
        <v>33</v>
      </c>
      <c r="D3418">
        <v>56</v>
      </c>
      <c r="E3418">
        <v>12</v>
      </c>
      <c r="F3418" t="s">
        <v>581</v>
      </c>
      <c r="G3418" t="s">
        <v>582</v>
      </c>
      <c r="H3418" t="s">
        <v>132</v>
      </c>
      <c r="I3418" t="s">
        <v>132</v>
      </c>
      <c r="J3418" t="s">
        <v>614</v>
      </c>
    </row>
    <row r="3419" spans="1:10" x14ac:dyDescent="0.35">
      <c r="A3419">
        <v>3488</v>
      </c>
      <c r="B3419" t="s">
        <v>196</v>
      </c>
      <c r="C3419">
        <v>34</v>
      </c>
      <c r="D3419">
        <v>33</v>
      </c>
      <c r="E3419">
        <v>17</v>
      </c>
      <c r="F3419" t="s">
        <v>581</v>
      </c>
      <c r="G3419" t="s">
        <v>582</v>
      </c>
      <c r="H3419" t="s">
        <v>132</v>
      </c>
      <c r="I3419" t="s">
        <v>132</v>
      </c>
      <c r="J3419" t="s">
        <v>614</v>
      </c>
    </row>
    <row r="3420" spans="1:10" x14ac:dyDescent="0.35">
      <c r="A3420">
        <v>3489</v>
      </c>
      <c r="B3420" t="s">
        <v>196</v>
      </c>
      <c r="C3420">
        <v>35</v>
      </c>
      <c r="D3420">
        <v>44</v>
      </c>
      <c r="E3420">
        <v>24</v>
      </c>
      <c r="F3420" t="s">
        <v>581</v>
      </c>
      <c r="G3420" t="s">
        <v>582</v>
      </c>
      <c r="H3420" t="s">
        <v>132</v>
      </c>
      <c r="I3420" t="s">
        <v>132</v>
      </c>
      <c r="J3420" t="s">
        <v>614</v>
      </c>
    </row>
    <row r="3421" spans="1:10" x14ac:dyDescent="0.35">
      <c r="A3421">
        <v>3490</v>
      </c>
      <c r="B3421" t="s">
        <v>196</v>
      </c>
      <c r="C3421">
        <v>36</v>
      </c>
      <c r="D3421">
        <v>37</v>
      </c>
      <c r="E3421">
        <v>15</v>
      </c>
      <c r="F3421" t="s">
        <v>581</v>
      </c>
      <c r="G3421" t="s">
        <v>582</v>
      </c>
      <c r="H3421" t="s">
        <v>132</v>
      </c>
      <c r="I3421" t="s">
        <v>132</v>
      </c>
      <c r="J3421" t="s">
        <v>614</v>
      </c>
    </row>
    <row r="3422" spans="1:10" x14ac:dyDescent="0.35">
      <c r="A3422">
        <v>3491</v>
      </c>
      <c r="B3422" t="s">
        <v>196</v>
      </c>
      <c r="C3422">
        <v>37</v>
      </c>
      <c r="D3422">
        <v>33</v>
      </c>
      <c r="E3422">
        <v>18</v>
      </c>
      <c r="F3422" t="s">
        <v>581</v>
      </c>
      <c r="G3422" t="s">
        <v>582</v>
      </c>
      <c r="H3422" t="s">
        <v>132</v>
      </c>
      <c r="I3422" t="s">
        <v>132</v>
      </c>
      <c r="J3422" t="s">
        <v>614</v>
      </c>
    </row>
    <row r="3423" spans="1:10" x14ac:dyDescent="0.35">
      <c r="A3423">
        <v>3492</v>
      </c>
      <c r="B3423" t="s">
        <v>196</v>
      </c>
      <c r="C3423">
        <v>38</v>
      </c>
      <c r="D3423">
        <v>35</v>
      </c>
      <c r="E3423">
        <v>15</v>
      </c>
      <c r="F3423" t="s">
        <v>581</v>
      </c>
      <c r="G3423" t="s">
        <v>582</v>
      </c>
      <c r="H3423" t="s">
        <v>132</v>
      </c>
      <c r="I3423" t="s">
        <v>132</v>
      </c>
      <c r="J3423" t="s">
        <v>614</v>
      </c>
    </row>
    <row r="3424" spans="1:10" x14ac:dyDescent="0.35">
      <c r="A3424">
        <v>3493</v>
      </c>
      <c r="B3424" t="s">
        <v>197</v>
      </c>
      <c r="C3424">
        <v>15</v>
      </c>
      <c r="D3424">
        <v>21</v>
      </c>
      <c r="E3424">
        <v>3</v>
      </c>
      <c r="F3424" t="s">
        <v>581</v>
      </c>
      <c r="G3424" t="s">
        <v>582</v>
      </c>
      <c r="H3424" t="s">
        <v>132</v>
      </c>
      <c r="I3424" t="s">
        <v>132</v>
      </c>
      <c r="J3424" t="s">
        <v>614</v>
      </c>
    </row>
    <row r="3425" spans="1:10" x14ac:dyDescent="0.35">
      <c r="A3425">
        <v>3494</v>
      </c>
      <c r="B3425" t="s">
        <v>197</v>
      </c>
      <c r="C3425">
        <v>16</v>
      </c>
      <c r="D3425">
        <v>31</v>
      </c>
      <c r="E3425">
        <v>10</v>
      </c>
      <c r="F3425" t="s">
        <v>581</v>
      </c>
      <c r="G3425" t="s">
        <v>582</v>
      </c>
      <c r="H3425" t="s">
        <v>132</v>
      </c>
      <c r="I3425" t="s">
        <v>132</v>
      </c>
      <c r="J3425" t="s">
        <v>614</v>
      </c>
    </row>
    <row r="3426" spans="1:10" x14ac:dyDescent="0.35">
      <c r="A3426">
        <v>3495</v>
      </c>
      <c r="B3426" t="s">
        <v>197</v>
      </c>
      <c r="C3426">
        <v>17</v>
      </c>
      <c r="D3426">
        <v>20</v>
      </c>
      <c r="E3426">
        <v>2</v>
      </c>
      <c r="F3426" t="s">
        <v>581</v>
      </c>
      <c r="G3426" t="s">
        <v>582</v>
      </c>
      <c r="H3426" t="s">
        <v>132</v>
      </c>
      <c r="I3426" t="s">
        <v>132</v>
      </c>
      <c r="J3426" t="s">
        <v>614</v>
      </c>
    </row>
    <row r="3427" spans="1:10" x14ac:dyDescent="0.35">
      <c r="A3427">
        <v>3496</v>
      </c>
      <c r="B3427" t="s">
        <v>197</v>
      </c>
      <c r="C3427">
        <v>18</v>
      </c>
      <c r="D3427">
        <v>26</v>
      </c>
      <c r="E3427">
        <v>1</v>
      </c>
      <c r="F3427" t="s">
        <v>581</v>
      </c>
      <c r="G3427" t="s">
        <v>582</v>
      </c>
      <c r="H3427" t="s">
        <v>132</v>
      </c>
      <c r="I3427" t="s">
        <v>132</v>
      </c>
      <c r="J3427" t="s">
        <v>614</v>
      </c>
    </row>
    <row r="3428" spans="1:10" x14ac:dyDescent="0.35">
      <c r="A3428">
        <v>3497</v>
      </c>
      <c r="B3428" t="s">
        <v>197</v>
      </c>
      <c r="C3428">
        <v>19</v>
      </c>
      <c r="D3428">
        <v>21</v>
      </c>
      <c r="E3428">
        <v>2</v>
      </c>
      <c r="F3428" t="s">
        <v>581</v>
      </c>
      <c r="G3428" t="s">
        <v>582</v>
      </c>
      <c r="H3428" t="s">
        <v>132</v>
      </c>
      <c r="I3428" t="s">
        <v>132</v>
      </c>
      <c r="J3428" t="s">
        <v>614</v>
      </c>
    </row>
    <row r="3429" spans="1:10" x14ac:dyDescent="0.35">
      <c r="A3429">
        <v>3498</v>
      </c>
      <c r="B3429" t="s">
        <v>197</v>
      </c>
      <c r="C3429">
        <v>20</v>
      </c>
      <c r="D3429">
        <v>17</v>
      </c>
      <c r="E3429">
        <v>7</v>
      </c>
      <c r="F3429" t="s">
        <v>581</v>
      </c>
      <c r="G3429" t="s">
        <v>582</v>
      </c>
      <c r="H3429" t="s">
        <v>132</v>
      </c>
      <c r="I3429" t="s">
        <v>132</v>
      </c>
      <c r="J3429" t="s">
        <v>614</v>
      </c>
    </row>
    <row r="3430" spans="1:10" x14ac:dyDescent="0.35">
      <c r="A3430">
        <v>3499</v>
      </c>
      <c r="B3430" t="s">
        <v>197</v>
      </c>
      <c r="C3430">
        <v>21</v>
      </c>
      <c r="D3430">
        <v>7</v>
      </c>
      <c r="E3430">
        <v>4</v>
      </c>
      <c r="F3430" t="s">
        <v>581</v>
      </c>
      <c r="G3430" t="s">
        <v>582</v>
      </c>
      <c r="H3430" t="s">
        <v>132</v>
      </c>
      <c r="I3430" t="s">
        <v>132</v>
      </c>
      <c r="J3430" t="s">
        <v>614</v>
      </c>
    </row>
    <row r="3431" spans="1:10" x14ac:dyDescent="0.35">
      <c r="A3431">
        <v>3500</v>
      </c>
      <c r="B3431" t="s">
        <v>197</v>
      </c>
      <c r="C3431">
        <v>22</v>
      </c>
      <c r="D3431">
        <v>13</v>
      </c>
      <c r="E3431">
        <v>3</v>
      </c>
      <c r="F3431" t="s">
        <v>581</v>
      </c>
      <c r="G3431" t="s">
        <v>582</v>
      </c>
      <c r="H3431" t="s">
        <v>132</v>
      </c>
      <c r="I3431" t="s">
        <v>132</v>
      </c>
      <c r="J3431" t="s">
        <v>614</v>
      </c>
    </row>
    <row r="3432" spans="1:10" x14ac:dyDescent="0.35">
      <c r="A3432">
        <v>3501</v>
      </c>
      <c r="B3432" t="s">
        <v>197</v>
      </c>
      <c r="C3432">
        <v>23</v>
      </c>
      <c r="D3432">
        <v>9</v>
      </c>
      <c r="E3432">
        <v>1</v>
      </c>
      <c r="F3432" t="s">
        <v>581</v>
      </c>
      <c r="G3432" t="s">
        <v>582</v>
      </c>
      <c r="H3432" t="s">
        <v>132</v>
      </c>
      <c r="I3432" t="s">
        <v>132</v>
      </c>
      <c r="J3432" t="s">
        <v>614</v>
      </c>
    </row>
    <row r="3433" spans="1:10" x14ac:dyDescent="0.35">
      <c r="A3433">
        <v>3502</v>
      </c>
      <c r="B3433" t="s">
        <v>197</v>
      </c>
      <c r="C3433">
        <v>24</v>
      </c>
      <c r="D3433">
        <v>7</v>
      </c>
      <c r="E3433">
        <v>2</v>
      </c>
      <c r="F3433" t="s">
        <v>581</v>
      </c>
      <c r="G3433" t="s">
        <v>582</v>
      </c>
      <c r="H3433" t="s">
        <v>132</v>
      </c>
      <c r="I3433" t="s">
        <v>132</v>
      </c>
      <c r="J3433" t="s">
        <v>614</v>
      </c>
    </row>
    <row r="3434" spans="1:10" x14ac:dyDescent="0.35">
      <c r="A3434">
        <v>3503</v>
      </c>
      <c r="B3434" t="s">
        <v>197</v>
      </c>
      <c r="C3434">
        <v>25</v>
      </c>
      <c r="D3434">
        <v>12</v>
      </c>
      <c r="E3434">
        <v>5</v>
      </c>
      <c r="F3434" t="s">
        <v>581</v>
      </c>
      <c r="G3434" t="s">
        <v>582</v>
      </c>
      <c r="H3434" t="s">
        <v>132</v>
      </c>
      <c r="I3434" t="s">
        <v>132</v>
      </c>
      <c r="J3434" t="s">
        <v>614</v>
      </c>
    </row>
    <row r="3435" spans="1:10" x14ac:dyDescent="0.35">
      <c r="A3435">
        <v>3504</v>
      </c>
      <c r="B3435" t="s">
        <v>197</v>
      </c>
      <c r="C3435">
        <v>26</v>
      </c>
      <c r="D3435">
        <v>9</v>
      </c>
      <c r="E3435">
        <v>12</v>
      </c>
      <c r="F3435" t="s">
        <v>581</v>
      </c>
      <c r="G3435" t="s">
        <v>582</v>
      </c>
      <c r="H3435" t="s">
        <v>132</v>
      </c>
      <c r="I3435" t="s">
        <v>132</v>
      </c>
      <c r="J3435" t="s">
        <v>614</v>
      </c>
    </row>
    <row r="3436" spans="1:10" x14ac:dyDescent="0.35">
      <c r="A3436">
        <v>3505</v>
      </c>
      <c r="B3436" t="s">
        <v>197</v>
      </c>
      <c r="C3436">
        <v>27</v>
      </c>
      <c r="D3436">
        <v>16</v>
      </c>
      <c r="E3436">
        <v>6</v>
      </c>
      <c r="F3436" t="s">
        <v>581</v>
      </c>
      <c r="G3436" t="s">
        <v>582</v>
      </c>
      <c r="H3436" t="s">
        <v>132</v>
      </c>
      <c r="I3436" t="s">
        <v>132</v>
      </c>
      <c r="J3436" t="s">
        <v>614</v>
      </c>
    </row>
    <row r="3437" spans="1:10" x14ac:dyDescent="0.35">
      <c r="A3437">
        <v>3506</v>
      </c>
      <c r="B3437" t="s">
        <v>197</v>
      </c>
      <c r="C3437">
        <v>28</v>
      </c>
      <c r="D3437">
        <v>12</v>
      </c>
      <c r="E3437">
        <v>9</v>
      </c>
      <c r="F3437" t="s">
        <v>581</v>
      </c>
      <c r="G3437" t="s">
        <v>582</v>
      </c>
      <c r="H3437" t="s">
        <v>132</v>
      </c>
      <c r="I3437" t="s">
        <v>132</v>
      </c>
      <c r="J3437" t="s">
        <v>614</v>
      </c>
    </row>
    <row r="3438" spans="1:10" x14ac:dyDescent="0.35">
      <c r="A3438">
        <v>3507</v>
      </c>
      <c r="B3438" t="s">
        <v>197</v>
      </c>
      <c r="C3438">
        <v>29</v>
      </c>
      <c r="D3438">
        <v>23</v>
      </c>
      <c r="E3438">
        <v>2</v>
      </c>
      <c r="F3438" t="s">
        <v>581</v>
      </c>
      <c r="G3438" t="s">
        <v>582</v>
      </c>
      <c r="H3438" t="s">
        <v>132</v>
      </c>
      <c r="I3438" t="s">
        <v>132</v>
      </c>
      <c r="J3438" t="s">
        <v>614</v>
      </c>
    </row>
    <row r="3439" spans="1:10" x14ac:dyDescent="0.35">
      <c r="A3439">
        <v>3508</v>
      </c>
      <c r="B3439" t="s">
        <v>197</v>
      </c>
      <c r="C3439">
        <v>30</v>
      </c>
      <c r="D3439">
        <v>25</v>
      </c>
      <c r="E3439">
        <v>8</v>
      </c>
      <c r="F3439" t="s">
        <v>581</v>
      </c>
      <c r="G3439" t="s">
        <v>582</v>
      </c>
      <c r="H3439" t="s">
        <v>132</v>
      </c>
      <c r="I3439" t="s">
        <v>132</v>
      </c>
      <c r="J3439" t="s">
        <v>614</v>
      </c>
    </row>
    <row r="3440" spans="1:10" x14ac:dyDescent="0.35">
      <c r="A3440">
        <v>3509</v>
      </c>
      <c r="B3440" t="s">
        <v>197</v>
      </c>
      <c r="C3440">
        <v>31</v>
      </c>
      <c r="D3440">
        <v>12</v>
      </c>
      <c r="E3440">
        <v>4</v>
      </c>
      <c r="F3440" t="s">
        <v>581</v>
      </c>
      <c r="G3440" t="s">
        <v>582</v>
      </c>
      <c r="H3440" t="s">
        <v>132</v>
      </c>
      <c r="I3440" t="s">
        <v>132</v>
      </c>
      <c r="J3440" t="s">
        <v>614</v>
      </c>
    </row>
    <row r="3441" spans="1:10" x14ac:dyDescent="0.35">
      <c r="A3441">
        <v>3510</v>
      </c>
      <c r="B3441" t="s">
        <v>197</v>
      </c>
      <c r="C3441">
        <v>32</v>
      </c>
      <c r="D3441">
        <v>8</v>
      </c>
      <c r="E3441">
        <v>4</v>
      </c>
      <c r="F3441" t="s">
        <v>581</v>
      </c>
      <c r="G3441" t="s">
        <v>582</v>
      </c>
      <c r="H3441" t="s">
        <v>132</v>
      </c>
      <c r="I3441" t="s">
        <v>132</v>
      </c>
      <c r="J3441" t="s">
        <v>614</v>
      </c>
    </row>
    <row r="3442" spans="1:10" x14ac:dyDescent="0.35">
      <c r="A3442">
        <v>3511</v>
      </c>
      <c r="B3442" t="s">
        <v>197</v>
      </c>
      <c r="C3442">
        <v>33</v>
      </c>
      <c r="D3442">
        <v>13</v>
      </c>
      <c r="E3442">
        <v>2</v>
      </c>
      <c r="F3442" t="s">
        <v>581</v>
      </c>
      <c r="G3442" t="s">
        <v>582</v>
      </c>
      <c r="H3442" t="s">
        <v>132</v>
      </c>
      <c r="I3442" t="s">
        <v>132</v>
      </c>
      <c r="J3442" t="s">
        <v>614</v>
      </c>
    </row>
    <row r="3443" spans="1:10" x14ac:dyDescent="0.35">
      <c r="A3443">
        <v>3512</v>
      </c>
      <c r="B3443" t="s">
        <v>197</v>
      </c>
      <c r="C3443">
        <v>34</v>
      </c>
      <c r="D3443">
        <v>7</v>
      </c>
      <c r="E3443">
        <v>0</v>
      </c>
      <c r="F3443" t="s">
        <v>581</v>
      </c>
      <c r="G3443" t="s">
        <v>582</v>
      </c>
      <c r="H3443" t="s">
        <v>132</v>
      </c>
      <c r="I3443" t="s">
        <v>132</v>
      </c>
      <c r="J3443" t="s">
        <v>614</v>
      </c>
    </row>
    <row r="3444" spans="1:10" x14ac:dyDescent="0.35">
      <c r="A3444">
        <v>3513</v>
      </c>
      <c r="B3444" t="s">
        <v>197</v>
      </c>
      <c r="C3444">
        <v>35</v>
      </c>
      <c r="D3444">
        <v>8</v>
      </c>
      <c r="E3444">
        <v>0</v>
      </c>
      <c r="F3444" t="s">
        <v>581</v>
      </c>
      <c r="G3444" t="s">
        <v>582</v>
      </c>
      <c r="H3444" t="s">
        <v>132</v>
      </c>
      <c r="I3444" t="s">
        <v>132</v>
      </c>
      <c r="J3444" t="s">
        <v>614</v>
      </c>
    </row>
    <row r="3445" spans="1:10" x14ac:dyDescent="0.35">
      <c r="A3445">
        <v>3514</v>
      </c>
      <c r="B3445" t="s">
        <v>197</v>
      </c>
      <c r="C3445">
        <v>36</v>
      </c>
      <c r="D3445">
        <v>8</v>
      </c>
      <c r="E3445">
        <v>0</v>
      </c>
      <c r="F3445" t="s">
        <v>581</v>
      </c>
      <c r="G3445" t="s">
        <v>582</v>
      </c>
      <c r="H3445" t="s">
        <v>132</v>
      </c>
      <c r="I3445" t="s">
        <v>132</v>
      </c>
      <c r="J3445" t="s">
        <v>614</v>
      </c>
    </row>
    <row r="3446" spans="1:10" x14ac:dyDescent="0.35">
      <c r="A3446">
        <v>3515</v>
      </c>
      <c r="B3446" t="s">
        <v>197</v>
      </c>
      <c r="C3446">
        <v>37</v>
      </c>
      <c r="D3446">
        <v>8</v>
      </c>
      <c r="E3446">
        <v>3</v>
      </c>
      <c r="F3446" t="s">
        <v>581</v>
      </c>
      <c r="G3446" t="s">
        <v>582</v>
      </c>
      <c r="H3446" t="s">
        <v>132</v>
      </c>
      <c r="I3446" t="s">
        <v>132</v>
      </c>
      <c r="J3446" t="s">
        <v>614</v>
      </c>
    </row>
    <row r="3447" spans="1:10" x14ac:dyDescent="0.35">
      <c r="A3447">
        <v>3516</v>
      </c>
      <c r="B3447" t="s">
        <v>197</v>
      </c>
      <c r="C3447">
        <v>38</v>
      </c>
      <c r="D3447">
        <v>7</v>
      </c>
      <c r="E3447">
        <v>1</v>
      </c>
      <c r="F3447" t="s">
        <v>581</v>
      </c>
      <c r="G3447" t="s">
        <v>582</v>
      </c>
      <c r="H3447" t="s">
        <v>132</v>
      </c>
      <c r="I3447" t="s">
        <v>132</v>
      </c>
      <c r="J3447" t="s">
        <v>614</v>
      </c>
    </row>
    <row r="3448" spans="1:10" x14ac:dyDescent="0.35">
      <c r="A3448">
        <v>3517</v>
      </c>
      <c r="B3448" t="s">
        <v>198</v>
      </c>
      <c r="C3448">
        <v>15</v>
      </c>
      <c r="D3448">
        <v>66</v>
      </c>
      <c r="E3448">
        <v>2</v>
      </c>
      <c r="F3448" t="s">
        <v>581</v>
      </c>
      <c r="G3448" t="s">
        <v>582</v>
      </c>
      <c r="H3448" t="s">
        <v>132</v>
      </c>
      <c r="I3448" t="s">
        <v>626</v>
      </c>
      <c r="J3448" t="s">
        <v>614</v>
      </c>
    </row>
    <row r="3449" spans="1:10" x14ac:dyDescent="0.35">
      <c r="A3449">
        <v>3518</v>
      </c>
      <c r="B3449" t="s">
        <v>198</v>
      </c>
      <c r="C3449">
        <v>16</v>
      </c>
      <c r="D3449">
        <v>70</v>
      </c>
      <c r="E3449">
        <v>17</v>
      </c>
      <c r="F3449" t="s">
        <v>581</v>
      </c>
      <c r="G3449" t="s">
        <v>582</v>
      </c>
      <c r="H3449" t="s">
        <v>132</v>
      </c>
      <c r="I3449" t="s">
        <v>626</v>
      </c>
      <c r="J3449" t="s">
        <v>614</v>
      </c>
    </row>
    <row r="3450" spans="1:10" x14ac:dyDescent="0.35">
      <c r="A3450">
        <v>3519</v>
      </c>
      <c r="B3450" t="s">
        <v>198</v>
      </c>
      <c r="C3450">
        <v>17</v>
      </c>
      <c r="D3450">
        <v>55</v>
      </c>
      <c r="E3450">
        <v>17</v>
      </c>
      <c r="F3450" t="s">
        <v>581</v>
      </c>
      <c r="G3450" t="s">
        <v>582</v>
      </c>
      <c r="H3450" t="s">
        <v>132</v>
      </c>
      <c r="I3450" t="s">
        <v>626</v>
      </c>
      <c r="J3450" t="s">
        <v>614</v>
      </c>
    </row>
    <row r="3451" spans="1:10" x14ac:dyDescent="0.35">
      <c r="A3451">
        <v>3520</v>
      </c>
      <c r="B3451" t="s">
        <v>198</v>
      </c>
      <c r="C3451">
        <v>18</v>
      </c>
      <c r="D3451">
        <v>38</v>
      </c>
      <c r="E3451">
        <v>9</v>
      </c>
      <c r="F3451" t="s">
        <v>581</v>
      </c>
      <c r="G3451" t="s">
        <v>582</v>
      </c>
      <c r="H3451" t="s">
        <v>132</v>
      </c>
      <c r="I3451" t="s">
        <v>626</v>
      </c>
      <c r="J3451" t="s">
        <v>614</v>
      </c>
    </row>
    <row r="3452" spans="1:10" x14ac:dyDescent="0.35">
      <c r="A3452">
        <v>3521</v>
      </c>
      <c r="B3452" t="s">
        <v>198</v>
      </c>
      <c r="C3452">
        <v>19</v>
      </c>
      <c r="D3452">
        <v>42</v>
      </c>
      <c r="E3452">
        <v>8</v>
      </c>
      <c r="F3452" t="s">
        <v>581</v>
      </c>
      <c r="G3452" t="s">
        <v>582</v>
      </c>
      <c r="H3452" t="s">
        <v>132</v>
      </c>
      <c r="I3452" t="s">
        <v>626</v>
      </c>
      <c r="J3452" t="s">
        <v>614</v>
      </c>
    </row>
    <row r="3453" spans="1:10" x14ac:dyDescent="0.35">
      <c r="A3453">
        <v>3522</v>
      </c>
      <c r="B3453" t="s">
        <v>198</v>
      </c>
      <c r="C3453">
        <v>20</v>
      </c>
      <c r="D3453">
        <v>36</v>
      </c>
      <c r="E3453">
        <v>3</v>
      </c>
      <c r="F3453" t="s">
        <v>581</v>
      </c>
      <c r="G3453" t="s">
        <v>582</v>
      </c>
      <c r="H3453" t="s">
        <v>132</v>
      </c>
      <c r="I3453" t="s">
        <v>626</v>
      </c>
      <c r="J3453" t="s">
        <v>614</v>
      </c>
    </row>
    <row r="3454" spans="1:10" x14ac:dyDescent="0.35">
      <c r="A3454">
        <v>3523</v>
      </c>
      <c r="B3454" t="s">
        <v>198</v>
      </c>
      <c r="C3454">
        <v>21</v>
      </c>
      <c r="D3454">
        <v>25</v>
      </c>
      <c r="E3454">
        <v>4</v>
      </c>
      <c r="F3454" t="s">
        <v>581</v>
      </c>
      <c r="G3454" t="s">
        <v>582</v>
      </c>
      <c r="H3454" t="s">
        <v>132</v>
      </c>
      <c r="I3454" t="s">
        <v>626</v>
      </c>
      <c r="J3454" t="s">
        <v>614</v>
      </c>
    </row>
    <row r="3455" spans="1:10" x14ac:dyDescent="0.35">
      <c r="A3455">
        <v>3524</v>
      </c>
      <c r="B3455" t="s">
        <v>198</v>
      </c>
      <c r="C3455">
        <v>22</v>
      </c>
      <c r="D3455">
        <v>12</v>
      </c>
      <c r="E3455">
        <v>1</v>
      </c>
      <c r="F3455" t="s">
        <v>581</v>
      </c>
      <c r="G3455" t="s">
        <v>582</v>
      </c>
      <c r="H3455" t="s">
        <v>132</v>
      </c>
      <c r="I3455" t="s">
        <v>626</v>
      </c>
      <c r="J3455" t="s">
        <v>614</v>
      </c>
    </row>
    <row r="3456" spans="1:10" x14ac:dyDescent="0.35">
      <c r="A3456">
        <v>3525</v>
      </c>
      <c r="B3456" t="s">
        <v>198</v>
      </c>
      <c r="C3456">
        <v>23</v>
      </c>
      <c r="D3456">
        <v>10</v>
      </c>
      <c r="E3456">
        <v>3</v>
      </c>
      <c r="F3456" t="s">
        <v>581</v>
      </c>
      <c r="G3456" t="s">
        <v>582</v>
      </c>
      <c r="H3456" t="s">
        <v>132</v>
      </c>
      <c r="I3456" t="s">
        <v>626</v>
      </c>
      <c r="J3456" t="s">
        <v>614</v>
      </c>
    </row>
    <row r="3457" spans="1:10" x14ac:dyDescent="0.35">
      <c r="A3457">
        <v>3526</v>
      </c>
      <c r="B3457" t="s">
        <v>198</v>
      </c>
      <c r="C3457">
        <v>24</v>
      </c>
      <c r="D3457">
        <v>17</v>
      </c>
      <c r="E3457">
        <v>5</v>
      </c>
      <c r="F3457" t="s">
        <v>581</v>
      </c>
      <c r="G3457" t="s">
        <v>582</v>
      </c>
      <c r="H3457" t="s">
        <v>132</v>
      </c>
      <c r="I3457" t="s">
        <v>626</v>
      </c>
      <c r="J3457" t="s">
        <v>614</v>
      </c>
    </row>
    <row r="3458" spans="1:10" x14ac:dyDescent="0.35">
      <c r="A3458">
        <v>3527</v>
      </c>
      <c r="B3458" t="s">
        <v>198</v>
      </c>
      <c r="C3458">
        <v>25</v>
      </c>
      <c r="D3458">
        <v>13</v>
      </c>
      <c r="E3458">
        <v>5</v>
      </c>
      <c r="F3458" t="s">
        <v>581</v>
      </c>
      <c r="G3458" t="s">
        <v>582</v>
      </c>
      <c r="H3458" t="s">
        <v>132</v>
      </c>
      <c r="I3458" t="s">
        <v>626</v>
      </c>
      <c r="J3458" t="s">
        <v>614</v>
      </c>
    </row>
    <row r="3459" spans="1:10" x14ac:dyDescent="0.35">
      <c r="A3459">
        <v>3528</v>
      </c>
      <c r="B3459" t="s">
        <v>198</v>
      </c>
      <c r="C3459">
        <v>26</v>
      </c>
      <c r="D3459">
        <v>27</v>
      </c>
      <c r="E3459">
        <v>8</v>
      </c>
      <c r="F3459" t="s">
        <v>581</v>
      </c>
      <c r="G3459" t="s">
        <v>582</v>
      </c>
      <c r="H3459" t="s">
        <v>132</v>
      </c>
      <c r="I3459" t="s">
        <v>626</v>
      </c>
      <c r="J3459" t="s">
        <v>614</v>
      </c>
    </row>
    <row r="3460" spans="1:10" x14ac:dyDescent="0.35">
      <c r="A3460">
        <v>3529</v>
      </c>
      <c r="B3460" t="s">
        <v>198</v>
      </c>
      <c r="C3460">
        <v>27</v>
      </c>
      <c r="D3460">
        <v>35</v>
      </c>
      <c r="E3460">
        <v>17</v>
      </c>
      <c r="F3460" t="s">
        <v>581</v>
      </c>
      <c r="G3460" t="s">
        <v>582</v>
      </c>
      <c r="H3460" t="s">
        <v>132</v>
      </c>
      <c r="I3460" t="s">
        <v>626</v>
      </c>
      <c r="J3460" t="s">
        <v>614</v>
      </c>
    </row>
    <row r="3461" spans="1:10" x14ac:dyDescent="0.35">
      <c r="A3461">
        <v>3530</v>
      </c>
      <c r="B3461" t="s">
        <v>198</v>
      </c>
      <c r="C3461">
        <v>28</v>
      </c>
      <c r="D3461">
        <v>35</v>
      </c>
      <c r="E3461">
        <v>14</v>
      </c>
      <c r="F3461" t="s">
        <v>581</v>
      </c>
      <c r="G3461" t="s">
        <v>582</v>
      </c>
      <c r="H3461" t="s">
        <v>132</v>
      </c>
      <c r="I3461" t="s">
        <v>626</v>
      </c>
      <c r="J3461" t="s">
        <v>614</v>
      </c>
    </row>
    <row r="3462" spans="1:10" x14ac:dyDescent="0.35">
      <c r="A3462">
        <v>3531</v>
      </c>
      <c r="B3462" t="s">
        <v>198</v>
      </c>
      <c r="C3462">
        <v>29</v>
      </c>
      <c r="D3462">
        <v>39</v>
      </c>
      <c r="E3462">
        <v>10</v>
      </c>
      <c r="F3462" t="s">
        <v>581</v>
      </c>
      <c r="G3462" t="s">
        <v>582</v>
      </c>
      <c r="H3462" t="s">
        <v>132</v>
      </c>
      <c r="I3462" t="s">
        <v>626</v>
      </c>
      <c r="J3462" t="s">
        <v>614</v>
      </c>
    </row>
    <row r="3463" spans="1:10" x14ac:dyDescent="0.35">
      <c r="A3463">
        <v>3532</v>
      </c>
      <c r="B3463" t="s">
        <v>198</v>
      </c>
      <c r="C3463">
        <v>30</v>
      </c>
      <c r="D3463">
        <v>49</v>
      </c>
      <c r="E3463">
        <v>17</v>
      </c>
      <c r="F3463" t="s">
        <v>581</v>
      </c>
      <c r="G3463" t="s">
        <v>582</v>
      </c>
      <c r="H3463" t="s">
        <v>132</v>
      </c>
      <c r="I3463" t="s">
        <v>626</v>
      </c>
      <c r="J3463" t="s">
        <v>614</v>
      </c>
    </row>
    <row r="3464" spans="1:10" x14ac:dyDescent="0.35">
      <c r="A3464">
        <v>3533</v>
      </c>
      <c r="B3464" t="s">
        <v>198</v>
      </c>
      <c r="C3464">
        <v>31</v>
      </c>
      <c r="D3464">
        <v>29</v>
      </c>
      <c r="E3464">
        <v>3</v>
      </c>
      <c r="F3464" t="s">
        <v>581</v>
      </c>
      <c r="G3464" t="s">
        <v>582</v>
      </c>
      <c r="H3464" t="s">
        <v>132</v>
      </c>
      <c r="I3464" t="s">
        <v>626</v>
      </c>
      <c r="J3464" t="s">
        <v>614</v>
      </c>
    </row>
    <row r="3465" spans="1:10" x14ac:dyDescent="0.35">
      <c r="A3465">
        <v>3534</v>
      </c>
      <c r="B3465" t="s">
        <v>198</v>
      </c>
      <c r="C3465">
        <v>32</v>
      </c>
      <c r="D3465">
        <v>38</v>
      </c>
      <c r="E3465">
        <v>14</v>
      </c>
      <c r="F3465" t="s">
        <v>581</v>
      </c>
      <c r="G3465" t="s">
        <v>582</v>
      </c>
      <c r="H3465" t="s">
        <v>132</v>
      </c>
      <c r="I3465" t="s">
        <v>626</v>
      </c>
      <c r="J3465" t="s">
        <v>614</v>
      </c>
    </row>
    <row r="3466" spans="1:10" x14ac:dyDescent="0.35">
      <c r="A3466">
        <v>3535</v>
      </c>
      <c r="B3466" t="s">
        <v>198</v>
      </c>
      <c r="C3466">
        <v>33</v>
      </c>
      <c r="D3466">
        <v>40</v>
      </c>
      <c r="E3466">
        <v>5</v>
      </c>
      <c r="F3466" t="s">
        <v>581</v>
      </c>
      <c r="G3466" t="s">
        <v>582</v>
      </c>
      <c r="H3466" t="s">
        <v>132</v>
      </c>
      <c r="I3466" t="s">
        <v>626</v>
      </c>
      <c r="J3466" t="s">
        <v>614</v>
      </c>
    </row>
    <row r="3467" spans="1:10" x14ac:dyDescent="0.35">
      <c r="A3467">
        <v>3536</v>
      </c>
      <c r="B3467" t="s">
        <v>198</v>
      </c>
      <c r="C3467">
        <v>34</v>
      </c>
      <c r="D3467">
        <v>25</v>
      </c>
      <c r="E3467">
        <v>7</v>
      </c>
      <c r="F3467" t="s">
        <v>581</v>
      </c>
      <c r="G3467" t="s">
        <v>582</v>
      </c>
      <c r="H3467" t="s">
        <v>132</v>
      </c>
      <c r="I3467" t="s">
        <v>626</v>
      </c>
      <c r="J3467" t="s">
        <v>614</v>
      </c>
    </row>
    <row r="3468" spans="1:10" x14ac:dyDescent="0.35">
      <c r="A3468">
        <v>3537</v>
      </c>
      <c r="B3468" t="s">
        <v>198</v>
      </c>
      <c r="C3468">
        <v>35</v>
      </c>
      <c r="D3468">
        <v>21</v>
      </c>
      <c r="E3468">
        <v>9</v>
      </c>
      <c r="F3468" t="s">
        <v>581</v>
      </c>
      <c r="G3468" t="s">
        <v>582</v>
      </c>
      <c r="H3468" t="s">
        <v>132</v>
      </c>
      <c r="I3468" t="s">
        <v>626</v>
      </c>
      <c r="J3468" t="s">
        <v>614</v>
      </c>
    </row>
    <row r="3469" spans="1:10" x14ac:dyDescent="0.35">
      <c r="A3469">
        <v>3538</v>
      </c>
      <c r="B3469" t="s">
        <v>198</v>
      </c>
      <c r="C3469">
        <v>36</v>
      </c>
      <c r="D3469">
        <v>44</v>
      </c>
      <c r="E3469">
        <v>10</v>
      </c>
      <c r="F3469" t="s">
        <v>581</v>
      </c>
      <c r="G3469" t="s">
        <v>582</v>
      </c>
      <c r="H3469" t="s">
        <v>132</v>
      </c>
      <c r="I3469" t="s">
        <v>626</v>
      </c>
      <c r="J3469" t="s">
        <v>614</v>
      </c>
    </row>
    <row r="3470" spans="1:10" x14ac:dyDescent="0.35">
      <c r="A3470">
        <v>3539</v>
      </c>
      <c r="B3470" t="s">
        <v>198</v>
      </c>
      <c r="C3470">
        <v>37</v>
      </c>
      <c r="D3470">
        <v>33</v>
      </c>
      <c r="E3470">
        <v>4</v>
      </c>
      <c r="F3470" t="s">
        <v>581</v>
      </c>
      <c r="G3470" t="s">
        <v>582</v>
      </c>
      <c r="H3470" t="s">
        <v>132</v>
      </c>
      <c r="I3470" t="s">
        <v>626</v>
      </c>
      <c r="J3470" t="s">
        <v>614</v>
      </c>
    </row>
    <row r="3471" spans="1:10" x14ac:dyDescent="0.35">
      <c r="A3471">
        <v>3540</v>
      </c>
      <c r="B3471" t="s">
        <v>198</v>
      </c>
      <c r="C3471">
        <v>38</v>
      </c>
      <c r="D3471">
        <v>21</v>
      </c>
      <c r="E3471">
        <v>9</v>
      </c>
      <c r="F3471" t="s">
        <v>581</v>
      </c>
      <c r="G3471" t="s">
        <v>582</v>
      </c>
      <c r="H3471" t="s">
        <v>132</v>
      </c>
      <c r="I3471" t="s">
        <v>626</v>
      </c>
      <c r="J3471" t="s">
        <v>614</v>
      </c>
    </row>
    <row r="3472" spans="1:10" x14ac:dyDescent="0.35">
      <c r="A3472">
        <v>3541</v>
      </c>
      <c r="B3472" t="s">
        <v>199</v>
      </c>
      <c r="C3472">
        <v>15</v>
      </c>
      <c r="D3472">
        <v>142</v>
      </c>
      <c r="E3472">
        <v>30</v>
      </c>
      <c r="F3472" t="s">
        <v>581</v>
      </c>
      <c r="G3472" t="s">
        <v>581</v>
      </c>
      <c r="H3472" t="s">
        <v>132</v>
      </c>
      <c r="I3472" t="s">
        <v>615</v>
      </c>
      <c r="J3472" t="s">
        <v>617</v>
      </c>
    </row>
    <row r="3473" spans="1:10" x14ac:dyDescent="0.35">
      <c r="A3473">
        <v>3542</v>
      </c>
      <c r="B3473" t="s">
        <v>199</v>
      </c>
      <c r="C3473">
        <v>16</v>
      </c>
      <c r="D3473">
        <v>120</v>
      </c>
      <c r="E3473">
        <v>21</v>
      </c>
      <c r="F3473" t="s">
        <v>581</v>
      </c>
      <c r="G3473" t="s">
        <v>581</v>
      </c>
      <c r="H3473" t="s">
        <v>132</v>
      </c>
      <c r="I3473" t="s">
        <v>615</v>
      </c>
      <c r="J3473" t="s">
        <v>617</v>
      </c>
    </row>
    <row r="3474" spans="1:10" x14ac:dyDescent="0.35">
      <c r="A3474">
        <v>3543</v>
      </c>
      <c r="B3474" t="s">
        <v>199</v>
      </c>
      <c r="C3474">
        <v>17</v>
      </c>
      <c r="D3474">
        <v>75</v>
      </c>
      <c r="E3474">
        <v>27</v>
      </c>
      <c r="F3474" t="s">
        <v>581</v>
      </c>
      <c r="G3474" t="s">
        <v>581</v>
      </c>
      <c r="H3474" t="s">
        <v>132</v>
      </c>
      <c r="I3474" t="s">
        <v>615</v>
      </c>
      <c r="J3474" t="s">
        <v>617</v>
      </c>
    </row>
    <row r="3475" spans="1:10" x14ac:dyDescent="0.35">
      <c r="A3475">
        <v>3544</v>
      </c>
      <c r="B3475" t="s">
        <v>199</v>
      </c>
      <c r="C3475">
        <v>18</v>
      </c>
      <c r="D3475">
        <v>47</v>
      </c>
      <c r="E3475">
        <v>15</v>
      </c>
      <c r="F3475" t="s">
        <v>581</v>
      </c>
      <c r="G3475" t="s">
        <v>581</v>
      </c>
      <c r="H3475" t="s">
        <v>132</v>
      </c>
      <c r="I3475" t="s">
        <v>615</v>
      </c>
      <c r="J3475" t="s">
        <v>617</v>
      </c>
    </row>
    <row r="3476" spans="1:10" x14ac:dyDescent="0.35">
      <c r="A3476">
        <v>3545</v>
      </c>
      <c r="B3476" t="s">
        <v>199</v>
      </c>
      <c r="C3476">
        <v>19</v>
      </c>
      <c r="D3476">
        <v>52</v>
      </c>
      <c r="E3476">
        <v>14</v>
      </c>
      <c r="F3476" t="s">
        <v>581</v>
      </c>
      <c r="G3476" t="s">
        <v>581</v>
      </c>
      <c r="H3476" t="s">
        <v>132</v>
      </c>
      <c r="I3476" t="s">
        <v>615</v>
      </c>
      <c r="J3476" t="s">
        <v>617</v>
      </c>
    </row>
    <row r="3477" spans="1:10" x14ac:dyDescent="0.35">
      <c r="A3477">
        <v>3546</v>
      </c>
      <c r="B3477" t="s">
        <v>199</v>
      </c>
      <c r="C3477">
        <v>20</v>
      </c>
      <c r="D3477">
        <v>35</v>
      </c>
      <c r="E3477">
        <v>9</v>
      </c>
      <c r="F3477" t="s">
        <v>581</v>
      </c>
      <c r="G3477" t="s">
        <v>581</v>
      </c>
      <c r="H3477" t="s">
        <v>132</v>
      </c>
      <c r="I3477" t="s">
        <v>615</v>
      </c>
      <c r="J3477" t="s">
        <v>617</v>
      </c>
    </row>
    <row r="3478" spans="1:10" x14ac:dyDescent="0.35">
      <c r="A3478">
        <v>3547</v>
      </c>
      <c r="B3478" t="s">
        <v>199</v>
      </c>
      <c r="C3478">
        <v>21</v>
      </c>
      <c r="D3478">
        <v>16</v>
      </c>
      <c r="E3478">
        <v>6</v>
      </c>
      <c r="F3478" t="s">
        <v>581</v>
      </c>
      <c r="G3478" t="s">
        <v>581</v>
      </c>
      <c r="H3478" t="s">
        <v>132</v>
      </c>
      <c r="I3478" t="s">
        <v>615</v>
      </c>
      <c r="J3478" t="s">
        <v>617</v>
      </c>
    </row>
    <row r="3479" spans="1:10" x14ac:dyDescent="0.35">
      <c r="A3479">
        <v>3548</v>
      </c>
      <c r="B3479" t="s">
        <v>199</v>
      </c>
      <c r="C3479">
        <v>22</v>
      </c>
      <c r="D3479">
        <v>16</v>
      </c>
      <c r="E3479">
        <v>7</v>
      </c>
      <c r="F3479" t="s">
        <v>581</v>
      </c>
      <c r="G3479" t="s">
        <v>581</v>
      </c>
      <c r="H3479" t="s">
        <v>132</v>
      </c>
      <c r="I3479" t="s">
        <v>615</v>
      </c>
      <c r="J3479" t="s">
        <v>617</v>
      </c>
    </row>
    <row r="3480" spans="1:10" x14ac:dyDescent="0.35">
      <c r="A3480">
        <v>3549</v>
      </c>
      <c r="B3480" t="s">
        <v>199</v>
      </c>
      <c r="C3480">
        <v>23</v>
      </c>
      <c r="D3480">
        <v>21</v>
      </c>
      <c r="E3480">
        <v>9</v>
      </c>
      <c r="F3480" t="s">
        <v>581</v>
      </c>
      <c r="G3480" t="s">
        <v>581</v>
      </c>
      <c r="H3480" t="s">
        <v>132</v>
      </c>
      <c r="I3480" t="s">
        <v>615</v>
      </c>
      <c r="J3480" t="s">
        <v>617</v>
      </c>
    </row>
    <row r="3481" spans="1:10" x14ac:dyDescent="0.35">
      <c r="A3481">
        <v>3550</v>
      </c>
      <c r="B3481" t="s">
        <v>199</v>
      </c>
      <c r="C3481">
        <v>24</v>
      </c>
      <c r="D3481">
        <v>16</v>
      </c>
      <c r="E3481">
        <v>9</v>
      </c>
      <c r="F3481" t="s">
        <v>581</v>
      </c>
      <c r="G3481" t="s">
        <v>581</v>
      </c>
      <c r="H3481" t="s">
        <v>132</v>
      </c>
      <c r="I3481" t="s">
        <v>615</v>
      </c>
      <c r="J3481" t="s">
        <v>617</v>
      </c>
    </row>
    <row r="3482" spans="1:10" x14ac:dyDescent="0.35">
      <c r="A3482">
        <v>3551</v>
      </c>
      <c r="B3482" t="s">
        <v>199</v>
      </c>
      <c r="C3482">
        <v>25</v>
      </c>
      <c r="D3482">
        <v>21</v>
      </c>
      <c r="E3482">
        <v>11</v>
      </c>
      <c r="F3482" t="s">
        <v>581</v>
      </c>
      <c r="G3482" t="s">
        <v>581</v>
      </c>
      <c r="H3482" t="s">
        <v>132</v>
      </c>
      <c r="I3482" t="s">
        <v>615</v>
      </c>
      <c r="J3482" t="s">
        <v>617</v>
      </c>
    </row>
    <row r="3483" spans="1:10" x14ac:dyDescent="0.35">
      <c r="A3483">
        <v>3552</v>
      </c>
      <c r="B3483" t="s">
        <v>199</v>
      </c>
      <c r="C3483">
        <v>26</v>
      </c>
      <c r="D3483">
        <v>24</v>
      </c>
      <c r="E3483">
        <v>11</v>
      </c>
      <c r="F3483" t="s">
        <v>581</v>
      </c>
      <c r="G3483" t="s">
        <v>581</v>
      </c>
      <c r="H3483" t="s">
        <v>132</v>
      </c>
      <c r="I3483" t="s">
        <v>615</v>
      </c>
      <c r="J3483" t="s">
        <v>617</v>
      </c>
    </row>
    <row r="3484" spans="1:10" x14ac:dyDescent="0.35">
      <c r="A3484">
        <v>3553</v>
      </c>
      <c r="B3484" t="s">
        <v>199</v>
      </c>
      <c r="C3484">
        <v>27</v>
      </c>
      <c r="D3484">
        <v>41</v>
      </c>
      <c r="E3484">
        <v>14</v>
      </c>
      <c r="F3484" t="s">
        <v>581</v>
      </c>
      <c r="G3484" t="s">
        <v>581</v>
      </c>
      <c r="H3484" t="s">
        <v>132</v>
      </c>
      <c r="I3484" t="s">
        <v>615</v>
      </c>
      <c r="J3484" t="s">
        <v>617</v>
      </c>
    </row>
    <row r="3485" spans="1:10" x14ac:dyDescent="0.35">
      <c r="A3485">
        <v>3554</v>
      </c>
      <c r="B3485" t="s">
        <v>199</v>
      </c>
      <c r="C3485">
        <v>28</v>
      </c>
      <c r="D3485">
        <v>35</v>
      </c>
      <c r="E3485">
        <v>18</v>
      </c>
      <c r="F3485" t="s">
        <v>581</v>
      </c>
      <c r="G3485" t="s">
        <v>581</v>
      </c>
      <c r="H3485" t="s">
        <v>132</v>
      </c>
      <c r="I3485" t="s">
        <v>615</v>
      </c>
      <c r="J3485" t="s">
        <v>617</v>
      </c>
    </row>
    <row r="3486" spans="1:10" x14ac:dyDescent="0.35">
      <c r="A3486">
        <v>3555</v>
      </c>
      <c r="B3486" t="s">
        <v>199</v>
      </c>
      <c r="C3486">
        <v>29</v>
      </c>
      <c r="D3486">
        <v>57</v>
      </c>
      <c r="E3486">
        <v>22</v>
      </c>
      <c r="F3486" t="s">
        <v>581</v>
      </c>
      <c r="G3486" t="s">
        <v>581</v>
      </c>
      <c r="H3486" t="s">
        <v>132</v>
      </c>
      <c r="I3486" t="s">
        <v>615</v>
      </c>
      <c r="J3486" t="s">
        <v>617</v>
      </c>
    </row>
    <row r="3487" spans="1:10" x14ac:dyDescent="0.35">
      <c r="A3487">
        <v>3556</v>
      </c>
      <c r="B3487" t="s">
        <v>199</v>
      </c>
      <c r="C3487">
        <v>30</v>
      </c>
      <c r="D3487">
        <v>48</v>
      </c>
      <c r="E3487">
        <v>13</v>
      </c>
      <c r="F3487" t="s">
        <v>581</v>
      </c>
      <c r="G3487" t="s">
        <v>581</v>
      </c>
      <c r="H3487" t="s">
        <v>132</v>
      </c>
      <c r="I3487" t="s">
        <v>615</v>
      </c>
      <c r="J3487" t="s">
        <v>617</v>
      </c>
    </row>
    <row r="3488" spans="1:10" x14ac:dyDescent="0.35">
      <c r="A3488">
        <v>3557</v>
      </c>
      <c r="B3488" t="s">
        <v>199</v>
      </c>
      <c r="C3488">
        <v>31</v>
      </c>
      <c r="D3488">
        <v>51</v>
      </c>
      <c r="E3488">
        <v>10</v>
      </c>
      <c r="F3488" t="s">
        <v>581</v>
      </c>
      <c r="G3488" t="s">
        <v>581</v>
      </c>
      <c r="H3488" t="s">
        <v>132</v>
      </c>
      <c r="I3488" t="s">
        <v>615</v>
      </c>
      <c r="J3488" t="s">
        <v>617</v>
      </c>
    </row>
    <row r="3489" spans="1:10" x14ac:dyDescent="0.35">
      <c r="A3489">
        <v>3558</v>
      </c>
      <c r="B3489" t="s">
        <v>199</v>
      </c>
      <c r="C3489">
        <v>32</v>
      </c>
      <c r="D3489">
        <v>41</v>
      </c>
      <c r="E3489">
        <v>8</v>
      </c>
      <c r="F3489" t="s">
        <v>581</v>
      </c>
      <c r="G3489" t="s">
        <v>581</v>
      </c>
      <c r="H3489" t="s">
        <v>132</v>
      </c>
      <c r="I3489" t="s">
        <v>615</v>
      </c>
      <c r="J3489" t="s">
        <v>617</v>
      </c>
    </row>
    <row r="3490" spans="1:10" x14ac:dyDescent="0.35">
      <c r="A3490">
        <v>3559</v>
      </c>
      <c r="B3490" t="s">
        <v>199</v>
      </c>
      <c r="C3490">
        <v>33</v>
      </c>
      <c r="D3490">
        <v>30</v>
      </c>
      <c r="E3490">
        <v>15</v>
      </c>
      <c r="F3490" t="s">
        <v>581</v>
      </c>
      <c r="G3490" t="s">
        <v>581</v>
      </c>
      <c r="H3490" t="s">
        <v>132</v>
      </c>
      <c r="I3490" t="s">
        <v>615</v>
      </c>
      <c r="J3490" t="s">
        <v>617</v>
      </c>
    </row>
    <row r="3491" spans="1:10" x14ac:dyDescent="0.35">
      <c r="A3491">
        <v>3560</v>
      </c>
      <c r="B3491" t="s">
        <v>199</v>
      </c>
      <c r="C3491">
        <v>34</v>
      </c>
      <c r="D3491">
        <v>50</v>
      </c>
      <c r="E3491">
        <v>18</v>
      </c>
      <c r="F3491" t="s">
        <v>581</v>
      </c>
      <c r="G3491" t="s">
        <v>581</v>
      </c>
      <c r="H3491" t="s">
        <v>132</v>
      </c>
      <c r="I3491" t="s">
        <v>615</v>
      </c>
      <c r="J3491" t="s">
        <v>617</v>
      </c>
    </row>
    <row r="3492" spans="1:10" x14ac:dyDescent="0.35">
      <c r="A3492">
        <v>3561</v>
      </c>
      <c r="B3492" t="s">
        <v>199</v>
      </c>
      <c r="C3492">
        <v>35</v>
      </c>
      <c r="D3492">
        <v>37</v>
      </c>
      <c r="E3492">
        <v>17</v>
      </c>
      <c r="F3492" t="s">
        <v>581</v>
      </c>
      <c r="G3492" t="s">
        <v>581</v>
      </c>
      <c r="H3492" t="s">
        <v>132</v>
      </c>
      <c r="I3492" t="s">
        <v>615</v>
      </c>
      <c r="J3492" t="s">
        <v>617</v>
      </c>
    </row>
    <row r="3493" spans="1:10" x14ac:dyDescent="0.35">
      <c r="A3493">
        <v>3562</v>
      </c>
      <c r="B3493" t="s">
        <v>199</v>
      </c>
      <c r="C3493">
        <v>36</v>
      </c>
      <c r="D3493">
        <v>24</v>
      </c>
      <c r="E3493">
        <v>8</v>
      </c>
      <c r="F3493" t="s">
        <v>581</v>
      </c>
      <c r="G3493" t="s">
        <v>581</v>
      </c>
      <c r="H3493" t="s">
        <v>132</v>
      </c>
      <c r="I3493" t="s">
        <v>615</v>
      </c>
      <c r="J3493" t="s">
        <v>617</v>
      </c>
    </row>
    <row r="3494" spans="1:10" x14ac:dyDescent="0.35">
      <c r="A3494">
        <v>3563</v>
      </c>
      <c r="B3494" t="s">
        <v>199</v>
      </c>
      <c r="C3494">
        <v>37</v>
      </c>
      <c r="D3494">
        <v>32</v>
      </c>
      <c r="E3494">
        <v>19</v>
      </c>
      <c r="F3494" t="s">
        <v>581</v>
      </c>
      <c r="G3494" t="s">
        <v>581</v>
      </c>
      <c r="H3494" t="s">
        <v>132</v>
      </c>
      <c r="I3494" t="s">
        <v>615</v>
      </c>
      <c r="J3494" t="s">
        <v>617</v>
      </c>
    </row>
    <row r="3495" spans="1:10" x14ac:dyDescent="0.35">
      <c r="A3495">
        <v>3564</v>
      </c>
      <c r="B3495" t="s">
        <v>199</v>
      </c>
      <c r="C3495">
        <v>38</v>
      </c>
      <c r="D3495">
        <v>30</v>
      </c>
      <c r="E3495">
        <v>21</v>
      </c>
      <c r="F3495" t="s">
        <v>581</v>
      </c>
      <c r="G3495" t="s">
        <v>581</v>
      </c>
      <c r="H3495" t="s">
        <v>132</v>
      </c>
      <c r="I3495" t="s">
        <v>615</v>
      </c>
      <c r="J3495" t="s">
        <v>617</v>
      </c>
    </row>
    <row r="3496" spans="1:10" x14ac:dyDescent="0.35">
      <c r="A3496">
        <v>3565</v>
      </c>
      <c r="B3496" t="s">
        <v>200</v>
      </c>
      <c r="C3496">
        <v>15</v>
      </c>
      <c r="D3496">
        <v>258</v>
      </c>
      <c r="E3496">
        <v>18</v>
      </c>
      <c r="F3496" t="s">
        <v>581</v>
      </c>
      <c r="G3496" t="s">
        <v>581</v>
      </c>
      <c r="H3496" t="s">
        <v>132</v>
      </c>
      <c r="I3496" t="s">
        <v>615</v>
      </c>
      <c r="J3496" t="s">
        <v>617</v>
      </c>
    </row>
    <row r="3497" spans="1:10" x14ac:dyDescent="0.35">
      <c r="A3497">
        <v>3566</v>
      </c>
      <c r="B3497" t="s">
        <v>200</v>
      </c>
      <c r="C3497">
        <v>16</v>
      </c>
      <c r="D3497">
        <v>228</v>
      </c>
      <c r="E3497">
        <v>24</v>
      </c>
      <c r="F3497" t="s">
        <v>581</v>
      </c>
      <c r="G3497" t="s">
        <v>581</v>
      </c>
      <c r="H3497" t="s">
        <v>132</v>
      </c>
      <c r="I3497" t="s">
        <v>615</v>
      </c>
      <c r="J3497" t="s">
        <v>617</v>
      </c>
    </row>
    <row r="3498" spans="1:10" x14ac:dyDescent="0.35">
      <c r="A3498">
        <v>3567</v>
      </c>
      <c r="B3498" t="s">
        <v>200</v>
      </c>
      <c r="C3498">
        <v>17</v>
      </c>
      <c r="D3498">
        <v>178</v>
      </c>
      <c r="E3498">
        <v>22</v>
      </c>
      <c r="F3498" t="s">
        <v>581</v>
      </c>
      <c r="G3498" t="s">
        <v>581</v>
      </c>
      <c r="H3498" t="s">
        <v>132</v>
      </c>
      <c r="I3498" t="s">
        <v>615</v>
      </c>
      <c r="J3498" t="s">
        <v>617</v>
      </c>
    </row>
    <row r="3499" spans="1:10" x14ac:dyDescent="0.35">
      <c r="A3499">
        <v>3568</v>
      </c>
      <c r="B3499" t="s">
        <v>200</v>
      </c>
      <c r="C3499">
        <v>18</v>
      </c>
      <c r="D3499">
        <v>112</v>
      </c>
      <c r="E3499">
        <v>10</v>
      </c>
      <c r="F3499" t="s">
        <v>581</v>
      </c>
      <c r="G3499" t="s">
        <v>581</v>
      </c>
      <c r="H3499" t="s">
        <v>132</v>
      </c>
      <c r="I3499" t="s">
        <v>615</v>
      </c>
      <c r="J3499" t="s">
        <v>617</v>
      </c>
    </row>
    <row r="3500" spans="1:10" x14ac:dyDescent="0.35">
      <c r="A3500">
        <v>3569</v>
      </c>
      <c r="B3500" t="s">
        <v>200</v>
      </c>
      <c r="C3500">
        <v>19</v>
      </c>
      <c r="D3500">
        <v>113</v>
      </c>
      <c r="E3500">
        <v>15</v>
      </c>
      <c r="F3500" t="s">
        <v>581</v>
      </c>
      <c r="G3500" t="s">
        <v>581</v>
      </c>
      <c r="H3500" t="s">
        <v>132</v>
      </c>
      <c r="I3500" t="s">
        <v>615</v>
      </c>
      <c r="J3500" t="s">
        <v>617</v>
      </c>
    </row>
    <row r="3501" spans="1:10" x14ac:dyDescent="0.35">
      <c r="A3501">
        <v>3570</v>
      </c>
      <c r="B3501" t="s">
        <v>200</v>
      </c>
      <c r="C3501">
        <v>20</v>
      </c>
      <c r="D3501">
        <v>55</v>
      </c>
      <c r="E3501">
        <v>7</v>
      </c>
      <c r="F3501" t="s">
        <v>581</v>
      </c>
      <c r="G3501" t="s">
        <v>581</v>
      </c>
      <c r="H3501" t="s">
        <v>132</v>
      </c>
      <c r="I3501" t="s">
        <v>615</v>
      </c>
      <c r="J3501" t="s">
        <v>617</v>
      </c>
    </row>
    <row r="3502" spans="1:10" x14ac:dyDescent="0.35">
      <c r="A3502">
        <v>3571</v>
      </c>
      <c r="B3502" t="s">
        <v>200</v>
      </c>
      <c r="C3502">
        <v>21</v>
      </c>
      <c r="D3502">
        <v>46</v>
      </c>
      <c r="E3502">
        <v>7</v>
      </c>
      <c r="F3502" t="s">
        <v>581</v>
      </c>
      <c r="G3502" t="s">
        <v>581</v>
      </c>
      <c r="H3502" t="s">
        <v>132</v>
      </c>
      <c r="I3502" t="s">
        <v>615</v>
      </c>
      <c r="J3502" t="s">
        <v>617</v>
      </c>
    </row>
    <row r="3503" spans="1:10" x14ac:dyDescent="0.35">
      <c r="A3503">
        <v>3572</v>
      </c>
      <c r="B3503" t="s">
        <v>200</v>
      </c>
      <c r="C3503">
        <v>22</v>
      </c>
      <c r="D3503">
        <v>45</v>
      </c>
      <c r="E3503">
        <v>5</v>
      </c>
      <c r="F3503" t="s">
        <v>581</v>
      </c>
      <c r="G3503" t="s">
        <v>581</v>
      </c>
      <c r="H3503" t="s">
        <v>132</v>
      </c>
      <c r="I3503" t="s">
        <v>615</v>
      </c>
      <c r="J3503" t="s">
        <v>617</v>
      </c>
    </row>
    <row r="3504" spans="1:10" x14ac:dyDescent="0.35">
      <c r="A3504">
        <v>3573</v>
      </c>
      <c r="B3504" t="s">
        <v>200</v>
      </c>
      <c r="C3504">
        <v>23</v>
      </c>
      <c r="D3504">
        <v>50</v>
      </c>
      <c r="E3504">
        <v>5</v>
      </c>
      <c r="F3504" t="s">
        <v>581</v>
      </c>
      <c r="G3504" t="s">
        <v>581</v>
      </c>
      <c r="H3504" t="s">
        <v>132</v>
      </c>
      <c r="I3504" t="s">
        <v>615</v>
      </c>
      <c r="J3504" t="s">
        <v>617</v>
      </c>
    </row>
    <row r="3505" spans="1:10" x14ac:dyDescent="0.35">
      <c r="A3505">
        <v>3574</v>
      </c>
      <c r="B3505" t="s">
        <v>200</v>
      </c>
      <c r="C3505">
        <v>24</v>
      </c>
      <c r="D3505">
        <v>34</v>
      </c>
      <c r="E3505">
        <v>4</v>
      </c>
      <c r="F3505" t="s">
        <v>581</v>
      </c>
      <c r="G3505" t="s">
        <v>581</v>
      </c>
      <c r="H3505" t="s">
        <v>132</v>
      </c>
      <c r="I3505" t="s">
        <v>615</v>
      </c>
      <c r="J3505" t="s">
        <v>617</v>
      </c>
    </row>
    <row r="3506" spans="1:10" x14ac:dyDescent="0.35">
      <c r="A3506">
        <v>3575</v>
      </c>
      <c r="B3506" t="s">
        <v>200</v>
      </c>
      <c r="C3506">
        <v>25</v>
      </c>
      <c r="D3506">
        <v>41</v>
      </c>
      <c r="E3506">
        <v>5</v>
      </c>
      <c r="F3506" t="s">
        <v>581</v>
      </c>
      <c r="G3506" t="s">
        <v>581</v>
      </c>
      <c r="H3506" t="s">
        <v>132</v>
      </c>
      <c r="I3506" t="s">
        <v>615</v>
      </c>
      <c r="J3506" t="s">
        <v>617</v>
      </c>
    </row>
    <row r="3507" spans="1:10" x14ac:dyDescent="0.35">
      <c r="A3507">
        <v>3576</v>
      </c>
      <c r="B3507" t="s">
        <v>200</v>
      </c>
      <c r="C3507">
        <v>26</v>
      </c>
      <c r="D3507">
        <v>74</v>
      </c>
      <c r="E3507">
        <v>3</v>
      </c>
      <c r="F3507" t="s">
        <v>581</v>
      </c>
      <c r="G3507" t="s">
        <v>581</v>
      </c>
      <c r="H3507" t="s">
        <v>132</v>
      </c>
      <c r="I3507" t="s">
        <v>615</v>
      </c>
      <c r="J3507" t="s">
        <v>617</v>
      </c>
    </row>
    <row r="3508" spans="1:10" x14ac:dyDescent="0.35">
      <c r="A3508">
        <v>3577</v>
      </c>
      <c r="B3508" t="s">
        <v>200</v>
      </c>
      <c r="C3508">
        <v>27</v>
      </c>
      <c r="D3508">
        <v>61</v>
      </c>
      <c r="E3508">
        <v>4</v>
      </c>
      <c r="F3508" t="s">
        <v>581</v>
      </c>
      <c r="G3508" t="s">
        <v>581</v>
      </c>
      <c r="H3508" t="s">
        <v>132</v>
      </c>
      <c r="I3508" t="s">
        <v>615</v>
      </c>
      <c r="J3508" t="s">
        <v>617</v>
      </c>
    </row>
    <row r="3509" spans="1:10" x14ac:dyDescent="0.35">
      <c r="A3509">
        <v>3578</v>
      </c>
      <c r="B3509" t="s">
        <v>200</v>
      </c>
      <c r="C3509">
        <v>28</v>
      </c>
      <c r="D3509">
        <v>88</v>
      </c>
      <c r="E3509">
        <v>16</v>
      </c>
      <c r="F3509" t="s">
        <v>581</v>
      </c>
      <c r="G3509" t="s">
        <v>581</v>
      </c>
      <c r="H3509" t="s">
        <v>132</v>
      </c>
      <c r="I3509" t="s">
        <v>615</v>
      </c>
      <c r="J3509" t="s">
        <v>617</v>
      </c>
    </row>
    <row r="3510" spans="1:10" x14ac:dyDescent="0.35">
      <c r="A3510">
        <v>3579</v>
      </c>
      <c r="B3510" t="s">
        <v>200</v>
      </c>
      <c r="C3510">
        <v>29</v>
      </c>
      <c r="D3510">
        <v>78</v>
      </c>
      <c r="E3510">
        <v>21</v>
      </c>
      <c r="F3510" t="s">
        <v>581</v>
      </c>
      <c r="G3510" t="s">
        <v>581</v>
      </c>
      <c r="H3510" t="s">
        <v>132</v>
      </c>
      <c r="I3510" t="s">
        <v>615</v>
      </c>
      <c r="J3510" t="s">
        <v>617</v>
      </c>
    </row>
    <row r="3511" spans="1:10" x14ac:dyDescent="0.35">
      <c r="A3511">
        <v>3580</v>
      </c>
      <c r="B3511" t="s">
        <v>200</v>
      </c>
      <c r="C3511">
        <v>30</v>
      </c>
      <c r="D3511">
        <v>80</v>
      </c>
      <c r="E3511">
        <v>31</v>
      </c>
      <c r="F3511" t="s">
        <v>581</v>
      </c>
      <c r="G3511" t="s">
        <v>581</v>
      </c>
      <c r="H3511" t="s">
        <v>132</v>
      </c>
      <c r="I3511" t="s">
        <v>615</v>
      </c>
      <c r="J3511" t="s">
        <v>617</v>
      </c>
    </row>
    <row r="3512" spans="1:10" x14ac:dyDescent="0.35">
      <c r="A3512">
        <v>3581</v>
      </c>
      <c r="B3512" t="s">
        <v>200</v>
      </c>
      <c r="C3512">
        <v>31</v>
      </c>
      <c r="D3512">
        <v>59</v>
      </c>
      <c r="E3512">
        <v>11</v>
      </c>
      <c r="F3512" t="s">
        <v>581</v>
      </c>
      <c r="G3512" t="s">
        <v>581</v>
      </c>
      <c r="H3512" t="s">
        <v>132</v>
      </c>
      <c r="I3512" t="s">
        <v>615</v>
      </c>
      <c r="J3512" t="s">
        <v>617</v>
      </c>
    </row>
    <row r="3513" spans="1:10" x14ac:dyDescent="0.35">
      <c r="A3513">
        <v>3582</v>
      </c>
      <c r="B3513" t="s">
        <v>200</v>
      </c>
      <c r="C3513">
        <v>32</v>
      </c>
      <c r="D3513">
        <v>88</v>
      </c>
      <c r="E3513">
        <v>43</v>
      </c>
      <c r="F3513" t="s">
        <v>581</v>
      </c>
      <c r="G3513" t="s">
        <v>581</v>
      </c>
      <c r="H3513" t="s">
        <v>132</v>
      </c>
      <c r="I3513" t="s">
        <v>615</v>
      </c>
      <c r="J3513" t="s">
        <v>617</v>
      </c>
    </row>
    <row r="3514" spans="1:10" x14ac:dyDescent="0.35">
      <c r="A3514">
        <v>3583</v>
      </c>
      <c r="B3514" t="s">
        <v>200</v>
      </c>
      <c r="C3514">
        <v>33</v>
      </c>
      <c r="D3514">
        <v>73</v>
      </c>
      <c r="E3514">
        <v>24</v>
      </c>
      <c r="F3514" t="s">
        <v>581</v>
      </c>
      <c r="G3514" t="s">
        <v>581</v>
      </c>
      <c r="H3514" t="s">
        <v>132</v>
      </c>
      <c r="I3514" t="s">
        <v>615</v>
      </c>
      <c r="J3514" t="s">
        <v>617</v>
      </c>
    </row>
    <row r="3515" spans="1:10" x14ac:dyDescent="0.35">
      <c r="A3515">
        <v>3584</v>
      </c>
      <c r="B3515" t="s">
        <v>200</v>
      </c>
      <c r="C3515">
        <v>34</v>
      </c>
      <c r="D3515">
        <v>95</v>
      </c>
      <c r="E3515">
        <v>19</v>
      </c>
      <c r="F3515" t="s">
        <v>581</v>
      </c>
      <c r="G3515" t="s">
        <v>581</v>
      </c>
      <c r="H3515" t="s">
        <v>132</v>
      </c>
      <c r="I3515" t="s">
        <v>615</v>
      </c>
      <c r="J3515" t="s">
        <v>617</v>
      </c>
    </row>
    <row r="3516" spans="1:10" x14ac:dyDescent="0.35">
      <c r="A3516">
        <v>3585</v>
      </c>
      <c r="B3516" t="s">
        <v>200</v>
      </c>
      <c r="C3516">
        <v>35</v>
      </c>
      <c r="D3516">
        <v>80</v>
      </c>
      <c r="E3516">
        <v>4</v>
      </c>
      <c r="F3516" t="s">
        <v>581</v>
      </c>
      <c r="G3516" t="s">
        <v>581</v>
      </c>
      <c r="H3516" t="s">
        <v>132</v>
      </c>
      <c r="I3516" t="s">
        <v>615</v>
      </c>
      <c r="J3516" t="s">
        <v>617</v>
      </c>
    </row>
    <row r="3517" spans="1:10" x14ac:dyDescent="0.35">
      <c r="A3517">
        <v>3586</v>
      </c>
      <c r="B3517" t="s">
        <v>200</v>
      </c>
      <c r="C3517">
        <v>36</v>
      </c>
      <c r="D3517">
        <v>49</v>
      </c>
      <c r="E3517">
        <v>8</v>
      </c>
      <c r="F3517" t="s">
        <v>581</v>
      </c>
      <c r="G3517" t="s">
        <v>581</v>
      </c>
      <c r="H3517" t="s">
        <v>132</v>
      </c>
      <c r="I3517" t="s">
        <v>615</v>
      </c>
      <c r="J3517" t="s">
        <v>617</v>
      </c>
    </row>
    <row r="3518" spans="1:10" x14ac:dyDescent="0.35">
      <c r="A3518">
        <v>3587</v>
      </c>
      <c r="B3518" t="s">
        <v>200</v>
      </c>
      <c r="C3518">
        <v>37</v>
      </c>
      <c r="D3518">
        <v>53</v>
      </c>
      <c r="E3518">
        <v>20</v>
      </c>
      <c r="F3518" t="s">
        <v>581</v>
      </c>
      <c r="G3518" t="s">
        <v>581</v>
      </c>
      <c r="H3518" t="s">
        <v>132</v>
      </c>
      <c r="I3518" t="s">
        <v>615</v>
      </c>
      <c r="J3518" t="s">
        <v>617</v>
      </c>
    </row>
    <row r="3519" spans="1:10" x14ac:dyDescent="0.35">
      <c r="A3519">
        <v>3588</v>
      </c>
      <c r="B3519" t="s">
        <v>200</v>
      </c>
      <c r="C3519">
        <v>38</v>
      </c>
      <c r="D3519">
        <v>59</v>
      </c>
      <c r="E3519">
        <v>7</v>
      </c>
      <c r="F3519" t="s">
        <v>581</v>
      </c>
      <c r="G3519" t="s">
        <v>581</v>
      </c>
      <c r="H3519" t="s">
        <v>132</v>
      </c>
      <c r="I3519" t="s">
        <v>615</v>
      </c>
      <c r="J3519" t="s">
        <v>617</v>
      </c>
    </row>
    <row r="3520" spans="1:10" x14ac:dyDescent="0.35">
      <c r="A3520">
        <v>3589</v>
      </c>
      <c r="B3520" t="s">
        <v>201</v>
      </c>
      <c r="C3520">
        <v>15</v>
      </c>
      <c r="D3520">
        <v>40</v>
      </c>
      <c r="E3520">
        <v>5</v>
      </c>
      <c r="F3520" t="s">
        <v>581</v>
      </c>
      <c r="G3520" t="s">
        <v>581</v>
      </c>
      <c r="H3520" t="s">
        <v>132</v>
      </c>
      <c r="I3520" t="s">
        <v>132</v>
      </c>
      <c r="J3520" t="s">
        <v>625</v>
      </c>
    </row>
    <row r="3521" spans="1:10" x14ac:dyDescent="0.35">
      <c r="A3521">
        <v>3590</v>
      </c>
      <c r="B3521" t="s">
        <v>201</v>
      </c>
      <c r="C3521">
        <v>16</v>
      </c>
      <c r="D3521">
        <v>38</v>
      </c>
      <c r="E3521">
        <v>2</v>
      </c>
      <c r="F3521" t="s">
        <v>581</v>
      </c>
      <c r="G3521" t="s">
        <v>581</v>
      </c>
      <c r="H3521" t="s">
        <v>132</v>
      </c>
      <c r="I3521" t="s">
        <v>132</v>
      </c>
      <c r="J3521" t="s">
        <v>625</v>
      </c>
    </row>
    <row r="3522" spans="1:10" x14ac:dyDescent="0.35">
      <c r="A3522">
        <v>3591</v>
      </c>
      <c r="B3522" t="s">
        <v>201</v>
      </c>
      <c r="C3522">
        <v>17</v>
      </c>
      <c r="D3522">
        <v>23</v>
      </c>
      <c r="E3522">
        <v>2</v>
      </c>
      <c r="F3522" t="s">
        <v>581</v>
      </c>
      <c r="G3522" t="s">
        <v>581</v>
      </c>
      <c r="H3522" t="s">
        <v>132</v>
      </c>
      <c r="I3522" t="s">
        <v>132</v>
      </c>
      <c r="J3522" t="s">
        <v>625</v>
      </c>
    </row>
    <row r="3523" spans="1:10" x14ac:dyDescent="0.35">
      <c r="A3523">
        <v>3592</v>
      </c>
      <c r="B3523" t="s">
        <v>201</v>
      </c>
      <c r="C3523">
        <v>18</v>
      </c>
      <c r="D3523">
        <v>23</v>
      </c>
      <c r="E3523">
        <v>2</v>
      </c>
      <c r="F3523" t="s">
        <v>581</v>
      </c>
      <c r="G3523" t="s">
        <v>581</v>
      </c>
      <c r="H3523" t="s">
        <v>132</v>
      </c>
      <c r="I3523" t="s">
        <v>132</v>
      </c>
      <c r="J3523" t="s">
        <v>625</v>
      </c>
    </row>
    <row r="3524" spans="1:10" x14ac:dyDescent="0.35">
      <c r="A3524">
        <v>3593</v>
      </c>
      <c r="B3524" t="s">
        <v>201</v>
      </c>
      <c r="C3524">
        <v>19</v>
      </c>
      <c r="D3524">
        <v>20</v>
      </c>
      <c r="E3524">
        <v>0</v>
      </c>
      <c r="F3524" t="s">
        <v>581</v>
      </c>
      <c r="G3524" t="s">
        <v>581</v>
      </c>
      <c r="H3524" t="s">
        <v>132</v>
      </c>
      <c r="I3524" t="s">
        <v>132</v>
      </c>
      <c r="J3524" t="s">
        <v>625</v>
      </c>
    </row>
    <row r="3525" spans="1:10" x14ac:dyDescent="0.35">
      <c r="A3525">
        <v>3594</v>
      </c>
      <c r="B3525" t="s">
        <v>201</v>
      </c>
      <c r="C3525">
        <v>20</v>
      </c>
      <c r="D3525">
        <v>14</v>
      </c>
      <c r="E3525">
        <v>0</v>
      </c>
      <c r="F3525" t="s">
        <v>581</v>
      </c>
      <c r="G3525" t="s">
        <v>581</v>
      </c>
      <c r="H3525" t="s">
        <v>132</v>
      </c>
      <c r="I3525" t="s">
        <v>132</v>
      </c>
      <c r="J3525" t="s">
        <v>625</v>
      </c>
    </row>
    <row r="3526" spans="1:10" x14ac:dyDescent="0.35">
      <c r="A3526">
        <v>3595</v>
      </c>
      <c r="B3526" t="s">
        <v>201</v>
      </c>
      <c r="C3526">
        <v>21</v>
      </c>
      <c r="D3526">
        <v>11</v>
      </c>
      <c r="E3526">
        <v>1</v>
      </c>
      <c r="F3526" t="s">
        <v>581</v>
      </c>
      <c r="G3526" t="s">
        <v>581</v>
      </c>
      <c r="H3526" t="s">
        <v>132</v>
      </c>
      <c r="I3526" t="s">
        <v>132</v>
      </c>
      <c r="J3526" t="s">
        <v>625</v>
      </c>
    </row>
    <row r="3527" spans="1:10" x14ac:dyDescent="0.35">
      <c r="A3527">
        <v>3596</v>
      </c>
      <c r="B3527" t="s">
        <v>201</v>
      </c>
      <c r="C3527">
        <v>22</v>
      </c>
      <c r="D3527">
        <v>6</v>
      </c>
      <c r="E3527">
        <v>3</v>
      </c>
      <c r="F3527" t="s">
        <v>581</v>
      </c>
      <c r="G3527" t="s">
        <v>581</v>
      </c>
      <c r="H3527" t="s">
        <v>132</v>
      </c>
      <c r="I3527" t="s">
        <v>132</v>
      </c>
      <c r="J3527" t="s">
        <v>625</v>
      </c>
    </row>
    <row r="3528" spans="1:10" x14ac:dyDescent="0.35">
      <c r="A3528">
        <v>3597</v>
      </c>
      <c r="B3528" t="s">
        <v>201</v>
      </c>
      <c r="C3528">
        <v>23</v>
      </c>
      <c r="D3528">
        <v>9</v>
      </c>
      <c r="E3528">
        <v>2</v>
      </c>
      <c r="F3528" t="s">
        <v>581</v>
      </c>
      <c r="G3528" t="s">
        <v>581</v>
      </c>
      <c r="H3528" t="s">
        <v>132</v>
      </c>
      <c r="I3528" t="s">
        <v>132</v>
      </c>
      <c r="J3528" t="s">
        <v>625</v>
      </c>
    </row>
    <row r="3529" spans="1:10" x14ac:dyDescent="0.35">
      <c r="A3529">
        <v>3598</v>
      </c>
      <c r="B3529" t="s">
        <v>201</v>
      </c>
      <c r="C3529">
        <v>24</v>
      </c>
      <c r="D3529">
        <v>6</v>
      </c>
      <c r="E3529">
        <v>0</v>
      </c>
      <c r="F3529" t="s">
        <v>581</v>
      </c>
      <c r="G3529" t="s">
        <v>581</v>
      </c>
      <c r="H3529" t="s">
        <v>132</v>
      </c>
      <c r="I3529" t="s">
        <v>132</v>
      </c>
      <c r="J3529" t="s">
        <v>625</v>
      </c>
    </row>
    <row r="3530" spans="1:10" x14ac:dyDescent="0.35">
      <c r="A3530">
        <v>3599</v>
      </c>
      <c r="B3530" t="s">
        <v>201</v>
      </c>
      <c r="C3530">
        <v>25</v>
      </c>
      <c r="D3530">
        <v>11</v>
      </c>
      <c r="E3530">
        <v>2</v>
      </c>
      <c r="F3530" t="s">
        <v>581</v>
      </c>
      <c r="G3530" t="s">
        <v>581</v>
      </c>
      <c r="H3530" t="s">
        <v>132</v>
      </c>
      <c r="I3530" t="s">
        <v>132</v>
      </c>
      <c r="J3530" t="s">
        <v>625</v>
      </c>
    </row>
    <row r="3531" spans="1:10" x14ac:dyDescent="0.35">
      <c r="A3531">
        <v>3600</v>
      </c>
      <c r="B3531" t="s">
        <v>201</v>
      </c>
      <c r="C3531">
        <v>26</v>
      </c>
      <c r="D3531">
        <v>17</v>
      </c>
      <c r="E3531">
        <v>1</v>
      </c>
      <c r="F3531" t="s">
        <v>581</v>
      </c>
      <c r="G3531" t="s">
        <v>581</v>
      </c>
      <c r="H3531" t="s">
        <v>132</v>
      </c>
      <c r="I3531" t="s">
        <v>132</v>
      </c>
      <c r="J3531" t="s">
        <v>625</v>
      </c>
    </row>
    <row r="3532" spans="1:10" x14ac:dyDescent="0.35">
      <c r="A3532">
        <v>3601</v>
      </c>
      <c r="B3532" t="s">
        <v>201</v>
      </c>
      <c r="C3532">
        <v>27</v>
      </c>
      <c r="D3532">
        <v>20</v>
      </c>
      <c r="E3532">
        <v>1</v>
      </c>
      <c r="F3532" t="s">
        <v>581</v>
      </c>
      <c r="G3532" t="s">
        <v>581</v>
      </c>
      <c r="H3532" t="s">
        <v>132</v>
      </c>
      <c r="I3532" t="s">
        <v>132</v>
      </c>
      <c r="J3532" t="s">
        <v>625</v>
      </c>
    </row>
    <row r="3533" spans="1:10" x14ac:dyDescent="0.35">
      <c r="A3533">
        <v>3602</v>
      </c>
      <c r="B3533" t="s">
        <v>201</v>
      </c>
      <c r="C3533">
        <v>28</v>
      </c>
      <c r="D3533">
        <v>16</v>
      </c>
      <c r="E3533">
        <v>3</v>
      </c>
      <c r="F3533" t="s">
        <v>581</v>
      </c>
      <c r="G3533" t="s">
        <v>581</v>
      </c>
      <c r="H3533" t="s">
        <v>132</v>
      </c>
      <c r="I3533" t="s">
        <v>132</v>
      </c>
      <c r="J3533" t="s">
        <v>625</v>
      </c>
    </row>
    <row r="3534" spans="1:10" x14ac:dyDescent="0.35">
      <c r="A3534">
        <v>3603</v>
      </c>
      <c r="B3534" t="s">
        <v>201</v>
      </c>
      <c r="C3534">
        <v>29</v>
      </c>
      <c r="D3534">
        <v>22</v>
      </c>
      <c r="E3534">
        <v>4</v>
      </c>
      <c r="F3534" t="s">
        <v>581</v>
      </c>
      <c r="G3534" t="s">
        <v>581</v>
      </c>
      <c r="H3534" t="s">
        <v>132</v>
      </c>
      <c r="I3534" t="s">
        <v>132</v>
      </c>
      <c r="J3534" t="s">
        <v>625</v>
      </c>
    </row>
    <row r="3535" spans="1:10" x14ac:dyDescent="0.35">
      <c r="A3535">
        <v>3604</v>
      </c>
      <c r="B3535" t="s">
        <v>201</v>
      </c>
      <c r="C3535">
        <v>30</v>
      </c>
      <c r="D3535">
        <v>10</v>
      </c>
      <c r="E3535">
        <v>3</v>
      </c>
      <c r="F3535" t="s">
        <v>581</v>
      </c>
      <c r="G3535" t="s">
        <v>581</v>
      </c>
      <c r="H3535" t="s">
        <v>132</v>
      </c>
      <c r="I3535" t="s">
        <v>132</v>
      </c>
      <c r="J3535" t="s">
        <v>625</v>
      </c>
    </row>
    <row r="3536" spans="1:10" x14ac:dyDescent="0.35">
      <c r="A3536">
        <v>3605</v>
      </c>
      <c r="B3536" t="s">
        <v>201</v>
      </c>
      <c r="C3536">
        <v>31</v>
      </c>
      <c r="D3536">
        <v>10</v>
      </c>
      <c r="E3536">
        <v>0</v>
      </c>
      <c r="F3536" t="s">
        <v>581</v>
      </c>
      <c r="G3536" t="s">
        <v>581</v>
      </c>
      <c r="H3536" t="s">
        <v>132</v>
      </c>
      <c r="I3536" t="s">
        <v>132</v>
      </c>
      <c r="J3536" t="s">
        <v>625</v>
      </c>
    </row>
    <row r="3537" spans="1:10" x14ac:dyDescent="0.35">
      <c r="A3537">
        <v>3606</v>
      </c>
      <c r="B3537" t="s">
        <v>201</v>
      </c>
      <c r="C3537">
        <v>32</v>
      </c>
      <c r="D3537">
        <v>10</v>
      </c>
      <c r="E3537">
        <v>5</v>
      </c>
      <c r="F3537" t="s">
        <v>581</v>
      </c>
      <c r="G3537" t="s">
        <v>581</v>
      </c>
      <c r="H3537" t="s">
        <v>132</v>
      </c>
      <c r="I3537" t="s">
        <v>132</v>
      </c>
      <c r="J3537" t="s">
        <v>625</v>
      </c>
    </row>
    <row r="3538" spans="1:10" x14ac:dyDescent="0.35">
      <c r="A3538">
        <v>3607</v>
      </c>
      <c r="B3538" t="s">
        <v>201</v>
      </c>
      <c r="C3538">
        <v>33</v>
      </c>
      <c r="D3538">
        <v>18</v>
      </c>
      <c r="E3538">
        <v>2</v>
      </c>
      <c r="F3538" t="s">
        <v>581</v>
      </c>
      <c r="G3538" t="s">
        <v>581</v>
      </c>
      <c r="H3538" t="s">
        <v>132</v>
      </c>
      <c r="I3538" t="s">
        <v>132</v>
      </c>
      <c r="J3538" t="s">
        <v>625</v>
      </c>
    </row>
    <row r="3539" spans="1:10" x14ac:dyDescent="0.35">
      <c r="A3539">
        <v>3608</v>
      </c>
      <c r="B3539" t="s">
        <v>201</v>
      </c>
      <c r="C3539">
        <v>34</v>
      </c>
      <c r="D3539">
        <v>22</v>
      </c>
      <c r="E3539">
        <v>2</v>
      </c>
      <c r="F3539" t="s">
        <v>581</v>
      </c>
      <c r="G3539" t="s">
        <v>581</v>
      </c>
      <c r="H3539" t="s">
        <v>132</v>
      </c>
      <c r="I3539" t="s">
        <v>132</v>
      </c>
      <c r="J3539" t="s">
        <v>625</v>
      </c>
    </row>
    <row r="3540" spans="1:10" x14ac:dyDescent="0.35">
      <c r="A3540">
        <v>3609</v>
      </c>
      <c r="B3540" t="s">
        <v>201</v>
      </c>
      <c r="C3540">
        <v>35</v>
      </c>
      <c r="D3540">
        <v>22</v>
      </c>
      <c r="E3540">
        <v>2</v>
      </c>
      <c r="F3540" t="s">
        <v>581</v>
      </c>
      <c r="G3540" t="s">
        <v>581</v>
      </c>
      <c r="H3540" t="s">
        <v>132</v>
      </c>
      <c r="I3540" t="s">
        <v>132</v>
      </c>
      <c r="J3540" t="s">
        <v>625</v>
      </c>
    </row>
    <row r="3541" spans="1:10" x14ac:dyDescent="0.35">
      <c r="A3541">
        <v>3610</v>
      </c>
      <c r="B3541" t="s">
        <v>201</v>
      </c>
      <c r="C3541">
        <v>36</v>
      </c>
      <c r="D3541">
        <v>16</v>
      </c>
      <c r="E3541">
        <v>0</v>
      </c>
      <c r="F3541" t="s">
        <v>581</v>
      </c>
      <c r="G3541" t="s">
        <v>581</v>
      </c>
      <c r="H3541" t="s">
        <v>132</v>
      </c>
      <c r="I3541" t="s">
        <v>132</v>
      </c>
      <c r="J3541" t="s">
        <v>625</v>
      </c>
    </row>
    <row r="3542" spans="1:10" x14ac:dyDescent="0.35">
      <c r="A3542">
        <v>3611</v>
      </c>
      <c r="B3542" t="s">
        <v>201</v>
      </c>
      <c r="C3542">
        <v>37</v>
      </c>
      <c r="D3542">
        <v>13</v>
      </c>
      <c r="E3542">
        <v>2</v>
      </c>
      <c r="F3542" t="s">
        <v>581</v>
      </c>
      <c r="G3542" t="s">
        <v>581</v>
      </c>
      <c r="H3542" t="s">
        <v>132</v>
      </c>
      <c r="I3542" t="s">
        <v>132</v>
      </c>
      <c r="J3542" t="s">
        <v>625</v>
      </c>
    </row>
    <row r="3543" spans="1:10" x14ac:dyDescent="0.35">
      <c r="A3543">
        <v>3612</v>
      </c>
      <c r="B3543" t="s">
        <v>201</v>
      </c>
      <c r="C3543">
        <v>38</v>
      </c>
      <c r="D3543">
        <v>13</v>
      </c>
      <c r="E3543">
        <v>2</v>
      </c>
      <c r="F3543" t="s">
        <v>581</v>
      </c>
      <c r="G3543" t="s">
        <v>581</v>
      </c>
      <c r="H3543" t="s">
        <v>132</v>
      </c>
      <c r="I3543" t="s">
        <v>132</v>
      </c>
      <c r="J3543" t="s">
        <v>625</v>
      </c>
    </row>
    <row r="3544" spans="1:10" x14ac:dyDescent="0.35">
      <c r="A3544">
        <v>3613</v>
      </c>
      <c r="B3544" t="s">
        <v>202</v>
      </c>
      <c r="C3544">
        <v>15</v>
      </c>
      <c r="D3544">
        <v>60</v>
      </c>
      <c r="E3544">
        <v>6</v>
      </c>
      <c r="F3544" t="s">
        <v>581</v>
      </c>
      <c r="G3544" t="s">
        <v>581</v>
      </c>
      <c r="H3544" t="s">
        <v>132</v>
      </c>
      <c r="I3544" t="s">
        <v>615</v>
      </c>
      <c r="J3544" t="s">
        <v>616</v>
      </c>
    </row>
    <row r="3545" spans="1:10" x14ac:dyDescent="0.35">
      <c r="A3545">
        <v>3614</v>
      </c>
      <c r="B3545" t="s">
        <v>202</v>
      </c>
      <c r="C3545">
        <v>16</v>
      </c>
      <c r="D3545">
        <v>47</v>
      </c>
      <c r="E3545">
        <v>7</v>
      </c>
      <c r="F3545" t="s">
        <v>581</v>
      </c>
      <c r="G3545" t="s">
        <v>581</v>
      </c>
      <c r="H3545" t="s">
        <v>132</v>
      </c>
      <c r="I3545" t="s">
        <v>615</v>
      </c>
      <c r="J3545" t="s">
        <v>616</v>
      </c>
    </row>
    <row r="3546" spans="1:10" x14ac:dyDescent="0.35">
      <c r="A3546">
        <v>3615</v>
      </c>
      <c r="B3546" t="s">
        <v>202</v>
      </c>
      <c r="C3546">
        <v>17</v>
      </c>
      <c r="D3546">
        <v>23</v>
      </c>
      <c r="E3546">
        <v>4</v>
      </c>
      <c r="F3546" t="s">
        <v>581</v>
      </c>
      <c r="G3546" t="s">
        <v>581</v>
      </c>
      <c r="H3546" t="s">
        <v>132</v>
      </c>
      <c r="I3546" t="s">
        <v>615</v>
      </c>
      <c r="J3546" t="s">
        <v>616</v>
      </c>
    </row>
    <row r="3547" spans="1:10" x14ac:dyDescent="0.35">
      <c r="A3547">
        <v>3616</v>
      </c>
      <c r="B3547" t="s">
        <v>202</v>
      </c>
      <c r="C3547">
        <v>18</v>
      </c>
      <c r="D3547">
        <v>37</v>
      </c>
      <c r="E3547">
        <v>7</v>
      </c>
      <c r="F3547" t="s">
        <v>581</v>
      </c>
      <c r="G3547" t="s">
        <v>581</v>
      </c>
      <c r="H3547" t="s">
        <v>132</v>
      </c>
      <c r="I3547" t="s">
        <v>615</v>
      </c>
      <c r="J3547" t="s">
        <v>616</v>
      </c>
    </row>
    <row r="3548" spans="1:10" x14ac:dyDescent="0.35">
      <c r="A3548">
        <v>3617</v>
      </c>
      <c r="B3548" t="s">
        <v>202</v>
      </c>
      <c r="C3548">
        <v>19</v>
      </c>
      <c r="D3548">
        <v>41</v>
      </c>
      <c r="E3548">
        <v>2</v>
      </c>
      <c r="F3548" t="s">
        <v>581</v>
      </c>
      <c r="G3548" t="s">
        <v>581</v>
      </c>
      <c r="H3548" t="s">
        <v>132</v>
      </c>
      <c r="I3548" t="s">
        <v>615</v>
      </c>
      <c r="J3548" t="s">
        <v>616</v>
      </c>
    </row>
    <row r="3549" spans="1:10" x14ac:dyDescent="0.35">
      <c r="A3549">
        <v>3618</v>
      </c>
      <c r="B3549" t="s">
        <v>202</v>
      </c>
      <c r="C3549">
        <v>20</v>
      </c>
      <c r="D3549">
        <v>21</v>
      </c>
      <c r="E3549">
        <v>0</v>
      </c>
      <c r="F3549" t="s">
        <v>581</v>
      </c>
      <c r="G3549" t="s">
        <v>581</v>
      </c>
      <c r="H3549" t="s">
        <v>132</v>
      </c>
      <c r="I3549" t="s">
        <v>615</v>
      </c>
      <c r="J3549" t="s">
        <v>616</v>
      </c>
    </row>
    <row r="3550" spans="1:10" x14ac:dyDescent="0.35">
      <c r="A3550">
        <v>3619</v>
      </c>
      <c r="B3550" t="s">
        <v>202</v>
      </c>
      <c r="C3550">
        <v>21</v>
      </c>
      <c r="D3550">
        <v>17</v>
      </c>
      <c r="E3550">
        <v>2</v>
      </c>
      <c r="F3550" t="s">
        <v>581</v>
      </c>
      <c r="G3550" t="s">
        <v>581</v>
      </c>
      <c r="H3550" t="s">
        <v>132</v>
      </c>
      <c r="I3550" t="s">
        <v>615</v>
      </c>
      <c r="J3550" t="s">
        <v>616</v>
      </c>
    </row>
    <row r="3551" spans="1:10" x14ac:dyDescent="0.35">
      <c r="A3551">
        <v>3620</v>
      </c>
      <c r="B3551" t="s">
        <v>202</v>
      </c>
      <c r="C3551">
        <v>22</v>
      </c>
      <c r="D3551">
        <v>7</v>
      </c>
      <c r="E3551">
        <v>2</v>
      </c>
      <c r="F3551" t="s">
        <v>581</v>
      </c>
      <c r="G3551" t="s">
        <v>581</v>
      </c>
      <c r="H3551" t="s">
        <v>132</v>
      </c>
      <c r="I3551" t="s">
        <v>615</v>
      </c>
      <c r="J3551" t="s">
        <v>616</v>
      </c>
    </row>
    <row r="3552" spans="1:10" x14ac:dyDescent="0.35">
      <c r="A3552">
        <v>3621</v>
      </c>
      <c r="B3552" t="s">
        <v>202</v>
      </c>
      <c r="C3552">
        <v>23</v>
      </c>
      <c r="D3552">
        <v>4</v>
      </c>
      <c r="E3552">
        <v>2</v>
      </c>
      <c r="F3552" t="s">
        <v>581</v>
      </c>
      <c r="G3552" t="s">
        <v>581</v>
      </c>
      <c r="H3552" t="s">
        <v>132</v>
      </c>
      <c r="I3552" t="s">
        <v>615</v>
      </c>
      <c r="J3552" t="s">
        <v>616</v>
      </c>
    </row>
    <row r="3553" spans="1:10" x14ac:dyDescent="0.35">
      <c r="A3553">
        <v>3622</v>
      </c>
      <c r="B3553" t="s">
        <v>202</v>
      </c>
      <c r="C3553">
        <v>24</v>
      </c>
      <c r="D3553">
        <v>5</v>
      </c>
      <c r="E3553">
        <v>1</v>
      </c>
      <c r="F3553" t="s">
        <v>581</v>
      </c>
      <c r="G3553" t="s">
        <v>581</v>
      </c>
      <c r="H3553" t="s">
        <v>132</v>
      </c>
      <c r="I3553" t="s">
        <v>615</v>
      </c>
      <c r="J3553" t="s">
        <v>616</v>
      </c>
    </row>
    <row r="3554" spans="1:10" x14ac:dyDescent="0.35">
      <c r="A3554">
        <v>3623</v>
      </c>
      <c r="B3554" t="s">
        <v>202</v>
      </c>
      <c r="C3554">
        <v>25</v>
      </c>
      <c r="D3554">
        <v>11</v>
      </c>
      <c r="E3554">
        <v>2</v>
      </c>
      <c r="F3554" t="s">
        <v>581</v>
      </c>
      <c r="G3554" t="s">
        <v>581</v>
      </c>
      <c r="H3554" t="s">
        <v>132</v>
      </c>
      <c r="I3554" t="s">
        <v>615</v>
      </c>
      <c r="J3554" t="s">
        <v>616</v>
      </c>
    </row>
    <row r="3555" spans="1:10" x14ac:dyDescent="0.35">
      <c r="A3555">
        <v>3624</v>
      </c>
      <c r="B3555" t="s">
        <v>202</v>
      </c>
      <c r="C3555">
        <v>26</v>
      </c>
      <c r="D3555">
        <v>3</v>
      </c>
      <c r="E3555">
        <v>2</v>
      </c>
      <c r="F3555" t="s">
        <v>581</v>
      </c>
      <c r="G3555" t="s">
        <v>581</v>
      </c>
      <c r="H3555" t="s">
        <v>132</v>
      </c>
      <c r="I3555" t="s">
        <v>615</v>
      </c>
      <c r="J3555" t="s">
        <v>616</v>
      </c>
    </row>
    <row r="3556" spans="1:10" x14ac:dyDescent="0.35">
      <c r="A3556">
        <v>3625</v>
      </c>
      <c r="B3556" t="s">
        <v>202</v>
      </c>
      <c r="C3556">
        <v>27</v>
      </c>
      <c r="D3556">
        <v>14</v>
      </c>
      <c r="E3556">
        <v>8</v>
      </c>
      <c r="F3556" t="s">
        <v>581</v>
      </c>
      <c r="G3556" t="s">
        <v>581</v>
      </c>
      <c r="H3556" t="s">
        <v>132</v>
      </c>
      <c r="I3556" t="s">
        <v>615</v>
      </c>
      <c r="J3556" t="s">
        <v>616</v>
      </c>
    </row>
    <row r="3557" spans="1:10" x14ac:dyDescent="0.35">
      <c r="A3557">
        <v>3626</v>
      </c>
      <c r="B3557" t="s">
        <v>202</v>
      </c>
      <c r="C3557">
        <v>28</v>
      </c>
      <c r="D3557">
        <v>10</v>
      </c>
      <c r="E3557">
        <v>4</v>
      </c>
      <c r="F3557" t="s">
        <v>581</v>
      </c>
      <c r="G3557" t="s">
        <v>581</v>
      </c>
      <c r="H3557" t="s">
        <v>132</v>
      </c>
      <c r="I3557" t="s">
        <v>615</v>
      </c>
      <c r="J3557" t="s">
        <v>616</v>
      </c>
    </row>
    <row r="3558" spans="1:10" x14ac:dyDescent="0.35">
      <c r="A3558">
        <v>3627</v>
      </c>
      <c r="B3558" t="s">
        <v>202</v>
      </c>
      <c r="C3558">
        <v>29</v>
      </c>
      <c r="D3558">
        <v>14</v>
      </c>
      <c r="E3558">
        <v>2</v>
      </c>
      <c r="F3558" t="s">
        <v>581</v>
      </c>
      <c r="G3558" t="s">
        <v>581</v>
      </c>
      <c r="H3558" t="s">
        <v>132</v>
      </c>
      <c r="I3558" t="s">
        <v>615</v>
      </c>
      <c r="J3558" t="s">
        <v>616</v>
      </c>
    </row>
    <row r="3559" spans="1:10" x14ac:dyDescent="0.35">
      <c r="A3559">
        <v>3628</v>
      </c>
      <c r="B3559" t="s">
        <v>202</v>
      </c>
      <c r="C3559">
        <v>30</v>
      </c>
      <c r="D3559">
        <v>27</v>
      </c>
      <c r="E3559">
        <v>8</v>
      </c>
      <c r="F3559" t="s">
        <v>581</v>
      </c>
      <c r="G3559" t="s">
        <v>581</v>
      </c>
      <c r="H3559" t="s">
        <v>132</v>
      </c>
      <c r="I3559" t="s">
        <v>615</v>
      </c>
      <c r="J3559" t="s">
        <v>616</v>
      </c>
    </row>
    <row r="3560" spans="1:10" x14ac:dyDescent="0.35">
      <c r="A3560">
        <v>3629</v>
      </c>
      <c r="B3560" t="s">
        <v>202</v>
      </c>
      <c r="C3560">
        <v>31</v>
      </c>
      <c r="D3560">
        <v>21</v>
      </c>
      <c r="E3560">
        <v>4</v>
      </c>
      <c r="F3560" t="s">
        <v>581</v>
      </c>
      <c r="G3560" t="s">
        <v>581</v>
      </c>
      <c r="H3560" t="s">
        <v>132</v>
      </c>
      <c r="I3560" t="s">
        <v>615</v>
      </c>
      <c r="J3560" t="s">
        <v>616</v>
      </c>
    </row>
    <row r="3561" spans="1:10" x14ac:dyDescent="0.35">
      <c r="A3561">
        <v>3630</v>
      </c>
      <c r="B3561" t="s">
        <v>202</v>
      </c>
      <c r="C3561">
        <v>32</v>
      </c>
      <c r="D3561">
        <v>9</v>
      </c>
      <c r="E3561">
        <v>3</v>
      </c>
      <c r="F3561" t="s">
        <v>581</v>
      </c>
      <c r="G3561" t="s">
        <v>581</v>
      </c>
      <c r="H3561" t="s">
        <v>132</v>
      </c>
      <c r="I3561" t="s">
        <v>615</v>
      </c>
      <c r="J3561" t="s">
        <v>616</v>
      </c>
    </row>
    <row r="3562" spans="1:10" x14ac:dyDescent="0.35">
      <c r="A3562">
        <v>3631</v>
      </c>
      <c r="B3562" t="s">
        <v>202</v>
      </c>
      <c r="C3562">
        <v>33</v>
      </c>
      <c r="D3562">
        <v>10</v>
      </c>
      <c r="E3562">
        <v>2</v>
      </c>
      <c r="F3562" t="s">
        <v>581</v>
      </c>
      <c r="G3562" t="s">
        <v>581</v>
      </c>
      <c r="H3562" t="s">
        <v>132</v>
      </c>
      <c r="I3562" t="s">
        <v>615</v>
      </c>
      <c r="J3562" t="s">
        <v>616</v>
      </c>
    </row>
    <row r="3563" spans="1:10" x14ac:dyDescent="0.35">
      <c r="A3563">
        <v>3632</v>
      </c>
      <c r="B3563" t="s">
        <v>202</v>
      </c>
      <c r="C3563">
        <v>34</v>
      </c>
      <c r="D3563">
        <v>15</v>
      </c>
      <c r="E3563">
        <v>5</v>
      </c>
      <c r="F3563" t="s">
        <v>581</v>
      </c>
      <c r="G3563" t="s">
        <v>581</v>
      </c>
      <c r="H3563" t="s">
        <v>132</v>
      </c>
      <c r="I3563" t="s">
        <v>615</v>
      </c>
      <c r="J3563" t="s">
        <v>616</v>
      </c>
    </row>
    <row r="3564" spans="1:10" x14ac:dyDescent="0.35">
      <c r="A3564">
        <v>3633</v>
      </c>
      <c r="B3564" t="s">
        <v>202</v>
      </c>
      <c r="C3564">
        <v>35</v>
      </c>
      <c r="D3564">
        <v>17</v>
      </c>
      <c r="E3564">
        <v>4</v>
      </c>
      <c r="F3564" t="s">
        <v>581</v>
      </c>
      <c r="G3564" t="s">
        <v>581</v>
      </c>
      <c r="H3564" t="s">
        <v>132</v>
      </c>
      <c r="I3564" t="s">
        <v>615</v>
      </c>
      <c r="J3564" t="s">
        <v>616</v>
      </c>
    </row>
    <row r="3565" spans="1:10" x14ac:dyDescent="0.35">
      <c r="A3565">
        <v>3634</v>
      </c>
      <c r="B3565" t="s">
        <v>202</v>
      </c>
      <c r="C3565">
        <v>36</v>
      </c>
      <c r="D3565">
        <v>17</v>
      </c>
      <c r="E3565">
        <v>3</v>
      </c>
      <c r="F3565" t="s">
        <v>581</v>
      </c>
      <c r="G3565" t="s">
        <v>581</v>
      </c>
      <c r="H3565" t="s">
        <v>132</v>
      </c>
      <c r="I3565" t="s">
        <v>615</v>
      </c>
      <c r="J3565" t="s">
        <v>616</v>
      </c>
    </row>
    <row r="3566" spans="1:10" x14ac:dyDescent="0.35">
      <c r="A3566">
        <v>3635</v>
      </c>
      <c r="B3566" t="s">
        <v>202</v>
      </c>
      <c r="C3566">
        <v>37</v>
      </c>
      <c r="D3566">
        <v>34</v>
      </c>
      <c r="E3566">
        <v>7</v>
      </c>
      <c r="F3566" t="s">
        <v>581</v>
      </c>
      <c r="G3566" t="s">
        <v>581</v>
      </c>
      <c r="H3566" t="s">
        <v>132</v>
      </c>
      <c r="I3566" t="s">
        <v>615</v>
      </c>
      <c r="J3566" t="s">
        <v>616</v>
      </c>
    </row>
    <row r="3567" spans="1:10" x14ac:dyDescent="0.35">
      <c r="A3567">
        <v>3636</v>
      </c>
      <c r="B3567" t="s">
        <v>202</v>
      </c>
      <c r="C3567">
        <v>38</v>
      </c>
      <c r="D3567">
        <v>17</v>
      </c>
      <c r="E3567">
        <v>4</v>
      </c>
      <c r="F3567" t="s">
        <v>581</v>
      </c>
      <c r="G3567" t="s">
        <v>581</v>
      </c>
      <c r="H3567" t="s">
        <v>132</v>
      </c>
      <c r="I3567" t="s">
        <v>615</v>
      </c>
      <c r="J3567" t="s">
        <v>616</v>
      </c>
    </row>
    <row r="3568" spans="1:10" x14ac:dyDescent="0.35">
      <c r="A3568">
        <v>3637</v>
      </c>
      <c r="B3568" t="s">
        <v>203</v>
      </c>
      <c r="C3568">
        <v>15</v>
      </c>
      <c r="D3568">
        <v>32</v>
      </c>
      <c r="E3568">
        <v>1</v>
      </c>
      <c r="F3568" t="s">
        <v>581</v>
      </c>
      <c r="G3568" t="s">
        <v>581</v>
      </c>
      <c r="H3568" t="s">
        <v>132</v>
      </c>
      <c r="I3568" t="s">
        <v>132</v>
      </c>
      <c r="J3568" t="s">
        <v>614</v>
      </c>
    </row>
    <row r="3569" spans="1:10" x14ac:dyDescent="0.35">
      <c r="A3569">
        <v>3638</v>
      </c>
      <c r="B3569" t="s">
        <v>203</v>
      </c>
      <c r="C3569">
        <v>16</v>
      </c>
      <c r="D3569">
        <v>46</v>
      </c>
      <c r="E3569">
        <v>9</v>
      </c>
      <c r="F3569" t="s">
        <v>581</v>
      </c>
      <c r="G3569" t="s">
        <v>581</v>
      </c>
      <c r="H3569" t="s">
        <v>132</v>
      </c>
      <c r="I3569" t="s">
        <v>132</v>
      </c>
      <c r="J3569" t="s">
        <v>614</v>
      </c>
    </row>
    <row r="3570" spans="1:10" x14ac:dyDescent="0.35">
      <c r="A3570">
        <v>3639</v>
      </c>
      <c r="B3570" t="s">
        <v>203</v>
      </c>
      <c r="C3570">
        <v>17</v>
      </c>
      <c r="D3570">
        <v>33</v>
      </c>
      <c r="E3570">
        <v>4</v>
      </c>
      <c r="F3570" t="s">
        <v>581</v>
      </c>
      <c r="G3570" t="s">
        <v>581</v>
      </c>
      <c r="H3570" t="s">
        <v>132</v>
      </c>
      <c r="I3570" t="s">
        <v>132</v>
      </c>
      <c r="J3570" t="s">
        <v>614</v>
      </c>
    </row>
    <row r="3571" spans="1:10" x14ac:dyDescent="0.35">
      <c r="A3571">
        <v>3640</v>
      </c>
      <c r="B3571" t="s">
        <v>203</v>
      </c>
      <c r="C3571">
        <v>18</v>
      </c>
      <c r="D3571">
        <v>30</v>
      </c>
      <c r="E3571">
        <v>9</v>
      </c>
      <c r="F3571" t="s">
        <v>581</v>
      </c>
      <c r="G3571" t="s">
        <v>581</v>
      </c>
      <c r="H3571" t="s">
        <v>132</v>
      </c>
      <c r="I3571" t="s">
        <v>132</v>
      </c>
      <c r="J3571" t="s">
        <v>614</v>
      </c>
    </row>
    <row r="3572" spans="1:10" x14ac:dyDescent="0.35">
      <c r="A3572">
        <v>3641</v>
      </c>
      <c r="B3572" t="s">
        <v>203</v>
      </c>
      <c r="C3572">
        <v>19</v>
      </c>
      <c r="D3572">
        <v>32</v>
      </c>
      <c r="E3572">
        <v>4</v>
      </c>
      <c r="F3572" t="s">
        <v>581</v>
      </c>
      <c r="G3572" t="s">
        <v>581</v>
      </c>
      <c r="H3572" t="s">
        <v>132</v>
      </c>
      <c r="I3572" t="s">
        <v>132</v>
      </c>
      <c r="J3572" t="s">
        <v>614</v>
      </c>
    </row>
    <row r="3573" spans="1:10" x14ac:dyDescent="0.35">
      <c r="A3573">
        <v>3642</v>
      </c>
      <c r="B3573" t="s">
        <v>203</v>
      </c>
      <c r="C3573">
        <v>20</v>
      </c>
      <c r="D3573">
        <v>30</v>
      </c>
      <c r="E3573">
        <v>4</v>
      </c>
      <c r="F3573" t="s">
        <v>581</v>
      </c>
      <c r="G3573" t="s">
        <v>581</v>
      </c>
      <c r="H3573" t="s">
        <v>132</v>
      </c>
      <c r="I3573" t="s">
        <v>132</v>
      </c>
      <c r="J3573" t="s">
        <v>614</v>
      </c>
    </row>
    <row r="3574" spans="1:10" x14ac:dyDescent="0.35">
      <c r="A3574">
        <v>3643</v>
      </c>
      <c r="B3574" t="s">
        <v>203</v>
      </c>
      <c r="C3574">
        <v>21</v>
      </c>
      <c r="D3574">
        <v>17</v>
      </c>
      <c r="E3574">
        <v>3</v>
      </c>
      <c r="F3574" t="s">
        <v>581</v>
      </c>
      <c r="G3574" t="s">
        <v>581</v>
      </c>
      <c r="H3574" t="s">
        <v>132</v>
      </c>
      <c r="I3574" t="s">
        <v>132</v>
      </c>
      <c r="J3574" t="s">
        <v>614</v>
      </c>
    </row>
    <row r="3575" spans="1:10" x14ac:dyDescent="0.35">
      <c r="A3575">
        <v>3644</v>
      </c>
      <c r="B3575" t="s">
        <v>203</v>
      </c>
      <c r="C3575">
        <v>22</v>
      </c>
      <c r="D3575">
        <v>18</v>
      </c>
      <c r="E3575">
        <v>5</v>
      </c>
      <c r="F3575" t="s">
        <v>581</v>
      </c>
      <c r="G3575" t="s">
        <v>581</v>
      </c>
      <c r="H3575" t="s">
        <v>132</v>
      </c>
      <c r="I3575" t="s">
        <v>132</v>
      </c>
      <c r="J3575" t="s">
        <v>614</v>
      </c>
    </row>
    <row r="3576" spans="1:10" x14ac:dyDescent="0.35">
      <c r="A3576">
        <v>3645</v>
      </c>
      <c r="B3576" t="s">
        <v>203</v>
      </c>
      <c r="C3576">
        <v>23</v>
      </c>
      <c r="D3576">
        <v>8</v>
      </c>
      <c r="E3576">
        <v>3</v>
      </c>
      <c r="F3576" t="s">
        <v>581</v>
      </c>
      <c r="G3576" t="s">
        <v>581</v>
      </c>
      <c r="H3576" t="s">
        <v>132</v>
      </c>
      <c r="I3576" t="s">
        <v>132</v>
      </c>
      <c r="J3576" t="s">
        <v>614</v>
      </c>
    </row>
    <row r="3577" spans="1:10" x14ac:dyDescent="0.35">
      <c r="A3577">
        <v>3646</v>
      </c>
      <c r="B3577" t="s">
        <v>203</v>
      </c>
      <c r="C3577">
        <v>24</v>
      </c>
      <c r="D3577">
        <v>15</v>
      </c>
      <c r="E3577">
        <v>2</v>
      </c>
      <c r="F3577" t="s">
        <v>581</v>
      </c>
      <c r="G3577" t="s">
        <v>581</v>
      </c>
      <c r="H3577" t="s">
        <v>132</v>
      </c>
      <c r="I3577" t="s">
        <v>132</v>
      </c>
      <c r="J3577" t="s">
        <v>614</v>
      </c>
    </row>
    <row r="3578" spans="1:10" x14ac:dyDescent="0.35">
      <c r="A3578">
        <v>3647</v>
      </c>
      <c r="B3578" t="s">
        <v>203</v>
      </c>
      <c r="C3578">
        <v>25</v>
      </c>
      <c r="D3578">
        <v>14</v>
      </c>
      <c r="E3578">
        <v>4</v>
      </c>
      <c r="F3578" t="s">
        <v>581</v>
      </c>
      <c r="G3578" t="s">
        <v>581</v>
      </c>
      <c r="H3578" t="s">
        <v>132</v>
      </c>
      <c r="I3578" t="s">
        <v>132</v>
      </c>
      <c r="J3578" t="s">
        <v>614</v>
      </c>
    </row>
    <row r="3579" spans="1:10" x14ac:dyDescent="0.35">
      <c r="A3579">
        <v>3648</v>
      </c>
      <c r="B3579" t="s">
        <v>203</v>
      </c>
      <c r="C3579">
        <v>26</v>
      </c>
      <c r="D3579">
        <v>26</v>
      </c>
      <c r="E3579">
        <v>9</v>
      </c>
      <c r="F3579" t="s">
        <v>581</v>
      </c>
      <c r="G3579" t="s">
        <v>581</v>
      </c>
      <c r="H3579" t="s">
        <v>132</v>
      </c>
      <c r="I3579" t="s">
        <v>132</v>
      </c>
      <c r="J3579" t="s">
        <v>614</v>
      </c>
    </row>
    <row r="3580" spans="1:10" x14ac:dyDescent="0.35">
      <c r="A3580">
        <v>3649</v>
      </c>
      <c r="B3580" t="s">
        <v>203</v>
      </c>
      <c r="C3580">
        <v>27</v>
      </c>
      <c r="D3580">
        <v>40</v>
      </c>
      <c r="E3580">
        <v>6</v>
      </c>
      <c r="F3580" t="s">
        <v>581</v>
      </c>
      <c r="G3580" t="s">
        <v>581</v>
      </c>
      <c r="H3580" t="s">
        <v>132</v>
      </c>
      <c r="I3580" t="s">
        <v>132</v>
      </c>
      <c r="J3580" t="s">
        <v>614</v>
      </c>
    </row>
    <row r="3581" spans="1:10" x14ac:dyDescent="0.35">
      <c r="A3581">
        <v>3650</v>
      </c>
      <c r="B3581" t="s">
        <v>203</v>
      </c>
      <c r="C3581">
        <v>28</v>
      </c>
      <c r="D3581">
        <v>43</v>
      </c>
      <c r="E3581">
        <v>14</v>
      </c>
      <c r="F3581" t="s">
        <v>581</v>
      </c>
      <c r="G3581" t="s">
        <v>581</v>
      </c>
      <c r="H3581" t="s">
        <v>132</v>
      </c>
      <c r="I3581" t="s">
        <v>132</v>
      </c>
      <c r="J3581" t="s">
        <v>614</v>
      </c>
    </row>
    <row r="3582" spans="1:10" x14ac:dyDescent="0.35">
      <c r="A3582">
        <v>3651</v>
      </c>
      <c r="B3582" t="s">
        <v>203</v>
      </c>
      <c r="C3582">
        <v>29</v>
      </c>
      <c r="D3582">
        <v>35</v>
      </c>
      <c r="E3582">
        <v>10</v>
      </c>
      <c r="F3582" t="s">
        <v>581</v>
      </c>
      <c r="G3582" t="s">
        <v>581</v>
      </c>
      <c r="H3582" t="s">
        <v>132</v>
      </c>
      <c r="I3582" t="s">
        <v>132</v>
      </c>
      <c r="J3582" t="s">
        <v>614</v>
      </c>
    </row>
    <row r="3583" spans="1:10" x14ac:dyDescent="0.35">
      <c r="A3583">
        <v>3652</v>
      </c>
      <c r="B3583" t="s">
        <v>203</v>
      </c>
      <c r="C3583">
        <v>30</v>
      </c>
      <c r="D3583">
        <v>44</v>
      </c>
      <c r="E3583">
        <v>14</v>
      </c>
      <c r="F3583" t="s">
        <v>581</v>
      </c>
      <c r="G3583" t="s">
        <v>581</v>
      </c>
      <c r="H3583" t="s">
        <v>132</v>
      </c>
      <c r="I3583" t="s">
        <v>132</v>
      </c>
      <c r="J3583" t="s">
        <v>614</v>
      </c>
    </row>
    <row r="3584" spans="1:10" x14ac:dyDescent="0.35">
      <c r="A3584">
        <v>3653</v>
      </c>
      <c r="B3584" t="s">
        <v>203</v>
      </c>
      <c r="C3584">
        <v>31</v>
      </c>
      <c r="D3584">
        <v>38</v>
      </c>
      <c r="E3584">
        <v>5</v>
      </c>
      <c r="F3584" t="s">
        <v>581</v>
      </c>
      <c r="G3584" t="s">
        <v>581</v>
      </c>
      <c r="H3584" t="s">
        <v>132</v>
      </c>
      <c r="I3584" t="s">
        <v>132</v>
      </c>
      <c r="J3584" t="s">
        <v>614</v>
      </c>
    </row>
    <row r="3585" spans="1:10" x14ac:dyDescent="0.35">
      <c r="A3585">
        <v>3654</v>
      </c>
      <c r="B3585" t="s">
        <v>203</v>
      </c>
      <c r="C3585">
        <v>32</v>
      </c>
      <c r="D3585">
        <v>37</v>
      </c>
      <c r="E3585">
        <v>13</v>
      </c>
      <c r="F3585" t="s">
        <v>581</v>
      </c>
      <c r="G3585" t="s">
        <v>581</v>
      </c>
      <c r="H3585" t="s">
        <v>132</v>
      </c>
      <c r="I3585" t="s">
        <v>132</v>
      </c>
      <c r="J3585" t="s">
        <v>614</v>
      </c>
    </row>
    <row r="3586" spans="1:10" x14ac:dyDescent="0.35">
      <c r="A3586">
        <v>3655</v>
      </c>
      <c r="B3586" t="s">
        <v>203</v>
      </c>
      <c r="C3586">
        <v>33</v>
      </c>
      <c r="D3586">
        <v>36</v>
      </c>
      <c r="E3586">
        <v>7</v>
      </c>
      <c r="F3586" t="s">
        <v>581</v>
      </c>
      <c r="G3586" t="s">
        <v>581</v>
      </c>
      <c r="H3586" t="s">
        <v>132</v>
      </c>
      <c r="I3586" t="s">
        <v>132</v>
      </c>
      <c r="J3586" t="s">
        <v>614</v>
      </c>
    </row>
    <row r="3587" spans="1:10" x14ac:dyDescent="0.35">
      <c r="A3587">
        <v>3656</v>
      </c>
      <c r="B3587" t="s">
        <v>203</v>
      </c>
      <c r="C3587">
        <v>34</v>
      </c>
      <c r="D3587">
        <v>16</v>
      </c>
      <c r="E3587">
        <v>10</v>
      </c>
      <c r="F3587" t="s">
        <v>581</v>
      </c>
      <c r="G3587" t="s">
        <v>581</v>
      </c>
      <c r="H3587" t="s">
        <v>132</v>
      </c>
      <c r="I3587" t="s">
        <v>132</v>
      </c>
      <c r="J3587" t="s">
        <v>614</v>
      </c>
    </row>
    <row r="3588" spans="1:10" x14ac:dyDescent="0.35">
      <c r="A3588">
        <v>3657</v>
      </c>
      <c r="B3588" t="s">
        <v>203</v>
      </c>
      <c r="C3588">
        <v>35</v>
      </c>
      <c r="D3588">
        <v>16</v>
      </c>
      <c r="E3588">
        <v>9</v>
      </c>
      <c r="F3588" t="s">
        <v>581</v>
      </c>
      <c r="G3588" t="s">
        <v>581</v>
      </c>
      <c r="H3588" t="s">
        <v>132</v>
      </c>
      <c r="I3588" t="s">
        <v>132</v>
      </c>
      <c r="J3588" t="s">
        <v>614</v>
      </c>
    </row>
    <row r="3589" spans="1:10" x14ac:dyDescent="0.35">
      <c r="A3589">
        <v>3658</v>
      </c>
      <c r="B3589" t="s">
        <v>203</v>
      </c>
      <c r="C3589">
        <v>36</v>
      </c>
      <c r="D3589">
        <v>25</v>
      </c>
      <c r="E3589">
        <v>4</v>
      </c>
      <c r="F3589" t="s">
        <v>581</v>
      </c>
      <c r="G3589" t="s">
        <v>581</v>
      </c>
      <c r="H3589" t="s">
        <v>132</v>
      </c>
      <c r="I3589" t="s">
        <v>132</v>
      </c>
      <c r="J3589" t="s">
        <v>614</v>
      </c>
    </row>
    <row r="3590" spans="1:10" x14ac:dyDescent="0.35">
      <c r="A3590">
        <v>3659</v>
      </c>
      <c r="B3590" t="s">
        <v>203</v>
      </c>
      <c r="C3590">
        <v>37</v>
      </c>
      <c r="D3590">
        <v>14</v>
      </c>
      <c r="E3590">
        <v>8</v>
      </c>
      <c r="F3590" t="s">
        <v>581</v>
      </c>
      <c r="G3590" t="s">
        <v>581</v>
      </c>
      <c r="H3590" t="s">
        <v>132</v>
      </c>
      <c r="I3590" t="s">
        <v>132</v>
      </c>
      <c r="J3590" t="s">
        <v>614</v>
      </c>
    </row>
    <row r="3591" spans="1:10" x14ac:dyDescent="0.35">
      <c r="A3591">
        <v>3660</v>
      </c>
      <c r="B3591" t="s">
        <v>203</v>
      </c>
      <c r="C3591">
        <v>38</v>
      </c>
      <c r="D3591">
        <v>22</v>
      </c>
      <c r="E3591">
        <v>6</v>
      </c>
      <c r="F3591" t="s">
        <v>581</v>
      </c>
      <c r="G3591" t="s">
        <v>581</v>
      </c>
      <c r="H3591" t="s">
        <v>132</v>
      </c>
      <c r="I3591" t="s">
        <v>132</v>
      </c>
      <c r="J3591" t="s">
        <v>614</v>
      </c>
    </row>
    <row r="3592" spans="1:10" x14ac:dyDescent="0.35">
      <c r="A3592">
        <v>3661</v>
      </c>
      <c r="B3592" t="s">
        <v>204</v>
      </c>
      <c r="C3592">
        <v>15</v>
      </c>
      <c r="D3592">
        <v>32</v>
      </c>
      <c r="E3592">
        <v>5</v>
      </c>
      <c r="F3592" t="s">
        <v>582</v>
      </c>
      <c r="G3592" t="s">
        <v>582</v>
      </c>
      <c r="H3592" t="s">
        <v>132</v>
      </c>
      <c r="I3592" t="s">
        <v>626</v>
      </c>
      <c r="J3592" t="s">
        <v>627</v>
      </c>
    </row>
    <row r="3593" spans="1:10" x14ac:dyDescent="0.35">
      <c r="A3593">
        <v>3662</v>
      </c>
      <c r="B3593" t="s">
        <v>204</v>
      </c>
      <c r="C3593">
        <v>16</v>
      </c>
      <c r="D3593">
        <v>41</v>
      </c>
      <c r="E3593">
        <v>7</v>
      </c>
      <c r="F3593" t="s">
        <v>582</v>
      </c>
      <c r="G3593" t="s">
        <v>582</v>
      </c>
      <c r="H3593" t="s">
        <v>132</v>
      </c>
      <c r="I3593" t="s">
        <v>626</v>
      </c>
      <c r="J3593" t="s">
        <v>627</v>
      </c>
    </row>
    <row r="3594" spans="1:10" x14ac:dyDescent="0.35">
      <c r="A3594">
        <v>3663</v>
      </c>
      <c r="B3594" t="s">
        <v>204</v>
      </c>
      <c r="C3594">
        <v>17</v>
      </c>
      <c r="D3594">
        <v>35</v>
      </c>
      <c r="E3594">
        <v>1</v>
      </c>
      <c r="F3594" t="s">
        <v>582</v>
      </c>
      <c r="G3594" t="s">
        <v>582</v>
      </c>
      <c r="H3594" t="s">
        <v>132</v>
      </c>
      <c r="I3594" t="s">
        <v>626</v>
      </c>
      <c r="J3594" t="s">
        <v>627</v>
      </c>
    </row>
    <row r="3595" spans="1:10" x14ac:dyDescent="0.35">
      <c r="A3595">
        <v>3664</v>
      </c>
      <c r="B3595" t="s">
        <v>204</v>
      </c>
      <c r="C3595">
        <v>18</v>
      </c>
      <c r="D3595">
        <v>30</v>
      </c>
      <c r="E3595">
        <v>1</v>
      </c>
      <c r="F3595" t="s">
        <v>582</v>
      </c>
      <c r="G3595" t="s">
        <v>582</v>
      </c>
      <c r="H3595" t="s">
        <v>132</v>
      </c>
      <c r="I3595" t="s">
        <v>626</v>
      </c>
      <c r="J3595" t="s">
        <v>627</v>
      </c>
    </row>
    <row r="3596" spans="1:10" x14ac:dyDescent="0.35">
      <c r="A3596">
        <v>3665</v>
      </c>
      <c r="B3596" t="s">
        <v>204</v>
      </c>
      <c r="C3596">
        <v>19</v>
      </c>
      <c r="D3596">
        <v>21</v>
      </c>
      <c r="E3596">
        <v>0</v>
      </c>
      <c r="F3596" t="s">
        <v>582</v>
      </c>
      <c r="G3596" t="s">
        <v>582</v>
      </c>
      <c r="H3596" t="s">
        <v>132</v>
      </c>
      <c r="I3596" t="s">
        <v>626</v>
      </c>
      <c r="J3596" t="s">
        <v>627</v>
      </c>
    </row>
    <row r="3597" spans="1:10" x14ac:dyDescent="0.35">
      <c r="A3597">
        <v>3666</v>
      </c>
      <c r="B3597" t="s">
        <v>204</v>
      </c>
      <c r="C3597">
        <v>20</v>
      </c>
      <c r="D3597">
        <v>14</v>
      </c>
      <c r="E3597">
        <v>1</v>
      </c>
      <c r="F3597" t="s">
        <v>582</v>
      </c>
      <c r="G3597" t="s">
        <v>582</v>
      </c>
      <c r="H3597" t="s">
        <v>132</v>
      </c>
      <c r="I3597" t="s">
        <v>626</v>
      </c>
      <c r="J3597" t="s">
        <v>627</v>
      </c>
    </row>
    <row r="3598" spans="1:10" x14ac:dyDescent="0.35">
      <c r="A3598">
        <v>3667</v>
      </c>
      <c r="B3598" t="s">
        <v>204</v>
      </c>
      <c r="C3598">
        <v>21</v>
      </c>
      <c r="D3598">
        <v>7</v>
      </c>
      <c r="E3598">
        <v>0</v>
      </c>
      <c r="F3598" t="s">
        <v>582</v>
      </c>
      <c r="G3598" t="s">
        <v>582</v>
      </c>
      <c r="H3598" t="s">
        <v>132</v>
      </c>
      <c r="I3598" t="s">
        <v>626</v>
      </c>
      <c r="J3598" t="s">
        <v>627</v>
      </c>
    </row>
    <row r="3599" spans="1:10" x14ac:dyDescent="0.35">
      <c r="A3599">
        <v>3668</v>
      </c>
      <c r="B3599" t="s">
        <v>204</v>
      </c>
      <c r="C3599">
        <v>22</v>
      </c>
      <c r="D3599">
        <v>14</v>
      </c>
      <c r="E3599">
        <v>0</v>
      </c>
      <c r="F3599" t="s">
        <v>582</v>
      </c>
      <c r="G3599" t="s">
        <v>582</v>
      </c>
      <c r="H3599" t="s">
        <v>132</v>
      </c>
      <c r="I3599" t="s">
        <v>626</v>
      </c>
      <c r="J3599" t="s">
        <v>627</v>
      </c>
    </row>
    <row r="3600" spans="1:10" x14ac:dyDescent="0.35">
      <c r="A3600">
        <v>3669</v>
      </c>
      <c r="B3600" t="s">
        <v>204</v>
      </c>
      <c r="C3600">
        <v>23</v>
      </c>
      <c r="D3600">
        <v>5</v>
      </c>
      <c r="E3600">
        <v>0</v>
      </c>
      <c r="F3600" t="s">
        <v>582</v>
      </c>
      <c r="G3600" t="s">
        <v>582</v>
      </c>
      <c r="H3600" t="s">
        <v>132</v>
      </c>
      <c r="I3600" t="s">
        <v>626</v>
      </c>
      <c r="J3600" t="s">
        <v>627</v>
      </c>
    </row>
    <row r="3601" spans="1:10" x14ac:dyDescent="0.35">
      <c r="A3601">
        <v>3670</v>
      </c>
      <c r="B3601" t="s">
        <v>204</v>
      </c>
      <c r="C3601">
        <v>24</v>
      </c>
      <c r="D3601">
        <v>12</v>
      </c>
      <c r="E3601">
        <v>0</v>
      </c>
      <c r="F3601" t="s">
        <v>582</v>
      </c>
      <c r="G3601" t="s">
        <v>582</v>
      </c>
      <c r="H3601" t="s">
        <v>132</v>
      </c>
      <c r="I3601" t="s">
        <v>626</v>
      </c>
      <c r="J3601" t="s">
        <v>627</v>
      </c>
    </row>
    <row r="3602" spans="1:10" x14ac:dyDescent="0.35">
      <c r="A3602">
        <v>3671</v>
      </c>
      <c r="B3602" t="s">
        <v>204</v>
      </c>
      <c r="C3602">
        <v>25</v>
      </c>
      <c r="D3602">
        <v>14</v>
      </c>
      <c r="E3602">
        <v>1</v>
      </c>
      <c r="F3602" t="s">
        <v>582</v>
      </c>
      <c r="G3602" t="s">
        <v>582</v>
      </c>
      <c r="H3602" t="s">
        <v>132</v>
      </c>
      <c r="I3602" t="s">
        <v>626</v>
      </c>
      <c r="J3602" t="s">
        <v>627</v>
      </c>
    </row>
    <row r="3603" spans="1:10" x14ac:dyDescent="0.35">
      <c r="A3603">
        <v>3672</v>
      </c>
      <c r="B3603" t="s">
        <v>204</v>
      </c>
      <c r="C3603">
        <v>26</v>
      </c>
      <c r="D3603">
        <v>26</v>
      </c>
      <c r="E3603">
        <v>0</v>
      </c>
      <c r="F3603" t="s">
        <v>582</v>
      </c>
      <c r="G3603" t="s">
        <v>582</v>
      </c>
      <c r="H3603" t="s">
        <v>132</v>
      </c>
      <c r="I3603" t="s">
        <v>626</v>
      </c>
      <c r="J3603" t="s">
        <v>627</v>
      </c>
    </row>
    <row r="3604" spans="1:10" x14ac:dyDescent="0.35">
      <c r="A3604">
        <v>3673</v>
      </c>
      <c r="B3604" t="s">
        <v>204</v>
      </c>
      <c r="C3604">
        <v>27</v>
      </c>
      <c r="D3604">
        <v>44</v>
      </c>
      <c r="E3604">
        <v>1</v>
      </c>
      <c r="F3604" t="s">
        <v>582</v>
      </c>
      <c r="G3604" t="s">
        <v>582</v>
      </c>
      <c r="H3604" t="s">
        <v>132</v>
      </c>
      <c r="I3604" t="s">
        <v>626</v>
      </c>
      <c r="J3604" t="s">
        <v>627</v>
      </c>
    </row>
    <row r="3605" spans="1:10" x14ac:dyDescent="0.35">
      <c r="A3605">
        <v>3674</v>
      </c>
      <c r="B3605" t="s">
        <v>204</v>
      </c>
      <c r="C3605">
        <v>28</v>
      </c>
      <c r="D3605">
        <v>43</v>
      </c>
      <c r="E3605">
        <v>1</v>
      </c>
      <c r="F3605" t="s">
        <v>582</v>
      </c>
      <c r="G3605" t="s">
        <v>582</v>
      </c>
      <c r="H3605" t="s">
        <v>132</v>
      </c>
      <c r="I3605" t="s">
        <v>626</v>
      </c>
      <c r="J3605" t="s">
        <v>627</v>
      </c>
    </row>
    <row r="3606" spans="1:10" x14ac:dyDescent="0.35">
      <c r="A3606">
        <v>3675</v>
      </c>
      <c r="B3606" t="s">
        <v>204</v>
      </c>
      <c r="C3606">
        <v>29</v>
      </c>
      <c r="D3606">
        <v>38</v>
      </c>
      <c r="E3606">
        <v>1</v>
      </c>
      <c r="F3606" t="s">
        <v>582</v>
      </c>
      <c r="G3606" t="s">
        <v>582</v>
      </c>
      <c r="H3606" t="s">
        <v>132</v>
      </c>
      <c r="I3606" t="s">
        <v>626</v>
      </c>
      <c r="J3606" t="s">
        <v>627</v>
      </c>
    </row>
    <row r="3607" spans="1:10" x14ac:dyDescent="0.35">
      <c r="A3607">
        <v>3676</v>
      </c>
      <c r="B3607" t="s">
        <v>204</v>
      </c>
      <c r="C3607">
        <v>30</v>
      </c>
      <c r="D3607">
        <v>32</v>
      </c>
      <c r="E3607">
        <v>0</v>
      </c>
      <c r="F3607" t="s">
        <v>582</v>
      </c>
      <c r="G3607" t="s">
        <v>582</v>
      </c>
      <c r="H3607" t="s">
        <v>132</v>
      </c>
      <c r="I3607" t="s">
        <v>626</v>
      </c>
      <c r="J3607" t="s">
        <v>627</v>
      </c>
    </row>
    <row r="3608" spans="1:10" x14ac:dyDescent="0.35">
      <c r="A3608">
        <v>3677</v>
      </c>
      <c r="B3608" t="s">
        <v>204</v>
      </c>
      <c r="C3608">
        <v>31</v>
      </c>
      <c r="D3608">
        <v>19</v>
      </c>
      <c r="E3608">
        <v>2</v>
      </c>
      <c r="F3608" t="s">
        <v>582</v>
      </c>
      <c r="G3608" t="s">
        <v>582</v>
      </c>
      <c r="H3608" t="s">
        <v>132</v>
      </c>
      <c r="I3608" t="s">
        <v>626</v>
      </c>
      <c r="J3608" t="s">
        <v>627</v>
      </c>
    </row>
    <row r="3609" spans="1:10" x14ac:dyDescent="0.35">
      <c r="A3609">
        <v>3678</v>
      </c>
      <c r="B3609" t="s">
        <v>204</v>
      </c>
      <c r="C3609">
        <v>32</v>
      </c>
      <c r="D3609">
        <v>34</v>
      </c>
      <c r="E3609">
        <v>1</v>
      </c>
      <c r="F3609" t="s">
        <v>582</v>
      </c>
      <c r="G3609" t="s">
        <v>582</v>
      </c>
      <c r="H3609" t="s">
        <v>132</v>
      </c>
      <c r="I3609" t="s">
        <v>626</v>
      </c>
      <c r="J3609" t="s">
        <v>627</v>
      </c>
    </row>
    <row r="3610" spans="1:10" x14ac:dyDescent="0.35">
      <c r="A3610">
        <v>3679</v>
      </c>
      <c r="B3610" t="s">
        <v>204</v>
      </c>
      <c r="C3610">
        <v>33</v>
      </c>
      <c r="D3610">
        <v>20</v>
      </c>
      <c r="E3610">
        <v>3</v>
      </c>
      <c r="F3610" t="s">
        <v>582</v>
      </c>
      <c r="G3610" t="s">
        <v>582</v>
      </c>
      <c r="H3610" t="s">
        <v>132</v>
      </c>
      <c r="I3610" t="s">
        <v>626</v>
      </c>
      <c r="J3610" t="s">
        <v>627</v>
      </c>
    </row>
    <row r="3611" spans="1:10" x14ac:dyDescent="0.35">
      <c r="A3611">
        <v>3680</v>
      </c>
      <c r="B3611" t="s">
        <v>204</v>
      </c>
      <c r="C3611">
        <v>34</v>
      </c>
      <c r="D3611">
        <v>16</v>
      </c>
      <c r="E3611">
        <v>2</v>
      </c>
      <c r="F3611" t="s">
        <v>582</v>
      </c>
      <c r="G3611" t="s">
        <v>582</v>
      </c>
      <c r="H3611" t="s">
        <v>132</v>
      </c>
      <c r="I3611" t="s">
        <v>626</v>
      </c>
      <c r="J3611" t="s">
        <v>627</v>
      </c>
    </row>
    <row r="3612" spans="1:10" x14ac:dyDescent="0.35">
      <c r="A3612">
        <v>3681</v>
      </c>
      <c r="B3612" t="s">
        <v>204</v>
      </c>
      <c r="C3612">
        <v>35</v>
      </c>
      <c r="D3612">
        <v>8</v>
      </c>
      <c r="E3612">
        <v>1</v>
      </c>
      <c r="F3612" t="s">
        <v>582</v>
      </c>
      <c r="G3612" t="s">
        <v>582</v>
      </c>
      <c r="H3612" t="s">
        <v>132</v>
      </c>
      <c r="I3612" t="s">
        <v>626</v>
      </c>
      <c r="J3612" t="s">
        <v>627</v>
      </c>
    </row>
    <row r="3613" spans="1:10" x14ac:dyDescent="0.35">
      <c r="A3613">
        <v>3682</v>
      </c>
      <c r="B3613" t="s">
        <v>204</v>
      </c>
      <c r="C3613">
        <v>36</v>
      </c>
      <c r="D3613">
        <v>28</v>
      </c>
      <c r="E3613">
        <v>1</v>
      </c>
      <c r="F3613" t="s">
        <v>582</v>
      </c>
      <c r="G3613" t="s">
        <v>582</v>
      </c>
      <c r="H3613" t="s">
        <v>132</v>
      </c>
      <c r="I3613" t="s">
        <v>626</v>
      </c>
      <c r="J3613" t="s">
        <v>627</v>
      </c>
    </row>
    <row r="3614" spans="1:10" x14ac:dyDescent="0.35">
      <c r="A3614">
        <v>3683</v>
      </c>
      <c r="B3614" t="s">
        <v>204</v>
      </c>
      <c r="C3614">
        <v>37</v>
      </c>
      <c r="D3614">
        <v>16</v>
      </c>
      <c r="E3614">
        <v>1</v>
      </c>
      <c r="F3614" t="s">
        <v>582</v>
      </c>
      <c r="G3614" t="s">
        <v>582</v>
      </c>
      <c r="H3614" t="s">
        <v>132</v>
      </c>
      <c r="I3614" t="s">
        <v>626</v>
      </c>
      <c r="J3614" t="s">
        <v>627</v>
      </c>
    </row>
    <row r="3615" spans="1:10" x14ac:dyDescent="0.35">
      <c r="A3615">
        <v>3684</v>
      </c>
      <c r="B3615" t="s">
        <v>204</v>
      </c>
      <c r="C3615">
        <v>38</v>
      </c>
      <c r="D3615">
        <v>13</v>
      </c>
      <c r="E3615">
        <v>1</v>
      </c>
      <c r="F3615" t="s">
        <v>582</v>
      </c>
      <c r="G3615" t="s">
        <v>582</v>
      </c>
      <c r="H3615" t="s">
        <v>132</v>
      </c>
      <c r="I3615" t="s">
        <v>626</v>
      </c>
      <c r="J3615" t="s">
        <v>627</v>
      </c>
    </row>
    <row r="3616" spans="1:10" x14ac:dyDescent="0.35">
      <c r="A3616">
        <v>3702</v>
      </c>
      <c r="B3616" t="s">
        <v>206</v>
      </c>
      <c r="C3616">
        <v>15</v>
      </c>
      <c r="D3616">
        <v>33</v>
      </c>
      <c r="E3616">
        <v>1</v>
      </c>
      <c r="F3616" t="s">
        <v>581</v>
      </c>
      <c r="G3616" t="s">
        <v>581</v>
      </c>
      <c r="H3616" t="s">
        <v>132</v>
      </c>
      <c r="I3616" t="s">
        <v>618</v>
      </c>
      <c r="J3616" t="s">
        <v>628</v>
      </c>
    </row>
    <row r="3617" spans="1:10" x14ac:dyDescent="0.35">
      <c r="A3617">
        <v>3703</v>
      </c>
      <c r="B3617" t="s">
        <v>206</v>
      </c>
      <c r="C3617">
        <v>16</v>
      </c>
      <c r="D3617">
        <v>27</v>
      </c>
      <c r="E3617">
        <v>21</v>
      </c>
      <c r="F3617" t="s">
        <v>581</v>
      </c>
      <c r="G3617" t="s">
        <v>581</v>
      </c>
      <c r="H3617" t="s">
        <v>132</v>
      </c>
      <c r="I3617" t="s">
        <v>618</v>
      </c>
      <c r="J3617" t="s">
        <v>628</v>
      </c>
    </row>
    <row r="3618" spans="1:10" x14ac:dyDescent="0.35">
      <c r="A3618">
        <v>3704</v>
      </c>
      <c r="B3618" t="s">
        <v>206</v>
      </c>
      <c r="C3618">
        <v>17</v>
      </c>
      <c r="D3618">
        <v>11</v>
      </c>
      <c r="E3618">
        <v>14</v>
      </c>
      <c r="F3618" t="s">
        <v>581</v>
      </c>
      <c r="G3618" t="s">
        <v>581</v>
      </c>
      <c r="H3618" t="s">
        <v>132</v>
      </c>
      <c r="I3618" t="s">
        <v>618</v>
      </c>
      <c r="J3618" t="s">
        <v>628</v>
      </c>
    </row>
    <row r="3619" spans="1:10" x14ac:dyDescent="0.35">
      <c r="A3619">
        <v>3705</v>
      </c>
      <c r="B3619" t="s">
        <v>206</v>
      </c>
      <c r="C3619">
        <v>18</v>
      </c>
      <c r="D3619">
        <v>11</v>
      </c>
      <c r="E3619">
        <v>7</v>
      </c>
      <c r="F3619" t="s">
        <v>581</v>
      </c>
      <c r="G3619" t="s">
        <v>581</v>
      </c>
      <c r="H3619" t="s">
        <v>132</v>
      </c>
      <c r="I3619" t="s">
        <v>618</v>
      </c>
      <c r="J3619" t="s">
        <v>628</v>
      </c>
    </row>
    <row r="3620" spans="1:10" x14ac:dyDescent="0.35">
      <c r="A3620">
        <v>3706</v>
      </c>
      <c r="B3620" t="s">
        <v>206</v>
      </c>
      <c r="C3620">
        <v>19</v>
      </c>
      <c r="D3620">
        <v>12</v>
      </c>
      <c r="E3620">
        <v>16</v>
      </c>
      <c r="F3620" t="s">
        <v>581</v>
      </c>
      <c r="G3620" t="s">
        <v>581</v>
      </c>
      <c r="H3620" t="s">
        <v>132</v>
      </c>
      <c r="I3620" t="s">
        <v>618</v>
      </c>
      <c r="J3620" t="s">
        <v>628</v>
      </c>
    </row>
    <row r="3621" spans="1:10" x14ac:dyDescent="0.35">
      <c r="A3621">
        <v>3707</v>
      </c>
      <c r="B3621" t="s">
        <v>206</v>
      </c>
      <c r="C3621">
        <v>20</v>
      </c>
      <c r="D3621">
        <v>9</v>
      </c>
      <c r="E3621">
        <v>6</v>
      </c>
      <c r="F3621" t="s">
        <v>581</v>
      </c>
      <c r="G3621" t="s">
        <v>581</v>
      </c>
      <c r="H3621" t="s">
        <v>132</v>
      </c>
      <c r="I3621" t="s">
        <v>618</v>
      </c>
      <c r="J3621" t="s">
        <v>628</v>
      </c>
    </row>
    <row r="3622" spans="1:10" x14ac:dyDescent="0.35">
      <c r="A3622">
        <v>3708</v>
      </c>
      <c r="B3622" t="s">
        <v>206</v>
      </c>
      <c r="C3622">
        <v>21</v>
      </c>
      <c r="D3622">
        <v>15</v>
      </c>
      <c r="E3622">
        <v>1</v>
      </c>
      <c r="F3622" t="s">
        <v>581</v>
      </c>
      <c r="G3622" t="s">
        <v>581</v>
      </c>
      <c r="H3622" t="s">
        <v>132</v>
      </c>
      <c r="I3622" t="s">
        <v>618</v>
      </c>
      <c r="J3622" t="s">
        <v>628</v>
      </c>
    </row>
    <row r="3623" spans="1:10" x14ac:dyDescent="0.35">
      <c r="A3623">
        <v>3709</v>
      </c>
      <c r="B3623" t="s">
        <v>206</v>
      </c>
      <c r="C3623">
        <v>22</v>
      </c>
      <c r="D3623">
        <v>17</v>
      </c>
      <c r="E3623">
        <v>1</v>
      </c>
      <c r="F3623" t="s">
        <v>581</v>
      </c>
      <c r="G3623" t="s">
        <v>581</v>
      </c>
      <c r="H3623" t="s">
        <v>132</v>
      </c>
      <c r="I3623" t="s">
        <v>618</v>
      </c>
      <c r="J3623" t="s">
        <v>628</v>
      </c>
    </row>
    <row r="3624" spans="1:10" x14ac:dyDescent="0.35">
      <c r="A3624">
        <v>3710</v>
      </c>
      <c r="B3624" t="s">
        <v>206</v>
      </c>
      <c r="C3624">
        <v>23</v>
      </c>
      <c r="D3624">
        <v>9</v>
      </c>
      <c r="E3624">
        <v>5</v>
      </c>
      <c r="F3624" t="s">
        <v>581</v>
      </c>
      <c r="G3624" t="s">
        <v>581</v>
      </c>
      <c r="H3624" t="s">
        <v>132</v>
      </c>
      <c r="I3624" t="s">
        <v>618</v>
      </c>
      <c r="J3624" t="s">
        <v>628</v>
      </c>
    </row>
    <row r="3625" spans="1:10" x14ac:dyDescent="0.35">
      <c r="A3625">
        <v>3711</v>
      </c>
      <c r="B3625" t="s">
        <v>206</v>
      </c>
      <c r="C3625">
        <v>24</v>
      </c>
      <c r="D3625">
        <v>3</v>
      </c>
      <c r="E3625">
        <v>2</v>
      </c>
      <c r="F3625" t="s">
        <v>581</v>
      </c>
      <c r="G3625" t="s">
        <v>581</v>
      </c>
      <c r="H3625" t="s">
        <v>132</v>
      </c>
      <c r="I3625" t="s">
        <v>618</v>
      </c>
      <c r="J3625" t="s">
        <v>628</v>
      </c>
    </row>
    <row r="3626" spans="1:10" x14ac:dyDescent="0.35">
      <c r="A3626">
        <v>3712</v>
      </c>
      <c r="B3626" t="s">
        <v>206</v>
      </c>
      <c r="C3626">
        <v>25</v>
      </c>
      <c r="D3626">
        <v>9</v>
      </c>
      <c r="E3626">
        <v>8</v>
      </c>
      <c r="F3626" t="s">
        <v>581</v>
      </c>
      <c r="G3626" t="s">
        <v>581</v>
      </c>
      <c r="H3626" t="s">
        <v>132</v>
      </c>
      <c r="I3626" t="s">
        <v>618</v>
      </c>
      <c r="J3626" t="s">
        <v>628</v>
      </c>
    </row>
    <row r="3627" spans="1:10" x14ac:dyDescent="0.35">
      <c r="A3627">
        <v>3713</v>
      </c>
      <c r="B3627" t="s">
        <v>206</v>
      </c>
      <c r="C3627">
        <v>26</v>
      </c>
      <c r="D3627">
        <v>14</v>
      </c>
      <c r="E3627">
        <v>12</v>
      </c>
      <c r="F3627" t="s">
        <v>581</v>
      </c>
      <c r="G3627" t="s">
        <v>581</v>
      </c>
      <c r="H3627" t="s">
        <v>132</v>
      </c>
      <c r="I3627" t="s">
        <v>618</v>
      </c>
      <c r="J3627" t="s">
        <v>628</v>
      </c>
    </row>
    <row r="3628" spans="1:10" x14ac:dyDescent="0.35">
      <c r="A3628">
        <v>3714</v>
      </c>
      <c r="B3628" t="s">
        <v>206</v>
      </c>
      <c r="C3628">
        <v>27</v>
      </c>
      <c r="D3628">
        <v>17</v>
      </c>
      <c r="E3628">
        <v>26</v>
      </c>
      <c r="F3628" t="s">
        <v>581</v>
      </c>
      <c r="G3628" t="s">
        <v>581</v>
      </c>
      <c r="H3628" t="s">
        <v>132</v>
      </c>
      <c r="I3628" t="s">
        <v>618</v>
      </c>
      <c r="J3628" t="s">
        <v>628</v>
      </c>
    </row>
    <row r="3629" spans="1:10" x14ac:dyDescent="0.35">
      <c r="A3629">
        <v>3715</v>
      </c>
      <c r="B3629" t="s">
        <v>206</v>
      </c>
      <c r="C3629">
        <v>28</v>
      </c>
      <c r="D3629">
        <v>16</v>
      </c>
      <c r="E3629">
        <v>31</v>
      </c>
      <c r="F3629" t="s">
        <v>581</v>
      </c>
      <c r="G3629" t="s">
        <v>581</v>
      </c>
      <c r="H3629" t="s">
        <v>132</v>
      </c>
      <c r="I3629" t="s">
        <v>618</v>
      </c>
      <c r="J3629" t="s">
        <v>628</v>
      </c>
    </row>
    <row r="3630" spans="1:10" x14ac:dyDescent="0.35">
      <c r="A3630">
        <v>3716</v>
      </c>
      <c r="B3630" t="s">
        <v>206</v>
      </c>
      <c r="C3630">
        <v>29</v>
      </c>
      <c r="D3630">
        <v>28</v>
      </c>
      <c r="E3630">
        <v>33</v>
      </c>
      <c r="F3630" t="s">
        <v>581</v>
      </c>
      <c r="G3630" t="s">
        <v>581</v>
      </c>
      <c r="H3630" t="s">
        <v>132</v>
      </c>
      <c r="I3630" t="s">
        <v>618</v>
      </c>
      <c r="J3630" t="s">
        <v>628</v>
      </c>
    </row>
    <row r="3631" spans="1:10" x14ac:dyDescent="0.35">
      <c r="A3631">
        <v>3717</v>
      </c>
      <c r="B3631" t="s">
        <v>206</v>
      </c>
      <c r="C3631">
        <v>30</v>
      </c>
      <c r="D3631">
        <v>15</v>
      </c>
      <c r="E3631">
        <v>20</v>
      </c>
      <c r="F3631" t="s">
        <v>581</v>
      </c>
      <c r="G3631" t="s">
        <v>581</v>
      </c>
      <c r="H3631" t="s">
        <v>132</v>
      </c>
      <c r="I3631" t="s">
        <v>618</v>
      </c>
      <c r="J3631" t="s">
        <v>628</v>
      </c>
    </row>
    <row r="3632" spans="1:10" x14ac:dyDescent="0.35">
      <c r="A3632">
        <v>3718</v>
      </c>
      <c r="B3632" t="s">
        <v>206</v>
      </c>
      <c r="C3632">
        <v>31</v>
      </c>
      <c r="D3632">
        <v>11</v>
      </c>
      <c r="E3632">
        <v>35</v>
      </c>
      <c r="F3632" t="s">
        <v>581</v>
      </c>
      <c r="G3632" t="s">
        <v>581</v>
      </c>
      <c r="H3632" t="s">
        <v>132</v>
      </c>
      <c r="I3632" t="s">
        <v>618</v>
      </c>
      <c r="J3632" t="s">
        <v>628</v>
      </c>
    </row>
    <row r="3633" spans="1:10" x14ac:dyDescent="0.35">
      <c r="A3633">
        <v>3719</v>
      </c>
      <c r="B3633" t="s">
        <v>206</v>
      </c>
      <c r="C3633">
        <v>32</v>
      </c>
      <c r="D3633">
        <v>10</v>
      </c>
      <c r="E3633">
        <v>27</v>
      </c>
      <c r="F3633" t="s">
        <v>581</v>
      </c>
      <c r="G3633" t="s">
        <v>581</v>
      </c>
      <c r="H3633" t="s">
        <v>132</v>
      </c>
      <c r="I3633" t="s">
        <v>618</v>
      </c>
      <c r="J3633" t="s">
        <v>628</v>
      </c>
    </row>
    <row r="3634" spans="1:10" x14ac:dyDescent="0.35">
      <c r="A3634">
        <v>3720</v>
      </c>
      <c r="B3634" t="s">
        <v>206</v>
      </c>
      <c r="C3634">
        <v>33</v>
      </c>
      <c r="D3634">
        <v>9</v>
      </c>
      <c r="E3634">
        <v>24</v>
      </c>
      <c r="F3634" t="s">
        <v>581</v>
      </c>
      <c r="G3634" t="s">
        <v>581</v>
      </c>
      <c r="H3634" t="s">
        <v>132</v>
      </c>
      <c r="I3634" t="s">
        <v>618</v>
      </c>
      <c r="J3634" t="s">
        <v>628</v>
      </c>
    </row>
    <row r="3635" spans="1:10" x14ac:dyDescent="0.35">
      <c r="A3635">
        <v>3721</v>
      </c>
      <c r="B3635" t="s">
        <v>206</v>
      </c>
      <c r="C3635">
        <v>34</v>
      </c>
      <c r="D3635">
        <v>9</v>
      </c>
      <c r="E3635">
        <v>26</v>
      </c>
      <c r="F3635" t="s">
        <v>581</v>
      </c>
      <c r="G3635" t="s">
        <v>581</v>
      </c>
      <c r="H3635" t="s">
        <v>132</v>
      </c>
      <c r="I3635" t="s">
        <v>618</v>
      </c>
      <c r="J3635" t="s">
        <v>628</v>
      </c>
    </row>
    <row r="3636" spans="1:10" x14ac:dyDescent="0.35">
      <c r="A3636">
        <v>3722</v>
      </c>
      <c r="B3636" t="s">
        <v>206</v>
      </c>
      <c r="C3636">
        <v>35</v>
      </c>
      <c r="D3636">
        <v>8</v>
      </c>
      <c r="E3636">
        <v>16</v>
      </c>
      <c r="F3636" t="s">
        <v>581</v>
      </c>
      <c r="G3636" t="s">
        <v>581</v>
      </c>
      <c r="H3636" t="s">
        <v>132</v>
      </c>
      <c r="I3636" t="s">
        <v>618</v>
      </c>
      <c r="J3636" t="s">
        <v>628</v>
      </c>
    </row>
    <row r="3637" spans="1:10" x14ac:dyDescent="0.35">
      <c r="A3637">
        <v>3723</v>
      </c>
      <c r="B3637" t="s">
        <v>206</v>
      </c>
      <c r="C3637">
        <v>36</v>
      </c>
      <c r="D3637">
        <v>13</v>
      </c>
      <c r="E3637">
        <v>27</v>
      </c>
      <c r="F3637" t="s">
        <v>581</v>
      </c>
      <c r="G3637" t="s">
        <v>581</v>
      </c>
      <c r="H3637" t="s">
        <v>132</v>
      </c>
      <c r="I3637" t="s">
        <v>618</v>
      </c>
      <c r="J3637" t="s">
        <v>628</v>
      </c>
    </row>
    <row r="3638" spans="1:10" x14ac:dyDescent="0.35">
      <c r="A3638">
        <v>3724</v>
      </c>
      <c r="B3638" t="s">
        <v>206</v>
      </c>
      <c r="C3638">
        <v>37</v>
      </c>
      <c r="D3638">
        <v>8</v>
      </c>
      <c r="E3638">
        <v>22</v>
      </c>
      <c r="F3638" t="s">
        <v>581</v>
      </c>
      <c r="G3638" t="s">
        <v>581</v>
      </c>
      <c r="H3638" t="s">
        <v>132</v>
      </c>
      <c r="I3638" t="s">
        <v>618</v>
      </c>
      <c r="J3638" t="s">
        <v>628</v>
      </c>
    </row>
    <row r="3639" spans="1:10" x14ac:dyDescent="0.35">
      <c r="A3639">
        <v>3725</v>
      </c>
      <c r="B3639" t="s">
        <v>206</v>
      </c>
      <c r="C3639">
        <v>38</v>
      </c>
      <c r="D3639">
        <v>7</v>
      </c>
      <c r="E3639">
        <v>10</v>
      </c>
      <c r="F3639" t="s">
        <v>581</v>
      </c>
      <c r="G3639" t="s">
        <v>581</v>
      </c>
      <c r="H3639" t="s">
        <v>132</v>
      </c>
      <c r="I3639" t="s">
        <v>618</v>
      </c>
      <c r="J3639" t="s">
        <v>628</v>
      </c>
    </row>
    <row r="3640" spans="1:10" x14ac:dyDescent="0.35">
      <c r="A3640">
        <v>3726</v>
      </c>
      <c r="B3640" t="s">
        <v>207</v>
      </c>
      <c r="C3640">
        <v>15</v>
      </c>
      <c r="D3640">
        <v>22</v>
      </c>
      <c r="E3640">
        <v>0</v>
      </c>
      <c r="F3640" t="s">
        <v>581</v>
      </c>
      <c r="G3640" t="s">
        <v>582</v>
      </c>
      <c r="H3640" t="s">
        <v>132</v>
      </c>
      <c r="I3640" t="s">
        <v>618</v>
      </c>
      <c r="J3640" t="s">
        <v>628</v>
      </c>
    </row>
    <row r="3641" spans="1:10" x14ac:dyDescent="0.35">
      <c r="A3641">
        <v>3727</v>
      </c>
      <c r="B3641" t="s">
        <v>207</v>
      </c>
      <c r="C3641">
        <v>16</v>
      </c>
      <c r="D3641">
        <v>13</v>
      </c>
      <c r="E3641">
        <v>4</v>
      </c>
      <c r="F3641" t="s">
        <v>581</v>
      </c>
      <c r="G3641" t="s">
        <v>582</v>
      </c>
      <c r="H3641" t="s">
        <v>132</v>
      </c>
      <c r="I3641" t="s">
        <v>618</v>
      </c>
      <c r="J3641" t="s">
        <v>628</v>
      </c>
    </row>
    <row r="3642" spans="1:10" x14ac:dyDescent="0.35">
      <c r="A3642">
        <v>3728</v>
      </c>
      <c r="B3642" t="s">
        <v>207</v>
      </c>
      <c r="C3642">
        <v>17</v>
      </c>
      <c r="D3642">
        <v>17</v>
      </c>
      <c r="E3642">
        <v>6</v>
      </c>
      <c r="F3642" t="s">
        <v>581</v>
      </c>
      <c r="G3642" t="s">
        <v>582</v>
      </c>
      <c r="H3642" t="s">
        <v>132</v>
      </c>
      <c r="I3642" t="s">
        <v>618</v>
      </c>
      <c r="J3642" t="s">
        <v>628</v>
      </c>
    </row>
    <row r="3643" spans="1:10" x14ac:dyDescent="0.35">
      <c r="A3643">
        <v>3729</v>
      </c>
      <c r="B3643" t="s">
        <v>207</v>
      </c>
      <c r="C3643">
        <v>18</v>
      </c>
      <c r="D3643">
        <v>14</v>
      </c>
      <c r="E3643">
        <v>1</v>
      </c>
      <c r="F3643" t="s">
        <v>581</v>
      </c>
      <c r="G3643" t="s">
        <v>582</v>
      </c>
      <c r="H3643" t="s">
        <v>132</v>
      </c>
      <c r="I3643" t="s">
        <v>618</v>
      </c>
      <c r="J3643" t="s">
        <v>628</v>
      </c>
    </row>
    <row r="3644" spans="1:10" x14ac:dyDescent="0.35">
      <c r="A3644">
        <v>3730</v>
      </c>
      <c r="B3644" t="s">
        <v>207</v>
      </c>
      <c r="C3644">
        <v>19</v>
      </c>
      <c r="D3644">
        <v>7</v>
      </c>
      <c r="E3644">
        <v>3</v>
      </c>
      <c r="F3644" t="s">
        <v>581</v>
      </c>
      <c r="G3644" t="s">
        <v>582</v>
      </c>
      <c r="H3644" t="s">
        <v>132</v>
      </c>
      <c r="I3644" t="s">
        <v>618</v>
      </c>
      <c r="J3644" t="s">
        <v>628</v>
      </c>
    </row>
    <row r="3645" spans="1:10" x14ac:dyDescent="0.35">
      <c r="A3645">
        <v>3731</v>
      </c>
      <c r="B3645" t="s">
        <v>207</v>
      </c>
      <c r="C3645">
        <v>20</v>
      </c>
      <c r="D3645">
        <v>8</v>
      </c>
      <c r="E3645">
        <v>2</v>
      </c>
      <c r="F3645" t="s">
        <v>581</v>
      </c>
      <c r="G3645" t="s">
        <v>582</v>
      </c>
      <c r="H3645" t="s">
        <v>132</v>
      </c>
      <c r="I3645" t="s">
        <v>618</v>
      </c>
      <c r="J3645" t="s">
        <v>628</v>
      </c>
    </row>
    <row r="3646" spans="1:10" x14ac:dyDescent="0.35">
      <c r="A3646">
        <v>3732</v>
      </c>
      <c r="B3646" t="s">
        <v>207</v>
      </c>
      <c r="C3646">
        <v>21</v>
      </c>
      <c r="D3646">
        <v>5</v>
      </c>
      <c r="E3646">
        <v>0</v>
      </c>
      <c r="F3646" t="s">
        <v>581</v>
      </c>
      <c r="G3646" t="s">
        <v>582</v>
      </c>
      <c r="H3646" t="s">
        <v>132</v>
      </c>
      <c r="I3646" t="s">
        <v>618</v>
      </c>
      <c r="J3646" t="s">
        <v>628</v>
      </c>
    </row>
    <row r="3647" spans="1:10" x14ac:dyDescent="0.35">
      <c r="A3647">
        <v>3733</v>
      </c>
      <c r="B3647" t="s">
        <v>207</v>
      </c>
      <c r="C3647">
        <v>22</v>
      </c>
      <c r="D3647">
        <v>3</v>
      </c>
      <c r="E3647">
        <v>1</v>
      </c>
      <c r="F3647" t="s">
        <v>581</v>
      </c>
      <c r="G3647" t="s">
        <v>582</v>
      </c>
      <c r="H3647" t="s">
        <v>132</v>
      </c>
      <c r="I3647" t="s">
        <v>618</v>
      </c>
      <c r="J3647" t="s">
        <v>628</v>
      </c>
    </row>
    <row r="3648" spans="1:10" x14ac:dyDescent="0.35">
      <c r="A3648">
        <v>3734</v>
      </c>
      <c r="B3648" t="s">
        <v>207</v>
      </c>
      <c r="C3648">
        <v>23</v>
      </c>
      <c r="D3648">
        <v>5</v>
      </c>
      <c r="E3648">
        <v>2</v>
      </c>
      <c r="F3648" t="s">
        <v>581</v>
      </c>
      <c r="G3648" t="s">
        <v>582</v>
      </c>
      <c r="H3648" t="s">
        <v>132</v>
      </c>
      <c r="I3648" t="s">
        <v>618</v>
      </c>
      <c r="J3648" t="s">
        <v>628</v>
      </c>
    </row>
    <row r="3649" spans="1:10" x14ac:dyDescent="0.35">
      <c r="A3649">
        <v>3735</v>
      </c>
      <c r="B3649" t="s">
        <v>207</v>
      </c>
      <c r="C3649">
        <v>24</v>
      </c>
      <c r="D3649">
        <v>7</v>
      </c>
      <c r="E3649">
        <v>0</v>
      </c>
      <c r="F3649" t="s">
        <v>581</v>
      </c>
      <c r="G3649" t="s">
        <v>582</v>
      </c>
      <c r="H3649" t="s">
        <v>132</v>
      </c>
      <c r="I3649" t="s">
        <v>618</v>
      </c>
      <c r="J3649" t="s">
        <v>628</v>
      </c>
    </row>
    <row r="3650" spans="1:10" x14ac:dyDescent="0.35">
      <c r="A3650">
        <v>3736</v>
      </c>
      <c r="B3650" t="s">
        <v>207</v>
      </c>
      <c r="C3650">
        <v>25</v>
      </c>
      <c r="D3650">
        <v>6</v>
      </c>
      <c r="E3650">
        <v>2</v>
      </c>
      <c r="F3650" t="s">
        <v>581</v>
      </c>
      <c r="G3650" t="s">
        <v>582</v>
      </c>
      <c r="H3650" t="s">
        <v>132</v>
      </c>
      <c r="I3650" t="s">
        <v>618</v>
      </c>
      <c r="J3650" t="s">
        <v>628</v>
      </c>
    </row>
    <row r="3651" spans="1:10" x14ac:dyDescent="0.35">
      <c r="A3651">
        <v>3737</v>
      </c>
      <c r="B3651" t="s">
        <v>207</v>
      </c>
      <c r="C3651">
        <v>26</v>
      </c>
      <c r="D3651">
        <v>6</v>
      </c>
      <c r="E3651">
        <v>0</v>
      </c>
      <c r="F3651" t="s">
        <v>581</v>
      </c>
      <c r="G3651" t="s">
        <v>582</v>
      </c>
      <c r="H3651" t="s">
        <v>132</v>
      </c>
      <c r="I3651" t="s">
        <v>618</v>
      </c>
      <c r="J3651" t="s">
        <v>628</v>
      </c>
    </row>
    <row r="3652" spans="1:10" x14ac:dyDescent="0.35">
      <c r="A3652">
        <v>3738</v>
      </c>
      <c r="B3652" t="s">
        <v>207</v>
      </c>
      <c r="C3652">
        <v>27</v>
      </c>
      <c r="D3652">
        <v>11</v>
      </c>
      <c r="E3652">
        <v>4</v>
      </c>
      <c r="F3652" t="s">
        <v>581</v>
      </c>
      <c r="G3652" t="s">
        <v>582</v>
      </c>
      <c r="H3652" t="s">
        <v>132</v>
      </c>
      <c r="I3652" t="s">
        <v>618</v>
      </c>
      <c r="J3652" t="s">
        <v>628</v>
      </c>
    </row>
    <row r="3653" spans="1:10" x14ac:dyDescent="0.35">
      <c r="A3653">
        <v>3739</v>
      </c>
      <c r="B3653" t="s">
        <v>207</v>
      </c>
      <c r="C3653">
        <v>28</v>
      </c>
      <c r="D3653">
        <v>19</v>
      </c>
      <c r="E3653">
        <v>3</v>
      </c>
      <c r="F3653" t="s">
        <v>581</v>
      </c>
      <c r="G3653" t="s">
        <v>582</v>
      </c>
      <c r="H3653" t="s">
        <v>132</v>
      </c>
      <c r="I3653" t="s">
        <v>618</v>
      </c>
      <c r="J3653" t="s">
        <v>628</v>
      </c>
    </row>
    <row r="3654" spans="1:10" x14ac:dyDescent="0.35">
      <c r="A3654">
        <v>3740</v>
      </c>
      <c r="B3654" t="s">
        <v>207</v>
      </c>
      <c r="C3654">
        <v>29</v>
      </c>
      <c r="D3654">
        <v>10</v>
      </c>
      <c r="E3654">
        <v>0</v>
      </c>
      <c r="F3654" t="s">
        <v>581</v>
      </c>
      <c r="G3654" t="s">
        <v>582</v>
      </c>
      <c r="H3654" t="s">
        <v>132</v>
      </c>
      <c r="I3654" t="s">
        <v>618</v>
      </c>
      <c r="J3654" t="s">
        <v>628</v>
      </c>
    </row>
    <row r="3655" spans="1:10" x14ac:dyDescent="0.35">
      <c r="A3655">
        <v>3741</v>
      </c>
      <c r="B3655" t="s">
        <v>207</v>
      </c>
      <c r="C3655">
        <v>30</v>
      </c>
      <c r="D3655">
        <v>15</v>
      </c>
      <c r="E3655">
        <v>2</v>
      </c>
      <c r="F3655" t="s">
        <v>581</v>
      </c>
      <c r="G3655" t="s">
        <v>582</v>
      </c>
      <c r="H3655" t="s">
        <v>132</v>
      </c>
      <c r="I3655" t="s">
        <v>618</v>
      </c>
      <c r="J3655" t="s">
        <v>628</v>
      </c>
    </row>
    <row r="3656" spans="1:10" x14ac:dyDescent="0.35">
      <c r="A3656">
        <v>3742</v>
      </c>
      <c r="B3656" t="s">
        <v>207</v>
      </c>
      <c r="C3656">
        <v>31</v>
      </c>
      <c r="D3656">
        <v>8</v>
      </c>
      <c r="E3656">
        <v>2</v>
      </c>
      <c r="F3656" t="s">
        <v>581</v>
      </c>
      <c r="G3656" t="s">
        <v>582</v>
      </c>
      <c r="H3656" t="s">
        <v>132</v>
      </c>
      <c r="I3656" t="s">
        <v>618</v>
      </c>
      <c r="J3656" t="s">
        <v>628</v>
      </c>
    </row>
    <row r="3657" spans="1:10" x14ac:dyDescent="0.35">
      <c r="A3657">
        <v>3743</v>
      </c>
      <c r="B3657" t="s">
        <v>207</v>
      </c>
      <c r="C3657">
        <v>32</v>
      </c>
      <c r="D3657">
        <v>9</v>
      </c>
      <c r="E3657">
        <v>2</v>
      </c>
      <c r="F3657" t="s">
        <v>581</v>
      </c>
      <c r="G3657" t="s">
        <v>582</v>
      </c>
      <c r="H3657" t="s">
        <v>132</v>
      </c>
      <c r="I3657" t="s">
        <v>618</v>
      </c>
      <c r="J3657" t="s">
        <v>628</v>
      </c>
    </row>
    <row r="3658" spans="1:10" x14ac:dyDescent="0.35">
      <c r="A3658">
        <v>3744</v>
      </c>
      <c r="B3658" t="s">
        <v>207</v>
      </c>
      <c r="C3658">
        <v>33</v>
      </c>
      <c r="D3658">
        <v>5</v>
      </c>
      <c r="E3658">
        <v>2</v>
      </c>
      <c r="F3658" t="s">
        <v>581</v>
      </c>
      <c r="G3658" t="s">
        <v>582</v>
      </c>
      <c r="H3658" t="s">
        <v>132</v>
      </c>
      <c r="I3658" t="s">
        <v>618</v>
      </c>
      <c r="J3658" t="s">
        <v>628</v>
      </c>
    </row>
    <row r="3659" spans="1:10" x14ac:dyDescent="0.35">
      <c r="A3659">
        <v>3745</v>
      </c>
      <c r="B3659" t="s">
        <v>207</v>
      </c>
      <c r="C3659">
        <v>34</v>
      </c>
      <c r="D3659">
        <v>9</v>
      </c>
      <c r="E3659">
        <v>0</v>
      </c>
      <c r="F3659" t="s">
        <v>581</v>
      </c>
      <c r="G3659" t="s">
        <v>582</v>
      </c>
      <c r="H3659" t="s">
        <v>132</v>
      </c>
      <c r="I3659" t="s">
        <v>618</v>
      </c>
      <c r="J3659" t="s">
        <v>628</v>
      </c>
    </row>
    <row r="3660" spans="1:10" x14ac:dyDescent="0.35">
      <c r="A3660">
        <v>3746</v>
      </c>
      <c r="B3660" t="s">
        <v>207</v>
      </c>
      <c r="C3660">
        <v>35</v>
      </c>
      <c r="D3660">
        <v>5</v>
      </c>
      <c r="E3660">
        <v>2</v>
      </c>
      <c r="F3660" t="s">
        <v>581</v>
      </c>
      <c r="G3660" t="s">
        <v>582</v>
      </c>
      <c r="H3660" t="s">
        <v>132</v>
      </c>
      <c r="I3660" t="s">
        <v>618</v>
      </c>
      <c r="J3660" t="s">
        <v>628</v>
      </c>
    </row>
    <row r="3661" spans="1:10" x14ac:dyDescent="0.35">
      <c r="A3661">
        <v>3747</v>
      </c>
      <c r="B3661" t="s">
        <v>207</v>
      </c>
      <c r="C3661">
        <v>36</v>
      </c>
      <c r="D3661">
        <v>7</v>
      </c>
      <c r="E3661">
        <v>1</v>
      </c>
      <c r="F3661" t="s">
        <v>581</v>
      </c>
      <c r="G3661" t="s">
        <v>582</v>
      </c>
      <c r="H3661" t="s">
        <v>132</v>
      </c>
      <c r="I3661" t="s">
        <v>618</v>
      </c>
      <c r="J3661" t="s">
        <v>628</v>
      </c>
    </row>
    <row r="3662" spans="1:10" x14ac:dyDescent="0.35">
      <c r="A3662">
        <v>3748</v>
      </c>
      <c r="B3662" t="s">
        <v>207</v>
      </c>
      <c r="C3662">
        <v>37</v>
      </c>
      <c r="D3662">
        <v>4</v>
      </c>
      <c r="E3662">
        <v>1</v>
      </c>
      <c r="F3662" t="s">
        <v>581</v>
      </c>
      <c r="G3662" t="s">
        <v>582</v>
      </c>
      <c r="H3662" t="s">
        <v>132</v>
      </c>
      <c r="I3662" t="s">
        <v>618</v>
      </c>
      <c r="J3662" t="s">
        <v>628</v>
      </c>
    </row>
    <row r="3663" spans="1:10" x14ac:dyDescent="0.35">
      <c r="A3663">
        <v>3749</v>
      </c>
      <c r="B3663" t="s">
        <v>207</v>
      </c>
      <c r="C3663">
        <v>38</v>
      </c>
      <c r="D3663">
        <v>5</v>
      </c>
      <c r="E3663">
        <v>5</v>
      </c>
      <c r="F3663" t="s">
        <v>581</v>
      </c>
      <c r="G3663" t="s">
        <v>582</v>
      </c>
      <c r="H3663" t="s">
        <v>132</v>
      </c>
      <c r="I3663" t="s">
        <v>618</v>
      </c>
      <c r="J3663" t="s">
        <v>628</v>
      </c>
    </row>
    <row r="3664" spans="1:10" x14ac:dyDescent="0.35">
      <c r="A3664">
        <v>3750</v>
      </c>
      <c r="B3664" t="s">
        <v>208</v>
      </c>
      <c r="C3664">
        <v>15</v>
      </c>
      <c r="D3664">
        <v>22</v>
      </c>
      <c r="E3664">
        <v>9</v>
      </c>
      <c r="F3664" t="s">
        <v>581</v>
      </c>
      <c r="G3664" t="s">
        <v>581</v>
      </c>
      <c r="H3664" t="s">
        <v>132</v>
      </c>
      <c r="I3664" t="s">
        <v>618</v>
      </c>
      <c r="J3664" t="s">
        <v>628</v>
      </c>
    </row>
    <row r="3665" spans="1:10" x14ac:dyDescent="0.35">
      <c r="A3665">
        <v>3751</v>
      </c>
      <c r="B3665" t="s">
        <v>208</v>
      </c>
      <c r="C3665">
        <v>16</v>
      </c>
      <c r="D3665">
        <v>20</v>
      </c>
      <c r="E3665">
        <v>10</v>
      </c>
      <c r="F3665" t="s">
        <v>581</v>
      </c>
      <c r="G3665" t="s">
        <v>581</v>
      </c>
      <c r="H3665" t="s">
        <v>132</v>
      </c>
      <c r="I3665" t="s">
        <v>618</v>
      </c>
      <c r="J3665" t="s">
        <v>628</v>
      </c>
    </row>
    <row r="3666" spans="1:10" x14ac:dyDescent="0.35">
      <c r="A3666">
        <v>3752</v>
      </c>
      <c r="B3666" t="s">
        <v>208</v>
      </c>
      <c r="C3666">
        <v>17</v>
      </c>
      <c r="D3666">
        <v>14</v>
      </c>
      <c r="E3666">
        <v>7</v>
      </c>
      <c r="F3666" t="s">
        <v>581</v>
      </c>
      <c r="G3666" t="s">
        <v>581</v>
      </c>
      <c r="H3666" t="s">
        <v>132</v>
      </c>
      <c r="I3666" t="s">
        <v>618</v>
      </c>
      <c r="J3666" t="s">
        <v>628</v>
      </c>
    </row>
    <row r="3667" spans="1:10" x14ac:dyDescent="0.35">
      <c r="A3667">
        <v>3753</v>
      </c>
      <c r="B3667" t="s">
        <v>208</v>
      </c>
      <c r="C3667">
        <v>18</v>
      </c>
      <c r="D3667">
        <v>20</v>
      </c>
      <c r="E3667">
        <v>7</v>
      </c>
      <c r="F3667" t="s">
        <v>581</v>
      </c>
      <c r="G3667" t="s">
        <v>581</v>
      </c>
      <c r="H3667" t="s">
        <v>132</v>
      </c>
      <c r="I3667" t="s">
        <v>618</v>
      </c>
      <c r="J3667" t="s">
        <v>628</v>
      </c>
    </row>
    <row r="3668" spans="1:10" x14ac:dyDescent="0.35">
      <c r="A3668">
        <v>3754</v>
      </c>
      <c r="B3668" t="s">
        <v>208</v>
      </c>
      <c r="C3668">
        <v>19</v>
      </c>
      <c r="D3668">
        <v>24</v>
      </c>
      <c r="E3668">
        <v>6</v>
      </c>
      <c r="F3668" t="s">
        <v>581</v>
      </c>
      <c r="G3668" t="s">
        <v>581</v>
      </c>
      <c r="H3668" t="s">
        <v>132</v>
      </c>
      <c r="I3668" t="s">
        <v>618</v>
      </c>
      <c r="J3668" t="s">
        <v>628</v>
      </c>
    </row>
    <row r="3669" spans="1:10" x14ac:dyDescent="0.35">
      <c r="A3669">
        <v>3755</v>
      </c>
      <c r="B3669" t="s">
        <v>208</v>
      </c>
      <c r="C3669">
        <v>20</v>
      </c>
      <c r="D3669">
        <v>10</v>
      </c>
      <c r="E3669">
        <v>4</v>
      </c>
      <c r="F3669" t="s">
        <v>581</v>
      </c>
      <c r="G3669" t="s">
        <v>581</v>
      </c>
      <c r="H3669" t="s">
        <v>132</v>
      </c>
      <c r="I3669" t="s">
        <v>618</v>
      </c>
      <c r="J3669" t="s">
        <v>628</v>
      </c>
    </row>
    <row r="3670" spans="1:10" x14ac:dyDescent="0.35">
      <c r="A3670">
        <v>3756</v>
      </c>
      <c r="B3670" t="s">
        <v>208</v>
      </c>
      <c r="C3670">
        <v>21</v>
      </c>
      <c r="D3670">
        <v>8</v>
      </c>
      <c r="E3670">
        <v>0</v>
      </c>
      <c r="F3670" t="s">
        <v>581</v>
      </c>
      <c r="G3670" t="s">
        <v>581</v>
      </c>
      <c r="H3670" t="s">
        <v>132</v>
      </c>
      <c r="I3670" t="s">
        <v>618</v>
      </c>
      <c r="J3670" t="s">
        <v>628</v>
      </c>
    </row>
    <row r="3671" spans="1:10" x14ac:dyDescent="0.35">
      <c r="A3671">
        <v>3757</v>
      </c>
      <c r="B3671" t="s">
        <v>208</v>
      </c>
      <c r="C3671">
        <v>22</v>
      </c>
      <c r="D3671">
        <v>13</v>
      </c>
      <c r="E3671">
        <v>2</v>
      </c>
      <c r="F3671" t="s">
        <v>581</v>
      </c>
      <c r="G3671" t="s">
        <v>581</v>
      </c>
      <c r="H3671" t="s">
        <v>132</v>
      </c>
      <c r="I3671" t="s">
        <v>618</v>
      </c>
      <c r="J3671" t="s">
        <v>628</v>
      </c>
    </row>
    <row r="3672" spans="1:10" x14ac:dyDescent="0.35">
      <c r="A3672">
        <v>3758</v>
      </c>
      <c r="B3672" t="s">
        <v>208</v>
      </c>
      <c r="C3672">
        <v>23</v>
      </c>
      <c r="D3672">
        <v>1</v>
      </c>
      <c r="E3672">
        <v>2</v>
      </c>
      <c r="F3672" t="s">
        <v>581</v>
      </c>
      <c r="G3672" t="s">
        <v>581</v>
      </c>
      <c r="H3672" t="s">
        <v>132</v>
      </c>
      <c r="I3672" t="s">
        <v>618</v>
      </c>
      <c r="J3672" t="s">
        <v>628</v>
      </c>
    </row>
    <row r="3673" spans="1:10" x14ac:dyDescent="0.35">
      <c r="A3673">
        <v>3759</v>
      </c>
      <c r="B3673" t="s">
        <v>208</v>
      </c>
      <c r="C3673">
        <v>24</v>
      </c>
      <c r="D3673">
        <v>9</v>
      </c>
      <c r="E3673">
        <v>5</v>
      </c>
      <c r="F3673" t="s">
        <v>581</v>
      </c>
      <c r="G3673" t="s">
        <v>581</v>
      </c>
      <c r="H3673" t="s">
        <v>132</v>
      </c>
      <c r="I3673" t="s">
        <v>618</v>
      </c>
      <c r="J3673" t="s">
        <v>628</v>
      </c>
    </row>
    <row r="3674" spans="1:10" x14ac:dyDescent="0.35">
      <c r="A3674">
        <v>3760</v>
      </c>
      <c r="B3674" t="s">
        <v>208</v>
      </c>
      <c r="C3674">
        <v>25</v>
      </c>
      <c r="D3674">
        <v>8</v>
      </c>
      <c r="E3674">
        <v>9</v>
      </c>
      <c r="F3674" t="s">
        <v>581</v>
      </c>
      <c r="G3674" t="s">
        <v>581</v>
      </c>
      <c r="H3674" t="s">
        <v>132</v>
      </c>
      <c r="I3674" t="s">
        <v>618</v>
      </c>
      <c r="J3674" t="s">
        <v>628</v>
      </c>
    </row>
    <row r="3675" spans="1:10" x14ac:dyDescent="0.35">
      <c r="A3675">
        <v>3761</v>
      </c>
      <c r="B3675" t="s">
        <v>208</v>
      </c>
      <c r="C3675">
        <v>26</v>
      </c>
      <c r="D3675">
        <v>8</v>
      </c>
      <c r="E3675">
        <v>3</v>
      </c>
      <c r="F3675" t="s">
        <v>581</v>
      </c>
      <c r="G3675" t="s">
        <v>581</v>
      </c>
      <c r="H3675" t="s">
        <v>132</v>
      </c>
      <c r="I3675" t="s">
        <v>618</v>
      </c>
      <c r="J3675" t="s">
        <v>628</v>
      </c>
    </row>
    <row r="3676" spans="1:10" x14ac:dyDescent="0.35">
      <c r="A3676">
        <v>3762</v>
      </c>
      <c r="B3676" t="s">
        <v>208</v>
      </c>
      <c r="C3676">
        <v>27</v>
      </c>
      <c r="D3676">
        <v>13</v>
      </c>
      <c r="E3676">
        <v>19</v>
      </c>
      <c r="F3676" t="s">
        <v>581</v>
      </c>
      <c r="G3676" t="s">
        <v>581</v>
      </c>
      <c r="H3676" t="s">
        <v>132</v>
      </c>
      <c r="I3676" t="s">
        <v>618</v>
      </c>
      <c r="J3676" t="s">
        <v>628</v>
      </c>
    </row>
    <row r="3677" spans="1:10" x14ac:dyDescent="0.35">
      <c r="A3677">
        <v>3763</v>
      </c>
      <c r="B3677" t="s">
        <v>208</v>
      </c>
      <c r="C3677">
        <v>28</v>
      </c>
      <c r="D3677">
        <v>12</v>
      </c>
      <c r="E3677">
        <v>8</v>
      </c>
      <c r="F3677" t="s">
        <v>581</v>
      </c>
      <c r="G3677" t="s">
        <v>581</v>
      </c>
      <c r="H3677" t="s">
        <v>132</v>
      </c>
      <c r="I3677" t="s">
        <v>618</v>
      </c>
      <c r="J3677" t="s">
        <v>628</v>
      </c>
    </row>
    <row r="3678" spans="1:10" x14ac:dyDescent="0.35">
      <c r="A3678">
        <v>3764</v>
      </c>
      <c r="B3678" t="s">
        <v>208</v>
      </c>
      <c r="C3678">
        <v>29</v>
      </c>
      <c r="D3678">
        <v>16</v>
      </c>
      <c r="E3678">
        <v>10</v>
      </c>
      <c r="F3678" t="s">
        <v>581</v>
      </c>
      <c r="G3678" t="s">
        <v>581</v>
      </c>
      <c r="H3678" t="s">
        <v>132</v>
      </c>
      <c r="I3678" t="s">
        <v>618</v>
      </c>
      <c r="J3678" t="s">
        <v>628</v>
      </c>
    </row>
    <row r="3679" spans="1:10" x14ac:dyDescent="0.35">
      <c r="A3679">
        <v>3765</v>
      </c>
      <c r="B3679" t="s">
        <v>208</v>
      </c>
      <c r="C3679">
        <v>30</v>
      </c>
      <c r="D3679">
        <v>18</v>
      </c>
      <c r="E3679">
        <v>15</v>
      </c>
      <c r="F3679" t="s">
        <v>581</v>
      </c>
      <c r="G3679" t="s">
        <v>581</v>
      </c>
      <c r="H3679" t="s">
        <v>132</v>
      </c>
      <c r="I3679" t="s">
        <v>618</v>
      </c>
      <c r="J3679" t="s">
        <v>628</v>
      </c>
    </row>
    <row r="3680" spans="1:10" x14ac:dyDescent="0.35">
      <c r="A3680">
        <v>3766</v>
      </c>
      <c r="B3680" t="s">
        <v>208</v>
      </c>
      <c r="C3680">
        <v>31</v>
      </c>
      <c r="D3680">
        <v>18</v>
      </c>
      <c r="E3680">
        <v>8</v>
      </c>
      <c r="F3680" t="s">
        <v>581</v>
      </c>
      <c r="G3680" t="s">
        <v>581</v>
      </c>
      <c r="H3680" t="s">
        <v>132</v>
      </c>
      <c r="I3680" t="s">
        <v>618</v>
      </c>
      <c r="J3680" t="s">
        <v>628</v>
      </c>
    </row>
    <row r="3681" spans="1:10" x14ac:dyDescent="0.35">
      <c r="A3681">
        <v>3767</v>
      </c>
      <c r="B3681" t="s">
        <v>208</v>
      </c>
      <c r="C3681">
        <v>32</v>
      </c>
      <c r="D3681">
        <v>7</v>
      </c>
      <c r="E3681">
        <v>3</v>
      </c>
      <c r="F3681" t="s">
        <v>581</v>
      </c>
      <c r="G3681" t="s">
        <v>581</v>
      </c>
      <c r="H3681" t="s">
        <v>132</v>
      </c>
      <c r="I3681" t="s">
        <v>618</v>
      </c>
      <c r="J3681" t="s">
        <v>628</v>
      </c>
    </row>
    <row r="3682" spans="1:10" x14ac:dyDescent="0.35">
      <c r="A3682">
        <v>3768</v>
      </c>
      <c r="B3682" t="s">
        <v>208</v>
      </c>
      <c r="C3682">
        <v>33</v>
      </c>
      <c r="D3682">
        <v>11</v>
      </c>
      <c r="E3682">
        <v>6</v>
      </c>
      <c r="F3682" t="s">
        <v>581</v>
      </c>
      <c r="G3682" t="s">
        <v>581</v>
      </c>
      <c r="H3682" t="s">
        <v>132</v>
      </c>
      <c r="I3682" t="s">
        <v>618</v>
      </c>
      <c r="J3682" t="s">
        <v>628</v>
      </c>
    </row>
    <row r="3683" spans="1:10" x14ac:dyDescent="0.35">
      <c r="A3683">
        <v>3769</v>
      </c>
      <c r="B3683" t="s">
        <v>208</v>
      </c>
      <c r="C3683">
        <v>34</v>
      </c>
      <c r="D3683">
        <v>6</v>
      </c>
      <c r="E3683">
        <v>5</v>
      </c>
      <c r="F3683" t="s">
        <v>581</v>
      </c>
      <c r="G3683" t="s">
        <v>581</v>
      </c>
      <c r="H3683" t="s">
        <v>132</v>
      </c>
      <c r="I3683" t="s">
        <v>618</v>
      </c>
      <c r="J3683" t="s">
        <v>628</v>
      </c>
    </row>
    <row r="3684" spans="1:10" x14ac:dyDescent="0.35">
      <c r="A3684">
        <v>3770</v>
      </c>
      <c r="B3684" t="s">
        <v>208</v>
      </c>
      <c r="C3684">
        <v>35</v>
      </c>
      <c r="D3684">
        <v>15</v>
      </c>
      <c r="E3684">
        <v>4</v>
      </c>
      <c r="F3684" t="s">
        <v>581</v>
      </c>
      <c r="G3684" t="s">
        <v>581</v>
      </c>
      <c r="H3684" t="s">
        <v>132</v>
      </c>
      <c r="I3684" t="s">
        <v>618</v>
      </c>
      <c r="J3684" t="s">
        <v>628</v>
      </c>
    </row>
    <row r="3685" spans="1:10" x14ac:dyDescent="0.35">
      <c r="A3685">
        <v>3771</v>
      </c>
      <c r="B3685" t="s">
        <v>208</v>
      </c>
      <c r="C3685">
        <v>36</v>
      </c>
      <c r="D3685">
        <v>7</v>
      </c>
      <c r="E3685">
        <v>1</v>
      </c>
      <c r="F3685" t="s">
        <v>581</v>
      </c>
      <c r="G3685" t="s">
        <v>581</v>
      </c>
      <c r="H3685" t="s">
        <v>132</v>
      </c>
      <c r="I3685" t="s">
        <v>618</v>
      </c>
      <c r="J3685" t="s">
        <v>628</v>
      </c>
    </row>
    <row r="3686" spans="1:10" x14ac:dyDescent="0.35">
      <c r="A3686">
        <v>3772</v>
      </c>
      <c r="B3686" t="s">
        <v>208</v>
      </c>
      <c r="C3686">
        <v>37</v>
      </c>
      <c r="D3686">
        <v>10</v>
      </c>
      <c r="E3686">
        <v>8</v>
      </c>
      <c r="F3686" t="s">
        <v>581</v>
      </c>
      <c r="G3686" t="s">
        <v>581</v>
      </c>
      <c r="H3686" t="s">
        <v>132</v>
      </c>
      <c r="I3686" t="s">
        <v>618</v>
      </c>
      <c r="J3686" t="s">
        <v>628</v>
      </c>
    </row>
    <row r="3687" spans="1:10" x14ac:dyDescent="0.35">
      <c r="A3687">
        <v>3773</v>
      </c>
      <c r="B3687" t="s">
        <v>208</v>
      </c>
      <c r="C3687">
        <v>38</v>
      </c>
      <c r="D3687">
        <v>9</v>
      </c>
      <c r="E3687">
        <v>7</v>
      </c>
      <c r="F3687" t="s">
        <v>581</v>
      </c>
      <c r="G3687" t="s">
        <v>581</v>
      </c>
      <c r="H3687" t="s">
        <v>132</v>
      </c>
      <c r="I3687" t="s">
        <v>618</v>
      </c>
      <c r="J3687" t="s">
        <v>628</v>
      </c>
    </row>
    <row r="3688" spans="1:10" x14ac:dyDescent="0.35">
      <c r="A3688">
        <v>3774</v>
      </c>
      <c r="B3688" t="s">
        <v>209</v>
      </c>
      <c r="C3688">
        <v>15</v>
      </c>
      <c r="D3688">
        <v>41</v>
      </c>
      <c r="E3688">
        <v>1</v>
      </c>
      <c r="F3688" t="s">
        <v>581</v>
      </c>
      <c r="G3688" t="s">
        <v>582</v>
      </c>
      <c r="H3688" t="s">
        <v>132</v>
      </c>
      <c r="I3688" t="s">
        <v>618</v>
      </c>
      <c r="J3688" t="s">
        <v>628</v>
      </c>
    </row>
    <row r="3689" spans="1:10" x14ac:dyDescent="0.35">
      <c r="A3689">
        <v>3775</v>
      </c>
      <c r="B3689" t="s">
        <v>209</v>
      </c>
      <c r="C3689">
        <v>16</v>
      </c>
      <c r="D3689">
        <v>41</v>
      </c>
      <c r="E3689">
        <v>4</v>
      </c>
      <c r="F3689" t="s">
        <v>581</v>
      </c>
      <c r="G3689" t="s">
        <v>582</v>
      </c>
      <c r="H3689" t="s">
        <v>132</v>
      </c>
      <c r="I3689" t="s">
        <v>618</v>
      </c>
      <c r="J3689" t="s">
        <v>628</v>
      </c>
    </row>
    <row r="3690" spans="1:10" x14ac:dyDescent="0.35">
      <c r="A3690">
        <v>3776</v>
      </c>
      <c r="B3690" t="s">
        <v>209</v>
      </c>
      <c r="C3690">
        <v>17</v>
      </c>
      <c r="D3690">
        <v>37</v>
      </c>
      <c r="E3690">
        <v>7</v>
      </c>
      <c r="F3690" t="s">
        <v>581</v>
      </c>
      <c r="G3690" t="s">
        <v>582</v>
      </c>
      <c r="H3690" t="s">
        <v>132</v>
      </c>
      <c r="I3690" t="s">
        <v>618</v>
      </c>
      <c r="J3690" t="s">
        <v>628</v>
      </c>
    </row>
    <row r="3691" spans="1:10" x14ac:dyDescent="0.35">
      <c r="A3691">
        <v>3777</v>
      </c>
      <c r="B3691" t="s">
        <v>209</v>
      </c>
      <c r="C3691">
        <v>18</v>
      </c>
      <c r="D3691">
        <v>36</v>
      </c>
      <c r="E3691">
        <v>0</v>
      </c>
      <c r="F3691" t="s">
        <v>581</v>
      </c>
      <c r="G3691" t="s">
        <v>582</v>
      </c>
      <c r="H3691" t="s">
        <v>132</v>
      </c>
      <c r="I3691" t="s">
        <v>618</v>
      </c>
      <c r="J3691" t="s">
        <v>628</v>
      </c>
    </row>
    <row r="3692" spans="1:10" x14ac:dyDescent="0.35">
      <c r="A3692">
        <v>3778</v>
      </c>
      <c r="B3692" t="s">
        <v>209</v>
      </c>
      <c r="C3692">
        <v>19</v>
      </c>
      <c r="D3692">
        <v>30</v>
      </c>
      <c r="E3692">
        <v>3</v>
      </c>
      <c r="F3692" t="s">
        <v>581</v>
      </c>
      <c r="G3692" t="s">
        <v>582</v>
      </c>
      <c r="H3692" t="s">
        <v>132</v>
      </c>
      <c r="I3692" t="s">
        <v>618</v>
      </c>
      <c r="J3692" t="s">
        <v>628</v>
      </c>
    </row>
    <row r="3693" spans="1:10" x14ac:dyDescent="0.35">
      <c r="A3693">
        <v>3779</v>
      </c>
      <c r="B3693" t="s">
        <v>209</v>
      </c>
      <c r="C3693">
        <v>20</v>
      </c>
      <c r="D3693">
        <v>19</v>
      </c>
      <c r="E3693">
        <v>5</v>
      </c>
      <c r="F3693" t="s">
        <v>581</v>
      </c>
      <c r="G3693" t="s">
        <v>582</v>
      </c>
      <c r="H3693" t="s">
        <v>132</v>
      </c>
      <c r="I3693" t="s">
        <v>618</v>
      </c>
      <c r="J3693" t="s">
        <v>628</v>
      </c>
    </row>
    <row r="3694" spans="1:10" x14ac:dyDescent="0.35">
      <c r="A3694">
        <v>3780</v>
      </c>
      <c r="B3694" t="s">
        <v>209</v>
      </c>
      <c r="C3694">
        <v>21</v>
      </c>
      <c r="D3694">
        <v>15</v>
      </c>
      <c r="E3694">
        <v>1</v>
      </c>
      <c r="F3694" t="s">
        <v>581</v>
      </c>
      <c r="G3694" t="s">
        <v>582</v>
      </c>
      <c r="H3694" t="s">
        <v>132</v>
      </c>
      <c r="I3694" t="s">
        <v>618</v>
      </c>
      <c r="J3694" t="s">
        <v>628</v>
      </c>
    </row>
    <row r="3695" spans="1:10" x14ac:dyDescent="0.35">
      <c r="A3695">
        <v>3781</v>
      </c>
      <c r="B3695" t="s">
        <v>209</v>
      </c>
      <c r="C3695">
        <v>22</v>
      </c>
      <c r="D3695">
        <v>12</v>
      </c>
      <c r="E3695">
        <v>2</v>
      </c>
      <c r="F3695" t="s">
        <v>581</v>
      </c>
      <c r="G3695" t="s">
        <v>582</v>
      </c>
      <c r="H3695" t="s">
        <v>132</v>
      </c>
      <c r="I3695" t="s">
        <v>618</v>
      </c>
      <c r="J3695" t="s">
        <v>628</v>
      </c>
    </row>
    <row r="3696" spans="1:10" x14ac:dyDescent="0.35">
      <c r="A3696">
        <v>3782</v>
      </c>
      <c r="B3696" t="s">
        <v>209</v>
      </c>
      <c r="C3696">
        <v>23</v>
      </c>
      <c r="D3696">
        <v>5</v>
      </c>
      <c r="E3696">
        <v>3</v>
      </c>
      <c r="F3696" t="s">
        <v>581</v>
      </c>
      <c r="G3696" t="s">
        <v>582</v>
      </c>
      <c r="H3696" t="s">
        <v>132</v>
      </c>
      <c r="I3696" t="s">
        <v>618</v>
      </c>
      <c r="J3696" t="s">
        <v>628</v>
      </c>
    </row>
    <row r="3697" spans="1:10" x14ac:dyDescent="0.35">
      <c r="A3697">
        <v>3783</v>
      </c>
      <c r="B3697" t="s">
        <v>209</v>
      </c>
      <c r="C3697">
        <v>24</v>
      </c>
      <c r="D3697">
        <v>19</v>
      </c>
      <c r="E3697">
        <v>0</v>
      </c>
      <c r="F3697" t="s">
        <v>581</v>
      </c>
      <c r="G3697" t="s">
        <v>582</v>
      </c>
      <c r="H3697" t="s">
        <v>132</v>
      </c>
      <c r="I3697" t="s">
        <v>618</v>
      </c>
      <c r="J3697" t="s">
        <v>628</v>
      </c>
    </row>
    <row r="3698" spans="1:10" x14ac:dyDescent="0.35">
      <c r="A3698">
        <v>3784</v>
      </c>
      <c r="B3698" t="s">
        <v>209</v>
      </c>
      <c r="C3698">
        <v>25</v>
      </c>
      <c r="D3698">
        <v>11</v>
      </c>
      <c r="E3698">
        <v>1</v>
      </c>
      <c r="F3698" t="s">
        <v>581</v>
      </c>
      <c r="G3698" t="s">
        <v>582</v>
      </c>
      <c r="H3698" t="s">
        <v>132</v>
      </c>
      <c r="I3698" t="s">
        <v>618</v>
      </c>
      <c r="J3698" t="s">
        <v>628</v>
      </c>
    </row>
    <row r="3699" spans="1:10" x14ac:dyDescent="0.35">
      <c r="A3699">
        <v>3785</v>
      </c>
      <c r="B3699" t="s">
        <v>209</v>
      </c>
      <c r="C3699">
        <v>26</v>
      </c>
      <c r="D3699">
        <v>16</v>
      </c>
      <c r="E3699">
        <v>1</v>
      </c>
      <c r="F3699" t="s">
        <v>581</v>
      </c>
      <c r="G3699" t="s">
        <v>582</v>
      </c>
      <c r="H3699" t="s">
        <v>132</v>
      </c>
      <c r="I3699" t="s">
        <v>618</v>
      </c>
      <c r="J3699" t="s">
        <v>628</v>
      </c>
    </row>
    <row r="3700" spans="1:10" x14ac:dyDescent="0.35">
      <c r="A3700">
        <v>3786</v>
      </c>
      <c r="B3700" t="s">
        <v>209</v>
      </c>
      <c r="C3700">
        <v>27</v>
      </c>
      <c r="D3700">
        <v>17</v>
      </c>
      <c r="E3700">
        <v>2</v>
      </c>
      <c r="F3700" t="s">
        <v>581</v>
      </c>
      <c r="G3700" t="s">
        <v>582</v>
      </c>
      <c r="H3700" t="s">
        <v>132</v>
      </c>
      <c r="I3700" t="s">
        <v>618</v>
      </c>
      <c r="J3700" t="s">
        <v>628</v>
      </c>
    </row>
    <row r="3701" spans="1:10" x14ac:dyDescent="0.35">
      <c r="A3701">
        <v>3787</v>
      </c>
      <c r="B3701" t="s">
        <v>209</v>
      </c>
      <c r="C3701">
        <v>28</v>
      </c>
      <c r="D3701">
        <v>21</v>
      </c>
      <c r="E3701">
        <v>4</v>
      </c>
      <c r="F3701" t="s">
        <v>581</v>
      </c>
      <c r="G3701" t="s">
        <v>582</v>
      </c>
      <c r="H3701" t="s">
        <v>132</v>
      </c>
      <c r="I3701" t="s">
        <v>618</v>
      </c>
      <c r="J3701" t="s">
        <v>628</v>
      </c>
    </row>
    <row r="3702" spans="1:10" x14ac:dyDescent="0.35">
      <c r="A3702">
        <v>3788</v>
      </c>
      <c r="B3702" t="s">
        <v>209</v>
      </c>
      <c r="C3702">
        <v>29</v>
      </c>
      <c r="D3702">
        <v>30</v>
      </c>
      <c r="E3702">
        <v>2</v>
      </c>
      <c r="F3702" t="s">
        <v>581</v>
      </c>
      <c r="G3702" t="s">
        <v>582</v>
      </c>
      <c r="H3702" t="s">
        <v>132</v>
      </c>
      <c r="I3702" t="s">
        <v>618</v>
      </c>
      <c r="J3702" t="s">
        <v>628</v>
      </c>
    </row>
    <row r="3703" spans="1:10" x14ac:dyDescent="0.35">
      <c r="A3703">
        <v>3789</v>
      </c>
      <c r="B3703" t="s">
        <v>209</v>
      </c>
      <c r="C3703">
        <v>30</v>
      </c>
      <c r="D3703">
        <v>31</v>
      </c>
      <c r="E3703">
        <v>4</v>
      </c>
      <c r="F3703" t="s">
        <v>581</v>
      </c>
      <c r="G3703" t="s">
        <v>582</v>
      </c>
      <c r="H3703" t="s">
        <v>132</v>
      </c>
      <c r="I3703" t="s">
        <v>618</v>
      </c>
      <c r="J3703" t="s">
        <v>628</v>
      </c>
    </row>
    <row r="3704" spans="1:10" x14ac:dyDescent="0.35">
      <c r="A3704">
        <v>3790</v>
      </c>
      <c r="B3704" t="s">
        <v>209</v>
      </c>
      <c r="C3704">
        <v>31</v>
      </c>
      <c r="D3704">
        <v>19</v>
      </c>
      <c r="E3704">
        <v>1</v>
      </c>
      <c r="F3704" t="s">
        <v>581</v>
      </c>
      <c r="G3704" t="s">
        <v>582</v>
      </c>
      <c r="H3704" t="s">
        <v>132</v>
      </c>
      <c r="I3704" t="s">
        <v>618</v>
      </c>
      <c r="J3704" t="s">
        <v>628</v>
      </c>
    </row>
    <row r="3705" spans="1:10" x14ac:dyDescent="0.35">
      <c r="A3705">
        <v>3791</v>
      </c>
      <c r="B3705" t="s">
        <v>209</v>
      </c>
      <c r="C3705">
        <v>32</v>
      </c>
      <c r="D3705">
        <v>17</v>
      </c>
      <c r="E3705">
        <v>3</v>
      </c>
      <c r="F3705" t="s">
        <v>581</v>
      </c>
      <c r="G3705" t="s">
        <v>582</v>
      </c>
      <c r="H3705" t="s">
        <v>132</v>
      </c>
      <c r="I3705" t="s">
        <v>618</v>
      </c>
      <c r="J3705" t="s">
        <v>628</v>
      </c>
    </row>
    <row r="3706" spans="1:10" x14ac:dyDescent="0.35">
      <c r="A3706">
        <v>3792</v>
      </c>
      <c r="B3706" t="s">
        <v>209</v>
      </c>
      <c r="C3706">
        <v>33</v>
      </c>
      <c r="D3706">
        <v>15</v>
      </c>
      <c r="E3706">
        <v>1</v>
      </c>
      <c r="F3706" t="s">
        <v>581</v>
      </c>
      <c r="G3706" t="s">
        <v>582</v>
      </c>
      <c r="H3706" t="s">
        <v>132</v>
      </c>
      <c r="I3706" t="s">
        <v>618</v>
      </c>
      <c r="J3706" t="s">
        <v>628</v>
      </c>
    </row>
    <row r="3707" spans="1:10" x14ac:dyDescent="0.35">
      <c r="A3707">
        <v>3793</v>
      </c>
      <c r="B3707" t="s">
        <v>209</v>
      </c>
      <c r="C3707">
        <v>34</v>
      </c>
      <c r="D3707">
        <v>19</v>
      </c>
      <c r="E3707">
        <v>4</v>
      </c>
      <c r="F3707" t="s">
        <v>581</v>
      </c>
      <c r="G3707" t="s">
        <v>582</v>
      </c>
      <c r="H3707" t="s">
        <v>132</v>
      </c>
      <c r="I3707" t="s">
        <v>618</v>
      </c>
      <c r="J3707" t="s">
        <v>628</v>
      </c>
    </row>
    <row r="3708" spans="1:10" x14ac:dyDescent="0.35">
      <c r="A3708">
        <v>3794</v>
      </c>
      <c r="B3708" t="s">
        <v>209</v>
      </c>
      <c r="C3708">
        <v>35</v>
      </c>
      <c r="D3708">
        <v>11</v>
      </c>
      <c r="E3708">
        <v>2</v>
      </c>
      <c r="F3708" t="s">
        <v>581</v>
      </c>
      <c r="G3708" t="s">
        <v>582</v>
      </c>
      <c r="H3708" t="s">
        <v>132</v>
      </c>
      <c r="I3708" t="s">
        <v>618</v>
      </c>
      <c r="J3708" t="s">
        <v>628</v>
      </c>
    </row>
    <row r="3709" spans="1:10" x14ac:dyDescent="0.35">
      <c r="A3709">
        <v>3795</v>
      </c>
      <c r="B3709" t="s">
        <v>209</v>
      </c>
      <c r="C3709">
        <v>36</v>
      </c>
      <c r="D3709">
        <v>12</v>
      </c>
      <c r="E3709">
        <v>4</v>
      </c>
      <c r="F3709" t="s">
        <v>581</v>
      </c>
      <c r="G3709" t="s">
        <v>582</v>
      </c>
      <c r="H3709" t="s">
        <v>132</v>
      </c>
      <c r="I3709" t="s">
        <v>618</v>
      </c>
      <c r="J3709" t="s">
        <v>628</v>
      </c>
    </row>
    <row r="3710" spans="1:10" x14ac:dyDescent="0.35">
      <c r="A3710">
        <v>3796</v>
      </c>
      <c r="B3710" t="s">
        <v>209</v>
      </c>
      <c r="C3710">
        <v>37</v>
      </c>
      <c r="D3710">
        <v>10</v>
      </c>
      <c r="E3710">
        <v>1</v>
      </c>
      <c r="F3710" t="s">
        <v>581</v>
      </c>
      <c r="G3710" t="s">
        <v>582</v>
      </c>
      <c r="H3710" t="s">
        <v>132</v>
      </c>
      <c r="I3710" t="s">
        <v>618</v>
      </c>
      <c r="J3710" t="s">
        <v>628</v>
      </c>
    </row>
    <row r="3711" spans="1:10" x14ac:dyDescent="0.35">
      <c r="A3711">
        <v>3797</v>
      </c>
      <c r="B3711" t="s">
        <v>209</v>
      </c>
      <c r="C3711">
        <v>38</v>
      </c>
      <c r="D3711">
        <v>20</v>
      </c>
      <c r="E3711">
        <v>1</v>
      </c>
      <c r="F3711" t="s">
        <v>581</v>
      </c>
      <c r="G3711" t="s">
        <v>582</v>
      </c>
      <c r="H3711" t="s">
        <v>132</v>
      </c>
      <c r="I3711" t="s">
        <v>618</v>
      </c>
      <c r="J3711" t="s">
        <v>628</v>
      </c>
    </row>
    <row r="3712" spans="1:10" x14ac:dyDescent="0.35">
      <c r="A3712">
        <v>3798</v>
      </c>
      <c r="B3712" t="s">
        <v>210</v>
      </c>
      <c r="C3712">
        <v>15</v>
      </c>
      <c r="D3712">
        <v>44</v>
      </c>
      <c r="E3712">
        <v>1</v>
      </c>
      <c r="F3712" t="s">
        <v>581</v>
      </c>
      <c r="G3712" t="s">
        <v>581</v>
      </c>
      <c r="H3712" t="s">
        <v>132</v>
      </c>
      <c r="I3712" t="s">
        <v>618</v>
      </c>
      <c r="J3712" t="s">
        <v>628</v>
      </c>
    </row>
    <row r="3713" spans="1:10" x14ac:dyDescent="0.35">
      <c r="A3713">
        <v>3799</v>
      </c>
      <c r="B3713" t="s">
        <v>210</v>
      </c>
      <c r="C3713">
        <v>16</v>
      </c>
      <c r="D3713">
        <v>46</v>
      </c>
      <c r="E3713">
        <v>5</v>
      </c>
      <c r="F3713" t="s">
        <v>581</v>
      </c>
      <c r="G3713" t="s">
        <v>581</v>
      </c>
      <c r="H3713" t="s">
        <v>132</v>
      </c>
      <c r="I3713" t="s">
        <v>618</v>
      </c>
      <c r="J3713" t="s">
        <v>628</v>
      </c>
    </row>
    <row r="3714" spans="1:10" x14ac:dyDescent="0.35">
      <c r="A3714">
        <v>3800</v>
      </c>
      <c r="B3714" t="s">
        <v>210</v>
      </c>
      <c r="C3714">
        <v>17</v>
      </c>
      <c r="D3714">
        <v>40</v>
      </c>
      <c r="E3714">
        <v>4</v>
      </c>
      <c r="F3714" t="s">
        <v>581</v>
      </c>
      <c r="G3714" t="s">
        <v>581</v>
      </c>
      <c r="H3714" t="s">
        <v>132</v>
      </c>
      <c r="I3714" t="s">
        <v>618</v>
      </c>
      <c r="J3714" t="s">
        <v>628</v>
      </c>
    </row>
    <row r="3715" spans="1:10" x14ac:dyDescent="0.35">
      <c r="A3715">
        <v>3801</v>
      </c>
      <c r="B3715" t="s">
        <v>210</v>
      </c>
      <c r="C3715">
        <v>18</v>
      </c>
      <c r="D3715">
        <v>36</v>
      </c>
      <c r="E3715">
        <v>5</v>
      </c>
      <c r="F3715" t="s">
        <v>581</v>
      </c>
      <c r="G3715" t="s">
        <v>581</v>
      </c>
      <c r="H3715" t="s">
        <v>132</v>
      </c>
      <c r="I3715" t="s">
        <v>618</v>
      </c>
      <c r="J3715" t="s">
        <v>628</v>
      </c>
    </row>
    <row r="3716" spans="1:10" x14ac:dyDescent="0.35">
      <c r="A3716">
        <v>3802</v>
      </c>
      <c r="B3716" t="s">
        <v>210</v>
      </c>
      <c r="C3716">
        <v>19</v>
      </c>
      <c r="D3716">
        <v>33</v>
      </c>
      <c r="E3716">
        <v>4</v>
      </c>
      <c r="F3716" t="s">
        <v>581</v>
      </c>
      <c r="G3716" t="s">
        <v>581</v>
      </c>
      <c r="H3716" t="s">
        <v>132</v>
      </c>
      <c r="I3716" t="s">
        <v>618</v>
      </c>
      <c r="J3716" t="s">
        <v>628</v>
      </c>
    </row>
    <row r="3717" spans="1:10" x14ac:dyDescent="0.35">
      <c r="A3717">
        <v>3803</v>
      </c>
      <c r="B3717" t="s">
        <v>210</v>
      </c>
      <c r="C3717">
        <v>20</v>
      </c>
      <c r="D3717">
        <v>36</v>
      </c>
      <c r="E3717">
        <v>2</v>
      </c>
      <c r="F3717" t="s">
        <v>581</v>
      </c>
      <c r="G3717" t="s">
        <v>581</v>
      </c>
      <c r="H3717" t="s">
        <v>132</v>
      </c>
      <c r="I3717" t="s">
        <v>618</v>
      </c>
      <c r="J3717" t="s">
        <v>628</v>
      </c>
    </row>
    <row r="3718" spans="1:10" x14ac:dyDescent="0.35">
      <c r="A3718">
        <v>3804</v>
      </c>
      <c r="B3718" t="s">
        <v>210</v>
      </c>
      <c r="C3718">
        <v>21</v>
      </c>
      <c r="D3718">
        <v>18</v>
      </c>
      <c r="E3718">
        <v>1</v>
      </c>
      <c r="F3718" t="s">
        <v>581</v>
      </c>
      <c r="G3718" t="s">
        <v>581</v>
      </c>
      <c r="H3718" t="s">
        <v>132</v>
      </c>
      <c r="I3718" t="s">
        <v>618</v>
      </c>
      <c r="J3718" t="s">
        <v>628</v>
      </c>
    </row>
    <row r="3719" spans="1:10" x14ac:dyDescent="0.35">
      <c r="A3719">
        <v>3805</v>
      </c>
      <c r="B3719" t="s">
        <v>210</v>
      </c>
      <c r="C3719">
        <v>22</v>
      </c>
      <c r="D3719">
        <v>19</v>
      </c>
      <c r="E3719">
        <v>1</v>
      </c>
      <c r="F3719" t="s">
        <v>581</v>
      </c>
      <c r="G3719" t="s">
        <v>581</v>
      </c>
      <c r="H3719" t="s">
        <v>132</v>
      </c>
      <c r="I3719" t="s">
        <v>618</v>
      </c>
      <c r="J3719" t="s">
        <v>628</v>
      </c>
    </row>
    <row r="3720" spans="1:10" x14ac:dyDescent="0.35">
      <c r="A3720">
        <v>3806</v>
      </c>
      <c r="B3720" t="s">
        <v>210</v>
      </c>
      <c r="C3720">
        <v>23</v>
      </c>
      <c r="D3720">
        <v>18</v>
      </c>
      <c r="E3720">
        <v>2</v>
      </c>
      <c r="F3720" t="s">
        <v>581</v>
      </c>
      <c r="G3720" t="s">
        <v>581</v>
      </c>
      <c r="H3720" t="s">
        <v>132</v>
      </c>
      <c r="I3720" t="s">
        <v>618</v>
      </c>
      <c r="J3720" t="s">
        <v>628</v>
      </c>
    </row>
    <row r="3721" spans="1:10" x14ac:dyDescent="0.35">
      <c r="A3721">
        <v>3807</v>
      </c>
      <c r="B3721" t="s">
        <v>210</v>
      </c>
      <c r="C3721">
        <v>24</v>
      </c>
      <c r="D3721">
        <v>14</v>
      </c>
      <c r="E3721">
        <v>1</v>
      </c>
      <c r="F3721" t="s">
        <v>581</v>
      </c>
      <c r="G3721" t="s">
        <v>581</v>
      </c>
      <c r="H3721" t="s">
        <v>132</v>
      </c>
      <c r="I3721" t="s">
        <v>618</v>
      </c>
      <c r="J3721" t="s">
        <v>628</v>
      </c>
    </row>
    <row r="3722" spans="1:10" x14ac:dyDescent="0.35">
      <c r="A3722">
        <v>3808</v>
      </c>
      <c r="B3722" t="s">
        <v>210</v>
      </c>
      <c r="C3722">
        <v>25</v>
      </c>
      <c r="D3722">
        <v>22</v>
      </c>
      <c r="E3722">
        <v>3</v>
      </c>
      <c r="F3722" t="s">
        <v>581</v>
      </c>
      <c r="G3722" t="s">
        <v>581</v>
      </c>
      <c r="H3722" t="s">
        <v>132</v>
      </c>
      <c r="I3722" t="s">
        <v>618</v>
      </c>
      <c r="J3722" t="s">
        <v>628</v>
      </c>
    </row>
    <row r="3723" spans="1:10" x14ac:dyDescent="0.35">
      <c r="A3723">
        <v>3809</v>
      </c>
      <c r="B3723" t="s">
        <v>210</v>
      </c>
      <c r="C3723">
        <v>26</v>
      </c>
      <c r="D3723">
        <v>25</v>
      </c>
      <c r="E3723">
        <v>0</v>
      </c>
      <c r="F3723" t="s">
        <v>581</v>
      </c>
      <c r="G3723" t="s">
        <v>581</v>
      </c>
      <c r="H3723" t="s">
        <v>132</v>
      </c>
      <c r="I3723" t="s">
        <v>618</v>
      </c>
      <c r="J3723" t="s">
        <v>628</v>
      </c>
    </row>
    <row r="3724" spans="1:10" x14ac:dyDescent="0.35">
      <c r="A3724">
        <v>3810</v>
      </c>
      <c r="B3724" t="s">
        <v>210</v>
      </c>
      <c r="C3724">
        <v>27</v>
      </c>
      <c r="D3724">
        <v>31</v>
      </c>
      <c r="E3724">
        <v>3</v>
      </c>
      <c r="F3724" t="s">
        <v>581</v>
      </c>
      <c r="G3724" t="s">
        <v>581</v>
      </c>
      <c r="H3724" t="s">
        <v>132</v>
      </c>
      <c r="I3724" t="s">
        <v>618</v>
      </c>
      <c r="J3724" t="s">
        <v>628</v>
      </c>
    </row>
    <row r="3725" spans="1:10" x14ac:dyDescent="0.35">
      <c r="A3725">
        <v>3811</v>
      </c>
      <c r="B3725" t="s">
        <v>210</v>
      </c>
      <c r="C3725">
        <v>28</v>
      </c>
      <c r="D3725">
        <v>34</v>
      </c>
      <c r="E3725">
        <v>4</v>
      </c>
      <c r="F3725" t="s">
        <v>581</v>
      </c>
      <c r="G3725" t="s">
        <v>581</v>
      </c>
      <c r="H3725" t="s">
        <v>132</v>
      </c>
      <c r="I3725" t="s">
        <v>618</v>
      </c>
      <c r="J3725" t="s">
        <v>628</v>
      </c>
    </row>
    <row r="3726" spans="1:10" x14ac:dyDescent="0.35">
      <c r="A3726">
        <v>3812</v>
      </c>
      <c r="B3726" t="s">
        <v>210</v>
      </c>
      <c r="C3726">
        <v>29</v>
      </c>
      <c r="D3726">
        <v>40</v>
      </c>
      <c r="E3726">
        <v>3</v>
      </c>
      <c r="F3726" t="s">
        <v>581</v>
      </c>
      <c r="G3726" t="s">
        <v>581</v>
      </c>
      <c r="H3726" t="s">
        <v>132</v>
      </c>
      <c r="I3726" t="s">
        <v>618</v>
      </c>
      <c r="J3726" t="s">
        <v>628</v>
      </c>
    </row>
    <row r="3727" spans="1:10" x14ac:dyDescent="0.35">
      <c r="A3727">
        <v>3813</v>
      </c>
      <c r="B3727" t="s">
        <v>210</v>
      </c>
      <c r="C3727">
        <v>30</v>
      </c>
      <c r="D3727">
        <v>31</v>
      </c>
      <c r="E3727">
        <v>4</v>
      </c>
      <c r="F3727" t="s">
        <v>581</v>
      </c>
      <c r="G3727" t="s">
        <v>581</v>
      </c>
      <c r="H3727" t="s">
        <v>132</v>
      </c>
      <c r="I3727" t="s">
        <v>618</v>
      </c>
      <c r="J3727" t="s">
        <v>628</v>
      </c>
    </row>
    <row r="3728" spans="1:10" x14ac:dyDescent="0.35">
      <c r="A3728">
        <v>3814</v>
      </c>
      <c r="B3728" t="s">
        <v>210</v>
      </c>
      <c r="C3728">
        <v>31</v>
      </c>
      <c r="D3728">
        <v>10</v>
      </c>
      <c r="E3728">
        <v>3</v>
      </c>
      <c r="F3728" t="s">
        <v>581</v>
      </c>
      <c r="G3728" t="s">
        <v>581</v>
      </c>
      <c r="H3728" t="s">
        <v>132</v>
      </c>
      <c r="I3728" t="s">
        <v>618</v>
      </c>
      <c r="J3728" t="s">
        <v>628</v>
      </c>
    </row>
    <row r="3729" spans="1:10" x14ac:dyDescent="0.35">
      <c r="A3729">
        <v>3815</v>
      </c>
      <c r="B3729" t="s">
        <v>210</v>
      </c>
      <c r="C3729">
        <v>32</v>
      </c>
      <c r="D3729">
        <v>15</v>
      </c>
      <c r="E3729">
        <v>7</v>
      </c>
      <c r="F3729" t="s">
        <v>581</v>
      </c>
      <c r="G3729" t="s">
        <v>581</v>
      </c>
      <c r="H3729" t="s">
        <v>132</v>
      </c>
      <c r="I3729" t="s">
        <v>618</v>
      </c>
      <c r="J3729" t="s">
        <v>628</v>
      </c>
    </row>
    <row r="3730" spans="1:10" x14ac:dyDescent="0.35">
      <c r="A3730">
        <v>3816</v>
      </c>
      <c r="B3730" t="s">
        <v>210</v>
      </c>
      <c r="C3730">
        <v>33</v>
      </c>
      <c r="D3730">
        <v>26</v>
      </c>
      <c r="E3730">
        <v>0</v>
      </c>
      <c r="F3730" t="s">
        <v>581</v>
      </c>
      <c r="G3730" t="s">
        <v>581</v>
      </c>
      <c r="H3730" t="s">
        <v>132</v>
      </c>
      <c r="I3730" t="s">
        <v>618</v>
      </c>
      <c r="J3730" t="s">
        <v>628</v>
      </c>
    </row>
    <row r="3731" spans="1:10" x14ac:dyDescent="0.35">
      <c r="A3731">
        <v>3817</v>
      </c>
      <c r="B3731" t="s">
        <v>210</v>
      </c>
      <c r="C3731">
        <v>34</v>
      </c>
      <c r="D3731">
        <v>13</v>
      </c>
      <c r="E3731">
        <v>2</v>
      </c>
      <c r="F3731" t="s">
        <v>581</v>
      </c>
      <c r="G3731" t="s">
        <v>581</v>
      </c>
      <c r="H3731" t="s">
        <v>132</v>
      </c>
      <c r="I3731" t="s">
        <v>618</v>
      </c>
      <c r="J3731" t="s">
        <v>628</v>
      </c>
    </row>
    <row r="3732" spans="1:10" x14ac:dyDescent="0.35">
      <c r="A3732">
        <v>3818</v>
      </c>
      <c r="B3732" t="s">
        <v>210</v>
      </c>
      <c r="C3732">
        <v>35</v>
      </c>
      <c r="D3732">
        <v>13</v>
      </c>
      <c r="E3732">
        <v>1</v>
      </c>
      <c r="F3732" t="s">
        <v>581</v>
      </c>
      <c r="G3732" t="s">
        <v>581</v>
      </c>
      <c r="H3732" t="s">
        <v>132</v>
      </c>
      <c r="I3732" t="s">
        <v>618</v>
      </c>
      <c r="J3732" t="s">
        <v>628</v>
      </c>
    </row>
    <row r="3733" spans="1:10" x14ac:dyDescent="0.35">
      <c r="A3733">
        <v>3819</v>
      </c>
      <c r="B3733" t="s">
        <v>210</v>
      </c>
      <c r="C3733">
        <v>36</v>
      </c>
      <c r="D3733">
        <v>15</v>
      </c>
      <c r="E3733">
        <v>3</v>
      </c>
      <c r="F3733" t="s">
        <v>581</v>
      </c>
      <c r="G3733" t="s">
        <v>581</v>
      </c>
      <c r="H3733" t="s">
        <v>132</v>
      </c>
      <c r="I3733" t="s">
        <v>618</v>
      </c>
      <c r="J3733" t="s">
        <v>628</v>
      </c>
    </row>
    <row r="3734" spans="1:10" x14ac:dyDescent="0.35">
      <c r="A3734">
        <v>3820</v>
      </c>
      <c r="B3734" t="s">
        <v>210</v>
      </c>
      <c r="C3734">
        <v>37</v>
      </c>
      <c r="D3734">
        <v>14</v>
      </c>
      <c r="E3734">
        <v>1</v>
      </c>
      <c r="F3734" t="s">
        <v>581</v>
      </c>
      <c r="G3734" t="s">
        <v>581</v>
      </c>
      <c r="H3734" t="s">
        <v>132</v>
      </c>
      <c r="I3734" t="s">
        <v>618</v>
      </c>
      <c r="J3734" t="s">
        <v>628</v>
      </c>
    </row>
    <row r="3735" spans="1:10" x14ac:dyDescent="0.35">
      <c r="A3735">
        <v>3821</v>
      </c>
      <c r="B3735" t="s">
        <v>210</v>
      </c>
      <c r="C3735">
        <v>38</v>
      </c>
      <c r="D3735">
        <v>10</v>
      </c>
      <c r="E3735">
        <v>3</v>
      </c>
      <c r="F3735" t="s">
        <v>581</v>
      </c>
      <c r="G3735" t="s">
        <v>581</v>
      </c>
      <c r="H3735" t="s">
        <v>132</v>
      </c>
      <c r="I3735" t="s">
        <v>618</v>
      </c>
      <c r="J3735" t="s">
        <v>628</v>
      </c>
    </row>
    <row r="3736" spans="1:10" x14ac:dyDescent="0.35">
      <c r="A3736">
        <v>3822</v>
      </c>
      <c r="B3736" t="s">
        <v>211</v>
      </c>
      <c r="C3736">
        <v>15</v>
      </c>
      <c r="D3736">
        <v>48</v>
      </c>
      <c r="E3736">
        <v>7</v>
      </c>
      <c r="F3736" t="s">
        <v>581</v>
      </c>
      <c r="G3736" t="s">
        <v>582</v>
      </c>
      <c r="H3736" t="s">
        <v>132</v>
      </c>
      <c r="I3736" t="s">
        <v>618</v>
      </c>
      <c r="J3736" t="s">
        <v>628</v>
      </c>
    </row>
    <row r="3737" spans="1:10" x14ac:dyDescent="0.35">
      <c r="A3737">
        <v>3823</v>
      </c>
      <c r="B3737" t="s">
        <v>211</v>
      </c>
      <c r="C3737">
        <v>15</v>
      </c>
      <c r="D3737">
        <v>48</v>
      </c>
      <c r="E3737">
        <v>7</v>
      </c>
      <c r="F3737" t="s">
        <v>581</v>
      </c>
      <c r="G3737" t="s">
        <v>582</v>
      </c>
      <c r="H3737" t="s">
        <v>132</v>
      </c>
      <c r="I3737" t="s">
        <v>618</v>
      </c>
      <c r="J3737" t="s">
        <v>628</v>
      </c>
    </row>
    <row r="3738" spans="1:10" x14ac:dyDescent="0.35">
      <c r="A3738">
        <v>3824</v>
      </c>
      <c r="B3738" t="s">
        <v>211</v>
      </c>
      <c r="C3738">
        <v>16</v>
      </c>
      <c r="D3738">
        <v>62</v>
      </c>
      <c r="E3738">
        <v>18</v>
      </c>
      <c r="F3738" t="s">
        <v>581</v>
      </c>
      <c r="G3738" t="s">
        <v>582</v>
      </c>
      <c r="H3738" t="s">
        <v>132</v>
      </c>
      <c r="I3738" t="s">
        <v>618</v>
      </c>
      <c r="J3738" t="s">
        <v>628</v>
      </c>
    </row>
    <row r="3739" spans="1:10" x14ac:dyDescent="0.35">
      <c r="A3739">
        <v>3825</v>
      </c>
      <c r="B3739" t="s">
        <v>211</v>
      </c>
      <c r="C3739">
        <v>16</v>
      </c>
      <c r="D3739">
        <v>62</v>
      </c>
      <c r="E3739">
        <v>18</v>
      </c>
      <c r="F3739" t="s">
        <v>581</v>
      </c>
      <c r="G3739" t="s">
        <v>582</v>
      </c>
      <c r="H3739" t="s">
        <v>132</v>
      </c>
      <c r="I3739" t="s">
        <v>618</v>
      </c>
      <c r="J3739" t="s">
        <v>628</v>
      </c>
    </row>
    <row r="3740" spans="1:10" x14ac:dyDescent="0.35">
      <c r="A3740">
        <v>3826</v>
      </c>
      <c r="B3740" t="s">
        <v>211</v>
      </c>
      <c r="C3740">
        <v>17</v>
      </c>
      <c r="D3740">
        <v>56</v>
      </c>
      <c r="E3740">
        <v>16</v>
      </c>
      <c r="F3740" t="s">
        <v>581</v>
      </c>
      <c r="G3740" t="s">
        <v>582</v>
      </c>
      <c r="H3740" t="s">
        <v>132</v>
      </c>
      <c r="I3740" t="s">
        <v>618</v>
      </c>
      <c r="J3740" t="s">
        <v>628</v>
      </c>
    </row>
    <row r="3741" spans="1:10" x14ac:dyDescent="0.35">
      <c r="A3741">
        <v>3827</v>
      </c>
      <c r="B3741" t="s">
        <v>211</v>
      </c>
      <c r="C3741">
        <v>17</v>
      </c>
      <c r="D3741">
        <v>56</v>
      </c>
      <c r="E3741">
        <v>16</v>
      </c>
      <c r="F3741" t="s">
        <v>581</v>
      </c>
      <c r="G3741" t="s">
        <v>582</v>
      </c>
      <c r="H3741" t="s">
        <v>132</v>
      </c>
      <c r="I3741" t="s">
        <v>618</v>
      </c>
      <c r="J3741" t="s">
        <v>628</v>
      </c>
    </row>
    <row r="3742" spans="1:10" x14ac:dyDescent="0.35">
      <c r="A3742">
        <v>3828</v>
      </c>
      <c r="B3742" t="s">
        <v>211</v>
      </c>
      <c r="C3742">
        <v>18</v>
      </c>
      <c r="D3742">
        <v>46</v>
      </c>
      <c r="E3742">
        <v>4</v>
      </c>
      <c r="F3742" t="s">
        <v>581</v>
      </c>
      <c r="G3742" t="s">
        <v>582</v>
      </c>
      <c r="H3742" t="s">
        <v>132</v>
      </c>
      <c r="I3742" t="s">
        <v>618</v>
      </c>
      <c r="J3742" t="s">
        <v>628</v>
      </c>
    </row>
    <row r="3743" spans="1:10" x14ac:dyDescent="0.35">
      <c r="A3743">
        <v>3829</v>
      </c>
      <c r="B3743" t="s">
        <v>211</v>
      </c>
      <c r="C3743">
        <v>18</v>
      </c>
      <c r="D3743">
        <v>46</v>
      </c>
      <c r="E3743">
        <v>4</v>
      </c>
      <c r="F3743" t="s">
        <v>581</v>
      </c>
      <c r="G3743" t="s">
        <v>582</v>
      </c>
      <c r="H3743" t="s">
        <v>132</v>
      </c>
      <c r="I3743" t="s">
        <v>618</v>
      </c>
      <c r="J3743" t="s">
        <v>628</v>
      </c>
    </row>
    <row r="3744" spans="1:10" x14ac:dyDescent="0.35">
      <c r="A3744">
        <v>3830</v>
      </c>
      <c r="B3744" t="s">
        <v>211</v>
      </c>
      <c r="C3744">
        <v>19</v>
      </c>
      <c r="D3744">
        <v>40</v>
      </c>
      <c r="E3744">
        <v>11</v>
      </c>
      <c r="F3744" t="s">
        <v>581</v>
      </c>
      <c r="G3744" t="s">
        <v>582</v>
      </c>
      <c r="H3744" t="s">
        <v>132</v>
      </c>
      <c r="I3744" t="s">
        <v>618</v>
      </c>
      <c r="J3744" t="s">
        <v>628</v>
      </c>
    </row>
    <row r="3745" spans="1:10" x14ac:dyDescent="0.35">
      <c r="A3745">
        <v>3831</v>
      </c>
      <c r="B3745" t="s">
        <v>211</v>
      </c>
      <c r="C3745">
        <v>19</v>
      </c>
      <c r="D3745">
        <v>40</v>
      </c>
      <c r="E3745">
        <v>11</v>
      </c>
      <c r="F3745" t="s">
        <v>581</v>
      </c>
      <c r="G3745" t="s">
        <v>582</v>
      </c>
      <c r="H3745" t="s">
        <v>132</v>
      </c>
      <c r="I3745" t="s">
        <v>618</v>
      </c>
      <c r="J3745" t="s">
        <v>628</v>
      </c>
    </row>
    <row r="3746" spans="1:10" x14ac:dyDescent="0.35">
      <c r="A3746">
        <v>3832</v>
      </c>
      <c r="B3746" t="s">
        <v>211</v>
      </c>
      <c r="C3746">
        <v>20</v>
      </c>
      <c r="D3746">
        <v>40</v>
      </c>
      <c r="E3746">
        <v>9</v>
      </c>
      <c r="F3746" t="s">
        <v>581</v>
      </c>
      <c r="G3746" t="s">
        <v>582</v>
      </c>
      <c r="H3746" t="s">
        <v>132</v>
      </c>
      <c r="I3746" t="s">
        <v>618</v>
      </c>
      <c r="J3746" t="s">
        <v>628</v>
      </c>
    </row>
    <row r="3747" spans="1:10" x14ac:dyDescent="0.35">
      <c r="A3747">
        <v>3833</v>
      </c>
      <c r="B3747" t="s">
        <v>211</v>
      </c>
      <c r="C3747">
        <v>20</v>
      </c>
      <c r="D3747">
        <v>40</v>
      </c>
      <c r="E3747">
        <v>9</v>
      </c>
      <c r="F3747" t="s">
        <v>581</v>
      </c>
      <c r="G3747" t="s">
        <v>582</v>
      </c>
      <c r="H3747" t="s">
        <v>132</v>
      </c>
      <c r="I3747" t="s">
        <v>618</v>
      </c>
      <c r="J3747" t="s">
        <v>628</v>
      </c>
    </row>
    <row r="3748" spans="1:10" x14ac:dyDescent="0.35">
      <c r="A3748">
        <v>3834</v>
      </c>
      <c r="B3748" t="s">
        <v>211</v>
      </c>
      <c r="C3748">
        <v>21</v>
      </c>
      <c r="D3748">
        <v>21</v>
      </c>
      <c r="E3748">
        <v>11</v>
      </c>
      <c r="F3748" t="s">
        <v>581</v>
      </c>
      <c r="G3748" t="s">
        <v>582</v>
      </c>
      <c r="H3748" t="s">
        <v>132</v>
      </c>
      <c r="I3748" t="s">
        <v>618</v>
      </c>
      <c r="J3748" t="s">
        <v>628</v>
      </c>
    </row>
    <row r="3749" spans="1:10" x14ac:dyDescent="0.35">
      <c r="A3749">
        <v>3835</v>
      </c>
      <c r="B3749" t="s">
        <v>211</v>
      </c>
      <c r="C3749">
        <v>21</v>
      </c>
      <c r="D3749">
        <v>21</v>
      </c>
      <c r="E3749">
        <v>11</v>
      </c>
      <c r="F3749" t="s">
        <v>581</v>
      </c>
      <c r="G3749" t="s">
        <v>582</v>
      </c>
      <c r="H3749" t="s">
        <v>132</v>
      </c>
      <c r="I3749" t="s">
        <v>618</v>
      </c>
      <c r="J3749" t="s">
        <v>628</v>
      </c>
    </row>
    <row r="3750" spans="1:10" x14ac:dyDescent="0.35">
      <c r="A3750">
        <v>3836</v>
      </c>
      <c r="B3750" t="s">
        <v>211</v>
      </c>
      <c r="C3750">
        <v>22</v>
      </c>
      <c r="D3750">
        <v>24</v>
      </c>
      <c r="E3750">
        <v>7</v>
      </c>
      <c r="F3750" t="s">
        <v>581</v>
      </c>
      <c r="G3750" t="s">
        <v>582</v>
      </c>
      <c r="H3750" t="s">
        <v>132</v>
      </c>
      <c r="I3750" t="s">
        <v>618</v>
      </c>
      <c r="J3750" t="s">
        <v>628</v>
      </c>
    </row>
    <row r="3751" spans="1:10" x14ac:dyDescent="0.35">
      <c r="A3751">
        <v>3837</v>
      </c>
      <c r="B3751" t="s">
        <v>211</v>
      </c>
      <c r="C3751">
        <v>22</v>
      </c>
      <c r="D3751">
        <v>24</v>
      </c>
      <c r="E3751">
        <v>7</v>
      </c>
      <c r="F3751" t="s">
        <v>581</v>
      </c>
      <c r="G3751" t="s">
        <v>582</v>
      </c>
      <c r="H3751" t="s">
        <v>132</v>
      </c>
      <c r="I3751" t="s">
        <v>618</v>
      </c>
      <c r="J3751" t="s">
        <v>628</v>
      </c>
    </row>
    <row r="3752" spans="1:10" x14ac:dyDescent="0.35">
      <c r="A3752">
        <v>3838</v>
      </c>
      <c r="B3752" t="s">
        <v>211</v>
      </c>
      <c r="C3752">
        <v>23</v>
      </c>
      <c r="D3752">
        <v>19</v>
      </c>
      <c r="E3752">
        <v>4</v>
      </c>
      <c r="F3752" t="s">
        <v>581</v>
      </c>
      <c r="G3752" t="s">
        <v>582</v>
      </c>
      <c r="H3752" t="s">
        <v>132</v>
      </c>
      <c r="I3752" t="s">
        <v>618</v>
      </c>
      <c r="J3752" t="s">
        <v>628</v>
      </c>
    </row>
    <row r="3753" spans="1:10" x14ac:dyDescent="0.35">
      <c r="A3753">
        <v>3839</v>
      </c>
      <c r="B3753" t="s">
        <v>211</v>
      </c>
      <c r="C3753">
        <v>23</v>
      </c>
      <c r="D3753">
        <v>19</v>
      </c>
      <c r="E3753">
        <v>4</v>
      </c>
      <c r="F3753" t="s">
        <v>581</v>
      </c>
      <c r="G3753" t="s">
        <v>582</v>
      </c>
      <c r="H3753" t="s">
        <v>132</v>
      </c>
      <c r="I3753" t="s">
        <v>618</v>
      </c>
      <c r="J3753" t="s">
        <v>628</v>
      </c>
    </row>
    <row r="3754" spans="1:10" x14ac:dyDescent="0.35">
      <c r="A3754">
        <v>3840</v>
      </c>
      <c r="B3754" t="s">
        <v>211</v>
      </c>
      <c r="C3754">
        <v>24</v>
      </c>
      <c r="D3754">
        <v>13</v>
      </c>
      <c r="E3754">
        <v>4</v>
      </c>
      <c r="F3754" t="s">
        <v>581</v>
      </c>
      <c r="G3754" t="s">
        <v>582</v>
      </c>
      <c r="H3754" t="s">
        <v>132</v>
      </c>
      <c r="I3754" t="s">
        <v>618</v>
      </c>
      <c r="J3754" t="s">
        <v>628</v>
      </c>
    </row>
    <row r="3755" spans="1:10" x14ac:dyDescent="0.35">
      <c r="A3755">
        <v>3841</v>
      </c>
      <c r="B3755" t="s">
        <v>211</v>
      </c>
      <c r="C3755">
        <v>24</v>
      </c>
      <c r="D3755">
        <v>13</v>
      </c>
      <c r="E3755">
        <v>4</v>
      </c>
      <c r="F3755" t="s">
        <v>581</v>
      </c>
      <c r="G3755" t="s">
        <v>582</v>
      </c>
      <c r="H3755" t="s">
        <v>132</v>
      </c>
      <c r="I3755" t="s">
        <v>618</v>
      </c>
      <c r="J3755" t="s">
        <v>628</v>
      </c>
    </row>
    <row r="3756" spans="1:10" x14ac:dyDescent="0.35">
      <c r="A3756">
        <v>3842</v>
      </c>
      <c r="B3756" t="s">
        <v>211</v>
      </c>
      <c r="C3756">
        <v>25</v>
      </c>
      <c r="D3756">
        <v>14</v>
      </c>
      <c r="E3756">
        <v>3</v>
      </c>
      <c r="F3756" t="s">
        <v>581</v>
      </c>
      <c r="G3756" t="s">
        <v>582</v>
      </c>
      <c r="H3756" t="s">
        <v>132</v>
      </c>
      <c r="I3756" t="s">
        <v>618</v>
      </c>
      <c r="J3756" t="s">
        <v>628</v>
      </c>
    </row>
    <row r="3757" spans="1:10" x14ac:dyDescent="0.35">
      <c r="A3757">
        <v>3843</v>
      </c>
      <c r="B3757" t="s">
        <v>211</v>
      </c>
      <c r="C3757">
        <v>25</v>
      </c>
      <c r="D3757">
        <v>14</v>
      </c>
      <c r="E3757">
        <v>3</v>
      </c>
      <c r="F3757" t="s">
        <v>581</v>
      </c>
      <c r="G3757" t="s">
        <v>582</v>
      </c>
      <c r="H3757" t="s">
        <v>132</v>
      </c>
      <c r="I3757" t="s">
        <v>618</v>
      </c>
      <c r="J3757" t="s">
        <v>628</v>
      </c>
    </row>
    <row r="3758" spans="1:10" x14ac:dyDescent="0.35">
      <c r="A3758">
        <v>3844</v>
      </c>
      <c r="B3758" t="s">
        <v>211</v>
      </c>
      <c r="C3758">
        <v>26</v>
      </c>
      <c r="D3758">
        <v>26</v>
      </c>
      <c r="E3758">
        <v>4</v>
      </c>
      <c r="F3758" t="s">
        <v>581</v>
      </c>
      <c r="G3758" t="s">
        <v>582</v>
      </c>
      <c r="H3758" t="s">
        <v>132</v>
      </c>
      <c r="I3758" t="s">
        <v>618</v>
      </c>
      <c r="J3758" t="s">
        <v>628</v>
      </c>
    </row>
    <row r="3759" spans="1:10" x14ac:dyDescent="0.35">
      <c r="A3759">
        <v>3845</v>
      </c>
      <c r="B3759" t="s">
        <v>211</v>
      </c>
      <c r="C3759">
        <v>26</v>
      </c>
      <c r="D3759">
        <v>26</v>
      </c>
      <c r="E3759">
        <v>4</v>
      </c>
      <c r="F3759" t="s">
        <v>581</v>
      </c>
      <c r="G3759" t="s">
        <v>582</v>
      </c>
      <c r="H3759" t="s">
        <v>132</v>
      </c>
      <c r="I3759" t="s">
        <v>618</v>
      </c>
      <c r="J3759" t="s">
        <v>628</v>
      </c>
    </row>
    <row r="3760" spans="1:10" x14ac:dyDescent="0.35">
      <c r="A3760">
        <v>3846</v>
      </c>
      <c r="B3760" t="s">
        <v>211</v>
      </c>
      <c r="C3760">
        <v>27</v>
      </c>
      <c r="D3760">
        <v>37</v>
      </c>
      <c r="E3760">
        <v>7</v>
      </c>
      <c r="F3760" t="s">
        <v>581</v>
      </c>
      <c r="G3760" t="s">
        <v>582</v>
      </c>
      <c r="H3760" t="s">
        <v>132</v>
      </c>
      <c r="I3760" t="s">
        <v>618</v>
      </c>
      <c r="J3760" t="s">
        <v>628</v>
      </c>
    </row>
    <row r="3761" spans="1:10" x14ac:dyDescent="0.35">
      <c r="A3761">
        <v>3847</v>
      </c>
      <c r="B3761" t="s">
        <v>211</v>
      </c>
      <c r="C3761">
        <v>27</v>
      </c>
      <c r="D3761">
        <v>37</v>
      </c>
      <c r="E3761">
        <v>7</v>
      </c>
      <c r="F3761" t="s">
        <v>581</v>
      </c>
      <c r="G3761" t="s">
        <v>582</v>
      </c>
      <c r="H3761" t="s">
        <v>132</v>
      </c>
      <c r="I3761" t="s">
        <v>618</v>
      </c>
      <c r="J3761" t="s">
        <v>628</v>
      </c>
    </row>
    <row r="3762" spans="1:10" x14ac:dyDescent="0.35">
      <c r="A3762">
        <v>3848</v>
      </c>
      <c r="B3762" t="s">
        <v>211</v>
      </c>
      <c r="C3762">
        <v>28</v>
      </c>
      <c r="D3762">
        <v>41</v>
      </c>
      <c r="E3762">
        <v>11</v>
      </c>
      <c r="F3762" t="s">
        <v>581</v>
      </c>
      <c r="G3762" t="s">
        <v>582</v>
      </c>
      <c r="H3762" t="s">
        <v>132</v>
      </c>
      <c r="I3762" t="s">
        <v>618</v>
      </c>
      <c r="J3762" t="s">
        <v>628</v>
      </c>
    </row>
    <row r="3763" spans="1:10" x14ac:dyDescent="0.35">
      <c r="A3763">
        <v>3849</v>
      </c>
      <c r="B3763" t="s">
        <v>211</v>
      </c>
      <c r="C3763">
        <v>28</v>
      </c>
      <c r="D3763">
        <v>41</v>
      </c>
      <c r="E3763">
        <v>11</v>
      </c>
      <c r="F3763" t="s">
        <v>581</v>
      </c>
      <c r="G3763" t="s">
        <v>582</v>
      </c>
      <c r="H3763" t="s">
        <v>132</v>
      </c>
      <c r="I3763" t="s">
        <v>618</v>
      </c>
      <c r="J3763" t="s">
        <v>628</v>
      </c>
    </row>
    <row r="3764" spans="1:10" x14ac:dyDescent="0.35">
      <c r="A3764">
        <v>3850</v>
      </c>
      <c r="B3764" t="s">
        <v>211</v>
      </c>
      <c r="C3764">
        <v>29</v>
      </c>
      <c r="D3764">
        <v>42</v>
      </c>
      <c r="E3764">
        <v>10</v>
      </c>
      <c r="F3764" t="s">
        <v>581</v>
      </c>
      <c r="G3764" t="s">
        <v>582</v>
      </c>
      <c r="H3764" t="s">
        <v>132</v>
      </c>
      <c r="I3764" t="s">
        <v>618</v>
      </c>
      <c r="J3764" t="s">
        <v>628</v>
      </c>
    </row>
    <row r="3765" spans="1:10" x14ac:dyDescent="0.35">
      <c r="A3765">
        <v>3851</v>
      </c>
      <c r="B3765" t="s">
        <v>211</v>
      </c>
      <c r="C3765">
        <v>29</v>
      </c>
      <c r="D3765">
        <v>42</v>
      </c>
      <c r="E3765">
        <v>10</v>
      </c>
      <c r="F3765" t="s">
        <v>581</v>
      </c>
      <c r="G3765" t="s">
        <v>582</v>
      </c>
      <c r="H3765" t="s">
        <v>132</v>
      </c>
      <c r="I3765" t="s">
        <v>618</v>
      </c>
      <c r="J3765" t="s">
        <v>628</v>
      </c>
    </row>
    <row r="3766" spans="1:10" x14ac:dyDescent="0.35">
      <c r="A3766">
        <v>3852</v>
      </c>
      <c r="B3766" t="s">
        <v>211</v>
      </c>
      <c r="C3766">
        <v>30</v>
      </c>
      <c r="D3766">
        <v>42</v>
      </c>
      <c r="E3766">
        <v>15</v>
      </c>
      <c r="F3766" t="s">
        <v>581</v>
      </c>
      <c r="G3766" t="s">
        <v>582</v>
      </c>
      <c r="H3766" t="s">
        <v>132</v>
      </c>
      <c r="I3766" t="s">
        <v>618</v>
      </c>
      <c r="J3766" t="s">
        <v>628</v>
      </c>
    </row>
    <row r="3767" spans="1:10" x14ac:dyDescent="0.35">
      <c r="A3767">
        <v>3853</v>
      </c>
      <c r="B3767" t="s">
        <v>211</v>
      </c>
      <c r="C3767">
        <v>30</v>
      </c>
      <c r="D3767">
        <v>42</v>
      </c>
      <c r="E3767">
        <v>15</v>
      </c>
      <c r="F3767" t="s">
        <v>581</v>
      </c>
      <c r="G3767" t="s">
        <v>582</v>
      </c>
      <c r="H3767" t="s">
        <v>132</v>
      </c>
      <c r="I3767" t="s">
        <v>618</v>
      </c>
      <c r="J3767" t="s">
        <v>628</v>
      </c>
    </row>
    <row r="3768" spans="1:10" x14ac:dyDescent="0.35">
      <c r="A3768">
        <v>3854</v>
      </c>
      <c r="B3768" t="s">
        <v>211</v>
      </c>
      <c r="C3768">
        <v>31</v>
      </c>
      <c r="D3768">
        <v>30</v>
      </c>
      <c r="E3768">
        <v>7</v>
      </c>
      <c r="F3768" t="s">
        <v>581</v>
      </c>
      <c r="G3768" t="s">
        <v>582</v>
      </c>
      <c r="H3768" t="s">
        <v>132</v>
      </c>
      <c r="I3768" t="s">
        <v>618</v>
      </c>
      <c r="J3768" t="s">
        <v>628</v>
      </c>
    </row>
    <row r="3769" spans="1:10" x14ac:dyDescent="0.35">
      <c r="A3769">
        <v>3855</v>
      </c>
      <c r="B3769" t="s">
        <v>211</v>
      </c>
      <c r="C3769">
        <v>31</v>
      </c>
      <c r="D3769">
        <v>30</v>
      </c>
      <c r="E3769">
        <v>7</v>
      </c>
      <c r="F3769" t="s">
        <v>581</v>
      </c>
      <c r="G3769" t="s">
        <v>582</v>
      </c>
      <c r="H3769" t="s">
        <v>132</v>
      </c>
      <c r="I3769" t="s">
        <v>618</v>
      </c>
      <c r="J3769" t="s">
        <v>628</v>
      </c>
    </row>
    <row r="3770" spans="1:10" x14ac:dyDescent="0.35">
      <c r="A3770">
        <v>3856</v>
      </c>
      <c r="B3770" t="s">
        <v>211</v>
      </c>
      <c r="C3770">
        <v>32</v>
      </c>
      <c r="D3770">
        <v>38</v>
      </c>
      <c r="E3770">
        <v>9</v>
      </c>
      <c r="F3770" t="s">
        <v>581</v>
      </c>
      <c r="G3770" t="s">
        <v>582</v>
      </c>
      <c r="H3770" t="s">
        <v>132</v>
      </c>
      <c r="I3770" t="s">
        <v>618</v>
      </c>
      <c r="J3770" t="s">
        <v>628</v>
      </c>
    </row>
    <row r="3771" spans="1:10" x14ac:dyDescent="0.35">
      <c r="A3771">
        <v>3857</v>
      </c>
      <c r="B3771" t="s">
        <v>211</v>
      </c>
      <c r="C3771">
        <v>32</v>
      </c>
      <c r="D3771">
        <v>38</v>
      </c>
      <c r="E3771">
        <v>9</v>
      </c>
      <c r="F3771" t="s">
        <v>581</v>
      </c>
      <c r="G3771" t="s">
        <v>582</v>
      </c>
      <c r="H3771" t="s">
        <v>132</v>
      </c>
      <c r="I3771" t="s">
        <v>618</v>
      </c>
      <c r="J3771" t="s">
        <v>628</v>
      </c>
    </row>
    <row r="3772" spans="1:10" x14ac:dyDescent="0.35">
      <c r="A3772">
        <v>3858</v>
      </c>
      <c r="B3772" t="s">
        <v>211</v>
      </c>
      <c r="C3772">
        <v>33</v>
      </c>
      <c r="D3772">
        <v>32</v>
      </c>
      <c r="E3772">
        <v>9</v>
      </c>
      <c r="F3772" t="s">
        <v>581</v>
      </c>
      <c r="G3772" t="s">
        <v>582</v>
      </c>
      <c r="H3772" t="s">
        <v>132</v>
      </c>
      <c r="I3772" t="s">
        <v>618</v>
      </c>
      <c r="J3772" t="s">
        <v>628</v>
      </c>
    </row>
    <row r="3773" spans="1:10" x14ac:dyDescent="0.35">
      <c r="A3773">
        <v>3859</v>
      </c>
      <c r="B3773" t="s">
        <v>211</v>
      </c>
      <c r="C3773">
        <v>33</v>
      </c>
      <c r="D3773">
        <v>32</v>
      </c>
      <c r="E3773">
        <v>9</v>
      </c>
      <c r="F3773" t="s">
        <v>581</v>
      </c>
      <c r="G3773" t="s">
        <v>582</v>
      </c>
      <c r="H3773" t="s">
        <v>132</v>
      </c>
      <c r="I3773" t="s">
        <v>618</v>
      </c>
      <c r="J3773" t="s">
        <v>628</v>
      </c>
    </row>
    <row r="3774" spans="1:10" x14ac:dyDescent="0.35">
      <c r="A3774">
        <v>3860</v>
      </c>
      <c r="B3774" t="s">
        <v>211</v>
      </c>
      <c r="C3774">
        <v>34</v>
      </c>
      <c r="D3774">
        <v>27</v>
      </c>
      <c r="E3774">
        <v>5</v>
      </c>
      <c r="F3774" t="s">
        <v>581</v>
      </c>
      <c r="G3774" t="s">
        <v>582</v>
      </c>
      <c r="H3774" t="s">
        <v>132</v>
      </c>
      <c r="I3774" t="s">
        <v>618</v>
      </c>
      <c r="J3774" t="s">
        <v>628</v>
      </c>
    </row>
    <row r="3775" spans="1:10" x14ac:dyDescent="0.35">
      <c r="A3775">
        <v>3861</v>
      </c>
      <c r="B3775" t="s">
        <v>211</v>
      </c>
      <c r="C3775">
        <v>34</v>
      </c>
      <c r="D3775">
        <v>27</v>
      </c>
      <c r="E3775">
        <v>5</v>
      </c>
      <c r="F3775" t="s">
        <v>581</v>
      </c>
      <c r="G3775" t="s">
        <v>582</v>
      </c>
      <c r="H3775" t="s">
        <v>132</v>
      </c>
      <c r="I3775" t="s">
        <v>618</v>
      </c>
      <c r="J3775" t="s">
        <v>628</v>
      </c>
    </row>
    <row r="3776" spans="1:10" x14ac:dyDescent="0.35">
      <c r="A3776">
        <v>3862</v>
      </c>
      <c r="B3776" t="s">
        <v>211</v>
      </c>
      <c r="C3776">
        <v>35</v>
      </c>
      <c r="D3776">
        <v>18</v>
      </c>
      <c r="E3776">
        <v>11</v>
      </c>
      <c r="F3776" t="s">
        <v>581</v>
      </c>
      <c r="G3776" t="s">
        <v>582</v>
      </c>
      <c r="H3776" t="s">
        <v>132</v>
      </c>
      <c r="I3776" t="s">
        <v>618</v>
      </c>
      <c r="J3776" t="s">
        <v>628</v>
      </c>
    </row>
    <row r="3777" spans="1:10" x14ac:dyDescent="0.35">
      <c r="A3777">
        <v>3863</v>
      </c>
      <c r="B3777" t="s">
        <v>211</v>
      </c>
      <c r="C3777">
        <v>35</v>
      </c>
      <c r="D3777">
        <v>18</v>
      </c>
      <c r="E3777">
        <v>11</v>
      </c>
      <c r="F3777" t="s">
        <v>581</v>
      </c>
      <c r="G3777" t="s">
        <v>582</v>
      </c>
      <c r="H3777" t="s">
        <v>132</v>
      </c>
      <c r="I3777" t="s">
        <v>618</v>
      </c>
      <c r="J3777" t="s">
        <v>628</v>
      </c>
    </row>
    <row r="3778" spans="1:10" x14ac:dyDescent="0.35">
      <c r="A3778">
        <v>3864</v>
      </c>
      <c r="B3778" t="s">
        <v>211</v>
      </c>
      <c r="C3778">
        <v>36</v>
      </c>
      <c r="D3778">
        <v>38</v>
      </c>
      <c r="E3778">
        <v>9</v>
      </c>
      <c r="F3778" t="s">
        <v>581</v>
      </c>
      <c r="G3778" t="s">
        <v>582</v>
      </c>
      <c r="H3778" t="s">
        <v>132</v>
      </c>
      <c r="I3778" t="s">
        <v>618</v>
      </c>
      <c r="J3778" t="s">
        <v>628</v>
      </c>
    </row>
    <row r="3779" spans="1:10" x14ac:dyDescent="0.35">
      <c r="A3779">
        <v>3865</v>
      </c>
      <c r="B3779" t="s">
        <v>211</v>
      </c>
      <c r="C3779">
        <v>36</v>
      </c>
      <c r="D3779">
        <v>38</v>
      </c>
      <c r="E3779">
        <v>9</v>
      </c>
      <c r="F3779" t="s">
        <v>581</v>
      </c>
      <c r="G3779" t="s">
        <v>582</v>
      </c>
      <c r="H3779" t="s">
        <v>132</v>
      </c>
      <c r="I3779" t="s">
        <v>618</v>
      </c>
      <c r="J3779" t="s">
        <v>628</v>
      </c>
    </row>
    <row r="3780" spans="1:10" x14ac:dyDescent="0.35">
      <c r="A3780">
        <v>3866</v>
      </c>
      <c r="B3780" t="s">
        <v>211</v>
      </c>
      <c r="C3780">
        <v>37</v>
      </c>
      <c r="D3780">
        <v>37</v>
      </c>
      <c r="E3780">
        <v>7</v>
      </c>
      <c r="F3780" t="s">
        <v>581</v>
      </c>
      <c r="G3780" t="s">
        <v>582</v>
      </c>
      <c r="H3780" t="s">
        <v>132</v>
      </c>
      <c r="I3780" t="s">
        <v>618</v>
      </c>
      <c r="J3780" t="s">
        <v>628</v>
      </c>
    </row>
    <row r="3781" spans="1:10" x14ac:dyDescent="0.35">
      <c r="A3781">
        <v>3867</v>
      </c>
      <c r="B3781" t="s">
        <v>211</v>
      </c>
      <c r="C3781">
        <v>37</v>
      </c>
      <c r="D3781">
        <v>37</v>
      </c>
      <c r="E3781">
        <v>7</v>
      </c>
      <c r="F3781" t="s">
        <v>581</v>
      </c>
      <c r="G3781" t="s">
        <v>582</v>
      </c>
      <c r="H3781" t="s">
        <v>132</v>
      </c>
      <c r="I3781" t="s">
        <v>618</v>
      </c>
      <c r="J3781" t="s">
        <v>628</v>
      </c>
    </row>
    <row r="3782" spans="1:10" x14ac:dyDescent="0.35">
      <c r="A3782">
        <v>3868</v>
      </c>
      <c r="B3782" t="s">
        <v>211</v>
      </c>
      <c r="C3782">
        <v>38</v>
      </c>
      <c r="D3782">
        <v>24</v>
      </c>
      <c r="E3782">
        <v>10</v>
      </c>
      <c r="F3782" t="s">
        <v>581</v>
      </c>
      <c r="G3782" t="s">
        <v>582</v>
      </c>
      <c r="H3782" t="s">
        <v>132</v>
      </c>
      <c r="I3782" t="s">
        <v>618</v>
      </c>
      <c r="J3782" t="s">
        <v>628</v>
      </c>
    </row>
    <row r="3783" spans="1:10" x14ac:dyDescent="0.35">
      <c r="A3783">
        <v>3869</v>
      </c>
      <c r="B3783" t="s">
        <v>211</v>
      </c>
      <c r="C3783">
        <v>38</v>
      </c>
      <c r="D3783">
        <v>24</v>
      </c>
      <c r="E3783">
        <v>10</v>
      </c>
      <c r="F3783" t="s">
        <v>581</v>
      </c>
      <c r="G3783" t="s">
        <v>582</v>
      </c>
      <c r="H3783" t="s">
        <v>132</v>
      </c>
      <c r="I3783" t="s">
        <v>618</v>
      </c>
      <c r="J3783" t="s">
        <v>628</v>
      </c>
    </row>
    <row r="3784" spans="1:10" x14ac:dyDescent="0.35">
      <c r="A3784">
        <v>3870</v>
      </c>
      <c r="B3784" t="s">
        <v>212</v>
      </c>
      <c r="C3784">
        <v>15</v>
      </c>
      <c r="D3784">
        <v>28</v>
      </c>
      <c r="E3784">
        <v>5</v>
      </c>
      <c r="F3784" t="s">
        <v>581</v>
      </c>
      <c r="G3784" t="s">
        <v>582</v>
      </c>
      <c r="H3784" t="s">
        <v>132</v>
      </c>
      <c r="I3784" t="s">
        <v>618</v>
      </c>
      <c r="J3784" t="s">
        <v>629</v>
      </c>
    </row>
    <row r="3785" spans="1:10" x14ac:dyDescent="0.35">
      <c r="A3785">
        <v>3871</v>
      </c>
      <c r="B3785" t="s">
        <v>212</v>
      </c>
      <c r="C3785">
        <v>15</v>
      </c>
      <c r="D3785">
        <v>28</v>
      </c>
      <c r="E3785">
        <v>5</v>
      </c>
      <c r="F3785" t="s">
        <v>581</v>
      </c>
      <c r="G3785" t="s">
        <v>582</v>
      </c>
      <c r="H3785" t="s">
        <v>132</v>
      </c>
      <c r="I3785" t="s">
        <v>618</v>
      </c>
      <c r="J3785" t="s">
        <v>629</v>
      </c>
    </row>
    <row r="3786" spans="1:10" x14ac:dyDescent="0.35">
      <c r="A3786">
        <v>3872</v>
      </c>
      <c r="B3786" t="s">
        <v>212</v>
      </c>
      <c r="C3786">
        <v>16</v>
      </c>
      <c r="D3786">
        <v>33</v>
      </c>
      <c r="E3786">
        <v>10</v>
      </c>
      <c r="F3786" t="s">
        <v>581</v>
      </c>
      <c r="G3786" t="s">
        <v>582</v>
      </c>
      <c r="H3786" t="s">
        <v>132</v>
      </c>
      <c r="I3786" t="s">
        <v>618</v>
      </c>
      <c r="J3786" t="s">
        <v>629</v>
      </c>
    </row>
    <row r="3787" spans="1:10" x14ac:dyDescent="0.35">
      <c r="A3787">
        <v>3873</v>
      </c>
      <c r="B3787" t="s">
        <v>212</v>
      </c>
      <c r="C3787">
        <v>16</v>
      </c>
      <c r="D3787">
        <v>33</v>
      </c>
      <c r="E3787">
        <v>10</v>
      </c>
      <c r="F3787" t="s">
        <v>581</v>
      </c>
      <c r="G3787" t="s">
        <v>582</v>
      </c>
      <c r="H3787" t="s">
        <v>132</v>
      </c>
      <c r="I3787" t="s">
        <v>618</v>
      </c>
      <c r="J3787" t="s">
        <v>629</v>
      </c>
    </row>
    <row r="3788" spans="1:10" x14ac:dyDescent="0.35">
      <c r="A3788">
        <v>3874</v>
      </c>
      <c r="B3788" t="s">
        <v>212</v>
      </c>
      <c r="C3788">
        <v>17</v>
      </c>
      <c r="D3788">
        <v>19</v>
      </c>
      <c r="E3788">
        <v>7</v>
      </c>
      <c r="F3788" t="s">
        <v>581</v>
      </c>
      <c r="G3788" t="s">
        <v>582</v>
      </c>
      <c r="H3788" t="s">
        <v>132</v>
      </c>
      <c r="I3788" t="s">
        <v>618</v>
      </c>
      <c r="J3788" t="s">
        <v>629</v>
      </c>
    </row>
    <row r="3789" spans="1:10" x14ac:dyDescent="0.35">
      <c r="A3789">
        <v>3875</v>
      </c>
      <c r="B3789" t="s">
        <v>212</v>
      </c>
      <c r="C3789">
        <v>17</v>
      </c>
      <c r="D3789">
        <v>19</v>
      </c>
      <c r="E3789">
        <v>7</v>
      </c>
      <c r="F3789" t="s">
        <v>581</v>
      </c>
      <c r="G3789" t="s">
        <v>582</v>
      </c>
      <c r="H3789" t="s">
        <v>132</v>
      </c>
      <c r="I3789" t="s">
        <v>618</v>
      </c>
      <c r="J3789" t="s">
        <v>629</v>
      </c>
    </row>
    <row r="3790" spans="1:10" x14ac:dyDescent="0.35">
      <c r="A3790">
        <v>3876</v>
      </c>
      <c r="B3790" t="s">
        <v>212</v>
      </c>
      <c r="C3790">
        <v>18</v>
      </c>
      <c r="D3790">
        <v>24</v>
      </c>
      <c r="E3790">
        <v>7</v>
      </c>
      <c r="F3790" t="s">
        <v>581</v>
      </c>
      <c r="G3790" t="s">
        <v>582</v>
      </c>
      <c r="H3790" t="s">
        <v>132</v>
      </c>
      <c r="I3790" t="s">
        <v>618</v>
      </c>
      <c r="J3790" t="s">
        <v>629</v>
      </c>
    </row>
    <row r="3791" spans="1:10" x14ac:dyDescent="0.35">
      <c r="A3791">
        <v>3877</v>
      </c>
      <c r="B3791" t="s">
        <v>212</v>
      </c>
      <c r="C3791">
        <v>18</v>
      </c>
      <c r="D3791">
        <v>24</v>
      </c>
      <c r="E3791">
        <v>7</v>
      </c>
      <c r="F3791" t="s">
        <v>581</v>
      </c>
      <c r="G3791" t="s">
        <v>582</v>
      </c>
      <c r="H3791" t="s">
        <v>132</v>
      </c>
      <c r="I3791" t="s">
        <v>618</v>
      </c>
      <c r="J3791" t="s">
        <v>629</v>
      </c>
    </row>
    <row r="3792" spans="1:10" x14ac:dyDescent="0.35">
      <c r="A3792">
        <v>3878</v>
      </c>
      <c r="B3792" t="s">
        <v>212</v>
      </c>
      <c r="C3792">
        <v>19</v>
      </c>
      <c r="D3792">
        <v>24</v>
      </c>
      <c r="E3792">
        <v>4</v>
      </c>
      <c r="F3792" t="s">
        <v>581</v>
      </c>
      <c r="G3792" t="s">
        <v>582</v>
      </c>
      <c r="H3792" t="s">
        <v>132</v>
      </c>
      <c r="I3792" t="s">
        <v>618</v>
      </c>
      <c r="J3792" t="s">
        <v>629</v>
      </c>
    </row>
    <row r="3793" spans="1:10" x14ac:dyDescent="0.35">
      <c r="A3793">
        <v>3879</v>
      </c>
      <c r="B3793" t="s">
        <v>212</v>
      </c>
      <c r="C3793">
        <v>19</v>
      </c>
      <c r="D3793">
        <v>24</v>
      </c>
      <c r="E3793">
        <v>4</v>
      </c>
      <c r="F3793" t="s">
        <v>581</v>
      </c>
      <c r="G3793" t="s">
        <v>582</v>
      </c>
      <c r="H3793" t="s">
        <v>132</v>
      </c>
      <c r="I3793" t="s">
        <v>618</v>
      </c>
      <c r="J3793" t="s">
        <v>629</v>
      </c>
    </row>
    <row r="3794" spans="1:10" x14ac:dyDescent="0.35">
      <c r="A3794">
        <v>3880</v>
      </c>
      <c r="B3794" t="s">
        <v>212</v>
      </c>
      <c r="C3794">
        <v>20</v>
      </c>
      <c r="D3794">
        <v>17</v>
      </c>
      <c r="E3794">
        <v>2</v>
      </c>
      <c r="F3794" t="s">
        <v>581</v>
      </c>
      <c r="G3794" t="s">
        <v>582</v>
      </c>
      <c r="H3794" t="s">
        <v>132</v>
      </c>
      <c r="I3794" t="s">
        <v>618</v>
      </c>
      <c r="J3794" t="s">
        <v>629</v>
      </c>
    </row>
    <row r="3795" spans="1:10" x14ac:dyDescent="0.35">
      <c r="A3795">
        <v>3881</v>
      </c>
      <c r="B3795" t="s">
        <v>212</v>
      </c>
      <c r="C3795">
        <v>20</v>
      </c>
      <c r="D3795">
        <v>17</v>
      </c>
      <c r="E3795">
        <v>2</v>
      </c>
      <c r="F3795" t="s">
        <v>581</v>
      </c>
      <c r="G3795" t="s">
        <v>582</v>
      </c>
      <c r="H3795" t="s">
        <v>132</v>
      </c>
      <c r="I3795" t="s">
        <v>618</v>
      </c>
      <c r="J3795" t="s">
        <v>629</v>
      </c>
    </row>
    <row r="3796" spans="1:10" x14ac:dyDescent="0.35">
      <c r="A3796">
        <v>3882</v>
      </c>
      <c r="B3796" t="s">
        <v>212</v>
      </c>
      <c r="C3796">
        <v>21</v>
      </c>
      <c r="D3796">
        <v>10</v>
      </c>
      <c r="E3796">
        <v>2</v>
      </c>
      <c r="F3796" t="s">
        <v>581</v>
      </c>
      <c r="G3796" t="s">
        <v>582</v>
      </c>
      <c r="H3796" t="s">
        <v>132</v>
      </c>
      <c r="I3796" t="s">
        <v>618</v>
      </c>
      <c r="J3796" t="s">
        <v>629</v>
      </c>
    </row>
    <row r="3797" spans="1:10" x14ac:dyDescent="0.35">
      <c r="A3797">
        <v>3883</v>
      </c>
      <c r="B3797" t="s">
        <v>212</v>
      </c>
      <c r="C3797">
        <v>21</v>
      </c>
      <c r="D3797">
        <v>10</v>
      </c>
      <c r="E3797">
        <v>2</v>
      </c>
      <c r="F3797" t="s">
        <v>581</v>
      </c>
      <c r="G3797" t="s">
        <v>582</v>
      </c>
      <c r="H3797" t="s">
        <v>132</v>
      </c>
      <c r="I3797" t="s">
        <v>618</v>
      </c>
      <c r="J3797" t="s">
        <v>629</v>
      </c>
    </row>
    <row r="3798" spans="1:10" x14ac:dyDescent="0.35">
      <c r="A3798">
        <v>3884</v>
      </c>
      <c r="B3798" t="s">
        <v>212</v>
      </c>
      <c r="C3798">
        <v>22</v>
      </c>
      <c r="D3798">
        <v>8</v>
      </c>
      <c r="E3798">
        <v>3</v>
      </c>
      <c r="F3798" t="s">
        <v>581</v>
      </c>
      <c r="G3798" t="s">
        <v>582</v>
      </c>
      <c r="H3798" t="s">
        <v>132</v>
      </c>
      <c r="I3798" t="s">
        <v>618</v>
      </c>
      <c r="J3798" t="s">
        <v>629</v>
      </c>
    </row>
    <row r="3799" spans="1:10" x14ac:dyDescent="0.35">
      <c r="A3799">
        <v>3885</v>
      </c>
      <c r="B3799" t="s">
        <v>212</v>
      </c>
      <c r="C3799">
        <v>22</v>
      </c>
      <c r="D3799">
        <v>8</v>
      </c>
      <c r="E3799">
        <v>3</v>
      </c>
      <c r="F3799" t="s">
        <v>581</v>
      </c>
      <c r="G3799" t="s">
        <v>582</v>
      </c>
      <c r="H3799" t="s">
        <v>132</v>
      </c>
      <c r="I3799" t="s">
        <v>618</v>
      </c>
      <c r="J3799" t="s">
        <v>629</v>
      </c>
    </row>
    <row r="3800" spans="1:10" x14ac:dyDescent="0.35">
      <c r="A3800">
        <v>3886</v>
      </c>
      <c r="B3800" t="s">
        <v>212</v>
      </c>
      <c r="C3800">
        <v>23</v>
      </c>
      <c r="D3800">
        <v>9</v>
      </c>
      <c r="E3800">
        <v>1</v>
      </c>
      <c r="F3800" t="s">
        <v>581</v>
      </c>
      <c r="G3800" t="s">
        <v>582</v>
      </c>
      <c r="H3800" t="s">
        <v>132</v>
      </c>
      <c r="I3800" t="s">
        <v>618</v>
      </c>
      <c r="J3800" t="s">
        <v>629</v>
      </c>
    </row>
    <row r="3801" spans="1:10" x14ac:dyDescent="0.35">
      <c r="A3801">
        <v>3887</v>
      </c>
      <c r="B3801" t="s">
        <v>212</v>
      </c>
      <c r="C3801">
        <v>23</v>
      </c>
      <c r="D3801">
        <v>9</v>
      </c>
      <c r="E3801">
        <v>1</v>
      </c>
      <c r="F3801" t="s">
        <v>581</v>
      </c>
      <c r="G3801" t="s">
        <v>582</v>
      </c>
      <c r="H3801" t="s">
        <v>132</v>
      </c>
      <c r="I3801" t="s">
        <v>618</v>
      </c>
      <c r="J3801" t="s">
        <v>629</v>
      </c>
    </row>
    <row r="3802" spans="1:10" x14ac:dyDescent="0.35">
      <c r="A3802">
        <v>3888</v>
      </c>
      <c r="B3802" t="s">
        <v>212</v>
      </c>
      <c r="C3802">
        <v>24</v>
      </c>
      <c r="D3802">
        <v>11</v>
      </c>
      <c r="E3802">
        <v>6</v>
      </c>
      <c r="F3802" t="s">
        <v>581</v>
      </c>
      <c r="G3802" t="s">
        <v>582</v>
      </c>
      <c r="H3802" t="s">
        <v>132</v>
      </c>
      <c r="I3802" t="s">
        <v>618</v>
      </c>
      <c r="J3802" t="s">
        <v>629</v>
      </c>
    </row>
    <row r="3803" spans="1:10" x14ac:dyDescent="0.35">
      <c r="A3803">
        <v>3889</v>
      </c>
      <c r="B3803" t="s">
        <v>212</v>
      </c>
      <c r="C3803">
        <v>24</v>
      </c>
      <c r="D3803">
        <v>11</v>
      </c>
      <c r="E3803">
        <v>6</v>
      </c>
      <c r="F3803" t="s">
        <v>581</v>
      </c>
      <c r="G3803" t="s">
        <v>582</v>
      </c>
      <c r="H3803" t="s">
        <v>132</v>
      </c>
      <c r="I3803" t="s">
        <v>618</v>
      </c>
      <c r="J3803" t="s">
        <v>629</v>
      </c>
    </row>
    <row r="3804" spans="1:10" x14ac:dyDescent="0.35">
      <c r="A3804">
        <v>3890</v>
      </c>
      <c r="B3804" t="s">
        <v>212</v>
      </c>
      <c r="C3804">
        <v>25</v>
      </c>
      <c r="D3804">
        <v>4</v>
      </c>
      <c r="E3804">
        <v>0</v>
      </c>
      <c r="F3804" t="s">
        <v>581</v>
      </c>
      <c r="G3804" t="s">
        <v>582</v>
      </c>
      <c r="H3804" t="s">
        <v>132</v>
      </c>
      <c r="I3804" t="s">
        <v>618</v>
      </c>
      <c r="J3804" t="s">
        <v>629</v>
      </c>
    </row>
    <row r="3805" spans="1:10" x14ac:dyDescent="0.35">
      <c r="A3805">
        <v>3891</v>
      </c>
      <c r="B3805" t="s">
        <v>212</v>
      </c>
      <c r="C3805">
        <v>25</v>
      </c>
      <c r="D3805">
        <v>4</v>
      </c>
      <c r="E3805">
        <v>0</v>
      </c>
      <c r="F3805" t="s">
        <v>581</v>
      </c>
      <c r="G3805" t="s">
        <v>582</v>
      </c>
      <c r="H3805" t="s">
        <v>132</v>
      </c>
      <c r="I3805" t="s">
        <v>618</v>
      </c>
      <c r="J3805" t="s">
        <v>629</v>
      </c>
    </row>
    <row r="3806" spans="1:10" x14ac:dyDescent="0.35">
      <c r="A3806">
        <v>3892</v>
      </c>
      <c r="B3806" t="s">
        <v>212</v>
      </c>
      <c r="C3806">
        <v>26</v>
      </c>
      <c r="D3806">
        <v>9</v>
      </c>
      <c r="E3806">
        <v>2</v>
      </c>
      <c r="F3806" t="s">
        <v>581</v>
      </c>
      <c r="G3806" t="s">
        <v>582</v>
      </c>
      <c r="H3806" t="s">
        <v>132</v>
      </c>
      <c r="I3806" t="s">
        <v>618</v>
      </c>
      <c r="J3806" t="s">
        <v>629</v>
      </c>
    </row>
    <row r="3807" spans="1:10" x14ac:dyDescent="0.35">
      <c r="A3807">
        <v>3893</v>
      </c>
      <c r="B3807" t="s">
        <v>212</v>
      </c>
      <c r="C3807">
        <v>26</v>
      </c>
      <c r="D3807">
        <v>9</v>
      </c>
      <c r="E3807">
        <v>2</v>
      </c>
      <c r="F3807" t="s">
        <v>581</v>
      </c>
      <c r="G3807" t="s">
        <v>582</v>
      </c>
      <c r="H3807" t="s">
        <v>132</v>
      </c>
      <c r="I3807" t="s">
        <v>618</v>
      </c>
      <c r="J3807" t="s">
        <v>629</v>
      </c>
    </row>
    <row r="3808" spans="1:10" x14ac:dyDescent="0.35">
      <c r="A3808">
        <v>3894</v>
      </c>
      <c r="B3808" t="s">
        <v>212</v>
      </c>
      <c r="C3808">
        <v>27</v>
      </c>
      <c r="D3808">
        <v>22</v>
      </c>
      <c r="E3808">
        <v>5</v>
      </c>
      <c r="F3808" t="s">
        <v>581</v>
      </c>
      <c r="G3808" t="s">
        <v>582</v>
      </c>
      <c r="H3808" t="s">
        <v>132</v>
      </c>
      <c r="I3808" t="s">
        <v>618</v>
      </c>
      <c r="J3808" t="s">
        <v>629</v>
      </c>
    </row>
    <row r="3809" spans="1:10" x14ac:dyDescent="0.35">
      <c r="A3809">
        <v>3895</v>
      </c>
      <c r="B3809" t="s">
        <v>212</v>
      </c>
      <c r="C3809">
        <v>27</v>
      </c>
      <c r="D3809">
        <v>22</v>
      </c>
      <c r="E3809">
        <v>5</v>
      </c>
      <c r="F3809" t="s">
        <v>581</v>
      </c>
      <c r="G3809" t="s">
        <v>582</v>
      </c>
      <c r="H3809" t="s">
        <v>132</v>
      </c>
      <c r="I3809" t="s">
        <v>618</v>
      </c>
      <c r="J3809" t="s">
        <v>629</v>
      </c>
    </row>
    <row r="3810" spans="1:10" x14ac:dyDescent="0.35">
      <c r="A3810">
        <v>3896</v>
      </c>
      <c r="B3810" t="s">
        <v>212</v>
      </c>
      <c r="C3810">
        <v>28</v>
      </c>
      <c r="D3810">
        <v>22</v>
      </c>
      <c r="E3810">
        <v>9</v>
      </c>
      <c r="F3810" t="s">
        <v>581</v>
      </c>
      <c r="G3810" t="s">
        <v>582</v>
      </c>
      <c r="H3810" t="s">
        <v>132</v>
      </c>
      <c r="I3810" t="s">
        <v>618</v>
      </c>
      <c r="J3810" t="s">
        <v>629</v>
      </c>
    </row>
    <row r="3811" spans="1:10" x14ac:dyDescent="0.35">
      <c r="A3811">
        <v>3897</v>
      </c>
      <c r="B3811" t="s">
        <v>212</v>
      </c>
      <c r="C3811">
        <v>28</v>
      </c>
      <c r="D3811">
        <v>22</v>
      </c>
      <c r="E3811">
        <v>9</v>
      </c>
      <c r="F3811" t="s">
        <v>581</v>
      </c>
      <c r="G3811" t="s">
        <v>582</v>
      </c>
      <c r="H3811" t="s">
        <v>132</v>
      </c>
      <c r="I3811" t="s">
        <v>618</v>
      </c>
      <c r="J3811" t="s">
        <v>629</v>
      </c>
    </row>
    <row r="3812" spans="1:10" x14ac:dyDescent="0.35">
      <c r="A3812">
        <v>3898</v>
      </c>
      <c r="B3812" t="s">
        <v>212</v>
      </c>
      <c r="C3812">
        <v>29</v>
      </c>
      <c r="D3812">
        <v>24</v>
      </c>
      <c r="E3812">
        <v>3</v>
      </c>
      <c r="F3812" t="s">
        <v>581</v>
      </c>
      <c r="G3812" t="s">
        <v>582</v>
      </c>
      <c r="H3812" t="s">
        <v>132</v>
      </c>
      <c r="I3812" t="s">
        <v>618</v>
      </c>
      <c r="J3812" t="s">
        <v>629</v>
      </c>
    </row>
    <row r="3813" spans="1:10" x14ac:dyDescent="0.35">
      <c r="A3813">
        <v>3899</v>
      </c>
      <c r="B3813" t="s">
        <v>212</v>
      </c>
      <c r="C3813">
        <v>29</v>
      </c>
      <c r="D3813">
        <v>24</v>
      </c>
      <c r="E3813">
        <v>3</v>
      </c>
      <c r="F3813" t="s">
        <v>581</v>
      </c>
      <c r="G3813" t="s">
        <v>582</v>
      </c>
      <c r="H3813" t="s">
        <v>132</v>
      </c>
      <c r="I3813" t="s">
        <v>618</v>
      </c>
      <c r="J3813" t="s">
        <v>629</v>
      </c>
    </row>
    <row r="3814" spans="1:10" x14ac:dyDescent="0.35">
      <c r="A3814">
        <v>3900</v>
      </c>
      <c r="B3814" t="s">
        <v>212</v>
      </c>
      <c r="C3814">
        <v>30</v>
      </c>
      <c r="D3814">
        <v>15</v>
      </c>
      <c r="E3814">
        <v>3</v>
      </c>
      <c r="F3814" t="s">
        <v>581</v>
      </c>
      <c r="G3814" t="s">
        <v>582</v>
      </c>
      <c r="H3814" t="s">
        <v>132</v>
      </c>
      <c r="I3814" t="s">
        <v>618</v>
      </c>
      <c r="J3814" t="s">
        <v>629</v>
      </c>
    </row>
    <row r="3815" spans="1:10" x14ac:dyDescent="0.35">
      <c r="A3815">
        <v>3901</v>
      </c>
      <c r="B3815" t="s">
        <v>212</v>
      </c>
      <c r="C3815">
        <v>30</v>
      </c>
      <c r="D3815">
        <v>15</v>
      </c>
      <c r="E3815">
        <v>3</v>
      </c>
      <c r="F3815" t="s">
        <v>581</v>
      </c>
      <c r="G3815" t="s">
        <v>582</v>
      </c>
      <c r="H3815" t="s">
        <v>132</v>
      </c>
      <c r="I3815" t="s">
        <v>618</v>
      </c>
      <c r="J3815" t="s">
        <v>629</v>
      </c>
    </row>
    <row r="3816" spans="1:10" x14ac:dyDescent="0.35">
      <c r="A3816">
        <v>3902</v>
      </c>
      <c r="B3816" t="s">
        <v>212</v>
      </c>
      <c r="C3816">
        <v>31</v>
      </c>
      <c r="D3816">
        <v>7</v>
      </c>
      <c r="E3816">
        <v>5</v>
      </c>
      <c r="F3816" t="s">
        <v>581</v>
      </c>
      <c r="G3816" t="s">
        <v>582</v>
      </c>
      <c r="H3816" t="s">
        <v>132</v>
      </c>
      <c r="I3816" t="s">
        <v>618</v>
      </c>
      <c r="J3816" t="s">
        <v>629</v>
      </c>
    </row>
    <row r="3817" spans="1:10" x14ac:dyDescent="0.35">
      <c r="A3817">
        <v>3903</v>
      </c>
      <c r="B3817" t="s">
        <v>212</v>
      </c>
      <c r="C3817">
        <v>31</v>
      </c>
      <c r="D3817">
        <v>7</v>
      </c>
      <c r="E3817">
        <v>5</v>
      </c>
      <c r="F3817" t="s">
        <v>581</v>
      </c>
      <c r="G3817" t="s">
        <v>582</v>
      </c>
      <c r="H3817" t="s">
        <v>132</v>
      </c>
      <c r="I3817" t="s">
        <v>618</v>
      </c>
      <c r="J3817" t="s">
        <v>629</v>
      </c>
    </row>
    <row r="3818" spans="1:10" x14ac:dyDescent="0.35">
      <c r="A3818">
        <v>3904</v>
      </c>
      <c r="B3818" t="s">
        <v>212</v>
      </c>
      <c r="C3818">
        <v>32</v>
      </c>
      <c r="D3818">
        <v>17</v>
      </c>
      <c r="E3818">
        <v>3</v>
      </c>
      <c r="F3818" t="s">
        <v>581</v>
      </c>
      <c r="G3818" t="s">
        <v>582</v>
      </c>
      <c r="H3818" t="s">
        <v>132</v>
      </c>
      <c r="I3818" t="s">
        <v>618</v>
      </c>
      <c r="J3818" t="s">
        <v>629</v>
      </c>
    </row>
    <row r="3819" spans="1:10" x14ac:dyDescent="0.35">
      <c r="A3819">
        <v>3905</v>
      </c>
      <c r="B3819" t="s">
        <v>212</v>
      </c>
      <c r="C3819">
        <v>32</v>
      </c>
      <c r="D3819">
        <v>17</v>
      </c>
      <c r="E3819">
        <v>3</v>
      </c>
      <c r="F3819" t="s">
        <v>581</v>
      </c>
      <c r="G3819" t="s">
        <v>582</v>
      </c>
      <c r="H3819" t="s">
        <v>132</v>
      </c>
      <c r="I3819" t="s">
        <v>618</v>
      </c>
      <c r="J3819" t="s">
        <v>629</v>
      </c>
    </row>
    <row r="3820" spans="1:10" x14ac:dyDescent="0.35">
      <c r="A3820">
        <v>3906</v>
      </c>
      <c r="B3820" t="s">
        <v>212</v>
      </c>
      <c r="C3820">
        <v>33</v>
      </c>
      <c r="D3820">
        <v>15</v>
      </c>
      <c r="E3820">
        <v>1</v>
      </c>
      <c r="F3820" t="s">
        <v>581</v>
      </c>
      <c r="G3820" t="s">
        <v>582</v>
      </c>
      <c r="H3820" t="s">
        <v>132</v>
      </c>
      <c r="I3820" t="s">
        <v>618</v>
      </c>
      <c r="J3820" t="s">
        <v>629</v>
      </c>
    </row>
    <row r="3821" spans="1:10" x14ac:dyDescent="0.35">
      <c r="A3821">
        <v>3907</v>
      </c>
      <c r="B3821" t="s">
        <v>212</v>
      </c>
      <c r="C3821">
        <v>33</v>
      </c>
      <c r="D3821">
        <v>15</v>
      </c>
      <c r="E3821">
        <v>1</v>
      </c>
      <c r="F3821" t="s">
        <v>581</v>
      </c>
      <c r="G3821" t="s">
        <v>582</v>
      </c>
      <c r="H3821" t="s">
        <v>132</v>
      </c>
      <c r="I3821" t="s">
        <v>618</v>
      </c>
      <c r="J3821" t="s">
        <v>629</v>
      </c>
    </row>
    <row r="3822" spans="1:10" x14ac:dyDescent="0.35">
      <c r="A3822">
        <v>3908</v>
      </c>
      <c r="B3822" t="s">
        <v>212</v>
      </c>
      <c r="C3822">
        <v>34</v>
      </c>
      <c r="D3822">
        <v>11</v>
      </c>
      <c r="E3822">
        <v>1</v>
      </c>
      <c r="F3822" t="s">
        <v>581</v>
      </c>
      <c r="G3822" t="s">
        <v>582</v>
      </c>
      <c r="H3822" t="s">
        <v>132</v>
      </c>
      <c r="I3822" t="s">
        <v>618</v>
      </c>
      <c r="J3822" t="s">
        <v>629</v>
      </c>
    </row>
    <row r="3823" spans="1:10" x14ac:dyDescent="0.35">
      <c r="A3823">
        <v>3909</v>
      </c>
      <c r="B3823" t="s">
        <v>212</v>
      </c>
      <c r="C3823">
        <v>34</v>
      </c>
      <c r="D3823">
        <v>11</v>
      </c>
      <c r="E3823">
        <v>1</v>
      </c>
      <c r="F3823" t="s">
        <v>581</v>
      </c>
      <c r="G3823" t="s">
        <v>582</v>
      </c>
      <c r="H3823" t="s">
        <v>132</v>
      </c>
      <c r="I3823" t="s">
        <v>618</v>
      </c>
      <c r="J3823" t="s">
        <v>629</v>
      </c>
    </row>
    <row r="3824" spans="1:10" x14ac:dyDescent="0.35">
      <c r="A3824">
        <v>3910</v>
      </c>
      <c r="B3824" t="s">
        <v>212</v>
      </c>
      <c r="C3824">
        <v>35</v>
      </c>
      <c r="D3824">
        <v>11</v>
      </c>
      <c r="E3824">
        <v>4</v>
      </c>
      <c r="F3824" t="s">
        <v>581</v>
      </c>
      <c r="G3824" t="s">
        <v>582</v>
      </c>
      <c r="H3824" t="s">
        <v>132</v>
      </c>
      <c r="I3824" t="s">
        <v>618</v>
      </c>
      <c r="J3824" t="s">
        <v>629</v>
      </c>
    </row>
    <row r="3825" spans="1:10" x14ac:dyDescent="0.35">
      <c r="A3825">
        <v>3911</v>
      </c>
      <c r="B3825" t="s">
        <v>212</v>
      </c>
      <c r="C3825">
        <v>35</v>
      </c>
      <c r="D3825">
        <v>11</v>
      </c>
      <c r="E3825">
        <v>4</v>
      </c>
      <c r="F3825" t="s">
        <v>581</v>
      </c>
      <c r="G3825" t="s">
        <v>582</v>
      </c>
      <c r="H3825" t="s">
        <v>132</v>
      </c>
      <c r="I3825" t="s">
        <v>618</v>
      </c>
      <c r="J3825" t="s">
        <v>629</v>
      </c>
    </row>
    <row r="3826" spans="1:10" x14ac:dyDescent="0.35">
      <c r="A3826">
        <v>3912</v>
      </c>
      <c r="B3826" t="s">
        <v>212</v>
      </c>
      <c r="C3826">
        <v>36</v>
      </c>
      <c r="D3826">
        <v>6</v>
      </c>
      <c r="E3826">
        <v>1</v>
      </c>
      <c r="F3826" t="s">
        <v>581</v>
      </c>
      <c r="G3826" t="s">
        <v>582</v>
      </c>
      <c r="H3826" t="s">
        <v>132</v>
      </c>
      <c r="I3826" t="s">
        <v>618</v>
      </c>
      <c r="J3826" t="s">
        <v>629</v>
      </c>
    </row>
    <row r="3827" spans="1:10" x14ac:dyDescent="0.35">
      <c r="A3827">
        <v>3913</v>
      </c>
      <c r="B3827" t="s">
        <v>212</v>
      </c>
      <c r="C3827">
        <v>36</v>
      </c>
      <c r="D3827">
        <v>6</v>
      </c>
      <c r="E3827">
        <v>1</v>
      </c>
      <c r="F3827" t="s">
        <v>581</v>
      </c>
      <c r="G3827" t="s">
        <v>582</v>
      </c>
      <c r="H3827" t="s">
        <v>132</v>
      </c>
      <c r="I3827" t="s">
        <v>618</v>
      </c>
      <c r="J3827" t="s">
        <v>629</v>
      </c>
    </row>
    <row r="3828" spans="1:10" x14ac:dyDescent="0.35">
      <c r="A3828">
        <v>3914</v>
      </c>
      <c r="B3828" t="s">
        <v>212</v>
      </c>
      <c r="C3828">
        <v>37</v>
      </c>
      <c r="D3828">
        <v>11</v>
      </c>
      <c r="E3828">
        <v>3</v>
      </c>
      <c r="F3828" t="s">
        <v>581</v>
      </c>
      <c r="G3828" t="s">
        <v>582</v>
      </c>
      <c r="H3828" t="s">
        <v>132</v>
      </c>
      <c r="I3828" t="s">
        <v>618</v>
      </c>
      <c r="J3828" t="s">
        <v>629</v>
      </c>
    </row>
    <row r="3829" spans="1:10" x14ac:dyDescent="0.35">
      <c r="A3829">
        <v>3915</v>
      </c>
      <c r="B3829" t="s">
        <v>212</v>
      </c>
      <c r="C3829">
        <v>37</v>
      </c>
      <c r="D3829">
        <v>11</v>
      </c>
      <c r="E3829">
        <v>3</v>
      </c>
      <c r="F3829" t="s">
        <v>581</v>
      </c>
      <c r="G3829" t="s">
        <v>582</v>
      </c>
      <c r="H3829" t="s">
        <v>132</v>
      </c>
      <c r="I3829" t="s">
        <v>618</v>
      </c>
      <c r="J3829" t="s">
        <v>629</v>
      </c>
    </row>
    <row r="3830" spans="1:10" x14ac:dyDescent="0.35">
      <c r="A3830">
        <v>3916</v>
      </c>
      <c r="B3830" t="s">
        <v>212</v>
      </c>
      <c r="C3830">
        <v>38</v>
      </c>
      <c r="D3830">
        <v>11</v>
      </c>
      <c r="E3830">
        <v>3</v>
      </c>
      <c r="F3830" t="s">
        <v>581</v>
      </c>
      <c r="G3830" t="s">
        <v>582</v>
      </c>
      <c r="H3830" t="s">
        <v>132</v>
      </c>
      <c r="I3830" t="s">
        <v>618</v>
      </c>
      <c r="J3830" t="s">
        <v>629</v>
      </c>
    </row>
    <row r="3831" spans="1:10" x14ac:dyDescent="0.35">
      <c r="A3831">
        <v>3917</v>
      </c>
      <c r="B3831" t="s">
        <v>212</v>
      </c>
      <c r="C3831">
        <v>38</v>
      </c>
      <c r="D3831">
        <v>11</v>
      </c>
      <c r="E3831">
        <v>3</v>
      </c>
      <c r="F3831" t="s">
        <v>581</v>
      </c>
      <c r="G3831" t="s">
        <v>582</v>
      </c>
      <c r="H3831" t="s">
        <v>132</v>
      </c>
      <c r="I3831" t="s">
        <v>618</v>
      </c>
      <c r="J3831" t="s">
        <v>629</v>
      </c>
    </row>
    <row r="3832" spans="1:10" x14ac:dyDescent="0.35">
      <c r="A3832">
        <v>3918</v>
      </c>
      <c r="B3832" t="s">
        <v>213</v>
      </c>
      <c r="C3832">
        <v>15</v>
      </c>
      <c r="D3832">
        <v>14</v>
      </c>
      <c r="E3832">
        <v>0</v>
      </c>
      <c r="F3832" t="s">
        <v>581</v>
      </c>
      <c r="G3832" t="s">
        <v>581</v>
      </c>
      <c r="H3832" t="s">
        <v>132</v>
      </c>
      <c r="I3832" t="s">
        <v>618</v>
      </c>
      <c r="J3832" t="s">
        <v>628</v>
      </c>
    </row>
    <row r="3833" spans="1:10" x14ac:dyDescent="0.35">
      <c r="A3833">
        <v>3919</v>
      </c>
      <c r="B3833" t="s">
        <v>213</v>
      </c>
      <c r="C3833">
        <v>16</v>
      </c>
      <c r="D3833">
        <v>9</v>
      </c>
      <c r="E3833">
        <v>1</v>
      </c>
      <c r="F3833" t="s">
        <v>581</v>
      </c>
      <c r="G3833" t="s">
        <v>581</v>
      </c>
      <c r="H3833" t="s">
        <v>132</v>
      </c>
      <c r="I3833" t="s">
        <v>618</v>
      </c>
      <c r="J3833" t="s">
        <v>628</v>
      </c>
    </row>
    <row r="3834" spans="1:10" x14ac:dyDescent="0.35">
      <c r="A3834">
        <v>3920</v>
      </c>
      <c r="B3834" t="s">
        <v>213</v>
      </c>
      <c r="C3834">
        <v>17</v>
      </c>
      <c r="D3834">
        <v>9</v>
      </c>
      <c r="E3834">
        <v>0</v>
      </c>
      <c r="F3834" t="s">
        <v>581</v>
      </c>
      <c r="G3834" t="s">
        <v>581</v>
      </c>
      <c r="H3834" t="s">
        <v>132</v>
      </c>
      <c r="I3834" t="s">
        <v>618</v>
      </c>
      <c r="J3834" t="s">
        <v>628</v>
      </c>
    </row>
    <row r="3835" spans="1:10" x14ac:dyDescent="0.35">
      <c r="A3835">
        <v>3921</v>
      </c>
      <c r="B3835" t="s">
        <v>213</v>
      </c>
      <c r="C3835">
        <v>18</v>
      </c>
      <c r="D3835">
        <v>13</v>
      </c>
      <c r="E3835">
        <v>1</v>
      </c>
      <c r="F3835" t="s">
        <v>581</v>
      </c>
      <c r="G3835" t="s">
        <v>581</v>
      </c>
      <c r="H3835" t="s">
        <v>132</v>
      </c>
      <c r="I3835" t="s">
        <v>618</v>
      </c>
      <c r="J3835" t="s">
        <v>628</v>
      </c>
    </row>
    <row r="3836" spans="1:10" x14ac:dyDescent="0.35">
      <c r="A3836">
        <v>3922</v>
      </c>
      <c r="B3836" t="s">
        <v>213</v>
      </c>
      <c r="C3836">
        <v>19</v>
      </c>
      <c r="D3836">
        <v>7</v>
      </c>
      <c r="E3836">
        <v>0</v>
      </c>
      <c r="F3836" t="s">
        <v>581</v>
      </c>
      <c r="G3836" t="s">
        <v>581</v>
      </c>
      <c r="H3836" t="s">
        <v>132</v>
      </c>
      <c r="I3836" t="s">
        <v>618</v>
      </c>
      <c r="J3836" t="s">
        <v>628</v>
      </c>
    </row>
    <row r="3837" spans="1:10" x14ac:dyDescent="0.35">
      <c r="A3837">
        <v>3923</v>
      </c>
      <c r="B3837" t="s">
        <v>213</v>
      </c>
      <c r="C3837">
        <v>20</v>
      </c>
      <c r="D3837">
        <v>5</v>
      </c>
      <c r="E3837">
        <v>0</v>
      </c>
      <c r="F3837" t="s">
        <v>581</v>
      </c>
      <c r="G3837" t="s">
        <v>581</v>
      </c>
      <c r="H3837" t="s">
        <v>132</v>
      </c>
      <c r="I3837" t="s">
        <v>618</v>
      </c>
      <c r="J3837" t="s">
        <v>628</v>
      </c>
    </row>
    <row r="3838" spans="1:10" x14ac:dyDescent="0.35">
      <c r="A3838">
        <v>3924</v>
      </c>
      <c r="B3838" t="s">
        <v>213</v>
      </c>
      <c r="C3838">
        <v>21</v>
      </c>
      <c r="D3838">
        <v>2</v>
      </c>
      <c r="E3838">
        <v>0</v>
      </c>
      <c r="F3838" t="s">
        <v>581</v>
      </c>
      <c r="G3838" t="s">
        <v>581</v>
      </c>
      <c r="H3838" t="s">
        <v>132</v>
      </c>
      <c r="I3838" t="s">
        <v>618</v>
      </c>
      <c r="J3838" t="s">
        <v>628</v>
      </c>
    </row>
    <row r="3839" spans="1:10" x14ac:dyDescent="0.35">
      <c r="A3839">
        <v>3925</v>
      </c>
      <c r="B3839" t="s">
        <v>213</v>
      </c>
      <c r="C3839">
        <v>22</v>
      </c>
      <c r="D3839">
        <v>5</v>
      </c>
      <c r="E3839">
        <v>0</v>
      </c>
      <c r="F3839" t="s">
        <v>581</v>
      </c>
      <c r="G3839" t="s">
        <v>581</v>
      </c>
      <c r="H3839" t="s">
        <v>132</v>
      </c>
      <c r="I3839" t="s">
        <v>618</v>
      </c>
      <c r="J3839" t="s">
        <v>628</v>
      </c>
    </row>
    <row r="3840" spans="1:10" x14ac:dyDescent="0.35">
      <c r="A3840">
        <v>3926</v>
      </c>
      <c r="B3840" t="s">
        <v>213</v>
      </c>
      <c r="C3840">
        <v>23</v>
      </c>
      <c r="D3840">
        <v>4</v>
      </c>
      <c r="E3840">
        <v>0</v>
      </c>
      <c r="F3840" t="s">
        <v>581</v>
      </c>
      <c r="G3840" t="s">
        <v>581</v>
      </c>
      <c r="H3840" t="s">
        <v>132</v>
      </c>
      <c r="I3840" t="s">
        <v>618</v>
      </c>
      <c r="J3840" t="s">
        <v>628</v>
      </c>
    </row>
    <row r="3841" spans="1:10" x14ac:dyDescent="0.35">
      <c r="A3841">
        <v>3927</v>
      </c>
      <c r="B3841" t="s">
        <v>213</v>
      </c>
      <c r="C3841">
        <v>24</v>
      </c>
      <c r="D3841">
        <v>5</v>
      </c>
      <c r="E3841">
        <v>1</v>
      </c>
      <c r="F3841" t="s">
        <v>581</v>
      </c>
      <c r="G3841" t="s">
        <v>581</v>
      </c>
      <c r="H3841" t="s">
        <v>132</v>
      </c>
      <c r="I3841" t="s">
        <v>618</v>
      </c>
      <c r="J3841" t="s">
        <v>628</v>
      </c>
    </row>
    <row r="3842" spans="1:10" x14ac:dyDescent="0.35">
      <c r="A3842">
        <v>3928</v>
      </c>
      <c r="B3842" t="s">
        <v>213</v>
      </c>
      <c r="C3842">
        <v>25</v>
      </c>
      <c r="D3842">
        <v>3</v>
      </c>
      <c r="E3842">
        <v>0</v>
      </c>
      <c r="F3842" t="s">
        <v>581</v>
      </c>
      <c r="G3842" t="s">
        <v>581</v>
      </c>
      <c r="H3842" t="s">
        <v>132</v>
      </c>
      <c r="I3842" t="s">
        <v>618</v>
      </c>
      <c r="J3842" t="s">
        <v>628</v>
      </c>
    </row>
    <row r="3843" spans="1:10" x14ac:dyDescent="0.35">
      <c r="A3843">
        <v>3929</v>
      </c>
      <c r="B3843" t="s">
        <v>213</v>
      </c>
      <c r="C3843">
        <v>26</v>
      </c>
      <c r="D3843">
        <v>2</v>
      </c>
      <c r="E3843">
        <v>0</v>
      </c>
      <c r="F3843" t="s">
        <v>581</v>
      </c>
      <c r="G3843" t="s">
        <v>581</v>
      </c>
      <c r="H3843" t="s">
        <v>132</v>
      </c>
      <c r="I3843" t="s">
        <v>618</v>
      </c>
      <c r="J3843" t="s">
        <v>628</v>
      </c>
    </row>
    <row r="3844" spans="1:10" x14ac:dyDescent="0.35">
      <c r="A3844">
        <v>3930</v>
      </c>
      <c r="B3844" t="s">
        <v>213</v>
      </c>
      <c r="C3844">
        <v>27</v>
      </c>
      <c r="D3844">
        <v>7</v>
      </c>
      <c r="E3844">
        <v>1</v>
      </c>
      <c r="F3844" t="s">
        <v>581</v>
      </c>
      <c r="G3844" t="s">
        <v>581</v>
      </c>
      <c r="H3844" t="s">
        <v>132</v>
      </c>
      <c r="I3844" t="s">
        <v>618</v>
      </c>
      <c r="J3844" t="s">
        <v>628</v>
      </c>
    </row>
    <row r="3845" spans="1:10" x14ac:dyDescent="0.35">
      <c r="A3845">
        <v>3931</v>
      </c>
      <c r="B3845" t="s">
        <v>213</v>
      </c>
      <c r="C3845">
        <v>28</v>
      </c>
      <c r="D3845">
        <v>11</v>
      </c>
      <c r="E3845">
        <v>0</v>
      </c>
      <c r="F3845" t="s">
        <v>581</v>
      </c>
      <c r="G3845" t="s">
        <v>581</v>
      </c>
      <c r="H3845" t="s">
        <v>132</v>
      </c>
      <c r="I3845" t="s">
        <v>618</v>
      </c>
      <c r="J3845" t="s">
        <v>628</v>
      </c>
    </row>
    <row r="3846" spans="1:10" x14ac:dyDescent="0.35">
      <c r="A3846">
        <v>3932</v>
      </c>
      <c r="B3846" t="s">
        <v>213</v>
      </c>
      <c r="C3846">
        <v>29</v>
      </c>
      <c r="D3846">
        <v>3</v>
      </c>
      <c r="E3846">
        <v>1</v>
      </c>
      <c r="F3846" t="s">
        <v>581</v>
      </c>
      <c r="G3846" t="s">
        <v>581</v>
      </c>
      <c r="H3846" t="s">
        <v>132</v>
      </c>
      <c r="I3846" t="s">
        <v>618</v>
      </c>
      <c r="J3846" t="s">
        <v>628</v>
      </c>
    </row>
    <row r="3847" spans="1:10" x14ac:dyDescent="0.35">
      <c r="A3847">
        <v>3933</v>
      </c>
      <c r="B3847" t="s">
        <v>213</v>
      </c>
      <c r="C3847">
        <v>30</v>
      </c>
      <c r="D3847">
        <v>15</v>
      </c>
      <c r="E3847">
        <v>0</v>
      </c>
      <c r="F3847" t="s">
        <v>581</v>
      </c>
      <c r="G3847" t="s">
        <v>581</v>
      </c>
      <c r="H3847" t="s">
        <v>132</v>
      </c>
      <c r="I3847" t="s">
        <v>618</v>
      </c>
      <c r="J3847" t="s">
        <v>628</v>
      </c>
    </row>
    <row r="3848" spans="1:10" x14ac:dyDescent="0.35">
      <c r="A3848">
        <v>3934</v>
      </c>
      <c r="B3848" t="s">
        <v>213</v>
      </c>
      <c r="C3848">
        <v>31</v>
      </c>
      <c r="D3848">
        <v>9</v>
      </c>
      <c r="E3848">
        <v>0</v>
      </c>
      <c r="F3848" t="s">
        <v>581</v>
      </c>
      <c r="G3848" t="s">
        <v>581</v>
      </c>
      <c r="H3848" t="s">
        <v>132</v>
      </c>
      <c r="I3848" t="s">
        <v>618</v>
      </c>
      <c r="J3848" t="s">
        <v>628</v>
      </c>
    </row>
    <row r="3849" spans="1:10" x14ac:dyDescent="0.35">
      <c r="A3849">
        <v>3935</v>
      </c>
      <c r="B3849" t="s">
        <v>213</v>
      </c>
      <c r="C3849">
        <v>32</v>
      </c>
      <c r="D3849">
        <v>8</v>
      </c>
      <c r="E3849">
        <v>0</v>
      </c>
      <c r="F3849" t="s">
        <v>581</v>
      </c>
      <c r="G3849" t="s">
        <v>581</v>
      </c>
      <c r="H3849" t="s">
        <v>132</v>
      </c>
      <c r="I3849" t="s">
        <v>618</v>
      </c>
      <c r="J3849" t="s">
        <v>628</v>
      </c>
    </row>
    <row r="3850" spans="1:10" x14ac:dyDescent="0.35">
      <c r="A3850">
        <v>3936</v>
      </c>
      <c r="B3850" t="s">
        <v>213</v>
      </c>
      <c r="C3850">
        <v>33</v>
      </c>
      <c r="D3850">
        <v>4</v>
      </c>
      <c r="E3850">
        <v>1</v>
      </c>
      <c r="F3850" t="s">
        <v>581</v>
      </c>
      <c r="G3850" t="s">
        <v>581</v>
      </c>
      <c r="H3850" t="s">
        <v>132</v>
      </c>
      <c r="I3850" t="s">
        <v>618</v>
      </c>
      <c r="J3850" t="s">
        <v>628</v>
      </c>
    </row>
    <row r="3851" spans="1:10" x14ac:dyDescent="0.35">
      <c r="A3851">
        <v>3937</v>
      </c>
      <c r="B3851" t="s">
        <v>213</v>
      </c>
      <c r="C3851">
        <v>34</v>
      </c>
      <c r="D3851">
        <v>3</v>
      </c>
      <c r="E3851">
        <v>0</v>
      </c>
      <c r="F3851" t="s">
        <v>581</v>
      </c>
      <c r="G3851" t="s">
        <v>581</v>
      </c>
      <c r="H3851" t="s">
        <v>132</v>
      </c>
      <c r="I3851" t="s">
        <v>618</v>
      </c>
      <c r="J3851" t="s">
        <v>628</v>
      </c>
    </row>
    <row r="3852" spans="1:10" x14ac:dyDescent="0.35">
      <c r="A3852">
        <v>3938</v>
      </c>
      <c r="B3852" t="s">
        <v>213</v>
      </c>
      <c r="C3852">
        <v>35</v>
      </c>
      <c r="D3852">
        <v>7</v>
      </c>
      <c r="E3852">
        <v>0</v>
      </c>
      <c r="F3852" t="s">
        <v>581</v>
      </c>
      <c r="G3852" t="s">
        <v>581</v>
      </c>
      <c r="H3852" t="s">
        <v>132</v>
      </c>
      <c r="I3852" t="s">
        <v>618</v>
      </c>
      <c r="J3852" t="s">
        <v>628</v>
      </c>
    </row>
    <row r="3853" spans="1:10" x14ac:dyDescent="0.35">
      <c r="A3853">
        <v>3939</v>
      </c>
      <c r="B3853" t="s">
        <v>213</v>
      </c>
      <c r="C3853">
        <v>36</v>
      </c>
      <c r="D3853">
        <v>3</v>
      </c>
      <c r="E3853">
        <v>0</v>
      </c>
      <c r="F3853" t="s">
        <v>581</v>
      </c>
      <c r="G3853" t="s">
        <v>581</v>
      </c>
      <c r="H3853" t="s">
        <v>132</v>
      </c>
      <c r="I3853" t="s">
        <v>618</v>
      </c>
      <c r="J3853" t="s">
        <v>628</v>
      </c>
    </row>
    <row r="3854" spans="1:10" x14ac:dyDescent="0.35">
      <c r="A3854">
        <v>3940</v>
      </c>
      <c r="B3854" t="s">
        <v>213</v>
      </c>
      <c r="C3854">
        <v>37</v>
      </c>
      <c r="D3854">
        <v>5</v>
      </c>
      <c r="E3854">
        <v>0</v>
      </c>
      <c r="F3854" t="s">
        <v>581</v>
      </c>
      <c r="G3854" t="s">
        <v>581</v>
      </c>
      <c r="H3854" t="s">
        <v>132</v>
      </c>
      <c r="I3854" t="s">
        <v>618</v>
      </c>
      <c r="J3854" t="s">
        <v>628</v>
      </c>
    </row>
    <row r="3855" spans="1:10" x14ac:dyDescent="0.35">
      <c r="A3855">
        <v>3941</v>
      </c>
      <c r="B3855" t="s">
        <v>213</v>
      </c>
      <c r="C3855">
        <v>38</v>
      </c>
      <c r="D3855">
        <v>8</v>
      </c>
      <c r="E3855">
        <v>1</v>
      </c>
      <c r="F3855" t="s">
        <v>581</v>
      </c>
      <c r="G3855" t="s">
        <v>581</v>
      </c>
      <c r="H3855" t="s">
        <v>132</v>
      </c>
      <c r="I3855" t="s">
        <v>618</v>
      </c>
      <c r="J3855" t="s">
        <v>628</v>
      </c>
    </row>
    <row r="3856" spans="1:10" x14ac:dyDescent="0.35">
      <c r="A3856">
        <v>3942</v>
      </c>
      <c r="B3856" t="s">
        <v>214</v>
      </c>
      <c r="C3856">
        <v>15</v>
      </c>
      <c r="D3856">
        <v>24</v>
      </c>
      <c r="E3856">
        <v>2</v>
      </c>
      <c r="F3856" t="s">
        <v>581</v>
      </c>
      <c r="G3856" t="s">
        <v>581</v>
      </c>
      <c r="H3856" t="s">
        <v>132</v>
      </c>
      <c r="I3856" t="s">
        <v>618</v>
      </c>
      <c r="J3856" t="s">
        <v>628</v>
      </c>
    </row>
    <row r="3857" spans="1:10" x14ac:dyDescent="0.35">
      <c r="A3857">
        <v>3943</v>
      </c>
      <c r="B3857" t="s">
        <v>214</v>
      </c>
      <c r="C3857">
        <v>16</v>
      </c>
      <c r="D3857">
        <v>27</v>
      </c>
      <c r="E3857">
        <v>4</v>
      </c>
      <c r="F3857" t="s">
        <v>581</v>
      </c>
      <c r="G3857" t="s">
        <v>581</v>
      </c>
      <c r="H3857" t="s">
        <v>132</v>
      </c>
      <c r="I3857" t="s">
        <v>618</v>
      </c>
      <c r="J3857" t="s">
        <v>628</v>
      </c>
    </row>
    <row r="3858" spans="1:10" x14ac:dyDescent="0.35">
      <c r="A3858">
        <v>3944</v>
      </c>
      <c r="B3858" t="s">
        <v>214</v>
      </c>
      <c r="C3858">
        <v>17</v>
      </c>
      <c r="D3858">
        <v>18</v>
      </c>
      <c r="E3858">
        <v>4</v>
      </c>
      <c r="F3858" t="s">
        <v>581</v>
      </c>
      <c r="G3858" t="s">
        <v>581</v>
      </c>
      <c r="H3858" t="s">
        <v>132</v>
      </c>
      <c r="I3858" t="s">
        <v>618</v>
      </c>
      <c r="J3858" t="s">
        <v>628</v>
      </c>
    </row>
    <row r="3859" spans="1:10" x14ac:dyDescent="0.35">
      <c r="A3859">
        <v>3945</v>
      </c>
      <c r="B3859" t="s">
        <v>214</v>
      </c>
      <c r="C3859">
        <v>18</v>
      </c>
      <c r="D3859">
        <v>10</v>
      </c>
      <c r="E3859">
        <v>6</v>
      </c>
      <c r="F3859" t="s">
        <v>581</v>
      </c>
      <c r="G3859" t="s">
        <v>581</v>
      </c>
      <c r="H3859" t="s">
        <v>132</v>
      </c>
      <c r="I3859" t="s">
        <v>618</v>
      </c>
      <c r="J3859" t="s">
        <v>628</v>
      </c>
    </row>
    <row r="3860" spans="1:10" x14ac:dyDescent="0.35">
      <c r="A3860">
        <v>3946</v>
      </c>
      <c r="B3860" t="s">
        <v>214</v>
      </c>
      <c r="C3860">
        <v>19</v>
      </c>
      <c r="D3860">
        <v>28</v>
      </c>
      <c r="E3860">
        <v>4</v>
      </c>
      <c r="F3860" t="s">
        <v>581</v>
      </c>
      <c r="G3860" t="s">
        <v>581</v>
      </c>
      <c r="H3860" t="s">
        <v>132</v>
      </c>
      <c r="I3860" t="s">
        <v>618</v>
      </c>
      <c r="J3860" t="s">
        <v>628</v>
      </c>
    </row>
    <row r="3861" spans="1:10" x14ac:dyDescent="0.35">
      <c r="A3861">
        <v>3947</v>
      </c>
      <c r="B3861" t="s">
        <v>214</v>
      </c>
      <c r="C3861">
        <v>20</v>
      </c>
      <c r="D3861">
        <v>12</v>
      </c>
      <c r="E3861">
        <v>0</v>
      </c>
      <c r="F3861" t="s">
        <v>581</v>
      </c>
      <c r="G3861" t="s">
        <v>581</v>
      </c>
      <c r="H3861" t="s">
        <v>132</v>
      </c>
      <c r="I3861" t="s">
        <v>618</v>
      </c>
      <c r="J3861" t="s">
        <v>628</v>
      </c>
    </row>
    <row r="3862" spans="1:10" x14ac:dyDescent="0.35">
      <c r="A3862">
        <v>3948</v>
      </c>
      <c r="B3862" t="s">
        <v>214</v>
      </c>
      <c r="C3862">
        <v>21</v>
      </c>
      <c r="D3862">
        <v>5</v>
      </c>
      <c r="E3862">
        <v>1</v>
      </c>
      <c r="F3862" t="s">
        <v>581</v>
      </c>
      <c r="G3862" t="s">
        <v>581</v>
      </c>
      <c r="H3862" t="s">
        <v>132</v>
      </c>
      <c r="I3862" t="s">
        <v>618</v>
      </c>
      <c r="J3862" t="s">
        <v>628</v>
      </c>
    </row>
    <row r="3863" spans="1:10" x14ac:dyDescent="0.35">
      <c r="A3863">
        <v>3949</v>
      </c>
      <c r="B3863" t="s">
        <v>214</v>
      </c>
      <c r="C3863">
        <v>22</v>
      </c>
      <c r="D3863">
        <v>8</v>
      </c>
      <c r="E3863">
        <v>1</v>
      </c>
      <c r="F3863" t="s">
        <v>581</v>
      </c>
      <c r="G3863" t="s">
        <v>581</v>
      </c>
      <c r="H3863" t="s">
        <v>132</v>
      </c>
      <c r="I3863" t="s">
        <v>618</v>
      </c>
      <c r="J3863" t="s">
        <v>628</v>
      </c>
    </row>
    <row r="3864" spans="1:10" x14ac:dyDescent="0.35">
      <c r="A3864">
        <v>3950</v>
      </c>
      <c r="B3864" t="s">
        <v>214</v>
      </c>
      <c r="C3864">
        <v>23</v>
      </c>
      <c r="D3864">
        <v>6</v>
      </c>
      <c r="E3864">
        <v>2</v>
      </c>
      <c r="F3864" t="s">
        <v>581</v>
      </c>
      <c r="G3864" t="s">
        <v>581</v>
      </c>
      <c r="H3864" t="s">
        <v>132</v>
      </c>
      <c r="I3864" t="s">
        <v>618</v>
      </c>
      <c r="J3864" t="s">
        <v>628</v>
      </c>
    </row>
    <row r="3865" spans="1:10" x14ac:dyDescent="0.35">
      <c r="A3865">
        <v>3951</v>
      </c>
      <c r="B3865" t="s">
        <v>214</v>
      </c>
      <c r="C3865">
        <v>24</v>
      </c>
      <c r="D3865">
        <v>6</v>
      </c>
      <c r="E3865">
        <v>1</v>
      </c>
      <c r="F3865" t="s">
        <v>581</v>
      </c>
      <c r="G3865" t="s">
        <v>581</v>
      </c>
      <c r="H3865" t="s">
        <v>132</v>
      </c>
      <c r="I3865" t="s">
        <v>618</v>
      </c>
      <c r="J3865" t="s">
        <v>628</v>
      </c>
    </row>
    <row r="3866" spans="1:10" x14ac:dyDescent="0.35">
      <c r="A3866">
        <v>3952</v>
      </c>
      <c r="B3866" t="s">
        <v>214</v>
      </c>
      <c r="C3866">
        <v>25</v>
      </c>
      <c r="D3866">
        <v>12</v>
      </c>
      <c r="E3866">
        <v>1</v>
      </c>
      <c r="F3866" t="s">
        <v>581</v>
      </c>
      <c r="G3866" t="s">
        <v>581</v>
      </c>
      <c r="H3866" t="s">
        <v>132</v>
      </c>
      <c r="I3866" t="s">
        <v>618</v>
      </c>
      <c r="J3866" t="s">
        <v>628</v>
      </c>
    </row>
    <row r="3867" spans="1:10" x14ac:dyDescent="0.35">
      <c r="A3867">
        <v>3953</v>
      </c>
      <c r="B3867" t="s">
        <v>214</v>
      </c>
      <c r="C3867">
        <v>26</v>
      </c>
      <c r="D3867">
        <v>10</v>
      </c>
      <c r="E3867">
        <v>2</v>
      </c>
      <c r="F3867" t="s">
        <v>581</v>
      </c>
      <c r="G3867" t="s">
        <v>581</v>
      </c>
      <c r="H3867" t="s">
        <v>132</v>
      </c>
      <c r="I3867" t="s">
        <v>618</v>
      </c>
      <c r="J3867" t="s">
        <v>628</v>
      </c>
    </row>
    <row r="3868" spans="1:10" x14ac:dyDescent="0.35">
      <c r="A3868">
        <v>3954</v>
      </c>
      <c r="B3868" t="s">
        <v>214</v>
      </c>
      <c r="C3868">
        <v>27</v>
      </c>
      <c r="D3868">
        <v>7</v>
      </c>
      <c r="E3868">
        <v>4</v>
      </c>
      <c r="F3868" t="s">
        <v>581</v>
      </c>
      <c r="G3868" t="s">
        <v>581</v>
      </c>
      <c r="H3868" t="s">
        <v>132</v>
      </c>
      <c r="I3868" t="s">
        <v>618</v>
      </c>
      <c r="J3868" t="s">
        <v>628</v>
      </c>
    </row>
    <row r="3869" spans="1:10" x14ac:dyDescent="0.35">
      <c r="A3869">
        <v>3955</v>
      </c>
      <c r="B3869" t="s">
        <v>214</v>
      </c>
      <c r="C3869">
        <v>28</v>
      </c>
      <c r="D3869">
        <v>12</v>
      </c>
      <c r="E3869">
        <v>4</v>
      </c>
      <c r="F3869" t="s">
        <v>581</v>
      </c>
      <c r="G3869" t="s">
        <v>581</v>
      </c>
      <c r="H3869" t="s">
        <v>132</v>
      </c>
      <c r="I3869" t="s">
        <v>618</v>
      </c>
      <c r="J3869" t="s">
        <v>628</v>
      </c>
    </row>
    <row r="3870" spans="1:10" x14ac:dyDescent="0.35">
      <c r="A3870">
        <v>3956</v>
      </c>
      <c r="B3870" t="s">
        <v>214</v>
      </c>
      <c r="C3870">
        <v>29</v>
      </c>
      <c r="D3870">
        <v>6</v>
      </c>
      <c r="E3870">
        <v>5</v>
      </c>
      <c r="F3870" t="s">
        <v>581</v>
      </c>
      <c r="G3870" t="s">
        <v>581</v>
      </c>
      <c r="H3870" t="s">
        <v>132</v>
      </c>
      <c r="I3870" t="s">
        <v>618</v>
      </c>
      <c r="J3870" t="s">
        <v>628</v>
      </c>
    </row>
    <row r="3871" spans="1:10" x14ac:dyDescent="0.35">
      <c r="A3871">
        <v>3957</v>
      </c>
      <c r="B3871" t="s">
        <v>214</v>
      </c>
      <c r="C3871">
        <v>30</v>
      </c>
      <c r="D3871">
        <v>9</v>
      </c>
      <c r="E3871">
        <v>3</v>
      </c>
      <c r="F3871" t="s">
        <v>581</v>
      </c>
      <c r="G3871" t="s">
        <v>581</v>
      </c>
      <c r="H3871" t="s">
        <v>132</v>
      </c>
      <c r="I3871" t="s">
        <v>618</v>
      </c>
      <c r="J3871" t="s">
        <v>628</v>
      </c>
    </row>
    <row r="3872" spans="1:10" x14ac:dyDescent="0.35">
      <c r="A3872">
        <v>3958</v>
      </c>
      <c r="B3872" t="s">
        <v>214</v>
      </c>
      <c r="C3872">
        <v>31</v>
      </c>
      <c r="D3872">
        <v>9</v>
      </c>
      <c r="E3872">
        <v>3</v>
      </c>
      <c r="F3872" t="s">
        <v>581</v>
      </c>
      <c r="G3872" t="s">
        <v>581</v>
      </c>
      <c r="H3872" t="s">
        <v>132</v>
      </c>
      <c r="I3872" t="s">
        <v>618</v>
      </c>
      <c r="J3872" t="s">
        <v>628</v>
      </c>
    </row>
    <row r="3873" spans="1:10" x14ac:dyDescent="0.35">
      <c r="A3873">
        <v>3959</v>
      </c>
      <c r="B3873" t="s">
        <v>214</v>
      </c>
      <c r="C3873">
        <v>32</v>
      </c>
      <c r="D3873">
        <v>9</v>
      </c>
      <c r="E3873">
        <v>2</v>
      </c>
      <c r="F3873" t="s">
        <v>581</v>
      </c>
      <c r="G3873" t="s">
        <v>581</v>
      </c>
      <c r="H3873" t="s">
        <v>132</v>
      </c>
      <c r="I3873" t="s">
        <v>618</v>
      </c>
      <c r="J3873" t="s">
        <v>628</v>
      </c>
    </row>
    <row r="3874" spans="1:10" x14ac:dyDescent="0.35">
      <c r="A3874">
        <v>3960</v>
      </c>
      <c r="B3874" t="s">
        <v>214</v>
      </c>
      <c r="C3874">
        <v>33</v>
      </c>
      <c r="D3874">
        <v>4</v>
      </c>
      <c r="E3874">
        <v>2</v>
      </c>
      <c r="F3874" t="s">
        <v>581</v>
      </c>
      <c r="G3874" t="s">
        <v>581</v>
      </c>
      <c r="H3874" t="s">
        <v>132</v>
      </c>
      <c r="I3874" t="s">
        <v>618</v>
      </c>
      <c r="J3874" t="s">
        <v>628</v>
      </c>
    </row>
    <row r="3875" spans="1:10" x14ac:dyDescent="0.35">
      <c r="A3875">
        <v>3961</v>
      </c>
      <c r="B3875" t="s">
        <v>214</v>
      </c>
      <c r="C3875">
        <v>34</v>
      </c>
      <c r="D3875">
        <v>12</v>
      </c>
      <c r="E3875">
        <v>3</v>
      </c>
      <c r="F3875" t="s">
        <v>581</v>
      </c>
      <c r="G3875" t="s">
        <v>581</v>
      </c>
      <c r="H3875" t="s">
        <v>132</v>
      </c>
      <c r="I3875" t="s">
        <v>618</v>
      </c>
      <c r="J3875" t="s">
        <v>628</v>
      </c>
    </row>
    <row r="3876" spans="1:10" x14ac:dyDescent="0.35">
      <c r="A3876">
        <v>3962</v>
      </c>
      <c r="B3876" t="s">
        <v>214</v>
      </c>
      <c r="C3876">
        <v>35</v>
      </c>
      <c r="D3876">
        <v>9</v>
      </c>
      <c r="E3876">
        <v>1</v>
      </c>
      <c r="F3876" t="s">
        <v>581</v>
      </c>
      <c r="G3876" t="s">
        <v>581</v>
      </c>
      <c r="H3876" t="s">
        <v>132</v>
      </c>
      <c r="I3876" t="s">
        <v>618</v>
      </c>
      <c r="J3876" t="s">
        <v>628</v>
      </c>
    </row>
    <row r="3877" spans="1:10" x14ac:dyDescent="0.35">
      <c r="A3877">
        <v>3963</v>
      </c>
      <c r="B3877" t="s">
        <v>214</v>
      </c>
      <c r="C3877">
        <v>36</v>
      </c>
      <c r="D3877">
        <v>9</v>
      </c>
      <c r="E3877">
        <v>1</v>
      </c>
      <c r="F3877" t="s">
        <v>581</v>
      </c>
      <c r="G3877" t="s">
        <v>581</v>
      </c>
      <c r="H3877" t="s">
        <v>132</v>
      </c>
      <c r="I3877" t="s">
        <v>618</v>
      </c>
      <c r="J3877" t="s">
        <v>628</v>
      </c>
    </row>
    <row r="3878" spans="1:10" x14ac:dyDescent="0.35">
      <c r="A3878">
        <v>3964</v>
      </c>
      <c r="B3878" t="s">
        <v>214</v>
      </c>
      <c r="C3878">
        <v>37</v>
      </c>
      <c r="D3878">
        <v>11</v>
      </c>
      <c r="E3878">
        <v>2</v>
      </c>
      <c r="F3878" t="s">
        <v>581</v>
      </c>
      <c r="G3878" t="s">
        <v>581</v>
      </c>
      <c r="H3878" t="s">
        <v>132</v>
      </c>
      <c r="I3878" t="s">
        <v>618</v>
      </c>
      <c r="J3878" t="s">
        <v>628</v>
      </c>
    </row>
    <row r="3879" spans="1:10" x14ac:dyDescent="0.35">
      <c r="A3879">
        <v>3965</v>
      </c>
      <c r="B3879" t="s">
        <v>214</v>
      </c>
      <c r="C3879">
        <v>38</v>
      </c>
      <c r="D3879">
        <v>15</v>
      </c>
      <c r="E3879">
        <v>3</v>
      </c>
      <c r="F3879" t="s">
        <v>581</v>
      </c>
      <c r="G3879" t="s">
        <v>581</v>
      </c>
      <c r="H3879" t="s">
        <v>132</v>
      </c>
      <c r="I3879" t="s">
        <v>618</v>
      </c>
      <c r="J3879" t="s">
        <v>628</v>
      </c>
    </row>
    <row r="3880" spans="1:10" x14ac:dyDescent="0.35">
      <c r="A3880">
        <v>3966</v>
      </c>
      <c r="B3880" t="s">
        <v>215</v>
      </c>
      <c r="C3880">
        <v>15</v>
      </c>
      <c r="D3880">
        <v>24</v>
      </c>
      <c r="E3880">
        <v>2</v>
      </c>
      <c r="F3880" t="s">
        <v>581</v>
      </c>
      <c r="G3880" t="s">
        <v>581</v>
      </c>
      <c r="H3880" t="s">
        <v>132</v>
      </c>
      <c r="I3880" t="s">
        <v>618</v>
      </c>
      <c r="J3880" t="s">
        <v>629</v>
      </c>
    </row>
    <row r="3881" spans="1:10" x14ac:dyDescent="0.35">
      <c r="A3881">
        <v>3967</v>
      </c>
      <c r="B3881" t="s">
        <v>215</v>
      </c>
      <c r="C3881">
        <v>16</v>
      </c>
      <c r="D3881">
        <v>21</v>
      </c>
      <c r="E3881">
        <v>4</v>
      </c>
      <c r="F3881" t="s">
        <v>581</v>
      </c>
      <c r="G3881" t="s">
        <v>581</v>
      </c>
      <c r="H3881" t="s">
        <v>132</v>
      </c>
      <c r="I3881" t="s">
        <v>618</v>
      </c>
      <c r="J3881" t="s">
        <v>629</v>
      </c>
    </row>
    <row r="3882" spans="1:10" x14ac:dyDescent="0.35">
      <c r="A3882">
        <v>3968</v>
      </c>
      <c r="B3882" t="s">
        <v>215</v>
      </c>
      <c r="C3882">
        <v>17</v>
      </c>
      <c r="D3882">
        <v>20</v>
      </c>
      <c r="E3882">
        <v>7</v>
      </c>
      <c r="F3882" t="s">
        <v>581</v>
      </c>
      <c r="G3882" t="s">
        <v>581</v>
      </c>
      <c r="H3882" t="s">
        <v>132</v>
      </c>
      <c r="I3882" t="s">
        <v>618</v>
      </c>
      <c r="J3882" t="s">
        <v>629</v>
      </c>
    </row>
    <row r="3883" spans="1:10" x14ac:dyDescent="0.35">
      <c r="A3883">
        <v>3969</v>
      </c>
      <c r="B3883" t="s">
        <v>215</v>
      </c>
      <c r="C3883">
        <v>18</v>
      </c>
      <c r="D3883">
        <v>8</v>
      </c>
      <c r="E3883">
        <v>7</v>
      </c>
      <c r="F3883" t="s">
        <v>581</v>
      </c>
      <c r="G3883" t="s">
        <v>581</v>
      </c>
      <c r="H3883" t="s">
        <v>132</v>
      </c>
      <c r="I3883" t="s">
        <v>618</v>
      </c>
      <c r="J3883" t="s">
        <v>629</v>
      </c>
    </row>
    <row r="3884" spans="1:10" x14ac:dyDescent="0.35">
      <c r="A3884">
        <v>3970</v>
      </c>
      <c r="B3884" t="s">
        <v>215</v>
      </c>
      <c r="C3884">
        <v>19</v>
      </c>
      <c r="D3884">
        <v>8</v>
      </c>
      <c r="E3884">
        <v>2</v>
      </c>
      <c r="F3884" t="s">
        <v>581</v>
      </c>
      <c r="G3884" t="s">
        <v>581</v>
      </c>
      <c r="H3884" t="s">
        <v>132</v>
      </c>
      <c r="I3884" t="s">
        <v>618</v>
      </c>
      <c r="J3884" t="s">
        <v>629</v>
      </c>
    </row>
    <row r="3885" spans="1:10" x14ac:dyDescent="0.35">
      <c r="A3885">
        <v>3971</v>
      </c>
      <c r="B3885" t="s">
        <v>215</v>
      </c>
      <c r="C3885">
        <v>20</v>
      </c>
      <c r="D3885">
        <v>7</v>
      </c>
      <c r="E3885">
        <v>2</v>
      </c>
      <c r="F3885" t="s">
        <v>581</v>
      </c>
      <c r="G3885" t="s">
        <v>581</v>
      </c>
      <c r="H3885" t="s">
        <v>132</v>
      </c>
      <c r="I3885" t="s">
        <v>618</v>
      </c>
      <c r="J3885" t="s">
        <v>629</v>
      </c>
    </row>
    <row r="3886" spans="1:10" x14ac:dyDescent="0.35">
      <c r="A3886">
        <v>3972</v>
      </c>
      <c r="B3886" t="s">
        <v>215</v>
      </c>
      <c r="C3886">
        <v>21</v>
      </c>
      <c r="D3886">
        <v>3</v>
      </c>
      <c r="E3886">
        <v>0</v>
      </c>
      <c r="F3886" t="s">
        <v>581</v>
      </c>
      <c r="G3886" t="s">
        <v>581</v>
      </c>
      <c r="H3886" t="s">
        <v>132</v>
      </c>
      <c r="I3886" t="s">
        <v>618</v>
      </c>
      <c r="J3886" t="s">
        <v>629</v>
      </c>
    </row>
    <row r="3887" spans="1:10" x14ac:dyDescent="0.35">
      <c r="A3887">
        <v>3973</v>
      </c>
      <c r="B3887" t="s">
        <v>215</v>
      </c>
      <c r="C3887">
        <v>22</v>
      </c>
      <c r="D3887">
        <v>6</v>
      </c>
      <c r="E3887">
        <v>0</v>
      </c>
      <c r="F3887" t="s">
        <v>581</v>
      </c>
      <c r="G3887" t="s">
        <v>581</v>
      </c>
      <c r="H3887" t="s">
        <v>132</v>
      </c>
      <c r="I3887" t="s">
        <v>618</v>
      </c>
      <c r="J3887" t="s">
        <v>629</v>
      </c>
    </row>
    <row r="3888" spans="1:10" x14ac:dyDescent="0.35">
      <c r="A3888">
        <v>3974</v>
      </c>
      <c r="B3888" t="s">
        <v>215</v>
      </c>
      <c r="C3888">
        <v>23</v>
      </c>
      <c r="D3888">
        <v>8</v>
      </c>
      <c r="E3888">
        <v>1</v>
      </c>
      <c r="F3888" t="s">
        <v>581</v>
      </c>
      <c r="G3888" t="s">
        <v>581</v>
      </c>
      <c r="H3888" t="s">
        <v>132</v>
      </c>
      <c r="I3888" t="s">
        <v>618</v>
      </c>
      <c r="J3888" t="s">
        <v>629</v>
      </c>
    </row>
    <row r="3889" spans="1:10" x14ac:dyDescent="0.35">
      <c r="A3889">
        <v>3975</v>
      </c>
      <c r="B3889" t="s">
        <v>215</v>
      </c>
      <c r="C3889">
        <v>24</v>
      </c>
      <c r="D3889">
        <v>5</v>
      </c>
      <c r="E3889">
        <v>1</v>
      </c>
      <c r="F3889" t="s">
        <v>581</v>
      </c>
      <c r="G3889" t="s">
        <v>581</v>
      </c>
      <c r="H3889" t="s">
        <v>132</v>
      </c>
      <c r="I3889" t="s">
        <v>618</v>
      </c>
      <c r="J3889" t="s">
        <v>629</v>
      </c>
    </row>
    <row r="3890" spans="1:10" x14ac:dyDescent="0.35">
      <c r="A3890">
        <v>3976</v>
      </c>
      <c r="B3890" t="s">
        <v>215</v>
      </c>
      <c r="C3890">
        <v>25</v>
      </c>
      <c r="D3890">
        <v>9</v>
      </c>
      <c r="E3890">
        <v>1</v>
      </c>
      <c r="F3890" t="s">
        <v>581</v>
      </c>
      <c r="G3890" t="s">
        <v>581</v>
      </c>
      <c r="H3890" t="s">
        <v>132</v>
      </c>
      <c r="I3890" t="s">
        <v>618</v>
      </c>
      <c r="J3890" t="s">
        <v>629</v>
      </c>
    </row>
    <row r="3891" spans="1:10" x14ac:dyDescent="0.35">
      <c r="A3891">
        <v>3977</v>
      </c>
      <c r="B3891" t="s">
        <v>215</v>
      </c>
      <c r="C3891">
        <v>26</v>
      </c>
      <c r="D3891">
        <v>6</v>
      </c>
      <c r="E3891">
        <v>6</v>
      </c>
      <c r="F3891" t="s">
        <v>581</v>
      </c>
      <c r="G3891" t="s">
        <v>581</v>
      </c>
      <c r="H3891" t="s">
        <v>132</v>
      </c>
      <c r="I3891" t="s">
        <v>618</v>
      </c>
      <c r="J3891" t="s">
        <v>629</v>
      </c>
    </row>
    <row r="3892" spans="1:10" x14ac:dyDescent="0.35">
      <c r="A3892">
        <v>3978</v>
      </c>
      <c r="B3892" t="s">
        <v>215</v>
      </c>
      <c r="C3892">
        <v>27</v>
      </c>
      <c r="D3892">
        <v>6</v>
      </c>
      <c r="E3892">
        <v>1</v>
      </c>
      <c r="F3892" t="s">
        <v>581</v>
      </c>
      <c r="G3892" t="s">
        <v>581</v>
      </c>
      <c r="H3892" t="s">
        <v>132</v>
      </c>
      <c r="I3892" t="s">
        <v>618</v>
      </c>
      <c r="J3892" t="s">
        <v>629</v>
      </c>
    </row>
    <row r="3893" spans="1:10" x14ac:dyDescent="0.35">
      <c r="A3893">
        <v>3979</v>
      </c>
      <c r="B3893" t="s">
        <v>215</v>
      </c>
      <c r="C3893">
        <v>28</v>
      </c>
      <c r="D3893">
        <v>15</v>
      </c>
      <c r="E3893">
        <v>4</v>
      </c>
      <c r="F3893" t="s">
        <v>581</v>
      </c>
      <c r="G3893" t="s">
        <v>581</v>
      </c>
      <c r="H3893" t="s">
        <v>132</v>
      </c>
      <c r="I3893" t="s">
        <v>618</v>
      </c>
      <c r="J3893" t="s">
        <v>629</v>
      </c>
    </row>
    <row r="3894" spans="1:10" x14ac:dyDescent="0.35">
      <c r="A3894">
        <v>3980</v>
      </c>
      <c r="B3894" t="s">
        <v>215</v>
      </c>
      <c r="C3894">
        <v>29</v>
      </c>
      <c r="D3894">
        <v>11</v>
      </c>
      <c r="E3894">
        <v>4</v>
      </c>
      <c r="F3894" t="s">
        <v>581</v>
      </c>
      <c r="G3894" t="s">
        <v>581</v>
      </c>
      <c r="H3894" t="s">
        <v>132</v>
      </c>
      <c r="I3894" t="s">
        <v>618</v>
      </c>
      <c r="J3894" t="s">
        <v>629</v>
      </c>
    </row>
    <row r="3895" spans="1:10" x14ac:dyDescent="0.35">
      <c r="A3895">
        <v>3981</v>
      </c>
      <c r="B3895" t="s">
        <v>215</v>
      </c>
      <c r="C3895">
        <v>30</v>
      </c>
      <c r="D3895">
        <v>10</v>
      </c>
      <c r="E3895">
        <v>2</v>
      </c>
      <c r="F3895" t="s">
        <v>581</v>
      </c>
      <c r="G3895" t="s">
        <v>581</v>
      </c>
      <c r="H3895" t="s">
        <v>132</v>
      </c>
      <c r="I3895" t="s">
        <v>618</v>
      </c>
      <c r="J3895" t="s">
        <v>629</v>
      </c>
    </row>
    <row r="3896" spans="1:10" x14ac:dyDescent="0.35">
      <c r="A3896">
        <v>3982</v>
      </c>
      <c r="B3896" t="s">
        <v>215</v>
      </c>
      <c r="C3896">
        <v>31</v>
      </c>
      <c r="D3896">
        <v>10</v>
      </c>
      <c r="E3896">
        <v>3</v>
      </c>
      <c r="F3896" t="s">
        <v>581</v>
      </c>
      <c r="G3896" t="s">
        <v>581</v>
      </c>
      <c r="H3896" t="s">
        <v>132</v>
      </c>
      <c r="I3896" t="s">
        <v>618</v>
      </c>
      <c r="J3896" t="s">
        <v>629</v>
      </c>
    </row>
    <row r="3897" spans="1:10" x14ac:dyDescent="0.35">
      <c r="A3897">
        <v>3983</v>
      </c>
      <c r="B3897" t="s">
        <v>215</v>
      </c>
      <c r="C3897">
        <v>32</v>
      </c>
      <c r="D3897">
        <v>6</v>
      </c>
      <c r="E3897">
        <v>1</v>
      </c>
      <c r="F3897" t="s">
        <v>581</v>
      </c>
      <c r="G3897" t="s">
        <v>581</v>
      </c>
      <c r="H3897" t="s">
        <v>132</v>
      </c>
      <c r="I3897" t="s">
        <v>618</v>
      </c>
      <c r="J3897" t="s">
        <v>629</v>
      </c>
    </row>
    <row r="3898" spans="1:10" x14ac:dyDescent="0.35">
      <c r="A3898">
        <v>3984</v>
      </c>
      <c r="B3898" t="s">
        <v>215</v>
      </c>
      <c r="C3898">
        <v>33</v>
      </c>
      <c r="D3898">
        <v>11</v>
      </c>
      <c r="E3898">
        <v>3</v>
      </c>
      <c r="F3898" t="s">
        <v>581</v>
      </c>
      <c r="G3898" t="s">
        <v>581</v>
      </c>
      <c r="H3898" t="s">
        <v>132</v>
      </c>
      <c r="I3898" t="s">
        <v>618</v>
      </c>
      <c r="J3898" t="s">
        <v>629</v>
      </c>
    </row>
    <row r="3899" spans="1:10" x14ac:dyDescent="0.35">
      <c r="A3899">
        <v>3985</v>
      </c>
      <c r="B3899" t="s">
        <v>215</v>
      </c>
      <c r="C3899">
        <v>34</v>
      </c>
      <c r="D3899">
        <v>8</v>
      </c>
      <c r="E3899">
        <v>0</v>
      </c>
      <c r="F3899" t="s">
        <v>581</v>
      </c>
      <c r="G3899" t="s">
        <v>581</v>
      </c>
      <c r="H3899" t="s">
        <v>132</v>
      </c>
      <c r="I3899" t="s">
        <v>618</v>
      </c>
      <c r="J3899" t="s">
        <v>629</v>
      </c>
    </row>
    <row r="3900" spans="1:10" x14ac:dyDescent="0.35">
      <c r="A3900">
        <v>3986</v>
      </c>
      <c r="B3900" t="s">
        <v>215</v>
      </c>
      <c r="C3900">
        <v>35</v>
      </c>
      <c r="D3900">
        <v>7</v>
      </c>
      <c r="E3900">
        <v>1</v>
      </c>
      <c r="F3900" t="s">
        <v>581</v>
      </c>
      <c r="G3900" t="s">
        <v>581</v>
      </c>
      <c r="H3900" t="s">
        <v>132</v>
      </c>
      <c r="I3900" t="s">
        <v>618</v>
      </c>
      <c r="J3900" t="s">
        <v>629</v>
      </c>
    </row>
    <row r="3901" spans="1:10" x14ac:dyDescent="0.35">
      <c r="A3901">
        <v>3987</v>
      </c>
      <c r="B3901" t="s">
        <v>215</v>
      </c>
      <c r="C3901">
        <v>36</v>
      </c>
      <c r="D3901">
        <v>4</v>
      </c>
      <c r="E3901">
        <v>1</v>
      </c>
      <c r="F3901" t="s">
        <v>581</v>
      </c>
      <c r="G3901" t="s">
        <v>581</v>
      </c>
      <c r="H3901" t="s">
        <v>132</v>
      </c>
      <c r="I3901" t="s">
        <v>618</v>
      </c>
      <c r="J3901" t="s">
        <v>629</v>
      </c>
    </row>
    <row r="3902" spans="1:10" x14ac:dyDescent="0.35">
      <c r="A3902">
        <v>3988</v>
      </c>
      <c r="B3902" t="s">
        <v>215</v>
      </c>
      <c r="C3902">
        <v>37</v>
      </c>
      <c r="D3902">
        <v>16</v>
      </c>
      <c r="E3902">
        <v>0</v>
      </c>
      <c r="F3902" t="s">
        <v>581</v>
      </c>
      <c r="G3902" t="s">
        <v>581</v>
      </c>
      <c r="H3902" t="s">
        <v>132</v>
      </c>
      <c r="I3902" t="s">
        <v>618</v>
      </c>
      <c r="J3902" t="s">
        <v>629</v>
      </c>
    </row>
    <row r="3903" spans="1:10" x14ac:dyDescent="0.35">
      <c r="A3903">
        <v>3989</v>
      </c>
      <c r="B3903" t="s">
        <v>215</v>
      </c>
      <c r="C3903">
        <v>38</v>
      </c>
      <c r="D3903">
        <v>20</v>
      </c>
      <c r="E3903">
        <v>2</v>
      </c>
      <c r="F3903" t="s">
        <v>581</v>
      </c>
      <c r="G3903" t="s">
        <v>581</v>
      </c>
      <c r="H3903" t="s">
        <v>132</v>
      </c>
      <c r="I3903" t="s">
        <v>618</v>
      </c>
      <c r="J3903" t="s">
        <v>629</v>
      </c>
    </row>
    <row r="3904" spans="1:10" x14ac:dyDescent="0.35">
      <c r="A3904">
        <v>3990</v>
      </c>
      <c r="B3904" t="s">
        <v>216</v>
      </c>
      <c r="C3904">
        <v>15</v>
      </c>
      <c r="D3904">
        <v>30</v>
      </c>
      <c r="E3904">
        <v>8</v>
      </c>
      <c r="F3904" t="s">
        <v>581</v>
      </c>
      <c r="G3904" t="s">
        <v>581</v>
      </c>
      <c r="H3904" t="s">
        <v>132</v>
      </c>
      <c r="I3904" t="s">
        <v>618</v>
      </c>
      <c r="J3904" t="s">
        <v>629</v>
      </c>
    </row>
    <row r="3905" spans="1:10" x14ac:dyDescent="0.35">
      <c r="A3905">
        <v>3991</v>
      </c>
      <c r="B3905" t="s">
        <v>216</v>
      </c>
      <c r="C3905">
        <v>16</v>
      </c>
      <c r="D3905">
        <v>32</v>
      </c>
      <c r="E3905">
        <v>12</v>
      </c>
      <c r="F3905" t="s">
        <v>581</v>
      </c>
      <c r="G3905" t="s">
        <v>581</v>
      </c>
      <c r="H3905" t="s">
        <v>132</v>
      </c>
      <c r="I3905" t="s">
        <v>618</v>
      </c>
      <c r="J3905" t="s">
        <v>629</v>
      </c>
    </row>
    <row r="3906" spans="1:10" x14ac:dyDescent="0.35">
      <c r="A3906">
        <v>3992</v>
      </c>
      <c r="B3906" t="s">
        <v>216</v>
      </c>
      <c r="C3906">
        <v>17</v>
      </c>
      <c r="D3906">
        <v>28</v>
      </c>
      <c r="E3906">
        <v>11</v>
      </c>
      <c r="F3906" t="s">
        <v>581</v>
      </c>
      <c r="G3906" t="s">
        <v>581</v>
      </c>
      <c r="H3906" t="s">
        <v>132</v>
      </c>
      <c r="I3906" t="s">
        <v>618</v>
      </c>
      <c r="J3906" t="s">
        <v>629</v>
      </c>
    </row>
    <row r="3907" spans="1:10" x14ac:dyDescent="0.35">
      <c r="A3907">
        <v>3993</v>
      </c>
      <c r="B3907" t="s">
        <v>216</v>
      </c>
      <c r="C3907">
        <v>18</v>
      </c>
      <c r="D3907">
        <v>25</v>
      </c>
      <c r="E3907">
        <v>5</v>
      </c>
      <c r="F3907" t="s">
        <v>581</v>
      </c>
      <c r="G3907" t="s">
        <v>581</v>
      </c>
      <c r="H3907" t="s">
        <v>132</v>
      </c>
      <c r="I3907" t="s">
        <v>618</v>
      </c>
      <c r="J3907" t="s">
        <v>629</v>
      </c>
    </row>
    <row r="3908" spans="1:10" x14ac:dyDescent="0.35">
      <c r="A3908">
        <v>3994</v>
      </c>
      <c r="B3908" t="s">
        <v>216</v>
      </c>
      <c r="C3908">
        <v>19</v>
      </c>
      <c r="D3908">
        <v>19</v>
      </c>
      <c r="E3908">
        <v>7</v>
      </c>
      <c r="F3908" t="s">
        <v>581</v>
      </c>
      <c r="G3908" t="s">
        <v>581</v>
      </c>
      <c r="H3908" t="s">
        <v>132</v>
      </c>
      <c r="I3908" t="s">
        <v>618</v>
      </c>
      <c r="J3908" t="s">
        <v>629</v>
      </c>
    </row>
    <row r="3909" spans="1:10" x14ac:dyDescent="0.35">
      <c r="A3909">
        <v>3995</v>
      </c>
      <c r="B3909" t="s">
        <v>216</v>
      </c>
      <c r="C3909">
        <v>20</v>
      </c>
      <c r="D3909">
        <v>15</v>
      </c>
      <c r="E3909">
        <v>0</v>
      </c>
      <c r="F3909" t="s">
        <v>581</v>
      </c>
      <c r="G3909" t="s">
        <v>581</v>
      </c>
      <c r="H3909" t="s">
        <v>132</v>
      </c>
      <c r="I3909" t="s">
        <v>618</v>
      </c>
      <c r="J3909" t="s">
        <v>629</v>
      </c>
    </row>
    <row r="3910" spans="1:10" x14ac:dyDescent="0.35">
      <c r="A3910">
        <v>3996</v>
      </c>
      <c r="B3910" t="s">
        <v>216</v>
      </c>
      <c r="C3910">
        <v>21</v>
      </c>
      <c r="D3910">
        <v>7</v>
      </c>
      <c r="E3910">
        <v>2</v>
      </c>
      <c r="F3910" t="s">
        <v>581</v>
      </c>
      <c r="G3910" t="s">
        <v>581</v>
      </c>
      <c r="H3910" t="s">
        <v>132</v>
      </c>
      <c r="I3910" t="s">
        <v>618</v>
      </c>
      <c r="J3910" t="s">
        <v>629</v>
      </c>
    </row>
    <row r="3911" spans="1:10" x14ac:dyDescent="0.35">
      <c r="A3911">
        <v>3997</v>
      </c>
      <c r="B3911" t="s">
        <v>216</v>
      </c>
      <c r="C3911">
        <v>22</v>
      </c>
      <c r="D3911">
        <v>12</v>
      </c>
      <c r="E3911">
        <v>5</v>
      </c>
      <c r="F3911" t="s">
        <v>581</v>
      </c>
      <c r="G3911" t="s">
        <v>581</v>
      </c>
      <c r="H3911" t="s">
        <v>132</v>
      </c>
      <c r="I3911" t="s">
        <v>618</v>
      </c>
      <c r="J3911" t="s">
        <v>629</v>
      </c>
    </row>
    <row r="3912" spans="1:10" x14ac:dyDescent="0.35">
      <c r="A3912">
        <v>3998</v>
      </c>
      <c r="B3912" t="s">
        <v>216</v>
      </c>
      <c r="C3912">
        <v>23</v>
      </c>
      <c r="D3912">
        <v>10</v>
      </c>
      <c r="E3912">
        <v>6</v>
      </c>
      <c r="F3912" t="s">
        <v>581</v>
      </c>
      <c r="G3912" t="s">
        <v>581</v>
      </c>
      <c r="H3912" t="s">
        <v>132</v>
      </c>
      <c r="I3912" t="s">
        <v>618</v>
      </c>
      <c r="J3912" t="s">
        <v>629</v>
      </c>
    </row>
    <row r="3913" spans="1:10" x14ac:dyDescent="0.35">
      <c r="A3913">
        <v>3999</v>
      </c>
      <c r="B3913" t="s">
        <v>216</v>
      </c>
      <c r="C3913">
        <v>24</v>
      </c>
      <c r="D3913">
        <v>5</v>
      </c>
      <c r="E3913">
        <v>4</v>
      </c>
      <c r="F3913" t="s">
        <v>581</v>
      </c>
      <c r="G3913" t="s">
        <v>581</v>
      </c>
      <c r="H3913" t="s">
        <v>132</v>
      </c>
      <c r="I3913" t="s">
        <v>618</v>
      </c>
      <c r="J3913" t="s">
        <v>629</v>
      </c>
    </row>
    <row r="3914" spans="1:10" x14ac:dyDescent="0.35">
      <c r="A3914">
        <v>4000</v>
      </c>
      <c r="B3914" t="s">
        <v>216</v>
      </c>
      <c r="C3914">
        <v>25</v>
      </c>
      <c r="D3914">
        <v>10</v>
      </c>
      <c r="E3914">
        <v>4</v>
      </c>
      <c r="F3914" t="s">
        <v>581</v>
      </c>
      <c r="G3914" t="s">
        <v>581</v>
      </c>
      <c r="H3914" t="s">
        <v>132</v>
      </c>
      <c r="I3914" t="s">
        <v>618</v>
      </c>
      <c r="J3914" t="s">
        <v>629</v>
      </c>
    </row>
    <row r="3915" spans="1:10" x14ac:dyDescent="0.35">
      <c r="A3915">
        <v>4001</v>
      </c>
      <c r="B3915" t="s">
        <v>216</v>
      </c>
      <c r="C3915">
        <v>26</v>
      </c>
      <c r="D3915">
        <v>13</v>
      </c>
      <c r="E3915">
        <v>6</v>
      </c>
      <c r="F3915" t="s">
        <v>581</v>
      </c>
      <c r="G3915" t="s">
        <v>581</v>
      </c>
      <c r="H3915" t="s">
        <v>132</v>
      </c>
      <c r="I3915" t="s">
        <v>618</v>
      </c>
      <c r="J3915" t="s">
        <v>629</v>
      </c>
    </row>
    <row r="3916" spans="1:10" x14ac:dyDescent="0.35">
      <c r="A3916">
        <v>4002</v>
      </c>
      <c r="B3916" t="s">
        <v>216</v>
      </c>
      <c r="C3916">
        <v>27</v>
      </c>
      <c r="D3916">
        <v>9</v>
      </c>
      <c r="E3916">
        <v>4</v>
      </c>
      <c r="F3916" t="s">
        <v>581</v>
      </c>
      <c r="G3916" t="s">
        <v>581</v>
      </c>
      <c r="H3916" t="s">
        <v>132</v>
      </c>
      <c r="I3916" t="s">
        <v>618</v>
      </c>
      <c r="J3916" t="s">
        <v>629</v>
      </c>
    </row>
    <row r="3917" spans="1:10" x14ac:dyDescent="0.35">
      <c r="A3917">
        <v>4003</v>
      </c>
      <c r="B3917" t="s">
        <v>216</v>
      </c>
      <c r="C3917">
        <v>28</v>
      </c>
      <c r="D3917">
        <v>21</v>
      </c>
      <c r="E3917">
        <v>4</v>
      </c>
      <c r="F3917" t="s">
        <v>581</v>
      </c>
      <c r="G3917" t="s">
        <v>581</v>
      </c>
      <c r="H3917" t="s">
        <v>132</v>
      </c>
      <c r="I3917" t="s">
        <v>618</v>
      </c>
      <c r="J3917" t="s">
        <v>629</v>
      </c>
    </row>
    <row r="3918" spans="1:10" x14ac:dyDescent="0.35">
      <c r="A3918">
        <v>4004</v>
      </c>
      <c r="B3918" t="s">
        <v>216</v>
      </c>
      <c r="C3918">
        <v>29</v>
      </c>
      <c r="D3918">
        <v>15</v>
      </c>
      <c r="E3918">
        <v>10</v>
      </c>
      <c r="F3918" t="s">
        <v>581</v>
      </c>
      <c r="G3918" t="s">
        <v>581</v>
      </c>
      <c r="H3918" t="s">
        <v>132</v>
      </c>
      <c r="I3918" t="s">
        <v>618</v>
      </c>
      <c r="J3918" t="s">
        <v>629</v>
      </c>
    </row>
    <row r="3919" spans="1:10" x14ac:dyDescent="0.35">
      <c r="A3919">
        <v>4005</v>
      </c>
      <c r="B3919" t="s">
        <v>216</v>
      </c>
      <c r="C3919">
        <v>30</v>
      </c>
      <c r="D3919">
        <v>35</v>
      </c>
      <c r="E3919">
        <v>8</v>
      </c>
      <c r="F3919" t="s">
        <v>581</v>
      </c>
      <c r="G3919" t="s">
        <v>581</v>
      </c>
      <c r="H3919" t="s">
        <v>132</v>
      </c>
      <c r="I3919" t="s">
        <v>618</v>
      </c>
      <c r="J3919" t="s">
        <v>629</v>
      </c>
    </row>
    <row r="3920" spans="1:10" x14ac:dyDescent="0.35">
      <c r="A3920">
        <v>4006</v>
      </c>
      <c r="B3920" t="s">
        <v>216</v>
      </c>
      <c r="C3920">
        <v>31</v>
      </c>
      <c r="D3920">
        <v>19</v>
      </c>
      <c r="E3920">
        <v>5</v>
      </c>
      <c r="F3920" t="s">
        <v>581</v>
      </c>
      <c r="G3920" t="s">
        <v>581</v>
      </c>
      <c r="H3920" t="s">
        <v>132</v>
      </c>
      <c r="I3920" t="s">
        <v>618</v>
      </c>
      <c r="J3920" t="s">
        <v>629</v>
      </c>
    </row>
    <row r="3921" spans="1:10" x14ac:dyDescent="0.35">
      <c r="A3921">
        <v>4007</v>
      </c>
      <c r="B3921" t="s">
        <v>216</v>
      </c>
      <c r="C3921">
        <v>32</v>
      </c>
      <c r="D3921">
        <v>17</v>
      </c>
      <c r="E3921">
        <v>1</v>
      </c>
      <c r="F3921" t="s">
        <v>581</v>
      </c>
      <c r="G3921" t="s">
        <v>581</v>
      </c>
      <c r="H3921" t="s">
        <v>132</v>
      </c>
      <c r="I3921" t="s">
        <v>618</v>
      </c>
      <c r="J3921" t="s">
        <v>629</v>
      </c>
    </row>
    <row r="3922" spans="1:10" x14ac:dyDescent="0.35">
      <c r="A3922">
        <v>4008</v>
      </c>
      <c r="B3922" t="s">
        <v>216</v>
      </c>
      <c r="C3922">
        <v>33</v>
      </c>
      <c r="D3922">
        <v>17</v>
      </c>
      <c r="E3922">
        <v>3</v>
      </c>
      <c r="F3922" t="s">
        <v>581</v>
      </c>
      <c r="G3922" t="s">
        <v>581</v>
      </c>
      <c r="H3922" t="s">
        <v>132</v>
      </c>
      <c r="I3922" t="s">
        <v>618</v>
      </c>
      <c r="J3922" t="s">
        <v>629</v>
      </c>
    </row>
    <row r="3923" spans="1:10" x14ac:dyDescent="0.35">
      <c r="A3923">
        <v>4009</v>
      </c>
      <c r="B3923" t="s">
        <v>216</v>
      </c>
      <c r="C3923">
        <v>34</v>
      </c>
      <c r="D3923">
        <v>21</v>
      </c>
      <c r="E3923">
        <v>5</v>
      </c>
      <c r="F3923" t="s">
        <v>581</v>
      </c>
      <c r="G3923" t="s">
        <v>581</v>
      </c>
      <c r="H3923" t="s">
        <v>132</v>
      </c>
      <c r="I3923" t="s">
        <v>618</v>
      </c>
      <c r="J3923" t="s">
        <v>629</v>
      </c>
    </row>
    <row r="3924" spans="1:10" x14ac:dyDescent="0.35">
      <c r="A3924">
        <v>4010</v>
      </c>
      <c r="B3924" t="s">
        <v>216</v>
      </c>
      <c r="C3924">
        <v>35</v>
      </c>
      <c r="D3924">
        <v>14</v>
      </c>
      <c r="E3924">
        <v>3</v>
      </c>
      <c r="F3924" t="s">
        <v>581</v>
      </c>
      <c r="G3924" t="s">
        <v>581</v>
      </c>
      <c r="H3924" t="s">
        <v>132</v>
      </c>
      <c r="I3924" t="s">
        <v>618</v>
      </c>
      <c r="J3924" t="s">
        <v>629</v>
      </c>
    </row>
    <row r="3925" spans="1:10" x14ac:dyDescent="0.35">
      <c r="A3925">
        <v>4011</v>
      </c>
      <c r="B3925" t="s">
        <v>216</v>
      </c>
      <c r="C3925">
        <v>36</v>
      </c>
      <c r="D3925">
        <v>14</v>
      </c>
      <c r="E3925">
        <v>4</v>
      </c>
      <c r="F3925" t="s">
        <v>581</v>
      </c>
      <c r="G3925" t="s">
        <v>581</v>
      </c>
      <c r="H3925" t="s">
        <v>132</v>
      </c>
      <c r="I3925" t="s">
        <v>618</v>
      </c>
      <c r="J3925" t="s">
        <v>629</v>
      </c>
    </row>
    <row r="3926" spans="1:10" x14ac:dyDescent="0.35">
      <c r="A3926">
        <v>4012</v>
      </c>
      <c r="B3926" t="s">
        <v>216</v>
      </c>
      <c r="C3926">
        <v>37</v>
      </c>
      <c r="D3926">
        <v>12</v>
      </c>
      <c r="E3926">
        <v>8</v>
      </c>
      <c r="F3926" t="s">
        <v>581</v>
      </c>
      <c r="G3926" t="s">
        <v>581</v>
      </c>
      <c r="H3926" t="s">
        <v>132</v>
      </c>
      <c r="I3926" t="s">
        <v>618</v>
      </c>
      <c r="J3926" t="s">
        <v>629</v>
      </c>
    </row>
    <row r="3927" spans="1:10" x14ac:dyDescent="0.35">
      <c r="A3927">
        <v>4013</v>
      </c>
      <c r="B3927" t="s">
        <v>216</v>
      </c>
      <c r="C3927">
        <v>38</v>
      </c>
      <c r="D3927">
        <v>14</v>
      </c>
      <c r="E3927">
        <v>5</v>
      </c>
      <c r="F3927" t="s">
        <v>581</v>
      </c>
      <c r="G3927" t="s">
        <v>581</v>
      </c>
      <c r="H3927" t="s">
        <v>132</v>
      </c>
      <c r="I3927" t="s">
        <v>618</v>
      </c>
      <c r="J3927" t="s">
        <v>629</v>
      </c>
    </row>
    <row r="3928" spans="1:10" x14ac:dyDescent="0.35">
      <c r="A3928">
        <v>4014</v>
      </c>
      <c r="B3928" t="s">
        <v>217</v>
      </c>
      <c r="C3928">
        <v>15</v>
      </c>
      <c r="D3928">
        <v>12</v>
      </c>
      <c r="E3928">
        <v>2</v>
      </c>
      <c r="F3928" t="s">
        <v>581</v>
      </c>
      <c r="G3928" t="s">
        <v>582</v>
      </c>
      <c r="H3928" t="s">
        <v>132</v>
      </c>
      <c r="I3928" t="s">
        <v>618</v>
      </c>
      <c r="J3928" t="s">
        <v>629</v>
      </c>
    </row>
    <row r="3929" spans="1:10" x14ac:dyDescent="0.35">
      <c r="A3929">
        <v>4015</v>
      </c>
      <c r="B3929" t="s">
        <v>217</v>
      </c>
      <c r="C3929">
        <v>16</v>
      </c>
      <c r="D3929">
        <v>30</v>
      </c>
      <c r="E3929">
        <v>5</v>
      </c>
      <c r="F3929" t="s">
        <v>581</v>
      </c>
      <c r="G3929" t="s">
        <v>582</v>
      </c>
      <c r="H3929" t="s">
        <v>132</v>
      </c>
      <c r="I3929" t="s">
        <v>618</v>
      </c>
      <c r="J3929" t="s">
        <v>629</v>
      </c>
    </row>
    <row r="3930" spans="1:10" x14ac:dyDescent="0.35">
      <c r="A3930">
        <v>4016</v>
      </c>
      <c r="B3930" t="s">
        <v>217</v>
      </c>
      <c r="C3930">
        <v>17</v>
      </c>
      <c r="D3930">
        <v>5</v>
      </c>
      <c r="E3930">
        <v>5</v>
      </c>
      <c r="F3930" t="s">
        <v>581</v>
      </c>
      <c r="G3930" t="s">
        <v>582</v>
      </c>
      <c r="H3930" t="s">
        <v>132</v>
      </c>
      <c r="I3930" t="s">
        <v>618</v>
      </c>
      <c r="J3930" t="s">
        <v>629</v>
      </c>
    </row>
    <row r="3931" spans="1:10" x14ac:dyDescent="0.35">
      <c r="A3931">
        <v>4017</v>
      </c>
      <c r="B3931" t="s">
        <v>217</v>
      </c>
      <c r="C3931">
        <v>18</v>
      </c>
      <c r="D3931">
        <v>2</v>
      </c>
      <c r="E3931">
        <v>7</v>
      </c>
      <c r="F3931" t="s">
        <v>581</v>
      </c>
      <c r="G3931" t="s">
        <v>582</v>
      </c>
      <c r="H3931" t="s">
        <v>132</v>
      </c>
      <c r="I3931" t="s">
        <v>618</v>
      </c>
      <c r="J3931" t="s">
        <v>629</v>
      </c>
    </row>
    <row r="3932" spans="1:10" x14ac:dyDescent="0.35">
      <c r="A3932">
        <v>4018</v>
      </c>
      <c r="B3932" t="s">
        <v>217</v>
      </c>
      <c r="C3932">
        <v>19</v>
      </c>
      <c r="D3932">
        <v>7</v>
      </c>
      <c r="E3932">
        <v>3</v>
      </c>
      <c r="F3932" t="s">
        <v>581</v>
      </c>
      <c r="G3932" t="s">
        <v>582</v>
      </c>
      <c r="H3932" t="s">
        <v>132</v>
      </c>
      <c r="I3932" t="s">
        <v>618</v>
      </c>
      <c r="J3932" t="s">
        <v>629</v>
      </c>
    </row>
    <row r="3933" spans="1:10" x14ac:dyDescent="0.35">
      <c r="A3933">
        <v>4019</v>
      </c>
      <c r="B3933" t="s">
        <v>217</v>
      </c>
      <c r="C3933">
        <v>20</v>
      </c>
      <c r="D3933">
        <v>7</v>
      </c>
      <c r="E3933">
        <v>1</v>
      </c>
      <c r="F3933" t="s">
        <v>581</v>
      </c>
      <c r="G3933" t="s">
        <v>582</v>
      </c>
      <c r="H3933" t="s">
        <v>132</v>
      </c>
      <c r="I3933" t="s">
        <v>618</v>
      </c>
      <c r="J3933" t="s">
        <v>629</v>
      </c>
    </row>
    <row r="3934" spans="1:10" x14ac:dyDescent="0.35">
      <c r="A3934">
        <v>4020</v>
      </c>
      <c r="B3934" t="s">
        <v>217</v>
      </c>
      <c r="C3934">
        <v>21</v>
      </c>
      <c r="D3934">
        <v>3</v>
      </c>
      <c r="E3934">
        <v>0</v>
      </c>
      <c r="F3934" t="s">
        <v>581</v>
      </c>
      <c r="G3934" t="s">
        <v>582</v>
      </c>
      <c r="H3934" t="s">
        <v>132</v>
      </c>
      <c r="I3934" t="s">
        <v>618</v>
      </c>
      <c r="J3934" t="s">
        <v>629</v>
      </c>
    </row>
    <row r="3935" spans="1:10" x14ac:dyDescent="0.35">
      <c r="A3935">
        <v>4021</v>
      </c>
      <c r="B3935" t="s">
        <v>217</v>
      </c>
      <c r="C3935">
        <v>22</v>
      </c>
      <c r="D3935">
        <v>4</v>
      </c>
      <c r="E3935">
        <v>0</v>
      </c>
      <c r="F3935" t="s">
        <v>581</v>
      </c>
      <c r="G3935" t="s">
        <v>582</v>
      </c>
      <c r="H3935" t="s">
        <v>132</v>
      </c>
      <c r="I3935" t="s">
        <v>618</v>
      </c>
      <c r="J3935" t="s">
        <v>629</v>
      </c>
    </row>
    <row r="3936" spans="1:10" x14ac:dyDescent="0.35">
      <c r="A3936">
        <v>4022</v>
      </c>
      <c r="B3936" t="s">
        <v>217</v>
      </c>
      <c r="C3936">
        <v>23</v>
      </c>
      <c r="D3936">
        <v>7</v>
      </c>
      <c r="E3936">
        <v>1</v>
      </c>
      <c r="F3936" t="s">
        <v>581</v>
      </c>
      <c r="G3936" t="s">
        <v>582</v>
      </c>
      <c r="H3936" t="s">
        <v>132</v>
      </c>
      <c r="I3936" t="s">
        <v>618</v>
      </c>
      <c r="J3936" t="s">
        <v>629</v>
      </c>
    </row>
    <row r="3937" spans="1:10" x14ac:dyDescent="0.35">
      <c r="A3937">
        <v>4023</v>
      </c>
      <c r="B3937" t="s">
        <v>217</v>
      </c>
      <c r="C3937">
        <v>24</v>
      </c>
      <c r="D3937">
        <v>6</v>
      </c>
      <c r="E3937">
        <v>2</v>
      </c>
      <c r="F3937" t="s">
        <v>581</v>
      </c>
      <c r="G3937" t="s">
        <v>582</v>
      </c>
      <c r="H3937" t="s">
        <v>132</v>
      </c>
      <c r="I3937" t="s">
        <v>618</v>
      </c>
      <c r="J3937" t="s">
        <v>629</v>
      </c>
    </row>
    <row r="3938" spans="1:10" x14ac:dyDescent="0.35">
      <c r="A3938">
        <v>4024</v>
      </c>
      <c r="B3938" t="s">
        <v>217</v>
      </c>
      <c r="C3938">
        <v>25</v>
      </c>
      <c r="D3938">
        <v>6</v>
      </c>
      <c r="E3938">
        <v>0</v>
      </c>
      <c r="F3938" t="s">
        <v>581</v>
      </c>
      <c r="G3938" t="s">
        <v>582</v>
      </c>
      <c r="H3938" t="s">
        <v>132</v>
      </c>
      <c r="I3938" t="s">
        <v>618</v>
      </c>
      <c r="J3938" t="s">
        <v>629</v>
      </c>
    </row>
    <row r="3939" spans="1:10" x14ac:dyDescent="0.35">
      <c r="A3939">
        <v>4025</v>
      </c>
      <c r="B3939" t="s">
        <v>217</v>
      </c>
      <c r="C3939">
        <v>26</v>
      </c>
      <c r="D3939">
        <v>5</v>
      </c>
      <c r="E3939">
        <v>2</v>
      </c>
      <c r="F3939" t="s">
        <v>581</v>
      </c>
      <c r="G3939" t="s">
        <v>582</v>
      </c>
      <c r="H3939" t="s">
        <v>132</v>
      </c>
      <c r="I3939" t="s">
        <v>618</v>
      </c>
      <c r="J3939" t="s">
        <v>629</v>
      </c>
    </row>
    <row r="3940" spans="1:10" x14ac:dyDescent="0.35">
      <c r="A3940">
        <v>4026</v>
      </c>
      <c r="B3940" t="s">
        <v>217</v>
      </c>
      <c r="C3940">
        <v>27</v>
      </c>
      <c r="D3940">
        <v>4</v>
      </c>
      <c r="E3940">
        <v>6</v>
      </c>
      <c r="F3940" t="s">
        <v>581</v>
      </c>
      <c r="G3940" t="s">
        <v>582</v>
      </c>
      <c r="H3940" t="s">
        <v>132</v>
      </c>
      <c r="I3940" t="s">
        <v>618</v>
      </c>
      <c r="J3940" t="s">
        <v>629</v>
      </c>
    </row>
    <row r="3941" spans="1:10" x14ac:dyDescent="0.35">
      <c r="A3941">
        <v>4027</v>
      </c>
      <c r="B3941" t="s">
        <v>217</v>
      </c>
      <c r="C3941">
        <v>28</v>
      </c>
      <c r="D3941">
        <v>7</v>
      </c>
      <c r="E3941">
        <v>4</v>
      </c>
      <c r="F3941" t="s">
        <v>581</v>
      </c>
      <c r="G3941" t="s">
        <v>582</v>
      </c>
      <c r="H3941" t="s">
        <v>132</v>
      </c>
      <c r="I3941" t="s">
        <v>618</v>
      </c>
      <c r="J3941" t="s">
        <v>629</v>
      </c>
    </row>
    <row r="3942" spans="1:10" x14ac:dyDescent="0.35">
      <c r="A3942">
        <v>4028</v>
      </c>
      <c r="B3942" t="s">
        <v>217</v>
      </c>
      <c r="C3942">
        <v>29</v>
      </c>
      <c r="D3942">
        <v>5</v>
      </c>
      <c r="E3942">
        <v>2</v>
      </c>
      <c r="F3942" t="s">
        <v>581</v>
      </c>
      <c r="G3942" t="s">
        <v>582</v>
      </c>
      <c r="H3942" t="s">
        <v>132</v>
      </c>
      <c r="I3942" t="s">
        <v>618</v>
      </c>
      <c r="J3942" t="s">
        <v>629</v>
      </c>
    </row>
    <row r="3943" spans="1:10" x14ac:dyDescent="0.35">
      <c r="A3943">
        <v>4029</v>
      </c>
      <c r="B3943" t="s">
        <v>217</v>
      </c>
      <c r="C3943">
        <v>30</v>
      </c>
      <c r="D3943">
        <v>11</v>
      </c>
      <c r="E3943">
        <v>8</v>
      </c>
      <c r="F3943" t="s">
        <v>581</v>
      </c>
      <c r="G3943" t="s">
        <v>582</v>
      </c>
      <c r="H3943" t="s">
        <v>132</v>
      </c>
      <c r="I3943" t="s">
        <v>618</v>
      </c>
      <c r="J3943" t="s">
        <v>629</v>
      </c>
    </row>
    <row r="3944" spans="1:10" x14ac:dyDescent="0.35">
      <c r="A3944">
        <v>4030</v>
      </c>
      <c r="B3944" t="s">
        <v>217</v>
      </c>
      <c r="C3944">
        <v>31</v>
      </c>
      <c r="D3944">
        <v>9</v>
      </c>
      <c r="E3944">
        <v>4</v>
      </c>
      <c r="F3944" t="s">
        <v>581</v>
      </c>
      <c r="G3944" t="s">
        <v>582</v>
      </c>
      <c r="H3944" t="s">
        <v>132</v>
      </c>
      <c r="I3944" t="s">
        <v>618</v>
      </c>
      <c r="J3944" t="s">
        <v>629</v>
      </c>
    </row>
    <row r="3945" spans="1:10" x14ac:dyDescent="0.35">
      <c r="A3945">
        <v>4031</v>
      </c>
      <c r="B3945" t="s">
        <v>217</v>
      </c>
      <c r="C3945">
        <v>32</v>
      </c>
      <c r="D3945">
        <v>11</v>
      </c>
      <c r="E3945">
        <v>3</v>
      </c>
      <c r="F3945" t="s">
        <v>581</v>
      </c>
      <c r="G3945" t="s">
        <v>582</v>
      </c>
      <c r="H3945" t="s">
        <v>132</v>
      </c>
      <c r="I3945" t="s">
        <v>618</v>
      </c>
      <c r="J3945" t="s">
        <v>629</v>
      </c>
    </row>
    <row r="3946" spans="1:10" x14ac:dyDescent="0.35">
      <c r="A3946">
        <v>4032</v>
      </c>
      <c r="B3946" t="s">
        <v>217</v>
      </c>
      <c r="C3946">
        <v>33</v>
      </c>
      <c r="D3946">
        <v>13</v>
      </c>
      <c r="E3946">
        <v>1</v>
      </c>
      <c r="F3946" t="s">
        <v>581</v>
      </c>
      <c r="G3946" t="s">
        <v>582</v>
      </c>
      <c r="H3946" t="s">
        <v>132</v>
      </c>
      <c r="I3946" t="s">
        <v>618</v>
      </c>
      <c r="J3946" t="s">
        <v>629</v>
      </c>
    </row>
    <row r="3947" spans="1:10" x14ac:dyDescent="0.35">
      <c r="A3947">
        <v>4033</v>
      </c>
      <c r="B3947" t="s">
        <v>217</v>
      </c>
      <c r="C3947">
        <v>34</v>
      </c>
      <c r="D3947">
        <v>3</v>
      </c>
      <c r="E3947">
        <v>2</v>
      </c>
      <c r="F3947" t="s">
        <v>581</v>
      </c>
      <c r="G3947" t="s">
        <v>582</v>
      </c>
      <c r="H3947" t="s">
        <v>132</v>
      </c>
      <c r="I3947" t="s">
        <v>618</v>
      </c>
      <c r="J3947" t="s">
        <v>629</v>
      </c>
    </row>
    <row r="3948" spans="1:10" x14ac:dyDescent="0.35">
      <c r="A3948">
        <v>4034</v>
      </c>
      <c r="B3948" t="s">
        <v>217</v>
      </c>
      <c r="C3948">
        <v>35</v>
      </c>
      <c r="D3948">
        <v>9</v>
      </c>
      <c r="E3948">
        <v>1</v>
      </c>
      <c r="F3948" t="s">
        <v>581</v>
      </c>
      <c r="G3948" t="s">
        <v>582</v>
      </c>
      <c r="H3948" t="s">
        <v>132</v>
      </c>
      <c r="I3948" t="s">
        <v>618</v>
      </c>
      <c r="J3948" t="s">
        <v>629</v>
      </c>
    </row>
    <row r="3949" spans="1:10" x14ac:dyDescent="0.35">
      <c r="A3949">
        <v>4035</v>
      </c>
      <c r="B3949" t="s">
        <v>217</v>
      </c>
      <c r="C3949">
        <v>36</v>
      </c>
      <c r="D3949">
        <v>3</v>
      </c>
      <c r="E3949">
        <v>0</v>
      </c>
      <c r="F3949" t="s">
        <v>581</v>
      </c>
      <c r="G3949" t="s">
        <v>582</v>
      </c>
      <c r="H3949" t="s">
        <v>132</v>
      </c>
      <c r="I3949" t="s">
        <v>618</v>
      </c>
      <c r="J3949" t="s">
        <v>629</v>
      </c>
    </row>
    <row r="3950" spans="1:10" x14ac:dyDescent="0.35">
      <c r="A3950">
        <v>4036</v>
      </c>
      <c r="B3950" t="s">
        <v>217</v>
      </c>
      <c r="C3950">
        <v>37</v>
      </c>
      <c r="D3950">
        <v>4</v>
      </c>
      <c r="E3950">
        <v>0</v>
      </c>
      <c r="F3950" t="s">
        <v>581</v>
      </c>
      <c r="G3950" t="s">
        <v>582</v>
      </c>
      <c r="H3950" t="s">
        <v>132</v>
      </c>
      <c r="I3950" t="s">
        <v>618</v>
      </c>
      <c r="J3950" t="s">
        <v>629</v>
      </c>
    </row>
    <row r="3951" spans="1:10" x14ac:dyDescent="0.35">
      <c r="A3951">
        <v>4037</v>
      </c>
      <c r="B3951" t="s">
        <v>217</v>
      </c>
      <c r="C3951">
        <v>38</v>
      </c>
      <c r="D3951">
        <v>9</v>
      </c>
      <c r="E3951">
        <v>3</v>
      </c>
      <c r="F3951" t="s">
        <v>581</v>
      </c>
      <c r="G3951" t="s">
        <v>582</v>
      </c>
      <c r="H3951" t="s">
        <v>132</v>
      </c>
      <c r="I3951" t="s">
        <v>618</v>
      </c>
      <c r="J3951" t="s">
        <v>629</v>
      </c>
    </row>
    <row r="3952" spans="1:10" x14ac:dyDescent="0.35">
      <c r="A3952">
        <v>4038</v>
      </c>
      <c r="B3952" t="s">
        <v>218</v>
      </c>
      <c r="C3952">
        <v>15</v>
      </c>
      <c r="D3952">
        <v>38</v>
      </c>
      <c r="E3952">
        <v>10</v>
      </c>
      <c r="F3952" t="s">
        <v>581</v>
      </c>
      <c r="G3952" t="s">
        <v>582</v>
      </c>
      <c r="H3952" t="s">
        <v>132</v>
      </c>
      <c r="I3952" t="s">
        <v>618</v>
      </c>
      <c r="J3952" t="s">
        <v>629</v>
      </c>
    </row>
    <row r="3953" spans="1:10" x14ac:dyDescent="0.35">
      <c r="A3953">
        <v>4039</v>
      </c>
      <c r="B3953" t="s">
        <v>218</v>
      </c>
      <c r="C3953">
        <v>16</v>
      </c>
      <c r="D3953">
        <v>49</v>
      </c>
      <c r="E3953">
        <v>16</v>
      </c>
      <c r="F3953" t="s">
        <v>581</v>
      </c>
      <c r="G3953" t="s">
        <v>582</v>
      </c>
      <c r="H3953" t="s">
        <v>132</v>
      </c>
      <c r="I3953" t="s">
        <v>618</v>
      </c>
      <c r="J3953" t="s">
        <v>629</v>
      </c>
    </row>
    <row r="3954" spans="1:10" x14ac:dyDescent="0.35">
      <c r="A3954">
        <v>4040</v>
      </c>
      <c r="B3954" t="s">
        <v>218</v>
      </c>
      <c r="C3954">
        <v>17</v>
      </c>
      <c r="D3954">
        <v>42</v>
      </c>
      <c r="E3954">
        <v>12</v>
      </c>
      <c r="F3954" t="s">
        <v>581</v>
      </c>
      <c r="G3954" t="s">
        <v>582</v>
      </c>
      <c r="H3954" t="s">
        <v>132</v>
      </c>
      <c r="I3954" t="s">
        <v>618</v>
      </c>
      <c r="J3954" t="s">
        <v>629</v>
      </c>
    </row>
    <row r="3955" spans="1:10" x14ac:dyDescent="0.35">
      <c r="A3955">
        <v>4041</v>
      </c>
      <c r="B3955" t="s">
        <v>218</v>
      </c>
      <c r="C3955">
        <v>18</v>
      </c>
      <c r="D3955">
        <v>26</v>
      </c>
      <c r="E3955">
        <v>10</v>
      </c>
      <c r="F3955" t="s">
        <v>581</v>
      </c>
      <c r="G3955" t="s">
        <v>582</v>
      </c>
      <c r="H3955" t="s">
        <v>132</v>
      </c>
      <c r="I3955" t="s">
        <v>618</v>
      </c>
      <c r="J3955" t="s">
        <v>629</v>
      </c>
    </row>
    <row r="3956" spans="1:10" x14ac:dyDescent="0.35">
      <c r="A3956">
        <v>4042</v>
      </c>
      <c r="B3956" t="s">
        <v>218</v>
      </c>
      <c r="C3956">
        <v>19</v>
      </c>
      <c r="D3956">
        <v>28</v>
      </c>
      <c r="E3956">
        <v>6</v>
      </c>
      <c r="F3956" t="s">
        <v>581</v>
      </c>
      <c r="G3956" t="s">
        <v>582</v>
      </c>
      <c r="H3956" t="s">
        <v>132</v>
      </c>
      <c r="I3956" t="s">
        <v>618</v>
      </c>
      <c r="J3956" t="s">
        <v>629</v>
      </c>
    </row>
    <row r="3957" spans="1:10" x14ac:dyDescent="0.35">
      <c r="A3957">
        <v>4043</v>
      </c>
      <c r="B3957" t="s">
        <v>218</v>
      </c>
      <c r="C3957">
        <v>20</v>
      </c>
      <c r="D3957">
        <v>22</v>
      </c>
      <c r="E3957">
        <v>2</v>
      </c>
      <c r="F3957" t="s">
        <v>581</v>
      </c>
      <c r="G3957" t="s">
        <v>582</v>
      </c>
      <c r="H3957" t="s">
        <v>132</v>
      </c>
      <c r="I3957" t="s">
        <v>618</v>
      </c>
      <c r="J3957" t="s">
        <v>629</v>
      </c>
    </row>
    <row r="3958" spans="1:10" x14ac:dyDescent="0.35">
      <c r="A3958">
        <v>4044</v>
      </c>
      <c r="B3958" t="s">
        <v>218</v>
      </c>
      <c r="C3958">
        <v>21</v>
      </c>
      <c r="D3958">
        <v>20</v>
      </c>
      <c r="E3958">
        <v>6</v>
      </c>
      <c r="F3958" t="s">
        <v>581</v>
      </c>
      <c r="G3958" t="s">
        <v>582</v>
      </c>
      <c r="H3958" t="s">
        <v>132</v>
      </c>
      <c r="I3958" t="s">
        <v>618</v>
      </c>
      <c r="J3958" t="s">
        <v>629</v>
      </c>
    </row>
    <row r="3959" spans="1:10" x14ac:dyDescent="0.35">
      <c r="A3959">
        <v>4045</v>
      </c>
      <c r="B3959" t="s">
        <v>218</v>
      </c>
      <c r="C3959">
        <v>22</v>
      </c>
      <c r="D3959">
        <v>9</v>
      </c>
      <c r="E3959">
        <v>6</v>
      </c>
      <c r="F3959" t="s">
        <v>581</v>
      </c>
      <c r="G3959" t="s">
        <v>582</v>
      </c>
      <c r="H3959" t="s">
        <v>132</v>
      </c>
      <c r="I3959" t="s">
        <v>618</v>
      </c>
      <c r="J3959" t="s">
        <v>629</v>
      </c>
    </row>
    <row r="3960" spans="1:10" x14ac:dyDescent="0.35">
      <c r="A3960">
        <v>4046</v>
      </c>
      <c r="B3960" t="s">
        <v>218</v>
      </c>
      <c r="C3960">
        <v>23</v>
      </c>
      <c r="D3960">
        <v>17</v>
      </c>
      <c r="E3960">
        <v>2</v>
      </c>
      <c r="F3960" t="s">
        <v>581</v>
      </c>
      <c r="G3960" t="s">
        <v>582</v>
      </c>
      <c r="H3960" t="s">
        <v>132</v>
      </c>
      <c r="I3960" t="s">
        <v>618</v>
      </c>
      <c r="J3960" t="s">
        <v>629</v>
      </c>
    </row>
    <row r="3961" spans="1:10" x14ac:dyDescent="0.35">
      <c r="A3961">
        <v>4047</v>
      </c>
      <c r="B3961" t="s">
        <v>218</v>
      </c>
      <c r="C3961">
        <v>24</v>
      </c>
      <c r="D3961">
        <v>18</v>
      </c>
      <c r="E3961">
        <v>4</v>
      </c>
      <c r="F3961" t="s">
        <v>581</v>
      </c>
      <c r="G3961" t="s">
        <v>582</v>
      </c>
      <c r="H3961" t="s">
        <v>132</v>
      </c>
      <c r="I3961" t="s">
        <v>618</v>
      </c>
      <c r="J3961" t="s">
        <v>629</v>
      </c>
    </row>
    <row r="3962" spans="1:10" x14ac:dyDescent="0.35">
      <c r="A3962">
        <v>4048</v>
      </c>
      <c r="B3962" t="s">
        <v>218</v>
      </c>
      <c r="C3962">
        <v>25</v>
      </c>
      <c r="D3962">
        <v>17</v>
      </c>
      <c r="E3962">
        <v>5</v>
      </c>
      <c r="F3962" t="s">
        <v>581</v>
      </c>
      <c r="G3962" t="s">
        <v>582</v>
      </c>
      <c r="H3962" t="s">
        <v>132</v>
      </c>
      <c r="I3962" t="s">
        <v>618</v>
      </c>
      <c r="J3962" t="s">
        <v>629</v>
      </c>
    </row>
    <row r="3963" spans="1:10" x14ac:dyDescent="0.35">
      <c r="A3963">
        <v>4049</v>
      </c>
      <c r="B3963" t="s">
        <v>218</v>
      </c>
      <c r="C3963">
        <v>26</v>
      </c>
      <c r="D3963">
        <v>9</v>
      </c>
      <c r="E3963">
        <v>9</v>
      </c>
      <c r="F3963" t="s">
        <v>581</v>
      </c>
      <c r="G3963" t="s">
        <v>582</v>
      </c>
      <c r="H3963" t="s">
        <v>132</v>
      </c>
      <c r="I3963" t="s">
        <v>618</v>
      </c>
      <c r="J3963" t="s">
        <v>629</v>
      </c>
    </row>
    <row r="3964" spans="1:10" x14ac:dyDescent="0.35">
      <c r="A3964">
        <v>4050</v>
      </c>
      <c r="B3964" t="s">
        <v>218</v>
      </c>
      <c r="C3964">
        <v>27</v>
      </c>
      <c r="D3964">
        <v>18</v>
      </c>
      <c r="E3964">
        <v>12</v>
      </c>
      <c r="F3964" t="s">
        <v>581</v>
      </c>
      <c r="G3964" t="s">
        <v>582</v>
      </c>
      <c r="H3964" t="s">
        <v>132</v>
      </c>
      <c r="I3964" t="s">
        <v>618</v>
      </c>
      <c r="J3964" t="s">
        <v>629</v>
      </c>
    </row>
    <row r="3965" spans="1:10" x14ac:dyDescent="0.35">
      <c r="A3965">
        <v>4051</v>
      </c>
      <c r="B3965" t="s">
        <v>218</v>
      </c>
      <c r="C3965">
        <v>28</v>
      </c>
      <c r="D3965">
        <v>31</v>
      </c>
      <c r="E3965">
        <v>12</v>
      </c>
      <c r="F3965" t="s">
        <v>581</v>
      </c>
      <c r="G3965" t="s">
        <v>582</v>
      </c>
      <c r="H3965" t="s">
        <v>132</v>
      </c>
      <c r="I3965" t="s">
        <v>618</v>
      </c>
      <c r="J3965" t="s">
        <v>629</v>
      </c>
    </row>
    <row r="3966" spans="1:10" x14ac:dyDescent="0.35">
      <c r="A3966">
        <v>4052</v>
      </c>
      <c r="B3966" t="s">
        <v>218</v>
      </c>
      <c r="C3966">
        <v>29</v>
      </c>
      <c r="D3966">
        <v>29</v>
      </c>
      <c r="E3966">
        <v>26</v>
      </c>
      <c r="F3966" t="s">
        <v>581</v>
      </c>
      <c r="G3966" t="s">
        <v>582</v>
      </c>
      <c r="H3966" t="s">
        <v>132</v>
      </c>
      <c r="I3966" t="s">
        <v>618</v>
      </c>
      <c r="J3966" t="s">
        <v>629</v>
      </c>
    </row>
    <row r="3967" spans="1:10" x14ac:dyDescent="0.35">
      <c r="A3967">
        <v>4053</v>
      </c>
      <c r="B3967" t="s">
        <v>218</v>
      </c>
      <c r="C3967">
        <v>30</v>
      </c>
      <c r="D3967">
        <v>27</v>
      </c>
      <c r="E3967">
        <v>8</v>
      </c>
      <c r="F3967" t="s">
        <v>581</v>
      </c>
      <c r="G3967" t="s">
        <v>582</v>
      </c>
      <c r="H3967" t="s">
        <v>132</v>
      </c>
      <c r="I3967" t="s">
        <v>618</v>
      </c>
      <c r="J3967" t="s">
        <v>629</v>
      </c>
    </row>
    <row r="3968" spans="1:10" x14ac:dyDescent="0.35">
      <c r="A3968">
        <v>4054</v>
      </c>
      <c r="B3968" t="s">
        <v>218</v>
      </c>
      <c r="C3968">
        <v>31</v>
      </c>
      <c r="D3968">
        <v>25</v>
      </c>
      <c r="E3968">
        <v>3</v>
      </c>
      <c r="F3968" t="s">
        <v>581</v>
      </c>
      <c r="G3968" t="s">
        <v>582</v>
      </c>
      <c r="H3968" t="s">
        <v>132</v>
      </c>
      <c r="I3968" t="s">
        <v>618</v>
      </c>
      <c r="J3968" t="s">
        <v>629</v>
      </c>
    </row>
    <row r="3969" spans="1:10" x14ac:dyDescent="0.35">
      <c r="A3969">
        <v>4055</v>
      </c>
      <c r="B3969" t="s">
        <v>218</v>
      </c>
      <c r="C3969">
        <v>32</v>
      </c>
      <c r="D3969">
        <v>21</v>
      </c>
      <c r="E3969">
        <v>3</v>
      </c>
      <c r="F3969" t="s">
        <v>581</v>
      </c>
      <c r="G3969" t="s">
        <v>582</v>
      </c>
      <c r="H3969" t="s">
        <v>132</v>
      </c>
      <c r="I3969" t="s">
        <v>618</v>
      </c>
      <c r="J3969" t="s">
        <v>629</v>
      </c>
    </row>
    <row r="3970" spans="1:10" x14ac:dyDescent="0.35">
      <c r="A3970">
        <v>4056</v>
      </c>
      <c r="B3970" t="s">
        <v>218</v>
      </c>
      <c r="C3970">
        <v>33</v>
      </c>
      <c r="D3970">
        <v>21</v>
      </c>
      <c r="E3970">
        <v>4</v>
      </c>
      <c r="F3970" t="s">
        <v>581</v>
      </c>
      <c r="G3970" t="s">
        <v>582</v>
      </c>
      <c r="H3970" t="s">
        <v>132</v>
      </c>
      <c r="I3970" t="s">
        <v>618</v>
      </c>
      <c r="J3970" t="s">
        <v>629</v>
      </c>
    </row>
    <row r="3971" spans="1:10" x14ac:dyDescent="0.35">
      <c r="A3971">
        <v>4057</v>
      </c>
      <c r="B3971" t="s">
        <v>218</v>
      </c>
      <c r="C3971">
        <v>34</v>
      </c>
      <c r="D3971">
        <v>18</v>
      </c>
      <c r="E3971">
        <v>5</v>
      </c>
      <c r="F3971" t="s">
        <v>581</v>
      </c>
      <c r="G3971" t="s">
        <v>582</v>
      </c>
      <c r="H3971" t="s">
        <v>132</v>
      </c>
      <c r="I3971" t="s">
        <v>618</v>
      </c>
      <c r="J3971" t="s">
        <v>629</v>
      </c>
    </row>
    <row r="3972" spans="1:10" x14ac:dyDescent="0.35">
      <c r="A3972">
        <v>4058</v>
      </c>
      <c r="B3972" t="s">
        <v>218</v>
      </c>
      <c r="C3972">
        <v>35</v>
      </c>
      <c r="D3972">
        <v>18</v>
      </c>
      <c r="E3972">
        <v>6</v>
      </c>
      <c r="F3972" t="s">
        <v>581</v>
      </c>
      <c r="G3972" t="s">
        <v>582</v>
      </c>
      <c r="H3972" t="s">
        <v>132</v>
      </c>
      <c r="I3972" t="s">
        <v>618</v>
      </c>
      <c r="J3972" t="s">
        <v>629</v>
      </c>
    </row>
    <row r="3973" spans="1:10" x14ac:dyDescent="0.35">
      <c r="A3973">
        <v>4059</v>
      </c>
      <c r="B3973" t="s">
        <v>218</v>
      </c>
      <c r="C3973">
        <v>36</v>
      </c>
      <c r="D3973">
        <v>15</v>
      </c>
      <c r="E3973">
        <v>6</v>
      </c>
      <c r="F3973" t="s">
        <v>581</v>
      </c>
      <c r="G3973" t="s">
        <v>582</v>
      </c>
      <c r="H3973" t="s">
        <v>132</v>
      </c>
      <c r="I3973" t="s">
        <v>618</v>
      </c>
      <c r="J3973" t="s">
        <v>629</v>
      </c>
    </row>
    <row r="3974" spans="1:10" x14ac:dyDescent="0.35">
      <c r="A3974">
        <v>4060</v>
      </c>
      <c r="B3974" t="s">
        <v>218</v>
      </c>
      <c r="C3974">
        <v>37</v>
      </c>
      <c r="D3974">
        <v>15</v>
      </c>
      <c r="E3974">
        <v>10</v>
      </c>
      <c r="F3974" t="s">
        <v>581</v>
      </c>
      <c r="G3974" t="s">
        <v>582</v>
      </c>
      <c r="H3974" t="s">
        <v>132</v>
      </c>
      <c r="I3974" t="s">
        <v>618</v>
      </c>
      <c r="J3974" t="s">
        <v>629</v>
      </c>
    </row>
    <row r="3975" spans="1:10" x14ac:dyDescent="0.35">
      <c r="A3975">
        <v>4061</v>
      </c>
      <c r="B3975" t="s">
        <v>218</v>
      </c>
      <c r="C3975">
        <v>38</v>
      </c>
      <c r="D3975">
        <v>21</v>
      </c>
      <c r="E3975">
        <v>4</v>
      </c>
      <c r="F3975" t="s">
        <v>581</v>
      </c>
      <c r="G3975" t="s">
        <v>582</v>
      </c>
      <c r="H3975" t="s">
        <v>132</v>
      </c>
      <c r="I3975" t="s">
        <v>618</v>
      </c>
      <c r="J3975" t="s">
        <v>629</v>
      </c>
    </row>
    <row r="3976" spans="1:10" x14ac:dyDescent="0.35">
      <c r="A3976">
        <v>4062</v>
      </c>
      <c r="B3976" t="s">
        <v>219</v>
      </c>
      <c r="C3976">
        <v>15</v>
      </c>
      <c r="D3976">
        <v>91</v>
      </c>
      <c r="E3976">
        <v>14</v>
      </c>
      <c r="F3976" t="s">
        <v>581</v>
      </c>
      <c r="G3976" t="s">
        <v>582</v>
      </c>
      <c r="H3976" t="s">
        <v>132</v>
      </c>
      <c r="I3976" t="s">
        <v>618</v>
      </c>
      <c r="J3976" t="s">
        <v>630</v>
      </c>
    </row>
    <row r="3977" spans="1:10" x14ac:dyDescent="0.35">
      <c r="A3977">
        <v>4063</v>
      </c>
      <c r="B3977" t="s">
        <v>219</v>
      </c>
      <c r="C3977">
        <v>16</v>
      </c>
      <c r="D3977">
        <v>94</v>
      </c>
      <c r="E3977">
        <v>16</v>
      </c>
      <c r="F3977" t="s">
        <v>581</v>
      </c>
      <c r="G3977" t="s">
        <v>582</v>
      </c>
      <c r="H3977" t="s">
        <v>132</v>
      </c>
      <c r="I3977" t="s">
        <v>618</v>
      </c>
      <c r="J3977" t="s">
        <v>630</v>
      </c>
    </row>
    <row r="3978" spans="1:10" x14ac:dyDescent="0.35">
      <c r="A3978">
        <v>4064</v>
      </c>
      <c r="B3978" t="s">
        <v>219</v>
      </c>
      <c r="C3978">
        <v>17</v>
      </c>
      <c r="D3978">
        <v>87</v>
      </c>
      <c r="E3978">
        <v>11</v>
      </c>
      <c r="F3978" t="s">
        <v>581</v>
      </c>
      <c r="G3978" t="s">
        <v>582</v>
      </c>
      <c r="H3978" t="s">
        <v>132</v>
      </c>
      <c r="I3978" t="s">
        <v>618</v>
      </c>
      <c r="J3978" t="s">
        <v>630</v>
      </c>
    </row>
    <row r="3979" spans="1:10" x14ac:dyDescent="0.35">
      <c r="A3979">
        <v>4065</v>
      </c>
      <c r="B3979" t="s">
        <v>219</v>
      </c>
      <c r="C3979">
        <v>18</v>
      </c>
      <c r="D3979">
        <v>72</v>
      </c>
      <c r="E3979">
        <v>13</v>
      </c>
      <c r="F3979" t="s">
        <v>581</v>
      </c>
      <c r="G3979" t="s">
        <v>582</v>
      </c>
      <c r="H3979" t="s">
        <v>132</v>
      </c>
      <c r="I3979" t="s">
        <v>618</v>
      </c>
      <c r="J3979" t="s">
        <v>630</v>
      </c>
    </row>
    <row r="3980" spans="1:10" x14ac:dyDescent="0.35">
      <c r="A3980">
        <v>4066</v>
      </c>
      <c r="B3980" t="s">
        <v>219</v>
      </c>
      <c r="C3980">
        <v>19</v>
      </c>
      <c r="D3980">
        <v>79</v>
      </c>
      <c r="E3980">
        <v>9</v>
      </c>
      <c r="F3980" t="s">
        <v>581</v>
      </c>
      <c r="G3980" t="s">
        <v>582</v>
      </c>
      <c r="H3980" t="s">
        <v>132</v>
      </c>
      <c r="I3980" t="s">
        <v>618</v>
      </c>
      <c r="J3980" t="s">
        <v>630</v>
      </c>
    </row>
    <row r="3981" spans="1:10" x14ac:dyDescent="0.35">
      <c r="A3981">
        <v>4067</v>
      </c>
      <c r="B3981" t="s">
        <v>219</v>
      </c>
      <c r="C3981">
        <v>20</v>
      </c>
      <c r="D3981">
        <v>53</v>
      </c>
      <c r="E3981">
        <v>5</v>
      </c>
      <c r="F3981" t="s">
        <v>581</v>
      </c>
      <c r="G3981" t="s">
        <v>582</v>
      </c>
      <c r="H3981" t="s">
        <v>132</v>
      </c>
      <c r="I3981" t="s">
        <v>618</v>
      </c>
      <c r="J3981" t="s">
        <v>630</v>
      </c>
    </row>
    <row r="3982" spans="1:10" x14ac:dyDescent="0.35">
      <c r="A3982">
        <v>4068</v>
      </c>
      <c r="B3982" t="s">
        <v>219</v>
      </c>
      <c r="C3982">
        <v>21</v>
      </c>
      <c r="D3982">
        <v>31</v>
      </c>
      <c r="E3982">
        <v>2</v>
      </c>
      <c r="F3982" t="s">
        <v>581</v>
      </c>
      <c r="G3982" t="s">
        <v>582</v>
      </c>
      <c r="H3982" t="s">
        <v>132</v>
      </c>
      <c r="I3982" t="s">
        <v>618</v>
      </c>
      <c r="J3982" t="s">
        <v>630</v>
      </c>
    </row>
    <row r="3983" spans="1:10" x14ac:dyDescent="0.35">
      <c r="A3983">
        <v>4069</v>
      </c>
      <c r="B3983" t="s">
        <v>219</v>
      </c>
      <c r="C3983">
        <v>22</v>
      </c>
      <c r="D3983">
        <v>48</v>
      </c>
      <c r="E3983">
        <v>6</v>
      </c>
      <c r="F3983" t="s">
        <v>581</v>
      </c>
      <c r="G3983" t="s">
        <v>582</v>
      </c>
      <c r="H3983" t="s">
        <v>132</v>
      </c>
      <c r="I3983" t="s">
        <v>618</v>
      </c>
      <c r="J3983" t="s">
        <v>630</v>
      </c>
    </row>
    <row r="3984" spans="1:10" x14ac:dyDescent="0.35">
      <c r="A3984">
        <v>4070</v>
      </c>
      <c r="B3984" t="s">
        <v>219</v>
      </c>
      <c r="C3984">
        <v>23</v>
      </c>
      <c r="D3984">
        <v>22</v>
      </c>
      <c r="E3984">
        <v>5</v>
      </c>
      <c r="F3984" t="s">
        <v>581</v>
      </c>
      <c r="G3984" t="s">
        <v>582</v>
      </c>
      <c r="H3984" t="s">
        <v>132</v>
      </c>
      <c r="I3984" t="s">
        <v>618</v>
      </c>
      <c r="J3984" t="s">
        <v>630</v>
      </c>
    </row>
    <row r="3985" spans="1:10" x14ac:dyDescent="0.35">
      <c r="A3985">
        <v>4071</v>
      </c>
      <c r="B3985" t="s">
        <v>219</v>
      </c>
      <c r="C3985">
        <v>24</v>
      </c>
      <c r="D3985">
        <v>28</v>
      </c>
      <c r="E3985">
        <v>5</v>
      </c>
      <c r="F3985" t="s">
        <v>581</v>
      </c>
      <c r="G3985" t="s">
        <v>582</v>
      </c>
      <c r="H3985" t="s">
        <v>132</v>
      </c>
      <c r="I3985" t="s">
        <v>618</v>
      </c>
      <c r="J3985" t="s">
        <v>630</v>
      </c>
    </row>
    <row r="3986" spans="1:10" x14ac:dyDescent="0.35">
      <c r="A3986">
        <v>4072</v>
      </c>
      <c r="B3986" t="s">
        <v>219</v>
      </c>
      <c r="C3986">
        <v>25</v>
      </c>
      <c r="D3986">
        <v>48</v>
      </c>
      <c r="E3986">
        <v>19</v>
      </c>
      <c r="F3986" t="s">
        <v>581</v>
      </c>
      <c r="G3986" t="s">
        <v>582</v>
      </c>
      <c r="H3986" t="s">
        <v>132</v>
      </c>
      <c r="I3986" t="s">
        <v>618</v>
      </c>
      <c r="J3986" t="s">
        <v>630</v>
      </c>
    </row>
    <row r="3987" spans="1:10" x14ac:dyDescent="0.35">
      <c r="A3987">
        <v>4073</v>
      </c>
      <c r="B3987" t="s">
        <v>219</v>
      </c>
      <c r="C3987">
        <v>26</v>
      </c>
      <c r="D3987">
        <v>45</v>
      </c>
      <c r="E3987">
        <v>8</v>
      </c>
      <c r="F3987" t="s">
        <v>581</v>
      </c>
      <c r="G3987" t="s">
        <v>582</v>
      </c>
      <c r="H3987" t="s">
        <v>132</v>
      </c>
      <c r="I3987" t="s">
        <v>618</v>
      </c>
      <c r="J3987" t="s">
        <v>630</v>
      </c>
    </row>
    <row r="3988" spans="1:10" x14ac:dyDescent="0.35">
      <c r="A3988">
        <v>4074</v>
      </c>
      <c r="B3988" t="s">
        <v>219</v>
      </c>
      <c r="C3988">
        <v>27</v>
      </c>
      <c r="D3988">
        <v>52</v>
      </c>
      <c r="E3988">
        <v>18</v>
      </c>
      <c r="F3988" t="s">
        <v>581</v>
      </c>
      <c r="G3988" t="s">
        <v>582</v>
      </c>
      <c r="H3988" t="s">
        <v>132</v>
      </c>
      <c r="I3988" t="s">
        <v>618</v>
      </c>
      <c r="J3988" t="s">
        <v>630</v>
      </c>
    </row>
    <row r="3989" spans="1:10" x14ac:dyDescent="0.35">
      <c r="A3989">
        <v>4075</v>
      </c>
      <c r="B3989" t="s">
        <v>219</v>
      </c>
      <c r="C3989">
        <v>28</v>
      </c>
      <c r="D3989">
        <v>64</v>
      </c>
      <c r="E3989">
        <v>15</v>
      </c>
      <c r="F3989" t="s">
        <v>581</v>
      </c>
      <c r="G3989" t="s">
        <v>582</v>
      </c>
      <c r="H3989" t="s">
        <v>132</v>
      </c>
      <c r="I3989" t="s">
        <v>618</v>
      </c>
      <c r="J3989" t="s">
        <v>630</v>
      </c>
    </row>
    <row r="3990" spans="1:10" x14ac:dyDescent="0.35">
      <c r="A3990">
        <v>4076</v>
      </c>
      <c r="B3990" t="s">
        <v>219</v>
      </c>
      <c r="C3990">
        <v>29</v>
      </c>
      <c r="D3990">
        <v>92</v>
      </c>
      <c r="E3990">
        <v>16</v>
      </c>
      <c r="F3990" t="s">
        <v>581</v>
      </c>
      <c r="G3990" t="s">
        <v>582</v>
      </c>
      <c r="H3990" t="s">
        <v>132</v>
      </c>
      <c r="I3990" t="s">
        <v>618</v>
      </c>
      <c r="J3990" t="s">
        <v>630</v>
      </c>
    </row>
    <row r="3991" spans="1:10" x14ac:dyDescent="0.35">
      <c r="A3991">
        <v>4077</v>
      </c>
      <c r="B3991" t="s">
        <v>219</v>
      </c>
      <c r="C3991">
        <v>30</v>
      </c>
      <c r="D3991">
        <v>80</v>
      </c>
      <c r="E3991">
        <v>17</v>
      </c>
      <c r="F3991" t="s">
        <v>581</v>
      </c>
      <c r="G3991" t="s">
        <v>582</v>
      </c>
      <c r="H3991" t="s">
        <v>132</v>
      </c>
      <c r="I3991" t="s">
        <v>618</v>
      </c>
      <c r="J3991" t="s">
        <v>630</v>
      </c>
    </row>
    <row r="3992" spans="1:10" x14ac:dyDescent="0.35">
      <c r="A3992">
        <v>4078</v>
      </c>
      <c r="B3992" t="s">
        <v>219</v>
      </c>
      <c r="C3992">
        <v>31</v>
      </c>
      <c r="D3992">
        <v>79</v>
      </c>
      <c r="E3992">
        <v>8</v>
      </c>
      <c r="F3992" t="s">
        <v>581</v>
      </c>
      <c r="G3992" t="s">
        <v>582</v>
      </c>
      <c r="H3992" t="s">
        <v>132</v>
      </c>
      <c r="I3992" t="s">
        <v>618</v>
      </c>
      <c r="J3992" t="s">
        <v>630</v>
      </c>
    </row>
    <row r="3993" spans="1:10" x14ac:dyDescent="0.35">
      <c r="A3993">
        <v>4079</v>
      </c>
      <c r="B3993" t="s">
        <v>219</v>
      </c>
      <c r="C3993">
        <v>32</v>
      </c>
      <c r="D3993">
        <v>52</v>
      </c>
      <c r="E3993">
        <v>8</v>
      </c>
      <c r="F3993" t="s">
        <v>581</v>
      </c>
      <c r="G3993" t="s">
        <v>582</v>
      </c>
      <c r="H3993" t="s">
        <v>132</v>
      </c>
      <c r="I3993" t="s">
        <v>618</v>
      </c>
      <c r="J3993" t="s">
        <v>630</v>
      </c>
    </row>
    <row r="3994" spans="1:10" x14ac:dyDescent="0.35">
      <c r="A3994">
        <v>4080</v>
      </c>
      <c r="B3994" t="s">
        <v>219</v>
      </c>
      <c r="C3994">
        <v>33</v>
      </c>
      <c r="D3994">
        <v>55</v>
      </c>
      <c r="E3994">
        <v>10</v>
      </c>
      <c r="F3994" t="s">
        <v>581</v>
      </c>
      <c r="G3994" t="s">
        <v>582</v>
      </c>
      <c r="H3994" t="s">
        <v>132</v>
      </c>
      <c r="I3994" t="s">
        <v>618</v>
      </c>
      <c r="J3994" t="s">
        <v>630</v>
      </c>
    </row>
    <row r="3995" spans="1:10" x14ac:dyDescent="0.35">
      <c r="A3995">
        <v>4081</v>
      </c>
      <c r="B3995" t="s">
        <v>219</v>
      </c>
      <c r="C3995">
        <v>34</v>
      </c>
      <c r="D3995">
        <v>71</v>
      </c>
      <c r="E3995">
        <v>11</v>
      </c>
      <c r="F3995" t="s">
        <v>581</v>
      </c>
      <c r="G3995" t="s">
        <v>582</v>
      </c>
      <c r="H3995" t="s">
        <v>132</v>
      </c>
      <c r="I3995" t="s">
        <v>618</v>
      </c>
      <c r="J3995" t="s">
        <v>630</v>
      </c>
    </row>
    <row r="3996" spans="1:10" x14ac:dyDescent="0.35">
      <c r="A3996">
        <v>4082</v>
      </c>
      <c r="B3996" t="s">
        <v>219</v>
      </c>
      <c r="C3996">
        <v>35</v>
      </c>
      <c r="D3996">
        <v>49</v>
      </c>
      <c r="E3996">
        <v>4</v>
      </c>
      <c r="F3996" t="s">
        <v>581</v>
      </c>
      <c r="G3996" t="s">
        <v>582</v>
      </c>
      <c r="H3996" t="s">
        <v>132</v>
      </c>
      <c r="I3996" t="s">
        <v>618</v>
      </c>
      <c r="J3996" t="s">
        <v>630</v>
      </c>
    </row>
    <row r="3997" spans="1:10" x14ac:dyDescent="0.35">
      <c r="A3997">
        <v>4083</v>
      </c>
      <c r="B3997" t="s">
        <v>219</v>
      </c>
      <c r="C3997">
        <v>36</v>
      </c>
      <c r="D3997">
        <v>54</v>
      </c>
      <c r="E3997">
        <v>8</v>
      </c>
      <c r="F3997" t="s">
        <v>581</v>
      </c>
      <c r="G3997" t="s">
        <v>582</v>
      </c>
      <c r="H3997" t="s">
        <v>132</v>
      </c>
      <c r="I3997" t="s">
        <v>618</v>
      </c>
      <c r="J3997" t="s">
        <v>630</v>
      </c>
    </row>
    <row r="3998" spans="1:10" x14ac:dyDescent="0.35">
      <c r="A3998">
        <v>4084</v>
      </c>
      <c r="B3998" t="s">
        <v>219</v>
      </c>
      <c r="C3998">
        <v>37</v>
      </c>
      <c r="D3998">
        <v>51</v>
      </c>
      <c r="E3998">
        <v>5</v>
      </c>
      <c r="F3998" t="s">
        <v>581</v>
      </c>
      <c r="G3998" t="s">
        <v>582</v>
      </c>
      <c r="H3998" t="s">
        <v>132</v>
      </c>
      <c r="I3998" t="s">
        <v>618</v>
      </c>
      <c r="J3998" t="s">
        <v>630</v>
      </c>
    </row>
    <row r="3999" spans="1:10" x14ac:dyDescent="0.35">
      <c r="A3999">
        <v>4085</v>
      </c>
      <c r="B3999" t="s">
        <v>219</v>
      </c>
      <c r="C3999">
        <v>38</v>
      </c>
      <c r="D3999">
        <v>48</v>
      </c>
      <c r="E3999">
        <v>8</v>
      </c>
      <c r="F3999" t="s">
        <v>581</v>
      </c>
      <c r="G3999" t="s">
        <v>582</v>
      </c>
      <c r="H3999" t="s">
        <v>132</v>
      </c>
      <c r="I3999" t="s">
        <v>618</v>
      </c>
      <c r="J3999" t="s">
        <v>630</v>
      </c>
    </row>
    <row r="4000" spans="1:10" x14ac:dyDescent="0.35">
      <c r="A4000">
        <v>4086</v>
      </c>
      <c r="B4000" t="s">
        <v>220</v>
      </c>
      <c r="C4000">
        <v>15</v>
      </c>
      <c r="D4000">
        <v>90</v>
      </c>
      <c r="E4000">
        <v>7</v>
      </c>
      <c r="F4000" t="s">
        <v>581</v>
      </c>
      <c r="G4000" t="s">
        <v>582</v>
      </c>
      <c r="H4000" t="s">
        <v>132</v>
      </c>
      <c r="I4000" t="s">
        <v>618</v>
      </c>
      <c r="J4000" t="s">
        <v>630</v>
      </c>
    </row>
    <row r="4001" spans="1:10" x14ac:dyDescent="0.35">
      <c r="A4001">
        <v>4087</v>
      </c>
      <c r="B4001" t="s">
        <v>220</v>
      </c>
      <c r="C4001">
        <v>16</v>
      </c>
      <c r="D4001">
        <v>73</v>
      </c>
      <c r="E4001">
        <v>18</v>
      </c>
      <c r="F4001" t="s">
        <v>581</v>
      </c>
      <c r="G4001" t="s">
        <v>582</v>
      </c>
      <c r="H4001" t="s">
        <v>132</v>
      </c>
      <c r="I4001" t="s">
        <v>618</v>
      </c>
      <c r="J4001" t="s">
        <v>630</v>
      </c>
    </row>
    <row r="4002" spans="1:10" x14ac:dyDescent="0.35">
      <c r="A4002">
        <v>4088</v>
      </c>
      <c r="B4002" t="s">
        <v>220</v>
      </c>
      <c r="C4002">
        <v>17</v>
      </c>
      <c r="D4002">
        <v>54</v>
      </c>
      <c r="E4002">
        <v>8</v>
      </c>
      <c r="F4002" t="s">
        <v>581</v>
      </c>
      <c r="G4002" t="s">
        <v>582</v>
      </c>
      <c r="H4002" t="s">
        <v>132</v>
      </c>
      <c r="I4002" t="s">
        <v>618</v>
      </c>
      <c r="J4002" t="s">
        <v>630</v>
      </c>
    </row>
    <row r="4003" spans="1:10" x14ac:dyDescent="0.35">
      <c r="A4003">
        <v>4089</v>
      </c>
      <c r="B4003" t="s">
        <v>220</v>
      </c>
      <c r="C4003">
        <v>18</v>
      </c>
      <c r="D4003">
        <v>44</v>
      </c>
      <c r="E4003">
        <v>5</v>
      </c>
      <c r="F4003" t="s">
        <v>581</v>
      </c>
      <c r="G4003" t="s">
        <v>582</v>
      </c>
      <c r="H4003" t="s">
        <v>132</v>
      </c>
      <c r="I4003" t="s">
        <v>618</v>
      </c>
      <c r="J4003" t="s">
        <v>630</v>
      </c>
    </row>
    <row r="4004" spans="1:10" x14ac:dyDescent="0.35">
      <c r="A4004">
        <v>4090</v>
      </c>
      <c r="B4004" t="s">
        <v>220</v>
      </c>
      <c r="C4004">
        <v>19</v>
      </c>
      <c r="D4004">
        <v>41</v>
      </c>
      <c r="E4004">
        <v>6</v>
      </c>
      <c r="F4004" t="s">
        <v>581</v>
      </c>
      <c r="G4004" t="s">
        <v>582</v>
      </c>
      <c r="H4004" t="s">
        <v>132</v>
      </c>
      <c r="I4004" t="s">
        <v>618</v>
      </c>
      <c r="J4004" t="s">
        <v>630</v>
      </c>
    </row>
    <row r="4005" spans="1:10" x14ac:dyDescent="0.35">
      <c r="A4005">
        <v>4091</v>
      </c>
      <c r="B4005" t="s">
        <v>220</v>
      </c>
      <c r="C4005">
        <v>20</v>
      </c>
      <c r="D4005">
        <v>49</v>
      </c>
      <c r="E4005">
        <v>3</v>
      </c>
      <c r="F4005" t="s">
        <v>581</v>
      </c>
      <c r="G4005" t="s">
        <v>582</v>
      </c>
      <c r="H4005" t="s">
        <v>132</v>
      </c>
      <c r="I4005" t="s">
        <v>618</v>
      </c>
      <c r="J4005" t="s">
        <v>630</v>
      </c>
    </row>
    <row r="4006" spans="1:10" x14ac:dyDescent="0.35">
      <c r="A4006">
        <v>4092</v>
      </c>
      <c r="B4006" t="s">
        <v>220</v>
      </c>
      <c r="C4006">
        <v>21</v>
      </c>
      <c r="D4006">
        <v>35</v>
      </c>
      <c r="E4006">
        <v>1</v>
      </c>
      <c r="F4006" t="s">
        <v>581</v>
      </c>
      <c r="G4006" t="s">
        <v>582</v>
      </c>
      <c r="H4006" t="s">
        <v>132</v>
      </c>
      <c r="I4006" t="s">
        <v>618</v>
      </c>
      <c r="J4006" t="s">
        <v>630</v>
      </c>
    </row>
    <row r="4007" spans="1:10" x14ac:dyDescent="0.35">
      <c r="A4007">
        <v>4093</v>
      </c>
      <c r="B4007" t="s">
        <v>220</v>
      </c>
      <c r="C4007">
        <v>22</v>
      </c>
      <c r="D4007">
        <v>26</v>
      </c>
      <c r="E4007">
        <v>4</v>
      </c>
      <c r="F4007" t="s">
        <v>581</v>
      </c>
      <c r="G4007" t="s">
        <v>582</v>
      </c>
      <c r="H4007" t="s">
        <v>132</v>
      </c>
      <c r="I4007" t="s">
        <v>618</v>
      </c>
      <c r="J4007" t="s">
        <v>630</v>
      </c>
    </row>
    <row r="4008" spans="1:10" x14ac:dyDescent="0.35">
      <c r="A4008">
        <v>4094</v>
      </c>
      <c r="B4008" t="s">
        <v>220</v>
      </c>
      <c r="C4008">
        <v>23</v>
      </c>
      <c r="D4008">
        <v>27</v>
      </c>
      <c r="E4008">
        <v>2</v>
      </c>
      <c r="F4008" t="s">
        <v>581</v>
      </c>
      <c r="G4008" t="s">
        <v>582</v>
      </c>
      <c r="H4008" t="s">
        <v>132</v>
      </c>
      <c r="I4008" t="s">
        <v>618</v>
      </c>
      <c r="J4008" t="s">
        <v>630</v>
      </c>
    </row>
    <row r="4009" spans="1:10" x14ac:dyDescent="0.35">
      <c r="A4009">
        <v>4095</v>
      </c>
      <c r="B4009" t="s">
        <v>220</v>
      </c>
      <c r="C4009">
        <v>24</v>
      </c>
      <c r="D4009">
        <v>14</v>
      </c>
      <c r="E4009">
        <v>5</v>
      </c>
      <c r="F4009" t="s">
        <v>581</v>
      </c>
      <c r="G4009" t="s">
        <v>582</v>
      </c>
      <c r="H4009" t="s">
        <v>132</v>
      </c>
      <c r="I4009" t="s">
        <v>618</v>
      </c>
      <c r="J4009" t="s">
        <v>630</v>
      </c>
    </row>
    <row r="4010" spans="1:10" x14ac:dyDescent="0.35">
      <c r="A4010">
        <v>4096</v>
      </c>
      <c r="B4010" t="s">
        <v>220</v>
      </c>
      <c r="C4010">
        <v>25</v>
      </c>
      <c r="D4010">
        <v>24</v>
      </c>
      <c r="E4010">
        <v>6</v>
      </c>
      <c r="F4010" t="s">
        <v>581</v>
      </c>
      <c r="G4010" t="s">
        <v>582</v>
      </c>
      <c r="H4010" t="s">
        <v>132</v>
      </c>
      <c r="I4010" t="s">
        <v>618</v>
      </c>
      <c r="J4010" t="s">
        <v>630</v>
      </c>
    </row>
    <row r="4011" spans="1:10" x14ac:dyDescent="0.35">
      <c r="A4011">
        <v>4097</v>
      </c>
      <c r="B4011" t="s">
        <v>220</v>
      </c>
      <c r="C4011">
        <v>26</v>
      </c>
      <c r="D4011">
        <v>23</v>
      </c>
      <c r="E4011">
        <v>6</v>
      </c>
      <c r="F4011" t="s">
        <v>581</v>
      </c>
      <c r="G4011" t="s">
        <v>582</v>
      </c>
      <c r="H4011" t="s">
        <v>132</v>
      </c>
      <c r="I4011" t="s">
        <v>618</v>
      </c>
      <c r="J4011" t="s">
        <v>630</v>
      </c>
    </row>
    <row r="4012" spans="1:10" x14ac:dyDescent="0.35">
      <c r="A4012">
        <v>4098</v>
      </c>
      <c r="B4012" t="s">
        <v>220</v>
      </c>
      <c r="C4012">
        <v>27</v>
      </c>
      <c r="D4012">
        <v>45</v>
      </c>
      <c r="E4012">
        <v>9</v>
      </c>
      <c r="F4012" t="s">
        <v>581</v>
      </c>
      <c r="G4012" t="s">
        <v>582</v>
      </c>
      <c r="H4012" t="s">
        <v>132</v>
      </c>
      <c r="I4012" t="s">
        <v>618</v>
      </c>
      <c r="J4012" t="s">
        <v>630</v>
      </c>
    </row>
    <row r="4013" spans="1:10" x14ac:dyDescent="0.35">
      <c r="A4013">
        <v>4099</v>
      </c>
      <c r="B4013" t="s">
        <v>220</v>
      </c>
      <c r="C4013">
        <v>28</v>
      </c>
      <c r="D4013">
        <v>48</v>
      </c>
      <c r="E4013">
        <v>7</v>
      </c>
      <c r="F4013" t="s">
        <v>581</v>
      </c>
      <c r="G4013" t="s">
        <v>582</v>
      </c>
      <c r="H4013" t="s">
        <v>132</v>
      </c>
      <c r="I4013" t="s">
        <v>618</v>
      </c>
      <c r="J4013" t="s">
        <v>630</v>
      </c>
    </row>
    <row r="4014" spans="1:10" x14ac:dyDescent="0.35">
      <c r="A4014">
        <v>4100</v>
      </c>
      <c r="B4014" t="s">
        <v>220</v>
      </c>
      <c r="C4014">
        <v>29</v>
      </c>
      <c r="D4014">
        <v>46</v>
      </c>
      <c r="E4014">
        <v>10</v>
      </c>
      <c r="F4014" t="s">
        <v>581</v>
      </c>
      <c r="G4014" t="s">
        <v>582</v>
      </c>
      <c r="H4014" t="s">
        <v>132</v>
      </c>
      <c r="I4014" t="s">
        <v>618</v>
      </c>
      <c r="J4014" t="s">
        <v>630</v>
      </c>
    </row>
    <row r="4015" spans="1:10" x14ac:dyDescent="0.35">
      <c r="A4015">
        <v>4101</v>
      </c>
      <c r="B4015" t="s">
        <v>220</v>
      </c>
      <c r="C4015">
        <v>30</v>
      </c>
      <c r="D4015">
        <v>45</v>
      </c>
      <c r="E4015">
        <v>6</v>
      </c>
      <c r="F4015" t="s">
        <v>581</v>
      </c>
      <c r="G4015" t="s">
        <v>582</v>
      </c>
      <c r="H4015" t="s">
        <v>132</v>
      </c>
      <c r="I4015" t="s">
        <v>618</v>
      </c>
      <c r="J4015" t="s">
        <v>630</v>
      </c>
    </row>
    <row r="4016" spans="1:10" x14ac:dyDescent="0.35">
      <c r="A4016">
        <v>4102</v>
      </c>
      <c r="B4016" t="s">
        <v>220</v>
      </c>
      <c r="C4016">
        <v>31</v>
      </c>
      <c r="D4016">
        <v>51</v>
      </c>
      <c r="E4016">
        <v>3</v>
      </c>
      <c r="F4016" t="s">
        <v>581</v>
      </c>
      <c r="G4016" t="s">
        <v>582</v>
      </c>
      <c r="H4016" t="s">
        <v>132</v>
      </c>
      <c r="I4016" t="s">
        <v>618</v>
      </c>
      <c r="J4016" t="s">
        <v>630</v>
      </c>
    </row>
    <row r="4017" spans="1:10" x14ac:dyDescent="0.35">
      <c r="A4017">
        <v>4103</v>
      </c>
      <c r="B4017" t="s">
        <v>220</v>
      </c>
      <c r="C4017">
        <v>32</v>
      </c>
      <c r="D4017">
        <v>34</v>
      </c>
      <c r="E4017">
        <v>6</v>
      </c>
      <c r="F4017" t="s">
        <v>581</v>
      </c>
      <c r="G4017" t="s">
        <v>582</v>
      </c>
      <c r="H4017" t="s">
        <v>132</v>
      </c>
      <c r="I4017" t="s">
        <v>618</v>
      </c>
      <c r="J4017" t="s">
        <v>630</v>
      </c>
    </row>
    <row r="4018" spans="1:10" x14ac:dyDescent="0.35">
      <c r="A4018">
        <v>4104</v>
      </c>
      <c r="B4018" t="s">
        <v>220</v>
      </c>
      <c r="C4018">
        <v>33</v>
      </c>
      <c r="D4018">
        <v>51</v>
      </c>
      <c r="E4018">
        <v>9</v>
      </c>
      <c r="F4018" t="s">
        <v>581</v>
      </c>
      <c r="G4018" t="s">
        <v>582</v>
      </c>
      <c r="H4018" t="s">
        <v>132</v>
      </c>
      <c r="I4018" t="s">
        <v>618</v>
      </c>
      <c r="J4018" t="s">
        <v>630</v>
      </c>
    </row>
    <row r="4019" spans="1:10" x14ac:dyDescent="0.35">
      <c r="A4019">
        <v>4105</v>
      </c>
      <c r="B4019" t="s">
        <v>220</v>
      </c>
      <c r="C4019">
        <v>34</v>
      </c>
      <c r="D4019">
        <v>27</v>
      </c>
      <c r="E4019">
        <v>6</v>
      </c>
      <c r="F4019" t="s">
        <v>581</v>
      </c>
      <c r="G4019" t="s">
        <v>582</v>
      </c>
      <c r="H4019" t="s">
        <v>132</v>
      </c>
      <c r="I4019" t="s">
        <v>618</v>
      </c>
      <c r="J4019" t="s">
        <v>630</v>
      </c>
    </row>
    <row r="4020" spans="1:10" x14ac:dyDescent="0.35">
      <c r="A4020">
        <v>4106</v>
      </c>
      <c r="B4020" t="s">
        <v>220</v>
      </c>
      <c r="C4020">
        <v>35</v>
      </c>
      <c r="D4020">
        <v>21</v>
      </c>
      <c r="E4020">
        <v>6</v>
      </c>
      <c r="F4020" t="s">
        <v>581</v>
      </c>
      <c r="G4020" t="s">
        <v>582</v>
      </c>
      <c r="H4020" t="s">
        <v>132</v>
      </c>
      <c r="I4020" t="s">
        <v>618</v>
      </c>
      <c r="J4020" t="s">
        <v>630</v>
      </c>
    </row>
    <row r="4021" spans="1:10" x14ac:dyDescent="0.35">
      <c r="A4021">
        <v>4107</v>
      </c>
      <c r="B4021" t="s">
        <v>220</v>
      </c>
      <c r="C4021">
        <v>36</v>
      </c>
      <c r="D4021">
        <v>22</v>
      </c>
      <c r="E4021">
        <v>0</v>
      </c>
      <c r="F4021" t="s">
        <v>581</v>
      </c>
      <c r="G4021" t="s">
        <v>582</v>
      </c>
      <c r="H4021" t="s">
        <v>132</v>
      </c>
      <c r="I4021" t="s">
        <v>618</v>
      </c>
      <c r="J4021" t="s">
        <v>630</v>
      </c>
    </row>
    <row r="4022" spans="1:10" x14ac:dyDescent="0.35">
      <c r="A4022">
        <v>4108</v>
      </c>
      <c r="B4022" t="s">
        <v>220</v>
      </c>
      <c r="C4022">
        <v>37</v>
      </c>
      <c r="D4022">
        <v>28</v>
      </c>
      <c r="E4022">
        <v>2</v>
      </c>
      <c r="F4022" t="s">
        <v>581</v>
      </c>
      <c r="G4022" t="s">
        <v>582</v>
      </c>
      <c r="H4022" t="s">
        <v>132</v>
      </c>
      <c r="I4022" t="s">
        <v>618</v>
      </c>
      <c r="J4022" t="s">
        <v>630</v>
      </c>
    </row>
    <row r="4023" spans="1:10" x14ac:dyDescent="0.35">
      <c r="A4023">
        <v>4109</v>
      </c>
      <c r="B4023" t="s">
        <v>220</v>
      </c>
      <c r="C4023">
        <v>38</v>
      </c>
      <c r="D4023">
        <v>36</v>
      </c>
      <c r="E4023">
        <v>4</v>
      </c>
      <c r="F4023" t="s">
        <v>581</v>
      </c>
      <c r="G4023" t="s">
        <v>582</v>
      </c>
      <c r="H4023" t="s">
        <v>132</v>
      </c>
      <c r="I4023" t="s">
        <v>618</v>
      </c>
      <c r="J4023" t="s">
        <v>630</v>
      </c>
    </row>
    <row r="4024" spans="1:10" x14ac:dyDescent="0.35">
      <c r="A4024">
        <v>4120</v>
      </c>
      <c r="B4024" t="s">
        <v>221</v>
      </c>
      <c r="C4024">
        <v>15</v>
      </c>
      <c r="D4024">
        <v>22</v>
      </c>
      <c r="E4024">
        <v>5</v>
      </c>
      <c r="F4024" t="s">
        <v>581</v>
      </c>
      <c r="G4024" t="s">
        <v>582</v>
      </c>
      <c r="H4024" t="s">
        <v>132</v>
      </c>
      <c r="I4024" t="s">
        <v>618</v>
      </c>
      <c r="J4024" t="s">
        <v>628</v>
      </c>
    </row>
    <row r="4025" spans="1:10" x14ac:dyDescent="0.35">
      <c r="A4025">
        <v>4121</v>
      </c>
      <c r="B4025" t="s">
        <v>221</v>
      </c>
      <c r="C4025">
        <v>16</v>
      </c>
      <c r="D4025">
        <v>25</v>
      </c>
      <c r="E4025">
        <v>12</v>
      </c>
      <c r="F4025" t="s">
        <v>581</v>
      </c>
      <c r="G4025" t="s">
        <v>582</v>
      </c>
      <c r="H4025" t="s">
        <v>132</v>
      </c>
      <c r="I4025" t="s">
        <v>618</v>
      </c>
      <c r="J4025" t="s">
        <v>628</v>
      </c>
    </row>
    <row r="4026" spans="1:10" x14ac:dyDescent="0.35">
      <c r="A4026">
        <v>4122</v>
      </c>
      <c r="B4026" t="s">
        <v>221</v>
      </c>
      <c r="C4026">
        <v>17</v>
      </c>
      <c r="D4026">
        <v>25</v>
      </c>
      <c r="E4026">
        <v>7</v>
      </c>
      <c r="F4026" t="s">
        <v>581</v>
      </c>
      <c r="G4026" t="s">
        <v>582</v>
      </c>
      <c r="H4026" t="s">
        <v>132</v>
      </c>
      <c r="I4026" t="s">
        <v>618</v>
      </c>
      <c r="J4026" t="s">
        <v>628</v>
      </c>
    </row>
    <row r="4027" spans="1:10" x14ac:dyDescent="0.35">
      <c r="A4027">
        <v>4123</v>
      </c>
      <c r="B4027" t="s">
        <v>221</v>
      </c>
      <c r="C4027">
        <v>18</v>
      </c>
      <c r="D4027">
        <v>29</v>
      </c>
      <c r="E4027">
        <v>13</v>
      </c>
      <c r="F4027" t="s">
        <v>581</v>
      </c>
      <c r="G4027" t="s">
        <v>582</v>
      </c>
      <c r="H4027" t="s">
        <v>132</v>
      </c>
      <c r="I4027" t="s">
        <v>618</v>
      </c>
      <c r="J4027" t="s">
        <v>628</v>
      </c>
    </row>
    <row r="4028" spans="1:10" x14ac:dyDescent="0.35">
      <c r="A4028">
        <v>4124</v>
      </c>
      <c r="B4028" t="s">
        <v>221</v>
      </c>
      <c r="C4028">
        <v>19</v>
      </c>
      <c r="D4028">
        <v>22</v>
      </c>
      <c r="E4028">
        <v>9</v>
      </c>
      <c r="F4028" t="s">
        <v>581</v>
      </c>
      <c r="G4028" t="s">
        <v>582</v>
      </c>
      <c r="H4028" t="s">
        <v>132</v>
      </c>
      <c r="I4028" t="s">
        <v>618</v>
      </c>
      <c r="J4028" t="s">
        <v>628</v>
      </c>
    </row>
    <row r="4029" spans="1:10" x14ac:dyDescent="0.35">
      <c r="A4029">
        <v>4125</v>
      </c>
      <c r="B4029" t="s">
        <v>221</v>
      </c>
      <c r="C4029">
        <v>20</v>
      </c>
      <c r="D4029">
        <v>13</v>
      </c>
      <c r="E4029">
        <v>10</v>
      </c>
      <c r="F4029" t="s">
        <v>581</v>
      </c>
      <c r="G4029" t="s">
        <v>582</v>
      </c>
      <c r="H4029" t="s">
        <v>132</v>
      </c>
      <c r="I4029" t="s">
        <v>618</v>
      </c>
      <c r="J4029" t="s">
        <v>628</v>
      </c>
    </row>
    <row r="4030" spans="1:10" x14ac:dyDescent="0.35">
      <c r="A4030">
        <v>4126</v>
      </c>
      <c r="B4030" t="s">
        <v>221</v>
      </c>
      <c r="C4030">
        <v>21</v>
      </c>
      <c r="D4030">
        <v>12</v>
      </c>
      <c r="E4030">
        <v>1</v>
      </c>
      <c r="F4030" t="s">
        <v>581</v>
      </c>
      <c r="G4030" t="s">
        <v>582</v>
      </c>
      <c r="H4030" t="s">
        <v>132</v>
      </c>
      <c r="I4030" t="s">
        <v>618</v>
      </c>
      <c r="J4030" t="s">
        <v>628</v>
      </c>
    </row>
    <row r="4031" spans="1:10" x14ac:dyDescent="0.35">
      <c r="A4031">
        <v>4127</v>
      </c>
      <c r="B4031" t="s">
        <v>221</v>
      </c>
      <c r="C4031">
        <v>22</v>
      </c>
      <c r="D4031">
        <v>13</v>
      </c>
      <c r="E4031">
        <v>3</v>
      </c>
      <c r="F4031" t="s">
        <v>581</v>
      </c>
      <c r="G4031" t="s">
        <v>582</v>
      </c>
      <c r="H4031" t="s">
        <v>132</v>
      </c>
      <c r="I4031" t="s">
        <v>618</v>
      </c>
      <c r="J4031" t="s">
        <v>628</v>
      </c>
    </row>
    <row r="4032" spans="1:10" x14ac:dyDescent="0.35">
      <c r="A4032">
        <v>4128</v>
      </c>
      <c r="B4032" t="s">
        <v>221</v>
      </c>
      <c r="C4032">
        <v>23</v>
      </c>
      <c r="D4032">
        <v>14</v>
      </c>
      <c r="E4032">
        <v>4</v>
      </c>
      <c r="F4032" t="s">
        <v>581</v>
      </c>
      <c r="G4032" t="s">
        <v>582</v>
      </c>
      <c r="H4032" t="s">
        <v>132</v>
      </c>
      <c r="I4032" t="s">
        <v>618</v>
      </c>
      <c r="J4032" t="s">
        <v>628</v>
      </c>
    </row>
    <row r="4033" spans="1:10" x14ac:dyDescent="0.35">
      <c r="A4033">
        <v>4129</v>
      </c>
      <c r="B4033" t="s">
        <v>221</v>
      </c>
      <c r="C4033">
        <v>24</v>
      </c>
      <c r="D4033">
        <v>5</v>
      </c>
      <c r="E4033">
        <v>4</v>
      </c>
      <c r="F4033" t="s">
        <v>581</v>
      </c>
      <c r="G4033" t="s">
        <v>582</v>
      </c>
      <c r="H4033" t="s">
        <v>132</v>
      </c>
      <c r="I4033" t="s">
        <v>618</v>
      </c>
      <c r="J4033" t="s">
        <v>628</v>
      </c>
    </row>
    <row r="4034" spans="1:10" x14ac:dyDescent="0.35">
      <c r="A4034">
        <v>4130</v>
      </c>
      <c r="B4034" t="s">
        <v>221</v>
      </c>
      <c r="C4034">
        <v>25</v>
      </c>
      <c r="D4034">
        <v>10</v>
      </c>
      <c r="E4034">
        <v>6</v>
      </c>
      <c r="F4034" t="s">
        <v>581</v>
      </c>
      <c r="G4034" t="s">
        <v>582</v>
      </c>
      <c r="H4034" t="s">
        <v>132</v>
      </c>
      <c r="I4034" t="s">
        <v>618</v>
      </c>
      <c r="J4034" t="s">
        <v>628</v>
      </c>
    </row>
    <row r="4035" spans="1:10" x14ac:dyDescent="0.35">
      <c r="A4035">
        <v>4131</v>
      </c>
      <c r="B4035" t="s">
        <v>221</v>
      </c>
      <c r="C4035">
        <v>26</v>
      </c>
      <c r="D4035">
        <v>19</v>
      </c>
      <c r="E4035">
        <v>7</v>
      </c>
      <c r="F4035" t="s">
        <v>581</v>
      </c>
      <c r="G4035" t="s">
        <v>582</v>
      </c>
      <c r="H4035" t="s">
        <v>132</v>
      </c>
      <c r="I4035" t="s">
        <v>618</v>
      </c>
      <c r="J4035" t="s">
        <v>628</v>
      </c>
    </row>
    <row r="4036" spans="1:10" x14ac:dyDescent="0.35">
      <c r="A4036">
        <v>4132</v>
      </c>
      <c r="B4036" t="s">
        <v>221</v>
      </c>
      <c r="C4036">
        <v>27</v>
      </c>
      <c r="D4036">
        <v>17</v>
      </c>
      <c r="E4036">
        <v>28</v>
      </c>
      <c r="F4036" t="s">
        <v>581</v>
      </c>
      <c r="G4036" t="s">
        <v>582</v>
      </c>
      <c r="H4036" t="s">
        <v>132</v>
      </c>
      <c r="I4036" t="s">
        <v>618</v>
      </c>
      <c r="J4036" t="s">
        <v>628</v>
      </c>
    </row>
    <row r="4037" spans="1:10" x14ac:dyDescent="0.35">
      <c r="A4037">
        <v>4133</v>
      </c>
      <c r="B4037" t="s">
        <v>221</v>
      </c>
      <c r="C4037">
        <v>28</v>
      </c>
      <c r="D4037">
        <v>30</v>
      </c>
      <c r="E4037">
        <v>45</v>
      </c>
      <c r="F4037" t="s">
        <v>581</v>
      </c>
      <c r="G4037" t="s">
        <v>582</v>
      </c>
      <c r="H4037" t="s">
        <v>132</v>
      </c>
      <c r="I4037" t="s">
        <v>618</v>
      </c>
      <c r="J4037" t="s">
        <v>628</v>
      </c>
    </row>
    <row r="4038" spans="1:10" x14ac:dyDescent="0.35">
      <c r="A4038">
        <v>4134</v>
      </c>
      <c r="B4038" t="s">
        <v>221</v>
      </c>
      <c r="C4038">
        <v>29</v>
      </c>
      <c r="D4038">
        <v>18</v>
      </c>
      <c r="E4038">
        <v>50</v>
      </c>
      <c r="F4038" t="s">
        <v>581</v>
      </c>
      <c r="G4038" t="s">
        <v>582</v>
      </c>
      <c r="H4038" t="s">
        <v>132</v>
      </c>
      <c r="I4038" t="s">
        <v>618</v>
      </c>
      <c r="J4038" t="s">
        <v>628</v>
      </c>
    </row>
    <row r="4039" spans="1:10" x14ac:dyDescent="0.35">
      <c r="A4039">
        <v>4135</v>
      </c>
      <c r="B4039" t="s">
        <v>221</v>
      </c>
      <c r="C4039">
        <v>30</v>
      </c>
      <c r="D4039">
        <v>27</v>
      </c>
      <c r="E4039">
        <v>47</v>
      </c>
      <c r="F4039" t="s">
        <v>581</v>
      </c>
      <c r="G4039" t="s">
        <v>582</v>
      </c>
      <c r="H4039" t="s">
        <v>132</v>
      </c>
      <c r="I4039" t="s">
        <v>618</v>
      </c>
      <c r="J4039" t="s">
        <v>628</v>
      </c>
    </row>
    <row r="4040" spans="1:10" x14ac:dyDescent="0.35">
      <c r="A4040">
        <v>4136</v>
      </c>
      <c r="B4040" t="s">
        <v>221</v>
      </c>
      <c r="C4040">
        <v>31</v>
      </c>
      <c r="D4040">
        <v>21</v>
      </c>
      <c r="E4040">
        <v>30</v>
      </c>
      <c r="F4040" t="s">
        <v>581</v>
      </c>
      <c r="G4040" t="s">
        <v>582</v>
      </c>
      <c r="H4040" t="s">
        <v>132</v>
      </c>
      <c r="I4040" t="s">
        <v>618</v>
      </c>
      <c r="J4040" t="s">
        <v>628</v>
      </c>
    </row>
    <row r="4041" spans="1:10" x14ac:dyDescent="0.35">
      <c r="A4041">
        <v>4137</v>
      </c>
      <c r="B4041" t="s">
        <v>221</v>
      </c>
      <c r="C4041">
        <v>32</v>
      </c>
      <c r="D4041">
        <v>19</v>
      </c>
      <c r="E4041">
        <v>11</v>
      </c>
      <c r="F4041" t="s">
        <v>581</v>
      </c>
      <c r="G4041" t="s">
        <v>582</v>
      </c>
      <c r="H4041" t="s">
        <v>132</v>
      </c>
      <c r="I4041" t="s">
        <v>618</v>
      </c>
      <c r="J4041" t="s">
        <v>628</v>
      </c>
    </row>
    <row r="4042" spans="1:10" x14ac:dyDescent="0.35">
      <c r="A4042">
        <v>4138</v>
      </c>
      <c r="B4042" t="s">
        <v>221</v>
      </c>
      <c r="C4042">
        <v>33</v>
      </c>
      <c r="D4042">
        <v>28</v>
      </c>
      <c r="E4042">
        <v>8</v>
      </c>
      <c r="F4042" t="s">
        <v>581</v>
      </c>
      <c r="G4042" t="s">
        <v>582</v>
      </c>
      <c r="H4042" t="s">
        <v>132</v>
      </c>
      <c r="I4042" t="s">
        <v>618</v>
      </c>
      <c r="J4042" t="s">
        <v>628</v>
      </c>
    </row>
    <row r="4043" spans="1:10" x14ac:dyDescent="0.35">
      <c r="A4043">
        <v>4139</v>
      </c>
      <c r="B4043" t="s">
        <v>221</v>
      </c>
      <c r="C4043">
        <v>34</v>
      </c>
      <c r="D4043">
        <v>15</v>
      </c>
      <c r="E4043">
        <v>8</v>
      </c>
      <c r="F4043" t="s">
        <v>581</v>
      </c>
      <c r="G4043" t="s">
        <v>582</v>
      </c>
      <c r="H4043" t="s">
        <v>132</v>
      </c>
      <c r="I4043" t="s">
        <v>618</v>
      </c>
      <c r="J4043" t="s">
        <v>628</v>
      </c>
    </row>
    <row r="4044" spans="1:10" x14ac:dyDescent="0.35">
      <c r="A4044">
        <v>4140</v>
      </c>
      <c r="B4044" t="s">
        <v>221</v>
      </c>
      <c r="C4044">
        <v>35</v>
      </c>
      <c r="D4044">
        <v>11</v>
      </c>
      <c r="E4044">
        <v>18</v>
      </c>
      <c r="F4044" t="s">
        <v>581</v>
      </c>
      <c r="G4044" t="s">
        <v>582</v>
      </c>
      <c r="H4044" t="s">
        <v>132</v>
      </c>
      <c r="I4044" t="s">
        <v>618</v>
      </c>
      <c r="J4044" t="s">
        <v>628</v>
      </c>
    </row>
    <row r="4045" spans="1:10" x14ac:dyDescent="0.35">
      <c r="A4045">
        <v>4141</v>
      </c>
      <c r="B4045" t="s">
        <v>221</v>
      </c>
      <c r="C4045">
        <v>36</v>
      </c>
      <c r="D4045">
        <v>16</v>
      </c>
      <c r="E4045">
        <v>26</v>
      </c>
      <c r="F4045" t="s">
        <v>581</v>
      </c>
      <c r="G4045" t="s">
        <v>582</v>
      </c>
      <c r="H4045" t="s">
        <v>132</v>
      </c>
      <c r="I4045" t="s">
        <v>618</v>
      </c>
      <c r="J4045" t="s">
        <v>628</v>
      </c>
    </row>
    <row r="4046" spans="1:10" x14ac:dyDescent="0.35">
      <c r="A4046">
        <v>4142</v>
      </c>
      <c r="B4046" t="s">
        <v>221</v>
      </c>
      <c r="C4046">
        <v>37</v>
      </c>
      <c r="D4046">
        <v>13</v>
      </c>
      <c r="E4046">
        <v>23</v>
      </c>
      <c r="F4046" t="s">
        <v>581</v>
      </c>
      <c r="G4046" t="s">
        <v>582</v>
      </c>
      <c r="H4046" t="s">
        <v>132</v>
      </c>
      <c r="I4046" t="s">
        <v>618</v>
      </c>
      <c r="J4046" t="s">
        <v>628</v>
      </c>
    </row>
    <row r="4047" spans="1:10" x14ac:dyDescent="0.35">
      <c r="A4047">
        <v>4143</v>
      </c>
      <c r="B4047" t="s">
        <v>221</v>
      </c>
      <c r="C4047">
        <v>38</v>
      </c>
      <c r="D4047">
        <v>11</v>
      </c>
      <c r="E4047">
        <v>17</v>
      </c>
      <c r="F4047" t="s">
        <v>581</v>
      </c>
      <c r="G4047" t="s">
        <v>582</v>
      </c>
      <c r="H4047" t="s">
        <v>132</v>
      </c>
      <c r="I4047" t="s">
        <v>618</v>
      </c>
      <c r="J4047" t="s">
        <v>628</v>
      </c>
    </row>
    <row r="4048" spans="1:10" x14ac:dyDescent="0.35">
      <c r="A4048">
        <v>4160</v>
      </c>
      <c r="B4048" t="s">
        <v>224</v>
      </c>
      <c r="C4048">
        <v>15</v>
      </c>
      <c r="D4048">
        <v>37</v>
      </c>
      <c r="E4048">
        <v>3</v>
      </c>
      <c r="F4048" t="s">
        <v>581</v>
      </c>
      <c r="G4048" t="s">
        <v>582</v>
      </c>
      <c r="H4048" t="s">
        <v>132</v>
      </c>
      <c r="I4048" t="s">
        <v>618</v>
      </c>
      <c r="J4048" t="s">
        <v>630</v>
      </c>
    </row>
    <row r="4049" spans="1:10" x14ac:dyDescent="0.35">
      <c r="A4049">
        <v>4161</v>
      </c>
      <c r="B4049" t="s">
        <v>224</v>
      </c>
      <c r="C4049">
        <v>16</v>
      </c>
      <c r="D4049">
        <v>49</v>
      </c>
      <c r="E4049">
        <v>2</v>
      </c>
      <c r="F4049" t="s">
        <v>581</v>
      </c>
      <c r="G4049" t="s">
        <v>582</v>
      </c>
      <c r="H4049" t="s">
        <v>132</v>
      </c>
      <c r="I4049" t="s">
        <v>618</v>
      </c>
      <c r="J4049" t="s">
        <v>630</v>
      </c>
    </row>
    <row r="4050" spans="1:10" x14ac:dyDescent="0.35">
      <c r="A4050">
        <v>4162</v>
      </c>
      <c r="B4050" t="s">
        <v>224</v>
      </c>
      <c r="C4050">
        <v>17</v>
      </c>
      <c r="D4050">
        <v>52</v>
      </c>
      <c r="E4050">
        <v>4</v>
      </c>
      <c r="F4050" t="s">
        <v>581</v>
      </c>
      <c r="G4050" t="s">
        <v>582</v>
      </c>
      <c r="H4050" t="s">
        <v>132</v>
      </c>
      <c r="I4050" t="s">
        <v>618</v>
      </c>
      <c r="J4050" t="s">
        <v>630</v>
      </c>
    </row>
    <row r="4051" spans="1:10" x14ac:dyDescent="0.35">
      <c r="A4051">
        <v>4163</v>
      </c>
      <c r="B4051" t="s">
        <v>224</v>
      </c>
      <c r="C4051">
        <v>18</v>
      </c>
      <c r="D4051">
        <v>38</v>
      </c>
      <c r="E4051">
        <v>3</v>
      </c>
      <c r="F4051" t="s">
        <v>581</v>
      </c>
      <c r="G4051" t="s">
        <v>582</v>
      </c>
      <c r="H4051" t="s">
        <v>132</v>
      </c>
      <c r="I4051" t="s">
        <v>618</v>
      </c>
      <c r="J4051" t="s">
        <v>630</v>
      </c>
    </row>
    <row r="4052" spans="1:10" x14ac:dyDescent="0.35">
      <c r="A4052">
        <v>4164</v>
      </c>
      <c r="B4052" t="s">
        <v>224</v>
      </c>
      <c r="C4052">
        <v>19</v>
      </c>
      <c r="D4052">
        <v>30</v>
      </c>
      <c r="E4052">
        <v>1</v>
      </c>
      <c r="F4052" t="s">
        <v>581</v>
      </c>
      <c r="G4052" t="s">
        <v>582</v>
      </c>
      <c r="H4052" t="s">
        <v>132</v>
      </c>
      <c r="I4052" t="s">
        <v>618</v>
      </c>
      <c r="J4052" t="s">
        <v>630</v>
      </c>
    </row>
    <row r="4053" spans="1:10" x14ac:dyDescent="0.35">
      <c r="A4053">
        <v>4165</v>
      </c>
      <c r="B4053" t="s">
        <v>224</v>
      </c>
      <c r="C4053">
        <v>20</v>
      </c>
      <c r="D4053">
        <v>21</v>
      </c>
      <c r="E4053">
        <v>2</v>
      </c>
      <c r="F4053" t="s">
        <v>581</v>
      </c>
      <c r="G4053" t="s">
        <v>582</v>
      </c>
      <c r="H4053" t="s">
        <v>132</v>
      </c>
      <c r="I4053" t="s">
        <v>618</v>
      </c>
      <c r="J4053" t="s">
        <v>630</v>
      </c>
    </row>
    <row r="4054" spans="1:10" x14ac:dyDescent="0.35">
      <c r="A4054">
        <v>4166</v>
      </c>
      <c r="B4054" t="s">
        <v>224</v>
      </c>
      <c r="C4054">
        <v>21</v>
      </c>
      <c r="D4054">
        <v>24</v>
      </c>
      <c r="E4054">
        <v>5</v>
      </c>
      <c r="F4054" t="s">
        <v>581</v>
      </c>
      <c r="G4054" t="s">
        <v>582</v>
      </c>
      <c r="H4054" t="s">
        <v>132</v>
      </c>
      <c r="I4054" t="s">
        <v>618</v>
      </c>
      <c r="J4054" t="s">
        <v>630</v>
      </c>
    </row>
    <row r="4055" spans="1:10" x14ac:dyDescent="0.35">
      <c r="A4055">
        <v>4167</v>
      </c>
      <c r="B4055" t="s">
        <v>224</v>
      </c>
      <c r="C4055">
        <v>22</v>
      </c>
      <c r="D4055">
        <v>7</v>
      </c>
      <c r="E4055">
        <v>1</v>
      </c>
      <c r="F4055" t="s">
        <v>581</v>
      </c>
      <c r="G4055" t="s">
        <v>582</v>
      </c>
      <c r="H4055" t="s">
        <v>132</v>
      </c>
      <c r="I4055" t="s">
        <v>618</v>
      </c>
      <c r="J4055" t="s">
        <v>630</v>
      </c>
    </row>
    <row r="4056" spans="1:10" x14ac:dyDescent="0.35">
      <c r="A4056">
        <v>4168</v>
      </c>
      <c r="B4056" t="s">
        <v>224</v>
      </c>
      <c r="C4056">
        <v>23</v>
      </c>
      <c r="D4056">
        <v>17</v>
      </c>
      <c r="E4056">
        <v>1</v>
      </c>
      <c r="F4056" t="s">
        <v>581</v>
      </c>
      <c r="G4056" t="s">
        <v>582</v>
      </c>
      <c r="H4056" t="s">
        <v>132</v>
      </c>
      <c r="I4056" t="s">
        <v>618</v>
      </c>
      <c r="J4056" t="s">
        <v>630</v>
      </c>
    </row>
    <row r="4057" spans="1:10" x14ac:dyDescent="0.35">
      <c r="A4057">
        <v>4169</v>
      </c>
      <c r="B4057" t="s">
        <v>224</v>
      </c>
      <c r="C4057">
        <v>24</v>
      </c>
      <c r="D4057">
        <v>9</v>
      </c>
      <c r="E4057">
        <v>4</v>
      </c>
      <c r="F4057" t="s">
        <v>581</v>
      </c>
      <c r="G4057" t="s">
        <v>582</v>
      </c>
      <c r="H4057" t="s">
        <v>132</v>
      </c>
      <c r="I4057" t="s">
        <v>618</v>
      </c>
      <c r="J4057" t="s">
        <v>630</v>
      </c>
    </row>
    <row r="4058" spans="1:10" x14ac:dyDescent="0.35">
      <c r="A4058">
        <v>4170</v>
      </c>
      <c r="B4058" t="s">
        <v>224</v>
      </c>
      <c r="C4058">
        <v>25</v>
      </c>
      <c r="D4058">
        <v>17</v>
      </c>
      <c r="E4058">
        <v>2</v>
      </c>
      <c r="F4058" t="s">
        <v>581</v>
      </c>
      <c r="G4058" t="s">
        <v>582</v>
      </c>
      <c r="H4058" t="s">
        <v>132</v>
      </c>
      <c r="I4058" t="s">
        <v>618</v>
      </c>
      <c r="J4058" t="s">
        <v>630</v>
      </c>
    </row>
    <row r="4059" spans="1:10" x14ac:dyDescent="0.35">
      <c r="A4059">
        <v>4171</v>
      </c>
      <c r="B4059" t="s">
        <v>224</v>
      </c>
      <c r="C4059">
        <v>26</v>
      </c>
      <c r="D4059">
        <v>38</v>
      </c>
      <c r="E4059">
        <v>4</v>
      </c>
      <c r="F4059" t="s">
        <v>581</v>
      </c>
      <c r="G4059" t="s">
        <v>582</v>
      </c>
      <c r="H4059" t="s">
        <v>132</v>
      </c>
      <c r="I4059" t="s">
        <v>618</v>
      </c>
      <c r="J4059" t="s">
        <v>630</v>
      </c>
    </row>
    <row r="4060" spans="1:10" x14ac:dyDescent="0.35">
      <c r="A4060">
        <v>4172</v>
      </c>
      <c r="B4060" t="s">
        <v>224</v>
      </c>
      <c r="C4060">
        <v>27</v>
      </c>
      <c r="D4060">
        <v>38</v>
      </c>
      <c r="E4060">
        <v>1</v>
      </c>
      <c r="F4060" t="s">
        <v>581</v>
      </c>
      <c r="G4060" t="s">
        <v>582</v>
      </c>
      <c r="H4060" t="s">
        <v>132</v>
      </c>
      <c r="I4060" t="s">
        <v>618</v>
      </c>
      <c r="J4060" t="s">
        <v>630</v>
      </c>
    </row>
    <row r="4061" spans="1:10" x14ac:dyDescent="0.35">
      <c r="A4061">
        <v>4173</v>
      </c>
      <c r="B4061" t="s">
        <v>224</v>
      </c>
      <c r="C4061">
        <v>28</v>
      </c>
      <c r="D4061">
        <v>44</v>
      </c>
      <c r="E4061">
        <v>5</v>
      </c>
      <c r="F4061" t="s">
        <v>581</v>
      </c>
      <c r="G4061" t="s">
        <v>582</v>
      </c>
      <c r="H4061" t="s">
        <v>132</v>
      </c>
      <c r="I4061" t="s">
        <v>618</v>
      </c>
      <c r="J4061" t="s">
        <v>630</v>
      </c>
    </row>
    <row r="4062" spans="1:10" x14ac:dyDescent="0.35">
      <c r="A4062">
        <v>4174</v>
      </c>
      <c r="B4062" t="s">
        <v>224</v>
      </c>
      <c r="C4062">
        <v>29</v>
      </c>
      <c r="D4062">
        <v>34</v>
      </c>
      <c r="E4062">
        <v>7</v>
      </c>
      <c r="F4062" t="s">
        <v>581</v>
      </c>
      <c r="G4062" t="s">
        <v>582</v>
      </c>
      <c r="H4062" t="s">
        <v>132</v>
      </c>
      <c r="I4062" t="s">
        <v>618</v>
      </c>
      <c r="J4062" t="s">
        <v>630</v>
      </c>
    </row>
    <row r="4063" spans="1:10" x14ac:dyDescent="0.35">
      <c r="A4063">
        <v>4175</v>
      </c>
      <c r="B4063" t="s">
        <v>224</v>
      </c>
      <c r="C4063">
        <v>30</v>
      </c>
      <c r="D4063">
        <v>32</v>
      </c>
      <c r="E4063">
        <v>6</v>
      </c>
      <c r="F4063" t="s">
        <v>581</v>
      </c>
      <c r="G4063" t="s">
        <v>582</v>
      </c>
      <c r="H4063" t="s">
        <v>132</v>
      </c>
      <c r="I4063" t="s">
        <v>618</v>
      </c>
      <c r="J4063" t="s">
        <v>630</v>
      </c>
    </row>
    <row r="4064" spans="1:10" x14ac:dyDescent="0.35">
      <c r="A4064">
        <v>4176</v>
      </c>
      <c r="B4064" t="s">
        <v>224</v>
      </c>
      <c r="C4064">
        <v>31</v>
      </c>
      <c r="D4064">
        <v>20</v>
      </c>
      <c r="E4064">
        <v>5</v>
      </c>
      <c r="F4064" t="s">
        <v>581</v>
      </c>
      <c r="G4064" t="s">
        <v>582</v>
      </c>
      <c r="H4064" t="s">
        <v>132</v>
      </c>
      <c r="I4064" t="s">
        <v>618</v>
      </c>
      <c r="J4064" t="s">
        <v>630</v>
      </c>
    </row>
    <row r="4065" spans="1:10" x14ac:dyDescent="0.35">
      <c r="A4065">
        <v>4177</v>
      </c>
      <c r="B4065" t="s">
        <v>224</v>
      </c>
      <c r="C4065">
        <v>32</v>
      </c>
      <c r="D4065">
        <v>21</v>
      </c>
      <c r="E4065">
        <v>0</v>
      </c>
      <c r="F4065" t="s">
        <v>581</v>
      </c>
      <c r="G4065" t="s">
        <v>582</v>
      </c>
      <c r="H4065" t="s">
        <v>132</v>
      </c>
      <c r="I4065" t="s">
        <v>618</v>
      </c>
      <c r="J4065" t="s">
        <v>630</v>
      </c>
    </row>
    <row r="4066" spans="1:10" x14ac:dyDescent="0.35">
      <c r="A4066">
        <v>4178</v>
      </c>
      <c r="B4066" t="s">
        <v>224</v>
      </c>
      <c r="C4066">
        <v>33</v>
      </c>
      <c r="D4066">
        <v>15</v>
      </c>
      <c r="E4066">
        <v>0</v>
      </c>
      <c r="F4066" t="s">
        <v>581</v>
      </c>
      <c r="G4066" t="s">
        <v>582</v>
      </c>
      <c r="H4066" t="s">
        <v>132</v>
      </c>
      <c r="I4066" t="s">
        <v>618</v>
      </c>
      <c r="J4066" t="s">
        <v>630</v>
      </c>
    </row>
    <row r="4067" spans="1:10" x14ac:dyDescent="0.35">
      <c r="A4067">
        <v>4179</v>
      </c>
      <c r="B4067" t="s">
        <v>224</v>
      </c>
      <c r="C4067">
        <v>34</v>
      </c>
      <c r="D4067">
        <v>24</v>
      </c>
      <c r="E4067">
        <v>2</v>
      </c>
      <c r="F4067" t="s">
        <v>581</v>
      </c>
      <c r="G4067" t="s">
        <v>582</v>
      </c>
      <c r="H4067" t="s">
        <v>132</v>
      </c>
      <c r="I4067" t="s">
        <v>618</v>
      </c>
      <c r="J4067" t="s">
        <v>630</v>
      </c>
    </row>
    <row r="4068" spans="1:10" x14ac:dyDescent="0.35">
      <c r="A4068">
        <v>4180</v>
      </c>
      <c r="B4068" t="s">
        <v>224</v>
      </c>
      <c r="C4068">
        <v>35</v>
      </c>
      <c r="D4068">
        <v>21</v>
      </c>
      <c r="E4068">
        <v>3</v>
      </c>
      <c r="F4068" t="s">
        <v>581</v>
      </c>
      <c r="G4068" t="s">
        <v>582</v>
      </c>
      <c r="H4068" t="s">
        <v>132</v>
      </c>
      <c r="I4068" t="s">
        <v>618</v>
      </c>
      <c r="J4068" t="s">
        <v>630</v>
      </c>
    </row>
    <row r="4069" spans="1:10" x14ac:dyDescent="0.35">
      <c r="A4069">
        <v>4181</v>
      </c>
      <c r="B4069" t="s">
        <v>224</v>
      </c>
      <c r="C4069">
        <v>36</v>
      </c>
      <c r="D4069">
        <v>19</v>
      </c>
      <c r="E4069">
        <v>1</v>
      </c>
      <c r="F4069" t="s">
        <v>581</v>
      </c>
      <c r="G4069" t="s">
        <v>582</v>
      </c>
      <c r="H4069" t="s">
        <v>132</v>
      </c>
      <c r="I4069" t="s">
        <v>618</v>
      </c>
      <c r="J4069" t="s">
        <v>630</v>
      </c>
    </row>
    <row r="4070" spans="1:10" x14ac:dyDescent="0.35">
      <c r="A4070">
        <v>4182</v>
      </c>
      <c r="B4070" t="s">
        <v>224</v>
      </c>
      <c r="C4070">
        <v>37</v>
      </c>
      <c r="D4070">
        <v>15</v>
      </c>
      <c r="E4070">
        <v>2</v>
      </c>
      <c r="F4070" t="s">
        <v>581</v>
      </c>
      <c r="G4070" t="s">
        <v>582</v>
      </c>
      <c r="H4070" t="s">
        <v>132</v>
      </c>
      <c r="I4070" t="s">
        <v>618</v>
      </c>
      <c r="J4070" t="s">
        <v>630</v>
      </c>
    </row>
    <row r="4071" spans="1:10" x14ac:dyDescent="0.35">
      <c r="A4071">
        <v>4183</v>
      </c>
      <c r="B4071" t="s">
        <v>224</v>
      </c>
      <c r="C4071">
        <v>38</v>
      </c>
      <c r="D4071">
        <v>33</v>
      </c>
      <c r="E4071">
        <v>0</v>
      </c>
      <c r="F4071" t="s">
        <v>581</v>
      </c>
      <c r="G4071" t="s">
        <v>582</v>
      </c>
      <c r="H4071" t="s">
        <v>132</v>
      </c>
      <c r="I4071" t="s">
        <v>618</v>
      </c>
      <c r="J4071" t="s">
        <v>630</v>
      </c>
    </row>
    <row r="4072" spans="1:10" x14ac:dyDescent="0.35">
      <c r="A4072">
        <v>4184</v>
      </c>
      <c r="B4072" t="s">
        <v>225</v>
      </c>
      <c r="C4072">
        <v>15</v>
      </c>
      <c r="D4072">
        <v>29</v>
      </c>
      <c r="E4072">
        <v>2</v>
      </c>
      <c r="F4072" t="s">
        <v>581</v>
      </c>
      <c r="G4072" t="s">
        <v>582</v>
      </c>
      <c r="H4072" t="s">
        <v>132</v>
      </c>
      <c r="I4072" t="s">
        <v>618</v>
      </c>
      <c r="J4072" t="s">
        <v>630</v>
      </c>
    </row>
    <row r="4073" spans="1:10" x14ac:dyDescent="0.35">
      <c r="A4073">
        <v>4185</v>
      </c>
      <c r="B4073" t="s">
        <v>225</v>
      </c>
      <c r="C4073">
        <v>16</v>
      </c>
      <c r="D4073">
        <v>37</v>
      </c>
      <c r="E4073">
        <v>1</v>
      </c>
      <c r="F4073" t="s">
        <v>581</v>
      </c>
      <c r="G4073" t="s">
        <v>582</v>
      </c>
      <c r="H4073" t="s">
        <v>132</v>
      </c>
      <c r="I4073" t="s">
        <v>618</v>
      </c>
      <c r="J4073" t="s">
        <v>630</v>
      </c>
    </row>
    <row r="4074" spans="1:10" x14ac:dyDescent="0.35">
      <c r="A4074">
        <v>4186</v>
      </c>
      <c r="B4074" t="s">
        <v>225</v>
      </c>
      <c r="C4074">
        <v>17</v>
      </c>
      <c r="D4074">
        <v>27</v>
      </c>
      <c r="E4074">
        <v>0</v>
      </c>
      <c r="F4074" t="s">
        <v>581</v>
      </c>
      <c r="G4074" t="s">
        <v>582</v>
      </c>
      <c r="H4074" t="s">
        <v>132</v>
      </c>
      <c r="I4074" t="s">
        <v>618</v>
      </c>
      <c r="J4074" t="s">
        <v>630</v>
      </c>
    </row>
    <row r="4075" spans="1:10" x14ac:dyDescent="0.35">
      <c r="A4075">
        <v>4187</v>
      </c>
      <c r="B4075" t="s">
        <v>225</v>
      </c>
      <c r="C4075">
        <v>18</v>
      </c>
      <c r="D4075">
        <v>32</v>
      </c>
      <c r="E4075">
        <v>1</v>
      </c>
      <c r="F4075" t="s">
        <v>581</v>
      </c>
      <c r="G4075" t="s">
        <v>582</v>
      </c>
      <c r="H4075" t="s">
        <v>132</v>
      </c>
      <c r="I4075" t="s">
        <v>618</v>
      </c>
      <c r="J4075" t="s">
        <v>630</v>
      </c>
    </row>
    <row r="4076" spans="1:10" x14ac:dyDescent="0.35">
      <c r="A4076">
        <v>4188</v>
      </c>
      <c r="B4076" t="s">
        <v>225</v>
      </c>
      <c r="C4076">
        <v>19</v>
      </c>
      <c r="D4076">
        <v>13</v>
      </c>
      <c r="E4076">
        <v>1</v>
      </c>
      <c r="F4076" t="s">
        <v>581</v>
      </c>
      <c r="G4076" t="s">
        <v>582</v>
      </c>
      <c r="H4076" t="s">
        <v>132</v>
      </c>
      <c r="I4076" t="s">
        <v>618</v>
      </c>
      <c r="J4076" t="s">
        <v>630</v>
      </c>
    </row>
    <row r="4077" spans="1:10" x14ac:dyDescent="0.35">
      <c r="A4077">
        <v>4189</v>
      </c>
      <c r="B4077" t="s">
        <v>225</v>
      </c>
      <c r="C4077">
        <v>20</v>
      </c>
      <c r="D4077">
        <v>13</v>
      </c>
      <c r="E4077">
        <v>2</v>
      </c>
      <c r="F4077" t="s">
        <v>581</v>
      </c>
      <c r="G4077" t="s">
        <v>582</v>
      </c>
      <c r="H4077" t="s">
        <v>132</v>
      </c>
      <c r="I4077" t="s">
        <v>618</v>
      </c>
      <c r="J4077" t="s">
        <v>630</v>
      </c>
    </row>
    <row r="4078" spans="1:10" x14ac:dyDescent="0.35">
      <c r="A4078">
        <v>4190</v>
      </c>
      <c r="B4078" t="s">
        <v>225</v>
      </c>
      <c r="C4078">
        <v>21</v>
      </c>
      <c r="D4078">
        <v>10</v>
      </c>
      <c r="E4078">
        <v>0</v>
      </c>
      <c r="F4078" t="s">
        <v>581</v>
      </c>
      <c r="G4078" t="s">
        <v>582</v>
      </c>
      <c r="H4078" t="s">
        <v>132</v>
      </c>
      <c r="I4078" t="s">
        <v>618</v>
      </c>
      <c r="J4078" t="s">
        <v>630</v>
      </c>
    </row>
    <row r="4079" spans="1:10" x14ac:dyDescent="0.35">
      <c r="A4079">
        <v>4191</v>
      </c>
      <c r="B4079" t="s">
        <v>225</v>
      </c>
      <c r="C4079">
        <v>22</v>
      </c>
      <c r="D4079">
        <v>11</v>
      </c>
      <c r="E4079">
        <v>0</v>
      </c>
      <c r="F4079" t="s">
        <v>581</v>
      </c>
      <c r="G4079" t="s">
        <v>582</v>
      </c>
      <c r="H4079" t="s">
        <v>132</v>
      </c>
      <c r="I4079" t="s">
        <v>618</v>
      </c>
      <c r="J4079" t="s">
        <v>630</v>
      </c>
    </row>
    <row r="4080" spans="1:10" x14ac:dyDescent="0.35">
      <c r="A4080">
        <v>4192</v>
      </c>
      <c r="B4080" t="s">
        <v>225</v>
      </c>
      <c r="C4080">
        <v>23</v>
      </c>
      <c r="D4080">
        <v>17</v>
      </c>
      <c r="E4080">
        <v>1</v>
      </c>
      <c r="F4080" t="s">
        <v>581</v>
      </c>
      <c r="G4080" t="s">
        <v>582</v>
      </c>
      <c r="H4080" t="s">
        <v>132</v>
      </c>
      <c r="I4080" t="s">
        <v>618</v>
      </c>
      <c r="J4080" t="s">
        <v>630</v>
      </c>
    </row>
    <row r="4081" spans="1:10" x14ac:dyDescent="0.35">
      <c r="A4081">
        <v>4193</v>
      </c>
      <c r="B4081" t="s">
        <v>225</v>
      </c>
      <c r="C4081">
        <v>24</v>
      </c>
      <c r="D4081">
        <v>9</v>
      </c>
      <c r="E4081">
        <v>3</v>
      </c>
      <c r="F4081" t="s">
        <v>581</v>
      </c>
      <c r="G4081" t="s">
        <v>582</v>
      </c>
      <c r="H4081" t="s">
        <v>132</v>
      </c>
      <c r="I4081" t="s">
        <v>618</v>
      </c>
      <c r="J4081" t="s">
        <v>630</v>
      </c>
    </row>
    <row r="4082" spans="1:10" x14ac:dyDescent="0.35">
      <c r="A4082">
        <v>4194</v>
      </c>
      <c r="B4082" t="s">
        <v>225</v>
      </c>
      <c r="C4082">
        <v>25</v>
      </c>
      <c r="D4082">
        <v>15</v>
      </c>
      <c r="E4082">
        <v>0</v>
      </c>
      <c r="F4082" t="s">
        <v>581</v>
      </c>
      <c r="G4082" t="s">
        <v>582</v>
      </c>
      <c r="H4082" t="s">
        <v>132</v>
      </c>
      <c r="I4082" t="s">
        <v>618</v>
      </c>
      <c r="J4082" t="s">
        <v>630</v>
      </c>
    </row>
    <row r="4083" spans="1:10" x14ac:dyDescent="0.35">
      <c r="A4083">
        <v>4195</v>
      </c>
      <c r="B4083" t="s">
        <v>225</v>
      </c>
      <c r="C4083">
        <v>26</v>
      </c>
      <c r="D4083">
        <v>12</v>
      </c>
      <c r="E4083">
        <v>0</v>
      </c>
      <c r="F4083" t="s">
        <v>581</v>
      </c>
      <c r="G4083" t="s">
        <v>582</v>
      </c>
      <c r="H4083" t="s">
        <v>132</v>
      </c>
      <c r="I4083" t="s">
        <v>618</v>
      </c>
      <c r="J4083" t="s">
        <v>630</v>
      </c>
    </row>
    <row r="4084" spans="1:10" x14ac:dyDescent="0.35">
      <c r="A4084">
        <v>4196</v>
      </c>
      <c r="B4084" t="s">
        <v>225</v>
      </c>
      <c r="C4084">
        <v>27</v>
      </c>
      <c r="D4084">
        <v>12</v>
      </c>
      <c r="E4084">
        <v>1</v>
      </c>
      <c r="F4084" t="s">
        <v>581</v>
      </c>
      <c r="G4084" t="s">
        <v>582</v>
      </c>
      <c r="H4084" t="s">
        <v>132</v>
      </c>
      <c r="I4084" t="s">
        <v>618</v>
      </c>
      <c r="J4084" t="s">
        <v>630</v>
      </c>
    </row>
    <row r="4085" spans="1:10" x14ac:dyDescent="0.35">
      <c r="A4085">
        <v>4197</v>
      </c>
      <c r="B4085" t="s">
        <v>225</v>
      </c>
      <c r="C4085">
        <v>28</v>
      </c>
      <c r="D4085">
        <v>11</v>
      </c>
      <c r="E4085">
        <v>2</v>
      </c>
      <c r="F4085" t="s">
        <v>581</v>
      </c>
      <c r="G4085" t="s">
        <v>582</v>
      </c>
      <c r="H4085" t="s">
        <v>132</v>
      </c>
      <c r="I4085" t="s">
        <v>618</v>
      </c>
      <c r="J4085" t="s">
        <v>630</v>
      </c>
    </row>
    <row r="4086" spans="1:10" x14ac:dyDescent="0.35">
      <c r="A4086">
        <v>4198</v>
      </c>
      <c r="B4086" t="s">
        <v>225</v>
      </c>
      <c r="C4086">
        <v>29</v>
      </c>
      <c r="D4086">
        <v>12</v>
      </c>
      <c r="E4086">
        <v>2</v>
      </c>
      <c r="F4086" t="s">
        <v>581</v>
      </c>
      <c r="G4086" t="s">
        <v>582</v>
      </c>
      <c r="H4086" t="s">
        <v>132</v>
      </c>
      <c r="I4086" t="s">
        <v>618</v>
      </c>
      <c r="J4086" t="s">
        <v>630</v>
      </c>
    </row>
    <row r="4087" spans="1:10" x14ac:dyDescent="0.35">
      <c r="A4087">
        <v>4199</v>
      </c>
      <c r="B4087" t="s">
        <v>225</v>
      </c>
      <c r="C4087">
        <v>30</v>
      </c>
      <c r="D4087">
        <v>25</v>
      </c>
      <c r="E4087">
        <v>2</v>
      </c>
      <c r="F4087" t="s">
        <v>581</v>
      </c>
      <c r="G4087" t="s">
        <v>582</v>
      </c>
      <c r="H4087" t="s">
        <v>132</v>
      </c>
      <c r="I4087" t="s">
        <v>618</v>
      </c>
      <c r="J4087" t="s">
        <v>630</v>
      </c>
    </row>
    <row r="4088" spans="1:10" x14ac:dyDescent="0.35">
      <c r="A4088">
        <v>4200</v>
      </c>
      <c r="B4088" t="s">
        <v>225</v>
      </c>
      <c r="C4088">
        <v>31</v>
      </c>
      <c r="D4088">
        <v>19</v>
      </c>
      <c r="E4088">
        <v>0</v>
      </c>
      <c r="F4088" t="s">
        <v>581</v>
      </c>
      <c r="G4088" t="s">
        <v>582</v>
      </c>
      <c r="H4088" t="s">
        <v>132</v>
      </c>
      <c r="I4088" t="s">
        <v>618</v>
      </c>
      <c r="J4088" t="s">
        <v>630</v>
      </c>
    </row>
    <row r="4089" spans="1:10" x14ac:dyDescent="0.35">
      <c r="A4089">
        <v>4201</v>
      </c>
      <c r="B4089" t="s">
        <v>225</v>
      </c>
      <c r="C4089">
        <v>32</v>
      </c>
      <c r="D4089">
        <v>10</v>
      </c>
      <c r="E4089">
        <v>1</v>
      </c>
      <c r="F4089" t="s">
        <v>581</v>
      </c>
      <c r="G4089" t="s">
        <v>582</v>
      </c>
      <c r="H4089" t="s">
        <v>132</v>
      </c>
      <c r="I4089" t="s">
        <v>618</v>
      </c>
      <c r="J4089" t="s">
        <v>630</v>
      </c>
    </row>
    <row r="4090" spans="1:10" x14ac:dyDescent="0.35">
      <c r="A4090">
        <v>4202</v>
      </c>
      <c r="B4090" t="s">
        <v>225</v>
      </c>
      <c r="C4090">
        <v>33</v>
      </c>
      <c r="D4090">
        <v>12</v>
      </c>
      <c r="E4090">
        <v>1</v>
      </c>
      <c r="F4090" t="s">
        <v>581</v>
      </c>
      <c r="G4090" t="s">
        <v>582</v>
      </c>
      <c r="H4090" t="s">
        <v>132</v>
      </c>
      <c r="I4090" t="s">
        <v>618</v>
      </c>
      <c r="J4090" t="s">
        <v>630</v>
      </c>
    </row>
    <row r="4091" spans="1:10" x14ac:dyDescent="0.35">
      <c r="A4091">
        <v>4203</v>
      </c>
      <c r="B4091" t="s">
        <v>225</v>
      </c>
      <c r="C4091">
        <v>34</v>
      </c>
      <c r="D4091">
        <v>12</v>
      </c>
      <c r="E4091">
        <v>2</v>
      </c>
      <c r="F4091" t="s">
        <v>581</v>
      </c>
      <c r="G4091" t="s">
        <v>582</v>
      </c>
      <c r="H4091" t="s">
        <v>132</v>
      </c>
      <c r="I4091" t="s">
        <v>618</v>
      </c>
      <c r="J4091" t="s">
        <v>630</v>
      </c>
    </row>
    <row r="4092" spans="1:10" x14ac:dyDescent="0.35">
      <c r="A4092">
        <v>4204</v>
      </c>
      <c r="B4092" t="s">
        <v>225</v>
      </c>
      <c r="C4092">
        <v>35</v>
      </c>
      <c r="D4092">
        <v>10</v>
      </c>
      <c r="E4092">
        <v>0</v>
      </c>
      <c r="F4092" t="s">
        <v>581</v>
      </c>
      <c r="G4092" t="s">
        <v>582</v>
      </c>
      <c r="H4092" t="s">
        <v>132</v>
      </c>
      <c r="I4092" t="s">
        <v>618</v>
      </c>
      <c r="J4092" t="s">
        <v>630</v>
      </c>
    </row>
    <row r="4093" spans="1:10" x14ac:dyDescent="0.35">
      <c r="A4093">
        <v>4205</v>
      </c>
      <c r="B4093" t="s">
        <v>225</v>
      </c>
      <c r="C4093">
        <v>36</v>
      </c>
      <c r="D4093">
        <v>7</v>
      </c>
      <c r="E4093">
        <v>0</v>
      </c>
      <c r="F4093" t="s">
        <v>581</v>
      </c>
      <c r="G4093" t="s">
        <v>582</v>
      </c>
      <c r="H4093" t="s">
        <v>132</v>
      </c>
      <c r="I4093" t="s">
        <v>618</v>
      </c>
      <c r="J4093" t="s">
        <v>630</v>
      </c>
    </row>
    <row r="4094" spans="1:10" x14ac:dyDescent="0.35">
      <c r="A4094">
        <v>4206</v>
      </c>
      <c r="B4094" t="s">
        <v>225</v>
      </c>
      <c r="C4094">
        <v>37</v>
      </c>
      <c r="D4094">
        <v>7</v>
      </c>
      <c r="E4094">
        <v>0</v>
      </c>
      <c r="F4094" t="s">
        <v>581</v>
      </c>
      <c r="G4094" t="s">
        <v>582</v>
      </c>
      <c r="H4094" t="s">
        <v>132</v>
      </c>
      <c r="I4094" t="s">
        <v>618</v>
      </c>
      <c r="J4094" t="s">
        <v>630</v>
      </c>
    </row>
    <row r="4095" spans="1:10" x14ac:dyDescent="0.35">
      <c r="A4095">
        <v>4207</v>
      </c>
      <c r="B4095" t="s">
        <v>225</v>
      </c>
      <c r="C4095">
        <v>38</v>
      </c>
      <c r="D4095">
        <v>7</v>
      </c>
      <c r="E4095">
        <v>2</v>
      </c>
      <c r="F4095" t="s">
        <v>581</v>
      </c>
      <c r="G4095" t="s">
        <v>582</v>
      </c>
      <c r="H4095" t="s">
        <v>132</v>
      </c>
      <c r="I4095" t="s">
        <v>618</v>
      </c>
      <c r="J4095" t="s">
        <v>630</v>
      </c>
    </row>
    <row r="4096" spans="1:10" x14ac:dyDescent="0.35">
      <c r="A4096">
        <v>4209</v>
      </c>
      <c r="B4096" t="s">
        <v>226</v>
      </c>
      <c r="C4096">
        <v>15</v>
      </c>
      <c r="D4096">
        <v>132</v>
      </c>
      <c r="E4096">
        <v>11</v>
      </c>
      <c r="F4096" t="s">
        <v>581</v>
      </c>
      <c r="G4096" t="s">
        <v>582</v>
      </c>
      <c r="H4096" t="s">
        <v>132</v>
      </c>
      <c r="I4096" t="s">
        <v>132</v>
      </c>
      <c r="J4096" t="s">
        <v>614</v>
      </c>
    </row>
    <row r="4097" spans="1:10" x14ac:dyDescent="0.35">
      <c r="A4097">
        <v>4210</v>
      </c>
      <c r="B4097" t="s">
        <v>226</v>
      </c>
      <c r="C4097">
        <v>16</v>
      </c>
      <c r="D4097">
        <v>125</v>
      </c>
      <c r="E4097">
        <v>11</v>
      </c>
      <c r="F4097" t="s">
        <v>581</v>
      </c>
      <c r="G4097" t="s">
        <v>582</v>
      </c>
      <c r="H4097" t="s">
        <v>132</v>
      </c>
      <c r="I4097" t="s">
        <v>132</v>
      </c>
      <c r="J4097" t="s">
        <v>614</v>
      </c>
    </row>
    <row r="4098" spans="1:10" x14ac:dyDescent="0.35">
      <c r="A4098">
        <v>4211</v>
      </c>
      <c r="B4098" t="s">
        <v>226</v>
      </c>
      <c r="C4098">
        <v>17</v>
      </c>
      <c r="D4098">
        <v>105</v>
      </c>
      <c r="E4098">
        <v>8</v>
      </c>
      <c r="F4098" t="s">
        <v>581</v>
      </c>
      <c r="G4098" t="s">
        <v>582</v>
      </c>
      <c r="H4098" t="s">
        <v>132</v>
      </c>
      <c r="I4098" t="s">
        <v>132</v>
      </c>
      <c r="J4098" t="s">
        <v>614</v>
      </c>
    </row>
    <row r="4099" spans="1:10" x14ac:dyDescent="0.35">
      <c r="A4099">
        <v>4212</v>
      </c>
      <c r="B4099" t="s">
        <v>226</v>
      </c>
      <c r="C4099">
        <v>18</v>
      </c>
      <c r="D4099">
        <v>70</v>
      </c>
      <c r="E4099">
        <v>9</v>
      </c>
      <c r="F4099" t="s">
        <v>581</v>
      </c>
      <c r="G4099" t="s">
        <v>582</v>
      </c>
      <c r="H4099" t="s">
        <v>132</v>
      </c>
      <c r="I4099" t="s">
        <v>132</v>
      </c>
      <c r="J4099" t="s">
        <v>614</v>
      </c>
    </row>
    <row r="4100" spans="1:10" x14ac:dyDescent="0.35">
      <c r="A4100">
        <v>4213</v>
      </c>
      <c r="B4100" t="s">
        <v>226</v>
      </c>
      <c r="C4100">
        <v>19</v>
      </c>
      <c r="D4100">
        <v>59</v>
      </c>
      <c r="E4100">
        <v>6</v>
      </c>
      <c r="F4100" t="s">
        <v>581</v>
      </c>
      <c r="G4100" t="s">
        <v>582</v>
      </c>
      <c r="H4100" t="s">
        <v>132</v>
      </c>
      <c r="I4100" t="s">
        <v>132</v>
      </c>
      <c r="J4100" t="s">
        <v>614</v>
      </c>
    </row>
    <row r="4101" spans="1:10" x14ac:dyDescent="0.35">
      <c r="A4101">
        <v>4214</v>
      </c>
      <c r="B4101" t="s">
        <v>226</v>
      </c>
      <c r="C4101">
        <v>20</v>
      </c>
      <c r="D4101">
        <v>45</v>
      </c>
      <c r="E4101">
        <v>15</v>
      </c>
      <c r="F4101" t="s">
        <v>581</v>
      </c>
      <c r="G4101" t="s">
        <v>582</v>
      </c>
      <c r="H4101" t="s">
        <v>132</v>
      </c>
      <c r="I4101" t="s">
        <v>132</v>
      </c>
      <c r="J4101" t="s">
        <v>614</v>
      </c>
    </row>
    <row r="4102" spans="1:10" x14ac:dyDescent="0.35">
      <c r="A4102">
        <v>4215</v>
      </c>
      <c r="B4102" t="s">
        <v>226</v>
      </c>
      <c r="C4102">
        <v>21</v>
      </c>
      <c r="D4102">
        <v>66</v>
      </c>
      <c r="E4102">
        <v>7</v>
      </c>
      <c r="F4102" t="s">
        <v>581</v>
      </c>
      <c r="G4102" t="s">
        <v>582</v>
      </c>
      <c r="H4102" t="s">
        <v>132</v>
      </c>
      <c r="I4102" t="s">
        <v>132</v>
      </c>
      <c r="J4102" t="s">
        <v>614</v>
      </c>
    </row>
    <row r="4103" spans="1:10" x14ac:dyDescent="0.35">
      <c r="A4103">
        <v>4216</v>
      </c>
      <c r="B4103" t="s">
        <v>226</v>
      </c>
      <c r="C4103">
        <v>22</v>
      </c>
      <c r="D4103">
        <v>77</v>
      </c>
      <c r="E4103">
        <v>4</v>
      </c>
      <c r="F4103" t="s">
        <v>581</v>
      </c>
      <c r="G4103" t="s">
        <v>582</v>
      </c>
      <c r="H4103" t="s">
        <v>132</v>
      </c>
      <c r="I4103" t="s">
        <v>132</v>
      </c>
      <c r="J4103" t="s">
        <v>614</v>
      </c>
    </row>
    <row r="4104" spans="1:10" x14ac:dyDescent="0.35">
      <c r="A4104">
        <v>4217</v>
      </c>
      <c r="B4104" t="s">
        <v>226</v>
      </c>
      <c r="C4104">
        <v>23</v>
      </c>
      <c r="D4104">
        <v>42</v>
      </c>
      <c r="E4104">
        <v>2</v>
      </c>
      <c r="F4104" t="s">
        <v>581</v>
      </c>
      <c r="G4104" t="s">
        <v>582</v>
      </c>
      <c r="H4104" t="s">
        <v>132</v>
      </c>
      <c r="I4104" t="s">
        <v>132</v>
      </c>
      <c r="J4104" t="s">
        <v>614</v>
      </c>
    </row>
    <row r="4105" spans="1:10" x14ac:dyDescent="0.35">
      <c r="A4105">
        <v>4218</v>
      </c>
      <c r="B4105" t="s">
        <v>226</v>
      </c>
      <c r="C4105">
        <v>24</v>
      </c>
      <c r="D4105">
        <v>38</v>
      </c>
      <c r="E4105">
        <v>7</v>
      </c>
      <c r="F4105" t="s">
        <v>581</v>
      </c>
      <c r="G4105" t="s">
        <v>582</v>
      </c>
      <c r="H4105" t="s">
        <v>132</v>
      </c>
      <c r="I4105" t="s">
        <v>132</v>
      </c>
      <c r="J4105" t="s">
        <v>614</v>
      </c>
    </row>
    <row r="4106" spans="1:10" x14ac:dyDescent="0.35">
      <c r="A4106">
        <v>4219</v>
      </c>
      <c r="B4106" t="s">
        <v>226</v>
      </c>
      <c r="C4106">
        <v>25</v>
      </c>
      <c r="D4106">
        <v>46</v>
      </c>
      <c r="E4106">
        <v>15</v>
      </c>
      <c r="F4106" t="s">
        <v>581</v>
      </c>
      <c r="G4106" t="s">
        <v>582</v>
      </c>
      <c r="H4106" t="s">
        <v>132</v>
      </c>
      <c r="I4106" t="s">
        <v>132</v>
      </c>
      <c r="J4106" t="s">
        <v>614</v>
      </c>
    </row>
    <row r="4107" spans="1:10" x14ac:dyDescent="0.35">
      <c r="A4107">
        <v>4220</v>
      </c>
      <c r="B4107" t="s">
        <v>226</v>
      </c>
      <c r="C4107">
        <v>26</v>
      </c>
      <c r="D4107">
        <v>72</v>
      </c>
      <c r="E4107">
        <v>17</v>
      </c>
      <c r="F4107" t="s">
        <v>581</v>
      </c>
      <c r="G4107" t="s">
        <v>582</v>
      </c>
      <c r="H4107" t="s">
        <v>132</v>
      </c>
      <c r="I4107" t="s">
        <v>132</v>
      </c>
      <c r="J4107" t="s">
        <v>614</v>
      </c>
    </row>
    <row r="4108" spans="1:10" x14ac:dyDescent="0.35">
      <c r="A4108">
        <v>4221</v>
      </c>
      <c r="B4108" t="s">
        <v>226</v>
      </c>
      <c r="C4108">
        <v>27</v>
      </c>
      <c r="D4108">
        <v>77</v>
      </c>
      <c r="E4108">
        <v>13</v>
      </c>
      <c r="F4108" t="s">
        <v>581</v>
      </c>
      <c r="G4108" t="s">
        <v>582</v>
      </c>
      <c r="H4108" t="s">
        <v>132</v>
      </c>
      <c r="I4108" t="s">
        <v>132</v>
      </c>
      <c r="J4108" t="s">
        <v>614</v>
      </c>
    </row>
    <row r="4109" spans="1:10" x14ac:dyDescent="0.35">
      <c r="A4109">
        <v>4222</v>
      </c>
      <c r="B4109" t="s">
        <v>226</v>
      </c>
      <c r="C4109">
        <v>28</v>
      </c>
      <c r="D4109">
        <v>76</v>
      </c>
      <c r="E4109">
        <v>35</v>
      </c>
      <c r="F4109" t="s">
        <v>581</v>
      </c>
      <c r="G4109" t="s">
        <v>582</v>
      </c>
      <c r="H4109" t="s">
        <v>132</v>
      </c>
      <c r="I4109" t="s">
        <v>132</v>
      </c>
      <c r="J4109" t="s">
        <v>614</v>
      </c>
    </row>
    <row r="4110" spans="1:10" x14ac:dyDescent="0.35">
      <c r="A4110">
        <v>4223</v>
      </c>
      <c r="B4110" t="s">
        <v>226</v>
      </c>
      <c r="C4110">
        <v>29</v>
      </c>
      <c r="D4110">
        <v>66</v>
      </c>
      <c r="E4110">
        <v>19</v>
      </c>
      <c r="F4110" t="s">
        <v>581</v>
      </c>
      <c r="G4110" t="s">
        <v>582</v>
      </c>
      <c r="H4110" t="s">
        <v>132</v>
      </c>
      <c r="I4110" t="s">
        <v>132</v>
      </c>
      <c r="J4110" t="s">
        <v>614</v>
      </c>
    </row>
    <row r="4111" spans="1:10" x14ac:dyDescent="0.35">
      <c r="A4111">
        <v>4224</v>
      </c>
      <c r="B4111" t="s">
        <v>226</v>
      </c>
      <c r="C4111">
        <v>30</v>
      </c>
      <c r="D4111">
        <v>70</v>
      </c>
      <c r="E4111">
        <v>20</v>
      </c>
      <c r="F4111" t="s">
        <v>581</v>
      </c>
      <c r="G4111" t="s">
        <v>582</v>
      </c>
      <c r="H4111" t="s">
        <v>132</v>
      </c>
      <c r="I4111" t="s">
        <v>132</v>
      </c>
      <c r="J4111" t="s">
        <v>614</v>
      </c>
    </row>
    <row r="4112" spans="1:10" x14ac:dyDescent="0.35">
      <c r="A4112">
        <v>4225</v>
      </c>
      <c r="B4112" t="s">
        <v>226</v>
      </c>
      <c r="C4112">
        <v>31</v>
      </c>
      <c r="D4112">
        <v>70</v>
      </c>
      <c r="E4112">
        <v>8</v>
      </c>
      <c r="F4112" t="s">
        <v>581</v>
      </c>
      <c r="G4112" t="s">
        <v>582</v>
      </c>
      <c r="H4112" t="s">
        <v>132</v>
      </c>
      <c r="I4112" t="s">
        <v>132</v>
      </c>
      <c r="J4112" t="s">
        <v>614</v>
      </c>
    </row>
    <row r="4113" spans="1:10" x14ac:dyDescent="0.35">
      <c r="A4113">
        <v>4226</v>
      </c>
      <c r="B4113" t="s">
        <v>226</v>
      </c>
      <c r="C4113">
        <v>32</v>
      </c>
      <c r="D4113">
        <v>60</v>
      </c>
      <c r="E4113">
        <v>3</v>
      </c>
      <c r="F4113" t="s">
        <v>581</v>
      </c>
      <c r="G4113" t="s">
        <v>582</v>
      </c>
      <c r="H4113" t="s">
        <v>132</v>
      </c>
      <c r="I4113" t="s">
        <v>132</v>
      </c>
      <c r="J4113" t="s">
        <v>614</v>
      </c>
    </row>
    <row r="4114" spans="1:10" x14ac:dyDescent="0.35">
      <c r="A4114">
        <v>4227</v>
      </c>
      <c r="B4114" t="s">
        <v>226</v>
      </c>
      <c r="C4114">
        <v>33</v>
      </c>
      <c r="D4114">
        <v>73</v>
      </c>
      <c r="E4114">
        <v>6</v>
      </c>
      <c r="F4114" t="s">
        <v>581</v>
      </c>
      <c r="G4114" t="s">
        <v>582</v>
      </c>
      <c r="H4114" t="s">
        <v>132</v>
      </c>
      <c r="I4114" t="s">
        <v>132</v>
      </c>
      <c r="J4114" t="s">
        <v>614</v>
      </c>
    </row>
    <row r="4115" spans="1:10" x14ac:dyDescent="0.35">
      <c r="A4115">
        <v>4228</v>
      </c>
      <c r="B4115" t="s">
        <v>226</v>
      </c>
      <c r="C4115">
        <v>34</v>
      </c>
      <c r="D4115">
        <v>34</v>
      </c>
      <c r="E4115">
        <v>9</v>
      </c>
      <c r="F4115" t="s">
        <v>581</v>
      </c>
      <c r="G4115" t="s">
        <v>582</v>
      </c>
      <c r="H4115" t="s">
        <v>132</v>
      </c>
      <c r="I4115" t="s">
        <v>132</v>
      </c>
      <c r="J4115" t="s">
        <v>614</v>
      </c>
    </row>
    <row r="4116" spans="1:10" x14ac:dyDescent="0.35">
      <c r="A4116">
        <v>4229</v>
      </c>
      <c r="B4116" t="s">
        <v>226</v>
      </c>
      <c r="C4116">
        <v>35</v>
      </c>
      <c r="D4116">
        <v>46</v>
      </c>
      <c r="E4116">
        <v>8</v>
      </c>
      <c r="F4116" t="s">
        <v>581</v>
      </c>
      <c r="G4116" t="s">
        <v>582</v>
      </c>
      <c r="H4116" t="s">
        <v>132</v>
      </c>
      <c r="I4116" t="s">
        <v>132</v>
      </c>
      <c r="J4116" t="s">
        <v>614</v>
      </c>
    </row>
    <row r="4117" spans="1:10" x14ac:dyDescent="0.35">
      <c r="A4117">
        <v>4230</v>
      </c>
      <c r="B4117" t="s">
        <v>226</v>
      </c>
      <c r="C4117">
        <v>36</v>
      </c>
      <c r="D4117">
        <v>35</v>
      </c>
      <c r="E4117">
        <v>8</v>
      </c>
      <c r="F4117" t="s">
        <v>581</v>
      </c>
      <c r="G4117" t="s">
        <v>582</v>
      </c>
      <c r="H4117" t="s">
        <v>132</v>
      </c>
      <c r="I4117" t="s">
        <v>132</v>
      </c>
      <c r="J4117" t="s">
        <v>614</v>
      </c>
    </row>
    <row r="4118" spans="1:10" x14ac:dyDescent="0.35">
      <c r="A4118">
        <v>4231</v>
      </c>
      <c r="B4118" t="s">
        <v>226</v>
      </c>
      <c r="C4118">
        <v>37</v>
      </c>
      <c r="D4118">
        <v>34</v>
      </c>
      <c r="E4118">
        <v>15</v>
      </c>
      <c r="F4118" t="s">
        <v>581</v>
      </c>
      <c r="G4118" t="s">
        <v>582</v>
      </c>
      <c r="H4118" t="s">
        <v>132</v>
      </c>
      <c r="I4118" t="s">
        <v>132</v>
      </c>
      <c r="J4118" t="s">
        <v>614</v>
      </c>
    </row>
    <row r="4119" spans="1:10" x14ac:dyDescent="0.35">
      <c r="A4119">
        <v>4232</v>
      </c>
      <c r="B4119" t="s">
        <v>226</v>
      </c>
      <c r="C4119">
        <v>38</v>
      </c>
      <c r="D4119">
        <v>32</v>
      </c>
      <c r="E4119">
        <v>14</v>
      </c>
      <c r="F4119" t="s">
        <v>581</v>
      </c>
      <c r="G4119" t="s">
        <v>582</v>
      </c>
      <c r="H4119" t="s">
        <v>132</v>
      </c>
      <c r="I4119" t="s">
        <v>132</v>
      </c>
      <c r="J4119" t="s">
        <v>614</v>
      </c>
    </row>
    <row r="4120" spans="1:10" x14ac:dyDescent="0.35">
      <c r="A4120">
        <v>4233</v>
      </c>
      <c r="B4120" t="s">
        <v>227</v>
      </c>
      <c r="C4120">
        <v>15</v>
      </c>
      <c r="D4120">
        <v>53</v>
      </c>
      <c r="E4120">
        <v>0</v>
      </c>
      <c r="F4120" t="s">
        <v>581</v>
      </c>
      <c r="G4120" t="s">
        <v>582</v>
      </c>
      <c r="H4120" t="s">
        <v>132</v>
      </c>
      <c r="I4120" t="s">
        <v>132</v>
      </c>
      <c r="J4120" t="s">
        <v>624</v>
      </c>
    </row>
    <row r="4121" spans="1:10" x14ac:dyDescent="0.35">
      <c r="A4121">
        <v>4234</v>
      </c>
      <c r="B4121" t="s">
        <v>227</v>
      </c>
      <c r="C4121">
        <v>16</v>
      </c>
      <c r="D4121">
        <v>47</v>
      </c>
      <c r="E4121">
        <v>10</v>
      </c>
      <c r="F4121" t="s">
        <v>581</v>
      </c>
      <c r="G4121" t="s">
        <v>582</v>
      </c>
      <c r="H4121" t="s">
        <v>132</v>
      </c>
      <c r="I4121" t="s">
        <v>132</v>
      </c>
      <c r="J4121" t="s">
        <v>624</v>
      </c>
    </row>
    <row r="4122" spans="1:10" x14ac:dyDescent="0.35">
      <c r="A4122">
        <v>4235</v>
      </c>
      <c r="B4122" t="s">
        <v>227</v>
      </c>
      <c r="C4122">
        <v>17</v>
      </c>
      <c r="D4122">
        <v>54</v>
      </c>
      <c r="E4122">
        <v>10</v>
      </c>
      <c r="F4122" t="s">
        <v>581</v>
      </c>
      <c r="G4122" t="s">
        <v>582</v>
      </c>
      <c r="H4122" t="s">
        <v>132</v>
      </c>
      <c r="I4122" t="s">
        <v>132</v>
      </c>
      <c r="J4122" t="s">
        <v>624</v>
      </c>
    </row>
    <row r="4123" spans="1:10" x14ac:dyDescent="0.35">
      <c r="A4123">
        <v>4236</v>
      </c>
      <c r="B4123" t="s">
        <v>227</v>
      </c>
      <c r="C4123">
        <v>18</v>
      </c>
      <c r="D4123">
        <v>62</v>
      </c>
      <c r="E4123">
        <v>13</v>
      </c>
      <c r="F4123" t="s">
        <v>581</v>
      </c>
      <c r="G4123" t="s">
        <v>582</v>
      </c>
      <c r="H4123" t="s">
        <v>132</v>
      </c>
      <c r="I4123" t="s">
        <v>132</v>
      </c>
      <c r="J4123" t="s">
        <v>624</v>
      </c>
    </row>
    <row r="4124" spans="1:10" x14ac:dyDescent="0.35">
      <c r="A4124">
        <v>4237</v>
      </c>
      <c r="B4124" t="s">
        <v>227</v>
      </c>
      <c r="C4124">
        <v>19</v>
      </c>
      <c r="D4124">
        <v>51</v>
      </c>
      <c r="E4124">
        <v>10</v>
      </c>
      <c r="F4124" t="s">
        <v>581</v>
      </c>
      <c r="G4124" t="s">
        <v>582</v>
      </c>
      <c r="H4124" t="s">
        <v>132</v>
      </c>
      <c r="I4124" t="s">
        <v>132</v>
      </c>
      <c r="J4124" t="s">
        <v>624</v>
      </c>
    </row>
    <row r="4125" spans="1:10" x14ac:dyDescent="0.35">
      <c r="A4125">
        <v>4238</v>
      </c>
      <c r="B4125" t="s">
        <v>227</v>
      </c>
      <c r="C4125">
        <v>20</v>
      </c>
      <c r="D4125">
        <v>24</v>
      </c>
      <c r="E4125">
        <v>6</v>
      </c>
      <c r="F4125" t="s">
        <v>581</v>
      </c>
      <c r="G4125" t="s">
        <v>582</v>
      </c>
      <c r="H4125" t="s">
        <v>132</v>
      </c>
      <c r="I4125" t="s">
        <v>132</v>
      </c>
      <c r="J4125" t="s">
        <v>624</v>
      </c>
    </row>
    <row r="4126" spans="1:10" x14ac:dyDescent="0.35">
      <c r="A4126">
        <v>4239</v>
      </c>
      <c r="B4126" t="s">
        <v>227</v>
      </c>
      <c r="C4126">
        <v>21</v>
      </c>
      <c r="D4126">
        <v>21</v>
      </c>
      <c r="E4126">
        <v>5</v>
      </c>
      <c r="F4126" t="s">
        <v>581</v>
      </c>
      <c r="G4126" t="s">
        <v>582</v>
      </c>
      <c r="H4126" t="s">
        <v>132</v>
      </c>
      <c r="I4126" t="s">
        <v>132</v>
      </c>
      <c r="J4126" t="s">
        <v>624</v>
      </c>
    </row>
    <row r="4127" spans="1:10" x14ac:dyDescent="0.35">
      <c r="A4127">
        <v>4240</v>
      </c>
      <c r="B4127" t="s">
        <v>227</v>
      </c>
      <c r="C4127">
        <v>22</v>
      </c>
      <c r="D4127">
        <v>22</v>
      </c>
      <c r="E4127">
        <v>3</v>
      </c>
      <c r="F4127" t="s">
        <v>581</v>
      </c>
      <c r="G4127" t="s">
        <v>582</v>
      </c>
      <c r="H4127" t="s">
        <v>132</v>
      </c>
      <c r="I4127" t="s">
        <v>132</v>
      </c>
      <c r="J4127" t="s">
        <v>624</v>
      </c>
    </row>
    <row r="4128" spans="1:10" x14ac:dyDescent="0.35">
      <c r="A4128">
        <v>4241</v>
      </c>
      <c r="B4128" t="s">
        <v>227</v>
      </c>
      <c r="C4128">
        <v>23</v>
      </c>
      <c r="D4128">
        <v>18</v>
      </c>
      <c r="E4128">
        <v>5</v>
      </c>
      <c r="F4128" t="s">
        <v>581</v>
      </c>
      <c r="G4128" t="s">
        <v>582</v>
      </c>
      <c r="H4128" t="s">
        <v>132</v>
      </c>
      <c r="I4128" t="s">
        <v>132</v>
      </c>
      <c r="J4128" t="s">
        <v>624</v>
      </c>
    </row>
    <row r="4129" spans="1:10" x14ac:dyDescent="0.35">
      <c r="A4129">
        <v>4242</v>
      </c>
      <c r="B4129" t="s">
        <v>227</v>
      </c>
      <c r="C4129">
        <v>24</v>
      </c>
      <c r="D4129">
        <v>10</v>
      </c>
      <c r="E4129">
        <v>4</v>
      </c>
      <c r="F4129" t="s">
        <v>581</v>
      </c>
      <c r="G4129" t="s">
        <v>582</v>
      </c>
      <c r="H4129" t="s">
        <v>132</v>
      </c>
      <c r="I4129" t="s">
        <v>132</v>
      </c>
      <c r="J4129" t="s">
        <v>624</v>
      </c>
    </row>
    <row r="4130" spans="1:10" x14ac:dyDescent="0.35">
      <c r="A4130">
        <v>4243</v>
      </c>
      <c r="B4130" t="s">
        <v>227</v>
      </c>
      <c r="C4130">
        <v>25</v>
      </c>
      <c r="D4130">
        <v>19</v>
      </c>
      <c r="E4130">
        <v>6</v>
      </c>
      <c r="F4130" t="s">
        <v>581</v>
      </c>
      <c r="G4130" t="s">
        <v>582</v>
      </c>
      <c r="H4130" t="s">
        <v>132</v>
      </c>
      <c r="I4130" t="s">
        <v>132</v>
      </c>
      <c r="J4130" t="s">
        <v>624</v>
      </c>
    </row>
    <row r="4131" spans="1:10" x14ac:dyDescent="0.35">
      <c r="A4131">
        <v>4244</v>
      </c>
      <c r="B4131" t="s">
        <v>227</v>
      </c>
      <c r="C4131">
        <v>26</v>
      </c>
      <c r="D4131">
        <v>22</v>
      </c>
      <c r="E4131">
        <v>7</v>
      </c>
      <c r="F4131" t="s">
        <v>581</v>
      </c>
      <c r="G4131" t="s">
        <v>582</v>
      </c>
      <c r="H4131" t="s">
        <v>132</v>
      </c>
      <c r="I4131" t="s">
        <v>132</v>
      </c>
      <c r="J4131" t="s">
        <v>624</v>
      </c>
    </row>
    <row r="4132" spans="1:10" x14ac:dyDescent="0.35">
      <c r="A4132">
        <v>4245</v>
      </c>
      <c r="B4132" t="s">
        <v>227</v>
      </c>
      <c r="C4132">
        <v>27</v>
      </c>
      <c r="D4132">
        <v>32</v>
      </c>
      <c r="E4132">
        <v>19</v>
      </c>
      <c r="F4132" t="s">
        <v>581</v>
      </c>
      <c r="G4132" t="s">
        <v>582</v>
      </c>
      <c r="H4132" t="s">
        <v>132</v>
      </c>
      <c r="I4132" t="s">
        <v>132</v>
      </c>
      <c r="J4132" t="s">
        <v>624</v>
      </c>
    </row>
    <row r="4133" spans="1:10" x14ac:dyDescent="0.35">
      <c r="A4133">
        <v>4246</v>
      </c>
      <c r="B4133" t="s">
        <v>227</v>
      </c>
      <c r="C4133">
        <v>28</v>
      </c>
      <c r="D4133">
        <v>38</v>
      </c>
      <c r="E4133">
        <v>15</v>
      </c>
      <c r="F4133" t="s">
        <v>581</v>
      </c>
      <c r="G4133" t="s">
        <v>582</v>
      </c>
      <c r="H4133" t="s">
        <v>132</v>
      </c>
      <c r="I4133" t="s">
        <v>132</v>
      </c>
      <c r="J4133" t="s">
        <v>624</v>
      </c>
    </row>
    <row r="4134" spans="1:10" x14ac:dyDescent="0.35">
      <c r="A4134">
        <v>4247</v>
      </c>
      <c r="B4134" t="s">
        <v>227</v>
      </c>
      <c r="C4134">
        <v>29</v>
      </c>
      <c r="D4134">
        <v>39</v>
      </c>
      <c r="E4134">
        <v>14</v>
      </c>
      <c r="F4134" t="s">
        <v>581</v>
      </c>
      <c r="G4134" t="s">
        <v>582</v>
      </c>
      <c r="H4134" t="s">
        <v>132</v>
      </c>
      <c r="I4134" t="s">
        <v>132</v>
      </c>
      <c r="J4134" t="s">
        <v>624</v>
      </c>
    </row>
    <row r="4135" spans="1:10" x14ac:dyDescent="0.35">
      <c r="A4135">
        <v>4248</v>
      </c>
      <c r="B4135" t="s">
        <v>227</v>
      </c>
      <c r="C4135">
        <v>30</v>
      </c>
      <c r="D4135">
        <v>25</v>
      </c>
      <c r="E4135">
        <v>13</v>
      </c>
      <c r="F4135" t="s">
        <v>581</v>
      </c>
      <c r="G4135" t="s">
        <v>582</v>
      </c>
      <c r="H4135" t="s">
        <v>132</v>
      </c>
      <c r="I4135" t="s">
        <v>132</v>
      </c>
      <c r="J4135" t="s">
        <v>624</v>
      </c>
    </row>
    <row r="4136" spans="1:10" x14ac:dyDescent="0.35">
      <c r="A4136">
        <v>4249</v>
      </c>
      <c r="B4136" t="s">
        <v>227</v>
      </c>
      <c r="C4136">
        <v>31</v>
      </c>
      <c r="D4136">
        <v>29</v>
      </c>
      <c r="E4136">
        <v>9</v>
      </c>
      <c r="F4136" t="s">
        <v>581</v>
      </c>
      <c r="G4136" t="s">
        <v>582</v>
      </c>
      <c r="H4136" t="s">
        <v>132</v>
      </c>
      <c r="I4136" t="s">
        <v>132</v>
      </c>
      <c r="J4136" t="s">
        <v>624</v>
      </c>
    </row>
    <row r="4137" spans="1:10" x14ac:dyDescent="0.35">
      <c r="A4137">
        <v>4250</v>
      </c>
      <c r="B4137" t="s">
        <v>227</v>
      </c>
      <c r="C4137">
        <v>32</v>
      </c>
      <c r="D4137">
        <v>25</v>
      </c>
      <c r="E4137">
        <v>8</v>
      </c>
      <c r="F4137" t="s">
        <v>581</v>
      </c>
      <c r="G4137" t="s">
        <v>582</v>
      </c>
      <c r="H4137" t="s">
        <v>132</v>
      </c>
      <c r="I4137" t="s">
        <v>132</v>
      </c>
      <c r="J4137" t="s">
        <v>624</v>
      </c>
    </row>
    <row r="4138" spans="1:10" x14ac:dyDescent="0.35">
      <c r="A4138">
        <v>4251</v>
      </c>
      <c r="B4138" t="s">
        <v>227</v>
      </c>
      <c r="C4138">
        <v>33</v>
      </c>
      <c r="D4138">
        <v>23</v>
      </c>
      <c r="E4138">
        <v>4</v>
      </c>
      <c r="F4138" t="s">
        <v>581</v>
      </c>
      <c r="G4138" t="s">
        <v>582</v>
      </c>
      <c r="H4138" t="s">
        <v>132</v>
      </c>
      <c r="I4138" t="s">
        <v>132</v>
      </c>
      <c r="J4138" t="s">
        <v>624</v>
      </c>
    </row>
    <row r="4139" spans="1:10" x14ac:dyDescent="0.35">
      <c r="A4139">
        <v>4252</v>
      </c>
      <c r="B4139" t="s">
        <v>227</v>
      </c>
      <c r="C4139">
        <v>34</v>
      </c>
      <c r="D4139">
        <v>23</v>
      </c>
      <c r="E4139">
        <v>8</v>
      </c>
      <c r="F4139" t="s">
        <v>581</v>
      </c>
      <c r="G4139" t="s">
        <v>582</v>
      </c>
      <c r="H4139" t="s">
        <v>132</v>
      </c>
      <c r="I4139" t="s">
        <v>132</v>
      </c>
      <c r="J4139" t="s">
        <v>624</v>
      </c>
    </row>
    <row r="4140" spans="1:10" x14ac:dyDescent="0.35">
      <c r="A4140">
        <v>4253</v>
      </c>
      <c r="B4140" t="s">
        <v>227</v>
      </c>
      <c r="C4140">
        <v>35</v>
      </c>
      <c r="D4140">
        <v>14</v>
      </c>
      <c r="E4140">
        <v>3</v>
      </c>
      <c r="F4140" t="s">
        <v>581</v>
      </c>
      <c r="G4140" t="s">
        <v>582</v>
      </c>
      <c r="H4140" t="s">
        <v>132</v>
      </c>
      <c r="I4140" t="s">
        <v>132</v>
      </c>
      <c r="J4140" t="s">
        <v>624</v>
      </c>
    </row>
    <row r="4141" spans="1:10" x14ac:dyDescent="0.35">
      <c r="A4141">
        <v>4254</v>
      </c>
      <c r="B4141" t="s">
        <v>227</v>
      </c>
      <c r="C4141">
        <v>36</v>
      </c>
      <c r="D4141">
        <v>9</v>
      </c>
      <c r="E4141">
        <v>2</v>
      </c>
      <c r="F4141" t="s">
        <v>581</v>
      </c>
      <c r="G4141" t="s">
        <v>582</v>
      </c>
      <c r="H4141" t="s">
        <v>132</v>
      </c>
      <c r="I4141" t="s">
        <v>132</v>
      </c>
      <c r="J4141" t="s">
        <v>624</v>
      </c>
    </row>
    <row r="4142" spans="1:10" x14ac:dyDescent="0.35">
      <c r="A4142">
        <v>4255</v>
      </c>
      <c r="B4142" t="s">
        <v>227</v>
      </c>
      <c r="C4142">
        <v>37</v>
      </c>
      <c r="D4142">
        <v>9</v>
      </c>
      <c r="E4142">
        <v>5</v>
      </c>
      <c r="F4142" t="s">
        <v>581</v>
      </c>
      <c r="G4142" t="s">
        <v>582</v>
      </c>
      <c r="H4142" t="s">
        <v>132</v>
      </c>
      <c r="I4142" t="s">
        <v>132</v>
      </c>
      <c r="J4142" t="s">
        <v>624</v>
      </c>
    </row>
    <row r="4143" spans="1:10" x14ac:dyDescent="0.35">
      <c r="A4143">
        <v>4256</v>
      </c>
      <c r="B4143" t="s">
        <v>227</v>
      </c>
      <c r="C4143">
        <v>38</v>
      </c>
      <c r="D4143">
        <v>13</v>
      </c>
      <c r="E4143">
        <v>5</v>
      </c>
      <c r="F4143" t="s">
        <v>581</v>
      </c>
      <c r="G4143" t="s">
        <v>582</v>
      </c>
      <c r="H4143" t="s">
        <v>132</v>
      </c>
      <c r="I4143" t="s">
        <v>132</v>
      </c>
      <c r="J4143" t="s">
        <v>624</v>
      </c>
    </row>
    <row r="4144" spans="1:10" x14ac:dyDescent="0.35">
      <c r="A4144">
        <v>4257</v>
      </c>
      <c r="B4144" t="s">
        <v>228</v>
      </c>
      <c r="C4144">
        <v>15</v>
      </c>
      <c r="D4144">
        <v>40</v>
      </c>
      <c r="E4144">
        <v>2</v>
      </c>
      <c r="F4144" t="s">
        <v>581</v>
      </c>
      <c r="G4144" t="s">
        <v>581</v>
      </c>
      <c r="H4144" t="s">
        <v>132</v>
      </c>
      <c r="I4144" t="s">
        <v>132</v>
      </c>
      <c r="J4144" t="s">
        <v>624</v>
      </c>
    </row>
    <row r="4145" spans="1:10" x14ac:dyDescent="0.35">
      <c r="A4145">
        <v>4258</v>
      </c>
      <c r="B4145" t="s">
        <v>228</v>
      </c>
      <c r="C4145">
        <v>16</v>
      </c>
      <c r="D4145">
        <v>43</v>
      </c>
      <c r="E4145">
        <v>5</v>
      </c>
      <c r="F4145" t="s">
        <v>581</v>
      </c>
      <c r="G4145" t="s">
        <v>581</v>
      </c>
      <c r="H4145" t="s">
        <v>132</v>
      </c>
      <c r="I4145" t="s">
        <v>132</v>
      </c>
      <c r="J4145" t="s">
        <v>624</v>
      </c>
    </row>
    <row r="4146" spans="1:10" x14ac:dyDescent="0.35">
      <c r="A4146">
        <v>4259</v>
      </c>
      <c r="B4146" t="s">
        <v>228</v>
      </c>
      <c r="C4146">
        <v>17</v>
      </c>
      <c r="D4146">
        <v>38</v>
      </c>
      <c r="E4146">
        <v>3</v>
      </c>
      <c r="F4146" t="s">
        <v>581</v>
      </c>
      <c r="G4146" t="s">
        <v>581</v>
      </c>
      <c r="H4146" t="s">
        <v>132</v>
      </c>
      <c r="I4146" t="s">
        <v>132</v>
      </c>
      <c r="J4146" t="s">
        <v>624</v>
      </c>
    </row>
    <row r="4147" spans="1:10" x14ac:dyDescent="0.35">
      <c r="A4147">
        <v>4260</v>
      </c>
      <c r="B4147" t="s">
        <v>228</v>
      </c>
      <c r="C4147">
        <v>18</v>
      </c>
      <c r="D4147">
        <v>40</v>
      </c>
      <c r="E4147">
        <v>3</v>
      </c>
      <c r="F4147" t="s">
        <v>581</v>
      </c>
      <c r="G4147" t="s">
        <v>581</v>
      </c>
      <c r="H4147" t="s">
        <v>132</v>
      </c>
      <c r="I4147" t="s">
        <v>132</v>
      </c>
      <c r="J4147" t="s">
        <v>624</v>
      </c>
    </row>
    <row r="4148" spans="1:10" x14ac:dyDescent="0.35">
      <c r="A4148">
        <v>4261</v>
      </c>
      <c r="B4148" t="s">
        <v>228</v>
      </c>
      <c r="C4148">
        <v>19</v>
      </c>
      <c r="D4148">
        <v>33</v>
      </c>
      <c r="E4148">
        <v>1</v>
      </c>
      <c r="F4148" t="s">
        <v>581</v>
      </c>
      <c r="G4148" t="s">
        <v>581</v>
      </c>
      <c r="H4148" t="s">
        <v>132</v>
      </c>
      <c r="I4148" t="s">
        <v>132</v>
      </c>
      <c r="J4148" t="s">
        <v>624</v>
      </c>
    </row>
    <row r="4149" spans="1:10" x14ac:dyDescent="0.35">
      <c r="A4149">
        <v>4262</v>
      </c>
      <c r="B4149" t="s">
        <v>228</v>
      </c>
      <c r="C4149">
        <v>20</v>
      </c>
      <c r="D4149">
        <v>29</v>
      </c>
      <c r="E4149">
        <v>0</v>
      </c>
      <c r="F4149" t="s">
        <v>581</v>
      </c>
      <c r="G4149" t="s">
        <v>581</v>
      </c>
      <c r="H4149" t="s">
        <v>132</v>
      </c>
      <c r="I4149" t="s">
        <v>132</v>
      </c>
      <c r="J4149" t="s">
        <v>624</v>
      </c>
    </row>
    <row r="4150" spans="1:10" x14ac:dyDescent="0.35">
      <c r="A4150">
        <v>4263</v>
      </c>
      <c r="B4150" t="s">
        <v>228</v>
      </c>
      <c r="C4150">
        <v>21</v>
      </c>
      <c r="D4150">
        <v>20</v>
      </c>
      <c r="E4150">
        <v>3</v>
      </c>
      <c r="F4150" t="s">
        <v>581</v>
      </c>
      <c r="G4150" t="s">
        <v>581</v>
      </c>
      <c r="H4150" t="s">
        <v>132</v>
      </c>
      <c r="I4150" t="s">
        <v>132</v>
      </c>
      <c r="J4150" t="s">
        <v>624</v>
      </c>
    </row>
    <row r="4151" spans="1:10" x14ac:dyDescent="0.35">
      <c r="A4151">
        <v>4264</v>
      </c>
      <c r="B4151" t="s">
        <v>228</v>
      </c>
      <c r="C4151">
        <v>22</v>
      </c>
      <c r="D4151">
        <v>26</v>
      </c>
      <c r="E4151">
        <v>1</v>
      </c>
      <c r="F4151" t="s">
        <v>581</v>
      </c>
      <c r="G4151" t="s">
        <v>581</v>
      </c>
      <c r="H4151" t="s">
        <v>132</v>
      </c>
      <c r="I4151" t="s">
        <v>132</v>
      </c>
      <c r="J4151" t="s">
        <v>624</v>
      </c>
    </row>
    <row r="4152" spans="1:10" x14ac:dyDescent="0.35">
      <c r="A4152">
        <v>4265</v>
      </c>
      <c r="B4152" t="s">
        <v>228</v>
      </c>
      <c r="C4152">
        <v>23</v>
      </c>
      <c r="D4152">
        <v>19</v>
      </c>
      <c r="E4152">
        <v>0</v>
      </c>
      <c r="F4152" t="s">
        <v>581</v>
      </c>
      <c r="G4152" t="s">
        <v>581</v>
      </c>
      <c r="H4152" t="s">
        <v>132</v>
      </c>
      <c r="I4152" t="s">
        <v>132</v>
      </c>
      <c r="J4152" t="s">
        <v>624</v>
      </c>
    </row>
    <row r="4153" spans="1:10" x14ac:dyDescent="0.35">
      <c r="A4153">
        <v>4266</v>
      </c>
      <c r="B4153" t="s">
        <v>228</v>
      </c>
      <c r="C4153">
        <v>24</v>
      </c>
      <c r="D4153">
        <v>13</v>
      </c>
      <c r="E4153">
        <v>2</v>
      </c>
      <c r="F4153" t="s">
        <v>581</v>
      </c>
      <c r="G4153" t="s">
        <v>581</v>
      </c>
      <c r="H4153" t="s">
        <v>132</v>
      </c>
      <c r="I4153" t="s">
        <v>132</v>
      </c>
      <c r="J4153" t="s">
        <v>624</v>
      </c>
    </row>
    <row r="4154" spans="1:10" x14ac:dyDescent="0.35">
      <c r="A4154">
        <v>4267</v>
      </c>
      <c r="B4154" t="s">
        <v>228</v>
      </c>
      <c r="C4154">
        <v>25</v>
      </c>
      <c r="D4154">
        <v>11</v>
      </c>
      <c r="E4154">
        <v>1</v>
      </c>
      <c r="F4154" t="s">
        <v>581</v>
      </c>
      <c r="G4154" t="s">
        <v>581</v>
      </c>
      <c r="H4154" t="s">
        <v>132</v>
      </c>
      <c r="I4154" t="s">
        <v>132</v>
      </c>
      <c r="J4154" t="s">
        <v>624</v>
      </c>
    </row>
    <row r="4155" spans="1:10" x14ac:dyDescent="0.35">
      <c r="A4155">
        <v>4268</v>
      </c>
      <c r="B4155" t="s">
        <v>228</v>
      </c>
      <c r="C4155">
        <v>26</v>
      </c>
      <c r="D4155">
        <v>35</v>
      </c>
      <c r="E4155">
        <v>4</v>
      </c>
      <c r="F4155" t="s">
        <v>581</v>
      </c>
      <c r="G4155" t="s">
        <v>581</v>
      </c>
      <c r="H4155" t="s">
        <v>132</v>
      </c>
      <c r="I4155" t="s">
        <v>132</v>
      </c>
      <c r="J4155" t="s">
        <v>624</v>
      </c>
    </row>
    <row r="4156" spans="1:10" x14ac:dyDescent="0.35">
      <c r="A4156">
        <v>4269</v>
      </c>
      <c r="B4156" t="s">
        <v>228</v>
      </c>
      <c r="C4156">
        <v>27</v>
      </c>
      <c r="D4156">
        <v>41</v>
      </c>
      <c r="E4156">
        <v>2</v>
      </c>
      <c r="F4156" t="s">
        <v>581</v>
      </c>
      <c r="G4156" t="s">
        <v>581</v>
      </c>
      <c r="H4156" t="s">
        <v>132</v>
      </c>
      <c r="I4156" t="s">
        <v>132</v>
      </c>
      <c r="J4156" t="s">
        <v>624</v>
      </c>
    </row>
    <row r="4157" spans="1:10" x14ac:dyDescent="0.35">
      <c r="A4157">
        <v>4270</v>
      </c>
      <c r="B4157" t="s">
        <v>228</v>
      </c>
      <c r="C4157">
        <v>28</v>
      </c>
      <c r="D4157">
        <v>40</v>
      </c>
      <c r="E4157">
        <v>8</v>
      </c>
      <c r="F4157" t="s">
        <v>581</v>
      </c>
      <c r="G4157" t="s">
        <v>581</v>
      </c>
      <c r="H4157" t="s">
        <v>132</v>
      </c>
      <c r="I4157" t="s">
        <v>132</v>
      </c>
      <c r="J4157" t="s">
        <v>624</v>
      </c>
    </row>
    <row r="4158" spans="1:10" x14ac:dyDescent="0.35">
      <c r="A4158">
        <v>4271</v>
      </c>
      <c r="B4158" t="s">
        <v>228</v>
      </c>
      <c r="C4158">
        <v>29</v>
      </c>
      <c r="D4158">
        <v>45</v>
      </c>
      <c r="E4158">
        <v>5</v>
      </c>
      <c r="F4158" t="s">
        <v>581</v>
      </c>
      <c r="G4158" t="s">
        <v>581</v>
      </c>
      <c r="H4158" t="s">
        <v>132</v>
      </c>
      <c r="I4158" t="s">
        <v>132</v>
      </c>
      <c r="J4158" t="s">
        <v>624</v>
      </c>
    </row>
    <row r="4159" spans="1:10" x14ac:dyDescent="0.35">
      <c r="A4159">
        <v>4272</v>
      </c>
      <c r="B4159" t="s">
        <v>228</v>
      </c>
      <c r="C4159">
        <v>30</v>
      </c>
      <c r="D4159">
        <v>28</v>
      </c>
      <c r="E4159">
        <v>9</v>
      </c>
      <c r="F4159" t="s">
        <v>581</v>
      </c>
      <c r="G4159" t="s">
        <v>581</v>
      </c>
      <c r="H4159" t="s">
        <v>132</v>
      </c>
      <c r="I4159" t="s">
        <v>132</v>
      </c>
      <c r="J4159" t="s">
        <v>624</v>
      </c>
    </row>
    <row r="4160" spans="1:10" x14ac:dyDescent="0.35">
      <c r="A4160">
        <v>4273</v>
      </c>
      <c r="B4160" t="s">
        <v>228</v>
      </c>
      <c r="C4160">
        <v>31</v>
      </c>
      <c r="D4160">
        <v>30</v>
      </c>
      <c r="E4160">
        <v>3</v>
      </c>
      <c r="F4160" t="s">
        <v>581</v>
      </c>
      <c r="G4160" t="s">
        <v>581</v>
      </c>
      <c r="H4160" t="s">
        <v>132</v>
      </c>
      <c r="I4160" t="s">
        <v>132</v>
      </c>
      <c r="J4160" t="s">
        <v>624</v>
      </c>
    </row>
    <row r="4161" spans="1:10" x14ac:dyDescent="0.35">
      <c r="A4161">
        <v>4274</v>
      </c>
      <c r="B4161" t="s">
        <v>228</v>
      </c>
      <c r="C4161">
        <v>32</v>
      </c>
      <c r="D4161">
        <v>32</v>
      </c>
      <c r="E4161">
        <v>4</v>
      </c>
      <c r="F4161" t="s">
        <v>581</v>
      </c>
      <c r="G4161" t="s">
        <v>581</v>
      </c>
      <c r="H4161" t="s">
        <v>132</v>
      </c>
      <c r="I4161" t="s">
        <v>132</v>
      </c>
      <c r="J4161" t="s">
        <v>624</v>
      </c>
    </row>
    <row r="4162" spans="1:10" x14ac:dyDescent="0.35">
      <c r="A4162">
        <v>4275</v>
      </c>
      <c r="B4162" t="s">
        <v>228</v>
      </c>
      <c r="C4162">
        <v>33</v>
      </c>
      <c r="D4162">
        <v>24</v>
      </c>
      <c r="E4162">
        <v>0</v>
      </c>
      <c r="F4162" t="s">
        <v>581</v>
      </c>
      <c r="G4162" t="s">
        <v>581</v>
      </c>
      <c r="H4162" t="s">
        <v>132</v>
      </c>
      <c r="I4162" t="s">
        <v>132</v>
      </c>
      <c r="J4162" t="s">
        <v>624</v>
      </c>
    </row>
    <row r="4163" spans="1:10" x14ac:dyDescent="0.35">
      <c r="A4163">
        <v>4276</v>
      </c>
      <c r="B4163" t="s">
        <v>228</v>
      </c>
      <c r="C4163">
        <v>34</v>
      </c>
      <c r="D4163">
        <v>15</v>
      </c>
      <c r="E4163">
        <v>2</v>
      </c>
      <c r="F4163" t="s">
        <v>581</v>
      </c>
      <c r="G4163" t="s">
        <v>581</v>
      </c>
      <c r="H4163" t="s">
        <v>132</v>
      </c>
      <c r="I4163" t="s">
        <v>132</v>
      </c>
      <c r="J4163" t="s">
        <v>624</v>
      </c>
    </row>
    <row r="4164" spans="1:10" x14ac:dyDescent="0.35">
      <c r="A4164">
        <v>4277</v>
      </c>
      <c r="B4164" t="s">
        <v>228</v>
      </c>
      <c r="C4164">
        <v>35</v>
      </c>
      <c r="D4164">
        <v>24</v>
      </c>
      <c r="E4164">
        <v>2</v>
      </c>
      <c r="F4164" t="s">
        <v>581</v>
      </c>
      <c r="G4164" t="s">
        <v>581</v>
      </c>
      <c r="H4164" t="s">
        <v>132</v>
      </c>
      <c r="I4164" t="s">
        <v>132</v>
      </c>
      <c r="J4164" t="s">
        <v>624</v>
      </c>
    </row>
    <row r="4165" spans="1:10" x14ac:dyDescent="0.35">
      <c r="A4165">
        <v>4278</v>
      </c>
      <c r="B4165" t="s">
        <v>228</v>
      </c>
      <c r="C4165">
        <v>36</v>
      </c>
      <c r="D4165">
        <v>19</v>
      </c>
      <c r="E4165">
        <v>2</v>
      </c>
      <c r="F4165" t="s">
        <v>581</v>
      </c>
      <c r="G4165" t="s">
        <v>581</v>
      </c>
      <c r="H4165" t="s">
        <v>132</v>
      </c>
      <c r="I4165" t="s">
        <v>132</v>
      </c>
      <c r="J4165" t="s">
        <v>624</v>
      </c>
    </row>
    <row r="4166" spans="1:10" x14ac:dyDescent="0.35">
      <c r="A4166">
        <v>4279</v>
      </c>
      <c r="B4166" t="s">
        <v>228</v>
      </c>
      <c r="C4166">
        <v>37</v>
      </c>
      <c r="D4166">
        <v>17</v>
      </c>
      <c r="E4166">
        <v>1</v>
      </c>
      <c r="F4166" t="s">
        <v>581</v>
      </c>
      <c r="G4166" t="s">
        <v>581</v>
      </c>
      <c r="H4166" t="s">
        <v>132</v>
      </c>
      <c r="I4166" t="s">
        <v>132</v>
      </c>
      <c r="J4166" t="s">
        <v>624</v>
      </c>
    </row>
    <row r="4167" spans="1:10" x14ac:dyDescent="0.35">
      <c r="A4167">
        <v>4280</v>
      </c>
      <c r="B4167" t="s">
        <v>228</v>
      </c>
      <c r="C4167">
        <v>38</v>
      </c>
      <c r="D4167">
        <v>20</v>
      </c>
      <c r="E4167">
        <v>2</v>
      </c>
      <c r="F4167" t="s">
        <v>581</v>
      </c>
      <c r="G4167" t="s">
        <v>581</v>
      </c>
      <c r="H4167" t="s">
        <v>132</v>
      </c>
      <c r="I4167" t="s">
        <v>132</v>
      </c>
      <c r="J4167" t="s">
        <v>624</v>
      </c>
    </row>
    <row r="4168" spans="1:10" x14ac:dyDescent="0.35">
      <c r="A4168">
        <v>4281</v>
      </c>
      <c r="B4168" t="s">
        <v>229</v>
      </c>
      <c r="C4168">
        <v>15</v>
      </c>
      <c r="D4168">
        <v>45</v>
      </c>
      <c r="E4168">
        <v>3</v>
      </c>
      <c r="F4168" t="s">
        <v>581</v>
      </c>
      <c r="G4168" t="s">
        <v>581</v>
      </c>
      <c r="H4168" t="s">
        <v>132</v>
      </c>
      <c r="I4168" t="s">
        <v>132</v>
      </c>
      <c r="J4168" t="s">
        <v>624</v>
      </c>
    </row>
    <row r="4169" spans="1:10" x14ac:dyDescent="0.35">
      <c r="A4169">
        <v>4282</v>
      </c>
      <c r="B4169" t="s">
        <v>229</v>
      </c>
      <c r="C4169">
        <v>16</v>
      </c>
      <c r="D4169">
        <v>46</v>
      </c>
      <c r="E4169">
        <v>2</v>
      </c>
      <c r="F4169" t="s">
        <v>581</v>
      </c>
      <c r="G4169" t="s">
        <v>581</v>
      </c>
      <c r="H4169" t="s">
        <v>132</v>
      </c>
      <c r="I4169" t="s">
        <v>132</v>
      </c>
      <c r="J4169" t="s">
        <v>624</v>
      </c>
    </row>
    <row r="4170" spans="1:10" x14ac:dyDescent="0.35">
      <c r="A4170">
        <v>4283</v>
      </c>
      <c r="B4170" t="s">
        <v>229</v>
      </c>
      <c r="C4170">
        <v>17</v>
      </c>
      <c r="D4170">
        <v>33</v>
      </c>
      <c r="E4170">
        <v>0</v>
      </c>
      <c r="F4170" t="s">
        <v>581</v>
      </c>
      <c r="G4170" t="s">
        <v>581</v>
      </c>
      <c r="H4170" t="s">
        <v>132</v>
      </c>
      <c r="I4170" t="s">
        <v>132</v>
      </c>
      <c r="J4170" t="s">
        <v>624</v>
      </c>
    </row>
    <row r="4171" spans="1:10" x14ac:dyDescent="0.35">
      <c r="A4171">
        <v>4284</v>
      </c>
      <c r="B4171" t="s">
        <v>229</v>
      </c>
      <c r="C4171">
        <v>18</v>
      </c>
      <c r="D4171">
        <v>39</v>
      </c>
      <c r="E4171">
        <v>1</v>
      </c>
      <c r="F4171" t="s">
        <v>581</v>
      </c>
      <c r="G4171" t="s">
        <v>581</v>
      </c>
      <c r="H4171" t="s">
        <v>132</v>
      </c>
      <c r="I4171" t="s">
        <v>132</v>
      </c>
      <c r="J4171" t="s">
        <v>624</v>
      </c>
    </row>
    <row r="4172" spans="1:10" x14ac:dyDescent="0.35">
      <c r="A4172">
        <v>4285</v>
      </c>
      <c r="B4172" t="s">
        <v>229</v>
      </c>
      <c r="C4172">
        <v>19</v>
      </c>
      <c r="D4172">
        <v>40</v>
      </c>
      <c r="E4172">
        <v>1</v>
      </c>
      <c r="F4172" t="s">
        <v>581</v>
      </c>
      <c r="G4172" t="s">
        <v>581</v>
      </c>
      <c r="H4172" t="s">
        <v>132</v>
      </c>
      <c r="I4172" t="s">
        <v>132</v>
      </c>
      <c r="J4172" t="s">
        <v>624</v>
      </c>
    </row>
    <row r="4173" spans="1:10" x14ac:dyDescent="0.35">
      <c r="A4173">
        <v>4286</v>
      </c>
      <c r="B4173" t="s">
        <v>229</v>
      </c>
      <c r="C4173">
        <v>20</v>
      </c>
      <c r="D4173">
        <v>22</v>
      </c>
      <c r="E4173">
        <v>2</v>
      </c>
      <c r="F4173" t="s">
        <v>581</v>
      </c>
      <c r="G4173" t="s">
        <v>581</v>
      </c>
      <c r="H4173" t="s">
        <v>132</v>
      </c>
      <c r="I4173" t="s">
        <v>132</v>
      </c>
      <c r="J4173" t="s">
        <v>624</v>
      </c>
    </row>
    <row r="4174" spans="1:10" x14ac:dyDescent="0.35">
      <c r="A4174">
        <v>4287</v>
      </c>
      <c r="B4174" t="s">
        <v>229</v>
      </c>
      <c r="C4174">
        <v>21</v>
      </c>
      <c r="D4174">
        <v>21</v>
      </c>
      <c r="E4174">
        <v>1</v>
      </c>
      <c r="F4174" t="s">
        <v>581</v>
      </c>
      <c r="G4174" t="s">
        <v>581</v>
      </c>
      <c r="H4174" t="s">
        <v>132</v>
      </c>
      <c r="I4174" t="s">
        <v>132</v>
      </c>
      <c r="J4174" t="s">
        <v>624</v>
      </c>
    </row>
    <row r="4175" spans="1:10" x14ac:dyDescent="0.35">
      <c r="A4175">
        <v>4288</v>
      </c>
      <c r="B4175" t="s">
        <v>229</v>
      </c>
      <c r="C4175">
        <v>22</v>
      </c>
      <c r="D4175">
        <v>13</v>
      </c>
      <c r="E4175">
        <v>1</v>
      </c>
      <c r="F4175" t="s">
        <v>581</v>
      </c>
      <c r="G4175" t="s">
        <v>581</v>
      </c>
      <c r="H4175" t="s">
        <v>132</v>
      </c>
      <c r="I4175" t="s">
        <v>132</v>
      </c>
      <c r="J4175" t="s">
        <v>624</v>
      </c>
    </row>
    <row r="4176" spans="1:10" x14ac:dyDescent="0.35">
      <c r="A4176">
        <v>4289</v>
      </c>
      <c r="B4176" t="s">
        <v>229</v>
      </c>
      <c r="C4176">
        <v>23</v>
      </c>
      <c r="D4176">
        <v>8</v>
      </c>
      <c r="E4176">
        <v>0</v>
      </c>
      <c r="F4176" t="s">
        <v>581</v>
      </c>
      <c r="G4176" t="s">
        <v>581</v>
      </c>
      <c r="H4176" t="s">
        <v>132</v>
      </c>
      <c r="I4176" t="s">
        <v>132</v>
      </c>
      <c r="J4176" t="s">
        <v>624</v>
      </c>
    </row>
    <row r="4177" spans="1:10" x14ac:dyDescent="0.35">
      <c r="A4177">
        <v>4290</v>
      </c>
      <c r="B4177" t="s">
        <v>229</v>
      </c>
      <c r="C4177">
        <v>24</v>
      </c>
      <c r="D4177">
        <v>2</v>
      </c>
      <c r="E4177">
        <v>0</v>
      </c>
      <c r="F4177" t="s">
        <v>581</v>
      </c>
      <c r="G4177" t="s">
        <v>581</v>
      </c>
      <c r="H4177" t="s">
        <v>132</v>
      </c>
      <c r="I4177" t="s">
        <v>132</v>
      </c>
      <c r="J4177" t="s">
        <v>624</v>
      </c>
    </row>
    <row r="4178" spans="1:10" x14ac:dyDescent="0.35">
      <c r="A4178">
        <v>4291</v>
      </c>
      <c r="B4178" t="s">
        <v>229</v>
      </c>
      <c r="C4178">
        <v>25</v>
      </c>
      <c r="D4178">
        <v>20</v>
      </c>
      <c r="E4178">
        <v>0</v>
      </c>
      <c r="F4178" t="s">
        <v>581</v>
      </c>
      <c r="G4178" t="s">
        <v>581</v>
      </c>
      <c r="H4178" t="s">
        <v>132</v>
      </c>
      <c r="I4178" t="s">
        <v>132</v>
      </c>
      <c r="J4178" t="s">
        <v>624</v>
      </c>
    </row>
    <row r="4179" spans="1:10" x14ac:dyDescent="0.35">
      <c r="A4179">
        <v>4292</v>
      </c>
      <c r="B4179" t="s">
        <v>229</v>
      </c>
      <c r="C4179">
        <v>26</v>
      </c>
      <c r="D4179">
        <v>15</v>
      </c>
      <c r="E4179">
        <v>1</v>
      </c>
      <c r="F4179" t="s">
        <v>581</v>
      </c>
      <c r="G4179" t="s">
        <v>581</v>
      </c>
      <c r="H4179" t="s">
        <v>132</v>
      </c>
      <c r="I4179" t="s">
        <v>132</v>
      </c>
      <c r="J4179" t="s">
        <v>624</v>
      </c>
    </row>
    <row r="4180" spans="1:10" x14ac:dyDescent="0.35">
      <c r="A4180">
        <v>4293</v>
      </c>
      <c r="B4180" t="s">
        <v>229</v>
      </c>
      <c r="C4180">
        <v>27</v>
      </c>
      <c r="D4180">
        <v>26</v>
      </c>
      <c r="E4180">
        <v>3</v>
      </c>
      <c r="F4180" t="s">
        <v>581</v>
      </c>
      <c r="G4180" t="s">
        <v>581</v>
      </c>
      <c r="H4180" t="s">
        <v>132</v>
      </c>
      <c r="I4180" t="s">
        <v>132</v>
      </c>
      <c r="J4180" t="s">
        <v>624</v>
      </c>
    </row>
    <row r="4181" spans="1:10" x14ac:dyDescent="0.35">
      <c r="A4181">
        <v>4294</v>
      </c>
      <c r="B4181" t="s">
        <v>229</v>
      </c>
      <c r="C4181">
        <v>28</v>
      </c>
      <c r="D4181">
        <v>28</v>
      </c>
      <c r="E4181">
        <v>2</v>
      </c>
      <c r="F4181" t="s">
        <v>581</v>
      </c>
      <c r="G4181" t="s">
        <v>581</v>
      </c>
      <c r="H4181" t="s">
        <v>132</v>
      </c>
      <c r="I4181" t="s">
        <v>132</v>
      </c>
      <c r="J4181" t="s">
        <v>624</v>
      </c>
    </row>
    <row r="4182" spans="1:10" x14ac:dyDescent="0.35">
      <c r="A4182">
        <v>4295</v>
      </c>
      <c r="B4182" t="s">
        <v>229</v>
      </c>
      <c r="C4182">
        <v>29</v>
      </c>
      <c r="D4182">
        <v>32</v>
      </c>
      <c r="E4182">
        <v>2</v>
      </c>
      <c r="F4182" t="s">
        <v>581</v>
      </c>
      <c r="G4182" t="s">
        <v>581</v>
      </c>
      <c r="H4182" t="s">
        <v>132</v>
      </c>
      <c r="I4182" t="s">
        <v>132</v>
      </c>
      <c r="J4182" t="s">
        <v>624</v>
      </c>
    </row>
    <row r="4183" spans="1:10" x14ac:dyDescent="0.35">
      <c r="A4183">
        <v>4296</v>
      </c>
      <c r="B4183" t="s">
        <v>229</v>
      </c>
      <c r="C4183">
        <v>30</v>
      </c>
      <c r="D4183">
        <v>25</v>
      </c>
      <c r="E4183">
        <v>3</v>
      </c>
      <c r="F4183" t="s">
        <v>581</v>
      </c>
      <c r="G4183" t="s">
        <v>581</v>
      </c>
      <c r="H4183" t="s">
        <v>132</v>
      </c>
      <c r="I4183" t="s">
        <v>132</v>
      </c>
      <c r="J4183" t="s">
        <v>624</v>
      </c>
    </row>
    <row r="4184" spans="1:10" x14ac:dyDescent="0.35">
      <c r="A4184">
        <v>4297</v>
      </c>
      <c r="B4184" t="s">
        <v>229</v>
      </c>
      <c r="C4184">
        <v>31</v>
      </c>
      <c r="D4184">
        <v>16</v>
      </c>
      <c r="E4184">
        <v>4</v>
      </c>
      <c r="F4184" t="s">
        <v>581</v>
      </c>
      <c r="G4184" t="s">
        <v>581</v>
      </c>
      <c r="H4184" t="s">
        <v>132</v>
      </c>
      <c r="I4184" t="s">
        <v>132</v>
      </c>
      <c r="J4184" t="s">
        <v>624</v>
      </c>
    </row>
    <row r="4185" spans="1:10" x14ac:dyDescent="0.35">
      <c r="A4185">
        <v>4298</v>
      </c>
      <c r="B4185" t="s">
        <v>229</v>
      </c>
      <c r="C4185">
        <v>32</v>
      </c>
      <c r="D4185">
        <v>17</v>
      </c>
      <c r="E4185">
        <v>0</v>
      </c>
      <c r="F4185" t="s">
        <v>581</v>
      </c>
      <c r="G4185" t="s">
        <v>581</v>
      </c>
      <c r="H4185" t="s">
        <v>132</v>
      </c>
      <c r="I4185" t="s">
        <v>132</v>
      </c>
      <c r="J4185" t="s">
        <v>624</v>
      </c>
    </row>
    <row r="4186" spans="1:10" x14ac:dyDescent="0.35">
      <c r="A4186">
        <v>4299</v>
      </c>
      <c r="B4186" t="s">
        <v>229</v>
      </c>
      <c r="C4186">
        <v>33</v>
      </c>
      <c r="D4186">
        <v>22</v>
      </c>
      <c r="E4186">
        <v>3</v>
      </c>
      <c r="F4186" t="s">
        <v>581</v>
      </c>
      <c r="G4186" t="s">
        <v>581</v>
      </c>
      <c r="H4186" t="s">
        <v>132</v>
      </c>
      <c r="I4186" t="s">
        <v>132</v>
      </c>
      <c r="J4186" t="s">
        <v>624</v>
      </c>
    </row>
    <row r="4187" spans="1:10" x14ac:dyDescent="0.35">
      <c r="A4187">
        <v>4300</v>
      </c>
      <c r="B4187" t="s">
        <v>229</v>
      </c>
      <c r="C4187">
        <v>34</v>
      </c>
      <c r="D4187">
        <v>14</v>
      </c>
      <c r="E4187">
        <v>2</v>
      </c>
      <c r="F4187" t="s">
        <v>581</v>
      </c>
      <c r="G4187" t="s">
        <v>581</v>
      </c>
      <c r="H4187" t="s">
        <v>132</v>
      </c>
      <c r="I4187" t="s">
        <v>132</v>
      </c>
      <c r="J4187" t="s">
        <v>624</v>
      </c>
    </row>
    <row r="4188" spans="1:10" x14ac:dyDescent="0.35">
      <c r="A4188">
        <v>4301</v>
      </c>
      <c r="B4188" t="s">
        <v>229</v>
      </c>
      <c r="C4188">
        <v>35</v>
      </c>
      <c r="D4188">
        <v>13</v>
      </c>
      <c r="E4188">
        <v>4</v>
      </c>
      <c r="F4188" t="s">
        <v>581</v>
      </c>
      <c r="G4188" t="s">
        <v>581</v>
      </c>
      <c r="H4188" t="s">
        <v>132</v>
      </c>
      <c r="I4188" t="s">
        <v>132</v>
      </c>
      <c r="J4188" t="s">
        <v>624</v>
      </c>
    </row>
    <row r="4189" spans="1:10" x14ac:dyDescent="0.35">
      <c r="A4189">
        <v>4302</v>
      </c>
      <c r="B4189" t="s">
        <v>229</v>
      </c>
      <c r="C4189">
        <v>36</v>
      </c>
      <c r="D4189">
        <v>14</v>
      </c>
      <c r="E4189">
        <v>1</v>
      </c>
      <c r="F4189" t="s">
        <v>581</v>
      </c>
      <c r="G4189" t="s">
        <v>581</v>
      </c>
      <c r="H4189" t="s">
        <v>132</v>
      </c>
      <c r="I4189" t="s">
        <v>132</v>
      </c>
      <c r="J4189" t="s">
        <v>624</v>
      </c>
    </row>
    <row r="4190" spans="1:10" x14ac:dyDescent="0.35">
      <c r="A4190">
        <v>4303</v>
      </c>
      <c r="B4190" t="s">
        <v>229</v>
      </c>
      <c r="C4190">
        <v>37</v>
      </c>
      <c r="D4190">
        <v>6</v>
      </c>
      <c r="E4190">
        <v>3</v>
      </c>
      <c r="F4190" t="s">
        <v>581</v>
      </c>
      <c r="G4190" t="s">
        <v>581</v>
      </c>
      <c r="H4190" t="s">
        <v>132</v>
      </c>
      <c r="I4190" t="s">
        <v>132</v>
      </c>
      <c r="J4190" t="s">
        <v>624</v>
      </c>
    </row>
    <row r="4191" spans="1:10" x14ac:dyDescent="0.35">
      <c r="A4191">
        <v>4304</v>
      </c>
      <c r="B4191" t="s">
        <v>229</v>
      </c>
      <c r="C4191">
        <v>38</v>
      </c>
      <c r="D4191">
        <v>12</v>
      </c>
      <c r="E4191">
        <v>3</v>
      </c>
      <c r="F4191" t="s">
        <v>581</v>
      </c>
      <c r="G4191" t="s">
        <v>581</v>
      </c>
      <c r="H4191" t="s">
        <v>132</v>
      </c>
      <c r="I4191" t="s">
        <v>132</v>
      </c>
      <c r="J4191" t="s">
        <v>624</v>
      </c>
    </row>
    <row r="4192" spans="1:10" x14ac:dyDescent="0.35">
      <c r="A4192">
        <v>4305</v>
      </c>
      <c r="B4192" t="s">
        <v>230</v>
      </c>
      <c r="C4192">
        <v>15</v>
      </c>
      <c r="D4192">
        <v>5</v>
      </c>
      <c r="E4192">
        <v>0</v>
      </c>
      <c r="F4192" t="s">
        <v>581</v>
      </c>
      <c r="G4192" t="s">
        <v>582</v>
      </c>
      <c r="H4192" t="s">
        <v>132</v>
      </c>
      <c r="I4192" t="s">
        <v>132</v>
      </c>
      <c r="J4192" t="s">
        <v>624</v>
      </c>
    </row>
    <row r="4193" spans="1:10" x14ac:dyDescent="0.35">
      <c r="A4193">
        <v>4306</v>
      </c>
      <c r="B4193" t="s">
        <v>230</v>
      </c>
      <c r="C4193">
        <v>16</v>
      </c>
      <c r="D4193">
        <v>7</v>
      </c>
      <c r="E4193">
        <v>3</v>
      </c>
      <c r="F4193" t="s">
        <v>581</v>
      </c>
      <c r="G4193" t="s">
        <v>582</v>
      </c>
      <c r="H4193" t="s">
        <v>132</v>
      </c>
      <c r="I4193" t="s">
        <v>132</v>
      </c>
      <c r="J4193" t="s">
        <v>624</v>
      </c>
    </row>
    <row r="4194" spans="1:10" x14ac:dyDescent="0.35">
      <c r="A4194">
        <v>4307</v>
      </c>
      <c r="B4194" t="s">
        <v>230</v>
      </c>
      <c r="C4194">
        <v>17</v>
      </c>
      <c r="D4194">
        <v>9</v>
      </c>
      <c r="E4194">
        <v>0</v>
      </c>
      <c r="F4194" t="s">
        <v>581</v>
      </c>
      <c r="G4194" t="s">
        <v>582</v>
      </c>
      <c r="H4194" t="s">
        <v>132</v>
      </c>
      <c r="I4194" t="s">
        <v>132</v>
      </c>
      <c r="J4194" t="s">
        <v>624</v>
      </c>
    </row>
    <row r="4195" spans="1:10" x14ac:dyDescent="0.35">
      <c r="A4195">
        <v>4308</v>
      </c>
      <c r="B4195" t="s">
        <v>230</v>
      </c>
      <c r="C4195">
        <v>18</v>
      </c>
      <c r="D4195">
        <v>10</v>
      </c>
      <c r="E4195">
        <v>1</v>
      </c>
      <c r="F4195" t="s">
        <v>581</v>
      </c>
      <c r="G4195" t="s">
        <v>582</v>
      </c>
      <c r="H4195" t="s">
        <v>132</v>
      </c>
      <c r="I4195" t="s">
        <v>132</v>
      </c>
      <c r="J4195" t="s">
        <v>624</v>
      </c>
    </row>
    <row r="4196" spans="1:10" x14ac:dyDescent="0.35">
      <c r="A4196">
        <v>4309</v>
      </c>
      <c r="B4196" t="s">
        <v>230</v>
      </c>
      <c r="C4196">
        <v>19</v>
      </c>
      <c r="D4196">
        <v>3</v>
      </c>
      <c r="E4196">
        <v>2</v>
      </c>
      <c r="F4196" t="s">
        <v>581</v>
      </c>
      <c r="G4196" t="s">
        <v>582</v>
      </c>
      <c r="H4196" t="s">
        <v>132</v>
      </c>
      <c r="I4196" t="s">
        <v>132</v>
      </c>
      <c r="J4196" t="s">
        <v>624</v>
      </c>
    </row>
    <row r="4197" spans="1:10" x14ac:dyDescent="0.35">
      <c r="A4197">
        <v>4310</v>
      </c>
      <c r="B4197" t="s">
        <v>230</v>
      </c>
      <c r="C4197">
        <v>20</v>
      </c>
      <c r="D4197">
        <v>2</v>
      </c>
      <c r="E4197">
        <v>1</v>
      </c>
      <c r="F4197" t="s">
        <v>581</v>
      </c>
      <c r="G4197" t="s">
        <v>582</v>
      </c>
      <c r="H4197" t="s">
        <v>132</v>
      </c>
      <c r="I4197" t="s">
        <v>132</v>
      </c>
      <c r="J4197" t="s">
        <v>624</v>
      </c>
    </row>
    <row r="4198" spans="1:10" x14ac:dyDescent="0.35">
      <c r="A4198">
        <v>4311</v>
      </c>
      <c r="B4198" t="s">
        <v>230</v>
      </c>
      <c r="C4198">
        <v>21</v>
      </c>
      <c r="D4198">
        <v>4</v>
      </c>
      <c r="E4198">
        <v>0</v>
      </c>
      <c r="F4198" t="s">
        <v>581</v>
      </c>
      <c r="G4198" t="s">
        <v>582</v>
      </c>
      <c r="H4198" t="s">
        <v>132</v>
      </c>
      <c r="I4198" t="s">
        <v>132</v>
      </c>
      <c r="J4198" t="s">
        <v>624</v>
      </c>
    </row>
    <row r="4199" spans="1:10" x14ac:dyDescent="0.35">
      <c r="A4199">
        <v>4312</v>
      </c>
      <c r="B4199" t="s">
        <v>230</v>
      </c>
      <c r="C4199">
        <v>22</v>
      </c>
      <c r="D4199">
        <v>2</v>
      </c>
      <c r="E4199">
        <v>0</v>
      </c>
      <c r="F4199" t="s">
        <v>581</v>
      </c>
      <c r="G4199" t="s">
        <v>582</v>
      </c>
      <c r="H4199" t="s">
        <v>132</v>
      </c>
      <c r="I4199" t="s">
        <v>132</v>
      </c>
      <c r="J4199" t="s">
        <v>624</v>
      </c>
    </row>
    <row r="4200" spans="1:10" x14ac:dyDescent="0.35">
      <c r="A4200">
        <v>4313</v>
      </c>
      <c r="B4200" t="s">
        <v>230</v>
      </c>
      <c r="C4200">
        <v>23</v>
      </c>
      <c r="D4200">
        <v>4</v>
      </c>
      <c r="E4200">
        <v>1</v>
      </c>
      <c r="F4200" t="s">
        <v>581</v>
      </c>
      <c r="G4200" t="s">
        <v>582</v>
      </c>
      <c r="H4200" t="s">
        <v>132</v>
      </c>
      <c r="I4200" t="s">
        <v>132</v>
      </c>
      <c r="J4200" t="s">
        <v>624</v>
      </c>
    </row>
    <row r="4201" spans="1:10" x14ac:dyDescent="0.35">
      <c r="A4201">
        <v>4314</v>
      </c>
      <c r="B4201" t="s">
        <v>230</v>
      </c>
      <c r="C4201">
        <v>24</v>
      </c>
      <c r="D4201">
        <v>1</v>
      </c>
      <c r="E4201">
        <v>2</v>
      </c>
      <c r="F4201" t="s">
        <v>581</v>
      </c>
      <c r="G4201" t="s">
        <v>582</v>
      </c>
      <c r="H4201" t="s">
        <v>132</v>
      </c>
      <c r="I4201" t="s">
        <v>132</v>
      </c>
      <c r="J4201" t="s">
        <v>624</v>
      </c>
    </row>
    <row r="4202" spans="1:10" x14ac:dyDescent="0.35">
      <c r="A4202">
        <v>4315</v>
      </c>
      <c r="B4202" t="s">
        <v>230</v>
      </c>
      <c r="C4202">
        <v>25</v>
      </c>
      <c r="D4202">
        <v>3</v>
      </c>
      <c r="E4202">
        <v>1</v>
      </c>
      <c r="F4202" t="s">
        <v>581</v>
      </c>
      <c r="G4202" t="s">
        <v>582</v>
      </c>
      <c r="H4202" t="s">
        <v>132</v>
      </c>
      <c r="I4202" t="s">
        <v>132</v>
      </c>
      <c r="J4202" t="s">
        <v>624</v>
      </c>
    </row>
    <row r="4203" spans="1:10" x14ac:dyDescent="0.35">
      <c r="A4203">
        <v>4316</v>
      </c>
      <c r="B4203" t="s">
        <v>230</v>
      </c>
      <c r="C4203">
        <v>26</v>
      </c>
      <c r="D4203">
        <v>2</v>
      </c>
      <c r="E4203">
        <v>1</v>
      </c>
      <c r="F4203" t="s">
        <v>581</v>
      </c>
      <c r="G4203" t="s">
        <v>582</v>
      </c>
      <c r="H4203" t="s">
        <v>132</v>
      </c>
      <c r="I4203" t="s">
        <v>132</v>
      </c>
      <c r="J4203" t="s">
        <v>624</v>
      </c>
    </row>
    <row r="4204" spans="1:10" x14ac:dyDescent="0.35">
      <c r="A4204">
        <v>4317</v>
      </c>
      <c r="B4204" t="s">
        <v>230</v>
      </c>
      <c r="C4204">
        <v>27</v>
      </c>
      <c r="D4204">
        <v>4</v>
      </c>
      <c r="E4204">
        <v>0</v>
      </c>
      <c r="F4204" t="s">
        <v>581</v>
      </c>
      <c r="G4204" t="s">
        <v>582</v>
      </c>
      <c r="H4204" t="s">
        <v>132</v>
      </c>
      <c r="I4204" t="s">
        <v>132</v>
      </c>
      <c r="J4204" t="s">
        <v>624</v>
      </c>
    </row>
    <row r="4205" spans="1:10" x14ac:dyDescent="0.35">
      <c r="A4205">
        <v>4318</v>
      </c>
      <c r="B4205" t="s">
        <v>230</v>
      </c>
      <c r="C4205">
        <v>28</v>
      </c>
      <c r="D4205">
        <v>3</v>
      </c>
      <c r="E4205">
        <v>0</v>
      </c>
      <c r="F4205" t="s">
        <v>581</v>
      </c>
      <c r="G4205" t="s">
        <v>582</v>
      </c>
      <c r="H4205" t="s">
        <v>132</v>
      </c>
      <c r="I4205" t="s">
        <v>132</v>
      </c>
      <c r="J4205" t="s">
        <v>624</v>
      </c>
    </row>
    <row r="4206" spans="1:10" x14ac:dyDescent="0.35">
      <c r="A4206">
        <v>4319</v>
      </c>
      <c r="B4206" t="s">
        <v>230</v>
      </c>
      <c r="C4206">
        <v>29</v>
      </c>
      <c r="D4206">
        <v>6</v>
      </c>
      <c r="E4206">
        <v>1</v>
      </c>
      <c r="F4206" t="s">
        <v>581</v>
      </c>
      <c r="G4206" t="s">
        <v>582</v>
      </c>
      <c r="H4206" t="s">
        <v>132</v>
      </c>
      <c r="I4206" t="s">
        <v>132</v>
      </c>
      <c r="J4206" t="s">
        <v>624</v>
      </c>
    </row>
    <row r="4207" spans="1:10" x14ac:dyDescent="0.35">
      <c r="A4207">
        <v>4320</v>
      </c>
      <c r="B4207" t="s">
        <v>230</v>
      </c>
      <c r="C4207">
        <v>30</v>
      </c>
      <c r="D4207">
        <v>7</v>
      </c>
      <c r="E4207">
        <v>0</v>
      </c>
      <c r="F4207" t="s">
        <v>581</v>
      </c>
      <c r="G4207" t="s">
        <v>582</v>
      </c>
      <c r="H4207" t="s">
        <v>132</v>
      </c>
      <c r="I4207" t="s">
        <v>132</v>
      </c>
      <c r="J4207" t="s">
        <v>624</v>
      </c>
    </row>
    <row r="4208" spans="1:10" x14ac:dyDescent="0.35">
      <c r="A4208">
        <v>4321</v>
      </c>
      <c r="B4208" t="s">
        <v>230</v>
      </c>
      <c r="C4208">
        <v>31</v>
      </c>
      <c r="D4208">
        <v>10</v>
      </c>
      <c r="E4208">
        <v>3</v>
      </c>
      <c r="F4208" t="s">
        <v>581</v>
      </c>
      <c r="G4208" t="s">
        <v>582</v>
      </c>
      <c r="H4208" t="s">
        <v>132</v>
      </c>
      <c r="I4208" t="s">
        <v>132</v>
      </c>
      <c r="J4208" t="s">
        <v>624</v>
      </c>
    </row>
    <row r="4209" spans="1:10" x14ac:dyDescent="0.35">
      <c r="A4209">
        <v>4322</v>
      </c>
      <c r="B4209" t="s">
        <v>230</v>
      </c>
      <c r="C4209">
        <v>32</v>
      </c>
      <c r="D4209">
        <v>7</v>
      </c>
      <c r="E4209">
        <v>2</v>
      </c>
      <c r="F4209" t="s">
        <v>581</v>
      </c>
      <c r="G4209" t="s">
        <v>582</v>
      </c>
      <c r="H4209" t="s">
        <v>132</v>
      </c>
      <c r="I4209" t="s">
        <v>132</v>
      </c>
      <c r="J4209" t="s">
        <v>624</v>
      </c>
    </row>
    <row r="4210" spans="1:10" x14ac:dyDescent="0.35">
      <c r="A4210">
        <v>4323</v>
      </c>
      <c r="B4210" t="s">
        <v>230</v>
      </c>
      <c r="C4210">
        <v>33</v>
      </c>
      <c r="D4210">
        <v>3</v>
      </c>
      <c r="E4210">
        <v>1</v>
      </c>
      <c r="F4210" t="s">
        <v>581</v>
      </c>
      <c r="G4210" t="s">
        <v>582</v>
      </c>
      <c r="H4210" t="s">
        <v>132</v>
      </c>
      <c r="I4210" t="s">
        <v>132</v>
      </c>
      <c r="J4210" t="s">
        <v>624</v>
      </c>
    </row>
    <row r="4211" spans="1:10" x14ac:dyDescent="0.35">
      <c r="A4211">
        <v>4324</v>
      </c>
      <c r="B4211" t="s">
        <v>230</v>
      </c>
      <c r="C4211">
        <v>34</v>
      </c>
      <c r="D4211">
        <v>9</v>
      </c>
      <c r="E4211">
        <v>4</v>
      </c>
      <c r="F4211" t="s">
        <v>581</v>
      </c>
      <c r="G4211" t="s">
        <v>582</v>
      </c>
      <c r="H4211" t="s">
        <v>132</v>
      </c>
      <c r="I4211" t="s">
        <v>132</v>
      </c>
      <c r="J4211" t="s">
        <v>624</v>
      </c>
    </row>
    <row r="4212" spans="1:10" x14ac:dyDescent="0.35">
      <c r="A4212">
        <v>4325</v>
      </c>
      <c r="B4212" t="s">
        <v>230</v>
      </c>
      <c r="C4212">
        <v>35</v>
      </c>
      <c r="D4212">
        <v>2</v>
      </c>
      <c r="E4212">
        <v>1</v>
      </c>
      <c r="F4212" t="s">
        <v>581</v>
      </c>
      <c r="G4212" t="s">
        <v>582</v>
      </c>
      <c r="H4212" t="s">
        <v>132</v>
      </c>
      <c r="I4212" t="s">
        <v>132</v>
      </c>
      <c r="J4212" t="s">
        <v>624</v>
      </c>
    </row>
    <row r="4213" spans="1:10" x14ac:dyDescent="0.35">
      <c r="A4213">
        <v>4326</v>
      </c>
      <c r="B4213" t="s">
        <v>230</v>
      </c>
      <c r="C4213">
        <v>36</v>
      </c>
      <c r="D4213">
        <v>4</v>
      </c>
      <c r="E4213">
        <v>0</v>
      </c>
      <c r="F4213" t="s">
        <v>581</v>
      </c>
      <c r="G4213" t="s">
        <v>582</v>
      </c>
      <c r="H4213" t="s">
        <v>132</v>
      </c>
      <c r="I4213" t="s">
        <v>132</v>
      </c>
      <c r="J4213" t="s">
        <v>624</v>
      </c>
    </row>
    <row r="4214" spans="1:10" x14ac:dyDescent="0.35">
      <c r="A4214">
        <v>4327</v>
      </c>
      <c r="B4214" t="s">
        <v>230</v>
      </c>
      <c r="C4214">
        <v>37</v>
      </c>
      <c r="D4214">
        <v>3</v>
      </c>
      <c r="E4214">
        <v>1</v>
      </c>
      <c r="F4214" t="s">
        <v>581</v>
      </c>
      <c r="G4214" t="s">
        <v>582</v>
      </c>
      <c r="H4214" t="s">
        <v>132</v>
      </c>
      <c r="I4214" t="s">
        <v>132</v>
      </c>
      <c r="J4214" t="s">
        <v>624</v>
      </c>
    </row>
    <row r="4215" spans="1:10" x14ac:dyDescent="0.35">
      <c r="A4215">
        <v>4328</v>
      </c>
      <c r="B4215" t="s">
        <v>230</v>
      </c>
      <c r="C4215">
        <v>38</v>
      </c>
      <c r="D4215">
        <v>4</v>
      </c>
      <c r="E4215">
        <v>2</v>
      </c>
      <c r="F4215" t="s">
        <v>581</v>
      </c>
      <c r="G4215" t="s">
        <v>582</v>
      </c>
      <c r="H4215" t="s">
        <v>132</v>
      </c>
      <c r="I4215" t="s">
        <v>132</v>
      </c>
      <c r="J4215" t="s">
        <v>624</v>
      </c>
    </row>
    <row r="4216" spans="1:10" x14ac:dyDescent="0.35">
      <c r="A4216">
        <v>4329</v>
      </c>
      <c r="B4216" t="s">
        <v>231</v>
      </c>
      <c r="C4216">
        <v>15</v>
      </c>
      <c r="D4216">
        <v>76</v>
      </c>
      <c r="E4216">
        <v>14</v>
      </c>
      <c r="F4216" t="s">
        <v>581</v>
      </c>
      <c r="G4216" t="s">
        <v>581</v>
      </c>
      <c r="H4216" t="s">
        <v>132</v>
      </c>
      <c r="I4216" t="s">
        <v>618</v>
      </c>
      <c r="J4216" t="s">
        <v>631</v>
      </c>
    </row>
    <row r="4217" spans="1:10" x14ac:dyDescent="0.35">
      <c r="A4217">
        <v>4330</v>
      </c>
      <c r="B4217" t="s">
        <v>231</v>
      </c>
      <c r="C4217">
        <v>16</v>
      </c>
      <c r="D4217">
        <v>85</v>
      </c>
      <c r="E4217">
        <v>14</v>
      </c>
      <c r="F4217" t="s">
        <v>581</v>
      </c>
      <c r="G4217" t="s">
        <v>581</v>
      </c>
      <c r="H4217" t="s">
        <v>132</v>
      </c>
      <c r="I4217" t="s">
        <v>618</v>
      </c>
      <c r="J4217" t="s">
        <v>631</v>
      </c>
    </row>
    <row r="4218" spans="1:10" x14ac:dyDescent="0.35">
      <c r="A4218">
        <v>4331</v>
      </c>
      <c r="B4218" t="s">
        <v>231</v>
      </c>
      <c r="C4218">
        <v>17</v>
      </c>
      <c r="D4218">
        <v>63</v>
      </c>
      <c r="E4218">
        <v>14</v>
      </c>
      <c r="F4218" t="s">
        <v>581</v>
      </c>
      <c r="G4218" t="s">
        <v>581</v>
      </c>
      <c r="H4218" t="s">
        <v>132</v>
      </c>
      <c r="I4218" t="s">
        <v>618</v>
      </c>
      <c r="J4218" t="s">
        <v>631</v>
      </c>
    </row>
    <row r="4219" spans="1:10" x14ac:dyDescent="0.35">
      <c r="A4219">
        <v>4332</v>
      </c>
      <c r="B4219" t="s">
        <v>231</v>
      </c>
      <c r="C4219">
        <v>18</v>
      </c>
      <c r="D4219">
        <v>39</v>
      </c>
      <c r="E4219">
        <v>14</v>
      </c>
      <c r="F4219" t="s">
        <v>581</v>
      </c>
      <c r="G4219" t="s">
        <v>581</v>
      </c>
      <c r="H4219" t="s">
        <v>132</v>
      </c>
      <c r="I4219" t="s">
        <v>618</v>
      </c>
      <c r="J4219" t="s">
        <v>631</v>
      </c>
    </row>
    <row r="4220" spans="1:10" x14ac:dyDescent="0.35">
      <c r="A4220">
        <v>4333</v>
      </c>
      <c r="B4220" t="s">
        <v>231</v>
      </c>
      <c r="C4220">
        <v>19</v>
      </c>
      <c r="D4220">
        <v>43</v>
      </c>
      <c r="E4220">
        <v>4</v>
      </c>
      <c r="F4220" t="s">
        <v>581</v>
      </c>
      <c r="G4220" t="s">
        <v>581</v>
      </c>
      <c r="H4220" t="s">
        <v>132</v>
      </c>
      <c r="I4220" t="s">
        <v>618</v>
      </c>
      <c r="J4220" t="s">
        <v>631</v>
      </c>
    </row>
    <row r="4221" spans="1:10" x14ac:dyDescent="0.35">
      <c r="A4221">
        <v>4334</v>
      </c>
      <c r="B4221" t="s">
        <v>231</v>
      </c>
      <c r="C4221">
        <v>20</v>
      </c>
      <c r="D4221">
        <v>23</v>
      </c>
      <c r="E4221">
        <v>13</v>
      </c>
      <c r="F4221" t="s">
        <v>581</v>
      </c>
      <c r="G4221" t="s">
        <v>581</v>
      </c>
      <c r="H4221" t="s">
        <v>132</v>
      </c>
      <c r="I4221" t="s">
        <v>618</v>
      </c>
      <c r="J4221" t="s">
        <v>631</v>
      </c>
    </row>
    <row r="4222" spans="1:10" x14ac:dyDescent="0.35">
      <c r="A4222">
        <v>4335</v>
      </c>
      <c r="B4222" t="s">
        <v>231</v>
      </c>
      <c r="C4222">
        <v>21</v>
      </c>
      <c r="D4222">
        <v>18</v>
      </c>
      <c r="E4222">
        <v>5</v>
      </c>
      <c r="F4222" t="s">
        <v>581</v>
      </c>
      <c r="G4222" t="s">
        <v>581</v>
      </c>
      <c r="H4222" t="s">
        <v>132</v>
      </c>
      <c r="I4222" t="s">
        <v>618</v>
      </c>
      <c r="J4222" t="s">
        <v>631</v>
      </c>
    </row>
    <row r="4223" spans="1:10" x14ac:dyDescent="0.35">
      <c r="A4223">
        <v>4336</v>
      </c>
      <c r="B4223" t="s">
        <v>231</v>
      </c>
      <c r="C4223">
        <v>22</v>
      </c>
      <c r="D4223">
        <v>18</v>
      </c>
      <c r="E4223">
        <v>2</v>
      </c>
      <c r="F4223" t="s">
        <v>581</v>
      </c>
      <c r="G4223" t="s">
        <v>581</v>
      </c>
      <c r="H4223" t="s">
        <v>132</v>
      </c>
      <c r="I4223" t="s">
        <v>618</v>
      </c>
      <c r="J4223" t="s">
        <v>631</v>
      </c>
    </row>
    <row r="4224" spans="1:10" x14ac:dyDescent="0.35">
      <c r="A4224">
        <v>4337</v>
      </c>
      <c r="B4224" t="s">
        <v>231</v>
      </c>
      <c r="C4224">
        <v>23</v>
      </c>
      <c r="D4224">
        <v>20</v>
      </c>
      <c r="E4224">
        <v>4</v>
      </c>
      <c r="F4224" t="s">
        <v>581</v>
      </c>
      <c r="G4224" t="s">
        <v>581</v>
      </c>
      <c r="H4224" t="s">
        <v>132</v>
      </c>
      <c r="I4224" t="s">
        <v>618</v>
      </c>
      <c r="J4224" t="s">
        <v>631</v>
      </c>
    </row>
    <row r="4225" spans="1:10" x14ac:dyDescent="0.35">
      <c r="A4225">
        <v>4338</v>
      </c>
      <c r="B4225" t="s">
        <v>231</v>
      </c>
      <c r="C4225">
        <v>24</v>
      </c>
      <c r="D4225">
        <v>17</v>
      </c>
      <c r="E4225">
        <v>7</v>
      </c>
      <c r="F4225" t="s">
        <v>581</v>
      </c>
      <c r="G4225" t="s">
        <v>581</v>
      </c>
      <c r="H4225" t="s">
        <v>132</v>
      </c>
      <c r="I4225" t="s">
        <v>618</v>
      </c>
      <c r="J4225" t="s">
        <v>631</v>
      </c>
    </row>
    <row r="4226" spans="1:10" x14ac:dyDescent="0.35">
      <c r="A4226">
        <v>4339</v>
      </c>
      <c r="B4226" t="s">
        <v>231</v>
      </c>
      <c r="C4226">
        <v>25</v>
      </c>
      <c r="D4226">
        <v>24</v>
      </c>
      <c r="E4226">
        <v>12</v>
      </c>
      <c r="F4226" t="s">
        <v>581</v>
      </c>
      <c r="G4226" t="s">
        <v>581</v>
      </c>
      <c r="H4226" t="s">
        <v>132</v>
      </c>
      <c r="I4226" t="s">
        <v>618</v>
      </c>
      <c r="J4226" t="s">
        <v>631</v>
      </c>
    </row>
    <row r="4227" spans="1:10" x14ac:dyDescent="0.35">
      <c r="A4227">
        <v>4340</v>
      </c>
      <c r="B4227" t="s">
        <v>231</v>
      </c>
      <c r="C4227">
        <v>26</v>
      </c>
      <c r="D4227">
        <v>31</v>
      </c>
      <c r="E4227">
        <v>9</v>
      </c>
      <c r="F4227" t="s">
        <v>581</v>
      </c>
      <c r="G4227" t="s">
        <v>581</v>
      </c>
      <c r="H4227" t="s">
        <v>132</v>
      </c>
      <c r="I4227" t="s">
        <v>618</v>
      </c>
      <c r="J4227" t="s">
        <v>631</v>
      </c>
    </row>
    <row r="4228" spans="1:10" x14ac:dyDescent="0.35">
      <c r="A4228">
        <v>4341</v>
      </c>
      <c r="B4228" t="s">
        <v>231</v>
      </c>
      <c r="C4228">
        <v>27</v>
      </c>
      <c r="D4228">
        <v>41</v>
      </c>
      <c r="E4228">
        <v>12</v>
      </c>
      <c r="F4228" t="s">
        <v>581</v>
      </c>
      <c r="G4228" t="s">
        <v>581</v>
      </c>
      <c r="H4228" t="s">
        <v>132</v>
      </c>
      <c r="I4228" t="s">
        <v>618</v>
      </c>
      <c r="J4228" t="s">
        <v>631</v>
      </c>
    </row>
    <row r="4229" spans="1:10" x14ac:dyDescent="0.35">
      <c r="A4229">
        <v>4342</v>
      </c>
      <c r="B4229" t="s">
        <v>231</v>
      </c>
      <c r="C4229">
        <v>28</v>
      </c>
      <c r="D4229">
        <v>42</v>
      </c>
      <c r="E4229">
        <v>12</v>
      </c>
      <c r="F4229" t="s">
        <v>581</v>
      </c>
      <c r="G4229" t="s">
        <v>581</v>
      </c>
      <c r="H4229" t="s">
        <v>132</v>
      </c>
      <c r="I4229" t="s">
        <v>618</v>
      </c>
      <c r="J4229" t="s">
        <v>631</v>
      </c>
    </row>
    <row r="4230" spans="1:10" x14ac:dyDescent="0.35">
      <c r="A4230">
        <v>4343</v>
      </c>
      <c r="B4230" t="s">
        <v>231</v>
      </c>
      <c r="C4230">
        <v>29</v>
      </c>
      <c r="D4230">
        <v>37</v>
      </c>
      <c r="E4230">
        <v>15</v>
      </c>
      <c r="F4230" t="s">
        <v>581</v>
      </c>
      <c r="G4230" t="s">
        <v>581</v>
      </c>
      <c r="H4230" t="s">
        <v>132</v>
      </c>
      <c r="I4230" t="s">
        <v>618</v>
      </c>
      <c r="J4230" t="s">
        <v>631</v>
      </c>
    </row>
    <row r="4231" spans="1:10" x14ac:dyDescent="0.35">
      <c r="A4231">
        <v>4344</v>
      </c>
      <c r="B4231" t="s">
        <v>231</v>
      </c>
      <c r="C4231">
        <v>30</v>
      </c>
      <c r="D4231">
        <v>37</v>
      </c>
      <c r="E4231">
        <v>24</v>
      </c>
      <c r="F4231" t="s">
        <v>581</v>
      </c>
      <c r="G4231" t="s">
        <v>581</v>
      </c>
      <c r="H4231" t="s">
        <v>132</v>
      </c>
      <c r="I4231" t="s">
        <v>618</v>
      </c>
      <c r="J4231" t="s">
        <v>631</v>
      </c>
    </row>
    <row r="4232" spans="1:10" x14ac:dyDescent="0.35">
      <c r="A4232">
        <v>4345</v>
      </c>
      <c r="B4232" t="s">
        <v>231</v>
      </c>
      <c r="C4232">
        <v>31</v>
      </c>
      <c r="D4232">
        <v>37</v>
      </c>
      <c r="E4232">
        <v>10</v>
      </c>
      <c r="F4232" t="s">
        <v>581</v>
      </c>
      <c r="G4232" t="s">
        <v>581</v>
      </c>
      <c r="H4232" t="s">
        <v>132</v>
      </c>
      <c r="I4232" t="s">
        <v>618</v>
      </c>
      <c r="J4232" t="s">
        <v>631</v>
      </c>
    </row>
    <row r="4233" spans="1:10" x14ac:dyDescent="0.35">
      <c r="A4233">
        <v>4346</v>
      </c>
      <c r="B4233" t="s">
        <v>231</v>
      </c>
      <c r="C4233">
        <v>32</v>
      </c>
      <c r="D4233">
        <v>33</v>
      </c>
      <c r="E4233">
        <v>7</v>
      </c>
      <c r="F4233" t="s">
        <v>581</v>
      </c>
      <c r="G4233" t="s">
        <v>581</v>
      </c>
      <c r="H4233" t="s">
        <v>132</v>
      </c>
      <c r="I4233" t="s">
        <v>618</v>
      </c>
      <c r="J4233" t="s">
        <v>631</v>
      </c>
    </row>
    <row r="4234" spans="1:10" x14ac:dyDescent="0.35">
      <c r="A4234">
        <v>4347</v>
      </c>
      <c r="B4234" t="s">
        <v>231</v>
      </c>
      <c r="C4234">
        <v>33</v>
      </c>
      <c r="D4234">
        <v>40</v>
      </c>
      <c r="E4234">
        <v>8</v>
      </c>
      <c r="F4234" t="s">
        <v>581</v>
      </c>
      <c r="G4234" t="s">
        <v>581</v>
      </c>
      <c r="H4234" t="s">
        <v>132</v>
      </c>
      <c r="I4234" t="s">
        <v>618</v>
      </c>
      <c r="J4234" t="s">
        <v>631</v>
      </c>
    </row>
    <row r="4235" spans="1:10" x14ac:dyDescent="0.35">
      <c r="A4235">
        <v>4348</v>
      </c>
      <c r="B4235" t="s">
        <v>231</v>
      </c>
      <c r="C4235">
        <v>34</v>
      </c>
      <c r="D4235">
        <v>26</v>
      </c>
      <c r="E4235">
        <v>16</v>
      </c>
      <c r="F4235" t="s">
        <v>581</v>
      </c>
      <c r="G4235" t="s">
        <v>581</v>
      </c>
      <c r="H4235" t="s">
        <v>132</v>
      </c>
      <c r="I4235" t="s">
        <v>618</v>
      </c>
      <c r="J4235" t="s">
        <v>631</v>
      </c>
    </row>
    <row r="4236" spans="1:10" x14ac:dyDescent="0.35">
      <c r="A4236">
        <v>4349</v>
      </c>
      <c r="B4236" t="s">
        <v>231</v>
      </c>
      <c r="C4236">
        <v>35</v>
      </c>
      <c r="D4236">
        <v>26</v>
      </c>
      <c r="E4236">
        <v>9</v>
      </c>
      <c r="F4236" t="s">
        <v>581</v>
      </c>
      <c r="G4236" t="s">
        <v>581</v>
      </c>
      <c r="H4236" t="s">
        <v>132</v>
      </c>
      <c r="I4236" t="s">
        <v>618</v>
      </c>
      <c r="J4236" t="s">
        <v>631</v>
      </c>
    </row>
    <row r="4237" spans="1:10" x14ac:dyDescent="0.35">
      <c r="A4237">
        <v>4350</v>
      </c>
      <c r="B4237" t="s">
        <v>231</v>
      </c>
      <c r="C4237">
        <v>36</v>
      </c>
      <c r="D4237">
        <v>32</v>
      </c>
      <c r="E4237">
        <v>12</v>
      </c>
      <c r="F4237" t="s">
        <v>581</v>
      </c>
      <c r="G4237" t="s">
        <v>581</v>
      </c>
      <c r="H4237" t="s">
        <v>132</v>
      </c>
      <c r="I4237" t="s">
        <v>618</v>
      </c>
      <c r="J4237" t="s">
        <v>631</v>
      </c>
    </row>
    <row r="4238" spans="1:10" x14ac:dyDescent="0.35">
      <c r="A4238">
        <v>4351</v>
      </c>
      <c r="B4238" t="s">
        <v>231</v>
      </c>
      <c r="C4238">
        <v>37</v>
      </c>
      <c r="D4238">
        <v>33</v>
      </c>
      <c r="E4238">
        <v>10</v>
      </c>
      <c r="F4238" t="s">
        <v>581</v>
      </c>
      <c r="G4238" t="s">
        <v>581</v>
      </c>
      <c r="H4238" t="s">
        <v>132</v>
      </c>
      <c r="I4238" t="s">
        <v>618</v>
      </c>
      <c r="J4238" t="s">
        <v>631</v>
      </c>
    </row>
    <row r="4239" spans="1:10" x14ac:dyDescent="0.35">
      <c r="A4239">
        <v>4352</v>
      </c>
      <c r="B4239" t="s">
        <v>231</v>
      </c>
      <c r="C4239">
        <v>38</v>
      </c>
      <c r="D4239">
        <v>31</v>
      </c>
      <c r="E4239">
        <v>4</v>
      </c>
      <c r="F4239" t="s">
        <v>581</v>
      </c>
      <c r="G4239" t="s">
        <v>581</v>
      </c>
      <c r="H4239" t="s">
        <v>132</v>
      </c>
      <c r="I4239" t="s">
        <v>618</v>
      </c>
      <c r="J4239" t="s">
        <v>631</v>
      </c>
    </row>
    <row r="4240" spans="1:10" x14ac:dyDescent="0.35">
      <c r="A4240">
        <v>4354</v>
      </c>
      <c r="B4240" t="s">
        <v>232</v>
      </c>
      <c r="C4240">
        <v>15</v>
      </c>
      <c r="D4240">
        <v>40</v>
      </c>
      <c r="E4240">
        <v>3</v>
      </c>
      <c r="F4240" t="s">
        <v>581</v>
      </c>
      <c r="G4240" t="s">
        <v>581</v>
      </c>
      <c r="H4240" t="s">
        <v>132</v>
      </c>
      <c r="I4240" t="s">
        <v>618</v>
      </c>
      <c r="J4240" t="s">
        <v>631</v>
      </c>
    </row>
    <row r="4241" spans="1:10" x14ac:dyDescent="0.35">
      <c r="A4241">
        <v>4355</v>
      </c>
      <c r="B4241" t="s">
        <v>232</v>
      </c>
      <c r="C4241">
        <v>16</v>
      </c>
      <c r="D4241">
        <v>52</v>
      </c>
      <c r="E4241">
        <v>5</v>
      </c>
      <c r="F4241" t="s">
        <v>581</v>
      </c>
      <c r="G4241" t="s">
        <v>581</v>
      </c>
      <c r="H4241" t="s">
        <v>132</v>
      </c>
      <c r="I4241" t="s">
        <v>618</v>
      </c>
      <c r="J4241" t="s">
        <v>631</v>
      </c>
    </row>
    <row r="4242" spans="1:10" x14ac:dyDescent="0.35">
      <c r="A4242">
        <v>4356</v>
      </c>
      <c r="B4242" t="s">
        <v>232</v>
      </c>
      <c r="C4242">
        <v>17</v>
      </c>
      <c r="D4242">
        <v>23</v>
      </c>
      <c r="E4242">
        <v>4</v>
      </c>
      <c r="F4242" t="s">
        <v>581</v>
      </c>
      <c r="G4242" t="s">
        <v>581</v>
      </c>
      <c r="H4242" t="s">
        <v>132</v>
      </c>
      <c r="I4242" t="s">
        <v>618</v>
      </c>
      <c r="J4242" t="s">
        <v>631</v>
      </c>
    </row>
    <row r="4243" spans="1:10" x14ac:dyDescent="0.35">
      <c r="A4243">
        <v>4357</v>
      </c>
      <c r="B4243" t="s">
        <v>232</v>
      </c>
      <c r="C4243">
        <v>18</v>
      </c>
      <c r="D4243">
        <v>28</v>
      </c>
      <c r="E4243">
        <v>1</v>
      </c>
      <c r="F4243" t="s">
        <v>581</v>
      </c>
      <c r="G4243" t="s">
        <v>581</v>
      </c>
      <c r="H4243" t="s">
        <v>132</v>
      </c>
      <c r="I4243" t="s">
        <v>618</v>
      </c>
      <c r="J4243" t="s">
        <v>631</v>
      </c>
    </row>
    <row r="4244" spans="1:10" x14ac:dyDescent="0.35">
      <c r="A4244">
        <v>4358</v>
      </c>
      <c r="B4244" t="s">
        <v>232</v>
      </c>
      <c r="C4244">
        <v>19</v>
      </c>
      <c r="D4244">
        <v>38</v>
      </c>
      <c r="E4244">
        <v>3</v>
      </c>
      <c r="F4244" t="s">
        <v>581</v>
      </c>
      <c r="G4244" t="s">
        <v>581</v>
      </c>
      <c r="H4244" t="s">
        <v>132</v>
      </c>
      <c r="I4244" t="s">
        <v>618</v>
      </c>
      <c r="J4244" t="s">
        <v>631</v>
      </c>
    </row>
    <row r="4245" spans="1:10" x14ac:dyDescent="0.35">
      <c r="A4245">
        <v>4359</v>
      </c>
      <c r="B4245" t="s">
        <v>232</v>
      </c>
      <c r="C4245">
        <v>20</v>
      </c>
      <c r="D4245">
        <v>20</v>
      </c>
      <c r="E4245">
        <v>6</v>
      </c>
      <c r="F4245" t="s">
        <v>581</v>
      </c>
      <c r="G4245" t="s">
        <v>581</v>
      </c>
      <c r="H4245" t="s">
        <v>132</v>
      </c>
      <c r="I4245" t="s">
        <v>618</v>
      </c>
      <c r="J4245" t="s">
        <v>631</v>
      </c>
    </row>
    <row r="4246" spans="1:10" x14ac:dyDescent="0.35">
      <c r="A4246">
        <v>4360</v>
      </c>
      <c r="B4246" t="s">
        <v>232</v>
      </c>
      <c r="C4246">
        <v>21</v>
      </c>
      <c r="D4246">
        <v>12</v>
      </c>
      <c r="E4246">
        <v>3</v>
      </c>
      <c r="F4246" t="s">
        <v>581</v>
      </c>
      <c r="G4246" t="s">
        <v>581</v>
      </c>
      <c r="H4246" t="s">
        <v>132</v>
      </c>
      <c r="I4246" t="s">
        <v>618</v>
      </c>
      <c r="J4246" t="s">
        <v>631</v>
      </c>
    </row>
    <row r="4247" spans="1:10" x14ac:dyDescent="0.35">
      <c r="A4247">
        <v>4361</v>
      </c>
      <c r="B4247" t="s">
        <v>232</v>
      </c>
      <c r="C4247">
        <v>22</v>
      </c>
      <c r="D4247">
        <v>9</v>
      </c>
      <c r="E4247">
        <v>3</v>
      </c>
      <c r="F4247" t="s">
        <v>581</v>
      </c>
      <c r="G4247" t="s">
        <v>581</v>
      </c>
      <c r="H4247" t="s">
        <v>132</v>
      </c>
      <c r="I4247" t="s">
        <v>618</v>
      </c>
      <c r="J4247" t="s">
        <v>631</v>
      </c>
    </row>
    <row r="4248" spans="1:10" x14ac:dyDescent="0.35">
      <c r="A4248">
        <v>4362</v>
      </c>
      <c r="B4248" t="s">
        <v>232</v>
      </c>
      <c r="C4248">
        <v>23</v>
      </c>
      <c r="D4248">
        <v>11</v>
      </c>
      <c r="E4248">
        <v>5</v>
      </c>
      <c r="F4248" t="s">
        <v>581</v>
      </c>
      <c r="G4248" t="s">
        <v>581</v>
      </c>
      <c r="H4248" t="s">
        <v>132</v>
      </c>
      <c r="I4248" t="s">
        <v>618</v>
      </c>
      <c r="J4248" t="s">
        <v>631</v>
      </c>
    </row>
    <row r="4249" spans="1:10" x14ac:dyDescent="0.35">
      <c r="A4249">
        <v>4363</v>
      </c>
      <c r="B4249" t="s">
        <v>232</v>
      </c>
      <c r="C4249">
        <v>24</v>
      </c>
      <c r="D4249">
        <v>10</v>
      </c>
      <c r="E4249">
        <v>7</v>
      </c>
      <c r="F4249" t="s">
        <v>581</v>
      </c>
      <c r="G4249" t="s">
        <v>581</v>
      </c>
      <c r="H4249" t="s">
        <v>132</v>
      </c>
      <c r="I4249" t="s">
        <v>618</v>
      </c>
      <c r="J4249" t="s">
        <v>631</v>
      </c>
    </row>
    <row r="4250" spans="1:10" x14ac:dyDescent="0.35">
      <c r="A4250">
        <v>4364</v>
      </c>
      <c r="B4250" t="s">
        <v>232</v>
      </c>
      <c r="C4250">
        <v>25</v>
      </c>
      <c r="D4250">
        <v>10</v>
      </c>
      <c r="E4250">
        <v>5</v>
      </c>
      <c r="F4250" t="s">
        <v>581</v>
      </c>
      <c r="G4250" t="s">
        <v>581</v>
      </c>
      <c r="H4250" t="s">
        <v>132</v>
      </c>
      <c r="I4250" t="s">
        <v>618</v>
      </c>
      <c r="J4250" t="s">
        <v>631</v>
      </c>
    </row>
    <row r="4251" spans="1:10" x14ac:dyDescent="0.35">
      <c r="A4251">
        <v>4365</v>
      </c>
      <c r="B4251" t="s">
        <v>232</v>
      </c>
      <c r="C4251">
        <v>26</v>
      </c>
      <c r="D4251">
        <v>8</v>
      </c>
      <c r="E4251">
        <v>4</v>
      </c>
      <c r="F4251" t="s">
        <v>581</v>
      </c>
      <c r="G4251" t="s">
        <v>581</v>
      </c>
      <c r="H4251" t="s">
        <v>132</v>
      </c>
      <c r="I4251" t="s">
        <v>618</v>
      </c>
      <c r="J4251" t="s">
        <v>631</v>
      </c>
    </row>
    <row r="4252" spans="1:10" x14ac:dyDescent="0.35">
      <c r="A4252">
        <v>4366</v>
      </c>
      <c r="B4252" t="s">
        <v>232</v>
      </c>
      <c r="C4252">
        <v>27</v>
      </c>
      <c r="D4252">
        <v>14</v>
      </c>
      <c r="E4252">
        <v>11</v>
      </c>
      <c r="F4252" t="s">
        <v>581</v>
      </c>
      <c r="G4252" t="s">
        <v>581</v>
      </c>
      <c r="H4252" t="s">
        <v>132</v>
      </c>
      <c r="I4252" t="s">
        <v>618</v>
      </c>
      <c r="J4252" t="s">
        <v>631</v>
      </c>
    </row>
    <row r="4253" spans="1:10" x14ac:dyDescent="0.35">
      <c r="A4253">
        <v>4367</v>
      </c>
      <c r="B4253" t="s">
        <v>232</v>
      </c>
      <c r="C4253">
        <v>28</v>
      </c>
      <c r="D4253">
        <v>14</v>
      </c>
      <c r="E4253">
        <v>6</v>
      </c>
      <c r="F4253" t="s">
        <v>581</v>
      </c>
      <c r="G4253" t="s">
        <v>581</v>
      </c>
      <c r="H4253" t="s">
        <v>132</v>
      </c>
      <c r="I4253" t="s">
        <v>618</v>
      </c>
      <c r="J4253" t="s">
        <v>631</v>
      </c>
    </row>
    <row r="4254" spans="1:10" x14ac:dyDescent="0.35">
      <c r="A4254">
        <v>4368</v>
      </c>
      <c r="B4254" t="s">
        <v>232</v>
      </c>
      <c r="C4254">
        <v>29</v>
      </c>
      <c r="D4254">
        <v>12</v>
      </c>
      <c r="E4254">
        <v>4</v>
      </c>
      <c r="F4254" t="s">
        <v>581</v>
      </c>
      <c r="G4254" t="s">
        <v>581</v>
      </c>
      <c r="H4254" t="s">
        <v>132</v>
      </c>
      <c r="I4254" t="s">
        <v>618</v>
      </c>
      <c r="J4254" t="s">
        <v>631</v>
      </c>
    </row>
    <row r="4255" spans="1:10" x14ac:dyDescent="0.35">
      <c r="A4255">
        <v>4369</v>
      </c>
      <c r="B4255" t="s">
        <v>232</v>
      </c>
      <c r="C4255">
        <v>30</v>
      </c>
      <c r="D4255">
        <v>17</v>
      </c>
      <c r="E4255">
        <v>6</v>
      </c>
      <c r="F4255" t="s">
        <v>581</v>
      </c>
      <c r="G4255" t="s">
        <v>581</v>
      </c>
      <c r="H4255" t="s">
        <v>132</v>
      </c>
      <c r="I4255" t="s">
        <v>618</v>
      </c>
      <c r="J4255" t="s">
        <v>631</v>
      </c>
    </row>
    <row r="4256" spans="1:10" x14ac:dyDescent="0.35">
      <c r="A4256">
        <v>4370</v>
      </c>
      <c r="B4256" t="s">
        <v>232</v>
      </c>
      <c r="C4256">
        <v>31</v>
      </c>
      <c r="D4256">
        <v>24</v>
      </c>
      <c r="E4256">
        <v>4</v>
      </c>
      <c r="F4256" t="s">
        <v>581</v>
      </c>
      <c r="G4256" t="s">
        <v>581</v>
      </c>
      <c r="H4256" t="s">
        <v>132</v>
      </c>
      <c r="I4256" t="s">
        <v>618</v>
      </c>
      <c r="J4256" t="s">
        <v>631</v>
      </c>
    </row>
    <row r="4257" spans="1:10" x14ac:dyDescent="0.35">
      <c r="A4257">
        <v>4371</v>
      </c>
      <c r="B4257" t="s">
        <v>232</v>
      </c>
      <c r="C4257">
        <v>32</v>
      </c>
      <c r="D4257">
        <v>16</v>
      </c>
      <c r="E4257">
        <v>6</v>
      </c>
      <c r="F4257" t="s">
        <v>581</v>
      </c>
      <c r="G4257" t="s">
        <v>581</v>
      </c>
      <c r="H4257" t="s">
        <v>132</v>
      </c>
      <c r="I4257" t="s">
        <v>618</v>
      </c>
      <c r="J4257" t="s">
        <v>631</v>
      </c>
    </row>
    <row r="4258" spans="1:10" x14ac:dyDescent="0.35">
      <c r="A4258">
        <v>4372</v>
      </c>
      <c r="B4258" t="s">
        <v>232</v>
      </c>
      <c r="C4258">
        <v>33</v>
      </c>
      <c r="D4258">
        <v>12</v>
      </c>
      <c r="E4258">
        <v>3</v>
      </c>
      <c r="F4258" t="s">
        <v>581</v>
      </c>
      <c r="G4258" t="s">
        <v>581</v>
      </c>
      <c r="H4258" t="s">
        <v>132</v>
      </c>
      <c r="I4258" t="s">
        <v>618</v>
      </c>
      <c r="J4258" t="s">
        <v>631</v>
      </c>
    </row>
    <row r="4259" spans="1:10" x14ac:dyDescent="0.35">
      <c r="A4259">
        <v>4373</v>
      </c>
      <c r="B4259" t="s">
        <v>232</v>
      </c>
      <c r="C4259">
        <v>34</v>
      </c>
      <c r="D4259">
        <v>8</v>
      </c>
      <c r="E4259">
        <v>0</v>
      </c>
      <c r="F4259" t="s">
        <v>581</v>
      </c>
      <c r="G4259" t="s">
        <v>581</v>
      </c>
      <c r="H4259" t="s">
        <v>132</v>
      </c>
      <c r="I4259" t="s">
        <v>618</v>
      </c>
      <c r="J4259" t="s">
        <v>631</v>
      </c>
    </row>
    <row r="4260" spans="1:10" x14ac:dyDescent="0.35">
      <c r="A4260">
        <v>4374</v>
      </c>
      <c r="B4260" t="s">
        <v>232</v>
      </c>
      <c r="C4260">
        <v>35</v>
      </c>
      <c r="D4260">
        <v>8</v>
      </c>
      <c r="E4260">
        <v>3</v>
      </c>
      <c r="F4260" t="s">
        <v>581</v>
      </c>
      <c r="G4260" t="s">
        <v>581</v>
      </c>
      <c r="H4260" t="s">
        <v>132</v>
      </c>
      <c r="I4260" t="s">
        <v>618</v>
      </c>
      <c r="J4260" t="s">
        <v>631</v>
      </c>
    </row>
    <row r="4261" spans="1:10" x14ac:dyDescent="0.35">
      <c r="A4261">
        <v>4375</v>
      </c>
      <c r="B4261" t="s">
        <v>232</v>
      </c>
      <c r="C4261">
        <v>36</v>
      </c>
      <c r="D4261">
        <v>18</v>
      </c>
      <c r="E4261">
        <v>7</v>
      </c>
      <c r="F4261" t="s">
        <v>581</v>
      </c>
      <c r="G4261" t="s">
        <v>581</v>
      </c>
      <c r="H4261" t="s">
        <v>132</v>
      </c>
      <c r="I4261" t="s">
        <v>618</v>
      </c>
      <c r="J4261" t="s">
        <v>631</v>
      </c>
    </row>
    <row r="4262" spans="1:10" x14ac:dyDescent="0.35">
      <c r="A4262">
        <v>4376</v>
      </c>
      <c r="B4262" t="s">
        <v>232</v>
      </c>
      <c r="C4262">
        <v>37</v>
      </c>
      <c r="D4262">
        <v>12</v>
      </c>
      <c r="E4262">
        <v>5</v>
      </c>
      <c r="F4262" t="s">
        <v>581</v>
      </c>
      <c r="G4262" t="s">
        <v>581</v>
      </c>
      <c r="H4262" t="s">
        <v>132</v>
      </c>
      <c r="I4262" t="s">
        <v>618</v>
      </c>
      <c r="J4262" t="s">
        <v>631</v>
      </c>
    </row>
    <row r="4263" spans="1:10" x14ac:dyDescent="0.35">
      <c r="A4263">
        <v>4377</v>
      </c>
      <c r="B4263" t="s">
        <v>232</v>
      </c>
      <c r="C4263">
        <v>38</v>
      </c>
      <c r="D4263">
        <v>3</v>
      </c>
      <c r="E4263">
        <v>5</v>
      </c>
      <c r="F4263" t="s">
        <v>581</v>
      </c>
      <c r="G4263" t="s">
        <v>581</v>
      </c>
      <c r="H4263" t="s">
        <v>132</v>
      </c>
      <c r="I4263" t="s">
        <v>618</v>
      </c>
      <c r="J4263" t="s">
        <v>631</v>
      </c>
    </row>
    <row r="4264" spans="1:10" x14ac:dyDescent="0.35">
      <c r="A4264">
        <v>4378</v>
      </c>
      <c r="B4264" t="s">
        <v>233</v>
      </c>
      <c r="C4264">
        <v>15</v>
      </c>
      <c r="D4264">
        <v>12</v>
      </c>
      <c r="E4264">
        <v>4</v>
      </c>
      <c r="F4264" t="s">
        <v>581</v>
      </c>
      <c r="G4264" t="s">
        <v>581</v>
      </c>
      <c r="H4264" t="s">
        <v>132</v>
      </c>
      <c r="I4264" t="s">
        <v>618</v>
      </c>
      <c r="J4264" t="s">
        <v>631</v>
      </c>
    </row>
    <row r="4265" spans="1:10" x14ac:dyDescent="0.35">
      <c r="A4265">
        <v>4379</v>
      </c>
      <c r="B4265" t="s">
        <v>233</v>
      </c>
      <c r="C4265">
        <v>16</v>
      </c>
      <c r="D4265">
        <v>21</v>
      </c>
      <c r="E4265">
        <v>9</v>
      </c>
      <c r="F4265" t="s">
        <v>581</v>
      </c>
      <c r="G4265" t="s">
        <v>581</v>
      </c>
      <c r="H4265" t="s">
        <v>132</v>
      </c>
      <c r="I4265" t="s">
        <v>618</v>
      </c>
      <c r="J4265" t="s">
        <v>631</v>
      </c>
    </row>
    <row r="4266" spans="1:10" x14ac:dyDescent="0.35">
      <c r="A4266">
        <v>4380</v>
      </c>
      <c r="B4266" t="s">
        <v>233</v>
      </c>
      <c r="C4266">
        <v>17</v>
      </c>
      <c r="D4266">
        <v>10</v>
      </c>
      <c r="E4266">
        <v>8</v>
      </c>
      <c r="F4266" t="s">
        <v>581</v>
      </c>
      <c r="G4266" t="s">
        <v>581</v>
      </c>
      <c r="H4266" t="s">
        <v>132</v>
      </c>
      <c r="I4266" t="s">
        <v>618</v>
      </c>
      <c r="J4266" t="s">
        <v>631</v>
      </c>
    </row>
    <row r="4267" spans="1:10" x14ac:dyDescent="0.35">
      <c r="A4267">
        <v>4381</v>
      </c>
      <c r="B4267" t="s">
        <v>233</v>
      </c>
      <c r="C4267">
        <v>18</v>
      </c>
      <c r="D4267">
        <v>7</v>
      </c>
      <c r="E4267">
        <v>7</v>
      </c>
      <c r="F4267" t="s">
        <v>581</v>
      </c>
      <c r="G4267" t="s">
        <v>581</v>
      </c>
      <c r="H4267" t="s">
        <v>132</v>
      </c>
      <c r="I4267" t="s">
        <v>618</v>
      </c>
      <c r="J4267" t="s">
        <v>631</v>
      </c>
    </row>
    <row r="4268" spans="1:10" x14ac:dyDescent="0.35">
      <c r="A4268">
        <v>4382</v>
      </c>
      <c r="B4268" t="s">
        <v>233</v>
      </c>
      <c r="C4268">
        <v>19</v>
      </c>
      <c r="D4268">
        <v>7</v>
      </c>
      <c r="E4268">
        <v>3</v>
      </c>
      <c r="F4268" t="s">
        <v>581</v>
      </c>
      <c r="G4268" t="s">
        <v>581</v>
      </c>
      <c r="H4268" t="s">
        <v>132</v>
      </c>
      <c r="I4268" t="s">
        <v>618</v>
      </c>
      <c r="J4268" t="s">
        <v>631</v>
      </c>
    </row>
    <row r="4269" spans="1:10" x14ac:dyDescent="0.35">
      <c r="A4269">
        <v>4383</v>
      </c>
      <c r="B4269" t="s">
        <v>233</v>
      </c>
      <c r="C4269">
        <v>20</v>
      </c>
      <c r="D4269">
        <v>13</v>
      </c>
      <c r="E4269">
        <v>0</v>
      </c>
      <c r="F4269" t="s">
        <v>581</v>
      </c>
      <c r="G4269" t="s">
        <v>581</v>
      </c>
      <c r="H4269" t="s">
        <v>132</v>
      </c>
      <c r="I4269" t="s">
        <v>618</v>
      </c>
      <c r="J4269" t="s">
        <v>631</v>
      </c>
    </row>
    <row r="4270" spans="1:10" x14ac:dyDescent="0.35">
      <c r="A4270">
        <v>4384</v>
      </c>
      <c r="B4270" t="s">
        <v>233</v>
      </c>
      <c r="C4270">
        <v>21</v>
      </c>
      <c r="D4270">
        <v>3</v>
      </c>
      <c r="E4270">
        <v>0</v>
      </c>
      <c r="F4270" t="s">
        <v>581</v>
      </c>
      <c r="G4270" t="s">
        <v>581</v>
      </c>
      <c r="H4270" t="s">
        <v>132</v>
      </c>
      <c r="I4270" t="s">
        <v>618</v>
      </c>
      <c r="J4270" t="s">
        <v>631</v>
      </c>
    </row>
    <row r="4271" spans="1:10" x14ac:dyDescent="0.35">
      <c r="A4271">
        <v>4385</v>
      </c>
      <c r="B4271" t="s">
        <v>233</v>
      </c>
      <c r="C4271">
        <v>22</v>
      </c>
      <c r="D4271">
        <v>2</v>
      </c>
      <c r="E4271">
        <v>1</v>
      </c>
      <c r="F4271" t="s">
        <v>581</v>
      </c>
      <c r="G4271" t="s">
        <v>581</v>
      </c>
      <c r="H4271" t="s">
        <v>132</v>
      </c>
      <c r="I4271" t="s">
        <v>618</v>
      </c>
      <c r="J4271" t="s">
        <v>631</v>
      </c>
    </row>
    <row r="4272" spans="1:10" x14ac:dyDescent="0.35">
      <c r="A4272">
        <v>4386</v>
      </c>
      <c r="B4272" t="s">
        <v>233</v>
      </c>
      <c r="C4272">
        <v>23</v>
      </c>
      <c r="D4272">
        <v>7</v>
      </c>
      <c r="E4272">
        <v>1</v>
      </c>
      <c r="F4272" t="s">
        <v>581</v>
      </c>
      <c r="G4272" t="s">
        <v>581</v>
      </c>
      <c r="H4272" t="s">
        <v>132</v>
      </c>
      <c r="I4272" t="s">
        <v>618</v>
      </c>
      <c r="J4272" t="s">
        <v>631</v>
      </c>
    </row>
    <row r="4273" spans="1:10" x14ac:dyDescent="0.35">
      <c r="A4273">
        <v>4387</v>
      </c>
      <c r="B4273" t="s">
        <v>233</v>
      </c>
      <c r="C4273">
        <v>24</v>
      </c>
      <c r="D4273">
        <v>6</v>
      </c>
      <c r="E4273">
        <v>2</v>
      </c>
      <c r="F4273" t="s">
        <v>581</v>
      </c>
      <c r="G4273" t="s">
        <v>581</v>
      </c>
      <c r="H4273" t="s">
        <v>132</v>
      </c>
      <c r="I4273" t="s">
        <v>618</v>
      </c>
      <c r="J4273" t="s">
        <v>631</v>
      </c>
    </row>
    <row r="4274" spans="1:10" x14ac:dyDescent="0.35">
      <c r="A4274">
        <v>4388</v>
      </c>
      <c r="B4274" t="s">
        <v>233</v>
      </c>
      <c r="C4274">
        <v>25</v>
      </c>
      <c r="D4274">
        <v>5</v>
      </c>
      <c r="E4274">
        <v>5</v>
      </c>
      <c r="F4274" t="s">
        <v>581</v>
      </c>
      <c r="G4274" t="s">
        <v>581</v>
      </c>
      <c r="H4274" t="s">
        <v>132</v>
      </c>
      <c r="I4274" t="s">
        <v>618</v>
      </c>
      <c r="J4274" t="s">
        <v>631</v>
      </c>
    </row>
    <row r="4275" spans="1:10" x14ac:dyDescent="0.35">
      <c r="A4275">
        <v>4389</v>
      </c>
      <c r="B4275" t="s">
        <v>233</v>
      </c>
      <c r="C4275">
        <v>26</v>
      </c>
      <c r="D4275">
        <v>4</v>
      </c>
      <c r="E4275">
        <v>4</v>
      </c>
      <c r="F4275" t="s">
        <v>581</v>
      </c>
      <c r="G4275" t="s">
        <v>581</v>
      </c>
      <c r="H4275" t="s">
        <v>132</v>
      </c>
      <c r="I4275" t="s">
        <v>618</v>
      </c>
      <c r="J4275" t="s">
        <v>631</v>
      </c>
    </row>
    <row r="4276" spans="1:10" x14ac:dyDescent="0.35">
      <c r="A4276">
        <v>4390</v>
      </c>
      <c r="B4276" t="s">
        <v>233</v>
      </c>
      <c r="C4276">
        <v>27</v>
      </c>
      <c r="D4276">
        <v>15</v>
      </c>
      <c r="E4276">
        <v>3</v>
      </c>
      <c r="F4276" t="s">
        <v>581</v>
      </c>
      <c r="G4276" t="s">
        <v>581</v>
      </c>
      <c r="H4276" t="s">
        <v>132</v>
      </c>
      <c r="I4276" t="s">
        <v>618</v>
      </c>
      <c r="J4276" t="s">
        <v>631</v>
      </c>
    </row>
    <row r="4277" spans="1:10" x14ac:dyDescent="0.35">
      <c r="A4277">
        <v>4391</v>
      </c>
      <c r="B4277" t="s">
        <v>233</v>
      </c>
      <c r="C4277">
        <v>28</v>
      </c>
      <c r="D4277">
        <v>6</v>
      </c>
      <c r="E4277">
        <v>5</v>
      </c>
      <c r="F4277" t="s">
        <v>581</v>
      </c>
      <c r="G4277" t="s">
        <v>581</v>
      </c>
      <c r="H4277" t="s">
        <v>132</v>
      </c>
      <c r="I4277" t="s">
        <v>618</v>
      </c>
      <c r="J4277" t="s">
        <v>631</v>
      </c>
    </row>
    <row r="4278" spans="1:10" x14ac:dyDescent="0.35">
      <c r="A4278">
        <v>4392</v>
      </c>
      <c r="B4278" t="s">
        <v>233</v>
      </c>
      <c r="C4278">
        <v>29</v>
      </c>
      <c r="D4278">
        <v>8</v>
      </c>
      <c r="E4278">
        <v>10</v>
      </c>
      <c r="F4278" t="s">
        <v>581</v>
      </c>
      <c r="G4278" t="s">
        <v>581</v>
      </c>
      <c r="H4278" t="s">
        <v>132</v>
      </c>
      <c r="I4278" t="s">
        <v>618</v>
      </c>
      <c r="J4278" t="s">
        <v>631</v>
      </c>
    </row>
    <row r="4279" spans="1:10" x14ac:dyDescent="0.35">
      <c r="A4279">
        <v>4393</v>
      </c>
      <c r="B4279" t="s">
        <v>233</v>
      </c>
      <c r="C4279">
        <v>30</v>
      </c>
      <c r="D4279">
        <v>5</v>
      </c>
      <c r="E4279">
        <v>2</v>
      </c>
      <c r="F4279" t="s">
        <v>581</v>
      </c>
      <c r="G4279" t="s">
        <v>581</v>
      </c>
      <c r="H4279" t="s">
        <v>132</v>
      </c>
      <c r="I4279" t="s">
        <v>618</v>
      </c>
      <c r="J4279" t="s">
        <v>631</v>
      </c>
    </row>
    <row r="4280" spans="1:10" x14ac:dyDescent="0.35">
      <c r="A4280">
        <v>4394</v>
      </c>
      <c r="B4280" t="s">
        <v>233</v>
      </c>
      <c r="C4280">
        <v>31</v>
      </c>
      <c r="D4280">
        <v>13</v>
      </c>
      <c r="E4280">
        <v>4</v>
      </c>
      <c r="F4280" t="s">
        <v>581</v>
      </c>
      <c r="G4280" t="s">
        <v>581</v>
      </c>
      <c r="H4280" t="s">
        <v>132</v>
      </c>
      <c r="I4280" t="s">
        <v>618</v>
      </c>
      <c r="J4280" t="s">
        <v>631</v>
      </c>
    </row>
    <row r="4281" spans="1:10" x14ac:dyDescent="0.35">
      <c r="A4281">
        <v>4395</v>
      </c>
      <c r="B4281" t="s">
        <v>233</v>
      </c>
      <c r="C4281">
        <v>32</v>
      </c>
      <c r="D4281">
        <v>6</v>
      </c>
      <c r="E4281">
        <v>6</v>
      </c>
      <c r="F4281" t="s">
        <v>581</v>
      </c>
      <c r="G4281" t="s">
        <v>581</v>
      </c>
      <c r="H4281" t="s">
        <v>132</v>
      </c>
      <c r="I4281" t="s">
        <v>618</v>
      </c>
      <c r="J4281" t="s">
        <v>631</v>
      </c>
    </row>
    <row r="4282" spans="1:10" x14ac:dyDescent="0.35">
      <c r="A4282">
        <v>4396</v>
      </c>
      <c r="B4282" t="s">
        <v>233</v>
      </c>
      <c r="C4282">
        <v>33</v>
      </c>
      <c r="D4282">
        <v>10</v>
      </c>
      <c r="E4282">
        <v>4</v>
      </c>
      <c r="F4282" t="s">
        <v>581</v>
      </c>
      <c r="G4282" t="s">
        <v>581</v>
      </c>
      <c r="H4282" t="s">
        <v>132</v>
      </c>
      <c r="I4282" t="s">
        <v>618</v>
      </c>
      <c r="J4282" t="s">
        <v>631</v>
      </c>
    </row>
    <row r="4283" spans="1:10" x14ac:dyDescent="0.35">
      <c r="A4283">
        <v>4397</v>
      </c>
      <c r="B4283" t="s">
        <v>233</v>
      </c>
      <c r="C4283">
        <v>34</v>
      </c>
      <c r="D4283">
        <v>2</v>
      </c>
      <c r="E4283">
        <v>3</v>
      </c>
      <c r="F4283" t="s">
        <v>581</v>
      </c>
      <c r="G4283" t="s">
        <v>581</v>
      </c>
      <c r="H4283" t="s">
        <v>132</v>
      </c>
      <c r="I4283" t="s">
        <v>618</v>
      </c>
      <c r="J4283" t="s">
        <v>631</v>
      </c>
    </row>
    <row r="4284" spans="1:10" x14ac:dyDescent="0.35">
      <c r="A4284">
        <v>4398</v>
      </c>
      <c r="B4284" t="s">
        <v>233</v>
      </c>
      <c r="C4284">
        <v>35</v>
      </c>
      <c r="D4284">
        <v>9</v>
      </c>
      <c r="E4284">
        <v>2</v>
      </c>
      <c r="F4284" t="s">
        <v>581</v>
      </c>
      <c r="G4284" t="s">
        <v>581</v>
      </c>
      <c r="H4284" t="s">
        <v>132</v>
      </c>
      <c r="I4284" t="s">
        <v>618</v>
      </c>
      <c r="J4284" t="s">
        <v>631</v>
      </c>
    </row>
    <row r="4285" spans="1:10" x14ac:dyDescent="0.35">
      <c r="A4285">
        <v>4399</v>
      </c>
      <c r="B4285" t="s">
        <v>233</v>
      </c>
      <c r="C4285">
        <v>36</v>
      </c>
      <c r="D4285">
        <v>6</v>
      </c>
      <c r="E4285">
        <v>8</v>
      </c>
      <c r="F4285" t="s">
        <v>581</v>
      </c>
      <c r="G4285" t="s">
        <v>581</v>
      </c>
      <c r="H4285" t="s">
        <v>132</v>
      </c>
      <c r="I4285" t="s">
        <v>618</v>
      </c>
      <c r="J4285" t="s">
        <v>631</v>
      </c>
    </row>
    <row r="4286" spans="1:10" x14ac:dyDescent="0.35">
      <c r="A4286">
        <v>4400</v>
      </c>
      <c r="B4286" t="s">
        <v>233</v>
      </c>
      <c r="C4286">
        <v>37</v>
      </c>
      <c r="D4286">
        <v>6</v>
      </c>
      <c r="E4286">
        <v>3</v>
      </c>
      <c r="F4286" t="s">
        <v>581</v>
      </c>
      <c r="G4286" t="s">
        <v>581</v>
      </c>
      <c r="H4286" t="s">
        <v>132</v>
      </c>
      <c r="I4286" t="s">
        <v>618</v>
      </c>
      <c r="J4286" t="s">
        <v>631</v>
      </c>
    </row>
    <row r="4287" spans="1:10" x14ac:dyDescent="0.35">
      <c r="A4287">
        <v>4401</v>
      </c>
      <c r="B4287" t="s">
        <v>233</v>
      </c>
      <c r="C4287">
        <v>38</v>
      </c>
      <c r="D4287">
        <v>7</v>
      </c>
      <c r="E4287">
        <v>3</v>
      </c>
      <c r="F4287" t="s">
        <v>581</v>
      </c>
      <c r="G4287" t="s">
        <v>581</v>
      </c>
      <c r="H4287" t="s">
        <v>132</v>
      </c>
      <c r="I4287" t="s">
        <v>618</v>
      </c>
      <c r="J4287" t="s">
        <v>631</v>
      </c>
    </row>
    <row r="4288" spans="1:10" x14ac:dyDescent="0.35">
      <c r="A4288">
        <v>4402</v>
      </c>
      <c r="B4288" t="s">
        <v>234</v>
      </c>
      <c r="C4288">
        <v>15</v>
      </c>
      <c r="D4288">
        <v>52</v>
      </c>
      <c r="E4288">
        <v>7</v>
      </c>
      <c r="F4288" t="s">
        <v>581</v>
      </c>
      <c r="G4288" t="s">
        <v>581</v>
      </c>
      <c r="H4288" t="s">
        <v>132</v>
      </c>
      <c r="I4288" t="s">
        <v>618</v>
      </c>
      <c r="J4288" t="s">
        <v>631</v>
      </c>
    </row>
    <row r="4289" spans="1:10" x14ac:dyDescent="0.35">
      <c r="A4289">
        <v>4403</v>
      </c>
      <c r="B4289" t="s">
        <v>234</v>
      </c>
      <c r="C4289">
        <v>16</v>
      </c>
      <c r="D4289">
        <v>30</v>
      </c>
      <c r="E4289">
        <v>14</v>
      </c>
      <c r="F4289" t="s">
        <v>581</v>
      </c>
      <c r="G4289" t="s">
        <v>581</v>
      </c>
      <c r="H4289" t="s">
        <v>132</v>
      </c>
      <c r="I4289" t="s">
        <v>618</v>
      </c>
      <c r="J4289" t="s">
        <v>631</v>
      </c>
    </row>
    <row r="4290" spans="1:10" x14ac:dyDescent="0.35">
      <c r="A4290">
        <v>4404</v>
      </c>
      <c r="B4290" t="s">
        <v>234</v>
      </c>
      <c r="C4290">
        <v>17</v>
      </c>
      <c r="D4290">
        <v>23</v>
      </c>
      <c r="E4290">
        <v>13</v>
      </c>
      <c r="F4290" t="s">
        <v>581</v>
      </c>
      <c r="G4290" t="s">
        <v>581</v>
      </c>
      <c r="H4290" t="s">
        <v>132</v>
      </c>
      <c r="I4290" t="s">
        <v>618</v>
      </c>
      <c r="J4290" t="s">
        <v>631</v>
      </c>
    </row>
    <row r="4291" spans="1:10" x14ac:dyDescent="0.35">
      <c r="A4291">
        <v>4405</v>
      </c>
      <c r="B4291" t="s">
        <v>234</v>
      </c>
      <c r="C4291">
        <v>18</v>
      </c>
      <c r="D4291">
        <v>26</v>
      </c>
      <c r="E4291">
        <v>21</v>
      </c>
      <c r="F4291" t="s">
        <v>581</v>
      </c>
      <c r="G4291" t="s">
        <v>581</v>
      </c>
      <c r="H4291" t="s">
        <v>132</v>
      </c>
      <c r="I4291" t="s">
        <v>618</v>
      </c>
      <c r="J4291" t="s">
        <v>631</v>
      </c>
    </row>
    <row r="4292" spans="1:10" x14ac:dyDescent="0.35">
      <c r="A4292">
        <v>4406</v>
      </c>
      <c r="B4292" t="s">
        <v>234</v>
      </c>
      <c r="C4292">
        <v>19</v>
      </c>
      <c r="D4292">
        <v>21</v>
      </c>
      <c r="E4292">
        <v>13</v>
      </c>
      <c r="F4292" t="s">
        <v>581</v>
      </c>
      <c r="G4292" t="s">
        <v>581</v>
      </c>
      <c r="H4292" t="s">
        <v>132</v>
      </c>
      <c r="I4292" t="s">
        <v>618</v>
      </c>
      <c r="J4292" t="s">
        <v>631</v>
      </c>
    </row>
    <row r="4293" spans="1:10" x14ac:dyDescent="0.35">
      <c r="A4293">
        <v>4407</v>
      </c>
      <c r="B4293" t="s">
        <v>234</v>
      </c>
      <c r="C4293">
        <v>20</v>
      </c>
      <c r="D4293">
        <v>8</v>
      </c>
      <c r="E4293">
        <v>9</v>
      </c>
      <c r="F4293" t="s">
        <v>581</v>
      </c>
      <c r="G4293" t="s">
        <v>581</v>
      </c>
      <c r="H4293" t="s">
        <v>132</v>
      </c>
      <c r="I4293" t="s">
        <v>618</v>
      </c>
      <c r="J4293" t="s">
        <v>631</v>
      </c>
    </row>
    <row r="4294" spans="1:10" x14ac:dyDescent="0.35">
      <c r="A4294">
        <v>4408</v>
      </c>
      <c r="B4294" t="s">
        <v>234</v>
      </c>
      <c r="C4294">
        <v>21</v>
      </c>
      <c r="D4294">
        <v>20</v>
      </c>
      <c r="E4294">
        <v>4</v>
      </c>
      <c r="F4294" t="s">
        <v>581</v>
      </c>
      <c r="G4294" t="s">
        <v>581</v>
      </c>
      <c r="H4294" t="s">
        <v>132</v>
      </c>
      <c r="I4294" t="s">
        <v>618</v>
      </c>
      <c r="J4294" t="s">
        <v>631</v>
      </c>
    </row>
    <row r="4295" spans="1:10" x14ac:dyDescent="0.35">
      <c r="A4295">
        <v>4409</v>
      </c>
      <c r="B4295" t="s">
        <v>234</v>
      </c>
      <c r="C4295">
        <v>22</v>
      </c>
      <c r="D4295">
        <v>9</v>
      </c>
      <c r="E4295">
        <v>10</v>
      </c>
      <c r="F4295" t="s">
        <v>581</v>
      </c>
      <c r="G4295" t="s">
        <v>581</v>
      </c>
      <c r="H4295" t="s">
        <v>132</v>
      </c>
      <c r="I4295" t="s">
        <v>618</v>
      </c>
      <c r="J4295" t="s">
        <v>631</v>
      </c>
    </row>
    <row r="4296" spans="1:10" x14ac:dyDescent="0.35">
      <c r="A4296">
        <v>4410</v>
      </c>
      <c r="B4296" t="s">
        <v>234</v>
      </c>
      <c r="C4296">
        <v>23</v>
      </c>
      <c r="D4296">
        <v>10</v>
      </c>
      <c r="E4296">
        <v>5</v>
      </c>
      <c r="F4296" t="s">
        <v>581</v>
      </c>
      <c r="G4296" t="s">
        <v>581</v>
      </c>
      <c r="H4296" t="s">
        <v>132</v>
      </c>
      <c r="I4296" t="s">
        <v>618</v>
      </c>
      <c r="J4296" t="s">
        <v>631</v>
      </c>
    </row>
    <row r="4297" spans="1:10" x14ac:dyDescent="0.35">
      <c r="A4297">
        <v>4411</v>
      </c>
      <c r="B4297" t="s">
        <v>234</v>
      </c>
      <c r="C4297">
        <v>24</v>
      </c>
      <c r="D4297">
        <v>9</v>
      </c>
      <c r="E4297">
        <v>5</v>
      </c>
      <c r="F4297" t="s">
        <v>581</v>
      </c>
      <c r="G4297" t="s">
        <v>581</v>
      </c>
      <c r="H4297" t="s">
        <v>132</v>
      </c>
      <c r="I4297" t="s">
        <v>618</v>
      </c>
      <c r="J4297" t="s">
        <v>631</v>
      </c>
    </row>
    <row r="4298" spans="1:10" x14ac:dyDescent="0.35">
      <c r="A4298">
        <v>4412</v>
      </c>
      <c r="B4298" t="s">
        <v>234</v>
      </c>
      <c r="C4298">
        <v>25</v>
      </c>
      <c r="D4298">
        <v>13</v>
      </c>
      <c r="E4298">
        <v>8</v>
      </c>
      <c r="F4298" t="s">
        <v>581</v>
      </c>
      <c r="G4298" t="s">
        <v>581</v>
      </c>
      <c r="H4298" t="s">
        <v>132</v>
      </c>
      <c r="I4298" t="s">
        <v>618</v>
      </c>
      <c r="J4298" t="s">
        <v>631</v>
      </c>
    </row>
    <row r="4299" spans="1:10" x14ac:dyDescent="0.35">
      <c r="A4299">
        <v>4413</v>
      </c>
      <c r="B4299" t="s">
        <v>234</v>
      </c>
      <c r="C4299">
        <v>26</v>
      </c>
      <c r="D4299">
        <v>17</v>
      </c>
      <c r="E4299">
        <v>5</v>
      </c>
      <c r="F4299" t="s">
        <v>581</v>
      </c>
      <c r="G4299" t="s">
        <v>581</v>
      </c>
      <c r="H4299" t="s">
        <v>132</v>
      </c>
      <c r="I4299" t="s">
        <v>618</v>
      </c>
      <c r="J4299" t="s">
        <v>631</v>
      </c>
    </row>
    <row r="4300" spans="1:10" x14ac:dyDescent="0.35">
      <c r="A4300">
        <v>4414</v>
      </c>
      <c r="B4300" t="s">
        <v>234</v>
      </c>
      <c r="C4300">
        <v>27</v>
      </c>
      <c r="D4300">
        <v>15</v>
      </c>
      <c r="E4300">
        <v>9</v>
      </c>
      <c r="F4300" t="s">
        <v>581</v>
      </c>
      <c r="G4300" t="s">
        <v>581</v>
      </c>
      <c r="H4300" t="s">
        <v>132</v>
      </c>
      <c r="I4300" t="s">
        <v>618</v>
      </c>
      <c r="J4300" t="s">
        <v>631</v>
      </c>
    </row>
    <row r="4301" spans="1:10" x14ac:dyDescent="0.35">
      <c r="A4301">
        <v>4415</v>
      </c>
      <c r="B4301" t="s">
        <v>234</v>
      </c>
      <c r="C4301">
        <v>28</v>
      </c>
      <c r="D4301">
        <v>12</v>
      </c>
      <c r="E4301">
        <v>29</v>
      </c>
      <c r="F4301" t="s">
        <v>581</v>
      </c>
      <c r="G4301" t="s">
        <v>581</v>
      </c>
      <c r="H4301" t="s">
        <v>132</v>
      </c>
      <c r="I4301" t="s">
        <v>618</v>
      </c>
      <c r="J4301" t="s">
        <v>631</v>
      </c>
    </row>
    <row r="4302" spans="1:10" x14ac:dyDescent="0.35">
      <c r="A4302">
        <v>4416</v>
      </c>
      <c r="B4302" t="s">
        <v>234</v>
      </c>
      <c r="C4302">
        <v>29</v>
      </c>
      <c r="D4302">
        <v>16</v>
      </c>
      <c r="E4302">
        <v>27</v>
      </c>
      <c r="F4302" t="s">
        <v>581</v>
      </c>
      <c r="G4302" t="s">
        <v>581</v>
      </c>
      <c r="H4302" t="s">
        <v>132</v>
      </c>
      <c r="I4302" t="s">
        <v>618</v>
      </c>
      <c r="J4302" t="s">
        <v>631</v>
      </c>
    </row>
    <row r="4303" spans="1:10" x14ac:dyDescent="0.35">
      <c r="A4303">
        <v>4417</v>
      </c>
      <c r="B4303" t="s">
        <v>234</v>
      </c>
      <c r="C4303">
        <v>30</v>
      </c>
      <c r="D4303">
        <v>19</v>
      </c>
      <c r="E4303">
        <v>30</v>
      </c>
      <c r="F4303" t="s">
        <v>581</v>
      </c>
      <c r="G4303" t="s">
        <v>581</v>
      </c>
      <c r="H4303" t="s">
        <v>132</v>
      </c>
      <c r="I4303" t="s">
        <v>618</v>
      </c>
      <c r="J4303" t="s">
        <v>631</v>
      </c>
    </row>
    <row r="4304" spans="1:10" x14ac:dyDescent="0.35">
      <c r="A4304">
        <v>4418</v>
      </c>
      <c r="B4304" t="s">
        <v>234</v>
      </c>
      <c r="C4304">
        <v>31</v>
      </c>
      <c r="D4304">
        <v>11</v>
      </c>
      <c r="E4304">
        <v>28</v>
      </c>
      <c r="F4304" t="s">
        <v>581</v>
      </c>
      <c r="G4304" t="s">
        <v>581</v>
      </c>
      <c r="H4304" t="s">
        <v>132</v>
      </c>
      <c r="I4304" t="s">
        <v>618</v>
      </c>
      <c r="J4304" t="s">
        <v>631</v>
      </c>
    </row>
    <row r="4305" spans="1:10" x14ac:dyDescent="0.35">
      <c r="A4305">
        <v>4419</v>
      </c>
      <c r="B4305" t="s">
        <v>234</v>
      </c>
      <c r="C4305">
        <v>32</v>
      </c>
      <c r="D4305">
        <v>17</v>
      </c>
      <c r="E4305">
        <v>15</v>
      </c>
      <c r="F4305" t="s">
        <v>581</v>
      </c>
      <c r="G4305" t="s">
        <v>581</v>
      </c>
      <c r="H4305" t="s">
        <v>132</v>
      </c>
      <c r="I4305" t="s">
        <v>618</v>
      </c>
      <c r="J4305" t="s">
        <v>631</v>
      </c>
    </row>
    <row r="4306" spans="1:10" x14ac:dyDescent="0.35">
      <c r="A4306">
        <v>4420</v>
      </c>
      <c r="B4306" t="s">
        <v>234</v>
      </c>
      <c r="C4306">
        <v>33</v>
      </c>
      <c r="D4306">
        <v>5</v>
      </c>
      <c r="E4306">
        <v>34</v>
      </c>
      <c r="F4306" t="s">
        <v>581</v>
      </c>
      <c r="G4306" t="s">
        <v>581</v>
      </c>
      <c r="H4306" t="s">
        <v>132</v>
      </c>
      <c r="I4306" t="s">
        <v>618</v>
      </c>
      <c r="J4306" t="s">
        <v>631</v>
      </c>
    </row>
    <row r="4307" spans="1:10" x14ac:dyDescent="0.35">
      <c r="A4307">
        <v>4421</v>
      </c>
      <c r="B4307" t="s">
        <v>234</v>
      </c>
      <c r="C4307">
        <v>34</v>
      </c>
      <c r="D4307">
        <v>17</v>
      </c>
      <c r="E4307">
        <v>29</v>
      </c>
      <c r="F4307" t="s">
        <v>581</v>
      </c>
      <c r="G4307" t="s">
        <v>581</v>
      </c>
      <c r="H4307" t="s">
        <v>132</v>
      </c>
      <c r="I4307" t="s">
        <v>618</v>
      </c>
      <c r="J4307" t="s">
        <v>631</v>
      </c>
    </row>
    <row r="4308" spans="1:10" x14ac:dyDescent="0.35">
      <c r="A4308">
        <v>4422</v>
      </c>
      <c r="B4308" t="s">
        <v>234</v>
      </c>
      <c r="C4308">
        <v>35</v>
      </c>
      <c r="D4308">
        <v>7</v>
      </c>
      <c r="E4308">
        <v>55</v>
      </c>
      <c r="F4308" t="s">
        <v>581</v>
      </c>
      <c r="G4308" t="s">
        <v>581</v>
      </c>
      <c r="H4308" t="s">
        <v>132</v>
      </c>
      <c r="I4308" t="s">
        <v>618</v>
      </c>
      <c r="J4308" t="s">
        <v>631</v>
      </c>
    </row>
    <row r="4309" spans="1:10" x14ac:dyDescent="0.35">
      <c r="A4309">
        <v>4423</v>
      </c>
      <c r="B4309" t="s">
        <v>234</v>
      </c>
      <c r="C4309">
        <v>36</v>
      </c>
      <c r="D4309">
        <v>19</v>
      </c>
      <c r="E4309">
        <v>49</v>
      </c>
      <c r="F4309" t="s">
        <v>581</v>
      </c>
      <c r="G4309" t="s">
        <v>581</v>
      </c>
      <c r="H4309" t="s">
        <v>132</v>
      </c>
      <c r="I4309" t="s">
        <v>618</v>
      </c>
      <c r="J4309" t="s">
        <v>631</v>
      </c>
    </row>
    <row r="4310" spans="1:10" x14ac:dyDescent="0.35">
      <c r="A4310">
        <v>4424</v>
      </c>
      <c r="B4310" t="s">
        <v>234</v>
      </c>
      <c r="C4310">
        <v>37</v>
      </c>
      <c r="D4310">
        <v>10</v>
      </c>
      <c r="E4310">
        <v>25</v>
      </c>
      <c r="F4310" t="s">
        <v>581</v>
      </c>
      <c r="G4310" t="s">
        <v>581</v>
      </c>
      <c r="H4310" t="s">
        <v>132</v>
      </c>
      <c r="I4310" t="s">
        <v>618</v>
      </c>
      <c r="J4310" t="s">
        <v>631</v>
      </c>
    </row>
    <row r="4311" spans="1:10" x14ac:dyDescent="0.35">
      <c r="A4311">
        <v>4425</v>
      </c>
      <c r="B4311" t="s">
        <v>234</v>
      </c>
      <c r="C4311">
        <v>38</v>
      </c>
      <c r="D4311">
        <v>15</v>
      </c>
      <c r="E4311">
        <v>29</v>
      </c>
      <c r="F4311" t="s">
        <v>581</v>
      </c>
      <c r="G4311" t="s">
        <v>581</v>
      </c>
      <c r="H4311" t="s">
        <v>132</v>
      </c>
      <c r="I4311" t="s">
        <v>618</v>
      </c>
      <c r="J4311" t="s">
        <v>631</v>
      </c>
    </row>
    <row r="4312" spans="1:10" x14ac:dyDescent="0.35">
      <c r="A4312">
        <v>4426</v>
      </c>
      <c r="B4312" t="s">
        <v>235</v>
      </c>
      <c r="C4312">
        <v>15</v>
      </c>
      <c r="D4312">
        <v>102</v>
      </c>
      <c r="E4312">
        <v>13</v>
      </c>
      <c r="F4312" t="s">
        <v>581</v>
      </c>
      <c r="G4312" t="s">
        <v>581</v>
      </c>
      <c r="H4312" t="s">
        <v>132</v>
      </c>
      <c r="I4312" t="s">
        <v>618</v>
      </c>
      <c r="J4312" t="s">
        <v>631</v>
      </c>
    </row>
    <row r="4313" spans="1:10" x14ac:dyDescent="0.35">
      <c r="A4313">
        <v>4427</v>
      </c>
      <c r="B4313" t="s">
        <v>235</v>
      </c>
      <c r="C4313">
        <v>16</v>
      </c>
      <c r="D4313">
        <v>95</v>
      </c>
      <c r="E4313">
        <v>9</v>
      </c>
      <c r="F4313" t="s">
        <v>581</v>
      </c>
      <c r="G4313" t="s">
        <v>581</v>
      </c>
      <c r="H4313" t="s">
        <v>132</v>
      </c>
      <c r="I4313" t="s">
        <v>618</v>
      </c>
      <c r="J4313" t="s">
        <v>631</v>
      </c>
    </row>
    <row r="4314" spans="1:10" x14ac:dyDescent="0.35">
      <c r="A4314">
        <v>4428</v>
      </c>
      <c r="B4314" t="s">
        <v>235</v>
      </c>
      <c r="C4314">
        <v>17</v>
      </c>
      <c r="D4314">
        <v>46</v>
      </c>
      <c r="E4314">
        <v>11</v>
      </c>
      <c r="F4314" t="s">
        <v>581</v>
      </c>
      <c r="G4314" t="s">
        <v>581</v>
      </c>
      <c r="H4314" t="s">
        <v>132</v>
      </c>
      <c r="I4314" t="s">
        <v>618</v>
      </c>
      <c r="J4314" t="s">
        <v>631</v>
      </c>
    </row>
    <row r="4315" spans="1:10" x14ac:dyDescent="0.35">
      <c r="A4315">
        <v>4429</v>
      </c>
      <c r="B4315" t="s">
        <v>235</v>
      </c>
      <c r="C4315">
        <v>18</v>
      </c>
      <c r="D4315">
        <v>50</v>
      </c>
      <c r="E4315">
        <v>10</v>
      </c>
      <c r="F4315" t="s">
        <v>581</v>
      </c>
      <c r="G4315" t="s">
        <v>581</v>
      </c>
      <c r="H4315" t="s">
        <v>132</v>
      </c>
      <c r="I4315" t="s">
        <v>618</v>
      </c>
      <c r="J4315" t="s">
        <v>631</v>
      </c>
    </row>
    <row r="4316" spans="1:10" x14ac:dyDescent="0.35">
      <c r="A4316">
        <v>4430</v>
      </c>
      <c r="B4316" t="s">
        <v>235</v>
      </c>
      <c r="C4316">
        <v>19</v>
      </c>
      <c r="D4316">
        <v>53</v>
      </c>
      <c r="E4316">
        <v>6</v>
      </c>
      <c r="F4316" t="s">
        <v>581</v>
      </c>
      <c r="G4316" t="s">
        <v>581</v>
      </c>
      <c r="H4316" t="s">
        <v>132</v>
      </c>
      <c r="I4316" t="s">
        <v>618</v>
      </c>
      <c r="J4316" t="s">
        <v>631</v>
      </c>
    </row>
    <row r="4317" spans="1:10" x14ac:dyDescent="0.35">
      <c r="A4317">
        <v>4431</v>
      </c>
      <c r="B4317" t="s">
        <v>235</v>
      </c>
      <c r="C4317">
        <v>20</v>
      </c>
      <c r="D4317">
        <v>35</v>
      </c>
      <c r="E4317">
        <v>5</v>
      </c>
      <c r="F4317" t="s">
        <v>581</v>
      </c>
      <c r="G4317" t="s">
        <v>581</v>
      </c>
      <c r="H4317" t="s">
        <v>132</v>
      </c>
      <c r="I4317" t="s">
        <v>618</v>
      </c>
      <c r="J4317" t="s">
        <v>631</v>
      </c>
    </row>
    <row r="4318" spans="1:10" x14ac:dyDescent="0.35">
      <c r="A4318">
        <v>4432</v>
      </c>
      <c r="B4318" t="s">
        <v>235</v>
      </c>
      <c r="C4318">
        <v>21</v>
      </c>
      <c r="D4318">
        <v>32</v>
      </c>
      <c r="E4318">
        <v>2</v>
      </c>
      <c r="F4318" t="s">
        <v>581</v>
      </c>
      <c r="G4318" t="s">
        <v>581</v>
      </c>
      <c r="H4318" t="s">
        <v>132</v>
      </c>
      <c r="I4318" t="s">
        <v>618</v>
      </c>
      <c r="J4318" t="s">
        <v>631</v>
      </c>
    </row>
    <row r="4319" spans="1:10" x14ac:dyDescent="0.35">
      <c r="A4319">
        <v>4433</v>
      </c>
      <c r="B4319" t="s">
        <v>235</v>
      </c>
      <c r="C4319">
        <v>22</v>
      </c>
      <c r="D4319">
        <v>21</v>
      </c>
      <c r="E4319">
        <v>6</v>
      </c>
      <c r="F4319" t="s">
        <v>581</v>
      </c>
      <c r="G4319" t="s">
        <v>581</v>
      </c>
      <c r="H4319" t="s">
        <v>132</v>
      </c>
      <c r="I4319" t="s">
        <v>618</v>
      </c>
      <c r="J4319" t="s">
        <v>631</v>
      </c>
    </row>
    <row r="4320" spans="1:10" x14ac:dyDescent="0.35">
      <c r="A4320">
        <v>4434</v>
      </c>
      <c r="B4320" t="s">
        <v>235</v>
      </c>
      <c r="C4320">
        <v>23</v>
      </c>
      <c r="D4320">
        <v>17</v>
      </c>
      <c r="E4320">
        <v>2</v>
      </c>
      <c r="F4320" t="s">
        <v>581</v>
      </c>
      <c r="G4320" t="s">
        <v>581</v>
      </c>
      <c r="H4320" t="s">
        <v>132</v>
      </c>
      <c r="I4320" t="s">
        <v>618</v>
      </c>
      <c r="J4320" t="s">
        <v>631</v>
      </c>
    </row>
    <row r="4321" spans="1:10" x14ac:dyDescent="0.35">
      <c r="A4321">
        <v>4435</v>
      </c>
      <c r="B4321" t="s">
        <v>235</v>
      </c>
      <c r="C4321">
        <v>24</v>
      </c>
      <c r="D4321">
        <v>12</v>
      </c>
      <c r="E4321">
        <v>4</v>
      </c>
      <c r="F4321" t="s">
        <v>581</v>
      </c>
      <c r="G4321" t="s">
        <v>581</v>
      </c>
      <c r="H4321" t="s">
        <v>132</v>
      </c>
      <c r="I4321" t="s">
        <v>618</v>
      </c>
      <c r="J4321" t="s">
        <v>631</v>
      </c>
    </row>
    <row r="4322" spans="1:10" x14ac:dyDescent="0.35">
      <c r="A4322">
        <v>4436</v>
      </c>
      <c r="B4322" t="s">
        <v>235</v>
      </c>
      <c r="C4322">
        <v>25</v>
      </c>
      <c r="D4322">
        <v>28</v>
      </c>
      <c r="E4322">
        <v>5</v>
      </c>
      <c r="F4322" t="s">
        <v>581</v>
      </c>
      <c r="G4322" t="s">
        <v>581</v>
      </c>
      <c r="H4322" t="s">
        <v>132</v>
      </c>
      <c r="I4322" t="s">
        <v>618</v>
      </c>
      <c r="J4322" t="s">
        <v>631</v>
      </c>
    </row>
    <row r="4323" spans="1:10" x14ac:dyDescent="0.35">
      <c r="A4323">
        <v>4437</v>
      </c>
      <c r="B4323" t="s">
        <v>235</v>
      </c>
      <c r="C4323">
        <v>26</v>
      </c>
      <c r="D4323">
        <v>30</v>
      </c>
      <c r="E4323">
        <v>10</v>
      </c>
      <c r="F4323" t="s">
        <v>581</v>
      </c>
      <c r="G4323" t="s">
        <v>581</v>
      </c>
      <c r="H4323" t="s">
        <v>132</v>
      </c>
      <c r="I4323" t="s">
        <v>618</v>
      </c>
      <c r="J4323" t="s">
        <v>631</v>
      </c>
    </row>
    <row r="4324" spans="1:10" x14ac:dyDescent="0.35">
      <c r="A4324">
        <v>4438</v>
      </c>
      <c r="B4324" t="s">
        <v>235</v>
      </c>
      <c r="C4324">
        <v>27</v>
      </c>
      <c r="D4324">
        <v>34</v>
      </c>
      <c r="E4324">
        <v>12</v>
      </c>
      <c r="F4324" t="s">
        <v>581</v>
      </c>
      <c r="G4324" t="s">
        <v>581</v>
      </c>
      <c r="H4324" t="s">
        <v>132</v>
      </c>
      <c r="I4324" t="s">
        <v>618</v>
      </c>
      <c r="J4324" t="s">
        <v>631</v>
      </c>
    </row>
    <row r="4325" spans="1:10" x14ac:dyDescent="0.35">
      <c r="A4325">
        <v>4439</v>
      </c>
      <c r="B4325" t="s">
        <v>235</v>
      </c>
      <c r="C4325">
        <v>28</v>
      </c>
      <c r="D4325">
        <v>58</v>
      </c>
      <c r="E4325">
        <v>10</v>
      </c>
      <c r="F4325" t="s">
        <v>581</v>
      </c>
      <c r="G4325" t="s">
        <v>581</v>
      </c>
      <c r="H4325" t="s">
        <v>132</v>
      </c>
      <c r="I4325" t="s">
        <v>618</v>
      </c>
      <c r="J4325" t="s">
        <v>631</v>
      </c>
    </row>
    <row r="4326" spans="1:10" x14ac:dyDescent="0.35">
      <c r="A4326">
        <v>4440</v>
      </c>
      <c r="B4326" t="s">
        <v>235</v>
      </c>
      <c r="C4326">
        <v>29</v>
      </c>
      <c r="D4326">
        <v>54</v>
      </c>
      <c r="E4326">
        <v>11</v>
      </c>
      <c r="F4326" t="s">
        <v>581</v>
      </c>
      <c r="G4326" t="s">
        <v>581</v>
      </c>
      <c r="H4326" t="s">
        <v>132</v>
      </c>
      <c r="I4326" t="s">
        <v>618</v>
      </c>
      <c r="J4326" t="s">
        <v>631</v>
      </c>
    </row>
    <row r="4327" spans="1:10" x14ac:dyDescent="0.35">
      <c r="A4327">
        <v>4441</v>
      </c>
      <c r="B4327" t="s">
        <v>235</v>
      </c>
      <c r="C4327">
        <v>30</v>
      </c>
      <c r="D4327">
        <v>56</v>
      </c>
      <c r="E4327">
        <v>15</v>
      </c>
      <c r="F4327" t="s">
        <v>581</v>
      </c>
      <c r="G4327" t="s">
        <v>581</v>
      </c>
      <c r="H4327" t="s">
        <v>132</v>
      </c>
      <c r="I4327" t="s">
        <v>618</v>
      </c>
      <c r="J4327" t="s">
        <v>631</v>
      </c>
    </row>
    <row r="4328" spans="1:10" x14ac:dyDescent="0.35">
      <c r="A4328">
        <v>4442</v>
      </c>
      <c r="B4328" t="s">
        <v>235</v>
      </c>
      <c r="C4328">
        <v>31</v>
      </c>
      <c r="D4328">
        <v>45</v>
      </c>
      <c r="E4328">
        <v>2</v>
      </c>
      <c r="F4328" t="s">
        <v>581</v>
      </c>
      <c r="G4328" t="s">
        <v>581</v>
      </c>
      <c r="H4328" t="s">
        <v>132</v>
      </c>
      <c r="I4328" t="s">
        <v>618</v>
      </c>
      <c r="J4328" t="s">
        <v>631</v>
      </c>
    </row>
    <row r="4329" spans="1:10" x14ac:dyDescent="0.35">
      <c r="A4329">
        <v>4443</v>
      </c>
      <c r="B4329" t="s">
        <v>235</v>
      </c>
      <c r="C4329">
        <v>32</v>
      </c>
      <c r="D4329">
        <v>43</v>
      </c>
      <c r="E4329">
        <v>5</v>
      </c>
      <c r="F4329" t="s">
        <v>581</v>
      </c>
      <c r="G4329" t="s">
        <v>581</v>
      </c>
      <c r="H4329" t="s">
        <v>132</v>
      </c>
      <c r="I4329" t="s">
        <v>618</v>
      </c>
      <c r="J4329" t="s">
        <v>631</v>
      </c>
    </row>
    <row r="4330" spans="1:10" x14ac:dyDescent="0.35">
      <c r="A4330">
        <v>4444</v>
      </c>
      <c r="B4330" t="s">
        <v>235</v>
      </c>
      <c r="C4330">
        <v>33</v>
      </c>
      <c r="D4330">
        <v>36</v>
      </c>
      <c r="E4330">
        <v>8</v>
      </c>
      <c r="F4330" t="s">
        <v>581</v>
      </c>
      <c r="G4330" t="s">
        <v>581</v>
      </c>
      <c r="H4330" t="s">
        <v>132</v>
      </c>
      <c r="I4330" t="s">
        <v>618</v>
      </c>
      <c r="J4330" t="s">
        <v>631</v>
      </c>
    </row>
    <row r="4331" spans="1:10" x14ac:dyDescent="0.35">
      <c r="A4331">
        <v>4445</v>
      </c>
      <c r="B4331" t="s">
        <v>235</v>
      </c>
      <c r="C4331">
        <v>34</v>
      </c>
      <c r="D4331">
        <v>44</v>
      </c>
      <c r="E4331">
        <v>7</v>
      </c>
      <c r="F4331" t="s">
        <v>581</v>
      </c>
      <c r="G4331" t="s">
        <v>581</v>
      </c>
      <c r="H4331" t="s">
        <v>132</v>
      </c>
      <c r="I4331" t="s">
        <v>618</v>
      </c>
      <c r="J4331" t="s">
        <v>631</v>
      </c>
    </row>
    <row r="4332" spans="1:10" x14ac:dyDescent="0.35">
      <c r="A4332">
        <v>4446</v>
      </c>
      <c r="B4332" t="s">
        <v>235</v>
      </c>
      <c r="C4332">
        <v>35</v>
      </c>
      <c r="D4332">
        <v>28</v>
      </c>
      <c r="E4332">
        <v>6</v>
      </c>
      <c r="F4332" t="s">
        <v>581</v>
      </c>
      <c r="G4332" t="s">
        <v>581</v>
      </c>
      <c r="H4332" t="s">
        <v>132</v>
      </c>
      <c r="I4332" t="s">
        <v>618</v>
      </c>
      <c r="J4332" t="s">
        <v>631</v>
      </c>
    </row>
    <row r="4333" spans="1:10" x14ac:dyDescent="0.35">
      <c r="A4333">
        <v>4447</v>
      </c>
      <c r="B4333" t="s">
        <v>235</v>
      </c>
      <c r="C4333">
        <v>36</v>
      </c>
      <c r="D4333">
        <v>29</v>
      </c>
      <c r="E4333">
        <v>6</v>
      </c>
      <c r="F4333" t="s">
        <v>581</v>
      </c>
      <c r="G4333" t="s">
        <v>581</v>
      </c>
      <c r="H4333" t="s">
        <v>132</v>
      </c>
      <c r="I4333" t="s">
        <v>618</v>
      </c>
      <c r="J4333" t="s">
        <v>631</v>
      </c>
    </row>
    <row r="4334" spans="1:10" x14ac:dyDescent="0.35">
      <c r="A4334">
        <v>4448</v>
      </c>
      <c r="B4334" t="s">
        <v>235</v>
      </c>
      <c r="C4334">
        <v>37</v>
      </c>
      <c r="D4334">
        <v>61</v>
      </c>
      <c r="E4334">
        <v>5</v>
      </c>
      <c r="F4334" t="s">
        <v>581</v>
      </c>
      <c r="G4334" t="s">
        <v>581</v>
      </c>
      <c r="H4334" t="s">
        <v>132</v>
      </c>
      <c r="I4334" t="s">
        <v>618</v>
      </c>
      <c r="J4334" t="s">
        <v>631</v>
      </c>
    </row>
    <row r="4335" spans="1:10" x14ac:dyDescent="0.35">
      <c r="A4335">
        <v>4449</v>
      </c>
      <c r="B4335" t="s">
        <v>235</v>
      </c>
      <c r="C4335">
        <v>38</v>
      </c>
      <c r="D4335">
        <v>30</v>
      </c>
      <c r="E4335">
        <v>11</v>
      </c>
      <c r="F4335" t="s">
        <v>581</v>
      </c>
      <c r="G4335" t="s">
        <v>581</v>
      </c>
      <c r="H4335" t="s">
        <v>132</v>
      </c>
      <c r="I4335" t="s">
        <v>618</v>
      </c>
      <c r="J4335" t="s">
        <v>631</v>
      </c>
    </row>
    <row r="4336" spans="1:10" x14ac:dyDescent="0.35">
      <c r="A4336">
        <v>4451</v>
      </c>
      <c r="B4336" t="s">
        <v>236</v>
      </c>
      <c r="C4336">
        <v>15</v>
      </c>
      <c r="D4336">
        <v>98</v>
      </c>
      <c r="E4336">
        <v>2</v>
      </c>
      <c r="F4336" t="s">
        <v>582</v>
      </c>
      <c r="G4336" t="s">
        <v>582</v>
      </c>
      <c r="H4336" t="s">
        <v>132</v>
      </c>
      <c r="I4336" t="s">
        <v>626</v>
      </c>
      <c r="J4336" t="s">
        <v>632</v>
      </c>
    </row>
    <row r="4337" spans="1:10" x14ac:dyDescent="0.35">
      <c r="A4337">
        <v>4452</v>
      </c>
      <c r="B4337" t="s">
        <v>236</v>
      </c>
      <c r="C4337">
        <v>16</v>
      </c>
      <c r="D4337">
        <v>135</v>
      </c>
      <c r="E4337">
        <v>5</v>
      </c>
      <c r="F4337" t="s">
        <v>582</v>
      </c>
      <c r="G4337" t="s">
        <v>582</v>
      </c>
      <c r="H4337" t="s">
        <v>132</v>
      </c>
      <c r="I4337" t="s">
        <v>626</v>
      </c>
      <c r="J4337" t="s">
        <v>632</v>
      </c>
    </row>
    <row r="4338" spans="1:10" x14ac:dyDescent="0.35">
      <c r="A4338">
        <v>4453</v>
      </c>
      <c r="B4338" t="s">
        <v>236</v>
      </c>
      <c r="C4338">
        <v>17</v>
      </c>
      <c r="D4338">
        <v>81</v>
      </c>
      <c r="E4338">
        <v>4</v>
      </c>
      <c r="F4338" t="s">
        <v>582</v>
      </c>
      <c r="G4338" t="s">
        <v>582</v>
      </c>
      <c r="H4338" t="s">
        <v>132</v>
      </c>
      <c r="I4338" t="s">
        <v>626</v>
      </c>
      <c r="J4338" t="s">
        <v>632</v>
      </c>
    </row>
    <row r="4339" spans="1:10" x14ac:dyDescent="0.35">
      <c r="A4339">
        <v>4454</v>
      </c>
      <c r="B4339" t="s">
        <v>236</v>
      </c>
      <c r="C4339">
        <v>18</v>
      </c>
      <c r="D4339">
        <v>63</v>
      </c>
      <c r="E4339">
        <v>2</v>
      </c>
      <c r="F4339" t="s">
        <v>582</v>
      </c>
      <c r="G4339" t="s">
        <v>582</v>
      </c>
      <c r="H4339" t="s">
        <v>132</v>
      </c>
      <c r="I4339" t="s">
        <v>626</v>
      </c>
      <c r="J4339" t="s">
        <v>632</v>
      </c>
    </row>
    <row r="4340" spans="1:10" x14ac:dyDescent="0.35">
      <c r="A4340">
        <v>4455</v>
      </c>
      <c r="B4340" t="s">
        <v>236</v>
      </c>
      <c r="C4340">
        <v>19</v>
      </c>
      <c r="D4340">
        <v>62</v>
      </c>
      <c r="E4340">
        <v>0</v>
      </c>
      <c r="F4340" t="s">
        <v>582</v>
      </c>
      <c r="G4340" t="s">
        <v>582</v>
      </c>
      <c r="H4340" t="s">
        <v>132</v>
      </c>
      <c r="I4340" t="s">
        <v>626</v>
      </c>
      <c r="J4340" t="s">
        <v>632</v>
      </c>
    </row>
    <row r="4341" spans="1:10" x14ac:dyDescent="0.35">
      <c r="A4341">
        <v>4456</v>
      </c>
      <c r="B4341" t="s">
        <v>236</v>
      </c>
      <c r="C4341">
        <v>20</v>
      </c>
      <c r="D4341">
        <v>36</v>
      </c>
      <c r="E4341">
        <v>0</v>
      </c>
      <c r="F4341" t="s">
        <v>582</v>
      </c>
      <c r="G4341" t="s">
        <v>582</v>
      </c>
      <c r="H4341" t="s">
        <v>132</v>
      </c>
      <c r="I4341" t="s">
        <v>626</v>
      </c>
      <c r="J4341" t="s">
        <v>632</v>
      </c>
    </row>
    <row r="4342" spans="1:10" x14ac:dyDescent="0.35">
      <c r="A4342">
        <v>4457</v>
      </c>
      <c r="B4342" t="s">
        <v>236</v>
      </c>
      <c r="C4342">
        <v>21</v>
      </c>
      <c r="D4342">
        <v>41</v>
      </c>
      <c r="E4342">
        <v>2</v>
      </c>
      <c r="F4342" t="s">
        <v>582</v>
      </c>
      <c r="G4342" t="s">
        <v>582</v>
      </c>
      <c r="H4342" t="s">
        <v>132</v>
      </c>
      <c r="I4342" t="s">
        <v>626</v>
      </c>
      <c r="J4342" t="s">
        <v>632</v>
      </c>
    </row>
    <row r="4343" spans="1:10" x14ac:dyDescent="0.35">
      <c r="A4343">
        <v>4458</v>
      </c>
      <c r="B4343" t="s">
        <v>236</v>
      </c>
      <c r="C4343">
        <v>22</v>
      </c>
      <c r="D4343">
        <v>41</v>
      </c>
      <c r="E4343">
        <v>0</v>
      </c>
      <c r="F4343" t="s">
        <v>582</v>
      </c>
      <c r="G4343" t="s">
        <v>582</v>
      </c>
      <c r="H4343" t="s">
        <v>132</v>
      </c>
      <c r="I4343" t="s">
        <v>626</v>
      </c>
      <c r="J4343" t="s">
        <v>632</v>
      </c>
    </row>
    <row r="4344" spans="1:10" x14ac:dyDescent="0.35">
      <c r="A4344">
        <v>4459</v>
      </c>
      <c r="B4344" t="s">
        <v>236</v>
      </c>
      <c r="C4344">
        <v>23</v>
      </c>
      <c r="D4344">
        <v>28</v>
      </c>
      <c r="E4344">
        <v>0</v>
      </c>
      <c r="F4344" t="s">
        <v>582</v>
      </c>
      <c r="G4344" t="s">
        <v>582</v>
      </c>
      <c r="H4344" t="s">
        <v>132</v>
      </c>
      <c r="I4344" t="s">
        <v>626</v>
      </c>
      <c r="J4344" t="s">
        <v>632</v>
      </c>
    </row>
    <row r="4345" spans="1:10" x14ac:dyDescent="0.35">
      <c r="A4345">
        <v>4460</v>
      </c>
      <c r="B4345" t="s">
        <v>236</v>
      </c>
      <c r="C4345">
        <v>24</v>
      </c>
      <c r="D4345">
        <v>18</v>
      </c>
      <c r="E4345">
        <v>0</v>
      </c>
      <c r="F4345" t="s">
        <v>582</v>
      </c>
      <c r="G4345" t="s">
        <v>582</v>
      </c>
      <c r="H4345" t="s">
        <v>132</v>
      </c>
      <c r="I4345" t="s">
        <v>626</v>
      </c>
      <c r="J4345" t="s">
        <v>632</v>
      </c>
    </row>
    <row r="4346" spans="1:10" x14ac:dyDescent="0.35">
      <c r="A4346">
        <v>4461</v>
      </c>
      <c r="B4346" t="s">
        <v>236</v>
      </c>
      <c r="C4346">
        <v>25</v>
      </c>
      <c r="D4346">
        <v>37</v>
      </c>
      <c r="E4346">
        <v>0</v>
      </c>
      <c r="F4346" t="s">
        <v>582</v>
      </c>
      <c r="G4346" t="s">
        <v>582</v>
      </c>
      <c r="H4346" t="s">
        <v>132</v>
      </c>
      <c r="I4346" t="s">
        <v>626</v>
      </c>
      <c r="J4346" t="s">
        <v>632</v>
      </c>
    </row>
    <row r="4347" spans="1:10" x14ac:dyDescent="0.35">
      <c r="A4347">
        <v>4462</v>
      </c>
      <c r="B4347" t="s">
        <v>236</v>
      </c>
      <c r="C4347">
        <v>26</v>
      </c>
      <c r="D4347">
        <v>44</v>
      </c>
      <c r="E4347">
        <v>1</v>
      </c>
      <c r="F4347" t="s">
        <v>582</v>
      </c>
      <c r="G4347" t="s">
        <v>582</v>
      </c>
      <c r="H4347" t="s">
        <v>132</v>
      </c>
      <c r="I4347" t="s">
        <v>626</v>
      </c>
      <c r="J4347" t="s">
        <v>632</v>
      </c>
    </row>
    <row r="4348" spans="1:10" x14ac:dyDescent="0.35">
      <c r="A4348">
        <v>4463</v>
      </c>
      <c r="B4348" t="s">
        <v>236</v>
      </c>
      <c r="C4348">
        <v>27</v>
      </c>
      <c r="D4348">
        <v>56</v>
      </c>
      <c r="E4348">
        <v>3</v>
      </c>
      <c r="F4348" t="s">
        <v>582</v>
      </c>
      <c r="G4348" t="s">
        <v>582</v>
      </c>
      <c r="H4348" t="s">
        <v>132</v>
      </c>
      <c r="I4348" t="s">
        <v>626</v>
      </c>
      <c r="J4348" t="s">
        <v>632</v>
      </c>
    </row>
    <row r="4349" spans="1:10" x14ac:dyDescent="0.35">
      <c r="A4349">
        <v>4464</v>
      </c>
      <c r="B4349" t="s">
        <v>236</v>
      </c>
      <c r="C4349">
        <v>28</v>
      </c>
      <c r="D4349">
        <v>61</v>
      </c>
      <c r="E4349">
        <v>3</v>
      </c>
      <c r="F4349" t="s">
        <v>582</v>
      </c>
      <c r="G4349" t="s">
        <v>582</v>
      </c>
      <c r="H4349" t="s">
        <v>132</v>
      </c>
      <c r="I4349" t="s">
        <v>626</v>
      </c>
      <c r="J4349" t="s">
        <v>632</v>
      </c>
    </row>
    <row r="4350" spans="1:10" x14ac:dyDescent="0.35">
      <c r="A4350">
        <v>4465</v>
      </c>
      <c r="B4350" t="s">
        <v>236</v>
      </c>
      <c r="C4350">
        <v>29</v>
      </c>
      <c r="D4350">
        <v>55</v>
      </c>
      <c r="E4350">
        <v>3</v>
      </c>
      <c r="F4350" t="s">
        <v>582</v>
      </c>
      <c r="G4350" t="s">
        <v>582</v>
      </c>
      <c r="H4350" t="s">
        <v>132</v>
      </c>
      <c r="I4350" t="s">
        <v>626</v>
      </c>
      <c r="J4350" t="s">
        <v>632</v>
      </c>
    </row>
    <row r="4351" spans="1:10" x14ac:dyDescent="0.35">
      <c r="A4351">
        <v>4466</v>
      </c>
      <c r="B4351" t="s">
        <v>236</v>
      </c>
      <c r="C4351">
        <v>30</v>
      </c>
      <c r="D4351">
        <v>80</v>
      </c>
      <c r="E4351">
        <v>4</v>
      </c>
      <c r="F4351" t="s">
        <v>582</v>
      </c>
      <c r="G4351" t="s">
        <v>582</v>
      </c>
      <c r="H4351" t="s">
        <v>132</v>
      </c>
      <c r="I4351" t="s">
        <v>626</v>
      </c>
      <c r="J4351" t="s">
        <v>632</v>
      </c>
    </row>
    <row r="4352" spans="1:10" x14ac:dyDescent="0.35">
      <c r="A4352">
        <v>4467</v>
      </c>
      <c r="B4352" t="s">
        <v>236</v>
      </c>
      <c r="C4352">
        <v>31</v>
      </c>
      <c r="D4352">
        <v>45</v>
      </c>
      <c r="E4352">
        <v>3</v>
      </c>
      <c r="F4352" t="s">
        <v>582</v>
      </c>
      <c r="G4352" t="s">
        <v>582</v>
      </c>
      <c r="H4352" t="s">
        <v>132</v>
      </c>
      <c r="I4352" t="s">
        <v>626</v>
      </c>
      <c r="J4352" t="s">
        <v>632</v>
      </c>
    </row>
    <row r="4353" spans="1:10" x14ac:dyDescent="0.35">
      <c r="A4353">
        <v>4468</v>
      </c>
      <c r="B4353" t="s">
        <v>236</v>
      </c>
      <c r="C4353">
        <v>32</v>
      </c>
      <c r="D4353">
        <v>42</v>
      </c>
      <c r="E4353">
        <v>7</v>
      </c>
      <c r="F4353" t="s">
        <v>582</v>
      </c>
      <c r="G4353" t="s">
        <v>582</v>
      </c>
      <c r="H4353" t="s">
        <v>132</v>
      </c>
      <c r="I4353" t="s">
        <v>626</v>
      </c>
      <c r="J4353" t="s">
        <v>632</v>
      </c>
    </row>
    <row r="4354" spans="1:10" x14ac:dyDescent="0.35">
      <c r="A4354">
        <v>4469</v>
      </c>
      <c r="B4354" t="s">
        <v>236</v>
      </c>
      <c r="C4354">
        <v>33</v>
      </c>
      <c r="D4354">
        <v>35</v>
      </c>
      <c r="E4354">
        <v>1</v>
      </c>
      <c r="F4354" t="s">
        <v>582</v>
      </c>
      <c r="G4354" t="s">
        <v>582</v>
      </c>
      <c r="H4354" t="s">
        <v>132</v>
      </c>
      <c r="I4354" t="s">
        <v>626</v>
      </c>
      <c r="J4354" t="s">
        <v>632</v>
      </c>
    </row>
    <row r="4355" spans="1:10" x14ac:dyDescent="0.35">
      <c r="A4355">
        <v>4470</v>
      </c>
      <c r="B4355" t="s">
        <v>236</v>
      </c>
      <c r="C4355">
        <v>34</v>
      </c>
      <c r="D4355">
        <v>35</v>
      </c>
      <c r="E4355">
        <v>3</v>
      </c>
      <c r="F4355" t="s">
        <v>582</v>
      </c>
      <c r="G4355" t="s">
        <v>582</v>
      </c>
      <c r="H4355" t="s">
        <v>132</v>
      </c>
      <c r="I4355" t="s">
        <v>626</v>
      </c>
      <c r="J4355" t="s">
        <v>632</v>
      </c>
    </row>
    <row r="4356" spans="1:10" x14ac:dyDescent="0.35">
      <c r="A4356">
        <v>4471</v>
      </c>
      <c r="B4356" t="s">
        <v>236</v>
      </c>
      <c r="C4356">
        <v>35</v>
      </c>
      <c r="D4356">
        <v>31</v>
      </c>
      <c r="E4356">
        <v>1</v>
      </c>
      <c r="F4356" t="s">
        <v>582</v>
      </c>
      <c r="G4356" t="s">
        <v>582</v>
      </c>
      <c r="H4356" t="s">
        <v>132</v>
      </c>
      <c r="I4356" t="s">
        <v>626</v>
      </c>
      <c r="J4356" t="s">
        <v>632</v>
      </c>
    </row>
    <row r="4357" spans="1:10" x14ac:dyDescent="0.35">
      <c r="A4357">
        <v>4472</v>
      </c>
      <c r="B4357" t="s">
        <v>236</v>
      </c>
      <c r="C4357">
        <v>36</v>
      </c>
      <c r="D4357">
        <v>33</v>
      </c>
      <c r="E4357">
        <v>1</v>
      </c>
      <c r="F4357" t="s">
        <v>582</v>
      </c>
      <c r="G4357" t="s">
        <v>582</v>
      </c>
      <c r="H4357" t="s">
        <v>132</v>
      </c>
      <c r="I4357" t="s">
        <v>626</v>
      </c>
      <c r="J4357" t="s">
        <v>632</v>
      </c>
    </row>
    <row r="4358" spans="1:10" x14ac:dyDescent="0.35">
      <c r="A4358">
        <v>4473</v>
      </c>
      <c r="B4358" t="s">
        <v>236</v>
      </c>
      <c r="C4358">
        <v>37</v>
      </c>
      <c r="D4358">
        <v>26</v>
      </c>
      <c r="E4358">
        <v>3</v>
      </c>
      <c r="F4358" t="s">
        <v>582</v>
      </c>
      <c r="G4358" t="s">
        <v>582</v>
      </c>
      <c r="H4358" t="s">
        <v>132</v>
      </c>
      <c r="I4358" t="s">
        <v>626</v>
      </c>
      <c r="J4358" t="s">
        <v>632</v>
      </c>
    </row>
    <row r="4359" spans="1:10" x14ac:dyDescent="0.35">
      <c r="A4359">
        <v>4474</v>
      </c>
      <c r="B4359" t="s">
        <v>236</v>
      </c>
      <c r="C4359">
        <v>38</v>
      </c>
      <c r="D4359">
        <v>25</v>
      </c>
      <c r="E4359">
        <v>1</v>
      </c>
      <c r="F4359" t="s">
        <v>582</v>
      </c>
      <c r="G4359" t="s">
        <v>582</v>
      </c>
      <c r="H4359" t="s">
        <v>132</v>
      </c>
      <c r="I4359" t="s">
        <v>626</v>
      </c>
      <c r="J4359" t="s">
        <v>632</v>
      </c>
    </row>
    <row r="4360" spans="1:10" x14ac:dyDescent="0.35">
      <c r="A4360">
        <v>4475</v>
      </c>
      <c r="B4360" t="s">
        <v>237</v>
      </c>
      <c r="C4360">
        <v>15</v>
      </c>
      <c r="D4360">
        <v>69</v>
      </c>
      <c r="E4360">
        <v>1</v>
      </c>
      <c r="F4360" t="s">
        <v>582</v>
      </c>
      <c r="G4360" t="s">
        <v>582</v>
      </c>
      <c r="H4360" t="s">
        <v>132</v>
      </c>
      <c r="I4360" t="s">
        <v>626</v>
      </c>
      <c r="J4360" t="s">
        <v>632</v>
      </c>
    </row>
    <row r="4361" spans="1:10" x14ac:dyDescent="0.35">
      <c r="A4361">
        <v>4476</v>
      </c>
      <c r="B4361" t="s">
        <v>237</v>
      </c>
      <c r="C4361">
        <v>16</v>
      </c>
      <c r="D4361">
        <v>87</v>
      </c>
      <c r="E4361">
        <v>12</v>
      </c>
      <c r="F4361" t="s">
        <v>582</v>
      </c>
      <c r="G4361" t="s">
        <v>582</v>
      </c>
      <c r="H4361" t="s">
        <v>132</v>
      </c>
      <c r="I4361" t="s">
        <v>626</v>
      </c>
      <c r="J4361" t="s">
        <v>632</v>
      </c>
    </row>
    <row r="4362" spans="1:10" x14ac:dyDescent="0.35">
      <c r="A4362">
        <v>4477</v>
      </c>
      <c r="B4362" t="s">
        <v>237</v>
      </c>
      <c r="C4362">
        <v>17</v>
      </c>
      <c r="D4362">
        <v>77</v>
      </c>
      <c r="E4362">
        <v>12</v>
      </c>
      <c r="F4362" t="s">
        <v>582</v>
      </c>
      <c r="G4362" t="s">
        <v>582</v>
      </c>
      <c r="H4362" t="s">
        <v>132</v>
      </c>
      <c r="I4362" t="s">
        <v>626</v>
      </c>
      <c r="J4362" t="s">
        <v>632</v>
      </c>
    </row>
    <row r="4363" spans="1:10" x14ac:dyDescent="0.35">
      <c r="A4363">
        <v>4478</v>
      </c>
      <c r="B4363" t="s">
        <v>237</v>
      </c>
      <c r="C4363">
        <v>18</v>
      </c>
      <c r="D4363">
        <v>68</v>
      </c>
      <c r="E4363">
        <v>7</v>
      </c>
      <c r="F4363" t="s">
        <v>582</v>
      </c>
      <c r="G4363" t="s">
        <v>582</v>
      </c>
      <c r="H4363" t="s">
        <v>132</v>
      </c>
      <c r="I4363" t="s">
        <v>626</v>
      </c>
      <c r="J4363" t="s">
        <v>632</v>
      </c>
    </row>
    <row r="4364" spans="1:10" x14ac:dyDescent="0.35">
      <c r="A4364">
        <v>4479</v>
      </c>
      <c r="B4364" t="s">
        <v>237</v>
      </c>
      <c r="C4364">
        <v>19</v>
      </c>
      <c r="D4364">
        <v>74</v>
      </c>
      <c r="E4364">
        <v>2</v>
      </c>
      <c r="F4364" t="s">
        <v>582</v>
      </c>
      <c r="G4364" t="s">
        <v>582</v>
      </c>
      <c r="H4364" t="s">
        <v>132</v>
      </c>
      <c r="I4364" t="s">
        <v>626</v>
      </c>
      <c r="J4364" t="s">
        <v>632</v>
      </c>
    </row>
    <row r="4365" spans="1:10" x14ac:dyDescent="0.35">
      <c r="A4365">
        <v>4480</v>
      </c>
      <c r="B4365" t="s">
        <v>237</v>
      </c>
      <c r="C4365">
        <v>20</v>
      </c>
      <c r="D4365">
        <v>35</v>
      </c>
      <c r="E4365">
        <v>4</v>
      </c>
      <c r="F4365" t="s">
        <v>582</v>
      </c>
      <c r="G4365" t="s">
        <v>582</v>
      </c>
      <c r="H4365" t="s">
        <v>132</v>
      </c>
      <c r="I4365" t="s">
        <v>626</v>
      </c>
      <c r="J4365" t="s">
        <v>632</v>
      </c>
    </row>
    <row r="4366" spans="1:10" x14ac:dyDescent="0.35">
      <c r="A4366">
        <v>4481</v>
      </c>
      <c r="B4366" t="s">
        <v>237</v>
      </c>
      <c r="C4366">
        <v>21</v>
      </c>
      <c r="D4366">
        <v>31</v>
      </c>
      <c r="E4366">
        <v>4</v>
      </c>
      <c r="F4366" t="s">
        <v>582</v>
      </c>
      <c r="G4366" t="s">
        <v>582</v>
      </c>
      <c r="H4366" t="s">
        <v>132</v>
      </c>
      <c r="I4366" t="s">
        <v>626</v>
      </c>
      <c r="J4366" t="s">
        <v>632</v>
      </c>
    </row>
    <row r="4367" spans="1:10" x14ac:dyDescent="0.35">
      <c r="A4367">
        <v>4482</v>
      </c>
      <c r="B4367" t="s">
        <v>237</v>
      </c>
      <c r="C4367">
        <v>22</v>
      </c>
      <c r="D4367">
        <v>28</v>
      </c>
      <c r="E4367">
        <v>0</v>
      </c>
      <c r="F4367" t="s">
        <v>582</v>
      </c>
      <c r="G4367" t="s">
        <v>582</v>
      </c>
      <c r="H4367" t="s">
        <v>132</v>
      </c>
      <c r="I4367" t="s">
        <v>626</v>
      </c>
      <c r="J4367" t="s">
        <v>632</v>
      </c>
    </row>
    <row r="4368" spans="1:10" x14ac:dyDescent="0.35">
      <c r="A4368">
        <v>4483</v>
      </c>
      <c r="B4368" t="s">
        <v>237</v>
      </c>
      <c r="C4368">
        <v>23</v>
      </c>
      <c r="D4368">
        <v>27</v>
      </c>
      <c r="E4368">
        <v>2</v>
      </c>
      <c r="F4368" t="s">
        <v>582</v>
      </c>
      <c r="G4368" t="s">
        <v>582</v>
      </c>
      <c r="H4368" t="s">
        <v>132</v>
      </c>
      <c r="I4368" t="s">
        <v>626</v>
      </c>
      <c r="J4368" t="s">
        <v>632</v>
      </c>
    </row>
    <row r="4369" spans="1:10" x14ac:dyDescent="0.35">
      <c r="A4369">
        <v>4484</v>
      </c>
      <c r="B4369" t="s">
        <v>237</v>
      </c>
      <c r="C4369">
        <v>24</v>
      </c>
      <c r="D4369">
        <v>32</v>
      </c>
      <c r="E4369">
        <v>2</v>
      </c>
      <c r="F4369" t="s">
        <v>582</v>
      </c>
      <c r="G4369" t="s">
        <v>582</v>
      </c>
      <c r="H4369" t="s">
        <v>132</v>
      </c>
      <c r="I4369" t="s">
        <v>626</v>
      </c>
      <c r="J4369" t="s">
        <v>632</v>
      </c>
    </row>
    <row r="4370" spans="1:10" x14ac:dyDescent="0.35">
      <c r="A4370">
        <v>4485</v>
      </c>
      <c r="B4370" t="s">
        <v>237</v>
      </c>
      <c r="C4370">
        <v>25</v>
      </c>
      <c r="D4370">
        <v>24</v>
      </c>
      <c r="E4370">
        <v>0</v>
      </c>
      <c r="F4370" t="s">
        <v>582</v>
      </c>
      <c r="G4370" t="s">
        <v>582</v>
      </c>
      <c r="H4370" t="s">
        <v>132</v>
      </c>
      <c r="I4370" t="s">
        <v>626</v>
      </c>
      <c r="J4370" t="s">
        <v>632</v>
      </c>
    </row>
    <row r="4371" spans="1:10" x14ac:dyDescent="0.35">
      <c r="A4371">
        <v>4486</v>
      </c>
      <c r="B4371" t="s">
        <v>237</v>
      </c>
      <c r="C4371">
        <v>26</v>
      </c>
      <c r="D4371">
        <v>42</v>
      </c>
      <c r="E4371">
        <v>8</v>
      </c>
      <c r="F4371" t="s">
        <v>582</v>
      </c>
      <c r="G4371" t="s">
        <v>582</v>
      </c>
      <c r="H4371" t="s">
        <v>132</v>
      </c>
      <c r="I4371" t="s">
        <v>626</v>
      </c>
      <c r="J4371" t="s">
        <v>632</v>
      </c>
    </row>
    <row r="4372" spans="1:10" x14ac:dyDescent="0.35">
      <c r="A4372">
        <v>4487</v>
      </c>
      <c r="B4372" t="s">
        <v>237</v>
      </c>
      <c r="C4372">
        <v>27</v>
      </c>
      <c r="D4372">
        <v>66</v>
      </c>
      <c r="E4372">
        <v>5</v>
      </c>
      <c r="F4372" t="s">
        <v>582</v>
      </c>
      <c r="G4372" t="s">
        <v>582</v>
      </c>
      <c r="H4372" t="s">
        <v>132</v>
      </c>
      <c r="I4372" t="s">
        <v>626</v>
      </c>
      <c r="J4372" t="s">
        <v>632</v>
      </c>
    </row>
    <row r="4373" spans="1:10" x14ac:dyDescent="0.35">
      <c r="A4373">
        <v>4488</v>
      </c>
      <c r="B4373" t="s">
        <v>237</v>
      </c>
      <c r="C4373">
        <v>28</v>
      </c>
      <c r="D4373">
        <v>58</v>
      </c>
      <c r="E4373">
        <v>6</v>
      </c>
      <c r="F4373" t="s">
        <v>582</v>
      </c>
      <c r="G4373" t="s">
        <v>582</v>
      </c>
      <c r="H4373" t="s">
        <v>132</v>
      </c>
      <c r="I4373" t="s">
        <v>626</v>
      </c>
      <c r="J4373" t="s">
        <v>632</v>
      </c>
    </row>
    <row r="4374" spans="1:10" x14ac:dyDescent="0.35">
      <c r="A4374">
        <v>4489</v>
      </c>
      <c r="B4374" t="s">
        <v>237</v>
      </c>
      <c r="C4374">
        <v>29</v>
      </c>
      <c r="D4374">
        <v>63</v>
      </c>
      <c r="E4374">
        <v>18</v>
      </c>
      <c r="F4374" t="s">
        <v>582</v>
      </c>
      <c r="G4374" t="s">
        <v>582</v>
      </c>
      <c r="H4374" t="s">
        <v>132</v>
      </c>
      <c r="I4374" t="s">
        <v>626</v>
      </c>
      <c r="J4374" t="s">
        <v>632</v>
      </c>
    </row>
    <row r="4375" spans="1:10" x14ac:dyDescent="0.35">
      <c r="A4375">
        <v>4490</v>
      </c>
      <c r="B4375" t="s">
        <v>237</v>
      </c>
      <c r="C4375">
        <v>30</v>
      </c>
      <c r="D4375">
        <v>72</v>
      </c>
      <c r="E4375">
        <v>11</v>
      </c>
      <c r="F4375" t="s">
        <v>582</v>
      </c>
      <c r="G4375" t="s">
        <v>582</v>
      </c>
      <c r="H4375" t="s">
        <v>132</v>
      </c>
      <c r="I4375" t="s">
        <v>626</v>
      </c>
      <c r="J4375" t="s">
        <v>632</v>
      </c>
    </row>
    <row r="4376" spans="1:10" x14ac:dyDescent="0.35">
      <c r="A4376">
        <v>4491</v>
      </c>
      <c r="B4376" t="s">
        <v>237</v>
      </c>
      <c r="C4376">
        <v>31</v>
      </c>
      <c r="D4376">
        <v>53</v>
      </c>
      <c r="E4376">
        <v>7</v>
      </c>
      <c r="F4376" t="s">
        <v>582</v>
      </c>
      <c r="G4376" t="s">
        <v>582</v>
      </c>
      <c r="H4376" t="s">
        <v>132</v>
      </c>
      <c r="I4376" t="s">
        <v>626</v>
      </c>
      <c r="J4376" t="s">
        <v>632</v>
      </c>
    </row>
    <row r="4377" spans="1:10" x14ac:dyDescent="0.35">
      <c r="A4377">
        <v>4492</v>
      </c>
      <c r="B4377" t="s">
        <v>237</v>
      </c>
      <c r="C4377">
        <v>32</v>
      </c>
      <c r="D4377">
        <v>45</v>
      </c>
      <c r="E4377">
        <v>10</v>
      </c>
      <c r="F4377" t="s">
        <v>582</v>
      </c>
      <c r="G4377" t="s">
        <v>582</v>
      </c>
      <c r="H4377" t="s">
        <v>132</v>
      </c>
      <c r="I4377" t="s">
        <v>626</v>
      </c>
      <c r="J4377" t="s">
        <v>632</v>
      </c>
    </row>
    <row r="4378" spans="1:10" x14ac:dyDescent="0.35">
      <c r="A4378">
        <v>4493</v>
      </c>
      <c r="B4378" t="s">
        <v>237</v>
      </c>
      <c r="C4378">
        <v>33</v>
      </c>
      <c r="D4378">
        <v>41</v>
      </c>
      <c r="E4378">
        <v>5</v>
      </c>
      <c r="F4378" t="s">
        <v>582</v>
      </c>
      <c r="G4378" t="s">
        <v>582</v>
      </c>
      <c r="H4378" t="s">
        <v>132</v>
      </c>
      <c r="I4378" t="s">
        <v>626</v>
      </c>
      <c r="J4378" t="s">
        <v>632</v>
      </c>
    </row>
    <row r="4379" spans="1:10" x14ac:dyDescent="0.35">
      <c r="A4379">
        <v>4494</v>
      </c>
      <c r="B4379" t="s">
        <v>237</v>
      </c>
      <c r="C4379">
        <v>34</v>
      </c>
      <c r="D4379">
        <v>32</v>
      </c>
      <c r="E4379">
        <v>8</v>
      </c>
      <c r="F4379" t="s">
        <v>582</v>
      </c>
      <c r="G4379" t="s">
        <v>582</v>
      </c>
      <c r="H4379" t="s">
        <v>132</v>
      </c>
      <c r="I4379" t="s">
        <v>626</v>
      </c>
      <c r="J4379" t="s">
        <v>632</v>
      </c>
    </row>
    <row r="4380" spans="1:10" x14ac:dyDescent="0.35">
      <c r="A4380">
        <v>4495</v>
      </c>
      <c r="B4380" t="s">
        <v>237</v>
      </c>
      <c r="C4380">
        <v>35</v>
      </c>
      <c r="D4380">
        <v>36</v>
      </c>
      <c r="E4380">
        <v>1</v>
      </c>
      <c r="F4380" t="s">
        <v>582</v>
      </c>
      <c r="G4380" t="s">
        <v>582</v>
      </c>
      <c r="H4380" t="s">
        <v>132</v>
      </c>
      <c r="I4380" t="s">
        <v>626</v>
      </c>
      <c r="J4380" t="s">
        <v>632</v>
      </c>
    </row>
    <row r="4381" spans="1:10" x14ac:dyDescent="0.35">
      <c r="A4381">
        <v>4496</v>
      </c>
      <c r="B4381" t="s">
        <v>237</v>
      </c>
      <c r="C4381">
        <v>36</v>
      </c>
      <c r="D4381">
        <v>25</v>
      </c>
      <c r="E4381">
        <v>1</v>
      </c>
      <c r="F4381" t="s">
        <v>582</v>
      </c>
      <c r="G4381" t="s">
        <v>582</v>
      </c>
      <c r="H4381" t="s">
        <v>132</v>
      </c>
      <c r="I4381" t="s">
        <v>626</v>
      </c>
      <c r="J4381" t="s">
        <v>632</v>
      </c>
    </row>
    <row r="4382" spans="1:10" x14ac:dyDescent="0.35">
      <c r="A4382">
        <v>4497</v>
      </c>
      <c r="B4382" t="s">
        <v>237</v>
      </c>
      <c r="C4382">
        <v>37</v>
      </c>
      <c r="D4382">
        <v>35</v>
      </c>
      <c r="E4382">
        <v>1</v>
      </c>
      <c r="F4382" t="s">
        <v>582</v>
      </c>
      <c r="G4382" t="s">
        <v>582</v>
      </c>
      <c r="H4382" t="s">
        <v>132</v>
      </c>
      <c r="I4382" t="s">
        <v>626</v>
      </c>
      <c r="J4382" t="s">
        <v>632</v>
      </c>
    </row>
    <row r="4383" spans="1:10" x14ac:dyDescent="0.35">
      <c r="A4383">
        <v>4498</v>
      </c>
      <c r="B4383" t="s">
        <v>237</v>
      </c>
      <c r="C4383">
        <v>38</v>
      </c>
      <c r="D4383">
        <v>28</v>
      </c>
      <c r="E4383">
        <v>4</v>
      </c>
      <c r="F4383" t="s">
        <v>582</v>
      </c>
      <c r="G4383" t="s">
        <v>582</v>
      </c>
      <c r="H4383" t="s">
        <v>132</v>
      </c>
      <c r="I4383" t="s">
        <v>626</v>
      </c>
      <c r="J4383" t="s">
        <v>632</v>
      </c>
    </row>
    <row r="4384" spans="1:10" x14ac:dyDescent="0.35">
      <c r="A4384">
        <v>4499</v>
      </c>
      <c r="B4384" t="s">
        <v>238</v>
      </c>
      <c r="C4384">
        <v>15</v>
      </c>
      <c r="D4384">
        <v>38</v>
      </c>
      <c r="E4384">
        <v>7</v>
      </c>
      <c r="F4384" t="s">
        <v>582</v>
      </c>
      <c r="G4384" t="s">
        <v>582</v>
      </c>
      <c r="H4384" t="s">
        <v>132</v>
      </c>
      <c r="I4384" t="s">
        <v>626</v>
      </c>
      <c r="J4384" t="s">
        <v>632</v>
      </c>
    </row>
    <row r="4385" spans="1:10" x14ac:dyDescent="0.35">
      <c r="A4385">
        <v>4500</v>
      </c>
      <c r="B4385" t="s">
        <v>238</v>
      </c>
      <c r="C4385">
        <v>16</v>
      </c>
      <c r="D4385">
        <v>57</v>
      </c>
      <c r="E4385">
        <v>6</v>
      </c>
      <c r="F4385" t="s">
        <v>582</v>
      </c>
      <c r="G4385" t="s">
        <v>582</v>
      </c>
      <c r="H4385" t="s">
        <v>132</v>
      </c>
      <c r="I4385" t="s">
        <v>626</v>
      </c>
      <c r="J4385" t="s">
        <v>632</v>
      </c>
    </row>
    <row r="4386" spans="1:10" x14ac:dyDescent="0.35">
      <c r="A4386">
        <v>4501</v>
      </c>
      <c r="B4386" t="s">
        <v>238</v>
      </c>
      <c r="C4386">
        <v>17</v>
      </c>
      <c r="D4386">
        <v>33</v>
      </c>
      <c r="E4386">
        <v>6</v>
      </c>
      <c r="F4386" t="s">
        <v>582</v>
      </c>
      <c r="G4386" t="s">
        <v>582</v>
      </c>
      <c r="H4386" t="s">
        <v>132</v>
      </c>
      <c r="I4386" t="s">
        <v>626</v>
      </c>
      <c r="J4386" t="s">
        <v>632</v>
      </c>
    </row>
    <row r="4387" spans="1:10" x14ac:dyDescent="0.35">
      <c r="A4387">
        <v>4502</v>
      </c>
      <c r="B4387" t="s">
        <v>238</v>
      </c>
      <c r="C4387">
        <v>18</v>
      </c>
      <c r="D4387">
        <v>41</v>
      </c>
      <c r="E4387">
        <v>4</v>
      </c>
      <c r="F4387" t="s">
        <v>582</v>
      </c>
      <c r="G4387" t="s">
        <v>582</v>
      </c>
      <c r="H4387" t="s">
        <v>132</v>
      </c>
      <c r="I4387" t="s">
        <v>626</v>
      </c>
      <c r="J4387" t="s">
        <v>632</v>
      </c>
    </row>
    <row r="4388" spans="1:10" x14ac:dyDescent="0.35">
      <c r="A4388">
        <v>4503</v>
      </c>
      <c r="B4388" t="s">
        <v>238</v>
      </c>
      <c r="C4388">
        <v>19</v>
      </c>
      <c r="D4388">
        <v>36</v>
      </c>
      <c r="E4388">
        <v>3</v>
      </c>
      <c r="F4388" t="s">
        <v>582</v>
      </c>
      <c r="G4388" t="s">
        <v>582</v>
      </c>
      <c r="H4388" t="s">
        <v>132</v>
      </c>
      <c r="I4388" t="s">
        <v>626</v>
      </c>
      <c r="J4388" t="s">
        <v>632</v>
      </c>
    </row>
    <row r="4389" spans="1:10" x14ac:dyDescent="0.35">
      <c r="A4389">
        <v>4504</v>
      </c>
      <c r="B4389" t="s">
        <v>238</v>
      </c>
      <c r="C4389">
        <v>20</v>
      </c>
      <c r="D4389">
        <v>19</v>
      </c>
      <c r="E4389">
        <v>2</v>
      </c>
      <c r="F4389" t="s">
        <v>582</v>
      </c>
      <c r="G4389" t="s">
        <v>582</v>
      </c>
      <c r="H4389" t="s">
        <v>132</v>
      </c>
      <c r="I4389" t="s">
        <v>626</v>
      </c>
      <c r="J4389" t="s">
        <v>632</v>
      </c>
    </row>
    <row r="4390" spans="1:10" x14ac:dyDescent="0.35">
      <c r="A4390">
        <v>4505</v>
      </c>
      <c r="B4390" t="s">
        <v>238</v>
      </c>
      <c r="C4390">
        <v>21</v>
      </c>
      <c r="D4390">
        <v>9</v>
      </c>
      <c r="E4390">
        <v>1</v>
      </c>
      <c r="F4390" t="s">
        <v>582</v>
      </c>
      <c r="G4390" t="s">
        <v>582</v>
      </c>
      <c r="H4390" t="s">
        <v>132</v>
      </c>
      <c r="I4390" t="s">
        <v>626</v>
      </c>
      <c r="J4390" t="s">
        <v>632</v>
      </c>
    </row>
    <row r="4391" spans="1:10" x14ac:dyDescent="0.35">
      <c r="A4391">
        <v>4506</v>
      </c>
      <c r="B4391" t="s">
        <v>238</v>
      </c>
      <c r="C4391">
        <v>22</v>
      </c>
      <c r="D4391">
        <v>9</v>
      </c>
      <c r="E4391">
        <v>1</v>
      </c>
      <c r="F4391" t="s">
        <v>582</v>
      </c>
      <c r="G4391" t="s">
        <v>582</v>
      </c>
      <c r="H4391" t="s">
        <v>132</v>
      </c>
      <c r="I4391" t="s">
        <v>626</v>
      </c>
      <c r="J4391" t="s">
        <v>632</v>
      </c>
    </row>
    <row r="4392" spans="1:10" x14ac:dyDescent="0.35">
      <c r="A4392">
        <v>4507</v>
      </c>
      <c r="B4392" t="s">
        <v>238</v>
      </c>
      <c r="C4392">
        <v>23</v>
      </c>
      <c r="D4392">
        <v>11</v>
      </c>
      <c r="E4392">
        <v>2</v>
      </c>
      <c r="F4392" t="s">
        <v>582</v>
      </c>
      <c r="G4392" t="s">
        <v>582</v>
      </c>
      <c r="H4392" t="s">
        <v>132</v>
      </c>
      <c r="I4392" t="s">
        <v>626</v>
      </c>
      <c r="J4392" t="s">
        <v>632</v>
      </c>
    </row>
    <row r="4393" spans="1:10" x14ac:dyDescent="0.35">
      <c r="A4393">
        <v>4508</v>
      </c>
      <c r="B4393" t="s">
        <v>238</v>
      </c>
      <c r="C4393">
        <v>24</v>
      </c>
      <c r="D4393">
        <v>10</v>
      </c>
      <c r="E4393">
        <v>1</v>
      </c>
      <c r="F4393" t="s">
        <v>582</v>
      </c>
      <c r="G4393" t="s">
        <v>582</v>
      </c>
      <c r="H4393" t="s">
        <v>132</v>
      </c>
      <c r="I4393" t="s">
        <v>626</v>
      </c>
      <c r="J4393" t="s">
        <v>632</v>
      </c>
    </row>
    <row r="4394" spans="1:10" x14ac:dyDescent="0.35">
      <c r="A4394">
        <v>4509</v>
      </c>
      <c r="B4394" t="s">
        <v>238</v>
      </c>
      <c r="C4394">
        <v>25</v>
      </c>
      <c r="D4394">
        <v>15</v>
      </c>
      <c r="E4394">
        <v>2</v>
      </c>
      <c r="F4394" t="s">
        <v>582</v>
      </c>
      <c r="G4394" t="s">
        <v>582</v>
      </c>
      <c r="H4394" t="s">
        <v>132</v>
      </c>
      <c r="I4394" t="s">
        <v>626</v>
      </c>
      <c r="J4394" t="s">
        <v>632</v>
      </c>
    </row>
    <row r="4395" spans="1:10" x14ac:dyDescent="0.35">
      <c r="A4395">
        <v>4510</v>
      </c>
      <c r="B4395" t="s">
        <v>238</v>
      </c>
      <c r="C4395">
        <v>26</v>
      </c>
      <c r="D4395">
        <v>22</v>
      </c>
      <c r="E4395">
        <v>6</v>
      </c>
      <c r="F4395" t="s">
        <v>582</v>
      </c>
      <c r="G4395" t="s">
        <v>582</v>
      </c>
      <c r="H4395" t="s">
        <v>132</v>
      </c>
      <c r="I4395" t="s">
        <v>626</v>
      </c>
      <c r="J4395" t="s">
        <v>632</v>
      </c>
    </row>
    <row r="4396" spans="1:10" x14ac:dyDescent="0.35">
      <c r="A4396">
        <v>4511</v>
      </c>
      <c r="B4396" t="s">
        <v>238</v>
      </c>
      <c r="C4396">
        <v>27</v>
      </c>
      <c r="D4396">
        <v>32</v>
      </c>
      <c r="E4396">
        <v>4</v>
      </c>
      <c r="F4396" t="s">
        <v>582</v>
      </c>
      <c r="G4396" t="s">
        <v>582</v>
      </c>
      <c r="H4396" t="s">
        <v>132</v>
      </c>
      <c r="I4396" t="s">
        <v>626</v>
      </c>
      <c r="J4396" t="s">
        <v>632</v>
      </c>
    </row>
    <row r="4397" spans="1:10" x14ac:dyDescent="0.35">
      <c r="A4397">
        <v>4512</v>
      </c>
      <c r="B4397" t="s">
        <v>238</v>
      </c>
      <c r="C4397">
        <v>28</v>
      </c>
      <c r="D4397">
        <v>36</v>
      </c>
      <c r="E4397">
        <v>2</v>
      </c>
      <c r="F4397" t="s">
        <v>582</v>
      </c>
      <c r="G4397" t="s">
        <v>582</v>
      </c>
      <c r="H4397" t="s">
        <v>132</v>
      </c>
      <c r="I4397" t="s">
        <v>626</v>
      </c>
      <c r="J4397" t="s">
        <v>632</v>
      </c>
    </row>
    <row r="4398" spans="1:10" x14ac:dyDescent="0.35">
      <c r="A4398">
        <v>4513</v>
      </c>
      <c r="B4398" t="s">
        <v>238</v>
      </c>
      <c r="C4398">
        <v>29</v>
      </c>
      <c r="D4398">
        <v>34</v>
      </c>
      <c r="E4398">
        <v>3</v>
      </c>
      <c r="F4398" t="s">
        <v>582</v>
      </c>
      <c r="G4398" t="s">
        <v>582</v>
      </c>
      <c r="H4398" t="s">
        <v>132</v>
      </c>
      <c r="I4398" t="s">
        <v>626</v>
      </c>
      <c r="J4398" t="s">
        <v>632</v>
      </c>
    </row>
    <row r="4399" spans="1:10" x14ac:dyDescent="0.35">
      <c r="A4399">
        <v>4514</v>
      </c>
      <c r="B4399" t="s">
        <v>238</v>
      </c>
      <c r="C4399">
        <v>30</v>
      </c>
      <c r="D4399">
        <v>27</v>
      </c>
      <c r="E4399">
        <v>7</v>
      </c>
      <c r="F4399" t="s">
        <v>582</v>
      </c>
      <c r="G4399" t="s">
        <v>582</v>
      </c>
      <c r="H4399" t="s">
        <v>132</v>
      </c>
      <c r="I4399" t="s">
        <v>626</v>
      </c>
      <c r="J4399" t="s">
        <v>632</v>
      </c>
    </row>
    <row r="4400" spans="1:10" x14ac:dyDescent="0.35">
      <c r="A4400">
        <v>4515</v>
      </c>
      <c r="B4400" t="s">
        <v>238</v>
      </c>
      <c r="C4400">
        <v>31</v>
      </c>
      <c r="D4400">
        <v>31</v>
      </c>
      <c r="E4400">
        <v>3</v>
      </c>
      <c r="F4400" t="s">
        <v>582</v>
      </c>
      <c r="G4400" t="s">
        <v>582</v>
      </c>
      <c r="H4400" t="s">
        <v>132</v>
      </c>
      <c r="I4400" t="s">
        <v>626</v>
      </c>
      <c r="J4400" t="s">
        <v>632</v>
      </c>
    </row>
    <row r="4401" spans="1:10" x14ac:dyDescent="0.35">
      <c r="A4401">
        <v>4516</v>
      </c>
      <c r="B4401" t="s">
        <v>238</v>
      </c>
      <c r="C4401">
        <v>32</v>
      </c>
      <c r="D4401">
        <v>21</v>
      </c>
      <c r="E4401">
        <v>1</v>
      </c>
      <c r="F4401" t="s">
        <v>582</v>
      </c>
      <c r="G4401" t="s">
        <v>582</v>
      </c>
      <c r="H4401" t="s">
        <v>132</v>
      </c>
      <c r="I4401" t="s">
        <v>626</v>
      </c>
      <c r="J4401" t="s">
        <v>632</v>
      </c>
    </row>
    <row r="4402" spans="1:10" x14ac:dyDescent="0.35">
      <c r="A4402">
        <v>4517</v>
      </c>
      <c r="B4402" t="s">
        <v>238</v>
      </c>
      <c r="C4402">
        <v>33</v>
      </c>
      <c r="D4402">
        <v>25</v>
      </c>
      <c r="E4402">
        <v>4</v>
      </c>
      <c r="F4402" t="s">
        <v>582</v>
      </c>
      <c r="G4402" t="s">
        <v>582</v>
      </c>
      <c r="H4402" t="s">
        <v>132</v>
      </c>
      <c r="I4402" t="s">
        <v>626</v>
      </c>
      <c r="J4402" t="s">
        <v>632</v>
      </c>
    </row>
    <row r="4403" spans="1:10" x14ac:dyDescent="0.35">
      <c r="A4403">
        <v>4518</v>
      </c>
      <c r="B4403" t="s">
        <v>238</v>
      </c>
      <c r="C4403">
        <v>34</v>
      </c>
      <c r="D4403">
        <v>26</v>
      </c>
      <c r="E4403">
        <v>6</v>
      </c>
      <c r="F4403" t="s">
        <v>582</v>
      </c>
      <c r="G4403" t="s">
        <v>582</v>
      </c>
      <c r="H4403" t="s">
        <v>132</v>
      </c>
      <c r="I4403" t="s">
        <v>626</v>
      </c>
      <c r="J4403" t="s">
        <v>632</v>
      </c>
    </row>
    <row r="4404" spans="1:10" x14ac:dyDescent="0.35">
      <c r="A4404">
        <v>4519</v>
      </c>
      <c r="B4404" t="s">
        <v>238</v>
      </c>
      <c r="C4404">
        <v>35</v>
      </c>
      <c r="D4404">
        <v>21</v>
      </c>
      <c r="E4404">
        <v>1</v>
      </c>
      <c r="F4404" t="s">
        <v>582</v>
      </c>
      <c r="G4404" t="s">
        <v>582</v>
      </c>
      <c r="H4404" t="s">
        <v>132</v>
      </c>
      <c r="I4404" t="s">
        <v>626</v>
      </c>
      <c r="J4404" t="s">
        <v>632</v>
      </c>
    </row>
    <row r="4405" spans="1:10" x14ac:dyDescent="0.35">
      <c r="A4405">
        <v>4520</v>
      </c>
      <c r="B4405" t="s">
        <v>238</v>
      </c>
      <c r="C4405">
        <v>36</v>
      </c>
      <c r="D4405">
        <v>12</v>
      </c>
      <c r="E4405">
        <v>3</v>
      </c>
      <c r="F4405" t="s">
        <v>582</v>
      </c>
      <c r="G4405" t="s">
        <v>582</v>
      </c>
      <c r="H4405" t="s">
        <v>132</v>
      </c>
      <c r="I4405" t="s">
        <v>626</v>
      </c>
      <c r="J4405" t="s">
        <v>632</v>
      </c>
    </row>
    <row r="4406" spans="1:10" x14ac:dyDescent="0.35">
      <c r="A4406">
        <v>4521</v>
      </c>
      <c r="B4406" t="s">
        <v>238</v>
      </c>
      <c r="C4406">
        <v>37</v>
      </c>
      <c r="D4406">
        <v>17</v>
      </c>
      <c r="E4406">
        <v>0</v>
      </c>
      <c r="F4406" t="s">
        <v>582</v>
      </c>
      <c r="G4406" t="s">
        <v>582</v>
      </c>
      <c r="H4406" t="s">
        <v>132</v>
      </c>
      <c r="I4406" t="s">
        <v>626</v>
      </c>
      <c r="J4406" t="s">
        <v>632</v>
      </c>
    </row>
    <row r="4407" spans="1:10" x14ac:dyDescent="0.35">
      <c r="A4407">
        <v>4522</v>
      </c>
      <c r="B4407" t="s">
        <v>238</v>
      </c>
      <c r="C4407">
        <v>38</v>
      </c>
      <c r="D4407">
        <v>11</v>
      </c>
      <c r="E4407">
        <v>4</v>
      </c>
      <c r="F4407" t="s">
        <v>582</v>
      </c>
      <c r="G4407" t="s">
        <v>582</v>
      </c>
      <c r="H4407" t="s">
        <v>132</v>
      </c>
      <c r="I4407" t="s">
        <v>626</v>
      </c>
      <c r="J4407" t="s">
        <v>632</v>
      </c>
    </row>
    <row r="4408" spans="1:10" x14ac:dyDescent="0.35">
      <c r="A4408">
        <v>4523</v>
      </c>
      <c r="B4408" t="s">
        <v>239</v>
      </c>
      <c r="C4408">
        <v>15</v>
      </c>
      <c r="D4408">
        <v>32</v>
      </c>
      <c r="E4408">
        <v>2</v>
      </c>
      <c r="F4408" t="s">
        <v>582</v>
      </c>
      <c r="G4408" t="s">
        <v>582</v>
      </c>
      <c r="H4408" t="s">
        <v>132</v>
      </c>
      <c r="I4408" t="s">
        <v>626</v>
      </c>
      <c r="J4408" t="s">
        <v>632</v>
      </c>
    </row>
    <row r="4409" spans="1:10" x14ac:dyDescent="0.35">
      <c r="A4409">
        <v>4524</v>
      </c>
      <c r="B4409" t="s">
        <v>239</v>
      </c>
      <c r="C4409">
        <v>16</v>
      </c>
      <c r="D4409">
        <v>26</v>
      </c>
      <c r="E4409">
        <v>4</v>
      </c>
      <c r="F4409" t="s">
        <v>582</v>
      </c>
      <c r="G4409" t="s">
        <v>582</v>
      </c>
      <c r="H4409" t="s">
        <v>132</v>
      </c>
      <c r="I4409" t="s">
        <v>626</v>
      </c>
      <c r="J4409" t="s">
        <v>632</v>
      </c>
    </row>
    <row r="4410" spans="1:10" x14ac:dyDescent="0.35">
      <c r="A4410">
        <v>4525</v>
      </c>
      <c r="B4410" t="s">
        <v>239</v>
      </c>
      <c r="C4410">
        <v>17</v>
      </c>
      <c r="D4410">
        <v>27</v>
      </c>
      <c r="E4410">
        <v>4</v>
      </c>
      <c r="F4410" t="s">
        <v>582</v>
      </c>
      <c r="G4410" t="s">
        <v>582</v>
      </c>
      <c r="H4410" t="s">
        <v>132</v>
      </c>
      <c r="I4410" t="s">
        <v>626</v>
      </c>
      <c r="J4410" t="s">
        <v>632</v>
      </c>
    </row>
    <row r="4411" spans="1:10" x14ac:dyDescent="0.35">
      <c r="A4411">
        <v>4526</v>
      </c>
      <c r="B4411" t="s">
        <v>239</v>
      </c>
      <c r="C4411">
        <v>18</v>
      </c>
      <c r="D4411">
        <v>21</v>
      </c>
      <c r="E4411">
        <v>6</v>
      </c>
      <c r="F4411" t="s">
        <v>582</v>
      </c>
      <c r="G4411" t="s">
        <v>582</v>
      </c>
      <c r="H4411" t="s">
        <v>132</v>
      </c>
      <c r="I4411" t="s">
        <v>626</v>
      </c>
      <c r="J4411" t="s">
        <v>632</v>
      </c>
    </row>
    <row r="4412" spans="1:10" x14ac:dyDescent="0.35">
      <c r="A4412">
        <v>4527</v>
      </c>
      <c r="B4412" t="s">
        <v>239</v>
      </c>
      <c r="C4412">
        <v>19</v>
      </c>
      <c r="D4412">
        <v>20</v>
      </c>
      <c r="E4412">
        <v>4</v>
      </c>
      <c r="F4412" t="s">
        <v>582</v>
      </c>
      <c r="G4412" t="s">
        <v>582</v>
      </c>
      <c r="H4412" t="s">
        <v>132</v>
      </c>
      <c r="I4412" t="s">
        <v>626</v>
      </c>
      <c r="J4412" t="s">
        <v>632</v>
      </c>
    </row>
    <row r="4413" spans="1:10" x14ac:dyDescent="0.35">
      <c r="A4413">
        <v>4528</v>
      </c>
      <c r="B4413" t="s">
        <v>239</v>
      </c>
      <c r="C4413">
        <v>20</v>
      </c>
      <c r="D4413">
        <v>26</v>
      </c>
      <c r="E4413">
        <v>1</v>
      </c>
      <c r="F4413" t="s">
        <v>582</v>
      </c>
      <c r="G4413" t="s">
        <v>582</v>
      </c>
      <c r="H4413" t="s">
        <v>132</v>
      </c>
      <c r="I4413" t="s">
        <v>626</v>
      </c>
      <c r="J4413" t="s">
        <v>632</v>
      </c>
    </row>
    <row r="4414" spans="1:10" x14ac:dyDescent="0.35">
      <c r="A4414">
        <v>4529</v>
      </c>
      <c r="B4414" t="s">
        <v>239</v>
      </c>
      <c r="C4414">
        <v>21</v>
      </c>
      <c r="D4414">
        <v>15</v>
      </c>
      <c r="E4414">
        <v>0</v>
      </c>
      <c r="F4414" t="s">
        <v>582</v>
      </c>
      <c r="G4414" t="s">
        <v>582</v>
      </c>
      <c r="H4414" t="s">
        <v>132</v>
      </c>
      <c r="I4414" t="s">
        <v>626</v>
      </c>
      <c r="J4414" t="s">
        <v>632</v>
      </c>
    </row>
    <row r="4415" spans="1:10" x14ac:dyDescent="0.35">
      <c r="A4415">
        <v>4530</v>
      </c>
      <c r="B4415" t="s">
        <v>239</v>
      </c>
      <c r="C4415">
        <v>22</v>
      </c>
      <c r="D4415">
        <v>9</v>
      </c>
      <c r="E4415">
        <v>0</v>
      </c>
      <c r="F4415" t="s">
        <v>582</v>
      </c>
      <c r="G4415" t="s">
        <v>582</v>
      </c>
      <c r="H4415" t="s">
        <v>132</v>
      </c>
      <c r="I4415" t="s">
        <v>626</v>
      </c>
      <c r="J4415" t="s">
        <v>632</v>
      </c>
    </row>
    <row r="4416" spans="1:10" x14ac:dyDescent="0.35">
      <c r="A4416">
        <v>4531</v>
      </c>
      <c r="B4416" t="s">
        <v>239</v>
      </c>
      <c r="C4416">
        <v>23</v>
      </c>
      <c r="D4416">
        <v>6</v>
      </c>
      <c r="E4416">
        <v>0</v>
      </c>
      <c r="F4416" t="s">
        <v>582</v>
      </c>
      <c r="G4416" t="s">
        <v>582</v>
      </c>
      <c r="H4416" t="s">
        <v>132</v>
      </c>
      <c r="I4416" t="s">
        <v>626</v>
      </c>
      <c r="J4416" t="s">
        <v>632</v>
      </c>
    </row>
    <row r="4417" spans="1:10" x14ac:dyDescent="0.35">
      <c r="A4417">
        <v>4532</v>
      </c>
      <c r="B4417" t="s">
        <v>239</v>
      </c>
      <c r="C4417">
        <v>24</v>
      </c>
      <c r="D4417">
        <v>8</v>
      </c>
      <c r="E4417">
        <v>0</v>
      </c>
      <c r="F4417" t="s">
        <v>582</v>
      </c>
      <c r="G4417" t="s">
        <v>582</v>
      </c>
      <c r="H4417" t="s">
        <v>132</v>
      </c>
      <c r="I4417" t="s">
        <v>626</v>
      </c>
      <c r="J4417" t="s">
        <v>632</v>
      </c>
    </row>
    <row r="4418" spans="1:10" x14ac:dyDescent="0.35">
      <c r="A4418">
        <v>4533</v>
      </c>
      <c r="B4418" t="s">
        <v>239</v>
      </c>
      <c r="C4418">
        <v>25</v>
      </c>
      <c r="D4418">
        <v>5</v>
      </c>
      <c r="E4418">
        <v>0</v>
      </c>
      <c r="F4418" t="s">
        <v>582</v>
      </c>
      <c r="G4418" t="s">
        <v>582</v>
      </c>
      <c r="H4418" t="s">
        <v>132</v>
      </c>
      <c r="I4418" t="s">
        <v>626</v>
      </c>
      <c r="J4418" t="s">
        <v>632</v>
      </c>
    </row>
    <row r="4419" spans="1:10" x14ac:dyDescent="0.35">
      <c r="A4419">
        <v>4534</v>
      </c>
      <c r="B4419" t="s">
        <v>239</v>
      </c>
      <c r="C4419">
        <v>26</v>
      </c>
      <c r="D4419">
        <v>8</v>
      </c>
      <c r="E4419">
        <v>2</v>
      </c>
      <c r="F4419" t="s">
        <v>582</v>
      </c>
      <c r="G4419" t="s">
        <v>582</v>
      </c>
      <c r="H4419" t="s">
        <v>132</v>
      </c>
      <c r="I4419" t="s">
        <v>626</v>
      </c>
      <c r="J4419" t="s">
        <v>632</v>
      </c>
    </row>
    <row r="4420" spans="1:10" x14ac:dyDescent="0.35">
      <c r="A4420">
        <v>4535</v>
      </c>
      <c r="B4420" t="s">
        <v>239</v>
      </c>
      <c r="C4420">
        <v>27</v>
      </c>
      <c r="D4420">
        <v>13</v>
      </c>
      <c r="E4420">
        <v>3</v>
      </c>
      <c r="F4420" t="s">
        <v>582</v>
      </c>
      <c r="G4420" t="s">
        <v>582</v>
      </c>
      <c r="H4420" t="s">
        <v>132</v>
      </c>
      <c r="I4420" t="s">
        <v>626</v>
      </c>
      <c r="J4420" t="s">
        <v>632</v>
      </c>
    </row>
    <row r="4421" spans="1:10" x14ac:dyDescent="0.35">
      <c r="A4421">
        <v>4536</v>
      </c>
      <c r="B4421" t="s">
        <v>239</v>
      </c>
      <c r="C4421">
        <v>28</v>
      </c>
      <c r="D4421">
        <v>33</v>
      </c>
      <c r="E4421">
        <v>2</v>
      </c>
      <c r="F4421" t="s">
        <v>582</v>
      </c>
      <c r="G4421" t="s">
        <v>582</v>
      </c>
      <c r="H4421" t="s">
        <v>132</v>
      </c>
      <c r="I4421" t="s">
        <v>626</v>
      </c>
      <c r="J4421" t="s">
        <v>632</v>
      </c>
    </row>
    <row r="4422" spans="1:10" x14ac:dyDescent="0.35">
      <c r="A4422">
        <v>4537</v>
      </c>
      <c r="B4422" t="s">
        <v>239</v>
      </c>
      <c r="C4422">
        <v>29</v>
      </c>
      <c r="D4422">
        <v>20</v>
      </c>
      <c r="E4422">
        <v>7</v>
      </c>
      <c r="F4422" t="s">
        <v>582</v>
      </c>
      <c r="G4422" t="s">
        <v>582</v>
      </c>
      <c r="H4422" t="s">
        <v>132</v>
      </c>
      <c r="I4422" t="s">
        <v>626</v>
      </c>
      <c r="J4422" t="s">
        <v>632</v>
      </c>
    </row>
    <row r="4423" spans="1:10" x14ac:dyDescent="0.35">
      <c r="A4423">
        <v>4538</v>
      </c>
      <c r="B4423" t="s">
        <v>239</v>
      </c>
      <c r="C4423">
        <v>30</v>
      </c>
      <c r="D4423">
        <v>33</v>
      </c>
      <c r="E4423">
        <v>6</v>
      </c>
      <c r="F4423" t="s">
        <v>582</v>
      </c>
      <c r="G4423" t="s">
        <v>582</v>
      </c>
      <c r="H4423" t="s">
        <v>132</v>
      </c>
      <c r="I4423" t="s">
        <v>626</v>
      </c>
      <c r="J4423" t="s">
        <v>632</v>
      </c>
    </row>
    <row r="4424" spans="1:10" x14ac:dyDescent="0.35">
      <c r="A4424">
        <v>4539</v>
      </c>
      <c r="B4424" t="s">
        <v>239</v>
      </c>
      <c r="C4424">
        <v>31</v>
      </c>
      <c r="D4424">
        <v>19</v>
      </c>
      <c r="E4424">
        <v>7</v>
      </c>
      <c r="F4424" t="s">
        <v>582</v>
      </c>
      <c r="G4424" t="s">
        <v>582</v>
      </c>
      <c r="H4424" t="s">
        <v>132</v>
      </c>
      <c r="I4424" t="s">
        <v>626</v>
      </c>
      <c r="J4424" t="s">
        <v>632</v>
      </c>
    </row>
    <row r="4425" spans="1:10" x14ac:dyDescent="0.35">
      <c r="A4425">
        <v>4540</v>
      </c>
      <c r="B4425" t="s">
        <v>239</v>
      </c>
      <c r="C4425">
        <v>32</v>
      </c>
      <c r="D4425">
        <v>18</v>
      </c>
      <c r="E4425">
        <v>6</v>
      </c>
      <c r="F4425" t="s">
        <v>582</v>
      </c>
      <c r="G4425" t="s">
        <v>582</v>
      </c>
      <c r="H4425" t="s">
        <v>132</v>
      </c>
      <c r="I4425" t="s">
        <v>626</v>
      </c>
      <c r="J4425" t="s">
        <v>632</v>
      </c>
    </row>
    <row r="4426" spans="1:10" x14ac:dyDescent="0.35">
      <c r="A4426">
        <v>4541</v>
      </c>
      <c r="B4426" t="s">
        <v>239</v>
      </c>
      <c r="C4426">
        <v>33</v>
      </c>
      <c r="D4426">
        <v>18</v>
      </c>
      <c r="E4426">
        <v>4</v>
      </c>
      <c r="F4426" t="s">
        <v>582</v>
      </c>
      <c r="G4426" t="s">
        <v>582</v>
      </c>
      <c r="H4426" t="s">
        <v>132</v>
      </c>
      <c r="I4426" t="s">
        <v>626</v>
      </c>
      <c r="J4426" t="s">
        <v>632</v>
      </c>
    </row>
    <row r="4427" spans="1:10" x14ac:dyDescent="0.35">
      <c r="A4427">
        <v>4542</v>
      </c>
      <c r="B4427" t="s">
        <v>239</v>
      </c>
      <c r="C4427">
        <v>34</v>
      </c>
      <c r="D4427">
        <v>15</v>
      </c>
      <c r="E4427">
        <v>1</v>
      </c>
      <c r="F4427" t="s">
        <v>582</v>
      </c>
      <c r="G4427" t="s">
        <v>582</v>
      </c>
      <c r="H4427" t="s">
        <v>132</v>
      </c>
      <c r="I4427" t="s">
        <v>626</v>
      </c>
      <c r="J4427" t="s">
        <v>632</v>
      </c>
    </row>
    <row r="4428" spans="1:10" x14ac:dyDescent="0.35">
      <c r="A4428">
        <v>4543</v>
      </c>
      <c r="B4428" t="s">
        <v>239</v>
      </c>
      <c r="C4428">
        <v>35</v>
      </c>
      <c r="D4428">
        <v>12</v>
      </c>
      <c r="E4428">
        <v>3</v>
      </c>
      <c r="F4428" t="s">
        <v>582</v>
      </c>
      <c r="G4428" t="s">
        <v>582</v>
      </c>
      <c r="H4428" t="s">
        <v>132</v>
      </c>
      <c r="I4428" t="s">
        <v>626</v>
      </c>
      <c r="J4428" t="s">
        <v>632</v>
      </c>
    </row>
    <row r="4429" spans="1:10" x14ac:dyDescent="0.35">
      <c r="A4429">
        <v>4544</v>
      </c>
      <c r="B4429" t="s">
        <v>239</v>
      </c>
      <c r="C4429">
        <v>36</v>
      </c>
      <c r="D4429">
        <v>8</v>
      </c>
      <c r="E4429">
        <v>2</v>
      </c>
      <c r="F4429" t="s">
        <v>582</v>
      </c>
      <c r="G4429" t="s">
        <v>582</v>
      </c>
      <c r="H4429" t="s">
        <v>132</v>
      </c>
      <c r="I4429" t="s">
        <v>626</v>
      </c>
      <c r="J4429" t="s">
        <v>632</v>
      </c>
    </row>
    <row r="4430" spans="1:10" x14ac:dyDescent="0.35">
      <c r="A4430">
        <v>4545</v>
      </c>
      <c r="B4430" t="s">
        <v>239</v>
      </c>
      <c r="C4430">
        <v>37</v>
      </c>
      <c r="D4430">
        <v>28</v>
      </c>
      <c r="E4430">
        <v>4</v>
      </c>
      <c r="F4430" t="s">
        <v>582</v>
      </c>
      <c r="G4430" t="s">
        <v>582</v>
      </c>
      <c r="H4430" t="s">
        <v>132</v>
      </c>
      <c r="I4430" t="s">
        <v>626</v>
      </c>
      <c r="J4430" t="s">
        <v>632</v>
      </c>
    </row>
    <row r="4431" spans="1:10" x14ac:dyDescent="0.35">
      <c r="A4431">
        <v>4546</v>
      </c>
      <c r="B4431" t="s">
        <v>239</v>
      </c>
      <c r="C4431">
        <v>38</v>
      </c>
      <c r="D4431">
        <v>23</v>
      </c>
      <c r="E4431">
        <v>1</v>
      </c>
      <c r="F4431" t="s">
        <v>582</v>
      </c>
      <c r="G4431" t="s">
        <v>582</v>
      </c>
      <c r="H4431" t="s">
        <v>132</v>
      </c>
      <c r="I4431" t="s">
        <v>626</v>
      </c>
      <c r="J4431" t="s">
        <v>632</v>
      </c>
    </row>
    <row r="4432" spans="1:10" x14ac:dyDescent="0.35">
      <c r="A4432">
        <v>4547</v>
      </c>
      <c r="B4432" t="s">
        <v>240</v>
      </c>
      <c r="C4432">
        <v>15</v>
      </c>
      <c r="D4432">
        <v>27</v>
      </c>
      <c r="E4432">
        <v>0</v>
      </c>
      <c r="F4432" t="s">
        <v>582</v>
      </c>
      <c r="G4432" t="s">
        <v>582</v>
      </c>
      <c r="H4432" t="s">
        <v>132</v>
      </c>
      <c r="I4432" t="s">
        <v>626</v>
      </c>
      <c r="J4432" t="s">
        <v>633</v>
      </c>
    </row>
    <row r="4433" spans="1:10" x14ac:dyDescent="0.35">
      <c r="A4433">
        <v>4548</v>
      </c>
      <c r="B4433" t="s">
        <v>240</v>
      </c>
      <c r="C4433">
        <v>15</v>
      </c>
      <c r="D4433">
        <v>27</v>
      </c>
      <c r="E4433">
        <v>0</v>
      </c>
      <c r="F4433" t="s">
        <v>582</v>
      </c>
      <c r="G4433" t="s">
        <v>582</v>
      </c>
      <c r="H4433" t="s">
        <v>132</v>
      </c>
      <c r="I4433" t="s">
        <v>626</v>
      </c>
      <c r="J4433" t="s">
        <v>633</v>
      </c>
    </row>
    <row r="4434" spans="1:10" x14ac:dyDescent="0.35">
      <c r="A4434">
        <v>4549</v>
      </c>
      <c r="B4434" t="s">
        <v>240</v>
      </c>
      <c r="C4434">
        <v>16</v>
      </c>
      <c r="D4434">
        <v>24</v>
      </c>
      <c r="E4434">
        <v>2</v>
      </c>
      <c r="F4434" t="s">
        <v>582</v>
      </c>
      <c r="G4434" t="s">
        <v>582</v>
      </c>
      <c r="H4434" t="s">
        <v>132</v>
      </c>
      <c r="I4434" t="s">
        <v>626</v>
      </c>
      <c r="J4434" t="s">
        <v>633</v>
      </c>
    </row>
    <row r="4435" spans="1:10" x14ac:dyDescent="0.35">
      <c r="A4435">
        <v>4550</v>
      </c>
      <c r="B4435" t="s">
        <v>240</v>
      </c>
      <c r="C4435">
        <v>16</v>
      </c>
      <c r="D4435">
        <v>24</v>
      </c>
      <c r="E4435">
        <v>2</v>
      </c>
      <c r="F4435" t="s">
        <v>582</v>
      </c>
      <c r="G4435" t="s">
        <v>582</v>
      </c>
      <c r="H4435" t="s">
        <v>132</v>
      </c>
      <c r="I4435" t="s">
        <v>626</v>
      </c>
      <c r="J4435" t="s">
        <v>633</v>
      </c>
    </row>
    <row r="4436" spans="1:10" x14ac:dyDescent="0.35">
      <c r="A4436">
        <v>4551</v>
      </c>
      <c r="B4436" t="s">
        <v>240</v>
      </c>
      <c r="C4436">
        <v>17</v>
      </c>
      <c r="D4436">
        <v>19</v>
      </c>
      <c r="E4436">
        <v>1</v>
      </c>
      <c r="F4436" t="s">
        <v>582</v>
      </c>
      <c r="G4436" t="s">
        <v>582</v>
      </c>
      <c r="H4436" t="s">
        <v>132</v>
      </c>
      <c r="I4436" t="s">
        <v>626</v>
      </c>
      <c r="J4436" t="s">
        <v>633</v>
      </c>
    </row>
    <row r="4437" spans="1:10" x14ac:dyDescent="0.35">
      <c r="A4437">
        <v>4552</v>
      </c>
      <c r="B4437" t="s">
        <v>240</v>
      </c>
      <c r="C4437">
        <v>17</v>
      </c>
      <c r="D4437">
        <v>19</v>
      </c>
      <c r="E4437">
        <v>1</v>
      </c>
      <c r="F4437" t="s">
        <v>582</v>
      </c>
      <c r="G4437" t="s">
        <v>582</v>
      </c>
      <c r="H4437" t="s">
        <v>132</v>
      </c>
      <c r="I4437" t="s">
        <v>626</v>
      </c>
      <c r="J4437" t="s">
        <v>633</v>
      </c>
    </row>
    <row r="4438" spans="1:10" x14ac:dyDescent="0.35">
      <c r="A4438">
        <v>4553</v>
      </c>
      <c r="B4438" t="s">
        <v>240</v>
      </c>
      <c r="C4438">
        <v>18</v>
      </c>
      <c r="D4438">
        <v>29</v>
      </c>
      <c r="E4438">
        <v>1</v>
      </c>
      <c r="F4438" t="s">
        <v>582</v>
      </c>
      <c r="G4438" t="s">
        <v>582</v>
      </c>
      <c r="H4438" t="s">
        <v>132</v>
      </c>
      <c r="I4438" t="s">
        <v>626</v>
      </c>
      <c r="J4438" t="s">
        <v>633</v>
      </c>
    </row>
    <row r="4439" spans="1:10" x14ac:dyDescent="0.35">
      <c r="A4439">
        <v>4554</v>
      </c>
      <c r="B4439" t="s">
        <v>240</v>
      </c>
      <c r="C4439">
        <v>18</v>
      </c>
      <c r="D4439">
        <v>29</v>
      </c>
      <c r="E4439">
        <v>1</v>
      </c>
      <c r="F4439" t="s">
        <v>582</v>
      </c>
      <c r="G4439" t="s">
        <v>582</v>
      </c>
      <c r="H4439" t="s">
        <v>132</v>
      </c>
      <c r="I4439" t="s">
        <v>626</v>
      </c>
      <c r="J4439" t="s">
        <v>633</v>
      </c>
    </row>
    <row r="4440" spans="1:10" x14ac:dyDescent="0.35">
      <c r="A4440">
        <v>4555</v>
      </c>
      <c r="B4440" t="s">
        <v>240</v>
      </c>
      <c r="C4440">
        <v>19</v>
      </c>
      <c r="D4440">
        <v>25</v>
      </c>
      <c r="E4440">
        <v>0</v>
      </c>
      <c r="F4440" t="s">
        <v>582</v>
      </c>
      <c r="G4440" t="s">
        <v>582</v>
      </c>
      <c r="H4440" t="s">
        <v>132</v>
      </c>
      <c r="I4440" t="s">
        <v>626</v>
      </c>
      <c r="J4440" t="s">
        <v>633</v>
      </c>
    </row>
    <row r="4441" spans="1:10" x14ac:dyDescent="0.35">
      <c r="A4441">
        <v>4556</v>
      </c>
      <c r="B4441" t="s">
        <v>240</v>
      </c>
      <c r="C4441">
        <v>19</v>
      </c>
      <c r="D4441">
        <v>25</v>
      </c>
      <c r="E4441">
        <v>0</v>
      </c>
      <c r="F4441" t="s">
        <v>582</v>
      </c>
      <c r="G4441" t="s">
        <v>582</v>
      </c>
      <c r="H4441" t="s">
        <v>132</v>
      </c>
      <c r="I4441" t="s">
        <v>626</v>
      </c>
      <c r="J4441" t="s">
        <v>633</v>
      </c>
    </row>
    <row r="4442" spans="1:10" x14ac:dyDescent="0.35">
      <c r="A4442">
        <v>4557</v>
      </c>
      <c r="B4442" t="s">
        <v>240</v>
      </c>
      <c r="C4442">
        <v>20</v>
      </c>
      <c r="D4442">
        <v>19</v>
      </c>
      <c r="E4442">
        <v>4</v>
      </c>
      <c r="F4442" t="s">
        <v>582</v>
      </c>
      <c r="G4442" t="s">
        <v>582</v>
      </c>
      <c r="H4442" t="s">
        <v>132</v>
      </c>
      <c r="I4442" t="s">
        <v>626</v>
      </c>
      <c r="J4442" t="s">
        <v>633</v>
      </c>
    </row>
    <row r="4443" spans="1:10" x14ac:dyDescent="0.35">
      <c r="A4443">
        <v>4558</v>
      </c>
      <c r="B4443" t="s">
        <v>240</v>
      </c>
      <c r="C4443">
        <v>20</v>
      </c>
      <c r="D4443">
        <v>19</v>
      </c>
      <c r="E4443">
        <v>4</v>
      </c>
      <c r="F4443" t="s">
        <v>582</v>
      </c>
      <c r="G4443" t="s">
        <v>582</v>
      </c>
      <c r="H4443" t="s">
        <v>132</v>
      </c>
      <c r="I4443" t="s">
        <v>626</v>
      </c>
      <c r="J4443" t="s">
        <v>633</v>
      </c>
    </row>
    <row r="4444" spans="1:10" x14ac:dyDescent="0.35">
      <c r="A4444">
        <v>4559</v>
      </c>
      <c r="B4444" t="s">
        <v>240</v>
      </c>
      <c r="C4444">
        <v>21</v>
      </c>
      <c r="D4444">
        <v>7</v>
      </c>
      <c r="E4444">
        <v>3</v>
      </c>
      <c r="F4444" t="s">
        <v>582</v>
      </c>
      <c r="G4444" t="s">
        <v>582</v>
      </c>
      <c r="H4444" t="s">
        <v>132</v>
      </c>
      <c r="I4444" t="s">
        <v>626</v>
      </c>
      <c r="J4444" t="s">
        <v>633</v>
      </c>
    </row>
    <row r="4445" spans="1:10" x14ac:dyDescent="0.35">
      <c r="A4445">
        <v>4560</v>
      </c>
      <c r="B4445" t="s">
        <v>240</v>
      </c>
      <c r="C4445">
        <v>21</v>
      </c>
      <c r="D4445">
        <v>7</v>
      </c>
      <c r="E4445">
        <v>3</v>
      </c>
      <c r="F4445" t="s">
        <v>582</v>
      </c>
      <c r="G4445" t="s">
        <v>582</v>
      </c>
      <c r="H4445" t="s">
        <v>132</v>
      </c>
      <c r="I4445" t="s">
        <v>626</v>
      </c>
      <c r="J4445" t="s">
        <v>633</v>
      </c>
    </row>
    <row r="4446" spans="1:10" x14ac:dyDescent="0.35">
      <c r="A4446">
        <v>4561</v>
      </c>
      <c r="B4446" t="s">
        <v>240</v>
      </c>
      <c r="C4446">
        <v>22</v>
      </c>
      <c r="D4446">
        <v>11</v>
      </c>
      <c r="E4446">
        <v>2</v>
      </c>
      <c r="F4446" t="s">
        <v>582</v>
      </c>
      <c r="G4446" t="s">
        <v>582</v>
      </c>
      <c r="H4446" t="s">
        <v>132</v>
      </c>
      <c r="I4446" t="s">
        <v>626</v>
      </c>
      <c r="J4446" t="s">
        <v>633</v>
      </c>
    </row>
    <row r="4447" spans="1:10" x14ac:dyDescent="0.35">
      <c r="A4447">
        <v>4562</v>
      </c>
      <c r="B4447" t="s">
        <v>240</v>
      </c>
      <c r="C4447">
        <v>22</v>
      </c>
      <c r="D4447">
        <v>11</v>
      </c>
      <c r="E4447">
        <v>2</v>
      </c>
      <c r="F4447" t="s">
        <v>582</v>
      </c>
      <c r="G4447" t="s">
        <v>582</v>
      </c>
      <c r="H4447" t="s">
        <v>132</v>
      </c>
      <c r="I4447" t="s">
        <v>626</v>
      </c>
      <c r="J4447" t="s">
        <v>633</v>
      </c>
    </row>
    <row r="4448" spans="1:10" x14ac:dyDescent="0.35">
      <c r="A4448">
        <v>4563</v>
      </c>
      <c r="B4448" t="s">
        <v>240</v>
      </c>
      <c r="C4448">
        <v>23</v>
      </c>
      <c r="D4448">
        <v>9</v>
      </c>
      <c r="E4448">
        <v>1</v>
      </c>
      <c r="F4448" t="s">
        <v>582</v>
      </c>
      <c r="G4448" t="s">
        <v>582</v>
      </c>
      <c r="H4448" t="s">
        <v>132</v>
      </c>
      <c r="I4448" t="s">
        <v>626</v>
      </c>
      <c r="J4448" t="s">
        <v>633</v>
      </c>
    </row>
    <row r="4449" spans="1:10" x14ac:dyDescent="0.35">
      <c r="A4449">
        <v>4564</v>
      </c>
      <c r="B4449" t="s">
        <v>240</v>
      </c>
      <c r="C4449">
        <v>23</v>
      </c>
      <c r="D4449">
        <v>9</v>
      </c>
      <c r="E4449">
        <v>1</v>
      </c>
      <c r="F4449" t="s">
        <v>582</v>
      </c>
      <c r="G4449" t="s">
        <v>582</v>
      </c>
      <c r="H4449" t="s">
        <v>132</v>
      </c>
      <c r="I4449" t="s">
        <v>626</v>
      </c>
      <c r="J4449" t="s">
        <v>633</v>
      </c>
    </row>
    <row r="4450" spans="1:10" x14ac:dyDescent="0.35">
      <c r="A4450">
        <v>4565</v>
      </c>
      <c r="B4450" t="s">
        <v>240</v>
      </c>
      <c r="C4450">
        <v>24</v>
      </c>
      <c r="D4450">
        <v>11</v>
      </c>
      <c r="E4450">
        <v>0</v>
      </c>
      <c r="F4450" t="s">
        <v>582</v>
      </c>
      <c r="G4450" t="s">
        <v>582</v>
      </c>
      <c r="H4450" t="s">
        <v>132</v>
      </c>
      <c r="I4450" t="s">
        <v>626</v>
      </c>
      <c r="J4450" t="s">
        <v>633</v>
      </c>
    </row>
    <row r="4451" spans="1:10" x14ac:dyDescent="0.35">
      <c r="A4451">
        <v>4566</v>
      </c>
      <c r="B4451" t="s">
        <v>240</v>
      </c>
      <c r="C4451">
        <v>24</v>
      </c>
      <c r="D4451">
        <v>11</v>
      </c>
      <c r="E4451">
        <v>0</v>
      </c>
      <c r="F4451" t="s">
        <v>582</v>
      </c>
      <c r="G4451" t="s">
        <v>582</v>
      </c>
      <c r="H4451" t="s">
        <v>132</v>
      </c>
      <c r="I4451" t="s">
        <v>626</v>
      </c>
      <c r="J4451" t="s">
        <v>633</v>
      </c>
    </row>
    <row r="4452" spans="1:10" x14ac:dyDescent="0.35">
      <c r="A4452">
        <v>4567</v>
      </c>
      <c r="B4452" t="s">
        <v>240</v>
      </c>
      <c r="C4452">
        <v>25</v>
      </c>
      <c r="D4452">
        <v>12</v>
      </c>
      <c r="E4452">
        <v>0</v>
      </c>
      <c r="F4452" t="s">
        <v>582</v>
      </c>
      <c r="G4452" t="s">
        <v>582</v>
      </c>
      <c r="H4452" t="s">
        <v>132</v>
      </c>
      <c r="I4452" t="s">
        <v>626</v>
      </c>
      <c r="J4452" t="s">
        <v>633</v>
      </c>
    </row>
    <row r="4453" spans="1:10" x14ac:dyDescent="0.35">
      <c r="A4453">
        <v>4568</v>
      </c>
      <c r="B4453" t="s">
        <v>240</v>
      </c>
      <c r="C4453">
        <v>25</v>
      </c>
      <c r="D4453">
        <v>12</v>
      </c>
      <c r="E4453">
        <v>0</v>
      </c>
      <c r="F4453" t="s">
        <v>582</v>
      </c>
      <c r="G4453" t="s">
        <v>582</v>
      </c>
      <c r="H4453" t="s">
        <v>132</v>
      </c>
      <c r="I4453" t="s">
        <v>626</v>
      </c>
      <c r="J4453" t="s">
        <v>633</v>
      </c>
    </row>
    <row r="4454" spans="1:10" x14ac:dyDescent="0.35">
      <c r="A4454">
        <v>4569</v>
      </c>
      <c r="B4454" t="s">
        <v>240</v>
      </c>
      <c r="C4454">
        <v>26</v>
      </c>
      <c r="D4454">
        <v>7</v>
      </c>
      <c r="E4454">
        <v>5</v>
      </c>
      <c r="F4454" t="s">
        <v>582</v>
      </c>
      <c r="G4454" t="s">
        <v>582</v>
      </c>
      <c r="H4454" t="s">
        <v>132</v>
      </c>
      <c r="I4454" t="s">
        <v>626</v>
      </c>
      <c r="J4454" t="s">
        <v>633</v>
      </c>
    </row>
    <row r="4455" spans="1:10" x14ac:dyDescent="0.35">
      <c r="A4455">
        <v>4570</v>
      </c>
      <c r="B4455" t="s">
        <v>240</v>
      </c>
      <c r="C4455">
        <v>26</v>
      </c>
      <c r="D4455">
        <v>7</v>
      </c>
      <c r="E4455">
        <v>5</v>
      </c>
      <c r="F4455" t="s">
        <v>582</v>
      </c>
      <c r="G4455" t="s">
        <v>582</v>
      </c>
      <c r="H4455" t="s">
        <v>132</v>
      </c>
      <c r="I4455" t="s">
        <v>626</v>
      </c>
      <c r="J4455" t="s">
        <v>633</v>
      </c>
    </row>
    <row r="4456" spans="1:10" x14ac:dyDescent="0.35">
      <c r="A4456">
        <v>4571</v>
      </c>
      <c r="B4456" t="s">
        <v>240</v>
      </c>
      <c r="C4456">
        <v>27</v>
      </c>
      <c r="D4456">
        <v>20</v>
      </c>
      <c r="E4456">
        <v>8</v>
      </c>
      <c r="F4456" t="s">
        <v>582</v>
      </c>
      <c r="G4456" t="s">
        <v>582</v>
      </c>
      <c r="H4456" t="s">
        <v>132</v>
      </c>
      <c r="I4456" t="s">
        <v>626</v>
      </c>
      <c r="J4456" t="s">
        <v>633</v>
      </c>
    </row>
    <row r="4457" spans="1:10" x14ac:dyDescent="0.35">
      <c r="A4457">
        <v>4572</v>
      </c>
      <c r="B4457" t="s">
        <v>240</v>
      </c>
      <c r="C4457">
        <v>27</v>
      </c>
      <c r="D4457">
        <v>20</v>
      </c>
      <c r="E4457">
        <v>8</v>
      </c>
      <c r="F4457" t="s">
        <v>582</v>
      </c>
      <c r="G4457" t="s">
        <v>582</v>
      </c>
      <c r="H4457" t="s">
        <v>132</v>
      </c>
      <c r="I4457" t="s">
        <v>626</v>
      </c>
      <c r="J4457" t="s">
        <v>633</v>
      </c>
    </row>
    <row r="4458" spans="1:10" x14ac:dyDescent="0.35">
      <c r="A4458">
        <v>4573</v>
      </c>
      <c r="B4458" t="s">
        <v>240</v>
      </c>
      <c r="C4458">
        <v>28</v>
      </c>
      <c r="D4458">
        <v>35</v>
      </c>
      <c r="E4458">
        <v>3</v>
      </c>
      <c r="F4458" t="s">
        <v>582</v>
      </c>
      <c r="G4458" t="s">
        <v>582</v>
      </c>
      <c r="H4458" t="s">
        <v>132</v>
      </c>
      <c r="I4458" t="s">
        <v>626</v>
      </c>
      <c r="J4458" t="s">
        <v>633</v>
      </c>
    </row>
    <row r="4459" spans="1:10" x14ac:dyDescent="0.35">
      <c r="A4459">
        <v>4574</v>
      </c>
      <c r="B4459" t="s">
        <v>240</v>
      </c>
      <c r="C4459">
        <v>28</v>
      </c>
      <c r="D4459">
        <v>35</v>
      </c>
      <c r="E4459">
        <v>3</v>
      </c>
      <c r="F4459" t="s">
        <v>582</v>
      </c>
      <c r="G4459" t="s">
        <v>582</v>
      </c>
      <c r="H4459" t="s">
        <v>132</v>
      </c>
      <c r="I4459" t="s">
        <v>626</v>
      </c>
      <c r="J4459" t="s">
        <v>633</v>
      </c>
    </row>
    <row r="4460" spans="1:10" x14ac:dyDescent="0.35">
      <c r="A4460">
        <v>4575</v>
      </c>
      <c r="B4460" t="s">
        <v>240</v>
      </c>
      <c r="C4460">
        <v>29</v>
      </c>
      <c r="D4460">
        <v>27</v>
      </c>
      <c r="E4460">
        <v>11</v>
      </c>
      <c r="F4460" t="s">
        <v>582</v>
      </c>
      <c r="G4460" t="s">
        <v>582</v>
      </c>
      <c r="H4460" t="s">
        <v>132</v>
      </c>
      <c r="I4460" t="s">
        <v>626</v>
      </c>
      <c r="J4460" t="s">
        <v>633</v>
      </c>
    </row>
    <row r="4461" spans="1:10" x14ac:dyDescent="0.35">
      <c r="A4461">
        <v>4576</v>
      </c>
      <c r="B4461" t="s">
        <v>240</v>
      </c>
      <c r="C4461">
        <v>29</v>
      </c>
      <c r="D4461">
        <v>27</v>
      </c>
      <c r="E4461">
        <v>11</v>
      </c>
      <c r="F4461" t="s">
        <v>582</v>
      </c>
      <c r="G4461" t="s">
        <v>582</v>
      </c>
      <c r="H4461" t="s">
        <v>132</v>
      </c>
      <c r="I4461" t="s">
        <v>626</v>
      </c>
      <c r="J4461" t="s">
        <v>633</v>
      </c>
    </row>
    <row r="4462" spans="1:10" x14ac:dyDescent="0.35">
      <c r="A4462">
        <v>4577</v>
      </c>
      <c r="B4462" t="s">
        <v>240</v>
      </c>
      <c r="C4462">
        <v>30</v>
      </c>
      <c r="D4462">
        <v>25</v>
      </c>
      <c r="E4462">
        <v>8</v>
      </c>
      <c r="F4462" t="s">
        <v>582</v>
      </c>
      <c r="G4462" t="s">
        <v>582</v>
      </c>
      <c r="H4462" t="s">
        <v>132</v>
      </c>
      <c r="I4462" t="s">
        <v>626</v>
      </c>
      <c r="J4462" t="s">
        <v>633</v>
      </c>
    </row>
    <row r="4463" spans="1:10" x14ac:dyDescent="0.35">
      <c r="A4463">
        <v>4578</v>
      </c>
      <c r="B4463" t="s">
        <v>240</v>
      </c>
      <c r="C4463">
        <v>30</v>
      </c>
      <c r="D4463">
        <v>25</v>
      </c>
      <c r="E4463">
        <v>8</v>
      </c>
      <c r="F4463" t="s">
        <v>582</v>
      </c>
      <c r="G4463" t="s">
        <v>582</v>
      </c>
      <c r="H4463" t="s">
        <v>132</v>
      </c>
      <c r="I4463" t="s">
        <v>626</v>
      </c>
      <c r="J4463" t="s">
        <v>633</v>
      </c>
    </row>
    <row r="4464" spans="1:10" x14ac:dyDescent="0.35">
      <c r="A4464">
        <v>4579</v>
      </c>
      <c r="B4464" t="s">
        <v>240</v>
      </c>
      <c r="C4464">
        <v>31</v>
      </c>
      <c r="D4464">
        <v>15</v>
      </c>
      <c r="E4464">
        <v>6</v>
      </c>
      <c r="F4464" t="s">
        <v>582</v>
      </c>
      <c r="G4464" t="s">
        <v>582</v>
      </c>
      <c r="H4464" t="s">
        <v>132</v>
      </c>
      <c r="I4464" t="s">
        <v>626</v>
      </c>
      <c r="J4464" t="s">
        <v>633</v>
      </c>
    </row>
    <row r="4465" spans="1:10" x14ac:dyDescent="0.35">
      <c r="A4465">
        <v>4580</v>
      </c>
      <c r="B4465" t="s">
        <v>240</v>
      </c>
      <c r="C4465">
        <v>31</v>
      </c>
      <c r="D4465">
        <v>15</v>
      </c>
      <c r="E4465">
        <v>6</v>
      </c>
      <c r="F4465" t="s">
        <v>582</v>
      </c>
      <c r="G4465" t="s">
        <v>582</v>
      </c>
      <c r="H4465" t="s">
        <v>132</v>
      </c>
      <c r="I4465" t="s">
        <v>626</v>
      </c>
      <c r="J4465" t="s">
        <v>633</v>
      </c>
    </row>
    <row r="4466" spans="1:10" x14ac:dyDescent="0.35">
      <c r="A4466">
        <v>4581</v>
      </c>
      <c r="B4466" t="s">
        <v>240</v>
      </c>
      <c r="C4466">
        <v>32</v>
      </c>
      <c r="D4466">
        <v>23</v>
      </c>
      <c r="E4466">
        <v>4</v>
      </c>
      <c r="F4466" t="s">
        <v>582</v>
      </c>
      <c r="G4466" t="s">
        <v>582</v>
      </c>
      <c r="H4466" t="s">
        <v>132</v>
      </c>
      <c r="I4466" t="s">
        <v>626</v>
      </c>
      <c r="J4466" t="s">
        <v>633</v>
      </c>
    </row>
    <row r="4467" spans="1:10" x14ac:dyDescent="0.35">
      <c r="A4467">
        <v>4582</v>
      </c>
      <c r="B4467" t="s">
        <v>240</v>
      </c>
      <c r="C4467">
        <v>32</v>
      </c>
      <c r="D4467">
        <v>23</v>
      </c>
      <c r="E4467">
        <v>4</v>
      </c>
      <c r="F4467" t="s">
        <v>582</v>
      </c>
      <c r="G4467" t="s">
        <v>582</v>
      </c>
      <c r="H4467" t="s">
        <v>132</v>
      </c>
      <c r="I4467" t="s">
        <v>626</v>
      </c>
      <c r="J4467" t="s">
        <v>633</v>
      </c>
    </row>
    <row r="4468" spans="1:10" x14ac:dyDescent="0.35">
      <c r="A4468">
        <v>4583</v>
      </c>
      <c r="B4468" t="s">
        <v>240</v>
      </c>
      <c r="C4468">
        <v>33</v>
      </c>
      <c r="D4468">
        <v>29</v>
      </c>
      <c r="E4468">
        <v>8</v>
      </c>
      <c r="F4468" t="s">
        <v>582</v>
      </c>
      <c r="G4468" t="s">
        <v>582</v>
      </c>
      <c r="H4468" t="s">
        <v>132</v>
      </c>
      <c r="I4468" t="s">
        <v>626</v>
      </c>
      <c r="J4468" t="s">
        <v>633</v>
      </c>
    </row>
    <row r="4469" spans="1:10" x14ac:dyDescent="0.35">
      <c r="A4469">
        <v>4584</v>
      </c>
      <c r="B4469" t="s">
        <v>240</v>
      </c>
      <c r="C4469">
        <v>33</v>
      </c>
      <c r="D4469">
        <v>29</v>
      </c>
      <c r="E4469">
        <v>8</v>
      </c>
      <c r="F4469" t="s">
        <v>582</v>
      </c>
      <c r="G4469" t="s">
        <v>582</v>
      </c>
      <c r="H4469" t="s">
        <v>132</v>
      </c>
      <c r="I4469" t="s">
        <v>626</v>
      </c>
      <c r="J4469" t="s">
        <v>633</v>
      </c>
    </row>
    <row r="4470" spans="1:10" x14ac:dyDescent="0.35">
      <c r="A4470">
        <v>4585</v>
      </c>
      <c r="B4470" t="s">
        <v>240</v>
      </c>
      <c r="C4470">
        <v>34</v>
      </c>
      <c r="D4470">
        <v>27</v>
      </c>
      <c r="E4470">
        <v>4</v>
      </c>
      <c r="F4470" t="s">
        <v>582</v>
      </c>
      <c r="G4470" t="s">
        <v>582</v>
      </c>
      <c r="H4470" t="s">
        <v>132</v>
      </c>
      <c r="I4470" t="s">
        <v>626</v>
      </c>
      <c r="J4470" t="s">
        <v>633</v>
      </c>
    </row>
    <row r="4471" spans="1:10" x14ac:dyDescent="0.35">
      <c r="A4471">
        <v>4586</v>
      </c>
      <c r="B4471" t="s">
        <v>240</v>
      </c>
      <c r="C4471">
        <v>34</v>
      </c>
      <c r="D4471">
        <v>27</v>
      </c>
      <c r="E4471">
        <v>4</v>
      </c>
      <c r="F4471" t="s">
        <v>582</v>
      </c>
      <c r="G4471" t="s">
        <v>582</v>
      </c>
      <c r="H4471" t="s">
        <v>132</v>
      </c>
      <c r="I4471" t="s">
        <v>626</v>
      </c>
      <c r="J4471" t="s">
        <v>633</v>
      </c>
    </row>
    <row r="4472" spans="1:10" x14ac:dyDescent="0.35">
      <c r="A4472">
        <v>4587</v>
      </c>
      <c r="B4472" t="s">
        <v>240</v>
      </c>
      <c r="C4472">
        <v>35</v>
      </c>
      <c r="D4472">
        <v>17</v>
      </c>
      <c r="E4472">
        <v>6</v>
      </c>
      <c r="F4472" t="s">
        <v>582</v>
      </c>
      <c r="G4472" t="s">
        <v>582</v>
      </c>
      <c r="H4472" t="s">
        <v>132</v>
      </c>
      <c r="I4472" t="s">
        <v>626</v>
      </c>
      <c r="J4472" t="s">
        <v>633</v>
      </c>
    </row>
    <row r="4473" spans="1:10" x14ac:dyDescent="0.35">
      <c r="A4473">
        <v>4588</v>
      </c>
      <c r="B4473" t="s">
        <v>240</v>
      </c>
      <c r="C4473">
        <v>35</v>
      </c>
      <c r="D4473">
        <v>17</v>
      </c>
      <c r="E4473">
        <v>6</v>
      </c>
      <c r="F4473" t="s">
        <v>582</v>
      </c>
      <c r="G4473" t="s">
        <v>582</v>
      </c>
      <c r="H4473" t="s">
        <v>132</v>
      </c>
      <c r="I4473" t="s">
        <v>626</v>
      </c>
      <c r="J4473" t="s">
        <v>633</v>
      </c>
    </row>
    <row r="4474" spans="1:10" x14ac:dyDescent="0.35">
      <c r="A4474">
        <v>4589</v>
      </c>
      <c r="B4474" t="s">
        <v>240</v>
      </c>
      <c r="C4474">
        <v>36</v>
      </c>
      <c r="D4474">
        <v>11</v>
      </c>
      <c r="E4474">
        <v>6</v>
      </c>
      <c r="F4474" t="s">
        <v>582</v>
      </c>
      <c r="G4474" t="s">
        <v>582</v>
      </c>
      <c r="H4474" t="s">
        <v>132</v>
      </c>
      <c r="I4474" t="s">
        <v>626</v>
      </c>
      <c r="J4474" t="s">
        <v>633</v>
      </c>
    </row>
    <row r="4475" spans="1:10" x14ac:dyDescent="0.35">
      <c r="A4475">
        <v>4590</v>
      </c>
      <c r="B4475" t="s">
        <v>240</v>
      </c>
      <c r="C4475">
        <v>36</v>
      </c>
      <c r="D4475">
        <v>11</v>
      </c>
      <c r="E4475">
        <v>6</v>
      </c>
      <c r="F4475" t="s">
        <v>582</v>
      </c>
      <c r="G4475" t="s">
        <v>582</v>
      </c>
      <c r="H4475" t="s">
        <v>132</v>
      </c>
      <c r="I4475" t="s">
        <v>626</v>
      </c>
      <c r="J4475" t="s">
        <v>633</v>
      </c>
    </row>
    <row r="4476" spans="1:10" x14ac:dyDescent="0.35">
      <c r="A4476">
        <v>4591</v>
      </c>
      <c r="B4476" t="s">
        <v>240</v>
      </c>
      <c r="C4476">
        <v>37</v>
      </c>
      <c r="D4476">
        <v>15</v>
      </c>
      <c r="E4476">
        <v>4</v>
      </c>
      <c r="F4476" t="s">
        <v>582</v>
      </c>
      <c r="G4476" t="s">
        <v>582</v>
      </c>
      <c r="H4476" t="s">
        <v>132</v>
      </c>
      <c r="I4476" t="s">
        <v>626</v>
      </c>
      <c r="J4476" t="s">
        <v>633</v>
      </c>
    </row>
    <row r="4477" spans="1:10" x14ac:dyDescent="0.35">
      <c r="A4477">
        <v>4592</v>
      </c>
      <c r="B4477" t="s">
        <v>240</v>
      </c>
      <c r="C4477">
        <v>37</v>
      </c>
      <c r="D4477">
        <v>15</v>
      </c>
      <c r="E4477">
        <v>4</v>
      </c>
      <c r="F4477" t="s">
        <v>582</v>
      </c>
      <c r="G4477" t="s">
        <v>582</v>
      </c>
      <c r="H4477" t="s">
        <v>132</v>
      </c>
      <c r="I4477" t="s">
        <v>626</v>
      </c>
      <c r="J4477" t="s">
        <v>633</v>
      </c>
    </row>
    <row r="4478" spans="1:10" x14ac:dyDescent="0.35">
      <c r="A4478">
        <v>4593</v>
      </c>
      <c r="B4478" t="s">
        <v>240</v>
      </c>
      <c r="C4478">
        <v>38</v>
      </c>
      <c r="D4478">
        <v>17</v>
      </c>
      <c r="E4478">
        <v>9</v>
      </c>
      <c r="F4478" t="s">
        <v>582</v>
      </c>
      <c r="G4478" t="s">
        <v>582</v>
      </c>
      <c r="H4478" t="s">
        <v>132</v>
      </c>
      <c r="I4478" t="s">
        <v>626</v>
      </c>
      <c r="J4478" t="s">
        <v>633</v>
      </c>
    </row>
    <row r="4479" spans="1:10" x14ac:dyDescent="0.35">
      <c r="A4479">
        <v>4594</v>
      </c>
      <c r="B4479" t="s">
        <v>240</v>
      </c>
      <c r="C4479">
        <v>38</v>
      </c>
      <c r="D4479">
        <v>17</v>
      </c>
      <c r="E4479">
        <v>9</v>
      </c>
      <c r="F4479" t="s">
        <v>582</v>
      </c>
      <c r="G4479" t="s">
        <v>582</v>
      </c>
      <c r="H4479" t="s">
        <v>132</v>
      </c>
      <c r="I4479" t="s">
        <v>626</v>
      </c>
      <c r="J4479" t="s">
        <v>633</v>
      </c>
    </row>
    <row r="4480" spans="1:10" x14ac:dyDescent="0.35">
      <c r="A4480">
        <v>4595</v>
      </c>
      <c r="B4480" t="s">
        <v>241</v>
      </c>
      <c r="C4480">
        <v>15</v>
      </c>
      <c r="D4480">
        <v>28</v>
      </c>
      <c r="E4480">
        <v>4</v>
      </c>
      <c r="F4480" t="s">
        <v>582</v>
      </c>
      <c r="G4480" t="s">
        <v>582</v>
      </c>
      <c r="H4480" t="s">
        <v>132</v>
      </c>
      <c r="I4480" t="s">
        <v>626</v>
      </c>
      <c r="J4480" t="s">
        <v>633</v>
      </c>
    </row>
    <row r="4481" spans="1:10" x14ac:dyDescent="0.35">
      <c r="A4481">
        <v>4596</v>
      </c>
      <c r="B4481" t="s">
        <v>241</v>
      </c>
      <c r="C4481">
        <v>16</v>
      </c>
      <c r="D4481">
        <v>33</v>
      </c>
      <c r="E4481">
        <v>8</v>
      </c>
      <c r="F4481" t="s">
        <v>582</v>
      </c>
      <c r="G4481" t="s">
        <v>582</v>
      </c>
      <c r="H4481" t="s">
        <v>132</v>
      </c>
      <c r="I4481" t="s">
        <v>626</v>
      </c>
      <c r="J4481" t="s">
        <v>633</v>
      </c>
    </row>
    <row r="4482" spans="1:10" x14ac:dyDescent="0.35">
      <c r="A4482">
        <v>4597</v>
      </c>
      <c r="B4482" t="s">
        <v>241</v>
      </c>
      <c r="C4482">
        <v>17</v>
      </c>
      <c r="D4482">
        <v>23</v>
      </c>
      <c r="E4482">
        <v>6</v>
      </c>
      <c r="F4482" t="s">
        <v>582</v>
      </c>
      <c r="G4482" t="s">
        <v>582</v>
      </c>
      <c r="H4482" t="s">
        <v>132</v>
      </c>
      <c r="I4482" t="s">
        <v>626</v>
      </c>
      <c r="J4482" t="s">
        <v>633</v>
      </c>
    </row>
    <row r="4483" spans="1:10" x14ac:dyDescent="0.35">
      <c r="A4483">
        <v>4598</v>
      </c>
      <c r="B4483" t="s">
        <v>241</v>
      </c>
      <c r="C4483">
        <v>18</v>
      </c>
      <c r="D4483">
        <v>17</v>
      </c>
      <c r="E4483">
        <v>2</v>
      </c>
      <c r="F4483" t="s">
        <v>582</v>
      </c>
      <c r="G4483" t="s">
        <v>582</v>
      </c>
      <c r="H4483" t="s">
        <v>132</v>
      </c>
      <c r="I4483" t="s">
        <v>626</v>
      </c>
      <c r="J4483" t="s">
        <v>633</v>
      </c>
    </row>
    <row r="4484" spans="1:10" x14ac:dyDescent="0.35">
      <c r="A4484">
        <v>4599</v>
      </c>
      <c r="B4484" t="s">
        <v>241</v>
      </c>
      <c r="C4484">
        <v>19</v>
      </c>
      <c r="D4484">
        <v>6</v>
      </c>
      <c r="E4484">
        <v>0</v>
      </c>
      <c r="F4484" t="s">
        <v>582</v>
      </c>
      <c r="G4484" t="s">
        <v>582</v>
      </c>
      <c r="H4484" t="s">
        <v>132</v>
      </c>
      <c r="I4484" t="s">
        <v>626</v>
      </c>
      <c r="J4484" t="s">
        <v>633</v>
      </c>
    </row>
    <row r="4485" spans="1:10" x14ac:dyDescent="0.35">
      <c r="A4485">
        <v>4600</v>
      </c>
      <c r="B4485" t="s">
        <v>241</v>
      </c>
      <c r="C4485">
        <v>20</v>
      </c>
      <c r="D4485">
        <v>13</v>
      </c>
      <c r="E4485">
        <v>2</v>
      </c>
      <c r="F4485" t="s">
        <v>582</v>
      </c>
      <c r="G4485" t="s">
        <v>582</v>
      </c>
      <c r="H4485" t="s">
        <v>132</v>
      </c>
      <c r="I4485" t="s">
        <v>626</v>
      </c>
      <c r="J4485" t="s">
        <v>633</v>
      </c>
    </row>
    <row r="4486" spans="1:10" x14ac:dyDescent="0.35">
      <c r="A4486">
        <v>4601</v>
      </c>
      <c r="B4486" t="s">
        <v>241</v>
      </c>
      <c r="C4486">
        <v>21</v>
      </c>
      <c r="D4486">
        <v>6</v>
      </c>
      <c r="E4486">
        <v>3</v>
      </c>
      <c r="F4486" t="s">
        <v>582</v>
      </c>
      <c r="G4486" t="s">
        <v>582</v>
      </c>
      <c r="H4486" t="s">
        <v>132</v>
      </c>
      <c r="I4486" t="s">
        <v>626</v>
      </c>
      <c r="J4486" t="s">
        <v>633</v>
      </c>
    </row>
    <row r="4487" spans="1:10" x14ac:dyDescent="0.35">
      <c r="A4487">
        <v>4602</v>
      </c>
      <c r="B4487" t="s">
        <v>241</v>
      </c>
      <c r="C4487">
        <v>22</v>
      </c>
      <c r="D4487">
        <v>9</v>
      </c>
      <c r="E4487">
        <v>3</v>
      </c>
      <c r="F4487" t="s">
        <v>582</v>
      </c>
      <c r="G4487" t="s">
        <v>582</v>
      </c>
      <c r="H4487" t="s">
        <v>132</v>
      </c>
      <c r="I4487" t="s">
        <v>626</v>
      </c>
      <c r="J4487" t="s">
        <v>633</v>
      </c>
    </row>
    <row r="4488" spans="1:10" x14ac:dyDescent="0.35">
      <c r="A4488">
        <v>4603</v>
      </c>
      <c r="B4488" t="s">
        <v>241</v>
      </c>
      <c r="C4488">
        <v>23</v>
      </c>
      <c r="D4488">
        <v>4</v>
      </c>
      <c r="E4488">
        <v>1</v>
      </c>
      <c r="F4488" t="s">
        <v>582</v>
      </c>
      <c r="G4488" t="s">
        <v>582</v>
      </c>
      <c r="H4488" t="s">
        <v>132</v>
      </c>
      <c r="I4488" t="s">
        <v>626</v>
      </c>
      <c r="J4488" t="s">
        <v>633</v>
      </c>
    </row>
    <row r="4489" spans="1:10" x14ac:dyDescent="0.35">
      <c r="A4489">
        <v>4604</v>
      </c>
      <c r="B4489" t="s">
        <v>241</v>
      </c>
      <c r="C4489">
        <v>24</v>
      </c>
      <c r="D4489">
        <v>5</v>
      </c>
      <c r="E4489">
        <v>1</v>
      </c>
      <c r="F4489" t="s">
        <v>582</v>
      </c>
      <c r="G4489" t="s">
        <v>582</v>
      </c>
      <c r="H4489" t="s">
        <v>132</v>
      </c>
      <c r="I4489" t="s">
        <v>626</v>
      </c>
      <c r="J4489" t="s">
        <v>633</v>
      </c>
    </row>
    <row r="4490" spans="1:10" x14ac:dyDescent="0.35">
      <c r="A4490">
        <v>4605</v>
      </c>
      <c r="B4490" t="s">
        <v>241</v>
      </c>
      <c r="C4490">
        <v>25</v>
      </c>
      <c r="D4490">
        <v>13</v>
      </c>
      <c r="E4490">
        <v>2</v>
      </c>
      <c r="F4490" t="s">
        <v>582</v>
      </c>
      <c r="G4490" t="s">
        <v>582</v>
      </c>
      <c r="H4490" t="s">
        <v>132</v>
      </c>
      <c r="I4490" t="s">
        <v>626</v>
      </c>
      <c r="J4490" t="s">
        <v>633</v>
      </c>
    </row>
    <row r="4491" spans="1:10" x14ac:dyDescent="0.35">
      <c r="A4491">
        <v>4606</v>
      </c>
      <c r="B4491" t="s">
        <v>241</v>
      </c>
      <c r="C4491">
        <v>26</v>
      </c>
      <c r="D4491">
        <v>5</v>
      </c>
      <c r="E4491">
        <v>2</v>
      </c>
      <c r="F4491" t="s">
        <v>582</v>
      </c>
      <c r="G4491" t="s">
        <v>582</v>
      </c>
      <c r="H4491" t="s">
        <v>132</v>
      </c>
      <c r="I4491" t="s">
        <v>626</v>
      </c>
      <c r="J4491" t="s">
        <v>633</v>
      </c>
    </row>
    <row r="4492" spans="1:10" x14ac:dyDescent="0.35">
      <c r="A4492">
        <v>4607</v>
      </c>
      <c r="B4492" t="s">
        <v>241</v>
      </c>
      <c r="C4492">
        <v>27</v>
      </c>
      <c r="D4492">
        <v>14</v>
      </c>
      <c r="E4492">
        <v>4</v>
      </c>
      <c r="F4492" t="s">
        <v>582</v>
      </c>
      <c r="G4492" t="s">
        <v>582</v>
      </c>
      <c r="H4492" t="s">
        <v>132</v>
      </c>
      <c r="I4492" t="s">
        <v>626</v>
      </c>
      <c r="J4492" t="s">
        <v>633</v>
      </c>
    </row>
    <row r="4493" spans="1:10" x14ac:dyDescent="0.35">
      <c r="A4493">
        <v>4608</v>
      </c>
      <c r="B4493" t="s">
        <v>241</v>
      </c>
      <c r="C4493">
        <v>28</v>
      </c>
      <c r="D4493">
        <v>25</v>
      </c>
      <c r="E4493">
        <v>10</v>
      </c>
      <c r="F4493" t="s">
        <v>582</v>
      </c>
      <c r="G4493" t="s">
        <v>582</v>
      </c>
      <c r="H4493" t="s">
        <v>132</v>
      </c>
      <c r="I4493" t="s">
        <v>626</v>
      </c>
      <c r="J4493" t="s">
        <v>633</v>
      </c>
    </row>
    <row r="4494" spans="1:10" x14ac:dyDescent="0.35">
      <c r="A4494">
        <v>4609</v>
      </c>
      <c r="B4494" t="s">
        <v>241</v>
      </c>
      <c r="C4494">
        <v>29</v>
      </c>
      <c r="D4494">
        <v>22</v>
      </c>
      <c r="E4494">
        <v>3</v>
      </c>
      <c r="F4494" t="s">
        <v>582</v>
      </c>
      <c r="G4494" t="s">
        <v>582</v>
      </c>
      <c r="H4494" t="s">
        <v>132</v>
      </c>
      <c r="I4494" t="s">
        <v>626</v>
      </c>
      <c r="J4494" t="s">
        <v>633</v>
      </c>
    </row>
    <row r="4495" spans="1:10" x14ac:dyDescent="0.35">
      <c r="A4495">
        <v>4610</v>
      </c>
      <c r="B4495" t="s">
        <v>241</v>
      </c>
      <c r="C4495">
        <v>30</v>
      </c>
      <c r="D4495">
        <v>14</v>
      </c>
      <c r="E4495">
        <v>5</v>
      </c>
      <c r="F4495" t="s">
        <v>582</v>
      </c>
      <c r="G4495" t="s">
        <v>582</v>
      </c>
      <c r="H4495" t="s">
        <v>132</v>
      </c>
      <c r="I4495" t="s">
        <v>626</v>
      </c>
      <c r="J4495" t="s">
        <v>633</v>
      </c>
    </row>
    <row r="4496" spans="1:10" x14ac:dyDescent="0.35">
      <c r="A4496">
        <v>4611</v>
      </c>
      <c r="B4496" t="s">
        <v>241</v>
      </c>
      <c r="C4496">
        <v>31</v>
      </c>
      <c r="D4496">
        <v>12</v>
      </c>
      <c r="E4496">
        <v>6</v>
      </c>
      <c r="F4496" t="s">
        <v>582</v>
      </c>
      <c r="G4496" t="s">
        <v>582</v>
      </c>
      <c r="H4496" t="s">
        <v>132</v>
      </c>
      <c r="I4496" t="s">
        <v>626</v>
      </c>
      <c r="J4496" t="s">
        <v>633</v>
      </c>
    </row>
    <row r="4497" spans="1:10" x14ac:dyDescent="0.35">
      <c r="A4497">
        <v>4612</v>
      </c>
      <c r="B4497" t="s">
        <v>241</v>
      </c>
      <c r="C4497">
        <v>32</v>
      </c>
      <c r="D4497">
        <v>9</v>
      </c>
      <c r="E4497">
        <v>3</v>
      </c>
      <c r="F4497" t="s">
        <v>582</v>
      </c>
      <c r="G4497" t="s">
        <v>582</v>
      </c>
      <c r="H4497" t="s">
        <v>132</v>
      </c>
      <c r="I4497" t="s">
        <v>626</v>
      </c>
      <c r="J4497" t="s">
        <v>633</v>
      </c>
    </row>
    <row r="4498" spans="1:10" x14ac:dyDescent="0.35">
      <c r="A4498">
        <v>4613</v>
      </c>
      <c r="B4498" t="s">
        <v>241</v>
      </c>
      <c r="C4498">
        <v>33</v>
      </c>
      <c r="D4498">
        <v>3</v>
      </c>
      <c r="E4498">
        <v>6</v>
      </c>
      <c r="F4498" t="s">
        <v>582</v>
      </c>
      <c r="G4498" t="s">
        <v>582</v>
      </c>
      <c r="H4498" t="s">
        <v>132</v>
      </c>
      <c r="I4498" t="s">
        <v>626</v>
      </c>
      <c r="J4498" t="s">
        <v>633</v>
      </c>
    </row>
    <row r="4499" spans="1:10" x14ac:dyDescent="0.35">
      <c r="A4499">
        <v>4614</v>
      </c>
      <c r="B4499" t="s">
        <v>241</v>
      </c>
      <c r="C4499">
        <v>34</v>
      </c>
      <c r="D4499">
        <v>7</v>
      </c>
      <c r="E4499">
        <v>1</v>
      </c>
      <c r="F4499" t="s">
        <v>582</v>
      </c>
      <c r="G4499" t="s">
        <v>582</v>
      </c>
      <c r="H4499" t="s">
        <v>132</v>
      </c>
      <c r="I4499" t="s">
        <v>626</v>
      </c>
      <c r="J4499" t="s">
        <v>633</v>
      </c>
    </row>
    <row r="4500" spans="1:10" x14ac:dyDescent="0.35">
      <c r="A4500">
        <v>4615</v>
      </c>
      <c r="B4500" t="s">
        <v>241</v>
      </c>
      <c r="C4500">
        <v>35</v>
      </c>
      <c r="D4500">
        <v>10</v>
      </c>
      <c r="E4500">
        <v>0</v>
      </c>
      <c r="F4500" t="s">
        <v>582</v>
      </c>
      <c r="G4500" t="s">
        <v>582</v>
      </c>
      <c r="H4500" t="s">
        <v>132</v>
      </c>
      <c r="I4500" t="s">
        <v>626</v>
      </c>
      <c r="J4500" t="s">
        <v>633</v>
      </c>
    </row>
    <row r="4501" spans="1:10" x14ac:dyDescent="0.35">
      <c r="A4501">
        <v>4616</v>
      </c>
      <c r="B4501" t="s">
        <v>241</v>
      </c>
      <c r="C4501">
        <v>36</v>
      </c>
      <c r="D4501">
        <v>13</v>
      </c>
      <c r="E4501">
        <v>2</v>
      </c>
      <c r="F4501" t="s">
        <v>582</v>
      </c>
      <c r="G4501" t="s">
        <v>582</v>
      </c>
      <c r="H4501" t="s">
        <v>132</v>
      </c>
      <c r="I4501" t="s">
        <v>626</v>
      </c>
      <c r="J4501" t="s">
        <v>633</v>
      </c>
    </row>
    <row r="4502" spans="1:10" x14ac:dyDescent="0.35">
      <c r="A4502">
        <v>4617</v>
      </c>
      <c r="B4502" t="s">
        <v>241</v>
      </c>
      <c r="C4502">
        <v>37</v>
      </c>
      <c r="D4502">
        <v>15</v>
      </c>
      <c r="E4502">
        <v>6</v>
      </c>
      <c r="F4502" t="s">
        <v>582</v>
      </c>
      <c r="G4502" t="s">
        <v>582</v>
      </c>
      <c r="H4502" t="s">
        <v>132</v>
      </c>
      <c r="I4502" t="s">
        <v>626</v>
      </c>
      <c r="J4502" t="s">
        <v>633</v>
      </c>
    </row>
    <row r="4503" spans="1:10" x14ac:dyDescent="0.35">
      <c r="A4503">
        <v>4618</v>
      </c>
      <c r="B4503" t="s">
        <v>241</v>
      </c>
      <c r="C4503">
        <v>38</v>
      </c>
      <c r="D4503">
        <v>9</v>
      </c>
      <c r="E4503">
        <v>2</v>
      </c>
      <c r="F4503" t="s">
        <v>582</v>
      </c>
      <c r="G4503" t="s">
        <v>582</v>
      </c>
      <c r="H4503" t="s">
        <v>132</v>
      </c>
      <c r="I4503" t="s">
        <v>626</v>
      </c>
      <c r="J4503" t="s">
        <v>633</v>
      </c>
    </row>
    <row r="4504" spans="1:10" x14ac:dyDescent="0.35">
      <c r="A4504">
        <v>4619</v>
      </c>
      <c r="B4504" t="s">
        <v>242</v>
      </c>
      <c r="C4504">
        <v>15</v>
      </c>
      <c r="D4504">
        <v>65</v>
      </c>
      <c r="E4504">
        <v>2</v>
      </c>
      <c r="F4504" t="s">
        <v>582</v>
      </c>
      <c r="G4504" t="s">
        <v>582</v>
      </c>
      <c r="H4504" t="s">
        <v>132</v>
      </c>
      <c r="I4504" t="s">
        <v>626</v>
      </c>
      <c r="J4504" t="s">
        <v>633</v>
      </c>
    </row>
    <row r="4505" spans="1:10" x14ac:dyDescent="0.35">
      <c r="A4505">
        <v>4620</v>
      </c>
      <c r="B4505" t="s">
        <v>242</v>
      </c>
      <c r="C4505">
        <v>15</v>
      </c>
      <c r="D4505">
        <v>65</v>
      </c>
      <c r="E4505">
        <v>2</v>
      </c>
      <c r="F4505" t="s">
        <v>582</v>
      </c>
      <c r="G4505" t="s">
        <v>582</v>
      </c>
      <c r="H4505" t="s">
        <v>132</v>
      </c>
      <c r="I4505" t="s">
        <v>626</v>
      </c>
      <c r="J4505" t="s">
        <v>633</v>
      </c>
    </row>
    <row r="4506" spans="1:10" x14ac:dyDescent="0.35">
      <c r="A4506">
        <v>4621</v>
      </c>
      <c r="B4506" t="s">
        <v>242</v>
      </c>
      <c r="C4506">
        <v>16</v>
      </c>
      <c r="D4506">
        <v>53</v>
      </c>
      <c r="E4506">
        <v>5</v>
      </c>
      <c r="F4506" t="s">
        <v>582</v>
      </c>
      <c r="G4506" t="s">
        <v>582</v>
      </c>
      <c r="H4506" t="s">
        <v>132</v>
      </c>
      <c r="I4506" t="s">
        <v>626</v>
      </c>
      <c r="J4506" t="s">
        <v>633</v>
      </c>
    </row>
    <row r="4507" spans="1:10" x14ac:dyDescent="0.35">
      <c r="A4507">
        <v>4622</v>
      </c>
      <c r="B4507" t="s">
        <v>242</v>
      </c>
      <c r="C4507">
        <v>16</v>
      </c>
      <c r="D4507">
        <v>53</v>
      </c>
      <c r="E4507">
        <v>5</v>
      </c>
      <c r="F4507" t="s">
        <v>582</v>
      </c>
      <c r="G4507" t="s">
        <v>582</v>
      </c>
      <c r="H4507" t="s">
        <v>132</v>
      </c>
      <c r="I4507" t="s">
        <v>626</v>
      </c>
      <c r="J4507" t="s">
        <v>633</v>
      </c>
    </row>
    <row r="4508" spans="1:10" x14ac:dyDescent="0.35">
      <c r="A4508">
        <v>4623</v>
      </c>
      <c r="B4508" t="s">
        <v>242</v>
      </c>
      <c r="C4508">
        <v>17</v>
      </c>
      <c r="D4508">
        <v>65</v>
      </c>
      <c r="E4508">
        <v>2</v>
      </c>
      <c r="F4508" t="s">
        <v>582</v>
      </c>
      <c r="G4508" t="s">
        <v>582</v>
      </c>
      <c r="H4508" t="s">
        <v>132</v>
      </c>
      <c r="I4508" t="s">
        <v>626</v>
      </c>
      <c r="J4508" t="s">
        <v>633</v>
      </c>
    </row>
    <row r="4509" spans="1:10" x14ac:dyDescent="0.35">
      <c r="A4509">
        <v>4624</v>
      </c>
      <c r="B4509" t="s">
        <v>242</v>
      </c>
      <c r="C4509">
        <v>17</v>
      </c>
      <c r="D4509">
        <v>65</v>
      </c>
      <c r="E4509">
        <v>2</v>
      </c>
      <c r="F4509" t="s">
        <v>582</v>
      </c>
      <c r="G4509" t="s">
        <v>582</v>
      </c>
      <c r="H4509" t="s">
        <v>132</v>
      </c>
      <c r="I4509" t="s">
        <v>626</v>
      </c>
      <c r="J4509" t="s">
        <v>633</v>
      </c>
    </row>
    <row r="4510" spans="1:10" x14ac:dyDescent="0.35">
      <c r="A4510">
        <v>4625</v>
      </c>
      <c r="B4510" t="s">
        <v>242</v>
      </c>
      <c r="C4510">
        <v>18</v>
      </c>
      <c r="D4510">
        <v>30</v>
      </c>
      <c r="E4510">
        <v>7</v>
      </c>
      <c r="F4510" t="s">
        <v>582</v>
      </c>
      <c r="G4510" t="s">
        <v>582</v>
      </c>
      <c r="H4510" t="s">
        <v>132</v>
      </c>
      <c r="I4510" t="s">
        <v>626</v>
      </c>
      <c r="J4510" t="s">
        <v>633</v>
      </c>
    </row>
    <row r="4511" spans="1:10" x14ac:dyDescent="0.35">
      <c r="A4511">
        <v>4626</v>
      </c>
      <c r="B4511" t="s">
        <v>242</v>
      </c>
      <c r="C4511">
        <v>18</v>
      </c>
      <c r="D4511">
        <v>30</v>
      </c>
      <c r="E4511">
        <v>7</v>
      </c>
      <c r="F4511" t="s">
        <v>582</v>
      </c>
      <c r="G4511" t="s">
        <v>582</v>
      </c>
      <c r="H4511" t="s">
        <v>132</v>
      </c>
      <c r="I4511" t="s">
        <v>626</v>
      </c>
      <c r="J4511" t="s">
        <v>633</v>
      </c>
    </row>
    <row r="4512" spans="1:10" x14ac:dyDescent="0.35">
      <c r="A4512">
        <v>4627</v>
      </c>
      <c r="B4512" t="s">
        <v>242</v>
      </c>
      <c r="C4512">
        <v>19</v>
      </c>
      <c r="D4512">
        <v>39</v>
      </c>
      <c r="E4512">
        <v>4</v>
      </c>
      <c r="F4512" t="s">
        <v>582</v>
      </c>
      <c r="G4512" t="s">
        <v>582</v>
      </c>
      <c r="H4512" t="s">
        <v>132</v>
      </c>
      <c r="I4512" t="s">
        <v>626</v>
      </c>
      <c r="J4512" t="s">
        <v>633</v>
      </c>
    </row>
    <row r="4513" spans="1:10" x14ac:dyDescent="0.35">
      <c r="A4513">
        <v>4628</v>
      </c>
      <c r="B4513" t="s">
        <v>242</v>
      </c>
      <c r="C4513">
        <v>19</v>
      </c>
      <c r="D4513">
        <v>39</v>
      </c>
      <c r="E4513">
        <v>4</v>
      </c>
      <c r="F4513" t="s">
        <v>582</v>
      </c>
      <c r="G4513" t="s">
        <v>582</v>
      </c>
      <c r="H4513" t="s">
        <v>132</v>
      </c>
      <c r="I4513" t="s">
        <v>626</v>
      </c>
      <c r="J4513" t="s">
        <v>633</v>
      </c>
    </row>
    <row r="4514" spans="1:10" x14ac:dyDescent="0.35">
      <c r="A4514">
        <v>4629</v>
      </c>
      <c r="B4514" t="s">
        <v>242</v>
      </c>
      <c r="C4514">
        <v>20</v>
      </c>
      <c r="D4514">
        <v>29</v>
      </c>
      <c r="E4514">
        <v>0</v>
      </c>
      <c r="F4514" t="s">
        <v>582</v>
      </c>
      <c r="G4514" t="s">
        <v>582</v>
      </c>
      <c r="H4514" t="s">
        <v>132</v>
      </c>
      <c r="I4514" t="s">
        <v>626</v>
      </c>
      <c r="J4514" t="s">
        <v>633</v>
      </c>
    </row>
    <row r="4515" spans="1:10" x14ac:dyDescent="0.35">
      <c r="A4515">
        <v>4630</v>
      </c>
      <c r="B4515" t="s">
        <v>242</v>
      </c>
      <c r="C4515">
        <v>20</v>
      </c>
      <c r="D4515">
        <v>29</v>
      </c>
      <c r="E4515">
        <v>0</v>
      </c>
      <c r="F4515" t="s">
        <v>582</v>
      </c>
      <c r="G4515" t="s">
        <v>582</v>
      </c>
      <c r="H4515" t="s">
        <v>132</v>
      </c>
      <c r="I4515" t="s">
        <v>626</v>
      </c>
      <c r="J4515" t="s">
        <v>633</v>
      </c>
    </row>
    <row r="4516" spans="1:10" x14ac:dyDescent="0.35">
      <c r="A4516">
        <v>4631</v>
      </c>
      <c r="B4516" t="s">
        <v>242</v>
      </c>
      <c r="C4516">
        <v>21</v>
      </c>
      <c r="D4516">
        <v>21</v>
      </c>
      <c r="E4516">
        <v>0</v>
      </c>
      <c r="F4516" t="s">
        <v>582</v>
      </c>
      <c r="G4516" t="s">
        <v>582</v>
      </c>
      <c r="H4516" t="s">
        <v>132</v>
      </c>
      <c r="I4516" t="s">
        <v>626</v>
      </c>
      <c r="J4516" t="s">
        <v>633</v>
      </c>
    </row>
    <row r="4517" spans="1:10" x14ac:dyDescent="0.35">
      <c r="A4517">
        <v>4632</v>
      </c>
      <c r="B4517" t="s">
        <v>242</v>
      </c>
      <c r="C4517">
        <v>21</v>
      </c>
      <c r="D4517">
        <v>21</v>
      </c>
      <c r="E4517">
        <v>0</v>
      </c>
      <c r="F4517" t="s">
        <v>582</v>
      </c>
      <c r="G4517" t="s">
        <v>582</v>
      </c>
      <c r="H4517" t="s">
        <v>132</v>
      </c>
      <c r="I4517" t="s">
        <v>626</v>
      </c>
      <c r="J4517" t="s">
        <v>633</v>
      </c>
    </row>
    <row r="4518" spans="1:10" x14ac:dyDescent="0.35">
      <c r="A4518">
        <v>4633</v>
      </c>
      <c r="B4518" t="s">
        <v>242</v>
      </c>
      <c r="C4518">
        <v>22</v>
      </c>
      <c r="D4518">
        <v>20</v>
      </c>
      <c r="E4518">
        <v>0</v>
      </c>
      <c r="F4518" t="s">
        <v>582</v>
      </c>
      <c r="G4518" t="s">
        <v>582</v>
      </c>
      <c r="H4518" t="s">
        <v>132</v>
      </c>
      <c r="I4518" t="s">
        <v>626</v>
      </c>
      <c r="J4518" t="s">
        <v>633</v>
      </c>
    </row>
    <row r="4519" spans="1:10" x14ac:dyDescent="0.35">
      <c r="A4519">
        <v>4634</v>
      </c>
      <c r="B4519" t="s">
        <v>242</v>
      </c>
      <c r="C4519">
        <v>22</v>
      </c>
      <c r="D4519">
        <v>20</v>
      </c>
      <c r="E4519">
        <v>0</v>
      </c>
      <c r="F4519" t="s">
        <v>582</v>
      </c>
      <c r="G4519" t="s">
        <v>582</v>
      </c>
      <c r="H4519" t="s">
        <v>132</v>
      </c>
      <c r="I4519" t="s">
        <v>626</v>
      </c>
      <c r="J4519" t="s">
        <v>633</v>
      </c>
    </row>
    <row r="4520" spans="1:10" x14ac:dyDescent="0.35">
      <c r="A4520">
        <v>4635</v>
      </c>
      <c r="B4520" t="s">
        <v>242</v>
      </c>
      <c r="C4520">
        <v>23</v>
      </c>
      <c r="D4520">
        <v>13</v>
      </c>
      <c r="E4520">
        <v>0</v>
      </c>
      <c r="F4520" t="s">
        <v>582</v>
      </c>
      <c r="G4520" t="s">
        <v>582</v>
      </c>
      <c r="H4520" t="s">
        <v>132</v>
      </c>
      <c r="I4520" t="s">
        <v>626</v>
      </c>
      <c r="J4520" t="s">
        <v>633</v>
      </c>
    </row>
    <row r="4521" spans="1:10" x14ac:dyDescent="0.35">
      <c r="A4521">
        <v>4636</v>
      </c>
      <c r="B4521" t="s">
        <v>242</v>
      </c>
      <c r="C4521">
        <v>23</v>
      </c>
      <c r="D4521">
        <v>13</v>
      </c>
      <c r="E4521">
        <v>0</v>
      </c>
      <c r="F4521" t="s">
        <v>582</v>
      </c>
      <c r="G4521" t="s">
        <v>582</v>
      </c>
      <c r="H4521" t="s">
        <v>132</v>
      </c>
      <c r="I4521" t="s">
        <v>626</v>
      </c>
      <c r="J4521" t="s">
        <v>633</v>
      </c>
    </row>
    <row r="4522" spans="1:10" x14ac:dyDescent="0.35">
      <c r="A4522">
        <v>4637</v>
      </c>
      <c r="B4522" t="s">
        <v>242</v>
      </c>
      <c r="C4522">
        <v>24</v>
      </c>
      <c r="D4522">
        <v>16</v>
      </c>
      <c r="E4522">
        <v>1</v>
      </c>
      <c r="F4522" t="s">
        <v>582</v>
      </c>
      <c r="G4522" t="s">
        <v>582</v>
      </c>
      <c r="H4522" t="s">
        <v>132</v>
      </c>
      <c r="I4522" t="s">
        <v>626</v>
      </c>
      <c r="J4522" t="s">
        <v>633</v>
      </c>
    </row>
    <row r="4523" spans="1:10" x14ac:dyDescent="0.35">
      <c r="A4523">
        <v>4638</v>
      </c>
      <c r="B4523" t="s">
        <v>242</v>
      </c>
      <c r="C4523">
        <v>24</v>
      </c>
      <c r="D4523">
        <v>16</v>
      </c>
      <c r="E4523">
        <v>1</v>
      </c>
      <c r="F4523" t="s">
        <v>582</v>
      </c>
      <c r="G4523" t="s">
        <v>582</v>
      </c>
      <c r="H4523" t="s">
        <v>132</v>
      </c>
      <c r="I4523" t="s">
        <v>626</v>
      </c>
      <c r="J4523" t="s">
        <v>633</v>
      </c>
    </row>
    <row r="4524" spans="1:10" x14ac:dyDescent="0.35">
      <c r="A4524">
        <v>4639</v>
      </c>
      <c r="B4524" t="s">
        <v>242</v>
      </c>
      <c r="C4524">
        <v>25</v>
      </c>
      <c r="D4524">
        <v>18</v>
      </c>
      <c r="E4524">
        <v>4</v>
      </c>
      <c r="F4524" t="s">
        <v>582</v>
      </c>
      <c r="G4524" t="s">
        <v>582</v>
      </c>
      <c r="H4524" t="s">
        <v>132</v>
      </c>
      <c r="I4524" t="s">
        <v>626</v>
      </c>
      <c r="J4524" t="s">
        <v>633</v>
      </c>
    </row>
    <row r="4525" spans="1:10" x14ac:dyDescent="0.35">
      <c r="A4525">
        <v>4640</v>
      </c>
      <c r="B4525" t="s">
        <v>242</v>
      </c>
      <c r="C4525">
        <v>25</v>
      </c>
      <c r="D4525">
        <v>18</v>
      </c>
      <c r="E4525">
        <v>4</v>
      </c>
      <c r="F4525" t="s">
        <v>582</v>
      </c>
      <c r="G4525" t="s">
        <v>582</v>
      </c>
      <c r="H4525" t="s">
        <v>132</v>
      </c>
      <c r="I4525" t="s">
        <v>626</v>
      </c>
      <c r="J4525" t="s">
        <v>633</v>
      </c>
    </row>
    <row r="4526" spans="1:10" x14ac:dyDescent="0.35">
      <c r="A4526">
        <v>4641</v>
      </c>
      <c r="B4526" t="s">
        <v>242</v>
      </c>
      <c r="C4526">
        <v>26</v>
      </c>
      <c r="D4526">
        <v>31</v>
      </c>
      <c r="E4526">
        <v>5</v>
      </c>
      <c r="F4526" t="s">
        <v>582</v>
      </c>
      <c r="G4526" t="s">
        <v>582</v>
      </c>
      <c r="H4526" t="s">
        <v>132</v>
      </c>
      <c r="I4526" t="s">
        <v>626</v>
      </c>
      <c r="J4526" t="s">
        <v>633</v>
      </c>
    </row>
    <row r="4527" spans="1:10" x14ac:dyDescent="0.35">
      <c r="A4527">
        <v>4642</v>
      </c>
      <c r="B4527" t="s">
        <v>242</v>
      </c>
      <c r="C4527">
        <v>26</v>
      </c>
      <c r="D4527">
        <v>31</v>
      </c>
      <c r="E4527">
        <v>5</v>
      </c>
      <c r="F4527" t="s">
        <v>582</v>
      </c>
      <c r="G4527" t="s">
        <v>582</v>
      </c>
      <c r="H4527" t="s">
        <v>132</v>
      </c>
      <c r="I4527" t="s">
        <v>626</v>
      </c>
      <c r="J4527" t="s">
        <v>633</v>
      </c>
    </row>
    <row r="4528" spans="1:10" x14ac:dyDescent="0.35">
      <c r="A4528">
        <v>4643</v>
      </c>
      <c r="B4528" t="s">
        <v>242</v>
      </c>
      <c r="C4528">
        <v>27</v>
      </c>
      <c r="D4528">
        <v>48</v>
      </c>
      <c r="E4528">
        <v>6</v>
      </c>
      <c r="F4528" t="s">
        <v>582</v>
      </c>
      <c r="G4528" t="s">
        <v>582</v>
      </c>
      <c r="H4528" t="s">
        <v>132</v>
      </c>
      <c r="I4528" t="s">
        <v>626</v>
      </c>
      <c r="J4528" t="s">
        <v>633</v>
      </c>
    </row>
    <row r="4529" spans="1:10" x14ac:dyDescent="0.35">
      <c r="A4529">
        <v>4644</v>
      </c>
      <c r="B4529" t="s">
        <v>242</v>
      </c>
      <c r="C4529">
        <v>27</v>
      </c>
      <c r="D4529">
        <v>48</v>
      </c>
      <c r="E4529">
        <v>6</v>
      </c>
      <c r="F4529" t="s">
        <v>582</v>
      </c>
      <c r="G4529" t="s">
        <v>582</v>
      </c>
      <c r="H4529" t="s">
        <v>132</v>
      </c>
      <c r="I4529" t="s">
        <v>626</v>
      </c>
      <c r="J4529" t="s">
        <v>633</v>
      </c>
    </row>
    <row r="4530" spans="1:10" x14ac:dyDescent="0.35">
      <c r="A4530">
        <v>4645</v>
      </c>
      <c r="B4530" t="s">
        <v>242</v>
      </c>
      <c r="C4530">
        <v>28</v>
      </c>
      <c r="D4530">
        <v>45</v>
      </c>
      <c r="E4530">
        <v>1</v>
      </c>
      <c r="F4530" t="s">
        <v>582</v>
      </c>
      <c r="G4530" t="s">
        <v>582</v>
      </c>
      <c r="H4530" t="s">
        <v>132</v>
      </c>
      <c r="I4530" t="s">
        <v>626</v>
      </c>
      <c r="J4530" t="s">
        <v>633</v>
      </c>
    </row>
    <row r="4531" spans="1:10" x14ac:dyDescent="0.35">
      <c r="A4531">
        <v>4646</v>
      </c>
      <c r="B4531" t="s">
        <v>242</v>
      </c>
      <c r="C4531">
        <v>28</v>
      </c>
      <c r="D4531">
        <v>45</v>
      </c>
      <c r="E4531">
        <v>1</v>
      </c>
      <c r="F4531" t="s">
        <v>582</v>
      </c>
      <c r="G4531" t="s">
        <v>582</v>
      </c>
      <c r="H4531" t="s">
        <v>132</v>
      </c>
      <c r="I4531" t="s">
        <v>626</v>
      </c>
      <c r="J4531" t="s">
        <v>633</v>
      </c>
    </row>
    <row r="4532" spans="1:10" x14ac:dyDescent="0.35">
      <c r="A4532">
        <v>4647</v>
      </c>
      <c r="B4532" t="s">
        <v>242</v>
      </c>
      <c r="C4532">
        <v>29</v>
      </c>
      <c r="D4532">
        <v>43</v>
      </c>
      <c r="E4532">
        <v>2</v>
      </c>
      <c r="F4532" t="s">
        <v>582</v>
      </c>
      <c r="G4532" t="s">
        <v>582</v>
      </c>
      <c r="H4532" t="s">
        <v>132</v>
      </c>
      <c r="I4532" t="s">
        <v>626</v>
      </c>
      <c r="J4532" t="s">
        <v>633</v>
      </c>
    </row>
    <row r="4533" spans="1:10" x14ac:dyDescent="0.35">
      <c r="A4533">
        <v>4648</v>
      </c>
      <c r="B4533" t="s">
        <v>242</v>
      </c>
      <c r="C4533">
        <v>29</v>
      </c>
      <c r="D4533">
        <v>43</v>
      </c>
      <c r="E4533">
        <v>2</v>
      </c>
      <c r="F4533" t="s">
        <v>582</v>
      </c>
      <c r="G4533" t="s">
        <v>582</v>
      </c>
      <c r="H4533" t="s">
        <v>132</v>
      </c>
      <c r="I4533" t="s">
        <v>626</v>
      </c>
      <c r="J4533" t="s">
        <v>633</v>
      </c>
    </row>
    <row r="4534" spans="1:10" x14ac:dyDescent="0.35">
      <c r="A4534">
        <v>4649</v>
      </c>
      <c r="B4534" t="s">
        <v>242</v>
      </c>
      <c r="C4534">
        <v>30</v>
      </c>
      <c r="D4534">
        <v>48</v>
      </c>
      <c r="E4534">
        <v>4</v>
      </c>
      <c r="F4534" t="s">
        <v>582</v>
      </c>
      <c r="G4534" t="s">
        <v>582</v>
      </c>
      <c r="H4534" t="s">
        <v>132</v>
      </c>
      <c r="I4534" t="s">
        <v>626</v>
      </c>
      <c r="J4534" t="s">
        <v>633</v>
      </c>
    </row>
    <row r="4535" spans="1:10" x14ac:dyDescent="0.35">
      <c r="A4535">
        <v>4650</v>
      </c>
      <c r="B4535" t="s">
        <v>242</v>
      </c>
      <c r="C4535">
        <v>30</v>
      </c>
      <c r="D4535">
        <v>48</v>
      </c>
      <c r="E4535">
        <v>4</v>
      </c>
      <c r="F4535" t="s">
        <v>582</v>
      </c>
      <c r="G4535" t="s">
        <v>582</v>
      </c>
      <c r="H4535" t="s">
        <v>132</v>
      </c>
      <c r="I4535" t="s">
        <v>626</v>
      </c>
      <c r="J4535" t="s">
        <v>633</v>
      </c>
    </row>
    <row r="4536" spans="1:10" x14ac:dyDescent="0.35">
      <c r="A4536">
        <v>4651</v>
      </c>
      <c r="B4536" t="s">
        <v>242</v>
      </c>
      <c r="C4536">
        <v>31</v>
      </c>
      <c r="D4536">
        <v>33</v>
      </c>
      <c r="E4536">
        <v>2</v>
      </c>
      <c r="F4536" t="s">
        <v>582</v>
      </c>
      <c r="G4536" t="s">
        <v>582</v>
      </c>
      <c r="H4536" t="s">
        <v>132</v>
      </c>
      <c r="I4536" t="s">
        <v>626</v>
      </c>
      <c r="J4536" t="s">
        <v>633</v>
      </c>
    </row>
    <row r="4537" spans="1:10" x14ac:dyDescent="0.35">
      <c r="A4537">
        <v>4652</v>
      </c>
      <c r="B4537" t="s">
        <v>242</v>
      </c>
      <c r="C4537">
        <v>31</v>
      </c>
      <c r="D4537">
        <v>33</v>
      </c>
      <c r="E4537">
        <v>2</v>
      </c>
      <c r="F4537" t="s">
        <v>582</v>
      </c>
      <c r="G4537" t="s">
        <v>582</v>
      </c>
      <c r="H4537" t="s">
        <v>132</v>
      </c>
      <c r="I4537" t="s">
        <v>626</v>
      </c>
      <c r="J4537" t="s">
        <v>633</v>
      </c>
    </row>
    <row r="4538" spans="1:10" x14ac:dyDescent="0.35">
      <c r="A4538">
        <v>4653</v>
      </c>
      <c r="B4538" t="s">
        <v>242</v>
      </c>
      <c r="C4538">
        <v>32</v>
      </c>
      <c r="D4538">
        <v>40</v>
      </c>
      <c r="E4538">
        <v>1</v>
      </c>
      <c r="F4538" t="s">
        <v>582</v>
      </c>
      <c r="G4538" t="s">
        <v>582</v>
      </c>
      <c r="H4538" t="s">
        <v>132</v>
      </c>
      <c r="I4538" t="s">
        <v>626</v>
      </c>
      <c r="J4538" t="s">
        <v>633</v>
      </c>
    </row>
    <row r="4539" spans="1:10" x14ac:dyDescent="0.35">
      <c r="A4539">
        <v>4654</v>
      </c>
      <c r="B4539" t="s">
        <v>242</v>
      </c>
      <c r="C4539">
        <v>32</v>
      </c>
      <c r="D4539">
        <v>40</v>
      </c>
      <c r="E4539">
        <v>1</v>
      </c>
      <c r="F4539" t="s">
        <v>582</v>
      </c>
      <c r="G4539" t="s">
        <v>582</v>
      </c>
      <c r="H4539" t="s">
        <v>132</v>
      </c>
      <c r="I4539" t="s">
        <v>626</v>
      </c>
      <c r="J4539" t="s">
        <v>633</v>
      </c>
    </row>
    <row r="4540" spans="1:10" x14ac:dyDescent="0.35">
      <c r="A4540">
        <v>4655</v>
      </c>
      <c r="B4540" t="s">
        <v>242</v>
      </c>
      <c r="C4540">
        <v>33</v>
      </c>
      <c r="D4540">
        <v>29</v>
      </c>
      <c r="E4540">
        <v>0</v>
      </c>
      <c r="F4540" t="s">
        <v>582</v>
      </c>
      <c r="G4540" t="s">
        <v>582</v>
      </c>
      <c r="H4540" t="s">
        <v>132</v>
      </c>
      <c r="I4540" t="s">
        <v>626</v>
      </c>
      <c r="J4540" t="s">
        <v>633</v>
      </c>
    </row>
    <row r="4541" spans="1:10" x14ac:dyDescent="0.35">
      <c r="A4541">
        <v>4656</v>
      </c>
      <c r="B4541" t="s">
        <v>242</v>
      </c>
      <c r="C4541">
        <v>33</v>
      </c>
      <c r="D4541">
        <v>29</v>
      </c>
      <c r="E4541">
        <v>0</v>
      </c>
      <c r="F4541" t="s">
        <v>582</v>
      </c>
      <c r="G4541" t="s">
        <v>582</v>
      </c>
      <c r="H4541" t="s">
        <v>132</v>
      </c>
      <c r="I4541" t="s">
        <v>626</v>
      </c>
      <c r="J4541" t="s">
        <v>633</v>
      </c>
    </row>
    <row r="4542" spans="1:10" x14ac:dyDescent="0.35">
      <c r="A4542">
        <v>4657</v>
      </c>
      <c r="B4542" t="s">
        <v>242</v>
      </c>
      <c r="C4542">
        <v>34</v>
      </c>
      <c r="D4542">
        <v>37</v>
      </c>
      <c r="E4542">
        <v>1</v>
      </c>
      <c r="F4542" t="s">
        <v>582</v>
      </c>
      <c r="G4542" t="s">
        <v>582</v>
      </c>
      <c r="H4542" t="s">
        <v>132</v>
      </c>
      <c r="I4542" t="s">
        <v>626</v>
      </c>
      <c r="J4542" t="s">
        <v>633</v>
      </c>
    </row>
    <row r="4543" spans="1:10" x14ac:dyDescent="0.35">
      <c r="A4543">
        <v>4658</v>
      </c>
      <c r="B4543" t="s">
        <v>242</v>
      </c>
      <c r="C4543">
        <v>34</v>
      </c>
      <c r="D4543">
        <v>37</v>
      </c>
      <c r="E4543">
        <v>1</v>
      </c>
      <c r="F4543" t="s">
        <v>582</v>
      </c>
      <c r="G4543" t="s">
        <v>582</v>
      </c>
      <c r="H4543" t="s">
        <v>132</v>
      </c>
      <c r="I4543" t="s">
        <v>626</v>
      </c>
      <c r="J4543" t="s">
        <v>633</v>
      </c>
    </row>
    <row r="4544" spans="1:10" x14ac:dyDescent="0.35">
      <c r="A4544">
        <v>4659</v>
      </c>
      <c r="B4544" t="s">
        <v>242</v>
      </c>
      <c r="C4544">
        <v>35</v>
      </c>
      <c r="D4544">
        <v>29</v>
      </c>
      <c r="E4544">
        <v>2</v>
      </c>
      <c r="F4544" t="s">
        <v>582</v>
      </c>
      <c r="G4544" t="s">
        <v>582</v>
      </c>
      <c r="H4544" t="s">
        <v>132</v>
      </c>
      <c r="I4544" t="s">
        <v>626</v>
      </c>
      <c r="J4544" t="s">
        <v>633</v>
      </c>
    </row>
    <row r="4545" spans="1:10" x14ac:dyDescent="0.35">
      <c r="A4545">
        <v>4660</v>
      </c>
      <c r="B4545" t="s">
        <v>242</v>
      </c>
      <c r="C4545">
        <v>35</v>
      </c>
      <c r="D4545">
        <v>29</v>
      </c>
      <c r="E4545">
        <v>2</v>
      </c>
      <c r="F4545" t="s">
        <v>582</v>
      </c>
      <c r="G4545" t="s">
        <v>582</v>
      </c>
      <c r="H4545" t="s">
        <v>132</v>
      </c>
      <c r="I4545" t="s">
        <v>626</v>
      </c>
      <c r="J4545" t="s">
        <v>633</v>
      </c>
    </row>
    <row r="4546" spans="1:10" x14ac:dyDescent="0.35">
      <c r="A4546">
        <v>4661</v>
      </c>
      <c r="B4546" t="s">
        <v>242</v>
      </c>
      <c r="C4546">
        <v>36</v>
      </c>
      <c r="D4546">
        <v>42</v>
      </c>
      <c r="E4546">
        <v>2</v>
      </c>
      <c r="F4546" t="s">
        <v>582</v>
      </c>
      <c r="G4546" t="s">
        <v>582</v>
      </c>
      <c r="H4546" t="s">
        <v>132</v>
      </c>
      <c r="I4546" t="s">
        <v>626</v>
      </c>
      <c r="J4546" t="s">
        <v>633</v>
      </c>
    </row>
    <row r="4547" spans="1:10" x14ac:dyDescent="0.35">
      <c r="A4547">
        <v>4662</v>
      </c>
      <c r="B4547" t="s">
        <v>242</v>
      </c>
      <c r="C4547">
        <v>36</v>
      </c>
      <c r="D4547">
        <v>42</v>
      </c>
      <c r="E4547">
        <v>2</v>
      </c>
      <c r="F4547" t="s">
        <v>582</v>
      </c>
      <c r="G4547" t="s">
        <v>582</v>
      </c>
      <c r="H4547" t="s">
        <v>132</v>
      </c>
      <c r="I4547" t="s">
        <v>626</v>
      </c>
      <c r="J4547" t="s">
        <v>633</v>
      </c>
    </row>
    <row r="4548" spans="1:10" x14ac:dyDescent="0.35">
      <c r="A4548">
        <v>4663</v>
      </c>
      <c r="B4548" t="s">
        <v>242</v>
      </c>
      <c r="C4548">
        <v>37</v>
      </c>
      <c r="D4548">
        <v>18</v>
      </c>
      <c r="E4548">
        <v>1</v>
      </c>
      <c r="F4548" t="s">
        <v>582</v>
      </c>
      <c r="G4548" t="s">
        <v>582</v>
      </c>
      <c r="H4548" t="s">
        <v>132</v>
      </c>
      <c r="I4548" t="s">
        <v>626</v>
      </c>
      <c r="J4548" t="s">
        <v>633</v>
      </c>
    </row>
    <row r="4549" spans="1:10" x14ac:dyDescent="0.35">
      <c r="A4549">
        <v>4664</v>
      </c>
      <c r="B4549" t="s">
        <v>242</v>
      </c>
      <c r="C4549">
        <v>37</v>
      </c>
      <c r="D4549">
        <v>18</v>
      </c>
      <c r="E4549">
        <v>1</v>
      </c>
      <c r="F4549" t="s">
        <v>582</v>
      </c>
      <c r="G4549" t="s">
        <v>582</v>
      </c>
      <c r="H4549" t="s">
        <v>132</v>
      </c>
      <c r="I4549" t="s">
        <v>626</v>
      </c>
      <c r="J4549" t="s">
        <v>633</v>
      </c>
    </row>
    <row r="4550" spans="1:10" x14ac:dyDescent="0.35">
      <c r="A4550">
        <v>4665</v>
      </c>
      <c r="B4550" t="s">
        <v>242</v>
      </c>
      <c r="C4550">
        <v>38</v>
      </c>
      <c r="D4550">
        <v>21</v>
      </c>
      <c r="E4550">
        <v>4</v>
      </c>
      <c r="F4550" t="s">
        <v>582</v>
      </c>
      <c r="G4550" t="s">
        <v>582</v>
      </c>
      <c r="H4550" t="s">
        <v>132</v>
      </c>
      <c r="I4550" t="s">
        <v>626</v>
      </c>
      <c r="J4550" t="s">
        <v>633</v>
      </c>
    </row>
    <row r="4551" spans="1:10" x14ac:dyDescent="0.35">
      <c r="A4551">
        <v>4666</v>
      </c>
      <c r="B4551" t="s">
        <v>242</v>
      </c>
      <c r="C4551">
        <v>38</v>
      </c>
      <c r="D4551">
        <v>21</v>
      </c>
      <c r="E4551">
        <v>4</v>
      </c>
      <c r="F4551" t="s">
        <v>582</v>
      </c>
      <c r="G4551" t="s">
        <v>582</v>
      </c>
      <c r="H4551" t="s">
        <v>132</v>
      </c>
      <c r="I4551" t="s">
        <v>626</v>
      </c>
      <c r="J4551" t="s">
        <v>633</v>
      </c>
    </row>
    <row r="4552" spans="1:10" x14ac:dyDescent="0.35">
      <c r="A4552">
        <v>4667</v>
      </c>
      <c r="B4552" t="s">
        <v>243</v>
      </c>
      <c r="C4552">
        <v>15</v>
      </c>
      <c r="D4552">
        <v>63</v>
      </c>
      <c r="E4552">
        <v>8</v>
      </c>
      <c r="F4552" t="s">
        <v>581</v>
      </c>
      <c r="G4552" t="s">
        <v>582</v>
      </c>
      <c r="H4552" t="s">
        <v>132</v>
      </c>
      <c r="I4552" t="s">
        <v>626</v>
      </c>
      <c r="J4552" t="s">
        <v>633</v>
      </c>
    </row>
    <row r="4553" spans="1:10" x14ac:dyDescent="0.35">
      <c r="A4553">
        <v>4668</v>
      </c>
      <c r="B4553" t="s">
        <v>243</v>
      </c>
      <c r="C4553">
        <v>16</v>
      </c>
      <c r="D4553">
        <v>113</v>
      </c>
      <c r="E4553">
        <v>10</v>
      </c>
      <c r="F4553" t="s">
        <v>581</v>
      </c>
      <c r="G4553" t="s">
        <v>582</v>
      </c>
      <c r="H4553" t="s">
        <v>132</v>
      </c>
      <c r="I4553" t="s">
        <v>626</v>
      </c>
      <c r="J4553" t="s">
        <v>633</v>
      </c>
    </row>
    <row r="4554" spans="1:10" x14ac:dyDescent="0.35">
      <c r="A4554">
        <v>4669</v>
      </c>
      <c r="B4554" t="s">
        <v>243</v>
      </c>
      <c r="C4554">
        <v>17</v>
      </c>
      <c r="D4554">
        <v>81</v>
      </c>
      <c r="E4554">
        <v>5</v>
      </c>
      <c r="F4554" t="s">
        <v>581</v>
      </c>
      <c r="G4554" t="s">
        <v>582</v>
      </c>
      <c r="H4554" t="s">
        <v>132</v>
      </c>
      <c r="I4554" t="s">
        <v>626</v>
      </c>
      <c r="J4554" t="s">
        <v>633</v>
      </c>
    </row>
    <row r="4555" spans="1:10" x14ac:dyDescent="0.35">
      <c r="A4555">
        <v>4670</v>
      </c>
      <c r="B4555" t="s">
        <v>243</v>
      </c>
      <c r="C4555">
        <v>18</v>
      </c>
      <c r="D4555">
        <v>63</v>
      </c>
      <c r="E4555">
        <v>7</v>
      </c>
      <c r="F4555" t="s">
        <v>581</v>
      </c>
      <c r="G4555" t="s">
        <v>582</v>
      </c>
      <c r="H4555" t="s">
        <v>132</v>
      </c>
      <c r="I4555" t="s">
        <v>626</v>
      </c>
      <c r="J4555" t="s">
        <v>633</v>
      </c>
    </row>
    <row r="4556" spans="1:10" x14ac:dyDescent="0.35">
      <c r="A4556">
        <v>4671</v>
      </c>
      <c r="B4556" t="s">
        <v>243</v>
      </c>
      <c r="C4556">
        <v>19</v>
      </c>
      <c r="D4556">
        <v>53</v>
      </c>
      <c r="E4556">
        <v>4</v>
      </c>
      <c r="F4556" t="s">
        <v>581</v>
      </c>
      <c r="G4556" t="s">
        <v>582</v>
      </c>
      <c r="H4556" t="s">
        <v>132</v>
      </c>
      <c r="I4556" t="s">
        <v>626</v>
      </c>
      <c r="J4556" t="s">
        <v>633</v>
      </c>
    </row>
    <row r="4557" spans="1:10" x14ac:dyDescent="0.35">
      <c r="A4557">
        <v>4672</v>
      </c>
      <c r="B4557" t="s">
        <v>243</v>
      </c>
      <c r="C4557">
        <v>20</v>
      </c>
      <c r="D4557">
        <v>45</v>
      </c>
      <c r="E4557">
        <v>6</v>
      </c>
      <c r="F4557" t="s">
        <v>581</v>
      </c>
      <c r="G4557" t="s">
        <v>582</v>
      </c>
      <c r="H4557" t="s">
        <v>132</v>
      </c>
      <c r="I4557" t="s">
        <v>626</v>
      </c>
      <c r="J4557" t="s">
        <v>633</v>
      </c>
    </row>
    <row r="4558" spans="1:10" x14ac:dyDescent="0.35">
      <c r="A4558">
        <v>4673</v>
      </c>
      <c r="B4558" t="s">
        <v>243</v>
      </c>
      <c r="C4558">
        <v>21</v>
      </c>
      <c r="D4558">
        <v>29</v>
      </c>
      <c r="E4558">
        <v>5</v>
      </c>
      <c r="F4558" t="s">
        <v>581</v>
      </c>
      <c r="G4558" t="s">
        <v>582</v>
      </c>
      <c r="H4558" t="s">
        <v>132</v>
      </c>
      <c r="I4558" t="s">
        <v>626</v>
      </c>
      <c r="J4558" t="s">
        <v>633</v>
      </c>
    </row>
    <row r="4559" spans="1:10" x14ac:dyDescent="0.35">
      <c r="A4559">
        <v>4674</v>
      </c>
      <c r="B4559" t="s">
        <v>243</v>
      </c>
      <c r="C4559">
        <v>22</v>
      </c>
      <c r="D4559">
        <v>28</v>
      </c>
      <c r="E4559">
        <v>4</v>
      </c>
      <c r="F4559" t="s">
        <v>581</v>
      </c>
      <c r="G4559" t="s">
        <v>582</v>
      </c>
      <c r="H4559" t="s">
        <v>132</v>
      </c>
      <c r="I4559" t="s">
        <v>626</v>
      </c>
      <c r="J4559" t="s">
        <v>633</v>
      </c>
    </row>
    <row r="4560" spans="1:10" x14ac:dyDescent="0.35">
      <c r="A4560">
        <v>4675</v>
      </c>
      <c r="B4560" t="s">
        <v>243</v>
      </c>
      <c r="C4560">
        <v>23</v>
      </c>
      <c r="D4560">
        <v>28</v>
      </c>
      <c r="E4560">
        <v>0</v>
      </c>
      <c r="F4560" t="s">
        <v>581</v>
      </c>
      <c r="G4560" t="s">
        <v>582</v>
      </c>
      <c r="H4560" t="s">
        <v>132</v>
      </c>
      <c r="I4560" t="s">
        <v>626</v>
      </c>
      <c r="J4560" t="s">
        <v>633</v>
      </c>
    </row>
    <row r="4561" spans="1:10" x14ac:dyDescent="0.35">
      <c r="A4561">
        <v>4676</v>
      </c>
      <c r="B4561" t="s">
        <v>243</v>
      </c>
      <c r="C4561">
        <v>24</v>
      </c>
      <c r="D4561">
        <v>30</v>
      </c>
      <c r="E4561">
        <v>3</v>
      </c>
      <c r="F4561" t="s">
        <v>581</v>
      </c>
      <c r="G4561" t="s">
        <v>582</v>
      </c>
      <c r="H4561" t="s">
        <v>132</v>
      </c>
      <c r="I4561" t="s">
        <v>626</v>
      </c>
      <c r="J4561" t="s">
        <v>633</v>
      </c>
    </row>
    <row r="4562" spans="1:10" x14ac:dyDescent="0.35">
      <c r="A4562">
        <v>4677</v>
      </c>
      <c r="B4562" t="s">
        <v>243</v>
      </c>
      <c r="C4562">
        <v>25</v>
      </c>
      <c r="D4562">
        <v>26</v>
      </c>
      <c r="E4562">
        <v>9</v>
      </c>
      <c r="F4562" t="s">
        <v>581</v>
      </c>
      <c r="G4562" t="s">
        <v>582</v>
      </c>
      <c r="H4562" t="s">
        <v>132</v>
      </c>
      <c r="I4562" t="s">
        <v>626</v>
      </c>
      <c r="J4562" t="s">
        <v>633</v>
      </c>
    </row>
    <row r="4563" spans="1:10" x14ac:dyDescent="0.35">
      <c r="A4563">
        <v>4678</v>
      </c>
      <c r="B4563" t="s">
        <v>243</v>
      </c>
      <c r="C4563">
        <v>26</v>
      </c>
      <c r="D4563">
        <v>28</v>
      </c>
      <c r="E4563">
        <v>4</v>
      </c>
      <c r="F4563" t="s">
        <v>581</v>
      </c>
      <c r="G4563" t="s">
        <v>582</v>
      </c>
      <c r="H4563" t="s">
        <v>132</v>
      </c>
      <c r="I4563" t="s">
        <v>626</v>
      </c>
      <c r="J4563" t="s">
        <v>633</v>
      </c>
    </row>
    <row r="4564" spans="1:10" x14ac:dyDescent="0.35">
      <c r="A4564">
        <v>4679</v>
      </c>
      <c r="B4564" t="s">
        <v>243</v>
      </c>
      <c r="C4564">
        <v>27</v>
      </c>
      <c r="D4564">
        <v>41</v>
      </c>
      <c r="E4564">
        <v>18</v>
      </c>
      <c r="F4564" t="s">
        <v>581</v>
      </c>
      <c r="G4564" t="s">
        <v>582</v>
      </c>
      <c r="H4564" t="s">
        <v>132</v>
      </c>
      <c r="I4564" t="s">
        <v>626</v>
      </c>
      <c r="J4564" t="s">
        <v>633</v>
      </c>
    </row>
    <row r="4565" spans="1:10" x14ac:dyDescent="0.35">
      <c r="A4565">
        <v>4680</v>
      </c>
      <c r="B4565" t="s">
        <v>243</v>
      </c>
      <c r="C4565">
        <v>28</v>
      </c>
      <c r="D4565">
        <v>93</v>
      </c>
      <c r="E4565">
        <v>12</v>
      </c>
      <c r="F4565" t="s">
        <v>581</v>
      </c>
      <c r="G4565" t="s">
        <v>582</v>
      </c>
      <c r="H4565" t="s">
        <v>132</v>
      </c>
      <c r="I4565" t="s">
        <v>626</v>
      </c>
      <c r="J4565" t="s">
        <v>633</v>
      </c>
    </row>
    <row r="4566" spans="1:10" x14ac:dyDescent="0.35">
      <c r="A4566">
        <v>4681</v>
      </c>
      <c r="B4566" t="s">
        <v>243</v>
      </c>
      <c r="C4566">
        <v>29</v>
      </c>
      <c r="D4566">
        <v>86</v>
      </c>
      <c r="E4566">
        <v>18</v>
      </c>
      <c r="F4566" t="s">
        <v>581</v>
      </c>
      <c r="G4566" t="s">
        <v>582</v>
      </c>
      <c r="H4566" t="s">
        <v>132</v>
      </c>
      <c r="I4566" t="s">
        <v>626</v>
      </c>
      <c r="J4566" t="s">
        <v>633</v>
      </c>
    </row>
    <row r="4567" spans="1:10" x14ac:dyDescent="0.35">
      <c r="A4567">
        <v>4682</v>
      </c>
      <c r="B4567" t="s">
        <v>243</v>
      </c>
      <c r="C4567">
        <v>30</v>
      </c>
      <c r="D4567">
        <v>85</v>
      </c>
      <c r="E4567">
        <v>11</v>
      </c>
      <c r="F4567" t="s">
        <v>581</v>
      </c>
      <c r="G4567" t="s">
        <v>582</v>
      </c>
      <c r="H4567" t="s">
        <v>132</v>
      </c>
      <c r="I4567" t="s">
        <v>626</v>
      </c>
      <c r="J4567" t="s">
        <v>633</v>
      </c>
    </row>
    <row r="4568" spans="1:10" x14ac:dyDescent="0.35">
      <c r="A4568">
        <v>4683</v>
      </c>
      <c r="B4568" t="s">
        <v>243</v>
      </c>
      <c r="C4568">
        <v>31</v>
      </c>
      <c r="D4568">
        <v>55</v>
      </c>
      <c r="E4568">
        <v>9</v>
      </c>
      <c r="F4568" t="s">
        <v>581</v>
      </c>
      <c r="G4568" t="s">
        <v>582</v>
      </c>
      <c r="H4568" t="s">
        <v>132</v>
      </c>
      <c r="I4568" t="s">
        <v>626</v>
      </c>
      <c r="J4568" t="s">
        <v>633</v>
      </c>
    </row>
    <row r="4569" spans="1:10" x14ac:dyDescent="0.35">
      <c r="A4569">
        <v>4684</v>
      </c>
      <c r="B4569" t="s">
        <v>243</v>
      </c>
      <c r="C4569">
        <v>32</v>
      </c>
      <c r="D4569">
        <v>44</v>
      </c>
      <c r="E4569">
        <v>8</v>
      </c>
      <c r="F4569" t="s">
        <v>581</v>
      </c>
      <c r="G4569" t="s">
        <v>582</v>
      </c>
      <c r="H4569" t="s">
        <v>132</v>
      </c>
      <c r="I4569" t="s">
        <v>626</v>
      </c>
      <c r="J4569" t="s">
        <v>633</v>
      </c>
    </row>
    <row r="4570" spans="1:10" x14ac:dyDescent="0.35">
      <c r="A4570">
        <v>4685</v>
      </c>
      <c r="B4570" t="s">
        <v>243</v>
      </c>
      <c r="C4570">
        <v>33</v>
      </c>
      <c r="D4570">
        <v>52</v>
      </c>
      <c r="E4570">
        <v>2</v>
      </c>
      <c r="F4570" t="s">
        <v>581</v>
      </c>
      <c r="G4570" t="s">
        <v>582</v>
      </c>
      <c r="H4570" t="s">
        <v>132</v>
      </c>
      <c r="I4570" t="s">
        <v>626</v>
      </c>
      <c r="J4570" t="s">
        <v>633</v>
      </c>
    </row>
    <row r="4571" spans="1:10" x14ac:dyDescent="0.35">
      <c r="A4571">
        <v>4686</v>
      </c>
      <c r="B4571" t="s">
        <v>243</v>
      </c>
      <c r="C4571">
        <v>34</v>
      </c>
      <c r="D4571">
        <v>62</v>
      </c>
      <c r="E4571">
        <v>13</v>
      </c>
      <c r="F4571" t="s">
        <v>581</v>
      </c>
      <c r="G4571" t="s">
        <v>582</v>
      </c>
      <c r="H4571" t="s">
        <v>132</v>
      </c>
      <c r="I4571" t="s">
        <v>626</v>
      </c>
      <c r="J4571" t="s">
        <v>633</v>
      </c>
    </row>
    <row r="4572" spans="1:10" x14ac:dyDescent="0.35">
      <c r="A4572">
        <v>4687</v>
      </c>
      <c r="B4572" t="s">
        <v>243</v>
      </c>
      <c r="C4572">
        <v>35</v>
      </c>
      <c r="D4572">
        <v>49</v>
      </c>
      <c r="E4572">
        <v>2</v>
      </c>
      <c r="F4572" t="s">
        <v>581</v>
      </c>
      <c r="G4572" t="s">
        <v>582</v>
      </c>
      <c r="H4572" t="s">
        <v>132</v>
      </c>
      <c r="I4572" t="s">
        <v>626</v>
      </c>
      <c r="J4572" t="s">
        <v>633</v>
      </c>
    </row>
    <row r="4573" spans="1:10" x14ac:dyDescent="0.35">
      <c r="A4573">
        <v>4688</v>
      </c>
      <c r="B4573" t="s">
        <v>243</v>
      </c>
      <c r="C4573">
        <v>36</v>
      </c>
      <c r="D4573">
        <v>28</v>
      </c>
      <c r="E4573">
        <v>4</v>
      </c>
      <c r="F4573" t="s">
        <v>581</v>
      </c>
      <c r="G4573" t="s">
        <v>582</v>
      </c>
      <c r="H4573" t="s">
        <v>132</v>
      </c>
      <c r="I4573" t="s">
        <v>626</v>
      </c>
      <c r="J4573" t="s">
        <v>633</v>
      </c>
    </row>
    <row r="4574" spans="1:10" x14ac:dyDescent="0.35">
      <c r="A4574">
        <v>4689</v>
      </c>
      <c r="B4574" t="s">
        <v>243</v>
      </c>
      <c r="C4574">
        <v>37</v>
      </c>
      <c r="D4574">
        <v>47</v>
      </c>
      <c r="E4574">
        <v>9</v>
      </c>
      <c r="F4574" t="s">
        <v>581</v>
      </c>
      <c r="G4574" t="s">
        <v>582</v>
      </c>
      <c r="H4574" t="s">
        <v>132</v>
      </c>
      <c r="I4574" t="s">
        <v>626</v>
      </c>
      <c r="J4574" t="s">
        <v>633</v>
      </c>
    </row>
    <row r="4575" spans="1:10" x14ac:dyDescent="0.35">
      <c r="A4575">
        <v>4690</v>
      </c>
      <c r="B4575" t="s">
        <v>243</v>
      </c>
      <c r="C4575">
        <v>38</v>
      </c>
      <c r="D4575">
        <v>63</v>
      </c>
      <c r="E4575">
        <v>4</v>
      </c>
      <c r="F4575" t="s">
        <v>581</v>
      </c>
      <c r="G4575" t="s">
        <v>582</v>
      </c>
      <c r="H4575" t="s">
        <v>132</v>
      </c>
      <c r="I4575" t="s">
        <v>626</v>
      </c>
      <c r="J4575" t="s">
        <v>633</v>
      </c>
    </row>
    <row r="4576" spans="1:10" x14ac:dyDescent="0.35">
      <c r="A4576">
        <v>4691</v>
      </c>
      <c r="B4576" t="s">
        <v>244</v>
      </c>
      <c r="C4576">
        <v>15</v>
      </c>
      <c r="D4576">
        <v>29</v>
      </c>
      <c r="E4576">
        <v>1</v>
      </c>
      <c r="F4576" t="s">
        <v>582</v>
      </c>
      <c r="G4576" t="s">
        <v>582</v>
      </c>
      <c r="H4576" t="s">
        <v>132</v>
      </c>
      <c r="I4576" t="s">
        <v>626</v>
      </c>
      <c r="J4576" t="s">
        <v>633</v>
      </c>
    </row>
    <row r="4577" spans="1:10" x14ac:dyDescent="0.35">
      <c r="A4577">
        <v>4692</v>
      </c>
      <c r="B4577" t="s">
        <v>244</v>
      </c>
      <c r="C4577">
        <v>16</v>
      </c>
      <c r="D4577">
        <v>31</v>
      </c>
      <c r="E4577">
        <v>1</v>
      </c>
      <c r="F4577" t="s">
        <v>582</v>
      </c>
      <c r="G4577" t="s">
        <v>582</v>
      </c>
      <c r="H4577" t="s">
        <v>132</v>
      </c>
      <c r="I4577" t="s">
        <v>626</v>
      </c>
      <c r="J4577" t="s">
        <v>633</v>
      </c>
    </row>
    <row r="4578" spans="1:10" x14ac:dyDescent="0.35">
      <c r="A4578">
        <v>4693</v>
      </c>
      <c r="B4578" t="s">
        <v>244</v>
      </c>
      <c r="C4578">
        <v>17</v>
      </c>
      <c r="D4578">
        <v>34</v>
      </c>
      <c r="E4578">
        <v>6</v>
      </c>
      <c r="F4578" t="s">
        <v>582</v>
      </c>
      <c r="G4578" t="s">
        <v>582</v>
      </c>
      <c r="H4578" t="s">
        <v>132</v>
      </c>
      <c r="I4578" t="s">
        <v>626</v>
      </c>
      <c r="J4578" t="s">
        <v>633</v>
      </c>
    </row>
    <row r="4579" spans="1:10" x14ac:dyDescent="0.35">
      <c r="A4579">
        <v>4694</v>
      </c>
      <c r="B4579" t="s">
        <v>244</v>
      </c>
      <c r="C4579">
        <v>18</v>
      </c>
      <c r="D4579">
        <v>25</v>
      </c>
      <c r="E4579">
        <v>4</v>
      </c>
      <c r="F4579" t="s">
        <v>582</v>
      </c>
      <c r="G4579" t="s">
        <v>582</v>
      </c>
      <c r="H4579" t="s">
        <v>132</v>
      </c>
      <c r="I4579" t="s">
        <v>626</v>
      </c>
      <c r="J4579" t="s">
        <v>633</v>
      </c>
    </row>
    <row r="4580" spans="1:10" x14ac:dyDescent="0.35">
      <c r="A4580">
        <v>4695</v>
      </c>
      <c r="B4580" t="s">
        <v>244</v>
      </c>
      <c r="C4580">
        <v>19</v>
      </c>
      <c r="D4580">
        <v>22</v>
      </c>
      <c r="E4580">
        <v>10</v>
      </c>
      <c r="F4580" t="s">
        <v>582</v>
      </c>
      <c r="G4580" t="s">
        <v>582</v>
      </c>
      <c r="H4580" t="s">
        <v>132</v>
      </c>
      <c r="I4580" t="s">
        <v>626</v>
      </c>
      <c r="J4580" t="s">
        <v>633</v>
      </c>
    </row>
    <row r="4581" spans="1:10" x14ac:dyDescent="0.35">
      <c r="A4581">
        <v>4696</v>
      </c>
      <c r="B4581" t="s">
        <v>244</v>
      </c>
      <c r="C4581">
        <v>20</v>
      </c>
      <c r="D4581">
        <v>26</v>
      </c>
      <c r="E4581">
        <v>10</v>
      </c>
      <c r="F4581" t="s">
        <v>582</v>
      </c>
      <c r="G4581" t="s">
        <v>582</v>
      </c>
      <c r="H4581" t="s">
        <v>132</v>
      </c>
      <c r="I4581" t="s">
        <v>626</v>
      </c>
      <c r="J4581" t="s">
        <v>633</v>
      </c>
    </row>
    <row r="4582" spans="1:10" x14ac:dyDescent="0.35">
      <c r="A4582">
        <v>4697</v>
      </c>
      <c r="B4582" t="s">
        <v>244</v>
      </c>
      <c r="C4582">
        <v>21</v>
      </c>
      <c r="D4582">
        <v>12</v>
      </c>
      <c r="E4582">
        <v>8</v>
      </c>
      <c r="F4582" t="s">
        <v>582</v>
      </c>
      <c r="G4582" t="s">
        <v>582</v>
      </c>
      <c r="H4582" t="s">
        <v>132</v>
      </c>
      <c r="I4582" t="s">
        <v>626</v>
      </c>
      <c r="J4582" t="s">
        <v>633</v>
      </c>
    </row>
    <row r="4583" spans="1:10" x14ac:dyDescent="0.35">
      <c r="A4583">
        <v>4698</v>
      </c>
      <c r="B4583" t="s">
        <v>244</v>
      </c>
      <c r="C4583">
        <v>22</v>
      </c>
      <c r="D4583">
        <v>8</v>
      </c>
      <c r="E4583">
        <v>11</v>
      </c>
      <c r="F4583" t="s">
        <v>582</v>
      </c>
      <c r="G4583" t="s">
        <v>582</v>
      </c>
      <c r="H4583" t="s">
        <v>132</v>
      </c>
      <c r="I4583" t="s">
        <v>626</v>
      </c>
      <c r="J4583" t="s">
        <v>633</v>
      </c>
    </row>
    <row r="4584" spans="1:10" x14ac:dyDescent="0.35">
      <c r="A4584">
        <v>4699</v>
      </c>
      <c r="B4584" t="s">
        <v>244</v>
      </c>
      <c r="C4584">
        <v>23</v>
      </c>
      <c r="D4584">
        <v>7</v>
      </c>
      <c r="E4584">
        <v>9</v>
      </c>
      <c r="F4584" t="s">
        <v>582</v>
      </c>
      <c r="G4584" t="s">
        <v>582</v>
      </c>
      <c r="H4584" t="s">
        <v>132</v>
      </c>
      <c r="I4584" t="s">
        <v>626</v>
      </c>
      <c r="J4584" t="s">
        <v>633</v>
      </c>
    </row>
    <row r="4585" spans="1:10" x14ac:dyDescent="0.35">
      <c r="A4585">
        <v>4700</v>
      </c>
      <c r="B4585" t="s">
        <v>244</v>
      </c>
      <c r="C4585">
        <v>24</v>
      </c>
      <c r="D4585">
        <v>8</v>
      </c>
      <c r="E4585">
        <v>10</v>
      </c>
      <c r="F4585" t="s">
        <v>582</v>
      </c>
      <c r="G4585" t="s">
        <v>582</v>
      </c>
      <c r="H4585" t="s">
        <v>132</v>
      </c>
      <c r="I4585" t="s">
        <v>626</v>
      </c>
      <c r="J4585" t="s">
        <v>633</v>
      </c>
    </row>
    <row r="4586" spans="1:10" x14ac:dyDescent="0.35">
      <c r="A4586">
        <v>4701</v>
      </c>
      <c r="B4586" t="s">
        <v>244</v>
      </c>
      <c r="C4586">
        <v>25</v>
      </c>
      <c r="D4586">
        <v>13</v>
      </c>
      <c r="E4586">
        <v>8</v>
      </c>
      <c r="F4586" t="s">
        <v>582</v>
      </c>
      <c r="G4586" t="s">
        <v>582</v>
      </c>
      <c r="H4586" t="s">
        <v>132</v>
      </c>
      <c r="I4586" t="s">
        <v>626</v>
      </c>
      <c r="J4586" t="s">
        <v>633</v>
      </c>
    </row>
    <row r="4587" spans="1:10" x14ac:dyDescent="0.35">
      <c r="A4587">
        <v>4702</v>
      </c>
      <c r="B4587" t="s">
        <v>244</v>
      </c>
      <c r="C4587">
        <v>26</v>
      </c>
      <c r="D4587">
        <v>6</v>
      </c>
      <c r="E4587">
        <v>15</v>
      </c>
      <c r="F4587" t="s">
        <v>582</v>
      </c>
      <c r="G4587" t="s">
        <v>582</v>
      </c>
      <c r="H4587" t="s">
        <v>132</v>
      </c>
      <c r="I4587" t="s">
        <v>626</v>
      </c>
      <c r="J4587" t="s">
        <v>633</v>
      </c>
    </row>
    <row r="4588" spans="1:10" x14ac:dyDescent="0.35">
      <c r="A4588">
        <v>4703</v>
      </c>
      <c r="B4588" t="s">
        <v>244</v>
      </c>
      <c r="C4588">
        <v>27</v>
      </c>
      <c r="D4588">
        <v>14</v>
      </c>
      <c r="E4588">
        <v>18</v>
      </c>
      <c r="F4588" t="s">
        <v>582</v>
      </c>
      <c r="G4588" t="s">
        <v>582</v>
      </c>
      <c r="H4588" t="s">
        <v>132</v>
      </c>
      <c r="I4588" t="s">
        <v>626</v>
      </c>
      <c r="J4588" t="s">
        <v>633</v>
      </c>
    </row>
    <row r="4589" spans="1:10" x14ac:dyDescent="0.35">
      <c r="A4589">
        <v>4704</v>
      </c>
      <c r="B4589" t="s">
        <v>244</v>
      </c>
      <c r="C4589">
        <v>28</v>
      </c>
      <c r="D4589">
        <v>17</v>
      </c>
      <c r="E4589">
        <v>24</v>
      </c>
      <c r="F4589" t="s">
        <v>582</v>
      </c>
      <c r="G4589" t="s">
        <v>582</v>
      </c>
      <c r="H4589" t="s">
        <v>132</v>
      </c>
      <c r="I4589" t="s">
        <v>626</v>
      </c>
      <c r="J4589" t="s">
        <v>633</v>
      </c>
    </row>
    <row r="4590" spans="1:10" x14ac:dyDescent="0.35">
      <c r="A4590">
        <v>4705</v>
      </c>
      <c r="B4590" t="s">
        <v>244</v>
      </c>
      <c r="C4590">
        <v>29</v>
      </c>
      <c r="D4590">
        <v>29</v>
      </c>
      <c r="E4590">
        <v>17</v>
      </c>
      <c r="F4590" t="s">
        <v>582</v>
      </c>
      <c r="G4590" t="s">
        <v>582</v>
      </c>
      <c r="H4590" t="s">
        <v>132</v>
      </c>
      <c r="I4590" t="s">
        <v>626</v>
      </c>
      <c r="J4590" t="s">
        <v>633</v>
      </c>
    </row>
    <row r="4591" spans="1:10" x14ac:dyDescent="0.35">
      <c r="A4591">
        <v>4706</v>
      </c>
      <c r="B4591" t="s">
        <v>244</v>
      </c>
      <c r="C4591">
        <v>30</v>
      </c>
      <c r="D4591">
        <v>27</v>
      </c>
      <c r="E4591">
        <v>27</v>
      </c>
      <c r="F4591" t="s">
        <v>582</v>
      </c>
      <c r="G4591" t="s">
        <v>582</v>
      </c>
      <c r="H4591" t="s">
        <v>132</v>
      </c>
      <c r="I4591" t="s">
        <v>626</v>
      </c>
      <c r="J4591" t="s">
        <v>633</v>
      </c>
    </row>
    <row r="4592" spans="1:10" x14ac:dyDescent="0.35">
      <c r="A4592">
        <v>4707</v>
      </c>
      <c r="B4592" t="s">
        <v>244</v>
      </c>
      <c r="C4592">
        <v>31</v>
      </c>
      <c r="D4592">
        <v>11</v>
      </c>
      <c r="E4592">
        <v>16</v>
      </c>
      <c r="F4592" t="s">
        <v>582</v>
      </c>
      <c r="G4592" t="s">
        <v>582</v>
      </c>
      <c r="H4592" t="s">
        <v>132</v>
      </c>
      <c r="I4592" t="s">
        <v>626</v>
      </c>
      <c r="J4592" t="s">
        <v>633</v>
      </c>
    </row>
    <row r="4593" spans="1:10" x14ac:dyDescent="0.35">
      <c r="A4593">
        <v>4708</v>
      </c>
      <c r="B4593" t="s">
        <v>244</v>
      </c>
      <c r="C4593">
        <v>32</v>
      </c>
      <c r="D4593">
        <v>12</v>
      </c>
      <c r="E4593">
        <v>13</v>
      </c>
      <c r="F4593" t="s">
        <v>582</v>
      </c>
      <c r="G4593" t="s">
        <v>582</v>
      </c>
      <c r="H4593" t="s">
        <v>132</v>
      </c>
      <c r="I4593" t="s">
        <v>626</v>
      </c>
      <c r="J4593" t="s">
        <v>633</v>
      </c>
    </row>
    <row r="4594" spans="1:10" x14ac:dyDescent="0.35">
      <c r="A4594">
        <v>4709</v>
      </c>
      <c r="B4594" t="s">
        <v>244</v>
      </c>
      <c r="C4594">
        <v>33</v>
      </c>
      <c r="D4594">
        <v>23</v>
      </c>
      <c r="E4594">
        <v>10</v>
      </c>
      <c r="F4594" t="s">
        <v>582</v>
      </c>
      <c r="G4594" t="s">
        <v>582</v>
      </c>
      <c r="H4594" t="s">
        <v>132</v>
      </c>
      <c r="I4594" t="s">
        <v>626</v>
      </c>
      <c r="J4594" t="s">
        <v>633</v>
      </c>
    </row>
    <row r="4595" spans="1:10" x14ac:dyDescent="0.35">
      <c r="A4595">
        <v>4710</v>
      </c>
      <c r="B4595" t="s">
        <v>244</v>
      </c>
      <c r="C4595">
        <v>34</v>
      </c>
      <c r="D4595">
        <v>13</v>
      </c>
      <c r="E4595">
        <v>16</v>
      </c>
      <c r="F4595" t="s">
        <v>582</v>
      </c>
      <c r="G4595" t="s">
        <v>582</v>
      </c>
      <c r="H4595" t="s">
        <v>132</v>
      </c>
      <c r="I4595" t="s">
        <v>626</v>
      </c>
      <c r="J4595" t="s">
        <v>633</v>
      </c>
    </row>
    <row r="4596" spans="1:10" x14ac:dyDescent="0.35">
      <c r="A4596">
        <v>4711</v>
      </c>
      <c r="B4596" t="s">
        <v>244</v>
      </c>
      <c r="C4596">
        <v>35</v>
      </c>
      <c r="D4596">
        <v>27</v>
      </c>
      <c r="E4596">
        <v>12</v>
      </c>
      <c r="F4596" t="s">
        <v>582</v>
      </c>
      <c r="G4596" t="s">
        <v>582</v>
      </c>
      <c r="H4596" t="s">
        <v>132</v>
      </c>
      <c r="I4596" t="s">
        <v>626</v>
      </c>
      <c r="J4596" t="s">
        <v>633</v>
      </c>
    </row>
    <row r="4597" spans="1:10" x14ac:dyDescent="0.35">
      <c r="A4597">
        <v>4712</v>
      </c>
      <c r="B4597" t="s">
        <v>244</v>
      </c>
      <c r="C4597">
        <v>36</v>
      </c>
      <c r="D4597">
        <v>16</v>
      </c>
      <c r="E4597">
        <v>10</v>
      </c>
      <c r="F4597" t="s">
        <v>582</v>
      </c>
      <c r="G4597" t="s">
        <v>582</v>
      </c>
      <c r="H4597" t="s">
        <v>132</v>
      </c>
      <c r="I4597" t="s">
        <v>626</v>
      </c>
      <c r="J4597" t="s">
        <v>633</v>
      </c>
    </row>
    <row r="4598" spans="1:10" x14ac:dyDescent="0.35">
      <c r="A4598">
        <v>4713</v>
      </c>
      <c r="B4598" t="s">
        <v>244</v>
      </c>
      <c r="C4598">
        <v>37</v>
      </c>
      <c r="D4598">
        <v>7</v>
      </c>
      <c r="E4598">
        <v>16</v>
      </c>
      <c r="F4598" t="s">
        <v>582</v>
      </c>
      <c r="G4598" t="s">
        <v>582</v>
      </c>
      <c r="H4598" t="s">
        <v>132</v>
      </c>
      <c r="I4598" t="s">
        <v>626</v>
      </c>
      <c r="J4598" t="s">
        <v>633</v>
      </c>
    </row>
    <row r="4599" spans="1:10" x14ac:dyDescent="0.35">
      <c r="A4599">
        <v>4714</v>
      </c>
      <c r="B4599" t="s">
        <v>244</v>
      </c>
      <c r="C4599">
        <v>38</v>
      </c>
      <c r="D4599">
        <v>13</v>
      </c>
      <c r="E4599">
        <v>20</v>
      </c>
      <c r="F4599" t="s">
        <v>582</v>
      </c>
      <c r="G4599" t="s">
        <v>582</v>
      </c>
      <c r="H4599" t="s">
        <v>132</v>
      </c>
      <c r="I4599" t="s">
        <v>626</v>
      </c>
      <c r="J4599" t="s">
        <v>633</v>
      </c>
    </row>
    <row r="4600" spans="1:10" x14ac:dyDescent="0.35">
      <c r="A4600">
        <v>4715</v>
      </c>
      <c r="B4600" t="s">
        <v>245</v>
      </c>
      <c r="C4600">
        <v>15</v>
      </c>
      <c r="D4600">
        <v>73</v>
      </c>
      <c r="E4600">
        <v>3</v>
      </c>
      <c r="F4600" t="s">
        <v>582</v>
      </c>
      <c r="G4600" t="s">
        <v>582</v>
      </c>
      <c r="H4600" t="s">
        <v>132</v>
      </c>
      <c r="I4600" t="s">
        <v>626</v>
      </c>
      <c r="J4600" t="s">
        <v>633</v>
      </c>
    </row>
    <row r="4601" spans="1:10" x14ac:dyDescent="0.35">
      <c r="A4601">
        <v>4716</v>
      </c>
      <c r="B4601" t="s">
        <v>245</v>
      </c>
      <c r="C4601">
        <v>16</v>
      </c>
      <c r="D4601">
        <v>96</v>
      </c>
      <c r="E4601">
        <v>11</v>
      </c>
      <c r="F4601" t="s">
        <v>582</v>
      </c>
      <c r="G4601" t="s">
        <v>582</v>
      </c>
      <c r="H4601" t="s">
        <v>132</v>
      </c>
      <c r="I4601" t="s">
        <v>626</v>
      </c>
      <c r="J4601" t="s">
        <v>633</v>
      </c>
    </row>
    <row r="4602" spans="1:10" x14ac:dyDescent="0.35">
      <c r="A4602">
        <v>4717</v>
      </c>
      <c r="B4602" t="s">
        <v>245</v>
      </c>
      <c r="C4602">
        <v>17</v>
      </c>
      <c r="D4602">
        <v>67</v>
      </c>
      <c r="E4602">
        <v>5</v>
      </c>
      <c r="F4602" t="s">
        <v>582</v>
      </c>
      <c r="G4602" t="s">
        <v>582</v>
      </c>
      <c r="H4602" t="s">
        <v>132</v>
      </c>
      <c r="I4602" t="s">
        <v>626</v>
      </c>
      <c r="J4602" t="s">
        <v>633</v>
      </c>
    </row>
    <row r="4603" spans="1:10" x14ac:dyDescent="0.35">
      <c r="A4603">
        <v>4718</v>
      </c>
      <c r="B4603" t="s">
        <v>245</v>
      </c>
      <c r="C4603">
        <v>18</v>
      </c>
      <c r="D4603">
        <v>65</v>
      </c>
      <c r="E4603">
        <v>7</v>
      </c>
      <c r="F4603" t="s">
        <v>582</v>
      </c>
      <c r="G4603" t="s">
        <v>582</v>
      </c>
      <c r="H4603" t="s">
        <v>132</v>
      </c>
      <c r="I4603" t="s">
        <v>626</v>
      </c>
      <c r="J4603" t="s">
        <v>633</v>
      </c>
    </row>
    <row r="4604" spans="1:10" x14ac:dyDescent="0.35">
      <c r="A4604">
        <v>4719</v>
      </c>
      <c r="B4604" t="s">
        <v>245</v>
      </c>
      <c r="C4604">
        <v>19</v>
      </c>
      <c r="D4604">
        <v>50</v>
      </c>
      <c r="E4604">
        <v>4</v>
      </c>
      <c r="F4604" t="s">
        <v>582</v>
      </c>
      <c r="G4604" t="s">
        <v>582</v>
      </c>
      <c r="H4604" t="s">
        <v>132</v>
      </c>
      <c r="I4604" t="s">
        <v>626</v>
      </c>
      <c r="J4604" t="s">
        <v>633</v>
      </c>
    </row>
    <row r="4605" spans="1:10" x14ac:dyDescent="0.35">
      <c r="A4605">
        <v>4720</v>
      </c>
      <c r="B4605" t="s">
        <v>245</v>
      </c>
      <c r="C4605">
        <v>20</v>
      </c>
      <c r="D4605">
        <v>44</v>
      </c>
      <c r="E4605">
        <v>2</v>
      </c>
      <c r="F4605" t="s">
        <v>582</v>
      </c>
      <c r="G4605" t="s">
        <v>582</v>
      </c>
      <c r="H4605" t="s">
        <v>132</v>
      </c>
      <c r="I4605" t="s">
        <v>626</v>
      </c>
      <c r="J4605" t="s">
        <v>633</v>
      </c>
    </row>
    <row r="4606" spans="1:10" x14ac:dyDescent="0.35">
      <c r="A4606">
        <v>4721</v>
      </c>
      <c r="B4606" t="s">
        <v>245</v>
      </c>
      <c r="C4606">
        <v>21</v>
      </c>
      <c r="D4606">
        <v>23</v>
      </c>
      <c r="E4606">
        <v>1</v>
      </c>
      <c r="F4606" t="s">
        <v>582</v>
      </c>
      <c r="G4606" t="s">
        <v>582</v>
      </c>
      <c r="H4606" t="s">
        <v>132</v>
      </c>
      <c r="I4606" t="s">
        <v>626</v>
      </c>
      <c r="J4606" t="s">
        <v>633</v>
      </c>
    </row>
    <row r="4607" spans="1:10" x14ac:dyDescent="0.35">
      <c r="A4607">
        <v>4722</v>
      </c>
      <c r="B4607" t="s">
        <v>245</v>
      </c>
      <c r="C4607">
        <v>22</v>
      </c>
      <c r="D4607">
        <v>21</v>
      </c>
      <c r="E4607">
        <v>3</v>
      </c>
      <c r="F4607" t="s">
        <v>582</v>
      </c>
      <c r="G4607" t="s">
        <v>582</v>
      </c>
      <c r="H4607" t="s">
        <v>132</v>
      </c>
      <c r="I4607" t="s">
        <v>626</v>
      </c>
      <c r="J4607" t="s">
        <v>633</v>
      </c>
    </row>
    <row r="4608" spans="1:10" x14ac:dyDescent="0.35">
      <c r="A4608">
        <v>4723</v>
      </c>
      <c r="B4608" t="s">
        <v>245</v>
      </c>
      <c r="C4608">
        <v>23</v>
      </c>
      <c r="D4608">
        <v>34</v>
      </c>
      <c r="E4608">
        <v>0</v>
      </c>
      <c r="F4608" t="s">
        <v>582</v>
      </c>
      <c r="G4608" t="s">
        <v>582</v>
      </c>
      <c r="H4608" t="s">
        <v>132</v>
      </c>
      <c r="I4608" t="s">
        <v>626</v>
      </c>
      <c r="J4608" t="s">
        <v>633</v>
      </c>
    </row>
    <row r="4609" spans="1:10" x14ac:dyDescent="0.35">
      <c r="A4609">
        <v>4724</v>
      </c>
      <c r="B4609" t="s">
        <v>245</v>
      </c>
      <c r="C4609">
        <v>24</v>
      </c>
      <c r="D4609">
        <v>21</v>
      </c>
      <c r="E4609">
        <v>0</v>
      </c>
      <c r="F4609" t="s">
        <v>582</v>
      </c>
      <c r="G4609" t="s">
        <v>582</v>
      </c>
      <c r="H4609" t="s">
        <v>132</v>
      </c>
      <c r="I4609" t="s">
        <v>626</v>
      </c>
      <c r="J4609" t="s">
        <v>633</v>
      </c>
    </row>
    <row r="4610" spans="1:10" x14ac:dyDescent="0.35">
      <c r="A4610">
        <v>4725</v>
      </c>
      <c r="B4610" t="s">
        <v>245</v>
      </c>
      <c r="C4610">
        <v>25</v>
      </c>
      <c r="D4610">
        <v>33</v>
      </c>
      <c r="E4610">
        <v>2</v>
      </c>
      <c r="F4610" t="s">
        <v>582</v>
      </c>
      <c r="G4610" t="s">
        <v>582</v>
      </c>
      <c r="H4610" t="s">
        <v>132</v>
      </c>
      <c r="I4610" t="s">
        <v>626</v>
      </c>
      <c r="J4610" t="s">
        <v>633</v>
      </c>
    </row>
    <row r="4611" spans="1:10" x14ac:dyDescent="0.35">
      <c r="A4611">
        <v>4726</v>
      </c>
      <c r="B4611" t="s">
        <v>245</v>
      </c>
      <c r="C4611">
        <v>26</v>
      </c>
      <c r="D4611">
        <v>41</v>
      </c>
      <c r="E4611">
        <v>6</v>
      </c>
      <c r="F4611" t="s">
        <v>582</v>
      </c>
      <c r="G4611" t="s">
        <v>582</v>
      </c>
      <c r="H4611" t="s">
        <v>132</v>
      </c>
      <c r="I4611" t="s">
        <v>626</v>
      </c>
      <c r="J4611" t="s">
        <v>633</v>
      </c>
    </row>
    <row r="4612" spans="1:10" x14ac:dyDescent="0.35">
      <c r="A4612">
        <v>4727</v>
      </c>
      <c r="B4612" t="s">
        <v>245</v>
      </c>
      <c r="C4612">
        <v>27</v>
      </c>
      <c r="D4612">
        <v>54</v>
      </c>
      <c r="E4612">
        <v>3</v>
      </c>
      <c r="F4612" t="s">
        <v>582</v>
      </c>
      <c r="G4612" t="s">
        <v>582</v>
      </c>
      <c r="H4612" t="s">
        <v>132</v>
      </c>
      <c r="I4612" t="s">
        <v>626</v>
      </c>
      <c r="J4612" t="s">
        <v>633</v>
      </c>
    </row>
    <row r="4613" spans="1:10" x14ac:dyDescent="0.35">
      <c r="A4613">
        <v>4728</v>
      </c>
      <c r="B4613" t="s">
        <v>245</v>
      </c>
      <c r="C4613">
        <v>28</v>
      </c>
      <c r="D4613">
        <v>64</v>
      </c>
      <c r="E4613">
        <v>1</v>
      </c>
      <c r="F4613" t="s">
        <v>582</v>
      </c>
      <c r="G4613" t="s">
        <v>582</v>
      </c>
      <c r="H4613" t="s">
        <v>132</v>
      </c>
      <c r="I4613" t="s">
        <v>626</v>
      </c>
      <c r="J4613" t="s">
        <v>633</v>
      </c>
    </row>
    <row r="4614" spans="1:10" x14ac:dyDescent="0.35">
      <c r="A4614">
        <v>4729</v>
      </c>
      <c r="B4614" t="s">
        <v>245</v>
      </c>
      <c r="C4614">
        <v>29</v>
      </c>
      <c r="D4614">
        <v>58</v>
      </c>
      <c r="E4614">
        <v>5</v>
      </c>
      <c r="F4614" t="s">
        <v>582</v>
      </c>
      <c r="G4614" t="s">
        <v>582</v>
      </c>
      <c r="H4614" t="s">
        <v>132</v>
      </c>
      <c r="I4614" t="s">
        <v>626</v>
      </c>
      <c r="J4614" t="s">
        <v>633</v>
      </c>
    </row>
    <row r="4615" spans="1:10" x14ac:dyDescent="0.35">
      <c r="A4615">
        <v>4730</v>
      </c>
      <c r="B4615" t="s">
        <v>245</v>
      </c>
      <c r="C4615">
        <v>30</v>
      </c>
      <c r="D4615">
        <v>67</v>
      </c>
      <c r="E4615">
        <v>2</v>
      </c>
      <c r="F4615" t="s">
        <v>582</v>
      </c>
      <c r="G4615" t="s">
        <v>582</v>
      </c>
      <c r="H4615" t="s">
        <v>132</v>
      </c>
      <c r="I4615" t="s">
        <v>626</v>
      </c>
      <c r="J4615" t="s">
        <v>633</v>
      </c>
    </row>
    <row r="4616" spans="1:10" x14ac:dyDescent="0.35">
      <c r="A4616">
        <v>4731</v>
      </c>
      <c r="B4616" t="s">
        <v>245</v>
      </c>
      <c r="C4616">
        <v>31</v>
      </c>
      <c r="D4616">
        <v>61</v>
      </c>
      <c r="E4616">
        <v>2</v>
      </c>
      <c r="F4616" t="s">
        <v>582</v>
      </c>
      <c r="G4616" t="s">
        <v>582</v>
      </c>
      <c r="H4616" t="s">
        <v>132</v>
      </c>
      <c r="I4616" t="s">
        <v>626</v>
      </c>
      <c r="J4616" t="s">
        <v>633</v>
      </c>
    </row>
    <row r="4617" spans="1:10" x14ac:dyDescent="0.35">
      <c r="A4617">
        <v>4732</v>
      </c>
      <c r="B4617" t="s">
        <v>245</v>
      </c>
      <c r="C4617">
        <v>32</v>
      </c>
      <c r="D4617">
        <v>49</v>
      </c>
      <c r="E4617">
        <v>1</v>
      </c>
      <c r="F4617" t="s">
        <v>582</v>
      </c>
      <c r="G4617" t="s">
        <v>582</v>
      </c>
      <c r="H4617" t="s">
        <v>132</v>
      </c>
      <c r="I4617" t="s">
        <v>626</v>
      </c>
      <c r="J4617" t="s">
        <v>633</v>
      </c>
    </row>
    <row r="4618" spans="1:10" x14ac:dyDescent="0.35">
      <c r="A4618">
        <v>4733</v>
      </c>
      <c r="B4618" t="s">
        <v>245</v>
      </c>
      <c r="C4618">
        <v>33</v>
      </c>
      <c r="D4618">
        <v>50</v>
      </c>
      <c r="E4618">
        <v>1</v>
      </c>
      <c r="F4618" t="s">
        <v>582</v>
      </c>
      <c r="G4618" t="s">
        <v>582</v>
      </c>
      <c r="H4618" t="s">
        <v>132</v>
      </c>
      <c r="I4618" t="s">
        <v>626</v>
      </c>
      <c r="J4618" t="s">
        <v>633</v>
      </c>
    </row>
    <row r="4619" spans="1:10" x14ac:dyDescent="0.35">
      <c r="A4619">
        <v>4734</v>
      </c>
      <c r="B4619" t="s">
        <v>245</v>
      </c>
      <c r="C4619">
        <v>34</v>
      </c>
      <c r="D4619">
        <v>54</v>
      </c>
      <c r="E4619">
        <v>0</v>
      </c>
      <c r="F4619" t="s">
        <v>582</v>
      </c>
      <c r="G4619" t="s">
        <v>582</v>
      </c>
      <c r="H4619" t="s">
        <v>132</v>
      </c>
      <c r="I4619" t="s">
        <v>626</v>
      </c>
      <c r="J4619" t="s">
        <v>633</v>
      </c>
    </row>
    <row r="4620" spans="1:10" x14ac:dyDescent="0.35">
      <c r="A4620">
        <v>4735</v>
      </c>
      <c r="B4620" t="s">
        <v>245</v>
      </c>
      <c r="C4620">
        <v>35</v>
      </c>
      <c r="D4620">
        <v>33</v>
      </c>
      <c r="E4620">
        <v>1</v>
      </c>
      <c r="F4620" t="s">
        <v>582</v>
      </c>
      <c r="G4620" t="s">
        <v>582</v>
      </c>
      <c r="H4620" t="s">
        <v>132</v>
      </c>
      <c r="I4620" t="s">
        <v>626</v>
      </c>
      <c r="J4620" t="s">
        <v>633</v>
      </c>
    </row>
    <row r="4621" spans="1:10" x14ac:dyDescent="0.35">
      <c r="A4621">
        <v>4736</v>
      </c>
      <c r="B4621" t="s">
        <v>245</v>
      </c>
      <c r="C4621">
        <v>36</v>
      </c>
      <c r="D4621">
        <v>41</v>
      </c>
      <c r="E4621">
        <v>1</v>
      </c>
      <c r="F4621" t="s">
        <v>582</v>
      </c>
      <c r="G4621" t="s">
        <v>582</v>
      </c>
      <c r="H4621" t="s">
        <v>132</v>
      </c>
      <c r="I4621" t="s">
        <v>626</v>
      </c>
      <c r="J4621" t="s">
        <v>633</v>
      </c>
    </row>
    <row r="4622" spans="1:10" x14ac:dyDescent="0.35">
      <c r="A4622">
        <v>4737</v>
      </c>
      <c r="B4622" t="s">
        <v>245</v>
      </c>
      <c r="C4622">
        <v>37</v>
      </c>
      <c r="D4622">
        <v>20</v>
      </c>
      <c r="E4622">
        <v>2</v>
      </c>
      <c r="F4622" t="s">
        <v>582</v>
      </c>
      <c r="G4622" t="s">
        <v>582</v>
      </c>
      <c r="H4622" t="s">
        <v>132</v>
      </c>
      <c r="I4622" t="s">
        <v>626</v>
      </c>
      <c r="J4622" t="s">
        <v>633</v>
      </c>
    </row>
    <row r="4623" spans="1:10" x14ac:dyDescent="0.35">
      <c r="A4623">
        <v>4738</v>
      </c>
      <c r="B4623" t="s">
        <v>245</v>
      </c>
      <c r="C4623">
        <v>38</v>
      </c>
      <c r="D4623">
        <v>27</v>
      </c>
      <c r="E4623">
        <v>2</v>
      </c>
      <c r="F4623" t="s">
        <v>582</v>
      </c>
      <c r="G4623" t="s">
        <v>582</v>
      </c>
      <c r="H4623" t="s">
        <v>132</v>
      </c>
      <c r="I4623" t="s">
        <v>626</v>
      </c>
      <c r="J4623" t="s">
        <v>633</v>
      </c>
    </row>
    <row r="4624" spans="1:10" x14ac:dyDescent="0.35">
      <c r="A4624">
        <v>4739</v>
      </c>
      <c r="B4624" t="s">
        <v>246</v>
      </c>
      <c r="C4624">
        <v>15</v>
      </c>
      <c r="D4624">
        <v>30</v>
      </c>
      <c r="E4624">
        <v>2</v>
      </c>
      <c r="F4624" t="s">
        <v>581</v>
      </c>
      <c r="G4624" t="s">
        <v>581</v>
      </c>
      <c r="H4624" t="s">
        <v>132</v>
      </c>
      <c r="I4624" t="s">
        <v>132</v>
      </c>
      <c r="J4624" t="s">
        <v>614</v>
      </c>
    </row>
    <row r="4625" spans="1:10" x14ac:dyDescent="0.35">
      <c r="A4625">
        <v>4740</v>
      </c>
      <c r="B4625" t="s">
        <v>246</v>
      </c>
      <c r="C4625">
        <v>16</v>
      </c>
      <c r="D4625">
        <v>26</v>
      </c>
      <c r="E4625">
        <v>1</v>
      </c>
      <c r="F4625" t="s">
        <v>581</v>
      </c>
      <c r="G4625" t="s">
        <v>581</v>
      </c>
      <c r="H4625" t="s">
        <v>132</v>
      </c>
      <c r="I4625" t="s">
        <v>132</v>
      </c>
      <c r="J4625" t="s">
        <v>614</v>
      </c>
    </row>
    <row r="4626" spans="1:10" x14ac:dyDescent="0.35">
      <c r="A4626">
        <v>4741</v>
      </c>
      <c r="B4626" t="s">
        <v>246</v>
      </c>
      <c r="C4626">
        <v>17</v>
      </c>
      <c r="D4626">
        <v>19</v>
      </c>
      <c r="E4626">
        <v>2</v>
      </c>
      <c r="F4626" t="s">
        <v>581</v>
      </c>
      <c r="G4626" t="s">
        <v>581</v>
      </c>
      <c r="H4626" t="s">
        <v>132</v>
      </c>
      <c r="I4626" t="s">
        <v>132</v>
      </c>
      <c r="J4626" t="s">
        <v>614</v>
      </c>
    </row>
    <row r="4627" spans="1:10" x14ac:dyDescent="0.35">
      <c r="A4627">
        <v>4742</v>
      </c>
      <c r="B4627" t="s">
        <v>246</v>
      </c>
      <c r="C4627">
        <v>18</v>
      </c>
      <c r="D4627">
        <v>19</v>
      </c>
      <c r="E4627">
        <v>4</v>
      </c>
      <c r="F4627" t="s">
        <v>581</v>
      </c>
      <c r="G4627" t="s">
        <v>581</v>
      </c>
      <c r="H4627" t="s">
        <v>132</v>
      </c>
      <c r="I4627" t="s">
        <v>132</v>
      </c>
      <c r="J4627" t="s">
        <v>614</v>
      </c>
    </row>
    <row r="4628" spans="1:10" x14ac:dyDescent="0.35">
      <c r="A4628">
        <v>4743</v>
      </c>
      <c r="B4628" t="s">
        <v>246</v>
      </c>
      <c r="C4628">
        <v>19</v>
      </c>
      <c r="D4628">
        <v>10</v>
      </c>
      <c r="E4628">
        <v>1</v>
      </c>
      <c r="F4628" t="s">
        <v>581</v>
      </c>
      <c r="G4628" t="s">
        <v>581</v>
      </c>
      <c r="H4628" t="s">
        <v>132</v>
      </c>
      <c r="I4628" t="s">
        <v>132</v>
      </c>
      <c r="J4628" t="s">
        <v>614</v>
      </c>
    </row>
    <row r="4629" spans="1:10" x14ac:dyDescent="0.35">
      <c r="A4629">
        <v>4744</v>
      </c>
      <c r="B4629" t="s">
        <v>246</v>
      </c>
      <c r="C4629">
        <v>20</v>
      </c>
      <c r="D4629">
        <v>14</v>
      </c>
      <c r="E4629">
        <v>1</v>
      </c>
      <c r="F4629" t="s">
        <v>581</v>
      </c>
      <c r="G4629" t="s">
        <v>581</v>
      </c>
      <c r="H4629" t="s">
        <v>132</v>
      </c>
      <c r="I4629" t="s">
        <v>132</v>
      </c>
      <c r="J4629" t="s">
        <v>614</v>
      </c>
    </row>
    <row r="4630" spans="1:10" x14ac:dyDescent="0.35">
      <c r="A4630">
        <v>4745</v>
      </c>
      <c r="B4630" t="s">
        <v>246</v>
      </c>
      <c r="C4630">
        <v>21</v>
      </c>
      <c r="D4630">
        <v>6</v>
      </c>
      <c r="E4630">
        <v>2</v>
      </c>
      <c r="F4630" t="s">
        <v>581</v>
      </c>
      <c r="G4630" t="s">
        <v>581</v>
      </c>
      <c r="H4630" t="s">
        <v>132</v>
      </c>
      <c r="I4630" t="s">
        <v>132</v>
      </c>
      <c r="J4630" t="s">
        <v>614</v>
      </c>
    </row>
    <row r="4631" spans="1:10" x14ac:dyDescent="0.35">
      <c r="A4631">
        <v>4746</v>
      </c>
      <c r="B4631" t="s">
        <v>246</v>
      </c>
      <c r="C4631">
        <v>22</v>
      </c>
      <c r="D4631">
        <v>9</v>
      </c>
      <c r="E4631">
        <v>0</v>
      </c>
      <c r="F4631" t="s">
        <v>581</v>
      </c>
      <c r="G4631" t="s">
        <v>581</v>
      </c>
      <c r="H4631" t="s">
        <v>132</v>
      </c>
      <c r="I4631" t="s">
        <v>132</v>
      </c>
      <c r="J4631" t="s">
        <v>614</v>
      </c>
    </row>
    <row r="4632" spans="1:10" x14ac:dyDescent="0.35">
      <c r="A4632">
        <v>4747</v>
      </c>
      <c r="B4632" t="s">
        <v>246</v>
      </c>
      <c r="C4632">
        <v>23</v>
      </c>
      <c r="D4632">
        <v>11</v>
      </c>
      <c r="E4632">
        <v>0</v>
      </c>
      <c r="F4632" t="s">
        <v>581</v>
      </c>
      <c r="G4632" t="s">
        <v>581</v>
      </c>
      <c r="H4632" t="s">
        <v>132</v>
      </c>
      <c r="I4632" t="s">
        <v>132</v>
      </c>
      <c r="J4632" t="s">
        <v>614</v>
      </c>
    </row>
    <row r="4633" spans="1:10" x14ac:dyDescent="0.35">
      <c r="A4633">
        <v>4748</v>
      </c>
      <c r="B4633" t="s">
        <v>246</v>
      </c>
      <c r="C4633">
        <v>24</v>
      </c>
      <c r="D4633">
        <v>3</v>
      </c>
      <c r="E4633">
        <v>0</v>
      </c>
      <c r="F4633" t="s">
        <v>581</v>
      </c>
      <c r="G4633" t="s">
        <v>581</v>
      </c>
      <c r="H4633" t="s">
        <v>132</v>
      </c>
      <c r="I4633" t="s">
        <v>132</v>
      </c>
      <c r="J4633" t="s">
        <v>614</v>
      </c>
    </row>
    <row r="4634" spans="1:10" x14ac:dyDescent="0.35">
      <c r="A4634">
        <v>4749</v>
      </c>
      <c r="B4634" t="s">
        <v>246</v>
      </c>
      <c r="C4634">
        <v>25</v>
      </c>
      <c r="D4634">
        <v>5</v>
      </c>
      <c r="E4634">
        <v>1</v>
      </c>
      <c r="F4634" t="s">
        <v>581</v>
      </c>
      <c r="G4634" t="s">
        <v>581</v>
      </c>
      <c r="H4634" t="s">
        <v>132</v>
      </c>
      <c r="I4634" t="s">
        <v>132</v>
      </c>
      <c r="J4634" t="s">
        <v>614</v>
      </c>
    </row>
    <row r="4635" spans="1:10" x14ac:dyDescent="0.35">
      <c r="A4635">
        <v>4750</v>
      </c>
      <c r="B4635" t="s">
        <v>246</v>
      </c>
      <c r="C4635">
        <v>26</v>
      </c>
      <c r="D4635">
        <v>8</v>
      </c>
      <c r="E4635">
        <v>0</v>
      </c>
      <c r="F4635" t="s">
        <v>581</v>
      </c>
      <c r="G4635" t="s">
        <v>581</v>
      </c>
      <c r="H4635" t="s">
        <v>132</v>
      </c>
      <c r="I4635" t="s">
        <v>132</v>
      </c>
      <c r="J4635" t="s">
        <v>614</v>
      </c>
    </row>
    <row r="4636" spans="1:10" x14ac:dyDescent="0.35">
      <c r="A4636">
        <v>4751</v>
      </c>
      <c r="B4636" t="s">
        <v>246</v>
      </c>
      <c r="C4636">
        <v>27</v>
      </c>
      <c r="D4636">
        <v>6</v>
      </c>
      <c r="E4636">
        <v>0</v>
      </c>
      <c r="F4636" t="s">
        <v>581</v>
      </c>
      <c r="G4636" t="s">
        <v>581</v>
      </c>
      <c r="H4636" t="s">
        <v>132</v>
      </c>
      <c r="I4636" t="s">
        <v>132</v>
      </c>
      <c r="J4636" t="s">
        <v>614</v>
      </c>
    </row>
    <row r="4637" spans="1:10" x14ac:dyDescent="0.35">
      <c r="A4637">
        <v>4752</v>
      </c>
      <c r="B4637" t="s">
        <v>246</v>
      </c>
      <c r="C4637">
        <v>28</v>
      </c>
      <c r="D4637">
        <v>5</v>
      </c>
      <c r="E4637">
        <v>0</v>
      </c>
      <c r="F4637" t="s">
        <v>581</v>
      </c>
      <c r="G4637" t="s">
        <v>581</v>
      </c>
      <c r="H4637" t="s">
        <v>132</v>
      </c>
      <c r="I4637" t="s">
        <v>132</v>
      </c>
      <c r="J4637" t="s">
        <v>614</v>
      </c>
    </row>
    <row r="4638" spans="1:10" x14ac:dyDescent="0.35">
      <c r="A4638">
        <v>4753</v>
      </c>
      <c r="B4638" t="s">
        <v>246</v>
      </c>
      <c r="C4638">
        <v>29</v>
      </c>
      <c r="D4638">
        <v>9</v>
      </c>
      <c r="E4638">
        <v>4</v>
      </c>
      <c r="F4638" t="s">
        <v>581</v>
      </c>
      <c r="G4638" t="s">
        <v>581</v>
      </c>
      <c r="H4638" t="s">
        <v>132</v>
      </c>
      <c r="I4638" t="s">
        <v>132</v>
      </c>
      <c r="J4638" t="s">
        <v>614</v>
      </c>
    </row>
    <row r="4639" spans="1:10" x14ac:dyDescent="0.35">
      <c r="A4639">
        <v>4754</v>
      </c>
      <c r="B4639" t="s">
        <v>246</v>
      </c>
      <c r="C4639">
        <v>30</v>
      </c>
      <c r="D4639">
        <v>10</v>
      </c>
      <c r="E4639">
        <v>1</v>
      </c>
      <c r="F4639" t="s">
        <v>581</v>
      </c>
      <c r="G4639" t="s">
        <v>581</v>
      </c>
      <c r="H4639" t="s">
        <v>132</v>
      </c>
      <c r="I4639" t="s">
        <v>132</v>
      </c>
      <c r="J4639" t="s">
        <v>614</v>
      </c>
    </row>
    <row r="4640" spans="1:10" x14ac:dyDescent="0.35">
      <c r="A4640">
        <v>4755</v>
      </c>
      <c r="B4640" t="s">
        <v>246</v>
      </c>
      <c r="C4640">
        <v>31</v>
      </c>
      <c r="D4640">
        <v>8</v>
      </c>
      <c r="E4640">
        <v>0</v>
      </c>
      <c r="F4640" t="s">
        <v>581</v>
      </c>
      <c r="G4640" t="s">
        <v>581</v>
      </c>
      <c r="H4640" t="s">
        <v>132</v>
      </c>
      <c r="I4640" t="s">
        <v>132</v>
      </c>
      <c r="J4640" t="s">
        <v>614</v>
      </c>
    </row>
    <row r="4641" spans="1:10" x14ac:dyDescent="0.35">
      <c r="A4641">
        <v>4756</v>
      </c>
      <c r="B4641" t="s">
        <v>246</v>
      </c>
      <c r="C4641">
        <v>32</v>
      </c>
      <c r="D4641">
        <v>12</v>
      </c>
      <c r="E4641">
        <v>1</v>
      </c>
      <c r="F4641" t="s">
        <v>581</v>
      </c>
      <c r="G4641" t="s">
        <v>581</v>
      </c>
      <c r="H4641" t="s">
        <v>132</v>
      </c>
      <c r="I4641" t="s">
        <v>132</v>
      </c>
      <c r="J4641" t="s">
        <v>614</v>
      </c>
    </row>
    <row r="4642" spans="1:10" x14ac:dyDescent="0.35">
      <c r="A4642">
        <v>4757</v>
      </c>
      <c r="B4642" t="s">
        <v>246</v>
      </c>
      <c r="C4642">
        <v>33</v>
      </c>
      <c r="D4642">
        <v>9</v>
      </c>
      <c r="E4642">
        <v>1</v>
      </c>
      <c r="F4642" t="s">
        <v>581</v>
      </c>
      <c r="G4642" t="s">
        <v>581</v>
      </c>
      <c r="H4642" t="s">
        <v>132</v>
      </c>
      <c r="I4642" t="s">
        <v>132</v>
      </c>
      <c r="J4642" t="s">
        <v>614</v>
      </c>
    </row>
    <row r="4643" spans="1:10" x14ac:dyDescent="0.35">
      <c r="A4643">
        <v>4758</v>
      </c>
      <c r="B4643" t="s">
        <v>246</v>
      </c>
      <c r="C4643">
        <v>34</v>
      </c>
      <c r="D4643">
        <v>3</v>
      </c>
      <c r="E4643">
        <v>1</v>
      </c>
      <c r="F4643" t="s">
        <v>581</v>
      </c>
      <c r="G4643" t="s">
        <v>581</v>
      </c>
      <c r="H4643" t="s">
        <v>132</v>
      </c>
      <c r="I4643" t="s">
        <v>132</v>
      </c>
      <c r="J4643" t="s">
        <v>614</v>
      </c>
    </row>
    <row r="4644" spans="1:10" x14ac:dyDescent="0.35">
      <c r="A4644">
        <v>4759</v>
      </c>
      <c r="B4644" t="s">
        <v>246</v>
      </c>
      <c r="C4644">
        <v>35</v>
      </c>
      <c r="D4644">
        <v>8</v>
      </c>
      <c r="E4644">
        <v>1</v>
      </c>
      <c r="F4644" t="s">
        <v>581</v>
      </c>
      <c r="G4644" t="s">
        <v>581</v>
      </c>
      <c r="H4644" t="s">
        <v>132</v>
      </c>
      <c r="I4644" t="s">
        <v>132</v>
      </c>
      <c r="J4644" t="s">
        <v>614</v>
      </c>
    </row>
    <row r="4645" spans="1:10" x14ac:dyDescent="0.35">
      <c r="A4645">
        <v>4760</v>
      </c>
      <c r="B4645" t="s">
        <v>246</v>
      </c>
      <c r="C4645">
        <v>36</v>
      </c>
      <c r="D4645">
        <v>3</v>
      </c>
      <c r="E4645">
        <v>0</v>
      </c>
      <c r="F4645" t="s">
        <v>581</v>
      </c>
      <c r="G4645" t="s">
        <v>581</v>
      </c>
      <c r="H4645" t="s">
        <v>132</v>
      </c>
      <c r="I4645" t="s">
        <v>132</v>
      </c>
      <c r="J4645" t="s">
        <v>614</v>
      </c>
    </row>
    <row r="4646" spans="1:10" x14ac:dyDescent="0.35">
      <c r="A4646">
        <v>4761</v>
      </c>
      <c r="B4646" t="s">
        <v>246</v>
      </c>
      <c r="C4646">
        <v>37</v>
      </c>
      <c r="D4646">
        <v>2</v>
      </c>
      <c r="E4646">
        <v>0</v>
      </c>
      <c r="F4646" t="s">
        <v>581</v>
      </c>
      <c r="G4646" t="s">
        <v>581</v>
      </c>
      <c r="H4646" t="s">
        <v>132</v>
      </c>
      <c r="I4646" t="s">
        <v>132</v>
      </c>
      <c r="J4646" t="s">
        <v>614</v>
      </c>
    </row>
    <row r="4647" spans="1:10" x14ac:dyDescent="0.35">
      <c r="A4647">
        <v>4762</v>
      </c>
      <c r="B4647" t="s">
        <v>246</v>
      </c>
      <c r="C4647">
        <v>38</v>
      </c>
      <c r="D4647">
        <v>8</v>
      </c>
      <c r="E4647">
        <v>2</v>
      </c>
      <c r="F4647" t="s">
        <v>581</v>
      </c>
      <c r="G4647" t="s">
        <v>581</v>
      </c>
      <c r="H4647" t="s">
        <v>132</v>
      </c>
      <c r="I4647" t="s">
        <v>132</v>
      </c>
      <c r="J4647" t="s">
        <v>614</v>
      </c>
    </row>
    <row r="4648" spans="1:10" x14ac:dyDescent="0.35">
      <c r="A4648">
        <v>4763</v>
      </c>
      <c r="B4648" t="s">
        <v>247</v>
      </c>
      <c r="C4648">
        <v>15</v>
      </c>
      <c r="D4648">
        <v>21</v>
      </c>
      <c r="E4648">
        <v>0</v>
      </c>
      <c r="F4648" t="s">
        <v>581</v>
      </c>
      <c r="G4648" t="s">
        <v>582</v>
      </c>
      <c r="H4648" t="s">
        <v>132</v>
      </c>
      <c r="I4648" t="s">
        <v>626</v>
      </c>
      <c r="J4648" t="s">
        <v>632</v>
      </c>
    </row>
    <row r="4649" spans="1:10" x14ac:dyDescent="0.35">
      <c r="A4649">
        <v>4764</v>
      </c>
      <c r="B4649" t="s">
        <v>247</v>
      </c>
      <c r="C4649">
        <v>16</v>
      </c>
      <c r="D4649">
        <v>24</v>
      </c>
      <c r="E4649">
        <v>0</v>
      </c>
      <c r="F4649" t="s">
        <v>581</v>
      </c>
      <c r="G4649" t="s">
        <v>582</v>
      </c>
      <c r="H4649" t="s">
        <v>132</v>
      </c>
      <c r="I4649" t="s">
        <v>626</v>
      </c>
      <c r="J4649" t="s">
        <v>632</v>
      </c>
    </row>
    <row r="4650" spans="1:10" x14ac:dyDescent="0.35">
      <c r="A4650">
        <v>4765</v>
      </c>
      <c r="B4650" t="s">
        <v>247</v>
      </c>
      <c r="C4650">
        <v>17</v>
      </c>
      <c r="D4650">
        <v>25</v>
      </c>
      <c r="E4650">
        <v>1</v>
      </c>
      <c r="F4650" t="s">
        <v>581</v>
      </c>
      <c r="G4650" t="s">
        <v>582</v>
      </c>
      <c r="H4650" t="s">
        <v>132</v>
      </c>
      <c r="I4650" t="s">
        <v>626</v>
      </c>
      <c r="J4650" t="s">
        <v>632</v>
      </c>
    </row>
    <row r="4651" spans="1:10" x14ac:dyDescent="0.35">
      <c r="A4651">
        <v>4766</v>
      </c>
      <c r="B4651" t="s">
        <v>247</v>
      </c>
      <c r="C4651">
        <v>18</v>
      </c>
      <c r="D4651">
        <v>19</v>
      </c>
      <c r="E4651">
        <v>0</v>
      </c>
      <c r="F4651" t="s">
        <v>581</v>
      </c>
      <c r="G4651" t="s">
        <v>582</v>
      </c>
      <c r="H4651" t="s">
        <v>132</v>
      </c>
      <c r="I4651" t="s">
        <v>626</v>
      </c>
      <c r="J4651" t="s">
        <v>632</v>
      </c>
    </row>
    <row r="4652" spans="1:10" x14ac:dyDescent="0.35">
      <c r="A4652">
        <v>4767</v>
      </c>
      <c r="B4652" t="s">
        <v>247</v>
      </c>
      <c r="C4652">
        <v>19</v>
      </c>
      <c r="D4652">
        <v>13</v>
      </c>
      <c r="E4652">
        <v>0</v>
      </c>
      <c r="F4652" t="s">
        <v>581</v>
      </c>
      <c r="G4652" t="s">
        <v>582</v>
      </c>
      <c r="H4652" t="s">
        <v>132</v>
      </c>
      <c r="I4652" t="s">
        <v>626</v>
      </c>
      <c r="J4652" t="s">
        <v>632</v>
      </c>
    </row>
    <row r="4653" spans="1:10" x14ac:dyDescent="0.35">
      <c r="A4653">
        <v>4768</v>
      </c>
      <c r="B4653" t="s">
        <v>247</v>
      </c>
      <c r="C4653">
        <v>20</v>
      </c>
      <c r="D4653">
        <v>16</v>
      </c>
      <c r="E4653">
        <v>0</v>
      </c>
      <c r="F4653" t="s">
        <v>581</v>
      </c>
      <c r="G4653" t="s">
        <v>582</v>
      </c>
      <c r="H4653" t="s">
        <v>132</v>
      </c>
      <c r="I4653" t="s">
        <v>626</v>
      </c>
      <c r="J4653" t="s">
        <v>632</v>
      </c>
    </row>
    <row r="4654" spans="1:10" x14ac:dyDescent="0.35">
      <c r="A4654">
        <v>4769</v>
      </c>
      <c r="B4654" t="s">
        <v>247</v>
      </c>
      <c r="C4654">
        <v>21</v>
      </c>
      <c r="D4654">
        <v>7</v>
      </c>
      <c r="E4654">
        <v>1</v>
      </c>
      <c r="F4654" t="s">
        <v>581</v>
      </c>
      <c r="G4654" t="s">
        <v>582</v>
      </c>
      <c r="H4654" t="s">
        <v>132</v>
      </c>
      <c r="I4654" t="s">
        <v>626</v>
      </c>
      <c r="J4654" t="s">
        <v>632</v>
      </c>
    </row>
    <row r="4655" spans="1:10" x14ac:dyDescent="0.35">
      <c r="A4655">
        <v>4770</v>
      </c>
      <c r="B4655" t="s">
        <v>247</v>
      </c>
      <c r="C4655">
        <v>22</v>
      </c>
      <c r="D4655">
        <v>14</v>
      </c>
      <c r="E4655">
        <v>0</v>
      </c>
      <c r="F4655" t="s">
        <v>581</v>
      </c>
      <c r="G4655" t="s">
        <v>582</v>
      </c>
      <c r="H4655" t="s">
        <v>132</v>
      </c>
      <c r="I4655" t="s">
        <v>626</v>
      </c>
      <c r="J4655" t="s">
        <v>632</v>
      </c>
    </row>
    <row r="4656" spans="1:10" x14ac:dyDescent="0.35">
      <c r="A4656">
        <v>4771</v>
      </c>
      <c r="B4656" t="s">
        <v>247</v>
      </c>
      <c r="C4656">
        <v>23</v>
      </c>
      <c r="D4656">
        <v>8</v>
      </c>
      <c r="E4656">
        <v>0</v>
      </c>
      <c r="F4656" t="s">
        <v>581</v>
      </c>
      <c r="G4656" t="s">
        <v>582</v>
      </c>
      <c r="H4656" t="s">
        <v>132</v>
      </c>
      <c r="I4656" t="s">
        <v>626</v>
      </c>
      <c r="J4656" t="s">
        <v>632</v>
      </c>
    </row>
    <row r="4657" spans="1:10" x14ac:dyDescent="0.35">
      <c r="A4657">
        <v>4772</v>
      </c>
      <c r="B4657" t="s">
        <v>247</v>
      </c>
      <c r="C4657">
        <v>24</v>
      </c>
      <c r="D4657">
        <v>11</v>
      </c>
      <c r="E4657">
        <v>2</v>
      </c>
      <c r="F4657" t="s">
        <v>581</v>
      </c>
      <c r="G4657" t="s">
        <v>582</v>
      </c>
      <c r="H4657" t="s">
        <v>132</v>
      </c>
      <c r="I4657" t="s">
        <v>626</v>
      </c>
      <c r="J4657" t="s">
        <v>632</v>
      </c>
    </row>
    <row r="4658" spans="1:10" x14ac:dyDescent="0.35">
      <c r="A4658">
        <v>4773</v>
      </c>
      <c r="B4658" t="s">
        <v>247</v>
      </c>
      <c r="C4658">
        <v>25</v>
      </c>
      <c r="D4658">
        <v>11</v>
      </c>
      <c r="E4658">
        <v>2</v>
      </c>
      <c r="F4658" t="s">
        <v>581</v>
      </c>
      <c r="G4658" t="s">
        <v>582</v>
      </c>
      <c r="H4658" t="s">
        <v>132</v>
      </c>
      <c r="I4658" t="s">
        <v>626</v>
      </c>
      <c r="J4658" t="s">
        <v>632</v>
      </c>
    </row>
    <row r="4659" spans="1:10" x14ac:dyDescent="0.35">
      <c r="A4659">
        <v>4774</v>
      </c>
      <c r="B4659" t="s">
        <v>247</v>
      </c>
      <c r="C4659">
        <v>26</v>
      </c>
      <c r="D4659">
        <v>5</v>
      </c>
      <c r="E4659">
        <v>0</v>
      </c>
      <c r="F4659" t="s">
        <v>581</v>
      </c>
      <c r="G4659" t="s">
        <v>582</v>
      </c>
      <c r="H4659" t="s">
        <v>132</v>
      </c>
      <c r="I4659" t="s">
        <v>626</v>
      </c>
      <c r="J4659" t="s">
        <v>632</v>
      </c>
    </row>
    <row r="4660" spans="1:10" x14ac:dyDescent="0.35">
      <c r="A4660">
        <v>4775</v>
      </c>
      <c r="B4660" t="s">
        <v>247</v>
      </c>
      <c r="C4660">
        <v>27</v>
      </c>
      <c r="D4660">
        <v>18</v>
      </c>
      <c r="E4660">
        <v>0</v>
      </c>
      <c r="F4660" t="s">
        <v>581</v>
      </c>
      <c r="G4660" t="s">
        <v>582</v>
      </c>
      <c r="H4660" t="s">
        <v>132</v>
      </c>
      <c r="I4660" t="s">
        <v>626</v>
      </c>
      <c r="J4660" t="s">
        <v>632</v>
      </c>
    </row>
    <row r="4661" spans="1:10" x14ac:dyDescent="0.35">
      <c r="A4661">
        <v>4776</v>
      </c>
      <c r="B4661" t="s">
        <v>247</v>
      </c>
      <c r="C4661">
        <v>28</v>
      </c>
      <c r="D4661">
        <v>15</v>
      </c>
      <c r="E4661">
        <v>3</v>
      </c>
      <c r="F4661" t="s">
        <v>581</v>
      </c>
      <c r="G4661" t="s">
        <v>582</v>
      </c>
      <c r="H4661" t="s">
        <v>132</v>
      </c>
      <c r="I4661" t="s">
        <v>626</v>
      </c>
      <c r="J4661" t="s">
        <v>632</v>
      </c>
    </row>
    <row r="4662" spans="1:10" x14ac:dyDescent="0.35">
      <c r="A4662">
        <v>4777</v>
      </c>
      <c r="B4662" t="s">
        <v>247</v>
      </c>
      <c r="C4662">
        <v>29</v>
      </c>
      <c r="D4662">
        <v>20</v>
      </c>
      <c r="E4662">
        <v>0</v>
      </c>
      <c r="F4662" t="s">
        <v>581</v>
      </c>
      <c r="G4662" t="s">
        <v>582</v>
      </c>
      <c r="H4662" t="s">
        <v>132</v>
      </c>
      <c r="I4662" t="s">
        <v>626</v>
      </c>
      <c r="J4662" t="s">
        <v>632</v>
      </c>
    </row>
    <row r="4663" spans="1:10" x14ac:dyDescent="0.35">
      <c r="A4663">
        <v>4778</v>
      </c>
      <c r="B4663" t="s">
        <v>247</v>
      </c>
      <c r="C4663">
        <v>30</v>
      </c>
      <c r="D4663">
        <v>16</v>
      </c>
      <c r="E4663">
        <v>0</v>
      </c>
      <c r="F4663" t="s">
        <v>581</v>
      </c>
      <c r="G4663" t="s">
        <v>582</v>
      </c>
      <c r="H4663" t="s">
        <v>132</v>
      </c>
      <c r="I4663" t="s">
        <v>626</v>
      </c>
      <c r="J4663" t="s">
        <v>632</v>
      </c>
    </row>
    <row r="4664" spans="1:10" x14ac:dyDescent="0.35">
      <c r="A4664">
        <v>4779</v>
      </c>
      <c r="B4664" t="s">
        <v>247</v>
      </c>
      <c r="C4664">
        <v>31</v>
      </c>
      <c r="D4664">
        <v>21</v>
      </c>
      <c r="E4664">
        <v>0</v>
      </c>
      <c r="F4664" t="s">
        <v>581</v>
      </c>
      <c r="G4664" t="s">
        <v>582</v>
      </c>
      <c r="H4664" t="s">
        <v>132</v>
      </c>
      <c r="I4664" t="s">
        <v>626</v>
      </c>
      <c r="J4664" t="s">
        <v>632</v>
      </c>
    </row>
    <row r="4665" spans="1:10" x14ac:dyDescent="0.35">
      <c r="A4665">
        <v>4780</v>
      </c>
      <c r="B4665" t="s">
        <v>247</v>
      </c>
      <c r="C4665">
        <v>32</v>
      </c>
      <c r="D4665">
        <v>12</v>
      </c>
      <c r="E4665">
        <v>1</v>
      </c>
      <c r="F4665" t="s">
        <v>581</v>
      </c>
      <c r="G4665" t="s">
        <v>582</v>
      </c>
      <c r="H4665" t="s">
        <v>132</v>
      </c>
      <c r="I4665" t="s">
        <v>626</v>
      </c>
      <c r="J4665" t="s">
        <v>632</v>
      </c>
    </row>
    <row r="4666" spans="1:10" x14ac:dyDescent="0.35">
      <c r="A4666">
        <v>4781</v>
      </c>
      <c r="B4666" t="s">
        <v>247</v>
      </c>
      <c r="C4666">
        <v>33</v>
      </c>
      <c r="D4666">
        <v>14</v>
      </c>
      <c r="E4666">
        <v>1</v>
      </c>
      <c r="F4666" t="s">
        <v>581</v>
      </c>
      <c r="G4666" t="s">
        <v>582</v>
      </c>
      <c r="H4666" t="s">
        <v>132</v>
      </c>
      <c r="I4666" t="s">
        <v>626</v>
      </c>
      <c r="J4666" t="s">
        <v>632</v>
      </c>
    </row>
    <row r="4667" spans="1:10" x14ac:dyDescent="0.35">
      <c r="A4667">
        <v>4782</v>
      </c>
      <c r="B4667" t="s">
        <v>247</v>
      </c>
      <c r="C4667">
        <v>34</v>
      </c>
      <c r="D4667">
        <v>9</v>
      </c>
      <c r="E4667">
        <v>0</v>
      </c>
      <c r="F4667" t="s">
        <v>581</v>
      </c>
      <c r="G4667" t="s">
        <v>582</v>
      </c>
      <c r="H4667" t="s">
        <v>132</v>
      </c>
      <c r="I4667" t="s">
        <v>626</v>
      </c>
      <c r="J4667" t="s">
        <v>632</v>
      </c>
    </row>
    <row r="4668" spans="1:10" x14ac:dyDescent="0.35">
      <c r="A4668">
        <v>4783</v>
      </c>
      <c r="B4668" t="s">
        <v>247</v>
      </c>
      <c r="C4668">
        <v>35</v>
      </c>
      <c r="D4668">
        <v>24</v>
      </c>
      <c r="E4668">
        <v>0</v>
      </c>
      <c r="F4668" t="s">
        <v>581</v>
      </c>
      <c r="G4668" t="s">
        <v>582</v>
      </c>
      <c r="H4668" t="s">
        <v>132</v>
      </c>
      <c r="I4668" t="s">
        <v>626</v>
      </c>
      <c r="J4668" t="s">
        <v>632</v>
      </c>
    </row>
    <row r="4669" spans="1:10" x14ac:dyDescent="0.35">
      <c r="A4669">
        <v>4784</v>
      </c>
      <c r="B4669" t="s">
        <v>247</v>
      </c>
      <c r="C4669">
        <v>36</v>
      </c>
      <c r="D4669">
        <v>10</v>
      </c>
      <c r="E4669">
        <v>0</v>
      </c>
      <c r="F4669" t="s">
        <v>581</v>
      </c>
      <c r="G4669" t="s">
        <v>582</v>
      </c>
      <c r="H4669" t="s">
        <v>132</v>
      </c>
      <c r="I4669" t="s">
        <v>626</v>
      </c>
      <c r="J4669" t="s">
        <v>632</v>
      </c>
    </row>
    <row r="4670" spans="1:10" x14ac:dyDescent="0.35">
      <c r="A4670">
        <v>4785</v>
      </c>
      <c r="B4670" t="s">
        <v>247</v>
      </c>
      <c r="C4670">
        <v>37</v>
      </c>
      <c r="D4670">
        <v>6</v>
      </c>
      <c r="E4670">
        <v>0</v>
      </c>
      <c r="F4670" t="s">
        <v>581</v>
      </c>
      <c r="G4670" t="s">
        <v>582</v>
      </c>
      <c r="H4670" t="s">
        <v>132</v>
      </c>
      <c r="I4670" t="s">
        <v>626</v>
      </c>
      <c r="J4670" t="s">
        <v>632</v>
      </c>
    </row>
    <row r="4671" spans="1:10" x14ac:dyDescent="0.35">
      <c r="A4671">
        <v>4786</v>
      </c>
      <c r="B4671" t="s">
        <v>247</v>
      </c>
      <c r="C4671">
        <v>38</v>
      </c>
      <c r="D4671">
        <v>7</v>
      </c>
      <c r="E4671">
        <v>2</v>
      </c>
      <c r="F4671" t="s">
        <v>581</v>
      </c>
      <c r="G4671" t="s">
        <v>582</v>
      </c>
      <c r="H4671" t="s">
        <v>132</v>
      </c>
      <c r="I4671" t="s">
        <v>626</v>
      </c>
      <c r="J4671" t="s">
        <v>632</v>
      </c>
    </row>
    <row r="4672" spans="1:10" x14ac:dyDescent="0.35">
      <c r="A4672">
        <v>4787</v>
      </c>
      <c r="B4672" t="s">
        <v>248</v>
      </c>
      <c r="C4672">
        <v>15</v>
      </c>
      <c r="D4672">
        <v>27</v>
      </c>
      <c r="E4672">
        <v>6</v>
      </c>
      <c r="F4672" t="s">
        <v>581</v>
      </c>
      <c r="G4672" t="s">
        <v>581</v>
      </c>
      <c r="H4672" t="s">
        <v>132</v>
      </c>
      <c r="I4672" t="s">
        <v>626</v>
      </c>
      <c r="J4672" t="s">
        <v>634</v>
      </c>
    </row>
    <row r="4673" spans="1:10" x14ac:dyDescent="0.35">
      <c r="A4673">
        <v>4788</v>
      </c>
      <c r="B4673" t="s">
        <v>248</v>
      </c>
      <c r="C4673">
        <v>16</v>
      </c>
      <c r="D4673">
        <v>18</v>
      </c>
      <c r="E4673">
        <v>5</v>
      </c>
      <c r="F4673" t="s">
        <v>581</v>
      </c>
      <c r="G4673" t="s">
        <v>581</v>
      </c>
      <c r="H4673" t="s">
        <v>132</v>
      </c>
      <c r="I4673" t="s">
        <v>626</v>
      </c>
      <c r="J4673" t="s">
        <v>634</v>
      </c>
    </row>
    <row r="4674" spans="1:10" x14ac:dyDescent="0.35">
      <c r="A4674">
        <v>4789</v>
      </c>
      <c r="B4674" t="s">
        <v>248</v>
      </c>
      <c r="C4674">
        <v>17</v>
      </c>
      <c r="D4674">
        <v>17</v>
      </c>
      <c r="E4674">
        <v>4</v>
      </c>
      <c r="F4674" t="s">
        <v>581</v>
      </c>
      <c r="G4674" t="s">
        <v>581</v>
      </c>
      <c r="H4674" t="s">
        <v>132</v>
      </c>
      <c r="I4674" t="s">
        <v>626</v>
      </c>
      <c r="J4674" t="s">
        <v>634</v>
      </c>
    </row>
    <row r="4675" spans="1:10" x14ac:dyDescent="0.35">
      <c r="A4675">
        <v>4790</v>
      </c>
      <c r="B4675" t="s">
        <v>248</v>
      </c>
      <c r="C4675">
        <v>18</v>
      </c>
      <c r="D4675">
        <v>19</v>
      </c>
      <c r="E4675">
        <v>6</v>
      </c>
      <c r="F4675" t="s">
        <v>581</v>
      </c>
      <c r="G4675" t="s">
        <v>581</v>
      </c>
      <c r="H4675" t="s">
        <v>132</v>
      </c>
      <c r="I4675" t="s">
        <v>626</v>
      </c>
      <c r="J4675" t="s">
        <v>634</v>
      </c>
    </row>
    <row r="4676" spans="1:10" x14ac:dyDescent="0.35">
      <c r="A4676">
        <v>4791</v>
      </c>
      <c r="B4676" t="s">
        <v>248</v>
      </c>
      <c r="C4676">
        <v>19</v>
      </c>
      <c r="D4676">
        <v>14</v>
      </c>
      <c r="E4676">
        <v>0</v>
      </c>
      <c r="F4676" t="s">
        <v>581</v>
      </c>
      <c r="G4676" t="s">
        <v>581</v>
      </c>
      <c r="H4676" t="s">
        <v>132</v>
      </c>
      <c r="I4676" t="s">
        <v>626</v>
      </c>
      <c r="J4676" t="s">
        <v>634</v>
      </c>
    </row>
    <row r="4677" spans="1:10" x14ac:dyDescent="0.35">
      <c r="A4677">
        <v>4792</v>
      </c>
      <c r="B4677" t="s">
        <v>248</v>
      </c>
      <c r="C4677">
        <v>20</v>
      </c>
      <c r="D4677">
        <v>14</v>
      </c>
      <c r="E4677">
        <v>1</v>
      </c>
      <c r="F4677" t="s">
        <v>581</v>
      </c>
      <c r="G4677" t="s">
        <v>581</v>
      </c>
      <c r="H4677" t="s">
        <v>132</v>
      </c>
      <c r="I4677" t="s">
        <v>626</v>
      </c>
      <c r="J4677" t="s">
        <v>634</v>
      </c>
    </row>
    <row r="4678" spans="1:10" x14ac:dyDescent="0.35">
      <c r="A4678">
        <v>4793</v>
      </c>
      <c r="B4678" t="s">
        <v>248</v>
      </c>
      <c r="C4678">
        <v>21</v>
      </c>
      <c r="D4678">
        <v>4</v>
      </c>
      <c r="E4678">
        <v>0</v>
      </c>
      <c r="F4678" t="s">
        <v>581</v>
      </c>
      <c r="G4678" t="s">
        <v>581</v>
      </c>
      <c r="H4678" t="s">
        <v>132</v>
      </c>
      <c r="I4678" t="s">
        <v>626</v>
      </c>
      <c r="J4678" t="s">
        <v>634</v>
      </c>
    </row>
    <row r="4679" spans="1:10" x14ac:dyDescent="0.35">
      <c r="A4679">
        <v>4794</v>
      </c>
      <c r="B4679" t="s">
        <v>248</v>
      </c>
      <c r="C4679">
        <v>22</v>
      </c>
      <c r="D4679">
        <v>8</v>
      </c>
      <c r="E4679">
        <v>1</v>
      </c>
      <c r="F4679" t="s">
        <v>581</v>
      </c>
      <c r="G4679" t="s">
        <v>581</v>
      </c>
      <c r="H4679" t="s">
        <v>132</v>
      </c>
      <c r="I4679" t="s">
        <v>626</v>
      </c>
      <c r="J4679" t="s">
        <v>634</v>
      </c>
    </row>
    <row r="4680" spans="1:10" x14ac:dyDescent="0.35">
      <c r="A4680">
        <v>4795</v>
      </c>
      <c r="B4680" t="s">
        <v>248</v>
      </c>
      <c r="C4680">
        <v>23</v>
      </c>
      <c r="D4680">
        <v>20</v>
      </c>
      <c r="E4680">
        <v>2</v>
      </c>
      <c r="F4680" t="s">
        <v>581</v>
      </c>
      <c r="G4680" t="s">
        <v>581</v>
      </c>
      <c r="H4680" t="s">
        <v>132</v>
      </c>
      <c r="I4680" t="s">
        <v>626</v>
      </c>
      <c r="J4680" t="s">
        <v>634</v>
      </c>
    </row>
    <row r="4681" spans="1:10" x14ac:dyDescent="0.35">
      <c r="A4681">
        <v>4796</v>
      </c>
      <c r="B4681" t="s">
        <v>248</v>
      </c>
      <c r="C4681">
        <v>24</v>
      </c>
      <c r="D4681">
        <v>14</v>
      </c>
      <c r="E4681">
        <v>2</v>
      </c>
      <c r="F4681" t="s">
        <v>581</v>
      </c>
      <c r="G4681" t="s">
        <v>581</v>
      </c>
      <c r="H4681" t="s">
        <v>132</v>
      </c>
      <c r="I4681" t="s">
        <v>626</v>
      </c>
      <c r="J4681" t="s">
        <v>634</v>
      </c>
    </row>
    <row r="4682" spans="1:10" x14ac:dyDescent="0.35">
      <c r="A4682">
        <v>4797</v>
      </c>
      <c r="B4682" t="s">
        <v>248</v>
      </c>
      <c r="C4682">
        <v>25</v>
      </c>
      <c r="D4682">
        <v>8</v>
      </c>
      <c r="E4682">
        <v>4</v>
      </c>
      <c r="F4682" t="s">
        <v>581</v>
      </c>
      <c r="G4682" t="s">
        <v>581</v>
      </c>
      <c r="H4682" t="s">
        <v>132</v>
      </c>
      <c r="I4682" t="s">
        <v>626</v>
      </c>
      <c r="J4682" t="s">
        <v>634</v>
      </c>
    </row>
    <row r="4683" spans="1:10" x14ac:dyDescent="0.35">
      <c r="A4683">
        <v>4798</v>
      </c>
      <c r="B4683" t="s">
        <v>248</v>
      </c>
      <c r="C4683">
        <v>26</v>
      </c>
      <c r="D4683">
        <v>12</v>
      </c>
      <c r="E4683">
        <v>2</v>
      </c>
      <c r="F4683" t="s">
        <v>581</v>
      </c>
      <c r="G4683" t="s">
        <v>581</v>
      </c>
      <c r="H4683" t="s">
        <v>132</v>
      </c>
      <c r="I4683" t="s">
        <v>626</v>
      </c>
      <c r="J4683" t="s">
        <v>634</v>
      </c>
    </row>
    <row r="4684" spans="1:10" x14ac:dyDescent="0.35">
      <c r="A4684">
        <v>4799</v>
      </c>
      <c r="B4684" t="s">
        <v>248</v>
      </c>
      <c r="C4684">
        <v>27</v>
      </c>
      <c r="D4684">
        <v>11</v>
      </c>
      <c r="E4684">
        <v>3</v>
      </c>
      <c r="F4684" t="s">
        <v>581</v>
      </c>
      <c r="G4684" t="s">
        <v>581</v>
      </c>
      <c r="H4684" t="s">
        <v>132</v>
      </c>
      <c r="I4684" t="s">
        <v>626</v>
      </c>
      <c r="J4684" t="s">
        <v>634</v>
      </c>
    </row>
    <row r="4685" spans="1:10" x14ac:dyDescent="0.35">
      <c r="A4685">
        <v>4800</v>
      </c>
      <c r="B4685" t="s">
        <v>248</v>
      </c>
      <c r="C4685">
        <v>28</v>
      </c>
      <c r="D4685">
        <v>23</v>
      </c>
      <c r="E4685">
        <v>6</v>
      </c>
      <c r="F4685" t="s">
        <v>581</v>
      </c>
      <c r="G4685" t="s">
        <v>581</v>
      </c>
      <c r="H4685" t="s">
        <v>132</v>
      </c>
      <c r="I4685" t="s">
        <v>626</v>
      </c>
      <c r="J4685" t="s">
        <v>634</v>
      </c>
    </row>
    <row r="4686" spans="1:10" x14ac:dyDescent="0.35">
      <c r="A4686">
        <v>4801</v>
      </c>
      <c r="B4686" t="s">
        <v>248</v>
      </c>
      <c r="C4686">
        <v>29</v>
      </c>
      <c r="D4686">
        <v>17</v>
      </c>
      <c r="E4686">
        <v>5</v>
      </c>
      <c r="F4686" t="s">
        <v>581</v>
      </c>
      <c r="G4686" t="s">
        <v>581</v>
      </c>
      <c r="H4686" t="s">
        <v>132</v>
      </c>
      <c r="I4686" t="s">
        <v>626</v>
      </c>
      <c r="J4686" t="s">
        <v>634</v>
      </c>
    </row>
    <row r="4687" spans="1:10" x14ac:dyDescent="0.35">
      <c r="A4687">
        <v>4802</v>
      </c>
      <c r="B4687" t="s">
        <v>248</v>
      </c>
      <c r="C4687">
        <v>30</v>
      </c>
      <c r="D4687">
        <v>10</v>
      </c>
      <c r="E4687">
        <v>1</v>
      </c>
      <c r="F4687" t="s">
        <v>581</v>
      </c>
      <c r="G4687" t="s">
        <v>581</v>
      </c>
      <c r="H4687" t="s">
        <v>132</v>
      </c>
      <c r="I4687" t="s">
        <v>626</v>
      </c>
      <c r="J4687" t="s">
        <v>634</v>
      </c>
    </row>
    <row r="4688" spans="1:10" x14ac:dyDescent="0.35">
      <c r="A4688">
        <v>4803</v>
      </c>
      <c r="B4688" t="s">
        <v>248</v>
      </c>
      <c r="C4688">
        <v>31</v>
      </c>
      <c r="D4688">
        <v>15</v>
      </c>
      <c r="E4688">
        <v>2</v>
      </c>
      <c r="F4688" t="s">
        <v>581</v>
      </c>
      <c r="G4688" t="s">
        <v>581</v>
      </c>
      <c r="H4688" t="s">
        <v>132</v>
      </c>
      <c r="I4688" t="s">
        <v>626</v>
      </c>
      <c r="J4688" t="s">
        <v>634</v>
      </c>
    </row>
    <row r="4689" spans="1:10" x14ac:dyDescent="0.35">
      <c r="A4689">
        <v>4804</v>
      </c>
      <c r="B4689" t="s">
        <v>248</v>
      </c>
      <c r="C4689">
        <v>32</v>
      </c>
      <c r="D4689">
        <v>12</v>
      </c>
      <c r="E4689">
        <v>3</v>
      </c>
      <c r="F4689" t="s">
        <v>581</v>
      </c>
      <c r="G4689" t="s">
        <v>581</v>
      </c>
      <c r="H4689" t="s">
        <v>132</v>
      </c>
      <c r="I4689" t="s">
        <v>626</v>
      </c>
      <c r="J4689" t="s">
        <v>634</v>
      </c>
    </row>
    <row r="4690" spans="1:10" x14ac:dyDescent="0.35">
      <c r="A4690">
        <v>4805</v>
      </c>
      <c r="B4690" t="s">
        <v>248</v>
      </c>
      <c r="C4690">
        <v>33</v>
      </c>
      <c r="D4690">
        <v>12</v>
      </c>
      <c r="E4690">
        <v>2</v>
      </c>
      <c r="F4690" t="s">
        <v>581</v>
      </c>
      <c r="G4690" t="s">
        <v>581</v>
      </c>
      <c r="H4690" t="s">
        <v>132</v>
      </c>
      <c r="I4690" t="s">
        <v>626</v>
      </c>
      <c r="J4690" t="s">
        <v>634</v>
      </c>
    </row>
    <row r="4691" spans="1:10" x14ac:dyDescent="0.35">
      <c r="A4691">
        <v>4806</v>
      </c>
      <c r="B4691" t="s">
        <v>248</v>
      </c>
      <c r="C4691">
        <v>34</v>
      </c>
      <c r="D4691">
        <v>13</v>
      </c>
      <c r="E4691">
        <v>3</v>
      </c>
      <c r="F4691" t="s">
        <v>581</v>
      </c>
      <c r="G4691" t="s">
        <v>581</v>
      </c>
      <c r="H4691" t="s">
        <v>132</v>
      </c>
      <c r="I4691" t="s">
        <v>626</v>
      </c>
      <c r="J4691" t="s">
        <v>634</v>
      </c>
    </row>
    <row r="4692" spans="1:10" x14ac:dyDescent="0.35">
      <c r="A4692">
        <v>4807</v>
      </c>
      <c r="B4692" t="s">
        <v>248</v>
      </c>
      <c r="C4692">
        <v>35</v>
      </c>
      <c r="D4692">
        <v>15</v>
      </c>
      <c r="E4692">
        <v>6</v>
      </c>
      <c r="F4692" t="s">
        <v>581</v>
      </c>
      <c r="G4692" t="s">
        <v>581</v>
      </c>
      <c r="H4692" t="s">
        <v>132</v>
      </c>
      <c r="I4692" t="s">
        <v>626</v>
      </c>
      <c r="J4692" t="s">
        <v>634</v>
      </c>
    </row>
    <row r="4693" spans="1:10" x14ac:dyDescent="0.35">
      <c r="A4693">
        <v>4808</v>
      </c>
      <c r="B4693" t="s">
        <v>248</v>
      </c>
      <c r="C4693">
        <v>36</v>
      </c>
      <c r="D4693">
        <v>10</v>
      </c>
      <c r="E4693">
        <v>3</v>
      </c>
      <c r="F4693" t="s">
        <v>581</v>
      </c>
      <c r="G4693" t="s">
        <v>581</v>
      </c>
      <c r="H4693" t="s">
        <v>132</v>
      </c>
      <c r="I4693" t="s">
        <v>626</v>
      </c>
      <c r="J4693" t="s">
        <v>634</v>
      </c>
    </row>
    <row r="4694" spans="1:10" x14ac:dyDescent="0.35">
      <c r="A4694">
        <v>4809</v>
      </c>
      <c r="B4694" t="s">
        <v>248</v>
      </c>
      <c r="C4694">
        <v>37</v>
      </c>
      <c r="D4694">
        <v>19</v>
      </c>
      <c r="E4694">
        <v>1</v>
      </c>
      <c r="F4694" t="s">
        <v>581</v>
      </c>
      <c r="G4694" t="s">
        <v>581</v>
      </c>
      <c r="H4694" t="s">
        <v>132</v>
      </c>
      <c r="I4694" t="s">
        <v>626</v>
      </c>
      <c r="J4694" t="s">
        <v>634</v>
      </c>
    </row>
    <row r="4695" spans="1:10" x14ac:dyDescent="0.35">
      <c r="A4695">
        <v>4810</v>
      </c>
      <c r="B4695" t="s">
        <v>248</v>
      </c>
      <c r="C4695">
        <v>38</v>
      </c>
      <c r="D4695">
        <v>15</v>
      </c>
      <c r="E4695">
        <v>2</v>
      </c>
      <c r="F4695" t="s">
        <v>581</v>
      </c>
      <c r="G4695" t="s">
        <v>581</v>
      </c>
      <c r="H4695" t="s">
        <v>132</v>
      </c>
      <c r="I4695" t="s">
        <v>626</v>
      </c>
      <c r="J4695" t="s">
        <v>634</v>
      </c>
    </row>
    <row r="4696" spans="1:10" x14ac:dyDescent="0.35">
      <c r="A4696">
        <v>4812</v>
      </c>
      <c r="B4696" t="s">
        <v>249</v>
      </c>
      <c r="C4696">
        <v>15</v>
      </c>
      <c r="D4696">
        <v>57</v>
      </c>
      <c r="E4696">
        <v>8</v>
      </c>
      <c r="F4696" t="s">
        <v>581</v>
      </c>
      <c r="G4696" t="s">
        <v>581</v>
      </c>
      <c r="H4696" t="s">
        <v>132</v>
      </c>
      <c r="I4696" t="s">
        <v>618</v>
      </c>
      <c r="J4696" t="s">
        <v>619</v>
      </c>
    </row>
    <row r="4697" spans="1:10" x14ac:dyDescent="0.35">
      <c r="A4697">
        <v>4813</v>
      </c>
      <c r="B4697" t="s">
        <v>249</v>
      </c>
      <c r="C4697">
        <v>16</v>
      </c>
      <c r="D4697">
        <v>63</v>
      </c>
      <c r="E4697">
        <v>6</v>
      </c>
      <c r="F4697" t="s">
        <v>581</v>
      </c>
      <c r="G4697" t="s">
        <v>581</v>
      </c>
      <c r="H4697" t="s">
        <v>132</v>
      </c>
      <c r="I4697" t="s">
        <v>618</v>
      </c>
      <c r="J4697" t="s">
        <v>619</v>
      </c>
    </row>
    <row r="4698" spans="1:10" x14ac:dyDescent="0.35">
      <c r="A4698">
        <v>4814</v>
      </c>
      <c r="B4698" t="s">
        <v>249</v>
      </c>
      <c r="C4698">
        <v>17</v>
      </c>
      <c r="D4698">
        <v>35</v>
      </c>
      <c r="E4698">
        <v>7</v>
      </c>
      <c r="F4698" t="s">
        <v>581</v>
      </c>
      <c r="G4698" t="s">
        <v>581</v>
      </c>
      <c r="H4698" t="s">
        <v>132</v>
      </c>
      <c r="I4698" t="s">
        <v>618</v>
      </c>
      <c r="J4698" t="s">
        <v>619</v>
      </c>
    </row>
    <row r="4699" spans="1:10" x14ac:dyDescent="0.35">
      <c r="A4699">
        <v>4815</v>
      </c>
      <c r="B4699" t="s">
        <v>249</v>
      </c>
      <c r="C4699">
        <v>18</v>
      </c>
      <c r="D4699">
        <v>19</v>
      </c>
      <c r="E4699">
        <v>3</v>
      </c>
      <c r="F4699" t="s">
        <v>581</v>
      </c>
      <c r="G4699" t="s">
        <v>581</v>
      </c>
      <c r="H4699" t="s">
        <v>132</v>
      </c>
      <c r="I4699" t="s">
        <v>618</v>
      </c>
      <c r="J4699" t="s">
        <v>619</v>
      </c>
    </row>
    <row r="4700" spans="1:10" x14ac:dyDescent="0.35">
      <c r="A4700">
        <v>4816</v>
      </c>
      <c r="B4700" t="s">
        <v>249</v>
      </c>
      <c r="C4700">
        <v>19</v>
      </c>
      <c r="D4700">
        <v>20</v>
      </c>
      <c r="E4700">
        <v>3</v>
      </c>
      <c r="F4700" t="s">
        <v>581</v>
      </c>
      <c r="G4700" t="s">
        <v>581</v>
      </c>
      <c r="H4700" t="s">
        <v>132</v>
      </c>
      <c r="I4700" t="s">
        <v>618</v>
      </c>
      <c r="J4700" t="s">
        <v>619</v>
      </c>
    </row>
    <row r="4701" spans="1:10" x14ac:dyDescent="0.35">
      <c r="A4701">
        <v>4817</v>
      </c>
      <c r="B4701" t="s">
        <v>249</v>
      </c>
      <c r="C4701">
        <v>20</v>
      </c>
      <c r="D4701">
        <v>13</v>
      </c>
      <c r="E4701">
        <v>3</v>
      </c>
      <c r="F4701" t="s">
        <v>581</v>
      </c>
      <c r="G4701" t="s">
        <v>581</v>
      </c>
      <c r="H4701" t="s">
        <v>132</v>
      </c>
      <c r="I4701" t="s">
        <v>618</v>
      </c>
      <c r="J4701" t="s">
        <v>619</v>
      </c>
    </row>
    <row r="4702" spans="1:10" x14ac:dyDescent="0.35">
      <c r="A4702">
        <v>4818</v>
      </c>
      <c r="B4702" t="s">
        <v>249</v>
      </c>
      <c r="C4702">
        <v>21</v>
      </c>
      <c r="D4702">
        <v>15</v>
      </c>
      <c r="E4702">
        <v>3</v>
      </c>
      <c r="F4702" t="s">
        <v>581</v>
      </c>
      <c r="G4702" t="s">
        <v>581</v>
      </c>
      <c r="H4702" t="s">
        <v>132</v>
      </c>
      <c r="I4702" t="s">
        <v>618</v>
      </c>
      <c r="J4702" t="s">
        <v>619</v>
      </c>
    </row>
    <row r="4703" spans="1:10" x14ac:dyDescent="0.35">
      <c r="A4703">
        <v>4819</v>
      </c>
      <c r="B4703" t="s">
        <v>249</v>
      </c>
      <c r="C4703">
        <v>22</v>
      </c>
      <c r="D4703">
        <v>10</v>
      </c>
      <c r="E4703">
        <v>1</v>
      </c>
      <c r="F4703" t="s">
        <v>581</v>
      </c>
      <c r="G4703" t="s">
        <v>581</v>
      </c>
      <c r="H4703" t="s">
        <v>132</v>
      </c>
      <c r="I4703" t="s">
        <v>618</v>
      </c>
      <c r="J4703" t="s">
        <v>619</v>
      </c>
    </row>
    <row r="4704" spans="1:10" x14ac:dyDescent="0.35">
      <c r="A4704">
        <v>4820</v>
      </c>
      <c r="B4704" t="s">
        <v>249</v>
      </c>
      <c r="C4704">
        <v>23</v>
      </c>
      <c r="D4704">
        <v>17</v>
      </c>
      <c r="E4704">
        <v>1</v>
      </c>
      <c r="F4704" t="s">
        <v>581</v>
      </c>
      <c r="G4704" t="s">
        <v>581</v>
      </c>
      <c r="H4704" t="s">
        <v>132</v>
      </c>
      <c r="I4704" t="s">
        <v>618</v>
      </c>
      <c r="J4704" t="s">
        <v>619</v>
      </c>
    </row>
    <row r="4705" spans="1:10" x14ac:dyDescent="0.35">
      <c r="A4705">
        <v>4821</v>
      </c>
      <c r="B4705" t="s">
        <v>249</v>
      </c>
      <c r="C4705">
        <v>24</v>
      </c>
      <c r="D4705">
        <v>5</v>
      </c>
      <c r="E4705">
        <v>1</v>
      </c>
      <c r="F4705" t="s">
        <v>581</v>
      </c>
      <c r="G4705" t="s">
        <v>581</v>
      </c>
      <c r="H4705" t="s">
        <v>132</v>
      </c>
      <c r="I4705" t="s">
        <v>618</v>
      </c>
      <c r="J4705" t="s">
        <v>619</v>
      </c>
    </row>
    <row r="4706" spans="1:10" x14ac:dyDescent="0.35">
      <c r="A4706">
        <v>4822</v>
      </c>
      <c r="B4706" t="s">
        <v>249</v>
      </c>
      <c r="C4706">
        <v>25</v>
      </c>
      <c r="D4706">
        <v>7</v>
      </c>
      <c r="E4706">
        <v>3</v>
      </c>
      <c r="F4706" t="s">
        <v>581</v>
      </c>
      <c r="G4706" t="s">
        <v>581</v>
      </c>
      <c r="H4706" t="s">
        <v>132</v>
      </c>
      <c r="I4706" t="s">
        <v>618</v>
      </c>
      <c r="J4706" t="s">
        <v>619</v>
      </c>
    </row>
    <row r="4707" spans="1:10" x14ac:dyDescent="0.35">
      <c r="A4707">
        <v>4823</v>
      </c>
      <c r="B4707" t="s">
        <v>249</v>
      </c>
      <c r="C4707">
        <v>26</v>
      </c>
      <c r="D4707">
        <v>5</v>
      </c>
      <c r="E4707">
        <v>6</v>
      </c>
      <c r="F4707" t="s">
        <v>581</v>
      </c>
      <c r="G4707" t="s">
        <v>581</v>
      </c>
      <c r="H4707" t="s">
        <v>132</v>
      </c>
      <c r="I4707" t="s">
        <v>618</v>
      </c>
      <c r="J4707" t="s">
        <v>619</v>
      </c>
    </row>
    <row r="4708" spans="1:10" x14ac:dyDescent="0.35">
      <c r="A4708">
        <v>4824</v>
      </c>
      <c r="B4708" t="s">
        <v>249</v>
      </c>
      <c r="C4708">
        <v>27</v>
      </c>
      <c r="D4708">
        <v>21</v>
      </c>
      <c r="E4708">
        <v>8</v>
      </c>
      <c r="F4708" t="s">
        <v>581</v>
      </c>
      <c r="G4708" t="s">
        <v>581</v>
      </c>
      <c r="H4708" t="s">
        <v>132</v>
      </c>
      <c r="I4708" t="s">
        <v>618</v>
      </c>
      <c r="J4708" t="s">
        <v>619</v>
      </c>
    </row>
    <row r="4709" spans="1:10" x14ac:dyDescent="0.35">
      <c r="A4709">
        <v>4825</v>
      </c>
      <c r="B4709" t="s">
        <v>249</v>
      </c>
      <c r="C4709">
        <v>28</v>
      </c>
      <c r="D4709">
        <v>15</v>
      </c>
      <c r="E4709">
        <v>5</v>
      </c>
      <c r="F4709" t="s">
        <v>581</v>
      </c>
      <c r="G4709" t="s">
        <v>581</v>
      </c>
      <c r="H4709" t="s">
        <v>132</v>
      </c>
      <c r="I4709" t="s">
        <v>618</v>
      </c>
      <c r="J4709" t="s">
        <v>619</v>
      </c>
    </row>
    <row r="4710" spans="1:10" x14ac:dyDescent="0.35">
      <c r="A4710">
        <v>4826</v>
      </c>
      <c r="B4710" t="s">
        <v>249</v>
      </c>
      <c r="C4710">
        <v>29</v>
      </c>
      <c r="D4710">
        <v>22</v>
      </c>
      <c r="E4710">
        <v>4</v>
      </c>
      <c r="F4710" t="s">
        <v>581</v>
      </c>
      <c r="G4710" t="s">
        <v>581</v>
      </c>
      <c r="H4710" t="s">
        <v>132</v>
      </c>
      <c r="I4710" t="s">
        <v>618</v>
      </c>
      <c r="J4710" t="s">
        <v>619</v>
      </c>
    </row>
    <row r="4711" spans="1:10" x14ac:dyDescent="0.35">
      <c r="A4711">
        <v>4827</v>
      </c>
      <c r="B4711" t="s">
        <v>249</v>
      </c>
      <c r="C4711">
        <v>30</v>
      </c>
      <c r="D4711">
        <v>31</v>
      </c>
      <c r="E4711">
        <v>9</v>
      </c>
      <c r="F4711" t="s">
        <v>581</v>
      </c>
      <c r="G4711" t="s">
        <v>581</v>
      </c>
      <c r="H4711" t="s">
        <v>132</v>
      </c>
      <c r="I4711" t="s">
        <v>618</v>
      </c>
      <c r="J4711" t="s">
        <v>619</v>
      </c>
    </row>
    <row r="4712" spans="1:10" x14ac:dyDescent="0.35">
      <c r="A4712">
        <v>4828</v>
      </c>
      <c r="B4712" t="s">
        <v>249</v>
      </c>
      <c r="C4712">
        <v>31</v>
      </c>
      <c r="D4712">
        <v>20</v>
      </c>
      <c r="E4712">
        <v>5</v>
      </c>
      <c r="F4712" t="s">
        <v>581</v>
      </c>
      <c r="G4712" t="s">
        <v>581</v>
      </c>
      <c r="H4712" t="s">
        <v>132</v>
      </c>
      <c r="I4712" t="s">
        <v>618</v>
      </c>
      <c r="J4712" t="s">
        <v>619</v>
      </c>
    </row>
    <row r="4713" spans="1:10" x14ac:dyDescent="0.35">
      <c r="A4713">
        <v>4829</v>
      </c>
      <c r="B4713" t="s">
        <v>249</v>
      </c>
      <c r="C4713">
        <v>32</v>
      </c>
      <c r="D4713">
        <v>9</v>
      </c>
      <c r="E4713">
        <v>2</v>
      </c>
      <c r="F4713" t="s">
        <v>581</v>
      </c>
      <c r="G4713" t="s">
        <v>581</v>
      </c>
      <c r="H4713" t="s">
        <v>132</v>
      </c>
      <c r="I4713" t="s">
        <v>618</v>
      </c>
      <c r="J4713" t="s">
        <v>619</v>
      </c>
    </row>
    <row r="4714" spans="1:10" x14ac:dyDescent="0.35">
      <c r="A4714">
        <v>4830</v>
      </c>
      <c r="B4714" t="s">
        <v>249</v>
      </c>
      <c r="C4714">
        <v>33</v>
      </c>
      <c r="D4714">
        <v>14</v>
      </c>
      <c r="E4714">
        <v>3</v>
      </c>
      <c r="F4714" t="s">
        <v>581</v>
      </c>
      <c r="G4714" t="s">
        <v>581</v>
      </c>
      <c r="H4714" t="s">
        <v>132</v>
      </c>
      <c r="I4714" t="s">
        <v>618</v>
      </c>
      <c r="J4714" t="s">
        <v>619</v>
      </c>
    </row>
    <row r="4715" spans="1:10" x14ac:dyDescent="0.35">
      <c r="A4715">
        <v>4831</v>
      </c>
      <c r="B4715" t="s">
        <v>249</v>
      </c>
      <c r="C4715">
        <v>34</v>
      </c>
      <c r="D4715">
        <v>13</v>
      </c>
      <c r="E4715">
        <v>5</v>
      </c>
      <c r="F4715" t="s">
        <v>581</v>
      </c>
      <c r="G4715" t="s">
        <v>581</v>
      </c>
      <c r="H4715" t="s">
        <v>132</v>
      </c>
      <c r="I4715" t="s">
        <v>618</v>
      </c>
      <c r="J4715" t="s">
        <v>619</v>
      </c>
    </row>
    <row r="4716" spans="1:10" x14ac:dyDescent="0.35">
      <c r="A4716">
        <v>4832</v>
      </c>
      <c r="B4716" t="s">
        <v>249</v>
      </c>
      <c r="C4716">
        <v>35</v>
      </c>
      <c r="D4716">
        <v>9</v>
      </c>
      <c r="E4716">
        <v>5</v>
      </c>
      <c r="F4716" t="s">
        <v>581</v>
      </c>
      <c r="G4716" t="s">
        <v>581</v>
      </c>
      <c r="H4716" t="s">
        <v>132</v>
      </c>
      <c r="I4716" t="s">
        <v>618</v>
      </c>
      <c r="J4716" t="s">
        <v>619</v>
      </c>
    </row>
    <row r="4717" spans="1:10" x14ac:dyDescent="0.35">
      <c r="A4717">
        <v>4833</v>
      </c>
      <c r="B4717" t="s">
        <v>249</v>
      </c>
      <c r="C4717">
        <v>36</v>
      </c>
      <c r="D4717">
        <v>12</v>
      </c>
      <c r="E4717">
        <v>1</v>
      </c>
      <c r="F4717" t="s">
        <v>581</v>
      </c>
      <c r="G4717" t="s">
        <v>581</v>
      </c>
      <c r="H4717" t="s">
        <v>132</v>
      </c>
      <c r="I4717" t="s">
        <v>618</v>
      </c>
      <c r="J4717" t="s">
        <v>619</v>
      </c>
    </row>
    <row r="4718" spans="1:10" x14ac:dyDescent="0.35">
      <c r="A4718">
        <v>4834</v>
      </c>
      <c r="B4718" t="s">
        <v>249</v>
      </c>
      <c r="C4718">
        <v>37</v>
      </c>
      <c r="D4718">
        <v>8</v>
      </c>
      <c r="E4718">
        <v>4</v>
      </c>
      <c r="F4718" t="s">
        <v>581</v>
      </c>
      <c r="G4718" t="s">
        <v>581</v>
      </c>
      <c r="H4718" t="s">
        <v>132</v>
      </c>
      <c r="I4718" t="s">
        <v>618</v>
      </c>
      <c r="J4718" t="s">
        <v>619</v>
      </c>
    </row>
    <row r="4719" spans="1:10" x14ac:dyDescent="0.35">
      <c r="A4719">
        <v>4835</v>
      </c>
      <c r="B4719" t="s">
        <v>249</v>
      </c>
      <c r="C4719">
        <v>38</v>
      </c>
      <c r="D4719">
        <v>19</v>
      </c>
      <c r="E4719">
        <v>5</v>
      </c>
      <c r="F4719" t="s">
        <v>581</v>
      </c>
      <c r="G4719" t="s">
        <v>581</v>
      </c>
      <c r="H4719" t="s">
        <v>132</v>
      </c>
      <c r="I4719" t="s">
        <v>618</v>
      </c>
      <c r="J4719" t="s">
        <v>619</v>
      </c>
    </row>
    <row r="4720" spans="1:10" x14ac:dyDescent="0.35">
      <c r="A4720">
        <v>4837</v>
      </c>
      <c r="B4720" t="s">
        <v>250</v>
      </c>
      <c r="C4720">
        <v>15</v>
      </c>
      <c r="D4720">
        <v>13</v>
      </c>
      <c r="E4720">
        <v>1</v>
      </c>
      <c r="F4720" t="s">
        <v>581</v>
      </c>
      <c r="G4720" t="s">
        <v>581</v>
      </c>
      <c r="H4720" t="s">
        <v>132</v>
      </c>
      <c r="I4720" t="s">
        <v>618</v>
      </c>
      <c r="J4720" t="s">
        <v>619</v>
      </c>
    </row>
    <row r="4721" spans="1:10" x14ac:dyDescent="0.35">
      <c r="A4721">
        <v>4838</v>
      </c>
      <c r="B4721" t="s">
        <v>250</v>
      </c>
      <c r="C4721">
        <v>16</v>
      </c>
      <c r="D4721">
        <v>20</v>
      </c>
      <c r="E4721">
        <v>1</v>
      </c>
      <c r="F4721" t="s">
        <v>581</v>
      </c>
      <c r="G4721" t="s">
        <v>581</v>
      </c>
      <c r="H4721" t="s">
        <v>132</v>
      </c>
      <c r="I4721" t="s">
        <v>618</v>
      </c>
      <c r="J4721" t="s">
        <v>619</v>
      </c>
    </row>
    <row r="4722" spans="1:10" x14ac:dyDescent="0.35">
      <c r="A4722">
        <v>4839</v>
      </c>
      <c r="B4722" t="s">
        <v>250</v>
      </c>
      <c r="C4722">
        <v>17</v>
      </c>
      <c r="D4722">
        <v>6</v>
      </c>
      <c r="E4722">
        <v>3</v>
      </c>
      <c r="F4722" t="s">
        <v>581</v>
      </c>
      <c r="G4722" t="s">
        <v>581</v>
      </c>
      <c r="H4722" t="s">
        <v>132</v>
      </c>
      <c r="I4722" t="s">
        <v>618</v>
      </c>
      <c r="J4722" t="s">
        <v>619</v>
      </c>
    </row>
    <row r="4723" spans="1:10" x14ac:dyDescent="0.35">
      <c r="A4723">
        <v>4840</v>
      </c>
      <c r="B4723" t="s">
        <v>250</v>
      </c>
      <c r="C4723">
        <v>18</v>
      </c>
      <c r="D4723">
        <v>1</v>
      </c>
      <c r="E4723">
        <v>0</v>
      </c>
      <c r="F4723" t="s">
        <v>581</v>
      </c>
      <c r="G4723" t="s">
        <v>581</v>
      </c>
      <c r="H4723" t="s">
        <v>132</v>
      </c>
      <c r="I4723" t="s">
        <v>618</v>
      </c>
      <c r="J4723" t="s">
        <v>619</v>
      </c>
    </row>
    <row r="4724" spans="1:10" x14ac:dyDescent="0.35">
      <c r="A4724">
        <v>4841</v>
      </c>
      <c r="B4724" t="s">
        <v>250</v>
      </c>
      <c r="C4724">
        <v>19</v>
      </c>
      <c r="D4724">
        <v>2</v>
      </c>
      <c r="E4724">
        <v>0</v>
      </c>
      <c r="F4724" t="s">
        <v>581</v>
      </c>
      <c r="G4724" t="s">
        <v>581</v>
      </c>
      <c r="H4724" t="s">
        <v>132</v>
      </c>
      <c r="I4724" t="s">
        <v>618</v>
      </c>
      <c r="J4724" t="s">
        <v>619</v>
      </c>
    </row>
    <row r="4725" spans="1:10" x14ac:dyDescent="0.35">
      <c r="A4725">
        <v>4842</v>
      </c>
      <c r="B4725" t="s">
        <v>250</v>
      </c>
      <c r="C4725">
        <v>20</v>
      </c>
      <c r="D4725">
        <v>3</v>
      </c>
      <c r="E4725">
        <v>0</v>
      </c>
      <c r="F4725" t="s">
        <v>581</v>
      </c>
      <c r="G4725" t="s">
        <v>581</v>
      </c>
      <c r="H4725" t="s">
        <v>132</v>
      </c>
      <c r="I4725" t="s">
        <v>618</v>
      </c>
      <c r="J4725" t="s">
        <v>619</v>
      </c>
    </row>
    <row r="4726" spans="1:10" x14ac:dyDescent="0.35">
      <c r="A4726">
        <v>4843</v>
      </c>
      <c r="B4726" t="s">
        <v>250</v>
      </c>
      <c r="C4726">
        <v>21</v>
      </c>
      <c r="D4726">
        <v>1</v>
      </c>
      <c r="E4726">
        <v>0</v>
      </c>
      <c r="F4726" t="s">
        <v>581</v>
      </c>
      <c r="G4726" t="s">
        <v>581</v>
      </c>
      <c r="H4726" t="s">
        <v>132</v>
      </c>
      <c r="I4726" t="s">
        <v>618</v>
      </c>
      <c r="J4726" t="s">
        <v>619</v>
      </c>
    </row>
    <row r="4727" spans="1:10" x14ac:dyDescent="0.35">
      <c r="A4727">
        <v>4844</v>
      </c>
      <c r="B4727" t="s">
        <v>250</v>
      </c>
      <c r="C4727">
        <v>22</v>
      </c>
      <c r="D4727">
        <v>1</v>
      </c>
      <c r="E4727">
        <v>0</v>
      </c>
      <c r="F4727" t="s">
        <v>581</v>
      </c>
      <c r="G4727" t="s">
        <v>581</v>
      </c>
      <c r="H4727" t="s">
        <v>132</v>
      </c>
      <c r="I4727" t="s">
        <v>618</v>
      </c>
      <c r="J4727" t="s">
        <v>619</v>
      </c>
    </row>
    <row r="4728" spans="1:10" x14ac:dyDescent="0.35">
      <c r="A4728">
        <v>4845</v>
      </c>
      <c r="B4728" t="s">
        <v>250</v>
      </c>
      <c r="C4728">
        <v>23</v>
      </c>
      <c r="D4728">
        <v>2</v>
      </c>
      <c r="E4728">
        <v>0</v>
      </c>
      <c r="F4728" t="s">
        <v>581</v>
      </c>
      <c r="G4728" t="s">
        <v>581</v>
      </c>
      <c r="H4728" t="s">
        <v>132</v>
      </c>
      <c r="I4728" t="s">
        <v>618</v>
      </c>
      <c r="J4728" t="s">
        <v>619</v>
      </c>
    </row>
    <row r="4729" spans="1:10" x14ac:dyDescent="0.35">
      <c r="A4729">
        <v>4846</v>
      </c>
      <c r="B4729" t="s">
        <v>250</v>
      </c>
      <c r="C4729">
        <v>24</v>
      </c>
      <c r="D4729">
        <v>7</v>
      </c>
      <c r="E4729">
        <v>1</v>
      </c>
      <c r="F4729" t="s">
        <v>581</v>
      </c>
      <c r="G4729" t="s">
        <v>581</v>
      </c>
      <c r="H4729" t="s">
        <v>132</v>
      </c>
      <c r="I4729" t="s">
        <v>618</v>
      </c>
      <c r="J4729" t="s">
        <v>619</v>
      </c>
    </row>
    <row r="4730" spans="1:10" x14ac:dyDescent="0.35">
      <c r="A4730">
        <v>4847</v>
      </c>
      <c r="B4730" t="s">
        <v>250</v>
      </c>
      <c r="C4730">
        <v>25</v>
      </c>
      <c r="D4730">
        <v>3</v>
      </c>
      <c r="E4730">
        <v>1</v>
      </c>
      <c r="F4730" t="s">
        <v>581</v>
      </c>
      <c r="G4730" t="s">
        <v>581</v>
      </c>
      <c r="H4730" t="s">
        <v>132</v>
      </c>
      <c r="I4730" t="s">
        <v>618</v>
      </c>
      <c r="J4730" t="s">
        <v>619</v>
      </c>
    </row>
    <row r="4731" spans="1:10" x14ac:dyDescent="0.35">
      <c r="A4731">
        <v>4848</v>
      </c>
      <c r="B4731" t="s">
        <v>250</v>
      </c>
      <c r="C4731">
        <v>26</v>
      </c>
      <c r="D4731">
        <v>2</v>
      </c>
      <c r="E4731">
        <v>3</v>
      </c>
      <c r="F4731" t="s">
        <v>581</v>
      </c>
      <c r="G4731" t="s">
        <v>581</v>
      </c>
      <c r="H4731" t="s">
        <v>132</v>
      </c>
      <c r="I4731" t="s">
        <v>618</v>
      </c>
      <c r="J4731" t="s">
        <v>619</v>
      </c>
    </row>
    <row r="4732" spans="1:10" x14ac:dyDescent="0.35">
      <c r="A4732">
        <v>4849</v>
      </c>
      <c r="B4732" t="s">
        <v>250</v>
      </c>
      <c r="C4732">
        <v>27</v>
      </c>
      <c r="D4732">
        <v>6</v>
      </c>
      <c r="E4732">
        <v>3</v>
      </c>
      <c r="F4732" t="s">
        <v>581</v>
      </c>
      <c r="G4732" t="s">
        <v>581</v>
      </c>
      <c r="H4732" t="s">
        <v>132</v>
      </c>
      <c r="I4732" t="s">
        <v>618</v>
      </c>
      <c r="J4732" t="s">
        <v>619</v>
      </c>
    </row>
    <row r="4733" spans="1:10" x14ac:dyDescent="0.35">
      <c r="A4733">
        <v>4850</v>
      </c>
      <c r="B4733" t="s">
        <v>250</v>
      </c>
      <c r="C4733">
        <v>28</v>
      </c>
      <c r="D4733">
        <v>4</v>
      </c>
      <c r="E4733">
        <v>0</v>
      </c>
      <c r="F4733" t="s">
        <v>581</v>
      </c>
      <c r="G4733" t="s">
        <v>581</v>
      </c>
      <c r="H4733" t="s">
        <v>132</v>
      </c>
      <c r="I4733" t="s">
        <v>618</v>
      </c>
      <c r="J4733" t="s">
        <v>619</v>
      </c>
    </row>
    <row r="4734" spans="1:10" x14ac:dyDescent="0.35">
      <c r="A4734">
        <v>4851</v>
      </c>
      <c r="B4734" t="s">
        <v>250</v>
      </c>
      <c r="C4734">
        <v>29</v>
      </c>
      <c r="D4734">
        <v>6</v>
      </c>
      <c r="E4734">
        <v>3</v>
      </c>
      <c r="F4734" t="s">
        <v>581</v>
      </c>
      <c r="G4734" t="s">
        <v>581</v>
      </c>
      <c r="H4734" t="s">
        <v>132</v>
      </c>
      <c r="I4734" t="s">
        <v>618</v>
      </c>
      <c r="J4734" t="s">
        <v>619</v>
      </c>
    </row>
    <row r="4735" spans="1:10" x14ac:dyDescent="0.35">
      <c r="A4735">
        <v>4852</v>
      </c>
      <c r="B4735" t="s">
        <v>250</v>
      </c>
      <c r="C4735">
        <v>30</v>
      </c>
      <c r="D4735">
        <v>5</v>
      </c>
      <c r="E4735">
        <v>1</v>
      </c>
      <c r="F4735" t="s">
        <v>581</v>
      </c>
      <c r="G4735" t="s">
        <v>581</v>
      </c>
      <c r="H4735" t="s">
        <v>132</v>
      </c>
      <c r="I4735" t="s">
        <v>618</v>
      </c>
      <c r="J4735" t="s">
        <v>619</v>
      </c>
    </row>
    <row r="4736" spans="1:10" x14ac:dyDescent="0.35">
      <c r="A4736">
        <v>4853</v>
      </c>
      <c r="B4736" t="s">
        <v>250</v>
      </c>
      <c r="C4736">
        <v>31</v>
      </c>
      <c r="D4736">
        <v>4</v>
      </c>
      <c r="E4736">
        <v>3</v>
      </c>
      <c r="F4736" t="s">
        <v>581</v>
      </c>
      <c r="G4736" t="s">
        <v>581</v>
      </c>
      <c r="H4736" t="s">
        <v>132</v>
      </c>
      <c r="I4736" t="s">
        <v>618</v>
      </c>
      <c r="J4736" t="s">
        <v>619</v>
      </c>
    </row>
    <row r="4737" spans="1:10" x14ac:dyDescent="0.35">
      <c r="A4737">
        <v>4854</v>
      </c>
      <c r="B4737" t="s">
        <v>250</v>
      </c>
      <c r="C4737">
        <v>32</v>
      </c>
      <c r="D4737">
        <v>5</v>
      </c>
      <c r="E4737">
        <v>0</v>
      </c>
      <c r="F4737" t="s">
        <v>581</v>
      </c>
      <c r="G4737" t="s">
        <v>581</v>
      </c>
      <c r="H4737" t="s">
        <v>132</v>
      </c>
      <c r="I4737" t="s">
        <v>618</v>
      </c>
      <c r="J4737" t="s">
        <v>619</v>
      </c>
    </row>
    <row r="4738" spans="1:10" x14ac:dyDescent="0.35">
      <c r="A4738">
        <v>4855</v>
      </c>
      <c r="B4738" t="s">
        <v>250</v>
      </c>
      <c r="C4738">
        <v>33</v>
      </c>
      <c r="D4738">
        <v>3</v>
      </c>
      <c r="E4738">
        <v>0</v>
      </c>
      <c r="F4738" t="s">
        <v>581</v>
      </c>
      <c r="G4738" t="s">
        <v>581</v>
      </c>
      <c r="H4738" t="s">
        <v>132</v>
      </c>
      <c r="I4738" t="s">
        <v>618</v>
      </c>
      <c r="J4738" t="s">
        <v>619</v>
      </c>
    </row>
    <row r="4739" spans="1:10" x14ac:dyDescent="0.35">
      <c r="A4739">
        <v>4856</v>
      </c>
      <c r="B4739" t="s">
        <v>250</v>
      </c>
      <c r="C4739">
        <v>34</v>
      </c>
      <c r="D4739">
        <v>4</v>
      </c>
      <c r="E4739">
        <v>0</v>
      </c>
      <c r="F4739" t="s">
        <v>581</v>
      </c>
      <c r="G4739" t="s">
        <v>581</v>
      </c>
      <c r="H4739" t="s">
        <v>132</v>
      </c>
      <c r="I4739" t="s">
        <v>618</v>
      </c>
      <c r="J4739" t="s">
        <v>619</v>
      </c>
    </row>
    <row r="4740" spans="1:10" x14ac:dyDescent="0.35">
      <c r="A4740">
        <v>4857</v>
      </c>
      <c r="B4740" t="s">
        <v>250</v>
      </c>
      <c r="C4740">
        <v>36</v>
      </c>
      <c r="D4740">
        <v>4</v>
      </c>
      <c r="E4740">
        <v>2</v>
      </c>
      <c r="F4740" t="s">
        <v>581</v>
      </c>
      <c r="G4740" t="s">
        <v>581</v>
      </c>
      <c r="H4740" t="s">
        <v>132</v>
      </c>
      <c r="I4740" t="s">
        <v>618</v>
      </c>
      <c r="J4740" t="s">
        <v>619</v>
      </c>
    </row>
    <row r="4741" spans="1:10" x14ac:dyDescent="0.35">
      <c r="A4741">
        <v>4858</v>
      </c>
      <c r="B4741" t="s">
        <v>250</v>
      </c>
      <c r="C4741">
        <v>37</v>
      </c>
      <c r="D4741">
        <v>3</v>
      </c>
      <c r="E4741">
        <v>1</v>
      </c>
      <c r="F4741" t="s">
        <v>581</v>
      </c>
      <c r="G4741" t="s">
        <v>581</v>
      </c>
      <c r="H4741" t="s">
        <v>132</v>
      </c>
      <c r="I4741" t="s">
        <v>618</v>
      </c>
      <c r="J4741" t="s">
        <v>619</v>
      </c>
    </row>
    <row r="4742" spans="1:10" x14ac:dyDescent="0.35">
      <c r="A4742">
        <v>4859</v>
      </c>
      <c r="B4742" t="s">
        <v>250</v>
      </c>
      <c r="C4742">
        <v>38</v>
      </c>
      <c r="D4742">
        <v>5</v>
      </c>
      <c r="E4742">
        <v>2</v>
      </c>
      <c r="F4742" t="s">
        <v>581</v>
      </c>
      <c r="G4742" t="s">
        <v>581</v>
      </c>
      <c r="H4742" t="s">
        <v>132</v>
      </c>
      <c r="I4742" t="s">
        <v>618</v>
      </c>
      <c r="J4742" t="s">
        <v>619</v>
      </c>
    </row>
    <row r="4743" spans="1:10" x14ac:dyDescent="0.35">
      <c r="A4743">
        <v>4860</v>
      </c>
      <c r="B4743" t="s">
        <v>251</v>
      </c>
      <c r="C4743">
        <v>15</v>
      </c>
      <c r="D4743">
        <v>12</v>
      </c>
      <c r="E4743">
        <v>0</v>
      </c>
      <c r="F4743" t="s">
        <v>581</v>
      </c>
      <c r="G4743" t="s">
        <v>581</v>
      </c>
      <c r="H4743" t="s">
        <v>132</v>
      </c>
      <c r="I4743" t="s">
        <v>626</v>
      </c>
      <c r="J4743" t="s">
        <v>635</v>
      </c>
    </row>
    <row r="4744" spans="1:10" x14ac:dyDescent="0.35">
      <c r="A4744">
        <v>4861</v>
      </c>
      <c r="B4744" t="s">
        <v>251</v>
      </c>
      <c r="C4744">
        <v>16</v>
      </c>
      <c r="D4744">
        <v>5</v>
      </c>
      <c r="E4744">
        <v>0</v>
      </c>
      <c r="F4744" t="s">
        <v>581</v>
      </c>
      <c r="G4744" t="s">
        <v>581</v>
      </c>
      <c r="H4744" t="s">
        <v>132</v>
      </c>
      <c r="I4744" t="s">
        <v>626</v>
      </c>
      <c r="J4744" t="s">
        <v>635</v>
      </c>
    </row>
    <row r="4745" spans="1:10" x14ac:dyDescent="0.35">
      <c r="A4745">
        <v>4862</v>
      </c>
      <c r="B4745" t="s">
        <v>251</v>
      </c>
      <c r="C4745">
        <v>17</v>
      </c>
      <c r="D4745">
        <v>6</v>
      </c>
      <c r="E4745">
        <v>0</v>
      </c>
      <c r="F4745" t="s">
        <v>581</v>
      </c>
      <c r="G4745" t="s">
        <v>581</v>
      </c>
      <c r="H4745" t="s">
        <v>132</v>
      </c>
      <c r="I4745" t="s">
        <v>626</v>
      </c>
      <c r="J4745" t="s">
        <v>635</v>
      </c>
    </row>
    <row r="4746" spans="1:10" x14ac:dyDescent="0.35">
      <c r="A4746">
        <v>4863</v>
      </c>
      <c r="B4746" t="s">
        <v>251</v>
      </c>
      <c r="C4746">
        <v>18</v>
      </c>
      <c r="D4746">
        <v>3</v>
      </c>
      <c r="E4746">
        <v>0</v>
      </c>
      <c r="F4746" t="s">
        <v>581</v>
      </c>
      <c r="G4746" t="s">
        <v>581</v>
      </c>
      <c r="H4746" t="s">
        <v>132</v>
      </c>
      <c r="I4746" t="s">
        <v>626</v>
      </c>
      <c r="J4746" t="s">
        <v>635</v>
      </c>
    </row>
    <row r="4747" spans="1:10" x14ac:dyDescent="0.35">
      <c r="A4747">
        <v>4864</v>
      </c>
      <c r="B4747" t="s">
        <v>251</v>
      </c>
      <c r="C4747">
        <v>19</v>
      </c>
      <c r="D4747">
        <v>4</v>
      </c>
      <c r="E4747">
        <v>0</v>
      </c>
      <c r="F4747" t="s">
        <v>581</v>
      </c>
      <c r="G4747" t="s">
        <v>581</v>
      </c>
      <c r="H4747" t="s">
        <v>132</v>
      </c>
      <c r="I4747" t="s">
        <v>626</v>
      </c>
      <c r="J4747" t="s">
        <v>635</v>
      </c>
    </row>
    <row r="4748" spans="1:10" x14ac:dyDescent="0.35">
      <c r="A4748">
        <v>4865</v>
      </c>
      <c r="B4748" t="s">
        <v>251</v>
      </c>
      <c r="C4748">
        <v>20</v>
      </c>
      <c r="D4748">
        <v>4</v>
      </c>
      <c r="E4748">
        <v>0</v>
      </c>
      <c r="F4748" t="s">
        <v>581</v>
      </c>
      <c r="G4748" t="s">
        <v>581</v>
      </c>
      <c r="H4748" t="s">
        <v>132</v>
      </c>
      <c r="I4748" t="s">
        <v>626</v>
      </c>
      <c r="J4748" t="s">
        <v>635</v>
      </c>
    </row>
    <row r="4749" spans="1:10" x14ac:dyDescent="0.35">
      <c r="A4749">
        <v>4866</v>
      </c>
      <c r="B4749" t="s">
        <v>251</v>
      </c>
      <c r="C4749">
        <v>22</v>
      </c>
      <c r="D4749">
        <v>2</v>
      </c>
      <c r="E4749">
        <v>0</v>
      </c>
      <c r="F4749" t="s">
        <v>581</v>
      </c>
      <c r="G4749" t="s">
        <v>581</v>
      </c>
      <c r="H4749" t="s">
        <v>132</v>
      </c>
      <c r="I4749" t="s">
        <v>626</v>
      </c>
      <c r="J4749" t="s">
        <v>635</v>
      </c>
    </row>
    <row r="4750" spans="1:10" x14ac:dyDescent="0.35">
      <c r="A4750">
        <v>4867</v>
      </c>
      <c r="B4750" t="s">
        <v>251</v>
      </c>
      <c r="C4750">
        <v>23</v>
      </c>
      <c r="D4750">
        <v>1</v>
      </c>
      <c r="E4750">
        <v>0</v>
      </c>
      <c r="F4750" t="s">
        <v>581</v>
      </c>
      <c r="G4750" t="s">
        <v>581</v>
      </c>
      <c r="H4750" t="s">
        <v>132</v>
      </c>
      <c r="I4750" t="s">
        <v>626</v>
      </c>
      <c r="J4750" t="s">
        <v>635</v>
      </c>
    </row>
    <row r="4751" spans="1:10" x14ac:dyDescent="0.35">
      <c r="A4751">
        <v>4868</v>
      </c>
      <c r="B4751" t="s">
        <v>251</v>
      </c>
      <c r="C4751">
        <v>24</v>
      </c>
      <c r="D4751">
        <v>1</v>
      </c>
      <c r="E4751">
        <v>0</v>
      </c>
      <c r="F4751" t="s">
        <v>581</v>
      </c>
      <c r="G4751" t="s">
        <v>581</v>
      </c>
      <c r="H4751" t="s">
        <v>132</v>
      </c>
      <c r="I4751" t="s">
        <v>626</v>
      </c>
      <c r="J4751" t="s">
        <v>635</v>
      </c>
    </row>
    <row r="4752" spans="1:10" x14ac:dyDescent="0.35">
      <c r="A4752">
        <v>4869</v>
      </c>
      <c r="B4752" t="s">
        <v>251</v>
      </c>
      <c r="C4752">
        <v>26</v>
      </c>
      <c r="D4752">
        <v>5</v>
      </c>
      <c r="E4752">
        <v>0</v>
      </c>
      <c r="F4752" t="s">
        <v>581</v>
      </c>
      <c r="G4752" t="s">
        <v>581</v>
      </c>
      <c r="H4752" t="s">
        <v>132</v>
      </c>
      <c r="I4752" t="s">
        <v>626</v>
      </c>
      <c r="J4752" t="s">
        <v>635</v>
      </c>
    </row>
    <row r="4753" spans="1:10" x14ac:dyDescent="0.35">
      <c r="A4753">
        <v>4870</v>
      </c>
      <c r="B4753" t="s">
        <v>251</v>
      </c>
      <c r="C4753">
        <v>27</v>
      </c>
      <c r="D4753">
        <v>15</v>
      </c>
      <c r="E4753">
        <v>0</v>
      </c>
      <c r="F4753" t="s">
        <v>581</v>
      </c>
      <c r="G4753" t="s">
        <v>581</v>
      </c>
      <c r="H4753" t="s">
        <v>132</v>
      </c>
      <c r="I4753" t="s">
        <v>626</v>
      </c>
      <c r="J4753" t="s">
        <v>635</v>
      </c>
    </row>
    <row r="4754" spans="1:10" x14ac:dyDescent="0.35">
      <c r="A4754">
        <v>4871</v>
      </c>
      <c r="B4754" t="s">
        <v>251</v>
      </c>
      <c r="C4754">
        <v>28</v>
      </c>
      <c r="D4754">
        <v>5</v>
      </c>
      <c r="E4754">
        <v>0</v>
      </c>
      <c r="F4754" t="s">
        <v>581</v>
      </c>
      <c r="G4754" t="s">
        <v>581</v>
      </c>
      <c r="H4754" t="s">
        <v>132</v>
      </c>
      <c r="I4754" t="s">
        <v>626</v>
      </c>
      <c r="J4754" t="s">
        <v>635</v>
      </c>
    </row>
    <row r="4755" spans="1:10" x14ac:dyDescent="0.35">
      <c r="A4755">
        <v>4872</v>
      </c>
      <c r="B4755" t="s">
        <v>251</v>
      </c>
      <c r="C4755">
        <v>29</v>
      </c>
      <c r="D4755">
        <v>4</v>
      </c>
      <c r="E4755">
        <v>0</v>
      </c>
      <c r="F4755" t="s">
        <v>581</v>
      </c>
      <c r="G4755" t="s">
        <v>581</v>
      </c>
      <c r="H4755" t="s">
        <v>132</v>
      </c>
      <c r="I4755" t="s">
        <v>626</v>
      </c>
      <c r="J4755" t="s">
        <v>635</v>
      </c>
    </row>
    <row r="4756" spans="1:10" x14ac:dyDescent="0.35">
      <c r="A4756">
        <v>4873</v>
      </c>
      <c r="B4756" t="s">
        <v>251</v>
      </c>
      <c r="C4756">
        <v>30</v>
      </c>
      <c r="D4756">
        <v>4</v>
      </c>
      <c r="E4756">
        <v>0</v>
      </c>
      <c r="F4756" t="s">
        <v>581</v>
      </c>
      <c r="G4756" t="s">
        <v>581</v>
      </c>
      <c r="H4756" t="s">
        <v>132</v>
      </c>
      <c r="I4756" t="s">
        <v>626</v>
      </c>
      <c r="J4756" t="s">
        <v>635</v>
      </c>
    </row>
    <row r="4757" spans="1:10" x14ac:dyDescent="0.35">
      <c r="A4757">
        <v>4874</v>
      </c>
      <c r="B4757" t="s">
        <v>251</v>
      </c>
      <c r="C4757">
        <v>31</v>
      </c>
      <c r="D4757">
        <v>2</v>
      </c>
      <c r="E4757">
        <v>0</v>
      </c>
      <c r="F4757" t="s">
        <v>581</v>
      </c>
      <c r="G4757" t="s">
        <v>581</v>
      </c>
      <c r="H4757" t="s">
        <v>132</v>
      </c>
      <c r="I4757" t="s">
        <v>626</v>
      </c>
      <c r="J4757" t="s">
        <v>635</v>
      </c>
    </row>
    <row r="4758" spans="1:10" x14ac:dyDescent="0.35">
      <c r="A4758">
        <v>4875</v>
      </c>
      <c r="B4758" t="s">
        <v>251</v>
      </c>
      <c r="C4758">
        <v>32</v>
      </c>
      <c r="D4758">
        <v>1</v>
      </c>
      <c r="E4758">
        <v>0</v>
      </c>
      <c r="F4758" t="s">
        <v>581</v>
      </c>
      <c r="G4758" t="s">
        <v>581</v>
      </c>
      <c r="H4758" t="s">
        <v>132</v>
      </c>
      <c r="I4758" t="s">
        <v>626</v>
      </c>
      <c r="J4758" t="s">
        <v>635</v>
      </c>
    </row>
    <row r="4759" spans="1:10" x14ac:dyDescent="0.35">
      <c r="A4759">
        <v>4876</v>
      </c>
      <c r="B4759" t="s">
        <v>251</v>
      </c>
      <c r="C4759">
        <v>33</v>
      </c>
      <c r="D4759">
        <v>5</v>
      </c>
      <c r="E4759">
        <v>0</v>
      </c>
      <c r="F4759" t="s">
        <v>581</v>
      </c>
      <c r="G4759" t="s">
        <v>581</v>
      </c>
      <c r="H4759" t="s">
        <v>132</v>
      </c>
      <c r="I4759" t="s">
        <v>626</v>
      </c>
      <c r="J4759" t="s">
        <v>635</v>
      </c>
    </row>
    <row r="4760" spans="1:10" x14ac:dyDescent="0.35">
      <c r="A4760">
        <v>4877</v>
      </c>
      <c r="B4760" t="s">
        <v>251</v>
      </c>
      <c r="C4760">
        <v>34</v>
      </c>
      <c r="D4760">
        <v>4</v>
      </c>
      <c r="E4760">
        <v>0</v>
      </c>
      <c r="F4760" t="s">
        <v>581</v>
      </c>
      <c r="G4760" t="s">
        <v>581</v>
      </c>
      <c r="H4760" t="s">
        <v>132</v>
      </c>
      <c r="I4760" t="s">
        <v>626</v>
      </c>
      <c r="J4760" t="s">
        <v>635</v>
      </c>
    </row>
    <row r="4761" spans="1:10" x14ac:dyDescent="0.35">
      <c r="A4761">
        <v>4878</v>
      </c>
      <c r="B4761" t="s">
        <v>251</v>
      </c>
      <c r="C4761">
        <v>35</v>
      </c>
      <c r="D4761">
        <v>1</v>
      </c>
      <c r="E4761">
        <v>0</v>
      </c>
      <c r="F4761" t="s">
        <v>581</v>
      </c>
      <c r="G4761" t="s">
        <v>581</v>
      </c>
      <c r="H4761" t="s">
        <v>132</v>
      </c>
      <c r="I4761" t="s">
        <v>626</v>
      </c>
      <c r="J4761" t="s">
        <v>635</v>
      </c>
    </row>
    <row r="4762" spans="1:10" x14ac:dyDescent="0.35">
      <c r="A4762">
        <v>4879</v>
      </c>
      <c r="B4762" t="s">
        <v>251</v>
      </c>
      <c r="C4762">
        <v>36</v>
      </c>
      <c r="D4762">
        <v>14</v>
      </c>
      <c r="E4762">
        <v>0</v>
      </c>
      <c r="F4762" t="s">
        <v>581</v>
      </c>
      <c r="G4762" t="s">
        <v>581</v>
      </c>
      <c r="H4762" t="s">
        <v>132</v>
      </c>
      <c r="I4762" t="s">
        <v>626</v>
      </c>
      <c r="J4762" t="s">
        <v>635</v>
      </c>
    </row>
    <row r="4763" spans="1:10" x14ac:dyDescent="0.35">
      <c r="A4763">
        <v>4880</v>
      </c>
      <c r="B4763" t="s">
        <v>251</v>
      </c>
      <c r="C4763">
        <v>37</v>
      </c>
      <c r="D4763">
        <v>12</v>
      </c>
      <c r="E4763">
        <v>0</v>
      </c>
      <c r="F4763" t="s">
        <v>581</v>
      </c>
      <c r="G4763" t="s">
        <v>581</v>
      </c>
      <c r="H4763" t="s">
        <v>132</v>
      </c>
      <c r="I4763" t="s">
        <v>626</v>
      </c>
      <c r="J4763" t="s">
        <v>635</v>
      </c>
    </row>
    <row r="4764" spans="1:10" x14ac:dyDescent="0.35">
      <c r="A4764">
        <v>4881</v>
      </c>
      <c r="B4764" t="s">
        <v>252</v>
      </c>
      <c r="C4764">
        <v>15</v>
      </c>
      <c r="D4764">
        <v>91</v>
      </c>
      <c r="E4764">
        <v>13</v>
      </c>
      <c r="F4764" t="s">
        <v>581</v>
      </c>
      <c r="G4764" t="s">
        <v>581</v>
      </c>
      <c r="H4764" t="s">
        <v>143</v>
      </c>
      <c r="I4764" t="s">
        <v>620</v>
      </c>
      <c r="J4764" t="s">
        <v>636</v>
      </c>
    </row>
    <row r="4765" spans="1:10" x14ac:dyDescent="0.35">
      <c r="A4765">
        <v>4882</v>
      </c>
      <c r="B4765" t="s">
        <v>252</v>
      </c>
      <c r="C4765">
        <v>16</v>
      </c>
      <c r="D4765">
        <v>73</v>
      </c>
      <c r="E4765">
        <v>27</v>
      </c>
      <c r="F4765" t="s">
        <v>581</v>
      </c>
      <c r="G4765" t="s">
        <v>581</v>
      </c>
      <c r="H4765" t="s">
        <v>143</v>
      </c>
      <c r="I4765" t="s">
        <v>620</v>
      </c>
      <c r="J4765" t="s">
        <v>636</v>
      </c>
    </row>
    <row r="4766" spans="1:10" x14ac:dyDescent="0.35">
      <c r="A4766">
        <v>4883</v>
      </c>
      <c r="B4766" t="s">
        <v>252</v>
      </c>
      <c r="C4766">
        <v>17</v>
      </c>
      <c r="D4766">
        <v>52</v>
      </c>
      <c r="E4766">
        <v>20</v>
      </c>
      <c r="F4766" t="s">
        <v>581</v>
      </c>
      <c r="G4766" t="s">
        <v>581</v>
      </c>
      <c r="H4766" t="s">
        <v>143</v>
      </c>
      <c r="I4766" t="s">
        <v>620</v>
      </c>
      <c r="J4766" t="s">
        <v>636</v>
      </c>
    </row>
    <row r="4767" spans="1:10" x14ac:dyDescent="0.35">
      <c r="A4767">
        <v>4884</v>
      </c>
      <c r="B4767" t="s">
        <v>252</v>
      </c>
      <c r="C4767">
        <v>18</v>
      </c>
      <c r="D4767">
        <v>50</v>
      </c>
      <c r="E4767">
        <v>26</v>
      </c>
      <c r="F4767" t="s">
        <v>581</v>
      </c>
      <c r="G4767" t="s">
        <v>581</v>
      </c>
      <c r="H4767" t="s">
        <v>143</v>
      </c>
      <c r="I4767" t="s">
        <v>620</v>
      </c>
      <c r="J4767" t="s">
        <v>636</v>
      </c>
    </row>
    <row r="4768" spans="1:10" x14ac:dyDescent="0.35">
      <c r="A4768">
        <v>4885</v>
      </c>
      <c r="B4768" t="s">
        <v>252</v>
      </c>
      <c r="C4768">
        <v>19</v>
      </c>
      <c r="D4768">
        <v>24</v>
      </c>
      <c r="E4768">
        <v>20</v>
      </c>
      <c r="F4768" t="s">
        <v>581</v>
      </c>
      <c r="G4768" t="s">
        <v>581</v>
      </c>
      <c r="H4768" t="s">
        <v>143</v>
      </c>
      <c r="I4768" t="s">
        <v>620</v>
      </c>
      <c r="J4768" t="s">
        <v>636</v>
      </c>
    </row>
    <row r="4769" spans="1:10" x14ac:dyDescent="0.35">
      <c r="A4769">
        <v>4886</v>
      </c>
      <c r="B4769" t="s">
        <v>252</v>
      </c>
      <c r="C4769">
        <v>20</v>
      </c>
      <c r="D4769">
        <v>27</v>
      </c>
      <c r="E4769">
        <v>4</v>
      </c>
      <c r="F4769" t="s">
        <v>581</v>
      </c>
      <c r="G4769" t="s">
        <v>581</v>
      </c>
      <c r="H4769" t="s">
        <v>143</v>
      </c>
      <c r="I4769" t="s">
        <v>620</v>
      </c>
      <c r="J4769" t="s">
        <v>636</v>
      </c>
    </row>
    <row r="4770" spans="1:10" x14ac:dyDescent="0.35">
      <c r="A4770">
        <v>4887</v>
      </c>
      <c r="B4770" t="s">
        <v>252</v>
      </c>
      <c r="C4770">
        <v>21</v>
      </c>
      <c r="D4770">
        <v>14</v>
      </c>
      <c r="E4770">
        <v>9</v>
      </c>
      <c r="F4770" t="s">
        <v>581</v>
      </c>
      <c r="G4770" t="s">
        <v>581</v>
      </c>
      <c r="H4770" t="s">
        <v>143</v>
      </c>
      <c r="I4770" t="s">
        <v>620</v>
      </c>
      <c r="J4770" t="s">
        <v>636</v>
      </c>
    </row>
    <row r="4771" spans="1:10" x14ac:dyDescent="0.35">
      <c r="A4771">
        <v>4888</v>
      </c>
      <c r="B4771" t="s">
        <v>252</v>
      </c>
      <c r="C4771">
        <v>22</v>
      </c>
      <c r="D4771">
        <v>17</v>
      </c>
      <c r="E4771">
        <v>2</v>
      </c>
      <c r="F4771" t="s">
        <v>581</v>
      </c>
      <c r="G4771" t="s">
        <v>581</v>
      </c>
      <c r="H4771" t="s">
        <v>143</v>
      </c>
      <c r="I4771" t="s">
        <v>620</v>
      </c>
      <c r="J4771" t="s">
        <v>636</v>
      </c>
    </row>
    <row r="4772" spans="1:10" x14ac:dyDescent="0.35">
      <c r="A4772">
        <v>4889</v>
      </c>
      <c r="B4772" t="s">
        <v>252</v>
      </c>
      <c r="C4772">
        <v>23</v>
      </c>
      <c r="D4772">
        <v>17</v>
      </c>
      <c r="E4772">
        <v>2</v>
      </c>
      <c r="F4772" t="s">
        <v>581</v>
      </c>
      <c r="G4772" t="s">
        <v>581</v>
      </c>
      <c r="H4772" t="s">
        <v>143</v>
      </c>
      <c r="I4772" t="s">
        <v>620</v>
      </c>
      <c r="J4772" t="s">
        <v>636</v>
      </c>
    </row>
    <row r="4773" spans="1:10" x14ac:dyDescent="0.35">
      <c r="A4773">
        <v>4890</v>
      </c>
      <c r="B4773" t="s">
        <v>252</v>
      </c>
      <c r="C4773">
        <v>24</v>
      </c>
      <c r="D4773">
        <v>10</v>
      </c>
      <c r="E4773">
        <v>5</v>
      </c>
      <c r="F4773" t="s">
        <v>581</v>
      </c>
      <c r="G4773" t="s">
        <v>581</v>
      </c>
      <c r="H4773" t="s">
        <v>143</v>
      </c>
      <c r="I4773" t="s">
        <v>620</v>
      </c>
      <c r="J4773" t="s">
        <v>636</v>
      </c>
    </row>
    <row r="4774" spans="1:10" x14ac:dyDescent="0.35">
      <c r="A4774">
        <v>4891</v>
      </c>
      <c r="B4774" t="s">
        <v>252</v>
      </c>
      <c r="C4774">
        <v>25</v>
      </c>
      <c r="D4774">
        <v>13</v>
      </c>
      <c r="E4774">
        <v>7</v>
      </c>
      <c r="F4774" t="s">
        <v>581</v>
      </c>
      <c r="G4774" t="s">
        <v>581</v>
      </c>
      <c r="H4774" t="s">
        <v>143</v>
      </c>
      <c r="I4774" t="s">
        <v>620</v>
      </c>
      <c r="J4774" t="s">
        <v>636</v>
      </c>
    </row>
    <row r="4775" spans="1:10" x14ac:dyDescent="0.35">
      <c r="A4775">
        <v>4892</v>
      </c>
      <c r="B4775" t="s">
        <v>252</v>
      </c>
      <c r="C4775">
        <v>26</v>
      </c>
      <c r="D4775">
        <v>24</v>
      </c>
      <c r="E4775">
        <v>10</v>
      </c>
      <c r="F4775" t="s">
        <v>581</v>
      </c>
      <c r="G4775" t="s">
        <v>581</v>
      </c>
      <c r="H4775" t="s">
        <v>143</v>
      </c>
      <c r="I4775" t="s">
        <v>620</v>
      </c>
      <c r="J4775" t="s">
        <v>636</v>
      </c>
    </row>
    <row r="4776" spans="1:10" x14ac:dyDescent="0.35">
      <c r="A4776">
        <v>4893</v>
      </c>
      <c r="B4776" t="s">
        <v>252</v>
      </c>
      <c r="C4776">
        <v>27</v>
      </c>
      <c r="D4776">
        <v>27</v>
      </c>
      <c r="E4776">
        <v>21</v>
      </c>
      <c r="F4776" t="s">
        <v>581</v>
      </c>
      <c r="G4776" t="s">
        <v>581</v>
      </c>
      <c r="H4776" t="s">
        <v>143</v>
      </c>
      <c r="I4776" t="s">
        <v>620</v>
      </c>
      <c r="J4776" t="s">
        <v>636</v>
      </c>
    </row>
    <row r="4777" spans="1:10" x14ac:dyDescent="0.35">
      <c r="A4777">
        <v>4894</v>
      </c>
      <c r="B4777" t="s">
        <v>252</v>
      </c>
      <c r="C4777">
        <v>28</v>
      </c>
      <c r="D4777">
        <v>27</v>
      </c>
      <c r="E4777">
        <v>37</v>
      </c>
      <c r="F4777" t="s">
        <v>581</v>
      </c>
      <c r="G4777" t="s">
        <v>581</v>
      </c>
      <c r="H4777" t="s">
        <v>143</v>
      </c>
      <c r="I4777" t="s">
        <v>620</v>
      </c>
      <c r="J4777" t="s">
        <v>636</v>
      </c>
    </row>
    <row r="4778" spans="1:10" x14ac:dyDescent="0.35">
      <c r="A4778">
        <v>4895</v>
      </c>
      <c r="B4778" t="s">
        <v>252</v>
      </c>
      <c r="C4778">
        <v>29</v>
      </c>
      <c r="D4778">
        <v>20</v>
      </c>
      <c r="E4778">
        <v>28</v>
      </c>
      <c r="F4778" t="s">
        <v>581</v>
      </c>
      <c r="G4778" t="s">
        <v>581</v>
      </c>
      <c r="H4778" t="s">
        <v>143</v>
      </c>
      <c r="I4778" t="s">
        <v>620</v>
      </c>
      <c r="J4778" t="s">
        <v>636</v>
      </c>
    </row>
    <row r="4779" spans="1:10" x14ac:dyDescent="0.35">
      <c r="A4779">
        <v>4896</v>
      </c>
      <c r="B4779" t="s">
        <v>252</v>
      </c>
      <c r="C4779">
        <v>30</v>
      </c>
      <c r="D4779">
        <v>42</v>
      </c>
      <c r="E4779">
        <v>39</v>
      </c>
      <c r="F4779" t="s">
        <v>581</v>
      </c>
      <c r="G4779" t="s">
        <v>581</v>
      </c>
      <c r="H4779" t="s">
        <v>143</v>
      </c>
      <c r="I4779" t="s">
        <v>620</v>
      </c>
      <c r="J4779" t="s">
        <v>636</v>
      </c>
    </row>
    <row r="4780" spans="1:10" x14ac:dyDescent="0.35">
      <c r="A4780">
        <v>4897</v>
      </c>
      <c r="B4780" t="s">
        <v>252</v>
      </c>
      <c r="C4780">
        <v>31</v>
      </c>
      <c r="D4780">
        <v>20</v>
      </c>
      <c r="E4780">
        <v>37</v>
      </c>
      <c r="F4780" t="s">
        <v>581</v>
      </c>
      <c r="G4780" t="s">
        <v>581</v>
      </c>
      <c r="H4780" t="s">
        <v>143</v>
      </c>
      <c r="I4780" t="s">
        <v>620</v>
      </c>
      <c r="J4780" t="s">
        <v>636</v>
      </c>
    </row>
    <row r="4781" spans="1:10" x14ac:dyDescent="0.35">
      <c r="A4781">
        <v>4898</v>
      </c>
      <c r="B4781" t="s">
        <v>252</v>
      </c>
      <c r="C4781">
        <v>32</v>
      </c>
      <c r="D4781">
        <v>25</v>
      </c>
      <c r="E4781">
        <v>40</v>
      </c>
      <c r="F4781" t="s">
        <v>581</v>
      </c>
      <c r="G4781" t="s">
        <v>581</v>
      </c>
      <c r="H4781" t="s">
        <v>143</v>
      </c>
      <c r="I4781" t="s">
        <v>620</v>
      </c>
      <c r="J4781" t="s">
        <v>636</v>
      </c>
    </row>
    <row r="4782" spans="1:10" x14ac:dyDescent="0.35">
      <c r="A4782">
        <v>4899</v>
      </c>
      <c r="B4782" t="s">
        <v>252</v>
      </c>
      <c r="C4782">
        <v>33</v>
      </c>
      <c r="D4782">
        <v>15</v>
      </c>
      <c r="E4782">
        <v>34</v>
      </c>
      <c r="F4782" t="s">
        <v>581</v>
      </c>
      <c r="G4782" t="s">
        <v>581</v>
      </c>
      <c r="H4782" t="s">
        <v>143</v>
      </c>
      <c r="I4782" t="s">
        <v>620</v>
      </c>
      <c r="J4782" t="s">
        <v>636</v>
      </c>
    </row>
    <row r="4783" spans="1:10" x14ac:dyDescent="0.35">
      <c r="A4783">
        <v>4900</v>
      </c>
      <c r="B4783" t="s">
        <v>252</v>
      </c>
      <c r="C4783">
        <v>34</v>
      </c>
      <c r="D4783">
        <v>27</v>
      </c>
      <c r="E4783">
        <v>30</v>
      </c>
      <c r="F4783" t="s">
        <v>581</v>
      </c>
      <c r="G4783" t="s">
        <v>581</v>
      </c>
      <c r="H4783" t="s">
        <v>143</v>
      </c>
      <c r="I4783" t="s">
        <v>620</v>
      </c>
      <c r="J4783" t="s">
        <v>636</v>
      </c>
    </row>
    <row r="4784" spans="1:10" x14ac:dyDescent="0.35">
      <c r="A4784">
        <v>4901</v>
      </c>
      <c r="B4784" t="s">
        <v>252</v>
      </c>
      <c r="C4784">
        <v>35</v>
      </c>
      <c r="D4784">
        <v>17</v>
      </c>
      <c r="E4784">
        <v>40</v>
      </c>
      <c r="F4784" t="s">
        <v>581</v>
      </c>
      <c r="G4784" t="s">
        <v>581</v>
      </c>
      <c r="H4784" t="s">
        <v>143</v>
      </c>
      <c r="I4784" t="s">
        <v>620</v>
      </c>
      <c r="J4784" t="s">
        <v>636</v>
      </c>
    </row>
    <row r="4785" spans="1:10" x14ac:dyDescent="0.35">
      <c r="A4785">
        <v>4902</v>
      </c>
      <c r="B4785" t="s">
        <v>252</v>
      </c>
      <c r="C4785">
        <v>36</v>
      </c>
      <c r="D4785">
        <v>21</v>
      </c>
      <c r="E4785">
        <v>20</v>
      </c>
      <c r="F4785" t="s">
        <v>581</v>
      </c>
      <c r="G4785" t="s">
        <v>581</v>
      </c>
      <c r="H4785" t="s">
        <v>143</v>
      </c>
      <c r="I4785" t="s">
        <v>620</v>
      </c>
      <c r="J4785" t="s">
        <v>636</v>
      </c>
    </row>
    <row r="4786" spans="1:10" x14ac:dyDescent="0.35">
      <c r="A4786">
        <v>4903</v>
      </c>
      <c r="B4786" t="s">
        <v>252</v>
      </c>
      <c r="C4786">
        <v>37</v>
      </c>
      <c r="D4786">
        <v>15</v>
      </c>
      <c r="E4786">
        <v>15</v>
      </c>
      <c r="F4786" t="s">
        <v>581</v>
      </c>
      <c r="G4786" t="s">
        <v>581</v>
      </c>
      <c r="H4786" t="s">
        <v>143</v>
      </c>
      <c r="I4786" t="s">
        <v>620</v>
      </c>
      <c r="J4786" t="s">
        <v>636</v>
      </c>
    </row>
    <row r="4787" spans="1:10" x14ac:dyDescent="0.35">
      <c r="A4787">
        <v>4904</v>
      </c>
      <c r="B4787" t="s">
        <v>252</v>
      </c>
      <c r="C4787">
        <v>38</v>
      </c>
      <c r="D4787">
        <v>22</v>
      </c>
      <c r="E4787">
        <v>22</v>
      </c>
      <c r="F4787" t="s">
        <v>581</v>
      </c>
      <c r="G4787" t="s">
        <v>581</v>
      </c>
      <c r="H4787" t="s">
        <v>143</v>
      </c>
      <c r="I4787" t="s">
        <v>620</v>
      </c>
      <c r="J4787" t="s">
        <v>636</v>
      </c>
    </row>
    <row r="4788" spans="1:10" x14ac:dyDescent="0.35">
      <c r="A4788">
        <v>4905</v>
      </c>
      <c r="B4788" t="s">
        <v>253</v>
      </c>
      <c r="C4788">
        <v>15</v>
      </c>
      <c r="D4788">
        <v>72</v>
      </c>
      <c r="E4788">
        <v>13</v>
      </c>
      <c r="F4788" t="s">
        <v>581</v>
      </c>
      <c r="G4788" t="s">
        <v>581</v>
      </c>
      <c r="H4788" t="s">
        <v>143</v>
      </c>
      <c r="I4788" t="s">
        <v>620</v>
      </c>
      <c r="J4788" t="s">
        <v>636</v>
      </c>
    </row>
    <row r="4789" spans="1:10" x14ac:dyDescent="0.35">
      <c r="A4789">
        <v>4906</v>
      </c>
      <c r="B4789" t="s">
        <v>253</v>
      </c>
      <c r="C4789">
        <v>16</v>
      </c>
      <c r="D4789">
        <v>75</v>
      </c>
      <c r="E4789">
        <v>7</v>
      </c>
      <c r="F4789" t="s">
        <v>581</v>
      </c>
      <c r="G4789" t="s">
        <v>581</v>
      </c>
      <c r="H4789" t="s">
        <v>143</v>
      </c>
      <c r="I4789" t="s">
        <v>620</v>
      </c>
      <c r="J4789" t="s">
        <v>636</v>
      </c>
    </row>
    <row r="4790" spans="1:10" x14ac:dyDescent="0.35">
      <c r="A4790">
        <v>4907</v>
      </c>
      <c r="B4790" t="s">
        <v>253</v>
      </c>
      <c r="C4790">
        <v>17</v>
      </c>
      <c r="D4790">
        <v>53</v>
      </c>
      <c r="E4790">
        <v>7</v>
      </c>
      <c r="F4790" t="s">
        <v>581</v>
      </c>
      <c r="G4790" t="s">
        <v>581</v>
      </c>
      <c r="H4790" t="s">
        <v>143</v>
      </c>
      <c r="I4790" t="s">
        <v>620</v>
      </c>
      <c r="J4790" t="s">
        <v>636</v>
      </c>
    </row>
    <row r="4791" spans="1:10" x14ac:dyDescent="0.35">
      <c r="A4791">
        <v>4908</v>
      </c>
      <c r="B4791" t="s">
        <v>253</v>
      </c>
      <c r="C4791">
        <v>18</v>
      </c>
      <c r="D4791">
        <v>38</v>
      </c>
      <c r="E4791">
        <v>7</v>
      </c>
      <c r="F4791" t="s">
        <v>581</v>
      </c>
      <c r="G4791" t="s">
        <v>581</v>
      </c>
      <c r="H4791" t="s">
        <v>143</v>
      </c>
      <c r="I4791" t="s">
        <v>620</v>
      </c>
      <c r="J4791" t="s">
        <v>636</v>
      </c>
    </row>
    <row r="4792" spans="1:10" x14ac:dyDescent="0.35">
      <c r="A4792">
        <v>4909</v>
      </c>
      <c r="B4792" t="s">
        <v>253</v>
      </c>
      <c r="C4792">
        <v>19</v>
      </c>
      <c r="D4792">
        <v>29</v>
      </c>
      <c r="E4792">
        <v>5</v>
      </c>
      <c r="F4792" t="s">
        <v>581</v>
      </c>
      <c r="G4792" t="s">
        <v>581</v>
      </c>
      <c r="H4792" t="s">
        <v>143</v>
      </c>
      <c r="I4792" t="s">
        <v>620</v>
      </c>
      <c r="J4792" t="s">
        <v>636</v>
      </c>
    </row>
    <row r="4793" spans="1:10" x14ac:dyDescent="0.35">
      <c r="A4793">
        <v>4910</v>
      </c>
      <c r="B4793" t="s">
        <v>253</v>
      </c>
      <c r="C4793">
        <v>20</v>
      </c>
      <c r="D4793">
        <v>29</v>
      </c>
      <c r="E4793">
        <v>4</v>
      </c>
      <c r="F4793" t="s">
        <v>581</v>
      </c>
      <c r="G4793" t="s">
        <v>581</v>
      </c>
      <c r="H4793" t="s">
        <v>143</v>
      </c>
      <c r="I4793" t="s">
        <v>620</v>
      </c>
      <c r="J4793" t="s">
        <v>636</v>
      </c>
    </row>
    <row r="4794" spans="1:10" x14ac:dyDescent="0.35">
      <c r="A4794">
        <v>4911</v>
      </c>
      <c r="B4794" t="s">
        <v>253</v>
      </c>
      <c r="C4794">
        <v>21</v>
      </c>
      <c r="D4794">
        <v>20</v>
      </c>
      <c r="E4794">
        <v>2</v>
      </c>
      <c r="F4794" t="s">
        <v>581</v>
      </c>
      <c r="G4794" t="s">
        <v>581</v>
      </c>
      <c r="H4794" t="s">
        <v>143</v>
      </c>
      <c r="I4794" t="s">
        <v>620</v>
      </c>
      <c r="J4794" t="s">
        <v>636</v>
      </c>
    </row>
    <row r="4795" spans="1:10" x14ac:dyDescent="0.35">
      <c r="A4795">
        <v>4912</v>
      </c>
      <c r="B4795" t="s">
        <v>253</v>
      </c>
      <c r="C4795">
        <v>22</v>
      </c>
      <c r="D4795">
        <v>21</v>
      </c>
      <c r="E4795">
        <v>3</v>
      </c>
      <c r="F4795" t="s">
        <v>581</v>
      </c>
      <c r="G4795" t="s">
        <v>581</v>
      </c>
      <c r="H4795" t="s">
        <v>143</v>
      </c>
      <c r="I4795" t="s">
        <v>620</v>
      </c>
      <c r="J4795" t="s">
        <v>636</v>
      </c>
    </row>
    <row r="4796" spans="1:10" x14ac:dyDescent="0.35">
      <c r="A4796">
        <v>4913</v>
      </c>
      <c r="B4796" t="s">
        <v>253</v>
      </c>
      <c r="C4796">
        <v>23</v>
      </c>
      <c r="D4796">
        <v>16</v>
      </c>
      <c r="E4796">
        <v>2</v>
      </c>
      <c r="F4796" t="s">
        <v>581</v>
      </c>
      <c r="G4796" t="s">
        <v>581</v>
      </c>
      <c r="H4796" t="s">
        <v>143</v>
      </c>
      <c r="I4796" t="s">
        <v>620</v>
      </c>
      <c r="J4796" t="s">
        <v>636</v>
      </c>
    </row>
    <row r="4797" spans="1:10" x14ac:dyDescent="0.35">
      <c r="A4797">
        <v>4914</v>
      </c>
      <c r="B4797" t="s">
        <v>253</v>
      </c>
      <c r="C4797">
        <v>24</v>
      </c>
      <c r="D4797">
        <v>12</v>
      </c>
      <c r="E4797">
        <v>5</v>
      </c>
      <c r="F4797" t="s">
        <v>581</v>
      </c>
      <c r="G4797" t="s">
        <v>581</v>
      </c>
      <c r="H4797" t="s">
        <v>143</v>
      </c>
      <c r="I4797" t="s">
        <v>620</v>
      </c>
      <c r="J4797" t="s">
        <v>636</v>
      </c>
    </row>
    <row r="4798" spans="1:10" x14ac:dyDescent="0.35">
      <c r="A4798">
        <v>4915</v>
      </c>
      <c r="B4798" t="s">
        <v>253</v>
      </c>
      <c r="C4798">
        <v>25</v>
      </c>
      <c r="D4798">
        <v>17</v>
      </c>
      <c r="E4798">
        <v>4</v>
      </c>
      <c r="F4798" t="s">
        <v>581</v>
      </c>
      <c r="G4798" t="s">
        <v>581</v>
      </c>
      <c r="H4798" t="s">
        <v>143</v>
      </c>
      <c r="I4798" t="s">
        <v>620</v>
      </c>
      <c r="J4798" t="s">
        <v>636</v>
      </c>
    </row>
    <row r="4799" spans="1:10" x14ac:dyDescent="0.35">
      <c r="A4799">
        <v>4916</v>
      </c>
      <c r="B4799" t="s">
        <v>253</v>
      </c>
      <c r="C4799">
        <v>26</v>
      </c>
      <c r="D4799">
        <v>20</v>
      </c>
      <c r="E4799">
        <v>3</v>
      </c>
      <c r="F4799" t="s">
        <v>581</v>
      </c>
      <c r="G4799" t="s">
        <v>581</v>
      </c>
      <c r="H4799" t="s">
        <v>143</v>
      </c>
      <c r="I4799" t="s">
        <v>620</v>
      </c>
      <c r="J4799" t="s">
        <v>636</v>
      </c>
    </row>
    <row r="4800" spans="1:10" x14ac:dyDescent="0.35">
      <c r="A4800">
        <v>4917</v>
      </c>
      <c r="B4800" t="s">
        <v>253</v>
      </c>
      <c r="C4800">
        <v>27</v>
      </c>
      <c r="D4800">
        <v>29</v>
      </c>
      <c r="E4800">
        <v>7</v>
      </c>
      <c r="F4800" t="s">
        <v>581</v>
      </c>
      <c r="G4800" t="s">
        <v>581</v>
      </c>
      <c r="H4800" t="s">
        <v>143</v>
      </c>
      <c r="I4800" t="s">
        <v>620</v>
      </c>
      <c r="J4800" t="s">
        <v>636</v>
      </c>
    </row>
    <row r="4801" spans="1:10" x14ac:dyDescent="0.35">
      <c r="A4801">
        <v>4918</v>
      </c>
      <c r="B4801" t="s">
        <v>253</v>
      </c>
      <c r="C4801">
        <v>28</v>
      </c>
      <c r="D4801">
        <v>50</v>
      </c>
      <c r="E4801">
        <v>9</v>
      </c>
      <c r="F4801" t="s">
        <v>581</v>
      </c>
      <c r="G4801" t="s">
        <v>581</v>
      </c>
      <c r="H4801" t="s">
        <v>143</v>
      </c>
      <c r="I4801" t="s">
        <v>620</v>
      </c>
      <c r="J4801" t="s">
        <v>636</v>
      </c>
    </row>
    <row r="4802" spans="1:10" x14ac:dyDescent="0.35">
      <c r="A4802">
        <v>4919</v>
      </c>
      <c r="B4802" t="s">
        <v>253</v>
      </c>
      <c r="C4802">
        <v>29</v>
      </c>
      <c r="D4802">
        <v>47</v>
      </c>
      <c r="E4802">
        <v>11</v>
      </c>
      <c r="F4802" t="s">
        <v>581</v>
      </c>
      <c r="G4802" t="s">
        <v>581</v>
      </c>
      <c r="H4802" t="s">
        <v>143</v>
      </c>
      <c r="I4802" t="s">
        <v>620</v>
      </c>
      <c r="J4802" t="s">
        <v>636</v>
      </c>
    </row>
    <row r="4803" spans="1:10" x14ac:dyDescent="0.35">
      <c r="A4803">
        <v>4920</v>
      </c>
      <c r="B4803" t="s">
        <v>253</v>
      </c>
      <c r="C4803">
        <v>30</v>
      </c>
      <c r="D4803">
        <v>43</v>
      </c>
      <c r="E4803">
        <v>15</v>
      </c>
      <c r="F4803" t="s">
        <v>581</v>
      </c>
      <c r="G4803" t="s">
        <v>581</v>
      </c>
      <c r="H4803" t="s">
        <v>143</v>
      </c>
      <c r="I4803" t="s">
        <v>620</v>
      </c>
      <c r="J4803" t="s">
        <v>636</v>
      </c>
    </row>
    <row r="4804" spans="1:10" x14ac:dyDescent="0.35">
      <c r="A4804">
        <v>4921</v>
      </c>
      <c r="B4804" t="s">
        <v>253</v>
      </c>
      <c r="C4804">
        <v>31</v>
      </c>
      <c r="D4804">
        <v>30</v>
      </c>
      <c r="E4804">
        <v>8</v>
      </c>
      <c r="F4804" t="s">
        <v>581</v>
      </c>
      <c r="G4804" t="s">
        <v>581</v>
      </c>
      <c r="H4804" t="s">
        <v>143</v>
      </c>
      <c r="I4804" t="s">
        <v>620</v>
      </c>
      <c r="J4804" t="s">
        <v>636</v>
      </c>
    </row>
    <row r="4805" spans="1:10" x14ac:dyDescent="0.35">
      <c r="A4805">
        <v>4922</v>
      </c>
      <c r="B4805" t="s">
        <v>253</v>
      </c>
      <c r="C4805">
        <v>32</v>
      </c>
      <c r="D4805">
        <v>31</v>
      </c>
      <c r="E4805">
        <v>8</v>
      </c>
      <c r="F4805" t="s">
        <v>581</v>
      </c>
      <c r="G4805" t="s">
        <v>581</v>
      </c>
      <c r="H4805" t="s">
        <v>143</v>
      </c>
      <c r="I4805" t="s">
        <v>620</v>
      </c>
      <c r="J4805" t="s">
        <v>636</v>
      </c>
    </row>
    <row r="4806" spans="1:10" x14ac:dyDescent="0.35">
      <c r="A4806">
        <v>4923</v>
      </c>
      <c r="B4806" t="s">
        <v>253</v>
      </c>
      <c r="C4806">
        <v>33</v>
      </c>
      <c r="D4806">
        <v>24</v>
      </c>
      <c r="E4806">
        <v>5</v>
      </c>
      <c r="F4806" t="s">
        <v>581</v>
      </c>
      <c r="G4806" t="s">
        <v>581</v>
      </c>
      <c r="H4806" t="s">
        <v>143</v>
      </c>
      <c r="I4806" t="s">
        <v>620</v>
      </c>
      <c r="J4806" t="s">
        <v>636</v>
      </c>
    </row>
    <row r="4807" spans="1:10" x14ac:dyDescent="0.35">
      <c r="A4807">
        <v>4924</v>
      </c>
      <c r="B4807" t="s">
        <v>253</v>
      </c>
      <c r="C4807">
        <v>34</v>
      </c>
      <c r="D4807">
        <v>15</v>
      </c>
      <c r="E4807">
        <v>6</v>
      </c>
      <c r="F4807" t="s">
        <v>581</v>
      </c>
      <c r="G4807" t="s">
        <v>581</v>
      </c>
      <c r="H4807" t="s">
        <v>143</v>
      </c>
      <c r="I4807" t="s">
        <v>620</v>
      </c>
      <c r="J4807" t="s">
        <v>636</v>
      </c>
    </row>
    <row r="4808" spans="1:10" x14ac:dyDescent="0.35">
      <c r="A4808">
        <v>4925</v>
      </c>
      <c r="B4808" t="s">
        <v>253</v>
      </c>
      <c r="C4808">
        <v>35</v>
      </c>
      <c r="D4808">
        <v>19</v>
      </c>
      <c r="E4808">
        <v>12</v>
      </c>
      <c r="F4808" t="s">
        <v>581</v>
      </c>
      <c r="G4808" t="s">
        <v>581</v>
      </c>
      <c r="H4808" t="s">
        <v>143</v>
      </c>
      <c r="I4808" t="s">
        <v>620</v>
      </c>
      <c r="J4808" t="s">
        <v>636</v>
      </c>
    </row>
    <row r="4809" spans="1:10" x14ac:dyDescent="0.35">
      <c r="A4809">
        <v>4926</v>
      </c>
      <c r="B4809" t="s">
        <v>253</v>
      </c>
      <c r="C4809">
        <v>36</v>
      </c>
      <c r="D4809">
        <v>17</v>
      </c>
      <c r="E4809">
        <v>4</v>
      </c>
      <c r="F4809" t="s">
        <v>581</v>
      </c>
      <c r="G4809" t="s">
        <v>581</v>
      </c>
      <c r="H4809" t="s">
        <v>143</v>
      </c>
      <c r="I4809" t="s">
        <v>620</v>
      </c>
      <c r="J4809" t="s">
        <v>636</v>
      </c>
    </row>
    <row r="4810" spans="1:10" x14ac:dyDescent="0.35">
      <c r="A4810">
        <v>4927</v>
      </c>
      <c r="B4810" t="s">
        <v>253</v>
      </c>
      <c r="C4810">
        <v>37</v>
      </c>
      <c r="D4810">
        <v>8</v>
      </c>
      <c r="E4810">
        <v>4</v>
      </c>
      <c r="F4810" t="s">
        <v>581</v>
      </c>
      <c r="G4810" t="s">
        <v>581</v>
      </c>
      <c r="H4810" t="s">
        <v>143</v>
      </c>
      <c r="I4810" t="s">
        <v>620</v>
      </c>
      <c r="J4810" t="s">
        <v>636</v>
      </c>
    </row>
    <row r="4811" spans="1:10" x14ac:dyDescent="0.35">
      <c r="A4811">
        <v>4928</v>
      </c>
      <c r="B4811" t="s">
        <v>253</v>
      </c>
      <c r="C4811">
        <v>38</v>
      </c>
      <c r="D4811">
        <v>17</v>
      </c>
      <c r="E4811">
        <v>4</v>
      </c>
      <c r="F4811" t="s">
        <v>581</v>
      </c>
      <c r="G4811" t="s">
        <v>581</v>
      </c>
      <c r="H4811" t="s">
        <v>143</v>
      </c>
      <c r="I4811" t="s">
        <v>620</v>
      </c>
      <c r="J4811" t="s">
        <v>636</v>
      </c>
    </row>
    <row r="4812" spans="1:10" x14ac:dyDescent="0.35">
      <c r="A4812">
        <v>4929</v>
      </c>
      <c r="B4812" t="s">
        <v>254</v>
      </c>
      <c r="C4812">
        <v>15</v>
      </c>
      <c r="D4812">
        <v>19</v>
      </c>
      <c r="E4812">
        <v>0</v>
      </c>
      <c r="F4812" t="s">
        <v>581</v>
      </c>
      <c r="G4812" t="s">
        <v>581</v>
      </c>
      <c r="H4812" t="s">
        <v>143</v>
      </c>
      <c r="I4812" t="s">
        <v>620</v>
      </c>
      <c r="J4812" t="s">
        <v>636</v>
      </c>
    </row>
    <row r="4813" spans="1:10" x14ac:dyDescent="0.35">
      <c r="A4813">
        <v>4930</v>
      </c>
      <c r="B4813" t="s">
        <v>254</v>
      </c>
      <c r="C4813">
        <v>16</v>
      </c>
      <c r="D4813">
        <v>18</v>
      </c>
      <c r="E4813">
        <v>2</v>
      </c>
      <c r="F4813" t="s">
        <v>581</v>
      </c>
      <c r="G4813" t="s">
        <v>581</v>
      </c>
      <c r="H4813" t="s">
        <v>143</v>
      </c>
      <c r="I4813" t="s">
        <v>620</v>
      </c>
      <c r="J4813" t="s">
        <v>636</v>
      </c>
    </row>
    <row r="4814" spans="1:10" x14ac:dyDescent="0.35">
      <c r="A4814">
        <v>4931</v>
      </c>
      <c r="B4814" t="s">
        <v>254</v>
      </c>
      <c r="C4814">
        <v>17</v>
      </c>
      <c r="D4814">
        <v>10</v>
      </c>
      <c r="E4814">
        <v>3</v>
      </c>
      <c r="F4814" t="s">
        <v>581</v>
      </c>
      <c r="G4814" t="s">
        <v>581</v>
      </c>
      <c r="H4814" t="s">
        <v>143</v>
      </c>
      <c r="I4814" t="s">
        <v>620</v>
      </c>
      <c r="J4814" t="s">
        <v>636</v>
      </c>
    </row>
    <row r="4815" spans="1:10" x14ac:dyDescent="0.35">
      <c r="A4815">
        <v>4932</v>
      </c>
      <c r="B4815" t="s">
        <v>254</v>
      </c>
      <c r="C4815">
        <v>18</v>
      </c>
      <c r="D4815">
        <v>7</v>
      </c>
      <c r="E4815">
        <v>1</v>
      </c>
      <c r="F4815" t="s">
        <v>581</v>
      </c>
      <c r="G4815" t="s">
        <v>581</v>
      </c>
      <c r="H4815" t="s">
        <v>143</v>
      </c>
      <c r="I4815" t="s">
        <v>620</v>
      </c>
      <c r="J4815" t="s">
        <v>636</v>
      </c>
    </row>
    <row r="4816" spans="1:10" x14ac:dyDescent="0.35">
      <c r="A4816">
        <v>4933</v>
      </c>
      <c r="B4816" t="s">
        <v>254</v>
      </c>
      <c r="C4816">
        <v>19</v>
      </c>
      <c r="D4816">
        <v>12</v>
      </c>
      <c r="E4816">
        <v>0</v>
      </c>
      <c r="F4816" t="s">
        <v>581</v>
      </c>
      <c r="G4816" t="s">
        <v>581</v>
      </c>
      <c r="H4816" t="s">
        <v>143</v>
      </c>
      <c r="I4816" t="s">
        <v>620</v>
      </c>
      <c r="J4816" t="s">
        <v>636</v>
      </c>
    </row>
    <row r="4817" spans="1:10" x14ac:dyDescent="0.35">
      <c r="A4817">
        <v>4934</v>
      </c>
      <c r="B4817" t="s">
        <v>254</v>
      </c>
      <c r="C4817">
        <v>20</v>
      </c>
      <c r="D4817">
        <v>6</v>
      </c>
      <c r="E4817">
        <v>1</v>
      </c>
      <c r="F4817" t="s">
        <v>581</v>
      </c>
      <c r="G4817" t="s">
        <v>581</v>
      </c>
      <c r="H4817" t="s">
        <v>143</v>
      </c>
      <c r="I4817" t="s">
        <v>620</v>
      </c>
      <c r="J4817" t="s">
        <v>636</v>
      </c>
    </row>
    <row r="4818" spans="1:10" x14ac:dyDescent="0.35">
      <c r="A4818">
        <v>4935</v>
      </c>
      <c r="B4818" t="s">
        <v>254</v>
      </c>
      <c r="C4818">
        <v>21</v>
      </c>
      <c r="D4818">
        <v>10</v>
      </c>
      <c r="E4818">
        <v>0</v>
      </c>
      <c r="F4818" t="s">
        <v>581</v>
      </c>
      <c r="G4818" t="s">
        <v>581</v>
      </c>
      <c r="H4818" t="s">
        <v>143</v>
      </c>
      <c r="I4818" t="s">
        <v>620</v>
      </c>
      <c r="J4818" t="s">
        <v>636</v>
      </c>
    </row>
    <row r="4819" spans="1:10" x14ac:dyDescent="0.35">
      <c r="A4819">
        <v>4936</v>
      </c>
      <c r="B4819" t="s">
        <v>254</v>
      </c>
      <c r="C4819">
        <v>22</v>
      </c>
      <c r="D4819">
        <v>2</v>
      </c>
      <c r="E4819">
        <v>1</v>
      </c>
      <c r="F4819" t="s">
        <v>581</v>
      </c>
      <c r="G4819" t="s">
        <v>581</v>
      </c>
      <c r="H4819" t="s">
        <v>143</v>
      </c>
      <c r="I4819" t="s">
        <v>620</v>
      </c>
      <c r="J4819" t="s">
        <v>636</v>
      </c>
    </row>
    <row r="4820" spans="1:10" x14ac:dyDescent="0.35">
      <c r="A4820">
        <v>4937</v>
      </c>
      <c r="B4820" t="s">
        <v>254</v>
      </c>
      <c r="C4820">
        <v>23</v>
      </c>
      <c r="D4820">
        <v>4</v>
      </c>
      <c r="E4820">
        <v>0</v>
      </c>
      <c r="F4820" t="s">
        <v>581</v>
      </c>
      <c r="G4820" t="s">
        <v>581</v>
      </c>
      <c r="H4820" t="s">
        <v>143</v>
      </c>
      <c r="I4820" t="s">
        <v>620</v>
      </c>
      <c r="J4820" t="s">
        <v>636</v>
      </c>
    </row>
    <row r="4821" spans="1:10" x14ac:dyDescent="0.35">
      <c r="A4821">
        <v>4938</v>
      </c>
      <c r="B4821" t="s">
        <v>254</v>
      </c>
      <c r="C4821">
        <v>24</v>
      </c>
      <c r="D4821">
        <v>1</v>
      </c>
      <c r="E4821">
        <v>0</v>
      </c>
      <c r="F4821" t="s">
        <v>581</v>
      </c>
      <c r="G4821" t="s">
        <v>581</v>
      </c>
      <c r="H4821" t="s">
        <v>143</v>
      </c>
      <c r="I4821" t="s">
        <v>620</v>
      </c>
      <c r="J4821" t="s">
        <v>636</v>
      </c>
    </row>
    <row r="4822" spans="1:10" x14ac:dyDescent="0.35">
      <c r="A4822">
        <v>4939</v>
      </c>
      <c r="B4822" t="s">
        <v>254</v>
      </c>
      <c r="C4822">
        <v>25</v>
      </c>
      <c r="D4822">
        <v>2</v>
      </c>
      <c r="E4822">
        <v>0</v>
      </c>
      <c r="F4822" t="s">
        <v>581</v>
      </c>
      <c r="G4822" t="s">
        <v>581</v>
      </c>
      <c r="H4822" t="s">
        <v>143</v>
      </c>
      <c r="I4822" t="s">
        <v>620</v>
      </c>
      <c r="J4822" t="s">
        <v>636</v>
      </c>
    </row>
    <row r="4823" spans="1:10" x14ac:dyDescent="0.35">
      <c r="A4823">
        <v>4940</v>
      </c>
      <c r="B4823" t="s">
        <v>254</v>
      </c>
      <c r="C4823">
        <v>26</v>
      </c>
      <c r="D4823">
        <v>5</v>
      </c>
      <c r="E4823">
        <v>0</v>
      </c>
      <c r="F4823" t="s">
        <v>581</v>
      </c>
      <c r="G4823" t="s">
        <v>581</v>
      </c>
      <c r="H4823" t="s">
        <v>143</v>
      </c>
      <c r="I4823" t="s">
        <v>620</v>
      </c>
      <c r="J4823" t="s">
        <v>636</v>
      </c>
    </row>
    <row r="4824" spans="1:10" x14ac:dyDescent="0.35">
      <c r="A4824">
        <v>4941</v>
      </c>
      <c r="B4824" t="s">
        <v>254</v>
      </c>
      <c r="C4824">
        <v>27</v>
      </c>
      <c r="D4824">
        <v>6</v>
      </c>
      <c r="E4824">
        <v>1</v>
      </c>
      <c r="F4824" t="s">
        <v>581</v>
      </c>
      <c r="G4824" t="s">
        <v>581</v>
      </c>
      <c r="H4824" t="s">
        <v>143</v>
      </c>
      <c r="I4824" t="s">
        <v>620</v>
      </c>
      <c r="J4824" t="s">
        <v>636</v>
      </c>
    </row>
    <row r="4825" spans="1:10" x14ac:dyDescent="0.35">
      <c r="A4825">
        <v>4942</v>
      </c>
      <c r="B4825" t="s">
        <v>254</v>
      </c>
      <c r="C4825">
        <v>28</v>
      </c>
      <c r="D4825">
        <v>12</v>
      </c>
      <c r="E4825">
        <v>2</v>
      </c>
      <c r="F4825" t="s">
        <v>581</v>
      </c>
      <c r="G4825" t="s">
        <v>581</v>
      </c>
      <c r="H4825" t="s">
        <v>143</v>
      </c>
      <c r="I4825" t="s">
        <v>620</v>
      </c>
      <c r="J4825" t="s">
        <v>636</v>
      </c>
    </row>
    <row r="4826" spans="1:10" x14ac:dyDescent="0.35">
      <c r="A4826">
        <v>4943</v>
      </c>
      <c r="B4826" t="s">
        <v>254</v>
      </c>
      <c r="C4826">
        <v>29</v>
      </c>
      <c r="D4826">
        <v>14</v>
      </c>
      <c r="E4826">
        <v>1</v>
      </c>
      <c r="F4826" t="s">
        <v>581</v>
      </c>
      <c r="G4826" t="s">
        <v>581</v>
      </c>
      <c r="H4826" t="s">
        <v>143</v>
      </c>
      <c r="I4826" t="s">
        <v>620</v>
      </c>
      <c r="J4826" t="s">
        <v>636</v>
      </c>
    </row>
    <row r="4827" spans="1:10" x14ac:dyDescent="0.35">
      <c r="A4827">
        <v>4944</v>
      </c>
      <c r="B4827" t="s">
        <v>254</v>
      </c>
      <c r="C4827">
        <v>30</v>
      </c>
      <c r="D4827">
        <v>4</v>
      </c>
      <c r="E4827">
        <v>5</v>
      </c>
      <c r="F4827" t="s">
        <v>581</v>
      </c>
      <c r="G4827" t="s">
        <v>581</v>
      </c>
      <c r="H4827" t="s">
        <v>143</v>
      </c>
      <c r="I4827" t="s">
        <v>620</v>
      </c>
      <c r="J4827" t="s">
        <v>636</v>
      </c>
    </row>
    <row r="4828" spans="1:10" x14ac:dyDescent="0.35">
      <c r="A4828">
        <v>4945</v>
      </c>
      <c r="B4828" t="s">
        <v>254</v>
      </c>
      <c r="C4828">
        <v>31</v>
      </c>
      <c r="D4828">
        <v>8</v>
      </c>
      <c r="E4828">
        <v>0</v>
      </c>
      <c r="F4828" t="s">
        <v>581</v>
      </c>
      <c r="G4828" t="s">
        <v>581</v>
      </c>
      <c r="H4828" t="s">
        <v>143</v>
      </c>
      <c r="I4828" t="s">
        <v>620</v>
      </c>
      <c r="J4828" t="s">
        <v>636</v>
      </c>
    </row>
    <row r="4829" spans="1:10" x14ac:dyDescent="0.35">
      <c r="A4829">
        <v>4946</v>
      </c>
      <c r="B4829" t="s">
        <v>254</v>
      </c>
      <c r="C4829">
        <v>32</v>
      </c>
      <c r="D4829">
        <v>10</v>
      </c>
      <c r="E4829">
        <v>4</v>
      </c>
      <c r="F4829" t="s">
        <v>581</v>
      </c>
      <c r="G4829" t="s">
        <v>581</v>
      </c>
      <c r="H4829" t="s">
        <v>143</v>
      </c>
      <c r="I4829" t="s">
        <v>620</v>
      </c>
      <c r="J4829" t="s">
        <v>636</v>
      </c>
    </row>
    <row r="4830" spans="1:10" x14ac:dyDescent="0.35">
      <c r="A4830">
        <v>4947</v>
      </c>
      <c r="B4830" t="s">
        <v>254</v>
      </c>
      <c r="C4830">
        <v>33</v>
      </c>
      <c r="D4830">
        <v>5</v>
      </c>
      <c r="E4830">
        <v>0</v>
      </c>
      <c r="F4830" t="s">
        <v>581</v>
      </c>
      <c r="G4830" t="s">
        <v>581</v>
      </c>
      <c r="H4830" t="s">
        <v>143</v>
      </c>
      <c r="I4830" t="s">
        <v>620</v>
      </c>
      <c r="J4830" t="s">
        <v>636</v>
      </c>
    </row>
    <row r="4831" spans="1:10" x14ac:dyDescent="0.35">
      <c r="A4831">
        <v>4948</v>
      </c>
      <c r="B4831" t="s">
        <v>254</v>
      </c>
      <c r="C4831">
        <v>34</v>
      </c>
      <c r="D4831">
        <v>5</v>
      </c>
      <c r="E4831">
        <v>2</v>
      </c>
      <c r="F4831" t="s">
        <v>581</v>
      </c>
      <c r="G4831" t="s">
        <v>581</v>
      </c>
      <c r="H4831" t="s">
        <v>143</v>
      </c>
      <c r="I4831" t="s">
        <v>620</v>
      </c>
      <c r="J4831" t="s">
        <v>636</v>
      </c>
    </row>
    <row r="4832" spans="1:10" x14ac:dyDescent="0.35">
      <c r="A4832">
        <v>4949</v>
      </c>
      <c r="B4832" t="s">
        <v>254</v>
      </c>
      <c r="C4832">
        <v>35</v>
      </c>
      <c r="D4832">
        <v>9</v>
      </c>
      <c r="E4832">
        <v>2</v>
      </c>
      <c r="F4832" t="s">
        <v>581</v>
      </c>
      <c r="G4832" t="s">
        <v>581</v>
      </c>
      <c r="H4832" t="s">
        <v>143</v>
      </c>
      <c r="I4832" t="s">
        <v>620</v>
      </c>
      <c r="J4832" t="s">
        <v>636</v>
      </c>
    </row>
    <row r="4833" spans="1:10" x14ac:dyDescent="0.35">
      <c r="A4833">
        <v>4950</v>
      </c>
      <c r="B4833" t="s">
        <v>254</v>
      </c>
      <c r="C4833">
        <v>36</v>
      </c>
      <c r="D4833">
        <v>2</v>
      </c>
      <c r="E4833">
        <v>0</v>
      </c>
      <c r="F4833" t="s">
        <v>581</v>
      </c>
      <c r="G4833" t="s">
        <v>581</v>
      </c>
      <c r="H4833" t="s">
        <v>143</v>
      </c>
      <c r="I4833" t="s">
        <v>620</v>
      </c>
      <c r="J4833" t="s">
        <v>636</v>
      </c>
    </row>
    <row r="4834" spans="1:10" x14ac:dyDescent="0.35">
      <c r="A4834">
        <v>4951</v>
      </c>
      <c r="B4834" t="s">
        <v>254</v>
      </c>
      <c r="C4834">
        <v>37</v>
      </c>
      <c r="D4834">
        <v>2</v>
      </c>
      <c r="E4834">
        <v>1</v>
      </c>
      <c r="F4834" t="s">
        <v>581</v>
      </c>
      <c r="G4834" t="s">
        <v>581</v>
      </c>
      <c r="H4834" t="s">
        <v>143</v>
      </c>
      <c r="I4834" t="s">
        <v>620</v>
      </c>
      <c r="J4834" t="s">
        <v>636</v>
      </c>
    </row>
    <row r="4835" spans="1:10" x14ac:dyDescent="0.35">
      <c r="A4835">
        <v>4952</v>
      </c>
      <c r="B4835" t="s">
        <v>254</v>
      </c>
      <c r="C4835">
        <v>38</v>
      </c>
      <c r="D4835">
        <v>8</v>
      </c>
      <c r="E4835">
        <v>0</v>
      </c>
      <c r="F4835" t="s">
        <v>581</v>
      </c>
      <c r="G4835" t="s">
        <v>581</v>
      </c>
      <c r="H4835" t="s">
        <v>143</v>
      </c>
      <c r="I4835" t="s">
        <v>620</v>
      </c>
      <c r="J4835" t="s">
        <v>636</v>
      </c>
    </row>
    <row r="4836" spans="1:10" x14ac:dyDescent="0.35">
      <c r="A4836">
        <v>4953</v>
      </c>
      <c r="B4836" t="s">
        <v>255</v>
      </c>
      <c r="C4836">
        <v>15</v>
      </c>
      <c r="D4836">
        <v>45</v>
      </c>
      <c r="E4836">
        <v>3</v>
      </c>
      <c r="F4836" t="s">
        <v>581</v>
      </c>
      <c r="G4836" t="s">
        <v>581</v>
      </c>
      <c r="H4836" t="s">
        <v>143</v>
      </c>
      <c r="I4836" t="s">
        <v>620</v>
      </c>
      <c r="J4836" t="s">
        <v>636</v>
      </c>
    </row>
    <row r="4837" spans="1:10" x14ac:dyDescent="0.35">
      <c r="A4837">
        <v>4954</v>
      </c>
      <c r="B4837" t="s">
        <v>255</v>
      </c>
      <c r="C4837">
        <v>16</v>
      </c>
      <c r="D4837">
        <v>37</v>
      </c>
      <c r="E4837">
        <v>7</v>
      </c>
      <c r="F4837" t="s">
        <v>581</v>
      </c>
      <c r="G4837" t="s">
        <v>581</v>
      </c>
      <c r="H4837" t="s">
        <v>143</v>
      </c>
      <c r="I4837" t="s">
        <v>620</v>
      </c>
      <c r="J4837" t="s">
        <v>636</v>
      </c>
    </row>
    <row r="4838" spans="1:10" x14ac:dyDescent="0.35">
      <c r="A4838">
        <v>4955</v>
      </c>
      <c r="B4838" t="s">
        <v>255</v>
      </c>
      <c r="C4838">
        <v>17</v>
      </c>
      <c r="D4838">
        <v>22</v>
      </c>
      <c r="E4838">
        <v>9</v>
      </c>
      <c r="F4838" t="s">
        <v>581</v>
      </c>
      <c r="G4838" t="s">
        <v>581</v>
      </c>
      <c r="H4838" t="s">
        <v>143</v>
      </c>
      <c r="I4838" t="s">
        <v>620</v>
      </c>
      <c r="J4838" t="s">
        <v>636</v>
      </c>
    </row>
    <row r="4839" spans="1:10" x14ac:dyDescent="0.35">
      <c r="A4839">
        <v>4956</v>
      </c>
      <c r="B4839" t="s">
        <v>255</v>
      </c>
      <c r="C4839">
        <v>18</v>
      </c>
      <c r="D4839">
        <v>21</v>
      </c>
      <c r="E4839">
        <v>7</v>
      </c>
      <c r="F4839" t="s">
        <v>581</v>
      </c>
      <c r="G4839" t="s">
        <v>581</v>
      </c>
      <c r="H4839" t="s">
        <v>143</v>
      </c>
      <c r="I4839" t="s">
        <v>620</v>
      </c>
      <c r="J4839" t="s">
        <v>636</v>
      </c>
    </row>
    <row r="4840" spans="1:10" x14ac:dyDescent="0.35">
      <c r="A4840">
        <v>4957</v>
      </c>
      <c r="B4840" t="s">
        <v>255</v>
      </c>
      <c r="C4840">
        <v>19</v>
      </c>
      <c r="D4840">
        <v>13</v>
      </c>
      <c r="E4840">
        <v>3</v>
      </c>
      <c r="F4840" t="s">
        <v>581</v>
      </c>
      <c r="G4840" t="s">
        <v>581</v>
      </c>
      <c r="H4840" t="s">
        <v>143</v>
      </c>
      <c r="I4840" t="s">
        <v>620</v>
      </c>
      <c r="J4840" t="s">
        <v>636</v>
      </c>
    </row>
    <row r="4841" spans="1:10" x14ac:dyDescent="0.35">
      <c r="A4841">
        <v>4958</v>
      </c>
      <c r="B4841" t="s">
        <v>255</v>
      </c>
      <c r="C4841">
        <v>20</v>
      </c>
      <c r="D4841">
        <v>16</v>
      </c>
      <c r="E4841">
        <v>5</v>
      </c>
      <c r="F4841" t="s">
        <v>581</v>
      </c>
      <c r="G4841" t="s">
        <v>581</v>
      </c>
      <c r="H4841" t="s">
        <v>143</v>
      </c>
      <c r="I4841" t="s">
        <v>620</v>
      </c>
      <c r="J4841" t="s">
        <v>636</v>
      </c>
    </row>
    <row r="4842" spans="1:10" x14ac:dyDescent="0.35">
      <c r="A4842">
        <v>4959</v>
      </c>
      <c r="B4842" t="s">
        <v>255</v>
      </c>
      <c r="C4842">
        <v>21</v>
      </c>
      <c r="D4842">
        <v>3</v>
      </c>
      <c r="E4842">
        <v>2</v>
      </c>
      <c r="F4842" t="s">
        <v>581</v>
      </c>
      <c r="G4842" t="s">
        <v>581</v>
      </c>
      <c r="H4842" t="s">
        <v>143</v>
      </c>
      <c r="I4842" t="s">
        <v>620</v>
      </c>
      <c r="J4842" t="s">
        <v>636</v>
      </c>
    </row>
    <row r="4843" spans="1:10" x14ac:dyDescent="0.35">
      <c r="A4843">
        <v>4960</v>
      </c>
      <c r="B4843" t="s">
        <v>255</v>
      </c>
      <c r="C4843">
        <v>22</v>
      </c>
      <c r="D4843">
        <v>5</v>
      </c>
      <c r="E4843">
        <v>3</v>
      </c>
      <c r="F4843" t="s">
        <v>581</v>
      </c>
      <c r="G4843" t="s">
        <v>581</v>
      </c>
      <c r="H4843" t="s">
        <v>143</v>
      </c>
      <c r="I4843" t="s">
        <v>620</v>
      </c>
      <c r="J4843" t="s">
        <v>636</v>
      </c>
    </row>
    <row r="4844" spans="1:10" x14ac:dyDescent="0.35">
      <c r="A4844">
        <v>4961</v>
      </c>
      <c r="B4844" t="s">
        <v>255</v>
      </c>
      <c r="C4844">
        <v>23</v>
      </c>
      <c r="D4844">
        <v>5</v>
      </c>
      <c r="E4844">
        <v>3</v>
      </c>
      <c r="F4844" t="s">
        <v>581</v>
      </c>
      <c r="G4844" t="s">
        <v>581</v>
      </c>
      <c r="H4844" t="s">
        <v>143</v>
      </c>
      <c r="I4844" t="s">
        <v>620</v>
      </c>
      <c r="J4844" t="s">
        <v>636</v>
      </c>
    </row>
    <row r="4845" spans="1:10" x14ac:dyDescent="0.35">
      <c r="A4845">
        <v>4962</v>
      </c>
      <c r="B4845" t="s">
        <v>255</v>
      </c>
      <c r="C4845">
        <v>24</v>
      </c>
      <c r="D4845">
        <v>9</v>
      </c>
      <c r="E4845">
        <v>1</v>
      </c>
      <c r="F4845" t="s">
        <v>581</v>
      </c>
      <c r="G4845" t="s">
        <v>581</v>
      </c>
      <c r="H4845" t="s">
        <v>143</v>
      </c>
      <c r="I4845" t="s">
        <v>620</v>
      </c>
      <c r="J4845" t="s">
        <v>636</v>
      </c>
    </row>
    <row r="4846" spans="1:10" x14ac:dyDescent="0.35">
      <c r="A4846">
        <v>4963</v>
      </c>
      <c r="B4846" t="s">
        <v>255</v>
      </c>
      <c r="C4846">
        <v>25</v>
      </c>
      <c r="D4846">
        <v>8</v>
      </c>
      <c r="E4846">
        <v>5</v>
      </c>
      <c r="F4846" t="s">
        <v>581</v>
      </c>
      <c r="G4846" t="s">
        <v>581</v>
      </c>
      <c r="H4846" t="s">
        <v>143</v>
      </c>
      <c r="I4846" t="s">
        <v>620</v>
      </c>
      <c r="J4846" t="s">
        <v>636</v>
      </c>
    </row>
    <row r="4847" spans="1:10" x14ac:dyDescent="0.35">
      <c r="A4847">
        <v>4964</v>
      </c>
      <c r="B4847" t="s">
        <v>255</v>
      </c>
      <c r="C4847">
        <v>26</v>
      </c>
      <c r="D4847">
        <v>13</v>
      </c>
      <c r="E4847">
        <v>7</v>
      </c>
      <c r="F4847" t="s">
        <v>581</v>
      </c>
      <c r="G4847" t="s">
        <v>581</v>
      </c>
      <c r="H4847" t="s">
        <v>143</v>
      </c>
      <c r="I4847" t="s">
        <v>620</v>
      </c>
      <c r="J4847" t="s">
        <v>636</v>
      </c>
    </row>
    <row r="4848" spans="1:10" x14ac:dyDescent="0.35">
      <c r="A4848">
        <v>4965</v>
      </c>
      <c r="B4848" t="s">
        <v>255</v>
      </c>
      <c r="C4848">
        <v>27</v>
      </c>
      <c r="D4848">
        <v>13</v>
      </c>
      <c r="E4848">
        <v>6</v>
      </c>
      <c r="F4848" t="s">
        <v>581</v>
      </c>
      <c r="G4848" t="s">
        <v>581</v>
      </c>
      <c r="H4848" t="s">
        <v>143</v>
      </c>
      <c r="I4848" t="s">
        <v>620</v>
      </c>
      <c r="J4848" t="s">
        <v>636</v>
      </c>
    </row>
    <row r="4849" spans="1:10" x14ac:dyDescent="0.35">
      <c r="A4849">
        <v>4966</v>
      </c>
      <c r="B4849" t="s">
        <v>255</v>
      </c>
      <c r="C4849">
        <v>28</v>
      </c>
      <c r="D4849">
        <v>18</v>
      </c>
      <c r="E4849">
        <v>8</v>
      </c>
      <c r="F4849" t="s">
        <v>581</v>
      </c>
      <c r="G4849" t="s">
        <v>581</v>
      </c>
      <c r="H4849" t="s">
        <v>143</v>
      </c>
      <c r="I4849" t="s">
        <v>620</v>
      </c>
      <c r="J4849" t="s">
        <v>636</v>
      </c>
    </row>
    <row r="4850" spans="1:10" x14ac:dyDescent="0.35">
      <c r="A4850">
        <v>4967</v>
      </c>
      <c r="B4850" t="s">
        <v>255</v>
      </c>
      <c r="C4850">
        <v>29</v>
      </c>
      <c r="D4850">
        <v>10</v>
      </c>
      <c r="E4850">
        <v>7</v>
      </c>
      <c r="F4850" t="s">
        <v>581</v>
      </c>
      <c r="G4850" t="s">
        <v>581</v>
      </c>
      <c r="H4850" t="s">
        <v>143</v>
      </c>
      <c r="I4850" t="s">
        <v>620</v>
      </c>
      <c r="J4850" t="s">
        <v>636</v>
      </c>
    </row>
    <row r="4851" spans="1:10" x14ac:dyDescent="0.35">
      <c r="A4851">
        <v>4968</v>
      </c>
      <c r="B4851" t="s">
        <v>255</v>
      </c>
      <c r="C4851">
        <v>30</v>
      </c>
      <c r="D4851">
        <v>20</v>
      </c>
      <c r="E4851">
        <v>9</v>
      </c>
      <c r="F4851" t="s">
        <v>581</v>
      </c>
      <c r="G4851" t="s">
        <v>581</v>
      </c>
      <c r="H4851" t="s">
        <v>143</v>
      </c>
      <c r="I4851" t="s">
        <v>620</v>
      </c>
      <c r="J4851" t="s">
        <v>636</v>
      </c>
    </row>
    <row r="4852" spans="1:10" x14ac:dyDescent="0.35">
      <c r="A4852">
        <v>4969</v>
      </c>
      <c r="B4852" t="s">
        <v>255</v>
      </c>
      <c r="C4852">
        <v>31</v>
      </c>
      <c r="D4852">
        <v>13</v>
      </c>
      <c r="E4852">
        <v>8</v>
      </c>
      <c r="F4852" t="s">
        <v>581</v>
      </c>
      <c r="G4852" t="s">
        <v>581</v>
      </c>
      <c r="H4852" t="s">
        <v>143</v>
      </c>
      <c r="I4852" t="s">
        <v>620</v>
      </c>
      <c r="J4852" t="s">
        <v>636</v>
      </c>
    </row>
    <row r="4853" spans="1:10" x14ac:dyDescent="0.35">
      <c r="A4853">
        <v>4970</v>
      </c>
      <c r="B4853" t="s">
        <v>255</v>
      </c>
      <c r="C4853">
        <v>32</v>
      </c>
      <c r="D4853">
        <v>15</v>
      </c>
      <c r="E4853">
        <v>4</v>
      </c>
      <c r="F4853" t="s">
        <v>581</v>
      </c>
      <c r="G4853" t="s">
        <v>581</v>
      </c>
      <c r="H4853" t="s">
        <v>143</v>
      </c>
      <c r="I4853" t="s">
        <v>620</v>
      </c>
      <c r="J4853" t="s">
        <v>636</v>
      </c>
    </row>
    <row r="4854" spans="1:10" x14ac:dyDescent="0.35">
      <c r="A4854">
        <v>4971</v>
      </c>
      <c r="B4854" t="s">
        <v>255</v>
      </c>
      <c r="C4854">
        <v>33</v>
      </c>
      <c r="D4854">
        <v>17</v>
      </c>
      <c r="E4854">
        <v>4</v>
      </c>
      <c r="F4854" t="s">
        <v>581</v>
      </c>
      <c r="G4854" t="s">
        <v>581</v>
      </c>
      <c r="H4854" t="s">
        <v>143</v>
      </c>
      <c r="I4854" t="s">
        <v>620</v>
      </c>
      <c r="J4854" t="s">
        <v>636</v>
      </c>
    </row>
    <row r="4855" spans="1:10" x14ac:dyDescent="0.35">
      <c r="A4855">
        <v>4972</v>
      </c>
      <c r="B4855" t="s">
        <v>255</v>
      </c>
      <c r="C4855">
        <v>34</v>
      </c>
      <c r="D4855">
        <v>9</v>
      </c>
      <c r="E4855">
        <v>8</v>
      </c>
      <c r="F4855" t="s">
        <v>581</v>
      </c>
      <c r="G4855" t="s">
        <v>581</v>
      </c>
      <c r="H4855" t="s">
        <v>143</v>
      </c>
      <c r="I4855" t="s">
        <v>620</v>
      </c>
      <c r="J4855" t="s">
        <v>636</v>
      </c>
    </row>
    <row r="4856" spans="1:10" x14ac:dyDescent="0.35">
      <c r="A4856">
        <v>4973</v>
      </c>
      <c r="B4856" t="s">
        <v>255</v>
      </c>
      <c r="C4856">
        <v>35</v>
      </c>
      <c r="D4856">
        <v>8</v>
      </c>
      <c r="E4856">
        <v>1</v>
      </c>
      <c r="F4856" t="s">
        <v>581</v>
      </c>
      <c r="G4856" t="s">
        <v>581</v>
      </c>
      <c r="H4856" t="s">
        <v>143</v>
      </c>
      <c r="I4856" t="s">
        <v>620</v>
      </c>
      <c r="J4856" t="s">
        <v>636</v>
      </c>
    </row>
    <row r="4857" spans="1:10" x14ac:dyDescent="0.35">
      <c r="A4857">
        <v>4974</v>
      </c>
      <c r="B4857" t="s">
        <v>255</v>
      </c>
      <c r="C4857">
        <v>36</v>
      </c>
      <c r="D4857">
        <v>14</v>
      </c>
      <c r="E4857">
        <v>5</v>
      </c>
      <c r="F4857" t="s">
        <v>581</v>
      </c>
      <c r="G4857" t="s">
        <v>581</v>
      </c>
      <c r="H4857" t="s">
        <v>143</v>
      </c>
      <c r="I4857" t="s">
        <v>620</v>
      </c>
      <c r="J4857" t="s">
        <v>636</v>
      </c>
    </row>
    <row r="4858" spans="1:10" x14ac:dyDescent="0.35">
      <c r="A4858">
        <v>4975</v>
      </c>
      <c r="B4858" t="s">
        <v>255</v>
      </c>
      <c r="C4858">
        <v>37</v>
      </c>
      <c r="D4858">
        <v>6</v>
      </c>
      <c r="E4858">
        <v>8</v>
      </c>
      <c r="F4858" t="s">
        <v>581</v>
      </c>
      <c r="G4858" t="s">
        <v>581</v>
      </c>
      <c r="H4858" t="s">
        <v>143</v>
      </c>
      <c r="I4858" t="s">
        <v>620</v>
      </c>
      <c r="J4858" t="s">
        <v>636</v>
      </c>
    </row>
    <row r="4859" spans="1:10" x14ac:dyDescent="0.35">
      <c r="A4859">
        <v>4976</v>
      </c>
      <c r="B4859" t="s">
        <v>255</v>
      </c>
      <c r="C4859">
        <v>38</v>
      </c>
      <c r="D4859">
        <v>7</v>
      </c>
      <c r="E4859">
        <v>7</v>
      </c>
      <c r="F4859" t="s">
        <v>581</v>
      </c>
      <c r="G4859" t="s">
        <v>581</v>
      </c>
      <c r="H4859" t="s">
        <v>143</v>
      </c>
      <c r="I4859" t="s">
        <v>620</v>
      </c>
      <c r="J4859" t="s">
        <v>636</v>
      </c>
    </row>
    <row r="4860" spans="1:10" x14ac:dyDescent="0.35">
      <c r="A4860">
        <v>4977</v>
      </c>
      <c r="B4860" t="s">
        <v>256</v>
      </c>
      <c r="C4860">
        <v>15</v>
      </c>
      <c r="D4860">
        <v>22</v>
      </c>
      <c r="E4860">
        <v>7</v>
      </c>
      <c r="F4860" t="s">
        <v>581</v>
      </c>
      <c r="G4860" t="s">
        <v>581</v>
      </c>
      <c r="H4860" t="s">
        <v>143</v>
      </c>
      <c r="I4860" t="s">
        <v>620</v>
      </c>
      <c r="J4860" t="s">
        <v>636</v>
      </c>
    </row>
    <row r="4861" spans="1:10" x14ac:dyDescent="0.35">
      <c r="A4861">
        <v>4978</v>
      </c>
      <c r="B4861" t="s">
        <v>256</v>
      </c>
      <c r="C4861">
        <v>16</v>
      </c>
      <c r="D4861">
        <v>29</v>
      </c>
      <c r="E4861">
        <v>16</v>
      </c>
      <c r="F4861" t="s">
        <v>581</v>
      </c>
      <c r="G4861" t="s">
        <v>581</v>
      </c>
      <c r="H4861" t="s">
        <v>143</v>
      </c>
      <c r="I4861" t="s">
        <v>620</v>
      </c>
      <c r="J4861" t="s">
        <v>636</v>
      </c>
    </row>
    <row r="4862" spans="1:10" x14ac:dyDescent="0.35">
      <c r="A4862">
        <v>4979</v>
      </c>
      <c r="B4862" t="s">
        <v>256</v>
      </c>
      <c r="C4862">
        <v>17</v>
      </c>
      <c r="D4862">
        <v>22</v>
      </c>
      <c r="E4862">
        <v>13</v>
      </c>
      <c r="F4862" t="s">
        <v>581</v>
      </c>
      <c r="G4862" t="s">
        <v>581</v>
      </c>
      <c r="H4862" t="s">
        <v>143</v>
      </c>
      <c r="I4862" t="s">
        <v>620</v>
      </c>
      <c r="J4862" t="s">
        <v>636</v>
      </c>
    </row>
    <row r="4863" spans="1:10" x14ac:dyDescent="0.35">
      <c r="A4863">
        <v>4980</v>
      </c>
      <c r="B4863" t="s">
        <v>256</v>
      </c>
      <c r="C4863">
        <v>18</v>
      </c>
      <c r="D4863">
        <v>16</v>
      </c>
      <c r="E4863">
        <v>11</v>
      </c>
      <c r="F4863" t="s">
        <v>581</v>
      </c>
      <c r="G4863" t="s">
        <v>581</v>
      </c>
      <c r="H4863" t="s">
        <v>143</v>
      </c>
      <c r="I4863" t="s">
        <v>620</v>
      </c>
      <c r="J4863" t="s">
        <v>636</v>
      </c>
    </row>
    <row r="4864" spans="1:10" x14ac:dyDescent="0.35">
      <c r="A4864">
        <v>4981</v>
      </c>
      <c r="B4864" t="s">
        <v>256</v>
      </c>
      <c r="C4864">
        <v>19</v>
      </c>
      <c r="D4864">
        <v>15</v>
      </c>
      <c r="E4864">
        <v>4</v>
      </c>
      <c r="F4864" t="s">
        <v>581</v>
      </c>
      <c r="G4864" t="s">
        <v>581</v>
      </c>
      <c r="H4864" t="s">
        <v>143</v>
      </c>
      <c r="I4864" t="s">
        <v>620</v>
      </c>
      <c r="J4864" t="s">
        <v>636</v>
      </c>
    </row>
    <row r="4865" spans="1:10" x14ac:dyDescent="0.35">
      <c r="A4865">
        <v>4982</v>
      </c>
      <c r="B4865" t="s">
        <v>256</v>
      </c>
      <c r="C4865">
        <v>20</v>
      </c>
      <c r="D4865">
        <v>10</v>
      </c>
      <c r="E4865">
        <v>5</v>
      </c>
      <c r="F4865" t="s">
        <v>581</v>
      </c>
      <c r="G4865" t="s">
        <v>581</v>
      </c>
      <c r="H4865" t="s">
        <v>143</v>
      </c>
      <c r="I4865" t="s">
        <v>620</v>
      </c>
      <c r="J4865" t="s">
        <v>636</v>
      </c>
    </row>
    <row r="4866" spans="1:10" x14ac:dyDescent="0.35">
      <c r="A4866">
        <v>4983</v>
      </c>
      <c r="B4866" t="s">
        <v>256</v>
      </c>
      <c r="C4866">
        <v>21</v>
      </c>
      <c r="D4866">
        <v>10</v>
      </c>
      <c r="E4866">
        <v>6</v>
      </c>
      <c r="F4866" t="s">
        <v>581</v>
      </c>
      <c r="G4866" t="s">
        <v>581</v>
      </c>
      <c r="H4866" t="s">
        <v>143</v>
      </c>
      <c r="I4866" t="s">
        <v>620</v>
      </c>
      <c r="J4866" t="s">
        <v>636</v>
      </c>
    </row>
    <row r="4867" spans="1:10" x14ac:dyDescent="0.35">
      <c r="A4867">
        <v>4984</v>
      </c>
      <c r="B4867" t="s">
        <v>256</v>
      </c>
      <c r="C4867">
        <v>22</v>
      </c>
      <c r="D4867">
        <v>5</v>
      </c>
      <c r="E4867">
        <v>1</v>
      </c>
      <c r="F4867" t="s">
        <v>581</v>
      </c>
      <c r="G4867" t="s">
        <v>581</v>
      </c>
      <c r="H4867" t="s">
        <v>143</v>
      </c>
      <c r="I4867" t="s">
        <v>620</v>
      </c>
      <c r="J4867" t="s">
        <v>636</v>
      </c>
    </row>
    <row r="4868" spans="1:10" x14ac:dyDescent="0.35">
      <c r="A4868">
        <v>4985</v>
      </c>
      <c r="B4868" t="s">
        <v>256</v>
      </c>
      <c r="C4868">
        <v>23</v>
      </c>
      <c r="D4868">
        <v>2</v>
      </c>
      <c r="E4868">
        <v>4</v>
      </c>
      <c r="F4868" t="s">
        <v>581</v>
      </c>
      <c r="G4868" t="s">
        <v>581</v>
      </c>
      <c r="H4868" t="s">
        <v>143</v>
      </c>
      <c r="I4868" t="s">
        <v>620</v>
      </c>
      <c r="J4868" t="s">
        <v>636</v>
      </c>
    </row>
    <row r="4869" spans="1:10" x14ac:dyDescent="0.35">
      <c r="A4869">
        <v>4986</v>
      </c>
      <c r="B4869" t="s">
        <v>256</v>
      </c>
      <c r="C4869">
        <v>24</v>
      </c>
      <c r="D4869">
        <v>6</v>
      </c>
      <c r="E4869">
        <v>1</v>
      </c>
      <c r="F4869" t="s">
        <v>581</v>
      </c>
      <c r="G4869" t="s">
        <v>581</v>
      </c>
      <c r="H4869" t="s">
        <v>143</v>
      </c>
      <c r="I4869" t="s">
        <v>620</v>
      </c>
      <c r="J4869" t="s">
        <v>636</v>
      </c>
    </row>
    <row r="4870" spans="1:10" x14ac:dyDescent="0.35">
      <c r="A4870">
        <v>4987</v>
      </c>
      <c r="B4870" t="s">
        <v>256</v>
      </c>
      <c r="C4870">
        <v>25</v>
      </c>
      <c r="D4870">
        <v>7</v>
      </c>
      <c r="E4870">
        <v>3</v>
      </c>
      <c r="F4870" t="s">
        <v>581</v>
      </c>
      <c r="G4870" t="s">
        <v>581</v>
      </c>
      <c r="H4870" t="s">
        <v>143</v>
      </c>
      <c r="I4870" t="s">
        <v>620</v>
      </c>
      <c r="J4870" t="s">
        <v>636</v>
      </c>
    </row>
    <row r="4871" spans="1:10" x14ac:dyDescent="0.35">
      <c r="A4871">
        <v>4988</v>
      </c>
      <c r="B4871" t="s">
        <v>256</v>
      </c>
      <c r="C4871">
        <v>26</v>
      </c>
      <c r="D4871">
        <v>5</v>
      </c>
      <c r="E4871">
        <v>6</v>
      </c>
      <c r="F4871" t="s">
        <v>581</v>
      </c>
      <c r="G4871" t="s">
        <v>581</v>
      </c>
      <c r="H4871" t="s">
        <v>143</v>
      </c>
      <c r="I4871" t="s">
        <v>620</v>
      </c>
      <c r="J4871" t="s">
        <v>636</v>
      </c>
    </row>
    <row r="4872" spans="1:10" x14ac:dyDescent="0.35">
      <c r="A4872">
        <v>4989</v>
      </c>
      <c r="B4872" t="s">
        <v>256</v>
      </c>
      <c r="C4872">
        <v>27</v>
      </c>
      <c r="D4872">
        <v>9</v>
      </c>
      <c r="E4872">
        <v>7</v>
      </c>
      <c r="F4872" t="s">
        <v>581</v>
      </c>
      <c r="G4872" t="s">
        <v>581</v>
      </c>
      <c r="H4872" t="s">
        <v>143</v>
      </c>
      <c r="I4872" t="s">
        <v>620</v>
      </c>
      <c r="J4872" t="s">
        <v>636</v>
      </c>
    </row>
    <row r="4873" spans="1:10" x14ac:dyDescent="0.35">
      <c r="A4873">
        <v>4990</v>
      </c>
      <c r="B4873" t="s">
        <v>256</v>
      </c>
      <c r="C4873">
        <v>28</v>
      </c>
      <c r="D4873">
        <v>12</v>
      </c>
      <c r="E4873">
        <v>12</v>
      </c>
      <c r="F4873" t="s">
        <v>581</v>
      </c>
      <c r="G4873" t="s">
        <v>581</v>
      </c>
      <c r="H4873" t="s">
        <v>143</v>
      </c>
      <c r="I4873" t="s">
        <v>620</v>
      </c>
      <c r="J4873" t="s">
        <v>636</v>
      </c>
    </row>
    <row r="4874" spans="1:10" x14ac:dyDescent="0.35">
      <c r="A4874">
        <v>4991</v>
      </c>
      <c r="B4874" t="s">
        <v>256</v>
      </c>
      <c r="C4874">
        <v>29</v>
      </c>
      <c r="D4874">
        <v>8</v>
      </c>
      <c r="E4874">
        <v>15</v>
      </c>
      <c r="F4874" t="s">
        <v>581</v>
      </c>
      <c r="G4874" t="s">
        <v>581</v>
      </c>
      <c r="H4874" t="s">
        <v>143</v>
      </c>
      <c r="I4874" t="s">
        <v>620</v>
      </c>
      <c r="J4874" t="s">
        <v>636</v>
      </c>
    </row>
    <row r="4875" spans="1:10" x14ac:dyDescent="0.35">
      <c r="A4875">
        <v>4992</v>
      </c>
      <c r="B4875" t="s">
        <v>256</v>
      </c>
      <c r="C4875">
        <v>30</v>
      </c>
      <c r="D4875">
        <v>12</v>
      </c>
      <c r="E4875">
        <v>16</v>
      </c>
      <c r="F4875" t="s">
        <v>581</v>
      </c>
      <c r="G4875" t="s">
        <v>581</v>
      </c>
      <c r="H4875" t="s">
        <v>143</v>
      </c>
      <c r="I4875" t="s">
        <v>620</v>
      </c>
      <c r="J4875" t="s">
        <v>636</v>
      </c>
    </row>
    <row r="4876" spans="1:10" x14ac:dyDescent="0.35">
      <c r="A4876">
        <v>4993</v>
      </c>
      <c r="B4876" t="s">
        <v>256</v>
      </c>
      <c r="C4876">
        <v>31</v>
      </c>
      <c r="D4876">
        <v>9</v>
      </c>
      <c r="E4876">
        <v>14</v>
      </c>
      <c r="F4876" t="s">
        <v>581</v>
      </c>
      <c r="G4876" t="s">
        <v>581</v>
      </c>
      <c r="H4876" t="s">
        <v>143</v>
      </c>
      <c r="I4876" t="s">
        <v>620</v>
      </c>
      <c r="J4876" t="s">
        <v>636</v>
      </c>
    </row>
    <row r="4877" spans="1:10" x14ac:dyDescent="0.35">
      <c r="A4877">
        <v>4994</v>
      </c>
      <c r="B4877" t="s">
        <v>256</v>
      </c>
      <c r="C4877">
        <v>32</v>
      </c>
      <c r="D4877">
        <v>19</v>
      </c>
      <c r="E4877">
        <v>10</v>
      </c>
      <c r="F4877" t="s">
        <v>581</v>
      </c>
      <c r="G4877" t="s">
        <v>581</v>
      </c>
      <c r="H4877" t="s">
        <v>143</v>
      </c>
      <c r="I4877" t="s">
        <v>620</v>
      </c>
      <c r="J4877" t="s">
        <v>636</v>
      </c>
    </row>
    <row r="4878" spans="1:10" x14ac:dyDescent="0.35">
      <c r="A4878">
        <v>4995</v>
      </c>
      <c r="B4878" t="s">
        <v>256</v>
      </c>
      <c r="C4878">
        <v>33</v>
      </c>
      <c r="D4878">
        <v>9</v>
      </c>
      <c r="E4878">
        <v>9</v>
      </c>
      <c r="F4878" t="s">
        <v>581</v>
      </c>
      <c r="G4878" t="s">
        <v>581</v>
      </c>
      <c r="H4878" t="s">
        <v>143</v>
      </c>
      <c r="I4878" t="s">
        <v>620</v>
      </c>
      <c r="J4878" t="s">
        <v>636</v>
      </c>
    </row>
    <row r="4879" spans="1:10" x14ac:dyDescent="0.35">
      <c r="A4879">
        <v>4996</v>
      </c>
      <c r="B4879" t="s">
        <v>256</v>
      </c>
      <c r="C4879">
        <v>34</v>
      </c>
      <c r="D4879">
        <v>7</v>
      </c>
      <c r="E4879">
        <v>7</v>
      </c>
      <c r="F4879" t="s">
        <v>581</v>
      </c>
      <c r="G4879" t="s">
        <v>581</v>
      </c>
      <c r="H4879" t="s">
        <v>143</v>
      </c>
      <c r="I4879" t="s">
        <v>620</v>
      </c>
      <c r="J4879" t="s">
        <v>636</v>
      </c>
    </row>
    <row r="4880" spans="1:10" x14ac:dyDescent="0.35">
      <c r="A4880">
        <v>4997</v>
      </c>
      <c r="B4880" t="s">
        <v>256</v>
      </c>
      <c r="C4880">
        <v>35</v>
      </c>
      <c r="D4880">
        <v>7</v>
      </c>
      <c r="E4880">
        <v>9</v>
      </c>
      <c r="F4880" t="s">
        <v>581</v>
      </c>
      <c r="G4880" t="s">
        <v>581</v>
      </c>
      <c r="H4880" t="s">
        <v>143</v>
      </c>
      <c r="I4880" t="s">
        <v>620</v>
      </c>
      <c r="J4880" t="s">
        <v>636</v>
      </c>
    </row>
    <row r="4881" spans="1:10" x14ac:dyDescent="0.35">
      <c r="A4881">
        <v>4998</v>
      </c>
      <c r="B4881" t="s">
        <v>256</v>
      </c>
      <c r="C4881">
        <v>36</v>
      </c>
      <c r="D4881">
        <v>5</v>
      </c>
      <c r="E4881">
        <v>2</v>
      </c>
      <c r="F4881" t="s">
        <v>581</v>
      </c>
      <c r="G4881" t="s">
        <v>581</v>
      </c>
      <c r="H4881" t="s">
        <v>143</v>
      </c>
      <c r="I4881" t="s">
        <v>620</v>
      </c>
      <c r="J4881" t="s">
        <v>636</v>
      </c>
    </row>
    <row r="4882" spans="1:10" x14ac:dyDescent="0.35">
      <c r="A4882">
        <v>4999</v>
      </c>
      <c r="B4882" t="s">
        <v>256</v>
      </c>
      <c r="C4882">
        <v>37</v>
      </c>
      <c r="D4882">
        <v>10</v>
      </c>
      <c r="E4882">
        <v>6</v>
      </c>
      <c r="F4882" t="s">
        <v>581</v>
      </c>
      <c r="G4882" t="s">
        <v>581</v>
      </c>
      <c r="H4882" t="s">
        <v>143</v>
      </c>
      <c r="I4882" t="s">
        <v>620</v>
      </c>
      <c r="J4882" t="s">
        <v>636</v>
      </c>
    </row>
    <row r="4883" spans="1:10" x14ac:dyDescent="0.35">
      <c r="A4883">
        <v>5000</v>
      </c>
      <c r="B4883" t="s">
        <v>256</v>
      </c>
      <c r="C4883">
        <v>38</v>
      </c>
      <c r="D4883">
        <v>10</v>
      </c>
      <c r="E4883">
        <v>5</v>
      </c>
      <c r="F4883" t="s">
        <v>581</v>
      </c>
      <c r="G4883" t="s">
        <v>581</v>
      </c>
      <c r="H4883" t="s">
        <v>143</v>
      </c>
      <c r="I4883" t="s">
        <v>620</v>
      </c>
      <c r="J4883" t="s">
        <v>636</v>
      </c>
    </row>
    <row r="4884" spans="1:10" x14ac:dyDescent="0.35">
      <c r="A4884">
        <v>5001</v>
      </c>
      <c r="B4884" t="s">
        <v>257</v>
      </c>
      <c r="C4884">
        <v>15</v>
      </c>
      <c r="D4884">
        <v>25</v>
      </c>
      <c r="E4884">
        <v>0</v>
      </c>
      <c r="F4884" t="s">
        <v>581</v>
      </c>
      <c r="G4884" t="s">
        <v>581</v>
      </c>
      <c r="H4884" t="s">
        <v>143</v>
      </c>
      <c r="I4884" t="s">
        <v>620</v>
      </c>
      <c r="J4884" t="s">
        <v>636</v>
      </c>
    </row>
    <row r="4885" spans="1:10" x14ac:dyDescent="0.35">
      <c r="A4885">
        <v>5002</v>
      </c>
      <c r="B4885" t="s">
        <v>257</v>
      </c>
      <c r="C4885">
        <v>16</v>
      </c>
      <c r="D4885">
        <v>22</v>
      </c>
      <c r="E4885">
        <v>3</v>
      </c>
      <c r="F4885" t="s">
        <v>581</v>
      </c>
      <c r="G4885" t="s">
        <v>581</v>
      </c>
      <c r="H4885" t="s">
        <v>143</v>
      </c>
      <c r="I4885" t="s">
        <v>620</v>
      </c>
      <c r="J4885" t="s">
        <v>636</v>
      </c>
    </row>
    <row r="4886" spans="1:10" x14ac:dyDescent="0.35">
      <c r="A4886">
        <v>5003</v>
      </c>
      <c r="B4886" t="s">
        <v>257</v>
      </c>
      <c r="C4886">
        <v>17</v>
      </c>
      <c r="D4886">
        <v>13</v>
      </c>
      <c r="E4886">
        <v>1</v>
      </c>
      <c r="F4886" t="s">
        <v>581</v>
      </c>
      <c r="G4886" t="s">
        <v>581</v>
      </c>
      <c r="H4886" t="s">
        <v>143</v>
      </c>
      <c r="I4886" t="s">
        <v>620</v>
      </c>
      <c r="J4886" t="s">
        <v>636</v>
      </c>
    </row>
    <row r="4887" spans="1:10" x14ac:dyDescent="0.35">
      <c r="A4887">
        <v>5004</v>
      </c>
      <c r="B4887" t="s">
        <v>257</v>
      </c>
      <c r="C4887">
        <v>18</v>
      </c>
      <c r="D4887">
        <v>24</v>
      </c>
      <c r="E4887">
        <v>2</v>
      </c>
      <c r="F4887" t="s">
        <v>581</v>
      </c>
      <c r="G4887" t="s">
        <v>581</v>
      </c>
      <c r="H4887" t="s">
        <v>143</v>
      </c>
      <c r="I4887" t="s">
        <v>620</v>
      </c>
      <c r="J4887" t="s">
        <v>636</v>
      </c>
    </row>
    <row r="4888" spans="1:10" x14ac:dyDescent="0.35">
      <c r="A4888">
        <v>5005</v>
      </c>
      <c r="B4888" t="s">
        <v>257</v>
      </c>
      <c r="C4888">
        <v>19</v>
      </c>
      <c r="D4888">
        <v>9</v>
      </c>
      <c r="E4888">
        <v>1</v>
      </c>
      <c r="F4888" t="s">
        <v>581</v>
      </c>
      <c r="G4888" t="s">
        <v>581</v>
      </c>
      <c r="H4888" t="s">
        <v>143</v>
      </c>
      <c r="I4888" t="s">
        <v>620</v>
      </c>
      <c r="J4888" t="s">
        <v>636</v>
      </c>
    </row>
    <row r="4889" spans="1:10" x14ac:dyDescent="0.35">
      <c r="A4889">
        <v>5006</v>
      </c>
      <c r="B4889" t="s">
        <v>257</v>
      </c>
      <c r="C4889">
        <v>20</v>
      </c>
      <c r="D4889">
        <v>10</v>
      </c>
      <c r="E4889">
        <v>0</v>
      </c>
      <c r="F4889" t="s">
        <v>581</v>
      </c>
      <c r="G4889" t="s">
        <v>581</v>
      </c>
      <c r="H4889" t="s">
        <v>143</v>
      </c>
      <c r="I4889" t="s">
        <v>620</v>
      </c>
      <c r="J4889" t="s">
        <v>636</v>
      </c>
    </row>
    <row r="4890" spans="1:10" x14ac:dyDescent="0.35">
      <c r="A4890">
        <v>5007</v>
      </c>
      <c r="B4890" t="s">
        <v>257</v>
      </c>
      <c r="C4890">
        <v>21</v>
      </c>
      <c r="D4890">
        <v>11</v>
      </c>
      <c r="E4890">
        <v>0</v>
      </c>
      <c r="F4890" t="s">
        <v>581</v>
      </c>
      <c r="G4890" t="s">
        <v>581</v>
      </c>
      <c r="H4890" t="s">
        <v>143</v>
      </c>
      <c r="I4890" t="s">
        <v>620</v>
      </c>
      <c r="J4890" t="s">
        <v>636</v>
      </c>
    </row>
    <row r="4891" spans="1:10" x14ac:dyDescent="0.35">
      <c r="A4891">
        <v>5008</v>
      </c>
      <c r="B4891" t="s">
        <v>257</v>
      </c>
      <c r="C4891">
        <v>22</v>
      </c>
      <c r="D4891">
        <v>14</v>
      </c>
      <c r="E4891">
        <v>1</v>
      </c>
      <c r="F4891" t="s">
        <v>581</v>
      </c>
      <c r="G4891" t="s">
        <v>581</v>
      </c>
      <c r="H4891" t="s">
        <v>143</v>
      </c>
      <c r="I4891" t="s">
        <v>620</v>
      </c>
      <c r="J4891" t="s">
        <v>636</v>
      </c>
    </row>
    <row r="4892" spans="1:10" x14ac:dyDescent="0.35">
      <c r="A4892">
        <v>5009</v>
      </c>
      <c r="B4892" t="s">
        <v>257</v>
      </c>
      <c r="C4892">
        <v>23</v>
      </c>
      <c r="D4892">
        <v>6</v>
      </c>
      <c r="E4892">
        <v>1</v>
      </c>
      <c r="F4892" t="s">
        <v>581</v>
      </c>
      <c r="G4892" t="s">
        <v>581</v>
      </c>
      <c r="H4892" t="s">
        <v>143</v>
      </c>
      <c r="I4892" t="s">
        <v>620</v>
      </c>
      <c r="J4892" t="s">
        <v>636</v>
      </c>
    </row>
    <row r="4893" spans="1:10" x14ac:dyDescent="0.35">
      <c r="A4893">
        <v>5010</v>
      </c>
      <c r="B4893" t="s">
        <v>257</v>
      </c>
      <c r="C4893">
        <v>24</v>
      </c>
      <c r="D4893">
        <v>8</v>
      </c>
      <c r="E4893">
        <v>1</v>
      </c>
      <c r="F4893" t="s">
        <v>581</v>
      </c>
      <c r="G4893" t="s">
        <v>581</v>
      </c>
      <c r="H4893" t="s">
        <v>143</v>
      </c>
      <c r="I4893" t="s">
        <v>620</v>
      </c>
      <c r="J4893" t="s">
        <v>636</v>
      </c>
    </row>
    <row r="4894" spans="1:10" x14ac:dyDescent="0.35">
      <c r="A4894">
        <v>5011</v>
      </c>
      <c r="B4894" t="s">
        <v>257</v>
      </c>
      <c r="C4894">
        <v>25</v>
      </c>
      <c r="D4894">
        <v>20</v>
      </c>
      <c r="E4894">
        <v>1</v>
      </c>
      <c r="F4894" t="s">
        <v>581</v>
      </c>
      <c r="G4894" t="s">
        <v>581</v>
      </c>
      <c r="H4894" t="s">
        <v>143</v>
      </c>
      <c r="I4894" t="s">
        <v>620</v>
      </c>
      <c r="J4894" t="s">
        <v>636</v>
      </c>
    </row>
    <row r="4895" spans="1:10" x14ac:dyDescent="0.35">
      <c r="A4895">
        <v>5012</v>
      </c>
      <c r="B4895" t="s">
        <v>257</v>
      </c>
      <c r="C4895">
        <v>26</v>
      </c>
      <c r="D4895">
        <v>15</v>
      </c>
      <c r="E4895">
        <v>1</v>
      </c>
      <c r="F4895" t="s">
        <v>581</v>
      </c>
      <c r="G4895" t="s">
        <v>581</v>
      </c>
      <c r="H4895" t="s">
        <v>143</v>
      </c>
      <c r="I4895" t="s">
        <v>620</v>
      </c>
      <c r="J4895" t="s">
        <v>636</v>
      </c>
    </row>
    <row r="4896" spans="1:10" x14ac:dyDescent="0.35">
      <c r="A4896">
        <v>5013</v>
      </c>
      <c r="B4896" t="s">
        <v>257</v>
      </c>
      <c r="C4896">
        <v>27</v>
      </c>
      <c r="D4896">
        <v>12</v>
      </c>
      <c r="E4896">
        <v>2</v>
      </c>
      <c r="F4896" t="s">
        <v>581</v>
      </c>
      <c r="G4896" t="s">
        <v>581</v>
      </c>
      <c r="H4896" t="s">
        <v>143</v>
      </c>
      <c r="I4896" t="s">
        <v>620</v>
      </c>
      <c r="J4896" t="s">
        <v>636</v>
      </c>
    </row>
    <row r="4897" spans="1:10" x14ac:dyDescent="0.35">
      <c r="A4897">
        <v>5014</v>
      </c>
      <c r="B4897" t="s">
        <v>257</v>
      </c>
      <c r="C4897">
        <v>28</v>
      </c>
      <c r="D4897">
        <v>13</v>
      </c>
      <c r="E4897">
        <v>4</v>
      </c>
      <c r="F4897" t="s">
        <v>581</v>
      </c>
      <c r="G4897" t="s">
        <v>581</v>
      </c>
      <c r="H4897" t="s">
        <v>143</v>
      </c>
      <c r="I4897" t="s">
        <v>620</v>
      </c>
      <c r="J4897" t="s">
        <v>636</v>
      </c>
    </row>
    <row r="4898" spans="1:10" x14ac:dyDescent="0.35">
      <c r="A4898">
        <v>5015</v>
      </c>
      <c r="B4898" t="s">
        <v>257</v>
      </c>
      <c r="C4898">
        <v>29</v>
      </c>
      <c r="D4898">
        <v>13</v>
      </c>
      <c r="E4898">
        <v>4</v>
      </c>
      <c r="F4898" t="s">
        <v>581</v>
      </c>
      <c r="G4898" t="s">
        <v>581</v>
      </c>
      <c r="H4898" t="s">
        <v>143</v>
      </c>
      <c r="I4898" t="s">
        <v>620</v>
      </c>
      <c r="J4898" t="s">
        <v>636</v>
      </c>
    </row>
    <row r="4899" spans="1:10" x14ac:dyDescent="0.35">
      <c r="A4899">
        <v>5016</v>
      </c>
      <c r="B4899" t="s">
        <v>257</v>
      </c>
      <c r="C4899">
        <v>30</v>
      </c>
      <c r="D4899">
        <v>3</v>
      </c>
      <c r="E4899">
        <v>2</v>
      </c>
      <c r="F4899" t="s">
        <v>581</v>
      </c>
      <c r="G4899" t="s">
        <v>581</v>
      </c>
      <c r="H4899" t="s">
        <v>143</v>
      </c>
      <c r="I4899" t="s">
        <v>620</v>
      </c>
      <c r="J4899" t="s">
        <v>636</v>
      </c>
    </row>
    <row r="4900" spans="1:10" x14ac:dyDescent="0.35">
      <c r="A4900">
        <v>5017</v>
      </c>
      <c r="B4900" t="s">
        <v>257</v>
      </c>
      <c r="C4900">
        <v>31</v>
      </c>
      <c r="D4900">
        <v>5</v>
      </c>
      <c r="E4900">
        <v>1</v>
      </c>
      <c r="F4900" t="s">
        <v>581</v>
      </c>
      <c r="G4900" t="s">
        <v>581</v>
      </c>
      <c r="H4900" t="s">
        <v>143</v>
      </c>
      <c r="I4900" t="s">
        <v>620</v>
      </c>
      <c r="J4900" t="s">
        <v>636</v>
      </c>
    </row>
    <row r="4901" spans="1:10" x14ac:dyDescent="0.35">
      <c r="A4901">
        <v>5018</v>
      </c>
      <c r="B4901" t="s">
        <v>257</v>
      </c>
      <c r="C4901">
        <v>32</v>
      </c>
      <c r="D4901">
        <v>7</v>
      </c>
      <c r="E4901">
        <v>7</v>
      </c>
      <c r="F4901" t="s">
        <v>581</v>
      </c>
      <c r="G4901" t="s">
        <v>581</v>
      </c>
      <c r="H4901" t="s">
        <v>143</v>
      </c>
      <c r="I4901" t="s">
        <v>620</v>
      </c>
      <c r="J4901" t="s">
        <v>636</v>
      </c>
    </row>
    <row r="4902" spans="1:10" x14ac:dyDescent="0.35">
      <c r="A4902">
        <v>5019</v>
      </c>
      <c r="B4902" t="s">
        <v>257</v>
      </c>
      <c r="C4902">
        <v>33</v>
      </c>
      <c r="D4902">
        <v>9</v>
      </c>
      <c r="E4902">
        <v>2</v>
      </c>
      <c r="F4902" t="s">
        <v>581</v>
      </c>
      <c r="G4902" t="s">
        <v>581</v>
      </c>
      <c r="H4902" t="s">
        <v>143</v>
      </c>
      <c r="I4902" t="s">
        <v>620</v>
      </c>
      <c r="J4902" t="s">
        <v>636</v>
      </c>
    </row>
    <row r="4903" spans="1:10" x14ac:dyDescent="0.35">
      <c r="A4903">
        <v>5020</v>
      </c>
      <c r="B4903" t="s">
        <v>257</v>
      </c>
      <c r="C4903">
        <v>34</v>
      </c>
      <c r="D4903">
        <v>2</v>
      </c>
      <c r="E4903">
        <v>1</v>
      </c>
      <c r="F4903" t="s">
        <v>581</v>
      </c>
      <c r="G4903" t="s">
        <v>581</v>
      </c>
      <c r="H4903" t="s">
        <v>143</v>
      </c>
      <c r="I4903" t="s">
        <v>620</v>
      </c>
      <c r="J4903" t="s">
        <v>636</v>
      </c>
    </row>
    <row r="4904" spans="1:10" x14ac:dyDescent="0.35">
      <c r="A4904">
        <v>5021</v>
      </c>
      <c r="B4904" t="s">
        <v>257</v>
      </c>
      <c r="C4904">
        <v>35</v>
      </c>
      <c r="D4904">
        <v>8</v>
      </c>
      <c r="E4904">
        <v>0</v>
      </c>
      <c r="F4904" t="s">
        <v>581</v>
      </c>
      <c r="G4904" t="s">
        <v>581</v>
      </c>
      <c r="H4904" t="s">
        <v>143</v>
      </c>
      <c r="I4904" t="s">
        <v>620</v>
      </c>
      <c r="J4904" t="s">
        <v>636</v>
      </c>
    </row>
    <row r="4905" spans="1:10" x14ac:dyDescent="0.35">
      <c r="A4905">
        <v>5022</v>
      </c>
      <c r="B4905" t="s">
        <v>257</v>
      </c>
      <c r="C4905">
        <v>36</v>
      </c>
      <c r="D4905">
        <v>5</v>
      </c>
      <c r="E4905">
        <v>1</v>
      </c>
      <c r="F4905" t="s">
        <v>581</v>
      </c>
      <c r="G4905" t="s">
        <v>581</v>
      </c>
      <c r="H4905" t="s">
        <v>143</v>
      </c>
      <c r="I4905" t="s">
        <v>620</v>
      </c>
      <c r="J4905" t="s">
        <v>636</v>
      </c>
    </row>
    <row r="4906" spans="1:10" x14ac:dyDescent="0.35">
      <c r="A4906">
        <v>5023</v>
      </c>
      <c r="B4906" t="s">
        <v>257</v>
      </c>
      <c r="C4906">
        <v>37</v>
      </c>
      <c r="D4906">
        <v>8</v>
      </c>
      <c r="E4906">
        <v>4</v>
      </c>
      <c r="F4906" t="s">
        <v>581</v>
      </c>
      <c r="G4906" t="s">
        <v>581</v>
      </c>
      <c r="H4906" t="s">
        <v>143</v>
      </c>
      <c r="I4906" t="s">
        <v>620</v>
      </c>
      <c r="J4906" t="s">
        <v>636</v>
      </c>
    </row>
    <row r="4907" spans="1:10" x14ac:dyDescent="0.35">
      <c r="A4907">
        <v>5024</v>
      </c>
      <c r="B4907" t="s">
        <v>257</v>
      </c>
      <c r="C4907">
        <v>38</v>
      </c>
      <c r="D4907">
        <v>12</v>
      </c>
      <c r="E4907">
        <v>1</v>
      </c>
      <c r="F4907" t="s">
        <v>581</v>
      </c>
      <c r="G4907" t="s">
        <v>581</v>
      </c>
      <c r="H4907" t="s">
        <v>143</v>
      </c>
      <c r="I4907" t="s">
        <v>620</v>
      </c>
      <c r="J4907" t="s">
        <v>636</v>
      </c>
    </row>
    <row r="4908" spans="1:10" x14ac:dyDescent="0.35">
      <c r="A4908">
        <v>5025</v>
      </c>
      <c r="B4908" t="s">
        <v>258</v>
      </c>
      <c r="C4908">
        <v>15</v>
      </c>
      <c r="D4908">
        <v>35</v>
      </c>
      <c r="E4908">
        <v>4</v>
      </c>
      <c r="F4908" t="s">
        <v>581</v>
      </c>
      <c r="G4908" t="s">
        <v>581</v>
      </c>
      <c r="H4908" t="s">
        <v>143</v>
      </c>
      <c r="I4908" t="s">
        <v>620</v>
      </c>
      <c r="J4908" t="s">
        <v>636</v>
      </c>
    </row>
    <row r="4909" spans="1:10" x14ac:dyDescent="0.35">
      <c r="A4909">
        <v>5026</v>
      </c>
      <c r="B4909" t="s">
        <v>258</v>
      </c>
      <c r="C4909">
        <v>16</v>
      </c>
      <c r="D4909">
        <v>30</v>
      </c>
      <c r="E4909">
        <v>17</v>
      </c>
      <c r="F4909" t="s">
        <v>581</v>
      </c>
      <c r="G4909" t="s">
        <v>581</v>
      </c>
      <c r="H4909" t="s">
        <v>143</v>
      </c>
      <c r="I4909" t="s">
        <v>620</v>
      </c>
      <c r="J4909" t="s">
        <v>636</v>
      </c>
    </row>
    <row r="4910" spans="1:10" x14ac:dyDescent="0.35">
      <c r="A4910">
        <v>5027</v>
      </c>
      <c r="B4910" t="s">
        <v>258</v>
      </c>
      <c r="C4910">
        <v>17</v>
      </c>
      <c r="D4910">
        <v>27</v>
      </c>
      <c r="E4910">
        <v>2</v>
      </c>
      <c r="F4910" t="s">
        <v>581</v>
      </c>
      <c r="G4910" t="s">
        <v>581</v>
      </c>
      <c r="H4910" t="s">
        <v>143</v>
      </c>
      <c r="I4910" t="s">
        <v>620</v>
      </c>
      <c r="J4910" t="s">
        <v>636</v>
      </c>
    </row>
    <row r="4911" spans="1:10" x14ac:dyDescent="0.35">
      <c r="A4911">
        <v>5028</v>
      </c>
      <c r="B4911" t="s">
        <v>258</v>
      </c>
      <c r="C4911">
        <v>18</v>
      </c>
      <c r="D4911">
        <v>24</v>
      </c>
      <c r="E4911">
        <v>6</v>
      </c>
      <c r="F4911" t="s">
        <v>581</v>
      </c>
      <c r="G4911" t="s">
        <v>581</v>
      </c>
      <c r="H4911" t="s">
        <v>143</v>
      </c>
      <c r="I4911" t="s">
        <v>620</v>
      </c>
      <c r="J4911" t="s">
        <v>636</v>
      </c>
    </row>
    <row r="4912" spans="1:10" x14ac:dyDescent="0.35">
      <c r="A4912">
        <v>5029</v>
      </c>
      <c r="B4912" t="s">
        <v>258</v>
      </c>
      <c r="C4912">
        <v>19</v>
      </c>
      <c r="D4912">
        <v>10</v>
      </c>
      <c r="E4912">
        <v>4</v>
      </c>
      <c r="F4912" t="s">
        <v>581</v>
      </c>
      <c r="G4912" t="s">
        <v>581</v>
      </c>
      <c r="H4912" t="s">
        <v>143</v>
      </c>
      <c r="I4912" t="s">
        <v>620</v>
      </c>
      <c r="J4912" t="s">
        <v>636</v>
      </c>
    </row>
    <row r="4913" spans="1:10" x14ac:dyDescent="0.35">
      <c r="A4913">
        <v>5030</v>
      </c>
      <c r="B4913" t="s">
        <v>258</v>
      </c>
      <c r="C4913">
        <v>20</v>
      </c>
      <c r="D4913">
        <v>5</v>
      </c>
      <c r="E4913">
        <v>3</v>
      </c>
      <c r="F4913" t="s">
        <v>581</v>
      </c>
      <c r="G4913" t="s">
        <v>581</v>
      </c>
      <c r="H4913" t="s">
        <v>143</v>
      </c>
      <c r="I4913" t="s">
        <v>620</v>
      </c>
      <c r="J4913" t="s">
        <v>636</v>
      </c>
    </row>
    <row r="4914" spans="1:10" x14ac:dyDescent="0.35">
      <c r="A4914">
        <v>5031</v>
      </c>
      <c r="B4914" t="s">
        <v>258</v>
      </c>
      <c r="C4914">
        <v>21</v>
      </c>
      <c r="D4914">
        <v>10</v>
      </c>
      <c r="E4914">
        <v>2</v>
      </c>
      <c r="F4914" t="s">
        <v>581</v>
      </c>
      <c r="G4914" t="s">
        <v>581</v>
      </c>
      <c r="H4914" t="s">
        <v>143</v>
      </c>
      <c r="I4914" t="s">
        <v>620</v>
      </c>
      <c r="J4914" t="s">
        <v>636</v>
      </c>
    </row>
    <row r="4915" spans="1:10" x14ac:dyDescent="0.35">
      <c r="A4915">
        <v>5032</v>
      </c>
      <c r="B4915" t="s">
        <v>258</v>
      </c>
      <c r="C4915">
        <v>22</v>
      </c>
      <c r="D4915">
        <v>4</v>
      </c>
      <c r="E4915">
        <v>1</v>
      </c>
      <c r="F4915" t="s">
        <v>581</v>
      </c>
      <c r="G4915" t="s">
        <v>581</v>
      </c>
      <c r="H4915" t="s">
        <v>143</v>
      </c>
      <c r="I4915" t="s">
        <v>620</v>
      </c>
      <c r="J4915" t="s">
        <v>636</v>
      </c>
    </row>
    <row r="4916" spans="1:10" x14ac:dyDescent="0.35">
      <c r="A4916">
        <v>5033</v>
      </c>
      <c r="B4916" t="s">
        <v>258</v>
      </c>
      <c r="C4916">
        <v>23</v>
      </c>
      <c r="D4916">
        <v>4</v>
      </c>
      <c r="E4916">
        <v>4</v>
      </c>
      <c r="F4916" t="s">
        <v>581</v>
      </c>
      <c r="G4916" t="s">
        <v>581</v>
      </c>
      <c r="H4916" t="s">
        <v>143</v>
      </c>
      <c r="I4916" t="s">
        <v>620</v>
      </c>
      <c r="J4916" t="s">
        <v>636</v>
      </c>
    </row>
    <row r="4917" spans="1:10" x14ac:dyDescent="0.35">
      <c r="A4917">
        <v>5034</v>
      </c>
      <c r="B4917" t="s">
        <v>258</v>
      </c>
      <c r="C4917">
        <v>24</v>
      </c>
      <c r="D4917">
        <v>6</v>
      </c>
      <c r="E4917">
        <v>1</v>
      </c>
      <c r="F4917" t="s">
        <v>581</v>
      </c>
      <c r="G4917" t="s">
        <v>581</v>
      </c>
      <c r="H4917" t="s">
        <v>143</v>
      </c>
      <c r="I4917" t="s">
        <v>620</v>
      </c>
      <c r="J4917" t="s">
        <v>636</v>
      </c>
    </row>
    <row r="4918" spans="1:10" x14ac:dyDescent="0.35">
      <c r="A4918">
        <v>5035</v>
      </c>
      <c r="B4918" t="s">
        <v>258</v>
      </c>
      <c r="C4918">
        <v>25</v>
      </c>
      <c r="D4918">
        <v>12</v>
      </c>
      <c r="E4918">
        <v>3</v>
      </c>
      <c r="F4918" t="s">
        <v>581</v>
      </c>
      <c r="G4918" t="s">
        <v>581</v>
      </c>
      <c r="H4918" t="s">
        <v>143</v>
      </c>
      <c r="I4918" t="s">
        <v>620</v>
      </c>
      <c r="J4918" t="s">
        <v>636</v>
      </c>
    </row>
    <row r="4919" spans="1:10" x14ac:dyDescent="0.35">
      <c r="A4919">
        <v>5036</v>
      </c>
      <c r="B4919" t="s">
        <v>258</v>
      </c>
      <c r="C4919">
        <v>26</v>
      </c>
      <c r="D4919">
        <v>17</v>
      </c>
      <c r="E4919">
        <v>6</v>
      </c>
      <c r="F4919" t="s">
        <v>581</v>
      </c>
      <c r="G4919" t="s">
        <v>581</v>
      </c>
      <c r="H4919" t="s">
        <v>143</v>
      </c>
      <c r="I4919" t="s">
        <v>620</v>
      </c>
      <c r="J4919" t="s">
        <v>636</v>
      </c>
    </row>
    <row r="4920" spans="1:10" x14ac:dyDescent="0.35">
      <c r="A4920">
        <v>5037</v>
      </c>
      <c r="B4920" t="s">
        <v>258</v>
      </c>
      <c r="C4920">
        <v>27</v>
      </c>
      <c r="D4920">
        <v>14</v>
      </c>
      <c r="E4920">
        <v>5</v>
      </c>
      <c r="F4920" t="s">
        <v>581</v>
      </c>
      <c r="G4920" t="s">
        <v>581</v>
      </c>
      <c r="H4920" t="s">
        <v>143</v>
      </c>
      <c r="I4920" t="s">
        <v>620</v>
      </c>
      <c r="J4920" t="s">
        <v>636</v>
      </c>
    </row>
    <row r="4921" spans="1:10" x14ac:dyDescent="0.35">
      <c r="A4921">
        <v>5038</v>
      </c>
      <c r="B4921" t="s">
        <v>258</v>
      </c>
      <c r="C4921">
        <v>28</v>
      </c>
      <c r="D4921">
        <v>24</v>
      </c>
      <c r="E4921">
        <v>5</v>
      </c>
      <c r="F4921" t="s">
        <v>581</v>
      </c>
      <c r="G4921" t="s">
        <v>581</v>
      </c>
      <c r="H4921" t="s">
        <v>143</v>
      </c>
      <c r="I4921" t="s">
        <v>620</v>
      </c>
      <c r="J4921" t="s">
        <v>636</v>
      </c>
    </row>
    <row r="4922" spans="1:10" x14ac:dyDescent="0.35">
      <c r="A4922">
        <v>5039</v>
      </c>
      <c r="B4922" t="s">
        <v>258</v>
      </c>
      <c r="C4922">
        <v>29</v>
      </c>
      <c r="D4922">
        <v>21</v>
      </c>
      <c r="E4922">
        <v>4</v>
      </c>
      <c r="F4922" t="s">
        <v>581</v>
      </c>
      <c r="G4922" t="s">
        <v>581</v>
      </c>
      <c r="H4922" t="s">
        <v>143</v>
      </c>
      <c r="I4922" t="s">
        <v>620</v>
      </c>
      <c r="J4922" t="s">
        <v>636</v>
      </c>
    </row>
    <row r="4923" spans="1:10" x14ac:dyDescent="0.35">
      <c r="A4923">
        <v>5040</v>
      </c>
      <c r="B4923" t="s">
        <v>258</v>
      </c>
      <c r="C4923">
        <v>30</v>
      </c>
      <c r="D4923">
        <v>9</v>
      </c>
      <c r="E4923">
        <v>7</v>
      </c>
      <c r="F4923" t="s">
        <v>581</v>
      </c>
      <c r="G4923" t="s">
        <v>581</v>
      </c>
      <c r="H4923" t="s">
        <v>143</v>
      </c>
      <c r="I4923" t="s">
        <v>620</v>
      </c>
      <c r="J4923" t="s">
        <v>636</v>
      </c>
    </row>
    <row r="4924" spans="1:10" x14ac:dyDescent="0.35">
      <c r="A4924">
        <v>5041</v>
      </c>
      <c r="B4924" t="s">
        <v>258</v>
      </c>
      <c r="C4924">
        <v>31</v>
      </c>
      <c r="D4924">
        <v>18</v>
      </c>
      <c r="E4924">
        <v>8</v>
      </c>
      <c r="F4924" t="s">
        <v>581</v>
      </c>
      <c r="G4924" t="s">
        <v>581</v>
      </c>
      <c r="H4924" t="s">
        <v>143</v>
      </c>
      <c r="I4924" t="s">
        <v>620</v>
      </c>
      <c r="J4924" t="s">
        <v>636</v>
      </c>
    </row>
    <row r="4925" spans="1:10" x14ac:dyDescent="0.35">
      <c r="A4925">
        <v>5042</v>
      </c>
      <c r="B4925" t="s">
        <v>258</v>
      </c>
      <c r="C4925">
        <v>32</v>
      </c>
      <c r="D4925">
        <v>21</v>
      </c>
      <c r="E4925">
        <v>0</v>
      </c>
      <c r="F4925" t="s">
        <v>581</v>
      </c>
      <c r="G4925" t="s">
        <v>581</v>
      </c>
      <c r="H4925" t="s">
        <v>143</v>
      </c>
      <c r="I4925" t="s">
        <v>620</v>
      </c>
      <c r="J4925" t="s">
        <v>636</v>
      </c>
    </row>
    <row r="4926" spans="1:10" x14ac:dyDescent="0.35">
      <c r="A4926">
        <v>5043</v>
      </c>
      <c r="B4926" t="s">
        <v>258</v>
      </c>
      <c r="C4926">
        <v>33</v>
      </c>
      <c r="D4926">
        <v>25</v>
      </c>
      <c r="E4926">
        <v>2</v>
      </c>
      <c r="F4926" t="s">
        <v>581</v>
      </c>
      <c r="G4926" t="s">
        <v>581</v>
      </c>
      <c r="H4926" t="s">
        <v>143</v>
      </c>
      <c r="I4926" t="s">
        <v>620</v>
      </c>
      <c r="J4926" t="s">
        <v>636</v>
      </c>
    </row>
    <row r="4927" spans="1:10" x14ac:dyDescent="0.35">
      <c r="A4927">
        <v>5044</v>
      </c>
      <c r="B4927" t="s">
        <v>258</v>
      </c>
      <c r="C4927">
        <v>34</v>
      </c>
      <c r="D4927">
        <v>11</v>
      </c>
      <c r="E4927">
        <v>5</v>
      </c>
      <c r="F4927" t="s">
        <v>581</v>
      </c>
      <c r="G4927" t="s">
        <v>581</v>
      </c>
      <c r="H4927" t="s">
        <v>143</v>
      </c>
      <c r="I4927" t="s">
        <v>620</v>
      </c>
      <c r="J4927" t="s">
        <v>636</v>
      </c>
    </row>
    <row r="4928" spans="1:10" x14ac:dyDescent="0.35">
      <c r="A4928">
        <v>5045</v>
      </c>
      <c r="B4928" t="s">
        <v>258</v>
      </c>
      <c r="C4928">
        <v>35</v>
      </c>
      <c r="D4928">
        <v>9</v>
      </c>
      <c r="E4928">
        <v>4</v>
      </c>
      <c r="F4928" t="s">
        <v>581</v>
      </c>
      <c r="G4928" t="s">
        <v>581</v>
      </c>
      <c r="H4928" t="s">
        <v>143</v>
      </c>
      <c r="I4928" t="s">
        <v>620</v>
      </c>
      <c r="J4928" t="s">
        <v>636</v>
      </c>
    </row>
    <row r="4929" spans="1:10" x14ac:dyDescent="0.35">
      <c r="A4929">
        <v>5046</v>
      </c>
      <c r="B4929" t="s">
        <v>258</v>
      </c>
      <c r="C4929">
        <v>36</v>
      </c>
      <c r="D4929">
        <v>8</v>
      </c>
      <c r="E4929">
        <v>3</v>
      </c>
      <c r="F4929" t="s">
        <v>581</v>
      </c>
      <c r="G4929" t="s">
        <v>581</v>
      </c>
      <c r="H4929" t="s">
        <v>143</v>
      </c>
      <c r="I4929" t="s">
        <v>620</v>
      </c>
      <c r="J4929" t="s">
        <v>636</v>
      </c>
    </row>
    <row r="4930" spans="1:10" x14ac:dyDescent="0.35">
      <c r="A4930">
        <v>5047</v>
      </c>
      <c r="B4930" t="s">
        <v>258</v>
      </c>
      <c r="C4930">
        <v>37</v>
      </c>
      <c r="D4930">
        <v>7</v>
      </c>
      <c r="E4930">
        <v>4</v>
      </c>
      <c r="F4930" t="s">
        <v>581</v>
      </c>
      <c r="G4930" t="s">
        <v>581</v>
      </c>
      <c r="H4930" t="s">
        <v>143</v>
      </c>
      <c r="I4930" t="s">
        <v>620</v>
      </c>
      <c r="J4930" t="s">
        <v>636</v>
      </c>
    </row>
    <row r="4931" spans="1:10" x14ac:dyDescent="0.35">
      <c r="A4931">
        <v>5048</v>
      </c>
      <c r="B4931" t="s">
        <v>258</v>
      </c>
      <c r="C4931">
        <v>38</v>
      </c>
      <c r="D4931">
        <v>7</v>
      </c>
      <c r="E4931">
        <v>10</v>
      </c>
      <c r="F4931" t="s">
        <v>581</v>
      </c>
      <c r="G4931" t="s">
        <v>581</v>
      </c>
      <c r="H4931" t="s">
        <v>143</v>
      </c>
      <c r="I4931" t="s">
        <v>620</v>
      </c>
      <c r="J4931" t="s">
        <v>636</v>
      </c>
    </row>
    <row r="4932" spans="1:10" x14ac:dyDescent="0.35">
      <c r="A4932">
        <v>5080</v>
      </c>
      <c r="B4932" t="s">
        <v>259</v>
      </c>
      <c r="C4932">
        <v>15</v>
      </c>
      <c r="D4932">
        <v>81</v>
      </c>
      <c r="E4932">
        <v>4</v>
      </c>
      <c r="F4932" t="s">
        <v>581</v>
      </c>
      <c r="G4932" t="s">
        <v>581</v>
      </c>
      <c r="H4932" t="s">
        <v>143</v>
      </c>
      <c r="I4932" t="s">
        <v>620</v>
      </c>
      <c r="J4932" t="s">
        <v>621</v>
      </c>
    </row>
    <row r="4933" spans="1:10" x14ac:dyDescent="0.35">
      <c r="A4933">
        <v>5081</v>
      </c>
      <c r="B4933" t="s">
        <v>259</v>
      </c>
      <c r="C4933">
        <v>16</v>
      </c>
      <c r="D4933">
        <v>60</v>
      </c>
      <c r="E4933">
        <v>12</v>
      </c>
      <c r="F4933" t="s">
        <v>581</v>
      </c>
      <c r="G4933" t="s">
        <v>581</v>
      </c>
      <c r="H4933" t="s">
        <v>143</v>
      </c>
      <c r="I4933" t="s">
        <v>620</v>
      </c>
      <c r="J4933" t="s">
        <v>621</v>
      </c>
    </row>
    <row r="4934" spans="1:10" x14ac:dyDescent="0.35">
      <c r="A4934">
        <v>5082</v>
      </c>
      <c r="B4934" t="s">
        <v>259</v>
      </c>
      <c r="C4934">
        <v>17</v>
      </c>
      <c r="D4934">
        <v>57</v>
      </c>
      <c r="E4934">
        <v>6</v>
      </c>
      <c r="F4934" t="s">
        <v>581</v>
      </c>
      <c r="G4934" t="s">
        <v>581</v>
      </c>
      <c r="H4934" t="s">
        <v>143</v>
      </c>
      <c r="I4934" t="s">
        <v>620</v>
      </c>
      <c r="J4934" t="s">
        <v>621</v>
      </c>
    </row>
    <row r="4935" spans="1:10" x14ac:dyDescent="0.35">
      <c r="A4935">
        <v>5083</v>
      </c>
      <c r="B4935" t="s">
        <v>259</v>
      </c>
      <c r="C4935">
        <v>18</v>
      </c>
      <c r="D4935">
        <v>49</v>
      </c>
      <c r="E4935">
        <v>2</v>
      </c>
      <c r="F4935" t="s">
        <v>581</v>
      </c>
      <c r="G4935" t="s">
        <v>581</v>
      </c>
      <c r="H4935" t="s">
        <v>143</v>
      </c>
      <c r="I4935" t="s">
        <v>620</v>
      </c>
      <c r="J4935" t="s">
        <v>621</v>
      </c>
    </row>
    <row r="4936" spans="1:10" x14ac:dyDescent="0.35">
      <c r="A4936">
        <v>5084</v>
      </c>
      <c r="B4936" t="s">
        <v>259</v>
      </c>
      <c r="C4936">
        <v>19</v>
      </c>
      <c r="D4936">
        <v>37</v>
      </c>
      <c r="E4936">
        <v>4</v>
      </c>
      <c r="F4936" t="s">
        <v>581</v>
      </c>
      <c r="G4936" t="s">
        <v>581</v>
      </c>
      <c r="H4936" t="s">
        <v>143</v>
      </c>
      <c r="I4936" t="s">
        <v>620</v>
      </c>
      <c r="J4936" t="s">
        <v>621</v>
      </c>
    </row>
    <row r="4937" spans="1:10" x14ac:dyDescent="0.35">
      <c r="A4937">
        <v>5085</v>
      </c>
      <c r="B4937" t="s">
        <v>259</v>
      </c>
      <c r="C4937">
        <v>20</v>
      </c>
      <c r="D4937">
        <v>22</v>
      </c>
      <c r="E4937">
        <v>1</v>
      </c>
      <c r="F4937" t="s">
        <v>581</v>
      </c>
      <c r="G4937" t="s">
        <v>581</v>
      </c>
      <c r="H4937" t="s">
        <v>143</v>
      </c>
      <c r="I4937" t="s">
        <v>620</v>
      </c>
      <c r="J4937" t="s">
        <v>621</v>
      </c>
    </row>
    <row r="4938" spans="1:10" x14ac:dyDescent="0.35">
      <c r="A4938">
        <v>5086</v>
      </c>
      <c r="B4938" t="s">
        <v>259</v>
      </c>
      <c r="C4938">
        <v>21</v>
      </c>
      <c r="D4938">
        <v>16</v>
      </c>
      <c r="E4938">
        <v>2</v>
      </c>
      <c r="F4938" t="s">
        <v>581</v>
      </c>
      <c r="G4938" t="s">
        <v>581</v>
      </c>
      <c r="H4938" t="s">
        <v>143</v>
      </c>
      <c r="I4938" t="s">
        <v>620</v>
      </c>
      <c r="J4938" t="s">
        <v>621</v>
      </c>
    </row>
    <row r="4939" spans="1:10" x14ac:dyDescent="0.35">
      <c r="A4939">
        <v>5087</v>
      </c>
      <c r="B4939" t="s">
        <v>259</v>
      </c>
      <c r="C4939">
        <v>22</v>
      </c>
      <c r="D4939">
        <v>11</v>
      </c>
      <c r="E4939">
        <v>0</v>
      </c>
      <c r="F4939" t="s">
        <v>581</v>
      </c>
      <c r="G4939" t="s">
        <v>581</v>
      </c>
      <c r="H4939" t="s">
        <v>143</v>
      </c>
      <c r="I4939" t="s">
        <v>620</v>
      </c>
      <c r="J4939" t="s">
        <v>621</v>
      </c>
    </row>
    <row r="4940" spans="1:10" x14ac:dyDescent="0.35">
      <c r="A4940">
        <v>5088</v>
      </c>
      <c r="B4940" t="s">
        <v>259</v>
      </c>
      <c r="C4940">
        <v>23</v>
      </c>
      <c r="D4940">
        <v>11</v>
      </c>
      <c r="E4940">
        <v>0</v>
      </c>
      <c r="F4940" t="s">
        <v>581</v>
      </c>
      <c r="G4940" t="s">
        <v>581</v>
      </c>
      <c r="H4940" t="s">
        <v>143</v>
      </c>
      <c r="I4940" t="s">
        <v>620</v>
      </c>
      <c r="J4940" t="s">
        <v>621</v>
      </c>
    </row>
    <row r="4941" spans="1:10" x14ac:dyDescent="0.35">
      <c r="A4941">
        <v>5089</v>
      </c>
      <c r="B4941" t="s">
        <v>259</v>
      </c>
      <c r="C4941">
        <v>24</v>
      </c>
      <c r="D4941">
        <v>17</v>
      </c>
      <c r="E4941">
        <v>1</v>
      </c>
      <c r="F4941" t="s">
        <v>581</v>
      </c>
      <c r="G4941" t="s">
        <v>581</v>
      </c>
      <c r="H4941" t="s">
        <v>143</v>
      </c>
      <c r="I4941" t="s">
        <v>620</v>
      </c>
      <c r="J4941" t="s">
        <v>621</v>
      </c>
    </row>
    <row r="4942" spans="1:10" x14ac:dyDescent="0.35">
      <c r="A4942">
        <v>5090</v>
      </c>
      <c r="B4942" t="s">
        <v>259</v>
      </c>
      <c r="C4942">
        <v>25</v>
      </c>
      <c r="D4942">
        <v>9</v>
      </c>
      <c r="E4942">
        <v>3</v>
      </c>
      <c r="F4942" t="s">
        <v>581</v>
      </c>
      <c r="G4942" t="s">
        <v>581</v>
      </c>
      <c r="H4942" t="s">
        <v>143</v>
      </c>
      <c r="I4942" t="s">
        <v>620</v>
      </c>
      <c r="J4942" t="s">
        <v>621</v>
      </c>
    </row>
    <row r="4943" spans="1:10" x14ac:dyDescent="0.35">
      <c r="A4943">
        <v>5091</v>
      </c>
      <c r="B4943" t="s">
        <v>259</v>
      </c>
      <c r="C4943">
        <v>26</v>
      </c>
      <c r="D4943">
        <v>18</v>
      </c>
      <c r="E4943">
        <v>3</v>
      </c>
      <c r="F4943" t="s">
        <v>581</v>
      </c>
      <c r="G4943" t="s">
        <v>581</v>
      </c>
      <c r="H4943" t="s">
        <v>143</v>
      </c>
      <c r="I4943" t="s">
        <v>620</v>
      </c>
      <c r="J4943" t="s">
        <v>621</v>
      </c>
    </row>
    <row r="4944" spans="1:10" x14ac:dyDescent="0.35">
      <c r="A4944">
        <v>5092</v>
      </c>
      <c r="B4944" t="s">
        <v>259</v>
      </c>
      <c r="C4944">
        <v>27</v>
      </c>
      <c r="D4944">
        <v>22</v>
      </c>
      <c r="E4944">
        <v>10</v>
      </c>
      <c r="F4944" t="s">
        <v>581</v>
      </c>
      <c r="G4944" t="s">
        <v>581</v>
      </c>
      <c r="H4944" t="s">
        <v>143</v>
      </c>
      <c r="I4944" t="s">
        <v>620</v>
      </c>
      <c r="J4944" t="s">
        <v>621</v>
      </c>
    </row>
    <row r="4945" spans="1:10" x14ac:dyDescent="0.35">
      <c r="A4945">
        <v>5093</v>
      </c>
      <c r="B4945" t="s">
        <v>259</v>
      </c>
      <c r="C4945">
        <v>28</v>
      </c>
      <c r="D4945">
        <v>35</v>
      </c>
      <c r="E4945">
        <v>4</v>
      </c>
      <c r="F4945" t="s">
        <v>581</v>
      </c>
      <c r="G4945" t="s">
        <v>581</v>
      </c>
      <c r="H4945" t="s">
        <v>143</v>
      </c>
      <c r="I4945" t="s">
        <v>620</v>
      </c>
      <c r="J4945" t="s">
        <v>621</v>
      </c>
    </row>
    <row r="4946" spans="1:10" x14ac:dyDescent="0.35">
      <c r="A4946">
        <v>5094</v>
      </c>
      <c r="B4946" t="s">
        <v>259</v>
      </c>
      <c r="C4946">
        <v>29</v>
      </c>
      <c r="D4946">
        <v>26</v>
      </c>
      <c r="E4946">
        <v>5</v>
      </c>
      <c r="F4946" t="s">
        <v>581</v>
      </c>
      <c r="G4946" t="s">
        <v>581</v>
      </c>
      <c r="H4946" t="s">
        <v>143</v>
      </c>
      <c r="I4946" t="s">
        <v>620</v>
      </c>
      <c r="J4946" t="s">
        <v>621</v>
      </c>
    </row>
    <row r="4947" spans="1:10" x14ac:dyDescent="0.35">
      <c r="A4947">
        <v>5095</v>
      </c>
      <c r="B4947" t="s">
        <v>259</v>
      </c>
      <c r="C4947">
        <v>30</v>
      </c>
      <c r="D4947">
        <v>26</v>
      </c>
      <c r="E4947">
        <v>4</v>
      </c>
      <c r="F4947" t="s">
        <v>581</v>
      </c>
      <c r="G4947" t="s">
        <v>581</v>
      </c>
      <c r="H4947" t="s">
        <v>143</v>
      </c>
      <c r="I4947" t="s">
        <v>620</v>
      </c>
      <c r="J4947" t="s">
        <v>621</v>
      </c>
    </row>
    <row r="4948" spans="1:10" x14ac:dyDescent="0.35">
      <c r="A4948">
        <v>5096</v>
      </c>
      <c r="B4948" t="s">
        <v>259</v>
      </c>
      <c r="C4948">
        <v>31</v>
      </c>
      <c r="D4948">
        <v>30</v>
      </c>
      <c r="E4948">
        <v>6</v>
      </c>
      <c r="F4948" t="s">
        <v>581</v>
      </c>
      <c r="G4948" t="s">
        <v>581</v>
      </c>
      <c r="H4948" t="s">
        <v>143</v>
      </c>
      <c r="I4948" t="s">
        <v>620</v>
      </c>
      <c r="J4948" t="s">
        <v>621</v>
      </c>
    </row>
    <row r="4949" spans="1:10" x14ac:dyDescent="0.35">
      <c r="A4949">
        <v>5097</v>
      </c>
      <c r="B4949" t="s">
        <v>259</v>
      </c>
      <c r="C4949">
        <v>32</v>
      </c>
      <c r="D4949">
        <v>24</v>
      </c>
      <c r="E4949">
        <v>6</v>
      </c>
      <c r="F4949" t="s">
        <v>581</v>
      </c>
      <c r="G4949" t="s">
        <v>581</v>
      </c>
      <c r="H4949" t="s">
        <v>143</v>
      </c>
      <c r="I4949" t="s">
        <v>620</v>
      </c>
      <c r="J4949" t="s">
        <v>621</v>
      </c>
    </row>
    <row r="4950" spans="1:10" x14ac:dyDescent="0.35">
      <c r="A4950">
        <v>5098</v>
      </c>
      <c r="B4950" t="s">
        <v>259</v>
      </c>
      <c r="C4950">
        <v>33</v>
      </c>
      <c r="D4950">
        <v>38</v>
      </c>
      <c r="E4950">
        <v>6</v>
      </c>
      <c r="F4950" t="s">
        <v>581</v>
      </c>
      <c r="G4950" t="s">
        <v>581</v>
      </c>
      <c r="H4950" t="s">
        <v>143</v>
      </c>
      <c r="I4950" t="s">
        <v>620</v>
      </c>
      <c r="J4950" t="s">
        <v>621</v>
      </c>
    </row>
    <row r="4951" spans="1:10" x14ac:dyDescent="0.35">
      <c r="A4951">
        <v>5099</v>
      </c>
      <c r="B4951" t="s">
        <v>259</v>
      </c>
      <c r="C4951">
        <v>34</v>
      </c>
      <c r="D4951">
        <v>42</v>
      </c>
      <c r="E4951">
        <v>5</v>
      </c>
      <c r="F4951" t="s">
        <v>581</v>
      </c>
      <c r="G4951" t="s">
        <v>581</v>
      </c>
      <c r="H4951" t="s">
        <v>143</v>
      </c>
      <c r="I4951" t="s">
        <v>620</v>
      </c>
      <c r="J4951" t="s">
        <v>621</v>
      </c>
    </row>
    <row r="4952" spans="1:10" x14ac:dyDescent="0.35">
      <c r="A4952">
        <v>5100</v>
      </c>
      <c r="B4952" t="s">
        <v>259</v>
      </c>
      <c r="C4952">
        <v>35</v>
      </c>
      <c r="D4952">
        <v>30</v>
      </c>
      <c r="E4952">
        <v>1</v>
      </c>
      <c r="F4952" t="s">
        <v>581</v>
      </c>
      <c r="G4952" t="s">
        <v>581</v>
      </c>
      <c r="H4952" t="s">
        <v>143</v>
      </c>
      <c r="I4952" t="s">
        <v>620</v>
      </c>
      <c r="J4952" t="s">
        <v>621</v>
      </c>
    </row>
    <row r="4953" spans="1:10" x14ac:dyDescent="0.35">
      <c r="A4953">
        <v>5101</v>
      </c>
      <c r="B4953" t="s">
        <v>259</v>
      </c>
      <c r="C4953">
        <v>36</v>
      </c>
      <c r="D4953">
        <v>20</v>
      </c>
      <c r="E4953">
        <v>2</v>
      </c>
      <c r="F4953" t="s">
        <v>581</v>
      </c>
      <c r="G4953" t="s">
        <v>581</v>
      </c>
      <c r="H4953" t="s">
        <v>143</v>
      </c>
      <c r="I4953" t="s">
        <v>620</v>
      </c>
      <c r="J4953" t="s">
        <v>621</v>
      </c>
    </row>
    <row r="4954" spans="1:10" x14ac:dyDescent="0.35">
      <c r="A4954">
        <v>5102</v>
      </c>
      <c r="B4954" t="s">
        <v>259</v>
      </c>
      <c r="C4954">
        <v>37</v>
      </c>
      <c r="D4954">
        <v>15</v>
      </c>
      <c r="E4954">
        <v>4</v>
      </c>
      <c r="F4954" t="s">
        <v>581</v>
      </c>
      <c r="G4954" t="s">
        <v>581</v>
      </c>
      <c r="H4954" t="s">
        <v>143</v>
      </c>
      <c r="I4954" t="s">
        <v>620</v>
      </c>
      <c r="J4954" t="s">
        <v>621</v>
      </c>
    </row>
    <row r="4955" spans="1:10" x14ac:dyDescent="0.35">
      <c r="A4955">
        <v>5103</v>
      </c>
      <c r="B4955" t="s">
        <v>259</v>
      </c>
      <c r="C4955">
        <v>38</v>
      </c>
      <c r="D4955">
        <v>24</v>
      </c>
      <c r="E4955">
        <v>3</v>
      </c>
      <c r="F4955" t="s">
        <v>581</v>
      </c>
      <c r="G4955" t="s">
        <v>581</v>
      </c>
      <c r="H4955" t="s">
        <v>143</v>
      </c>
      <c r="I4955" t="s">
        <v>620</v>
      </c>
      <c r="J4955" t="s">
        <v>621</v>
      </c>
    </row>
    <row r="4956" spans="1:10" x14ac:dyDescent="0.35">
      <c r="A4956">
        <v>5104</v>
      </c>
      <c r="B4956" t="s">
        <v>260</v>
      </c>
      <c r="C4956">
        <v>15</v>
      </c>
      <c r="D4956">
        <v>43</v>
      </c>
      <c r="E4956">
        <v>8</v>
      </c>
      <c r="F4956" t="s">
        <v>581</v>
      </c>
      <c r="G4956" t="s">
        <v>581</v>
      </c>
      <c r="H4956" t="s">
        <v>143</v>
      </c>
      <c r="I4956" t="s">
        <v>620</v>
      </c>
      <c r="J4956" t="s">
        <v>621</v>
      </c>
    </row>
    <row r="4957" spans="1:10" x14ac:dyDescent="0.35">
      <c r="A4957">
        <v>5105</v>
      </c>
      <c r="B4957" t="s">
        <v>260</v>
      </c>
      <c r="C4957">
        <v>16</v>
      </c>
      <c r="D4957">
        <v>48</v>
      </c>
      <c r="E4957">
        <v>12</v>
      </c>
      <c r="F4957" t="s">
        <v>581</v>
      </c>
      <c r="G4957" t="s">
        <v>581</v>
      </c>
      <c r="H4957" t="s">
        <v>143</v>
      </c>
      <c r="I4957" t="s">
        <v>620</v>
      </c>
      <c r="J4957" t="s">
        <v>621</v>
      </c>
    </row>
    <row r="4958" spans="1:10" x14ac:dyDescent="0.35">
      <c r="A4958">
        <v>5106</v>
      </c>
      <c r="B4958" t="s">
        <v>260</v>
      </c>
      <c r="C4958">
        <v>17</v>
      </c>
      <c r="D4958">
        <v>36</v>
      </c>
      <c r="E4958">
        <v>7</v>
      </c>
      <c r="F4958" t="s">
        <v>581</v>
      </c>
      <c r="G4958" t="s">
        <v>581</v>
      </c>
      <c r="H4958" t="s">
        <v>143</v>
      </c>
      <c r="I4958" t="s">
        <v>620</v>
      </c>
      <c r="J4958" t="s">
        <v>621</v>
      </c>
    </row>
    <row r="4959" spans="1:10" x14ac:dyDescent="0.35">
      <c r="A4959">
        <v>5107</v>
      </c>
      <c r="B4959" t="s">
        <v>260</v>
      </c>
      <c r="C4959">
        <v>18</v>
      </c>
      <c r="D4959">
        <v>21</v>
      </c>
      <c r="E4959">
        <v>8</v>
      </c>
      <c r="F4959" t="s">
        <v>581</v>
      </c>
      <c r="G4959" t="s">
        <v>581</v>
      </c>
      <c r="H4959" t="s">
        <v>143</v>
      </c>
      <c r="I4959" t="s">
        <v>620</v>
      </c>
      <c r="J4959" t="s">
        <v>621</v>
      </c>
    </row>
    <row r="4960" spans="1:10" x14ac:dyDescent="0.35">
      <c r="A4960">
        <v>5108</v>
      </c>
      <c r="B4960" t="s">
        <v>260</v>
      </c>
      <c r="C4960">
        <v>19</v>
      </c>
      <c r="D4960">
        <v>22</v>
      </c>
      <c r="E4960">
        <v>7</v>
      </c>
      <c r="F4960" t="s">
        <v>581</v>
      </c>
      <c r="G4960" t="s">
        <v>581</v>
      </c>
      <c r="H4960" t="s">
        <v>143</v>
      </c>
      <c r="I4960" t="s">
        <v>620</v>
      </c>
      <c r="J4960" t="s">
        <v>621</v>
      </c>
    </row>
    <row r="4961" spans="1:10" x14ac:dyDescent="0.35">
      <c r="A4961">
        <v>5109</v>
      </c>
      <c r="B4961" t="s">
        <v>260</v>
      </c>
      <c r="C4961">
        <v>20</v>
      </c>
      <c r="D4961">
        <v>6</v>
      </c>
      <c r="E4961">
        <v>7</v>
      </c>
      <c r="F4961" t="s">
        <v>581</v>
      </c>
      <c r="G4961" t="s">
        <v>581</v>
      </c>
      <c r="H4961" t="s">
        <v>143</v>
      </c>
      <c r="I4961" t="s">
        <v>620</v>
      </c>
      <c r="J4961" t="s">
        <v>621</v>
      </c>
    </row>
    <row r="4962" spans="1:10" x14ac:dyDescent="0.35">
      <c r="A4962">
        <v>5110</v>
      </c>
      <c r="B4962" t="s">
        <v>260</v>
      </c>
      <c r="C4962">
        <v>21</v>
      </c>
      <c r="D4962">
        <v>9</v>
      </c>
      <c r="E4962">
        <v>6</v>
      </c>
      <c r="F4962" t="s">
        <v>581</v>
      </c>
      <c r="G4962" t="s">
        <v>581</v>
      </c>
      <c r="H4962" t="s">
        <v>143</v>
      </c>
      <c r="I4962" t="s">
        <v>620</v>
      </c>
      <c r="J4962" t="s">
        <v>621</v>
      </c>
    </row>
    <row r="4963" spans="1:10" x14ac:dyDescent="0.35">
      <c r="A4963">
        <v>5111</v>
      </c>
      <c r="B4963" t="s">
        <v>260</v>
      </c>
      <c r="C4963">
        <v>22</v>
      </c>
      <c r="D4963">
        <v>9</v>
      </c>
      <c r="E4963">
        <v>3</v>
      </c>
      <c r="F4963" t="s">
        <v>581</v>
      </c>
      <c r="G4963" t="s">
        <v>581</v>
      </c>
      <c r="H4963" t="s">
        <v>143</v>
      </c>
      <c r="I4963" t="s">
        <v>620</v>
      </c>
      <c r="J4963" t="s">
        <v>621</v>
      </c>
    </row>
    <row r="4964" spans="1:10" x14ac:dyDescent="0.35">
      <c r="A4964">
        <v>5112</v>
      </c>
      <c r="B4964" t="s">
        <v>260</v>
      </c>
      <c r="C4964">
        <v>23</v>
      </c>
      <c r="D4964">
        <v>5</v>
      </c>
      <c r="E4964">
        <v>2</v>
      </c>
      <c r="F4964" t="s">
        <v>581</v>
      </c>
      <c r="G4964" t="s">
        <v>581</v>
      </c>
      <c r="H4964" t="s">
        <v>143</v>
      </c>
      <c r="I4964" t="s">
        <v>620</v>
      </c>
      <c r="J4964" t="s">
        <v>621</v>
      </c>
    </row>
    <row r="4965" spans="1:10" x14ac:dyDescent="0.35">
      <c r="A4965">
        <v>5113</v>
      </c>
      <c r="B4965" t="s">
        <v>260</v>
      </c>
      <c r="C4965">
        <v>24</v>
      </c>
      <c r="D4965">
        <v>1</v>
      </c>
      <c r="E4965">
        <v>5</v>
      </c>
      <c r="F4965" t="s">
        <v>581</v>
      </c>
      <c r="G4965" t="s">
        <v>581</v>
      </c>
      <c r="H4965" t="s">
        <v>143</v>
      </c>
      <c r="I4965" t="s">
        <v>620</v>
      </c>
      <c r="J4965" t="s">
        <v>621</v>
      </c>
    </row>
    <row r="4966" spans="1:10" x14ac:dyDescent="0.35">
      <c r="A4966">
        <v>5114</v>
      </c>
      <c r="B4966" t="s">
        <v>260</v>
      </c>
      <c r="C4966">
        <v>25</v>
      </c>
      <c r="D4966">
        <v>15</v>
      </c>
      <c r="E4966">
        <v>4</v>
      </c>
      <c r="F4966" t="s">
        <v>581</v>
      </c>
      <c r="G4966" t="s">
        <v>581</v>
      </c>
      <c r="H4966" t="s">
        <v>143</v>
      </c>
      <c r="I4966" t="s">
        <v>620</v>
      </c>
      <c r="J4966" t="s">
        <v>621</v>
      </c>
    </row>
    <row r="4967" spans="1:10" x14ac:dyDescent="0.35">
      <c r="A4967">
        <v>5115</v>
      </c>
      <c r="B4967" t="s">
        <v>260</v>
      </c>
      <c r="C4967">
        <v>26</v>
      </c>
      <c r="D4967">
        <v>37</v>
      </c>
      <c r="E4967">
        <v>4</v>
      </c>
      <c r="F4967" t="s">
        <v>581</v>
      </c>
      <c r="G4967" t="s">
        <v>581</v>
      </c>
      <c r="H4967" t="s">
        <v>143</v>
      </c>
      <c r="I4967" t="s">
        <v>620</v>
      </c>
      <c r="J4967" t="s">
        <v>621</v>
      </c>
    </row>
    <row r="4968" spans="1:10" x14ac:dyDescent="0.35">
      <c r="A4968">
        <v>5116</v>
      </c>
      <c r="B4968" t="s">
        <v>260</v>
      </c>
      <c r="C4968">
        <v>27</v>
      </c>
      <c r="D4968">
        <v>18</v>
      </c>
      <c r="E4968">
        <v>5</v>
      </c>
      <c r="F4968" t="s">
        <v>581</v>
      </c>
      <c r="G4968" t="s">
        <v>581</v>
      </c>
      <c r="H4968" t="s">
        <v>143</v>
      </c>
      <c r="I4968" t="s">
        <v>620</v>
      </c>
      <c r="J4968" t="s">
        <v>621</v>
      </c>
    </row>
    <row r="4969" spans="1:10" x14ac:dyDescent="0.35">
      <c r="A4969">
        <v>5117</v>
      </c>
      <c r="B4969" t="s">
        <v>260</v>
      </c>
      <c r="C4969">
        <v>28</v>
      </c>
      <c r="D4969">
        <v>13</v>
      </c>
      <c r="E4969">
        <v>5</v>
      </c>
      <c r="F4969" t="s">
        <v>581</v>
      </c>
      <c r="G4969" t="s">
        <v>581</v>
      </c>
      <c r="H4969" t="s">
        <v>143</v>
      </c>
      <c r="I4969" t="s">
        <v>620</v>
      </c>
      <c r="J4969" t="s">
        <v>621</v>
      </c>
    </row>
    <row r="4970" spans="1:10" x14ac:dyDescent="0.35">
      <c r="A4970">
        <v>5118</v>
      </c>
      <c r="B4970" t="s">
        <v>260</v>
      </c>
      <c r="C4970">
        <v>29</v>
      </c>
      <c r="D4970">
        <v>17</v>
      </c>
      <c r="E4970">
        <v>12</v>
      </c>
      <c r="F4970" t="s">
        <v>581</v>
      </c>
      <c r="G4970" t="s">
        <v>581</v>
      </c>
      <c r="H4970" t="s">
        <v>143</v>
      </c>
      <c r="I4970" t="s">
        <v>620</v>
      </c>
      <c r="J4970" t="s">
        <v>621</v>
      </c>
    </row>
    <row r="4971" spans="1:10" x14ac:dyDescent="0.35">
      <c r="A4971">
        <v>5119</v>
      </c>
      <c r="B4971" t="s">
        <v>260</v>
      </c>
      <c r="C4971">
        <v>30</v>
      </c>
      <c r="D4971">
        <v>12</v>
      </c>
      <c r="E4971">
        <v>14</v>
      </c>
      <c r="F4971" t="s">
        <v>581</v>
      </c>
      <c r="G4971" t="s">
        <v>581</v>
      </c>
      <c r="H4971" t="s">
        <v>143</v>
      </c>
      <c r="I4971" t="s">
        <v>620</v>
      </c>
      <c r="J4971" t="s">
        <v>621</v>
      </c>
    </row>
    <row r="4972" spans="1:10" x14ac:dyDescent="0.35">
      <c r="A4972">
        <v>5120</v>
      </c>
      <c r="B4972" t="s">
        <v>260</v>
      </c>
      <c r="C4972">
        <v>31</v>
      </c>
      <c r="D4972">
        <v>22</v>
      </c>
      <c r="E4972">
        <v>6</v>
      </c>
      <c r="F4972" t="s">
        <v>581</v>
      </c>
      <c r="G4972" t="s">
        <v>581</v>
      </c>
      <c r="H4972" t="s">
        <v>143</v>
      </c>
      <c r="I4972" t="s">
        <v>620</v>
      </c>
      <c r="J4972" t="s">
        <v>621</v>
      </c>
    </row>
    <row r="4973" spans="1:10" x14ac:dyDescent="0.35">
      <c r="A4973">
        <v>5121</v>
      </c>
      <c r="B4973" t="s">
        <v>260</v>
      </c>
      <c r="C4973">
        <v>32</v>
      </c>
      <c r="D4973">
        <v>30</v>
      </c>
      <c r="E4973">
        <v>6</v>
      </c>
      <c r="F4973" t="s">
        <v>581</v>
      </c>
      <c r="G4973" t="s">
        <v>581</v>
      </c>
      <c r="H4973" t="s">
        <v>143</v>
      </c>
      <c r="I4973" t="s">
        <v>620</v>
      </c>
      <c r="J4973" t="s">
        <v>621</v>
      </c>
    </row>
    <row r="4974" spans="1:10" x14ac:dyDescent="0.35">
      <c r="A4974">
        <v>5122</v>
      </c>
      <c r="B4974" t="s">
        <v>260</v>
      </c>
      <c r="C4974">
        <v>33</v>
      </c>
      <c r="D4974">
        <v>18</v>
      </c>
      <c r="E4974">
        <v>6</v>
      </c>
      <c r="F4974" t="s">
        <v>581</v>
      </c>
      <c r="G4974" t="s">
        <v>581</v>
      </c>
      <c r="H4974" t="s">
        <v>143</v>
      </c>
      <c r="I4974" t="s">
        <v>620</v>
      </c>
      <c r="J4974" t="s">
        <v>621</v>
      </c>
    </row>
    <row r="4975" spans="1:10" x14ac:dyDescent="0.35">
      <c r="A4975">
        <v>5123</v>
      </c>
      <c r="B4975" t="s">
        <v>260</v>
      </c>
      <c r="C4975">
        <v>34</v>
      </c>
      <c r="D4975">
        <v>26</v>
      </c>
      <c r="E4975">
        <v>7</v>
      </c>
      <c r="F4975" t="s">
        <v>581</v>
      </c>
      <c r="G4975" t="s">
        <v>581</v>
      </c>
      <c r="H4975" t="s">
        <v>143</v>
      </c>
      <c r="I4975" t="s">
        <v>620</v>
      </c>
      <c r="J4975" t="s">
        <v>621</v>
      </c>
    </row>
    <row r="4976" spans="1:10" x14ac:dyDescent="0.35">
      <c r="A4976">
        <v>5124</v>
      </c>
      <c r="B4976" t="s">
        <v>260</v>
      </c>
      <c r="C4976">
        <v>35</v>
      </c>
      <c r="D4976">
        <v>5</v>
      </c>
      <c r="E4976">
        <v>5</v>
      </c>
      <c r="F4976" t="s">
        <v>581</v>
      </c>
      <c r="G4976" t="s">
        <v>581</v>
      </c>
      <c r="H4976" t="s">
        <v>143</v>
      </c>
      <c r="I4976" t="s">
        <v>620</v>
      </c>
      <c r="J4976" t="s">
        <v>621</v>
      </c>
    </row>
    <row r="4977" spans="1:10" x14ac:dyDescent="0.35">
      <c r="A4977">
        <v>5125</v>
      </c>
      <c r="B4977" t="s">
        <v>260</v>
      </c>
      <c r="C4977">
        <v>36</v>
      </c>
      <c r="D4977">
        <v>8</v>
      </c>
      <c r="E4977">
        <v>8</v>
      </c>
      <c r="F4977" t="s">
        <v>581</v>
      </c>
      <c r="G4977" t="s">
        <v>581</v>
      </c>
      <c r="H4977" t="s">
        <v>143</v>
      </c>
      <c r="I4977" t="s">
        <v>620</v>
      </c>
      <c r="J4977" t="s">
        <v>621</v>
      </c>
    </row>
    <row r="4978" spans="1:10" x14ac:dyDescent="0.35">
      <c r="A4978">
        <v>5126</v>
      </c>
      <c r="B4978" t="s">
        <v>260</v>
      </c>
      <c r="C4978">
        <v>37</v>
      </c>
      <c r="D4978">
        <v>13</v>
      </c>
      <c r="E4978">
        <v>6</v>
      </c>
      <c r="F4978" t="s">
        <v>581</v>
      </c>
      <c r="G4978" t="s">
        <v>581</v>
      </c>
      <c r="H4978" t="s">
        <v>143</v>
      </c>
      <c r="I4978" t="s">
        <v>620</v>
      </c>
      <c r="J4978" t="s">
        <v>621</v>
      </c>
    </row>
    <row r="4979" spans="1:10" x14ac:dyDescent="0.35">
      <c r="A4979">
        <v>5127</v>
      </c>
      <c r="B4979" t="s">
        <v>260</v>
      </c>
      <c r="C4979">
        <v>38</v>
      </c>
      <c r="D4979">
        <v>12</v>
      </c>
      <c r="E4979">
        <v>11</v>
      </c>
      <c r="F4979" t="s">
        <v>581</v>
      </c>
      <c r="G4979" t="s">
        <v>581</v>
      </c>
      <c r="H4979" t="s">
        <v>143</v>
      </c>
      <c r="I4979" t="s">
        <v>620</v>
      </c>
      <c r="J4979" t="s">
        <v>621</v>
      </c>
    </row>
    <row r="4980" spans="1:10" x14ac:dyDescent="0.35">
      <c r="A4980">
        <v>5128</v>
      </c>
      <c r="B4980" t="s">
        <v>261</v>
      </c>
      <c r="C4980">
        <v>15</v>
      </c>
      <c r="D4980">
        <v>39</v>
      </c>
      <c r="E4980">
        <v>1</v>
      </c>
      <c r="F4980" t="s">
        <v>581</v>
      </c>
      <c r="G4980" t="s">
        <v>581</v>
      </c>
      <c r="H4980" t="s">
        <v>143</v>
      </c>
      <c r="I4980" t="s">
        <v>620</v>
      </c>
      <c r="J4980" t="s">
        <v>621</v>
      </c>
    </row>
    <row r="4981" spans="1:10" x14ac:dyDescent="0.35">
      <c r="A4981">
        <v>5129</v>
      </c>
      <c r="B4981" t="s">
        <v>261</v>
      </c>
      <c r="C4981">
        <v>16</v>
      </c>
      <c r="D4981">
        <v>42</v>
      </c>
      <c r="E4981">
        <v>1</v>
      </c>
      <c r="F4981" t="s">
        <v>581</v>
      </c>
      <c r="G4981" t="s">
        <v>581</v>
      </c>
      <c r="H4981" t="s">
        <v>143</v>
      </c>
      <c r="I4981" t="s">
        <v>620</v>
      </c>
      <c r="J4981" t="s">
        <v>621</v>
      </c>
    </row>
    <row r="4982" spans="1:10" x14ac:dyDescent="0.35">
      <c r="A4982">
        <v>5130</v>
      </c>
      <c r="B4982" t="s">
        <v>261</v>
      </c>
      <c r="C4982">
        <v>17</v>
      </c>
      <c r="D4982">
        <v>44</v>
      </c>
      <c r="E4982">
        <v>5</v>
      </c>
      <c r="F4982" t="s">
        <v>581</v>
      </c>
      <c r="G4982" t="s">
        <v>581</v>
      </c>
      <c r="H4982" t="s">
        <v>143</v>
      </c>
      <c r="I4982" t="s">
        <v>620</v>
      </c>
      <c r="J4982" t="s">
        <v>621</v>
      </c>
    </row>
    <row r="4983" spans="1:10" x14ac:dyDescent="0.35">
      <c r="A4983">
        <v>5131</v>
      </c>
      <c r="B4983" t="s">
        <v>261</v>
      </c>
      <c r="C4983">
        <v>18</v>
      </c>
      <c r="D4983">
        <v>28</v>
      </c>
      <c r="E4983">
        <v>0</v>
      </c>
      <c r="F4983" t="s">
        <v>581</v>
      </c>
      <c r="G4983" t="s">
        <v>581</v>
      </c>
      <c r="H4983" t="s">
        <v>143</v>
      </c>
      <c r="I4983" t="s">
        <v>620</v>
      </c>
      <c r="J4983" t="s">
        <v>621</v>
      </c>
    </row>
    <row r="4984" spans="1:10" x14ac:dyDescent="0.35">
      <c r="A4984">
        <v>5132</v>
      </c>
      <c r="B4984" t="s">
        <v>261</v>
      </c>
      <c r="C4984">
        <v>19</v>
      </c>
      <c r="D4984">
        <v>26</v>
      </c>
      <c r="E4984">
        <v>4</v>
      </c>
      <c r="F4984" t="s">
        <v>581</v>
      </c>
      <c r="G4984" t="s">
        <v>581</v>
      </c>
      <c r="H4984" t="s">
        <v>143</v>
      </c>
      <c r="I4984" t="s">
        <v>620</v>
      </c>
      <c r="J4984" t="s">
        <v>621</v>
      </c>
    </row>
    <row r="4985" spans="1:10" x14ac:dyDescent="0.35">
      <c r="A4985">
        <v>5133</v>
      </c>
      <c r="B4985" t="s">
        <v>261</v>
      </c>
      <c r="C4985">
        <v>20</v>
      </c>
      <c r="D4985">
        <v>15</v>
      </c>
      <c r="E4985">
        <v>2</v>
      </c>
      <c r="F4985" t="s">
        <v>581</v>
      </c>
      <c r="G4985" t="s">
        <v>581</v>
      </c>
      <c r="H4985" t="s">
        <v>143</v>
      </c>
      <c r="I4985" t="s">
        <v>620</v>
      </c>
      <c r="J4985" t="s">
        <v>621</v>
      </c>
    </row>
    <row r="4986" spans="1:10" x14ac:dyDescent="0.35">
      <c r="A4986">
        <v>5134</v>
      </c>
      <c r="B4986" t="s">
        <v>261</v>
      </c>
      <c r="C4986">
        <v>21</v>
      </c>
      <c r="D4986">
        <v>9</v>
      </c>
      <c r="E4986">
        <v>1</v>
      </c>
      <c r="F4986" t="s">
        <v>581</v>
      </c>
      <c r="G4986" t="s">
        <v>581</v>
      </c>
      <c r="H4986" t="s">
        <v>143</v>
      </c>
      <c r="I4986" t="s">
        <v>620</v>
      </c>
      <c r="J4986" t="s">
        <v>621</v>
      </c>
    </row>
    <row r="4987" spans="1:10" x14ac:dyDescent="0.35">
      <c r="A4987">
        <v>5135</v>
      </c>
      <c r="B4987" t="s">
        <v>261</v>
      </c>
      <c r="C4987">
        <v>22</v>
      </c>
      <c r="D4987">
        <v>4</v>
      </c>
      <c r="E4987">
        <v>0</v>
      </c>
      <c r="F4987" t="s">
        <v>581</v>
      </c>
      <c r="G4987" t="s">
        <v>581</v>
      </c>
      <c r="H4987" t="s">
        <v>143</v>
      </c>
      <c r="I4987" t="s">
        <v>620</v>
      </c>
      <c r="J4987" t="s">
        <v>621</v>
      </c>
    </row>
    <row r="4988" spans="1:10" x14ac:dyDescent="0.35">
      <c r="A4988">
        <v>5136</v>
      </c>
      <c r="B4988" t="s">
        <v>261</v>
      </c>
      <c r="C4988">
        <v>23</v>
      </c>
      <c r="D4988">
        <v>4</v>
      </c>
      <c r="E4988">
        <v>0</v>
      </c>
      <c r="F4988" t="s">
        <v>581</v>
      </c>
      <c r="G4988" t="s">
        <v>581</v>
      </c>
      <c r="H4988" t="s">
        <v>143</v>
      </c>
      <c r="I4988" t="s">
        <v>620</v>
      </c>
      <c r="J4988" t="s">
        <v>621</v>
      </c>
    </row>
    <row r="4989" spans="1:10" x14ac:dyDescent="0.35">
      <c r="A4989">
        <v>5137</v>
      </c>
      <c r="B4989" t="s">
        <v>261</v>
      </c>
      <c r="C4989">
        <v>24</v>
      </c>
      <c r="D4989">
        <v>4</v>
      </c>
      <c r="E4989">
        <v>1</v>
      </c>
      <c r="F4989" t="s">
        <v>581</v>
      </c>
      <c r="G4989" t="s">
        <v>581</v>
      </c>
      <c r="H4989" t="s">
        <v>143</v>
      </c>
      <c r="I4989" t="s">
        <v>620</v>
      </c>
      <c r="J4989" t="s">
        <v>621</v>
      </c>
    </row>
    <row r="4990" spans="1:10" x14ac:dyDescent="0.35">
      <c r="A4990">
        <v>5138</v>
      </c>
      <c r="B4990" t="s">
        <v>261</v>
      </c>
      <c r="C4990">
        <v>25</v>
      </c>
      <c r="D4990">
        <v>13</v>
      </c>
      <c r="E4990">
        <v>0</v>
      </c>
      <c r="F4990" t="s">
        <v>581</v>
      </c>
      <c r="G4990" t="s">
        <v>581</v>
      </c>
      <c r="H4990" t="s">
        <v>143</v>
      </c>
      <c r="I4990" t="s">
        <v>620</v>
      </c>
      <c r="J4990" t="s">
        <v>621</v>
      </c>
    </row>
    <row r="4991" spans="1:10" x14ac:dyDescent="0.35">
      <c r="A4991">
        <v>5139</v>
      </c>
      <c r="B4991" t="s">
        <v>261</v>
      </c>
      <c r="C4991">
        <v>26</v>
      </c>
      <c r="D4991">
        <v>19</v>
      </c>
      <c r="E4991">
        <v>0</v>
      </c>
      <c r="F4991" t="s">
        <v>581</v>
      </c>
      <c r="G4991" t="s">
        <v>581</v>
      </c>
      <c r="H4991" t="s">
        <v>143</v>
      </c>
      <c r="I4991" t="s">
        <v>620</v>
      </c>
      <c r="J4991" t="s">
        <v>621</v>
      </c>
    </row>
    <row r="4992" spans="1:10" x14ac:dyDescent="0.35">
      <c r="A4992">
        <v>5140</v>
      </c>
      <c r="B4992" t="s">
        <v>261</v>
      </c>
      <c r="C4992">
        <v>27</v>
      </c>
      <c r="D4992">
        <v>17</v>
      </c>
      <c r="E4992">
        <v>2</v>
      </c>
      <c r="F4992" t="s">
        <v>581</v>
      </c>
      <c r="G4992" t="s">
        <v>581</v>
      </c>
      <c r="H4992" t="s">
        <v>143</v>
      </c>
      <c r="I4992" t="s">
        <v>620</v>
      </c>
      <c r="J4992" t="s">
        <v>621</v>
      </c>
    </row>
    <row r="4993" spans="1:10" x14ac:dyDescent="0.35">
      <c r="A4993">
        <v>5141</v>
      </c>
      <c r="B4993" t="s">
        <v>261</v>
      </c>
      <c r="C4993">
        <v>28</v>
      </c>
      <c r="D4993">
        <v>12</v>
      </c>
      <c r="E4993">
        <v>1</v>
      </c>
      <c r="F4993" t="s">
        <v>581</v>
      </c>
      <c r="G4993" t="s">
        <v>581</v>
      </c>
      <c r="H4993" t="s">
        <v>143</v>
      </c>
      <c r="I4993" t="s">
        <v>620</v>
      </c>
      <c r="J4993" t="s">
        <v>621</v>
      </c>
    </row>
    <row r="4994" spans="1:10" x14ac:dyDescent="0.35">
      <c r="A4994">
        <v>5142</v>
      </c>
      <c r="B4994" t="s">
        <v>261</v>
      </c>
      <c r="C4994">
        <v>29</v>
      </c>
      <c r="D4994">
        <v>24</v>
      </c>
      <c r="E4994">
        <v>2</v>
      </c>
      <c r="F4994" t="s">
        <v>581</v>
      </c>
      <c r="G4994" t="s">
        <v>581</v>
      </c>
      <c r="H4994" t="s">
        <v>143</v>
      </c>
      <c r="I4994" t="s">
        <v>620</v>
      </c>
      <c r="J4994" t="s">
        <v>621</v>
      </c>
    </row>
    <row r="4995" spans="1:10" x14ac:dyDescent="0.35">
      <c r="A4995">
        <v>5143</v>
      </c>
      <c r="B4995" t="s">
        <v>261</v>
      </c>
      <c r="C4995">
        <v>30</v>
      </c>
      <c r="D4995">
        <v>11</v>
      </c>
      <c r="E4995">
        <v>0</v>
      </c>
      <c r="F4995" t="s">
        <v>581</v>
      </c>
      <c r="G4995" t="s">
        <v>581</v>
      </c>
      <c r="H4995" t="s">
        <v>143</v>
      </c>
      <c r="I4995" t="s">
        <v>620</v>
      </c>
      <c r="J4995" t="s">
        <v>621</v>
      </c>
    </row>
    <row r="4996" spans="1:10" x14ac:dyDescent="0.35">
      <c r="A4996">
        <v>5144</v>
      </c>
      <c r="B4996" t="s">
        <v>261</v>
      </c>
      <c r="C4996">
        <v>31</v>
      </c>
      <c r="D4996">
        <v>25</v>
      </c>
      <c r="E4996">
        <v>1</v>
      </c>
      <c r="F4996" t="s">
        <v>581</v>
      </c>
      <c r="G4996" t="s">
        <v>581</v>
      </c>
      <c r="H4996" t="s">
        <v>143</v>
      </c>
      <c r="I4996" t="s">
        <v>620</v>
      </c>
      <c r="J4996" t="s">
        <v>621</v>
      </c>
    </row>
    <row r="4997" spans="1:10" x14ac:dyDescent="0.35">
      <c r="A4997">
        <v>5145</v>
      </c>
      <c r="B4997" t="s">
        <v>261</v>
      </c>
      <c r="C4997">
        <v>32</v>
      </c>
      <c r="D4997">
        <v>15</v>
      </c>
      <c r="E4997">
        <v>2</v>
      </c>
      <c r="F4997" t="s">
        <v>581</v>
      </c>
      <c r="G4997" t="s">
        <v>581</v>
      </c>
      <c r="H4997" t="s">
        <v>143</v>
      </c>
      <c r="I4997" t="s">
        <v>620</v>
      </c>
      <c r="J4997" t="s">
        <v>621</v>
      </c>
    </row>
    <row r="4998" spans="1:10" x14ac:dyDescent="0.35">
      <c r="A4998">
        <v>5146</v>
      </c>
      <c r="B4998" t="s">
        <v>261</v>
      </c>
      <c r="C4998">
        <v>33</v>
      </c>
      <c r="D4998">
        <v>16</v>
      </c>
      <c r="E4998">
        <v>4</v>
      </c>
      <c r="F4998" t="s">
        <v>581</v>
      </c>
      <c r="G4998" t="s">
        <v>581</v>
      </c>
      <c r="H4998" t="s">
        <v>143</v>
      </c>
      <c r="I4998" t="s">
        <v>620</v>
      </c>
      <c r="J4998" t="s">
        <v>621</v>
      </c>
    </row>
    <row r="4999" spans="1:10" x14ac:dyDescent="0.35">
      <c r="A4999">
        <v>5147</v>
      </c>
      <c r="B4999" t="s">
        <v>261</v>
      </c>
      <c r="C4999">
        <v>34</v>
      </c>
      <c r="D4999">
        <v>18</v>
      </c>
      <c r="E4999">
        <v>1</v>
      </c>
      <c r="F4999" t="s">
        <v>581</v>
      </c>
      <c r="G4999" t="s">
        <v>581</v>
      </c>
      <c r="H4999" t="s">
        <v>143</v>
      </c>
      <c r="I4999" t="s">
        <v>620</v>
      </c>
      <c r="J4999" t="s">
        <v>621</v>
      </c>
    </row>
    <row r="5000" spans="1:10" x14ac:dyDescent="0.35">
      <c r="A5000">
        <v>5148</v>
      </c>
      <c r="B5000" t="s">
        <v>261</v>
      </c>
      <c r="C5000">
        <v>35</v>
      </c>
      <c r="D5000">
        <v>24</v>
      </c>
      <c r="E5000">
        <v>0</v>
      </c>
      <c r="F5000" t="s">
        <v>581</v>
      </c>
      <c r="G5000" t="s">
        <v>581</v>
      </c>
      <c r="H5000" t="s">
        <v>143</v>
      </c>
      <c r="I5000" t="s">
        <v>620</v>
      </c>
      <c r="J5000" t="s">
        <v>621</v>
      </c>
    </row>
    <row r="5001" spans="1:10" x14ac:dyDescent="0.35">
      <c r="A5001">
        <v>5149</v>
      </c>
      <c r="B5001" t="s">
        <v>261</v>
      </c>
      <c r="C5001">
        <v>36</v>
      </c>
      <c r="D5001">
        <v>16</v>
      </c>
      <c r="E5001">
        <v>0</v>
      </c>
      <c r="F5001" t="s">
        <v>581</v>
      </c>
      <c r="G5001" t="s">
        <v>581</v>
      </c>
      <c r="H5001" t="s">
        <v>143</v>
      </c>
      <c r="I5001" t="s">
        <v>620</v>
      </c>
      <c r="J5001" t="s">
        <v>621</v>
      </c>
    </row>
    <row r="5002" spans="1:10" x14ac:dyDescent="0.35">
      <c r="A5002">
        <v>5150</v>
      </c>
      <c r="B5002" t="s">
        <v>261</v>
      </c>
      <c r="C5002">
        <v>37</v>
      </c>
      <c r="D5002">
        <v>16</v>
      </c>
      <c r="E5002">
        <v>0</v>
      </c>
      <c r="F5002" t="s">
        <v>581</v>
      </c>
      <c r="G5002" t="s">
        <v>581</v>
      </c>
      <c r="H5002" t="s">
        <v>143</v>
      </c>
      <c r="I5002" t="s">
        <v>620</v>
      </c>
      <c r="J5002" t="s">
        <v>621</v>
      </c>
    </row>
    <row r="5003" spans="1:10" x14ac:dyDescent="0.35">
      <c r="A5003">
        <v>5151</v>
      </c>
      <c r="B5003" t="s">
        <v>261</v>
      </c>
      <c r="C5003">
        <v>38</v>
      </c>
      <c r="D5003">
        <v>11</v>
      </c>
      <c r="E5003">
        <v>0</v>
      </c>
      <c r="F5003" t="s">
        <v>581</v>
      </c>
      <c r="G5003" t="s">
        <v>581</v>
      </c>
      <c r="H5003" t="s">
        <v>143</v>
      </c>
      <c r="I5003" t="s">
        <v>620</v>
      </c>
      <c r="J5003" t="s">
        <v>621</v>
      </c>
    </row>
    <row r="5004" spans="1:10" x14ac:dyDescent="0.35">
      <c r="A5004">
        <v>5152</v>
      </c>
      <c r="B5004" t="s">
        <v>262</v>
      </c>
      <c r="C5004">
        <v>15</v>
      </c>
      <c r="D5004">
        <v>69</v>
      </c>
      <c r="E5004">
        <v>4</v>
      </c>
      <c r="F5004" t="s">
        <v>581</v>
      </c>
      <c r="G5004" t="s">
        <v>581</v>
      </c>
      <c r="H5004" t="s">
        <v>143</v>
      </c>
      <c r="I5004" t="s">
        <v>620</v>
      </c>
      <c r="J5004" t="s">
        <v>621</v>
      </c>
    </row>
    <row r="5005" spans="1:10" x14ac:dyDescent="0.35">
      <c r="A5005">
        <v>5153</v>
      </c>
      <c r="B5005" t="s">
        <v>262</v>
      </c>
      <c r="C5005">
        <v>16</v>
      </c>
      <c r="D5005">
        <v>50</v>
      </c>
      <c r="E5005">
        <v>7</v>
      </c>
      <c r="F5005" t="s">
        <v>581</v>
      </c>
      <c r="G5005" t="s">
        <v>581</v>
      </c>
      <c r="H5005" t="s">
        <v>143</v>
      </c>
      <c r="I5005" t="s">
        <v>620</v>
      </c>
      <c r="J5005" t="s">
        <v>621</v>
      </c>
    </row>
    <row r="5006" spans="1:10" x14ac:dyDescent="0.35">
      <c r="A5006">
        <v>5154</v>
      </c>
      <c r="B5006" t="s">
        <v>262</v>
      </c>
      <c r="C5006">
        <v>17</v>
      </c>
      <c r="D5006">
        <v>37</v>
      </c>
      <c r="E5006">
        <v>7</v>
      </c>
      <c r="F5006" t="s">
        <v>581</v>
      </c>
      <c r="G5006" t="s">
        <v>581</v>
      </c>
      <c r="H5006" t="s">
        <v>143</v>
      </c>
      <c r="I5006" t="s">
        <v>620</v>
      </c>
      <c r="J5006" t="s">
        <v>621</v>
      </c>
    </row>
    <row r="5007" spans="1:10" x14ac:dyDescent="0.35">
      <c r="A5007">
        <v>5155</v>
      </c>
      <c r="B5007" t="s">
        <v>262</v>
      </c>
      <c r="C5007">
        <v>18</v>
      </c>
      <c r="D5007">
        <v>38</v>
      </c>
      <c r="E5007">
        <v>4</v>
      </c>
      <c r="F5007" t="s">
        <v>581</v>
      </c>
      <c r="G5007" t="s">
        <v>581</v>
      </c>
      <c r="H5007" t="s">
        <v>143</v>
      </c>
      <c r="I5007" t="s">
        <v>620</v>
      </c>
      <c r="J5007" t="s">
        <v>621</v>
      </c>
    </row>
    <row r="5008" spans="1:10" x14ac:dyDescent="0.35">
      <c r="A5008">
        <v>5156</v>
      </c>
      <c r="B5008" t="s">
        <v>262</v>
      </c>
      <c r="C5008">
        <v>19</v>
      </c>
      <c r="D5008">
        <v>65</v>
      </c>
      <c r="E5008">
        <v>0</v>
      </c>
      <c r="F5008" t="s">
        <v>581</v>
      </c>
      <c r="G5008" t="s">
        <v>581</v>
      </c>
      <c r="H5008" t="s">
        <v>143</v>
      </c>
      <c r="I5008" t="s">
        <v>620</v>
      </c>
      <c r="J5008" t="s">
        <v>621</v>
      </c>
    </row>
    <row r="5009" spans="1:10" x14ac:dyDescent="0.35">
      <c r="A5009">
        <v>5157</v>
      </c>
      <c r="B5009" t="s">
        <v>262</v>
      </c>
      <c r="C5009">
        <v>20</v>
      </c>
      <c r="D5009">
        <v>43</v>
      </c>
      <c r="E5009">
        <v>1</v>
      </c>
      <c r="F5009" t="s">
        <v>581</v>
      </c>
      <c r="G5009" t="s">
        <v>581</v>
      </c>
      <c r="H5009" t="s">
        <v>143</v>
      </c>
      <c r="I5009" t="s">
        <v>620</v>
      </c>
      <c r="J5009" t="s">
        <v>621</v>
      </c>
    </row>
    <row r="5010" spans="1:10" x14ac:dyDescent="0.35">
      <c r="A5010">
        <v>5158</v>
      </c>
      <c r="B5010" t="s">
        <v>262</v>
      </c>
      <c r="C5010">
        <v>21</v>
      </c>
      <c r="D5010">
        <v>11</v>
      </c>
      <c r="E5010">
        <v>3</v>
      </c>
      <c r="F5010" t="s">
        <v>581</v>
      </c>
      <c r="G5010" t="s">
        <v>581</v>
      </c>
      <c r="H5010" t="s">
        <v>143</v>
      </c>
      <c r="I5010" t="s">
        <v>620</v>
      </c>
      <c r="J5010" t="s">
        <v>621</v>
      </c>
    </row>
    <row r="5011" spans="1:10" x14ac:dyDescent="0.35">
      <c r="A5011">
        <v>5159</v>
      </c>
      <c r="B5011" t="s">
        <v>262</v>
      </c>
      <c r="C5011">
        <v>22</v>
      </c>
      <c r="D5011">
        <v>8</v>
      </c>
      <c r="E5011">
        <v>1</v>
      </c>
      <c r="F5011" t="s">
        <v>581</v>
      </c>
      <c r="G5011" t="s">
        <v>581</v>
      </c>
      <c r="H5011" t="s">
        <v>143</v>
      </c>
      <c r="I5011" t="s">
        <v>620</v>
      </c>
      <c r="J5011" t="s">
        <v>621</v>
      </c>
    </row>
    <row r="5012" spans="1:10" x14ac:dyDescent="0.35">
      <c r="A5012">
        <v>5160</v>
      </c>
      <c r="B5012" t="s">
        <v>262</v>
      </c>
      <c r="C5012">
        <v>23</v>
      </c>
      <c r="D5012">
        <v>7</v>
      </c>
      <c r="E5012">
        <v>1</v>
      </c>
      <c r="F5012" t="s">
        <v>581</v>
      </c>
      <c r="G5012" t="s">
        <v>581</v>
      </c>
      <c r="H5012" t="s">
        <v>143</v>
      </c>
      <c r="I5012" t="s">
        <v>620</v>
      </c>
      <c r="J5012" t="s">
        <v>621</v>
      </c>
    </row>
    <row r="5013" spans="1:10" x14ac:dyDescent="0.35">
      <c r="A5013">
        <v>5161</v>
      </c>
      <c r="B5013" t="s">
        <v>262</v>
      </c>
      <c r="C5013">
        <v>24</v>
      </c>
      <c r="D5013">
        <v>11</v>
      </c>
      <c r="E5013">
        <v>1</v>
      </c>
      <c r="F5013" t="s">
        <v>581</v>
      </c>
      <c r="G5013" t="s">
        <v>581</v>
      </c>
      <c r="H5013" t="s">
        <v>143</v>
      </c>
      <c r="I5013" t="s">
        <v>620</v>
      </c>
      <c r="J5013" t="s">
        <v>621</v>
      </c>
    </row>
    <row r="5014" spans="1:10" x14ac:dyDescent="0.35">
      <c r="A5014">
        <v>5162</v>
      </c>
      <c r="B5014" t="s">
        <v>262</v>
      </c>
      <c r="C5014">
        <v>25</v>
      </c>
      <c r="D5014">
        <v>7</v>
      </c>
      <c r="E5014">
        <v>0</v>
      </c>
      <c r="F5014" t="s">
        <v>581</v>
      </c>
      <c r="G5014" t="s">
        <v>581</v>
      </c>
      <c r="H5014" t="s">
        <v>143</v>
      </c>
      <c r="I5014" t="s">
        <v>620</v>
      </c>
      <c r="J5014" t="s">
        <v>621</v>
      </c>
    </row>
    <row r="5015" spans="1:10" x14ac:dyDescent="0.35">
      <c r="A5015">
        <v>5163</v>
      </c>
      <c r="B5015" t="s">
        <v>262</v>
      </c>
      <c r="C5015">
        <v>26</v>
      </c>
      <c r="D5015">
        <v>26</v>
      </c>
      <c r="E5015">
        <v>0</v>
      </c>
      <c r="F5015" t="s">
        <v>581</v>
      </c>
      <c r="G5015" t="s">
        <v>581</v>
      </c>
      <c r="H5015" t="s">
        <v>143</v>
      </c>
      <c r="I5015" t="s">
        <v>620</v>
      </c>
      <c r="J5015" t="s">
        <v>621</v>
      </c>
    </row>
    <row r="5016" spans="1:10" x14ac:dyDescent="0.35">
      <c r="A5016">
        <v>5164</v>
      </c>
      <c r="B5016" t="s">
        <v>262</v>
      </c>
      <c r="C5016">
        <v>27</v>
      </c>
      <c r="D5016">
        <v>13</v>
      </c>
      <c r="E5016">
        <v>2</v>
      </c>
      <c r="F5016" t="s">
        <v>581</v>
      </c>
      <c r="G5016" t="s">
        <v>581</v>
      </c>
      <c r="H5016" t="s">
        <v>143</v>
      </c>
      <c r="I5016" t="s">
        <v>620</v>
      </c>
      <c r="J5016" t="s">
        <v>621</v>
      </c>
    </row>
    <row r="5017" spans="1:10" x14ac:dyDescent="0.35">
      <c r="A5017">
        <v>5165</v>
      </c>
      <c r="B5017" t="s">
        <v>262</v>
      </c>
      <c r="C5017">
        <v>28</v>
      </c>
      <c r="D5017">
        <v>25</v>
      </c>
      <c r="E5017">
        <v>2</v>
      </c>
      <c r="F5017" t="s">
        <v>581</v>
      </c>
      <c r="G5017" t="s">
        <v>581</v>
      </c>
      <c r="H5017" t="s">
        <v>143</v>
      </c>
      <c r="I5017" t="s">
        <v>620</v>
      </c>
      <c r="J5017" t="s">
        <v>621</v>
      </c>
    </row>
    <row r="5018" spans="1:10" x14ac:dyDescent="0.35">
      <c r="A5018">
        <v>5166</v>
      </c>
      <c r="B5018" t="s">
        <v>262</v>
      </c>
      <c r="C5018">
        <v>29</v>
      </c>
      <c r="D5018">
        <v>24</v>
      </c>
      <c r="E5018">
        <v>3</v>
      </c>
      <c r="F5018" t="s">
        <v>581</v>
      </c>
      <c r="G5018" t="s">
        <v>581</v>
      </c>
      <c r="H5018" t="s">
        <v>143</v>
      </c>
      <c r="I5018" t="s">
        <v>620</v>
      </c>
      <c r="J5018" t="s">
        <v>621</v>
      </c>
    </row>
    <row r="5019" spans="1:10" x14ac:dyDescent="0.35">
      <c r="A5019">
        <v>5167</v>
      </c>
      <c r="B5019" t="s">
        <v>262</v>
      </c>
      <c r="C5019">
        <v>30</v>
      </c>
      <c r="D5019">
        <v>26</v>
      </c>
      <c r="E5019">
        <v>7</v>
      </c>
      <c r="F5019" t="s">
        <v>581</v>
      </c>
      <c r="G5019" t="s">
        <v>581</v>
      </c>
      <c r="H5019" t="s">
        <v>143</v>
      </c>
      <c r="I5019" t="s">
        <v>620</v>
      </c>
      <c r="J5019" t="s">
        <v>621</v>
      </c>
    </row>
    <row r="5020" spans="1:10" x14ac:dyDescent="0.35">
      <c r="A5020">
        <v>5168</v>
      </c>
      <c r="B5020" t="s">
        <v>262</v>
      </c>
      <c r="C5020">
        <v>31</v>
      </c>
      <c r="D5020">
        <v>25</v>
      </c>
      <c r="E5020">
        <v>0</v>
      </c>
      <c r="F5020" t="s">
        <v>581</v>
      </c>
      <c r="G5020" t="s">
        <v>581</v>
      </c>
      <c r="H5020" t="s">
        <v>143</v>
      </c>
      <c r="I5020" t="s">
        <v>620</v>
      </c>
      <c r="J5020" t="s">
        <v>621</v>
      </c>
    </row>
    <row r="5021" spans="1:10" x14ac:dyDescent="0.35">
      <c r="A5021">
        <v>5169</v>
      </c>
      <c r="B5021" t="s">
        <v>262</v>
      </c>
      <c r="C5021">
        <v>32</v>
      </c>
      <c r="D5021">
        <v>31</v>
      </c>
      <c r="E5021">
        <v>3</v>
      </c>
      <c r="F5021" t="s">
        <v>581</v>
      </c>
      <c r="G5021" t="s">
        <v>581</v>
      </c>
      <c r="H5021" t="s">
        <v>143</v>
      </c>
      <c r="I5021" t="s">
        <v>620</v>
      </c>
      <c r="J5021" t="s">
        <v>621</v>
      </c>
    </row>
    <row r="5022" spans="1:10" x14ac:dyDescent="0.35">
      <c r="A5022">
        <v>5170</v>
      </c>
      <c r="B5022" t="s">
        <v>262</v>
      </c>
      <c r="C5022">
        <v>33</v>
      </c>
      <c r="D5022">
        <v>22</v>
      </c>
      <c r="E5022">
        <v>5</v>
      </c>
      <c r="F5022" t="s">
        <v>581</v>
      </c>
      <c r="G5022" t="s">
        <v>581</v>
      </c>
      <c r="H5022" t="s">
        <v>143</v>
      </c>
      <c r="I5022" t="s">
        <v>620</v>
      </c>
      <c r="J5022" t="s">
        <v>621</v>
      </c>
    </row>
    <row r="5023" spans="1:10" x14ac:dyDescent="0.35">
      <c r="A5023">
        <v>5171</v>
      </c>
      <c r="B5023" t="s">
        <v>262</v>
      </c>
      <c r="C5023">
        <v>34</v>
      </c>
      <c r="D5023">
        <v>25</v>
      </c>
      <c r="E5023">
        <v>0</v>
      </c>
      <c r="F5023" t="s">
        <v>581</v>
      </c>
      <c r="G5023" t="s">
        <v>581</v>
      </c>
      <c r="H5023" t="s">
        <v>143</v>
      </c>
      <c r="I5023" t="s">
        <v>620</v>
      </c>
      <c r="J5023" t="s">
        <v>621</v>
      </c>
    </row>
    <row r="5024" spans="1:10" x14ac:dyDescent="0.35">
      <c r="A5024">
        <v>5172</v>
      </c>
      <c r="B5024" t="s">
        <v>262</v>
      </c>
      <c r="C5024">
        <v>35</v>
      </c>
      <c r="D5024">
        <v>9</v>
      </c>
      <c r="E5024">
        <v>0</v>
      </c>
      <c r="F5024" t="s">
        <v>581</v>
      </c>
      <c r="G5024" t="s">
        <v>581</v>
      </c>
      <c r="H5024" t="s">
        <v>143</v>
      </c>
      <c r="I5024" t="s">
        <v>620</v>
      </c>
      <c r="J5024" t="s">
        <v>621</v>
      </c>
    </row>
    <row r="5025" spans="1:10" x14ac:dyDescent="0.35">
      <c r="A5025">
        <v>5173</v>
      </c>
      <c r="B5025" t="s">
        <v>262</v>
      </c>
      <c r="C5025">
        <v>36</v>
      </c>
      <c r="D5025">
        <v>14</v>
      </c>
      <c r="E5025">
        <v>2</v>
      </c>
      <c r="F5025" t="s">
        <v>581</v>
      </c>
      <c r="G5025" t="s">
        <v>581</v>
      </c>
      <c r="H5025" t="s">
        <v>143</v>
      </c>
      <c r="I5025" t="s">
        <v>620</v>
      </c>
      <c r="J5025" t="s">
        <v>621</v>
      </c>
    </row>
    <row r="5026" spans="1:10" x14ac:dyDescent="0.35">
      <c r="A5026">
        <v>5174</v>
      </c>
      <c r="B5026" t="s">
        <v>262</v>
      </c>
      <c r="C5026">
        <v>37</v>
      </c>
      <c r="D5026">
        <v>17</v>
      </c>
      <c r="E5026">
        <v>2</v>
      </c>
      <c r="F5026" t="s">
        <v>581</v>
      </c>
      <c r="G5026" t="s">
        <v>581</v>
      </c>
      <c r="H5026" t="s">
        <v>143</v>
      </c>
      <c r="I5026" t="s">
        <v>620</v>
      </c>
      <c r="J5026" t="s">
        <v>621</v>
      </c>
    </row>
    <row r="5027" spans="1:10" x14ac:dyDescent="0.35">
      <c r="A5027">
        <v>5175</v>
      </c>
      <c r="B5027" t="s">
        <v>262</v>
      </c>
      <c r="C5027">
        <v>38</v>
      </c>
      <c r="D5027">
        <v>15</v>
      </c>
      <c r="E5027">
        <v>3</v>
      </c>
      <c r="F5027" t="s">
        <v>581</v>
      </c>
      <c r="G5027" t="s">
        <v>581</v>
      </c>
      <c r="H5027" t="s">
        <v>143</v>
      </c>
      <c r="I5027" t="s">
        <v>620</v>
      </c>
      <c r="J5027" t="s">
        <v>621</v>
      </c>
    </row>
    <row r="5028" spans="1:10" x14ac:dyDescent="0.35">
      <c r="A5028">
        <v>5176</v>
      </c>
      <c r="B5028" t="s">
        <v>263</v>
      </c>
      <c r="C5028">
        <v>15</v>
      </c>
      <c r="D5028">
        <v>60</v>
      </c>
      <c r="E5028">
        <v>9</v>
      </c>
      <c r="F5028" t="s">
        <v>581</v>
      </c>
      <c r="G5028" t="s">
        <v>581</v>
      </c>
      <c r="H5028" t="s">
        <v>143</v>
      </c>
      <c r="I5028" t="s">
        <v>620</v>
      </c>
      <c r="J5028" t="s">
        <v>621</v>
      </c>
    </row>
    <row r="5029" spans="1:10" x14ac:dyDescent="0.35">
      <c r="A5029">
        <v>5177</v>
      </c>
      <c r="B5029" t="s">
        <v>263</v>
      </c>
      <c r="C5029">
        <v>16</v>
      </c>
      <c r="D5029">
        <v>52</v>
      </c>
      <c r="E5029">
        <v>8</v>
      </c>
      <c r="F5029" t="s">
        <v>581</v>
      </c>
      <c r="G5029" t="s">
        <v>581</v>
      </c>
      <c r="H5029" t="s">
        <v>143</v>
      </c>
      <c r="I5029" t="s">
        <v>620</v>
      </c>
      <c r="J5029" t="s">
        <v>621</v>
      </c>
    </row>
    <row r="5030" spans="1:10" x14ac:dyDescent="0.35">
      <c r="A5030">
        <v>5178</v>
      </c>
      <c r="B5030" t="s">
        <v>263</v>
      </c>
      <c r="C5030">
        <v>17</v>
      </c>
      <c r="D5030">
        <v>35</v>
      </c>
      <c r="E5030">
        <v>8</v>
      </c>
      <c r="F5030" t="s">
        <v>581</v>
      </c>
      <c r="G5030" t="s">
        <v>581</v>
      </c>
      <c r="H5030" t="s">
        <v>143</v>
      </c>
      <c r="I5030" t="s">
        <v>620</v>
      </c>
      <c r="J5030" t="s">
        <v>621</v>
      </c>
    </row>
    <row r="5031" spans="1:10" x14ac:dyDescent="0.35">
      <c r="A5031">
        <v>5179</v>
      </c>
      <c r="B5031" t="s">
        <v>263</v>
      </c>
      <c r="C5031">
        <v>18</v>
      </c>
      <c r="D5031">
        <v>32</v>
      </c>
      <c r="E5031">
        <v>7</v>
      </c>
      <c r="F5031" t="s">
        <v>581</v>
      </c>
      <c r="G5031" t="s">
        <v>581</v>
      </c>
      <c r="H5031" t="s">
        <v>143</v>
      </c>
      <c r="I5031" t="s">
        <v>620</v>
      </c>
      <c r="J5031" t="s">
        <v>621</v>
      </c>
    </row>
    <row r="5032" spans="1:10" x14ac:dyDescent="0.35">
      <c r="A5032">
        <v>5180</v>
      </c>
      <c r="B5032" t="s">
        <v>263</v>
      </c>
      <c r="C5032">
        <v>19</v>
      </c>
      <c r="D5032">
        <v>28</v>
      </c>
      <c r="E5032">
        <v>2</v>
      </c>
      <c r="F5032" t="s">
        <v>581</v>
      </c>
      <c r="G5032" t="s">
        <v>581</v>
      </c>
      <c r="H5032" t="s">
        <v>143</v>
      </c>
      <c r="I5032" t="s">
        <v>620</v>
      </c>
      <c r="J5032" t="s">
        <v>621</v>
      </c>
    </row>
    <row r="5033" spans="1:10" x14ac:dyDescent="0.35">
      <c r="A5033">
        <v>5181</v>
      </c>
      <c r="B5033" t="s">
        <v>263</v>
      </c>
      <c r="C5033">
        <v>20</v>
      </c>
      <c r="D5033">
        <v>27</v>
      </c>
      <c r="E5033">
        <v>2</v>
      </c>
      <c r="F5033" t="s">
        <v>581</v>
      </c>
      <c r="G5033" t="s">
        <v>581</v>
      </c>
      <c r="H5033" t="s">
        <v>143</v>
      </c>
      <c r="I5033" t="s">
        <v>620</v>
      </c>
      <c r="J5033" t="s">
        <v>621</v>
      </c>
    </row>
    <row r="5034" spans="1:10" x14ac:dyDescent="0.35">
      <c r="A5034">
        <v>5182</v>
      </c>
      <c r="B5034" t="s">
        <v>263</v>
      </c>
      <c r="C5034">
        <v>21</v>
      </c>
      <c r="D5034">
        <v>14</v>
      </c>
      <c r="E5034">
        <v>0</v>
      </c>
      <c r="F5034" t="s">
        <v>581</v>
      </c>
      <c r="G5034" t="s">
        <v>581</v>
      </c>
      <c r="H5034" t="s">
        <v>143</v>
      </c>
      <c r="I5034" t="s">
        <v>620</v>
      </c>
      <c r="J5034" t="s">
        <v>621</v>
      </c>
    </row>
    <row r="5035" spans="1:10" x14ac:dyDescent="0.35">
      <c r="A5035">
        <v>5183</v>
      </c>
      <c r="B5035" t="s">
        <v>263</v>
      </c>
      <c r="C5035">
        <v>22</v>
      </c>
      <c r="D5035">
        <v>5</v>
      </c>
      <c r="E5035">
        <v>0</v>
      </c>
      <c r="F5035" t="s">
        <v>581</v>
      </c>
      <c r="G5035" t="s">
        <v>581</v>
      </c>
      <c r="H5035" t="s">
        <v>143</v>
      </c>
      <c r="I5035" t="s">
        <v>620</v>
      </c>
      <c r="J5035" t="s">
        <v>621</v>
      </c>
    </row>
    <row r="5036" spans="1:10" x14ac:dyDescent="0.35">
      <c r="A5036">
        <v>5184</v>
      </c>
      <c r="B5036" t="s">
        <v>263</v>
      </c>
      <c r="C5036">
        <v>23</v>
      </c>
      <c r="D5036">
        <v>6</v>
      </c>
      <c r="E5036">
        <v>0</v>
      </c>
      <c r="F5036" t="s">
        <v>581</v>
      </c>
      <c r="G5036" t="s">
        <v>581</v>
      </c>
      <c r="H5036" t="s">
        <v>143</v>
      </c>
      <c r="I5036" t="s">
        <v>620</v>
      </c>
      <c r="J5036" t="s">
        <v>621</v>
      </c>
    </row>
    <row r="5037" spans="1:10" x14ac:dyDescent="0.35">
      <c r="A5037">
        <v>5185</v>
      </c>
      <c r="B5037" t="s">
        <v>263</v>
      </c>
      <c r="C5037">
        <v>24</v>
      </c>
      <c r="D5037">
        <v>17</v>
      </c>
      <c r="E5037">
        <v>2</v>
      </c>
      <c r="F5037" t="s">
        <v>581</v>
      </c>
      <c r="G5037" t="s">
        <v>581</v>
      </c>
      <c r="H5037" t="s">
        <v>143</v>
      </c>
      <c r="I5037" t="s">
        <v>620</v>
      </c>
      <c r="J5037" t="s">
        <v>621</v>
      </c>
    </row>
    <row r="5038" spans="1:10" x14ac:dyDescent="0.35">
      <c r="A5038">
        <v>5186</v>
      </c>
      <c r="B5038" t="s">
        <v>263</v>
      </c>
      <c r="C5038">
        <v>25</v>
      </c>
      <c r="D5038">
        <v>12</v>
      </c>
      <c r="E5038">
        <v>2</v>
      </c>
      <c r="F5038" t="s">
        <v>581</v>
      </c>
      <c r="G5038" t="s">
        <v>581</v>
      </c>
      <c r="H5038" t="s">
        <v>143</v>
      </c>
      <c r="I5038" t="s">
        <v>620</v>
      </c>
      <c r="J5038" t="s">
        <v>621</v>
      </c>
    </row>
    <row r="5039" spans="1:10" x14ac:dyDescent="0.35">
      <c r="A5039">
        <v>5187</v>
      </c>
      <c r="B5039" t="s">
        <v>263</v>
      </c>
      <c r="C5039">
        <v>26</v>
      </c>
      <c r="D5039">
        <v>23</v>
      </c>
      <c r="E5039">
        <v>2</v>
      </c>
      <c r="F5039" t="s">
        <v>581</v>
      </c>
      <c r="G5039" t="s">
        <v>581</v>
      </c>
      <c r="H5039" t="s">
        <v>143</v>
      </c>
      <c r="I5039" t="s">
        <v>620</v>
      </c>
      <c r="J5039" t="s">
        <v>621</v>
      </c>
    </row>
    <row r="5040" spans="1:10" x14ac:dyDescent="0.35">
      <c r="A5040">
        <v>5188</v>
      </c>
      <c r="B5040" t="s">
        <v>263</v>
      </c>
      <c r="C5040">
        <v>27</v>
      </c>
      <c r="D5040">
        <v>16</v>
      </c>
      <c r="E5040">
        <v>1</v>
      </c>
      <c r="F5040" t="s">
        <v>581</v>
      </c>
      <c r="G5040" t="s">
        <v>581</v>
      </c>
      <c r="H5040" t="s">
        <v>143</v>
      </c>
      <c r="I5040" t="s">
        <v>620</v>
      </c>
      <c r="J5040" t="s">
        <v>621</v>
      </c>
    </row>
    <row r="5041" spans="1:10" x14ac:dyDescent="0.35">
      <c r="A5041">
        <v>5189</v>
      </c>
      <c r="B5041" t="s">
        <v>263</v>
      </c>
      <c r="C5041">
        <v>28</v>
      </c>
      <c r="D5041">
        <v>36</v>
      </c>
      <c r="E5041">
        <v>0</v>
      </c>
      <c r="F5041" t="s">
        <v>581</v>
      </c>
      <c r="G5041" t="s">
        <v>581</v>
      </c>
      <c r="H5041" t="s">
        <v>143</v>
      </c>
      <c r="I5041" t="s">
        <v>620</v>
      </c>
      <c r="J5041" t="s">
        <v>621</v>
      </c>
    </row>
    <row r="5042" spans="1:10" x14ac:dyDescent="0.35">
      <c r="A5042">
        <v>5190</v>
      </c>
      <c r="B5042" t="s">
        <v>263</v>
      </c>
      <c r="C5042">
        <v>29</v>
      </c>
      <c r="D5042">
        <v>30</v>
      </c>
      <c r="E5042">
        <v>3</v>
      </c>
      <c r="F5042" t="s">
        <v>581</v>
      </c>
      <c r="G5042" t="s">
        <v>581</v>
      </c>
      <c r="H5042" t="s">
        <v>143</v>
      </c>
      <c r="I5042" t="s">
        <v>620</v>
      </c>
      <c r="J5042" t="s">
        <v>621</v>
      </c>
    </row>
    <row r="5043" spans="1:10" x14ac:dyDescent="0.35">
      <c r="A5043">
        <v>5191</v>
      </c>
      <c r="B5043" t="s">
        <v>263</v>
      </c>
      <c r="C5043">
        <v>30</v>
      </c>
      <c r="D5043">
        <v>19</v>
      </c>
      <c r="E5043">
        <v>4</v>
      </c>
      <c r="F5043" t="s">
        <v>581</v>
      </c>
      <c r="G5043" t="s">
        <v>581</v>
      </c>
      <c r="H5043" t="s">
        <v>143</v>
      </c>
      <c r="I5043" t="s">
        <v>620</v>
      </c>
      <c r="J5043" t="s">
        <v>621</v>
      </c>
    </row>
    <row r="5044" spans="1:10" x14ac:dyDescent="0.35">
      <c r="A5044">
        <v>5192</v>
      </c>
      <c r="B5044" t="s">
        <v>263</v>
      </c>
      <c r="C5044">
        <v>31</v>
      </c>
      <c r="D5044">
        <v>31</v>
      </c>
      <c r="E5044">
        <v>3</v>
      </c>
      <c r="F5044" t="s">
        <v>581</v>
      </c>
      <c r="G5044" t="s">
        <v>581</v>
      </c>
      <c r="H5044" t="s">
        <v>143</v>
      </c>
      <c r="I5044" t="s">
        <v>620</v>
      </c>
      <c r="J5044" t="s">
        <v>621</v>
      </c>
    </row>
    <row r="5045" spans="1:10" x14ac:dyDescent="0.35">
      <c r="A5045">
        <v>5193</v>
      </c>
      <c r="B5045" t="s">
        <v>263</v>
      </c>
      <c r="C5045">
        <v>32</v>
      </c>
      <c r="D5045">
        <v>32</v>
      </c>
      <c r="E5045">
        <v>1</v>
      </c>
      <c r="F5045" t="s">
        <v>581</v>
      </c>
      <c r="G5045" t="s">
        <v>581</v>
      </c>
      <c r="H5045" t="s">
        <v>143</v>
      </c>
      <c r="I5045" t="s">
        <v>620</v>
      </c>
      <c r="J5045" t="s">
        <v>621</v>
      </c>
    </row>
    <row r="5046" spans="1:10" x14ac:dyDescent="0.35">
      <c r="A5046">
        <v>5194</v>
      </c>
      <c r="B5046" t="s">
        <v>263</v>
      </c>
      <c r="C5046">
        <v>33</v>
      </c>
      <c r="D5046">
        <v>22</v>
      </c>
      <c r="E5046">
        <v>6</v>
      </c>
      <c r="F5046" t="s">
        <v>581</v>
      </c>
      <c r="G5046" t="s">
        <v>581</v>
      </c>
      <c r="H5046" t="s">
        <v>143</v>
      </c>
      <c r="I5046" t="s">
        <v>620</v>
      </c>
      <c r="J5046" t="s">
        <v>621</v>
      </c>
    </row>
    <row r="5047" spans="1:10" x14ac:dyDescent="0.35">
      <c r="A5047">
        <v>5195</v>
      </c>
      <c r="B5047" t="s">
        <v>263</v>
      </c>
      <c r="C5047">
        <v>34</v>
      </c>
      <c r="D5047">
        <v>35</v>
      </c>
      <c r="E5047">
        <v>3</v>
      </c>
      <c r="F5047" t="s">
        <v>581</v>
      </c>
      <c r="G5047" t="s">
        <v>581</v>
      </c>
      <c r="H5047" t="s">
        <v>143</v>
      </c>
      <c r="I5047" t="s">
        <v>620</v>
      </c>
      <c r="J5047" t="s">
        <v>621</v>
      </c>
    </row>
    <row r="5048" spans="1:10" x14ac:dyDescent="0.35">
      <c r="A5048">
        <v>5196</v>
      </c>
      <c r="B5048" t="s">
        <v>263</v>
      </c>
      <c r="C5048">
        <v>35</v>
      </c>
      <c r="D5048">
        <v>16</v>
      </c>
      <c r="E5048">
        <v>2</v>
      </c>
      <c r="F5048" t="s">
        <v>581</v>
      </c>
      <c r="G5048" t="s">
        <v>581</v>
      </c>
      <c r="H5048" t="s">
        <v>143</v>
      </c>
      <c r="I5048" t="s">
        <v>620</v>
      </c>
      <c r="J5048" t="s">
        <v>621</v>
      </c>
    </row>
    <row r="5049" spans="1:10" x14ac:dyDescent="0.35">
      <c r="A5049">
        <v>5197</v>
      </c>
      <c r="B5049" t="s">
        <v>263</v>
      </c>
      <c r="C5049">
        <v>36</v>
      </c>
      <c r="D5049">
        <v>13</v>
      </c>
      <c r="E5049">
        <v>3</v>
      </c>
      <c r="F5049" t="s">
        <v>581</v>
      </c>
      <c r="G5049" t="s">
        <v>581</v>
      </c>
      <c r="H5049" t="s">
        <v>143</v>
      </c>
      <c r="I5049" t="s">
        <v>620</v>
      </c>
      <c r="J5049" t="s">
        <v>621</v>
      </c>
    </row>
    <row r="5050" spans="1:10" x14ac:dyDescent="0.35">
      <c r="A5050">
        <v>5198</v>
      </c>
      <c r="B5050" t="s">
        <v>263</v>
      </c>
      <c r="C5050">
        <v>37</v>
      </c>
      <c r="D5050">
        <v>26</v>
      </c>
      <c r="E5050">
        <v>2</v>
      </c>
      <c r="F5050" t="s">
        <v>581</v>
      </c>
      <c r="G5050" t="s">
        <v>581</v>
      </c>
      <c r="H5050" t="s">
        <v>143</v>
      </c>
      <c r="I5050" t="s">
        <v>620</v>
      </c>
      <c r="J5050" t="s">
        <v>621</v>
      </c>
    </row>
    <row r="5051" spans="1:10" x14ac:dyDescent="0.35">
      <c r="A5051">
        <v>5199</v>
      </c>
      <c r="B5051" t="s">
        <v>263</v>
      </c>
      <c r="C5051">
        <v>38</v>
      </c>
      <c r="D5051">
        <v>13</v>
      </c>
      <c r="E5051">
        <v>4</v>
      </c>
      <c r="F5051" t="s">
        <v>581</v>
      </c>
      <c r="G5051" t="s">
        <v>581</v>
      </c>
      <c r="H5051" t="s">
        <v>143</v>
      </c>
      <c r="I5051" t="s">
        <v>620</v>
      </c>
      <c r="J5051" t="s">
        <v>621</v>
      </c>
    </row>
    <row r="5052" spans="1:10" x14ac:dyDescent="0.35">
      <c r="A5052">
        <v>5200</v>
      </c>
      <c r="B5052" t="s">
        <v>264</v>
      </c>
      <c r="C5052">
        <v>15</v>
      </c>
      <c r="D5052">
        <v>44</v>
      </c>
      <c r="E5052">
        <v>1</v>
      </c>
      <c r="F5052" t="s">
        <v>581</v>
      </c>
      <c r="G5052" t="s">
        <v>581</v>
      </c>
      <c r="H5052" t="s">
        <v>143</v>
      </c>
      <c r="I5052" t="s">
        <v>620</v>
      </c>
      <c r="J5052" t="s">
        <v>621</v>
      </c>
    </row>
    <row r="5053" spans="1:10" x14ac:dyDescent="0.35">
      <c r="A5053">
        <v>5201</v>
      </c>
      <c r="B5053" t="s">
        <v>264</v>
      </c>
      <c r="C5053">
        <v>16</v>
      </c>
      <c r="D5053">
        <v>57</v>
      </c>
      <c r="E5053">
        <v>5</v>
      </c>
      <c r="F5053" t="s">
        <v>581</v>
      </c>
      <c r="G5053" t="s">
        <v>581</v>
      </c>
      <c r="H5053" t="s">
        <v>143</v>
      </c>
      <c r="I5053" t="s">
        <v>620</v>
      </c>
      <c r="J5053" t="s">
        <v>621</v>
      </c>
    </row>
    <row r="5054" spans="1:10" x14ac:dyDescent="0.35">
      <c r="A5054">
        <v>5202</v>
      </c>
      <c r="B5054" t="s">
        <v>264</v>
      </c>
      <c r="C5054">
        <v>17</v>
      </c>
      <c r="D5054">
        <v>43</v>
      </c>
      <c r="E5054">
        <v>1</v>
      </c>
      <c r="F5054" t="s">
        <v>581</v>
      </c>
      <c r="G5054" t="s">
        <v>581</v>
      </c>
      <c r="H5054" t="s">
        <v>143</v>
      </c>
      <c r="I5054" t="s">
        <v>620</v>
      </c>
      <c r="J5054" t="s">
        <v>621</v>
      </c>
    </row>
    <row r="5055" spans="1:10" x14ac:dyDescent="0.35">
      <c r="A5055">
        <v>5203</v>
      </c>
      <c r="B5055" t="s">
        <v>264</v>
      </c>
      <c r="C5055">
        <v>18</v>
      </c>
      <c r="D5055">
        <v>40</v>
      </c>
      <c r="E5055">
        <v>3</v>
      </c>
      <c r="F5055" t="s">
        <v>581</v>
      </c>
      <c r="G5055" t="s">
        <v>581</v>
      </c>
      <c r="H5055" t="s">
        <v>143</v>
      </c>
      <c r="I5055" t="s">
        <v>620</v>
      </c>
      <c r="J5055" t="s">
        <v>621</v>
      </c>
    </row>
    <row r="5056" spans="1:10" x14ac:dyDescent="0.35">
      <c r="A5056">
        <v>5204</v>
      </c>
      <c r="B5056" t="s">
        <v>264</v>
      </c>
      <c r="C5056">
        <v>19</v>
      </c>
      <c r="D5056">
        <v>19</v>
      </c>
      <c r="E5056">
        <v>1</v>
      </c>
      <c r="F5056" t="s">
        <v>581</v>
      </c>
      <c r="G5056" t="s">
        <v>581</v>
      </c>
      <c r="H5056" t="s">
        <v>143</v>
      </c>
      <c r="I5056" t="s">
        <v>620</v>
      </c>
      <c r="J5056" t="s">
        <v>621</v>
      </c>
    </row>
    <row r="5057" spans="1:10" x14ac:dyDescent="0.35">
      <c r="A5057">
        <v>5205</v>
      </c>
      <c r="B5057" t="s">
        <v>264</v>
      </c>
      <c r="C5057">
        <v>20</v>
      </c>
      <c r="D5057">
        <v>23</v>
      </c>
      <c r="E5057">
        <v>0</v>
      </c>
      <c r="F5057" t="s">
        <v>581</v>
      </c>
      <c r="G5057" t="s">
        <v>581</v>
      </c>
      <c r="H5057" t="s">
        <v>143</v>
      </c>
      <c r="I5057" t="s">
        <v>620</v>
      </c>
      <c r="J5057" t="s">
        <v>621</v>
      </c>
    </row>
    <row r="5058" spans="1:10" x14ac:dyDescent="0.35">
      <c r="A5058">
        <v>5206</v>
      </c>
      <c r="B5058" t="s">
        <v>264</v>
      </c>
      <c r="C5058">
        <v>21</v>
      </c>
      <c r="D5058">
        <v>23</v>
      </c>
      <c r="E5058">
        <v>0</v>
      </c>
      <c r="F5058" t="s">
        <v>581</v>
      </c>
      <c r="G5058" t="s">
        <v>581</v>
      </c>
      <c r="H5058" t="s">
        <v>143</v>
      </c>
      <c r="I5058" t="s">
        <v>620</v>
      </c>
      <c r="J5058" t="s">
        <v>621</v>
      </c>
    </row>
    <row r="5059" spans="1:10" x14ac:dyDescent="0.35">
      <c r="A5059">
        <v>5207</v>
      </c>
      <c r="B5059" t="s">
        <v>264</v>
      </c>
      <c r="C5059">
        <v>22</v>
      </c>
      <c r="D5059">
        <v>14</v>
      </c>
      <c r="E5059">
        <v>1</v>
      </c>
      <c r="F5059" t="s">
        <v>581</v>
      </c>
      <c r="G5059" t="s">
        <v>581</v>
      </c>
      <c r="H5059" t="s">
        <v>143</v>
      </c>
      <c r="I5059" t="s">
        <v>620</v>
      </c>
      <c r="J5059" t="s">
        <v>621</v>
      </c>
    </row>
    <row r="5060" spans="1:10" x14ac:dyDescent="0.35">
      <c r="A5060">
        <v>5208</v>
      </c>
      <c r="B5060" t="s">
        <v>264</v>
      </c>
      <c r="C5060">
        <v>23</v>
      </c>
      <c r="D5060">
        <v>10</v>
      </c>
      <c r="E5060">
        <v>1</v>
      </c>
      <c r="F5060" t="s">
        <v>581</v>
      </c>
      <c r="G5060" t="s">
        <v>581</v>
      </c>
      <c r="H5060" t="s">
        <v>143</v>
      </c>
      <c r="I5060" t="s">
        <v>620</v>
      </c>
      <c r="J5060" t="s">
        <v>621</v>
      </c>
    </row>
    <row r="5061" spans="1:10" x14ac:dyDescent="0.35">
      <c r="A5061">
        <v>5209</v>
      </c>
      <c r="B5061" t="s">
        <v>264</v>
      </c>
      <c r="C5061">
        <v>24</v>
      </c>
      <c r="D5061">
        <v>7</v>
      </c>
      <c r="E5061">
        <v>2</v>
      </c>
      <c r="F5061" t="s">
        <v>581</v>
      </c>
      <c r="G5061" t="s">
        <v>581</v>
      </c>
      <c r="H5061" t="s">
        <v>143</v>
      </c>
      <c r="I5061" t="s">
        <v>620</v>
      </c>
      <c r="J5061" t="s">
        <v>621</v>
      </c>
    </row>
    <row r="5062" spans="1:10" x14ac:dyDescent="0.35">
      <c r="A5062">
        <v>5210</v>
      </c>
      <c r="B5062" t="s">
        <v>264</v>
      </c>
      <c r="C5062">
        <v>25</v>
      </c>
      <c r="D5062">
        <v>10</v>
      </c>
      <c r="E5062">
        <v>2</v>
      </c>
      <c r="F5062" t="s">
        <v>581</v>
      </c>
      <c r="G5062" t="s">
        <v>581</v>
      </c>
      <c r="H5062" t="s">
        <v>143</v>
      </c>
      <c r="I5062" t="s">
        <v>620</v>
      </c>
      <c r="J5062" t="s">
        <v>621</v>
      </c>
    </row>
    <row r="5063" spans="1:10" x14ac:dyDescent="0.35">
      <c r="A5063">
        <v>5211</v>
      </c>
      <c r="B5063" t="s">
        <v>264</v>
      </c>
      <c r="C5063">
        <v>26</v>
      </c>
      <c r="D5063">
        <v>17</v>
      </c>
      <c r="E5063">
        <v>2</v>
      </c>
      <c r="F5063" t="s">
        <v>581</v>
      </c>
      <c r="G5063" t="s">
        <v>581</v>
      </c>
      <c r="H5063" t="s">
        <v>143</v>
      </c>
      <c r="I5063" t="s">
        <v>620</v>
      </c>
      <c r="J5063" t="s">
        <v>621</v>
      </c>
    </row>
    <row r="5064" spans="1:10" x14ac:dyDescent="0.35">
      <c r="A5064">
        <v>5212</v>
      </c>
      <c r="B5064" t="s">
        <v>264</v>
      </c>
      <c r="C5064">
        <v>27</v>
      </c>
      <c r="D5064">
        <v>23</v>
      </c>
      <c r="E5064">
        <v>2</v>
      </c>
      <c r="F5064" t="s">
        <v>581</v>
      </c>
      <c r="G5064" t="s">
        <v>581</v>
      </c>
      <c r="H5064" t="s">
        <v>143</v>
      </c>
      <c r="I5064" t="s">
        <v>620</v>
      </c>
      <c r="J5064" t="s">
        <v>621</v>
      </c>
    </row>
    <row r="5065" spans="1:10" x14ac:dyDescent="0.35">
      <c r="A5065">
        <v>5213</v>
      </c>
      <c r="B5065" t="s">
        <v>264</v>
      </c>
      <c r="C5065">
        <v>28</v>
      </c>
      <c r="D5065">
        <v>36</v>
      </c>
      <c r="E5065">
        <v>3</v>
      </c>
      <c r="F5065" t="s">
        <v>581</v>
      </c>
      <c r="G5065" t="s">
        <v>581</v>
      </c>
      <c r="H5065" t="s">
        <v>143</v>
      </c>
      <c r="I5065" t="s">
        <v>620</v>
      </c>
      <c r="J5065" t="s">
        <v>621</v>
      </c>
    </row>
    <row r="5066" spans="1:10" x14ac:dyDescent="0.35">
      <c r="A5066">
        <v>5214</v>
      </c>
      <c r="B5066" t="s">
        <v>264</v>
      </c>
      <c r="C5066">
        <v>29</v>
      </c>
      <c r="D5066">
        <v>24</v>
      </c>
      <c r="E5066">
        <v>1</v>
      </c>
      <c r="F5066" t="s">
        <v>581</v>
      </c>
      <c r="G5066" t="s">
        <v>581</v>
      </c>
      <c r="H5066" t="s">
        <v>143</v>
      </c>
      <c r="I5066" t="s">
        <v>620</v>
      </c>
      <c r="J5066" t="s">
        <v>621</v>
      </c>
    </row>
    <row r="5067" spans="1:10" x14ac:dyDescent="0.35">
      <c r="A5067">
        <v>5215</v>
      </c>
      <c r="B5067" t="s">
        <v>264</v>
      </c>
      <c r="C5067">
        <v>30</v>
      </c>
      <c r="D5067">
        <v>29</v>
      </c>
      <c r="E5067">
        <v>3</v>
      </c>
      <c r="F5067" t="s">
        <v>581</v>
      </c>
      <c r="G5067" t="s">
        <v>581</v>
      </c>
      <c r="H5067" t="s">
        <v>143</v>
      </c>
      <c r="I5067" t="s">
        <v>620</v>
      </c>
      <c r="J5067" t="s">
        <v>621</v>
      </c>
    </row>
    <row r="5068" spans="1:10" x14ac:dyDescent="0.35">
      <c r="A5068">
        <v>5216</v>
      </c>
      <c r="B5068" t="s">
        <v>264</v>
      </c>
      <c r="C5068">
        <v>31</v>
      </c>
      <c r="D5068">
        <v>25</v>
      </c>
      <c r="E5068">
        <v>6</v>
      </c>
      <c r="F5068" t="s">
        <v>581</v>
      </c>
      <c r="G5068" t="s">
        <v>581</v>
      </c>
      <c r="H5068" t="s">
        <v>143</v>
      </c>
      <c r="I5068" t="s">
        <v>620</v>
      </c>
      <c r="J5068" t="s">
        <v>621</v>
      </c>
    </row>
    <row r="5069" spans="1:10" x14ac:dyDescent="0.35">
      <c r="A5069">
        <v>5217</v>
      </c>
      <c r="B5069" t="s">
        <v>264</v>
      </c>
      <c r="C5069">
        <v>32</v>
      </c>
      <c r="D5069">
        <v>31</v>
      </c>
      <c r="E5069">
        <v>1</v>
      </c>
      <c r="F5069" t="s">
        <v>581</v>
      </c>
      <c r="G5069" t="s">
        <v>581</v>
      </c>
      <c r="H5069" t="s">
        <v>143</v>
      </c>
      <c r="I5069" t="s">
        <v>620</v>
      </c>
      <c r="J5069" t="s">
        <v>621</v>
      </c>
    </row>
    <row r="5070" spans="1:10" x14ac:dyDescent="0.35">
      <c r="A5070">
        <v>5218</v>
      </c>
      <c r="B5070" t="s">
        <v>264</v>
      </c>
      <c r="C5070">
        <v>33</v>
      </c>
      <c r="D5070">
        <v>35</v>
      </c>
      <c r="E5070">
        <v>2</v>
      </c>
      <c r="F5070" t="s">
        <v>581</v>
      </c>
      <c r="G5070" t="s">
        <v>581</v>
      </c>
      <c r="H5070" t="s">
        <v>143</v>
      </c>
      <c r="I5070" t="s">
        <v>620</v>
      </c>
      <c r="J5070" t="s">
        <v>621</v>
      </c>
    </row>
    <row r="5071" spans="1:10" x14ac:dyDescent="0.35">
      <c r="A5071">
        <v>5219</v>
      </c>
      <c r="B5071" t="s">
        <v>264</v>
      </c>
      <c r="C5071">
        <v>34</v>
      </c>
      <c r="D5071">
        <v>28</v>
      </c>
      <c r="E5071">
        <v>1</v>
      </c>
      <c r="F5071" t="s">
        <v>581</v>
      </c>
      <c r="G5071" t="s">
        <v>581</v>
      </c>
      <c r="H5071" t="s">
        <v>143</v>
      </c>
      <c r="I5071" t="s">
        <v>620</v>
      </c>
      <c r="J5071" t="s">
        <v>621</v>
      </c>
    </row>
    <row r="5072" spans="1:10" x14ac:dyDescent="0.35">
      <c r="A5072">
        <v>5220</v>
      </c>
      <c r="B5072" t="s">
        <v>264</v>
      </c>
      <c r="C5072">
        <v>35</v>
      </c>
      <c r="D5072">
        <v>26</v>
      </c>
      <c r="E5072">
        <v>2</v>
      </c>
      <c r="F5072" t="s">
        <v>581</v>
      </c>
      <c r="G5072" t="s">
        <v>581</v>
      </c>
      <c r="H5072" t="s">
        <v>143</v>
      </c>
      <c r="I5072" t="s">
        <v>620</v>
      </c>
      <c r="J5072" t="s">
        <v>621</v>
      </c>
    </row>
    <row r="5073" spans="1:10" x14ac:dyDescent="0.35">
      <c r="A5073">
        <v>5221</v>
      </c>
      <c r="B5073" t="s">
        <v>264</v>
      </c>
      <c r="C5073">
        <v>36</v>
      </c>
      <c r="D5073">
        <v>23</v>
      </c>
      <c r="E5073">
        <v>4</v>
      </c>
      <c r="F5073" t="s">
        <v>581</v>
      </c>
      <c r="G5073" t="s">
        <v>581</v>
      </c>
      <c r="H5073" t="s">
        <v>143</v>
      </c>
      <c r="I5073" t="s">
        <v>620</v>
      </c>
      <c r="J5073" t="s">
        <v>621</v>
      </c>
    </row>
    <row r="5074" spans="1:10" x14ac:dyDescent="0.35">
      <c r="A5074">
        <v>5222</v>
      </c>
      <c r="B5074" t="s">
        <v>264</v>
      </c>
      <c r="C5074">
        <v>37</v>
      </c>
      <c r="D5074">
        <v>18</v>
      </c>
      <c r="E5074">
        <v>2</v>
      </c>
      <c r="F5074" t="s">
        <v>581</v>
      </c>
      <c r="G5074" t="s">
        <v>581</v>
      </c>
      <c r="H5074" t="s">
        <v>143</v>
      </c>
      <c r="I5074" t="s">
        <v>620</v>
      </c>
      <c r="J5074" t="s">
        <v>621</v>
      </c>
    </row>
    <row r="5075" spans="1:10" x14ac:dyDescent="0.35">
      <c r="A5075">
        <v>5223</v>
      </c>
      <c r="B5075" t="s">
        <v>264</v>
      </c>
      <c r="C5075">
        <v>38</v>
      </c>
      <c r="D5075">
        <v>37</v>
      </c>
      <c r="E5075">
        <v>3</v>
      </c>
      <c r="F5075" t="s">
        <v>581</v>
      </c>
      <c r="G5075" t="s">
        <v>581</v>
      </c>
      <c r="H5075" t="s">
        <v>143</v>
      </c>
      <c r="I5075" t="s">
        <v>620</v>
      </c>
      <c r="J5075" t="s">
        <v>621</v>
      </c>
    </row>
    <row r="5076" spans="1:10" x14ac:dyDescent="0.35">
      <c r="A5076">
        <v>5224</v>
      </c>
      <c r="B5076" t="s">
        <v>265</v>
      </c>
      <c r="C5076">
        <v>15</v>
      </c>
      <c r="D5076">
        <v>18</v>
      </c>
      <c r="E5076">
        <v>0</v>
      </c>
      <c r="F5076" t="s">
        <v>581</v>
      </c>
      <c r="G5076" t="s">
        <v>581</v>
      </c>
      <c r="H5076" t="s">
        <v>143</v>
      </c>
      <c r="I5076" t="s">
        <v>620</v>
      </c>
      <c r="J5076" t="s">
        <v>621</v>
      </c>
    </row>
    <row r="5077" spans="1:10" x14ac:dyDescent="0.35">
      <c r="A5077">
        <v>5225</v>
      </c>
      <c r="B5077" t="s">
        <v>265</v>
      </c>
      <c r="C5077">
        <v>16</v>
      </c>
      <c r="D5077">
        <v>21</v>
      </c>
      <c r="E5077">
        <v>5</v>
      </c>
      <c r="F5077" t="s">
        <v>581</v>
      </c>
      <c r="G5077" t="s">
        <v>581</v>
      </c>
      <c r="H5077" t="s">
        <v>143</v>
      </c>
      <c r="I5077" t="s">
        <v>620</v>
      </c>
      <c r="J5077" t="s">
        <v>621</v>
      </c>
    </row>
    <row r="5078" spans="1:10" x14ac:dyDescent="0.35">
      <c r="A5078">
        <v>5226</v>
      </c>
      <c r="B5078" t="s">
        <v>265</v>
      </c>
      <c r="C5078">
        <v>17</v>
      </c>
      <c r="D5078">
        <v>29</v>
      </c>
      <c r="E5078">
        <v>2</v>
      </c>
      <c r="F5078" t="s">
        <v>581</v>
      </c>
      <c r="G5078" t="s">
        <v>581</v>
      </c>
      <c r="H5078" t="s">
        <v>143</v>
      </c>
      <c r="I5078" t="s">
        <v>620</v>
      </c>
      <c r="J5078" t="s">
        <v>621</v>
      </c>
    </row>
    <row r="5079" spans="1:10" x14ac:dyDescent="0.35">
      <c r="A5079">
        <v>5227</v>
      </c>
      <c r="B5079" t="s">
        <v>265</v>
      </c>
      <c r="C5079">
        <v>18</v>
      </c>
      <c r="D5079">
        <v>19</v>
      </c>
      <c r="E5079">
        <v>3</v>
      </c>
      <c r="F5079" t="s">
        <v>581</v>
      </c>
      <c r="G5079" t="s">
        <v>581</v>
      </c>
      <c r="H5079" t="s">
        <v>143</v>
      </c>
      <c r="I5079" t="s">
        <v>620</v>
      </c>
      <c r="J5079" t="s">
        <v>621</v>
      </c>
    </row>
    <row r="5080" spans="1:10" x14ac:dyDescent="0.35">
      <c r="A5080">
        <v>5228</v>
      </c>
      <c r="B5080" t="s">
        <v>265</v>
      </c>
      <c r="C5080">
        <v>19</v>
      </c>
      <c r="D5080">
        <v>15</v>
      </c>
      <c r="E5080">
        <v>0</v>
      </c>
      <c r="F5080" t="s">
        <v>581</v>
      </c>
      <c r="G5080" t="s">
        <v>581</v>
      </c>
      <c r="H5080" t="s">
        <v>143</v>
      </c>
      <c r="I5080" t="s">
        <v>620</v>
      </c>
      <c r="J5080" t="s">
        <v>621</v>
      </c>
    </row>
    <row r="5081" spans="1:10" x14ac:dyDescent="0.35">
      <c r="A5081">
        <v>5229</v>
      </c>
      <c r="B5081" t="s">
        <v>265</v>
      </c>
      <c r="C5081">
        <v>20</v>
      </c>
      <c r="D5081">
        <v>8</v>
      </c>
      <c r="E5081">
        <v>0</v>
      </c>
      <c r="F5081" t="s">
        <v>581</v>
      </c>
      <c r="G5081" t="s">
        <v>581</v>
      </c>
      <c r="H5081" t="s">
        <v>143</v>
      </c>
      <c r="I5081" t="s">
        <v>620</v>
      </c>
      <c r="J5081" t="s">
        <v>621</v>
      </c>
    </row>
    <row r="5082" spans="1:10" x14ac:dyDescent="0.35">
      <c r="A5082">
        <v>5230</v>
      </c>
      <c r="B5082" t="s">
        <v>265</v>
      </c>
      <c r="C5082">
        <v>21</v>
      </c>
      <c r="D5082">
        <v>10</v>
      </c>
      <c r="E5082">
        <v>0</v>
      </c>
      <c r="F5082" t="s">
        <v>581</v>
      </c>
      <c r="G5082" t="s">
        <v>581</v>
      </c>
      <c r="H5082" t="s">
        <v>143</v>
      </c>
      <c r="I5082" t="s">
        <v>620</v>
      </c>
      <c r="J5082" t="s">
        <v>621</v>
      </c>
    </row>
    <row r="5083" spans="1:10" x14ac:dyDescent="0.35">
      <c r="A5083">
        <v>5231</v>
      </c>
      <c r="B5083" t="s">
        <v>265</v>
      </c>
      <c r="C5083">
        <v>22</v>
      </c>
      <c r="D5083">
        <v>2</v>
      </c>
      <c r="E5083">
        <v>0</v>
      </c>
      <c r="F5083" t="s">
        <v>581</v>
      </c>
      <c r="G5083" t="s">
        <v>581</v>
      </c>
      <c r="H5083" t="s">
        <v>143</v>
      </c>
      <c r="I5083" t="s">
        <v>620</v>
      </c>
      <c r="J5083" t="s">
        <v>621</v>
      </c>
    </row>
    <row r="5084" spans="1:10" x14ac:dyDescent="0.35">
      <c r="A5084">
        <v>5232</v>
      </c>
      <c r="B5084" t="s">
        <v>265</v>
      </c>
      <c r="C5084">
        <v>23</v>
      </c>
      <c r="D5084">
        <v>5</v>
      </c>
      <c r="E5084">
        <v>0</v>
      </c>
      <c r="F5084" t="s">
        <v>581</v>
      </c>
      <c r="G5084" t="s">
        <v>581</v>
      </c>
      <c r="H5084" t="s">
        <v>143</v>
      </c>
      <c r="I5084" t="s">
        <v>620</v>
      </c>
      <c r="J5084" t="s">
        <v>621</v>
      </c>
    </row>
    <row r="5085" spans="1:10" x14ac:dyDescent="0.35">
      <c r="A5085">
        <v>5233</v>
      </c>
      <c r="B5085" t="s">
        <v>265</v>
      </c>
      <c r="C5085">
        <v>24</v>
      </c>
      <c r="D5085">
        <v>5</v>
      </c>
      <c r="E5085">
        <v>1</v>
      </c>
      <c r="F5085" t="s">
        <v>581</v>
      </c>
      <c r="G5085" t="s">
        <v>581</v>
      </c>
      <c r="H5085" t="s">
        <v>143</v>
      </c>
      <c r="I5085" t="s">
        <v>620</v>
      </c>
      <c r="J5085" t="s">
        <v>621</v>
      </c>
    </row>
    <row r="5086" spans="1:10" x14ac:dyDescent="0.35">
      <c r="A5086">
        <v>5234</v>
      </c>
      <c r="B5086" t="s">
        <v>265</v>
      </c>
      <c r="C5086">
        <v>25</v>
      </c>
      <c r="D5086">
        <v>5</v>
      </c>
      <c r="E5086">
        <v>0</v>
      </c>
      <c r="F5086" t="s">
        <v>581</v>
      </c>
      <c r="G5086" t="s">
        <v>581</v>
      </c>
      <c r="H5086" t="s">
        <v>143</v>
      </c>
      <c r="I5086" t="s">
        <v>620</v>
      </c>
      <c r="J5086" t="s">
        <v>621</v>
      </c>
    </row>
    <row r="5087" spans="1:10" x14ac:dyDescent="0.35">
      <c r="A5087">
        <v>5235</v>
      </c>
      <c r="B5087" t="s">
        <v>265</v>
      </c>
      <c r="C5087">
        <v>26</v>
      </c>
      <c r="D5087">
        <v>15</v>
      </c>
      <c r="E5087">
        <v>0</v>
      </c>
      <c r="F5087" t="s">
        <v>581</v>
      </c>
      <c r="G5087" t="s">
        <v>581</v>
      </c>
      <c r="H5087" t="s">
        <v>143</v>
      </c>
      <c r="I5087" t="s">
        <v>620</v>
      </c>
      <c r="J5087" t="s">
        <v>621</v>
      </c>
    </row>
    <row r="5088" spans="1:10" x14ac:dyDescent="0.35">
      <c r="A5088">
        <v>5236</v>
      </c>
      <c r="B5088" t="s">
        <v>265</v>
      </c>
      <c r="C5088">
        <v>27</v>
      </c>
      <c r="D5088">
        <v>7</v>
      </c>
      <c r="E5088">
        <v>0</v>
      </c>
      <c r="F5088" t="s">
        <v>581</v>
      </c>
      <c r="G5088" t="s">
        <v>581</v>
      </c>
      <c r="H5088" t="s">
        <v>143</v>
      </c>
      <c r="I5088" t="s">
        <v>620</v>
      </c>
      <c r="J5088" t="s">
        <v>621</v>
      </c>
    </row>
    <row r="5089" spans="1:10" x14ac:dyDescent="0.35">
      <c r="A5089">
        <v>5237</v>
      </c>
      <c r="B5089" t="s">
        <v>265</v>
      </c>
      <c r="C5089">
        <v>28</v>
      </c>
      <c r="D5089">
        <v>14</v>
      </c>
      <c r="E5089">
        <v>3</v>
      </c>
      <c r="F5089" t="s">
        <v>581</v>
      </c>
      <c r="G5089" t="s">
        <v>581</v>
      </c>
      <c r="H5089" t="s">
        <v>143</v>
      </c>
      <c r="I5089" t="s">
        <v>620</v>
      </c>
      <c r="J5089" t="s">
        <v>621</v>
      </c>
    </row>
    <row r="5090" spans="1:10" x14ac:dyDescent="0.35">
      <c r="A5090">
        <v>5238</v>
      </c>
      <c r="B5090" t="s">
        <v>265</v>
      </c>
      <c r="C5090">
        <v>29</v>
      </c>
      <c r="D5090">
        <v>12</v>
      </c>
      <c r="E5090">
        <v>2</v>
      </c>
      <c r="F5090" t="s">
        <v>581</v>
      </c>
      <c r="G5090" t="s">
        <v>581</v>
      </c>
      <c r="H5090" t="s">
        <v>143</v>
      </c>
      <c r="I5090" t="s">
        <v>620</v>
      </c>
      <c r="J5090" t="s">
        <v>621</v>
      </c>
    </row>
    <row r="5091" spans="1:10" x14ac:dyDescent="0.35">
      <c r="A5091">
        <v>5239</v>
      </c>
      <c r="B5091" t="s">
        <v>265</v>
      </c>
      <c r="C5091">
        <v>30</v>
      </c>
      <c r="D5091">
        <v>6</v>
      </c>
      <c r="E5091">
        <v>3</v>
      </c>
      <c r="F5091" t="s">
        <v>581</v>
      </c>
      <c r="G5091" t="s">
        <v>581</v>
      </c>
      <c r="H5091" t="s">
        <v>143</v>
      </c>
      <c r="I5091" t="s">
        <v>620</v>
      </c>
      <c r="J5091" t="s">
        <v>621</v>
      </c>
    </row>
    <row r="5092" spans="1:10" x14ac:dyDescent="0.35">
      <c r="A5092">
        <v>5240</v>
      </c>
      <c r="B5092" t="s">
        <v>265</v>
      </c>
      <c r="C5092">
        <v>31</v>
      </c>
      <c r="D5092">
        <v>29</v>
      </c>
      <c r="E5092">
        <v>1</v>
      </c>
      <c r="F5092" t="s">
        <v>581</v>
      </c>
      <c r="G5092" t="s">
        <v>581</v>
      </c>
      <c r="H5092" t="s">
        <v>143</v>
      </c>
      <c r="I5092" t="s">
        <v>620</v>
      </c>
      <c r="J5092" t="s">
        <v>621</v>
      </c>
    </row>
    <row r="5093" spans="1:10" x14ac:dyDescent="0.35">
      <c r="A5093">
        <v>5241</v>
      </c>
      <c r="B5093" t="s">
        <v>265</v>
      </c>
      <c r="C5093">
        <v>32</v>
      </c>
      <c r="D5093">
        <v>18</v>
      </c>
      <c r="E5093">
        <v>0</v>
      </c>
      <c r="F5093" t="s">
        <v>581</v>
      </c>
      <c r="G5093" t="s">
        <v>581</v>
      </c>
      <c r="H5093" t="s">
        <v>143</v>
      </c>
      <c r="I5093" t="s">
        <v>620</v>
      </c>
      <c r="J5093" t="s">
        <v>621</v>
      </c>
    </row>
    <row r="5094" spans="1:10" x14ac:dyDescent="0.35">
      <c r="A5094">
        <v>5242</v>
      </c>
      <c r="B5094" t="s">
        <v>265</v>
      </c>
      <c r="C5094">
        <v>33</v>
      </c>
      <c r="D5094">
        <v>18</v>
      </c>
      <c r="E5094">
        <v>1</v>
      </c>
      <c r="F5094" t="s">
        <v>581</v>
      </c>
      <c r="G5094" t="s">
        <v>581</v>
      </c>
      <c r="H5094" t="s">
        <v>143</v>
      </c>
      <c r="I5094" t="s">
        <v>620</v>
      </c>
      <c r="J5094" t="s">
        <v>621</v>
      </c>
    </row>
    <row r="5095" spans="1:10" x14ac:dyDescent="0.35">
      <c r="A5095">
        <v>5243</v>
      </c>
      <c r="B5095" t="s">
        <v>265</v>
      </c>
      <c r="C5095">
        <v>34</v>
      </c>
      <c r="D5095">
        <v>12</v>
      </c>
      <c r="E5095">
        <v>3</v>
      </c>
      <c r="F5095" t="s">
        <v>581</v>
      </c>
      <c r="G5095" t="s">
        <v>581</v>
      </c>
      <c r="H5095" t="s">
        <v>143</v>
      </c>
      <c r="I5095" t="s">
        <v>620</v>
      </c>
      <c r="J5095" t="s">
        <v>621</v>
      </c>
    </row>
    <row r="5096" spans="1:10" x14ac:dyDescent="0.35">
      <c r="A5096">
        <v>5244</v>
      </c>
      <c r="B5096" t="s">
        <v>265</v>
      </c>
      <c r="C5096">
        <v>35</v>
      </c>
      <c r="D5096">
        <v>8</v>
      </c>
      <c r="E5096">
        <v>1</v>
      </c>
      <c r="F5096" t="s">
        <v>581</v>
      </c>
      <c r="G5096" t="s">
        <v>581</v>
      </c>
      <c r="H5096" t="s">
        <v>143</v>
      </c>
      <c r="I5096" t="s">
        <v>620</v>
      </c>
      <c r="J5096" t="s">
        <v>621</v>
      </c>
    </row>
    <row r="5097" spans="1:10" x14ac:dyDescent="0.35">
      <c r="A5097">
        <v>5245</v>
      </c>
      <c r="B5097" t="s">
        <v>265</v>
      </c>
      <c r="C5097">
        <v>36</v>
      </c>
      <c r="D5097">
        <v>6</v>
      </c>
      <c r="E5097">
        <v>1</v>
      </c>
      <c r="F5097" t="s">
        <v>581</v>
      </c>
      <c r="G5097" t="s">
        <v>581</v>
      </c>
      <c r="H5097" t="s">
        <v>143</v>
      </c>
      <c r="I5097" t="s">
        <v>620</v>
      </c>
      <c r="J5097" t="s">
        <v>621</v>
      </c>
    </row>
    <row r="5098" spans="1:10" x14ac:dyDescent="0.35">
      <c r="A5098">
        <v>5246</v>
      </c>
      <c r="B5098" t="s">
        <v>265</v>
      </c>
      <c r="C5098">
        <v>37</v>
      </c>
      <c r="D5098">
        <v>11</v>
      </c>
      <c r="E5098">
        <v>0</v>
      </c>
      <c r="F5098" t="s">
        <v>581</v>
      </c>
      <c r="G5098" t="s">
        <v>581</v>
      </c>
      <c r="H5098" t="s">
        <v>143</v>
      </c>
      <c r="I5098" t="s">
        <v>620</v>
      </c>
      <c r="J5098" t="s">
        <v>621</v>
      </c>
    </row>
    <row r="5099" spans="1:10" x14ac:dyDescent="0.35">
      <c r="A5099">
        <v>5247</v>
      </c>
      <c r="B5099" t="s">
        <v>265</v>
      </c>
      <c r="C5099">
        <v>38</v>
      </c>
      <c r="D5099">
        <v>12</v>
      </c>
      <c r="E5099">
        <v>2</v>
      </c>
      <c r="F5099" t="s">
        <v>581</v>
      </c>
      <c r="G5099" t="s">
        <v>581</v>
      </c>
      <c r="H5099" t="s">
        <v>143</v>
      </c>
      <c r="I5099" t="s">
        <v>620</v>
      </c>
      <c r="J5099" t="s">
        <v>621</v>
      </c>
    </row>
    <row r="5100" spans="1:10" x14ac:dyDescent="0.35">
      <c r="A5100">
        <v>5248</v>
      </c>
      <c r="B5100" t="s">
        <v>266</v>
      </c>
      <c r="C5100">
        <v>15</v>
      </c>
      <c r="D5100">
        <v>47</v>
      </c>
      <c r="E5100">
        <v>56</v>
      </c>
      <c r="F5100" t="s">
        <v>581</v>
      </c>
      <c r="G5100" t="s">
        <v>581</v>
      </c>
      <c r="H5100" t="s">
        <v>143</v>
      </c>
      <c r="I5100" t="s">
        <v>620</v>
      </c>
      <c r="J5100" t="s">
        <v>621</v>
      </c>
    </row>
    <row r="5101" spans="1:10" x14ac:dyDescent="0.35">
      <c r="A5101">
        <v>5249</v>
      </c>
      <c r="B5101" t="s">
        <v>266</v>
      </c>
      <c r="C5101">
        <v>16</v>
      </c>
      <c r="D5101">
        <v>36</v>
      </c>
      <c r="E5101">
        <v>55</v>
      </c>
      <c r="F5101" t="s">
        <v>581</v>
      </c>
      <c r="G5101" t="s">
        <v>581</v>
      </c>
      <c r="H5101" t="s">
        <v>143</v>
      </c>
      <c r="I5101" t="s">
        <v>620</v>
      </c>
      <c r="J5101" t="s">
        <v>621</v>
      </c>
    </row>
    <row r="5102" spans="1:10" x14ac:dyDescent="0.35">
      <c r="A5102">
        <v>5250</v>
      </c>
      <c r="B5102" t="s">
        <v>266</v>
      </c>
      <c r="C5102">
        <v>17</v>
      </c>
      <c r="D5102">
        <v>35</v>
      </c>
      <c r="E5102">
        <v>44</v>
      </c>
      <c r="F5102" t="s">
        <v>581</v>
      </c>
      <c r="G5102" t="s">
        <v>581</v>
      </c>
      <c r="H5102" t="s">
        <v>143</v>
      </c>
      <c r="I5102" t="s">
        <v>620</v>
      </c>
      <c r="J5102" t="s">
        <v>621</v>
      </c>
    </row>
    <row r="5103" spans="1:10" x14ac:dyDescent="0.35">
      <c r="A5103">
        <v>5251</v>
      </c>
      <c r="B5103" t="s">
        <v>266</v>
      </c>
      <c r="C5103">
        <v>18</v>
      </c>
      <c r="D5103">
        <v>29</v>
      </c>
      <c r="E5103">
        <v>13</v>
      </c>
      <c r="F5103" t="s">
        <v>581</v>
      </c>
      <c r="G5103" t="s">
        <v>581</v>
      </c>
      <c r="H5103" t="s">
        <v>143</v>
      </c>
      <c r="I5103" t="s">
        <v>620</v>
      </c>
      <c r="J5103" t="s">
        <v>621</v>
      </c>
    </row>
    <row r="5104" spans="1:10" x14ac:dyDescent="0.35">
      <c r="A5104">
        <v>5252</v>
      </c>
      <c r="B5104" t="s">
        <v>266</v>
      </c>
      <c r="C5104">
        <v>19</v>
      </c>
      <c r="D5104">
        <v>42</v>
      </c>
      <c r="E5104">
        <v>11</v>
      </c>
      <c r="F5104" t="s">
        <v>581</v>
      </c>
      <c r="G5104" t="s">
        <v>581</v>
      </c>
      <c r="H5104" t="s">
        <v>143</v>
      </c>
      <c r="I5104" t="s">
        <v>620</v>
      </c>
      <c r="J5104" t="s">
        <v>621</v>
      </c>
    </row>
    <row r="5105" spans="1:10" x14ac:dyDescent="0.35">
      <c r="A5105">
        <v>5253</v>
      </c>
      <c r="B5105" t="s">
        <v>266</v>
      </c>
      <c r="C5105">
        <v>20</v>
      </c>
      <c r="D5105">
        <v>17</v>
      </c>
      <c r="E5105">
        <v>10</v>
      </c>
      <c r="F5105" t="s">
        <v>581</v>
      </c>
      <c r="G5105" t="s">
        <v>581</v>
      </c>
      <c r="H5105" t="s">
        <v>143</v>
      </c>
      <c r="I5105" t="s">
        <v>620</v>
      </c>
      <c r="J5105" t="s">
        <v>621</v>
      </c>
    </row>
    <row r="5106" spans="1:10" x14ac:dyDescent="0.35">
      <c r="A5106">
        <v>5254</v>
      </c>
      <c r="B5106" t="s">
        <v>266</v>
      </c>
      <c r="C5106">
        <v>21</v>
      </c>
      <c r="D5106">
        <v>11</v>
      </c>
      <c r="E5106">
        <v>4</v>
      </c>
      <c r="F5106" t="s">
        <v>581</v>
      </c>
      <c r="G5106" t="s">
        <v>581</v>
      </c>
      <c r="H5106" t="s">
        <v>143</v>
      </c>
      <c r="I5106" t="s">
        <v>620</v>
      </c>
      <c r="J5106" t="s">
        <v>621</v>
      </c>
    </row>
    <row r="5107" spans="1:10" x14ac:dyDescent="0.35">
      <c r="A5107">
        <v>5255</v>
      </c>
      <c r="B5107" t="s">
        <v>266</v>
      </c>
      <c r="C5107">
        <v>22</v>
      </c>
      <c r="D5107">
        <v>10</v>
      </c>
      <c r="E5107">
        <v>4</v>
      </c>
      <c r="F5107" t="s">
        <v>581</v>
      </c>
      <c r="G5107" t="s">
        <v>581</v>
      </c>
      <c r="H5107" t="s">
        <v>143</v>
      </c>
      <c r="I5107" t="s">
        <v>620</v>
      </c>
      <c r="J5107" t="s">
        <v>621</v>
      </c>
    </row>
    <row r="5108" spans="1:10" x14ac:dyDescent="0.35">
      <c r="A5108">
        <v>5256</v>
      </c>
      <c r="B5108" t="s">
        <v>266</v>
      </c>
      <c r="C5108">
        <v>23</v>
      </c>
      <c r="D5108">
        <v>5</v>
      </c>
      <c r="E5108">
        <v>0</v>
      </c>
      <c r="F5108" t="s">
        <v>581</v>
      </c>
      <c r="G5108" t="s">
        <v>581</v>
      </c>
      <c r="H5108" t="s">
        <v>143</v>
      </c>
      <c r="I5108" t="s">
        <v>620</v>
      </c>
      <c r="J5108" t="s">
        <v>621</v>
      </c>
    </row>
    <row r="5109" spans="1:10" x14ac:dyDescent="0.35">
      <c r="A5109">
        <v>5257</v>
      </c>
      <c r="B5109" t="s">
        <v>266</v>
      </c>
      <c r="C5109">
        <v>24</v>
      </c>
      <c r="D5109">
        <v>11</v>
      </c>
      <c r="E5109">
        <v>0</v>
      </c>
      <c r="F5109" t="s">
        <v>581</v>
      </c>
      <c r="G5109" t="s">
        <v>581</v>
      </c>
      <c r="H5109" t="s">
        <v>143</v>
      </c>
      <c r="I5109" t="s">
        <v>620</v>
      </c>
      <c r="J5109" t="s">
        <v>621</v>
      </c>
    </row>
    <row r="5110" spans="1:10" x14ac:dyDescent="0.35">
      <c r="A5110">
        <v>5258</v>
      </c>
      <c r="B5110" t="s">
        <v>266</v>
      </c>
      <c r="C5110">
        <v>25</v>
      </c>
      <c r="D5110">
        <v>7</v>
      </c>
      <c r="E5110">
        <v>4</v>
      </c>
      <c r="F5110" t="s">
        <v>581</v>
      </c>
      <c r="G5110" t="s">
        <v>581</v>
      </c>
      <c r="H5110" t="s">
        <v>143</v>
      </c>
      <c r="I5110" t="s">
        <v>620</v>
      </c>
      <c r="J5110" t="s">
        <v>621</v>
      </c>
    </row>
    <row r="5111" spans="1:10" x14ac:dyDescent="0.35">
      <c r="A5111">
        <v>5259</v>
      </c>
      <c r="B5111" t="s">
        <v>266</v>
      </c>
      <c r="C5111">
        <v>26</v>
      </c>
      <c r="D5111">
        <v>16</v>
      </c>
      <c r="E5111">
        <v>5</v>
      </c>
      <c r="F5111" t="s">
        <v>581</v>
      </c>
      <c r="G5111" t="s">
        <v>581</v>
      </c>
      <c r="H5111" t="s">
        <v>143</v>
      </c>
      <c r="I5111" t="s">
        <v>620</v>
      </c>
      <c r="J5111" t="s">
        <v>621</v>
      </c>
    </row>
    <row r="5112" spans="1:10" x14ac:dyDescent="0.35">
      <c r="A5112">
        <v>5260</v>
      </c>
      <c r="B5112" t="s">
        <v>266</v>
      </c>
      <c r="C5112">
        <v>27</v>
      </c>
      <c r="D5112">
        <v>16</v>
      </c>
      <c r="E5112">
        <v>11</v>
      </c>
      <c r="F5112" t="s">
        <v>581</v>
      </c>
      <c r="G5112" t="s">
        <v>581</v>
      </c>
      <c r="H5112" t="s">
        <v>143</v>
      </c>
      <c r="I5112" t="s">
        <v>620</v>
      </c>
      <c r="J5112" t="s">
        <v>621</v>
      </c>
    </row>
    <row r="5113" spans="1:10" x14ac:dyDescent="0.35">
      <c r="A5113">
        <v>5261</v>
      </c>
      <c r="B5113" t="s">
        <v>266</v>
      </c>
      <c r="C5113">
        <v>28</v>
      </c>
      <c r="D5113">
        <v>20</v>
      </c>
      <c r="E5113">
        <v>12</v>
      </c>
      <c r="F5113" t="s">
        <v>581</v>
      </c>
      <c r="G5113" t="s">
        <v>581</v>
      </c>
      <c r="H5113" t="s">
        <v>143</v>
      </c>
      <c r="I5113" t="s">
        <v>620</v>
      </c>
      <c r="J5113" t="s">
        <v>621</v>
      </c>
    </row>
    <row r="5114" spans="1:10" x14ac:dyDescent="0.35">
      <c r="A5114">
        <v>5262</v>
      </c>
      <c r="B5114" t="s">
        <v>266</v>
      </c>
      <c r="C5114">
        <v>29</v>
      </c>
      <c r="D5114">
        <v>23</v>
      </c>
      <c r="E5114">
        <v>12</v>
      </c>
      <c r="F5114" t="s">
        <v>581</v>
      </c>
      <c r="G5114" t="s">
        <v>581</v>
      </c>
      <c r="H5114" t="s">
        <v>143</v>
      </c>
      <c r="I5114" t="s">
        <v>620</v>
      </c>
      <c r="J5114" t="s">
        <v>621</v>
      </c>
    </row>
    <row r="5115" spans="1:10" x14ac:dyDescent="0.35">
      <c r="A5115">
        <v>5263</v>
      </c>
      <c r="B5115" t="s">
        <v>266</v>
      </c>
      <c r="C5115">
        <v>30</v>
      </c>
      <c r="D5115">
        <v>11</v>
      </c>
      <c r="E5115">
        <v>6</v>
      </c>
      <c r="F5115" t="s">
        <v>581</v>
      </c>
      <c r="G5115" t="s">
        <v>581</v>
      </c>
      <c r="H5115" t="s">
        <v>143</v>
      </c>
      <c r="I5115" t="s">
        <v>620</v>
      </c>
      <c r="J5115" t="s">
        <v>621</v>
      </c>
    </row>
    <row r="5116" spans="1:10" x14ac:dyDescent="0.35">
      <c r="A5116">
        <v>5264</v>
      </c>
      <c r="B5116" t="s">
        <v>266</v>
      </c>
      <c r="C5116">
        <v>31</v>
      </c>
      <c r="D5116">
        <v>28</v>
      </c>
      <c r="E5116">
        <v>14</v>
      </c>
      <c r="F5116" t="s">
        <v>581</v>
      </c>
      <c r="G5116" t="s">
        <v>581</v>
      </c>
      <c r="H5116" t="s">
        <v>143</v>
      </c>
      <c r="I5116" t="s">
        <v>620</v>
      </c>
      <c r="J5116" t="s">
        <v>621</v>
      </c>
    </row>
    <row r="5117" spans="1:10" x14ac:dyDescent="0.35">
      <c r="A5117">
        <v>5265</v>
      </c>
      <c r="B5117" t="s">
        <v>266</v>
      </c>
      <c r="C5117">
        <v>32</v>
      </c>
      <c r="D5117">
        <v>20</v>
      </c>
      <c r="E5117">
        <v>7</v>
      </c>
      <c r="F5117" t="s">
        <v>581</v>
      </c>
      <c r="G5117" t="s">
        <v>581</v>
      </c>
      <c r="H5117" t="s">
        <v>143</v>
      </c>
      <c r="I5117" t="s">
        <v>620</v>
      </c>
      <c r="J5117" t="s">
        <v>621</v>
      </c>
    </row>
    <row r="5118" spans="1:10" x14ac:dyDescent="0.35">
      <c r="A5118">
        <v>5266</v>
      </c>
      <c r="B5118" t="s">
        <v>266</v>
      </c>
      <c r="C5118">
        <v>33</v>
      </c>
      <c r="D5118">
        <v>21</v>
      </c>
      <c r="E5118">
        <v>5</v>
      </c>
      <c r="F5118" t="s">
        <v>581</v>
      </c>
      <c r="G5118" t="s">
        <v>581</v>
      </c>
      <c r="H5118" t="s">
        <v>143</v>
      </c>
      <c r="I5118" t="s">
        <v>620</v>
      </c>
      <c r="J5118" t="s">
        <v>621</v>
      </c>
    </row>
    <row r="5119" spans="1:10" x14ac:dyDescent="0.35">
      <c r="A5119">
        <v>5267</v>
      </c>
      <c r="B5119" t="s">
        <v>266</v>
      </c>
      <c r="C5119">
        <v>34</v>
      </c>
      <c r="D5119">
        <v>17</v>
      </c>
      <c r="E5119">
        <v>6</v>
      </c>
      <c r="F5119" t="s">
        <v>581</v>
      </c>
      <c r="G5119" t="s">
        <v>581</v>
      </c>
      <c r="H5119" t="s">
        <v>143</v>
      </c>
      <c r="I5119" t="s">
        <v>620</v>
      </c>
      <c r="J5119" t="s">
        <v>621</v>
      </c>
    </row>
    <row r="5120" spans="1:10" x14ac:dyDescent="0.35">
      <c r="A5120">
        <v>5268</v>
      </c>
      <c r="B5120" t="s">
        <v>266</v>
      </c>
      <c r="C5120">
        <v>35</v>
      </c>
      <c r="D5120">
        <v>17</v>
      </c>
      <c r="E5120">
        <v>8</v>
      </c>
      <c r="F5120" t="s">
        <v>581</v>
      </c>
      <c r="G5120" t="s">
        <v>581</v>
      </c>
      <c r="H5120" t="s">
        <v>143</v>
      </c>
      <c r="I5120" t="s">
        <v>620</v>
      </c>
      <c r="J5120" t="s">
        <v>621</v>
      </c>
    </row>
    <row r="5121" spans="1:10" x14ac:dyDescent="0.35">
      <c r="A5121">
        <v>5269</v>
      </c>
      <c r="B5121" t="s">
        <v>266</v>
      </c>
      <c r="C5121">
        <v>36</v>
      </c>
      <c r="D5121">
        <v>37</v>
      </c>
      <c r="E5121">
        <v>4</v>
      </c>
      <c r="F5121" t="s">
        <v>581</v>
      </c>
      <c r="G5121" t="s">
        <v>581</v>
      </c>
      <c r="H5121" t="s">
        <v>143</v>
      </c>
      <c r="I5121" t="s">
        <v>620</v>
      </c>
      <c r="J5121" t="s">
        <v>621</v>
      </c>
    </row>
    <row r="5122" spans="1:10" x14ac:dyDescent="0.35">
      <c r="A5122">
        <v>5270</v>
      </c>
      <c r="B5122" t="s">
        <v>266</v>
      </c>
      <c r="C5122">
        <v>37</v>
      </c>
      <c r="D5122">
        <v>22</v>
      </c>
      <c r="E5122">
        <v>7</v>
      </c>
      <c r="F5122" t="s">
        <v>581</v>
      </c>
      <c r="G5122" t="s">
        <v>581</v>
      </c>
      <c r="H5122" t="s">
        <v>143</v>
      </c>
      <c r="I5122" t="s">
        <v>620</v>
      </c>
      <c r="J5122" t="s">
        <v>621</v>
      </c>
    </row>
    <row r="5123" spans="1:10" x14ac:dyDescent="0.35">
      <c r="A5123">
        <v>5271</v>
      </c>
      <c r="B5123" t="s">
        <v>266</v>
      </c>
      <c r="C5123">
        <v>38</v>
      </c>
      <c r="D5123">
        <v>16</v>
      </c>
      <c r="E5123">
        <v>8</v>
      </c>
      <c r="F5123" t="s">
        <v>581</v>
      </c>
      <c r="G5123" t="s">
        <v>581</v>
      </c>
      <c r="H5123" t="s">
        <v>143</v>
      </c>
      <c r="I5123" t="s">
        <v>620</v>
      </c>
      <c r="J5123" t="s">
        <v>621</v>
      </c>
    </row>
    <row r="5124" spans="1:10" x14ac:dyDescent="0.35">
      <c r="A5124">
        <v>5272</v>
      </c>
      <c r="B5124" t="s">
        <v>267</v>
      </c>
      <c r="C5124">
        <v>15</v>
      </c>
      <c r="D5124">
        <v>85</v>
      </c>
      <c r="E5124">
        <v>7</v>
      </c>
      <c r="F5124" t="s">
        <v>581</v>
      </c>
      <c r="G5124" t="s">
        <v>581</v>
      </c>
      <c r="H5124" t="s">
        <v>143</v>
      </c>
      <c r="I5124" t="s">
        <v>620</v>
      </c>
      <c r="J5124" t="s">
        <v>621</v>
      </c>
    </row>
    <row r="5125" spans="1:10" x14ac:dyDescent="0.35">
      <c r="A5125">
        <v>5273</v>
      </c>
      <c r="B5125" t="s">
        <v>267</v>
      </c>
      <c r="C5125">
        <v>16</v>
      </c>
      <c r="D5125">
        <v>59</v>
      </c>
      <c r="E5125">
        <v>5</v>
      </c>
      <c r="F5125" t="s">
        <v>581</v>
      </c>
      <c r="G5125" t="s">
        <v>581</v>
      </c>
      <c r="H5125" t="s">
        <v>143</v>
      </c>
      <c r="I5125" t="s">
        <v>620</v>
      </c>
      <c r="J5125" t="s">
        <v>621</v>
      </c>
    </row>
    <row r="5126" spans="1:10" x14ac:dyDescent="0.35">
      <c r="A5126">
        <v>5274</v>
      </c>
      <c r="B5126" t="s">
        <v>267</v>
      </c>
      <c r="C5126">
        <v>17</v>
      </c>
      <c r="D5126">
        <v>51</v>
      </c>
      <c r="E5126">
        <v>8</v>
      </c>
      <c r="F5126" t="s">
        <v>581</v>
      </c>
      <c r="G5126" t="s">
        <v>581</v>
      </c>
      <c r="H5126" t="s">
        <v>143</v>
      </c>
      <c r="I5126" t="s">
        <v>620</v>
      </c>
      <c r="J5126" t="s">
        <v>621</v>
      </c>
    </row>
    <row r="5127" spans="1:10" x14ac:dyDescent="0.35">
      <c r="A5127">
        <v>5275</v>
      </c>
      <c r="B5127" t="s">
        <v>267</v>
      </c>
      <c r="C5127">
        <v>18</v>
      </c>
      <c r="D5127">
        <v>46</v>
      </c>
      <c r="E5127">
        <v>6</v>
      </c>
      <c r="F5127" t="s">
        <v>581</v>
      </c>
      <c r="G5127" t="s">
        <v>581</v>
      </c>
      <c r="H5127" t="s">
        <v>143</v>
      </c>
      <c r="I5127" t="s">
        <v>620</v>
      </c>
      <c r="J5127" t="s">
        <v>621</v>
      </c>
    </row>
    <row r="5128" spans="1:10" x14ac:dyDescent="0.35">
      <c r="A5128">
        <v>5276</v>
      </c>
      <c r="B5128" t="s">
        <v>267</v>
      </c>
      <c r="C5128">
        <v>19</v>
      </c>
      <c r="D5128">
        <v>35</v>
      </c>
      <c r="E5128">
        <v>2</v>
      </c>
      <c r="F5128" t="s">
        <v>581</v>
      </c>
      <c r="G5128" t="s">
        <v>581</v>
      </c>
      <c r="H5128" t="s">
        <v>143</v>
      </c>
      <c r="I5128" t="s">
        <v>620</v>
      </c>
      <c r="J5128" t="s">
        <v>621</v>
      </c>
    </row>
    <row r="5129" spans="1:10" x14ac:dyDescent="0.35">
      <c r="A5129">
        <v>5277</v>
      </c>
      <c r="B5129" t="s">
        <v>267</v>
      </c>
      <c r="C5129">
        <v>20</v>
      </c>
      <c r="D5129">
        <v>30</v>
      </c>
      <c r="E5129">
        <v>1</v>
      </c>
      <c r="F5129" t="s">
        <v>581</v>
      </c>
      <c r="G5129" t="s">
        <v>581</v>
      </c>
      <c r="H5129" t="s">
        <v>143</v>
      </c>
      <c r="I5129" t="s">
        <v>620</v>
      </c>
      <c r="J5129" t="s">
        <v>621</v>
      </c>
    </row>
    <row r="5130" spans="1:10" x14ac:dyDescent="0.35">
      <c r="A5130">
        <v>5278</v>
      </c>
      <c r="B5130" t="s">
        <v>267</v>
      </c>
      <c r="C5130">
        <v>21</v>
      </c>
      <c r="D5130">
        <v>12</v>
      </c>
      <c r="E5130">
        <v>0</v>
      </c>
      <c r="F5130" t="s">
        <v>581</v>
      </c>
      <c r="G5130" t="s">
        <v>581</v>
      </c>
      <c r="H5130" t="s">
        <v>143</v>
      </c>
      <c r="I5130" t="s">
        <v>620</v>
      </c>
      <c r="J5130" t="s">
        <v>621</v>
      </c>
    </row>
    <row r="5131" spans="1:10" x14ac:dyDescent="0.35">
      <c r="A5131">
        <v>5279</v>
      </c>
      <c r="B5131" t="s">
        <v>267</v>
      </c>
      <c r="C5131">
        <v>22</v>
      </c>
      <c r="D5131">
        <v>12</v>
      </c>
      <c r="E5131">
        <v>1</v>
      </c>
      <c r="F5131" t="s">
        <v>581</v>
      </c>
      <c r="G5131" t="s">
        <v>581</v>
      </c>
      <c r="H5131" t="s">
        <v>143</v>
      </c>
      <c r="I5131" t="s">
        <v>620</v>
      </c>
      <c r="J5131" t="s">
        <v>621</v>
      </c>
    </row>
    <row r="5132" spans="1:10" x14ac:dyDescent="0.35">
      <c r="A5132">
        <v>5280</v>
      </c>
      <c r="B5132" t="s">
        <v>267</v>
      </c>
      <c r="C5132">
        <v>23</v>
      </c>
      <c r="D5132">
        <v>19</v>
      </c>
      <c r="E5132">
        <v>1</v>
      </c>
      <c r="F5132" t="s">
        <v>581</v>
      </c>
      <c r="G5132" t="s">
        <v>581</v>
      </c>
      <c r="H5132" t="s">
        <v>143</v>
      </c>
      <c r="I5132" t="s">
        <v>620</v>
      </c>
      <c r="J5132" t="s">
        <v>621</v>
      </c>
    </row>
    <row r="5133" spans="1:10" x14ac:dyDescent="0.35">
      <c r="A5133">
        <v>5281</v>
      </c>
      <c r="B5133" t="s">
        <v>267</v>
      </c>
      <c r="C5133">
        <v>24</v>
      </c>
      <c r="D5133">
        <v>21</v>
      </c>
      <c r="E5133">
        <v>2</v>
      </c>
      <c r="F5133" t="s">
        <v>581</v>
      </c>
      <c r="G5133" t="s">
        <v>581</v>
      </c>
      <c r="H5133" t="s">
        <v>143</v>
      </c>
      <c r="I5133" t="s">
        <v>620</v>
      </c>
      <c r="J5133" t="s">
        <v>621</v>
      </c>
    </row>
    <row r="5134" spans="1:10" x14ac:dyDescent="0.35">
      <c r="A5134">
        <v>5282</v>
      </c>
      <c r="B5134" t="s">
        <v>267</v>
      </c>
      <c r="C5134">
        <v>25</v>
      </c>
      <c r="D5134">
        <v>13</v>
      </c>
      <c r="E5134">
        <v>5</v>
      </c>
      <c r="F5134" t="s">
        <v>581</v>
      </c>
      <c r="G5134" t="s">
        <v>581</v>
      </c>
      <c r="H5134" t="s">
        <v>143</v>
      </c>
      <c r="I5134" t="s">
        <v>620</v>
      </c>
      <c r="J5134" t="s">
        <v>621</v>
      </c>
    </row>
    <row r="5135" spans="1:10" x14ac:dyDescent="0.35">
      <c r="A5135">
        <v>5283</v>
      </c>
      <c r="B5135" t="s">
        <v>267</v>
      </c>
      <c r="C5135">
        <v>26</v>
      </c>
      <c r="D5135">
        <v>21</v>
      </c>
      <c r="E5135">
        <v>1</v>
      </c>
      <c r="F5135" t="s">
        <v>581</v>
      </c>
      <c r="G5135" t="s">
        <v>581</v>
      </c>
      <c r="H5135" t="s">
        <v>143</v>
      </c>
      <c r="I5135" t="s">
        <v>620</v>
      </c>
      <c r="J5135" t="s">
        <v>621</v>
      </c>
    </row>
    <row r="5136" spans="1:10" x14ac:dyDescent="0.35">
      <c r="A5136">
        <v>5284</v>
      </c>
      <c r="B5136" t="s">
        <v>267</v>
      </c>
      <c r="C5136">
        <v>27</v>
      </c>
      <c r="D5136">
        <v>28</v>
      </c>
      <c r="E5136">
        <v>4</v>
      </c>
      <c r="F5136" t="s">
        <v>581</v>
      </c>
      <c r="G5136" t="s">
        <v>581</v>
      </c>
      <c r="H5136" t="s">
        <v>143</v>
      </c>
      <c r="I5136" t="s">
        <v>620</v>
      </c>
      <c r="J5136" t="s">
        <v>621</v>
      </c>
    </row>
    <row r="5137" spans="1:10" x14ac:dyDescent="0.35">
      <c r="A5137">
        <v>5285</v>
      </c>
      <c r="B5137" t="s">
        <v>267</v>
      </c>
      <c r="C5137">
        <v>28</v>
      </c>
      <c r="D5137">
        <v>25</v>
      </c>
      <c r="E5137">
        <v>2</v>
      </c>
      <c r="F5137" t="s">
        <v>581</v>
      </c>
      <c r="G5137" t="s">
        <v>581</v>
      </c>
      <c r="H5137" t="s">
        <v>143</v>
      </c>
      <c r="I5137" t="s">
        <v>620</v>
      </c>
      <c r="J5137" t="s">
        <v>621</v>
      </c>
    </row>
    <row r="5138" spans="1:10" x14ac:dyDescent="0.35">
      <c r="A5138">
        <v>5286</v>
      </c>
      <c r="B5138" t="s">
        <v>267</v>
      </c>
      <c r="C5138">
        <v>29</v>
      </c>
      <c r="D5138">
        <v>30</v>
      </c>
      <c r="E5138">
        <v>2</v>
      </c>
      <c r="F5138" t="s">
        <v>581</v>
      </c>
      <c r="G5138" t="s">
        <v>581</v>
      </c>
      <c r="H5138" t="s">
        <v>143</v>
      </c>
      <c r="I5138" t="s">
        <v>620</v>
      </c>
      <c r="J5138" t="s">
        <v>621</v>
      </c>
    </row>
    <row r="5139" spans="1:10" x14ac:dyDescent="0.35">
      <c r="A5139">
        <v>5287</v>
      </c>
      <c r="B5139" t="s">
        <v>267</v>
      </c>
      <c r="C5139">
        <v>30</v>
      </c>
      <c r="D5139">
        <v>29</v>
      </c>
      <c r="E5139">
        <v>3</v>
      </c>
      <c r="F5139" t="s">
        <v>581</v>
      </c>
      <c r="G5139" t="s">
        <v>581</v>
      </c>
      <c r="H5139" t="s">
        <v>143</v>
      </c>
      <c r="I5139" t="s">
        <v>620</v>
      </c>
      <c r="J5139" t="s">
        <v>621</v>
      </c>
    </row>
    <row r="5140" spans="1:10" x14ac:dyDescent="0.35">
      <c r="A5140">
        <v>5288</v>
      </c>
      <c r="B5140" t="s">
        <v>267</v>
      </c>
      <c r="C5140">
        <v>31</v>
      </c>
      <c r="D5140">
        <v>28</v>
      </c>
      <c r="E5140">
        <v>7</v>
      </c>
      <c r="F5140" t="s">
        <v>581</v>
      </c>
      <c r="G5140" t="s">
        <v>581</v>
      </c>
      <c r="H5140" t="s">
        <v>143</v>
      </c>
      <c r="I5140" t="s">
        <v>620</v>
      </c>
      <c r="J5140" t="s">
        <v>621</v>
      </c>
    </row>
    <row r="5141" spans="1:10" x14ac:dyDescent="0.35">
      <c r="A5141">
        <v>5289</v>
      </c>
      <c r="B5141" t="s">
        <v>267</v>
      </c>
      <c r="C5141">
        <v>32</v>
      </c>
      <c r="D5141">
        <v>22</v>
      </c>
      <c r="E5141">
        <v>5</v>
      </c>
      <c r="F5141" t="s">
        <v>581</v>
      </c>
      <c r="G5141" t="s">
        <v>581</v>
      </c>
      <c r="H5141" t="s">
        <v>143</v>
      </c>
      <c r="I5141" t="s">
        <v>620</v>
      </c>
      <c r="J5141" t="s">
        <v>621</v>
      </c>
    </row>
    <row r="5142" spans="1:10" x14ac:dyDescent="0.35">
      <c r="A5142">
        <v>5290</v>
      </c>
      <c r="B5142" t="s">
        <v>267</v>
      </c>
      <c r="C5142">
        <v>33</v>
      </c>
      <c r="D5142">
        <v>20</v>
      </c>
      <c r="E5142">
        <v>1</v>
      </c>
      <c r="F5142" t="s">
        <v>581</v>
      </c>
      <c r="G5142" t="s">
        <v>581</v>
      </c>
      <c r="H5142" t="s">
        <v>143</v>
      </c>
      <c r="I5142" t="s">
        <v>620</v>
      </c>
      <c r="J5142" t="s">
        <v>621</v>
      </c>
    </row>
    <row r="5143" spans="1:10" x14ac:dyDescent="0.35">
      <c r="A5143">
        <v>5291</v>
      </c>
      <c r="B5143" t="s">
        <v>267</v>
      </c>
      <c r="C5143">
        <v>34</v>
      </c>
      <c r="D5143">
        <v>23</v>
      </c>
      <c r="E5143">
        <v>2</v>
      </c>
      <c r="F5143" t="s">
        <v>581</v>
      </c>
      <c r="G5143" t="s">
        <v>581</v>
      </c>
      <c r="H5143" t="s">
        <v>143</v>
      </c>
      <c r="I5143" t="s">
        <v>620</v>
      </c>
      <c r="J5143" t="s">
        <v>621</v>
      </c>
    </row>
    <row r="5144" spans="1:10" x14ac:dyDescent="0.35">
      <c r="A5144">
        <v>5292</v>
      </c>
      <c r="B5144" t="s">
        <v>267</v>
      </c>
      <c r="C5144">
        <v>35</v>
      </c>
      <c r="D5144">
        <v>21</v>
      </c>
      <c r="E5144">
        <v>4</v>
      </c>
      <c r="F5144" t="s">
        <v>581</v>
      </c>
      <c r="G5144" t="s">
        <v>581</v>
      </c>
      <c r="H5144" t="s">
        <v>143</v>
      </c>
      <c r="I5144" t="s">
        <v>620</v>
      </c>
      <c r="J5144" t="s">
        <v>621</v>
      </c>
    </row>
    <row r="5145" spans="1:10" x14ac:dyDescent="0.35">
      <c r="A5145">
        <v>5293</v>
      </c>
      <c r="B5145" t="s">
        <v>267</v>
      </c>
      <c r="C5145">
        <v>36</v>
      </c>
      <c r="D5145">
        <v>38</v>
      </c>
      <c r="E5145">
        <v>2</v>
      </c>
      <c r="F5145" t="s">
        <v>581</v>
      </c>
      <c r="G5145" t="s">
        <v>581</v>
      </c>
      <c r="H5145" t="s">
        <v>143</v>
      </c>
      <c r="I5145" t="s">
        <v>620</v>
      </c>
      <c r="J5145" t="s">
        <v>621</v>
      </c>
    </row>
    <row r="5146" spans="1:10" x14ac:dyDescent="0.35">
      <c r="A5146">
        <v>5294</v>
      </c>
      <c r="B5146" t="s">
        <v>267</v>
      </c>
      <c r="C5146">
        <v>37</v>
      </c>
      <c r="D5146">
        <v>18</v>
      </c>
      <c r="E5146">
        <v>2</v>
      </c>
      <c r="F5146" t="s">
        <v>581</v>
      </c>
      <c r="G5146" t="s">
        <v>581</v>
      </c>
      <c r="H5146" t="s">
        <v>143</v>
      </c>
      <c r="I5146" t="s">
        <v>620</v>
      </c>
      <c r="J5146" t="s">
        <v>621</v>
      </c>
    </row>
    <row r="5147" spans="1:10" x14ac:dyDescent="0.35">
      <c r="A5147">
        <v>5295</v>
      </c>
      <c r="B5147" t="s">
        <v>267</v>
      </c>
      <c r="C5147">
        <v>38</v>
      </c>
      <c r="D5147">
        <v>19</v>
      </c>
      <c r="E5147">
        <v>3</v>
      </c>
      <c r="F5147" t="s">
        <v>581</v>
      </c>
      <c r="G5147" t="s">
        <v>581</v>
      </c>
      <c r="H5147" t="s">
        <v>143</v>
      </c>
      <c r="I5147" t="s">
        <v>620</v>
      </c>
      <c r="J5147" t="s">
        <v>621</v>
      </c>
    </row>
    <row r="5148" spans="1:10" x14ac:dyDescent="0.35">
      <c r="A5148">
        <v>5296</v>
      </c>
      <c r="B5148" t="s">
        <v>268</v>
      </c>
      <c r="C5148">
        <v>15</v>
      </c>
      <c r="D5148">
        <v>27</v>
      </c>
      <c r="E5148">
        <v>0</v>
      </c>
      <c r="F5148" t="s">
        <v>581</v>
      </c>
      <c r="G5148" t="s">
        <v>581</v>
      </c>
      <c r="H5148" t="s">
        <v>143</v>
      </c>
      <c r="I5148" t="s">
        <v>620</v>
      </c>
      <c r="J5148" t="s">
        <v>621</v>
      </c>
    </row>
    <row r="5149" spans="1:10" x14ac:dyDescent="0.35">
      <c r="A5149">
        <v>5297</v>
      </c>
      <c r="B5149" t="s">
        <v>268</v>
      </c>
      <c r="C5149">
        <v>16</v>
      </c>
      <c r="D5149">
        <v>33</v>
      </c>
      <c r="E5149">
        <v>0</v>
      </c>
      <c r="F5149" t="s">
        <v>581</v>
      </c>
      <c r="G5149" t="s">
        <v>581</v>
      </c>
      <c r="H5149" t="s">
        <v>143</v>
      </c>
      <c r="I5149" t="s">
        <v>620</v>
      </c>
      <c r="J5149" t="s">
        <v>621</v>
      </c>
    </row>
    <row r="5150" spans="1:10" x14ac:dyDescent="0.35">
      <c r="A5150">
        <v>5298</v>
      </c>
      <c r="B5150" t="s">
        <v>268</v>
      </c>
      <c r="C5150">
        <v>17</v>
      </c>
      <c r="D5150">
        <v>28</v>
      </c>
      <c r="E5150">
        <v>1</v>
      </c>
      <c r="F5150" t="s">
        <v>581</v>
      </c>
      <c r="G5150" t="s">
        <v>581</v>
      </c>
      <c r="H5150" t="s">
        <v>143</v>
      </c>
      <c r="I5150" t="s">
        <v>620</v>
      </c>
      <c r="J5150" t="s">
        <v>621</v>
      </c>
    </row>
    <row r="5151" spans="1:10" x14ac:dyDescent="0.35">
      <c r="A5151">
        <v>5299</v>
      </c>
      <c r="B5151" t="s">
        <v>268</v>
      </c>
      <c r="C5151">
        <v>18</v>
      </c>
      <c r="D5151">
        <v>41</v>
      </c>
      <c r="E5151">
        <v>0</v>
      </c>
      <c r="F5151" t="s">
        <v>581</v>
      </c>
      <c r="G5151" t="s">
        <v>581</v>
      </c>
      <c r="H5151" t="s">
        <v>143</v>
      </c>
      <c r="I5151" t="s">
        <v>620</v>
      </c>
      <c r="J5151" t="s">
        <v>621</v>
      </c>
    </row>
    <row r="5152" spans="1:10" x14ac:dyDescent="0.35">
      <c r="A5152">
        <v>5300</v>
      </c>
      <c r="B5152" t="s">
        <v>268</v>
      </c>
      <c r="C5152">
        <v>19</v>
      </c>
      <c r="D5152">
        <v>16</v>
      </c>
      <c r="E5152">
        <v>0</v>
      </c>
      <c r="F5152" t="s">
        <v>581</v>
      </c>
      <c r="G5152" t="s">
        <v>581</v>
      </c>
      <c r="H5152" t="s">
        <v>143</v>
      </c>
      <c r="I5152" t="s">
        <v>620</v>
      </c>
      <c r="J5152" t="s">
        <v>621</v>
      </c>
    </row>
    <row r="5153" spans="1:10" x14ac:dyDescent="0.35">
      <c r="A5153">
        <v>5301</v>
      </c>
      <c r="B5153" t="s">
        <v>268</v>
      </c>
      <c r="C5153">
        <v>20</v>
      </c>
      <c r="D5153">
        <v>9</v>
      </c>
      <c r="E5153">
        <v>0</v>
      </c>
      <c r="F5153" t="s">
        <v>581</v>
      </c>
      <c r="G5153" t="s">
        <v>581</v>
      </c>
      <c r="H5153" t="s">
        <v>143</v>
      </c>
      <c r="I5153" t="s">
        <v>620</v>
      </c>
      <c r="J5153" t="s">
        <v>621</v>
      </c>
    </row>
    <row r="5154" spans="1:10" x14ac:dyDescent="0.35">
      <c r="A5154">
        <v>5302</v>
      </c>
      <c r="B5154" t="s">
        <v>268</v>
      </c>
      <c r="C5154">
        <v>21</v>
      </c>
      <c r="D5154">
        <v>9</v>
      </c>
      <c r="E5154">
        <v>0</v>
      </c>
      <c r="F5154" t="s">
        <v>581</v>
      </c>
      <c r="G5154" t="s">
        <v>581</v>
      </c>
      <c r="H5154" t="s">
        <v>143</v>
      </c>
      <c r="I5154" t="s">
        <v>620</v>
      </c>
      <c r="J5154" t="s">
        <v>621</v>
      </c>
    </row>
    <row r="5155" spans="1:10" x14ac:dyDescent="0.35">
      <c r="A5155">
        <v>5303</v>
      </c>
      <c r="B5155" t="s">
        <v>268</v>
      </c>
      <c r="C5155">
        <v>22</v>
      </c>
      <c r="D5155">
        <v>4</v>
      </c>
      <c r="E5155">
        <v>0</v>
      </c>
      <c r="F5155" t="s">
        <v>581</v>
      </c>
      <c r="G5155" t="s">
        <v>581</v>
      </c>
      <c r="H5155" t="s">
        <v>143</v>
      </c>
      <c r="I5155" t="s">
        <v>620</v>
      </c>
      <c r="J5155" t="s">
        <v>621</v>
      </c>
    </row>
    <row r="5156" spans="1:10" x14ac:dyDescent="0.35">
      <c r="A5156">
        <v>5304</v>
      </c>
      <c r="B5156" t="s">
        <v>268</v>
      </c>
      <c r="C5156">
        <v>23</v>
      </c>
      <c r="D5156">
        <v>5</v>
      </c>
      <c r="E5156">
        <v>2</v>
      </c>
      <c r="F5156" t="s">
        <v>581</v>
      </c>
      <c r="G5156" t="s">
        <v>581</v>
      </c>
      <c r="H5156" t="s">
        <v>143</v>
      </c>
      <c r="I5156" t="s">
        <v>620</v>
      </c>
      <c r="J5156" t="s">
        <v>621</v>
      </c>
    </row>
    <row r="5157" spans="1:10" x14ac:dyDescent="0.35">
      <c r="A5157">
        <v>5305</v>
      </c>
      <c r="B5157" t="s">
        <v>268</v>
      </c>
      <c r="C5157">
        <v>24</v>
      </c>
      <c r="D5157">
        <v>1</v>
      </c>
      <c r="E5157">
        <v>0</v>
      </c>
      <c r="F5157" t="s">
        <v>581</v>
      </c>
      <c r="G5157" t="s">
        <v>581</v>
      </c>
      <c r="H5157" t="s">
        <v>143</v>
      </c>
      <c r="I5157" t="s">
        <v>620</v>
      </c>
      <c r="J5157" t="s">
        <v>621</v>
      </c>
    </row>
    <row r="5158" spans="1:10" x14ac:dyDescent="0.35">
      <c r="A5158">
        <v>5306</v>
      </c>
      <c r="B5158" t="s">
        <v>268</v>
      </c>
      <c r="C5158">
        <v>25</v>
      </c>
      <c r="D5158">
        <v>4</v>
      </c>
      <c r="E5158">
        <v>0</v>
      </c>
      <c r="F5158" t="s">
        <v>581</v>
      </c>
      <c r="G5158" t="s">
        <v>581</v>
      </c>
      <c r="H5158" t="s">
        <v>143</v>
      </c>
      <c r="I5158" t="s">
        <v>620</v>
      </c>
      <c r="J5158" t="s">
        <v>621</v>
      </c>
    </row>
    <row r="5159" spans="1:10" x14ac:dyDescent="0.35">
      <c r="A5159">
        <v>5307</v>
      </c>
      <c r="B5159" t="s">
        <v>268</v>
      </c>
      <c r="C5159">
        <v>26</v>
      </c>
      <c r="D5159">
        <v>13</v>
      </c>
      <c r="E5159">
        <v>0</v>
      </c>
      <c r="F5159" t="s">
        <v>581</v>
      </c>
      <c r="G5159" t="s">
        <v>581</v>
      </c>
      <c r="H5159" t="s">
        <v>143</v>
      </c>
      <c r="I5159" t="s">
        <v>620</v>
      </c>
      <c r="J5159" t="s">
        <v>621</v>
      </c>
    </row>
    <row r="5160" spans="1:10" x14ac:dyDescent="0.35">
      <c r="A5160">
        <v>5308</v>
      </c>
      <c r="B5160" t="s">
        <v>268</v>
      </c>
      <c r="C5160">
        <v>27</v>
      </c>
      <c r="D5160">
        <v>19</v>
      </c>
      <c r="E5160">
        <v>0</v>
      </c>
      <c r="F5160" t="s">
        <v>581</v>
      </c>
      <c r="G5160" t="s">
        <v>581</v>
      </c>
      <c r="H5160" t="s">
        <v>143</v>
      </c>
      <c r="I5160" t="s">
        <v>620</v>
      </c>
      <c r="J5160" t="s">
        <v>621</v>
      </c>
    </row>
    <row r="5161" spans="1:10" x14ac:dyDescent="0.35">
      <c r="A5161">
        <v>5309</v>
      </c>
      <c r="B5161" t="s">
        <v>268</v>
      </c>
      <c r="C5161">
        <v>28</v>
      </c>
      <c r="D5161">
        <v>44</v>
      </c>
      <c r="E5161">
        <v>0</v>
      </c>
      <c r="F5161" t="s">
        <v>581</v>
      </c>
      <c r="G5161" t="s">
        <v>581</v>
      </c>
      <c r="H5161" t="s">
        <v>143</v>
      </c>
      <c r="I5161" t="s">
        <v>620</v>
      </c>
      <c r="J5161" t="s">
        <v>621</v>
      </c>
    </row>
    <row r="5162" spans="1:10" x14ac:dyDescent="0.35">
      <c r="A5162">
        <v>5310</v>
      </c>
      <c r="B5162" t="s">
        <v>268</v>
      </c>
      <c r="C5162">
        <v>29</v>
      </c>
      <c r="D5162">
        <v>25</v>
      </c>
      <c r="E5162">
        <v>1</v>
      </c>
      <c r="F5162" t="s">
        <v>581</v>
      </c>
      <c r="G5162" t="s">
        <v>581</v>
      </c>
      <c r="H5162" t="s">
        <v>143</v>
      </c>
      <c r="I5162" t="s">
        <v>620</v>
      </c>
      <c r="J5162" t="s">
        <v>621</v>
      </c>
    </row>
    <row r="5163" spans="1:10" x14ac:dyDescent="0.35">
      <c r="A5163">
        <v>5311</v>
      </c>
      <c r="B5163" t="s">
        <v>268</v>
      </c>
      <c r="C5163">
        <v>30</v>
      </c>
      <c r="D5163">
        <v>23</v>
      </c>
      <c r="E5163">
        <v>0</v>
      </c>
      <c r="F5163" t="s">
        <v>581</v>
      </c>
      <c r="G5163" t="s">
        <v>581</v>
      </c>
      <c r="H5163" t="s">
        <v>143</v>
      </c>
      <c r="I5163" t="s">
        <v>620</v>
      </c>
      <c r="J5163" t="s">
        <v>621</v>
      </c>
    </row>
    <row r="5164" spans="1:10" x14ac:dyDescent="0.35">
      <c r="A5164">
        <v>5312</v>
      </c>
      <c r="B5164" t="s">
        <v>268</v>
      </c>
      <c r="C5164">
        <v>31</v>
      </c>
      <c r="D5164">
        <v>17</v>
      </c>
      <c r="E5164">
        <v>0</v>
      </c>
      <c r="F5164" t="s">
        <v>581</v>
      </c>
      <c r="G5164" t="s">
        <v>581</v>
      </c>
      <c r="H5164" t="s">
        <v>143</v>
      </c>
      <c r="I5164" t="s">
        <v>620</v>
      </c>
      <c r="J5164" t="s">
        <v>621</v>
      </c>
    </row>
    <row r="5165" spans="1:10" x14ac:dyDescent="0.35">
      <c r="A5165">
        <v>5313</v>
      </c>
      <c r="B5165" t="s">
        <v>268</v>
      </c>
      <c r="C5165">
        <v>32</v>
      </c>
      <c r="D5165">
        <v>10</v>
      </c>
      <c r="E5165">
        <v>1</v>
      </c>
      <c r="F5165" t="s">
        <v>581</v>
      </c>
      <c r="G5165" t="s">
        <v>581</v>
      </c>
      <c r="H5165" t="s">
        <v>143</v>
      </c>
      <c r="I5165" t="s">
        <v>620</v>
      </c>
      <c r="J5165" t="s">
        <v>621</v>
      </c>
    </row>
    <row r="5166" spans="1:10" x14ac:dyDescent="0.35">
      <c r="A5166">
        <v>5314</v>
      </c>
      <c r="B5166" t="s">
        <v>268</v>
      </c>
      <c r="C5166">
        <v>33</v>
      </c>
      <c r="D5166">
        <v>12</v>
      </c>
      <c r="E5166">
        <v>2</v>
      </c>
      <c r="F5166" t="s">
        <v>581</v>
      </c>
      <c r="G5166" t="s">
        <v>581</v>
      </c>
      <c r="H5166" t="s">
        <v>143</v>
      </c>
      <c r="I5166" t="s">
        <v>620</v>
      </c>
      <c r="J5166" t="s">
        <v>621</v>
      </c>
    </row>
    <row r="5167" spans="1:10" x14ac:dyDescent="0.35">
      <c r="A5167">
        <v>5315</v>
      </c>
      <c r="B5167" t="s">
        <v>268</v>
      </c>
      <c r="C5167">
        <v>34</v>
      </c>
      <c r="D5167">
        <v>8</v>
      </c>
      <c r="E5167">
        <v>2</v>
      </c>
      <c r="F5167" t="s">
        <v>581</v>
      </c>
      <c r="G5167" t="s">
        <v>581</v>
      </c>
      <c r="H5167" t="s">
        <v>143</v>
      </c>
      <c r="I5167" t="s">
        <v>620</v>
      </c>
      <c r="J5167" t="s">
        <v>621</v>
      </c>
    </row>
    <row r="5168" spans="1:10" x14ac:dyDescent="0.35">
      <c r="A5168">
        <v>5316</v>
      </c>
      <c r="B5168" t="s">
        <v>268</v>
      </c>
      <c r="C5168">
        <v>35</v>
      </c>
      <c r="D5168">
        <v>9</v>
      </c>
      <c r="E5168">
        <v>1</v>
      </c>
      <c r="F5168" t="s">
        <v>581</v>
      </c>
      <c r="G5168" t="s">
        <v>581</v>
      </c>
      <c r="H5168" t="s">
        <v>143</v>
      </c>
      <c r="I5168" t="s">
        <v>620</v>
      </c>
      <c r="J5168" t="s">
        <v>621</v>
      </c>
    </row>
    <row r="5169" spans="1:10" x14ac:dyDescent="0.35">
      <c r="A5169">
        <v>5317</v>
      </c>
      <c r="B5169" t="s">
        <v>268</v>
      </c>
      <c r="C5169">
        <v>36</v>
      </c>
      <c r="D5169">
        <v>21</v>
      </c>
      <c r="E5169">
        <v>0</v>
      </c>
      <c r="F5169" t="s">
        <v>581</v>
      </c>
      <c r="G5169" t="s">
        <v>581</v>
      </c>
      <c r="H5169" t="s">
        <v>143</v>
      </c>
      <c r="I5169" t="s">
        <v>620</v>
      </c>
      <c r="J5169" t="s">
        <v>621</v>
      </c>
    </row>
    <row r="5170" spans="1:10" x14ac:dyDescent="0.35">
      <c r="A5170">
        <v>5318</v>
      </c>
      <c r="B5170" t="s">
        <v>268</v>
      </c>
      <c r="C5170">
        <v>37</v>
      </c>
      <c r="D5170">
        <v>13</v>
      </c>
      <c r="E5170">
        <v>0</v>
      </c>
      <c r="F5170" t="s">
        <v>581</v>
      </c>
      <c r="G5170" t="s">
        <v>581</v>
      </c>
      <c r="H5170" t="s">
        <v>143</v>
      </c>
      <c r="I5170" t="s">
        <v>620</v>
      </c>
      <c r="J5170" t="s">
        <v>621</v>
      </c>
    </row>
    <row r="5171" spans="1:10" x14ac:dyDescent="0.35">
      <c r="A5171">
        <v>5319</v>
      </c>
      <c r="B5171" t="s">
        <v>268</v>
      </c>
      <c r="C5171">
        <v>38</v>
      </c>
      <c r="D5171">
        <v>10</v>
      </c>
      <c r="E5171">
        <v>0</v>
      </c>
      <c r="F5171" t="s">
        <v>581</v>
      </c>
      <c r="G5171" t="s">
        <v>581</v>
      </c>
      <c r="H5171" t="s">
        <v>143</v>
      </c>
      <c r="I5171" t="s">
        <v>620</v>
      </c>
      <c r="J5171" t="s">
        <v>621</v>
      </c>
    </row>
    <row r="5172" spans="1:10" x14ac:dyDescent="0.35">
      <c r="A5172">
        <v>5320</v>
      </c>
      <c r="B5172" t="s">
        <v>269</v>
      </c>
      <c r="C5172">
        <v>15</v>
      </c>
      <c r="D5172">
        <v>32</v>
      </c>
      <c r="E5172">
        <v>5</v>
      </c>
      <c r="F5172" t="s">
        <v>581</v>
      </c>
      <c r="G5172" t="s">
        <v>581</v>
      </c>
      <c r="H5172" t="s">
        <v>143</v>
      </c>
      <c r="I5172" t="s">
        <v>620</v>
      </c>
      <c r="J5172" t="s">
        <v>621</v>
      </c>
    </row>
    <row r="5173" spans="1:10" x14ac:dyDescent="0.35">
      <c r="A5173">
        <v>5321</v>
      </c>
      <c r="B5173" t="s">
        <v>269</v>
      </c>
      <c r="C5173">
        <v>16</v>
      </c>
      <c r="D5173">
        <v>32</v>
      </c>
      <c r="E5173">
        <v>4</v>
      </c>
      <c r="F5173" t="s">
        <v>581</v>
      </c>
      <c r="G5173" t="s">
        <v>581</v>
      </c>
      <c r="H5173" t="s">
        <v>143</v>
      </c>
      <c r="I5173" t="s">
        <v>620</v>
      </c>
      <c r="J5173" t="s">
        <v>621</v>
      </c>
    </row>
    <row r="5174" spans="1:10" x14ac:dyDescent="0.35">
      <c r="A5174">
        <v>5322</v>
      </c>
      <c r="B5174" t="s">
        <v>269</v>
      </c>
      <c r="C5174">
        <v>17</v>
      </c>
      <c r="D5174">
        <v>29</v>
      </c>
      <c r="E5174">
        <v>5</v>
      </c>
      <c r="F5174" t="s">
        <v>581</v>
      </c>
      <c r="G5174" t="s">
        <v>581</v>
      </c>
      <c r="H5174" t="s">
        <v>143</v>
      </c>
      <c r="I5174" t="s">
        <v>620</v>
      </c>
      <c r="J5174" t="s">
        <v>621</v>
      </c>
    </row>
    <row r="5175" spans="1:10" x14ac:dyDescent="0.35">
      <c r="A5175">
        <v>5323</v>
      </c>
      <c r="B5175" t="s">
        <v>269</v>
      </c>
      <c r="C5175">
        <v>18</v>
      </c>
      <c r="D5175">
        <v>31</v>
      </c>
      <c r="E5175">
        <v>1</v>
      </c>
      <c r="F5175" t="s">
        <v>581</v>
      </c>
      <c r="G5175" t="s">
        <v>581</v>
      </c>
      <c r="H5175" t="s">
        <v>143</v>
      </c>
      <c r="I5175" t="s">
        <v>620</v>
      </c>
      <c r="J5175" t="s">
        <v>621</v>
      </c>
    </row>
    <row r="5176" spans="1:10" x14ac:dyDescent="0.35">
      <c r="A5176">
        <v>5324</v>
      </c>
      <c r="B5176" t="s">
        <v>269</v>
      </c>
      <c r="C5176">
        <v>19</v>
      </c>
      <c r="D5176">
        <v>16</v>
      </c>
      <c r="E5176">
        <v>2</v>
      </c>
      <c r="F5176" t="s">
        <v>581</v>
      </c>
      <c r="G5176" t="s">
        <v>581</v>
      </c>
      <c r="H5176" t="s">
        <v>143</v>
      </c>
      <c r="I5176" t="s">
        <v>620</v>
      </c>
      <c r="J5176" t="s">
        <v>621</v>
      </c>
    </row>
    <row r="5177" spans="1:10" x14ac:dyDescent="0.35">
      <c r="A5177">
        <v>5325</v>
      </c>
      <c r="B5177" t="s">
        <v>269</v>
      </c>
      <c r="C5177">
        <v>20</v>
      </c>
      <c r="D5177">
        <v>10</v>
      </c>
      <c r="E5177">
        <v>1</v>
      </c>
      <c r="F5177" t="s">
        <v>581</v>
      </c>
      <c r="G5177" t="s">
        <v>581</v>
      </c>
      <c r="H5177" t="s">
        <v>143</v>
      </c>
      <c r="I5177" t="s">
        <v>620</v>
      </c>
      <c r="J5177" t="s">
        <v>621</v>
      </c>
    </row>
    <row r="5178" spans="1:10" x14ac:dyDescent="0.35">
      <c r="A5178">
        <v>5326</v>
      </c>
      <c r="B5178" t="s">
        <v>269</v>
      </c>
      <c r="C5178">
        <v>21</v>
      </c>
      <c r="D5178">
        <v>6</v>
      </c>
      <c r="E5178">
        <v>1</v>
      </c>
      <c r="F5178" t="s">
        <v>581</v>
      </c>
      <c r="G5178" t="s">
        <v>581</v>
      </c>
      <c r="H5178" t="s">
        <v>143</v>
      </c>
      <c r="I5178" t="s">
        <v>620</v>
      </c>
      <c r="J5178" t="s">
        <v>621</v>
      </c>
    </row>
    <row r="5179" spans="1:10" x14ac:dyDescent="0.35">
      <c r="A5179">
        <v>5327</v>
      </c>
      <c r="B5179" t="s">
        <v>269</v>
      </c>
      <c r="C5179">
        <v>22</v>
      </c>
      <c r="D5179">
        <v>5</v>
      </c>
      <c r="E5179">
        <v>2</v>
      </c>
      <c r="F5179" t="s">
        <v>581</v>
      </c>
      <c r="G5179" t="s">
        <v>581</v>
      </c>
      <c r="H5179" t="s">
        <v>143</v>
      </c>
      <c r="I5179" t="s">
        <v>620</v>
      </c>
      <c r="J5179" t="s">
        <v>621</v>
      </c>
    </row>
    <row r="5180" spans="1:10" x14ac:dyDescent="0.35">
      <c r="A5180">
        <v>5328</v>
      </c>
      <c r="B5180" t="s">
        <v>269</v>
      </c>
      <c r="C5180">
        <v>23</v>
      </c>
      <c r="D5180">
        <v>3</v>
      </c>
      <c r="E5180">
        <v>0</v>
      </c>
      <c r="F5180" t="s">
        <v>581</v>
      </c>
      <c r="G5180" t="s">
        <v>581</v>
      </c>
      <c r="H5180" t="s">
        <v>143</v>
      </c>
      <c r="I5180" t="s">
        <v>620</v>
      </c>
      <c r="J5180" t="s">
        <v>621</v>
      </c>
    </row>
    <row r="5181" spans="1:10" x14ac:dyDescent="0.35">
      <c r="A5181">
        <v>5329</v>
      </c>
      <c r="B5181" t="s">
        <v>269</v>
      </c>
      <c r="C5181">
        <v>24</v>
      </c>
      <c r="D5181">
        <v>5</v>
      </c>
      <c r="E5181">
        <v>1</v>
      </c>
      <c r="F5181" t="s">
        <v>581</v>
      </c>
      <c r="G5181" t="s">
        <v>581</v>
      </c>
      <c r="H5181" t="s">
        <v>143</v>
      </c>
      <c r="I5181" t="s">
        <v>620</v>
      </c>
      <c r="J5181" t="s">
        <v>621</v>
      </c>
    </row>
    <row r="5182" spans="1:10" x14ac:dyDescent="0.35">
      <c r="A5182">
        <v>5330</v>
      </c>
      <c r="B5182" t="s">
        <v>269</v>
      </c>
      <c r="C5182">
        <v>25</v>
      </c>
      <c r="D5182">
        <v>7</v>
      </c>
      <c r="E5182">
        <v>3</v>
      </c>
      <c r="F5182" t="s">
        <v>581</v>
      </c>
      <c r="G5182" t="s">
        <v>581</v>
      </c>
      <c r="H5182" t="s">
        <v>143</v>
      </c>
      <c r="I5182" t="s">
        <v>620</v>
      </c>
      <c r="J5182" t="s">
        <v>621</v>
      </c>
    </row>
    <row r="5183" spans="1:10" x14ac:dyDescent="0.35">
      <c r="A5183">
        <v>5331</v>
      </c>
      <c r="B5183" t="s">
        <v>269</v>
      </c>
      <c r="C5183">
        <v>26</v>
      </c>
      <c r="D5183">
        <v>14</v>
      </c>
      <c r="E5183">
        <v>4</v>
      </c>
      <c r="F5183" t="s">
        <v>581</v>
      </c>
      <c r="G5183" t="s">
        <v>581</v>
      </c>
      <c r="H5183" t="s">
        <v>143</v>
      </c>
      <c r="I5183" t="s">
        <v>620</v>
      </c>
      <c r="J5183" t="s">
        <v>621</v>
      </c>
    </row>
    <row r="5184" spans="1:10" x14ac:dyDescent="0.35">
      <c r="A5184">
        <v>5332</v>
      </c>
      <c r="B5184" t="s">
        <v>269</v>
      </c>
      <c r="C5184">
        <v>27</v>
      </c>
      <c r="D5184">
        <v>12</v>
      </c>
      <c r="E5184">
        <v>5</v>
      </c>
      <c r="F5184" t="s">
        <v>581</v>
      </c>
      <c r="G5184" t="s">
        <v>581</v>
      </c>
      <c r="H5184" t="s">
        <v>143</v>
      </c>
      <c r="I5184" t="s">
        <v>620</v>
      </c>
      <c r="J5184" t="s">
        <v>621</v>
      </c>
    </row>
    <row r="5185" spans="1:10" x14ac:dyDescent="0.35">
      <c r="A5185">
        <v>5333</v>
      </c>
      <c r="B5185" t="s">
        <v>269</v>
      </c>
      <c r="C5185">
        <v>28</v>
      </c>
      <c r="D5185">
        <v>11</v>
      </c>
      <c r="E5185">
        <v>5</v>
      </c>
      <c r="F5185" t="s">
        <v>581</v>
      </c>
      <c r="G5185" t="s">
        <v>581</v>
      </c>
      <c r="H5185" t="s">
        <v>143</v>
      </c>
      <c r="I5185" t="s">
        <v>620</v>
      </c>
      <c r="J5185" t="s">
        <v>621</v>
      </c>
    </row>
    <row r="5186" spans="1:10" x14ac:dyDescent="0.35">
      <c r="A5186">
        <v>5334</v>
      </c>
      <c r="B5186" t="s">
        <v>269</v>
      </c>
      <c r="C5186">
        <v>29</v>
      </c>
      <c r="D5186">
        <v>23</v>
      </c>
      <c r="E5186">
        <v>9</v>
      </c>
      <c r="F5186" t="s">
        <v>581</v>
      </c>
      <c r="G5186" t="s">
        <v>581</v>
      </c>
      <c r="H5186" t="s">
        <v>143</v>
      </c>
      <c r="I5186" t="s">
        <v>620</v>
      </c>
      <c r="J5186" t="s">
        <v>621</v>
      </c>
    </row>
    <row r="5187" spans="1:10" x14ac:dyDescent="0.35">
      <c r="A5187">
        <v>5335</v>
      </c>
      <c r="B5187" t="s">
        <v>269</v>
      </c>
      <c r="C5187">
        <v>30</v>
      </c>
      <c r="D5187">
        <v>21</v>
      </c>
      <c r="E5187">
        <v>3</v>
      </c>
      <c r="F5187" t="s">
        <v>581</v>
      </c>
      <c r="G5187" t="s">
        <v>581</v>
      </c>
      <c r="H5187" t="s">
        <v>143</v>
      </c>
      <c r="I5187" t="s">
        <v>620</v>
      </c>
      <c r="J5187" t="s">
        <v>621</v>
      </c>
    </row>
    <row r="5188" spans="1:10" x14ac:dyDescent="0.35">
      <c r="A5188">
        <v>5336</v>
      </c>
      <c r="B5188" t="s">
        <v>269</v>
      </c>
      <c r="C5188">
        <v>31</v>
      </c>
      <c r="D5188">
        <v>18</v>
      </c>
      <c r="E5188">
        <v>6</v>
      </c>
      <c r="F5188" t="s">
        <v>581</v>
      </c>
      <c r="G5188" t="s">
        <v>581</v>
      </c>
      <c r="H5188" t="s">
        <v>143</v>
      </c>
      <c r="I5188" t="s">
        <v>620</v>
      </c>
      <c r="J5188" t="s">
        <v>621</v>
      </c>
    </row>
    <row r="5189" spans="1:10" x14ac:dyDescent="0.35">
      <c r="A5189">
        <v>5337</v>
      </c>
      <c r="B5189" t="s">
        <v>269</v>
      </c>
      <c r="C5189">
        <v>32</v>
      </c>
      <c r="D5189">
        <v>10</v>
      </c>
      <c r="E5189">
        <v>1</v>
      </c>
      <c r="F5189" t="s">
        <v>581</v>
      </c>
      <c r="G5189" t="s">
        <v>581</v>
      </c>
      <c r="H5189" t="s">
        <v>143</v>
      </c>
      <c r="I5189" t="s">
        <v>620</v>
      </c>
      <c r="J5189" t="s">
        <v>621</v>
      </c>
    </row>
    <row r="5190" spans="1:10" x14ac:dyDescent="0.35">
      <c r="A5190">
        <v>5338</v>
      </c>
      <c r="B5190" t="s">
        <v>269</v>
      </c>
      <c r="C5190">
        <v>33</v>
      </c>
      <c r="D5190">
        <v>15</v>
      </c>
      <c r="E5190">
        <v>0</v>
      </c>
      <c r="F5190" t="s">
        <v>581</v>
      </c>
      <c r="G5190" t="s">
        <v>581</v>
      </c>
      <c r="H5190" t="s">
        <v>143</v>
      </c>
      <c r="I5190" t="s">
        <v>620</v>
      </c>
      <c r="J5190" t="s">
        <v>621</v>
      </c>
    </row>
    <row r="5191" spans="1:10" x14ac:dyDescent="0.35">
      <c r="A5191">
        <v>5339</v>
      </c>
      <c r="B5191" t="s">
        <v>269</v>
      </c>
      <c r="C5191">
        <v>34</v>
      </c>
      <c r="D5191">
        <v>11</v>
      </c>
      <c r="E5191">
        <v>2</v>
      </c>
      <c r="F5191" t="s">
        <v>581</v>
      </c>
      <c r="G5191" t="s">
        <v>581</v>
      </c>
      <c r="H5191" t="s">
        <v>143</v>
      </c>
      <c r="I5191" t="s">
        <v>620</v>
      </c>
      <c r="J5191" t="s">
        <v>621</v>
      </c>
    </row>
    <row r="5192" spans="1:10" x14ac:dyDescent="0.35">
      <c r="A5192">
        <v>5340</v>
      </c>
      <c r="B5192" t="s">
        <v>269</v>
      </c>
      <c r="C5192">
        <v>35</v>
      </c>
      <c r="D5192">
        <v>12</v>
      </c>
      <c r="E5192">
        <v>0</v>
      </c>
      <c r="F5192" t="s">
        <v>581</v>
      </c>
      <c r="G5192" t="s">
        <v>581</v>
      </c>
      <c r="H5192" t="s">
        <v>143</v>
      </c>
      <c r="I5192" t="s">
        <v>620</v>
      </c>
      <c r="J5192" t="s">
        <v>621</v>
      </c>
    </row>
    <row r="5193" spans="1:10" x14ac:dyDescent="0.35">
      <c r="A5193">
        <v>5341</v>
      </c>
      <c r="B5193" t="s">
        <v>269</v>
      </c>
      <c r="C5193">
        <v>36</v>
      </c>
      <c r="D5193">
        <v>16</v>
      </c>
      <c r="E5193">
        <v>3</v>
      </c>
      <c r="F5193" t="s">
        <v>581</v>
      </c>
      <c r="G5193" t="s">
        <v>581</v>
      </c>
      <c r="H5193" t="s">
        <v>143</v>
      </c>
      <c r="I5193" t="s">
        <v>620</v>
      </c>
      <c r="J5193" t="s">
        <v>621</v>
      </c>
    </row>
    <row r="5194" spans="1:10" x14ac:dyDescent="0.35">
      <c r="A5194">
        <v>5342</v>
      </c>
      <c r="B5194" t="s">
        <v>269</v>
      </c>
      <c r="C5194">
        <v>37</v>
      </c>
      <c r="D5194">
        <v>7</v>
      </c>
      <c r="E5194">
        <v>4</v>
      </c>
      <c r="F5194" t="s">
        <v>581</v>
      </c>
      <c r="G5194" t="s">
        <v>581</v>
      </c>
      <c r="H5194" t="s">
        <v>143</v>
      </c>
      <c r="I5194" t="s">
        <v>620</v>
      </c>
      <c r="J5194" t="s">
        <v>621</v>
      </c>
    </row>
    <row r="5195" spans="1:10" x14ac:dyDescent="0.35">
      <c r="A5195">
        <v>5343</v>
      </c>
      <c r="B5195" t="s">
        <v>269</v>
      </c>
      <c r="C5195">
        <v>38</v>
      </c>
      <c r="D5195">
        <v>7</v>
      </c>
      <c r="E5195">
        <v>6</v>
      </c>
      <c r="F5195" t="s">
        <v>581</v>
      </c>
      <c r="G5195" t="s">
        <v>581</v>
      </c>
      <c r="H5195" t="s">
        <v>143</v>
      </c>
      <c r="I5195" t="s">
        <v>620</v>
      </c>
      <c r="J5195" t="s">
        <v>621</v>
      </c>
    </row>
    <row r="5196" spans="1:10" x14ac:dyDescent="0.35">
      <c r="A5196">
        <v>5344</v>
      </c>
      <c r="B5196" t="s">
        <v>270</v>
      </c>
      <c r="C5196">
        <v>15</v>
      </c>
      <c r="D5196">
        <v>48</v>
      </c>
      <c r="E5196">
        <v>10</v>
      </c>
      <c r="F5196" t="s">
        <v>581</v>
      </c>
      <c r="G5196" t="s">
        <v>581</v>
      </c>
      <c r="H5196" t="s">
        <v>143</v>
      </c>
      <c r="I5196" t="s">
        <v>620</v>
      </c>
      <c r="J5196" t="s">
        <v>621</v>
      </c>
    </row>
    <row r="5197" spans="1:10" x14ac:dyDescent="0.35">
      <c r="A5197">
        <v>5345</v>
      </c>
      <c r="B5197" t="s">
        <v>270</v>
      </c>
      <c r="C5197">
        <v>16</v>
      </c>
      <c r="D5197">
        <v>54</v>
      </c>
      <c r="E5197">
        <v>8</v>
      </c>
      <c r="F5197" t="s">
        <v>581</v>
      </c>
      <c r="G5197" t="s">
        <v>581</v>
      </c>
      <c r="H5197" t="s">
        <v>143</v>
      </c>
      <c r="I5197" t="s">
        <v>620</v>
      </c>
      <c r="J5197" t="s">
        <v>621</v>
      </c>
    </row>
    <row r="5198" spans="1:10" x14ac:dyDescent="0.35">
      <c r="A5198">
        <v>5346</v>
      </c>
      <c r="B5198" t="s">
        <v>270</v>
      </c>
      <c r="C5198">
        <v>17</v>
      </c>
      <c r="D5198">
        <v>38</v>
      </c>
      <c r="E5198">
        <v>4</v>
      </c>
      <c r="F5198" t="s">
        <v>581</v>
      </c>
      <c r="G5198" t="s">
        <v>581</v>
      </c>
      <c r="H5198" t="s">
        <v>143</v>
      </c>
      <c r="I5198" t="s">
        <v>620</v>
      </c>
      <c r="J5198" t="s">
        <v>621</v>
      </c>
    </row>
    <row r="5199" spans="1:10" x14ac:dyDescent="0.35">
      <c r="A5199">
        <v>5347</v>
      </c>
      <c r="B5199" t="s">
        <v>270</v>
      </c>
      <c r="C5199">
        <v>18</v>
      </c>
      <c r="D5199">
        <v>30</v>
      </c>
      <c r="E5199">
        <v>7</v>
      </c>
      <c r="F5199" t="s">
        <v>581</v>
      </c>
      <c r="G5199" t="s">
        <v>581</v>
      </c>
      <c r="H5199" t="s">
        <v>143</v>
      </c>
      <c r="I5199" t="s">
        <v>620</v>
      </c>
      <c r="J5199" t="s">
        <v>621</v>
      </c>
    </row>
    <row r="5200" spans="1:10" x14ac:dyDescent="0.35">
      <c r="A5200">
        <v>5348</v>
      </c>
      <c r="B5200" t="s">
        <v>270</v>
      </c>
      <c r="C5200">
        <v>19</v>
      </c>
      <c r="D5200">
        <v>22</v>
      </c>
      <c r="E5200">
        <v>3</v>
      </c>
      <c r="F5200" t="s">
        <v>581</v>
      </c>
      <c r="G5200" t="s">
        <v>581</v>
      </c>
      <c r="H5200" t="s">
        <v>143</v>
      </c>
      <c r="I5200" t="s">
        <v>620</v>
      </c>
      <c r="J5200" t="s">
        <v>621</v>
      </c>
    </row>
    <row r="5201" spans="1:10" x14ac:dyDescent="0.35">
      <c r="A5201">
        <v>5349</v>
      </c>
      <c r="B5201" t="s">
        <v>270</v>
      </c>
      <c r="C5201">
        <v>20</v>
      </c>
      <c r="D5201">
        <v>12</v>
      </c>
      <c r="E5201">
        <v>2</v>
      </c>
      <c r="F5201" t="s">
        <v>581</v>
      </c>
      <c r="G5201" t="s">
        <v>581</v>
      </c>
      <c r="H5201" t="s">
        <v>143</v>
      </c>
      <c r="I5201" t="s">
        <v>620</v>
      </c>
      <c r="J5201" t="s">
        <v>621</v>
      </c>
    </row>
    <row r="5202" spans="1:10" x14ac:dyDescent="0.35">
      <c r="A5202">
        <v>5350</v>
      </c>
      <c r="B5202" t="s">
        <v>270</v>
      </c>
      <c r="C5202">
        <v>21</v>
      </c>
      <c r="D5202">
        <v>10</v>
      </c>
      <c r="E5202">
        <v>1</v>
      </c>
      <c r="F5202" t="s">
        <v>581</v>
      </c>
      <c r="G5202" t="s">
        <v>581</v>
      </c>
      <c r="H5202" t="s">
        <v>143</v>
      </c>
      <c r="I5202" t="s">
        <v>620</v>
      </c>
      <c r="J5202" t="s">
        <v>621</v>
      </c>
    </row>
    <row r="5203" spans="1:10" x14ac:dyDescent="0.35">
      <c r="A5203">
        <v>5351</v>
      </c>
      <c r="B5203" t="s">
        <v>270</v>
      </c>
      <c r="C5203">
        <v>22</v>
      </c>
      <c r="D5203">
        <v>5</v>
      </c>
      <c r="E5203">
        <v>0</v>
      </c>
      <c r="F5203" t="s">
        <v>581</v>
      </c>
      <c r="G5203" t="s">
        <v>581</v>
      </c>
      <c r="H5203" t="s">
        <v>143</v>
      </c>
      <c r="I5203" t="s">
        <v>620</v>
      </c>
      <c r="J5203" t="s">
        <v>621</v>
      </c>
    </row>
    <row r="5204" spans="1:10" x14ac:dyDescent="0.35">
      <c r="A5204">
        <v>5352</v>
      </c>
      <c r="B5204" t="s">
        <v>270</v>
      </c>
      <c r="C5204">
        <v>23</v>
      </c>
      <c r="D5204">
        <v>9</v>
      </c>
      <c r="E5204">
        <v>0</v>
      </c>
      <c r="F5204" t="s">
        <v>581</v>
      </c>
      <c r="G5204" t="s">
        <v>581</v>
      </c>
      <c r="H5204" t="s">
        <v>143</v>
      </c>
      <c r="I5204" t="s">
        <v>620</v>
      </c>
      <c r="J5204" t="s">
        <v>621</v>
      </c>
    </row>
    <row r="5205" spans="1:10" x14ac:dyDescent="0.35">
      <c r="A5205">
        <v>5353</v>
      </c>
      <c r="B5205" t="s">
        <v>270</v>
      </c>
      <c r="C5205">
        <v>24</v>
      </c>
      <c r="D5205">
        <v>9</v>
      </c>
      <c r="E5205">
        <v>3</v>
      </c>
      <c r="F5205" t="s">
        <v>581</v>
      </c>
      <c r="G5205" t="s">
        <v>581</v>
      </c>
      <c r="H5205" t="s">
        <v>143</v>
      </c>
      <c r="I5205" t="s">
        <v>620</v>
      </c>
      <c r="J5205" t="s">
        <v>621</v>
      </c>
    </row>
    <row r="5206" spans="1:10" x14ac:dyDescent="0.35">
      <c r="A5206">
        <v>5354</v>
      </c>
      <c r="B5206" t="s">
        <v>270</v>
      </c>
      <c r="C5206">
        <v>25</v>
      </c>
      <c r="D5206">
        <v>7</v>
      </c>
      <c r="E5206">
        <v>3</v>
      </c>
      <c r="F5206" t="s">
        <v>581</v>
      </c>
      <c r="G5206" t="s">
        <v>581</v>
      </c>
      <c r="H5206" t="s">
        <v>143</v>
      </c>
      <c r="I5206" t="s">
        <v>620</v>
      </c>
      <c r="J5206" t="s">
        <v>621</v>
      </c>
    </row>
    <row r="5207" spans="1:10" x14ac:dyDescent="0.35">
      <c r="A5207">
        <v>5355</v>
      </c>
      <c r="B5207" t="s">
        <v>270</v>
      </c>
      <c r="C5207">
        <v>26</v>
      </c>
      <c r="D5207">
        <v>6</v>
      </c>
      <c r="E5207">
        <v>2</v>
      </c>
      <c r="F5207" t="s">
        <v>581</v>
      </c>
      <c r="G5207" t="s">
        <v>581</v>
      </c>
      <c r="H5207" t="s">
        <v>143</v>
      </c>
      <c r="I5207" t="s">
        <v>620</v>
      </c>
      <c r="J5207" t="s">
        <v>621</v>
      </c>
    </row>
    <row r="5208" spans="1:10" x14ac:dyDescent="0.35">
      <c r="A5208">
        <v>5356</v>
      </c>
      <c r="B5208" t="s">
        <v>270</v>
      </c>
      <c r="C5208">
        <v>27</v>
      </c>
      <c r="D5208">
        <v>9</v>
      </c>
      <c r="E5208">
        <v>2</v>
      </c>
      <c r="F5208" t="s">
        <v>581</v>
      </c>
      <c r="G5208" t="s">
        <v>581</v>
      </c>
      <c r="H5208" t="s">
        <v>143</v>
      </c>
      <c r="I5208" t="s">
        <v>620</v>
      </c>
      <c r="J5208" t="s">
        <v>621</v>
      </c>
    </row>
    <row r="5209" spans="1:10" x14ac:dyDescent="0.35">
      <c r="A5209">
        <v>5357</v>
      </c>
      <c r="B5209" t="s">
        <v>270</v>
      </c>
      <c r="C5209">
        <v>28</v>
      </c>
      <c r="D5209">
        <v>15</v>
      </c>
      <c r="E5209">
        <v>4</v>
      </c>
      <c r="F5209" t="s">
        <v>581</v>
      </c>
      <c r="G5209" t="s">
        <v>581</v>
      </c>
      <c r="H5209" t="s">
        <v>143</v>
      </c>
      <c r="I5209" t="s">
        <v>620</v>
      </c>
      <c r="J5209" t="s">
        <v>621</v>
      </c>
    </row>
    <row r="5210" spans="1:10" x14ac:dyDescent="0.35">
      <c r="A5210">
        <v>5358</v>
      </c>
      <c r="B5210" t="s">
        <v>270</v>
      </c>
      <c r="C5210">
        <v>29</v>
      </c>
      <c r="D5210">
        <v>24</v>
      </c>
      <c r="E5210">
        <v>4</v>
      </c>
      <c r="F5210" t="s">
        <v>581</v>
      </c>
      <c r="G5210" t="s">
        <v>581</v>
      </c>
      <c r="H5210" t="s">
        <v>143</v>
      </c>
      <c r="I5210" t="s">
        <v>620</v>
      </c>
      <c r="J5210" t="s">
        <v>621</v>
      </c>
    </row>
    <row r="5211" spans="1:10" x14ac:dyDescent="0.35">
      <c r="A5211">
        <v>5359</v>
      </c>
      <c r="B5211" t="s">
        <v>270</v>
      </c>
      <c r="C5211">
        <v>30</v>
      </c>
      <c r="D5211">
        <v>16</v>
      </c>
      <c r="E5211">
        <v>5</v>
      </c>
      <c r="F5211" t="s">
        <v>581</v>
      </c>
      <c r="G5211" t="s">
        <v>581</v>
      </c>
      <c r="H5211" t="s">
        <v>143</v>
      </c>
      <c r="I5211" t="s">
        <v>620</v>
      </c>
      <c r="J5211" t="s">
        <v>621</v>
      </c>
    </row>
    <row r="5212" spans="1:10" x14ac:dyDescent="0.35">
      <c r="A5212">
        <v>5360</v>
      </c>
      <c r="B5212" t="s">
        <v>270</v>
      </c>
      <c r="C5212">
        <v>31</v>
      </c>
      <c r="D5212">
        <v>22</v>
      </c>
      <c r="E5212">
        <v>0</v>
      </c>
      <c r="F5212" t="s">
        <v>581</v>
      </c>
      <c r="G5212" t="s">
        <v>581</v>
      </c>
      <c r="H5212" t="s">
        <v>143</v>
      </c>
      <c r="I5212" t="s">
        <v>620</v>
      </c>
      <c r="J5212" t="s">
        <v>621</v>
      </c>
    </row>
    <row r="5213" spans="1:10" x14ac:dyDescent="0.35">
      <c r="A5213">
        <v>5361</v>
      </c>
      <c r="B5213" t="s">
        <v>270</v>
      </c>
      <c r="C5213">
        <v>32</v>
      </c>
      <c r="D5213">
        <v>16</v>
      </c>
      <c r="E5213">
        <v>6</v>
      </c>
      <c r="F5213" t="s">
        <v>581</v>
      </c>
      <c r="G5213" t="s">
        <v>581</v>
      </c>
      <c r="H5213" t="s">
        <v>143</v>
      </c>
      <c r="I5213" t="s">
        <v>620</v>
      </c>
      <c r="J5213" t="s">
        <v>621</v>
      </c>
    </row>
    <row r="5214" spans="1:10" x14ac:dyDescent="0.35">
      <c r="A5214">
        <v>5362</v>
      </c>
      <c r="B5214" t="s">
        <v>270</v>
      </c>
      <c r="C5214">
        <v>33</v>
      </c>
      <c r="D5214">
        <v>15</v>
      </c>
      <c r="E5214">
        <v>3</v>
      </c>
      <c r="F5214" t="s">
        <v>581</v>
      </c>
      <c r="G5214" t="s">
        <v>581</v>
      </c>
      <c r="H5214" t="s">
        <v>143</v>
      </c>
      <c r="I5214" t="s">
        <v>620</v>
      </c>
      <c r="J5214" t="s">
        <v>621</v>
      </c>
    </row>
    <row r="5215" spans="1:10" x14ac:dyDescent="0.35">
      <c r="A5215">
        <v>5363</v>
      </c>
      <c r="B5215" t="s">
        <v>270</v>
      </c>
      <c r="C5215">
        <v>34</v>
      </c>
      <c r="D5215">
        <v>14</v>
      </c>
      <c r="E5215">
        <v>5</v>
      </c>
      <c r="F5215" t="s">
        <v>581</v>
      </c>
      <c r="G5215" t="s">
        <v>581</v>
      </c>
      <c r="H5215" t="s">
        <v>143</v>
      </c>
      <c r="I5215" t="s">
        <v>620</v>
      </c>
      <c r="J5215" t="s">
        <v>621</v>
      </c>
    </row>
    <row r="5216" spans="1:10" x14ac:dyDescent="0.35">
      <c r="A5216">
        <v>5364</v>
      </c>
      <c r="B5216" t="s">
        <v>270</v>
      </c>
      <c r="C5216">
        <v>35</v>
      </c>
      <c r="D5216">
        <v>16</v>
      </c>
      <c r="E5216">
        <v>3</v>
      </c>
      <c r="F5216" t="s">
        <v>581</v>
      </c>
      <c r="G5216" t="s">
        <v>581</v>
      </c>
      <c r="H5216" t="s">
        <v>143</v>
      </c>
      <c r="I5216" t="s">
        <v>620</v>
      </c>
      <c r="J5216" t="s">
        <v>621</v>
      </c>
    </row>
    <row r="5217" spans="1:10" x14ac:dyDescent="0.35">
      <c r="A5217">
        <v>5365</v>
      </c>
      <c r="B5217" t="s">
        <v>270</v>
      </c>
      <c r="C5217">
        <v>36</v>
      </c>
      <c r="D5217">
        <v>15</v>
      </c>
      <c r="E5217">
        <v>1</v>
      </c>
      <c r="F5217" t="s">
        <v>581</v>
      </c>
      <c r="G5217" t="s">
        <v>581</v>
      </c>
      <c r="H5217" t="s">
        <v>143</v>
      </c>
      <c r="I5217" t="s">
        <v>620</v>
      </c>
      <c r="J5217" t="s">
        <v>621</v>
      </c>
    </row>
    <row r="5218" spans="1:10" x14ac:dyDescent="0.35">
      <c r="A5218">
        <v>5366</v>
      </c>
      <c r="B5218" t="s">
        <v>270</v>
      </c>
      <c r="C5218">
        <v>37</v>
      </c>
      <c r="D5218">
        <v>9</v>
      </c>
      <c r="E5218">
        <v>0</v>
      </c>
      <c r="F5218" t="s">
        <v>581</v>
      </c>
      <c r="G5218" t="s">
        <v>581</v>
      </c>
      <c r="H5218" t="s">
        <v>143</v>
      </c>
      <c r="I5218" t="s">
        <v>620</v>
      </c>
      <c r="J5218" t="s">
        <v>621</v>
      </c>
    </row>
    <row r="5219" spans="1:10" x14ac:dyDescent="0.35">
      <c r="A5219">
        <v>5367</v>
      </c>
      <c r="B5219" t="s">
        <v>270</v>
      </c>
      <c r="C5219">
        <v>38</v>
      </c>
      <c r="D5219">
        <v>18</v>
      </c>
      <c r="E5219">
        <v>0</v>
      </c>
      <c r="F5219" t="s">
        <v>581</v>
      </c>
      <c r="G5219" t="s">
        <v>581</v>
      </c>
      <c r="H5219" t="s">
        <v>143</v>
      </c>
      <c r="I5219" t="s">
        <v>620</v>
      </c>
      <c r="J5219" t="s">
        <v>621</v>
      </c>
    </row>
    <row r="5220" spans="1:10" x14ac:dyDescent="0.35">
      <c r="A5220">
        <v>5368</v>
      </c>
      <c r="B5220" t="s">
        <v>271</v>
      </c>
      <c r="C5220">
        <v>15</v>
      </c>
      <c r="D5220">
        <v>33</v>
      </c>
      <c r="E5220">
        <v>3</v>
      </c>
      <c r="F5220" t="s">
        <v>581</v>
      </c>
      <c r="G5220" t="s">
        <v>581</v>
      </c>
      <c r="H5220" t="s">
        <v>143</v>
      </c>
      <c r="I5220" t="s">
        <v>620</v>
      </c>
      <c r="J5220" t="s">
        <v>621</v>
      </c>
    </row>
    <row r="5221" spans="1:10" x14ac:dyDescent="0.35">
      <c r="A5221">
        <v>5369</v>
      </c>
      <c r="B5221" t="s">
        <v>271</v>
      </c>
      <c r="C5221">
        <v>16</v>
      </c>
      <c r="D5221">
        <v>40</v>
      </c>
      <c r="E5221">
        <v>6</v>
      </c>
      <c r="F5221" t="s">
        <v>581</v>
      </c>
      <c r="G5221" t="s">
        <v>581</v>
      </c>
      <c r="H5221" t="s">
        <v>143</v>
      </c>
      <c r="I5221" t="s">
        <v>620</v>
      </c>
      <c r="J5221" t="s">
        <v>621</v>
      </c>
    </row>
    <row r="5222" spans="1:10" x14ac:dyDescent="0.35">
      <c r="A5222">
        <v>5370</v>
      </c>
      <c r="B5222" t="s">
        <v>271</v>
      </c>
      <c r="C5222">
        <v>17</v>
      </c>
      <c r="D5222">
        <v>43</v>
      </c>
      <c r="E5222">
        <v>4</v>
      </c>
      <c r="F5222" t="s">
        <v>581</v>
      </c>
      <c r="G5222" t="s">
        <v>581</v>
      </c>
      <c r="H5222" t="s">
        <v>143</v>
      </c>
      <c r="I5222" t="s">
        <v>620</v>
      </c>
      <c r="J5222" t="s">
        <v>621</v>
      </c>
    </row>
    <row r="5223" spans="1:10" x14ac:dyDescent="0.35">
      <c r="A5223">
        <v>5371</v>
      </c>
      <c r="B5223" t="s">
        <v>271</v>
      </c>
      <c r="C5223">
        <v>18</v>
      </c>
      <c r="D5223">
        <v>34</v>
      </c>
      <c r="E5223">
        <v>4</v>
      </c>
      <c r="F5223" t="s">
        <v>581</v>
      </c>
      <c r="G5223" t="s">
        <v>581</v>
      </c>
      <c r="H5223" t="s">
        <v>143</v>
      </c>
      <c r="I5223" t="s">
        <v>620</v>
      </c>
      <c r="J5223" t="s">
        <v>621</v>
      </c>
    </row>
    <row r="5224" spans="1:10" x14ac:dyDescent="0.35">
      <c r="A5224">
        <v>5372</v>
      </c>
      <c r="B5224" t="s">
        <v>271</v>
      </c>
      <c r="C5224">
        <v>19</v>
      </c>
      <c r="D5224">
        <v>14</v>
      </c>
      <c r="E5224">
        <v>1</v>
      </c>
      <c r="F5224" t="s">
        <v>581</v>
      </c>
      <c r="G5224" t="s">
        <v>581</v>
      </c>
      <c r="H5224" t="s">
        <v>143</v>
      </c>
      <c r="I5224" t="s">
        <v>620</v>
      </c>
      <c r="J5224" t="s">
        <v>621</v>
      </c>
    </row>
    <row r="5225" spans="1:10" x14ac:dyDescent="0.35">
      <c r="A5225">
        <v>5373</v>
      </c>
      <c r="B5225" t="s">
        <v>271</v>
      </c>
      <c r="C5225">
        <v>20</v>
      </c>
      <c r="D5225">
        <v>12</v>
      </c>
      <c r="E5225">
        <v>1</v>
      </c>
      <c r="F5225" t="s">
        <v>581</v>
      </c>
      <c r="G5225" t="s">
        <v>581</v>
      </c>
      <c r="H5225" t="s">
        <v>143</v>
      </c>
      <c r="I5225" t="s">
        <v>620</v>
      </c>
      <c r="J5225" t="s">
        <v>621</v>
      </c>
    </row>
    <row r="5226" spans="1:10" x14ac:dyDescent="0.35">
      <c r="A5226">
        <v>5374</v>
      </c>
      <c r="B5226" t="s">
        <v>271</v>
      </c>
      <c r="C5226">
        <v>21</v>
      </c>
      <c r="D5226">
        <v>6</v>
      </c>
      <c r="E5226">
        <v>0</v>
      </c>
      <c r="F5226" t="s">
        <v>581</v>
      </c>
      <c r="G5226" t="s">
        <v>581</v>
      </c>
      <c r="H5226" t="s">
        <v>143</v>
      </c>
      <c r="I5226" t="s">
        <v>620</v>
      </c>
      <c r="J5226" t="s">
        <v>621</v>
      </c>
    </row>
    <row r="5227" spans="1:10" x14ac:dyDescent="0.35">
      <c r="A5227">
        <v>5375</v>
      </c>
      <c r="B5227" t="s">
        <v>271</v>
      </c>
      <c r="C5227">
        <v>22</v>
      </c>
      <c r="D5227">
        <v>5</v>
      </c>
      <c r="E5227">
        <v>1</v>
      </c>
      <c r="F5227" t="s">
        <v>581</v>
      </c>
      <c r="G5227" t="s">
        <v>581</v>
      </c>
      <c r="H5227" t="s">
        <v>143</v>
      </c>
      <c r="I5227" t="s">
        <v>620</v>
      </c>
      <c r="J5227" t="s">
        <v>621</v>
      </c>
    </row>
    <row r="5228" spans="1:10" x14ac:dyDescent="0.35">
      <c r="A5228">
        <v>5376</v>
      </c>
      <c r="B5228" t="s">
        <v>271</v>
      </c>
      <c r="C5228">
        <v>23</v>
      </c>
      <c r="D5228">
        <v>6</v>
      </c>
      <c r="E5228">
        <v>0</v>
      </c>
      <c r="F5228" t="s">
        <v>581</v>
      </c>
      <c r="G5228" t="s">
        <v>581</v>
      </c>
      <c r="H5228" t="s">
        <v>143</v>
      </c>
      <c r="I5228" t="s">
        <v>620</v>
      </c>
      <c r="J5228" t="s">
        <v>621</v>
      </c>
    </row>
    <row r="5229" spans="1:10" x14ac:dyDescent="0.35">
      <c r="A5229">
        <v>5377</v>
      </c>
      <c r="B5229" t="s">
        <v>271</v>
      </c>
      <c r="C5229">
        <v>24</v>
      </c>
      <c r="D5229">
        <v>15</v>
      </c>
      <c r="E5229">
        <v>0</v>
      </c>
      <c r="F5229" t="s">
        <v>581</v>
      </c>
      <c r="G5229" t="s">
        <v>581</v>
      </c>
      <c r="H5229" t="s">
        <v>143</v>
      </c>
      <c r="I5229" t="s">
        <v>620</v>
      </c>
      <c r="J5229" t="s">
        <v>621</v>
      </c>
    </row>
    <row r="5230" spans="1:10" x14ac:dyDescent="0.35">
      <c r="A5230">
        <v>5378</v>
      </c>
      <c r="B5230" t="s">
        <v>271</v>
      </c>
      <c r="C5230">
        <v>25</v>
      </c>
      <c r="D5230">
        <v>15</v>
      </c>
      <c r="E5230">
        <v>5</v>
      </c>
      <c r="F5230" t="s">
        <v>581</v>
      </c>
      <c r="G5230" t="s">
        <v>581</v>
      </c>
      <c r="H5230" t="s">
        <v>143</v>
      </c>
      <c r="I5230" t="s">
        <v>620</v>
      </c>
      <c r="J5230" t="s">
        <v>621</v>
      </c>
    </row>
    <row r="5231" spans="1:10" x14ac:dyDescent="0.35">
      <c r="A5231">
        <v>5379</v>
      </c>
      <c r="B5231" t="s">
        <v>271</v>
      </c>
      <c r="C5231">
        <v>26</v>
      </c>
      <c r="D5231">
        <v>17</v>
      </c>
      <c r="E5231">
        <v>1</v>
      </c>
      <c r="F5231" t="s">
        <v>581</v>
      </c>
      <c r="G5231" t="s">
        <v>581</v>
      </c>
      <c r="H5231" t="s">
        <v>143</v>
      </c>
      <c r="I5231" t="s">
        <v>620</v>
      </c>
      <c r="J5231" t="s">
        <v>621</v>
      </c>
    </row>
    <row r="5232" spans="1:10" x14ac:dyDescent="0.35">
      <c r="A5232">
        <v>5380</v>
      </c>
      <c r="B5232" t="s">
        <v>271</v>
      </c>
      <c r="C5232">
        <v>27</v>
      </c>
      <c r="D5232">
        <v>21</v>
      </c>
      <c r="E5232">
        <v>2</v>
      </c>
      <c r="F5232" t="s">
        <v>581</v>
      </c>
      <c r="G5232" t="s">
        <v>581</v>
      </c>
      <c r="H5232" t="s">
        <v>143</v>
      </c>
      <c r="I5232" t="s">
        <v>620</v>
      </c>
      <c r="J5232" t="s">
        <v>621</v>
      </c>
    </row>
    <row r="5233" spans="1:10" x14ac:dyDescent="0.35">
      <c r="A5233">
        <v>5381</v>
      </c>
      <c r="B5233" t="s">
        <v>271</v>
      </c>
      <c r="C5233">
        <v>28</v>
      </c>
      <c r="D5233">
        <v>23</v>
      </c>
      <c r="E5233">
        <v>3</v>
      </c>
      <c r="F5233" t="s">
        <v>581</v>
      </c>
      <c r="G5233" t="s">
        <v>581</v>
      </c>
      <c r="H5233" t="s">
        <v>143</v>
      </c>
      <c r="I5233" t="s">
        <v>620</v>
      </c>
      <c r="J5233" t="s">
        <v>621</v>
      </c>
    </row>
    <row r="5234" spans="1:10" x14ac:dyDescent="0.35">
      <c r="A5234">
        <v>5382</v>
      </c>
      <c r="B5234" t="s">
        <v>271</v>
      </c>
      <c r="C5234">
        <v>29</v>
      </c>
      <c r="D5234">
        <v>36</v>
      </c>
      <c r="E5234">
        <v>3</v>
      </c>
      <c r="F5234" t="s">
        <v>581</v>
      </c>
      <c r="G5234" t="s">
        <v>581</v>
      </c>
      <c r="H5234" t="s">
        <v>143</v>
      </c>
      <c r="I5234" t="s">
        <v>620</v>
      </c>
      <c r="J5234" t="s">
        <v>621</v>
      </c>
    </row>
    <row r="5235" spans="1:10" x14ac:dyDescent="0.35">
      <c r="A5235">
        <v>5383</v>
      </c>
      <c r="B5235" t="s">
        <v>271</v>
      </c>
      <c r="C5235">
        <v>30</v>
      </c>
      <c r="D5235">
        <v>18</v>
      </c>
      <c r="E5235">
        <v>2</v>
      </c>
      <c r="F5235" t="s">
        <v>581</v>
      </c>
      <c r="G5235" t="s">
        <v>581</v>
      </c>
      <c r="H5235" t="s">
        <v>143</v>
      </c>
      <c r="I5235" t="s">
        <v>620</v>
      </c>
      <c r="J5235" t="s">
        <v>621</v>
      </c>
    </row>
    <row r="5236" spans="1:10" x14ac:dyDescent="0.35">
      <c r="A5236">
        <v>5384</v>
      </c>
      <c r="B5236" t="s">
        <v>271</v>
      </c>
      <c r="C5236">
        <v>31</v>
      </c>
      <c r="D5236">
        <v>16</v>
      </c>
      <c r="E5236">
        <v>1</v>
      </c>
      <c r="F5236" t="s">
        <v>581</v>
      </c>
      <c r="G5236" t="s">
        <v>581</v>
      </c>
      <c r="H5236" t="s">
        <v>143</v>
      </c>
      <c r="I5236" t="s">
        <v>620</v>
      </c>
      <c r="J5236" t="s">
        <v>621</v>
      </c>
    </row>
    <row r="5237" spans="1:10" x14ac:dyDescent="0.35">
      <c r="A5237">
        <v>5385</v>
      </c>
      <c r="B5237" t="s">
        <v>271</v>
      </c>
      <c r="C5237">
        <v>32</v>
      </c>
      <c r="D5237">
        <v>17</v>
      </c>
      <c r="E5237">
        <v>2</v>
      </c>
      <c r="F5237" t="s">
        <v>581</v>
      </c>
      <c r="G5237" t="s">
        <v>581</v>
      </c>
      <c r="H5237" t="s">
        <v>143</v>
      </c>
      <c r="I5237" t="s">
        <v>620</v>
      </c>
      <c r="J5237" t="s">
        <v>621</v>
      </c>
    </row>
    <row r="5238" spans="1:10" x14ac:dyDescent="0.35">
      <c r="A5238">
        <v>5386</v>
      </c>
      <c r="B5238" t="s">
        <v>271</v>
      </c>
      <c r="C5238">
        <v>33</v>
      </c>
      <c r="D5238">
        <v>20</v>
      </c>
      <c r="E5238">
        <v>2</v>
      </c>
      <c r="F5238" t="s">
        <v>581</v>
      </c>
      <c r="G5238" t="s">
        <v>581</v>
      </c>
      <c r="H5238" t="s">
        <v>143</v>
      </c>
      <c r="I5238" t="s">
        <v>620</v>
      </c>
      <c r="J5238" t="s">
        <v>621</v>
      </c>
    </row>
    <row r="5239" spans="1:10" x14ac:dyDescent="0.35">
      <c r="A5239">
        <v>5387</v>
      </c>
      <c r="B5239" t="s">
        <v>271</v>
      </c>
      <c r="C5239">
        <v>34</v>
      </c>
      <c r="D5239">
        <v>26</v>
      </c>
      <c r="E5239">
        <v>2</v>
      </c>
      <c r="F5239" t="s">
        <v>581</v>
      </c>
      <c r="G5239" t="s">
        <v>581</v>
      </c>
      <c r="H5239" t="s">
        <v>143</v>
      </c>
      <c r="I5239" t="s">
        <v>620</v>
      </c>
      <c r="J5239" t="s">
        <v>621</v>
      </c>
    </row>
    <row r="5240" spans="1:10" x14ac:dyDescent="0.35">
      <c r="A5240">
        <v>5388</v>
      </c>
      <c r="B5240" t="s">
        <v>271</v>
      </c>
      <c r="C5240">
        <v>35</v>
      </c>
      <c r="D5240">
        <v>20</v>
      </c>
      <c r="E5240">
        <v>1</v>
      </c>
      <c r="F5240" t="s">
        <v>581</v>
      </c>
      <c r="G5240" t="s">
        <v>581</v>
      </c>
      <c r="H5240" t="s">
        <v>143</v>
      </c>
      <c r="I5240" t="s">
        <v>620</v>
      </c>
      <c r="J5240" t="s">
        <v>621</v>
      </c>
    </row>
    <row r="5241" spans="1:10" x14ac:dyDescent="0.35">
      <c r="A5241">
        <v>5389</v>
      </c>
      <c r="B5241" t="s">
        <v>271</v>
      </c>
      <c r="C5241">
        <v>36</v>
      </c>
      <c r="D5241">
        <v>13</v>
      </c>
      <c r="E5241">
        <v>0</v>
      </c>
      <c r="F5241" t="s">
        <v>581</v>
      </c>
      <c r="G5241" t="s">
        <v>581</v>
      </c>
      <c r="H5241" t="s">
        <v>143</v>
      </c>
      <c r="I5241" t="s">
        <v>620</v>
      </c>
      <c r="J5241" t="s">
        <v>621</v>
      </c>
    </row>
    <row r="5242" spans="1:10" x14ac:dyDescent="0.35">
      <c r="A5242">
        <v>5390</v>
      </c>
      <c r="B5242" t="s">
        <v>271</v>
      </c>
      <c r="C5242">
        <v>37</v>
      </c>
      <c r="D5242">
        <v>19</v>
      </c>
      <c r="E5242">
        <v>0</v>
      </c>
      <c r="F5242" t="s">
        <v>581</v>
      </c>
      <c r="G5242" t="s">
        <v>581</v>
      </c>
      <c r="H5242" t="s">
        <v>143</v>
      </c>
      <c r="I5242" t="s">
        <v>620</v>
      </c>
      <c r="J5242" t="s">
        <v>621</v>
      </c>
    </row>
    <row r="5243" spans="1:10" x14ac:dyDescent="0.35">
      <c r="A5243">
        <v>5391</v>
      </c>
      <c r="B5243" t="s">
        <v>271</v>
      </c>
      <c r="C5243">
        <v>38</v>
      </c>
      <c r="D5243">
        <v>21</v>
      </c>
      <c r="E5243">
        <v>6</v>
      </c>
      <c r="F5243" t="s">
        <v>581</v>
      </c>
      <c r="G5243" t="s">
        <v>581</v>
      </c>
      <c r="H5243" t="s">
        <v>143</v>
      </c>
      <c r="I5243" t="s">
        <v>620</v>
      </c>
      <c r="J5243" t="s">
        <v>621</v>
      </c>
    </row>
    <row r="5244" spans="1:10" x14ac:dyDescent="0.35">
      <c r="A5244">
        <v>5392</v>
      </c>
      <c r="B5244" t="s">
        <v>272</v>
      </c>
      <c r="C5244">
        <v>15</v>
      </c>
      <c r="D5244">
        <v>70</v>
      </c>
      <c r="E5244">
        <v>2</v>
      </c>
      <c r="F5244" t="s">
        <v>581</v>
      </c>
      <c r="G5244" t="s">
        <v>581</v>
      </c>
      <c r="H5244" t="s">
        <v>143</v>
      </c>
      <c r="I5244" t="s">
        <v>620</v>
      </c>
      <c r="J5244" t="s">
        <v>621</v>
      </c>
    </row>
    <row r="5245" spans="1:10" x14ac:dyDescent="0.35">
      <c r="A5245">
        <v>5393</v>
      </c>
      <c r="B5245" t="s">
        <v>272</v>
      </c>
      <c r="C5245">
        <v>16</v>
      </c>
      <c r="D5245">
        <v>61</v>
      </c>
      <c r="E5245">
        <v>7</v>
      </c>
      <c r="F5245" t="s">
        <v>581</v>
      </c>
      <c r="G5245" t="s">
        <v>581</v>
      </c>
      <c r="H5245" t="s">
        <v>143</v>
      </c>
      <c r="I5245" t="s">
        <v>620</v>
      </c>
      <c r="J5245" t="s">
        <v>621</v>
      </c>
    </row>
    <row r="5246" spans="1:10" x14ac:dyDescent="0.35">
      <c r="A5246">
        <v>5394</v>
      </c>
      <c r="B5246" t="s">
        <v>272</v>
      </c>
      <c r="C5246">
        <v>17</v>
      </c>
      <c r="D5246">
        <v>43</v>
      </c>
      <c r="E5246">
        <v>2</v>
      </c>
      <c r="F5246" t="s">
        <v>581</v>
      </c>
      <c r="G5246" t="s">
        <v>581</v>
      </c>
      <c r="H5246" t="s">
        <v>143</v>
      </c>
      <c r="I5246" t="s">
        <v>620</v>
      </c>
      <c r="J5246" t="s">
        <v>621</v>
      </c>
    </row>
    <row r="5247" spans="1:10" x14ac:dyDescent="0.35">
      <c r="A5247">
        <v>5395</v>
      </c>
      <c r="B5247" t="s">
        <v>272</v>
      </c>
      <c r="C5247">
        <v>18</v>
      </c>
      <c r="D5247">
        <v>32</v>
      </c>
      <c r="E5247">
        <v>2</v>
      </c>
      <c r="F5247" t="s">
        <v>581</v>
      </c>
      <c r="G5247" t="s">
        <v>581</v>
      </c>
      <c r="H5247" t="s">
        <v>143</v>
      </c>
      <c r="I5247" t="s">
        <v>620</v>
      </c>
      <c r="J5247" t="s">
        <v>621</v>
      </c>
    </row>
    <row r="5248" spans="1:10" x14ac:dyDescent="0.35">
      <c r="A5248">
        <v>5396</v>
      </c>
      <c r="B5248" t="s">
        <v>272</v>
      </c>
      <c r="C5248">
        <v>19</v>
      </c>
      <c r="D5248">
        <v>45</v>
      </c>
      <c r="E5248">
        <v>6</v>
      </c>
      <c r="F5248" t="s">
        <v>581</v>
      </c>
      <c r="G5248" t="s">
        <v>581</v>
      </c>
      <c r="H5248" t="s">
        <v>143</v>
      </c>
      <c r="I5248" t="s">
        <v>620</v>
      </c>
      <c r="J5248" t="s">
        <v>621</v>
      </c>
    </row>
    <row r="5249" spans="1:10" x14ac:dyDescent="0.35">
      <c r="A5249">
        <v>5397</v>
      </c>
      <c r="B5249" t="s">
        <v>272</v>
      </c>
      <c r="C5249">
        <v>20</v>
      </c>
      <c r="D5249">
        <v>23</v>
      </c>
      <c r="E5249">
        <v>1</v>
      </c>
      <c r="F5249" t="s">
        <v>581</v>
      </c>
      <c r="G5249" t="s">
        <v>581</v>
      </c>
      <c r="H5249" t="s">
        <v>143</v>
      </c>
      <c r="I5249" t="s">
        <v>620</v>
      </c>
      <c r="J5249" t="s">
        <v>621</v>
      </c>
    </row>
    <row r="5250" spans="1:10" x14ac:dyDescent="0.35">
      <c r="A5250">
        <v>5398</v>
      </c>
      <c r="B5250" t="s">
        <v>272</v>
      </c>
      <c r="C5250">
        <v>21</v>
      </c>
      <c r="D5250">
        <v>14</v>
      </c>
      <c r="E5250">
        <v>2</v>
      </c>
      <c r="F5250" t="s">
        <v>581</v>
      </c>
      <c r="G5250" t="s">
        <v>581</v>
      </c>
      <c r="H5250" t="s">
        <v>143</v>
      </c>
      <c r="I5250" t="s">
        <v>620</v>
      </c>
      <c r="J5250" t="s">
        <v>621</v>
      </c>
    </row>
    <row r="5251" spans="1:10" x14ac:dyDescent="0.35">
      <c r="A5251">
        <v>5399</v>
      </c>
      <c r="B5251" t="s">
        <v>272</v>
      </c>
      <c r="C5251">
        <v>22</v>
      </c>
      <c r="D5251">
        <v>8</v>
      </c>
      <c r="E5251">
        <v>2</v>
      </c>
      <c r="F5251" t="s">
        <v>581</v>
      </c>
      <c r="G5251" t="s">
        <v>581</v>
      </c>
      <c r="H5251" t="s">
        <v>143</v>
      </c>
      <c r="I5251" t="s">
        <v>620</v>
      </c>
      <c r="J5251" t="s">
        <v>621</v>
      </c>
    </row>
    <row r="5252" spans="1:10" x14ac:dyDescent="0.35">
      <c r="A5252">
        <v>5400</v>
      </c>
      <c r="B5252" t="s">
        <v>272</v>
      </c>
      <c r="C5252">
        <v>23</v>
      </c>
      <c r="D5252">
        <v>16</v>
      </c>
      <c r="E5252">
        <v>3</v>
      </c>
      <c r="F5252" t="s">
        <v>581</v>
      </c>
      <c r="G5252" t="s">
        <v>581</v>
      </c>
      <c r="H5252" t="s">
        <v>143</v>
      </c>
      <c r="I5252" t="s">
        <v>620</v>
      </c>
      <c r="J5252" t="s">
        <v>621</v>
      </c>
    </row>
    <row r="5253" spans="1:10" x14ac:dyDescent="0.35">
      <c r="A5253">
        <v>5401</v>
      </c>
      <c r="B5253" t="s">
        <v>272</v>
      </c>
      <c r="C5253">
        <v>24</v>
      </c>
      <c r="D5253">
        <v>13</v>
      </c>
      <c r="E5253">
        <v>3</v>
      </c>
      <c r="F5253" t="s">
        <v>581</v>
      </c>
      <c r="G5253" t="s">
        <v>581</v>
      </c>
      <c r="H5253" t="s">
        <v>143</v>
      </c>
      <c r="I5253" t="s">
        <v>620</v>
      </c>
      <c r="J5253" t="s">
        <v>621</v>
      </c>
    </row>
    <row r="5254" spans="1:10" x14ac:dyDescent="0.35">
      <c r="A5254">
        <v>5402</v>
      </c>
      <c r="B5254" t="s">
        <v>272</v>
      </c>
      <c r="C5254">
        <v>25</v>
      </c>
      <c r="D5254">
        <v>13</v>
      </c>
      <c r="E5254">
        <v>4</v>
      </c>
      <c r="F5254" t="s">
        <v>581</v>
      </c>
      <c r="G5254" t="s">
        <v>581</v>
      </c>
      <c r="H5254" t="s">
        <v>143</v>
      </c>
      <c r="I5254" t="s">
        <v>620</v>
      </c>
      <c r="J5254" t="s">
        <v>621</v>
      </c>
    </row>
    <row r="5255" spans="1:10" x14ac:dyDescent="0.35">
      <c r="A5255">
        <v>5403</v>
      </c>
      <c r="B5255" t="s">
        <v>272</v>
      </c>
      <c r="C5255">
        <v>26</v>
      </c>
      <c r="D5255">
        <v>26</v>
      </c>
      <c r="E5255">
        <v>2</v>
      </c>
      <c r="F5255" t="s">
        <v>581</v>
      </c>
      <c r="G5255" t="s">
        <v>581</v>
      </c>
      <c r="H5255" t="s">
        <v>143</v>
      </c>
      <c r="I5255" t="s">
        <v>620</v>
      </c>
      <c r="J5255" t="s">
        <v>621</v>
      </c>
    </row>
    <row r="5256" spans="1:10" x14ac:dyDescent="0.35">
      <c r="A5256">
        <v>5404</v>
      </c>
      <c r="B5256" t="s">
        <v>272</v>
      </c>
      <c r="C5256">
        <v>27</v>
      </c>
      <c r="D5256">
        <v>24</v>
      </c>
      <c r="E5256">
        <v>3</v>
      </c>
      <c r="F5256" t="s">
        <v>581</v>
      </c>
      <c r="G5256" t="s">
        <v>581</v>
      </c>
      <c r="H5256" t="s">
        <v>143</v>
      </c>
      <c r="I5256" t="s">
        <v>620</v>
      </c>
      <c r="J5256" t="s">
        <v>621</v>
      </c>
    </row>
    <row r="5257" spans="1:10" x14ac:dyDescent="0.35">
      <c r="A5257">
        <v>5405</v>
      </c>
      <c r="B5257" t="s">
        <v>272</v>
      </c>
      <c r="C5257">
        <v>28</v>
      </c>
      <c r="D5257">
        <v>27</v>
      </c>
      <c r="E5257">
        <v>4</v>
      </c>
      <c r="F5257" t="s">
        <v>581</v>
      </c>
      <c r="G5257" t="s">
        <v>581</v>
      </c>
      <c r="H5257" t="s">
        <v>143</v>
      </c>
      <c r="I5257" t="s">
        <v>620</v>
      </c>
      <c r="J5257" t="s">
        <v>621</v>
      </c>
    </row>
    <row r="5258" spans="1:10" x14ac:dyDescent="0.35">
      <c r="A5258">
        <v>5406</v>
      </c>
      <c r="B5258" t="s">
        <v>272</v>
      </c>
      <c r="C5258">
        <v>29</v>
      </c>
      <c r="D5258">
        <v>43</v>
      </c>
      <c r="E5258">
        <v>1</v>
      </c>
      <c r="F5258" t="s">
        <v>581</v>
      </c>
      <c r="G5258" t="s">
        <v>581</v>
      </c>
      <c r="H5258" t="s">
        <v>143</v>
      </c>
      <c r="I5258" t="s">
        <v>620</v>
      </c>
      <c r="J5258" t="s">
        <v>621</v>
      </c>
    </row>
    <row r="5259" spans="1:10" x14ac:dyDescent="0.35">
      <c r="A5259">
        <v>5407</v>
      </c>
      <c r="B5259" t="s">
        <v>272</v>
      </c>
      <c r="C5259">
        <v>30</v>
      </c>
      <c r="D5259">
        <v>29</v>
      </c>
      <c r="E5259">
        <v>15</v>
      </c>
      <c r="F5259" t="s">
        <v>581</v>
      </c>
      <c r="G5259" t="s">
        <v>581</v>
      </c>
      <c r="H5259" t="s">
        <v>143</v>
      </c>
      <c r="I5259" t="s">
        <v>620</v>
      </c>
      <c r="J5259" t="s">
        <v>621</v>
      </c>
    </row>
    <row r="5260" spans="1:10" x14ac:dyDescent="0.35">
      <c r="A5260">
        <v>5408</v>
      </c>
      <c r="B5260" t="s">
        <v>272</v>
      </c>
      <c r="C5260">
        <v>31</v>
      </c>
      <c r="D5260">
        <v>44</v>
      </c>
      <c r="E5260">
        <v>5</v>
      </c>
      <c r="F5260" t="s">
        <v>581</v>
      </c>
      <c r="G5260" t="s">
        <v>581</v>
      </c>
      <c r="H5260" t="s">
        <v>143</v>
      </c>
      <c r="I5260" t="s">
        <v>620</v>
      </c>
      <c r="J5260" t="s">
        <v>621</v>
      </c>
    </row>
    <row r="5261" spans="1:10" x14ac:dyDescent="0.35">
      <c r="A5261">
        <v>5409</v>
      </c>
      <c r="B5261" t="s">
        <v>272</v>
      </c>
      <c r="C5261">
        <v>32</v>
      </c>
      <c r="D5261">
        <v>24</v>
      </c>
      <c r="E5261">
        <v>1</v>
      </c>
      <c r="F5261" t="s">
        <v>581</v>
      </c>
      <c r="G5261" t="s">
        <v>581</v>
      </c>
      <c r="H5261" t="s">
        <v>143</v>
      </c>
      <c r="I5261" t="s">
        <v>620</v>
      </c>
      <c r="J5261" t="s">
        <v>621</v>
      </c>
    </row>
    <row r="5262" spans="1:10" x14ac:dyDescent="0.35">
      <c r="A5262">
        <v>5410</v>
      </c>
      <c r="B5262" t="s">
        <v>272</v>
      </c>
      <c r="C5262">
        <v>33</v>
      </c>
      <c r="D5262">
        <v>25</v>
      </c>
      <c r="E5262">
        <v>2</v>
      </c>
      <c r="F5262" t="s">
        <v>581</v>
      </c>
      <c r="G5262" t="s">
        <v>581</v>
      </c>
      <c r="H5262" t="s">
        <v>143</v>
      </c>
      <c r="I5262" t="s">
        <v>620</v>
      </c>
      <c r="J5262" t="s">
        <v>621</v>
      </c>
    </row>
    <row r="5263" spans="1:10" x14ac:dyDescent="0.35">
      <c r="A5263">
        <v>5411</v>
      </c>
      <c r="B5263" t="s">
        <v>272</v>
      </c>
      <c r="C5263">
        <v>34</v>
      </c>
      <c r="D5263">
        <v>27</v>
      </c>
      <c r="E5263">
        <v>10</v>
      </c>
      <c r="F5263" t="s">
        <v>581</v>
      </c>
      <c r="G5263" t="s">
        <v>581</v>
      </c>
      <c r="H5263" t="s">
        <v>143</v>
      </c>
      <c r="I5263" t="s">
        <v>620</v>
      </c>
      <c r="J5263" t="s">
        <v>621</v>
      </c>
    </row>
    <row r="5264" spans="1:10" x14ac:dyDescent="0.35">
      <c r="A5264">
        <v>5412</v>
      </c>
      <c r="B5264" t="s">
        <v>272</v>
      </c>
      <c r="C5264">
        <v>35</v>
      </c>
      <c r="D5264">
        <v>13</v>
      </c>
      <c r="E5264">
        <v>4</v>
      </c>
      <c r="F5264" t="s">
        <v>581</v>
      </c>
      <c r="G5264" t="s">
        <v>581</v>
      </c>
      <c r="H5264" t="s">
        <v>143</v>
      </c>
      <c r="I5264" t="s">
        <v>620</v>
      </c>
      <c r="J5264" t="s">
        <v>621</v>
      </c>
    </row>
    <row r="5265" spans="1:10" x14ac:dyDescent="0.35">
      <c r="A5265">
        <v>5413</v>
      </c>
      <c r="B5265" t="s">
        <v>272</v>
      </c>
      <c r="C5265">
        <v>36</v>
      </c>
      <c r="D5265">
        <v>19</v>
      </c>
      <c r="E5265">
        <v>7</v>
      </c>
      <c r="F5265" t="s">
        <v>581</v>
      </c>
      <c r="G5265" t="s">
        <v>581</v>
      </c>
      <c r="H5265" t="s">
        <v>143</v>
      </c>
      <c r="I5265" t="s">
        <v>620</v>
      </c>
      <c r="J5265" t="s">
        <v>621</v>
      </c>
    </row>
    <row r="5266" spans="1:10" x14ac:dyDescent="0.35">
      <c r="A5266">
        <v>5414</v>
      </c>
      <c r="B5266" t="s">
        <v>272</v>
      </c>
      <c r="C5266">
        <v>37</v>
      </c>
      <c r="D5266">
        <v>15</v>
      </c>
      <c r="E5266">
        <v>1</v>
      </c>
      <c r="F5266" t="s">
        <v>581</v>
      </c>
      <c r="G5266" t="s">
        <v>581</v>
      </c>
      <c r="H5266" t="s">
        <v>143</v>
      </c>
      <c r="I5266" t="s">
        <v>620</v>
      </c>
      <c r="J5266" t="s">
        <v>621</v>
      </c>
    </row>
    <row r="5267" spans="1:10" x14ac:dyDescent="0.35">
      <c r="A5267">
        <v>5415</v>
      </c>
      <c r="B5267" t="s">
        <v>272</v>
      </c>
      <c r="C5267">
        <v>38</v>
      </c>
      <c r="D5267">
        <v>14</v>
      </c>
      <c r="E5267">
        <v>2</v>
      </c>
      <c r="F5267" t="s">
        <v>581</v>
      </c>
      <c r="G5267" t="s">
        <v>581</v>
      </c>
      <c r="H5267" t="s">
        <v>143</v>
      </c>
      <c r="I5267" t="s">
        <v>620</v>
      </c>
      <c r="J5267" t="s">
        <v>621</v>
      </c>
    </row>
    <row r="5268" spans="1:10" x14ac:dyDescent="0.35">
      <c r="A5268">
        <v>5417</v>
      </c>
      <c r="B5268" t="s">
        <v>273</v>
      </c>
      <c r="C5268">
        <v>15</v>
      </c>
      <c r="D5268">
        <v>45</v>
      </c>
      <c r="E5268">
        <v>10</v>
      </c>
      <c r="F5268" t="s">
        <v>581</v>
      </c>
      <c r="G5268" t="s">
        <v>581</v>
      </c>
      <c r="H5268" t="s">
        <v>143</v>
      </c>
      <c r="I5268" t="s">
        <v>620</v>
      </c>
      <c r="J5268" t="s">
        <v>621</v>
      </c>
    </row>
    <row r="5269" spans="1:10" x14ac:dyDescent="0.35">
      <c r="A5269">
        <v>5418</v>
      </c>
      <c r="B5269" t="s">
        <v>273</v>
      </c>
      <c r="C5269">
        <v>16</v>
      </c>
      <c r="D5269">
        <v>60</v>
      </c>
      <c r="E5269">
        <v>5</v>
      </c>
      <c r="F5269" t="s">
        <v>581</v>
      </c>
      <c r="G5269" t="s">
        <v>581</v>
      </c>
      <c r="H5269" t="s">
        <v>143</v>
      </c>
      <c r="I5269" t="s">
        <v>620</v>
      </c>
      <c r="J5269" t="s">
        <v>621</v>
      </c>
    </row>
    <row r="5270" spans="1:10" x14ac:dyDescent="0.35">
      <c r="A5270">
        <v>5419</v>
      </c>
      <c r="B5270" t="s">
        <v>273</v>
      </c>
      <c r="C5270">
        <v>17</v>
      </c>
      <c r="D5270">
        <v>35</v>
      </c>
      <c r="E5270">
        <v>9</v>
      </c>
      <c r="F5270" t="s">
        <v>581</v>
      </c>
      <c r="G5270" t="s">
        <v>581</v>
      </c>
      <c r="H5270" t="s">
        <v>143</v>
      </c>
      <c r="I5270" t="s">
        <v>620</v>
      </c>
      <c r="J5270" t="s">
        <v>621</v>
      </c>
    </row>
    <row r="5271" spans="1:10" x14ac:dyDescent="0.35">
      <c r="A5271">
        <v>5420</v>
      </c>
      <c r="B5271" t="s">
        <v>273</v>
      </c>
      <c r="C5271">
        <v>18</v>
      </c>
      <c r="D5271">
        <v>36</v>
      </c>
      <c r="E5271">
        <v>3</v>
      </c>
      <c r="F5271" t="s">
        <v>581</v>
      </c>
      <c r="G5271" t="s">
        <v>581</v>
      </c>
      <c r="H5271" t="s">
        <v>143</v>
      </c>
      <c r="I5271" t="s">
        <v>620</v>
      </c>
      <c r="J5271" t="s">
        <v>621</v>
      </c>
    </row>
    <row r="5272" spans="1:10" x14ac:dyDescent="0.35">
      <c r="A5272">
        <v>5421</v>
      </c>
      <c r="B5272" t="s">
        <v>273</v>
      </c>
      <c r="C5272">
        <v>19</v>
      </c>
      <c r="D5272">
        <v>38</v>
      </c>
      <c r="E5272">
        <v>3</v>
      </c>
      <c r="F5272" t="s">
        <v>581</v>
      </c>
      <c r="G5272" t="s">
        <v>581</v>
      </c>
      <c r="H5272" t="s">
        <v>143</v>
      </c>
      <c r="I5272" t="s">
        <v>620</v>
      </c>
      <c r="J5272" t="s">
        <v>621</v>
      </c>
    </row>
    <row r="5273" spans="1:10" x14ac:dyDescent="0.35">
      <c r="A5273">
        <v>5422</v>
      </c>
      <c r="B5273" t="s">
        <v>273</v>
      </c>
      <c r="C5273">
        <v>20</v>
      </c>
      <c r="D5273">
        <v>22</v>
      </c>
      <c r="E5273">
        <v>2</v>
      </c>
      <c r="F5273" t="s">
        <v>581</v>
      </c>
      <c r="G5273" t="s">
        <v>581</v>
      </c>
      <c r="H5273" t="s">
        <v>143</v>
      </c>
      <c r="I5273" t="s">
        <v>620</v>
      </c>
      <c r="J5273" t="s">
        <v>621</v>
      </c>
    </row>
    <row r="5274" spans="1:10" x14ac:dyDescent="0.35">
      <c r="A5274">
        <v>5423</v>
      </c>
      <c r="B5274" t="s">
        <v>273</v>
      </c>
      <c r="C5274">
        <v>21</v>
      </c>
      <c r="D5274">
        <v>11</v>
      </c>
      <c r="E5274">
        <v>0</v>
      </c>
      <c r="F5274" t="s">
        <v>581</v>
      </c>
      <c r="G5274" t="s">
        <v>581</v>
      </c>
      <c r="H5274" t="s">
        <v>143</v>
      </c>
      <c r="I5274" t="s">
        <v>620</v>
      </c>
      <c r="J5274" t="s">
        <v>621</v>
      </c>
    </row>
    <row r="5275" spans="1:10" x14ac:dyDescent="0.35">
      <c r="A5275">
        <v>5424</v>
      </c>
      <c r="B5275" t="s">
        <v>273</v>
      </c>
      <c r="C5275">
        <v>22</v>
      </c>
      <c r="D5275">
        <v>15</v>
      </c>
      <c r="E5275">
        <v>2</v>
      </c>
      <c r="F5275" t="s">
        <v>581</v>
      </c>
      <c r="G5275" t="s">
        <v>581</v>
      </c>
      <c r="H5275" t="s">
        <v>143</v>
      </c>
      <c r="I5275" t="s">
        <v>620</v>
      </c>
      <c r="J5275" t="s">
        <v>621</v>
      </c>
    </row>
    <row r="5276" spans="1:10" x14ac:dyDescent="0.35">
      <c r="A5276">
        <v>5425</v>
      </c>
      <c r="B5276" t="s">
        <v>273</v>
      </c>
      <c r="C5276">
        <v>23</v>
      </c>
      <c r="D5276">
        <v>10</v>
      </c>
      <c r="E5276">
        <v>2</v>
      </c>
      <c r="F5276" t="s">
        <v>581</v>
      </c>
      <c r="G5276" t="s">
        <v>581</v>
      </c>
      <c r="H5276" t="s">
        <v>143</v>
      </c>
      <c r="I5276" t="s">
        <v>620</v>
      </c>
      <c r="J5276" t="s">
        <v>621</v>
      </c>
    </row>
    <row r="5277" spans="1:10" x14ac:dyDescent="0.35">
      <c r="A5277">
        <v>5426</v>
      </c>
      <c r="B5277" t="s">
        <v>273</v>
      </c>
      <c r="C5277">
        <v>24</v>
      </c>
      <c r="D5277">
        <v>5</v>
      </c>
      <c r="E5277">
        <v>0</v>
      </c>
      <c r="F5277" t="s">
        <v>581</v>
      </c>
      <c r="G5277" t="s">
        <v>581</v>
      </c>
      <c r="H5277" t="s">
        <v>143</v>
      </c>
      <c r="I5277" t="s">
        <v>620</v>
      </c>
      <c r="J5277" t="s">
        <v>621</v>
      </c>
    </row>
    <row r="5278" spans="1:10" x14ac:dyDescent="0.35">
      <c r="A5278">
        <v>5427</v>
      </c>
      <c r="B5278" t="s">
        <v>273</v>
      </c>
      <c r="C5278">
        <v>25</v>
      </c>
      <c r="D5278">
        <v>11</v>
      </c>
      <c r="E5278">
        <v>2</v>
      </c>
      <c r="F5278" t="s">
        <v>581</v>
      </c>
      <c r="G5278" t="s">
        <v>581</v>
      </c>
      <c r="H5278" t="s">
        <v>143</v>
      </c>
      <c r="I5278" t="s">
        <v>620</v>
      </c>
      <c r="J5278" t="s">
        <v>621</v>
      </c>
    </row>
    <row r="5279" spans="1:10" x14ac:dyDescent="0.35">
      <c r="A5279">
        <v>5428</v>
      </c>
      <c r="B5279" t="s">
        <v>273</v>
      </c>
      <c r="C5279">
        <v>26</v>
      </c>
      <c r="D5279">
        <v>25</v>
      </c>
      <c r="E5279">
        <v>2</v>
      </c>
      <c r="F5279" t="s">
        <v>581</v>
      </c>
      <c r="G5279" t="s">
        <v>581</v>
      </c>
      <c r="H5279" t="s">
        <v>143</v>
      </c>
      <c r="I5279" t="s">
        <v>620</v>
      </c>
      <c r="J5279" t="s">
        <v>621</v>
      </c>
    </row>
    <row r="5280" spans="1:10" x14ac:dyDescent="0.35">
      <c r="A5280">
        <v>5429</v>
      </c>
      <c r="B5280" t="s">
        <v>273</v>
      </c>
      <c r="C5280">
        <v>27</v>
      </c>
      <c r="D5280">
        <v>22</v>
      </c>
      <c r="E5280">
        <v>1</v>
      </c>
      <c r="F5280" t="s">
        <v>581</v>
      </c>
      <c r="G5280" t="s">
        <v>581</v>
      </c>
      <c r="H5280" t="s">
        <v>143</v>
      </c>
      <c r="I5280" t="s">
        <v>620</v>
      </c>
      <c r="J5280" t="s">
        <v>621</v>
      </c>
    </row>
    <row r="5281" spans="1:10" x14ac:dyDescent="0.35">
      <c r="A5281">
        <v>5430</v>
      </c>
      <c r="B5281" t="s">
        <v>273</v>
      </c>
      <c r="C5281">
        <v>28</v>
      </c>
      <c r="D5281">
        <v>24</v>
      </c>
      <c r="E5281">
        <v>3</v>
      </c>
      <c r="F5281" t="s">
        <v>581</v>
      </c>
      <c r="G5281" t="s">
        <v>581</v>
      </c>
      <c r="H5281" t="s">
        <v>143</v>
      </c>
      <c r="I5281" t="s">
        <v>620</v>
      </c>
      <c r="J5281" t="s">
        <v>621</v>
      </c>
    </row>
    <row r="5282" spans="1:10" x14ac:dyDescent="0.35">
      <c r="A5282">
        <v>5431</v>
      </c>
      <c r="B5282" t="s">
        <v>273</v>
      </c>
      <c r="C5282">
        <v>29</v>
      </c>
      <c r="D5282">
        <v>38</v>
      </c>
      <c r="E5282">
        <v>6</v>
      </c>
      <c r="F5282" t="s">
        <v>581</v>
      </c>
      <c r="G5282" t="s">
        <v>581</v>
      </c>
      <c r="H5282" t="s">
        <v>143</v>
      </c>
      <c r="I5282" t="s">
        <v>620</v>
      </c>
      <c r="J5282" t="s">
        <v>621</v>
      </c>
    </row>
    <row r="5283" spans="1:10" x14ac:dyDescent="0.35">
      <c r="A5283">
        <v>5432</v>
      </c>
      <c r="B5283" t="s">
        <v>273</v>
      </c>
      <c r="C5283">
        <v>30</v>
      </c>
      <c r="D5283">
        <v>22</v>
      </c>
      <c r="E5283">
        <v>4</v>
      </c>
      <c r="F5283" t="s">
        <v>581</v>
      </c>
      <c r="G5283" t="s">
        <v>581</v>
      </c>
      <c r="H5283" t="s">
        <v>143</v>
      </c>
      <c r="I5283" t="s">
        <v>620</v>
      </c>
      <c r="J5283" t="s">
        <v>621</v>
      </c>
    </row>
    <row r="5284" spans="1:10" x14ac:dyDescent="0.35">
      <c r="A5284">
        <v>5433</v>
      </c>
      <c r="B5284" t="s">
        <v>273</v>
      </c>
      <c r="C5284">
        <v>31</v>
      </c>
      <c r="D5284">
        <v>27</v>
      </c>
      <c r="E5284">
        <v>1</v>
      </c>
      <c r="F5284" t="s">
        <v>581</v>
      </c>
      <c r="G5284" t="s">
        <v>581</v>
      </c>
      <c r="H5284" t="s">
        <v>143</v>
      </c>
      <c r="I5284" t="s">
        <v>620</v>
      </c>
      <c r="J5284" t="s">
        <v>621</v>
      </c>
    </row>
    <row r="5285" spans="1:10" x14ac:dyDescent="0.35">
      <c r="A5285">
        <v>5434</v>
      </c>
      <c r="B5285" t="s">
        <v>273</v>
      </c>
      <c r="C5285">
        <v>32</v>
      </c>
      <c r="D5285">
        <v>21</v>
      </c>
      <c r="E5285">
        <v>0</v>
      </c>
      <c r="F5285" t="s">
        <v>581</v>
      </c>
      <c r="G5285" t="s">
        <v>581</v>
      </c>
      <c r="H5285" t="s">
        <v>143</v>
      </c>
      <c r="I5285" t="s">
        <v>620</v>
      </c>
      <c r="J5285" t="s">
        <v>621</v>
      </c>
    </row>
    <row r="5286" spans="1:10" x14ac:dyDescent="0.35">
      <c r="A5286">
        <v>5435</v>
      </c>
      <c r="B5286" t="s">
        <v>273</v>
      </c>
      <c r="C5286">
        <v>33</v>
      </c>
      <c r="D5286">
        <v>22</v>
      </c>
      <c r="E5286">
        <v>4</v>
      </c>
      <c r="F5286" t="s">
        <v>581</v>
      </c>
      <c r="G5286" t="s">
        <v>581</v>
      </c>
      <c r="H5286" t="s">
        <v>143</v>
      </c>
      <c r="I5286" t="s">
        <v>620</v>
      </c>
      <c r="J5286" t="s">
        <v>621</v>
      </c>
    </row>
    <row r="5287" spans="1:10" x14ac:dyDescent="0.35">
      <c r="A5287">
        <v>5436</v>
      </c>
      <c r="B5287" t="s">
        <v>273</v>
      </c>
      <c r="C5287">
        <v>34</v>
      </c>
      <c r="D5287">
        <v>21</v>
      </c>
      <c r="E5287">
        <v>6</v>
      </c>
      <c r="F5287" t="s">
        <v>581</v>
      </c>
      <c r="G5287" t="s">
        <v>581</v>
      </c>
      <c r="H5287" t="s">
        <v>143</v>
      </c>
      <c r="I5287" t="s">
        <v>620</v>
      </c>
      <c r="J5287" t="s">
        <v>621</v>
      </c>
    </row>
    <row r="5288" spans="1:10" x14ac:dyDescent="0.35">
      <c r="A5288">
        <v>5437</v>
      </c>
      <c r="B5288" t="s">
        <v>273</v>
      </c>
      <c r="C5288">
        <v>35</v>
      </c>
      <c r="D5288">
        <v>21</v>
      </c>
      <c r="E5288">
        <v>2</v>
      </c>
      <c r="F5288" t="s">
        <v>581</v>
      </c>
      <c r="G5288" t="s">
        <v>581</v>
      </c>
      <c r="H5288" t="s">
        <v>143</v>
      </c>
      <c r="I5288" t="s">
        <v>620</v>
      </c>
      <c r="J5288" t="s">
        <v>621</v>
      </c>
    </row>
    <row r="5289" spans="1:10" x14ac:dyDescent="0.35">
      <c r="A5289">
        <v>5438</v>
      </c>
      <c r="B5289" t="s">
        <v>273</v>
      </c>
      <c r="C5289">
        <v>36</v>
      </c>
      <c r="D5289">
        <v>11</v>
      </c>
      <c r="E5289">
        <v>5</v>
      </c>
      <c r="F5289" t="s">
        <v>581</v>
      </c>
      <c r="G5289" t="s">
        <v>581</v>
      </c>
      <c r="H5289" t="s">
        <v>143</v>
      </c>
      <c r="I5289" t="s">
        <v>620</v>
      </c>
      <c r="J5289" t="s">
        <v>621</v>
      </c>
    </row>
    <row r="5290" spans="1:10" x14ac:dyDescent="0.35">
      <c r="A5290">
        <v>5439</v>
      </c>
      <c r="B5290" t="s">
        <v>273</v>
      </c>
      <c r="C5290">
        <v>37</v>
      </c>
      <c r="D5290">
        <v>19</v>
      </c>
      <c r="E5290">
        <v>1</v>
      </c>
      <c r="F5290" t="s">
        <v>581</v>
      </c>
      <c r="G5290" t="s">
        <v>581</v>
      </c>
      <c r="H5290" t="s">
        <v>143</v>
      </c>
      <c r="I5290" t="s">
        <v>620</v>
      </c>
      <c r="J5290" t="s">
        <v>621</v>
      </c>
    </row>
    <row r="5291" spans="1:10" x14ac:dyDescent="0.35">
      <c r="A5291">
        <v>5440</v>
      </c>
      <c r="B5291" t="s">
        <v>273</v>
      </c>
      <c r="C5291">
        <v>38</v>
      </c>
      <c r="D5291">
        <v>18</v>
      </c>
      <c r="E5291">
        <v>4</v>
      </c>
      <c r="F5291" t="s">
        <v>581</v>
      </c>
      <c r="G5291" t="s">
        <v>581</v>
      </c>
      <c r="H5291" t="s">
        <v>143</v>
      </c>
      <c r="I5291" t="s">
        <v>620</v>
      </c>
      <c r="J5291" t="s">
        <v>621</v>
      </c>
    </row>
    <row r="5292" spans="1:10" x14ac:dyDescent="0.35">
      <c r="A5292">
        <v>5441</v>
      </c>
      <c r="B5292" t="s">
        <v>274</v>
      </c>
      <c r="C5292">
        <v>15</v>
      </c>
      <c r="D5292">
        <v>66</v>
      </c>
      <c r="E5292">
        <v>5</v>
      </c>
      <c r="F5292" t="s">
        <v>581</v>
      </c>
      <c r="G5292" t="s">
        <v>581</v>
      </c>
      <c r="H5292" t="s">
        <v>143</v>
      </c>
      <c r="I5292" t="s">
        <v>620</v>
      </c>
      <c r="J5292" t="s">
        <v>621</v>
      </c>
    </row>
    <row r="5293" spans="1:10" x14ac:dyDescent="0.35">
      <c r="A5293">
        <v>5442</v>
      </c>
      <c r="B5293" t="s">
        <v>274</v>
      </c>
      <c r="C5293">
        <v>16</v>
      </c>
      <c r="D5293">
        <v>73</v>
      </c>
      <c r="E5293">
        <v>7</v>
      </c>
      <c r="F5293" t="s">
        <v>581</v>
      </c>
      <c r="G5293" t="s">
        <v>581</v>
      </c>
      <c r="H5293" t="s">
        <v>143</v>
      </c>
      <c r="I5293" t="s">
        <v>620</v>
      </c>
      <c r="J5293" t="s">
        <v>621</v>
      </c>
    </row>
    <row r="5294" spans="1:10" x14ac:dyDescent="0.35">
      <c r="A5294">
        <v>5443</v>
      </c>
      <c r="B5294" t="s">
        <v>274</v>
      </c>
      <c r="C5294">
        <v>17</v>
      </c>
      <c r="D5294">
        <v>38</v>
      </c>
      <c r="E5294">
        <v>3</v>
      </c>
      <c r="F5294" t="s">
        <v>581</v>
      </c>
      <c r="G5294" t="s">
        <v>581</v>
      </c>
      <c r="H5294" t="s">
        <v>143</v>
      </c>
      <c r="I5294" t="s">
        <v>620</v>
      </c>
      <c r="J5294" t="s">
        <v>621</v>
      </c>
    </row>
    <row r="5295" spans="1:10" x14ac:dyDescent="0.35">
      <c r="A5295">
        <v>5444</v>
      </c>
      <c r="B5295" t="s">
        <v>274</v>
      </c>
      <c r="C5295">
        <v>18</v>
      </c>
      <c r="D5295">
        <v>36</v>
      </c>
      <c r="E5295">
        <v>5</v>
      </c>
      <c r="F5295" t="s">
        <v>581</v>
      </c>
      <c r="G5295" t="s">
        <v>581</v>
      </c>
      <c r="H5295" t="s">
        <v>143</v>
      </c>
      <c r="I5295" t="s">
        <v>620</v>
      </c>
      <c r="J5295" t="s">
        <v>621</v>
      </c>
    </row>
    <row r="5296" spans="1:10" x14ac:dyDescent="0.35">
      <c r="A5296">
        <v>5445</v>
      </c>
      <c r="B5296" t="s">
        <v>274</v>
      </c>
      <c r="C5296">
        <v>19</v>
      </c>
      <c r="D5296">
        <v>44</v>
      </c>
      <c r="E5296">
        <v>4</v>
      </c>
      <c r="F5296" t="s">
        <v>581</v>
      </c>
      <c r="G5296" t="s">
        <v>581</v>
      </c>
      <c r="H5296" t="s">
        <v>143</v>
      </c>
      <c r="I5296" t="s">
        <v>620</v>
      </c>
      <c r="J5296" t="s">
        <v>621</v>
      </c>
    </row>
    <row r="5297" spans="1:10" x14ac:dyDescent="0.35">
      <c r="A5297">
        <v>5446</v>
      </c>
      <c r="B5297" t="s">
        <v>274</v>
      </c>
      <c r="C5297">
        <v>20</v>
      </c>
      <c r="D5297">
        <v>22</v>
      </c>
      <c r="E5297">
        <v>1</v>
      </c>
      <c r="F5297" t="s">
        <v>581</v>
      </c>
      <c r="G5297" t="s">
        <v>581</v>
      </c>
      <c r="H5297" t="s">
        <v>143</v>
      </c>
      <c r="I5297" t="s">
        <v>620</v>
      </c>
      <c r="J5297" t="s">
        <v>621</v>
      </c>
    </row>
    <row r="5298" spans="1:10" x14ac:dyDescent="0.35">
      <c r="A5298">
        <v>5447</v>
      </c>
      <c r="B5298" t="s">
        <v>274</v>
      </c>
      <c r="C5298">
        <v>21</v>
      </c>
      <c r="D5298">
        <v>12</v>
      </c>
      <c r="E5298">
        <v>1</v>
      </c>
      <c r="F5298" t="s">
        <v>581</v>
      </c>
      <c r="G5298" t="s">
        <v>581</v>
      </c>
      <c r="H5298" t="s">
        <v>143</v>
      </c>
      <c r="I5298" t="s">
        <v>620</v>
      </c>
      <c r="J5298" t="s">
        <v>621</v>
      </c>
    </row>
    <row r="5299" spans="1:10" x14ac:dyDescent="0.35">
      <c r="A5299">
        <v>5448</v>
      </c>
      <c r="B5299" t="s">
        <v>274</v>
      </c>
      <c r="C5299">
        <v>22</v>
      </c>
      <c r="D5299">
        <v>8</v>
      </c>
      <c r="E5299">
        <v>1</v>
      </c>
      <c r="F5299" t="s">
        <v>581</v>
      </c>
      <c r="G5299" t="s">
        <v>581</v>
      </c>
      <c r="H5299" t="s">
        <v>143</v>
      </c>
      <c r="I5299" t="s">
        <v>620</v>
      </c>
      <c r="J5299" t="s">
        <v>621</v>
      </c>
    </row>
    <row r="5300" spans="1:10" x14ac:dyDescent="0.35">
      <c r="A5300">
        <v>5449</v>
      </c>
      <c r="B5300" t="s">
        <v>274</v>
      </c>
      <c r="C5300">
        <v>23</v>
      </c>
      <c r="D5300">
        <v>16</v>
      </c>
      <c r="E5300">
        <v>0</v>
      </c>
      <c r="F5300" t="s">
        <v>581</v>
      </c>
      <c r="G5300" t="s">
        <v>581</v>
      </c>
      <c r="H5300" t="s">
        <v>143</v>
      </c>
      <c r="I5300" t="s">
        <v>620</v>
      </c>
      <c r="J5300" t="s">
        <v>621</v>
      </c>
    </row>
    <row r="5301" spans="1:10" x14ac:dyDescent="0.35">
      <c r="A5301">
        <v>5450</v>
      </c>
      <c r="B5301" t="s">
        <v>274</v>
      </c>
      <c r="C5301">
        <v>24</v>
      </c>
      <c r="D5301">
        <v>18</v>
      </c>
      <c r="E5301">
        <v>1</v>
      </c>
      <c r="F5301" t="s">
        <v>581</v>
      </c>
      <c r="G5301" t="s">
        <v>581</v>
      </c>
      <c r="H5301" t="s">
        <v>143</v>
      </c>
      <c r="I5301" t="s">
        <v>620</v>
      </c>
      <c r="J5301" t="s">
        <v>621</v>
      </c>
    </row>
    <row r="5302" spans="1:10" x14ac:dyDescent="0.35">
      <c r="A5302">
        <v>5451</v>
      </c>
      <c r="B5302" t="s">
        <v>274</v>
      </c>
      <c r="C5302">
        <v>25</v>
      </c>
      <c r="D5302">
        <v>28</v>
      </c>
      <c r="E5302">
        <v>4</v>
      </c>
      <c r="F5302" t="s">
        <v>581</v>
      </c>
      <c r="G5302" t="s">
        <v>581</v>
      </c>
      <c r="H5302" t="s">
        <v>143</v>
      </c>
      <c r="I5302" t="s">
        <v>620</v>
      </c>
      <c r="J5302" t="s">
        <v>621</v>
      </c>
    </row>
    <row r="5303" spans="1:10" x14ac:dyDescent="0.35">
      <c r="A5303">
        <v>5452</v>
      </c>
      <c r="B5303" t="s">
        <v>274</v>
      </c>
      <c r="C5303">
        <v>26</v>
      </c>
      <c r="D5303">
        <v>28</v>
      </c>
      <c r="E5303">
        <v>2</v>
      </c>
      <c r="F5303" t="s">
        <v>581</v>
      </c>
      <c r="G5303" t="s">
        <v>581</v>
      </c>
      <c r="H5303" t="s">
        <v>143</v>
      </c>
      <c r="I5303" t="s">
        <v>620</v>
      </c>
      <c r="J5303" t="s">
        <v>621</v>
      </c>
    </row>
    <row r="5304" spans="1:10" x14ac:dyDescent="0.35">
      <c r="A5304">
        <v>5453</v>
      </c>
      <c r="B5304" t="s">
        <v>274</v>
      </c>
      <c r="C5304">
        <v>27</v>
      </c>
      <c r="D5304">
        <v>23</v>
      </c>
      <c r="E5304">
        <v>6</v>
      </c>
      <c r="F5304" t="s">
        <v>581</v>
      </c>
      <c r="G5304" t="s">
        <v>581</v>
      </c>
      <c r="H5304" t="s">
        <v>143</v>
      </c>
      <c r="I5304" t="s">
        <v>620</v>
      </c>
      <c r="J5304" t="s">
        <v>621</v>
      </c>
    </row>
    <row r="5305" spans="1:10" x14ac:dyDescent="0.35">
      <c r="A5305">
        <v>5454</v>
      </c>
      <c r="B5305" t="s">
        <v>274</v>
      </c>
      <c r="C5305">
        <v>28</v>
      </c>
      <c r="D5305">
        <v>35</v>
      </c>
      <c r="E5305">
        <v>5</v>
      </c>
      <c r="F5305" t="s">
        <v>581</v>
      </c>
      <c r="G5305" t="s">
        <v>581</v>
      </c>
      <c r="H5305" t="s">
        <v>143</v>
      </c>
      <c r="I5305" t="s">
        <v>620</v>
      </c>
      <c r="J5305" t="s">
        <v>621</v>
      </c>
    </row>
    <row r="5306" spans="1:10" x14ac:dyDescent="0.35">
      <c r="A5306">
        <v>5455</v>
      </c>
      <c r="B5306" t="s">
        <v>274</v>
      </c>
      <c r="C5306">
        <v>29</v>
      </c>
      <c r="D5306">
        <v>45</v>
      </c>
      <c r="E5306">
        <v>1</v>
      </c>
      <c r="F5306" t="s">
        <v>581</v>
      </c>
      <c r="G5306" t="s">
        <v>581</v>
      </c>
      <c r="H5306" t="s">
        <v>143</v>
      </c>
      <c r="I5306" t="s">
        <v>620</v>
      </c>
      <c r="J5306" t="s">
        <v>621</v>
      </c>
    </row>
    <row r="5307" spans="1:10" x14ac:dyDescent="0.35">
      <c r="A5307">
        <v>5456</v>
      </c>
      <c r="B5307" t="s">
        <v>274</v>
      </c>
      <c r="C5307">
        <v>30</v>
      </c>
      <c r="D5307">
        <v>39</v>
      </c>
      <c r="E5307">
        <v>12</v>
      </c>
      <c r="F5307" t="s">
        <v>581</v>
      </c>
      <c r="G5307" t="s">
        <v>581</v>
      </c>
      <c r="H5307" t="s">
        <v>143</v>
      </c>
      <c r="I5307" t="s">
        <v>620</v>
      </c>
      <c r="J5307" t="s">
        <v>621</v>
      </c>
    </row>
    <row r="5308" spans="1:10" x14ac:dyDescent="0.35">
      <c r="A5308">
        <v>5457</v>
      </c>
      <c r="B5308" t="s">
        <v>274</v>
      </c>
      <c r="C5308">
        <v>31</v>
      </c>
      <c r="D5308">
        <v>45</v>
      </c>
      <c r="E5308">
        <v>8</v>
      </c>
      <c r="F5308" t="s">
        <v>581</v>
      </c>
      <c r="G5308" t="s">
        <v>581</v>
      </c>
      <c r="H5308" t="s">
        <v>143</v>
      </c>
      <c r="I5308" t="s">
        <v>620</v>
      </c>
      <c r="J5308" t="s">
        <v>621</v>
      </c>
    </row>
    <row r="5309" spans="1:10" x14ac:dyDescent="0.35">
      <c r="A5309">
        <v>5458</v>
      </c>
      <c r="B5309" t="s">
        <v>274</v>
      </c>
      <c r="C5309">
        <v>32</v>
      </c>
      <c r="D5309">
        <v>17</v>
      </c>
      <c r="E5309">
        <v>4</v>
      </c>
      <c r="F5309" t="s">
        <v>581</v>
      </c>
      <c r="G5309" t="s">
        <v>581</v>
      </c>
      <c r="H5309" t="s">
        <v>143</v>
      </c>
      <c r="I5309" t="s">
        <v>620</v>
      </c>
      <c r="J5309" t="s">
        <v>621</v>
      </c>
    </row>
    <row r="5310" spans="1:10" x14ac:dyDescent="0.35">
      <c r="A5310">
        <v>5459</v>
      </c>
      <c r="B5310" t="s">
        <v>274</v>
      </c>
      <c r="C5310">
        <v>33</v>
      </c>
      <c r="D5310">
        <v>40</v>
      </c>
      <c r="E5310">
        <v>4</v>
      </c>
      <c r="F5310" t="s">
        <v>581</v>
      </c>
      <c r="G5310" t="s">
        <v>581</v>
      </c>
      <c r="H5310" t="s">
        <v>143</v>
      </c>
      <c r="I5310" t="s">
        <v>620</v>
      </c>
      <c r="J5310" t="s">
        <v>621</v>
      </c>
    </row>
    <row r="5311" spans="1:10" x14ac:dyDescent="0.35">
      <c r="A5311">
        <v>5460</v>
      </c>
      <c r="B5311" t="s">
        <v>274</v>
      </c>
      <c r="C5311">
        <v>34</v>
      </c>
      <c r="D5311">
        <v>23</v>
      </c>
      <c r="E5311">
        <v>4</v>
      </c>
      <c r="F5311" t="s">
        <v>581</v>
      </c>
      <c r="G5311" t="s">
        <v>581</v>
      </c>
      <c r="H5311" t="s">
        <v>143</v>
      </c>
      <c r="I5311" t="s">
        <v>620</v>
      </c>
      <c r="J5311" t="s">
        <v>621</v>
      </c>
    </row>
    <row r="5312" spans="1:10" x14ac:dyDescent="0.35">
      <c r="A5312">
        <v>5461</v>
      </c>
      <c r="B5312" t="s">
        <v>274</v>
      </c>
      <c r="C5312">
        <v>35</v>
      </c>
      <c r="D5312">
        <v>25</v>
      </c>
      <c r="E5312">
        <v>1</v>
      </c>
      <c r="F5312" t="s">
        <v>581</v>
      </c>
      <c r="G5312" t="s">
        <v>581</v>
      </c>
      <c r="H5312" t="s">
        <v>143</v>
      </c>
      <c r="I5312" t="s">
        <v>620</v>
      </c>
      <c r="J5312" t="s">
        <v>621</v>
      </c>
    </row>
    <row r="5313" spans="1:10" x14ac:dyDescent="0.35">
      <c r="A5313">
        <v>5462</v>
      </c>
      <c r="B5313" t="s">
        <v>274</v>
      </c>
      <c r="C5313">
        <v>36</v>
      </c>
      <c r="D5313">
        <v>16</v>
      </c>
      <c r="E5313">
        <v>5</v>
      </c>
      <c r="F5313" t="s">
        <v>581</v>
      </c>
      <c r="G5313" t="s">
        <v>581</v>
      </c>
      <c r="H5313" t="s">
        <v>143</v>
      </c>
      <c r="I5313" t="s">
        <v>620</v>
      </c>
      <c r="J5313" t="s">
        <v>621</v>
      </c>
    </row>
    <row r="5314" spans="1:10" x14ac:dyDescent="0.35">
      <c r="A5314">
        <v>5463</v>
      </c>
      <c r="B5314" t="s">
        <v>274</v>
      </c>
      <c r="C5314">
        <v>37</v>
      </c>
      <c r="D5314">
        <v>21</v>
      </c>
      <c r="E5314">
        <v>6</v>
      </c>
      <c r="F5314" t="s">
        <v>581</v>
      </c>
      <c r="G5314" t="s">
        <v>581</v>
      </c>
      <c r="H5314" t="s">
        <v>143</v>
      </c>
      <c r="I5314" t="s">
        <v>620</v>
      </c>
      <c r="J5314" t="s">
        <v>621</v>
      </c>
    </row>
    <row r="5315" spans="1:10" x14ac:dyDescent="0.35">
      <c r="A5315">
        <v>5464</v>
      </c>
      <c r="B5315" t="s">
        <v>274</v>
      </c>
      <c r="C5315">
        <v>38</v>
      </c>
      <c r="D5315">
        <v>21</v>
      </c>
      <c r="E5315">
        <v>9</v>
      </c>
      <c r="F5315" t="s">
        <v>581</v>
      </c>
      <c r="G5315" t="s">
        <v>581</v>
      </c>
      <c r="H5315" t="s">
        <v>143</v>
      </c>
      <c r="I5315" t="s">
        <v>620</v>
      </c>
      <c r="J5315" t="s">
        <v>621</v>
      </c>
    </row>
    <row r="5316" spans="1:10" x14ac:dyDescent="0.35">
      <c r="A5316">
        <v>5465</v>
      </c>
      <c r="B5316" t="s">
        <v>275</v>
      </c>
      <c r="C5316">
        <v>15</v>
      </c>
      <c r="D5316">
        <v>129</v>
      </c>
      <c r="E5316">
        <v>3</v>
      </c>
      <c r="F5316" t="s">
        <v>581</v>
      </c>
      <c r="G5316" t="s">
        <v>581</v>
      </c>
      <c r="H5316" t="s">
        <v>143</v>
      </c>
      <c r="I5316" t="s">
        <v>620</v>
      </c>
      <c r="J5316" t="s">
        <v>621</v>
      </c>
    </row>
    <row r="5317" spans="1:10" x14ac:dyDescent="0.35">
      <c r="A5317">
        <v>5466</v>
      </c>
      <c r="B5317" t="s">
        <v>275</v>
      </c>
      <c r="C5317">
        <v>16</v>
      </c>
      <c r="D5317">
        <v>88</v>
      </c>
      <c r="E5317">
        <v>15</v>
      </c>
      <c r="F5317" t="s">
        <v>581</v>
      </c>
      <c r="G5317" t="s">
        <v>581</v>
      </c>
      <c r="H5317" t="s">
        <v>143</v>
      </c>
      <c r="I5317" t="s">
        <v>620</v>
      </c>
      <c r="J5317" t="s">
        <v>621</v>
      </c>
    </row>
    <row r="5318" spans="1:10" x14ac:dyDescent="0.35">
      <c r="A5318">
        <v>5467</v>
      </c>
      <c r="B5318" t="s">
        <v>275</v>
      </c>
      <c r="C5318">
        <v>17</v>
      </c>
      <c r="D5318">
        <v>115</v>
      </c>
      <c r="E5318">
        <v>9</v>
      </c>
      <c r="F5318" t="s">
        <v>581</v>
      </c>
      <c r="G5318" t="s">
        <v>581</v>
      </c>
      <c r="H5318" t="s">
        <v>143</v>
      </c>
      <c r="I5318" t="s">
        <v>620</v>
      </c>
      <c r="J5318" t="s">
        <v>621</v>
      </c>
    </row>
    <row r="5319" spans="1:10" x14ac:dyDescent="0.35">
      <c r="A5319">
        <v>5468</v>
      </c>
      <c r="B5319" t="s">
        <v>275</v>
      </c>
      <c r="C5319">
        <v>18</v>
      </c>
      <c r="D5319">
        <v>55</v>
      </c>
      <c r="E5319">
        <v>7</v>
      </c>
      <c r="F5319" t="s">
        <v>581</v>
      </c>
      <c r="G5319" t="s">
        <v>581</v>
      </c>
      <c r="H5319" t="s">
        <v>143</v>
      </c>
      <c r="I5319" t="s">
        <v>620</v>
      </c>
      <c r="J5319" t="s">
        <v>621</v>
      </c>
    </row>
    <row r="5320" spans="1:10" x14ac:dyDescent="0.35">
      <c r="A5320">
        <v>5469</v>
      </c>
      <c r="B5320" t="s">
        <v>275</v>
      </c>
      <c r="C5320">
        <v>19</v>
      </c>
      <c r="D5320">
        <v>58</v>
      </c>
      <c r="E5320">
        <v>1</v>
      </c>
      <c r="F5320" t="s">
        <v>581</v>
      </c>
      <c r="G5320" t="s">
        <v>581</v>
      </c>
      <c r="H5320" t="s">
        <v>143</v>
      </c>
      <c r="I5320" t="s">
        <v>620</v>
      </c>
      <c r="J5320" t="s">
        <v>621</v>
      </c>
    </row>
    <row r="5321" spans="1:10" x14ac:dyDescent="0.35">
      <c r="A5321">
        <v>5470</v>
      </c>
      <c r="B5321" t="s">
        <v>275</v>
      </c>
      <c r="C5321">
        <v>20</v>
      </c>
      <c r="D5321">
        <v>42</v>
      </c>
      <c r="E5321">
        <v>3</v>
      </c>
      <c r="F5321" t="s">
        <v>581</v>
      </c>
      <c r="G5321" t="s">
        <v>581</v>
      </c>
      <c r="H5321" t="s">
        <v>143</v>
      </c>
      <c r="I5321" t="s">
        <v>620</v>
      </c>
      <c r="J5321" t="s">
        <v>621</v>
      </c>
    </row>
    <row r="5322" spans="1:10" x14ac:dyDescent="0.35">
      <c r="A5322">
        <v>5471</v>
      </c>
      <c r="B5322" t="s">
        <v>275</v>
      </c>
      <c r="C5322">
        <v>21</v>
      </c>
      <c r="D5322">
        <v>31</v>
      </c>
      <c r="E5322">
        <v>3</v>
      </c>
      <c r="F5322" t="s">
        <v>581</v>
      </c>
      <c r="G5322" t="s">
        <v>581</v>
      </c>
      <c r="H5322" t="s">
        <v>143</v>
      </c>
      <c r="I5322" t="s">
        <v>620</v>
      </c>
      <c r="J5322" t="s">
        <v>621</v>
      </c>
    </row>
    <row r="5323" spans="1:10" x14ac:dyDescent="0.35">
      <c r="A5323">
        <v>5472</v>
      </c>
      <c r="B5323" t="s">
        <v>275</v>
      </c>
      <c r="C5323">
        <v>22</v>
      </c>
      <c r="D5323">
        <v>12</v>
      </c>
      <c r="E5323">
        <v>2</v>
      </c>
      <c r="F5323" t="s">
        <v>581</v>
      </c>
      <c r="G5323" t="s">
        <v>581</v>
      </c>
      <c r="H5323" t="s">
        <v>143</v>
      </c>
      <c r="I5323" t="s">
        <v>620</v>
      </c>
      <c r="J5323" t="s">
        <v>621</v>
      </c>
    </row>
    <row r="5324" spans="1:10" x14ac:dyDescent="0.35">
      <c r="A5324">
        <v>5473</v>
      </c>
      <c r="B5324" t="s">
        <v>275</v>
      </c>
      <c r="C5324">
        <v>23</v>
      </c>
      <c r="D5324">
        <v>18</v>
      </c>
      <c r="E5324">
        <v>1</v>
      </c>
      <c r="F5324" t="s">
        <v>581</v>
      </c>
      <c r="G5324" t="s">
        <v>581</v>
      </c>
      <c r="H5324" t="s">
        <v>143</v>
      </c>
      <c r="I5324" t="s">
        <v>620</v>
      </c>
      <c r="J5324" t="s">
        <v>621</v>
      </c>
    </row>
    <row r="5325" spans="1:10" x14ac:dyDescent="0.35">
      <c r="A5325">
        <v>5474</v>
      </c>
      <c r="B5325" t="s">
        <v>275</v>
      </c>
      <c r="C5325">
        <v>24</v>
      </c>
      <c r="D5325">
        <v>17</v>
      </c>
      <c r="E5325">
        <v>1</v>
      </c>
      <c r="F5325" t="s">
        <v>581</v>
      </c>
      <c r="G5325" t="s">
        <v>581</v>
      </c>
      <c r="H5325" t="s">
        <v>143</v>
      </c>
      <c r="I5325" t="s">
        <v>620</v>
      </c>
      <c r="J5325" t="s">
        <v>621</v>
      </c>
    </row>
    <row r="5326" spans="1:10" x14ac:dyDescent="0.35">
      <c r="A5326">
        <v>5475</v>
      </c>
      <c r="B5326" t="s">
        <v>275</v>
      </c>
      <c r="C5326">
        <v>25</v>
      </c>
      <c r="D5326">
        <v>25</v>
      </c>
      <c r="E5326">
        <v>3</v>
      </c>
      <c r="F5326" t="s">
        <v>581</v>
      </c>
      <c r="G5326" t="s">
        <v>581</v>
      </c>
      <c r="H5326" t="s">
        <v>143</v>
      </c>
      <c r="I5326" t="s">
        <v>620</v>
      </c>
      <c r="J5326" t="s">
        <v>621</v>
      </c>
    </row>
    <row r="5327" spans="1:10" x14ac:dyDescent="0.35">
      <c r="A5327">
        <v>5476</v>
      </c>
      <c r="B5327" t="s">
        <v>275</v>
      </c>
      <c r="C5327">
        <v>26</v>
      </c>
      <c r="D5327">
        <v>23</v>
      </c>
      <c r="E5327">
        <v>6</v>
      </c>
      <c r="F5327" t="s">
        <v>581</v>
      </c>
      <c r="G5327" t="s">
        <v>581</v>
      </c>
      <c r="H5327" t="s">
        <v>143</v>
      </c>
      <c r="I5327" t="s">
        <v>620</v>
      </c>
      <c r="J5327" t="s">
        <v>621</v>
      </c>
    </row>
    <row r="5328" spans="1:10" x14ac:dyDescent="0.35">
      <c r="A5328">
        <v>5477</v>
      </c>
      <c r="B5328" t="s">
        <v>275</v>
      </c>
      <c r="C5328">
        <v>27</v>
      </c>
      <c r="D5328">
        <v>26</v>
      </c>
      <c r="E5328">
        <v>7</v>
      </c>
      <c r="F5328" t="s">
        <v>581</v>
      </c>
      <c r="G5328" t="s">
        <v>581</v>
      </c>
      <c r="H5328" t="s">
        <v>143</v>
      </c>
      <c r="I5328" t="s">
        <v>620</v>
      </c>
      <c r="J5328" t="s">
        <v>621</v>
      </c>
    </row>
    <row r="5329" spans="1:10" x14ac:dyDescent="0.35">
      <c r="A5329">
        <v>5478</v>
      </c>
      <c r="B5329" t="s">
        <v>275</v>
      </c>
      <c r="C5329">
        <v>28</v>
      </c>
      <c r="D5329">
        <v>61</v>
      </c>
      <c r="E5329">
        <v>4</v>
      </c>
      <c r="F5329" t="s">
        <v>581</v>
      </c>
      <c r="G5329" t="s">
        <v>581</v>
      </c>
      <c r="H5329" t="s">
        <v>143</v>
      </c>
      <c r="I5329" t="s">
        <v>620</v>
      </c>
      <c r="J5329" t="s">
        <v>621</v>
      </c>
    </row>
    <row r="5330" spans="1:10" x14ac:dyDescent="0.35">
      <c r="A5330">
        <v>5479</v>
      </c>
      <c r="B5330" t="s">
        <v>275</v>
      </c>
      <c r="C5330">
        <v>29</v>
      </c>
      <c r="D5330">
        <v>56</v>
      </c>
      <c r="E5330">
        <v>10</v>
      </c>
      <c r="F5330" t="s">
        <v>581</v>
      </c>
      <c r="G5330" t="s">
        <v>581</v>
      </c>
      <c r="H5330" t="s">
        <v>143</v>
      </c>
      <c r="I5330" t="s">
        <v>620</v>
      </c>
      <c r="J5330" t="s">
        <v>621</v>
      </c>
    </row>
    <row r="5331" spans="1:10" x14ac:dyDescent="0.35">
      <c r="A5331">
        <v>5480</v>
      </c>
      <c r="B5331" t="s">
        <v>275</v>
      </c>
      <c r="C5331">
        <v>30</v>
      </c>
      <c r="D5331">
        <v>63</v>
      </c>
      <c r="E5331">
        <v>16</v>
      </c>
      <c r="F5331" t="s">
        <v>581</v>
      </c>
      <c r="G5331" t="s">
        <v>581</v>
      </c>
      <c r="H5331" t="s">
        <v>143</v>
      </c>
      <c r="I5331" t="s">
        <v>620</v>
      </c>
      <c r="J5331" t="s">
        <v>621</v>
      </c>
    </row>
    <row r="5332" spans="1:10" x14ac:dyDescent="0.35">
      <c r="A5332">
        <v>5481</v>
      </c>
      <c r="B5332" t="s">
        <v>275</v>
      </c>
      <c r="C5332">
        <v>31</v>
      </c>
      <c r="D5332">
        <v>100</v>
      </c>
      <c r="E5332">
        <v>13</v>
      </c>
      <c r="F5332" t="s">
        <v>581</v>
      </c>
      <c r="G5332" t="s">
        <v>581</v>
      </c>
      <c r="H5332" t="s">
        <v>143</v>
      </c>
      <c r="I5332" t="s">
        <v>620</v>
      </c>
      <c r="J5332" t="s">
        <v>621</v>
      </c>
    </row>
    <row r="5333" spans="1:10" x14ac:dyDescent="0.35">
      <c r="A5333">
        <v>5482</v>
      </c>
      <c r="B5333" t="s">
        <v>275</v>
      </c>
      <c r="C5333">
        <v>32</v>
      </c>
      <c r="D5333">
        <v>75</v>
      </c>
      <c r="E5333">
        <v>8</v>
      </c>
      <c r="F5333" t="s">
        <v>581</v>
      </c>
      <c r="G5333" t="s">
        <v>581</v>
      </c>
      <c r="H5333" t="s">
        <v>143</v>
      </c>
      <c r="I5333" t="s">
        <v>620</v>
      </c>
      <c r="J5333" t="s">
        <v>621</v>
      </c>
    </row>
    <row r="5334" spans="1:10" x14ac:dyDescent="0.35">
      <c r="A5334">
        <v>5483</v>
      </c>
      <c r="B5334" t="s">
        <v>275</v>
      </c>
      <c r="C5334">
        <v>33</v>
      </c>
      <c r="D5334">
        <v>47</v>
      </c>
      <c r="E5334">
        <v>13</v>
      </c>
      <c r="F5334" t="s">
        <v>581</v>
      </c>
      <c r="G5334" t="s">
        <v>581</v>
      </c>
      <c r="H5334" t="s">
        <v>143</v>
      </c>
      <c r="I5334" t="s">
        <v>620</v>
      </c>
      <c r="J5334" t="s">
        <v>621</v>
      </c>
    </row>
    <row r="5335" spans="1:10" x14ac:dyDescent="0.35">
      <c r="A5335">
        <v>5484</v>
      </c>
      <c r="B5335" t="s">
        <v>275</v>
      </c>
      <c r="C5335">
        <v>34</v>
      </c>
      <c r="D5335">
        <v>59</v>
      </c>
      <c r="E5335">
        <v>14</v>
      </c>
      <c r="F5335" t="s">
        <v>581</v>
      </c>
      <c r="G5335" t="s">
        <v>581</v>
      </c>
      <c r="H5335" t="s">
        <v>143</v>
      </c>
      <c r="I5335" t="s">
        <v>620</v>
      </c>
      <c r="J5335" t="s">
        <v>621</v>
      </c>
    </row>
    <row r="5336" spans="1:10" x14ac:dyDescent="0.35">
      <c r="A5336">
        <v>5485</v>
      </c>
      <c r="B5336" t="s">
        <v>275</v>
      </c>
      <c r="C5336">
        <v>35</v>
      </c>
      <c r="D5336">
        <v>62</v>
      </c>
      <c r="E5336">
        <v>4</v>
      </c>
      <c r="F5336" t="s">
        <v>581</v>
      </c>
      <c r="G5336" t="s">
        <v>581</v>
      </c>
      <c r="H5336" t="s">
        <v>143</v>
      </c>
      <c r="I5336" t="s">
        <v>620</v>
      </c>
      <c r="J5336" t="s">
        <v>621</v>
      </c>
    </row>
    <row r="5337" spans="1:10" x14ac:dyDescent="0.35">
      <c r="A5337">
        <v>5486</v>
      </c>
      <c r="B5337" t="s">
        <v>275</v>
      </c>
      <c r="C5337">
        <v>36</v>
      </c>
      <c r="D5337">
        <v>36</v>
      </c>
      <c r="E5337">
        <v>2</v>
      </c>
      <c r="F5337" t="s">
        <v>581</v>
      </c>
      <c r="G5337" t="s">
        <v>581</v>
      </c>
      <c r="H5337" t="s">
        <v>143</v>
      </c>
      <c r="I5337" t="s">
        <v>620</v>
      </c>
      <c r="J5337" t="s">
        <v>621</v>
      </c>
    </row>
    <row r="5338" spans="1:10" x14ac:dyDescent="0.35">
      <c r="A5338">
        <v>5487</v>
      </c>
      <c r="B5338" t="s">
        <v>275</v>
      </c>
      <c r="C5338">
        <v>37</v>
      </c>
      <c r="D5338">
        <v>27</v>
      </c>
      <c r="E5338">
        <v>6</v>
      </c>
      <c r="F5338" t="s">
        <v>581</v>
      </c>
      <c r="G5338" t="s">
        <v>581</v>
      </c>
      <c r="H5338" t="s">
        <v>143</v>
      </c>
      <c r="I5338" t="s">
        <v>620</v>
      </c>
      <c r="J5338" t="s">
        <v>621</v>
      </c>
    </row>
    <row r="5339" spans="1:10" x14ac:dyDescent="0.35">
      <c r="A5339">
        <v>5488</v>
      </c>
      <c r="B5339" t="s">
        <v>275</v>
      </c>
      <c r="C5339">
        <v>38</v>
      </c>
      <c r="D5339">
        <v>46</v>
      </c>
      <c r="E5339">
        <v>8</v>
      </c>
      <c r="F5339" t="s">
        <v>581</v>
      </c>
      <c r="G5339" t="s">
        <v>581</v>
      </c>
      <c r="H5339" t="s">
        <v>143</v>
      </c>
      <c r="I5339" t="s">
        <v>620</v>
      </c>
      <c r="J5339" t="s">
        <v>621</v>
      </c>
    </row>
    <row r="5340" spans="1:10" x14ac:dyDescent="0.35">
      <c r="A5340">
        <v>5489</v>
      </c>
      <c r="B5340" t="s">
        <v>276</v>
      </c>
      <c r="C5340">
        <v>15</v>
      </c>
      <c r="D5340">
        <v>15</v>
      </c>
      <c r="E5340">
        <v>0</v>
      </c>
      <c r="F5340" t="s">
        <v>581</v>
      </c>
      <c r="G5340" t="s">
        <v>581</v>
      </c>
      <c r="H5340" t="s">
        <v>132</v>
      </c>
      <c r="I5340" t="s">
        <v>618</v>
      </c>
      <c r="J5340" t="s">
        <v>637</v>
      </c>
    </row>
    <row r="5341" spans="1:10" x14ac:dyDescent="0.35">
      <c r="A5341">
        <v>5490</v>
      </c>
      <c r="B5341" t="s">
        <v>276</v>
      </c>
      <c r="C5341">
        <v>16</v>
      </c>
      <c r="D5341">
        <v>22</v>
      </c>
      <c r="E5341">
        <v>0</v>
      </c>
      <c r="F5341" t="s">
        <v>581</v>
      </c>
      <c r="G5341" t="s">
        <v>581</v>
      </c>
      <c r="H5341" t="s">
        <v>132</v>
      </c>
      <c r="I5341" t="s">
        <v>618</v>
      </c>
      <c r="J5341" t="s">
        <v>637</v>
      </c>
    </row>
    <row r="5342" spans="1:10" x14ac:dyDescent="0.35">
      <c r="A5342">
        <v>5491</v>
      </c>
      <c r="B5342" t="s">
        <v>276</v>
      </c>
      <c r="C5342">
        <v>17</v>
      </c>
      <c r="D5342">
        <v>7</v>
      </c>
      <c r="E5342">
        <v>0</v>
      </c>
      <c r="F5342" t="s">
        <v>581</v>
      </c>
      <c r="G5342" t="s">
        <v>581</v>
      </c>
      <c r="H5342" t="s">
        <v>132</v>
      </c>
      <c r="I5342" t="s">
        <v>618</v>
      </c>
      <c r="J5342" t="s">
        <v>637</v>
      </c>
    </row>
    <row r="5343" spans="1:10" x14ac:dyDescent="0.35">
      <c r="A5343">
        <v>5492</v>
      </c>
      <c r="B5343" t="s">
        <v>276</v>
      </c>
      <c r="C5343">
        <v>18</v>
      </c>
      <c r="D5343">
        <v>14</v>
      </c>
      <c r="E5343">
        <v>1</v>
      </c>
      <c r="F5343" t="s">
        <v>581</v>
      </c>
      <c r="G5343" t="s">
        <v>581</v>
      </c>
      <c r="H5343" t="s">
        <v>132</v>
      </c>
      <c r="I5343" t="s">
        <v>618</v>
      </c>
      <c r="J5343" t="s">
        <v>637</v>
      </c>
    </row>
    <row r="5344" spans="1:10" x14ac:dyDescent="0.35">
      <c r="A5344">
        <v>5493</v>
      </c>
      <c r="B5344" t="s">
        <v>276</v>
      </c>
      <c r="C5344">
        <v>19</v>
      </c>
      <c r="D5344">
        <v>11</v>
      </c>
      <c r="E5344">
        <v>0</v>
      </c>
      <c r="F5344" t="s">
        <v>581</v>
      </c>
      <c r="G5344" t="s">
        <v>581</v>
      </c>
      <c r="H5344" t="s">
        <v>132</v>
      </c>
      <c r="I5344" t="s">
        <v>618</v>
      </c>
      <c r="J5344" t="s">
        <v>637</v>
      </c>
    </row>
    <row r="5345" spans="1:10" x14ac:dyDescent="0.35">
      <c r="A5345">
        <v>5494</v>
      </c>
      <c r="B5345" t="s">
        <v>276</v>
      </c>
      <c r="C5345">
        <v>20</v>
      </c>
      <c r="D5345">
        <v>7</v>
      </c>
      <c r="E5345">
        <v>0</v>
      </c>
      <c r="F5345" t="s">
        <v>581</v>
      </c>
      <c r="G5345" t="s">
        <v>581</v>
      </c>
      <c r="H5345" t="s">
        <v>132</v>
      </c>
      <c r="I5345" t="s">
        <v>618</v>
      </c>
      <c r="J5345" t="s">
        <v>637</v>
      </c>
    </row>
    <row r="5346" spans="1:10" x14ac:dyDescent="0.35">
      <c r="A5346">
        <v>5495</v>
      </c>
      <c r="B5346" t="s">
        <v>276</v>
      </c>
      <c r="C5346">
        <v>21</v>
      </c>
      <c r="D5346">
        <v>7</v>
      </c>
      <c r="E5346">
        <v>0</v>
      </c>
      <c r="F5346" t="s">
        <v>581</v>
      </c>
      <c r="G5346" t="s">
        <v>581</v>
      </c>
      <c r="H5346" t="s">
        <v>132</v>
      </c>
      <c r="I5346" t="s">
        <v>618</v>
      </c>
      <c r="J5346" t="s">
        <v>637</v>
      </c>
    </row>
    <row r="5347" spans="1:10" x14ac:dyDescent="0.35">
      <c r="A5347">
        <v>5496</v>
      </c>
      <c r="B5347" t="s">
        <v>276</v>
      </c>
      <c r="C5347">
        <v>22</v>
      </c>
      <c r="D5347">
        <v>3</v>
      </c>
      <c r="E5347">
        <v>0</v>
      </c>
      <c r="F5347" t="s">
        <v>581</v>
      </c>
      <c r="G5347" t="s">
        <v>581</v>
      </c>
      <c r="H5347" t="s">
        <v>132</v>
      </c>
      <c r="I5347" t="s">
        <v>618</v>
      </c>
      <c r="J5347" t="s">
        <v>637</v>
      </c>
    </row>
    <row r="5348" spans="1:10" x14ac:dyDescent="0.35">
      <c r="A5348">
        <v>5497</v>
      </c>
      <c r="B5348" t="s">
        <v>276</v>
      </c>
      <c r="C5348">
        <v>23</v>
      </c>
      <c r="D5348">
        <v>11</v>
      </c>
      <c r="E5348">
        <v>0</v>
      </c>
      <c r="F5348" t="s">
        <v>581</v>
      </c>
      <c r="G5348" t="s">
        <v>581</v>
      </c>
      <c r="H5348" t="s">
        <v>132</v>
      </c>
      <c r="I5348" t="s">
        <v>618</v>
      </c>
      <c r="J5348" t="s">
        <v>637</v>
      </c>
    </row>
    <row r="5349" spans="1:10" x14ac:dyDescent="0.35">
      <c r="A5349">
        <v>5498</v>
      </c>
      <c r="B5349" t="s">
        <v>276</v>
      </c>
      <c r="C5349">
        <v>24</v>
      </c>
      <c r="D5349">
        <v>5</v>
      </c>
      <c r="E5349">
        <v>2</v>
      </c>
      <c r="F5349" t="s">
        <v>581</v>
      </c>
      <c r="G5349" t="s">
        <v>581</v>
      </c>
      <c r="H5349" t="s">
        <v>132</v>
      </c>
      <c r="I5349" t="s">
        <v>618</v>
      </c>
      <c r="J5349" t="s">
        <v>637</v>
      </c>
    </row>
    <row r="5350" spans="1:10" x14ac:dyDescent="0.35">
      <c r="A5350">
        <v>5499</v>
      </c>
      <c r="B5350" t="s">
        <v>276</v>
      </c>
      <c r="C5350">
        <v>25</v>
      </c>
      <c r="D5350">
        <v>15</v>
      </c>
      <c r="E5350">
        <v>2</v>
      </c>
      <c r="F5350" t="s">
        <v>581</v>
      </c>
      <c r="G5350" t="s">
        <v>581</v>
      </c>
      <c r="H5350" t="s">
        <v>132</v>
      </c>
      <c r="I5350" t="s">
        <v>618</v>
      </c>
      <c r="J5350" t="s">
        <v>637</v>
      </c>
    </row>
    <row r="5351" spans="1:10" x14ac:dyDescent="0.35">
      <c r="A5351">
        <v>5500</v>
      </c>
      <c r="B5351" t="s">
        <v>276</v>
      </c>
      <c r="C5351">
        <v>26</v>
      </c>
      <c r="D5351">
        <v>6</v>
      </c>
      <c r="E5351">
        <v>0</v>
      </c>
      <c r="F5351" t="s">
        <v>581</v>
      </c>
      <c r="G5351" t="s">
        <v>581</v>
      </c>
      <c r="H5351" t="s">
        <v>132</v>
      </c>
      <c r="I5351" t="s">
        <v>618</v>
      </c>
      <c r="J5351" t="s">
        <v>637</v>
      </c>
    </row>
    <row r="5352" spans="1:10" x14ac:dyDescent="0.35">
      <c r="A5352">
        <v>5501</v>
      </c>
      <c r="B5352" t="s">
        <v>276</v>
      </c>
      <c r="C5352">
        <v>27</v>
      </c>
      <c r="D5352">
        <v>10</v>
      </c>
      <c r="E5352">
        <v>0</v>
      </c>
      <c r="F5352" t="s">
        <v>581</v>
      </c>
      <c r="G5352" t="s">
        <v>581</v>
      </c>
      <c r="H5352" t="s">
        <v>132</v>
      </c>
      <c r="I5352" t="s">
        <v>618</v>
      </c>
      <c r="J5352" t="s">
        <v>637</v>
      </c>
    </row>
    <row r="5353" spans="1:10" x14ac:dyDescent="0.35">
      <c r="A5353">
        <v>5502</v>
      </c>
      <c r="B5353" t="s">
        <v>276</v>
      </c>
      <c r="C5353">
        <v>28</v>
      </c>
      <c r="D5353">
        <v>6</v>
      </c>
      <c r="E5353">
        <v>4</v>
      </c>
      <c r="F5353" t="s">
        <v>581</v>
      </c>
      <c r="G5353" t="s">
        <v>581</v>
      </c>
      <c r="H5353" t="s">
        <v>132</v>
      </c>
      <c r="I5353" t="s">
        <v>618</v>
      </c>
      <c r="J5353" t="s">
        <v>637</v>
      </c>
    </row>
    <row r="5354" spans="1:10" x14ac:dyDescent="0.35">
      <c r="A5354">
        <v>5503</v>
      </c>
      <c r="B5354" t="s">
        <v>276</v>
      </c>
      <c r="C5354">
        <v>29</v>
      </c>
      <c r="D5354">
        <v>10</v>
      </c>
      <c r="E5354">
        <v>0</v>
      </c>
      <c r="F5354" t="s">
        <v>581</v>
      </c>
      <c r="G5354" t="s">
        <v>581</v>
      </c>
      <c r="H5354" t="s">
        <v>132</v>
      </c>
      <c r="I5354" t="s">
        <v>618</v>
      </c>
      <c r="J5354" t="s">
        <v>637</v>
      </c>
    </row>
    <row r="5355" spans="1:10" x14ac:dyDescent="0.35">
      <c r="A5355">
        <v>5504</v>
      </c>
      <c r="B5355" t="s">
        <v>276</v>
      </c>
      <c r="C5355">
        <v>30</v>
      </c>
      <c r="D5355">
        <v>7</v>
      </c>
      <c r="E5355">
        <v>1</v>
      </c>
      <c r="F5355" t="s">
        <v>581</v>
      </c>
      <c r="G5355" t="s">
        <v>581</v>
      </c>
      <c r="H5355" t="s">
        <v>132</v>
      </c>
      <c r="I5355" t="s">
        <v>618</v>
      </c>
      <c r="J5355" t="s">
        <v>637</v>
      </c>
    </row>
    <row r="5356" spans="1:10" x14ac:dyDescent="0.35">
      <c r="A5356">
        <v>5505</v>
      </c>
      <c r="B5356" t="s">
        <v>276</v>
      </c>
      <c r="C5356">
        <v>31</v>
      </c>
      <c r="D5356">
        <v>11</v>
      </c>
      <c r="E5356">
        <v>2</v>
      </c>
      <c r="F5356" t="s">
        <v>581</v>
      </c>
      <c r="G5356" t="s">
        <v>581</v>
      </c>
      <c r="H5356" t="s">
        <v>132</v>
      </c>
      <c r="I5356" t="s">
        <v>618</v>
      </c>
      <c r="J5356" t="s">
        <v>637</v>
      </c>
    </row>
    <row r="5357" spans="1:10" x14ac:dyDescent="0.35">
      <c r="A5357">
        <v>5506</v>
      </c>
      <c r="B5357" t="s">
        <v>276</v>
      </c>
      <c r="C5357">
        <v>32</v>
      </c>
      <c r="D5357">
        <v>6</v>
      </c>
      <c r="E5357">
        <v>0</v>
      </c>
      <c r="F5357" t="s">
        <v>581</v>
      </c>
      <c r="G5357" t="s">
        <v>581</v>
      </c>
      <c r="H5357" t="s">
        <v>132</v>
      </c>
      <c r="I5357" t="s">
        <v>618</v>
      </c>
      <c r="J5357" t="s">
        <v>637</v>
      </c>
    </row>
    <row r="5358" spans="1:10" x14ac:dyDescent="0.35">
      <c r="A5358">
        <v>5507</v>
      </c>
      <c r="B5358" t="s">
        <v>276</v>
      </c>
      <c r="C5358">
        <v>33</v>
      </c>
      <c r="D5358">
        <v>9</v>
      </c>
      <c r="E5358">
        <v>0</v>
      </c>
      <c r="F5358" t="s">
        <v>581</v>
      </c>
      <c r="G5358" t="s">
        <v>581</v>
      </c>
      <c r="H5358" t="s">
        <v>132</v>
      </c>
      <c r="I5358" t="s">
        <v>618</v>
      </c>
      <c r="J5358" t="s">
        <v>637</v>
      </c>
    </row>
    <row r="5359" spans="1:10" x14ac:dyDescent="0.35">
      <c r="A5359">
        <v>5508</v>
      </c>
      <c r="B5359" t="s">
        <v>276</v>
      </c>
      <c r="C5359">
        <v>34</v>
      </c>
      <c r="D5359">
        <v>3</v>
      </c>
      <c r="E5359">
        <v>0</v>
      </c>
      <c r="F5359" t="s">
        <v>581</v>
      </c>
      <c r="G5359" t="s">
        <v>581</v>
      </c>
      <c r="H5359" t="s">
        <v>132</v>
      </c>
      <c r="I5359" t="s">
        <v>618</v>
      </c>
      <c r="J5359" t="s">
        <v>637</v>
      </c>
    </row>
    <row r="5360" spans="1:10" x14ac:dyDescent="0.35">
      <c r="A5360">
        <v>5509</v>
      </c>
      <c r="B5360" t="s">
        <v>276</v>
      </c>
      <c r="C5360">
        <v>35</v>
      </c>
      <c r="D5360">
        <v>5</v>
      </c>
      <c r="E5360">
        <v>0</v>
      </c>
      <c r="F5360" t="s">
        <v>581</v>
      </c>
      <c r="G5360" t="s">
        <v>581</v>
      </c>
      <c r="H5360" t="s">
        <v>132</v>
      </c>
      <c r="I5360" t="s">
        <v>618</v>
      </c>
      <c r="J5360" t="s">
        <v>637</v>
      </c>
    </row>
    <row r="5361" spans="1:10" x14ac:dyDescent="0.35">
      <c r="A5361">
        <v>5510</v>
      </c>
      <c r="B5361" t="s">
        <v>276</v>
      </c>
      <c r="C5361">
        <v>36</v>
      </c>
      <c r="D5361">
        <v>5</v>
      </c>
      <c r="E5361">
        <v>1</v>
      </c>
      <c r="F5361" t="s">
        <v>581</v>
      </c>
      <c r="G5361" t="s">
        <v>581</v>
      </c>
      <c r="H5361" t="s">
        <v>132</v>
      </c>
      <c r="I5361" t="s">
        <v>618</v>
      </c>
      <c r="J5361" t="s">
        <v>637</v>
      </c>
    </row>
    <row r="5362" spans="1:10" x14ac:dyDescent="0.35">
      <c r="A5362">
        <v>5511</v>
      </c>
      <c r="B5362" t="s">
        <v>276</v>
      </c>
      <c r="C5362">
        <v>37</v>
      </c>
      <c r="D5362">
        <v>7</v>
      </c>
      <c r="E5362">
        <v>0</v>
      </c>
      <c r="F5362" t="s">
        <v>581</v>
      </c>
      <c r="G5362" t="s">
        <v>581</v>
      </c>
      <c r="H5362" t="s">
        <v>132</v>
      </c>
      <c r="I5362" t="s">
        <v>618</v>
      </c>
      <c r="J5362" t="s">
        <v>637</v>
      </c>
    </row>
    <row r="5363" spans="1:10" x14ac:dyDescent="0.35">
      <c r="A5363">
        <v>5512</v>
      </c>
      <c r="B5363" t="s">
        <v>276</v>
      </c>
      <c r="C5363">
        <v>38</v>
      </c>
      <c r="D5363">
        <v>3</v>
      </c>
      <c r="E5363">
        <v>0</v>
      </c>
      <c r="F5363" t="s">
        <v>581</v>
      </c>
      <c r="G5363" t="s">
        <v>581</v>
      </c>
      <c r="H5363" t="s">
        <v>132</v>
      </c>
      <c r="I5363" t="s">
        <v>618</v>
      </c>
      <c r="J5363" t="s">
        <v>637</v>
      </c>
    </row>
    <row r="5364" spans="1:10" x14ac:dyDescent="0.35">
      <c r="A5364">
        <v>5513</v>
      </c>
      <c r="B5364" t="s">
        <v>277</v>
      </c>
      <c r="C5364">
        <v>15</v>
      </c>
      <c r="D5364">
        <v>59</v>
      </c>
      <c r="E5364">
        <v>9</v>
      </c>
      <c r="F5364" t="s">
        <v>581</v>
      </c>
      <c r="G5364" t="s">
        <v>581</v>
      </c>
      <c r="H5364" t="s">
        <v>143</v>
      </c>
      <c r="I5364" t="s">
        <v>620</v>
      </c>
      <c r="J5364" t="s">
        <v>621</v>
      </c>
    </row>
    <row r="5365" spans="1:10" x14ac:dyDescent="0.35">
      <c r="A5365">
        <v>5514</v>
      </c>
      <c r="B5365" t="s">
        <v>277</v>
      </c>
      <c r="C5365">
        <v>16</v>
      </c>
      <c r="D5365">
        <v>55</v>
      </c>
      <c r="E5365">
        <v>16</v>
      </c>
      <c r="F5365" t="s">
        <v>581</v>
      </c>
      <c r="G5365" t="s">
        <v>581</v>
      </c>
      <c r="H5365" t="s">
        <v>143</v>
      </c>
      <c r="I5365" t="s">
        <v>620</v>
      </c>
      <c r="J5365" t="s">
        <v>621</v>
      </c>
    </row>
    <row r="5366" spans="1:10" x14ac:dyDescent="0.35">
      <c r="A5366">
        <v>5515</v>
      </c>
      <c r="B5366" t="s">
        <v>277</v>
      </c>
      <c r="C5366">
        <v>17</v>
      </c>
      <c r="D5366">
        <v>36</v>
      </c>
      <c r="E5366">
        <v>11</v>
      </c>
      <c r="F5366" t="s">
        <v>581</v>
      </c>
      <c r="G5366" t="s">
        <v>581</v>
      </c>
      <c r="H5366" t="s">
        <v>143</v>
      </c>
      <c r="I5366" t="s">
        <v>620</v>
      </c>
      <c r="J5366" t="s">
        <v>621</v>
      </c>
    </row>
    <row r="5367" spans="1:10" x14ac:dyDescent="0.35">
      <c r="A5367">
        <v>5516</v>
      </c>
      <c r="B5367" t="s">
        <v>277</v>
      </c>
      <c r="C5367">
        <v>18</v>
      </c>
      <c r="D5367">
        <v>30</v>
      </c>
      <c r="E5367">
        <v>5</v>
      </c>
      <c r="F5367" t="s">
        <v>581</v>
      </c>
      <c r="G5367" t="s">
        <v>581</v>
      </c>
      <c r="H5367" t="s">
        <v>143</v>
      </c>
      <c r="I5367" t="s">
        <v>620</v>
      </c>
      <c r="J5367" t="s">
        <v>621</v>
      </c>
    </row>
    <row r="5368" spans="1:10" x14ac:dyDescent="0.35">
      <c r="A5368">
        <v>5517</v>
      </c>
      <c r="B5368" t="s">
        <v>277</v>
      </c>
      <c r="C5368">
        <v>19</v>
      </c>
      <c r="D5368">
        <v>27</v>
      </c>
      <c r="E5368">
        <v>2</v>
      </c>
      <c r="F5368" t="s">
        <v>581</v>
      </c>
      <c r="G5368" t="s">
        <v>581</v>
      </c>
      <c r="H5368" t="s">
        <v>143</v>
      </c>
      <c r="I5368" t="s">
        <v>620</v>
      </c>
      <c r="J5368" t="s">
        <v>621</v>
      </c>
    </row>
    <row r="5369" spans="1:10" x14ac:dyDescent="0.35">
      <c r="A5369">
        <v>5518</v>
      </c>
      <c r="B5369" t="s">
        <v>277</v>
      </c>
      <c r="C5369">
        <v>20</v>
      </c>
      <c r="D5369">
        <v>15</v>
      </c>
      <c r="E5369">
        <v>2</v>
      </c>
      <c r="F5369" t="s">
        <v>581</v>
      </c>
      <c r="G5369" t="s">
        <v>581</v>
      </c>
      <c r="H5369" t="s">
        <v>143</v>
      </c>
      <c r="I5369" t="s">
        <v>620</v>
      </c>
      <c r="J5369" t="s">
        <v>621</v>
      </c>
    </row>
    <row r="5370" spans="1:10" x14ac:dyDescent="0.35">
      <c r="A5370">
        <v>5519</v>
      </c>
      <c r="B5370" t="s">
        <v>277</v>
      </c>
      <c r="C5370">
        <v>21</v>
      </c>
      <c r="D5370">
        <v>15</v>
      </c>
      <c r="E5370">
        <v>3</v>
      </c>
      <c r="F5370" t="s">
        <v>581</v>
      </c>
      <c r="G5370" t="s">
        <v>581</v>
      </c>
      <c r="H5370" t="s">
        <v>143</v>
      </c>
      <c r="I5370" t="s">
        <v>620</v>
      </c>
      <c r="J5370" t="s">
        <v>621</v>
      </c>
    </row>
    <row r="5371" spans="1:10" x14ac:dyDescent="0.35">
      <c r="A5371">
        <v>5520</v>
      </c>
      <c r="B5371" t="s">
        <v>277</v>
      </c>
      <c r="C5371">
        <v>22</v>
      </c>
      <c r="D5371">
        <v>10</v>
      </c>
      <c r="E5371">
        <v>0</v>
      </c>
      <c r="F5371" t="s">
        <v>581</v>
      </c>
      <c r="G5371" t="s">
        <v>581</v>
      </c>
      <c r="H5371" t="s">
        <v>143</v>
      </c>
      <c r="I5371" t="s">
        <v>620</v>
      </c>
      <c r="J5371" t="s">
        <v>621</v>
      </c>
    </row>
    <row r="5372" spans="1:10" x14ac:dyDescent="0.35">
      <c r="A5372">
        <v>5521</v>
      </c>
      <c r="B5372" t="s">
        <v>277</v>
      </c>
      <c r="C5372">
        <v>23</v>
      </c>
      <c r="D5372">
        <v>7</v>
      </c>
      <c r="E5372">
        <v>1</v>
      </c>
      <c r="F5372" t="s">
        <v>581</v>
      </c>
      <c r="G5372" t="s">
        <v>581</v>
      </c>
      <c r="H5372" t="s">
        <v>143</v>
      </c>
      <c r="I5372" t="s">
        <v>620</v>
      </c>
      <c r="J5372" t="s">
        <v>621</v>
      </c>
    </row>
    <row r="5373" spans="1:10" x14ac:dyDescent="0.35">
      <c r="A5373">
        <v>5522</v>
      </c>
      <c r="B5373" t="s">
        <v>277</v>
      </c>
      <c r="C5373">
        <v>24</v>
      </c>
      <c r="D5373">
        <v>10</v>
      </c>
      <c r="E5373">
        <v>6</v>
      </c>
      <c r="F5373" t="s">
        <v>581</v>
      </c>
      <c r="G5373" t="s">
        <v>581</v>
      </c>
      <c r="H5373" t="s">
        <v>143</v>
      </c>
      <c r="I5373" t="s">
        <v>620</v>
      </c>
      <c r="J5373" t="s">
        <v>621</v>
      </c>
    </row>
    <row r="5374" spans="1:10" x14ac:dyDescent="0.35">
      <c r="A5374">
        <v>5523</v>
      </c>
      <c r="B5374" t="s">
        <v>277</v>
      </c>
      <c r="C5374">
        <v>25</v>
      </c>
      <c r="D5374">
        <v>30</v>
      </c>
      <c r="E5374">
        <v>7</v>
      </c>
      <c r="F5374" t="s">
        <v>581</v>
      </c>
      <c r="G5374" t="s">
        <v>581</v>
      </c>
      <c r="H5374" t="s">
        <v>143</v>
      </c>
      <c r="I5374" t="s">
        <v>620</v>
      </c>
      <c r="J5374" t="s">
        <v>621</v>
      </c>
    </row>
    <row r="5375" spans="1:10" x14ac:dyDescent="0.35">
      <c r="A5375">
        <v>5524</v>
      </c>
      <c r="B5375" t="s">
        <v>277</v>
      </c>
      <c r="C5375">
        <v>26</v>
      </c>
      <c r="D5375">
        <v>19</v>
      </c>
      <c r="E5375">
        <v>8</v>
      </c>
      <c r="F5375" t="s">
        <v>581</v>
      </c>
      <c r="G5375" t="s">
        <v>581</v>
      </c>
      <c r="H5375" t="s">
        <v>143</v>
      </c>
      <c r="I5375" t="s">
        <v>620</v>
      </c>
      <c r="J5375" t="s">
        <v>621</v>
      </c>
    </row>
    <row r="5376" spans="1:10" x14ac:dyDescent="0.35">
      <c r="A5376">
        <v>5525</v>
      </c>
      <c r="B5376" t="s">
        <v>277</v>
      </c>
      <c r="C5376">
        <v>27</v>
      </c>
      <c r="D5376">
        <v>16</v>
      </c>
      <c r="E5376">
        <v>5</v>
      </c>
      <c r="F5376" t="s">
        <v>581</v>
      </c>
      <c r="G5376" t="s">
        <v>581</v>
      </c>
      <c r="H5376" t="s">
        <v>143</v>
      </c>
      <c r="I5376" t="s">
        <v>620</v>
      </c>
      <c r="J5376" t="s">
        <v>621</v>
      </c>
    </row>
    <row r="5377" spans="1:10" x14ac:dyDescent="0.35">
      <c r="A5377">
        <v>5526</v>
      </c>
      <c r="B5377" t="s">
        <v>277</v>
      </c>
      <c r="C5377">
        <v>28</v>
      </c>
      <c r="D5377">
        <v>33</v>
      </c>
      <c r="E5377">
        <v>10</v>
      </c>
      <c r="F5377" t="s">
        <v>581</v>
      </c>
      <c r="G5377" t="s">
        <v>581</v>
      </c>
      <c r="H5377" t="s">
        <v>143</v>
      </c>
      <c r="I5377" t="s">
        <v>620</v>
      </c>
      <c r="J5377" t="s">
        <v>621</v>
      </c>
    </row>
    <row r="5378" spans="1:10" x14ac:dyDescent="0.35">
      <c r="A5378">
        <v>5527</v>
      </c>
      <c r="B5378" t="s">
        <v>277</v>
      </c>
      <c r="C5378">
        <v>29</v>
      </c>
      <c r="D5378">
        <v>23</v>
      </c>
      <c r="E5378">
        <v>6</v>
      </c>
      <c r="F5378" t="s">
        <v>581</v>
      </c>
      <c r="G5378" t="s">
        <v>581</v>
      </c>
      <c r="H5378" t="s">
        <v>143</v>
      </c>
      <c r="I5378" t="s">
        <v>620</v>
      </c>
      <c r="J5378" t="s">
        <v>621</v>
      </c>
    </row>
    <row r="5379" spans="1:10" x14ac:dyDescent="0.35">
      <c r="A5379">
        <v>5528</v>
      </c>
      <c r="B5379" t="s">
        <v>277</v>
      </c>
      <c r="C5379">
        <v>30</v>
      </c>
      <c r="D5379">
        <v>15</v>
      </c>
      <c r="E5379">
        <v>13</v>
      </c>
      <c r="F5379" t="s">
        <v>581</v>
      </c>
      <c r="G5379" t="s">
        <v>581</v>
      </c>
      <c r="H5379" t="s">
        <v>143</v>
      </c>
      <c r="I5379" t="s">
        <v>620</v>
      </c>
      <c r="J5379" t="s">
        <v>621</v>
      </c>
    </row>
    <row r="5380" spans="1:10" x14ac:dyDescent="0.35">
      <c r="A5380">
        <v>5529</v>
      </c>
      <c r="B5380" t="s">
        <v>277</v>
      </c>
      <c r="C5380">
        <v>31</v>
      </c>
      <c r="D5380">
        <v>36</v>
      </c>
      <c r="E5380">
        <v>6</v>
      </c>
      <c r="F5380" t="s">
        <v>581</v>
      </c>
      <c r="G5380" t="s">
        <v>581</v>
      </c>
      <c r="H5380" t="s">
        <v>143</v>
      </c>
      <c r="I5380" t="s">
        <v>620</v>
      </c>
      <c r="J5380" t="s">
        <v>621</v>
      </c>
    </row>
    <row r="5381" spans="1:10" x14ac:dyDescent="0.35">
      <c r="A5381">
        <v>5530</v>
      </c>
      <c r="B5381" t="s">
        <v>277</v>
      </c>
      <c r="C5381">
        <v>32</v>
      </c>
      <c r="D5381">
        <v>22</v>
      </c>
      <c r="E5381">
        <v>13</v>
      </c>
      <c r="F5381" t="s">
        <v>581</v>
      </c>
      <c r="G5381" t="s">
        <v>581</v>
      </c>
      <c r="H5381" t="s">
        <v>143</v>
      </c>
      <c r="I5381" t="s">
        <v>620</v>
      </c>
      <c r="J5381" t="s">
        <v>621</v>
      </c>
    </row>
    <row r="5382" spans="1:10" x14ac:dyDescent="0.35">
      <c r="A5382">
        <v>5531</v>
      </c>
      <c r="B5382" t="s">
        <v>277</v>
      </c>
      <c r="C5382">
        <v>33</v>
      </c>
      <c r="D5382">
        <v>20</v>
      </c>
      <c r="E5382">
        <v>4</v>
      </c>
      <c r="F5382" t="s">
        <v>581</v>
      </c>
      <c r="G5382" t="s">
        <v>581</v>
      </c>
      <c r="H5382" t="s">
        <v>143</v>
      </c>
      <c r="I5382" t="s">
        <v>620</v>
      </c>
      <c r="J5382" t="s">
        <v>621</v>
      </c>
    </row>
    <row r="5383" spans="1:10" x14ac:dyDescent="0.35">
      <c r="A5383">
        <v>5532</v>
      </c>
      <c r="B5383" t="s">
        <v>277</v>
      </c>
      <c r="C5383">
        <v>34</v>
      </c>
      <c r="D5383">
        <v>16</v>
      </c>
      <c r="E5383">
        <v>5</v>
      </c>
      <c r="F5383" t="s">
        <v>581</v>
      </c>
      <c r="G5383" t="s">
        <v>581</v>
      </c>
      <c r="H5383" t="s">
        <v>143</v>
      </c>
      <c r="I5383" t="s">
        <v>620</v>
      </c>
      <c r="J5383" t="s">
        <v>621</v>
      </c>
    </row>
    <row r="5384" spans="1:10" x14ac:dyDescent="0.35">
      <c r="A5384">
        <v>5533</v>
      </c>
      <c r="B5384" t="s">
        <v>277</v>
      </c>
      <c r="C5384">
        <v>35</v>
      </c>
      <c r="D5384">
        <v>13</v>
      </c>
      <c r="E5384">
        <v>6</v>
      </c>
      <c r="F5384" t="s">
        <v>581</v>
      </c>
      <c r="G5384" t="s">
        <v>581</v>
      </c>
      <c r="H5384" t="s">
        <v>143</v>
      </c>
      <c r="I5384" t="s">
        <v>620</v>
      </c>
      <c r="J5384" t="s">
        <v>621</v>
      </c>
    </row>
    <row r="5385" spans="1:10" x14ac:dyDescent="0.35">
      <c r="A5385">
        <v>5534</v>
      </c>
      <c r="B5385" t="s">
        <v>277</v>
      </c>
      <c r="C5385">
        <v>36</v>
      </c>
      <c r="D5385">
        <v>9</v>
      </c>
      <c r="E5385">
        <v>4</v>
      </c>
      <c r="F5385" t="s">
        <v>581</v>
      </c>
      <c r="G5385" t="s">
        <v>581</v>
      </c>
      <c r="H5385" t="s">
        <v>143</v>
      </c>
      <c r="I5385" t="s">
        <v>620</v>
      </c>
      <c r="J5385" t="s">
        <v>621</v>
      </c>
    </row>
    <row r="5386" spans="1:10" x14ac:dyDescent="0.35">
      <c r="A5386">
        <v>5535</v>
      </c>
      <c r="B5386" t="s">
        <v>277</v>
      </c>
      <c r="C5386">
        <v>37</v>
      </c>
      <c r="D5386">
        <v>16</v>
      </c>
      <c r="E5386">
        <v>7</v>
      </c>
      <c r="F5386" t="s">
        <v>581</v>
      </c>
      <c r="G5386" t="s">
        <v>581</v>
      </c>
      <c r="H5386" t="s">
        <v>143</v>
      </c>
      <c r="I5386" t="s">
        <v>620</v>
      </c>
      <c r="J5386" t="s">
        <v>621</v>
      </c>
    </row>
    <row r="5387" spans="1:10" x14ac:dyDescent="0.35">
      <c r="A5387">
        <v>5536</v>
      </c>
      <c r="B5387" t="s">
        <v>277</v>
      </c>
      <c r="C5387">
        <v>38</v>
      </c>
      <c r="D5387">
        <v>14</v>
      </c>
      <c r="E5387">
        <v>10</v>
      </c>
      <c r="F5387" t="s">
        <v>581</v>
      </c>
      <c r="G5387" t="s">
        <v>581</v>
      </c>
      <c r="H5387" t="s">
        <v>143</v>
      </c>
      <c r="I5387" t="s">
        <v>620</v>
      </c>
      <c r="J5387" t="s">
        <v>621</v>
      </c>
    </row>
    <row r="5388" spans="1:10" x14ac:dyDescent="0.35">
      <c r="A5388">
        <v>5537</v>
      </c>
      <c r="B5388" t="s">
        <v>278</v>
      </c>
      <c r="C5388">
        <v>15</v>
      </c>
      <c r="D5388">
        <v>78</v>
      </c>
      <c r="E5388">
        <v>11</v>
      </c>
      <c r="F5388" t="s">
        <v>581</v>
      </c>
      <c r="G5388" t="s">
        <v>581</v>
      </c>
      <c r="H5388" t="s">
        <v>143</v>
      </c>
      <c r="I5388" t="s">
        <v>620</v>
      </c>
      <c r="J5388" t="s">
        <v>621</v>
      </c>
    </row>
    <row r="5389" spans="1:10" x14ac:dyDescent="0.35">
      <c r="A5389">
        <v>5538</v>
      </c>
      <c r="B5389" t="s">
        <v>278</v>
      </c>
      <c r="C5389">
        <v>16</v>
      </c>
      <c r="D5389">
        <v>60</v>
      </c>
      <c r="E5389">
        <v>20</v>
      </c>
      <c r="F5389" t="s">
        <v>581</v>
      </c>
      <c r="G5389" t="s">
        <v>581</v>
      </c>
      <c r="H5389" t="s">
        <v>143</v>
      </c>
      <c r="I5389" t="s">
        <v>620</v>
      </c>
      <c r="J5389" t="s">
        <v>621</v>
      </c>
    </row>
    <row r="5390" spans="1:10" x14ac:dyDescent="0.35">
      <c r="A5390">
        <v>5539</v>
      </c>
      <c r="B5390" t="s">
        <v>278</v>
      </c>
      <c r="C5390">
        <v>17</v>
      </c>
      <c r="D5390">
        <v>47</v>
      </c>
      <c r="E5390">
        <v>5</v>
      </c>
      <c r="F5390" t="s">
        <v>581</v>
      </c>
      <c r="G5390" t="s">
        <v>581</v>
      </c>
      <c r="H5390" t="s">
        <v>143</v>
      </c>
      <c r="I5390" t="s">
        <v>620</v>
      </c>
      <c r="J5390" t="s">
        <v>621</v>
      </c>
    </row>
    <row r="5391" spans="1:10" x14ac:dyDescent="0.35">
      <c r="A5391">
        <v>5540</v>
      </c>
      <c r="B5391" t="s">
        <v>278</v>
      </c>
      <c r="C5391">
        <v>18</v>
      </c>
      <c r="D5391">
        <v>52</v>
      </c>
      <c r="E5391">
        <v>8</v>
      </c>
      <c r="F5391" t="s">
        <v>581</v>
      </c>
      <c r="G5391" t="s">
        <v>581</v>
      </c>
      <c r="H5391" t="s">
        <v>143</v>
      </c>
      <c r="I5391" t="s">
        <v>620</v>
      </c>
      <c r="J5391" t="s">
        <v>621</v>
      </c>
    </row>
    <row r="5392" spans="1:10" x14ac:dyDescent="0.35">
      <c r="A5392">
        <v>5541</v>
      </c>
      <c r="B5392" t="s">
        <v>278</v>
      </c>
      <c r="C5392">
        <v>19</v>
      </c>
      <c r="D5392">
        <v>28</v>
      </c>
      <c r="E5392">
        <v>10</v>
      </c>
      <c r="F5392" t="s">
        <v>581</v>
      </c>
      <c r="G5392" t="s">
        <v>581</v>
      </c>
      <c r="H5392" t="s">
        <v>143</v>
      </c>
      <c r="I5392" t="s">
        <v>620</v>
      </c>
      <c r="J5392" t="s">
        <v>621</v>
      </c>
    </row>
    <row r="5393" spans="1:10" x14ac:dyDescent="0.35">
      <c r="A5393">
        <v>5542</v>
      </c>
      <c r="B5393" t="s">
        <v>278</v>
      </c>
      <c r="C5393">
        <v>20</v>
      </c>
      <c r="D5393">
        <v>17</v>
      </c>
      <c r="E5393">
        <v>3</v>
      </c>
      <c r="F5393" t="s">
        <v>581</v>
      </c>
      <c r="G5393" t="s">
        <v>581</v>
      </c>
      <c r="H5393" t="s">
        <v>143</v>
      </c>
      <c r="I5393" t="s">
        <v>620</v>
      </c>
      <c r="J5393" t="s">
        <v>621</v>
      </c>
    </row>
    <row r="5394" spans="1:10" x14ac:dyDescent="0.35">
      <c r="A5394">
        <v>5543</v>
      </c>
      <c r="B5394" t="s">
        <v>278</v>
      </c>
      <c r="C5394">
        <v>21</v>
      </c>
      <c r="D5394">
        <v>15</v>
      </c>
      <c r="E5394">
        <v>3</v>
      </c>
      <c r="F5394" t="s">
        <v>581</v>
      </c>
      <c r="G5394" t="s">
        <v>581</v>
      </c>
      <c r="H5394" t="s">
        <v>143</v>
      </c>
      <c r="I5394" t="s">
        <v>620</v>
      </c>
      <c r="J5394" t="s">
        <v>621</v>
      </c>
    </row>
    <row r="5395" spans="1:10" x14ac:dyDescent="0.35">
      <c r="A5395">
        <v>5544</v>
      </c>
      <c r="B5395" t="s">
        <v>278</v>
      </c>
      <c r="C5395">
        <v>22</v>
      </c>
      <c r="D5395">
        <v>10</v>
      </c>
      <c r="E5395">
        <v>1</v>
      </c>
      <c r="F5395" t="s">
        <v>581</v>
      </c>
      <c r="G5395" t="s">
        <v>581</v>
      </c>
      <c r="H5395" t="s">
        <v>143</v>
      </c>
      <c r="I5395" t="s">
        <v>620</v>
      </c>
      <c r="J5395" t="s">
        <v>621</v>
      </c>
    </row>
    <row r="5396" spans="1:10" x14ac:dyDescent="0.35">
      <c r="A5396">
        <v>5545</v>
      </c>
      <c r="B5396" t="s">
        <v>278</v>
      </c>
      <c r="C5396">
        <v>23</v>
      </c>
      <c r="D5396">
        <v>22</v>
      </c>
      <c r="E5396">
        <v>1</v>
      </c>
      <c r="F5396" t="s">
        <v>581</v>
      </c>
      <c r="G5396" t="s">
        <v>581</v>
      </c>
      <c r="H5396" t="s">
        <v>143</v>
      </c>
      <c r="I5396" t="s">
        <v>620</v>
      </c>
      <c r="J5396" t="s">
        <v>621</v>
      </c>
    </row>
    <row r="5397" spans="1:10" x14ac:dyDescent="0.35">
      <c r="A5397">
        <v>5546</v>
      </c>
      <c r="B5397" t="s">
        <v>278</v>
      </c>
      <c r="C5397">
        <v>24</v>
      </c>
      <c r="D5397">
        <v>6</v>
      </c>
      <c r="E5397">
        <v>4</v>
      </c>
      <c r="F5397" t="s">
        <v>581</v>
      </c>
      <c r="G5397" t="s">
        <v>581</v>
      </c>
      <c r="H5397" t="s">
        <v>143</v>
      </c>
      <c r="I5397" t="s">
        <v>620</v>
      </c>
      <c r="J5397" t="s">
        <v>621</v>
      </c>
    </row>
    <row r="5398" spans="1:10" x14ac:dyDescent="0.35">
      <c r="A5398">
        <v>5547</v>
      </c>
      <c r="B5398" t="s">
        <v>278</v>
      </c>
      <c r="C5398">
        <v>25</v>
      </c>
      <c r="D5398">
        <v>13</v>
      </c>
      <c r="E5398">
        <v>5</v>
      </c>
      <c r="F5398" t="s">
        <v>581</v>
      </c>
      <c r="G5398" t="s">
        <v>581</v>
      </c>
      <c r="H5398" t="s">
        <v>143</v>
      </c>
      <c r="I5398" t="s">
        <v>620</v>
      </c>
      <c r="J5398" t="s">
        <v>621</v>
      </c>
    </row>
    <row r="5399" spans="1:10" x14ac:dyDescent="0.35">
      <c r="A5399">
        <v>5548</v>
      </c>
      <c r="B5399" t="s">
        <v>278</v>
      </c>
      <c r="C5399">
        <v>26</v>
      </c>
      <c r="D5399">
        <v>24</v>
      </c>
      <c r="E5399">
        <v>6</v>
      </c>
      <c r="F5399" t="s">
        <v>581</v>
      </c>
      <c r="G5399" t="s">
        <v>581</v>
      </c>
      <c r="H5399" t="s">
        <v>143</v>
      </c>
      <c r="I5399" t="s">
        <v>620</v>
      </c>
      <c r="J5399" t="s">
        <v>621</v>
      </c>
    </row>
    <row r="5400" spans="1:10" x14ac:dyDescent="0.35">
      <c r="A5400">
        <v>5549</v>
      </c>
      <c r="B5400" t="s">
        <v>278</v>
      </c>
      <c r="C5400">
        <v>27</v>
      </c>
      <c r="D5400">
        <v>45</v>
      </c>
      <c r="E5400">
        <v>9</v>
      </c>
      <c r="F5400" t="s">
        <v>581</v>
      </c>
      <c r="G5400" t="s">
        <v>581</v>
      </c>
      <c r="H5400" t="s">
        <v>143</v>
      </c>
      <c r="I5400" t="s">
        <v>620</v>
      </c>
      <c r="J5400" t="s">
        <v>621</v>
      </c>
    </row>
    <row r="5401" spans="1:10" x14ac:dyDescent="0.35">
      <c r="A5401">
        <v>5550</v>
      </c>
      <c r="B5401" t="s">
        <v>278</v>
      </c>
      <c r="C5401">
        <v>28</v>
      </c>
      <c r="D5401">
        <v>46</v>
      </c>
      <c r="E5401">
        <v>7</v>
      </c>
      <c r="F5401" t="s">
        <v>581</v>
      </c>
      <c r="G5401" t="s">
        <v>581</v>
      </c>
      <c r="H5401" t="s">
        <v>143</v>
      </c>
      <c r="I5401" t="s">
        <v>620</v>
      </c>
      <c r="J5401" t="s">
        <v>621</v>
      </c>
    </row>
    <row r="5402" spans="1:10" x14ac:dyDescent="0.35">
      <c r="A5402">
        <v>5551</v>
      </c>
      <c r="B5402" t="s">
        <v>278</v>
      </c>
      <c r="C5402">
        <v>29</v>
      </c>
      <c r="D5402">
        <v>36</v>
      </c>
      <c r="E5402">
        <v>14</v>
      </c>
      <c r="F5402" t="s">
        <v>581</v>
      </c>
      <c r="G5402" t="s">
        <v>581</v>
      </c>
      <c r="H5402" t="s">
        <v>143</v>
      </c>
      <c r="I5402" t="s">
        <v>620</v>
      </c>
      <c r="J5402" t="s">
        <v>621</v>
      </c>
    </row>
    <row r="5403" spans="1:10" x14ac:dyDescent="0.35">
      <c r="A5403">
        <v>5552</v>
      </c>
      <c r="B5403" t="s">
        <v>278</v>
      </c>
      <c r="C5403">
        <v>30</v>
      </c>
      <c r="D5403">
        <v>22</v>
      </c>
      <c r="E5403">
        <v>9</v>
      </c>
      <c r="F5403" t="s">
        <v>581</v>
      </c>
      <c r="G5403" t="s">
        <v>581</v>
      </c>
      <c r="H5403" t="s">
        <v>143</v>
      </c>
      <c r="I5403" t="s">
        <v>620</v>
      </c>
      <c r="J5403" t="s">
        <v>621</v>
      </c>
    </row>
    <row r="5404" spans="1:10" x14ac:dyDescent="0.35">
      <c r="A5404">
        <v>5553</v>
      </c>
      <c r="B5404" t="s">
        <v>278</v>
      </c>
      <c r="C5404">
        <v>31</v>
      </c>
      <c r="D5404">
        <v>37</v>
      </c>
      <c r="E5404">
        <v>9</v>
      </c>
      <c r="F5404" t="s">
        <v>581</v>
      </c>
      <c r="G5404" t="s">
        <v>581</v>
      </c>
      <c r="H5404" t="s">
        <v>143</v>
      </c>
      <c r="I5404" t="s">
        <v>620</v>
      </c>
      <c r="J5404" t="s">
        <v>621</v>
      </c>
    </row>
    <row r="5405" spans="1:10" x14ac:dyDescent="0.35">
      <c r="A5405">
        <v>5554</v>
      </c>
      <c r="B5405" t="s">
        <v>278</v>
      </c>
      <c r="C5405">
        <v>32</v>
      </c>
      <c r="D5405">
        <v>24</v>
      </c>
      <c r="E5405">
        <v>3</v>
      </c>
      <c r="F5405" t="s">
        <v>581</v>
      </c>
      <c r="G5405" t="s">
        <v>581</v>
      </c>
      <c r="H5405" t="s">
        <v>143</v>
      </c>
      <c r="I5405" t="s">
        <v>620</v>
      </c>
      <c r="J5405" t="s">
        <v>621</v>
      </c>
    </row>
    <row r="5406" spans="1:10" x14ac:dyDescent="0.35">
      <c r="A5406">
        <v>5555</v>
      </c>
      <c r="B5406" t="s">
        <v>278</v>
      </c>
      <c r="C5406">
        <v>33</v>
      </c>
      <c r="D5406">
        <v>40</v>
      </c>
      <c r="E5406">
        <v>7</v>
      </c>
      <c r="F5406" t="s">
        <v>581</v>
      </c>
      <c r="G5406" t="s">
        <v>581</v>
      </c>
      <c r="H5406" t="s">
        <v>143</v>
      </c>
      <c r="I5406" t="s">
        <v>620</v>
      </c>
      <c r="J5406" t="s">
        <v>621</v>
      </c>
    </row>
    <row r="5407" spans="1:10" x14ac:dyDescent="0.35">
      <c r="A5407">
        <v>5556</v>
      </c>
      <c r="B5407" t="s">
        <v>278</v>
      </c>
      <c r="C5407">
        <v>34</v>
      </c>
      <c r="D5407">
        <v>26</v>
      </c>
      <c r="E5407">
        <v>5</v>
      </c>
      <c r="F5407" t="s">
        <v>581</v>
      </c>
      <c r="G5407" t="s">
        <v>581</v>
      </c>
      <c r="H5407" t="s">
        <v>143</v>
      </c>
      <c r="I5407" t="s">
        <v>620</v>
      </c>
      <c r="J5407" t="s">
        <v>621</v>
      </c>
    </row>
    <row r="5408" spans="1:10" x14ac:dyDescent="0.35">
      <c r="A5408">
        <v>5557</v>
      </c>
      <c r="B5408" t="s">
        <v>278</v>
      </c>
      <c r="C5408">
        <v>35</v>
      </c>
      <c r="D5408">
        <v>25</v>
      </c>
      <c r="E5408">
        <v>3</v>
      </c>
      <c r="F5408" t="s">
        <v>581</v>
      </c>
      <c r="G5408" t="s">
        <v>581</v>
      </c>
      <c r="H5408" t="s">
        <v>143</v>
      </c>
      <c r="I5408" t="s">
        <v>620</v>
      </c>
      <c r="J5408" t="s">
        <v>621</v>
      </c>
    </row>
    <row r="5409" spans="1:10" x14ac:dyDescent="0.35">
      <c r="A5409">
        <v>5558</v>
      </c>
      <c r="B5409" t="s">
        <v>278</v>
      </c>
      <c r="C5409">
        <v>36</v>
      </c>
      <c r="D5409">
        <v>21</v>
      </c>
      <c r="E5409">
        <v>2</v>
      </c>
      <c r="F5409" t="s">
        <v>581</v>
      </c>
      <c r="G5409" t="s">
        <v>581</v>
      </c>
      <c r="H5409" t="s">
        <v>143</v>
      </c>
      <c r="I5409" t="s">
        <v>620</v>
      </c>
      <c r="J5409" t="s">
        <v>621</v>
      </c>
    </row>
    <row r="5410" spans="1:10" x14ac:dyDescent="0.35">
      <c r="A5410">
        <v>5559</v>
      </c>
      <c r="B5410" t="s">
        <v>278</v>
      </c>
      <c r="C5410">
        <v>37</v>
      </c>
      <c r="D5410">
        <v>26</v>
      </c>
      <c r="E5410">
        <v>7</v>
      </c>
      <c r="F5410" t="s">
        <v>581</v>
      </c>
      <c r="G5410" t="s">
        <v>581</v>
      </c>
      <c r="H5410" t="s">
        <v>143</v>
      </c>
      <c r="I5410" t="s">
        <v>620</v>
      </c>
      <c r="J5410" t="s">
        <v>621</v>
      </c>
    </row>
    <row r="5411" spans="1:10" x14ac:dyDescent="0.35">
      <c r="A5411">
        <v>5560</v>
      </c>
      <c r="B5411" t="s">
        <v>278</v>
      </c>
      <c r="C5411">
        <v>38</v>
      </c>
      <c r="D5411">
        <v>42</v>
      </c>
      <c r="E5411">
        <v>5</v>
      </c>
      <c r="F5411" t="s">
        <v>581</v>
      </c>
      <c r="G5411" t="s">
        <v>581</v>
      </c>
      <c r="H5411" t="s">
        <v>143</v>
      </c>
      <c r="I5411" t="s">
        <v>620</v>
      </c>
      <c r="J5411" t="s">
        <v>621</v>
      </c>
    </row>
    <row r="5412" spans="1:10" x14ac:dyDescent="0.35">
      <c r="A5412">
        <v>5561</v>
      </c>
      <c r="B5412" t="s">
        <v>279</v>
      </c>
      <c r="C5412">
        <v>15</v>
      </c>
      <c r="D5412">
        <v>5</v>
      </c>
      <c r="E5412">
        <v>0</v>
      </c>
      <c r="F5412" t="s">
        <v>581</v>
      </c>
      <c r="G5412" t="s">
        <v>581</v>
      </c>
      <c r="H5412" t="s">
        <v>132</v>
      </c>
      <c r="I5412" t="s">
        <v>615</v>
      </c>
      <c r="J5412" t="s">
        <v>638</v>
      </c>
    </row>
    <row r="5413" spans="1:10" x14ac:dyDescent="0.35">
      <c r="A5413">
        <v>5562</v>
      </c>
      <c r="B5413" t="s">
        <v>279</v>
      </c>
      <c r="C5413">
        <v>16</v>
      </c>
      <c r="D5413">
        <v>3</v>
      </c>
      <c r="E5413">
        <v>0</v>
      </c>
      <c r="F5413" t="s">
        <v>581</v>
      </c>
      <c r="G5413" t="s">
        <v>581</v>
      </c>
      <c r="H5413" t="s">
        <v>132</v>
      </c>
      <c r="I5413" t="s">
        <v>615</v>
      </c>
      <c r="J5413" t="s">
        <v>638</v>
      </c>
    </row>
    <row r="5414" spans="1:10" x14ac:dyDescent="0.35">
      <c r="A5414">
        <v>5563</v>
      </c>
      <c r="B5414" t="s">
        <v>279</v>
      </c>
      <c r="C5414">
        <v>17</v>
      </c>
      <c r="D5414">
        <v>3</v>
      </c>
      <c r="E5414">
        <v>0</v>
      </c>
      <c r="F5414" t="s">
        <v>581</v>
      </c>
      <c r="G5414" t="s">
        <v>581</v>
      </c>
      <c r="H5414" t="s">
        <v>132</v>
      </c>
      <c r="I5414" t="s">
        <v>615</v>
      </c>
      <c r="J5414" t="s">
        <v>638</v>
      </c>
    </row>
    <row r="5415" spans="1:10" x14ac:dyDescent="0.35">
      <c r="A5415">
        <v>5564</v>
      </c>
      <c r="B5415" t="s">
        <v>279</v>
      </c>
      <c r="C5415">
        <v>18</v>
      </c>
      <c r="D5415">
        <v>5</v>
      </c>
      <c r="E5415">
        <v>0</v>
      </c>
      <c r="F5415" t="s">
        <v>581</v>
      </c>
      <c r="G5415" t="s">
        <v>581</v>
      </c>
      <c r="H5415" t="s">
        <v>132</v>
      </c>
      <c r="I5415" t="s">
        <v>615</v>
      </c>
      <c r="J5415" t="s">
        <v>638</v>
      </c>
    </row>
    <row r="5416" spans="1:10" x14ac:dyDescent="0.35">
      <c r="A5416">
        <v>5565</v>
      </c>
      <c r="B5416" t="s">
        <v>279</v>
      </c>
      <c r="C5416">
        <v>19</v>
      </c>
      <c r="D5416">
        <v>5</v>
      </c>
      <c r="E5416">
        <v>0</v>
      </c>
      <c r="F5416" t="s">
        <v>581</v>
      </c>
      <c r="G5416" t="s">
        <v>581</v>
      </c>
      <c r="H5416" t="s">
        <v>132</v>
      </c>
      <c r="I5416" t="s">
        <v>615</v>
      </c>
      <c r="J5416" t="s">
        <v>638</v>
      </c>
    </row>
    <row r="5417" spans="1:10" x14ac:dyDescent="0.35">
      <c r="A5417">
        <v>5566</v>
      </c>
      <c r="B5417" t="s">
        <v>279</v>
      </c>
      <c r="C5417">
        <v>20</v>
      </c>
      <c r="D5417">
        <v>1</v>
      </c>
      <c r="E5417">
        <v>0</v>
      </c>
      <c r="F5417" t="s">
        <v>581</v>
      </c>
      <c r="G5417" t="s">
        <v>581</v>
      </c>
      <c r="H5417" t="s">
        <v>132</v>
      </c>
      <c r="I5417" t="s">
        <v>615</v>
      </c>
      <c r="J5417" t="s">
        <v>638</v>
      </c>
    </row>
    <row r="5418" spans="1:10" x14ac:dyDescent="0.35">
      <c r="A5418">
        <v>5567</v>
      </c>
      <c r="B5418" t="s">
        <v>279</v>
      </c>
      <c r="C5418">
        <v>21</v>
      </c>
      <c r="D5418">
        <v>2</v>
      </c>
      <c r="E5418">
        <v>0</v>
      </c>
      <c r="F5418" t="s">
        <v>581</v>
      </c>
      <c r="G5418" t="s">
        <v>581</v>
      </c>
      <c r="H5418" t="s">
        <v>132</v>
      </c>
      <c r="I5418" t="s">
        <v>615</v>
      </c>
      <c r="J5418" t="s">
        <v>638</v>
      </c>
    </row>
    <row r="5419" spans="1:10" x14ac:dyDescent="0.35">
      <c r="A5419">
        <v>5568</v>
      </c>
      <c r="B5419" t="s">
        <v>279</v>
      </c>
      <c r="C5419">
        <v>22</v>
      </c>
      <c r="D5419">
        <v>2</v>
      </c>
      <c r="E5419">
        <v>0</v>
      </c>
      <c r="F5419" t="s">
        <v>581</v>
      </c>
      <c r="G5419" t="s">
        <v>581</v>
      </c>
      <c r="H5419" t="s">
        <v>132</v>
      </c>
      <c r="I5419" t="s">
        <v>615</v>
      </c>
      <c r="J5419" t="s">
        <v>638</v>
      </c>
    </row>
    <row r="5420" spans="1:10" x14ac:dyDescent="0.35">
      <c r="A5420">
        <v>5569</v>
      </c>
      <c r="B5420" t="s">
        <v>279</v>
      </c>
      <c r="C5420">
        <v>23</v>
      </c>
      <c r="D5420">
        <v>1</v>
      </c>
      <c r="E5420">
        <v>0</v>
      </c>
      <c r="F5420" t="s">
        <v>581</v>
      </c>
      <c r="G5420" t="s">
        <v>581</v>
      </c>
      <c r="H5420" t="s">
        <v>132</v>
      </c>
      <c r="I5420" t="s">
        <v>615</v>
      </c>
      <c r="J5420" t="s">
        <v>638</v>
      </c>
    </row>
    <row r="5421" spans="1:10" x14ac:dyDescent="0.35">
      <c r="A5421">
        <v>5570</v>
      </c>
      <c r="B5421" t="s">
        <v>279</v>
      </c>
      <c r="C5421">
        <v>25</v>
      </c>
      <c r="D5421">
        <v>1</v>
      </c>
      <c r="E5421">
        <v>0</v>
      </c>
      <c r="F5421" t="s">
        <v>581</v>
      </c>
      <c r="G5421" t="s">
        <v>581</v>
      </c>
      <c r="H5421" t="s">
        <v>132</v>
      </c>
      <c r="I5421" t="s">
        <v>615</v>
      </c>
      <c r="J5421" t="s">
        <v>638</v>
      </c>
    </row>
    <row r="5422" spans="1:10" x14ac:dyDescent="0.35">
      <c r="A5422">
        <v>5571</v>
      </c>
      <c r="B5422" t="s">
        <v>279</v>
      </c>
      <c r="C5422">
        <v>27</v>
      </c>
      <c r="D5422">
        <v>3</v>
      </c>
      <c r="E5422">
        <v>0</v>
      </c>
      <c r="F5422" t="s">
        <v>581</v>
      </c>
      <c r="G5422" t="s">
        <v>581</v>
      </c>
      <c r="H5422" t="s">
        <v>132</v>
      </c>
      <c r="I5422" t="s">
        <v>615</v>
      </c>
      <c r="J5422" t="s">
        <v>638</v>
      </c>
    </row>
    <row r="5423" spans="1:10" x14ac:dyDescent="0.35">
      <c r="A5423">
        <v>5572</v>
      </c>
      <c r="B5423" t="s">
        <v>279</v>
      </c>
      <c r="C5423">
        <v>29</v>
      </c>
      <c r="D5423">
        <v>2</v>
      </c>
      <c r="E5423">
        <v>0</v>
      </c>
      <c r="F5423" t="s">
        <v>581</v>
      </c>
      <c r="G5423" t="s">
        <v>581</v>
      </c>
      <c r="H5423" t="s">
        <v>132</v>
      </c>
      <c r="I5423" t="s">
        <v>615</v>
      </c>
      <c r="J5423" t="s">
        <v>638</v>
      </c>
    </row>
    <row r="5424" spans="1:10" x14ac:dyDescent="0.35">
      <c r="A5424">
        <v>5573</v>
      </c>
      <c r="B5424" t="s">
        <v>279</v>
      </c>
      <c r="C5424">
        <v>30</v>
      </c>
      <c r="D5424">
        <v>2</v>
      </c>
      <c r="E5424">
        <v>0</v>
      </c>
      <c r="F5424" t="s">
        <v>581</v>
      </c>
      <c r="G5424" t="s">
        <v>581</v>
      </c>
      <c r="H5424" t="s">
        <v>132</v>
      </c>
      <c r="I5424" t="s">
        <v>615</v>
      </c>
      <c r="J5424" t="s">
        <v>638</v>
      </c>
    </row>
    <row r="5425" spans="1:10" x14ac:dyDescent="0.35">
      <c r="A5425">
        <v>5574</v>
      </c>
      <c r="B5425" t="s">
        <v>279</v>
      </c>
      <c r="C5425">
        <v>31</v>
      </c>
      <c r="D5425">
        <v>3</v>
      </c>
      <c r="E5425">
        <v>0</v>
      </c>
      <c r="F5425" t="s">
        <v>581</v>
      </c>
      <c r="G5425" t="s">
        <v>581</v>
      </c>
      <c r="H5425" t="s">
        <v>132</v>
      </c>
      <c r="I5425" t="s">
        <v>615</v>
      </c>
      <c r="J5425" t="s">
        <v>638</v>
      </c>
    </row>
    <row r="5426" spans="1:10" x14ac:dyDescent="0.35">
      <c r="A5426">
        <v>5575</v>
      </c>
      <c r="B5426" t="s">
        <v>279</v>
      </c>
      <c r="C5426">
        <v>32</v>
      </c>
      <c r="D5426">
        <v>1</v>
      </c>
      <c r="E5426">
        <v>0</v>
      </c>
      <c r="F5426" t="s">
        <v>581</v>
      </c>
      <c r="G5426" t="s">
        <v>581</v>
      </c>
      <c r="H5426" t="s">
        <v>132</v>
      </c>
      <c r="I5426" t="s">
        <v>615</v>
      </c>
      <c r="J5426" t="s">
        <v>638</v>
      </c>
    </row>
    <row r="5427" spans="1:10" x14ac:dyDescent="0.35">
      <c r="A5427">
        <v>5576</v>
      </c>
      <c r="B5427" t="s">
        <v>279</v>
      </c>
      <c r="C5427">
        <v>33</v>
      </c>
      <c r="D5427">
        <v>1</v>
      </c>
      <c r="E5427">
        <v>0</v>
      </c>
      <c r="F5427" t="s">
        <v>581</v>
      </c>
      <c r="G5427" t="s">
        <v>581</v>
      </c>
      <c r="H5427" t="s">
        <v>132</v>
      </c>
      <c r="I5427" t="s">
        <v>615</v>
      </c>
      <c r="J5427" t="s">
        <v>638</v>
      </c>
    </row>
    <row r="5428" spans="1:10" x14ac:dyDescent="0.35">
      <c r="A5428">
        <v>5577</v>
      </c>
      <c r="B5428" t="s">
        <v>279</v>
      </c>
      <c r="C5428">
        <v>34</v>
      </c>
      <c r="D5428">
        <v>3</v>
      </c>
      <c r="E5428">
        <v>0</v>
      </c>
      <c r="F5428" t="s">
        <v>581</v>
      </c>
      <c r="G5428" t="s">
        <v>581</v>
      </c>
      <c r="H5428" t="s">
        <v>132</v>
      </c>
      <c r="I5428" t="s">
        <v>615</v>
      </c>
      <c r="J5428" t="s">
        <v>638</v>
      </c>
    </row>
    <row r="5429" spans="1:10" x14ac:dyDescent="0.35">
      <c r="A5429">
        <v>5578</v>
      </c>
      <c r="B5429" t="s">
        <v>279</v>
      </c>
      <c r="C5429">
        <v>35</v>
      </c>
      <c r="D5429">
        <v>3</v>
      </c>
      <c r="E5429">
        <v>0</v>
      </c>
      <c r="F5429" t="s">
        <v>581</v>
      </c>
      <c r="G5429" t="s">
        <v>581</v>
      </c>
      <c r="H5429" t="s">
        <v>132</v>
      </c>
      <c r="I5429" t="s">
        <v>615</v>
      </c>
      <c r="J5429" t="s">
        <v>638</v>
      </c>
    </row>
    <row r="5430" spans="1:10" x14ac:dyDescent="0.35">
      <c r="A5430">
        <v>5579</v>
      </c>
      <c r="B5430" t="s">
        <v>279</v>
      </c>
      <c r="C5430">
        <v>36</v>
      </c>
      <c r="D5430">
        <v>1</v>
      </c>
      <c r="E5430">
        <v>0</v>
      </c>
      <c r="F5430" t="s">
        <v>581</v>
      </c>
      <c r="G5430" t="s">
        <v>581</v>
      </c>
      <c r="H5430" t="s">
        <v>132</v>
      </c>
      <c r="I5430" t="s">
        <v>615</v>
      </c>
      <c r="J5430" t="s">
        <v>638</v>
      </c>
    </row>
    <row r="5431" spans="1:10" x14ac:dyDescent="0.35">
      <c r="A5431">
        <v>5580</v>
      </c>
      <c r="B5431" t="s">
        <v>279</v>
      </c>
      <c r="C5431">
        <v>37</v>
      </c>
      <c r="D5431">
        <v>1</v>
      </c>
      <c r="E5431">
        <v>0</v>
      </c>
      <c r="F5431" t="s">
        <v>581</v>
      </c>
      <c r="G5431" t="s">
        <v>581</v>
      </c>
      <c r="H5431" t="s">
        <v>132</v>
      </c>
      <c r="I5431" t="s">
        <v>615</v>
      </c>
      <c r="J5431" t="s">
        <v>638</v>
      </c>
    </row>
    <row r="5432" spans="1:10" x14ac:dyDescent="0.35">
      <c r="A5432">
        <v>5581</v>
      </c>
      <c r="B5432" t="s">
        <v>280</v>
      </c>
      <c r="C5432">
        <v>15</v>
      </c>
      <c r="D5432">
        <v>41</v>
      </c>
      <c r="E5432">
        <v>0</v>
      </c>
      <c r="F5432" t="s">
        <v>581</v>
      </c>
      <c r="G5432" t="s">
        <v>581</v>
      </c>
      <c r="H5432" t="s">
        <v>143</v>
      </c>
      <c r="I5432" t="s">
        <v>620</v>
      </c>
      <c r="J5432" t="s">
        <v>621</v>
      </c>
    </row>
    <row r="5433" spans="1:10" x14ac:dyDescent="0.35">
      <c r="A5433">
        <v>5582</v>
      </c>
      <c r="B5433" t="s">
        <v>280</v>
      </c>
      <c r="C5433">
        <v>16</v>
      </c>
      <c r="D5433">
        <v>38</v>
      </c>
      <c r="E5433">
        <v>3</v>
      </c>
      <c r="F5433" t="s">
        <v>581</v>
      </c>
      <c r="G5433" t="s">
        <v>581</v>
      </c>
      <c r="H5433" t="s">
        <v>143</v>
      </c>
      <c r="I5433" t="s">
        <v>620</v>
      </c>
      <c r="J5433" t="s">
        <v>621</v>
      </c>
    </row>
    <row r="5434" spans="1:10" x14ac:dyDescent="0.35">
      <c r="A5434">
        <v>5583</v>
      </c>
      <c r="B5434" t="s">
        <v>280</v>
      </c>
      <c r="C5434">
        <v>17</v>
      </c>
      <c r="D5434">
        <v>29</v>
      </c>
      <c r="E5434">
        <v>5</v>
      </c>
      <c r="F5434" t="s">
        <v>581</v>
      </c>
      <c r="G5434" t="s">
        <v>581</v>
      </c>
      <c r="H5434" t="s">
        <v>143</v>
      </c>
      <c r="I5434" t="s">
        <v>620</v>
      </c>
      <c r="J5434" t="s">
        <v>621</v>
      </c>
    </row>
    <row r="5435" spans="1:10" x14ac:dyDescent="0.35">
      <c r="A5435">
        <v>5584</v>
      </c>
      <c r="B5435" t="s">
        <v>280</v>
      </c>
      <c r="C5435">
        <v>18</v>
      </c>
      <c r="D5435">
        <v>19</v>
      </c>
      <c r="E5435">
        <v>4</v>
      </c>
      <c r="F5435" t="s">
        <v>581</v>
      </c>
      <c r="G5435" t="s">
        <v>581</v>
      </c>
      <c r="H5435" t="s">
        <v>143</v>
      </c>
      <c r="I5435" t="s">
        <v>620</v>
      </c>
      <c r="J5435" t="s">
        <v>621</v>
      </c>
    </row>
    <row r="5436" spans="1:10" x14ac:dyDescent="0.35">
      <c r="A5436">
        <v>5585</v>
      </c>
      <c r="B5436" t="s">
        <v>280</v>
      </c>
      <c r="C5436">
        <v>19</v>
      </c>
      <c r="D5436">
        <v>15</v>
      </c>
      <c r="E5436">
        <v>1</v>
      </c>
      <c r="F5436" t="s">
        <v>581</v>
      </c>
      <c r="G5436" t="s">
        <v>581</v>
      </c>
      <c r="H5436" t="s">
        <v>143</v>
      </c>
      <c r="I5436" t="s">
        <v>620</v>
      </c>
      <c r="J5436" t="s">
        <v>621</v>
      </c>
    </row>
    <row r="5437" spans="1:10" x14ac:dyDescent="0.35">
      <c r="A5437">
        <v>5586</v>
      </c>
      <c r="B5437" t="s">
        <v>280</v>
      </c>
      <c r="C5437">
        <v>20</v>
      </c>
      <c r="D5437">
        <v>18</v>
      </c>
      <c r="E5437">
        <v>1</v>
      </c>
      <c r="F5437" t="s">
        <v>581</v>
      </c>
      <c r="G5437" t="s">
        <v>581</v>
      </c>
      <c r="H5437" t="s">
        <v>143</v>
      </c>
      <c r="I5437" t="s">
        <v>620</v>
      </c>
      <c r="J5437" t="s">
        <v>621</v>
      </c>
    </row>
    <row r="5438" spans="1:10" x14ac:dyDescent="0.35">
      <c r="A5438">
        <v>5587</v>
      </c>
      <c r="B5438" t="s">
        <v>280</v>
      </c>
      <c r="C5438">
        <v>21</v>
      </c>
      <c r="D5438">
        <v>5</v>
      </c>
      <c r="E5438">
        <v>1</v>
      </c>
      <c r="F5438" t="s">
        <v>581</v>
      </c>
      <c r="G5438" t="s">
        <v>581</v>
      </c>
      <c r="H5438" t="s">
        <v>143</v>
      </c>
      <c r="I5438" t="s">
        <v>620</v>
      </c>
      <c r="J5438" t="s">
        <v>621</v>
      </c>
    </row>
    <row r="5439" spans="1:10" x14ac:dyDescent="0.35">
      <c r="A5439">
        <v>5588</v>
      </c>
      <c r="B5439" t="s">
        <v>280</v>
      </c>
      <c r="C5439">
        <v>22</v>
      </c>
      <c r="D5439">
        <v>8</v>
      </c>
      <c r="E5439">
        <v>1</v>
      </c>
      <c r="F5439" t="s">
        <v>581</v>
      </c>
      <c r="G5439" t="s">
        <v>581</v>
      </c>
      <c r="H5439" t="s">
        <v>143</v>
      </c>
      <c r="I5439" t="s">
        <v>620</v>
      </c>
      <c r="J5439" t="s">
        <v>621</v>
      </c>
    </row>
    <row r="5440" spans="1:10" x14ac:dyDescent="0.35">
      <c r="A5440">
        <v>5589</v>
      </c>
      <c r="B5440" t="s">
        <v>280</v>
      </c>
      <c r="C5440">
        <v>23</v>
      </c>
      <c r="D5440">
        <v>8</v>
      </c>
      <c r="E5440">
        <v>3</v>
      </c>
      <c r="F5440" t="s">
        <v>581</v>
      </c>
      <c r="G5440" t="s">
        <v>581</v>
      </c>
      <c r="H5440" t="s">
        <v>143</v>
      </c>
      <c r="I5440" t="s">
        <v>620</v>
      </c>
      <c r="J5440" t="s">
        <v>621</v>
      </c>
    </row>
    <row r="5441" spans="1:10" x14ac:dyDescent="0.35">
      <c r="A5441">
        <v>5590</v>
      </c>
      <c r="B5441" t="s">
        <v>280</v>
      </c>
      <c r="C5441">
        <v>24</v>
      </c>
      <c r="D5441">
        <v>9</v>
      </c>
      <c r="E5441">
        <v>1</v>
      </c>
      <c r="F5441" t="s">
        <v>581</v>
      </c>
      <c r="G5441" t="s">
        <v>581</v>
      </c>
      <c r="H5441" t="s">
        <v>143</v>
      </c>
      <c r="I5441" t="s">
        <v>620</v>
      </c>
      <c r="J5441" t="s">
        <v>621</v>
      </c>
    </row>
    <row r="5442" spans="1:10" x14ac:dyDescent="0.35">
      <c r="A5442">
        <v>5591</v>
      </c>
      <c r="B5442" t="s">
        <v>280</v>
      </c>
      <c r="C5442">
        <v>25</v>
      </c>
      <c r="D5442">
        <v>8</v>
      </c>
      <c r="E5442">
        <v>3</v>
      </c>
      <c r="F5442" t="s">
        <v>581</v>
      </c>
      <c r="G5442" t="s">
        <v>581</v>
      </c>
      <c r="H5442" t="s">
        <v>143</v>
      </c>
      <c r="I5442" t="s">
        <v>620</v>
      </c>
      <c r="J5442" t="s">
        <v>621</v>
      </c>
    </row>
    <row r="5443" spans="1:10" x14ac:dyDescent="0.35">
      <c r="A5443">
        <v>5592</v>
      </c>
      <c r="B5443" t="s">
        <v>280</v>
      </c>
      <c r="C5443">
        <v>26</v>
      </c>
      <c r="D5443">
        <v>11</v>
      </c>
      <c r="E5443">
        <v>0</v>
      </c>
      <c r="F5443" t="s">
        <v>581</v>
      </c>
      <c r="G5443" t="s">
        <v>581</v>
      </c>
      <c r="H5443" t="s">
        <v>143</v>
      </c>
      <c r="I5443" t="s">
        <v>620</v>
      </c>
      <c r="J5443" t="s">
        <v>621</v>
      </c>
    </row>
    <row r="5444" spans="1:10" x14ac:dyDescent="0.35">
      <c r="A5444">
        <v>5593</v>
      </c>
      <c r="B5444" t="s">
        <v>280</v>
      </c>
      <c r="C5444">
        <v>27</v>
      </c>
      <c r="D5444">
        <v>18</v>
      </c>
      <c r="E5444">
        <v>0</v>
      </c>
      <c r="F5444" t="s">
        <v>581</v>
      </c>
      <c r="G5444" t="s">
        <v>581</v>
      </c>
      <c r="H5444" t="s">
        <v>143</v>
      </c>
      <c r="I5444" t="s">
        <v>620</v>
      </c>
      <c r="J5444" t="s">
        <v>621</v>
      </c>
    </row>
    <row r="5445" spans="1:10" x14ac:dyDescent="0.35">
      <c r="A5445">
        <v>5594</v>
      </c>
      <c r="B5445" t="s">
        <v>280</v>
      </c>
      <c r="C5445">
        <v>28</v>
      </c>
      <c r="D5445">
        <v>24</v>
      </c>
      <c r="E5445">
        <v>7</v>
      </c>
      <c r="F5445" t="s">
        <v>581</v>
      </c>
      <c r="G5445" t="s">
        <v>581</v>
      </c>
      <c r="H5445" t="s">
        <v>143</v>
      </c>
      <c r="I5445" t="s">
        <v>620</v>
      </c>
      <c r="J5445" t="s">
        <v>621</v>
      </c>
    </row>
    <row r="5446" spans="1:10" x14ac:dyDescent="0.35">
      <c r="A5446">
        <v>5595</v>
      </c>
      <c r="B5446" t="s">
        <v>280</v>
      </c>
      <c r="C5446">
        <v>29</v>
      </c>
      <c r="D5446">
        <v>13</v>
      </c>
      <c r="E5446">
        <v>1</v>
      </c>
      <c r="F5446" t="s">
        <v>581</v>
      </c>
      <c r="G5446" t="s">
        <v>581</v>
      </c>
      <c r="H5446" t="s">
        <v>143</v>
      </c>
      <c r="I5446" t="s">
        <v>620</v>
      </c>
      <c r="J5446" t="s">
        <v>621</v>
      </c>
    </row>
    <row r="5447" spans="1:10" x14ac:dyDescent="0.35">
      <c r="A5447">
        <v>5596</v>
      </c>
      <c r="B5447" t="s">
        <v>280</v>
      </c>
      <c r="C5447">
        <v>30</v>
      </c>
      <c r="D5447">
        <v>11</v>
      </c>
      <c r="E5447">
        <v>4</v>
      </c>
      <c r="F5447" t="s">
        <v>581</v>
      </c>
      <c r="G5447" t="s">
        <v>581</v>
      </c>
      <c r="H5447" t="s">
        <v>143</v>
      </c>
      <c r="I5447" t="s">
        <v>620</v>
      </c>
      <c r="J5447" t="s">
        <v>621</v>
      </c>
    </row>
    <row r="5448" spans="1:10" x14ac:dyDescent="0.35">
      <c r="A5448">
        <v>5597</v>
      </c>
      <c r="B5448" t="s">
        <v>280</v>
      </c>
      <c r="C5448">
        <v>31</v>
      </c>
      <c r="D5448">
        <v>16</v>
      </c>
      <c r="E5448">
        <v>2</v>
      </c>
      <c r="F5448" t="s">
        <v>581</v>
      </c>
      <c r="G5448" t="s">
        <v>581</v>
      </c>
      <c r="H5448" t="s">
        <v>143</v>
      </c>
      <c r="I5448" t="s">
        <v>620</v>
      </c>
      <c r="J5448" t="s">
        <v>621</v>
      </c>
    </row>
    <row r="5449" spans="1:10" x14ac:dyDescent="0.35">
      <c r="A5449">
        <v>5598</v>
      </c>
      <c r="B5449" t="s">
        <v>280</v>
      </c>
      <c r="C5449">
        <v>32</v>
      </c>
      <c r="D5449">
        <v>16</v>
      </c>
      <c r="E5449">
        <v>4</v>
      </c>
      <c r="F5449" t="s">
        <v>581</v>
      </c>
      <c r="G5449" t="s">
        <v>581</v>
      </c>
      <c r="H5449" t="s">
        <v>143</v>
      </c>
      <c r="I5449" t="s">
        <v>620</v>
      </c>
      <c r="J5449" t="s">
        <v>621</v>
      </c>
    </row>
    <row r="5450" spans="1:10" x14ac:dyDescent="0.35">
      <c r="A5450">
        <v>5599</v>
      </c>
      <c r="B5450" t="s">
        <v>280</v>
      </c>
      <c r="C5450">
        <v>33</v>
      </c>
      <c r="D5450">
        <v>12</v>
      </c>
      <c r="E5450">
        <v>2</v>
      </c>
      <c r="F5450" t="s">
        <v>581</v>
      </c>
      <c r="G5450" t="s">
        <v>581</v>
      </c>
      <c r="H5450" t="s">
        <v>143</v>
      </c>
      <c r="I5450" t="s">
        <v>620</v>
      </c>
      <c r="J5450" t="s">
        <v>621</v>
      </c>
    </row>
    <row r="5451" spans="1:10" x14ac:dyDescent="0.35">
      <c r="A5451">
        <v>5600</v>
      </c>
      <c r="B5451" t="s">
        <v>280</v>
      </c>
      <c r="C5451">
        <v>34</v>
      </c>
      <c r="D5451">
        <v>10</v>
      </c>
      <c r="E5451">
        <v>0</v>
      </c>
      <c r="F5451" t="s">
        <v>581</v>
      </c>
      <c r="G5451" t="s">
        <v>581</v>
      </c>
      <c r="H5451" t="s">
        <v>143</v>
      </c>
      <c r="I5451" t="s">
        <v>620</v>
      </c>
      <c r="J5451" t="s">
        <v>621</v>
      </c>
    </row>
    <row r="5452" spans="1:10" x14ac:dyDescent="0.35">
      <c r="A5452">
        <v>5601</v>
      </c>
      <c r="B5452" t="s">
        <v>280</v>
      </c>
      <c r="C5452">
        <v>35</v>
      </c>
      <c r="D5452">
        <v>9</v>
      </c>
      <c r="E5452">
        <v>1</v>
      </c>
      <c r="F5452" t="s">
        <v>581</v>
      </c>
      <c r="G5452" t="s">
        <v>581</v>
      </c>
      <c r="H5452" t="s">
        <v>143</v>
      </c>
      <c r="I5452" t="s">
        <v>620</v>
      </c>
      <c r="J5452" t="s">
        <v>621</v>
      </c>
    </row>
    <row r="5453" spans="1:10" x14ac:dyDescent="0.35">
      <c r="A5453">
        <v>5602</v>
      </c>
      <c r="B5453" t="s">
        <v>280</v>
      </c>
      <c r="C5453">
        <v>36</v>
      </c>
      <c r="D5453">
        <v>6</v>
      </c>
      <c r="E5453">
        <v>1</v>
      </c>
      <c r="F5453" t="s">
        <v>581</v>
      </c>
      <c r="G5453" t="s">
        <v>581</v>
      </c>
      <c r="H5453" t="s">
        <v>143</v>
      </c>
      <c r="I5453" t="s">
        <v>620</v>
      </c>
      <c r="J5453" t="s">
        <v>621</v>
      </c>
    </row>
    <row r="5454" spans="1:10" x14ac:dyDescent="0.35">
      <c r="A5454">
        <v>5603</v>
      </c>
      <c r="B5454" t="s">
        <v>280</v>
      </c>
      <c r="C5454">
        <v>37</v>
      </c>
      <c r="D5454">
        <v>10</v>
      </c>
      <c r="E5454">
        <v>1</v>
      </c>
      <c r="F5454" t="s">
        <v>581</v>
      </c>
      <c r="G5454" t="s">
        <v>581</v>
      </c>
      <c r="H5454" t="s">
        <v>143</v>
      </c>
      <c r="I5454" t="s">
        <v>620</v>
      </c>
      <c r="J5454" t="s">
        <v>621</v>
      </c>
    </row>
    <row r="5455" spans="1:10" x14ac:dyDescent="0.35">
      <c r="A5455">
        <v>5604</v>
      </c>
      <c r="B5455" t="s">
        <v>280</v>
      </c>
      <c r="C5455">
        <v>38</v>
      </c>
      <c r="D5455">
        <v>11</v>
      </c>
      <c r="E5455">
        <v>1</v>
      </c>
      <c r="F5455" t="s">
        <v>581</v>
      </c>
      <c r="G5455" t="s">
        <v>581</v>
      </c>
      <c r="H5455" t="s">
        <v>143</v>
      </c>
      <c r="I5455" t="s">
        <v>620</v>
      </c>
      <c r="J5455" t="s">
        <v>621</v>
      </c>
    </row>
    <row r="5456" spans="1:10" x14ac:dyDescent="0.35">
      <c r="A5456">
        <v>5605</v>
      </c>
      <c r="B5456" t="s">
        <v>281</v>
      </c>
      <c r="C5456">
        <v>15</v>
      </c>
      <c r="D5456">
        <v>26</v>
      </c>
      <c r="E5456">
        <v>2</v>
      </c>
      <c r="F5456" t="s">
        <v>581</v>
      </c>
      <c r="G5456" t="s">
        <v>581</v>
      </c>
      <c r="H5456" t="s">
        <v>42</v>
      </c>
      <c r="I5456" t="s">
        <v>601</v>
      </c>
      <c r="J5456" t="s">
        <v>611</v>
      </c>
    </row>
    <row r="5457" spans="1:10" x14ac:dyDescent="0.35">
      <c r="A5457">
        <v>5606</v>
      </c>
      <c r="B5457" t="s">
        <v>281</v>
      </c>
      <c r="C5457">
        <v>16</v>
      </c>
      <c r="D5457">
        <v>29</v>
      </c>
      <c r="E5457">
        <v>8</v>
      </c>
      <c r="F5457" t="s">
        <v>581</v>
      </c>
      <c r="G5457" t="s">
        <v>581</v>
      </c>
      <c r="H5457" t="s">
        <v>42</v>
      </c>
      <c r="I5457" t="s">
        <v>601</v>
      </c>
      <c r="J5457" t="s">
        <v>611</v>
      </c>
    </row>
    <row r="5458" spans="1:10" x14ac:dyDescent="0.35">
      <c r="A5458">
        <v>5607</v>
      </c>
      <c r="B5458" t="s">
        <v>281</v>
      </c>
      <c r="C5458">
        <v>17</v>
      </c>
      <c r="D5458">
        <v>13</v>
      </c>
      <c r="E5458">
        <v>3</v>
      </c>
      <c r="F5458" t="s">
        <v>581</v>
      </c>
      <c r="G5458" t="s">
        <v>581</v>
      </c>
      <c r="H5458" t="s">
        <v>42</v>
      </c>
      <c r="I5458" t="s">
        <v>601</v>
      </c>
      <c r="J5458" t="s">
        <v>611</v>
      </c>
    </row>
    <row r="5459" spans="1:10" x14ac:dyDescent="0.35">
      <c r="A5459">
        <v>5608</v>
      </c>
      <c r="B5459" t="s">
        <v>281</v>
      </c>
      <c r="C5459">
        <v>18</v>
      </c>
      <c r="D5459">
        <v>22</v>
      </c>
      <c r="E5459">
        <v>5</v>
      </c>
      <c r="F5459" t="s">
        <v>581</v>
      </c>
      <c r="G5459" t="s">
        <v>581</v>
      </c>
      <c r="H5459" t="s">
        <v>42</v>
      </c>
      <c r="I5459" t="s">
        <v>601</v>
      </c>
      <c r="J5459" t="s">
        <v>611</v>
      </c>
    </row>
    <row r="5460" spans="1:10" x14ac:dyDescent="0.35">
      <c r="A5460">
        <v>5609</v>
      </c>
      <c r="B5460" t="s">
        <v>281</v>
      </c>
      <c r="C5460">
        <v>19</v>
      </c>
      <c r="D5460">
        <v>14</v>
      </c>
      <c r="E5460">
        <v>4</v>
      </c>
      <c r="F5460" t="s">
        <v>581</v>
      </c>
      <c r="G5460" t="s">
        <v>581</v>
      </c>
      <c r="H5460" t="s">
        <v>42</v>
      </c>
      <c r="I5460" t="s">
        <v>601</v>
      </c>
      <c r="J5460" t="s">
        <v>611</v>
      </c>
    </row>
    <row r="5461" spans="1:10" x14ac:dyDescent="0.35">
      <c r="A5461">
        <v>5610</v>
      </c>
      <c r="B5461" t="s">
        <v>281</v>
      </c>
      <c r="C5461">
        <v>20</v>
      </c>
      <c r="D5461">
        <v>10</v>
      </c>
      <c r="E5461">
        <v>5</v>
      </c>
      <c r="F5461" t="s">
        <v>581</v>
      </c>
      <c r="G5461" t="s">
        <v>581</v>
      </c>
      <c r="H5461" t="s">
        <v>42</v>
      </c>
      <c r="I5461" t="s">
        <v>601</v>
      </c>
      <c r="J5461" t="s">
        <v>611</v>
      </c>
    </row>
    <row r="5462" spans="1:10" x14ac:dyDescent="0.35">
      <c r="A5462">
        <v>5611</v>
      </c>
      <c r="B5462" t="s">
        <v>281</v>
      </c>
      <c r="C5462">
        <v>21</v>
      </c>
      <c r="D5462">
        <v>4</v>
      </c>
      <c r="E5462">
        <v>2</v>
      </c>
      <c r="F5462" t="s">
        <v>581</v>
      </c>
      <c r="G5462" t="s">
        <v>581</v>
      </c>
      <c r="H5462" t="s">
        <v>42</v>
      </c>
      <c r="I5462" t="s">
        <v>601</v>
      </c>
      <c r="J5462" t="s">
        <v>611</v>
      </c>
    </row>
    <row r="5463" spans="1:10" x14ac:dyDescent="0.35">
      <c r="A5463">
        <v>5612</v>
      </c>
      <c r="B5463" t="s">
        <v>281</v>
      </c>
      <c r="C5463">
        <v>22</v>
      </c>
      <c r="D5463">
        <v>7</v>
      </c>
      <c r="E5463">
        <v>2</v>
      </c>
      <c r="F5463" t="s">
        <v>581</v>
      </c>
      <c r="G5463" t="s">
        <v>581</v>
      </c>
      <c r="H5463" t="s">
        <v>42</v>
      </c>
      <c r="I5463" t="s">
        <v>601</v>
      </c>
      <c r="J5463" t="s">
        <v>611</v>
      </c>
    </row>
    <row r="5464" spans="1:10" x14ac:dyDescent="0.35">
      <c r="A5464">
        <v>5613</v>
      </c>
      <c r="B5464" t="s">
        <v>281</v>
      </c>
      <c r="C5464">
        <v>23</v>
      </c>
      <c r="D5464">
        <v>7</v>
      </c>
      <c r="E5464">
        <v>0</v>
      </c>
      <c r="F5464" t="s">
        <v>581</v>
      </c>
      <c r="G5464" t="s">
        <v>581</v>
      </c>
      <c r="H5464" t="s">
        <v>42</v>
      </c>
      <c r="I5464" t="s">
        <v>601</v>
      </c>
      <c r="J5464" t="s">
        <v>611</v>
      </c>
    </row>
    <row r="5465" spans="1:10" x14ac:dyDescent="0.35">
      <c r="A5465">
        <v>5614</v>
      </c>
      <c r="B5465" t="s">
        <v>281</v>
      </c>
      <c r="C5465">
        <v>24</v>
      </c>
      <c r="D5465">
        <v>7</v>
      </c>
      <c r="E5465">
        <v>3</v>
      </c>
      <c r="F5465" t="s">
        <v>581</v>
      </c>
      <c r="G5465" t="s">
        <v>581</v>
      </c>
      <c r="H5465" t="s">
        <v>42</v>
      </c>
      <c r="I5465" t="s">
        <v>601</v>
      </c>
      <c r="J5465" t="s">
        <v>611</v>
      </c>
    </row>
    <row r="5466" spans="1:10" x14ac:dyDescent="0.35">
      <c r="A5466">
        <v>5615</v>
      </c>
      <c r="B5466" t="s">
        <v>281</v>
      </c>
      <c r="C5466">
        <v>25</v>
      </c>
      <c r="D5466">
        <v>5</v>
      </c>
      <c r="E5466">
        <v>2</v>
      </c>
      <c r="F5466" t="s">
        <v>581</v>
      </c>
      <c r="G5466" t="s">
        <v>581</v>
      </c>
      <c r="H5466" t="s">
        <v>42</v>
      </c>
      <c r="I5466" t="s">
        <v>601</v>
      </c>
      <c r="J5466" t="s">
        <v>611</v>
      </c>
    </row>
    <row r="5467" spans="1:10" x14ac:dyDescent="0.35">
      <c r="A5467">
        <v>5616</v>
      </c>
      <c r="B5467" t="s">
        <v>281</v>
      </c>
      <c r="C5467">
        <v>26</v>
      </c>
      <c r="D5467">
        <v>7</v>
      </c>
      <c r="E5467">
        <v>4</v>
      </c>
      <c r="F5467" t="s">
        <v>581</v>
      </c>
      <c r="G5467" t="s">
        <v>581</v>
      </c>
      <c r="H5467" t="s">
        <v>42</v>
      </c>
      <c r="I5467" t="s">
        <v>601</v>
      </c>
      <c r="J5467" t="s">
        <v>611</v>
      </c>
    </row>
    <row r="5468" spans="1:10" x14ac:dyDescent="0.35">
      <c r="A5468">
        <v>5617</v>
      </c>
      <c r="B5468" t="s">
        <v>281</v>
      </c>
      <c r="C5468">
        <v>27</v>
      </c>
      <c r="D5468">
        <v>27</v>
      </c>
      <c r="E5468">
        <v>9</v>
      </c>
      <c r="F5468" t="s">
        <v>581</v>
      </c>
      <c r="G5468" t="s">
        <v>581</v>
      </c>
      <c r="H5468" t="s">
        <v>42</v>
      </c>
      <c r="I5468" t="s">
        <v>601</v>
      </c>
      <c r="J5468" t="s">
        <v>611</v>
      </c>
    </row>
    <row r="5469" spans="1:10" x14ac:dyDescent="0.35">
      <c r="A5469">
        <v>5618</v>
      </c>
      <c r="B5469" t="s">
        <v>281</v>
      </c>
      <c r="C5469">
        <v>28</v>
      </c>
      <c r="D5469">
        <v>6</v>
      </c>
      <c r="E5469">
        <v>14</v>
      </c>
      <c r="F5469" t="s">
        <v>581</v>
      </c>
      <c r="G5469" t="s">
        <v>581</v>
      </c>
      <c r="H5469" t="s">
        <v>42</v>
      </c>
      <c r="I5469" t="s">
        <v>601</v>
      </c>
      <c r="J5469" t="s">
        <v>611</v>
      </c>
    </row>
    <row r="5470" spans="1:10" x14ac:dyDescent="0.35">
      <c r="A5470">
        <v>5619</v>
      </c>
      <c r="B5470" t="s">
        <v>281</v>
      </c>
      <c r="C5470">
        <v>29</v>
      </c>
      <c r="D5470">
        <v>6</v>
      </c>
      <c r="E5470">
        <v>3</v>
      </c>
      <c r="F5470" t="s">
        <v>581</v>
      </c>
      <c r="G5470" t="s">
        <v>581</v>
      </c>
      <c r="H5470" t="s">
        <v>42</v>
      </c>
      <c r="I5470" t="s">
        <v>601</v>
      </c>
      <c r="J5470" t="s">
        <v>611</v>
      </c>
    </row>
    <row r="5471" spans="1:10" x14ac:dyDescent="0.35">
      <c r="A5471">
        <v>5620</v>
      </c>
      <c r="B5471" t="s">
        <v>281</v>
      </c>
      <c r="C5471">
        <v>30</v>
      </c>
      <c r="D5471">
        <v>10</v>
      </c>
      <c r="E5471">
        <v>7</v>
      </c>
      <c r="F5471" t="s">
        <v>581</v>
      </c>
      <c r="G5471" t="s">
        <v>581</v>
      </c>
      <c r="H5471" t="s">
        <v>42</v>
      </c>
      <c r="I5471" t="s">
        <v>601</v>
      </c>
      <c r="J5471" t="s">
        <v>611</v>
      </c>
    </row>
    <row r="5472" spans="1:10" x14ac:dyDescent="0.35">
      <c r="A5472">
        <v>5621</v>
      </c>
      <c r="B5472" t="s">
        <v>281</v>
      </c>
      <c r="C5472">
        <v>31</v>
      </c>
      <c r="D5472">
        <v>10</v>
      </c>
      <c r="E5472">
        <v>0</v>
      </c>
      <c r="F5472" t="s">
        <v>581</v>
      </c>
      <c r="G5472" t="s">
        <v>581</v>
      </c>
      <c r="H5472" t="s">
        <v>42</v>
      </c>
      <c r="I5472" t="s">
        <v>601</v>
      </c>
      <c r="J5472" t="s">
        <v>611</v>
      </c>
    </row>
    <row r="5473" spans="1:10" x14ac:dyDescent="0.35">
      <c r="A5473">
        <v>5622</v>
      </c>
      <c r="B5473" t="s">
        <v>281</v>
      </c>
      <c r="C5473">
        <v>32</v>
      </c>
      <c r="D5473">
        <v>9</v>
      </c>
      <c r="E5473">
        <v>5</v>
      </c>
      <c r="F5473" t="s">
        <v>581</v>
      </c>
      <c r="G5473" t="s">
        <v>581</v>
      </c>
      <c r="H5473" t="s">
        <v>42</v>
      </c>
      <c r="I5473" t="s">
        <v>601</v>
      </c>
      <c r="J5473" t="s">
        <v>611</v>
      </c>
    </row>
    <row r="5474" spans="1:10" x14ac:dyDescent="0.35">
      <c r="A5474">
        <v>5623</v>
      </c>
      <c r="B5474" t="s">
        <v>281</v>
      </c>
      <c r="C5474">
        <v>33</v>
      </c>
      <c r="D5474">
        <v>5</v>
      </c>
      <c r="E5474">
        <v>1</v>
      </c>
      <c r="F5474" t="s">
        <v>581</v>
      </c>
      <c r="G5474" t="s">
        <v>581</v>
      </c>
      <c r="H5474" t="s">
        <v>42</v>
      </c>
      <c r="I5474" t="s">
        <v>601</v>
      </c>
      <c r="J5474" t="s">
        <v>611</v>
      </c>
    </row>
    <row r="5475" spans="1:10" x14ac:dyDescent="0.35">
      <c r="A5475">
        <v>5624</v>
      </c>
      <c r="B5475" t="s">
        <v>281</v>
      </c>
      <c r="C5475">
        <v>34</v>
      </c>
      <c r="D5475">
        <v>1</v>
      </c>
      <c r="E5475">
        <v>3</v>
      </c>
      <c r="F5475" t="s">
        <v>581</v>
      </c>
      <c r="G5475" t="s">
        <v>581</v>
      </c>
      <c r="H5475" t="s">
        <v>42</v>
      </c>
      <c r="I5475" t="s">
        <v>601</v>
      </c>
      <c r="J5475" t="s">
        <v>611</v>
      </c>
    </row>
    <row r="5476" spans="1:10" x14ac:dyDescent="0.35">
      <c r="A5476">
        <v>5625</v>
      </c>
      <c r="B5476" t="s">
        <v>281</v>
      </c>
      <c r="C5476">
        <v>35</v>
      </c>
      <c r="D5476">
        <v>15</v>
      </c>
      <c r="E5476">
        <v>4</v>
      </c>
      <c r="F5476" t="s">
        <v>581</v>
      </c>
      <c r="G5476" t="s">
        <v>581</v>
      </c>
      <c r="H5476" t="s">
        <v>42</v>
      </c>
      <c r="I5476" t="s">
        <v>601</v>
      </c>
      <c r="J5476" t="s">
        <v>611</v>
      </c>
    </row>
    <row r="5477" spans="1:10" x14ac:dyDescent="0.35">
      <c r="A5477">
        <v>5626</v>
      </c>
      <c r="B5477" t="s">
        <v>281</v>
      </c>
      <c r="C5477">
        <v>36</v>
      </c>
      <c r="D5477">
        <v>5</v>
      </c>
      <c r="E5477">
        <v>6</v>
      </c>
      <c r="F5477" t="s">
        <v>581</v>
      </c>
      <c r="G5477" t="s">
        <v>581</v>
      </c>
      <c r="H5477" t="s">
        <v>42</v>
      </c>
      <c r="I5477" t="s">
        <v>601</v>
      </c>
      <c r="J5477" t="s">
        <v>611</v>
      </c>
    </row>
    <row r="5478" spans="1:10" x14ac:dyDescent="0.35">
      <c r="A5478">
        <v>5627</v>
      </c>
      <c r="B5478" t="s">
        <v>281</v>
      </c>
      <c r="C5478">
        <v>37</v>
      </c>
      <c r="D5478">
        <v>9</v>
      </c>
      <c r="E5478">
        <v>10</v>
      </c>
      <c r="F5478" t="s">
        <v>581</v>
      </c>
      <c r="G5478" t="s">
        <v>581</v>
      </c>
      <c r="H5478" t="s">
        <v>42</v>
      </c>
      <c r="I5478" t="s">
        <v>601</v>
      </c>
      <c r="J5478" t="s">
        <v>611</v>
      </c>
    </row>
    <row r="5479" spans="1:10" x14ac:dyDescent="0.35">
      <c r="A5479">
        <v>5628</v>
      </c>
      <c r="B5479" t="s">
        <v>281</v>
      </c>
      <c r="C5479">
        <v>38</v>
      </c>
      <c r="D5479">
        <v>6</v>
      </c>
      <c r="E5479">
        <v>5</v>
      </c>
      <c r="F5479" t="s">
        <v>581</v>
      </c>
      <c r="G5479" t="s">
        <v>581</v>
      </c>
      <c r="H5479" t="s">
        <v>42</v>
      </c>
      <c r="I5479" t="s">
        <v>601</v>
      </c>
      <c r="J5479" t="s">
        <v>611</v>
      </c>
    </row>
    <row r="5480" spans="1:10" x14ac:dyDescent="0.35">
      <c r="A5480">
        <v>5629</v>
      </c>
      <c r="B5480" t="s">
        <v>282</v>
      </c>
      <c r="C5480">
        <v>15</v>
      </c>
      <c r="D5480">
        <v>75</v>
      </c>
      <c r="E5480">
        <v>2</v>
      </c>
      <c r="F5480" t="s">
        <v>581</v>
      </c>
      <c r="G5480" t="s">
        <v>581</v>
      </c>
      <c r="H5480" t="s">
        <v>132</v>
      </c>
      <c r="I5480" t="s">
        <v>615</v>
      </c>
      <c r="J5480" t="s">
        <v>639</v>
      </c>
    </row>
    <row r="5481" spans="1:10" x14ac:dyDescent="0.35">
      <c r="A5481">
        <v>5630</v>
      </c>
      <c r="B5481" t="s">
        <v>282</v>
      </c>
      <c r="C5481">
        <v>16</v>
      </c>
      <c r="D5481">
        <v>38</v>
      </c>
      <c r="E5481">
        <v>2</v>
      </c>
      <c r="F5481" t="s">
        <v>581</v>
      </c>
      <c r="G5481" t="s">
        <v>581</v>
      </c>
      <c r="H5481" t="s">
        <v>132</v>
      </c>
      <c r="I5481" t="s">
        <v>615</v>
      </c>
      <c r="J5481" t="s">
        <v>639</v>
      </c>
    </row>
    <row r="5482" spans="1:10" x14ac:dyDescent="0.35">
      <c r="A5482">
        <v>5631</v>
      </c>
      <c r="B5482" t="s">
        <v>282</v>
      </c>
      <c r="C5482">
        <v>17</v>
      </c>
      <c r="D5482">
        <v>42</v>
      </c>
      <c r="E5482">
        <v>2</v>
      </c>
      <c r="F5482" t="s">
        <v>581</v>
      </c>
      <c r="G5482" t="s">
        <v>581</v>
      </c>
      <c r="H5482" t="s">
        <v>132</v>
      </c>
      <c r="I5482" t="s">
        <v>615</v>
      </c>
      <c r="J5482" t="s">
        <v>639</v>
      </c>
    </row>
    <row r="5483" spans="1:10" x14ac:dyDescent="0.35">
      <c r="A5483">
        <v>5632</v>
      </c>
      <c r="B5483" t="s">
        <v>282</v>
      </c>
      <c r="C5483">
        <v>18</v>
      </c>
      <c r="D5483">
        <v>25</v>
      </c>
      <c r="E5483">
        <v>1</v>
      </c>
      <c r="F5483" t="s">
        <v>581</v>
      </c>
      <c r="G5483" t="s">
        <v>581</v>
      </c>
      <c r="H5483" t="s">
        <v>132</v>
      </c>
      <c r="I5483" t="s">
        <v>615</v>
      </c>
      <c r="J5483" t="s">
        <v>639</v>
      </c>
    </row>
    <row r="5484" spans="1:10" x14ac:dyDescent="0.35">
      <c r="A5484">
        <v>5633</v>
      </c>
      <c r="B5484" t="s">
        <v>282</v>
      </c>
      <c r="C5484">
        <v>19</v>
      </c>
      <c r="D5484">
        <v>19</v>
      </c>
      <c r="E5484">
        <v>0</v>
      </c>
      <c r="F5484" t="s">
        <v>581</v>
      </c>
      <c r="G5484" t="s">
        <v>581</v>
      </c>
      <c r="H5484" t="s">
        <v>132</v>
      </c>
      <c r="I5484" t="s">
        <v>615</v>
      </c>
      <c r="J5484" t="s">
        <v>639</v>
      </c>
    </row>
    <row r="5485" spans="1:10" x14ac:dyDescent="0.35">
      <c r="A5485">
        <v>5634</v>
      </c>
      <c r="B5485" t="s">
        <v>282</v>
      </c>
      <c r="C5485">
        <v>20</v>
      </c>
      <c r="D5485">
        <v>10</v>
      </c>
      <c r="E5485">
        <v>1</v>
      </c>
      <c r="F5485" t="s">
        <v>581</v>
      </c>
      <c r="G5485" t="s">
        <v>581</v>
      </c>
      <c r="H5485" t="s">
        <v>132</v>
      </c>
      <c r="I5485" t="s">
        <v>615</v>
      </c>
      <c r="J5485" t="s">
        <v>639</v>
      </c>
    </row>
    <row r="5486" spans="1:10" x14ac:dyDescent="0.35">
      <c r="A5486">
        <v>5635</v>
      </c>
      <c r="B5486" t="s">
        <v>282</v>
      </c>
      <c r="C5486">
        <v>21</v>
      </c>
      <c r="D5486">
        <v>7</v>
      </c>
      <c r="E5486">
        <v>2</v>
      </c>
      <c r="F5486" t="s">
        <v>581</v>
      </c>
      <c r="G5486" t="s">
        <v>581</v>
      </c>
      <c r="H5486" t="s">
        <v>132</v>
      </c>
      <c r="I5486" t="s">
        <v>615</v>
      </c>
      <c r="J5486" t="s">
        <v>639</v>
      </c>
    </row>
    <row r="5487" spans="1:10" x14ac:dyDescent="0.35">
      <c r="A5487">
        <v>5636</v>
      </c>
      <c r="B5487" t="s">
        <v>282</v>
      </c>
      <c r="C5487">
        <v>22</v>
      </c>
      <c r="D5487">
        <v>5</v>
      </c>
      <c r="E5487">
        <v>0</v>
      </c>
      <c r="F5487" t="s">
        <v>581</v>
      </c>
      <c r="G5487" t="s">
        <v>581</v>
      </c>
      <c r="H5487" t="s">
        <v>132</v>
      </c>
      <c r="I5487" t="s">
        <v>615</v>
      </c>
      <c r="J5487" t="s">
        <v>639</v>
      </c>
    </row>
    <row r="5488" spans="1:10" x14ac:dyDescent="0.35">
      <c r="A5488">
        <v>5637</v>
      </c>
      <c r="B5488" t="s">
        <v>282</v>
      </c>
      <c r="C5488">
        <v>23</v>
      </c>
      <c r="D5488">
        <v>8</v>
      </c>
      <c r="E5488">
        <v>0</v>
      </c>
      <c r="F5488" t="s">
        <v>581</v>
      </c>
      <c r="G5488" t="s">
        <v>581</v>
      </c>
      <c r="H5488" t="s">
        <v>132</v>
      </c>
      <c r="I5488" t="s">
        <v>615</v>
      </c>
      <c r="J5488" t="s">
        <v>639</v>
      </c>
    </row>
    <row r="5489" spans="1:10" x14ac:dyDescent="0.35">
      <c r="A5489">
        <v>5638</v>
      </c>
      <c r="B5489" t="s">
        <v>282</v>
      </c>
      <c r="C5489">
        <v>24</v>
      </c>
      <c r="D5489">
        <v>7</v>
      </c>
      <c r="E5489">
        <v>0</v>
      </c>
      <c r="F5489" t="s">
        <v>581</v>
      </c>
      <c r="G5489" t="s">
        <v>581</v>
      </c>
      <c r="H5489" t="s">
        <v>132</v>
      </c>
      <c r="I5489" t="s">
        <v>615</v>
      </c>
      <c r="J5489" t="s">
        <v>639</v>
      </c>
    </row>
    <row r="5490" spans="1:10" x14ac:dyDescent="0.35">
      <c r="A5490">
        <v>5639</v>
      </c>
      <c r="B5490" t="s">
        <v>282</v>
      </c>
      <c r="C5490">
        <v>25</v>
      </c>
      <c r="D5490">
        <v>4</v>
      </c>
      <c r="E5490">
        <v>0</v>
      </c>
      <c r="F5490" t="s">
        <v>581</v>
      </c>
      <c r="G5490" t="s">
        <v>581</v>
      </c>
      <c r="H5490" t="s">
        <v>132</v>
      </c>
      <c r="I5490" t="s">
        <v>615</v>
      </c>
      <c r="J5490" t="s">
        <v>639</v>
      </c>
    </row>
    <row r="5491" spans="1:10" x14ac:dyDescent="0.35">
      <c r="A5491">
        <v>5640</v>
      </c>
      <c r="B5491" t="s">
        <v>282</v>
      </c>
      <c r="C5491">
        <v>26</v>
      </c>
      <c r="D5491">
        <v>6</v>
      </c>
      <c r="E5491">
        <v>0</v>
      </c>
      <c r="F5491" t="s">
        <v>581</v>
      </c>
      <c r="G5491" t="s">
        <v>581</v>
      </c>
      <c r="H5491" t="s">
        <v>132</v>
      </c>
      <c r="I5491" t="s">
        <v>615</v>
      </c>
      <c r="J5491" t="s">
        <v>639</v>
      </c>
    </row>
    <row r="5492" spans="1:10" x14ac:dyDescent="0.35">
      <c r="A5492">
        <v>5641</v>
      </c>
      <c r="B5492" t="s">
        <v>282</v>
      </c>
      <c r="C5492">
        <v>27</v>
      </c>
      <c r="D5492">
        <v>12</v>
      </c>
      <c r="E5492">
        <v>0</v>
      </c>
      <c r="F5492" t="s">
        <v>581</v>
      </c>
      <c r="G5492" t="s">
        <v>581</v>
      </c>
      <c r="H5492" t="s">
        <v>132</v>
      </c>
      <c r="I5492" t="s">
        <v>615</v>
      </c>
      <c r="J5492" t="s">
        <v>639</v>
      </c>
    </row>
    <row r="5493" spans="1:10" x14ac:dyDescent="0.35">
      <c r="A5493">
        <v>5642</v>
      </c>
      <c r="B5493" t="s">
        <v>282</v>
      </c>
      <c r="C5493">
        <v>28</v>
      </c>
      <c r="D5493">
        <v>5</v>
      </c>
      <c r="E5493">
        <v>0</v>
      </c>
      <c r="F5493" t="s">
        <v>581</v>
      </c>
      <c r="G5493" t="s">
        <v>581</v>
      </c>
      <c r="H5493" t="s">
        <v>132</v>
      </c>
      <c r="I5493" t="s">
        <v>615</v>
      </c>
      <c r="J5493" t="s">
        <v>639</v>
      </c>
    </row>
    <row r="5494" spans="1:10" x14ac:dyDescent="0.35">
      <c r="A5494">
        <v>5643</v>
      </c>
      <c r="B5494" t="s">
        <v>282</v>
      </c>
      <c r="C5494">
        <v>29</v>
      </c>
      <c r="D5494">
        <v>14</v>
      </c>
      <c r="E5494">
        <v>0</v>
      </c>
      <c r="F5494" t="s">
        <v>581</v>
      </c>
      <c r="G5494" t="s">
        <v>581</v>
      </c>
      <c r="H5494" t="s">
        <v>132</v>
      </c>
      <c r="I5494" t="s">
        <v>615</v>
      </c>
      <c r="J5494" t="s">
        <v>639</v>
      </c>
    </row>
    <row r="5495" spans="1:10" x14ac:dyDescent="0.35">
      <c r="A5495">
        <v>5644</v>
      </c>
      <c r="B5495" t="s">
        <v>282</v>
      </c>
      <c r="C5495">
        <v>30</v>
      </c>
      <c r="D5495">
        <v>6</v>
      </c>
      <c r="E5495">
        <v>2</v>
      </c>
      <c r="F5495" t="s">
        <v>581</v>
      </c>
      <c r="G5495" t="s">
        <v>581</v>
      </c>
      <c r="H5495" t="s">
        <v>132</v>
      </c>
      <c r="I5495" t="s">
        <v>615</v>
      </c>
      <c r="J5495" t="s">
        <v>639</v>
      </c>
    </row>
    <row r="5496" spans="1:10" x14ac:dyDescent="0.35">
      <c r="A5496">
        <v>5645</v>
      </c>
      <c r="B5496" t="s">
        <v>282</v>
      </c>
      <c r="C5496">
        <v>31</v>
      </c>
      <c r="D5496">
        <v>9</v>
      </c>
      <c r="E5496">
        <v>0</v>
      </c>
      <c r="F5496" t="s">
        <v>581</v>
      </c>
      <c r="G5496" t="s">
        <v>581</v>
      </c>
      <c r="H5496" t="s">
        <v>132</v>
      </c>
      <c r="I5496" t="s">
        <v>615</v>
      </c>
      <c r="J5496" t="s">
        <v>639</v>
      </c>
    </row>
    <row r="5497" spans="1:10" x14ac:dyDescent="0.35">
      <c r="A5497">
        <v>5646</v>
      </c>
      <c r="B5497" t="s">
        <v>282</v>
      </c>
      <c r="C5497">
        <v>32</v>
      </c>
      <c r="D5497">
        <v>11</v>
      </c>
      <c r="E5497">
        <v>0</v>
      </c>
      <c r="F5497" t="s">
        <v>581</v>
      </c>
      <c r="G5497" t="s">
        <v>581</v>
      </c>
      <c r="H5497" t="s">
        <v>132</v>
      </c>
      <c r="I5497" t="s">
        <v>615</v>
      </c>
      <c r="J5497" t="s">
        <v>639</v>
      </c>
    </row>
    <row r="5498" spans="1:10" x14ac:dyDescent="0.35">
      <c r="A5498">
        <v>5647</v>
      </c>
      <c r="B5498" t="s">
        <v>282</v>
      </c>
      <c r="C5498">
        <v>33</v>
      </c>
      <c r="D5498">
        <v>14</v>
      </c>
      <c r="E5498">
        <v>0</v>
      </c>
      <c r="F5498" t="s">
        <v>581</v>
      </c>
      <c r="G5498" t="s">
        <v>581</v>
      </c>
      <c r="H5498" t="s">
        <v>132</v>
      </c>
      <c r="I5498" t="s">
        <v>615</v>
      </c>
      <c r="J5498" t="s">
        <v>639</v>
      </c>
    </row>
    <row r="5499" spans="1:10" x14ac:dyDescent="0.35">
      <c r="A5499">
        <v>5648</v>
      </c>
      <c r="B5499" t="s">
        <v>282</v>
      </c>
      <c r="C5499">
        <v>34</v>
      </c>
      <c r="D5499">
        <v>9</v>
      </c>
      <c r="E5499">
        <v>1</v>
      </c>
      <c r="F5499" t="s">
        <v>581</v>
      </c>
      <c r="G5499" t="s">
        <v>581</v>
      </c>
      <c r="H5499" t="s">
        <v>132</v>
      </c>
      <c r="I5499" t="s">
        <v>615</v>
      </c>
      <c r="J5499" t="s">
        <v>639</v>
      </c>
    </row>
    <row r="5500" spans="1:10" x14ac:dyDescent="0.35">
      <c r="A5500">
        <v>5649</v>
      </c>
      <c r="B5500" t="s">
        <v>282</v>
      </c>
      <c r="C5500">
        <v>35</v>
      </c>
      <c r="D5500">
        <v>28</v>
      </c>
      <c r="E5500">
        <v>1</v>
      </c>
      <c r="F5500" t="s">
        <v>581</v>
      </c>
      <c r="G5500" t="s">
        <v>581</v>
      </c>
      <c r="H5500" t="s">
        <v>132</v>
      </c>
      <c r="I5500" t="s">
        <v>615</v>
      </c>
      <c r="J5500" t="s">
        <v>639</v>
      </c>
    </row>
    <row r="5501" spans="1:10" x14ac:dyDescent="0.35">
      <c r="A5501">
        <v>5650</v>
      </c>
      <c r="B5501" t="s">
        <v>282</v>
      </c>
      <c r="C5501">
        <v>36</v>
      </c>
      <c r="D5501">
        <v>18</v>
      </c>
      <c r="E5501">
        <v>0</v>
      </c>
      <c r="F5501" t="s">
        <v>581</v>
      </c>
      <c r="G5501" t="s">
        <v>581</v>
      </c>
      <c r="H5501" t="s">
        <v>132</v>
      </c>
      <c r="I5501" t="s">
        <v>615</v>
      </c>
      <c r="J5501" t="s">
        <v>639</v>
      </c>
    </row>
    <row r="5502" spans="1:10" x14ac:dyDescent="0.35">
      <c r="A5502">
        <v>5651</v>
      </c>
      <c r="B5502" t="s">
        <v>282</v>
      </c>
      <c r="C5502">
        <v>37</v>
      </c>
      <c r="D5502">
        <v>8</v>
      </c>
      <c r="E5502">
        <v>0</v>
      </c>
      <c r="F5502" t="s">
        <v>581</v>
      </c>
      <c r="G5502" t="s">
        <v>581</v>
      </c>
      <c r="H5502" t="s">
        <v>132</v>
      </c>
      <c r="I5502" t="s">
        <v>615</v>
      </c>
      <c r="J5502" t="s">
        <v>639</v>
      </c>
    </row>
    <row r="5503" spans="1:10" x14ac:dyDescent="0.35">
      <c r="A5503">
        <v>5652</v>
      </c>
      <c r="B5503" t="s">
        <v>282</v>
      </c>
      <c r="C5503">
        <v>38</v>
      </c>
      <c r="D5503">
        <v>7</v>
      </c>
      <c r="E5503">
        <v>4</v>
      </c>
      <c r="F5503" t="s">
        <v>581</v>
      </c>
      <c r="G5503" t="s">
        <v>581</v>
      </c>
      <c r="H5503" t="s">
        <v>132</v>
      </c>
      <c r="I5503" t="s">
        <v>615</v>
      </c>
      <c r="J5503" t="s">
        <v>639</v>
      </c>
    </row>
    <row r="5504" spans="1:10" x14ac:dyDescent="0.35">
      <c r="A5504">
        <v>5653</v>
      </c>
      <c r="B5504" t="s">
        <v>283</v>
      </c>
      <c r="C5504">
        <v>15</v>
      </c>
      <c r="D5504">
        <v>24</v>
      </c>
      <c r="E5504">
        <v>3</v>
      </c>
      <c r="F5504" t="s">
        <v>581</v>
      </c>
      <c r="G5504" t="s">
        <v>581</v>
      </c>
      <c r="H5504" t="s">
        <v>132</v>
      </c>
      <c r="I5504" t="s">
        <v>132</v>
      </c>
      <c r="J5504" t="s">
        <v>625</v>
      </c>
    </row>
    <row r="5505" spans="1:10" x14ac:dyDescent="0.35">
      <c r="A5505">
        <v>5654</v>
      </c>
      <c r="B5505" t="s">
        <v>283</v>
      </c>
      <c r="C5505">
        <v>16</v>
      </c>
      <c r="D5505">
        <v>23</v>
      </c>
      <c r="E5505">
        <v>1</v>
      </c>
      <c r="F5505" t="s">
        <v>581</v>
      </c>
      <c r="G5505" t="s">
        <v>581</v>
      </c>
      <c r="H5505" t="s">
        <v>132</v>
      </c>
      <c r="I5505" t="s">
        <v>132</v>
      </c>
      <c r="J5505" t="s">
        <v>625</v>
      </c>
    </row>
    <row r="5506" spans="1:10" x14ac:dyDescent="0.35">
      <c r="A5506">
        <v>5655</v>
      </c>
      <c r="B5506" t="s">
        <v>283</v>
      </c>
      <c r="C5506">
        <v>17</v>
      </c>
      <c r="D5506">
        <v>27</v>
      </c>
      <c r="E5506">
        <v>4</v>
      </c>
      <c r="F5506" t="s">
        <v>581</v>
      </c>
      <c r="G5506" t="s">
        <v>581</v>
      </c>
      <c r="H5506" t="s">
        <v>132</v>
      </c>
      <c r="I5506" t="s">
        <v>132</v>
      </c>
      <c r="J5506" t="s">
        <v>625</v>
      </c>
    </row>
    <row r="5507" spans="1:10" x14ac:dyDescent="0.35">
      <c r="A5507">
        <v>5656</v>
      </c>
      <c r="B5507" t="s">
        <v>283</v>
      </c>
      <c r="C5507">
        <v>18</v>
      </c>
      <c r="D5507">
        <v>6</v>
      </c>
      <c r="E5507">
        <v>1</v>
      </c>
      <c r="F5507" t="s">
        <v>581</v>
      </c>
      <c r="G5507" t="s">
        <v>581</v>
      </c>
      <c r="H5507" t="s">
        <v>132</v>
      </c>
      <c r="I5507" t="s">
        <v>132</v>
      </c>
      <c r="J5507" t="s">
        <v>625</v>
      </c>
    </row>
    <row r="5508" spans="1:10" x14ac:dyDescent="0.35">
      <c r="A5508">
        <v>5657</v>
      </c>
      <c r="B5508" t="s">
        <v>283</v>
      </c>
      <c r="C5508">
        <v>19</v>
      </c>
      <c r="D5508">
        <v>6</v>
      </c>
      <c r="E5508">
        <v>0</v>
      </c>
      <c r="F5508" t="s">
        <v>581</v>
      </c>
      <c r="G5508" t="s">
        <v>581</v>
      </c>
      <c r="H5508" t="s">
        <v>132</v>
      </c>
      <c r="I5508" t="s">
        <v>132</v>
      </c>
      <c r="J5508" t="s">
        <v>625</v>
      </c>
    </row>
    <row r="5509" spans="1:10" x14ac:dyDescent="0.35">
      <c r="A5509">
        <v>5658</v>
      </c>
      <c r="B5509" t="s">
        <v>283</v>
      </c>
      <c r="C5509">
        <v>20</v>
      </c>
      <c r="D5509">
        <v>8</v>
      </c>
      <c r="E5509">
        <v>0</v>
      </c>
      <c r="F5509" t="s">
        <v>581</v>
      </c>
      <c r="G5509" t="s">
        <v>581</v>
      </c>
      <c r="H5509" t="s">
        <v>132</v>
      </c>
      <c r="I5509" t="s">
        <v>132</v>
      </c>
      <c r="J5509" t="s">
        <v>625</v>
      </c>
    </row>
    <row r="5510" spans="1:10" x14ac:dyDescent="0.35">
      <c r="A5510">
        <v>5659</v>
      </c>
      <c r="B5510" t="s">
        <v>283</v>
      </c>
      <c r="C5510">
        <v>21</v>
      </c>
      <c r="D5510">
        <v>11</v>
      </c>
      <c r="E5510">
        <v>2</v>
      </c>
      <c r="F5510" t="s">
        <v>581</v>
      </c>
      <c r="G5510" t="s">
        <v>581</v>
      </c>
      <c r="H5510" t="s">
        <v>132</v>
      </c>
      <c r="I5510" t="s">
        <v>132</v>
      </c>
      <c r="J5510" t="s">
        <v>625</v>
      </c>
    </row>
    <row r="5511" spans="1:10" x14ac:dyDescent="0.35">
      <c r="A5511">
        <v>5660</v>
      </c>
      <c r="B5511" t="s">
        <v>283</v>
      </c>
      <c r="C5511">
        <v>22</v>
      </c>
      <c r="D5511">
        <v>3</v>
      </c>
      <c r="E5511">
        <v>1</v>
      </c>
      <c r="F5511" t="s">
        <v>581</v>
      </c>
      <c r="G5511" t="s">
        <v>581</v>
      </c>
      <c r="H5511" t="s">
        <v>132</v>
      </c>
      <c r="I5511" t="s">
        <v>132</v>
      </c>
      <c r="J5511" t="s">
        <v>625</v>
      </c>
    </row>
    <row r="5512" spans="1:10" x14ac:dyDescent="0.35">
      <c r="A5512">
        <v>5661</v>
      </c>
      <c r="B5512" t="s">
        <v>283</v>
      </c>
      <c r="C5512">
        <v>23</v>
      </c>
      <c r="D5512">
        <v>13</v>
      </c>
      <c r="E5512">
        <v>0</v>
      </c>
      <c r="F5512" t="s">
        <v>581</v>
      </c>
      <c r="G5512" t="s">
        <v>581</v>
      </c>
      <c r="H5512" t="s">
        <v>132</v>
      </c>
      <c r="I5512" t="s">
        <v>132</v>
      </c>
      <c r="J5512" t="s">
        <v>625</v>
      </c>
    </row>
    <row r="5513" spans="1:10" x14ac:dyDescent="0.35">
      <c r="A5513">
        <v>5662</v>
      </c>
      <c r="B5513" t="s">
        <v>283</v>
      </c>
      <c r="C5513">
        <v>24</v>
      </c>
      <c r="D5513">
        <v>7</v>
      </c>
      <c r="E5513">
        <v>0</v>
      </c>
      <c r="F5513" t="s">
        <v>581</v>
      </c>
      <c r="G5513" t="s">
        <v>581</v>
      </c>
      <c r="H5513" t="s">
        <v>132</v>
      </c>
      <c r="I5513" t="s">
        <v>132</v>
      </c>
      <c r="J5513" t="s">
        <v>625</v>
      </c>
    </row>
    <row r="5514" spans="1:10" x14ac:dyDescent="0.35">
      <c r="A5514">
        <v>5663</v>
      </c>
      <c r="B5514" t="s">
        <v>283</v>
      </c>
      <c r="C5514">
        <v>25</v>
      </c>
      <c r="D5514">
        <v>5</v>
      </c>
      <c r="E5514">
        <v>0</v>
      </c>
      <c r="F5514" t="s">
        <v>581</v>
      </c>
      <c r="G5514" t="s">
        <v>581</v>
      </c>
      <c r="H5514" t="s">
        <v>132</v>
      </c>
      <c r="I5514" t="s">
        <v>132</v>
      </c>
      <c r="J5514" t="s">
        <v>625</v>
      </c>
    </row>
    <row r="5515" spans="1:10" x14ac:dyDescent="0.35">
      <c r="A5515">
        <v>5664</v>
      </c>
      <c r="B5515" t="s">
        <v>283</v>
      </c>
      <c r="C5515">
        <v>26</v>
      </c>
      <c r="D5515">
        <v>6</v>
      </c>
      <c r="E5515">
        <v>1</v>
      </c>
      <c r="F5515" t="s">
        <v>581</v>
      </c>
      <c r="G5515" t="s">
        <v>581</v>
      </c>
      <c r="H5515" t="s">
        <v>132</v>
      </c>
      <c r="I5515" t="s">
        <v>132</v>
      </c>
      <c r="J5515" t="s">
        <v>625</v>
      </c>
    </row>
    <row r="5516" spans="1:10" x14ac:dyDescent="0.35">
      <c r="A5516">
        <v>5665</v>
      </c>
      <c r="B5516" t="s">
        <v>283</v>
      </c>
      <c r="C5516">
        <v>27</v>
      </c>
      <c r="D5516">
        <v>9</v>
      </c>
      <c r="E5516">
        <v>2</v>
      </c>
      <c r="F5516" t="s">
        <v>581</v>
      </c>
      <c r="G5516" t="s">
        <v>581</v>
      </c>
      <c r="H5516" t="s">
        <v>132</v>
      </c>
      <c r="I5516" t="s">
        <v>132</v>
      </c>
      <c r="J5516" t="s">
        <v>625</v>
      </c>
    </row>
    <row r="5517" spans="1:10" x14ac:dyDescent="0.35">
      <c r="A5517">
        <v>5666</v>
      </c>
      <c r="B5517" t="s">
        <v>283</v>
      </c>
      <c r="C5517">
        <v>28</v>
      </c>
      <c r="D5517">
        <v>13</v>
      </c>
      <c r="E5517">
        <v>1</v>
      </c>
      <c r="F5517" t="s">
        <v>581</v>
      </c>
      <c r="G5517" t="s">
        <v>581</v>
      </c>
      <c r="H5517" t="s">
        <v>132</v>
      </c>
      <c r="I5517" t="s">
        <v>132</v>
      </c>
      <c r="J5517" t="s">
        <v>625</v>
      </c>
    </row>
    <row r="5518" spans="1:10" x14ac:dyDescent="0.35">
      <c r="A5518">
        <v>5667</v>
      </c>
      <c r="B5518" t="s">
        <v>283</v>
      </c>
      <c r="C5518">
        <v>29</v>
      </c>
      <c r="D5518">
        <v>11</v>
      </c>
      <c r="E5518">
        <v>3</v>
      </c>
      <c r="F5518" t="s">
        <v>581</v>
      </c>
      <c r="G5518" t="s">
        <v>581</v>
      </c>
      <c r="H5518" t="s">
        <v>132</v>
      </c>
      <c r="I5518" t="s">
        <v>132</v>
      </c>
      <c r="J5518" t="s">
        <v>625</v>
      </c>
    </row>
    <row r="5519" spans="1:10" x14ac:dyDescent="0.35">
      <c r="A5519">
        <v>5668</v>
      </c>
      <c r="B5519" t="s">
        <v>283</v>
      </c>
      <c r="C5519">
        <v>30</v>
      </c>
      <c r="D5519">
        <v>10</v>
      </c>
      <c r="E5519">
        <v>4</v>
      </c>
      <c r="F5519" t="s">
        <v>581</v>
      </c>
      <c r="G5519" t="s">
        <v>581</v>
      </c>
      <c r="H5519" t="s">
        <v>132</v>
      </c>
      <c r="I5519" t="s">
        <v>132</v>
      </c>
      <c r="J5519" t="s">
        <v>625</v>
      </c>
    </row>
    <row r="5520" spans="1:10" x14ac:dyDescent="0.35">
      <c r="A5520">
        <v>5669</v>
      </c>
      <c r="B5520" t="s">
        <v>283</v>
      </c>
      <c r="C5520">
        <v>31</v>
      </c>
      <c r="D5520">
        <v>4</v>
      </c>
      <c r="E5520">
        <v>2</v>
      </c>
      <c r="F5520" t="s">
        <v>581</v>
      </c>
      <c r="G5520" t="s">
        <v>581</v>
      </c>
      <c r="H5520" t="s">
        <v>132</v>
      </c>
      <c r="I5520" t="s">
        <v>132</v>
      </c>
      <c r="J5520" t="s">
        <v>625</v>
      </c>
    </row>
    <row r="5521" spans="1:10" x14ac:dyDescent="0.35">
      <c r="A5521">
        <v>5670</v>
      </c>
      <c r="B5521" t="s">
        <v>283</v>
      </c>
      <c r="C5521">
        <v>32</v>
      </c>
      <c r="D5521">
        <v>11</v>
      </c>
      <c r="E5521">
        <v>1</v>
      </c>
      <c r="F5521" t="s">
        <v>581</v>
      </c>
      <c r="G5521" t="s">
        <v>581</v>
      </c>
      <c r="H5521" t="s">
        <v>132</v>
      </c>
      <c r="I5521" t="s">
        <v>132</v>
      </c>
      <c r="J5521" t="s">
        <v>625</v>
      </c>
    </row>
    <row r="5522" spans="1:10" x14ac:dyDescent="0.35">
      <c r="A5522">
        <v>5671</v>
      </c>
      <c r="B5522" t="s">
        <v>283</v>
      </c>
      <c r="C5522">
        <v>33</v>
      </c>
      <c r="D5522">
        <v>6</v>
      </c>
      <c r="E5522">
        <v>1</v>
      </c>
      <c r="F5522" t="s">
        <v>581</v>
      </c>
      <c r="G5522" t="s">
        <v>581</v>
      </c>
      <c r="H5522" t="s">
        <v>132</v>
      </c>
      <c r="I5522" t="s">
        <v>132</v>
      </c>
      <c r="J5522" t="s">
        <v>625</v>
      </c>
    </row>
    <row r="5523" spans="1:10" x14ac:dyDescent="0.35">
      <c r="A5523">
        <v>5672</v>
      </c>
      <c r="B5523" t="s">
        <v>283</v>
      </c>
      <c r="C5523">
        <v>34</v>
      </c>
      <c r="D5523">
        <v>14</v>
      </c>
      <c r="E5523">
        <v>0</v>
      </c>
      <c r="F5523" t="s">
        <v>581</v>
      </c>
      <c r="G5523" t="s">
        <v>581</v>
      </c>
      <c r="H5523" t="s">
        <v>132</v>
      </c>
      <c r="I5523" t="s">
        <v>132</v>
      </c>
      <c r="J5523" t="s">
        <v>625</v>
      </c>
    </row>
    <row r="5524" spans="1:10" x14ac:dyDescent="0.35">
      <c r="A5524">
        <v>5673</v>
      </c>
      <c r="B5524" t="s">
        <v>283</v>
      </c>
      <c r="C5524">
        <v>35</v>
      </c>
      <c r="D5524">
        <v>6</v>
      </c>
      <c r="E5524">
        <v>2</v>
      </c>
      <c r="F5524" t="s">
        <v>581</v>
      </c>
      <c r="G5524" t="s">
        <v>581</v>
      </c>
      <c r="H5524" t="s">
        <v>132</v>
      </c>
      <c r="I5524" t="s">
        <v>132</v>
      </c>
      <c r="J5524" t="s">
        <v>625</v>
      </c>
    </row>
    <row r="5525" spans="1:10" x14ac:dyDescent="0.35">
      <c r="A5525">
        <v>5674</v>
      </c>
      <c r="B5525" t="s">
        <v>283</v>
      </c>
      <c r="C5525">
        <v>36</v>
      </c>
      <c r="D5525">
        <v>6</v>
      </c>
      <c r="E5525">
        <v>1</v>
      </c>
      <c r="F5525" t="s">
        <v>581</v>
      </c>
      <c r="G5525" t="s">
        <v>581</v>
      </c>
      <c r="H5525" t="s">
        <v>132</v>
      </c>
      <c r="I5525" t="s">
        <v>132</v>
      </c>
      <c r="J5525" t="s">
        <v>625</v>
      </c>
    </row>
    <row r="5526" spans="1:10" x14ac:dyDescent="0.35">
      <c r="A5526">
        <v>5675</v>
      </c>
      <c r="B5526" t="s">
        <v>283</v>
      </c>
      <c r="C5526">
        <v>37</v>
      </c>
      <c r="D5526">
        <v>10</v>
      </c>
      <c r="E5526">
        <v>1</v>
      </c>
      <c r="F5526" t="s">
        <v>581</v>
      </c>
      <c r="G5526" t="s">
        <v>581</v>
      </c>
      <c r="H5526" t="s">
        <v>132</v>
      </c>
      <c r="I5526" t="s">
        <v>132</v>
      </c>
      <c r="J5526" t="s">
        <v>625</v>
      </c>
    </row>
    <row r="5527" spans="1:10" x14ac:dyDescent="0.35">
      <c r="A5527">
        <v>5676</v>
      </c>
      <c r="B5527" t="s">
        <v>283</v>
      </c>
      <c r="C5527">
        <v>38</v>
      </c>
      <c r="D5527">
        <v>7</v>
      </c>
      <c r="E5527">
        <v>2</v>
      </c>
      <c r="F5527" t="s">
        <v>581</v>
      </c>
      <c r="G5527" t="s">
        <v>581</v>
      </c>
      <c r="H5527" t="s">
        <v>132</v>
      </c>
      <c r="I5527" t="s">
        <v>132</v>
      </c>
      <c r="J5527" t="s">
        <v>625</v>
      </c>
    </row>
    <row r="5528" spans="1:10" x14ac:dyDescent="0.35">
      <c r="A5528">
        <v>5677</v>
      </c>
      <c r="B5528" t="s">
        <v>284</v>
      </c>
      <c r="C5528">
        <v>15</v>
      </c>
      <c r="D5528">
        <v>24</v>
      </c>
      <c r="E5528">
        <v>1</v>
      </c>
      <c r="F5528" t="s">
        <v>581</v>
      </c>
      <c r="G5528" t="s">
        <v>581</v>
      </c>
      <c r="H5528" t="s">
        <v>42</v>
      </c>
      <c r="I5528" t="s">
        <v>601</v>
      </c>
      <c r="J5528" t="s">
        <v>611</v>
      </c>
    </row>
    <row r="5529" spans="1:10" x14ac:dyDescent="0.35">
      <c r="A5529">
        <v>5678</v>
      </c>
      <c r="B5529" t="s">
        <v>284</v>
      </c>
      <c r="C5529">
        <v>16</v>
      </c>
      <c r="D5529">
        <v>19</v>
      </c>
      <c r="E5529">
        <v>7</v>
      </c>
      <c r="F5529" t="s">
        <v>581</v>
      </c>
      <c r="G5529" t="s">
        <v>581</v>
      </c>
      <c r="H5529" t="s">
        <v>42</v>
      </c>
      <c r="I5529" t="s">
        <v>601</v>
      </c>
      <c r="J5529" t="s">
        <v>611</v>
      </c>
    </row>
    <row r="5530" spans="1:10" x14ac:dyDescent="0.35">
      <c r="A5530">
        <v>5679</v>
      </c>
      <c r="B5530" t="s">
        <v>284</v>
      </c>
      <c r="C5530">
        <v>17</v>
      </c>
      <c r="D5530">
        <v>15</v>
      </c>
      <c r="E5530">
        <v>5</v>
      </c>
      <c r="F5530" t="s">
        <v>581</v>
      </c>
      <c r="G5530" t="s">
        <v>581</v>
      </c>
      <c r="H5530" t="s">
        <v>42</v>
      </c>
      <c r="I5530" t="s">
        <v>601</v>
      </c>
      <c r="J5530" t="s">
        <v>611</v>
      </c>
    </row>
    <row r="5531" spans="1:10" x14ac:dyDescent="0.35">
      <c r="A5531">
        <v>5680</v>
      </c>
      <c r="B5531" t="s">
        <v>284</v>
      </c>
      <c r="C5531">
        <v>18</v>
      </c>
      <c r="D5531">
        <v>19</v>
      </c>
      <c r="E5531">
        <v>3</v>
      </c>
      <c r="F5531" t="s">
        <v>581</v>
      </c>
      <c r="G5531" t="s">
        <v>581</v>
      </c>
      <c r="H5531" t="s">
        <v>42</v>
      </c>
      <c r="I5531" t="s">
        <v>601</v>
      </c>
      <c r="J5531" t="s">
        <v>611</v>
      </c>
    </row>
    <row r="5532" spans="1:10" x14ac:dyDescent="0.35">
      <c r="A5532">
        <v>5681</v>
      </c>
      <c r="B5532" t="s">
        <v>284</v>
      </c>
      <c r="C5532">
        <v>19</v>
      </c>
      <c r="D5532">
        <v>19</v>
      </c>
      <c r="E5532">
        <v>0</v>
      </c>
      <c r="F5532" t="s">
        <v>581</v>
      </c>
      <c r="G5532" t="s">
        <v>581</v>
      </c>
      <c r="H5532" t="s">
        <v>42</v>
      </c>
      <c r="I5532" t="s">
        <v>601</v>
      </c>
      <c r="J5532" t="s">
        <v>611</v>
      </c>
    </row>
    <row r="5533" spans="1:10" x14ac:dyDescent="0.35">
      <c r="A5533">
        <v>5682</v>
      </c>
      <c r="B5533" t="s">
        <v>284</v>
      </c>
      <c r="C5533">
        <v>20</v>
      </c>
      <c r="D5533">
        <v>17</v>
      </c>
      <c r="E5533">
        <v>1</v>
      </c>
      <c r="F5533" t="s">
        <v>581</v>
      </c>
      <c r="G5533" t="s">
        <v>581</v>
      </c>
      <c r="H5533" t="s">
        <v>42</v>
      </c>
      <c r="I5533" t="s">
        <v>601</v>
      </c>
      <c r="J5533" t="s">
        <v>611</v>
      </c>
    </row>
    <row r="5534" spans="1:10" x14ac:dyDescent="0.35">
      <c r="A5534">
        <v>5683</v>
      </c>
      <c r="B5534" t="s">
        <v>284</v>
      </c>
      <c r="C5534">
        <v>21</v>
      </c>
      <c r="D5534">
        <v>6</v>
      </c>
      <c r="E5534">
        <v>0</v>
      </c>
      <c r="F5534" t="s">
        <v>581</v>
      </c>
      <c r="G5534" t="s">
        <v>581</v>
      </c>
      <c r="H5534" t="s">
        <v>42</v>
      </c>
      <c r="I5534" t="s">
        <v>601</v>
      </c>
      <c r="J5534" t="s">
        <v>611</v>
      </c>
    </row>
    <row r="5535" spans="1:10" x14ac:dyDescent="0.35">
      <c r="A5535">
        <v>5684</v>
      </c>
      <c r="B5535" t="s">
        <v>284</v>
      </c>
      <c r="C5535">
        <v>22</v>
      </c>
      <c r="D5535">
        <v>6</v>
      </c>
      <c r="E5535">
        <v>0</v>
      </c>
      <c r="F5535" t="s">
        <v>581</v>
      </c>
      <c r="G5535" t="s">
        <v>581</v>
      </c>
      <c r="H5535" t="s">
        <v>42</v>
      </c>
      <c r="I5535" t="s">
        <v>601</v>
      </c>
      <c r="J5535" t="s">
        <v>611</v>
      </c>
    </row>
    <row r="5536" spans="1:10" x14ac:dyDescent="0.35">
      <c r="A5536">
        <v>5685</v>
      </c>
      <c r="B5536" t="s">
        <v>284</v>
      </c>
      <c r="C5536">
        <v>23</v>
      </c>
      <c r="D5536">
        <v>4</v>
      </c>
      <c r="E5536">
        <v>3</v>
      </c>
      <c r="F5536" t="s">
        <v>581</v>
      </c>
      <c r="G5536" t="s">
        <v>581</v>
      </c>
      <c r="H5536" t="s">
        <v>42</v>
      </c>
      <c r="I5536" t="s">
        <v>601</v>
      </c>
      <c r="J5536" t="s">
        <v>611</v>
      </c>
    </row>
    <row r="5537" spans="1:10" x14ac:dyDescent="0.35">
      <c r="A5537">
        <v>5686</v>
      </c>
      <c r="B5537" t="s">
        <v>284</v>
      </c>
      <c r="C5537">
        <v>24</v>
      </c>
      <c r="D5537">
        <v>6</v>
      </c>
      <c r="E5537">
        <v>2</v>
      </c>
      <c r="F5537" t="s">
        <v>581</v>
      </c>
      <c r="G5537" t="s">
        <v>581</v>
      </c>
      <c r="H5537" t="s">
        <v>42</v>
      </c>
      <c r="I5537" t="s">
        <v>601</v>
      </c>
      <c r="J5537" t="s">
        <v>611</v>
      </c>
    </row>
    <row r="5538" spans="1:10" x14ac:dyDescent="0.35">
      <c r="A5538">
        <v>5687</v>
      </c>
      <c r="B5538" t="s">
        <v>284</v>
      </c>
      <c r="C5538">
        <v>25</v>
      </c>
      <c r="D5538">
        <v>4</v>
      </c>
      <c r="E5538">
        <v>2</v>
      </c>
      <c r="F5538" t="s">
        <v>581</v>
      </c>
      <c r="G5538" t="s">
        <v>581</v>
      </c>
      <c r="H5538" t="s">
        <v>42</v>
      </c>
      <c r="I5538" t="s">
        <v>601</v>
      </c>
      <c r="J5538" t="s">
        <v>611</v>
      </c>
    </row>
    <row r="5539" spans="1:10" x14ac:dyDescent="0.35">
      <c r="A5539">
        <v>5688</v>
      </c>
      <c r="B5539" t="s">
        <v>284</v>
      </c>
      <c r="C5539">
        <v>26</v>
      </c>
      <c r="D5539">
        <v>6</v>
      </c>
      <c r="E5539">
        <v>1</v>
      </c>
      <c r="F5539" t="s">
        <v>581</v>
      </c>
      <c r="G5539" t="s">
        <v>581</v>
      </c>
      <c r="H5539" t="s">
        <v>42</v>
      </c>
      <c r="I5539" t="s">
        <v>601</v>
      </c>
      <c r="J5539" t="s">
        <v>611</v>
      </c>
    </row>
    <row r="5540" spans="1:10" x14ac:dyDescent="0.35">
      <c r="A5540">
        <v>5689</v>
      </c>
      <c r="B5540" t="s">
        <v>284</v>
      </c>
      <c r="C5540">
        <v>27</v>
      </c>
      <c r="D5540">
        <v>3</v>
      </c>
      <c r="E5540">
        <v>5</v>
      </c>
      <c r="F5540" t="s">
        <v>581</v>
      </c>
      <c r="G5540" t="s">
        <v>581</v>
      </c>
      <c r="H5540" t="s">
        <v>42</v>
      </c>
      <c r="I5540" t="s">
        <v>601</v>
      </c>
      <c r="J5540" t="s">
        <v>611</v>
      </c>
    </row>
    <row r="5541" spans="1:10" x14ac:dyDescent="0.35">
      <c r="A5541">
        <v>5690</v>
      </c>
      <c r="B5541" t="s">
        <v>284</v>
      </c>
      <c r="C5541">
        <v>28</v>
      </c>
      <c r="D5541">
        <v>10</v>
      </c>
      <c r="E5541">
        <v>4</v>
      </c>
      <c r="F5541" t="s">
        <v>581</v>
      </c>
      <c r="G5541" t="s">
        <v>581</v>
      </c>
      <c r="H5541" t="s">
        <v>42</v>
      </c>
      <c r="I5541" t="s">
        <v>601</v>
      </c>
      <c r="J5541" t="s">
        <v>611</v>
      </c>
    </row>
    <row r="5542" spans="1:10" x14ac:dyDescent="0.35">
      <c r="A5542">
        <v>5691</v>
      </c>
      <c r="B5542" t="s">
        <v>284</v>
      </c>
      <c r="C5542">
        <v>29</v>
      </c>
      <c r="D5542">
        <v>10</v>
      </c>
      <c r="E5542">
        <v>0</v>
      </c>
      <c r="F5542" t="s">
        <v>581</v>
      </c>
      <c r="G5542" t="s">
        <v>581</v>
      </c>
      <c r="H5542" t="s">
        <v>42</v>
      </c>
      <c r="I5542" t="s">
        <v>601</v>
      </c>
      <c r="J5542" t="s">
        <v>611</v>
      </c>
    </row>
    <row r="5543" spans="1:10" x14ac:dyDescent="0.35">
      <c r="A5543">
        <v>5692</v>
      </c>
      <c r="B5543" t="s">
        <v>284</v>
      </c>
      <c r="C5543">
        <v>30</v>
      </c>
      <c r="D5543">
        <v>9</v>
      </c>
      <c r="E5543">
        <v>5</v>
      </c>
      <c r="F5543" t="s">
        <v>581</v>
      </c>
      <c r="G5543" t="s">
        <v>581</v>
      </c>
      <c r="H5543" t="s">
        <v>42</v>
      </c>
      <c r="I5543" t="s">
        <v>601</v>
      </c>
      <c r="J5543" t="s">
        <v>611</v>
      </c>
    </row>
    <row r="5544" spans="1:10" x14ac:dyDescent="0.35">
      <c r="A5544">
        <v>5693</v>
      </c>
      <c r="B5544" t="s">
        <v>284</v>
      </c>
      <c r="C5544">
        <v>31</v>
      </c>
      <c r="D5544">
        <v>12</v>
      </c>
      <c r="E5544">
        <v>2</v>
      </c>
      <c r="F5544" t="s">
        <v>581</v>
      </c>
      <c r="G5544" t="s">
        <v>581</v>
      </c>
      <c r="H5544" t="s">
        <v>42</v>
      </c>
      <c r="I5544" t="s">
        <v>601</v>
      </c>
      <c r="J5544" t="s">
        <v>611</v>
      </c>
    </row>
    <row r="5545" spans="1:10" x14ac:dyDescent="0.35">
      <c r="A5545">
        <v>5694</v>
      </c>
      <c r="B5545" t="s">
        <v>284</v>
      </c>
      <c r="C5545">
        <v>32</v>
      </c>
      <c r="D5545">
        <v>6</v>
      </c>
      <c r="E5545">
        <v>3</v>
      </c>
      <c r="F5545" t="s">
        <v>581</v>
      </c>
      <c r="G5545" t="s">
        <v>581</v>
      </c>
      <c r="H5545" t="s">
        <v>42</v>
      </c>
      <c r="I5545" t="s">
        <v>601</v>
      </c>
      <c r="J5545" t="s">
        <v>611</v>
      </c>
    </row>
    <row r="5546" spans="1:10" x14ac:dyDescent="0.35">
      <c r="A5546">
        <v>5695</v>
      </c>
      <c r="B5546" t="s">
        <v>284</v>
      </c>
      <c r="C5546">
        <v>33</v>
      </c>
      <c r="D5546">
        <v>2</v>
      </c>
      <c r="E5546">
        <v>3</v>
      </c>
      <c r="F5546" t="s">
        <v>581</v>
      </c>
      <c r="G5546" t="s">
        <v>581</v>
      </c>
      <c r="H5546" t="s">
        <v>42</v>
      </c>
      <c r="I5546" t="s">
        <v>601</v>
      </c>
      <c r="J5546" t="s">
        <v>611</v>
      </c>
    </row>
    <row r="5547" spans="1:10" x14ac:dyDescent="0.35">
      <c r="A5547">
        <v>5696</v>
      </c>
      <c r="B5547" t="s">
        <v>284</v>
      </c>
      <c r="C5547">
        <v>34</v>
      </c>
      <c r="D5547">
        <v>8</v>
      </c>
      <c r="E5547">
        <v>2</v>
      </c>
      <c r="F5547" t="s">
        <v>581</v>
      </c>
      <c r="G5547" t="s">
        <v>581</v>
      </c>
      <c r="H5547" t="s">
        <v>42</v>
      </c>
      <c r="I5547" t="s">
        <v>601</v>
      </c>
      <c r="J5547" t="s">
        <v>611</v>
      </c>
    </row>
    <row r="5548" spans="1:10" x14ac:dyDescent="0.35">
      <c r="A5548">
        <v>5697</v>
      </c>
      <c r="B5548" t="s">
        <v>284</v>
      </c>
      <c r="C5548">
        <v>35</v>
      </c>
      <c r="D5548">
        <v>9</v>
      </c>
      <c r="E5548">
        <v>4</v>
      </c>
      <c r="F5548" t="s">
        <v>581</v>
      </c>
      <c r="G5548" t="s">
        <v>581</v>
      </c>
      <c r="H5548" t="s">
        <v>42</v>
      </c>
      <c r="I5548" t="s">
        <v>601</v>
      </c>
      <c r="J5548" t="s">
        <v>611</v>
      </c>
    </row>
    <row r="5549" spans="1:10" x14ac:dyDescent="0.35">
      <c r="A5549">
        <v>5698</v>
      </c>
      <c r="B5549" t="s">
        <v>284</v>
      </c>
      <c r="C5549">
        <v>36</v>
      </c>
      <c r="D5549">
        <v>3</v>
      </c>
      <c r="E5549">
        <v>1</v>
      </c>
      <c r="F5549" t="s">
        <v>581</v>
      </c>
      <c r="G5549" t="s">
        <v>581</v>
      </c>
      <c r="H5549" t="s">
        <v>42</v>
      </c>
      <c r="I5549" t="s">
        <v>601</v>
      </c>
      <c r="J5549" t="s">
        <v>611</v>
      </c>
    </row>
    <row r="5550" spans="1:10" x14ac:dyDescent="0.35">
      <c r="A5550">
        <v>5699</v>
      </c>
      <c r="B5550" t="s">
        <v>284</v>
      </c>
      <c r="C5550">
        <v>37</v>
      </c>
      <c r="D5550">
        <v>2</v>
      </c>
      <c r="E5550">
        <v>6</v>
      </c>
      <c r="F5550" t="s">
        <v>581</v>
      </c>
      <c r="G5550" t="s">
        <v>581</v>
      </c>
      <c r="H5550" t="s">
        <v>42</v>
      </c>
      <c r="I5550" t="s">
        <v>601</v>
      </c>
      <c r="J5550" t="s">
        <v>611</v>
      </c>
    </row>
    <row r="5551" spans="1:10" x14ac:dyDescent="0.35">
      <c r="A5551">
        <v>5700</v>
      </c>
      <c r="B5551" t="s">
        <v>284</v>
      </c>
      <c r="C5551">
        <v>38</v>
      </c>
      <c r="D5551">
        <v>10</v>
      </c>
      <c r="E5551">
        <v>2</v>
      </c>
      <c r="F5551" t="s">
        <v>581</v>
      </c>
      <c r="G5551" t="s">
        <v>581</v>
      </c>
      <c r="H5551" t="s">
        <v>42</v>
      </c>
      <c r="I5551" t="s">
        <v>601</v>
      </c>
      <c r="J5551" t="s">
        <v>611</v>
      </c>
    </row>
    <row r="5552" spans="1:10" x14ac:dyDescent="0.35">
      <c r="A5552">
        <v>5701</v>
      </c>
      <c r="B5552" t="s">
        <v>285</v>
      </c>
      <c r="C5552">
        <v>15</v>
      </c>
      <c r="D5552">
        <v>52</v>
      </c>
      <c r="E5552">
        <v>1</v>
      </c>
      <c r="F5552" t="s">
        <v>581</v>
      </c>
      <c r="G5552" t="s">
        <v>581</v>
      </c>
      <c r="H5552" t="s">
        <v>132</v>
      </c>
      <c r="I5552" t="s">
        <v>132</v>
      </c>
      <c r="J5552" t="s">
        <v>612</v>
      </c>
    </row>
    <row r="5553" spans="1:10" x14ac:dyDescent="0.35">
      <c r="A5553">
        <v>5702</v>
      </c>
      <c r="B5553" t="s">
        <v>285</v>
      </c>
      <c r="C5553">
        <v>16</v>
      </c>
      <c r="D5553">
        <v>50</v>
      </c>
      <c r="E5553">
        <v>5</v>
      </c>
      <c r="F5553" t="s">
        <v>581</v>
      </c>
      <c r="G5553" t="s">
        <v>581</v>
      </c>
      <c r="H5553" t="s">
        <v>132</v>
      </c>
      <c r="I5553" t="s">
        <v>132</v>
      </c>
      <c r="J5553" t="s">
        <v>612</v>
      </c>
    </row>
    <row r="5554" spans="1:10" x14ac:dyDescent="0.35">
      <c r="A5554">
        <v>5703</v>
      </c>
      <c r="B5554" t="s">
        <v>285</v>
      </c>
      <c r="C5554">
        <v>17</v>
      </c>
      <c r="D5554">
        <v>36</v>
      </c>
      <c r="E5554">
        <v>5</v>
      </c>
      <c r="F5554" t="s">
        <v>581</v>
      </c>
      <c r="G5554" t="s">
        <v>581</v>
      </c>
      <c r="H5554" t="s">
        <v>132</v>
      </c>
      <c r="I5554" t="s">
        <v>132</v>
      </c>
      <c r="J5554" t="s">
        <v>612</v>
      </c>
    </row>
    <row r="5555" spans="1:10" x14ac:dyDescent="0.35">
      <c r="A5555">
        <v>5704</v>
      </c>
      <c r="B5555" t="s">
        <v>285</v>
      </c>
      <c r="C5555">
        <v>18</v>
      </c>
      <c r="D5555">
        <v>35</v>
      </c>
      <c r="E5555">
        <v>2</v>
      </c>
      <c r="F5555" t="s">
        <v>581</v>
      </c>
      <c r="G5555" t="s">
        <v>581</v>
      </c>
      <c r="H5555" t="s">
        <v>132</v>
      </c>
      <c r="I5555" t="s">
        <v>132</v>
      </c>
      <c r="J5555" t="s">
        <v>612</v>
      </c>
    </row>
    <row r="5556" spans="1:10" x14ac:dyDescent="0.35">
      <c r="A5556">
        <v>5705</v>
      </c>
      <c r="B5556" t="s">
        <v>285</v>
      </c>
      <c r="C5556">
        <v>19</v>
      </c>
      <c r="D5556">
        <v>25</v>
      </c>
      <c r="E5556">
        <v>0</v>
      </c>
      <c r="F5556" t="s">
        <v>581</v>
      </c>
      <c r="G5556" t="s">
        <v>581</v>
      </c>
      <c r="H5556" t="s">
        <v>132</v>
      </c>
      <c r="I5556" t="s">
        <v>132</v>
      </c>
      <c r="J5556" t="s">
        <v>612</v>
      </c>
    </row>
    <row r="5557" spans="1:10" x14ac:dyDescent="0.35">
      <c r="A5557">
        <v>5706</v>
      </c>
      <c r="B5557" t="s">
        <v>285</v>
      </c>
      <c r="C5557">
        <v>20</v>
      </c>
      <c r="D5557">
        <v>14</v>
      </c>
      <c r="E5557">
        <v>0</v>
      </c>
      <c r="F5557" t="s">
        <v>581</v>
      </c>
      <c r="G5557" t="s">
        <v>581</v>
      </c>
      <c r="H5557" t="s">
        <v>132</v>
      </c>
      <c r="I5557" t="s">
        <v>132</v>
      </c>
      <c r="J5557" t="s">
        <v>612</v>
      </c>
    </row>
    <row r="5558" spans="1:10" x14ac:dyDescent="0.35">
      <c r="A5558">
        <v>5707</v>
      </c>
      <c r="B5558" t="s">
        <v>285</v>
      </c>
      <c r="C5558">
        <v>21</v>
      </c>
      <c r="D5558">
        <v>13</v>
      </c>
      <c r="E5558">
        <v>0</v>
      </c>
      <c r="F5558" t="s">
        <v>581</v>
      </c>
      <c r="G5558" t="s">
        <v>581</v>
      </c>
      <c r="H5558" t="s">
        <v>132</v>
      </c>
      <c r="I5558" t="s">
        <v>132</v>
      </c>
      <c r="J5558" t="s">
        <v>612</v>
      </c>
    </row>
    <row r="5559" spans="1:10" x14ac:dyDescent="0.35">
      <c r="A5559">
        <v>5708</v>
      </c>
      <c r="B5559" t="s">
        <v>285</v>
      </c>
      <c r="C5559">
        <v>22</v>
      </c>
      <c r="D5559">
        <v>6</v>
      </c>
      <c r="E5559">
        <v>2</v>
      </c>
      <c r="F5559" t="s">
        <v>581</v>
      </c>
      <c r="G5559" t="s">
        <v>581</v>
      </c>
      <c r="H5559" t="s">
        <v>132</v>
      </c>
      <c r="I5559" t="s">
        <v>132</v>
      </c>
      <c r="J5559" t="s">
        <v>612</v>
      </c>
    </row>
    <row r="5560" spans="1:10" x14ac:dyDescent="0.35">
      <c r="A5560">
        <v>5709</v>
      </c>
      <c r="B5560" t="s">
        <v>285</v>
      </c>
      <c r="C5560">
        <v>23</v>
      </c>
      <c r="D5560">
        <v>8</v>
      </c>
      <c r="E5560">
        <v>0</v>
      </c>
      <c r="F5560" t="s">
        <v>581</v>
      </c>
      <c r="G5560" t="s">
        <v>581</v>
      </c>
      <c r="H5560" t="s">
        <v>132</v>
      </c>
      <c r="I5560" t="s">
        <v>132</v>
      </c>
      <c r="J5560" t="s">
        <v>612</v>
      </c>
    </row>
    <row r="5561" spans="1:10" x14ac:dyDescent="0.35">
      <c r="A5561">
        <v>5710</v>
      </c>
      <c r="B5561" t="s">
        <v>285</v>
      </c>
      <c r="C5561">
        <v>24</v>
      </c>
      <c r="D5561">
        <v>5</v>
      </c>
      <c r="E5561">
        <v>1</v>
      </c>
      <c r="F5561" t="s">
        <v>581</v>
      </c>
      <c r="G5561" t="s">
        <v>581</v>
      </c>
      <c r="H5561" t="s">
        <v>132</v>
      </c>
      <c r="I5561" t="s">
        <v>132</v>
      </c>
      <c r="J5561" t="s">
        <v>612</v>
      </c>
    </row>
    <row r="5562" spans="1:10" x14ac:dyDescent="0.35">
      <c r="A5562">
        <v>5711</v>
      </c>
      <c r="B5562" t="s">
        <v>285</v>
      </c>
      <c r="C5562">
        <v>25</v>
      </c>
      <c r="D5562">
        <v>5</v>
      </c>
      <c r="E5562">
        <v>1</v>
      </c>
      <c r="F5562" t="s">
        <v>581</v>
      </c>
      <c r="G5562" t="s">
        <v>581</v>
      </c>
      <c r="H5562" t="s">
        <v>132</v>
      </c>
      <c r="I5562" t="s">
        <v>132</v>
      </c>
      <c r="J5562" t="s">
        <v>612</v>
      </c>
    </row>
    <row r="5563" spans="1:10" x14ac:dyDescent="0.35">
      <c r="A5563">
        <v>5712</v>
      </c>
      <c r="B5563" t="s">
        <v>285</v>
      </c>
      <c r="C5563">
        <v>26</v>
      </c>
      <c r="D5563">
        <v>18</v>
      </c>
      <c r="E5563">
        <v>3</v>
      </c>
      <c r="F5563" t="s">
        <v>581</v>
      </c>
      <c r="G5563" t="s">
        <v>581</v>
      </c>
      <c r="H5563" t="s">
        <v>132</v>
      </c>
      <c r="I5563" t="s">
        <v>132</v>
      </c>
      <c r="J5563" t="s">
        <v>612</v>
      </c>
    </row>
    <row r="5564" spans="1:10" x14ac:dyDescent="0.35">
      <c r="A5564">
        <v>5713</v>
      </c>
      <c r="B5564" t="s">
        <v>285</v>
      </c>
      <c r="C5564">
        <v>27</v>
      </c>
      <c r="D5564">
        <v>19</v>
      </c>
      <c r="E5564">
        <v>2</v>
      </c>
      <c r="F5564" t="s">
        <v>581</v>
      </c>
      <c r="G5564" t="s">
        <v>581</v>
      </c>
      <c r="H5564" t="s">
        <v>132</v>
      </c>
      <c r="I5564" t="s">
        <v>132</v>
      </c>
      <c r="J5564" t="s">
        <v>612</v>
      </c>
    </row>
    <row r="5565" spans="1:10" x14ac:dyDescent="0.35">
      <c r="A5565">
        <v>5714</v>
      </c>
      <c r="B5565" t="s">
        <v>285</v>
      </c>
      <c r="C5565">
        <v>28</v>
      </c>
      <c r="D5565">
        <v>7</v>
      </c>
      <c r="E5565">
        <v>3</v>
      </c>
      <c r="F5565" t="s">
        <v>581</v>
      </c>
      <c r="G5565" t="s">
        <v>581</v>
      </c>
      <c r="H5565" t="s">
        <v>132</v>
      </c>
      <c r="I5565" t="s">
        <v>132</v>
      </c>
      <c r="J5565" t="s">
        <v>612</v>
      </c>
    </row>
    <row r="5566" spans="1:10" x14ac:dyDescent="0.35">
      <c r="A5566">
        <v>5715</v>
      </c>
      <c r="B5566" t="s">
        <v>285</v>
      </c>
      <c r="C5566">
        <v>29</v>
      </c>
      <c r="D5566">
        <v>43</v>
      </c>
      <c r="E5566">
        <v>6</v>
      </c>
      <c r="F5566" t="s">
        <v>581</v>
      </c>
      <c r="G5566" t="s">
        <v>581</v>
      </c>
      <c r="H5566" t="s">
        <v>132</v>
      </c>
      <c r="I5566" t="s">
        <v>132</v>
      </c>
      <c r="J5566" t="s">
        <v>612</v>
      </c>
    </row>
    <row r="5567" spans="1:10" x14ac:dyDescent="0.35">
      <c r="A5567">
        <v>5716</v>
      </c>
      <c r="B5567" t="s">
        <v>285</v>
      </c>
      <c r="C5567">
        <v>30</v>
      </c>
      <c r="D5567">
        <v>16</v>
      </c>
      <c r="E5567">
        <v>8</v>
      </c>
      <c r="F5567" t="s">
        <v>581</v>
      </c>
      <c r="G5567" t="s">
        <v>581</v>
      </c>
      <c r="H5567" t="s">
        <v>132</v>
      </c>
      <c r="I5567" t="s">
        <v>132</v>
      </c>
      <c r="J5567" t="s">
        <v>612</v>
      </c>
    </row>
    <row r="5568" spans="1:10" x14ac:dyDescent="0.35">
      <c r="A5568">
        <v>5717</v>
      </c>
      <c r="B5568" t="s">
        <v>285</v>
      </c>
      <c r="C5568">
        <v>31</v>
      </c>
      <c r="D5568">
        <v>16</v>
      </c>
      <c r="E5568">
        <v>3</v>
      </c>
      <c r="F5568" t="s">
        <v>581</v>
      </c>
      <c r="G5568" t="s">
        <v>581</v>
      </c>
      <c r="H5568" t="s">
        <v>132</v>
      </c>
      <c r="I5568" t="s">
        <v>132</v>
      </c>
      <c r="J5568" t="s">
        <v>612</v>
      </c>
    </row>
    <row r="5569" spans="1:10" x14ac:dyDescent="0.35">
      <c r="A5569">
        <v>5718</v>
      </c>
      <c r="B5569" t="s">
        <v>285</v>
      </c>
      <c r="C5569">
        <v>32</v>
      </c>
      <c r="D5569">
        <v>9</v>
      </c>
      <c r="E5569">
        <v>7</v>
      </c>
      <c r="F5569" t="s">
        <v>581</v>
      </c>
      <c r="G5569" t="s">
        <v>581</v>
      </c>
      <c r="H5569" t="s">
        <v>132</v>
      </c>
      <c r="I5569" t="s">
        <v>132</v>
      </c>
      <c r="J5569" t="s">
        <v>612</v>
      </c>
    </row>
    <row r="5570" spans="1:10" x14ac:dyDescent="0.35">
      <c r="A5570">
        <v>5719</v>
      </c>
      <c r="B5570" t="s">
        <v>285</v>
      </c>
      <c r="C5570">
        <v>33</v>
      </c>
      <c r="D5570">
        <v>7</v>
      </c>
      <c r="E5570">
        <v>9</v>
      </c>
      <c r="F5570" t="s">
        <v>581</v>
      </c>
      <c r="G5570" t="s">
        <v>581</v>
      </c>
      <c r="H5570" t="s">
        <v>132</v>
      </c>
      <c r="I5570" t="s">
        <v>132</v>
      </c>
      <c r="J5570" t="s">
        <v>612</v>
      </c>
    </row>
    <row r="5571" spans="1:10" x14ac:dyDescent="0.35">
      <c r="A5571">
        <v>5720</v>
      </c>
      <c r="B5571" t="s">
        <v>285</v>
      </c>
      <c r="C5571">
        <v>34</v>
      </c>
      <c r="D5571">
        <v>5</v>
      </c>
      <c r="E5571">
        <v>4</v>
      </c>
      <c r="F5571" t="s">
        <v>581</v>
      </c>
      <c r="G5571" t="s">
        <v>581</v>
      </c>
      <c r="H5571" t="s">
        <v>132</v>
      </c>
      <c r="I5571" t="s">
        <v>132</v>
      </c>
      <c r="J5571" t="s">
        <v>612</v>
      </c>
    </row>
    <row r="5572" spans="1:10" x14ac:dyDescent="0.35">
      <c r="A5572">
        <v>5721</v>
      </c>
      <c r="B5572" t="s">
        <v>285</v>
      </c>
      <c r="C5572">
        <v>35</v>
      </c>
      <c r="D5572">
        <v>13</v>
      </c>
      <c r="E5572">
        <v>0</v>
      </c>
      <c r="F5572" t="s">
        <v>581</v>
      </c>
      <c r="G5572" t="s">
        <v>581</v>
      </c>
      <c r="H5572" t="s">
        <v>132</v>
      </c>
      <c r="I5572" t="s">
        <v>132</v>
      </c>
      <c r="J5572" t="s">
        <v>612</v>
      </c>
    </row>
    <row r="5573" spans="1:10" x14ac:dyDescent="0.35">
      <c r="A5573">
        <v>5722</v>
      </c>
      <c r="B5573" t="s">
        <v>285</v>
      </c>
      <c r="C5573">
        <v>36</v>
      </c>
      <c r="D5573">
        <v>11</v>
      </c>
      <c r="E5573">
        <v>3</v>
      </c>
      <c r="F5573" t="s">
        <v>581</v>
      </c>
      <c r="G5573" t="s">
        <v>581</v>
      </c>
      <c r="H5573" t="s">
        <v>132</v>
      </c>
      <c r="I5573" t="s">
        <v>132</v>
      </c>
      <c r="J5573" t="s">
        <v>612</v>
      </c>
    </row>
    <row r="5574" spans="1:10" x14ac:dyDescent="0.35">
      <c r="A5574">
        <v>5723</v>
      </c>
      <c r="B5574" t="s">
        <v>285</v>
      </c>
      <c r="C5574">
        <v>37</v>
      </c>
      <c r="D5574">
        <v>11</v>
      </c>
      <c r="E5574">
        <v>5</v>
      </c>
      <c r="F5574" t="s">
        <v>581</v>
      </c>
      <c r="G5574" t="s">
        <v>581</v>
      </c>
      <c r="H5574" t="s">
        <v>132</v>
      </c>
      <c r="I5574" t="s">
        <v>132</v>
      </c>
      <c r="J5574" t="s">
        <v>612</v>
      </c>
    </row>
    <row r="5575" spans="1:10" x14ac:dyDescent="0.35">
      <c r="A5575">
        <v>5724</v>
      </c>
      <c r="B5575" t="s">
        <v>285</v>
      </c>
      <c r="C5575">
        <v>38</v>
      </c>
      <c r="D5575">
        <v>11</v>
      </c>
      <c r="E5575">
        <v>5</v>
      </c>
      <c r="F5575" t="s">
        <v>581</v>
      </c>
      <c r="G5575" t="s">
        <v>581</v>
      </c>
      <c r="H5575" t="s">
        <v>132</v>
      </c>
      <c r="I5575" t="s">
        <v>132</v>
      </c>
      <c r="J5575" t="s">
        <v>612</v>
      </c>
    </row>
    <row r="5576" spans="1:10" x14ac:dyDescent="0.35">
      <c r="A5576">
        <v>5725</v>
      </c>
      <c r="B5576" t="s">
        <v>286</v>
      </c>
      <c r="C5576">
        <v>15</v>
      </c>
      <c r="D5576">
        <v>52</v>
      </c>
      <c r="E5576">
        <v>0</v>
      </c>
      <c r="F5576" t="s">
        <v>581</v>
      </c>
      <c r="G5576" t="s">
        <v>581</v>
      </c>
      <c r="H5576" t="s">
        <v>132</v>
      </c>
      <c r="I5576" t="s">
        <v>615</v>
      </c>
      <c r="J5576" t="s">
        <v>617</v>
      </c>
    </row>
    <row r="5577" spans="1:10" x14ac:dyDescent="0.35">
      <c r="A5577">
        <v>5726</v>
      </c>
      <c r="B5577" t="s">
        <v>286</v>
      </c>
      <c r="C5577">
        <v>16</v>
      </c>
      <c r="D5577">
        <v>42</v>
      </c>
      <c r="E5577">
        <v>8</v>
      </c>
      <c r="F5577" t="s">
        <v>581</v>
      </c>
      <c r="G5577" t="s">
        <v>581</v>
      </c>
      <c r="H5577" t="s">
        <v>132</v>
      </c>
      <c r="I5577" t="s">
        <v>615</v>
      </c>
      <c r="J5577" t="s">
        <v>617</v>
      </c>
    </row>
    <row r="5578" spans="1:10" x14ac:dyDescent="0.35">
      <c r="A5578">
        <v>5727</v>
      </c>
      <c r="B5578" t="s">
        <v>286</v>
      </c>
      <c r="C5578">
        <v>17</v>
      </c>
      <c r="D5578">
        <v>28</v>
      </c>
      <c r="E5578">
        <v>5</v>
      </c>
      <c r="F5578" t="s">
        <v>581</v>
      </c>
      <c r="G5578" t="s">
        <v>581</v>
      </c>
      <c r="H5578" t="s">
        <v>132</v>
      </c>
      <c r="I5578" t="s">
        <v>615</v>
      </c>
      <c r="J5578" t="s">
        <v>617</v>
      </c>
    </row>
    <row r="5579" spans="1:10" x14ac:dyDescent="0.35">
      <c r="A5579">
        <v>5728</v>
      </c>
      <c r="B5579" t="s">
        <v>286</v>
      </c>
      <c r="C5579">
        <v>18</v>
      </c>
      <c r="D5579">
        <v>27</v>
      </c>
      <c r="E5579">
        <v>0</v>
      </c>
      <c r="F5579" t="s">
        <v>581</v>
      </c>
      <c r="G5579" t="s">
        <v>581</v>
      </c>
      <c r="H5579" t="s">
        <v>132</v>
      </c>
      <c r="I5579" t="s">
        <v>615</v>
      </c>
      <c r="J5579" t="s">
        <v>617</v>
      </c>
    </row>
    <row r="5580" spans="1:10" x14ac:dyDescent="0.35">
      <c r="A5580">
        <v>5729</v>
      </c>
      <c r="B5580" t="s">
        <v>286</v>
      </c>
      <c r="C5580">
        <v>19</v>
      </c>
      <c r="D5580">
        <v>27</v>
      </c>
      <c r="E5580">
        <v>3</v>
      </c>
      <c r="F5580" t="s">
        <v>581</v>
      </c>
      <c r="G5580" t="s">
        <v>581</v>
      </c>
      <c r="H5580" t="s">
        <v>132</v>
      </c>
      <c r="I5580" t="s">
        <v>615</v>
      </c>
      <c r="J5580" t="s">
        <v>617</v>
      </c>
    </row>
    <row r="5581" spans="1:10" x14ac:dyDescent="0.35">
      <c r="A5581">
        <v>5730</v>
      </c>
      <c r="B5581" t="s">
        <v>286</v>
      </c>
      <c r="C5581">
        <v>20</v>
      </c>
      <c r="D5581">
        <v>12</v>
      </c>
      <c r="E5581">
        <v>5</v>
      </c>
      <c r="F5581" t="s">
        <v>581</v>
      </c>
      <c r="G5581" t="s">
        <v>581</v>
      </c>
      <c r="H5581" t="s">
        <v>132</v>
      </c>
      <c r="I5581" t="s">
        <v>615</v>
      </c>
      <c r="J5581" t="s">
        <v>617</v>
      </c>
    </row>
    <row r="5582" spans="1:10" x14ac:dyDescent="0.35">
      <c r="A5582">
        <v>5731</v>
      </c>
      <c r="B5582" t="s">
        <v>286</v>
      </c>
      <c r="C5582">
        <v>21</v>
      </c>
      <c r="D5582">
        <v>4</v>
      </c>
      <c r="E5582">
        <v>0</v>
      </c>
      <c r="F5582" t="s">
        <v>581</v>
      </c>
      <c r="G5582" t="s">
        <v>581</v>
      </c>
      <c r="H5582" t="s">
        <v>132</v>
      </c>
      <c r="I5582" t="s">
        <v>615</v>
      </c>
      <c r="J5582" t="s">
        <v>617</v>
      </c>
    </row>
    <row r="5583" spans="1:10" x14ac:dyDescent="0.35">
      <c r="A5583">
        <v>5732</v>
      </c>
      <c r="B5583" t="s">
        <v>286</v>
      </c>
      <c r="C5583">
        <v>22</v>
      </c>
      <c r="D5583">
        <v>11</v>
      </c>
      <c r="E5583">
        <v>0</v>
      </c>
      <c r="F5583" t="s">
        <v>581</v>
      </c>
      <c r="G5583" t="s">
        <v>581</v>
      </c>
      <c r="H5583" t="s">
        <v>132</v>
      </c>
      <c r="I5583" t="s">
        <v>615</v>
      </c>
      <c r="J5583" t="s">
        <v>617</v>
      </c>
    </row>
    <row r="5584" spans="1:10" x14ac:dyDescent="0.35">
      <c r="A5584">
        <v>5733</v>
      </c>
      <c r="B5584" t="s">
        <v>286</v>
      </c>
      <c r="C5584">
        <v>23</v>
      </c>
      <c r="D5584">
        <v>9</v>
      </c>
      <c r="E5584">
        <v>1</v>
      </c>
      <c r="F5584" t="s">
        <v>581</v>
      </c>
      <c r="G5584" t="s">
        <v>581</v>
      </c>
      <c r="H5584" t="s">
        <v>132</v>
      </c>
      <c r="I5584" t="s">
        <v>615</v>
      </c>
      <c r="J5584" t="s">
        <v>617</v>
      </c>
    </row>
    <row r="5585" spans="1:10" x14ac:dyDescent="0.35">
      <c r="A5585">
        <v>5734</v>
      </c>
      <c r="B5585" t="s">
        <v>286</v>
      </c>
      <c r="C5585">
        <v>24</v>
      </c>
      <c r="D5585">
        <v>14</v>
      </c>
      <c r="E5585">
        <v>1</v>
      </c>
      <c r="F5585" t="s">
        <v>581</v>
      </c>
      <c r="G5585" t="s">
        <v>581</v>
      </c>
      <c r="H5585" t="s">
        <v>132</v>
      </c>
      <c r="I5585" t="s">
        <v>615</v>
      </c>
      <c r="J5585" t="s">
        <v>617</v>
      </c>
    </row>
    <row r="5586" spans="1:10" x14ac:dyDescent="0.35">
      <c r="A5586">
        <v>5735</v>
      </c>
      <c r="B5586" t="s">
        <v>286</v>
      </c>
      <c r="C5586">
        <v>25</v>
      </c>
      <c r="D5586">
        <v>10</v>
      </c>
      <c r="E5586">
        <v>0</v>
      </c>
      <c r="F5586" t="s">
        <v>581</v>
      </c>
      <c r="G5586" t="s">
        <v>581</v>
      </c>
      <c r="H5586" t="s">
        <v>132</v>
      </c>
      <c r="I5586" t="s">
        <v>615</v>
      </c>
      <c r="J5586" t="s">
        <v>617</v>
      </c>
    </row>
    <row r="5587" spans="1:10" x14ac:dyDescent="0.35">
      <c r="A5587">
        <v>5736</v>
      </c>
      <c r="B5587" t="s">
        <v>286</v>
      </c>
      <c r="C5587">
        <v>26</v>
      </c>
      <c r="D5587">
        <v>9</v>
      </c>
      <c r="E5587">
        <v>1</v>
      </c>
      <c r="F5587" t="s">
        <v>581</v>
      </c>
      <c r="G5587" t="s">
        <v>581</v>
      </c>
      <c r="H5587" t="s">
        <v>132</v>
      </c>
      <c r="I5587" t="s">
        <v>615</v>
      </c>
      <c r="J5587" t="s">
        <v>617</v>
      </c>
    </row>
    <row r="5588" spans="1:10" x14ac:dyDescent="0.35">
      <c r="A5588">
        <v>5737</v>
      </c>
      <c r="B5588" t="s">
        <v>286</v>
      </c>
      <c r="C5588">
        <v>27</v>
      </c>
      <c r="D5588">
        <v>15</v>
      </c>
      <c r="E5588">
        <v>2</v>
      </c>
      <c r="F5588" t="s">
        <v>581</v>
      </c>
      <c r="G5588" t="s">
        <v>581</v>
      </c>
      <c r="H5588" t="s">
        <v>132</v>
      </c>
      <c r="I5588" t="s">
        <v>615</v>
      </c>
      <c r="J5588" t="s">
        <v>617</v>
      </c>
    </row>
    <row r="5589" spans="1:10" x14ac:dyDescent="0.35">
      <c r="A5589">
        <v>5738</v>
      </c>
      <c r="B5589" t="s">
        <v>286</v>
      </c>
      <c r="C5589">
        <v>28</v>
      </c>
      <c r="D5589">
        <v>16</v>
      </c>
      <c r="E5589">
        <v>4</v>
      </c>
      <c r="F5589" t="s">
        <v>581</v>
      </c>
      <c r="G5589" t="s">
        <v>581</v>
      </c>
      <c r="H5589" t="s">
        <v>132</v>
      </c>
      <c r="I5589" t="s">
        <v>615</v>
      </c>
      <c r="J5589" t="s">
        <v>617</v>
      </c>
    </row>
    <row r="5590" spans="1:10" x14ac:dyDescent="0.35">
      <c r="A5590">
        <v>5739</v>
      </c>
      <c r="B5590" t="s">
        <v>286</v>
      </c>
      <c r="C5590">
        <v>29</v>
      </c>
      <c r="D5590">
        <v>13</v>
      </c>
      <c r="E5590">
        <v>1</v>
      </c>
      <c r="F5590" t="s">
        <v>581</v>
      </c>
      <c r="G5590" t="s">
        <v>581</v>
      </c>
      <c r="H5590" t="s">
        <v>132</v>
      </c>
      <c r="I5590" t="s">
        <v>615</v>
      </c>
      <c r="J5590" t="s">
        <v>617</v>
      </c>
    </row>
    <row r="5591" spans="1:10" x14ac:dyDescent="0.35">
      <c r="A5591">
        <v>5740</v>
      </c>
      <c r="B5591" t="s">
        <v>286</v>
      </c>
      <c r="C5591">
        <v>30</v>
      </c>
      <c r="D5591">
        <v>5</v>
      </c>
      <c r="E5591">
        <v>2</v>
      </c>
      <c r="F5591" t="s">
        <v>581</v>
      </c>
      <c r="G5591" t="s">
        <v>581</v>
      </c>
      <c r="H5591" t="s">
        <v>132</v>
      </c>
      <c r="I5591" t="s">
        <v>615</v>
      </c>
      <c r="J5591" t="s">
        <v>617</v>
      </c>
    </row>
    <row r="5592" spans="1:10" x14ac:dyDescent="0.35">
      <c r="A5592">
        <v>5741</v>
      </c>
      <c r="B5592" t="s">
        <v>286</v>
      </c>
      <c r="C5592">
        <v>31</v>
      </c>
      <c r="D5592">
        <v>14</v>
      </c>
      <c r="E5592">
        <v>1</v>
      </c>
      <c r="F5592" t="s">
        <v>581</v>
      </c>
      <c r="G5592" t="s">
        <v>581</v>
      </c>
      <c r="H5592" t="s">
        <v>132</v>
      </c>
      <c r="I5592" t="s">
        <v>615</v>
      </c>
      <c r="J5592" t="s">
        <v>617</v>
      </c>
    </row>
    <row r="5593" spans="1:10" x14ac:dyDescent="0.35">
      <c r="A5593">
        <v>5742</v>
      </c>
      <c r="B5593" t="s">
        <v>286</v>
      </c>
      <c r="C5593">
        <v>32</v>
      </c>
      <c r="D5593">
        <v>14</v>
      </c>
      <c r="E5593">
        <v>1</v>
      </c>
      <c r="F5593" t="s">
        <v>581</v>
      </c>
      <c r="G5593" t="s">
        <v>581</v>
      </c>
      <c r="H5593" t="s">
        <v>132</v>
      </c>
      <c r="I5593" t="s">
        <v>615</v>
      </c>
      <c r="J5593" t="s">
        <v>617</v>
      </c>
    </row>
    <row r="5594" spans="1:10" x14ac:dyDescent="0.35">
      <c r="A5594">
        <v>5743</v>
      </c>
      <c r="B5594" t="s">
        <v>286</v>
      </c>
      <c r="C5594">
        <v>33</v>
      </c>
      <c r="D5594">
        <v>20</v>
      </c>
      <c r="E5594">
        <v>1</v>
      </c>
      <c r="F5594" t="s">
        <v>581</v>
      </c>
      <c r="G5594" t="s">
        <v>581</v>
      </c>
      <c r="H5594" t="s">
        <v>132</v>
      </c>
      <c r="I5594" t="s">
        <v>615</v>
      </c>
      <c r="J5594" t="s">
        <v>617</v>
      </c>
    </row>
    <row r="5595" spans="1:10" x14ac:dyDescent="0.35">
      <c r="A5595">
        <v>5744</v>
      </c>
      <c r="B5595" t="s">
        <v>286</v>
      </c>
      <c r="C5595">
        <v>34</v>
      </c>
      <c r="D5595">
        <v>21</v>
      </c>
      <c r="E5595">
        <v>3</v>
      </c>
      <c r="F5595" t="s">
        <v>581</v>
      </c>
      <c r="G5595" t="s">
        <v>581</v>
      </c>
      <c r="H5595" t="s">
        <v>132</v>
      </c>
      <c r="I5595" t="s">
        <v>615</v>
      </c>
      <c r="J5595" t="s">
        <v>617</v>
      </c>
    </row>
    <row r="5596" spans="1:10" x14ac:dyDescent="0.35">
      <c r="A5596">
        <v>5745</v>
      </c>
      <c r="B5596" t="s">
        <v>286</v>
      </c>
      <c r="C5596">
        <v>35</v>
      </c>
      <c r="D5596">
        <v>11</v>
      </c>
      <c r="E5596">
        <v>2</v>
      </c>
      <c r="F5596" t="s">
        <v>581</v>
      </c>
      <c r="G5596" t="s">
        <v>581</v>
      </c>
      <c r="H5596" t="s">
        <v>132</v>
      </c>
      <c r="I5596" t="s">
        <v>615</v>
      </c>
      <c r="J5596" t="s">
        <v>617</v>
      </c>
    </row>
    <row r="5597" spans="1:10" x14ac:dyDescent="0.35">
      <c r="A5597">
        <v>5746</v>
      </c>
      <c r="B5597" t="s">
        <v>286</v>
      </c>
      <c r="C5597">
        <v>36</v>
      </c>
      <c r="D5597">
        <v>8</v>
      </c>
      <c r="E5597">
        <v>0</v>
      </c>
      <c r="F5597" t="s">
        <v>581</v>
      </c>
      <c r="G5597" t="s">
        <v>581</v>
      </c>
      <c r="H5597" t="s">
        <v>132</v>
      </c>
      <c r="I5597" t="s">
        <v>615</v>
      </c>
      <c r="J5597" t="s">
        <v>617</v>
      </c>
    </row>
    <row r="5598" spans="1:10" x14ac:dyDescent="0.35">
      <c r="A5598">
        <v>5747</v>
      </c>
      <c r="B5598" t="s">
        <v>286</v>
      </c>
      <c r="C5598">
        <v>37</v>
      </c>
      <c r="D5598">
        <v>12</v>
      </c>
      <c r="E5598">
        <v>1</v>
      </c>
      <c r="F5598" t="s">
        <v>581</v>
      </c>
      <c r="G5598" t="s">
        <v>581</v>
      </c>
      <c r="H5598" t="s">
        <v>132</v>
      </c>
      <c r="I5598" t="s">
        <v>615</v>
      </c>
      <c r="J5598" t="s">
        <v>617</v>
      </c>
    </row>
    <row r="5599" spans="1:10" x14ac:dyDescent="0.35">
      <c r="A5599">
        <v>5748</v>
      </c>
      <c r="B5599" t="s">
        <v>286</v>
      </c>
      <c r="C5599">
        <v>38</v>
      </c>
      <c r="D5599">
        <v>13</v>
      </c>
      <c r="E5599">
        <v>1</v>
      </c>
      <c r="F5599" t="s">
        <v>581</v>
      </c>
      <c r="G5599" t="s">
        <v>581</v>
      </c>
      <c r="H5599" t="s">
        <v>132</v>
      </c>
      <c r="I5599" t="s">
        <v>615</v>
      </c>
      <c r="J5599" t="s">
        <v>617</v>
      </c>
    </row>
    <row r="5600" spans="1:10" x14ac:dyDescent="0.35">
      <c r="A5600">
        <v>5749</v>
      </c>
      <c r="B5600" t="s">
        <v>287</v>
      </c>
      <c r="C5600">
        <v>15</v>
      </c>
      <c r="D5600">
        <v>107</v>
      </c>
      <c r="E5600">
        <v>17</v>
      </c>
      <c r="F5600" t="s">
        <v>581</v>
      </c>
      <c r="G5600" t="s">
        <v>581</v>
      </c>
      <c r="H5600" t="s">
        <v>132</v>
      </c>
      <c r="I5600" t="s">
        <v>618</v>
      </c>
      <c r="J5600" t="s">
        <v>637</v>
      </c>
    </row>
    <row r="5601" spans="1:10" x14ac:dyDescent="0.35">
      <c r="A5601">
        <v>5750</v>
      </c>
      <c r="B5601" t="s">
        <v>287</v>
      </c>
      <c r="C5601">
        <v>16</v>
      </c>
      <c r="D5601">
        <v>134</v>
      </c>
      <c r="E5601">
        <v>17</v>
      </c>
      <c r="F5601" t="s">
        <v>581</v>
      </c>
      <c r="G5601" t="s">
        <v>581</v>
      </c>
      <c r="H5601" t="s">
        <v>132</v>
      </c>
      <c r="I5601" t="s">
        <v>618</v>
      </c>
      <c r="J5601" t="s">
        <v>637</v>
      </c>
    </row>
    <row r="5602" spans="1:10" x14ac:dyDescent="0.35">
      <c r="A5602">
        <v>5751</v>
      </c>
      <c r="B5602" t="s">
        <v>287</v>
      </c>
      <c r="C5602">
        <v>17</v>
      </c>
      <c r="D5602">
        <v>92</v>
      </c>
      <c r="E5602">
        <v>11</v>
      </c>
      <c r="F5602" t="s">
        <v>581</v>
      </c>
      <c r="G5602" t="s">
        <v>581</v>
      </c>
      <c r="H5602" t="s">
        <v>132</v>
      </c>
      <c r="I5602" t="s">
        <v>618</v>
      </c>
      <c r="J5602" t="s">
        <v>637</v>
      </c>
    </row>
    <row r="5603" spans="1:10" x14ac:dyDescent="0.35">
      <c r="A5603">
        <v>5752</v>
      </c>
      <c r="B5603" t="s">
        <v>287</v>
      </c>
      <c r="C5603">
        <v>18</v>
      </c>
      <c r="D5603">
        <v>81</v>
      </c>
      <c r="E5603">
        <v>8</v>
      </c>
      <c r="F5603" t="s">
        <v>581</v>
      </c>
      <c r="G5603" t="s">
        <v>581</v>
      </c>
      <c r="H5603" t="s">
        <v>132</v>
      </c>
      <c r="I5603" t="s">
        <v>618</v>
      </c>
      <c r="J5603" t="s">
        <v>637</v>
      </c>
    </row>
    <row r="5604" spans="1:10" x14ac:dyDescent="0.35">
      <c r="A5604">
        <v>5753</v>
      </c>
      <c r="B5604" t="s">
        <v>287</v>
      </c>
      <c r="C5604">
        <v>19</v>
      </c>
      <c r="D5604">
        <v>89</v>
      </c>
      <c r="E5604">
        <v>4</v>
      </c>
      <c r="F5604" t="s">
        <v>581</v>
      </c>
      <c r="G5604" t="s">
        <v>581</v>
      </c>
      <c r="H5604" t="s">
        <v>132</v>
      </c>
      <c r="I5604" t="s">
        <v>618</v>
      </c>
      <c r="J5604" t="s">
        <v>637</v>
      </c>
    </row>
    <row r="5605" spans="1:10" x14ac:dyDescent="0.35">
      <c r="A5605">
        <v>5754</v>
      </c>
      <c r="B5605" t="s">
        <v>287</v>
      </c>
      <c r="C5605">
        <v>20</v>
      </c>
      <c r="D5605">
        <v>75</v>
      </c>
      <c r="E5605">
        <v>8</v>
      </c>
      <c r="F5605" t="s">
        <v>581</v>
      </c>
      <c r="G5605" t="s">
        <v>581</v>
      </c>
      <c r="H5605" t="s">
        <v>132</v>
      </c>
      <c r="I5605" t="s">
        <v>618</v>
      </c>
      <c r="J5605" t="s">
        <v>637</v>
      </c>
    </row>
    <row r="5606" spans="1:10" x14ac:dyDescent="0.35">
      <c r="A5606">
        <v>5755</v>
      </c>
      <c r="B5606" t="s">
        <v>287</v>
      </c>
      <c r="C5606">
        <v>21</v>
      </c>
      <c r="D5606">
        <v>21</v>
      </c>
      <c r="E5606">
        <v>3</v>
      </c>
      <c r="F5606" t="s">
        <v>581</v>
      </c>
      <c r="G5606" t="s">
        <v>581</v>
      </c>
      <c r="H5606" t="s">
        <v>132</v>
      </c>
      <c r="I5606" t="s">
        <v>618</v>
      </c>
      <c r="J5606" t="s">
        <v>637</v>
      </c>
    </row>
    <row r="5607" spans="1:10" x14ac:dyDescent="0.35">
      <c r="A5607">
        <v>5756</v>
      </c>
      <c r="B5607" t="s">
        <v>287</v>
      </c>
      <c r="C5607">
        <v>22</v>
      </c>
      <c r="D5607">
        <v>35</v>
      </c>
      <c r="E5607">
        <v>3</v>
      </c>
      <c r="F5607" t="s">
        <v>581</v>
      </c>
      <c r="G5607" t="s">
        <v>581</v>
      </c>
      <c r="H5607" t="s">
        <v>132</v>
      </c>
      <c r="I5607" t="s">
        <v>618</v>
      </c>
      <c r="J5607" t="s">
        <v>637</v>
      </c>
    </row>
    <row r="5608" spans="1:10" x14ac:dyDescent="0.35">
      <c r="A5608">
        <v>5757</v>
      </c>
      <c r="B5608" t="s">
        <v>287</v>
      </c>
      <c r="C5608">
        <v>23</v>
      </c>
      <c r="D5608">
        <v>19</v>
      </c>
      <c r="E5608">
        <v>12</v>
      </c>
      <c r="F5608" t="s">
        <v>581</v>
      </c>
      <c r="G5608" t="s">
        <v>581</v>
      </c>
      <c r="H5608" t="s">
        <v>132</v>
      </c>
      <c r="I5608" t="s">
        <v>618</v>
      </c>
      <c r="J5608" t="s">
        <v>637</v>
      </c>
    </row>
    <row r="5609" spans="1:10" x14ac:dyDescent="0.35">
      <c r="A5609">
        <v>5758</v>
      </c>
      <c r="B5609" t="s">
        <v>287</v>
      </c>
      <c r="C5609">
        <v>24</v>
      </c>
      <c r="D5609">
        <v>23</v>
      </c>
      <c r="E5609">
        <v>2</v>
      </c>
      <c r="F5609" t="s">
        <v>581</v>
      </c>
      <c r="G5609" t="s">
        <v>581</v>
      </c>
      <c r="H5609" t="s">
        <v>132</v>
      </c>
      <c r="I5609" t="s">
        <v>618</v>
      </c>
      <c r="J5609" t="s">
        <v>637</v>
      </c>
    </row>
    <row r="5610" spans="1:10" x14ac:dyDescent="0.35">
      <c r="A5610">
        <v>5759</v>
      </c>
      <c r="B5610" t="s">
        <v>287</v>
      </c>
      <c r="C5610">
        <v>25</v>
      </c>
      <c r="D5610">
        <v>31</v>
      </c>
      <c r="E5610">
        <v>6</v>
      </c>
      <c r="F5610" t="s">
        <v>581</v>
      </c>
      <c r="G5610" t="s">
        <v>581</v>
      </c>
      <c r="H5610" t="s">
        <v>132</v>
      </c>
      <c r="I5610" t="s">
        <v>618</v>
      </c>
      <c r="J5610" t="s">
        <v>637</v>
      </c>
    </row>
    <row r="5611" spans="1:10" x14ac:dyDescent="0.35">
      <c r="A5611">
        <v>5760</v>
      </c>
      <c r="B5611" t="s">
        <v>287</v>
      </c>
      <c r="C5611">
        <v>26</v>
      </c>
      <c r="D5611">
        <v>49</v>
      </c>
      <c r="E5611">
        <v>6</v>
      </c>
      <c r="F5611" t="s">
        <v>581</v>
      </c>
      <c r="G5611" t="s">
        <v>581</v>
      </c>
      <c r="H5611" t="s">
        <v>132</v>
      </c>
      <c r="I5611" t="s">
        <v>618</v>
      </c>
      <c r="J5611" t="s">
        <v>637</v>
      </c>
    </row>
    <row r="5612" spans="1:10" x14ac:dyDescent="0.35">
      <c r="A5612">
        <v>5761</v>
      </c>
      <c r="B5612" t="s">
        <v>287</v>
      </c>
      <c r="C5612">
        <v>27</v>
      </c>
      <c r="D5612">
        <v>38</v>
      </c>
      <c r="E5612">
        <v>14</v>
      </c>
      <c r="F5612" t="s">
        <v>581</v>
      </c>
      <c r="G5612" t="s">
        <v>581</v>
      </c>
      <c r="H5612" t="s">
        <v>132</v>
      </c>
      <c r="I5612" t="s">
        <v>618</v>
      </c>
      <c r="J5612" t="s">
        <v>637</v>
      </c>
    </row>
    <row r="5613" spans="1:10" x14ac:dyDescent="0.35">
      <c r="A5613">
        <v>5762</v>
      </c>
      <c r="B5613" t="s">
        <v>287</v>
      </c>
      <c r="C5613">
        <v>28</v>
      </c>
      <c r="D5613">
        <v>59</v>
      </c>
      <c r="E5613">
        <v>11</v>
      </c>
      <c r="F5613" t="s">
        <v>581</v>
      </c>
      <c r="G5613" t="s">
        <v>581</v>
      </c>
      <c r="H5613" t="s">
        <v>132</v>
      </c>
      <c r="I5613" t="s">
        <v>618</v>
      </c>
      <c r="J5613" t="s">
        <v>637</v>
      </c>
    </row>
    <row r="5614" spans="1:10" x14ac:dyDescent="0.35">
      <c r="A5614">
        <v>5763</v>
      </c>
      <c r="B5614" t="s">
        <v>287</v>
      </c>
      <c r="C5614">
        <v>29</v>
      </c>
      <c r="D5614">
        <v>54</v>
      </c>
      <c r="E5614">
        <v>14</v>
      </c>
      <c r="F5614" t="s">
        <v>581</v>
      </c>
      <c r="G5614" t="s">
        <v>581</v>
      </c>
      <c r="H5614" t="s">
        <v>132</v>
      </c>
      <c r="I5614" t="s">
        <v>618</v>
      </c>
      <c r="J5614" t="s">
        <v>637</v>
      </c>
    </row>
    <row r="5615" spans="1:10" x14ac:dyDescent="0.35">
      <c r="A5615">
        <v>5764</v>
      </c>
      <c r="B5615" t="s">
        <v>287</v>
      </c>
      <c r="C5615">
        <v>30</v>
      </c>
      <c r="D5615">
        <v>41</v>
      </c>
      <c r="E5615">
        <v>14</v>
      </c>
      <c r="F5615" t="s">
        <v>581</v>
      </c>
      <c r="G5615" t="s">
        <v>581</v>
      </c>
      <c r="H5615" t="s">
        <v>132</v>
      </c>
      <c r="I5615" t="s">
        <v>618</v>
      </c>
      <c r="J5615" t="s">
        <v>637</v>
      </c>
    </row>
    <row r="5616" spans="1:10" x14ac:dyDescent="0.35">
      <c r="A5616">
        <v>5765</v>
      </c>
      <c r="B5616" t="s">
        <v>287</v>
      </c>
      <c r="C5616">
        <v>31</v>
      </c>
      <c r="D5616">
        <v>63</v>
      </c>
      <c r="E5616">
        <v>8</v>
      </c>
      <c r="F5616" t="s">
        <v>581</v>
      </c>
      <c r="G5616" t="s">
        <v>581</v>
      </c>
      <c r="H5616" t="s">
        <v>132</v>
      </c>
      <c r="I5616" t="s">
        <v>618</v>
      </c>
      <c r="J5616" t="s">
        <v>637</v>
      </c>
    </row>
    <row r="5617" spans="1:10" x14ac:dyDescent="0.35">
      <c r="A5617">
        <v>5766</v>
      </c>
      <c r="B5617" t="s">
        <v>287</v>
      </c>
      <c r="C5617">
        <v>32</v>
      </c>
      <c r="D5617">
        <v>65</v>
      </c>
      <c r="E5617">
        <v>14</v>
      </c>
      <c r="F5617" t="s">
        <v>581</v>
      </c>
      <c r="G5617" t="s">
        <v>581</v>
      </c>
      <c r="H5617" t="s">
        <v>132</v>
      </c>
      <c r="I5617" t="s">
        <v>618</v>
      </c>
      <c r="J5617" t="s">
        <v>637</v>
      </c>
    </row>
    <row r="5618" spans="1:10" x14ac:dyDescent="0.35">
      <c r="A5618">
        <v>5767</v>
      </c>
      <c r="B5618" t="s">
        <v>287</v>
      </c>
      <c r="C5618">
        <v>33</v>
      </c>
      <c r="D5618">
        <v>48</v>
      </c>
      <c r="E5618">
        <v>11</v>
      </c>
      <c r="F5618" t="s">
        <v>581</v>
      </c>
      <c r="G5618" t="s">
        <v>581</v>
      </c>
      <c r="H5618" t="s">
        <v>132</v>
      </c>
      <c r="I5618" t="s">
        <v>618</v>
      </c>
      <c r="J5618" t="s">
        <v>637</v>
      </c>
    </row>
    <row r="5619" spans="1:10" x14ac:dyDescent="0.35">
      <c r="A5619">
        <v>5768</v>
      </c>
      <c r="B5619" t="s">
        <v>287</v>
      </c>
      <c r="C5619">
        <v>34</v>
      </c>
      <c r="D5619">
        <v>49</v>
      </c>
      <c r="E5619">
        <v>12</v>
      </c>
      <c r="F5619" t="s">
        <v>581</v>
      </c>
      <c r="G5619" t="s">
        <v>581</v>
      </c>
      <c r="H5619" t="s">
        <v>132</v>
      </c>
      <c r="I5619" t="s">
        <v>618</v>
      </c>
      <c r="J5619" t="s">
        <v>637</v>
      </c>
    </row>
    <row r="5620" spans="1:10" x14ac:dyDescent="0.35">
      <c r="A5620">
        <v>5769</v>
      </c>
      <c r="B5620" t="s">
        <v>287</v>
      </c>
      <c r="C5620">
        <v>35</v>
      </c>
      <c r="D5620">
        <v>63</v>
      </c>
      <c r="E5620">
        <v>11</v>
      </c>
      <c r="F5620" t="s">
        <v>581</v>
      </c>
      <c r="G5620" t="s">
        <v>581</v>
      </c>
      <c r="H5620" t="s">
        <v>132</v>
      </c>
      <c r="I5620" t="s">
        <v>618</v>
      </c>
      <c r="J5620" t="s">
        <v>637</v>
      </c>
    </row>
    <row r="5621" spans="1:10" x14ac:dyDescent="0.35">
      <c r="A5621">
        <v>5770</v>
      </c>
      <c r="B5621" t="s">
        <v>287</v>
      </c>
      <c r="C5621">
        <v>36</v>
      </c>
      <c r="D5621">
        <v>33</v>
      </c>
      <c r="E5621">
        <v>5</v>
      </c>
      <c r="F5621" t="s">
        <v>581</v>
      </c>
      <c r="G5621" t="s">
        <v>581</v>
      </c>
      <c r="H5621" t="s">
        <v>132</v>
      </c>
      <c r="I5621" t="s">
        <v>618</v>
      </c>
      <c r="J5621" t="s">
        <v>637</v>
      </c>
    </row>
    <row r="5622" spans="1:10" x14ac:dyDescent="0.35">
      <c r="A5622">
        <v>5771</v>
      </c>
      <c r="B5622" t="s">
        <v>287</v>
      </c>
      <c r="C5622">
        <v>37</v>
      </c>
      <c r="D5622">
        <v>61</v>
      </c>
      <c r="E5622">
        <v>8</v>
      </c>
      <c r="F5622" t="s">
        <v>581</v>
      </c>
      <c r="G5622" t="s">
        <v>581</v>
      </c>
      <c r="H5622" t="s">
        <v>132</v>
      </c>
      <c r="I5622" t="s">
        <v>618</v>
      </c>
      <c r="J5622" t="s">
        <v>637</v>
      </c>
    </row>
    <row r="5623" spans="1:10" x14ac:dyDescent="0.35">
      <c r="A5623">
        <v>5772</v>
      </c>
      <c r="B5623" t="s">
        <v>287</v>
      </c>
      <c r="C5623">
        <v>38</v>
      </c>
      <c r="D5623">
        <v>29</v>
      </c>
      <c r="E5623">
        <v>10</v>
      </c>
      <c r="F5623" t="s">
        <v>581</v>
      </c>
      <c r="G5623" t="s">
        <v>581</v>
      </c>
      <c r="H5623" t="s">
        <v>132</v>
      </c>
      <c r="I5623" t="s">
        <v>618</v>
      </c>
      <c r="J5623" t="s">
        <v>637</v>
      </c>
    </row>
    <row r="5624" spans="1:10" x14ac:dyDescent="0.35">
      <c r="A5624">
        <v>5773</v>
      </c>
      <c r="B5624" t="s">
        <v>288</v>
      </c>
      <c r="C5624">
        <v>15</v>
      </c>
      <c r="D5624">
        <v>17</v>
      </c>
      <c r="E5624">
        <v>1</v>
      </c>
      <c r="F5624" t="s">
        <v>581</v>
      </c>
      <c r="G5624" t="s">
        <v>581</v>
      </c>
      <c r="H5624" t="s">
        <v>132</v>
      </c>
      <c r="I5624" t="s">
        <v>626</v>
      </c>
      <c r="J5624" t="s">
        <v>635</v>
      </c>
    </row>
    <row r="5625" spans="1:10" x14ac:dyDescent="0.35">
      <c r="A5625">
        <v>5774</v>
      </c>
      <c r="B5625" t="s">
        <v>288</v>
      </c>
      <c r="C5625">
        <v>16</v>
      </c>
      <c r="D5625">
        <v>19</v>
      </c>
      <c r="E5625">
        <v>2</v>
      </c>
      <c r="F5625" t="s">
        <v>581</v>
      </c>
      <c r="G5625" t="s">
        <v>581</v>
      </c>
      <c r="H5625" t="s">
        <v>132</v>
      </c>
      <c r="I5625" t="s">
        <v>626</v>
      </c>
      <c r="J5625" t="s">
        <v>635</v>
      </c>
    </row>
    <row r="5626" spans="1:10" x14ac:dyDescent="0.35">
      <c r="A5626">
        <v>5775</v>
      </c>
      <c r="B5626" t="s">
        <v>288</v>
      </c>
      <c r="C5626">
        <v>17</v>
      </c>
      <c r="D5626">
        <v>26</v>
      </c>
      <c r="E5626">
        <v>2</v>
      </c>
      <c r="F5626" t="s">
        <v>581</v>
      </c>
      <c r="G5626" t="s">
        <v>581</v>
      </c>
      <c r="H5626" t="s">
        <v>132</v>
      </c>
      <c r="I5626" t="s">
        <v>626</v>
      </c>
      <c r="J5626" t="s">
        <v>635</v>
      </c>
    </row>
    <row r="5627" spans="1:10" x14ac:dyDescent="0.35">
      <c r="A5627">
        <v>5776</v>
      </c>
      <c r="B5627" t="s">
        <v>288</v>
      </c>
      <c r="C5627">
        <v>18</v>
      </c>
      <c r="D5627">
        <v>12</v>
      </c>
      <c r="E5627">
        <v>3</v>
      </c>
      <c r="F5627" t="s">
        <v>581</v>
      </c>
      <c r="G5627" t="s">
        <v>581</v>
      </c>
      <c r="H5627" t="s">
        <v>132</v>
      </c>
      <c r="I5627" t="s">
        <v>626</v>
      </c>
      <c r="J5627" t="s">
        <v>635</v>
      </c>
    </row>
    <row r="5628" spans="1:10" x14ac:dyDescent="0.35">
      <c r="A5628">
        <v>5777</v>
      </c>
      <c r="B5628" t="s">
        <v>288</v>
      </c>
      <c r="C5628">
        <v>19</v>
      </c>
      <c r="D5628">
        <v>7</v>
      </c>
      <c r="E5628">
        <v>0</v>
      </c>
      <c r="F5628" t="s">
        <v>581</v>
      </c>
      <c r="G5628" t="s">
        <v>581</v>
      </c>
      <c r="H5628" t="s">
        <v>132</v>
      </c>
      <c r="I5628" t="s">
        <v>626</v>
      </c>
      <c r="J5628" t="s">
        <v>635</v>
      </c>
    </row>
    <row r="5629" spans="1:10" x14ac:dyDescent="0.35">
      <c r="A5629">
        <v>5778</v>
      </c>
      <c r="B5629" t="s">
        <v>288</v>
      </c>
      <c r="C5629">
        <v>20</v>
      </c>
      <c r="D5629">
        <v>10</v>
      </c>
      <c r="E5629">
        <v>0</v>
      </c>
      <c r="F5629" t="s">
        <v>581</v>
      </c>
      <c r="G5629" t="s">
        <v>581</v>
      </c>
      <c r="H5629" t="s">
        <v>132</v>
      </c>
      <c r="I5629" t="s">
        <v>626</v>
      </c>
      <c r="J5629" t="s">
        <v>635</v>
      </c>
    </row>
    <row r="5630" spans="1:10" x14ac:dyDescent="0.35">
      <c r="A5630">
        <v>5779</v>
      </c>
      <c r="B5630" t="s">
        <v>288</v>
      </c>
      <c r="C5630">
        <v>21</v>
      </c>
      <c r="D5630">
        <v>5</v>
      </c>
      <c r="E5630">
        <v>0</v>
      </c>
      <c r="F5630" t="s">
        <v>581</v>
      </c>
      <c r="G5630" t="s">
        <v>581</v>
      </c>
      <c r="H5630" t="s">
        <v>132</v>
      </c>
      <c r="I5630" t="s">
        <v>626</v>
      </c>
      <c r="J5630" t="s">
        <v>635</v>
      </c>
    </row>
    <row r="5631" spans="1:10" x14ac:dyDescent="0.35">
      <c r="A5631">
        <v>5780</v>
      </c>
      <c r="B5631" t="s">
        <v>288</v>
      </c>
      <c r="C5631">
        <v>22</v>
      </c>
      <c r="D5631">
        <v>3</v>
      </c>
      <c r="E5631">
        <v>0</v>
      </c>
      <c r="F5631" t="s">
        <v>581</v>
      </c>
      <c r="G5631" t="s">
        <v>581</v>
      </c>
      <c r="H5631" t="s">
        <v>132</v>
      </c>
      <c r="I5631" t="s">
        <v>626</v>
      </c>
      <c r="J5631" t="s">
        <v>635</v>
      </c>
    </row>
    <row r="5632" spans="1:10" x14ac:dyDescent="0.35">
      <c r="A5632">
        <v>5781</v>
      </c>
      <c r="B5632" t="s">
        <v>288</v>
      </c>
      <c r="C5632">
        <v>23</v>
      </c>
      <c r="D5632">
        <v>5</v>
      </c>
      <c r="E5632">
        <v>0</v>
      </c>
      <c r="F5632" t="s">
        <v>581</v>
      </c>
      <c r="G5632" t="s">
        <v>581</v>
      </c>
      <c r="H5632" t="s">
        <v>132</v>
      </c>
      <c r="I5632" t="s">
        <v>626</v>
      </c>
      <c r="J5632" t="s">
        <v>635</v>
      </c>
    </row>
    <row r="5633" spans="1:10" x14ac:dyDescent="0.35">
      <c r="A5633">
        <v>5782</v>
      </c>
      <c r="B5633" t="s">
        <v>288</v>
      </c>
      <c r="C5633">
        <v>24</v>
      </c>
      <c r="D5633">
        <v>2</v>
      </c>
      <c r="E5633">
        <v>0</v>
      </c>
      <c r="F5633" t="s">
        <v>581</v>
      </c>
      <c r="G5633" t="s">
        <v>581</v>
      </c>
      <c r="H5633" t="s">
        <v>132</v>
      </c>
      <c r="I5633" t="s">
        <v>626</v>
      </c>
      <c r="J5633" t="s">
        <v>635</v>
      </c>
    </row>
    <row r="5634" spans="1:10" x14ac:dyDescent="0.35">
      <c r="A5634">
        <v>5783</v>
      </c>
      <c r="B5634" t="s">
        <v>288</v>
      </c>
      <c r="C5634">
        <v>25</v>
      </c>
      <c r="D5634">
        <v>7</v>
      </c>
      <c r="E5634">
        <v>1</v>
      </c>
      <c r="F5634" t="s">
        <v>581</v>
      </c>
      <c r="G5634" t="s">
        <v>581</v>
      </c>
      <c r="H5634" t="s">
        <v>132</v>
      </c>
      <c r="I5634" t="s">
        <v>626</v>
      </c>
      <c r="J5634" t="s">
        <v>635</v>
      </c>
    </row>
    <row r="5635" spans="1:10" x14ac:dyDescent="0.35">
      <c r="A5635">
        <v>5784</v>
      </c>
      <c r="B5635" t="s">
        <v>288</v>
      </c>
      <c r="C5635">
        <v>26</v>
      </c>
      <c r="D5635">
        <v>8</v>
      </c>
      <c r="E5635">
        <v>0</v>
      </c>
      <c r="F5635" t="s">
        <v>581</v>
      </c>
      <c r="G5635" t="s">
        <v>581</v>
      </c>
      <c r="H5635" t="s">
        <v>132</v>
      </c>
      <c r="I5635" t="s">
        <v>626</v>
      </c>
      <c r="J5635" t="s">
        <v>635</v>
      </c>
    </row>
    <row r="5636" spans="1:10" x14ac:dyDescent="0.35">
      <c r="A5636">
        <v>5785</v>
      </c>
      <c r="B5636" t="s">
        <v>288</v>
      </c>
      <c r="C5636">
        <v>27</v>
      </c>
      <c r="D5636">
        <v>11</v>
      </c>
      <c r="E5636">
        <v>0</v>
      </c>
      <c r="F5636" t="s">
        <v>581</v>
      </c>
      <c r="G5636" t="s">
        <v>581</v>
      </c>
      <c r="H5636" t="s">
        <v>132</v>
      </c>
      <c r="I5636" t="s">
        <v>626</v>
      </c>
      <c r="J5636" t="s">
        <v>635</v>
      </c>
    </row>
    <row r="5637" spans="1:10" x14ac:dyDescent="0.35">
      <c r="A5637">
        <v>5786</v>
      </c>
      <c r="B5637" t="s">
        <v>288</v>
      </c>
      <c r="C5637">
        <v>28</v>
      </c>
      <c r="D5637">
        <v>19</v>
      </c>
      <c r="E5637">
        <v>0</v>
      </c>
      <c r="F5637" t="s">
        <v>581</v>
      </c>
      <c r="G5637" t="s">
        <v>581</v>
      </c>
      <c r="H5637" t="s">
        <v>132</v>
      </c>
      <c r="I5637" t="s">
        <v>626</v>
      </c>
      <c r="J5637" t="s">
        <v>635</v>
      </c>
    </row>
    <row r="5638" spans="1:10" x14ac:dyDescent="0.35">
      <c r="A5638">
        <v>5787</v>
      </c>
      <c r="B5638" t="s">
        <v>288</v>
      </c>
      <c r="C5638">
        <v>29</v>
      </c>
      <c r="D5638">
        <v>8</v>
      </c>
      <c r="E5638">
        <v>1</v>
      </c>
      <c r="F5638" t="s">
        <v>581</v>
      </c>
      <c r="G5638" t="s">
        <v>581</v>
      </c>
      <c r="H5638" t="s">
        <v>132</v>
      </c>
      <c r="I5638" t="s">
        <v>626</v>
      </c>
      <c r="J5638" t="s">
        <v>635</v>
      </c>
    </row>
    <row r="5639" spans="1:10" x14ac:dyDescent="0.35">
      <c r="A5639">
        <v>5788</v>
      </c>
      <c r="B5639" t="s">
        <v>288</v>
      </c>
      <c r="C5639">
        <v>30</v>
      </c>
      <c r="D5639">
        <v>10</v>
      </c>
      <c r="E5639">
        <v>4</v>
      </c>
      <c r="F5639" t="s">
        <v>581</v>
      </c>
      <c r="G5639" t="s">
        <v>581</v>
      </c>
      <c r="H5639" t="s">
        <v>132</v>
      </c>
      <c r="I5639" t="s">
        <v>626</v>
      </c>
      <c r="J5639" t="s">
        <v>635</v>
      </c>
    </row>
    <row r="5640" spans="1:10" x14ac:dyDescent="0.35">
      <c r="A5640">
        <v>5789</v>
      </c>
      <c r="B5640" t="s">
        <v>288</v>
      </c>
      <c r="C5640">
        <v>31</v>
      </c>
      <c r="D5640">
        <v>2</v>
      </c>
      <c r="E5640">
        <v>1</v>
      </c>
      <c r="F5640" t="s">
        <v>581</v>
      </c>
      <c r="G5640" t="s">
        <v>581</v>
      </c>
      <c r="H5640" t="s">
        <v>132</v>
      </c>
      <c r="I5640" t="s">
        <v>626</v>
      </c>
      <c r="J5640" t="s">
        <v>635</v>
      </c>
    </row>
    <row r="5641" spans="1:10" x14ac:dyDescent="0.35">
      <c r="A5641">
        <v>5790</v>
      </c>
      <c r="B5641" t="s">
        <v>288</v>
      </c>
      <c r="C5641">
        <v>32</v>
      </c>
      <c r="D5641">
        <v>7</v>
      </c>
      <c r="E5641">
        <v>1</v>
      </c>
      <c r="F5641" t="s">
        <v>581</v>
      </c>
      <c r="G5641" t="s">
        <v>581</v>
      </c>
      <c r="H5641" t="s">
        <v>132</v>
      </c>
      <c r="I5641" t="s">
        <v>626</v>
      </c>
      <c r="J5641" t="s">
        <v>635</v>
      </c>
    </row>
    <row r="5642" spans="1:10" x14ac:dyDescent="0.35">
      <c r="A5642">
        <v>5791</v>
      </c>
      <c r="B5642" t="s">
        <v>288</v>
      </c>
      <c r="C5642">
        <v>33</v>
      </c>
      <c r="D5642">
        <v>10</v>
      </c>
      <c r="E5642">
        <v>2</v>
      </c>
      <c r="F5642" t="s">
        <v>581</v>
      </c>
      <c r="G5642" t="s">
        <v>581</v>
      </c>
      <c r="H5642" t="s">
        <v>132</v>
      </c>
      <c r="I5642" t="s">
        <v>626</v>
      </c>
      <c r="J5642" t="s">
        <v>635</v>
      </c>
    </row>
    <row r="5643" spans="1:10" x14ac:dyDescent="0.35">
      <c r="A5643">
        <v>5792</v>
      </c>
      <c r="B5643" t="s">
        <v>288</v>
      </c>
      <c r="C5643">
        <v>34</v>
      </c>
      <c r="D5643">
        <v>8</v>
      </c>
      <c r="E5643">
        <v>3</v>
      </c>
      <c r="F5643" t="s">
        <v>581</v>
      </c>
      <c r="G5643" t="s">
        <v>581</v>
      </c>
      <c r="H5643" t="s">
        <v>132</v>
      </c>
      <c r="I5643" t="s">
        <v>626</v>
      </c>
      <c r="J5643" t="s">
        <v>635</v>
      </c>
    </row>
    <row r="5644" spans="1:10" x14ac:dyDescent="0.35">
      <c r="A5644">
        <v>5793</v>
      </c>
      <c r="B5644" t="s">
        <v>288</v>
      </c>
      <c r="C5644">
        <v>35</v>
      </c>
      <c r="D5644">
        <v>5</v>
      </c>
      <c r="E5644">
        <v>0</v>
      </c>
      <c r="F5644" t="s">
        <v>581</v>
      </c>
      <c r="G5644" t="s">
        <v>581</v>
      </c>
      <c r="H5644" t="s">
        <v>132</v>
      </c>
      <c r="I5644" t="s">
        <v>626</v>
      </c>
      <c r="J5644" t="s">
        <v>635</v>
      </c>
    </row>
    <row r="5645" spans="1:10" x14ac:dyDescent="0.35">
      <c r="A5645">
        <v>5794</v>
      </c>
      <c r="B5645" t="s">
        <v>288</v>
      </c>
      <c r="C5645">
        <v>36</v>
      </c>
      <c r="D5645">
        <v>7</v>
      </c>
      <c r="E5645">
        <v>1</v>
      </c>
      <c r="F5645" t="s">
        <v>581</v>
      </c>
      <c r="G5645" t="s">
        <v>581</v>
      </c>
      <c r="H5645" t="s">
        <v>132</v>
      </c>
      <c r="I5645" t="s">
        <v>626</v>
      </c>
      <c r="J5645" t="s">
        <v>635</v>
      </c>
    </row>
    <row r="5646" spans="1:10" x14ac:dyDescent="0.35">
      <c r="A5646">
        <v>5795</v>
      </c>
      <c r="B5646" t="s">
        <v>288</v>
      </c>
      <c r="C5646">
        <v>37</v>
      </c>
      <c r="D5646">
        <v>6</v>
      </c>
      <c r="E5646">
        <v>0</v>
      </c>
      <c r="F5646" t="s">
        <v>581</v>
      </c>
      <c r="G5646" t="s">
        <v>581</v>
      </c>
      <c r="H5646" t="s">
        <v>132</v>
      </c>
      <c r="I5646" t="s">
        <v>626</v>
      </c>
      <c r="J5646" t="s">
        <v>635</v>
      </c>
    </row>
    <row r="5647" spans="1:10" x14ac:dyDescent="0.35">
      <c r="A5647">
        <v>5796</v>
      </c>
      <c r="B5647" t="s">
        <v>288</v>
      </c>
      <c r="C5647">
        <v>38</v>
      </c>
      <c r="D5647">
        <v>3</v>
      </c>
      <c r="E5647">
        <v>1</v>
      </c>
      <c r="F5647" t="s">
        <v>581</v>
      </c>
      <c r="G5647" t="s">
        <v>581</v>
      </c>
      <c r="H5647" t="s">
        <v>132</v>
      </c>
      <c r="I5647" t="s">
        <v>626</v>
      </c>
      <c r="J5647" t="s">
        <v>635</v>
      </c>
    </row>
    <row r="5648" spans="1:10" x14ac:dyDescent="0.35">
      <c r="A5648">
        <v>5797</v>
      </c>
      <c r="B5648" t="s">
        <v>289</v>
      </c>
      <c r="C5648">
        <v>15</v>
      </c>
      <c r="D5648">
        <v>55</v>
      </c>
      <c r="E5648">
        <v>5</v>
      </c>
      <c r="F5648" t="s">
        <v>581</v>
      </c>
      <c r="G5648" t="s">
        <v>581</v>
      </c>
      <c r="H5648" t="s">
        <v>132</v>
      </c>
      <c r="I5648" t="s">
        <v>626</v>
      </c>
      <c r="J5648" t="s">
        <v>635</v>
      </c>
    </row>
    <row r="5649" spans="1:10" x14ac:dyDescent="0.35">
      <c r="A5649">
        <v>5798</v>
      </c>
      <c r="B5649" t="s">
        <v>289</v>
      </c>
      <c r="C5649">
        <v>16</v>
      </c>
      <c r="D5649">
        <v>68</v>
      </c>
      <c r="E5649">
        <v>13</v>
      </c>
      <c r="F5649" t="s">
        <v>581</v>
      </c>
      <c r="G5649" t="s">
        <v>581</v>
      </c>
      <c r="H5649" t="s">
        <v>132</v>
      </c>
      <c r="I5649" t="s">
        <v>626</v>
      </c>
      <c r="J5649" t="s">
        <v>635</v>
      </c>
    </row>
    <row r="5650" spans="1:10" x14ac:dyDescent="0.35">
      <c r="A5650">
        <v>5799</v>
      </c>
      <c r="B5650" t="s">
        <v>289</v>
      </c>
      <c r="C5650">
        <v>17</v>
      </c>
      <c r="D5650">
        <v>35</v>
      </c>
      <c r="E5650">
        <v>10</v>
      </c>
      <c r="F5650" t="s">
        <v>581</v>
      </c>
      <c r="G5650" t="s">
        <v>581</v>
      </c>
      <c r="H5650" t="s">
        <v>132</v>
      </c>
      <c r="I5650" t="s">
        <v>626</v>
      </c>
      <c r="J5650" t="s">
        <v>635</v>
      </c>
    </row>
    <row r="5651" spans="1:10" x14ac:dyDescent="0.35">
      <c r="A5651">
        <v>5800</v>
      </c>
      <c r="B5651" t="s">
        <v>289</v>
      </c>
      <c r="C5651">
        <v>18</v>
      </c>
      <c r="D5651">
        <v>53</v>
      </c>
      <c r="E5651">
        <v>3</v>
      </c>
      <c r="F5651" t="s">
        <v>581</v>
      </c>
      <c r="G5651" t="s">
        <v>581</v>
      </c>
      <c r="H5651" t="s">
        <v>132</v>
      </c>
      <c r="I5651" t="s">
        <v>626</v>
      </c>
      <c r="J5651" t="s">
        <v>635</v>
      </c>
    </row>
    <row r="5652" spans="1:10" x14ac:dyDescent="0.35">
      <c r="A5652">
        <v>5801</v>
      </c>
      <c r="B5652" t="s">
        <v>289</v>
      </c>
      <c r="C5652">
        <v>19</v>
      </c>
      <c r="D5652">
        <v>29</v>
      </c>
      <c r="E5652">
        <v>3</v>
      </c>
      <c r="F5652" t="s">
        <v>581</v>
      </c>
      <c r="G5652" t="s">
        <v>581</v>
      </c>
      <c r="H5652" t="s">
        <v>132</v>
      </c>
      <c r="I5652" t="s">
        <v>626</v>
      </c>
      <c r="J5652" t="s">
        <v>635</v>
      </c>
    </row>
    <row r="5653" spans="1:10" x14ac:dyDescent="0.35">
      <c r="A5653">
        <v>5802</v>
      </c>
      <c r="B5653" t="s">
        <v>289</v>
      </c>
      <c r="C5653">
        <v>20</v>
      </c>
      <c r="D5653">
        <v>16</v>
      </c>
      <c r="E5653">
        <v>3</v>
      </c>
      <c r="F5653" t="s">
        <v>581</v>
      </c>
      <c r="G5653" t="s">
        <v>581</v>
      </c>
      <c r="H5653" t="s">
        <v>132</v>
      </c>
      <c r="I5653" t="s">
        <v>626</v>
      </c>
      <c r="J5653" t="s">
        <v>635</v>
      </c>
    </row>
    <row r="5654" spans="1:10" x14ac:dyDescent="0.35">
      <c r="A5654">
        <v>5803</v>
      </c>
      <c r="B5654" t="s">
        <v>289</v>
      </c>
      <c r="C5654">
        <v>21</v>
      </c>
      <c r="D5654">
        <v>11</v>
      </c>
      <c r="E5654">
        <v>3</v>
      </c>
      <c r="F5654" t="s">
        <v>581</v>
      </c>
      <c r="G5654" t="s">
        <v>581</v>
      </c>
      <c r="H5654" t="s">
        <v>132</v>
      </c>
      <c r="I5654" t="s">
        <v>626</v>
      </c>
      <c r="J5654" t="s">
        <v>635</v>
      </c>
    </row>
    <row r="5655" spans="1:10" x14ac:dyDescent="0.35">
      <c r="A5655">
        <v>5804</v>
      </c>
      <c r="B5655" t="s">
        <v>289</v>
      </c>
      <c r="C5655">
        <v>22</v>
      </c>
      <c r="D5655">
        <v>6</v>
      </c>
      <c r="E5655">
        <v>0</v>
      </c>
      <c r="F5655" t="s">
        <v>581</v>
      </c>
      <c r="G5655" t="s">
        <v>581</v>
      </c>
      <c r="H5655" t="s">
        <v>132</v>
      </c>
      <c r="I5655" t="s">
        <v>626</v>
      </c>
      <c r="J5655" t="s">
        <v>635</v>
      </c>
    </row>
    <row r="5656" spans="1:10" x14ac:dyDescent="0.35">
      <c r="A5656">
        <v>5805</v>
      </c>
      <c r="B5656" t="s">
        <v>289</v>
      </c>
      <c r="C5656">
        <v>23</v>
      </c>
      <c r="D5656">
        <v>9</v>
      </c>
      <c r="E5656">
        <v>1</v>
      </c>
      <c r="F5656" t="s">
        <v>581</v>
      </c>
      <c r="G5656" t="s">
        <v>581</v>
      </c>
      <c r="H5656" t="s">
        <v>132</v>
      </c>
      <c r="I5656" t="s">
        <v>626</v>
      </c>
      <c r="J5656" t="s">
        <v>635</v>
      </c>
    </row>
    <row r="5657" spans="1:10" x14ac:dyDescent="0.35">
      <c r="A5657">
        <v>5806</v>
      </c>
      <c r="B5657" t="s">
        <v>289</v>
      </c>
      <c r="C5657">
        <v>24</v>
      </c>
      <c r="D5657">
        <v>8</v>
      </c>
      <c r="E5657">
        <v>1</v>
      </c>
      <c r="F5657" t="s">
        <v>581</v>
      </c>
      <c r="G5657" t="s">
        <v>581</v>
      </c>
      <c r="H5657" t="s">
        <v>132</v>
      </c>
      <c r="I5657" t="s">
        <v>626</v>
      </c>
      <c r="J5657" t="s">
        <v>635</v>
      </c>
    </row>
    <row r="5658" spans="1:10" x14ac:dyDescent="0.35">
      <c r="A5658">
        <v>5807</v>
      </c>
      <c r="B5658" t="s">
        <v>289</v>
      </c>
      <c r="C5658">
        <v>25</v>
      </c>
      <c r="D5658">
        <v>14</v>
      </c>
      <c r="E5658">
        <v>5</v>
      </c>
      <c r="F5658" t="s">
        <v>581</v>
      </c>
      <c r="G5658" t="s">
        <v>581</v>
      </c>
      <c r="H5658" t="s">
        <v>132</v>
      </c>
      <c r="I5658" t="s">
        <v>626</v>
      </c>
      <c r="J5658" t="s">
        <v>635</v>
      </c>
    </row>
    <row r="5659" spans="1:10" x14ac:dyDescent="0.35">
      <c r="A5659">
        <v>5808</v>
      </c>
      <c r="B5659" t="s">
        <v>289</v>
      </c>
      <c r="C5659">
        <v>26</v>
      </c>
      <c r="D5659">
        <v>14</v>
      </c>
      <c r="E5659">
        <v>4</v>
      </c>
      <c r="F5659" t="s">
        <v>581</v>
      </c>
      <c r="G5659" t="s">
        <v>581</v>
      </c>
      <c r="H5659" t="s">
        <v>132</v>
      </c>
      <c r="I5659" t="s">
        <v>626</v>
      </c>
      <c r="J5659" t="s">
        <v>635</v>
      </c>
    </row>
    <row r="5660" spans="1:10" x14ac:dyDescent="0.35">
      <c r="A5660">
        <v>5809</v>
      </c>
      <c r="B5660" t="s">
        <v>289</v>
      </c>
      <c r="C5660">
        <v>27</v>
      </c>
      <c r="D5660">
        <v>18</v>
      </c>
      <c r="E5660">
        <v>2</v>
      </c>
      <c r="F5660" t="s">
        <v>581</v>
      </c>
      <c r="G5660" t="s">
        <v>581</v>
      </c>
      <c r="H5660" t="s">
        <v>132</v>
      </c>
      <c r="I5660" t="s">
        <v>626</v>
      </c>
      <c r="J5660" t="s">
        <v>635</v>
      </c>
    </row>
    <row r="5661" spans="1:10" x14ac:dyDescent="0.35">
      <c r="A5661">
        <v>5810</v>
      </c>
      <c r="B5661" t="s">
        <v>289</v>
      </c>
      <c r="C5661">
        <v>28</v>
      </c>
      <c r="D5661">
        <v>19</v>
      </c>
      <c r="E5661">
        <v>4</v>
      </c>
      <c r="F5661" t="s">
        <v>581</v>
      </c>
      <c r="G5661" t="s">
        <v>581</v>
      </c>
      <c r="H5661" t="s">
        <v>132</v>
      </c>
      <c r="I5661" t="s">
        <v>626</v>
      </c>
      <c r="J5661" t="s">
        <v>635</v>
      </c>
    </row>
    <row r="5662" spans="1:10" x14ac:dyDescent="0.35">
      <c r="A5662">
        <v>5811</v>
      </c>
      <c r="B5662" t="s">
        <v>289</v>
      </c>
      <c r="C5662">
        <v>29</v>
      </c>
      <c r="D5662">
        <v>14</v>
      </c>
      <c r="E5662">
        <v>10</v>
      </c>
      <c r="F5662" t="s">
        <v>581</v>
      </c>
      <c r="G5662" t="s">
        <v>581</v>
      </c>
      <c r="H5662" t="s">
        <v>132</v>
      </c>
      <c r="I5662" t="s">
        <v>626</v>
      </c>
      <c r="J5662" t="s">
        <v>635</v>
      </c>
    </row>
    <row r="5663" spans="1:10" x14ac:dyDescent="0.35">
      <c r="A5663">
        <v>5812</v>
      </c>
      <c r="B5663" t="s">
        <v>289</v>
      </c>
      <c r="C5663">
        <v>30</v>
      </c>
      <c r="D5663">
        <v>22</v>
      </c>
      <c r="E5663">
        <v>5</v>
      </c>
      <c r="F5663" t="s">
        <v>581</v>
      </c>
      <c r="G5663" t="s">
        <v>581</v>
      </c>
      <c r="H5663" t="s">
        <v>132</v>
      </c>
      <c r="I5663" t="s">
        <v>626</v>
      </c>
      <c r="J5663" t="s">
        <v>635</v>
      </c>
    </row>
    <row r="5664" spans="1:10" x14ac:dyDescent="0.35">
      <c r="A5664">
        <v>5813</v>
      </c>
      <c r="B5664" t="s">
        <v>289</v>
      </c>
      <c r="C5664">
        <v>31</v>
      </c>
      <c r="D5664">
        <v>39</v>
      </c>
      <c r="E5664">
        <v>6</v>
      </c>
      <c r="F5664" t="s">
        <v>581</v>
      </c>
      <c r="G5664" t="s">
        <v>581</v>
      </c>
      <c r="H5664" t="s">
        <v>132</v>
      </c>
      <c r="I5664" t="s">
        <v>626</v>
      </c>
      <c r="J5664" t="s">
        <v>635</v>
      </c>
    </row>
    <row r="5665" spans="1:10" x14ac:dyDescent="0.35">
      <c r="A5665">
        <v>5814</v>
      </c>
      <c r="B5665" t="s">
        <v>289</v>
      </c>
      <c r="C5665">
        <v>32</v>
      </c>
      <c r="D5665">
        <v>23</v>
      </c>
      <c r="E5665">
        <v>12</v>
      </c>
      <c r="F5665" t="s">
        <v>581</v>
      </c>
      <c r="G5665" t="s">
        <v>581</v>
      </c>
      <c r="H5665" t="s">
        <v>132</v>
      </c>
      <c r="I5665" t="s">
        <v>626</v>
      </c>
      <c r="J5665" t="s">
        <v>635</v>
      </c>
    </row>
    <row r="5666" spans="1:10" x14ac:dyDescent="0.35">
      <c r="A5666">
        <v>5815</v>
      </c>
      <c r="B5666" t="s">
        <v>289</v>
      </c>
      <c r="C5666">
        <v>33</v>
      </c>
      <c r="D5666">
        <v>9</v>
      </c>
      <c r="E5666">
        <v>5</v>
      </c>
      <c r="F5666" t="s">
        <v>581</v>
      </c>
      <c r="G5666" t="s">
        <v>581</v>
      </c>
      <c r="H5666" t="s">
        <v>132</v>
      </c>
      <c r="I5666" t="s">
        <v>626</v>
      </c>
      <c r="J5666" t="s">
        <v>635</v>
      </c>
    </row>
    <row r="5667" spans="1:10" x14ac:dyDescent="0.35">
      <c r="A5667">
        <v>5816</v>
      </c>
      <c r="B5667" t="s">
        <v>289</v>
      </c>
      <c r="C5667">
        <v>34</v>
      </c>
      <c r="D5667">
        <v>17</v>
      </c>
      <c r="E5667">
        <v>3</v>
      </c>
      <c r="F5667" t="s">
        <v>581</v>
      </c>
      <c r="G5667" t="s">
        <v>581</v>
      </c>
      <c r="H5667" t="s">
        <v>132</v>
      </c>
      <c r="I5667" t="s">
        <v>626</v>
      </c>
      <c r="J5667" t="s">
        <v>635</v>
      </c>
    </row>
    <row r="5668" spans="1:10" x14ac:dyDescent="0.35">
      <c r="A5668">
        <v>5817</v>
      </c>
      <c r="B5668" t="s">
        <v>289</v>
      </c>
      <c r="C5668">
        <v>35</v>
      </c>
      <c r="D5668">
        <v>21</v>
      </c>
      <c r="E5668">
        <v>5</v>
      </c>
      <c r="F5668" t="s">
        <v>581</v>
      </c>
      <c r="G5668" t="s">
        <v>581</v>
      </c>
      <c r="H5668" t="s">
        <v>132</v>
      </c>
      <c r="I5668" t="s">
        <v>626</v>
      </c>
      <c r="J5668" t="s">
        <v>635</v>
      </c>
    </row>
    <row r="5669" spans="1:10" x14ac:dyDescent="0.35">
      <c r="A5669">
        <v>5818</v>
      </c>
      <c r="B5669" t="s">
        <v>289</v>
      </c>
      <c r="C5669">
        <v>36</v>
      </c>
      <c r="D5669">
        <v>15</v>
      </c>
      <c r="E5669">
        <v>6</v>
      </c>
      <c r="F5669" t="s">
        <v>581</v>
      </c>
      <c r="G5669" t="s">
        <v>581</v>
      </c>
      <c r="H5669" t="s">
        <v>132</v>
      </c>
      <c r="I5669" t="s">
        <v>626</v>
      </c>
      <c r="J5669" t="s">
        <v>635</v>
      </c>
    </row>
    <row r="5670" spans="1:10" x14ac:dyDescent="0.35">
      <c r="A5670">
        <v>5819</v>
      </c>
      <c r="B5670" t="s">
        <v>289</v>
      </c>
      <c r="C5670">
        <v>37</v>
      </c>
      <c r="D5670">
        <v>17</v>
      </c>
      <c r="E5670">
        <v>4</v>
      </c>
      <c r="F5670" t="s">
        <v>581</v>
      </c>
      <c r="G5670" t="s">
        <v>581</v>
      </c>
      <c r="H5670" t="s">
        <v>132</v>
      </c>
      <c r="I5670" t="s">
        <v>626</v>
      </c>
      <c r="J5670" t="s">
        <v>635</v>
      </c>
    </row>
    <row r="5671" spans="1:10" x14ac:dyDescent="0.35">
      <c r="A5671">
        <v>5820</v>
      </c>
      <c r="B5671" t="s">
        <v>289</v>
      </c>
      <c r="C5671">
        <v>38</v>
      </c>
      <c r="D5671">
        <v>10</v>
      </c>
      <c r="E5671">
        <v>4</v>
      </c>
      <c r="F5671" t="s">
        <v>581</v>
      </c>
      <c r="G5671" t="s">
        <v>581</v>
      </c>
      <c r="H5671" t="s">
        <v>132</v>
      </c>
      <c r="I5671" t="s">
        <v>626</v>
      </c>
      <c r="J5671" t="s">
        <v>635</v>
      </c>
    </row>
    <row r="5672" spans="1:10" x14ac:dyDescent="0.35">
      <c r="A5672">
        <v>5845</v>
      </c>
      <c r="B5672" t="s">
        <v>290</v>
      </c>
      <c r="C5672">
        <v>15</v>
      </c>
      <c r="D5672">
        <v>67</v>
      </c>
      <c r="E5672">
        <v>20</v>
      </c>
      <c r="F5672" t="s">
        <v>581</v>
      </c>
      <c r="G5672" t="s">
        <v>581</v>
      </c>
      <c r="H5672" t="s">
        <v>132</v>
      </c>
      <c r="I5672" t="s">
        <v>615</v>
      </c>
      <c r="J5672" t="s">
        <v>638</v>
      </c>
    </row>
    <row r="5673" spans="1:10" x14ac:dyDescent="0.35">
      <c r="A5673">
        <v>5846</v>
      </c>
      <c r="B5673" t="s">
        <v>290</v>
      </c>
      <c r="C5673">
        <v>16</v>
      </c>
      <c r="D5673">
        <v>46</v>
      </c>
      <c r="E5673">
        <v>8</v>
      </c>
      <c r="F5673" t="s">
        <v>581</v>
      </c>
      <c r="G5673" t="s">
        <v>581</v>
      </c>
      <c r="H5673" t="s">
        <v>132</v>
      </c>
      <c r="I5673" t="s">
        <v>615</v>
      </c>
      <c r="J5673" t="s">
        <v>638</v>
      </c>
    </row>
    <row r="5674" spans="1:10" x14ac:dyDescent="0.35">
      <c r="A5674">
        <v>5847</v>
      </c>
      <c r="B5674" t="s">
        <v>290</v>
      </c>
      <c r="C5674">
        <v>17</v>
      </c>
      <c r="D5674">
        <v>29</v>
      </c>
      <c r="E5674">
        <v>4</v>
      </c>
      <c r="F5674" t="s">
        <v>581</v>
      </c>
      <c r="G5674" t="s">
        <v>581</v>
      </c>
      <c r="H5674" t="s">
        <v>132</v>
      </c>
      <c r="I5674" t="s">
        <v>615</v>
      </c>
      <c r="J5674" t="s">
        <v>638</v>
      </c>
    </row>
    <row r="5675" spans="1:10" x14ac:dyDescent="0.35">
      <c r="A5675">
        <v>5848</v>
      </c>
      <c r="B5675" t="s">
        <v>290</v>
      </c>
      <c r="C5675">
        <v>18</v>
      </c>
      <c r="D5675">
        <v>22</v>
      </c>
      <c r="E5675">
        <v>8</v>
      </c>
      <c r="F5675" t="s">
        <v>581</v>
      </c>
      <c r="G5675" t="s">
        <v>581</v>
      </c>
      <c r="H5675" t="s">
        <v>132</v>
      </c>
      <c r="I5675" t="s">
        <v>615</v>
      </c>
      <c r="J5675" t="s">
        <v>638</v>
      </c>
    </row>
    <row r="5676" spans="1:10" x14ac:dyDescent="0.35">
      <c r="A5676">
        <v>5849</v>
      </c>
      <c r="B5676" t="s">
        <v>290</v>
      </c>
      <c r="C5676">
        <v>19</v>
      </c>
      <c r="D5676">
        <v>19</v>
      </c>
      <c r="E5676">
        <v>5</v>
      </c>
      <c r="F5676" t="s">
        <v>581</v>
      </c>
      <c r="G5676" t="s">
        <v>581</v>
      </c>
      <c r="H5676" t="s">
        <v>132</v>
      </c>
      <c r="I5676" t="s">
        <v>615</v>
      </c>
      <c r="J5676" t="s">
        <v>638</v>
      </c>
    </row>
    <row r="5677" spans="1:10" x14ac:dyDescent="0.35">
      <c r="A5677">
        <v>5850</v>
      </c>
      <c r="B5677" t="s">
        <v>290</v>
      </c>
      <c r="C5677">
        <v>20</v>
      </c>
      <c r="D5677">
        <v>7</v>
      </c>
      <c r="E5677">
        <v>1</v>
      </c>
      <c r="F5677" t="s">
        <v>581</v>
      </c>
      <c r="G5677" t="s">
        <v>581</v>
      </c>
      <c r="H5677" t="s">
        <v>132</v>
      </c>
      <c r="I5677" t="s">
        <v>615</v>
      </c>
      <c r="J5677" t="s">
        <v>638</v>
      </c>
    </row>
    <row r="5678" spans="1:10" x14ac:dyDescent="0.35">
      <c r="A5678">
        <v>5851</v>
      </c>
      <c r="B5678" t="s">
        <v>290</v>
      </c>
      <c r="C5678">
        <v>21</v>
      </c>
      <c r="D5678">
        <v>10</v>
      </c>
      <c r="E5678">
        <v>3</v>
      </c>
      <c r="F5678" t="s">
        <v>581</v>
      </c>
      <c r="G5678" t="s">
        <v>581</v>
      </c>
      <c r="H5678" t="s">
        <v>132</v>
      </c>
      <c r="I5678" t="s">
        <v>615</v>
      </c>
      <c r="J5678" t="s">
        <v>638</v>
      </c>
    </row>
    <row r="5679" spans="1:10" x14ac:dyDescent="0.35">
      <c r="A5679">
        <v>5852</v>
      </c>
      <c r="B5679" t="s">
        <v>290</v>
      </c>
      <c r="C5679">
        <v>22</v>
      </c>
      <c r="D5679">
        <v>7</v>
      </c>
      <c r="E5679">
        <v>2</v>
      </c>
      <c r="F5679" t="s">
        <v>581</v>
      </c>
      <c r="G5679" t="s">
        <v>581</v>
      </c>
      <c r="H5679" t="s">
        <v>132</v>
      </c>
      <c r="I5679" t="s">
        <v>615</v>
      </c>
      <c r="J5679" t="s">
        <v>638</v>
      </c>
    </row>
    <row r="5680" spans="1:10" x14ac:dyDescent="0.35">
      <c r="A5680">
        <v>5853</v>
      </c>
      <c r="B5680" t="s">
        <v>290</v>
      </c>
      <c r="C5680">
        <v>23</v>
      </c>
      <c r="D5680">
        <v>4</v>
      </c>
      <c r="E5680">
        <v>3</v>
      </c>
      <c r="F5680" t="s">
        <v>581</v>
      </c>
      <c r="G5680" t="s">
        <v>581</v>
      </c>
      <c r="H5680" t="s">
        <v>132</v>
      </c>
      <c r="I5680" t="s">
        <v>615</v>
      </c>
      <c r="J5680" t="s">
        <v>638</v>
      </c>
    </row>
    <row r="5681" spans="1:10" x14ac:dyDescent="0.35">
      <c r="A5681">
        <v>5854</v>
      </c>
      <c r="B5681" t="s">
        <v>290</v>
      </c>
      <c r="C5681">
        <v>24</v>
      </c>
      <c r="D5681">
        <v>11</v>
      </c>
      <c r="E5681">
        <v>5</v>
      </c>
      <c r="F5681" t="s">
        <v>581</v>
      </c>
      <c r="G5681" t="s">
        <v>581</v>
      </c>
      <c r="H5681" t="s">
        <v>132</v>
      </c>
      <c r="I5681" t="s">
        <v>615</v>
      </c>
      <c r="J5681" t="s">
        <v>638</v>
      </c>
    </row>
    <row r="5682" spans="1:10" x14ac:dyDescent="0.35">
      <c r="A5682">
        <v>5855</v>
      </c>
      <c r="B5682" t="s">
        <v>290</v>
      </c>
      <c r="C5682">
        <v>25</v>
      </c>
      <c r="D5682">
        <v>5</v>
      </c>
      <c r="E5682">
        <v>6</v>
      </c>
      <c r="F5682" t="s">
        <v>581</v>
      </c>
      <c r="G5682" t="s">
        <v>581</v>
      </c>
      <c r="H5682" t="s">
        <v>132</v>
      </c>
      <c r="I5682" t="s">
        <v>615</v>
      </c>
      <c r="J5682" t="s">
        <v>638</v>
      </c>
    </row>
    <row r="5683" spans="1:10" x14ac:dyDescent="0.35">
      <c r="A5683">
        <v>5856</v>
      </c>
      <c r="B5683" t="s">
        <v>290</v>
      </c>
      <c r="C5683">
        <v>26</v>
      </c>
      <c r="D5683">
        <v>5</v>
      </c>
      <c r="E5683">
        <v>3</v>
      </c>
      <c r="F5683" t="s">
        <v>581</v>
      </c>
      <c r="G5683" t="s">
        <v>581</v>
      </c>
      <c r="H5683" t="s">
        <v>132</v>
      </c>
      <c r="I5683" t="s">
        <v>615</v>
      </c>
      <c r="J5683" t="s">
        <v>638</v>
      </c>
    </row>
    <row r="5684" spans="1:10" x14ac:dyDescent="0.35">
      <c r="A5684">
        <v>5857</v>
      </c>
      <c r="B5684" t="s">
        <v>290</v>
      </c>
      <c r="C5684">
        <v>27</v>
      </c>
      <c r="D5684">
        <v>7</v>
      </c>
      <c r="E5684">
        <v>10</v>
      </c>
      <c r="F5684" t="s">
        <v>581</v>
      </c>
      <c r="G5684" t="s">
        <v>581</v>
      </c>
      <c r="H5684" t="s">
        <v>132</v>
      </c>
      <c r="I5684" t="s">
        <v>615</v>
      </c>
      <c r="J5684" t="s">
        <v>638</v>
      </c>
    </row>
    <row r="5685" spans="1:10" x14ac:dyDescent="0.35">
      <c r="A5685">
        <v>5858</v>
      </c>
      <c r="B5685" t="s">
        <v>290</v>
      </c>
      <c r="C5685">
        <v>28</v>
      </c>
      <c r="D5685">
        <v>14</v>
      </c>
      <c r="E5685">
        <v>9</v>
      </c>
      <c r="F5685" t="s">
        <v>581</v>
      </c>
      <c r="G5685" t="s">
        <v>581</v>
      </c>
      <c r="H5685" t="s">
        <v>132</v>
      </c>
      <c r="I5685" t="s">
        <v>615</v>
      </c>
      <c r="J5685" t="s">
        <v>638</v>
      </c>
    </row>
    <row r="5686" spans="1:10" x14ac:dyDescent="0.35">
      <c r="A5686">
        <v>5859</v>
      </c>
      <c r="B5686" t="s">
        <v>290</v>
      </c>
      <c r="C5686">
        <v>29</v>
      </c>
      <c r="D5686">
        <v>16</v>
      </c>
      <c r="E5686">
        <v>8</v>
      </c>
      <c r="F5686" t="s">
        <v>581</v>
      </c>
      <c r="G5686" t="s">
        <v>581</v>
      </c>
      <c r="H5686" t="s">
        <v>132</v>
      </c>
      <c r="I5686" t="s">
        <v>615</v>
      </c>
      <c r="J5686" t="s">
        <v>638</v>
      </c>
    </row>
    <row r="5687" spans="1:10" x14ac:dyDescent="0.35">
      <c r="A5687">
        <v>5860</v>
      </c>
      <c r="B5687" t="s">
        <v>290</v>
      </c>
      <c r="C5687">
        <v>30</v>
      </c>
      <c r="D5687">
        <v>11</v>
      </c>
      <c r="E5687">
        <v>5</v>
      </c>
      <c r="F5687" t="s">
        <v>581</v>
      </c>
      <c r="G5687" t="s">
        <v>581</v>
      </c>
      <c r="H5687" t="s">
        <v>132</v>
      </c>
      <c r="I5687" t="s">
        <v>615</v>
      </c>
      <c r="J5687" t="s">
        <v>638</v>
      </c>
    </row>
    <row r="5688" spans="1:10" x14ac:dyDescent="0.35">
      <c r="A5688">
        <v>5861</v>
      </c>
      <c r="B5688" t="s">
        <v>290</v>
      </c>
      <c r="C5688">
        <v>31</v>
      </c>
      <c r="D5688">
        <v>10</v>
      </c>
      <c r="E5688">
        <v>6</v>
      </c>
      <c r="F5688" t="s">
        <v>581</v>
      </c>
      <c r="G5688" t="s">
        <v>581</v>
      </c>
      <c r="H5688" t="s">
        <v>132</v>
      </c>
      <c r="I5688" t="s">
        <v>615</v>
      </c>
      <c r="J5688" t="s">
        <v>638</v>
      </c>
    </row>
    <row r="5689" spans="1:10" x14ac:dyDescent="0.35">
      <c r="A5689">
        <v>5862</v>
      </c>
      <c r="B5689" t="s">
        <v>290</v>
      </c>
      <c r="C5689">
        <v>32</v>
      </c>
      <c r="D5689">
        <v>32</v>
      </c>
      <c r="E5689">
        <v>5</v>
      </c>
      <c r="F5689" t="s">
        <v>581</v>
      </c>
      <c r="G5689" t="s">
        <v>581</v>
      </c>
      <c r="H5689" t="s">
        <v>132</v>
      </c>
      <c r="I5689" t="s">
        <v>615</v>
      </c>
      <c r="J5689" t="s">
        <v>638</v>
      </c>
    </row>
    <row r="5690" spans="1:10" x14ac:dyDescent="0.35">
      <c r="A5690">
        <v>5863</v>
      </c>
      <c r="B5690" t="s">
        <v>290</v>
      </c>
      <c r="C5690">
        <v>33</v>
      </c>
      <c r="D5690">
        <v>21</v>
      </c>
      <c r="E5690">
        <v>6</v>
      </c>
      <c r="F5690" t="s">
        <v>581</v>
      </c>
      <c r="G5690" t="s">
        <v>581</v>
      </c>
      <c r="H5690" t="s">
        <v>132</v>
      </c>
      <c r="I5690" t="s">
        <v>615</v>
      </c>
      <c r="J5690" t="s">
        <v>638</v>
      </c>
    </row>
    <row r="5691" spans="1:10" x14ac:dyDescent="0.35">
      <c r="A5691">
        <v>5864</v>
      </c>
      <c r="B5691" t="s">
        <v>290</v>
      </c>
      <c r="C5691">
        <v>34</v>
      </c>
      <c r="D5691">
        <v>9</v>
      </c>
      <c r="E5691">
        <v>8</v>
      </c>
      <c r="F5691" t="s">
        <v>581</v>
      </c>
      <c r="G5691" t="s">
        <v>581</v>
      </c>
      <c r="H5691" t="s">
        <v>132</v>
      </c>
      <c r="I5691" t="s">
        <v>615</v>
      </c>
      <c r="J5691" t="s">
        <v>638</v>
      </c>
    </row>
    <row r="5692" spans="1:10" x14ac:dyDescent="0.35">
      <c r="A5692">
        <v>5865</v>
      </c>
      <c r="B5692" t="s">
        <v>290</v>
      </c>
      <c r="C5692">
        <v>35</v>
      </c>
      <c r="D5692">
        <v>12</v>
      </c>
      <c r="E5692">
        <v>2</v>
      </c>
      <c r="F5692" t="s">
        <v>581</v>
      </c>
      <c r="G5692" t="s">
        <v>581</v>
      </c>
      <c r="H5692" t="s">
        <v>132</v>
      </c>
      <c r="I5692" t="s">
        <v>615</v>
      </c>
      <c r="J5692" t="s">
        <v>638</v>
      </c>
    </row>
    <row r="5693" spans="1:10" x14ac:dyDescent="0.35">
      <c r="A5693">
        <v>5866</v>
      </c>
      <c r="B5693" t="s">
        <v>290</v>
      </c>
      <c r="C5693">
        <v>36</v>
      </c>
      <c r="D5693">
        <v>10</v>
      </c>
      <c r="E5693">
        <v>4</v>
      </c>
      <c r="F5693" t="s">
        <v>581</v>
      </c>
      <c r="G5693" t="s">
        <v>581</v>
      </c>
      <c r="H5693" t="s">
        <v>132</v>
      </c>
      <c r="I5693" t="s">
        <v>615</v>
      </c>
      <c r="J5693" t="s">
        <v>638</v>
      </c>
    </row>
    <row r="5694" spans="1:10" x14ac:dyDescent="0.35">
      <c r="A5694">
        <v>5867</v>
      </c>
      <c r="B5694" t="s">
        <v>290</v>
      </c>
      <c r="C5694">
        <v>37</v>
      </c>
      <c r="D5694">
        <v>16</v>
      </c>
      <c r="E5694">
        <v>13</v>
      </c>
      <c r="F5694" t="s">
        <v>581</v>
      </c>
      <c r="G5694" t="s">
        <v>581</v>
      </c>
      <c r="H5694" t="s">
        <v>132</v>
      </c>
      <c r="I5694" t="s">
        <v>615</v>
      </c>
      <c r="J5694" t="s">
        <v>638</v>
      </c>
    </row>
    <row r="5695" spans="1:10" x14ac:dyDescent="0.35">
      <c r="A5695">
        <v>5868</v>
      </c>
      <c r="B5695" t="s">
        <v>290</v>
      </c>
      <c r="C5695">
        <v>38</v>
      </c>
      <c r="D5695">
        <v>9</v>
      </c>
      <c r="E5695">
        <v>11</v>
      </c>
      <c r="F5695" t="s">
        <v>581</v>
      </c>
      <c r="G5695" t="s">
        <v>581</v>
      </c>
      <c r="H5695" t="s">
        <v>132</v>
      </c>
      <c r="I5695" t="s">
        <v>615</v>
      </c>
      <c r="J5695" t="s">
        <v>638</v>
      </c>
    </row>
    <row r="5696" spans="1:10" x14ac:dyDescent="0.35">
      <c r="A5696">
        <v>5869</v>
      </c>
      <c r="B5696" t="s">
        <v>291</v>
      </c>
      <c r="C5696">
        <v>15</v>
      </c>
      <c r="D5696">
        <v>50</v>
      </c>
      <c r="E5696">
        <v>6</v>
      </c>
      <c r="F5696" t="s">
        <v>581</v>
      </c>
      <c r="G5696" t="s">
        <v>581</v>
      </c>
      <c r="H5696" t="s">
        <v>132</v>
      </c>
      <c r="I5696" t="s">
        <v>615</v>
      </c>
      <c r="J5696" t="s">
        <v>638</v>
      </c>
    </row>
    <row r="5697" spans="1:10" x14ac:dyDescent="0.35">
      <c r="A5697">
        <v>5870</v>
      </c>
      <c r="B5697" t="s">
        <v>291</v>
      </c>
      <c r="C5697">
        <v>16</v>
      </c>
      <c r="D5697">
        <v>33</v>
      </c>
      <c r="E5697">
        <v>12</v>
      </c>
      <c r="F5697" t="s">
        <v>581</v>
      </c>
      <c r="G5697" t="s">
        <v>581</v>
      </c>
      <c r="H5697" t="s">
        <v>132</v>
      </c>
      <c r="I5697" t="s">
        <v>615</v>
      </c>
      <c r="J5697" t="s">
        <v>638</v>
      </c>
    </row>
    <row r="5698" spans="1:10" x14ac:dyDescent="0.35">
      <c r="A5698">
        <v>5871</v>
      </c>
      <c r="B5698" t="s">
        <v>291</v>
      </c>
      <c r="C5698">
        <v>17</v>
      </c>
      <c r="D5698">
        <v>20</v>
      </c>
      <c r="E5698">
        <v>1</v>
      </c>
      <c r="F5698" t="s">
        <v>581</v>
      </c>
      <c r="G5698" t="s">
        <v>581</v>
      </c>
      <c r="H5698" t="s">
        <v>132</v>
      </c>
      <c r="I5698" t="s">
        <v>615</v>
      </c>
      <c r="J5698" t="s">
        <v>638</v>
      </c>
    </row>
    <row r="5699" spans="1:10" x14ac:dyDescent="0.35">
      <c r="A5699">
        <v>5872</v>
      </c>
      <c r="B5699" t="s">
        <v>291</v>
      </c>
      <c r="C5699">
        <v>18</v>
      </c>
      <c r="D5699">
        <v>14</v>
      </c>
      <c r="E5699">
        <v>1</v>
      </c>
      <c r="F5699" t="s">
        <v>581</v>
      </c>
      <c r="G5699" t="s">
        <v>581</v>
      </c>
      <c r="H5699" t="s">
        <v>132</v>
      </c>
      <c r="I5699" t="s">
        <v>615</v>
      </c>
      <c r="J5699" t="s">
        <v>638</v>
      </c>
    </row>
    <row r="5700" spans="1:10" x14ac:dyDescent="0.35">
      <c r="A5700">
        <v>5873</v>
      </c>
      <c r="B5700" t="s">
        <v>291</v>
      </c>
      <c r="C5700">
        <v>19</v>
      </c>
      <c r="D5700">
        <v>9</v>
      </c>
      <c r="E5700">
        <v>2</v>
      </c>
      <c r="F5700" t="s">
        <v>581</v>
      </c>
      <c r="G5700" t="s">
        <v>581</v>
      </c>
      <c r="H5700" t="s">
        <v>132</v>
      </c>
      <c r="I5700" t="s">
        <v>615</v>
      </c>
      <c r="J5700" t="s">
        <v>638</v>
      </c>
    </row>
    <row r="5701" spans="1:10" x14ac:dyDescent="0.35">
      <c r="A5701">
        <v>5874</v>
      </c>
      <c r="B5701" t="s">
        <v>291</v>
      </c>
      <c r="C5701">
        <v>20</v>
      </c>
      <c r="D5701">
        <v>9</v>
      </c>
      <c r="E5701">
        <v>1</v>
      </c>
      <c r="F5701" t="s">
        <v>581</v>
      </c>
      <c r="G5701" t="s">
        <v>581</v>
      </c>
      <c r="H5701" t="s">
        <v>132</v>
      </c>
      <c r="I5701" t="s">
        <v>615</v>
      </c>
      <c r="J5701" t="s">
        <v>638</v>
      </c>
    </row>
    <row r="5702" spans="1:10" x14ac:dyDescent="0.35">
      <c r="A5702">
        <v>5875</v>
      </c>
      <c r="B5702" t="s">
        <v>291</v>
      </c>
      <c r="C5702">
        <v>21</v>
      </c>
      <c r="D5702">
        <v>4</v>
      </c>
      <c r="E5702">
        <v>1</v>
      </c>
      <c r="F5702" t="s">
        <v>581</v>
      </c>
      <c r="G5702" t="s">
        <v>581</v>
      </c>
      <c r="H5702" t="s">
        <v>132</v>
      </c>
      <c r="I5702" t="s">
        <v>615</v>
      </c>
      <c r="J5702" t="s">
        <v>638</v>
      </c>
    </row>
    <row r="5703" spans="1:10" x14ac:dyDescent="0.35">
      <c r="A5703">
        <v>5876</v>
      </c>
      <c r="B5703" t="s">
        <v>291</v>
      </c>
      <c r="C5703">
        <v>22</v>
      </c>
      <c r="D5703">
        <v>5</v>
      </c>
      <c r="E5703">
        <v>0</v>
      </c>
      <c r="F5703" t="s">
        <v>581</v>
      </c>
      <c r="G5703" t="s">
        <v>581</v>
      </c>
      <c r="H5703" t="s">
        <v>132</v>
      </c>
      <c r="I5703" t="s">
        <v>615</v>
      </c>
      <c r="J5703" t="s">
        <v>638</v>
      </c>
    </row>
    <row r="5704" spans="1:10" x14ac:dyDescent="0.35">
      <c r="A5704">
        <v>5877</v>
      </c>
      <c r="B5704" t="s">
        <v>291</v>
      </c>
      <c r="C5704">
        <v>23</v>
      </c>
      <c r="D5704">
        <v>5</v>
      </c>
      <c r="E5704">
        <v>1</v>
      </c>
      <c r="F5704" t="s">
        <v>581</v>
      </c>
      <c r="G5704" t="s">
        <v>581</v>
      </c>
      <c r="H5704" t="s">
        <v>132</v>
      </c>
      <c r="I5704" t="s">
        <v>615</v>
      </c>
      <c r="J5704" t="s">
        <v>638</v>
      </c>
    </row>
    <row r="5705" spans="1:10" x14ac:dyDescent="0.35">
      <c r="A5705">
        <v>5878</v>
      </c>
      <c r="B5705" t="s">
        <v>291</v>
      </c>
      <c r="C5705">
        <v>24</v>
      </c>
      <c r="D5705">
        <v>5</v>
      </c>
      <c r="E5705">
        <v>2</v>
      </c>
      <c r="F5705" t="s">
        <v>581</v>
      </c>
      <c r="G5705" t="s">
        <v>581</v>
      </c>
      <c r="H5705" t="s">
        <v>132</v>
      </c>
      <c r="I5705" t="s">
        <v>615</v>
      </c>
      <c r="J5705" t="s">
        <v>638</v>
      </c>
    </row>
    <row r="5706" spans="1:10" x14ac:dyDescent="0.35">
      <c r="A5706">
        <v>5879</v>
      </c>
      <c r="B5706" t="s">
        <v>291</v>
      </c>
      <c r="C5706">
        <v>25</v>
      </c>
      <c r="D5706">
        <v>5</v>
      </c>
      <c r="E5706">
        <v>1</v>
      </c>
      <c r="F5706" t="s">
        <v>581</v>
      </c>
      <c r="G5706" t="s">
        <v>581</v>
      </c>
      <c r="H5706" t="s">
        <v>132</v>
      </c>
      <c r="I5706" t="s">
        <v>615</v>
      </c>
      <c r="J5706" t="s">
        <v>638</v>
      </c>
    </row>
    <row r="5707" spans="1:10" x14ac:dyDescent="0.35">
      <c r="A5707">
        <v>5880</v>
      </c>
      <c r="B5707" t="s">
        <v>291</v>
      </c>
      <c r="C5707">
        <v>26</v>
      </c>
      <c r="D5707">
        <v>6</v>
      </c>
      <c r="E5707">
        <v>3</v>
      </c>
      <c r="F5707" t="s">
        <v>581</v>
      </c>
      <c r="G5707" t="s">
        <v>581</v>
      </c>
      <c r="H5707" t="s">
        <v>132</v>
      </c>
      <c r="I5707" t="s">
        <v>615</v>
      </c>
      <c r="J5707" t="s">
        <v>638</v>
      </c>
    </row>
    <row r="5708" spans="1:10" x14ac:dyDescent="0.35">
      <c r="A5708">
        <v>5881</v>
      </c>
      <c r="B5708" t="s">
        <v>291</v>
      </c>
      <c r="C5708">
        <v>27</v>
      </c>
      <c r="D5708">
        <v>12</v>
      </c>
      <c r="E5708">
        <v>9</v>
      </c>
      <c r="F5708" t="s">
        <v>581</v>
      </c>
      <c r="G5708" t="s">
        <v>581</v>
      </c>
      <c r="H5708" t="s">
        <v>132</v>
      </c>
      <c r="I5708" t="s">
        <v>615</v>
      </c>
      <c r="J5708" t="s">
        <v>638</v>
      </c>
    </row>
    <row r="5709" spans="1:10" x14ac:dyDescent="0.35">
      <c r="A5709">
        <v>5882</v>
      </c>
      <c r="B5709" t="s">
        <v>291</v>
      </c>
      <c r="C5709">
        <v>28</v>
      </c>
      <c r="D5709">
        <v>9</v>
      </c>
      <c r="E5709">
        <v>1</v>
      </c>
      <c r="F5709" t="s">
        <v>581</v>
      </c>
      <c r="G5709" t="s">
        <v>581</v>
      </c>
      <c r="H5709" t="s">
        <v>132</v>
      </c>
      <c r="I5709" t="s">
        <v>615</v>
      </c>
      <c r="J5709" t="s">
        <v>638</v>
      </c>
    </row>
    <row r="5710" spans="1:10" x14ac:dyDescent="0.35">
      <c r="A5710">
        <v>5883</v>
      </c>
      <c r="B5710" t="s">
        <v>291</v>
      </c>
      <c r="C5710">
        <v>29</v>
      </c>
      <c r="D5710">
        <v>12</v>
      </c>
      <c r="E5710">
        <v>3</v>
      </c>
      <c r="F5710" t="s">
        <v>581</v>
      </c>
      <c r="G5710" t="s">
        <v>581</v>
      </c>
      <c r="H5710" t="s">
        <v>132</v>
      </c>
      <c r="I5710" t="s">
        <v>615</v>
      </c>
      <c r="J5710" t="s">
        <v>638</v>
      </c>
    </row>
    <row r="5711" spans="1:10" x14ac:dyDescent="0.35">
      <c r="A5711">
        <v>5884</v>
      </c>
      <c r="B5711" t="s">
        <v>291</v>
      </c>
      <c r="C5711">
        <v>30</v>
      </c>
      <c r="D5711">
        <v>9</v>
      </c>
      <c r="E5711">
        <v>8</v>
      </c>
      <c r="F5711" t="s">
        <v>581</v>
      </c>
      <c r="G5711" t="s">
        <v>581</v>
      </c>
      <c r="H5711" t="s">
        <v>132</v>
      </c>
      <c r="I5711" t="s">
        <v>615</v>
      </c>
      <c r="J5711" t="s">
        <v>638</v>
      </c>
    </row>
    <row r="5712" spans="1:10" x14ac:dyDescent="0.35">
      <c r="A5712">
        <v>5885</v>
      </c>
      <c r="B5712" t="s">
        <v>291</v>
      </c>
      <c r="C5712">
        <v>31</v>
      </c>
      <c r="D5712">
        <v>10</v>
      </c>
      <c r="E5712">
        <v>4</v>
      </c>
      <c r="F5712" t="s">
        <v>581</v>
      </c>
      <c r="G5712" t="s">
        <v>581</v>
      </c>
      <c r="H5712" t="s">
        <v>132</v>
      </c>
      <c r="I5712" t="s">
        <v>615</v>
      </c>
      <c r="J5712" t="s">
        <v>638</v>
      </c>
    </row>
    <row r="5713" spans="1:10" x14ac:dyDescent="0.35">
      <c r="A5713">
        <v>5886</v>
      </c>
      <c r="B5713" t="s">
        <v>291</v>
      </c>
      <c r="C5713">
        <v>32</v>
      </c>
      <c r="D5713">
        <v>17</v>
      </c>
      <c r="E5713">
        <v>4</v>
      </c>
      <c r="F5713" t="s">
        <v>581</v>
      </c>
      <c r="G5713" t="s">
        <v>581</v>
      </c>
      <c r="H5713" t="s">
        <v>132</v>
      </c>
      <c r="I5713" t="s">
        <v>615</v>
      </c>
      <c r="J5713" t="s">
        <v>638</v>
      </c>
    </row>
    <row r="5714" spans="1:10" x14ac:dyDescent="0.35">
      <c r="A5714">
        <v>5887</v>
      </c>
      <c r="B5714" t="s">
        <v>291</v>
      </c>
      <c r="C5714">
        <v>33</v>
      </c>
      <c r="D5714">
        <v>17</v>
      </c>
      <c r="E5714">
        <v>1</v>
      </c>
      <c r="F5714" t="s">
        <v>581</v>
      </c>
      <c r="G5714" t="s">
        <v>581</v>
      </c>
      <c r="H5714" t="s">
        <v>132</v>
      </c>
      <c r="I5714" t="s">
        <v>615</v>
      </c>
      <c r="J5714" t="s">
        <v>638</v>
      </c>
    </row>
    <row r="5715" spans="1:10" x14ac:dyDescent="0.35">
      <c r="A5715">
        <v>5888</v>
      </c>
      <c r="B5715" t="s">
        <v>291</v>
      </c>
      <c r="C5715">
        <v>34</v>
      </c>
      <c r="D5715">
        <v>5</v>
      </c>
      <c r="E5715">
        <v>2</v>
      </c>
      <c r="F5715" t="s">
        <v>581</v>
      </c>
      <c r="G5715" t="s">
        <v>581</v>
      </c>
      <c r="H5715" t="s">
        <v>132</v>
      </c>
      <c r="I5715" t="s">
        <v>615</v>
      </c>
      <c r="J5715" t="s">
        <v>638</v>
      </c>
    </row>
    <row r="5716" spans="1:10" x14ac:dyDescent="0.35">
      <c r="A5716">
        <v>5889</v>
      </c>
      <c r="B5716" t="s">
        <v>291</v>
      </c>
      <c r="C5716">
        <v>35</v>
      </c>
      <c r="D5716">
        <v>8</v>
      </c>
      <c r="E5716">
        <v>3</v>
      </c>
      <c r="F5716" t="s">
        <v>581</v>
      </c>
      <c r="G5716" t="s">
        <v>581</v>
      </c>
      <c r="H5716" t="s">
        <v>132</v>
      </c>
      <c r="I5716" t="s">
        <v>615</v>
      </c>
      <c r="J5716" t="s">
        <v>638</v>
      </c>
    </row>
    <row r="5717" spans="1:10" x14ac:dyDescent="0.35">
      <c r="A5717">
        <v>5890</v>
      </c>
      <c r="B5717" t="s">
        <v>291</v>
      </c>
      <c r="C5717">
        <v>36</v>
      </c>
      <c r="D5717">
        <v>7</v>
      </c>
      <c r="E5717">
        <v>4</v>
      </c>
      <c r="F5717" t="s">
        <v>581</v>
      </c>
      <c r="G5717" t="s">
        <v>581</v>
      </c>
      <c r="H5717" t="s">
        <v>132</v>
      </c>
      <c r="I5717" t="s">
        <v>615</v>
      </c>
      <c r="J5717" t="s">
        <v>638</v>
      </c>
    </row>
    <row r="5718" spans="1:10" x14ac:dyDescent="0.35">
      <c r="A5718">
        <v>5891</v>
      </c>
      <c r="B5718" t="s">
        <v>291</v>
      </c>
      <c r="C5718">
        <v>37</v>
      </c>
      <c r="D5718">
        <v>7</v>
      </c>
      <c r="E5718">
        <v>6</v>
      </c>
      <c r="F5718" t="s">
        <v>581</v>
      </c>
      <c r="G5718" t="s">
        <v>581</v>
      </c>
      <c r="H5718" t="s">
        <v>132</v>
      </c>
      <c r="I5718" t="s">
        <v>615</v>
      </c>
      <c r="J5718" t="s">
        <v>638</v>
      </c>
    </row>
    <row r="5719" spans="1:10" x14ac:dyDescent="0.35">
      <c r="A5719">
        <v>5892</v>
      </c>
      <c r="B5719" t="s">
        <v>291</v>
      </c>
      <c r="C5719">
        <v>38</v>
      </c>
      <c r="D5719">
        <v>10</v>
      </c>
      <c r="E5719">
        <v>4</v>
      </c>
      <c r="F5719" t="s">
        <v>581</v>
      </c>
      <c r="G5719" t="s">
        <v>581</v>
      </c>
      <c r="H5719" t="s">
        <v>132</v>
      </c>
      <c r="I5719" t="s">
        <v>615</v>
      </c>
      <c r="J5719" t="s">
        <v>638</v>
      </c>
    </row>
    <row r="5720" spans="1:10" x14ac:dyDescent="0.35">
      <c r="A5720">
        <v>5897</v>
      </c>
      <c r="B5720" t="s">
        <v>292</v>
      </c>
      <c r="C5720">
        <v>15</v>
      </c>
      <c r="D5720">
        <v>65</v>
      </c>
      <c r="E5720">
        <v>9</v>
      </c>
      <c r="F5720" t="s">
        <v>582</v>
      </c>
      <c r="G5720" t="s">
        <v>581</v>
      </c>
      <c r="H5720" t="s">
        <v>42</v>
      </c>
      <c r="I5720" t="s">
        <v>601</v>
      </c>
      <c r="J5720" t="s">
        <v>640</v>
      </c>
    </row>
    <row r="5721" spans="1:10" x14ac:dyDescent="0.35">
      <c r="A5721">
        <v>5898</v>
      </c>
      <c r="B5721" t="s">
        <v>292</v>
      </c>
      <c r="C5721">
        <v>16</v>
      </c>
      <c r="D5721">
        <v>80</v>
      </c>
      <c r="E5721">
        <v>5</v>
      </c>
      <c r="F5721" t="s">
        <v>582</v>
      </c>
      <c r="G5721" t="s">
        <v>581</v>
      </c>
      <c r="H5721" t="s">
        <v>42</v>
      </c>
      <c r="I5721" t="s">
        <v>601</v>
      </c>
      <c r="J5721" t="s">
        <v>640</v>
      </c>
    </row>
    <row r="5722" spans="1:10" x14ac:dyDescent="0.35">
      <c r="A5722">
        <v>5899</v>
      </c>
      <c r="B5722" t="s">
        <v>292</v>
      </c>
      <c r="C5722">
        <v>17</v>
      </c>
      <c r="D5722">
        <v>85</v>
      </c>
      <c r="E5722">
        <v>7</v>
      </c>
      <c r="F5722" t="s">
        <v>582</v>
      </c>
      <c r="G5722" t="s">
        <v>581</v>
      </c>
      <c r="H5722" t="s">
        <v>42</v>
      </c>
      <c r="I5722" t="s">
        <v>601</v>
      </c>
      <c r="J5722" t="s">
        <v>640</v>
      </c>
    </row>
    <row r="5723" spans="1:10" x14ac:dyDescent="0.35">
      <c r="A5723">
        <v>5900</v>
      </c>
      <c r="B5723" t="s">
        <v>292</v>
      </c>
      <c r="C5723">
        <v>18</v>
      </c>
      <c r="D5723">
        <v>51</v>
      </c>
      <c r="E5723">
        <v>10</v>
      </c>
      <c r="F5723" t="s">
        <v>582</v>
      </c>
      <c r="G5723" t="s">
        <v>581</v>
      </c>
      <c r="H5723" t="s">
        <v>42</v>
      </c>
      <c r="I5723" t="s">
        <v>601</v>
      </c>
      <c r="J5723" t="s">
        <v>640</v>
      </c>
    </row>
    <row r="5724" spans="1:10" x14ac:dyDescent="0.35">
      <c r="A5724">
        <v>5901</v>
      </c>
      <c r="B5724" t="s">
        <v>292</v>
      </c>
      <c r="C5724">
        <v>19</v>
      </c>
      <c r="D5724">
        <v>53</v>
      </c>
      <c r="E5724">
        <v>6</v>
      </c>
      <c r="F5724" t="s">
        <v>582</v>
      </c>
      <c r="G5724" t="s">
        <v>581</v>
      </c>
      <c r="H5724" t="s">
        <v>42</v>
      </c>
      <c r="I5724" t="s">
        <v>601</v>
      </c>
      <c r="J5724" t="s">
        <v>640</v>
      </c>
    </row>
    <row r="5725" spans="1:10" x14ac:dyDescent="0.35">
      <c r="A5725">
        <v>5902</v>
      </c>
      <c r="B5725" t="s">
        <v>292</v>
      </c>
      <c r="C5725">
        <v>20</v>
      </c>
      <c r="D5725">
        <v>29</v>
      </c>
      <c r="E5725">
        <v>0</v>
      </c>
      <c r="F5725" t="s">
        <v>582</v>
      </c>
      <c r="G5725" t="s">
        <v>581</v>
      </c>
      <c r="H5725" t="s">
        <v>42</v>
      </c>
      <c r="I5725" t="s">
        <v>601</v>
      </c>
      <c r="J5725" t="s">
        <v>640</v>
      </c>
    </row>
    <row r="5726" spans="1:10" x14ac:dyDescent="0.35">
      <c r="A5726">
        <v>5903</v>
      </c>
      <c r="B5726" t="s">
        <v>292</v>
      </c>
      <c r="C5726">
        <v>21</v>
      </c>
      <c r="D5726">
        <v>30</v>
      </c>
      <c r="E5726">
        <v>5</v>
      </c>
      <c r="F5726" t="s">
        <v>582</v>
      </c>
      <c r="G5726" t="s">
        <v>581</v>
      </c>
      <c r="H5726" t="s">
        <v>42</v>
      </c>
      <c r="I5726" t="s">
        <v>601</v>
      </c>
      <c r="J5726" t="s">
        <v>640</v>
      </c>
    </row>
    <row r="5727" spans="1:10" x14ac:dyDescent="0.35">
      <c r="A5727">
        <v>5904</v>
      </c>
      <c r="B5727" t="s">
        <v>292</v>
      </c>
      <c r="C5727">
        <v>22</v>
      </c>
      <c r="D5727">
        <v>27</v>
      </c>
      <c r="E5727">
        <v>4</v>
      </c>
      <c r="F5727" t="s">
        <v>582</v>
      </c>
      <c r="G5727" t="s">
        <v>581</v>
      </c>
      <c r="H5727" t="s">
        <v>42</v>
      </c>
      <c r="I5727" t="s">
        <v>601</v>
      </c>
      <c r="J5727" t="s">
        <v>640</v>
      </c>
    </row>
    <row r="5728" spans="1:10" x14ac:dyDescent="0.35">
      <c r="A5728">
        <v>5905</v>
      </c>
      <c r="B5728" t="s">
        <v>292</v>
      </c>
      <c r="C5728">
        <v>23</v>
      </c>
      <c r="D5728">
        <v>23</v>
      </c>
      <c r="E5728">
        <v>4</v>
      </c>
      <c r="F5728" t="s">
        <v>582</v>
      </c>
      <c r="G5728" t="s">
        <v>581</v>
      </c>
      <c r="H5728" t="s">
        <v>42</v>
      </c>
      <c r="I5728" t="s">
        <v>601</v>
      </c>
      <c r="J5728" t="s">
        <v>640</v>
      </c>
    </row>
    <row r="5729" spans="1:10" x14ac:dyDescent="0.35">
      <c r="A5729">
        <v>5906</v>
      </c>
      <c r="B5729" t="s">
        <v>292</v>
      </c>
      <c r="C5729">
        <v>24</v>
      </c>
      <c r="D5729">
        <v>21</v>
      </c>
      <c r="E5729">
        <v>2</v>
      </c>
      <c r="F5729" t="s">
        <v>582</v>
      </c>
      <c r="G5729" t="s">
        <v>581</v>
      </c>
      <c r="H5729" t="s">
        <v>42</v>
      </c>
      <c r="I5729" t="s">
        <v>601</v>
      </c>
      <c r="J5729" t="s">
        <v>640</v>
      </c>
    </row>
    <row r="5730" spans="1:10" x14ac:dyDescent="0.35">
      <c r="A5730">
        <v>5907</v>
      </c>
      <c r="B5730" t="s">
        <v>292</v>
      </c>
      <c r="C5730">
        <v>25</v>
      </c>
      <c r="D5730">
        <v>17</v>
      </c>
      <c r="E5730">
        <v>1</v>
      </c>
      <c r="F5730" t="s">
        <v>582</v>
      </c>
      <c r="G5730" t="s">
        <v>581</v>
      </c>
      <c r="H5730" t="s">
        <v>42</v>
      </c>
      <c r="I5730" t="s">
        <v>601</v>
      </c>
      <c r="J5730" t="s">
        <v>640</v>
      </c>
    </row>
    <row r="5731" spans="1:10" x14ac:dyDescent="0.35">
      <c r="A5731">
        <v>5908</v>
      </c>
      <c r="B5731" t="s">
        <v>292</v>
      </c>
      <c r="C5731">
        <v>26</v>
      </c>
      <c r="D5731">
        <v>32</v>
      </c>
      <c r="E5731">
        <v>5</v>
      </c>
      <c r="F5731" t="s">
        <v>582</v>
      </c>
      <c r="G5731" t="s">
        <v>581</v>
      </c>
      <c r="H5731" t="s">
        <v>42</v>
      </c>
      <c r="I5731" t="s">
        <v>601</v>
      </c>
      <c r="J5731" t="s">
        <v>640</v>
      </c>
    </row>
    <row r="5732" spans="1:10" x14ac:dyDescent="0.35">
      <c r="A5732">
        <v>5909</v>
      </c>
      <c r="B5732" t="s">
        <v>292</v>
      </c>
      <c r="C5732">
        <v>27</v>
      </c>
      <c r="D5732">
        <v>42</v>
      </c>
      <c r="E5732">
        <v>12</v>
      </c>
      <c r="F5732" t="s">
        <v>582</v>
      </c>
      <c r="G5732" t="s">
        <v>581</v>
      </c>
      <c r="H5732" t="s">
        <v>42</v>
      </c>
      <c r="I5732" t="s">
        <v>601</v>
      </c>
      <c r="J5732" t="s">
        <v>640</v>
      </c>
    </row>
    <row r="5733" spans="1:10" x14ac:dyDescent="0.35">
      <c r="A5733">
        <v>5910</v>
      </c>
      <c r="B5733" t="s">
        <v>292</v>
      </c>
      <c r="C5733">
        <v>28</v>
      </c>
      <c r="D5733">
        <v>63</v>
      </c>
      <c r="E5733">
        <v>4</v>
      </c>
      <c r="F5733" t="s">
        <v>582</v>
      </c>
      <c r="G5733" t="s">
        <v>581</v>
      </c>
      <c r="H5733" t="s">
        <v>42</v>
      </c>
      <c r="I5733" t="s">
        <v>601</v>
      </c>
      <c r="J5733" t="s">
        <v>640</v>
      </c>
    </row>
    <row r="5734" spans="1:10" x14ac:dyDescent="0.35">
      <c r="A5734">
        <v>5911</v>
      </c>
      <c r="B5734" t="s">
        <v>292</v>
      </c>
      <c r="C5734">
        <v>29</v>
      </c>
      <c r="D5734">
        <v>71</v>
      </c>
      <c r="E5734">
        <v>8</v>
      </c>
      <c r="F5734" t="s">
        <v>582</v>
      </c>
      <c r="G5734" t="s">
        <v>581</v>
      </c>
      <c r="H5734" t="s">
        <v>42</v>
      </c>
      <c r="I5734" t="s">
        <v>601</v>
      </c>
      <c r="J5734" t="s">
        <v>640</v>
      </c>
    </row>
    <row r="5735" spans="1:10" x14ac:dyDescent="0.35">
      <c r="A5735">
        <v>5912</v>
      </c>
      <c r="B5735" t="s">
        <v>292</v>
      </c>
      <c r="C5735">
        <v>30</v>
      </c>
      <c r="D5735">
        <v>52</v>
      </c>
      <c r="E5735">
        <v>29</v>
      </c>
      <c r="F5735" t="s">
        <v>582</v>
      </c>
      <c r="G5735" t="s">
        <v>581</v>
      </c>
      <c r="H5735" t="s">
        <v>42</v>
      </c>
      <c r="I5735" t="s">
        <v>601</v>
      </c>
      <c r="J5735" t="s">
        <v>640</v>
      </c>
    </row>
    <row r="5736" spans="1:10" x14ac:dyDescent="0.35">
      <c r="A5736">
        <v>5913</v>
      </c>
      <c r="B5736" t="s">
        <v>292</v>
      </c>
      <c r="C5736">
        <v>31</v>
      </c>
      <c r="D5736">
        <v>67</v>
      </c>
      <c r="E5736">
        <v>6</v>
      </c>
      <c r="F5736" t="s">
        <v>582</v>
      </c>
      <c r="G5736" t="s">
        <v>581</v>
      </c>
      <c r="H5736" t="s">
        <v>42</v>
      </c>
      <c r="I5736" t="s">
        <v>601</v>
      </c>
      <c r="J5736" t="s">
        <v>640</v>
      </c>
    </row>
    <row r="5737" spans="1:10" x14ac:dyDescent="0.35">
      <c r="A5737">
        <v>5914</v>
      </c>
      <c r="B5737" t="s">
        <v>292</v>
      </c>
      <c r="C5737">
        <v>32</v>
      </c>
      <c r="D5737">
        <v>42</v>
      </c>
      <c r="E5737">
        <v>3</v>
      </c>
      <c r="F5737" t="s">
        <v>582</v>
      </c>
      <c r="G5737" t="s">
        <v>581</v>
      </c>
      <c r="H5737" t="s">
        <v>42</v>
      </c>
      <c r="I5737" t="s">
        <v>601</v>
      </c>
      <c r="J5737" t="s">
        <v>640</v>
      </c>
    </row>
    <row r="5738" spans="1:10" x14ac:dyDescent="0.35">
      <c r="A5738">
        <v>5915</v>
      </c>
      <c r="B5738" t="s">
        <v>292</v>
      </c>
      <c r="C5738">
        <v>33</v>
      </c>
      <c r="D5738">
        <v>39</v>
      </c>
      <c r="E5738">
        <v>18</v>
      </c>
      <c r="F5738" t="s">
        <v>582</v>
      </c>
      <c r="G5738" t="s">
        <v>581</v>
      </c>
      <c r="H5738" t="s">
        <v>42</v>
      </c>
      <c r="I5738" t="s">
        <v>601</v>
      </c>
      <c r="J5738" t="s">
        <v>640</v>
      </c>
    </row>
    <row r="5739" spans="1:10" x14ac:dyDescent="0.35">
      <c r="A5739">
        <v>5916</v>
      </c>
      <c r="B5739" t="s">
        <v>292</v>
      </c>
      <c r="C5739">
        <v>34</v>
      </c>
      <c r="D5739">
        <v>31</v>
      </c>
      <c r="E5739">
        <v>3</v>
      </c>
      <c r="F5739" t="s">
        <v>582</v>
      </c>
      <c r="G5739" t="s">
        <v>581</v>
      </c>
      <c r="H5739" t="s">
        <v>42</v>
      </c>
      <c r="I5739" t="s">
        <v>601</v>
      </c>
      <c r="J5739" t="s">
        <v>640</v>
      </c>
    </row>
    <row r="5740" spans="1:10" x14ac:dyDescent="0.35">
      <c r="A5740">
        <v>5917</v>
      </c>
      <c r="B5740" t="s">
        <v>292</v>
      </c>
      <c r="C5740">
        <v>35</v>
      </c>
      <c r="D5740">
        <v>29</v>
      </c>
      <c r="E5740">
        <v>7</v>
      </c>
      <c r="F5740" t="s">
        <v>582</v>
      </c>
      <c r="G5740" t="s">
        <v>581</v>
      </c>
      <c r="H5740" t="s">
        <v>42</v>
      </c>
      <c r="I5740" t="s">
        <v>601</v>
      </c>
      <c r="J5740" t="s">
        <v>640</v>
      </c>
    </row>
    <row r="5741" spans="1:10" x14ac:dyDescent="0.35">
      <c r="A5741">
        <v>5918</v>
      </c>
      <c r="B5741" t="s">
        <v>292</v>
      </c>
      <c r="C5741">
        <v>36</v>
      </c>
      <c r="D5741">
        <v>31</v>
      </c>
      <c r="E5741">
        <v>6</v>
      </c>
      <c r="F5741" t="s">
        <v>582</v>
      </c>
      <c r="G5741" t="s">
        <v>581</v>
      </c>
      <c r="H5741" t="s">
        <v>42</v>
      </c>
      <c r="I5741" t="s">
        <v>601</v>
      </c>
      <c r="J5741" t="s">
        <v>640</v>
      </c>
    </row>
    <row r="5742" spans="1:10" x14ac:dyDescent="0.35">
      <c r="A5742">
        <v>5919</v>
      </c>
      <c r="B5742" t="s">
        <v>292</v>
      </c>
      <c r="C5742">
        <v>37</v>
      </c>
      <c r="D5742">
        <v>33</v>
      </c>
      <c r="E5742">
        <v>6</v>
      </c>
      <c r="F5742" t="s">
        <v>582</v>
      </c>
      <c r="G5742" t="s">
        <v>581</v>
      </c>
      <c r="H5742" t="s">
        <v>42</v>
      </c>
      <c r="I5742" t="s">
        <v>601</v>
      </c>
      <c r="J5742" t="s">
        <v>640</v>
      </c>
    </row>
    <row r="5743" spans="1:10" x14ac:dyDescent="0.35">
      <c r="A5743">
        <v>5920</v>
      </c>
      <c r="B5743" t="s">
        <v>292</v>
      </c>
      <c r="C5743">
        <v>38</v>
      </c>
      <c r="D5743">
        <v>20</v>
      </c>
      <c r="E5743">
        <v>4</v>
      </c>
      <c r="F5743" t="s">
        <v>582</v>
      </c>
      <c r="G5743" t="s">
        <v>581</v>
      </c>
      <c r="H5743" t="s">
        <v>42</v>
      </c>
      <c r="I5743" t="s">
        <v>601</v>
      </c>
      <c r="J5743" t="s">
        <v>640</v>
      </c>
    </row>
    <row r="5744" spans="1:10" x14ac:dyDescent="0.35">
      <c r="A5744">
        <v>5921</v>
      </c>
      <c r="B5744" t="s">
        <v>293</v>
      </c>
      <c r="C5744">
        <v>15</v>
      </c>
      <c r="D5744">
        <v>51</v>
      </c>
      <c r="E5744">
        <v>0</v>
      </c>
      <c r="F5744" t="s">
        <v>581</v>
      </c>
      <c r="G5744" t="s">
        <v>582</v>
      </c>
      <c r="H5744" t="s">
        <v>42</v>
      </c>
      <c r="I5744" t="s">
        <v>601</v>
      </c>
      <c r="J5744" t="s">
        <v>640</v>
      </c>
    </row>
    <row r="5745" spans="1:10" x14ac:dyDescent="0.35">
      <c r="A5745">
        <v>5922</v>
      </c>
      <c r="B5745" t="s">
        <v>293</v>
      </c>
      <c r="C5745">
        <v>16</v>
      </c>
      <c r="D5745">
        <v>43</v>
      </c>
      <c r="E5745">
        <v>1</v>
      </c>
      <c r="F5745" t="s">
        <v>581</v>
      </c>
      <c r="G5745" t="s">
        <v>582</v>
      </c>
      <c r="H5745" t="s">
        <v>42</v>
      </c>
      <c r="I5745" t="s">
        <v>601</v>
      </c>
      <c r="J5745" t="s">
        <v>640</v>
      </c>
    </row>
    <row r="5746" spans="1:10" x14ac:dyDescent="0.35">
      <c r="A5746">
        <v>5923</v>
      </c>
      <c r="B5746" t="s">
        <v>293</v>
      </c>
      <c r="C5746">
        <v>17</v>
      </c>
      <c r="D5746">
        <v>40</v>
      </c>
      <c r="E5746">
        <v>1</v>
      </c>
      <c r="F5746" t="s">
        <v>581</v>
      </c>
      <c r="G5746" t="s">
        <v>582</v>
      </c>
      <c r="H5746" t="s">
        <v>42</v>
      </c>
      <c r="I5746" t="s">
        <v>601</v>
      </c>
      <c r="J5746" t="s">
        <v>640</v>
      </c>
    </row>
    <row r="5747" spans="1:10" x14ac:dyDescent="0.35">
      <c r="A5747">
        <v>5924</v>
      </c>
      <c r="B5747" t="s">
        <v>293</v>
      </c>
      <c r="C5747">
        <v>18</v>
      </c>
      <c r="D5747">
        <v>29</v>
      </c>
      <c r="E5747">
        <v>4</v>
      </c>
      <c r="F5747" t="s">
        <v>581</v>
      </c>
      <c r="G5747" t="s">
        <v>582</v>
      </c>
      <c r="H5747" t="s">
        <v>42</v>
      </c>
      <c r="I5747" t="s">
        <v>601</v>
      </c>
      <c r="J5747" t="s">
        <v>640</v>
      </c>
    </row>
    <row r="5748" spans="1:10" x14ac:dyDescent="0.35">
      <c r="A5748">
        <v>5925</v>
      </c>
      <c r="B5748" t="s">
        <v>293</v>
      </c>
      <c r="C5748">
        <v>19</v>
      </c>
      <c r="D5748">
        <v>19</v>
      </c>
      <c r="E5748">
        <v>1</v>
      </c>
      <c r="F5748" t="s">
        <v>581</v>
      </c>
      <c r="G5748" t="s">
        <v>582</v>
      </c>
      <c r="H5748" t="s">
        <v>42</v>
      </c>
      <c r="I5748" t="s">
        <v>601</v>
      </c>
      <c r="J5748" t="s">
        <v>640</v>
      </c>
    </row>
    <row r="5749" spans="1:10" x14ac:dyDescent="0.35">
      <c r="A5749">
        <v>5926</v>
      </c>
      <c r="B5749" t="s">
        <v>293</v>
      </c>
      <c r="C5749">
        <v>20</v>
      </c>
      <c r="D5749">
        <v>11</v>
      </c>
      <c r="E5749">
        <v>1</v>
      </c>
      <c r="F5749" t="s">
        <v>581</v>
      </c>
      <c r="G5749" t="s">
        <v>582</v>
      </c>
      <c r="H5749" t="s">
        <v>42</v>
      </c>
      <c r="I5749" t="s">
        <v>601</v>
      </c>
      <c r="J5749" t="s">
        <v>640</v>
      </c>
    </row>
    <row r="5750" spans="1:10" x14ac:dyDescent="0.35">
      <c r="A5750">
        <v>5927</v>
      </c>
      <c r="B5750" t="s">
        <v>293</v>
      </c>
      <c r="C5750">
        <v>21</v>
      </c>
      <c r="D5750">
        <v>16</v>
      </c>
      <c r="E5750">
        <v>1</v>
      </c>
      <c r="F5750" t="s">
        <v>581</v>
      </c>
      <c r="G5750" t="s">
        <v>582</v>
      </c>
      <c r="H5750" t="s">
        <v>42</v>
      </c>
      <c r="I5750" t="s">
        <v>601</v>
      </c>
      <c r="J5750" t="s">
        <v>640</v>
      </c>
    </row>
    <row r="5751" spans="1:10" x14ac:dyDescent="0.35">
      <c r="A5751">
        <v>5928</v>
      </c>
      <c r="B5751" t="s">
        <v>293</v>
      </c>
      <c r="C5751">
        <v>22</v>
      </c>
      <c r="D5751">
        <v>10</v>
      </c>
      <c r="E5751">
        <v>0</v>
      </c>
      <c r="F5751" t="s">
        <v>581</v>
      </c>
      <c r="G5751" t="s">
        <v>582</v>
      </c>
      <c r="H5751" t="s">
        <v>42</v>
      </c>
      <c r="I5751" t="s">
        <v>601</v>
      </c>
      <c r="J5751" t="s">
        <v>640</v>
      </c>
    </row>
    <row r="5752" spans="1:10" x14ac:dyDescent="0.35">
      <c r="A5752">
        <v>5929</v>
      </c>
      <c r="B5752" t="s">
        <v>293</v>
      </c>
      <c r="C5752">
        <v>23</v>
      </c>
      <c r="D5752">
        <v>15</v>
      </c>
      <c r="E5752">
        <v>0</v>
      </c>
      <c r="F5752" t="s">
        <v>581</v>
      </c>
      <c r="G5752" t="s">
        <v>582</v>
      </c>
      <c r="H5752" t="s">
        <v>42</v>
      </c>
      <c r="I5752" t="s">
        <v>601</v>
      </c>
      <c r="J5752" t="s">
        <v>640</v>
      </c>
    </row>
    <row r="5753" spans="1:10" x14ac:dyDescent="0.35">
      <c r="A5753">
        <v>5930</v>
      </c>
      <c r="B5753" t="s">
        <v>293</v>
      </c>
      <c r="C5753">
        <v>24</v>
      </c>
      <c r="D5753">
        <v>10</v>
      </c>
      <c r="E5753">
        <v>1</v>
      </c>
      <c r="F5753" t="s">
        <v>581</v>
      </c>
      <c r="G5753" t="s">
        <v>582</v>
      </c>
      <c r="H5753" t="s">
        <v>42</v>
      </c>
      <c r="I5753" t="s">
        <v>601</v>
      </c>
      <c r="J5753" t="s">
        <v>640</v>
      </c>
    </row>
    <row r="5754" spans="1:10" x14ac:dyDescent="0.35">
      <c r="A5754">
        <v>5931</v>
      </c>
      <c r="B5754" t="s">
        <v>293</v>
      </c>
      <c r="C5754">
        <v>25</v>
      </c>
      <c r="D5754">
        <v>12</v>
      </c>
      <c r="E5754">
        <v>1</v>
      </c>
      <c r="F5754" t="s">
        <v>581</v>
      </c>
      <c r="G5754" t="s">
        <v>582</v>
      </c>
      <c r="H5754" t="s">
        <v>42</v>
      </c>
      <c r="I5754" t="s">
        <v>601</v>
      </c>
      <c r="J5754" t="s">
        <v>640</v>
      </c>
    </row>
    <row r="5755" spans="1:10" x14ac:dyDescent="0.35">
      <c r="A5755">
        <v>5932</v>
      </c>
      <c r="B5755" t="s">
        <v>293</v>
      </c>
      <c r="C5755">
        <v>26</v>
      </c>
      <c r="D5755">
        <v>12</v>
      </c>
      <c r="E5755">
        <v>2</v>
      </c>
      <c r="F5755" t="s">
        <v>581</v>
      </c>
      <c r="G5755" t="s">
        <v>582</v>
      </c>
      <c r="H5755" t="s">
        <v>42</v>
      </c>
      <c r="I5755" t="s">
        <v>601</v>
      </c>
      <c r="J5755" t="s">
        <v>640</v>
      </c>
    </row>
    <row r="5756" spans="1:10" x14ac:dyDescent="0.35">
      <c r="A5756">
        <v>5933</v>
      </c>
      <c r="B5756" t="s">
        <v>293</v>
      </c>
      <c r="C5756">
        <v>27</v>
      </c>
      <c r="D5756">
        <v>24</v>
      </c>
      <c r="E5756">
        <v>1</v>
      </c>
      <c r="F5756" t="s">
        <v>581</v>
      </c>
      <c r="G5756" t="s">
        <v>582</v>
      </c>
      <c r="H5756" t="s">
        <v>42</v>
      </c>
      <c r="I5756" t="s">
        <v>601</v>
      </c>
      <c r="J5756" t="s">
        <v>640</v>
      </c>
    </row>
    <row r="5757" spans="1:10" x14ac:dyDescent="0.35">
      <c r="A5757">
        <v>5934</v>
      </c>
      <c r="B5757" t="s">
        <v>293</v>
      </c>
      <c r="C5757">
        <v>28</v>
      </c>
      <c r="D5757">
        <v>33</v>
      </c>
      <c r="E5757">
        <v>0</v>
      </c>
      <c r="F5757" t="s">
        <v>581</v>
      </c>
      <c r="G5757" t="s">
        <v>582</v>
      </c>
      <c r="H5757" t="s">
        <v>42</v>
      </c>
      <c r="I5757" t="s">
        <v>601</v>
      </c>
      <c r="J5757" t="s">
        <v>640</v>
      </c>
    </row>
    <row r="5758" spans="1:10" x14ac:dyDescent="0.35">
      <c r="A5758">
        <v>5935</v>
      </c>
      <c r="B5758" t="s">
        <v>293</v>
      </c>
      <c r="C5758">
        <v>29</v>
      </c>
      <c r="D5758">
        <v>29</v>
      </c>
      <c r="E5758">
        <v>1</v>
      </c>
      <c r="F5758" t="s">
        <v>581</v>
      </c>
      <c r="G5758" t="s">
        <v>582</v>
      </c>
      <c r="H5758" t="s">
        <v>42</v>
      </c>
      <c r="I5758" t="s">
        <v>601</v>
      </c>
      <c r="J5758" t="s">
        <v>640</v>
      </c>
    </row>
    <row r="5759" spans="1:10" x14ac:dyDescent="0.35">
      <c r="A5759">
        <v>5936</v>
      </c>
      <c r="B5759" t="s">
        <v>293</v>
      </c>
      <c r="C5759">
        <v>30</v>
      </c>
      <c r="D5759">
        <v>37</v>
      </c>
      <c r="E5759">
        <v>2</v>
      </c>
      <c r="F5759" t="s">
        <v>581</v>
      </c>
      <c r="G5759" t="s">
        <v>582</v>
      </c>
      <c r="H5759" t="s">
        <v>42</v>
      </c>
      <c r="I5759" t="s">
        <v>601</v>
      </c>
      <c r="J5759" t="s">
        <v>640</v>
      </c>
    </row>
    <row r="5760" spans="1:10" x14ac:dyDescent="0.35">
      <c r="A5760">
        <v>5937</v>
      </c>
      <c r="B5760" t="s">
        <v>293</v>
      </c>
      <c r="C5760">
        <v>31</v>
      </c>
      <c r="D5760">
        <v>36</v>
      </c>
      <c r="E5760">
        <v>1</v>
      </c>
      <c r="F5760" t="s">
        <v>581</v>
      </c>
      <c r="G5760" t="s">
        <v>582</v>
      </c>
      <c r="H5760" t="s">
        <v>42</v>
      </c>
      <c r="I5760" t="s">
        <v>601</v>
      </c>
      <c r="J5760" t="s">
        <v>640</v>
      </c>
    </row>
    <row r="5761" spans="1:10" x14ac:dyDescent="0.35">
      <c r="A5761">
        <v>5938</v>
      </c>
      <c r="B5761" t="s">
        <v>293</v>
      </c>
      <c r="C5761">
        <v>32</v>
      </c>
      <c r="D5761">
        <v>29</v>
      </c>
      <c r="E5761">
        <v>0</v>
      </c>
      <c r="F5761" t="s">
        <v>581</v>
      </c>
      <c r="G5761" t="s">
        <v>582</v>
      </c>
      <c r="H5761" t="s">
        <v>42</v>
      </c>
      <c r="I5761" t="s">
        <v>601</v>
      </c>
      <c r="J5761" t="s">
        <v>640</v>
      </c>
    </row>
    <row r="5762" spans="1:10" x14ac:dyDescent="0.35">
      <c r="A5762">
        <v>5939</v>
      </c>
      <c r="B5762" t="s">
        <v>293</v>
      </c>
      <c r="C5762">
        <v>33</v>
      </c>
      <c r="D5762">
        <v>23</v>
      </c>
      <c r="E5762">
        <v>1</v>
      </c>
      <c r="F5762" t="s">
        <v>581</v>
      </c>
      <c r="G5762" t="s">
        <v>582</v>
      </c>
      <c r="H5762" t="s">
        <v>42</v>
      </c>
      <c r="I5762" t="s">
        <v>601</v>
      </c>
      <c r="J5762" t="s">
        <v>640</v>
      </c>
    </row>
    <row r="5763" spans="1:10" x14ac:dyDescent="0.35">
      <c r="A5763">
        <v>5940</v>
      </c>
      <c r="B5763" t="s">
        <v>293</v>
      </c>
      <c r="C5763">
        <v>34</v>
      </c>
      <c r="D5763">
        <v>20</v>
      </c>
      <c r="E5763">
        <v>4</v>
      </c>
      <c r="F5763" t="s">
        <v>581</v>
      </c>
      <c r="G5763" t="s">
        <v>582</v>
      </c>
      <c r="H5763" t="s">
        <v>42</v>
      </c>
      <c r="I5763" t="s">
        <v>601</v>
      </c>
      <c r="J5763" t="s">
        <v>640</v>
      </c>
    </row>
    <row r="5764" spans="1:10" x14ac:dyDescent="0.35">
      <c r="A5764">
        <v>5941</v>
      </c>
      <c r="B5764" t="s">
        <v>293</v>
      </c>
      <c r="C5764">
        <v>35</v>
      </c>
      <c r="D5764">
        <v>18</v>
      </c>
      <c r="E5764">
        <v>1</v>
      </c>
      <c r="F5764" t="s">
        <v>581</v>
      </c>
      <c r="G5764" t="s">
        <v>582</v>
      </c>
      <c r="H5764" t="s">
        <v>42</v>
      </c>
      <c r="I5764" t="s">
        <v>601</v>
      </c>
      <c r="J5764" t="s">
        <v>640</v>
      </c>
    </row>
    <row r="5765" spans="1:10" x14ac:dyDescent="0.35">
      <c r="A5765">
        <v>5942</v>
      </c>
      <c r="B5765" t="s">
        <v>293</v>
      </c>
      <c r="C5765">
        <v>36</v>
      </c>
      <c r="D5765">
        <v>8</v>
      </c>
      <c r="E5765">
        <v>0</v>
      </c>
      <c r="F5765" t="s">
        <v>581</v>
      </c>
      <c r="G5765" t="s">
        <v>582</v>
      </c>
      <c r="H5765" t="s">
        <v>42</v>
      </c>
      <c r="I5765" t="s">
        <v>601</v>
      </c>
      <c r="J5765" t="s">
        <v>640</v>
      </c>
    </row>
    <row r="5766" spans="1:10" x14ac:dyDescent="0.35">
      <c r="A5766">
        <v>5943</v>
      </c>
      <c r="B5766" t="s">
        <v>293</v>
      </c>
      <c r="C5766">
        <v>37</v>
      </c>
      <c r="D5766">
        <v>13</v>
      </c>
      <c r="E5766">
        <v>1</v>
      </c>
      <c r="F5766" t="s">
        <v>581</v>
      </c>
      <c r="G5766" t="s">
        <v>582</v>
      </c>
      <c r="H5766" t="s">
        <v>42</v>
      </c>
      <c r="I5766" t="s">
        <v>601</v>
      </c>
      <c r="J5766" t="s">
        <v>640</v>
      </c>
    </row>
    <row r="5767" spans="1:10" x14ac:dyDescent="0.35">
      <c r="A5767">
        <v>5944</v>
      </c>
      <c r="B5767" t="s">
        <v>293</v>
      </c>
      <c r="C5767">
        <v>38</v>
      </c>
      <c r="D5767">
        <v>21</v>
      </c>
      <c r="E5767">
        <v>1</v>
      </c>
      <c r="F5767" t="s">
        <v>581</v>
      </c>
      <c r="G5767" t="s">
        <v>582</v>
      </c>
      <c r="H5767" t="s">
        <v>42</v>
      </c>
      <c r="I5767" t="s">
        <v>601</v>
      </c>
      <c r="J5767" t="s">
        <v>640</v>
      </c>
    </row>
    <row r="5768" spans="1:10" x14ac:dyDescent="0.35">
      <c r="A5768">
        <v>5945</v>
      </c>
      <c r="B5768" t="s">
        <v>294</v>
      </c>
      <c r="C5768">
        <v>15</v>
      </c>
      <c r="D5768">
        <v>73</v>
      </c>
      <c r="E5768">
        <v>5</v>
      </c>
      <c r="F5768" t="s">
        <v>582</v>
      </c>
      <c r="G5768" t="s">
        <v>582</v>
      </c>
      <c r="H5768" t="s">
        <v>42</v>
      </c>
      <c r="I5768" t="s">
        <v>601</v>
      </c>
      <c r="J5768" t="s">
        <v>640</v>
      </c>
    </row>
    <row r="5769" spans="1:10" x14ac:dyDescent="0.35">
      <c r="A5769">
        <v>5946</v>
      </c>
      <c r="B5769" t="s">
        <v>294</v>
      </c>
      <c r="C5769">
        <v>16</v>
      </c>
      <c r="D5769">
        <v>65</v>
      </c>
      <c r="E5769">
        <v>17</v>
      </c>
      <c r="F5769" t="s">
        <v>582</v>
      </c>
      <c r="G5769" t="s">
        <v>582</v>
      </c>
      <c r="H5769" t="s">
        <v>42</v>
      </c>
      <c r="I5769" t="s">
        <v>601</v>
      </c>
      <c r="J5769" t="s">
        <v>640</v>
      </c>
    </row>
    <row r="5770" spans="1:10" x14ac:dyDescent="0.35">
      <c r="A5770">
        <v>5947</v>
      </c>
      <c r="B5770" t="s">
        <v>294</v>
      </c>
      <c r="C5770">
        <v>17</v>
      </c>
      <c r="D5770">
        <v>65</v>
      </c>
      <c r="E5770">
        <v>16</v>
      </c>
      <c r="F5770" t="s">
        <v>582</v>
      </c>
      <c r="G5770" t="s">
        <v>582</v>
      </c>
      <c r="H5770" t="s">
        <v>42</v>
      </c>
      <c r="I5770" t="s">
        <v>601</v>
      </c>
      <c r="J5770" t="s">
        <v>640</v>
      </c>
    </row>
    <row r="5771" spans="1:10" x14ac:dyDescent="0.35">
      <c r="A5771">
        <v>5948</v>
      </c>
      <c r="B5771" t="s">
        <v>294</v>
      </c>
      <c r="C5771">
        <v>18</v>
      </c>
      <c r="D5771">
        <v>60</v>
      </c>
      <c r="E5771">
        <v>12</v>
      </c>
      <c r="F5771" t="s">
        <v>582</v>
      </c>
      <c r="G5771" t="s">
        <v>582</v>
      </c>
      <c r="H5771" t="s">
        <v>42</v>
      </c>
      <c r="I5771" t="s">
        <v>601</v>
      </c>
      <c r="J5771" t="s">
        <v>640</v>
      </c>
    </row>
    <row r="5772" spans="1:10" x14ac:dyDescent="0.35">
      <c r="A5772">
        <v>5949</v>
      </c>
      <c r="B5772" t="s">
        <v>294</v>
      </c>
      <c r="C5772">
        <v>19</v>
      </c>
      <c r="D5772">
        <v>45</v>
      </c>
      <c r="E5772">
        <v>14</v>
      </c>
      <c r="F5772" t="s">
        <v>582</v>
      </c>
      <c r="G5772" t="s">
        <v>582</v>
      </c>
      <c r="H5772" t="s">
        <v>42</v>
      </c>
      <c r="I5772" t="s">
        <v>601</v>
      </c>
      <c r="J5772" t="s">
        <v>640</v>
      </c>
    </row>
    <row r="5773" spans="1:10" x14ac:dyDescent="0.35">
      <c r="A5773">
        <v>5950</v>
      </c>
      <c r="B5773" t="s">
        <v>294</v>
      </c>
      <c r="C5773">
        <v>20</v>
      </c>
      <c r="D5773">
        <v>29</v>
      </c>
      <c r="E5773">
        <v>8</v>
      </c>
      <c r="F5773" t="s">
        <v>582</v>
      </c>
      <c r="G5773" t="s">
        <v>582</v>
      </c>
      <c r="H5773" t="s">
        <v>42</v>
      </c>
      <c r="I5773" t="s">
        <v>601</v>
      </c>
      <c r="J5773" t="s">
        <v>640</v>
      </c>
    </row>
    <row r="5774" spans="1:10" x14ac:dyDescent="0.35">
      <c r="A5774">
        <v>5951</v>
      </c>
      <c r="B5774" t="s">
        <v>294</v>
      </c>
      <c r="C5774">
        <v>21</v>
      </c>
      <c r="D5774">
        <v>18</v>
      </c>
      <c r="E5774">
        <v>2</v>
      </c>
      <c r="F5774" t="s">
        <v>582</v>
      </c>
      <c r="G5774" t="s">
        <v>582</v>
      </c>
      <c r="H5774" t="s">
        <v>42</v>
      </c>
      <c r="I5774" t="s">
        <v>601</v>
      </c>
      <c r="J5774" t="s">
        <v>640</v>
      </c>
    </row>
    <row r="5775" spans="1:10" x14ac:dyDescent="0.35">
      <c r="A5775">
        <v>5952</v>
      </c>
      <c r="B5775" t="s">
        <v>294</v>
      </c>
      <c r="C5775">
        <v>22</v>
      </c>
      <c r="D5775">
        <v>23</v>
      </c>
      <c r="E5775">
        <v>2</v>
      </c>
      <c r="F5775" t="s">
        <v>582</v>
      </c>
      <c r="G5775" t="s">
        <v>582</v>
      </c>
      <c r="H5775" t="s">
        <v>42</v>
      </c>
      <c r="I5775" t="s">
        <v>601</v>
      </c>
      <c r="J5775" t="s">
        <v>640</v>
      </c>
    </row>
    <row r="5776" spans="1:10" x14ac:dyDescent="0.35">
      <c r="A5776">
        <v>5953</v>
      </c>
      <c r="B5776" t="s">
        <v>294</v>
      </c>
      <c r="C5776">
        <v>23</v>
      </c>
      <c r="D5776">
        <v>14</v>
      </c>
      <c r="E5776">
        <v>1</v>
      </c>
      <c r="F5776" t="s">
        <v>582</v>
      </c>
      <c r="G5776" t="s">
        <v>582</v>
      </c>
      <c r="H5776" t="s">
        <v>42</v>
      </c>
      <c r="I5776" t="s">
        <v>601</v>
      </c>
      <c r="J5776" t="s">
        <v>640</v>
      </c>
    </row>
    <row r="5777" spans="1:10" x14ac:dyDescent="0.35">
      <c r="A5777">
        <v>5954</v>
      </c>
      <c r="B5777" t="s">
        <v>294</v>
      </c>
      <c r="C5777">
        <v>24</v>
      </c>
      <c r="D5777">
        <v>23</v>
      </c>
      <c r="E5777">
        <v>5</v>
      </c>
      <c r="F5777" t="s">
        <v>582</v>
      </c>
      <c r="G5777" t="s">
        <v>582</v>
      </c>
      <c r="H5777" t="s">
        <v>42</v>
      </c>
      <c r="I5777" t="s">
        <v>601</v>
      </c>
      <c r="J5777" t="s">
        <v>640</v>
      </c>
    </row>
    <row r="5778" spans="1:10" x14ac:dyDescent="0.35">
      <c r="A5778">
        <v>5955</v>
      </c>
      <c r="B5778" t="s">
        <v>294</v>
      </c>
      <c r="C5778">
        <v>25</v>
      </c>
      <c r="D5778">
        <v>19</v>
      </c>
      <c r="E5778">
        <v>0</v>
      </c>
      <c r="F5778" t="s">
        <v>582</v>
      </c>
      <c r="G5778" t="s">
        <v>582</v>
      </c>
      <c r="H5778" t="s">
        <v>42</v>
      </c>
      <c r="I5778" t="s">
        <v>601</v>
      </c>
      <c r="J5778" t="s">
        <v>640</v>
      </c>
    </row>
    <row r="5779" spans="1:10" x14ac:dyDescent="0.35">
      <c r="A5779">
        <v>5956</v>
      </c>
      <c r="B5779" t="s">
        <v>294</v>
      </c>
      <c r="C5779">
        <v>26</v>
      </c>
      <c r="D5779">
        <v>26</v>
      </c>
      <c r="E5779">
        <v>11</v>
      </c>
      <c r="F5779" t="s">
        <v>582</v>
      </c>
      <c r="G5779" t="s">
        <v>582</v>
      </c>
      <c r="H5779" t="s">
        <v>42</v>
      </c>
      <c r="I5779" t="s">
        <v>601</v>
      </c>
      <c r="J5779" t="s">
        <v>640</v>
      </c>
    </row>
    <row r="5780" spans="1:10" x14ac:dyDescent="0.35">
      <c r="A5780">
        <v>5957</v>
      </c>
      <c r="B5780" t="s">
        <v>294</v>
      </c>
      <c r="C5780">
        <v>27</v>
      </c>
      <c r="D5780">
        <v>34</v>
      </c>
      <c r="E5780">
        <v>14</v>
      </c>
      <c r="F5780" t="s">
        <v>582</v>
      </c>
      <c r="G5780" t="s">
        <v>582</v>
      </c>
      <c r="H5780" t="s">
        <v>42</v>
      </c>
      <c r="I5780" t="s">
        <v>601</v>
      </c>
      <c r="J5780" t="s">
        <v>640</v>
      </c>
    </row>
    <row r="5781" spans="1:10" x14ac:dyDescent="0.35">
      <c r="A5781">
        <v>5958</v>
      </c>
      <c r="B5781" t="s">
        <v>294</v>
      </c>
      <c r="C5781">
        <v>28</v>
      </c>
      <c r="D5781">
        <v>40</v>
      </c>
      <c r="E5781">
        <v>17</v>
      </c>
      <c r="F5781" t="s">
        <v>582</v>
      </c>
      <c r="G5781" t="s">
        <v>582</v>
      </c>
      <c r="H5781" t="s">
        <v>42</v>
      </c>
      <c r="I5781" t="s">
        <v>601</v>
      </c>
      <c r="J5781" t="s">
        <v>640</v>
      </c>
    </row>
    <row r="5782" spans="1:10" x14ac:dyDescent="0.35">
      <c r="A5782">
        <v>5959</v>
      </c>
      <c r="B5782" t="s">
        <v>294</v>
      </c>
      <c r="C5782">
        <v>29</v>
      </c>
      <c r="D5782">
        <v>41</v>
      </c>
      <c r="E5782">
        <v>14</v>
      </c>
      <c r="F5782" t="s">
        <v>582</v>
      </c>
      <c r="G5782" t="s">
        <v>582</v>
      </c>
      <c r="H5782" t="s">
        <v>42</v>
      </c>
      <c r="I5782" t="s">
        <v>601</v>
      </c>
      <c r="J5782" t="s">
        <v>640</v>
      </c>
    </row>
    <row r="5783" spans="1:10" x14ac:dyDescent="0.35">
      <c r="A5783">
        <v>5960</v>
      </c>
      <c r="B5783" t="s">
        <v>294</v>
      </c>
      <c r="C5783">
        <v>30</v>
      </c>
      <c r="D5783">
        <v>52</v>
      </c>
      <c r="E5783">
        <v>18</v>
      </c>
      <c r="F5783" t="s">
        <v>582</v>
      </c>
      <c r="G5783" t="s">
        <v>582</v>
      </c>
      <c r="H5783" t="s">
        <v>42</v>
      </c>
      <c r="I5783" t="s">
        <v>601</v>
      </c>
      <c r="J5783" t="s">
        <v>640</v>
      </c>
    </row>
    <row r="5784" spans="1:10" x14ac:dyDescent="0.35">
      <c r="A5784">
        <v>5961</v>
      </c>
      <c r="B5784" t="s">
        <v>294</v>
      </c>
      <c r="C5784">
        <v>31</v>
      </c>
      <c r="D5784">
        <v>34</v>
      </c>
      <c r="E5784">
        <v>18</v>
      </c>
      <c r="F5784" t="s">
        <v>582</v>
      </c>
      <c r="G5784" t="s">
        <v>582</v>
      </c>
      <c r="H5784" t="s">
        <v>42</v>
      </c>
      <c r="I5784" t="s">
        <v>601</v>
      </c>
      <c r="J5784" t="s">
        <v>640</v>
      </c>
    </row>
    <row r="5785" spans="1:10" x14ac:dyDescent="0.35">
      <c r="A5785">
        <v>5962</v>
      </c>
      <c r="B5785" t="s">
        <v>294</v>
      </c>
      <c r="C5785">
        <v>32</v>
      </c>
      <c r="D5785">
        <v>43</v>
      </c>
      <c r="E5785">
        <v>19</v>
      </c>
      <c r="F5785" t="s">
        <v>582</v>
      </c>
      <c r="G5785" t="s">
        <v>582</v>
      </c>
      <c r="H5785" t="s">
        <v>42</v>
      </c>
      <c r="I5785" t="s">
        <v>601</v>
      </c>
      <c r="J5785" t="s">
        <v>640</v>
      </c>
    </row>
    <row r="5786" spans="1:10" x14ac:dyDescent="0.35">
      <c r="A5786">
        <v>5963</v>
      </c>
      <c r="B5786" t="s">
        <v>294</v>
      </c>
      <c r="C5786">
        <v>33</v>
      </c>
      <c r="D5786">
        <v>44</v>
      </c>
      <c r="E5786">
        <v>12</v>
      </c>
      <c r="F5786" t="s">
        <v>582</v>
      </c>
      <c r="G5786" t="s">
        <v>582</v>
      </c>
      <c r="H5786" t="s">
        <v>42</v>
      </c>
      <c r="I5786" t="s">
        <v>601</v>
      </c>
      <c r="J5786" t="s">
        <v>640</v>
      </c>
    </row>
    <row r="5787" spans="1:10" x14ac:dyDescent="0.35">
      <c r="A5787">
        <v>5964</v>
      </c>
      <c r="B5787" t="s">
        <v>294</v>
      </c>
      <c r="C5787">
        <v>34</v>
      </c>
      <c r="D5787">
        <v>27</v>
      </c>
      <c r="E5787">
        <v>8</v>
      </c>
      <c r="F5787" t="s">
        <v>582</v>
      </c>
      <c r="G5787" t="s">
        <v>582</v>
      </c>
      <c r="H5787" t="s">
        <v>42</v>
      </c>
      <c r="I5787" t="s">
        <v>601</v>
      </c>
      <c r="J5787" t="s">
        <v>640</v>
      </c>
    </row>
    <row r="5788" spans="1:10" x14ac:dyDescent="0.35">
      <c r="A5788">
        <v>5965</v>
      </c>
      <c r="B5788" t="s">
        <v>294</v>
      </c>
      <c r="C5788">
        <v>35</v>
      </c>
      <c r="D5788">
        <v>35</v>
      </c>
      <c r="E5788">
        <v>9</v>
      </c>
      <c r="F5788" t="s">
        <v>582</v>
      </c>
      <c r="G5788" t="s">
        <v>582</v>
      </c>
      <c r="H5788" t="s">
        <v>42</v>
      </c>
      <c r="I5788" t="s">
        <v>601</v>
      </c>
      <c r="J5788" t="s">
        <v>640</v>
      </c>
    </row>
    <row r="5789" spans="1:10" x14ac:dyDescent="0.35">
      <c r="A5789">
        <v>5966</v>
      </c>
      <c r="B5789" t="s">
        <v>294</v>
      </c>
      <c r="C5789">
        <v>36</v>
      </c>
      <c r="D5789">
        <v>19</v>
      </c>
      <c r="E5789">
        <v>4</v>
      </c>
      <c r="F5789" t="s">
        <v>582</v>
      </c>
      <c r="G5789" t="s">
        <v>582</v>
      </c>
      <c r="H5789" t="s">
        <v>42</v>
      </c>
      <c r="I5789" t="s">
        <v>601</v>
      </c>
      <c r="J5789" t="s">
        <v>640</v>
      </c>
    </row>
    <row r="5790" spans="1:10" x14ac:dyDescent="0.35">
      <c r="A5790">
        <v>5967</v>
      </c>
      <c r="B5790" t="s">
        <v>294</v>
      </c>
      <c r="C5790">
        <v>37</v>
      </c>
      <c r="D5790">
        <v>27</v>
      </c>
      <c r="E5790">
        <v>6</v>
      </c>
      <c r="F5790" t="s">
        <v>582</v>
      </c>
      <c r="G5790" t="s">
        <v>582</v>
      </c>
      <c r="H5790" t="s">
        <v>42</v>
      </c>
      <c r="I5790" t="s">
        <v>601</v>
      </c>
      <c r="J5790" t="s">
        <v>640</v>
      </c>
    </row>
    <row r="5791" spans="1:10" x14ac:dyDescent="0.35">
      <c r="A5791">
        <v>5968</v>
      </c>
      <c r="B5791" t="s">
        <v>294</v>
      </c>
      <c r="C5791">
        <v>38</v>
      </c>
      <c r="D5791">
        <v>21</v>
      </c>
      <c r="E5791">
        <v>13</v>
      </c>
      <c r="F5791" t="s">
        <v>582</v>
      </c>
      <c r="G5791" t="s">
        <v>582</v>
      </c>
      <c r="H5791" t="s">
        <v>42</v>
      </c>
      <c r="I5791" t="s">
        <v>601</v>
      </c>
      <c r="J5791" t="s">
        <v>640</v>
      </c>
    </row>
    <row r="5792" spans="1:10" x14ac:dyDescent="0.35">
      <c r="A5792">
        <v>5969</v>
      </c>
      <c r="B5792" t="s">
        <v>295</v>
      </c>
      <c r="C5792">
        <v>15</v>
      </c>
      <c r="D5792">
        <v>20</v>
      </c>
      <c r="E5792">
        <v>0</v>
      </c>
      <c r="F5792" t="s">
        <v>582</v>
      </c>
      <c r="G5792" t="s">
        <v>582</v>
      </c>
      <c r="H5792" t="s">
        <v>42</v>
      </c>
      <c r="I5792" t="s">
        <v>601</v>
      </c>
      <c r="J5792" t="s">
        <v>640</v>
      </c>
    </row>
    <row r="5793" spans="1:10" x14ac:dyDescent="0.35">
      <c r="A5793">
        <v>5970</v>
      </c>
      <c r="B5793" t="s">
        <v>295</v>
      </c>
      <c r="C5793">
        <v>16</v>
      </c>
      <c r="D5793">
        <v>31</v>
      </c>
      <c r="E5793">
        <v>0</v>
      </c>
      <c r="F5793" t="s">
        <v>582</v>
      </c>
      <c r="G5793" t="s">
        <v>582</v>
      </c>
      <c r="H5793" t="s">
        <v>42</v>
      </c>
      <c r="I5793" t="s">
        <v>601</v>
      </c>
      <c r="J5793" t="s">
        <v>640</v>
      </c>
    </row>
    <row r="5794" spans="1:10" x14ac:dyDescent="0.35">
      <c r="A5794">
        <v>5971</v>
      </c>
      <c r="B5794" t="s">
        <v>295</v>
      </c>
      <c r="C5794">
        <v>17</v>
      </c>
      <c r="D5794">
        <v>24</v>
      </c>
      <c r="E5794">
        <v>0</v>
      </c>
      <c r="F5794" t="s">
        <v>582</v>
      </c>
      <c r="G5794" t="s">
        <v>582</v>
      </c>
      <c r="H5794" t="s">
        <v>42</v>
      </c>
      <c r="I5794" t="s">
        <v>601</v>
      </c>
      <c r="J5794" t="s">
        <v>640</v>
      </c>
    </row>
    <row r="5795" spans="1:10" x14ac:dyDescent="0.35">
      <c r="A5795">
        <v>5972</v>
      </c>
      <c r="B5795" t="s">
        <v>295</v>
      </c>
      <c r="C5795">
        <v>18</v>
      </c>
      <c r="D5795">
        <v>14</v>
      </c>
      <c r="E5795">
        <v>0</v>
      </c>
      <c r="F5795" t="s">
        <v>582</v>
      </c>
      <c r="G5795" t="s">
        <v>582</v>
      </c>
      <c r="H5795" t="s">
        <v>42</v>
      </c>
      <c r="I5795" t="s">
        <v>601</v>
      </c>
      <c r="J5795" t="s">
        <v>640</v>
      </c>
    </row>
    <row r="5796" spans="1:10" x14ac:dyDescent="0.35">
      <c r="A5796">
        <v>5973</v>
      </c>
      <c r="B5796" t="s">
        <v>295</v>
      </c>
      <c r="C5796">
        <v>19</v>
      </c>
      <c r="D5796">
        <v>18</v>
      </c>
      <c r="E5796">
        <v>0</v>
      </c>
      <c r="F5796" t="s">
        <v>582</v>
      </c>
      <c r="G5796" t="s">
        <v>582</v>
      </c>
      <c r="H5796" t="s">
        <v>42</v>
      </c>
      <c r="I5796" t="s">
        <v>601</v>
      </c>
      <c r="J5796" t="s">
        <v>640</v>
      </c>
    </row>
    <row r="5797" spans="1:10" x14ac:dyDescent="0.35">
      <c r="A5797">
        <v>5974</v>
      </c>
      <c r="B5797" t="s">
        <v>295</v>
      </c>
      <c r="C5797">
        <v>20</v>
      </c>
      <c r="D5797">
        <v>21</v>
      </c>
      <c r="E5797">
        <v>0</v>
      </c>
      <c r="F5797" t="s">
        <v>582</v>
      </c>
      <c r="G5797" t="s">
        <v>582</v>
      </c>
      <c r="H5797" t="s">
        <v>42</v>
      </c>
      <c r="I5797" t="s">
        <v>601</v>
      </c>
      <c r="J5797" t="s">
        <v>640</v>
      </c>
    </row>
    <row r="5798" spans="1:10" x14ac:dyDescent="0.35">
      <c r="A5798">
        <v>5975</v>
      </c>
      <c r="B5798" t="s">
        <v>295</v>
      </c>
      <c r="C5798">
        <v>21</v>
      </c>
      <c r="D5798">
        <v>8</v>
      </c>
      <c r="E5798">
        <v>0</v>
      </c>
      <c r="F5798" t="s">
        <v>582</v>
      </c>
      <c r="G5798" t="s">
        <v>582</v>
      </c>
      <c r="H5798" t="s">
        <v>42</v>
      </c>
      <c r="I5798" t="s">
        <v>601</v>
      </c>
      <c r="J5798" t="s">
        <v>640</v>
      </c>
    </row>
    <row r="5799" spans="1:10" x14ac:dyDescent="0.35">
      <c r="A5799">
        <v>5976</v>
      </c>
      <c r="B5799" t="s">
        <v>295</v>
      </c>
      <c r="C5799">
        <v>22</v>
      </c>
      <c r="D5799">
        <v>5</v>
      </c>
      <c r="E5799">
        <v>0</v>
      </c>
      <c r="F5799" t="s">
        <v>582</v>
      </c>
      <c r="G5799" t="s">
        <v>582</v>
      </c>
      <c r="H5799" t="s">
        <v>42</v>
      </c>
      <c r="I5799" t="s">
        <v>601</v>
      </c>
      <c r="J5799" t="s">
        <v>640</v>
      </c>
    </row>
    <row r="5800" spans="1:10" x14ac:dyDescent="0.35">
      <c r="A5800">
        <v>5977</v>
      </c>
      <c r="B5800" t="s">
        <v>295</v>
      </c>
      <c r="C5800">
        <v>23</v>
      </c>
      <c r="D5800">
        <v>3</v>
      </c>
      <c r="E5800">
        <v>0</v>
      </c>
      <c r="F5800" t="s">
        <v>582</v>
      </c>
      <c r="G5800" t="s">
        <v>582</v>
      </c>
      <c r="H5800" t="s">
        <v>42</v>
      </c>
      <c r="I5800" t="s">
        <v>601</v>
      </c>
      <c r="J5800" t="s">
        <v>640</v>
      </c>
    </row>
    <row r="5801" spans="1:10" x14ac:dyDescent="0.35">
      <c r="A5801">
        <v>5978</v>
      </c>
      <c r="B5801" t="s">
        <v>295</v>
      </c>
      <c r="C5801">
        <v>24</v>
      </c>
      <c r="D5801">
        <v>8</v>
      </c>
      <c r="E5801">
        <v>0</v>
      </c>
      <c r="F5801" t="s">
        <v>582</v>
      </c>
      <c r="G5801" t="s">
        <v>582</v>
      </c>
      <c r="H5801" t="s">
        <v>42</v>
      </c>
      <c r="I5801" t="s">
        <v>601</v>
      </c>
      <c r="J5801" t="s">
        <v>640</v>
      </c>
    </row>
    <row r="5802" spans="1:10" x14ac:dyDescent="0.35">
      <c r="A5802">
        <v>5979</v>
      </c>
      <c r="B5802" t="s">
        <v>295</v>
      </c>
      <c r="C5802">
        <v>25</v>
      </c>
      <c r="D5802">
        <v>14</v>
      </c>
      <c r="E5802">
        <v>0</v>
      </c>
      <c r="F5802" t="s">
        <v>582</v>
      </c>
      <c r="G5802" t="s">
        <v>582</v>
      </c>
      <c r="H5802" t="s">
        <v>42</v>
      </c>
      <c r="I5802" t="s">
        <v>601</v>
      </c>
      <c r="J5802" t="s">
        <v>640</v>
      </c>
    </row>
    <row r="5803" spans="1:10" x14ac:dyDescent="0.35">
      <c r="A5803">
        <v>5980</v>
      </c>
      <c r="B5803" t="s">
        <v>295</v>
      </c>
      <c r="C5803">
        <v>26</v>
      </c>
      <c r="D5803">
        <v>11</v>
      </c>
      <c r="E5803">
        <v>2</v>
      </c>
      <c r="F5803" t="s">
        <v>582</v>
      </c>
      <c r="G5803" t="s">
        <v>582</v>
      </c>
      <c r="H5803" t="s">
        <v>42</v>
      </c>
      <c r="I5803" t="s">
        <v>601</v>
      </c>
      <c r="J5803" t="s">
        <v>640</v>
      </c>
    </row>
    <row r="5804" spans="1:10" x14ac:dyDescent="0.35">
      <c r="A5804">
        <v>5981</v>
      </c>
      <c r="B5804" t="s">
        <v>295</v>
      </c>
      <c r="C5804">
        <v>27</v>
      </c>
      <c r="D5804">
        <v>19</v>
      </c>
      <c r="E5804">
        <v>0</v>
      </c>
      <c r="F5804" t="s">
        <v>582</v>
      </c>
      <c r="G5804" t="s">
        <v>582</v>
      </c>
      <c r="H5804" t="s">
        <v>42</v>
      </c>
      <c r="I5804" t="s">
        <v>601</v>
      </c>
      <c r="J5804" t="s">
        <v>640</v>
      </c>
    </row>
    <row r="5805" spans="1:10" x14ac:dyDescent="0.35">
      <c r="A5805">
        <v>5982</v>
      </c>
      <c r="B5805" t="s">
        <v>295</v>
      </c>
      <c r="C5805">
        <v>28</v>
      </c>
      <c r="D5805">
        <v>32</v>
      </c>
      <c r="E5805">
        <v>1</v>
      </c>
      <c r="F5805" t="s">
        <v>582</v>
      </c>
      <c r="G5805" t="s">
        <v>582</v>
      </c>
      <c r="H5805" t="s">
        <v>42</v>
      </c>
      <c r="I5805" t="s">
        <v>601</v>
      </c>
      <c r="J5805" t="s">
        <v>640</v>
      </c>
    </row>
    <row r="5806" spans="1:10" x14ac:dyDescent="0.35">
      <c r="A5806">
        <v>5983</v>
      </c>
      <c r="B5806" t="s">
        <v>295</v>
      </c>
      <c r="C5806">
        <v>29</v>
      </c>
      <c r="D5806">
        <v>19</v>
      </c>
      <c r="E5806">
        <v>0</v>
      </c>
      <c r="F5806" t="s">
        <v>582</v>
      </c>
      <c r="G5806" t="s">
        <v>582</v>
      </c>
      <c r="H5806" t="s">
        <v>42</v>
      </c>
      <c r="I5806" t="s">
        <v>601</v>
      </c>
      <c r="J5806" t="s">
        <v>640</v>
      </c>
    </row>
    <row r="5807" spans="1:10" x14ac:dyDescent="0.35">
      <c r="A5807">
        <v>5984</v>
      </c>
      <c r="B5807" t="s">
        <v>295</v>
      </c>
      <c r="C5807">
        <v>30</v>
      </c>
      <c r="D5807">
        <v>40</v>
      </c>
      <c r="E5807">
        <v>0</v>
      </c>
      <c r="F5807" t="s">
        <v>582</v>
      </c>
      <c r="G5807" t="s">
        <v>582</v>
      </c>
      <c r="H5807" t="s">
        <v>42</v>
      </c>
      <c r="I5807" t="s">
        <v>601</v>
      </c>
      <c r="J5807" t="s">
        <v>640</v>
      </c>
    </row>
    <row r="5808" spans="1:10" x14ac:dyDescent="0.35">
      <c r="A5808">
        <v>5985</v>
      </c>
      <c r="B5808" t="s">
        <v>295</v>
      </c>
      <c r="C5808">
        <v>31</v>
      </c>
      <c r="D5808">
        <v>22</v>
      </c>
      <c r="E5808">
        <v>0</v>
      </c>
      <c r="F5808" t="s">
        <v>582</v>
      </c>
      <c r="G5808" t="s">
        <v>582</v>
      </c>
      <c r="H5808" t="s">
        <v>42</v>
      </c>
      <c r="I5808" t="s">
        <v>601</v>
      </c>
      <c r="J5808" t="s">
        <v>640</v>
      </c>
    </row>
    <row r="5809" spans="1:10" x14ac:dyDescent="0.35">
      <c r="A5809">
        <v>5986</v>
      </c>
      <c r="B5809" t="s">
        <v>295</v>
      </c>
      <c r="C5809">
        <v>32</v>
      </c>
      <c r="D5809">
        <v>18</v>
      </c>
      <c r="E5809">
        <v>0</v>
      </c>
      <c r="F5809" t="s">
        <v>582</v>
      </c>
      <c r="G5809" t="s">
        <v>582</v>
      </c>
      <c r="H5809" t="s">
        <v>42</v>
      </c>
      <c r="I5809" t="s">
        <v>601</v>
      </c>
      <c r="J5809" t="s">
        <v>640</v>
      </c>
    </row>
    <row r="5810" spans="1:10" x14ac:dyDescent="0.35">
      <c r="A5810">
        <v>5987</v>
      </c>
      <c r="B5810" t="s">
        <v>295</v>
      </c>
      <c r="C5810">
        <v>33</v>
      </c>
      <c r="D5810">
        <v>21</v>
      </c>
      <c r="E5810">
        <v>0</v>
      </c>
      <c r="F5810" t="s">
        <v>582</v>
      </c>
      <c r="G5810" t="s">
        <v>582</v>
      </c>
      <c r="H5810" t="s">
        <v>42</v>
      </c>
      <c r="I5810" t="s">
        <v>601</v>
      </c>
      <c r="J5810" t="s">
        <v>640</v>
      </c>
    </row>
    <row r="5811" spans="1:10" x14ac:dyDescent="0.35">
      <c r="A5811">
        <v>5988</v>
      </c>
      <c r="B5811" t="s">
        <v>295</v>
      </c>
      <c r="C5811">
        <v>34</v>
      </c>
      <c r="D5811">
        <v>14</v>
      </c>
      <c r="E5811">
        <v>0</v>
      </c>
      <c r="F5811" t="s">
        <v>582</v>
      </c>
      <c r="G5811" t="s">
        <v>582</v>
      </c>
      <c r="H5811" t="s">
        <v>42</v>
      </c>
      <c r="I5811" t="s">
        <v>601</v>
      </c>
      <c r="J5811" t="s">
        <v>640</v>
      </c>
    </row>
    <row r="5812" spans="1:10" x14ac:dyDescent="0.35">
      <c r="A5812">
        <v>5989</v>
      </c>
      <c r="B5812" t="s">
        <v>295</v>
      </c>
      <c r="C5812">
        <v>35</v>
      </c>
      <c r="D5812">
        <v>17</v>
      </c>
      <c r="E5812">
        <v>0</v>
      </c>
      <c r="F5812" t="s">
        <v>582</v>
      </c>
      <c r="G5812" t="s">
        <v>582</v>
      </c>
      <c r="H5812" t="s">
        <v>42</v>
      </c>
      <c r="I5812" t="s">
        <v>601</v>
      </c>
      <c r="J5812" t="s">
        <v>640</v>
      </c>
    </row>
    <row r="5813" spans="1:10" x14ac:dyDescent="0.35">
      <c r="A5813">
        <v>5990</v>
      </c>
      <c r="B5813" t="s">
        <v>295</v>
      </c>
      <c r="C5813">
        <v>36</v>
      </c>
      <c r="D5813">
        <v>15</v>
      </c>
      <c r="E5813">
        <v>1</v>
      </c>
      <c r="F5813" t="s">
        <v>582</v>
      </c>
      <c r="G5813" t="s">
        <v>582</v>
      </c>
      <c r="H5813" t="s">
        <v>42</v>
      </c>
      <c r="I5813" t="s">
        <v>601</v>
      </c>
      <c r="J5813" t="s">
        <v>640</v>
      </c>
    </row>
    <row r="5814" spans="1:10" x14ac:dyDescent="0.35">
      <c r="A5814">
        <v>5991</v>
      </c>
      <c r="B5814" t="s">
        <v>295</v>
      </c>
      <c r="C5814">
        <v>37</v>
      </c>
      <c r="D5814">
        <v>10</v>
      </c>
      <c r="E5814">
        <v>1</v>
      </c>
      <c r="F5814" t="s">
        <v>582</v>
      </c>
      <c r="G5814" t="s">
        <v>582</v>
      </c>
      <c r="H5814" t="s">
        <v>42</v>
      </c>
      <c r="I5814" t="s">
        <v>601</v>
      </c>
      <c r="J5814" t="s">
        <v>640</v>
      </c>
    </row>
    <row r="5815" spans="1:10" x14ac:dyDescent="0.35">
      <c r="A5815">
        <v>5992</v>
      </c>
      <c r="B5815" t="s">
        <v>295</v>
      </c>
      <c r="C5815">
        <v>38</v>
      </c>
      <c r="D5815">
        <v>11</v>
      </c>
      <c r="E5815">
        <v>0</v>
      </c>
      <c r="F5815" t="s">
        <v>582</v>
      </c>
      <c r="G5815" t="s">
        <v>582</v>
      </c>
      <c r="H5815" t="s">
        <v>42</v>
      </c>
      <c r="I5815" t="s">
        <v>601</v>
      </c>
      <c r="J5815" t="s">
        <v>640</v>
      </c>
    </row>
    <row r="5816" spans="1:10" x14ac:dyDescent="0.35">
      <c r="A5816">
        <v>5993</v>
      </c>
      <c r="B5816" t="s">
        <v>296</v>
      </c>
      <c r="C5816">
        <v>15</v>
      </c>
      <c r="D5816">
        <v>29</v>
      </c>
      <c r="E5816">
        <v>7</v>
      </c>
      <c r="F5816" t="s">
        <v>581</v>
      </c>
      <c r="G5816" t="s">
        <v>582</v>
      </c>
      <c r="H5816" t="s">
        <v>42</v>
      </c>
      <c r="I5816" t="s">
        <v>601</v>
      </c>
      <c r="J5816" t="s">
        <v>640</v>
      </c>
    </row>
    <row r="5817" spans="1:10" x14ac:dyDescent="0.35">
      <c r="A5817">
        <v>5994</v>
      </c>
      <c r="B5817" t="s">
        <v>296</v>
      </c>
      <c r="C5817">
        <v>16</v>
      </c>
      <c r="D5817">
        <v>39</v>
      </c>
      <c r="E5817">
        <v>5</v>
      </c>
      <c r="F5817" t="s">
        <v>581</v>
      </c>
      <c r="G5817" t="s">
        <v>582</v>
      </c>
      <c r="H5817" t="s">
        <v>42</v>
      </c>
      <c r="I5817" t="s">
        <v>601</v>
      </c>
      <c r="J5817" t="s">
        <v>640</v>
      </c>
    </row>
    <row r="5818" spans="1:10" x14ac:dyDescent="0.35">
      <c r="A5818">
        <v>5995</v>
      </c>
      <c r="B5818" t="s">
        <v>296</v>
      </c>
      <c r="C5818">
        <v>17</v>
      </c>
      <c r="D5818">
        <v>25</v>
      </c>
      <c r="E5818">
        <v>8</v>
      </c>
      <c r="F5818" t="s">
        <v>581</v>
      </c>
      <c r="G5818" t="s">
        <v>582</v>
      </c>
      <c r="H5818" t="s">
        <v>42</v>
      </c>
      <c r="I5818" t="s">
        <v>601</v>
      </c>
      <c r="J5818" t="s">
        <v>640</v>
      </c>
    </row>
    <row r="5819" spans="1:10" x14ac:dyDescent="0.35">
      <c r="A5819">
        <v>5996</v>
      </c>
      <c r="B5819" t="s">
        <v>296</v>
      </c>
      <c r="C5819">
        <v>18</v>
      </c>
      <c r="D5819">
        <v>20</v>
      </c>
      <c r="E5819">
        <v>3</v>
      </c>
      <c r="F5819" t="s">
        <v>581</v>
      </c>
      <c r="G5819" t="s">
        <v>582</v>
      </c>
      <c r="H5819" t="s">
        <v>42</v>
      </c>
      <c r="I5819" t="s">
        <v>601</v>
      </c>
      <c r="J5819" t="s">
        <v>640</v>
      </c>
    </row>
    <row r="5820" spans="1:10" x14ac:dyDescent="0.35">
      <c r="A5820">
        <v>5997</v>
      </c>
      <c r="B5820" t="s">
        <v>296</v>
      </c>
      <c r="C5820">
        <v>19</v>
      </c>
      <c r="D5820">
        <v>20</v>
      </c>
      <c r="E5820">
        <v>4</v>
      </c>
      <c r="F5820" t="s">
        <v>581</v>
      </c>
      <c r="G5820" t="s">
        <v>582</v>
      </c>
      <c r="H5820" t="s">
        <v>42</v>
      </c>
      <c r="I5820" t="s">
        <v>601</v>
      </c>
      <c r="J5820" t="s">
        <v>640</v>
      </c>
    </row>
    <row r="5821" spans="1:10" x14ac:dyDescent="0.35">
      <c r="A5821">
        <v>5998</v>
      </c>
      <c r="B5821" t="s">
        <v>296</v>
      </c>
      <c r="C5821">
        <v>20</v>
      </c>
      <c r="D5821">
        <v>18</v>
      </c>
      <c r="E5821">
        <v>3</v>
      </c>
      <c r="F5821" t="s">
        <v>581</v>
      </c>
      <c r="G5821" t="s">
        <v>582</v>
      </c>
      <c r="H5821" t="s">
        <v>42</v>
      </c>
      <c r="I5821" t="s">
        <v>601</v>
      </c>
      <c r="J5821" t="s">
        <v>640</v>
      </c>
    </row>
    <row r="5822" spans="1:10" x14ac:dyDescent="0.35">
      <c r="A5822">
        <v>5999</v>
      </c>
      <c r="B5822" t="s">
        <v>296</v>
      </c>
      <c r="C5822">
        <v>21</v>
      </c>
      <c r="D5822">
        <v>12</v>
      </c>
      <c r="E5822">
        <v>0</v>
      </c>
      <c r="F5822" t="s">
        <v>581</v>
      </c>
      <c r="G5822" t="s">
        <v>582</v>
      </c>
      <c r="H5822" t="s">
        <v>42</v>
      </c>
      <c r="I5822" t="s">
        <v>601</v>
      </c>
      <c r="J5822" t="s">
        <v>640</v>
      </c>
    </row>
    <row r="5823" spans="1:10" x14ac:dyDescent="0.35">
      <c r="A5823">
        <v>6000</v>
      </c>
      <c r="B5823" t="s">
        <v>296</v>
      </c>
      <c r="C5823">
        <v>22</v>
      </c>
      <c r="D5823">
        <v>5</v>
      </c>
      <c r="E5823">
        <v>0</v>
      </c>
      <c r="F5823" t="s">
        <v>581</v>
      </c>
      <c r="G5823" t="s">
        <v>582</v>
      </c>
      <c r="H5823" t="s">
        <v>42</v>
      </c>
      <c r="I5823" t="s">
        <v>601</v>
      </c>
      <c r="J5823" t="s">
        <v>640</v>
      </c>
    </row>
    <row r="5824" spans="1:10" x14ac:dyDescent="0.35">
      <c r="A5824">
        <v>6001</v>
      </c>
      <c r="B5824" t="s">
        <v>296</v>
      </c>
      <c r="C5824">
        <v>23</v>
      </c>
      <c r="D5824">
        <v>10</v>
      </c>
      <c r="E5824">
        <v>2</v>
      </c>
      <c r="F5824" t="s">
        <v>581</v>
      </c>
      <c r="G5824" t="s">
        <v>582</v>
      </c>
      <c r="H5824" t="s">
        <v>42</v>
      </c>
      <c r="I5824" t="s">
        <v>601</v>
      </c>
      <c r="J5824" t="s">
        <v>640</v>
      </c>
    </row>
    <row r="5825" spans="1:10" x14ac:dyDescent="0.35">
      <c r="A5825">
        <v>6002</v>
      </c>
      <c r="B5825" t="s">
        <v>296</v>
      </c>
      <c r="C5825">
        <v>24</v>
      </c>
      <c r="D5825">
        <v>3</v>
      </c>
      <c r="E5825">
        <v>1</v>
      </c>
      <c r="F5825" t="s">
        <v>581</v>
      </c>
      <c r="G5825" t="s">
        <v>582</v>
      </c>
      <c r="H5825" t="s">
        <v>42</v>
      </c>
      <c r="I5825" t="s">
        <v>601</v>
      </c>
      <c r="J5825" t="s">
        <v>640</v>
      </c>
    </row>
    <row r="5826" spans="1:10" x14ac:dyDescent="0.35">
      <c r="A5826">
        <v>6003</v>
      </c>
      <c r="B5826" t="s">
        <v>296</v>
      </c>
      <c r="C5826">
        <v>25</v>
      </c>
      <c r="D5826">
        <v>10</v>
      </c>
      <c r="E5826">
        <v>2</v>
      </c>
      <c r="F5826" t="s">
        <v>581</v>
      </c>
      <c r="G5826" t="s">
        <v>582</v>
      </c>
      <c r="H5826" t="s">
        <v>42</v>
      </c>
      <c r="I5826" t="s">
        <v>601</v>
      </c>
      <c r="J5826" t="s">
        <v>640</v>
      </c>
    </row>
    <row r="5827" spans="1:10" x14ac:dyDescent="0.35">
      <c r="A5827">
        <v>6004</v>
      </c>
      <c r="B5827" t="s">
        <v>296</v>
      </c>
      <c r="C5827">
        <v>26</v>
      </c>
      <c r="D5827">
        <v>8</v>
      </c>
      <c r="E5827">
        <v>1</v>
      </c>
      <c r="F5827" t="s">
        <v>581</v>
      </c>
      <c r="G5827" t="s">
        <v>582</v>
      </c>
      <c r="H5827" t="s">
        <v>42</v>
      </c>
      <c r="I5827" t="s">
        <v>601</v>
      </c>
      <c r="J5827" t="s">
        <v>640</v>
      </c>
    </row>
    <row r="5828" spans="1:10" x14ac:dyDescent="0.35">
      <c r="A5828">
        <v>6005</v>
      </c>
      <c r="B5828" t="s">
        <v>296</v>
      </c>
      <c r="C5828">
        <v>27</v>
      </c>
      <c r="D5828">
        <v>19</v>
      </c>
      <c r="E5828">
        <v>2</v>
      </c>
      <c r="F5828" t="s">
        <v>581</v>
      </c>
      <c r="G5828" t="s">
        <v>582</v>
      </c>
      <c r="H5828" t="s">
        <v>42</v>
      </c>
      <c r="I5828" t="s">
        <v>601</v>
      </c>
      <c r="J5828" t="s">
        <v>640</v>
      </c>
    </row>
    <row r="5829" spans="1:10" x14ac:dyDescent="0.35">
      <c r="A5829">
        <v>6006</v>
      </c>
      <c r="B5829" t="s">
        <v>296</v>
      </c>
      <c r="C5829">
        <v>28</v>
      </c>
      <c r="D5829">
        <v>17</v>
      </c>
      <c r="E5829">
        <v>6</v>
      </c>
      <c r="F5829" t="s">
        <v>581</v>
      </c>
      <c r="G5829" t="s">
        <v>582</v>
      </c>
      <c r="H5829" t="s">
        <v>42</v>
      </c>
      <c r="I5829" t="s">
        <v>601</v>
      </c>
      <c r="J5829" t="s">
        <v>640</v>
      </c>
    </row>
    <row r="5830" spans="1:10" x14ac:dyDescent="0.35">
      <c r="A5830">
        <v>6007</v>
      </c>
      <c r="B5830" t="s">
        <v>296</v>
      </c>
      <c r="C5830">
        <v>29</v>
      </c>
      <c r="D5830">
        <v>17</v>
      </c>
      <c r="E5830">
        <v>9</v>
      </c>
      <c r="F5830" t="s">
        <v>581</v>
      </c>
      <c r="G5830" t="s">
        <v>582</v>
      </c>
      <c r="H5830" t="s">
        <v>42</v>
      </c>
      <c r="I5830" t="s">
        <v>601</v>
      </c>
      <c r="J5830" t="s">
        <v>640</v>
      </c>
    </row>
    <row r="5831" spans="1:10" x14ac:dyDescent="0.35">
      <c r="A5831">
        <v>6008</v>
      </c>
      <c r="B5831" t="s">
        <v>296</v>
      </c>
      <c r="C5831">
        <v>30</v>
      </c>
      <c r="D5831">
        <v>26</v>
      </c>
      <c r="E5831">
        <v>5</v>
      </c>
      <c r="F5831" t="s">
        <v>581</v>
      </c>
      <c r="G5831" t="s">
        <v>582</v>
      </c>
      <c r="H5831" t="s">
        <v>42</v>
      </c>
      <c r="I5831" t="s">
        <v>601</v>
      </c>
      <c r="J5831" t="s">
        <v>640</v>
      </c>
    </row>
    <row r="5832" spans="1:10" x14ac:dyDescent="0.35">
      <c r="A5832">
        <v>6009</v>
      </c>
      <c r="B5832" t="s">
        <v>296</v>
      </c>
      <c r="C5832">
        <v>31</v>
      </c>
      <c r="D5832">
        <v>21</v>
      </c>
      <c r="E5832">
        <v>6</v>
      </c>
      <c r="F5832" t="s">
        <v>581</v>
      </c>
      <c r="G5832" t="s">
        <v>582</v>
      </c>
      <c r="H5832" t="s">
        <v>42</v>
      </c>
      <c r="I5832" t="s">
        <v>601</v>
      </c>
      <c r="J5832" t="s">
        <v>640</v>
      </c>
    </row>
    <row r="5833" spans="1:10" x14ac:dyDescent="0.35">
      <c r="A5833">
        <v>6010</v>
      </c>
      <c r="B5833" t="s">
        <v>296</v>
      </c>
      <c r="C5833">
        <v>32</v>
      </c>
      <c r="D5833">
        <v>13</v>
      </c>
      <c r="E5833">
        <v>3</v>
      </c>
      <c r="F5833" t="s">
        <v>581</v>
      </c>
      <c r="G5833" t="s">
        <v>582</v>
      </c>
      <c r="H5833" t="s">
        <v>42</v>
      </c>
      <c r="I5833" t="s">
        <v>601</v>
      </c>
      <c r="J5833" t="s">
        <v>640</v>
      </c>
    </row>
    <row r="5834" spans="1:10" x14ac:dyDescent="0.35">
      <c r="A5834">
        <v>6011</v>
      </c>
      <c r="B5834" t="s">
        <v>296</v>
      </c>
      <c r="C5834">
        <v>33</v>
      </c>
      <c r="D5834">
        <v>9</v>
      </c>
      <c r="E5834">
        <v>2</v>
      </c>
      <c r="F5834" t="s">
        <v>581</v>
      </c>
      <c r="G5834" t="s">
        <v>582</v>
      </c>
      <c r="H5834" t="s">
        <v>42</v>
      </c>
      <c r="I5834" t="s">
        <v>601</v>
      </c>
      <c r="J5834" t="s">
        <v>640</v>
      </c>
    </row>
    <row r="5835" spans="1:10" x14ac:dyDescent="0.35">
      <c r="A5835">
        <v>6012</v>
      </c>
      <c r="B5835" t="s">
        <v>296</v>
      </c>
      <c r="C5835">
        <v>34</v>
      </c>
      <c r="D5835">
        <v>16</v>
      </c>
      <c r="E5835">
        <v>1</v>
      </c>
      <c r="F5835" t="s">
        <v>581</v>
      </c>
      <c r="G5835" t="s">
        <v>582</v>
      </c>
      <c r="H5835" t="s">
        <v>42</v>
      </c>
      <c r="I5835" t="s">
        <v>601</v>
      </c>
      <c r="J5835" t="s">
        <v>640</v>
      </c>
    </row>
    <row r="5836" spans="1:10" x14ac:dyDescent="0.35">
      <c r="A5836">
        <v>6013</v>
      </c>
      <c r="B5836" t="s">
        <v>296</v>
      </c>
      <c r="C5836">
        <v>35</v>
      </c>
      <c r="D5836">
        <v>13</v>
      </c>
      <c r="E5836">
        <v>2</v>
      </c>
      <c r="F5836" t="s">
        <v>581</v>
      </c>
      <c r="G5836" t="s">
        <v>582</v>
      </c>
      <c r="H5836" t="s">
        <v>42</v>
      </c>
      <c r="I5836" t="s">
        <v>601</v>
      </c>
      <c r="J5836" t="s">
        <v>640</v>
      </c>
    </row>
    <row r="5837" spans="1:10" x14ac:dyDescent="0.35">
      <c r="A5837">
        <v>6014</v>
      </c>
      <c r="B5837" t="s">
        <v>296</v>
      </c>
      <c r="C5837">
        <v>36</v>
      </c>
      <c r="D5837">
        <v>13</v>
      </c>
      <c r="E5837">
        <v>3</v>
      </c>
      <c r="F5837" t="s">
        <v>581</v>
      </c>
      <c r="G5837" t="s">
        <v>582</v>
      </c>
      <c r="H5837" t="s">
        <v>42</v>
      </c>
      <c r="I5837" t="s">
        <v>601</v>
      </c>
      <c r="J5837" t="s">
        <v>640</v>
      </c>
    </row>
    <row r="5838" spans="1:10" x14ac:dyDescent="0.35">
      <c r="A5838">
        <v>6015</v>
      </c>
      <c r="B5838" t="s">
        <v>296</v>
      </c>
      <c r="C5838">
        <v>37</v>
      </c>
      <c r="D5838">
        <v>19</v>
      </c>
      <c r="E5838">
        <v>4</v>
      </c>
      <c r="F5838" t="s">
        <v>581</v>
      </c>
      <c r="G5838" t="s">
        <v>582</v>
      </c>
      <c r="H5838" t="s">
        <v>42</v>
      </c>
      <c r="I5838" t="s">
        <v>601</v>
      </c>
      <c r="J5838" t="s">
        <v>640</v>
      </c>
    </row>
    <row r="5839" spans="1:10" x14ac:dyDescent="0.35">
      <c r="A5839">
        <v>6016</v>
      </c>
      <c r="B5839" t="s">
        <v>296</v>
      </c>
      <c r="C5839">
        <v>38</v>
      </c>
      <c r="D5839">
        <v>10</v>
      </c>
      <c r="E5839">
        <v>2</v>
      </c>
      <c r="F5839" t="s">
        <v>581</v>
      </c>
      <c r="G5839" t="s">
        <v>582</v>
      </c>
      <c r="H5839" t="s">
        <v>42</v>
      </c>
      <c r="I5839" t="s">
        <v>601</v>
      </c>
      <c r="J5839" t="s">
        <v>640</v>
      </c>
    </row>
    <row r="5840" spans="1:10" x14ac:dyDescent="0.35">
      <c r="A5840">
        <v>6018</v>
      </c>
      <c r="B5840" t="s">
        <v>297</v>
      </c>
      <c r="C5840">
        <v>15</v>
      </c>
      <c r="D5840">
        <v>46</v>
      </c>
      <c r="E5840">
        <v>3</v>
      </c>
      <c r="F5840" t="s">
        <v>582</v>
      </c>
      <c r="G5840" t="s">
        <v>582</v>
      </c>
      <c r="H5840" t="s">
        <v>42</v>
      </c>
      <c r="I5840" t="s">
        <v>601</v>
      </c>
      <c r="J5840" t="s">
        <v>640</v>
      </c>
    </row>
    <row r="5841" spans="1:10" x14ac:dyDescent="0.35">
      <c r="A5841">
        <v>6019</v>
      </c>
      <c r="B5841" t="s">
        <v>297</v>
      </c>
      <c r="C5841">
        <v>16</v>
      </c>
      <c r="D5841">
        <v>44</v>
      </c>
      <c r="E5841">
        <v>3</v>
      </c>
      <c r="F5841" t="s">
        <v>582</v>
      </c>
      <c r="G5841" t="s">
        <v>582</v>
      </c>
      <c r="H5841" t="s">
        <v>42</v>
      </c>
      <c r="I5841" t="s">
        <v>601</v>
      </c>
      <c r="J5841" t="s">
        <v>640</v>
      </c>
    </row>
    <row r="5842" spans="1:10" x14ac:dyDescent="0.35">
      <c r="A5842">
        <v>6020</v>
      </c>
      <c r="B5842" t="s">
        <v>297</v>
      </c>
      <c r="C5842">
        <v>17</v>
      </c>
      <c r="D5842">
        <v>31</v>
      </c>
      <c r="E5842">
        <v>6</v>
      </c>
      <c r="F5842" t="s">
        <v>582</v>
      </c>
      <c r="G5842" t="s">
        <v>582</v>
      </c>
      <c r="H5842" t="s">
        <v>42</v>
      </c>
      <c r="I5842" t="s">
        <v>601</v>
      </c>
      <c r="J5842" t="s">
        <v>640</v>
      </c>
    </row>
    <row r="5843" spans="1:10" x14ac:dyDescent="0.35">
      <c r="A5843">
        <v>6021</v>
      </c>
      <c r="B5843" t="s">
        <v>297</v>
      </c>
      <c r="C5843">
        <v>18</v>
      </c>
      <c r="D5843">
        <v>34</v>
      </c>
      <c r="E5843">
        <v>5</v>
      </c>
      <c r="F5843" t="s">
        <v>582</v>
      </c>
      <c r="G5843" t="s">
        <v>582</v>
      </c>
      <c r="H5843" t="s">
        <v>42</v>
      </c>
      <c r="I5843" t="s">
        <v>601</v>
      </c>
      <c r="J5843" t="s">
        <v>640</v>
      </c>
    </row>
    <row r="5844" spans="1:10" x14ac:dyDescent="0.35">
      <c r="A5844">
        <v>6022</v>
      </c>
      <c r="B5844" t="s">
        <v>297</v>
      </c>
      <c r="C5844">
        <v>19</v>
      </c>
      <c r="D5844">
        <v>30</v>
      </c>
      <c r="E5844">
        <v>2</v>
      </c>
      <c r="F5844" t="s">
        <v>582</v>
      </c>
      <c r="G5844" t="s">
        <v>582</v>
      </c>
      <c r="H5844" t="s">
        <v>42</v>
      </c>
      <c r="I5844" t="s">
        <v>601</v>
      </c>
      <c r="J5844" t="s">
        <v>640</v>
      </c>
    </row>
    <row r="5845" spans="1:10" x14ac:dyDescent="0.35">
      <c r="A5845">
        <v>6023</v>
      </c>
      <c r="B5845" t="s">
        <v>297</v>
      </c>
      <c r="C5845">
        <v>20</v>
      </c>
      <c r="D5845">
        <v>18</v>
      </c>
      <c r="E5845">
        <v>2</v>
      </c>
      <c r="F5845" t="s">
        <v>582</v>
      </c>
      <c r="G5845" t="s">
        <v>582</v>
      </c>
      <c r="H5845" t="s">
        <v>42</v>
      </c>
      <c r="I5845" t="s">
        <v>601</v>
      </c>
      <c r="J5845" t="s">
        <v>640</v>
      </c>
    </row>
    <row r="5846" spans="1:10" x14ac:dyDescent="0.35">
      <c r="A5846">
        <v>6024</v>
      </c>
      <c r="B5846" t="s">
        <v>297</v>
      </c>
      <c r="C5846">
        <v>21</v>
      </c>
      <c r="D5846">
        <v>14</v>
      </c>
      <c r="E5846">
        <v>1</v>
      </c>
      <c r="F5846" t="s">
        <v>582</v>
      </c>
      <c r="G5846" t="s">
        <v>582</v>
      </c>
      <c r="H5846" t="s">
        <v>42</v>
      </c>
      <c r="I5846" t="s">
        <v>601</v>
      </c>
      <c r="J5846" t="s">
        <v>640</v>
      </c>
    </row>
    <row r="5847" spans="1:10" x14ac:dyDescent="0.35">
      <c r="A5847">
        <v>6025</v>
      </c>
      <c r="B5847" t="s">
        <v>297</v>
      </c>
      <c r="C5847">
        <v>22</v>
      </c>
      <c r="D5847">
        <v>13</v>
      </c>
      <c r="E5847">
        <v>0</v>
      </c>
      <c r="F5847" t="s">
        <v>582</v>
      </c>
      <c r="G5847" t="s">
        <v>582</v>
      </c>
      <c r="H5847" t="s">
        <v>42</v>
      </c>
      <c r="I5847" t="s">
        <v>601</v>
      </c>
      <c r="J5847" t="s">
        <v>640</v>
      </c>
    </row>
    <row r="5848" spans="1:10" x14ac:dyDescent="0.35">
      <c r="A5848">
        <v>6026</v>
      </c>
      <c r="B5848" t="s">
        <v>297</v>
      </c>
      <c r="C5848">
        <v>23</v>
      </c>
      <c r="D5848">
        <v>17</v>
      </c>
      <c r="E5848">
        <v>1</v>
      </c>
      <c r="F5848" t="s">
        <v>582</v>
      </c>
      <c r="G5848" t="s">
        <v>582</v>
      </c>
      <c r="H5848" t="s">
        <v>42</v>
      </c>
      <c r="I5848" t="s">
        <v>601</v>
      </c>
      <c r="J5848" t="s">
        <v>640</v>
      </c>
    </row>
    <row r="5849" spans="1:10" x14ac:dyDescent="0.35">
      <c r="A5849">
        <v>6027</v>
      </c>
      <c r="B5849" t="s">
        <v>297</v>
      </c>
      <c r="C5849">
        <v>24</v>
      </c>
      <c r="D5849">
        <v>11</v>
      </c>
      <c r="E5849">
        <v>1</v>
      </c>
      <c r="F5849" t="s">
        <v>582</v>
      </c>
      <c r="G5849" t="s">
        <v>582</v>
      </c>
      <c r="H5849" t="s">
        <v>42</v>
      </c>
      <c r="I5849" t="s">
        <v>601</v>
      </c>
      <c r="J5849" t="s">
        <v>640</v>
      </c>
    </row>
    <row r="5850" spans="1:10" x14ac:dyDescent="0.35">
      <c r="A5850">
        <v>6028</v>
      </c>
      <c r="B5850" t="s">
        <v>297</v>
      </c>
      <c r="C5850">
        <v>25</v>
      </c>
      <c r="D5850">
        <v>19</v>
      </c>
      <c r="E5850">
        <v>3</v>
      </c>
      <c r="F5850" t="s">
        <v>582</v>
      </c>
      <c r="G5850" t="s">
        <v>582</v>
      </c>
      <c r="H5850" t="s">
        <v>42</v>
      </c>
      <c r="I5850" t="s">
        <v>601</v>
      </c>
      <c r="J5850" t="s">
        <v>640</v>
      </c>
    </row>
    <row r="5851" spans="1:10" x14ac:dyDescent="0.35">
      <c r="A5851">
        <v>6029</v>
      </c>
      <c r="B5851" t="s">
        <v>297</v>
      </c>
      <c r="C5851">
        <v>26</v>
      </c>
      <c r="D5851">
        <v>14</v>
      </c>
      <c r="E5851">
        <v>1</v>
      </c>
      <c r="F5851" t="s">
        <v>582</v>
      </c>
      <c r="G5851" t="s">
        <v>582</v>
      </c>
      <c r="H5851" t="s">
        <v>42</v>
      </c>
      <c r="I5851" t="s">
        <v>601</v>
      </c>
      <c r="J5851" t="s">
        <v>640</v>
      </c>
    </row>
    <row r="5852" spans="1:10" x14ac:dyDescent="0.35">
      <c r="A5852">
        <v>6030</v>
      </c>
      <c r="B5852" t="s">
        <v>297</v>
      </c>
      <c r="C5852">
        <v>27</v>
      </c>
      <c r="D5852">
        <v>51</v>
      </c>
      <c r="E5852">
        <v>4</v>
      </c>
      <c r="F5852" t="s">
        <v>582</v>
      </c>
      <c r="G5852" t="s">
        <v>582</v>
      </c>
      <c r="H5852" t="s">
        <v>42</v>
      </c>
      <c r="I5852" t="s">
        <v>601</v>
      </c>
      <c r="J5852" t="s">
        <v>640</v>
      </c>
    </row>
    <row r="5853" spans="1:10" x14ac:dyDescent="0.35">
      <c r="A5853">
        <v>6031</v>
      </c>
      <c r="B5853" t="s">
        <v>297</v>
      </c>
      <c r="C5853">
        <v>28</v>
      </c>
      <c r="D5853">
        <v>49</v>
      </c>
      <c r="E5853">
        <v>5</v>
      </c>
      <c r="F5853" t="s">
        <v>582</v>
      </c>
      <c r="G5853" t="s">
        <v>582</v>
      </c>
      <c r="H5853" t="s">
        <v>42</v>
      </c>
      <c r="I5853" t="s">
        <v>601</v>
      </c>
      <c r="J5853" t="s">
        <v>640</v>
      </c>
    </row>
    <row r="5854" spans="1:10" x14ac:dyDescent="0.35">
      <c r="A5854">
        <v>6032</v>
      </c>
      <c r="B5854" t="s">
        <v>297</v>
      </c>
      <c r="C5854">
        <v>29</v>
      </c>
      <c r="D5854">
        <v>39</v>
      </c>
      <c r="E5854">
        <v>3</v>
      </c>
      <c r="F5854" t="s">
        <v>582</v>
      </c>
      <c r="G5854" t="s">
        <v>582</v>
      </c>
      <c r="H5854" t="s">
        <v>42</v>
      </c>
      <c r="I5854" t="s">
        <v>601</v>
      </c>
      <c r="J5854" t="s">
        <v>640</v>
      </c>
    </row>
    <row r="5855" spans="1:10" x14ac:dyDescent="0.35">
      <c r="A5855">
        <v>6033</v>
      </c>
      <c r="B5855" t="s">
        <v>297</v>
      </c>
      <c r="C5855">
        <v>30</v>
      </c>
      <c r="D5855">
        <v>41</v>
      </c>
      <c r="E5855">
        <v>9</v>
      </c>
      <c r="F5855" t="s">
        <v>582</v>
      </c>
      <c r="G5855" t="s">
        <v>582</v>
      </c>
      <c r="H5855" t="s">
        <v>42</v>
      </c>
      <c r="I5855" t="s">
        <v>601</v>
      </c>
      <c r="J5855" t="s">
        <v>640</v>
      </c>
    </row>
    <row r="5856" spans="1:10" x14ac:dyDescent="0.35">
      <c r="A5856">
        <v>6034</v>
      </c>
      <c r="B5856" t="s">
        <v>297</v>
      </c>
      <c r="C5856">
        <v>31</v>
      </c>
      <c r="D5856">
        <v>38</v>
      </c>
      <c r="E5856">
        <v>3</v>
      </c>
      <c r="F5856" t="s">
        <v>582</v>
      </c>
      <c r="G5856" t="s">
        <v>582</v>
      </c>
      <c r="H5856" t="s">
        <v>42</v>
      </c>
      <c r="I5856" t="s">
        <v>601</v>
      </c>
      <c r="J5856" t="s">
        <v>640</v>
      </c>
    </row>
    <row r="5857" spans="1:10" x14ac:dyDescent="0.35">
      <c r="A5857">
        <v>6035</v>
      </c>
      <c r="B5857" t="s">
        <v>297</v>
      </c>
      <c r="C5857">
        <v>32</v>
      </c>
      <c r="D5857">
        <v>25</v>
      </c>
      <c r="E5857">
        <v>3</v>
      </c>
      <c r="F5857" t="s">
        <v>582</v>
      </c>
      <c r="G5857" t="s">
        <v>582</v>
      </c>
      <c r="H5857" t="s">
        <v>42</v>
      </c>
      <c r="I5857" t="s">
        <v>601</v>
      </c>
      <c r="J5857" t="s">
        <v>640</v>
      </c>
    </row>
    <row r="5858" spans="1:10" x14ac:dyDescent="0.35">
      <c r="A5858">
        <v>6036</v>
      </c>
      <c r="B5858" t="s">
        <v>297</v>
      </c>
      <c r="C5858">
        <v>33</v>
      </c>
      <c r="D5858">
        <v>33</v>
      </c>
      <c r="E5858">
        <v>2</v>
      </c>
      <c r="F5858" t="s">
        <v>582</v>
      </c>
      <c r="G5858" t="s">
        <v>582</v>
      </c>
      <c r="H5858" t="s">
        <v>42</v>
      </c>
      <c r="I5858" t="s">
        <v>601</v>
      </c>
      <c r="J5858" t="s">
        <v>640</v>
      </c>
    </row>
    <row r="5859" spans="1:10" x14ac:dyDescent="0.35">
      <c r="A5859">
        <v>6037</v>
      </c>
      <c r="B5859" t="s">
        <v>297</v>
      </c>
      <c r="C5859">
        <v>34</v>
      </c>
      <c r="D5859">
        <v>21</v>
      </c>
      <c r="E5859">
        <v>2</v>
      </c>
      <c r="F5859" t="s">
        <v>582</v>
      </c>
      <c r="G5859" t="s">
        <v>582</v>
      </c>
      <c r="H5859" t="s">
        <v>42</v>
      </c>
      <c r="I5859" t="s">
        <v>601</v>
      </c>
      <c r="J5859" t="s">
        <v>640</v>
      </c>
    </row>
    <row r="5860" spans="1:10" x14ac:dyDescent="0.35">
      <c r="A5860">
        <v>6038</v>
      </c>
      <c r="B5860" t="s">
        <v>297</v>
      </c>
      <c r="C5860">
        <v>35</v>
      </c>
      <c r="D5860">
        <v>16</v>
      </c>
      <c r="E5860">
        <v>1</v>
      </c>
      <c r="F5860" t="s">
        <v>582</v>
      </c>
      <c r="G5860" t="s">
        <v>582</v>
      </c>
      <c r="H5860" t="s">
        <v>42</v>
      </c>
      <c r="I5860" t="s">
        <v>601</v>
      </c>
      <c r="J5860" t="s">
        <v>640</v>
      </c>
    </row>
    <row r="5861" spans="1:10" x14ac:dyDescent="0.35">
      <c r="A5861">
        <v>6039</v>
      </c>
      <c r="B5861" t="s">
        <v>297</v>
      </c>
      <c r="C5861">
        <v>36</v>
      </c>
      <c r="D5861">
        <v>16</v>
      </c>
      <c r="E5861">
        <v>0</v>
      </c>
      <c r="F5861" t="s">
        <v>582</v>
      </c>
      <c r="G5861" t="s">
        <v>582</v>
      </c>
      <c r="H5861" t="s">
        <v>42</v>
      </c>
      <c r="I5861" t="s">
        <v>601</v>
      </c>
      <c r="J5861" t="s">
        <v>640</v>
      </c>
    </row>
    <row r="5862" spans="1:10" x14ac:dyDescent="0.35">
      <c r="A5862">
        <v>6040</v>
      </c>
      <c r="B5862" t="s">
        <v>297</v>
      </c>
      <c r="C5862">
        <v>37</v>
      </c>
      <c r="D5862">
        <v>25</v>
      </c>
      <c r="E5862">
        <v>3</v>
      </c>
      <c r="F5862" t="s">
        <v>582</v>
      </c>
      <c r="G5862" t="s">
        <v>582</v>
      </c>
      <c r="H5862" t="s">
        <v>42</v>
      </c>
      <c r="I5862" t="s">
        <v>601</v>
      </c>
      <c r="J5862" t="s">
        <v>640</v>
      </c>
    </row>
    <row r="5863" spans="1:10" x14ac:dyDescent="0.35">
      <c r="A5863">
        <v>6041</v>
      </c>
      <c r="B5863" t="s">
        <v>297</v>
      </c>
      <c r="C5863">
        <v>38</v>
      </c>
      <c r="D5863">
        <v>18</v>
      </c>
      <c r="E5863">
        <v>2</v>
      </c>
      <c r="F5863" t="s">
        <v>582</v>
      </c>
      <c r="G5863" t="s">
        <v>582</v>
      </c>
      <c r="H5863" t="s">
        <v>42</v>
      </c>
      <c r="I5863" t="s">
        <v>601</v>
      </c>
      <c r="J5863" t="s">
        <v>640</v>
      </c>
    </row>
    <row r="5864" spans="1:10" x14ac:dyDescent="0.35">
      <c r="A5864">
        <v>6042</v>
      </c>
      <c r="B5864" t="s">
        <v>298</v>
      </c>
      <c r="C5864">
        <v>15</v>
      </c>
      <c r="D5864">
        <v>67</v>
      </c>
      <c r="E5864">
        <v>2</v>
      </c>
      <c r="F5864" t="s">
        <v>582</v>
      </c>
      <c r="G5864" t="s">
        <v>582</v>
      </c>
      <c r="H5864" t="s">
        <v>42</v>
      </c>
      <c r="I5864" t="s">
        <v>601</v>
      </c>
      <c r="J5864" t="s">
        <v>640</v>
      </c>
    </row>
    <row r="5865" spans="1:10" x14ac:dyDescent="0.35">
      <c r="A5865">
        <v>6043</v>
      </c>
      <c r="B5865" t="s">
        <v>298</v>
      </c>
      <c r="C5865">
        <v>16</v>
      </c>
      <c r="D5865">
        <v>55</v>
      </c>
      <c r="E5865">
        <v>8</v>
      </c>
      <c r="F5865" t="s">
        <v>582</v>
      </c>
      <c r="G5865" t="s">
        <v>582</v>
      </c>
      <c r="H5865" t="s">
        <v>42</v>
      </c>
      <c r="I5865" t="s">
        <v>601</v>
      </c>
      <c r="J5865" t="s">
        <v>640</v>
      </c>
    </row>
    <row r="5866" spans="1:10" x14ac:dyDescent="0.35">
      <c r="A5866">
        <v>6044</v>
      </c>
      <c r="B5866" t="s">
        <v>298</v>
      </c>
      <c r="C5866">
        <v>17</v>
      </c>
      <c r="D5866">
        <v>51</v>
      </c>
      <c r="E5866">
        <v>1</v>
      </c>
      <c r="F5866" t="s">
        <v>582</v>
      </c>
      <c r="G5866" t="s">
        <v>582</v>
      </c>
      <c r="H5866" t="s">
        <v>42</v>
      </c>
      <c r="I5866" t="s">
        <v>601</v>
      </c>
      <c r="J5866" t="s">
        <v>640</v>
      </c>
    </row>
    <row r="5867" spans="1:10" x14ac:dyDescent="0.35">
      <c r="A5867">
        <v>6045</v>
      </c>
      <c r="B5867" t="s">
        <v>298</v>
      </c>
      <c r="C5867">
        <v>18</v>
      </c>
      <c r="D5867">
        <v>24</v>
      </c>
      <c r="E5867">
        <v>4</v>
      </c>
      <c r="F5867" t="s">
        <v>582</v>
      </c>
      <c r="G5867" t="s">
        <v>582</v>
      </c>
      <c r="H5867" t="s">
        <v>42</v>
      </c>
      <c r="I5867" t="s">
        <v>601</v>
      </c>
      <c r="J5867" t="s">
        <v>640</v>
      </c>
    </row>
    <row r="5868" spans="1:10" x14ac:dyDescent="0.35">
      <c r="A5868">
        <v>6046</v>
      </c>
      <c r="B5868" t="s">
        <v>298</v>
      </c>
      <c r="C5868">
        <v>19</v>
      </c>
      <c r="D5868">
        <v>31</v>
      </c>
      <c r="E5868">
        <v>4</v>
      </c>
      <c r="F5868" t="s">
        <v>582</v>
      </c>
      <c r="G5868" t="s">
        <v>582</v>
      </c>
      <c r="H5868" t="s">
        <v>42</v>
      </c>
      <c r="I5868" t="s">
        <v>601</v>
      </c>
      <c r="J5868" t="s">
        <v>640</v>
      </c>
    </row>
    <row r="5869" spans="1:10" x14ac:dyDescent="0.35">
      <c r="A5869">
        <v>6047</v>
      </c>
      <c r="B5869" t="s">
        <v>298</v>
      </c>
      <c r="C5869">
        <v>20</v>
      </c>
      <c r="D5869">
        <v>28</v>
      </c>
      <c r="E5869">
        <v>4</v>
      </c>
      <c r="F5869" t="s">
        <v>582</v>
      </c>
      <c r="G5869" t="s">
        <v>582</v>
      </c>
      <c r="H5869" t="s">
        <v>42</v>
      </c>
      <c r="I5869" t="s">
        <v>601</v>
      </c>
      <c r="J5869" t="s">
        <v>640</v>
      </c>
    </row>
    <row r="5870" spans="1:10" x14ac:dyDescent="0.35">
      <c r="A5870">
        <v>6048</v>
      </c>
      <c r="B5870" t="s">
        <v>298</v>
      </c>
      <c r="C5870">
        <v>21</v>
      </c>
      <c r="D5870">
        <v>24</v>
      </c>
      <c r="E5870">
        <v>2</v>
      </c>
      <c r="F5870" t="s">
        <v>582</v>
      </c>
      <c r="G5870" t="s">
        <v>582</v>
      </c>
      <c r="H5870" t="s">
        <v>42</v>
      </c>
      <c r="I5870" t="s">
        <v>601</v>
      </c>
      <c r="J5870" t="s">
        <v>640</v>
      </c>
    </row>
    <row r="5871" spans="1:10" x14ac:dyDescent="0.35">
      <c r="A5871">
        <v>6049</v>
      </c>
      <c r="B5871" t="s">
        <v>298</v>
      </c>
      <c r="C5871">
        <v>22</v>
      </c>
      <c r="D5871">
        <v>14</v>
      </c>
      <c r="E5871">
        <v>0</v>
      </c>
      <c r="F5871" t="s">
        <v>582</v>
      </c>
      <c r="G5871" t="s">
        <v>582</v>
      </c>
      <c r="H5871" t="s">
        <v>42</v>
      </c>
      <c r="I5871" t="s">
        <v>601</v>
      </c>
      <c r="J5871" t="s">
        <v>640</v>
      </c>
    </row>
    <row r="5872" spans="1:10" x14ac:dyDescent="0.35">
      <c r="A5872">
        <v>6050</v>
      </c>
      <c r="B5872" t="s">
        <v>298</v>
      </c>
      <c r="C5872">
        <v>23</v>
      </c>
      <c r="D5872">
        <v>15</v>
      </c>
      <c r="E5872">
        <v>2</v>
      </c>
      <c r="F5872" t="s">
        <v>582</v>
      </c>
      <c r="G5872" t="s">
        <v>582</v>
      </c>
      <c r="H5872" t="s">
        <v>42</v>
      </c>
      <c r="I5872" t="s">
        <v>601</v>
      </c>
      <c r="J5872" t="s">
        <v>640</v>
      </c>
    </row>
    <row r="5873" spans="1:10" x14ac:dyDescent="0.35">
      <c r="A5873">
        <v>6051</v>
      </c>
      <c r="B5873" t="s">
        <v>298</v>
      </c>
      <c r="C5873">
        <v>24</v>
      </c>
      <c r="D5873">
        <v>15</v>
      </c>
      <c r="E5873">
        <v>3</v>
      </c>
      <c r="F5873" t="s">
        <v>582</v>
      </c>
      <c r="G5873" t="s">
        <v>582</v>
      </c>
      <c r="H5873" t="s">
        <v>42</v>
      </c>
      <c r="I5873" t="s">
        <v>601</v>
      </c>
      <c r="J5873" t="s">
        <v>640</v>
      </c>
    </row>
    <row r="5874" spans="1:10" x14ac:dyDescent="0.35">
      <c r="A5874">
        <v>6052</v>
      </c>
      <c r="B5874" t="s">
        <v>298</v>
      </c>
      <c r="C5874">
        <v>25</v>
      </c>
      <c r="D5874">
        <v>21</v>
      </c>
      <c r="E5874">
        <v>3</v>
      </c>
      <c r="F5874" t="s">
        <v>582</v>
      </c>
      <c r="G5874" t="s">
        <v>582</v>
      </c>
      <c r="H5874" t="s">
        <v>42</v>
      </c>
      <c r="I5874" t="s">
        <v>601</v>
      </c>
      <c r="J5874" t="s">
        <v>640</v>
      </c>
    </row>
    <row r="5875" spans="1:10" x14ac:dyDescent="0.35">
      <c r="A5875">
        <v>6053</v>
      </c>
      <c r="B5875" t="s">
        <v>298</v>
      </c>
      <c r="C5875">
        <v>26</v>
      </c>
      <c r="D5875">
        <v>16</v>
      </c>
      <c r="E5875">
        <v>3</v>
      </c>
      <c r="F5875" t="s">
        <v>582</v>
      </c>
      <c r="G5875" t="s">
        <v>582</v>
      </c>
      <c r="H5875" t="s">
        <v>42</v>
      </c>
      <c r="I5875" t="s">
        <v>601</v>
      </c>
      <c r="J5875" t="s">
        <v>640</v>
      </c>
    </row>
    <row r="5876" spans="1:10" x14ac:dyDescent="0.35">
      <c r="A5876">
        <v>6054</v>
      </c>
      <c r="B5876" t="s">
        <v>298</v>
      </c>
      <c r="C5876">
        <v>27</v>
      </c>
      <c r="D5876">
        <v>38</v>
      </c>
      <c r="E5876">
        <v>4</v>
      </c>
      <c r="F5876" t="s">
        <v>582</v>
      </c>
      <c r="G5876" t="s">
        <v>582</v>
      </c>
      <c r="H5876" t="s">
        <v>42</v>
      </c>
      <c r="I5876" t="s">
        <v>601</v>
      </c>
      <c r="J5876" t="s">
        <v>640</v>
      </c>
    </row>
    <row r="5877" spans="1:10" x14ac:dyDescent="0.35">
      <c r="A5877">
        <v>6055</v>
      </c>
      <c r="B5877" t="s">
        <v>298</v>
      </c>
      <c r="C5877">
        <v>28</v>
      </c>
      <c r="D5877">
        <v>47</v>
      </c>
      <c r="E5877">
        <v>3</v>
      </c>
      <c r="F5877" t="s">
        <v>582</v>
      </c>
      <c r="G5877" t="s">
        <v>582</v>
      </c>
      <c r="H5877" t="s">
        <v>42</v>
      </c>
      <c r="I5877" t="s">
        <v>601</v>
      </c>
      <c r="J5877" t="s">
        <v>640</v>
      </c>
    </row>
    <row r="5878" spans="1:10" x14ac:dyDescent="0.35">
      <c r="A5878">
        <v>6056</v>
      </c>
      <c r="B5878" t="s">
        <v>298</v>
      </c>
      <c r="C5878">
        <v>29</v>
      </c>
      <c r="D5878">
        <v>44</v>
      </c>
      <c r="E5878">
        <v>2</v>
      </c>
      <c r="F5878" t="s">
        <v>582</v>
      </c>
      <c r="G5878" t="s">
        <v>582</v>
      </c>
      <c r="H5878" t="s">
        <v>42</v>
      </c>
      <c r="I5878" t="s">
        <v>601</v>
      </c>
      <c r="J5878" t="s">
        <v>640</v>
      </c>
    </row>
    <row r="5879" spans="1:10" x14ac:dyDescent="0.35">
      <c r="A5879">
        <v>6057</v>
      </c>
      <c r="B5879" t="s">
        <v>298</v>
      </c>
      <c r="C5879">
        <v>30</v>
      </c>
      <c r="D5879">
        <v>42</v>
      </c>
      <c r="E5879">
        <v>3</v>
      </c>
      <c r="F5879" t="s">
        <v>582</v>
      </c>
      <c r="G5879" t="s">
        <v>582</v>
      </c>
      <c r="H5879" t="s">
        <v>42</v>
      </c>
      <c r="I5879" t="s">
        <v>601</v>
      </c>
      <c r="J5879" t="s">
        <v>640</v>
      </c>
    </row>
    <row r="5880" spans="1:10" x14ac:dyDescent="0.35">
      <c r="A5880">
        <v>6058</v>
      </c>
      <c r="B5880" t="s">
        <v>298</v>
      </c>
      <c r="C5880">
        <v>31</v>
      </c>
      <c r="D5880">
        <v>24</v>
      </c>
      <c r="E5880">
        <v>4</v>
      </c>
      <c r="F5880" t="s">
        <v>582</v>
      </c>
      <c r="G5880" t="s">
        <v>582</v>
      </c>
      <c r="H5880" t="s">
        <v>42</v>
      </c>
      <c r="I5880" t="s">
        <v>601</v>
      </c>
      <c r="J5880" t="s">
        <v>640</v>
      </c>
    </row>
    <row r="5881" spans="1:10" x14ac:dyDescent="0.35">
      <c r="A5881">
        <v>6059</v>
      </c>
      <c r="B5881" t="s">
        <v>298</v>
      </c>
      <c r="C5881">
        <v>32</v>
      </c>
      <c r="D5881">
        <v>26</v>
      </c>
      <c r="E5881">
        <v>2</v>
      </c>
      <c r="F5881" t="s">
        <v>582</v>
      </c>
      <c r="G5881" t="s">
        <v>582</v>
      </c>
      <c r="H5881" t="s">
        <v>42</v>
      </c>
      <c r="I5881" t="s">
        <v>601</v>
      </c>
      <c r="J5881" t="s">
        <v>640</v>
      </c>
    </row>
    <row r="5882" spans="1:10" x14ac:dyDescent="0.35">
      <c r="A5882">
        <v>6060</v>
      </c>
      <c r="B5882" t="s">
        <v>298</v>
      </c>
      <c r="C5882">
        <v>33</v>
      </c>
      <c r="D5882">
        <v>37</v>
      </c>
      <c r="E5882">
        <v>4</v>
      </c>
      <c r="F5882" t="s">
        <v>582</v>
      </c>
      <c r="G5882" t="s">
        <v>582</v>
      </c>
      <c r="H5882" t="s">
        <v>42</v>
      </c>
      <c r="I5882" t="s">
        <v>601</v>
      </c>
      <c r="J5882" t="s">
        <v>640</v>
      </c>
    </row>
    <row r="5883" spans="1:10" x14ac:dyDescent="0.35">
      <c r="A5883">
        <v>6061</v>
      </c>
      <c r="B5883" t="s">
        <v>298</v>
      </c>
      <c r="C5883">
        <v>34</v>
      </c>
      <c r="D5883">
        <v>28</v>
      </c>
      <c r="E5883">
        <v>0</v>
      </c>
      <c r="F5883" t="s">
        <v>582</v>
      </c>
      <c r="G5883" t="s">
        <v>582</v>
      </c>
      <c r="H5883" t="s">
        <v>42</v>
      </c>
      <c r="I5883" t="s">
        <v>601</v>
      </c>
      <c r="J5883" t="s">
        <v>640</v>
      </c>
    </row>
    <row r="5884" spans="1:10" x14ac:dyDescent="0.35">
      <c r="A5884">
        <v>6062</v>
      </c>
      <c r="B5884" t="s">
        <v>298</v>
      </c>
      <c r="C5884">
        <v>35</v>
      </c>
      <c r="D5884">
        <v>39</v>
      </c>
      <c r="E5884">
        <v>2</v>
      </c>
      <c r="F5884" t="s">
        <v>582</v>
      </c>
      <c r="G5884" t="s">
        <v>582</v>
      </c>
      <c r="H5884" t="s">
        <v>42</v>
      </c>
      <c r="I5884" t="s">
        <v>601</v>
      </c>
      <c r="J5884" t="s">
        <v>640</v>
      </c>
    </row>
    <row r="5885" spans="1:10" x14ac:dyDescent="0.35">
      <c r="A5885">
        <v>6063</v>
      </c>
      <c r="B5885" t="s">
        <v>298</v>
      </c>
      <c r="C5885">
        <v>36</v>
      </c>
      <c r="D5885">
        <v>27</v>
      </c>
      <c r="E5885">
        <v>3</v>
      </c>
      <c r="F5885" t="s">
        <v>582</v>
      </c>
      <c r="G5885" t="s">
        <v>582</v>
      </c>
      <c r="H5885" t="s">
        <v>42</v>
      </c>
      <c r="I5885" t="s">
        <v>601</v>
      </c>
      <c r="J5885" t="s">
        <v>640</v>
      </c>
    </row>
    <row r="5886" spans="1:10" x14ac:dyDescent="0.35">
      <c r="A5886">
        <v>6064</v>
      </c>
      <c r="B5886" t="s">
        <v>298</v>
      </c>
      <c r="C5886">
        <v>37</v>
      </c>
      <c r="D5886">
        <v>15</v>
      </c>
      <c r="E5886">
        <v>5</v>
      </c>
      <c r="F5886" t="s">
        <v>582</v>
      </c>
      <c r="G5886" t="s">
        <v>582</v>
      </c>
      <c r="H5886" t="s">
        <v>42</v>
      </c>
      <c r="I5886" t="s">
        <v>601</v>
      </c>
      <c r="J5886" t="s">
        <v>640</v>
      </c>
    </row>
    <row r="5887" spans="1:10" x14ac:dyDescent="0.35">
      <c r="A5887">
        <v>6065</v>
      </c>
      <c r="B5887" t="s">
        <v>298</v>
      </c>
      <c r="C5887">
        <v>38</v>
      </c>
      <c r="D5887">
        <v>19</v>
      </c>
      <c r="E5887">
        <v>3</v>
      </c>
      <c r="F5887" t="s">
        <v>582</v>
      </c>
      <c r="G5887" t="s">
        <v>582</v>
      </c>
      <c r="H5887" t="s">
        <v>42</v>
      </c>
      <c r="I5887" t="s">
        <v>601</v>
      </c>
      <c r="J5887" t="s">
        <v>640</v>
      </c>
    </row>
    <row r="5888" spans="1:10" x14ac:dyDescent="0.35">
      <c r="A5888">
        <v>6066</v>
      </c>
      <c r="B5888" t="s">
        <v>299</v>
      </c>
      <c r="C5888">
        <v>15</v>
      </c>
      <c r="D5888">
        <v>77</v>
      </c>
      <c r="E5888">
        <v>0</v>
      </c>
      <c r="F5888" t="s">
        <v>582</v>
      </c>
      <c r="G5888" t="s">
        <v>582</v>
      </c>
      <c r="H5888" t="s">
        <v>328</v>
      </c>
      <c r="I5888" t="s">
        <v>601</v>
      </c>
      <c r="J5888" t="s">
        <v>641</v>
      </c>
    </row>
    <row r="5889" spans="1:10" x14ac:dyDescent="0.35">
      <c r="A5889">
        <v>6067</v>
      </c>
      <c r="B5889" t="s">
        <v>299</v>
      </c>
      <c r="C5889">
        <v>16</v>
      </c>
      <c r="D5889">
        <v>61</v>
      </c>
      <c r="E5889">
        <v>4</v>
      </c>
      <c r="F5889" t="s">
        <v>582</v>
      </c>
      <c r="G5889" t="s">
        <v>582</v>
      </c>
      <c r="H5889" t="s">
        <v>328</v>
      </c>
      <c r="I5889" t="s">
        <v>601</v>
      </c>
      <c r="J5889" t="s">
        <v>641</v>
      </c>
    </row>
    <row r="5890" spans="1:10" x14ac:dyDescent="0.35">
      <c r="A5890">
        <v>6068</v>
      </c>
      <c r="B5890" t="s">
        <v>299</v>
      </c>
      <c r="C5890">
        <v>17</v>
      </c>
      <c r="D5890">
        <v>69</v>
      </c>
      <c r="E5890">
        <v>5</v>
      </c>
      <c r="F5890" t="s">
        <v>582</v>
      </c>
      <c r="G5890" t="s">
        <v>582</v>
      </c>
      <c r="H5890" t="s">
        <v>328</v>
      </c>
      <c r="I5890" t="s">
        <v>601</v>
      </c>
      <c r="J5890" t="s">
        <v>641</v>
      </c>
    </row>
    <row r="5891" spans="1:10" x14ac:dyDescent="0.35">
      <c r="A5891">
        <v>6069</v>
      </c>
      <c r="B5891" t="s">
        <v>299</v>
      </c>
      <c r="C5891">
        <v>18</v>
      </c>
      <c r="D5891">
        <v>49</v>
      </c>
      <c r="E5891">
        <v>8</v>
      </c>
      <c r="F5891" t="s">
        <v>582</v>
      </c>
      <c r="G5891" t="s">
        <v>582</v>
      </c>
      <c r="H5891" t="s">
        <v>328</v>
      </c>
      <c r="I5891" t="s">
        <v>601</v>
      </c>
      <c r="J5891" t="s">
        <v>641</v>
      </c>
    </row>
    <row r="5892" spans="1:10" x14ac:dyDescent="0.35">
      <c r="A5892">
        <v>6070</v>
      </c>
      <c r="B5892" t="s">
        <v>299</v>
      </c>
      <c r="C5892">
        <v>19</v>
      </c>
      <c r="D5892">
        <v>33</v>
      </c>
      <c r="E5892">
        <v>3</v>
      </c>
      <c r="F5892" t="s">
        <v>582</v>
      </c>
      <c r="G5892" t="s">
        <v>582</v>
      </c>
      <c r="H5892" t="s">
        <v>328</v>
      </c>
      <c r="I5892" t="s">
        <v>601</v>
      </c>
      <c r="J5892" t="s">
        <v>641</v>
      </c>
    </row>
    <row r="5893" spans="1:10" x14ac:dyDescent="0.35">
      <c r="A5893">
        <v>6071</v>
      </c>
      <c r="B5893" t="s">
        <v>299</v>
      </c>
      <c r="C5893">
        <v>20</v>
      </c>
      <c r="D5893">
        <v>22</v>
      </c>
      <c r="E5893">
        <v>4</v>
      </c>
      <c r="F5893" t="s">
        <v>582</v>
      </c>
      <c r="G5893" t="s">
        <v>582</v>
      </c>
      <c r="H5893" t="s">
        <v>328</v>
      </c>
      <c r="I5893" t="s">
        <v>601</v>
      </c>
      <c r="J5893" t="s">
        <v>641</v>
      </c>
    </row>
    <row r="5894" spans="1:10" x14ac:dyDescent="0.35">
      <c r="A5894">
        <v>6072</v>
      </c>
      <c r="B5894" t="s">
        <v>299</v>
      </c>
      <c r="C5894">
        <v>21</v>
      </c>
      <c r="D5894">
        <v>22</v>
      </c>
      <c r="E5894">
        <v>1</v>
      </c>
      <c r="F5894" t="s">
        <v>582</v>
      </c>
      <c r="G5894" t="s">
        <v>582</v>
      </c>
      <c r="H5894" t="s">
        <v>328</v>
      </c>
      <c r="I5894" t="s">
        <v>601</v>
      </c>
      <c r="J5894" t="s">
        <v>641</v>
      </c>
    </row>
    <row r="5895" spans="1:10" x14ac:dyDescent="0.35">
      <c r="A5895">
        <v>6073</v>
      </c>
      <c r="B5895" t="s">
        <v>299</v>
      </c>
      <c r="C5895">
        <v>22</v>
      </c>
      <c r="D5895">
        <v>11</v>
      </c>
      <c r="E5895">
        <v>1</v>
      </c>
      <c r="F5895" t="s">
        <v>582</v>
      </c>
      <c r="G5895" t="s">
        <v>582</v>
      </c>
      <c r="H5895" t="s">
        <v>328</v>
      </c>
      <c r="I5895" t="s">
        <v>601</v>
      </c>
      <c r="J5895" t="s">
        <v>641</v>
      </c>
    </row>
    <row r="5896" spans="1:10" x14ac:dyDescent="0.35">
      <c r="A5896">
        <v>6074</v>
      </c>
      <c r="B5896" t="s">
        <v>299</v>
      </c>
      <c r="C5896">
        <v>23</v>
      </c>
      <c r="D5896">
        <v>16</v>
      </c>
      <c r="E5896">
        <v>0</v>
      </c>
      <c r="F5896" t="s">
        <v>582</v>
      </c>
      <c r="G5896" t="s">
        <v>582</v>
      </c>
      <c r="H5896" t="s">
        <v>328</v>
      </c>
      <c r="I5896" t="s">
        <v>601</v>
      </c>
      <c r="J5896" t="s">
        <v>641</v>
      </c>
    </row>
    <row r="5897" spans="1:10" x14ac:dyDescent="0.35">
      <c r="A5897">
        <v>6075</v>
      </c>
      <c r="B5897" t="s">
        <v>299</v>
      </c>
      <c r="C5897">
        <v>24</v>
      </c>
      <c r="D5897">
        <v>9</v>
      </c>
      <c r="E5897">
        <v>0</v>
      </c>
      <c r="F5897" t="s">
        <v>582</v>
      </c>
      <c r="G5897" t="s">
        <v>582</v>
      </c>
      <c r="H5897" t="s">
        <v>328</v>
      </c>
      <c r="I5897" t="s">
        <v>601</v>
      </c>
      <c r="J5897" t="s">
        <v>641</v>
      </c>
    </row>
    <row r="5898" spans="1:10" x14ac:dyDescent="0.35">
      <c r="A5898">
        <v>6076</v>
      </c>
      <c r="B5898" t="s">
        <v>299</v>
      </c>
      <c r="C5898">
        <v>25</v>
      </c>
      <c r="D5898">
        <v>16</v>
      </c>
      <c r="E5898">
        <v>4</v>
      </c>
      <c r="F5898" t="s">
        <v>582</v>
      </c>
      <c r="G5898" t="s">
        <v>582</v>
      </c>
      <c r="H5898" t="s">
        <v>328</v>
      </c>
      <c r="I5898" t="s">
        <v>601</v>
      </c>
      <c r="J5898" t="s">
        <v>641</v>
      </c>
    </row>
    <row r="5899" spans="1:10" x14ac:dyDescent="0.35">
      <c r="A5899">
        <v>6077</v>
      </c>
      <c r="B5899" t="s">
        <v>299</v>
      </c>
      <c r="C5899">
        <v>26</v>
      </c>
      <c r="D5899">
        <v>16</v>
      </c>
      <c r="E5899">
        <v>1</v>
      </c>
      <c r="F5899" t="s">
        <v>582</v>
      </c>
      <c r="G5899" t="s">
        <v>582</v>
      </c>
      <c r="H5899" t="s">
        <v>328</v>
      </c>
      <c r="I5899" t="s">
        <v>601</v>
      </c>
      <c r="J5899" t="s">
        <v>641</v>
      </c>
    </row>
    <row r="5900" spans="1:10" x14ac:dyDescent="0.35">
      <c r="A5900">
        <v>6078</v>
      </c>
      <c r="B5900" t="s">
        <v>299</v>
      </c>
      <c r="C5900">
        <v>27</v>
      </c>
      <c r="D5900">
        <v>21</v>
      </c>
      <c r="E5900">
        <v>6</v>
      </c>
      <c r="F5900" t="s">
        <v>582</v>
      </c>
      <c r="G5900" t="s">
        <v>582</v>
      </c>
      <c r="H5900" t="s">
        <v>328</v>
      </c>
      <c r="I5900" t="s">
        <v>601</v>
      </c>
      <c r="J5900" t="s">
        <v>641</v>
      </c>
    </row>
    <row r="5901" spans="1:10" x14ac:dyDescent="0.35">
      <c r="A5901">
        <v>6079</v>
      </c>
      <c r="B5901" t="s">
        <v>299</v>
      </c>
      <c r="C5901">
        <v>28</v>
      </c>
      <c r="D5901">
        <v>22</v>
      </c>
      <c r="E5901">
        <v>3</v>
      </c>
      <c r="F5901" t="s">
        <v>582</v>
      </c>
      <c r="G5901" t="s">
        <v>582</v>
      </c>
      <c r="H5901" t="s">
        <v>328</v>
      </c>
      <c r="I5901" t="s">
        <v>601</v>
      </c>
      <c r="J5901" t="s">
        <v>641</v>
      </c>
    </row>
    <row r="5902" spans="1:10" x14ac:dyDescent="0.35">
      <c r="A5902">
        <v>6080</v>
      </c>
      <c r="B5902" t="s">
        <v>299</v>
      </c>
      <c r="C5902">
        <v>29</v>
      </c>
      <c r="D5902">
        <v>51</v>
      </c>
      <c r="E5902">
        <v>8</v>
      </c>
      <c r="F5902" t="s">
        <v>582</v>
      </c>
      <c r="G5902" t="s">
        <v>582</v>
      </c>
      <c r="H5902" t="s">
        <v>328</v>
      </c>
      <c r="I5902" t="s">
        <v>601</v>
      </c>
      <c r="J5902" t="s">
        <v>641</v>
      </c>
    </row>
    <row r="5903" spans="1:10" x14ac:dyDescent="0.35">
      <c r="A5903">
        <v>6081</v>
      </c>
      <c r="B5903" t="s">
        <v>299</v>
      </c>
      <c r="C5903">
        <v>30</v>
      </c>
      <c r="D5903">
        <v>43</v>
      </c>
      <c r="E5903">
        <v>5</v>
      </c>
      <c r="F5903" t="s">
        <v>582</v>
      </c>
      <c r="G5903" t="s">
        <v>582</v>
      </c>
      <c r="H5903" t="s">
        <v>328</v>
      </c>
      <c r="I5903" t="s">
        <v>601</v>
      </c>
      <c r="J5903" t="s">
        <v>641</v>
      </c>
    </row>
    <row r="5904" spans="1:10" x14ac:dyDescent="0.35">
      <c r="A5904">
        <v>6082</v>
      </c>
      <c r="B5904" t="s">
        <v>299</v>
      </c>
      <c r="C5904">
        <v>31</v>
      </c>
      <c r="D5904">
        <v>31</v>
      </c>
      <c r="E5904">
        <v>1</v>
      </c>
      <c r="F5904" t="s">
        <v>582</v>
      </c>
      <c r="G5904" t="s">
        <v>582</v>
      </c>
      <c r="H5904" t="s">
        <v>328</v>
      </c>
      <c r="I5904" t="s">
        <v>601</v>
      </c>
      <c r="J5904" t="s">
        <v>641</v>
      </c>
    </row>
    <row r="5905" spans="1:10" x14ac:dyDescent="0.35">
      <c r="A5905">
        <v>6083</v>
      </c>
      <c r="B5905" t="s">
        <v>299</v>
      </c>
      <c r="C5905">
        <v>32</v>
      </c>
      <c r="D5905">
        <v>49</v>
      </c>
      <c r="E5905">
        <v>5</v>
      </c>
      <c r="F5905" t="s">
        <v>582</v>
      </c>
      <c r="G5905" t="s">
        <v>582</v>
      </c>
      <c r="H5905" t="s">
        <v>328</v>
      </c>
      <c r="I5905" t="s">
        <v>601</v>
      </c>
      <c r="J5905" t="s">
        <v>641</v>
      </c>
    </row>
    <row r="5906" spans="1:10" x14ac:dyDescent="0.35">
      <c r="A5906">
        <v>6084</v>
      </c>
      <c r="B5906" t="s">
        <v>299</v>
      </c>
      <c r="C5906">
        <v>33</v>
      </c>
      <c r="D5906">
        <v>22</v>
      </c>
      <c r="E5906">
        <v>2</v>
      </c>
      <c r="F5906" t="s">
        <v>582</v>
      </c>
      <c r="G5906" t="s">
        <v>582</v>
      </c>
      <c r="H5906" t="s">
        <v>328</v>
      </c>
      <c r="I5906" t="s">
        <v>601</v>
      </c>
      <c r="J5906" t="s">
        <v>641</v>
      </c>
    </row>
    <row r="5907" spans="1:10" x14ac:dyDescent="0.35">
      <c r="A5907">
        <v>6085</v>
      </c>
      <c r="B5907" t="s">
        <v>299</v>
      </c>
      <c r="C5907">
        <v>34</v>
      </c>
      <c r="D5907">
        <v>27</v>
      </c>
      <c r="E5907">
        <v>4</v>
      </c>
      <c r="F5907" t="s">
        <v>582</v>
      </c>
      <c r="G5907" t="s">
        <v>582</v>
      </c>
      <c r="H5907" t="s">
        <v>328</v>
      </c>
      <c r="I5907" t="s">
        <v>601</v>
      </c>
      <c r="J5907" t="s">
        <v>641</v>
      </c>
    </row>
    <row r="5908" spans="1:10" x14ac:dyDescent="0.35">
      <c r="A5908">
        <v>6086</v>
      </c>
      <c r="B5908" t="s">
        <v>299</v>
      </c>
      <c r="C5908">
        <v>35</v>
      </c>
      <c r="D5908">
        <v>22</v>
      </c>
      <c r="E5908">
        <v>2</v>
      </c>
      <c r="F5908" t="s">
        <v>582</v>
      </c>
      <c r="G5908" t="s">
        <v>582</v>
      </c>
      <c r="H5908" t="s">
        <v>328</v>
      </c>
      <c r="I5908" t="s">
        <v>601</v>
      </c>
      <c r="J5908" t="s">
        <v>641</v>
      </c>
    </row>
    <row r="5909" spans="1:10" x14ac:dyDescent="0.35">
      <c r="A5909">
        <v>6087</v>
      </c>
      <c r="B5909" t="s">
        <v>299</v>
      </c>
      <c r="C5909">
        <v>36</v>
      </c>
      <c r="D5909">
        <v>16</v>
      </c>
      <c r="E5909">
        <v>1</v>
      </c>
      <c r="F5909" t="s">
        <v>582</v>
      </c>
      <c r="G5909" t="s">
        <v>582</v>
      </c>
      <c r="H5909" t="s">
        <v>328</v>
      </c>
      <c r="I5909" t="s">
        <v>601</v>
      </c>
      <c r="J5909" t="s">
        <v>641</v>
      </c>
    </row>
    <row r="5910" spans="1:10" x14ac:dyDescent="0.35">
      <c r="A5910">
        <v>6088</v>
      </c>
      <c r="B5910" t="s">
        <v>299</v>
      </c>
      <c r="C5910">
        <v>37</v>
      </c>
      <c r="D5910">
        <v>15</v>
      </c>
      <c r="E5910">
        <v>5</v>
      </c>
      <c r="F5910" t="s">
        <v>582</v>
      </c>
      <c r="G5910" t="s">
        <v>582</v>
      </c>
      <c r="H5910" t="s">
        <v>328</v>
      </c>
      <c r="I5910" t="s">
        <v>601</v>
      </c>
      <c r="J5910" t="s">
        <v>641</v>
      </c>
    </row>
    <row r="5911" spans="1:10" x14ac:dyDescent="0.35">
      <c r="A5911">
        <v>6089</v>
      </c>
      <c r="B5911" t="s">
        <v>299</v>
      </c>
      <c r="C5911">
        <v>38</v>
      </c>
      <c r="D5911">
        <v>16</v>
      </c>
      <c r="E5911">
        <v>1</v>
      </c>
      <c r="F5911" t="s">
        <v>582</v>
      </c>
      <c r="G5911" t="s">
        <v>582</v>
      </c>
      <c r="H5911" t="s">
        <v>328</v>
      </c>
      <c r="I5911" t="s">
        <v>601</v>
      </c>
      <c r="J5911" t="s">
        <v>641</v>
      </c>
    </row>
    <row r="5912" spans="1:10" x14ac:dyDescent="0.35">
      <c r="A5912">
        <v>6090</v>
      </c>
      <c r="B5912" t="s">
        <v>300</v>
      </c>
      <c r="C5912">
        <v>15</v>
      </c>
      <c r="D5912">
        <v>20</v>
      </c>
      <c r="E5912">
        <v>1</v>
      </c>
      <c r="F5912" t="s">
        <v>581</v>
      </c>
      <c r="G5912" t="s">
        <v>582</v>
      </c>
      <c r="H5912" t="s">
        <v>42</v>
      </c>
      <c r="I5912" t="s">
        <v>601</v>
      </c>
      <c r="J5912" t="s">
        <v>640</v>
      </c>
    </row>
    <row r="5913" spans="1:10" x14ac:dyDescent="0.35">
      <c r="A5913">
        <v>6091</v>
      </c>
      <c r="B5913" t="s">
        <v>300</v>
      </c>
      <c r="C5913">
        <v>16</v>
      </c>
      <c r="D5913">
        <v>23</v>
      </c>
      <c r="E5913">
        <v>3</v>
      </c>
      <c r="F5913" t="s">
        <v>581</v>
      </c>
      <c r="G5913" t="s">
        <v>582</v>
      </c>
      <c r="H5913" t="s">
        <v>42</v>
      </c>
      <c r="I5913" t="s">
        <v>601</v>
      </c>
      <c r="J5913" t="s">
        <v>640</v>
      </c>
    </row>
    <row r="5914" spans="1:10" x14ac:dyDescent="0.35">
      <c r="A5914">
        <v>6092</v>
      </c>
      <c r="B5914" t="s">
        <v>300</v>
      </c>
      <c r="C5914">
        <v>17</v>
      </c>
      <c r="D5914">
        <v>18</v>
      </c>
      <c r="E5914">
        <v>1</v>
      </c>
      <c r="F5914" t="s">
        <v>581</v>
      </c>
      <c r="G5914" t="s">
        <v>582</v>
      </c>
      <c r="H5914" t="s">
        <v>42</v>
      </c>
      <c r="I5914" t="s">
        <v>601</v>
      </c>
      <c r="J5914" t="s">
        <v>640</v>
      </c>
    </row>
    <row r="5915" spans="1:10" x14ac:dyDescent="0.35">
      <c r="A5915">
        <v>6093</v>
      </c>
      <c r="B5915" t="s">
        <v>300</v>
      </c>
      <c r="C5915">
        <v>18</v>
      </c>
      <c r="D5915">
        <v>21</v>
      </c>
      <c r="E5915">
        <v>2</v>
      </c>
      <c r="F5915" t="s">
        <v>581</v>
      </c>
      <c r="G5915" t="s">
        <v>582</v>
      </c>
      <c r="H5915" t="s">
        <v>42</v>
      </c>
      <c r="I5915" t="s">
        <v>601</v>
      </c>
      <c r="J5915" t="s">
        <v>640</v>
      </c>
    </row>
    <row r="5916" spans="1:10" x14ac:dyDescent="0.35">
      <c r="A5916">
        <v>6094</v>
      </c>
      <c r="B5916" t="s">
        <v>300</v>
      </c>
      <c r="C5916">
        <v>19</v>
      </c>
      <c r="D5916">
        <v>9</v>
      </c>
      <c r="E5916">
        <v>1</v>
      </c>
      <c r="F5916" t="s">
        <v>581</v>
      </c>
      <c r="G5916" t="s">
        <v>582</v>
      </c>
      <c r="H5916" t="s">
        <v>42</v>
      </c>
      <c r="I5916" t="s">
        <v>601</v>
      </c>
      <c r="J5916" t="s">
        <v>640</v>
      </c>
    </row>
    <row r="5917" spans="1:10" x14ac:dyDescent="0.35">
      <c r="A5917">
        <v>6095</v>
      </c>
      <c r="B5917" t="s">
        <v>300</v>
      </c>
      <c r="C5917">
        <v>20</v>
      </c>
      <c r="D5917">
        <v>22</v>
      </c>
      <c r="E5917">
        <v>2</v>
      </c>
      <c r="F5917" t="s">
        <v>581</v>
      </c>
      <c r="G5917" t="s">
        <v>582</v>
      </c>
      <c r="H5917" t="s">
        <v>42</v>
      </c>
      <c r="I5917" t="s">
        <v>601</v>
      </c>
      <c r="J5917" t="s">
        <v>640</v>
      </c>
    </row>
    <row r="5918" spans="1:10" x14ac:dyDescent="0.35">
      <c r="A5918">
        <v>6096</v>
      </c>
      <c r="B5918" t="s">
        <v>300</v>
      </c>
      <c r="C5918">
        <v>21</v>
      </c>
      <c r="D5918">
        <v>7</v>
      </c>
      <c r="E5918">
        <v>0</v>
      </c>
      <c r="F5918" t="s">
        <v>581</v>
      </c>
      <c r="G5918" t="s">
        <v>582</v>
      </c>
      <c r="H5918" t="s">
        <v>42</v>
      </c>
      <c r="I5918" t="s">
        <v>601</v>
      </c>
      <c r="J5918" t="s">
        <v>640</v>
      </c>
    </row>
    <row r="5919" spans="1:10" x14ac:dyDescent="0.35">
      <c r="A5919">
        <v>6097</v>
      </c>
      <c r="B5919" t="s">
        <v>300</v>
      </c>
      <c r="C5919">
        <v>22</v>
      </c>
      <c r="D5919">
        <v>5</v>
      </c>
      <c r="E5919">
        <v>1</v>
      </c>
      <c r="F5919" t="s">
        <v>581</v>
      </c>
      <c r="G5919" t="s">
        <v>582</v>
      </c>
      <c r="H5919" t="s">
        <v>42</v>
      </c>
      <c r="I5919" t="s">
        <v>601</v>
      </c>
      <c r="J5919" t="s">
        <v>640</v>
      </c>
    </row>
    <row r="5920" spans="1:10" x14ac:dyDescent="0.35">
      <c r="A5920">
        <v>6098</v>
      </c>
      <c r="B5920" t="s">
        <v>300</v>
      </c>
      <c r="C5920">
        <v>23</v>
      </c>
      <c r="D5920">
        <v>8</v>
      </c>
      <c r="E5920">
        <v>0</v>
      </c>
      <c r="F5920" t="s">
        <v>581</v>
      </c>
      <c r="G5920" t="s">
        <v>582</v>
      </c>
      <c r="H5920" t="s">
        <v>42</v>
      </c>
      <c r="I5920" t="s">
        <v>601</v>
      </c>
      <c r="J5920" t="s">
        <v>640</v>
      </c>
    </row>
    <row r="5921" spans="1:10" x14ac:dyDescent="0.35">
      <c r="A5921">
        <v>6099</v>
      </c>
      <c r="B5921" t="s">
        <v>300</v>
      </c>
      <c r="C5921">
        <v>24</v>
      </c>
      <c r="D5921">
        <v>14</v>
      </c>
      <c r="E5921">
        <v>1</v>
      </c>
      <c r="F5921" t="s">
        <v>581</v>
      </c>
      <c r="G5921" t="s">
        <v>582</v>
      </c>
      <c r="H5921" t="s">
        <v>42</v>
      </c>
      <c r="I5921" t="s">
        <v>601</v>
      </c>
      <c r="J5921" t="s">
        <v>640</v>
      </c>
    </row>
    <row r="5922" spans="1:10" x14ac:dyDescent="0.35">
      <c r="A5922">
        <v>6100</v>
      </c>
      <c r="B5922" t="s">
        <v>300</v>
      </c>
      <c r="C5922">
        <v>25</v>
      </c>
      <c r="D5922">
        <v>2</v>
      </c>
      <c r="E5922">
        <v>2</v>
      </c>
      <c r="F5922" t="s">
        <v>581</v>
      </c>
      <c r="G5922" t="s">
        <v>582</v>
      </c>
      <c r="H5922" t="s">
        <v>42</v>
      </c>
      <c r="I5922" t="s">
        <v>601</v>
      </c>
      <c r="J5922" t="s">
        <v>640</v>
      </c>
    </row>
    <row r="5923" spans="1:10" x14ac:dyDescent="0.35">
      <c r="A5923">
        <v>6101</v>
      </c>
      <c r="B5923" t="s">
        <v>300</v>
      </c>
      <c r="C5923">
        <v>26</v>
      </c>
      <c r="D5923">
        <v>8</v>
      </c>
      <c r="E5923">
        <v>1</v>
      </c>
      <c r="F5923" t="s">
        <v>581</v>
      </c>
      <c r="G5923" t="s">
        <v>582</v>
      </c>
      <c r="H5923" t="s">
        <v>42</v>
      </c>
      <c r="I5923" t="s">
        <v>601</v>
      </c>
      <c r="J5923" t="s">
        <v>640</v>
      </c>
    </row>
    <row r="5924" spans="1:10" x14ac:dyDescent="0.35">
      <c r="A5924">
        <v>6102</v>
      </c>
      <c r="B5924" t="s">
        <v>300</v>
      </c>
      <c r="C5924">
        <v>27</v>
      </c>
      <c r="D5924">
        <v>20</v>
      </c>
      <c r="E5924">
        <v>1</v>
      </c>
      <c r="F5924" t="s">
        <v>581</v>
      </c>
      <c r="G5924" t="s">
        <v>582</v>
      </c>
      <c r="H5924" t="s">
        <v>42</v>
      </c>
      <c r="I5924" t="s">
        <v>601</v>
      </c>
      <c r="J5924" t="s">
        <v>640</v>
      </c>
    </row>
    <row r="5925" spans="1:10" x14ac:dyDescent="0.35">
      <c r="A5925">
        <v>6103</v>
      </c>
      <c r="B5925" t="s">
        <v>300</v>
      </c>
      <c r="C5925">
        <v>28</v>
      </c>
      <c r="D5925">
        <v>24</v>
      </c>
      <c r="E5925">
        <v>0</v>
      </c>
      <c r="F5925" t="s">
        <v>581</v>
      </c>
      <c r="G5925" t="s">
        <v>582</v>
      </c>
      <c r="H5925" t="s">
        <v>42</v>
      </c>
      <c r="I5925" t="s">
        <v>601</v>
      </c>
      <c r="J5925" t="s">
        <v>640</v>
      </c>
    </row>
    <row r="5926" spans="1:10" x14ac:dyDescent="0.35">
      <c r="A5926">
        <v>6104</v>
      </c>
      <c r="B5926" t="s">
        <v>300</v>
      </c>
      <c r="C5926">
        <v>29</v>
      </c>
      <c r="D5926">
        <v>19</v>
      </c>
      <c r="E5926">
        <v>3</v>
      </c>
      <c r="F5926" t="s">
        <v>581</v>
      </c>
      <c r="G5926" t="s">
        <v>582</v>
      </c>
      <c r="H5926" t="s">
        <v>42</v>
      </c>
      <c r="I5926" t="s">
        <v>601</v>
      </c>
      <c r="J5926" t="s">
        <v>640</v>
      </c>
    </row>
    <row r="5927" spans="1:10" x14ac:dyDescent="0.35">
      <c r="A5927">
        <v>6105</v>
      </c>
      <c r="B5927" t="s">
        <v>300</v>
      </c>
      <c r="C5927">
        <v>30</v>
      </c>
      <c r="D5927">
        <v>20</v>
      </c>
      <c r="E5927">
        <v>2</v>
      </c>
      <c r="F5927" t="s">
        <v>581</v>
      </c>
      <c r="G5927" t="s">
        <v>582</v>
      </c>
      <c r="H5927" t="s">
        <v>42</v>
      </c>
      <c r="I5927" t="s">
        <v>601</v>
      </c>
      <c r="J5927" t="s">
        <v>640</v>
      </c>
    </row>
    <row r="5928" spans="1:10" x14ac:dyDescent="0.35">
      <c r="A5928">
        <v>6106</v>
      </c>
      <c r="B5928" t="s">
        <v>300</v>
      </c>
      <c r="C5928">
        <v>31</v>
      </c>
      <c r="D5928">
        <v>12</v>
      </c>
      <c r="E5928">
        <v>1</v>
      </c>
      <c r="F5928" t="s">
        <v>581</v>
      </c>
      <c r="G5928" t="s">
        <v>582</v>
      </c>
      <c r="H5928" t="s">
        <v>42</v>
      </c>
      <c r="I5928" t="s">
        <v>601</v>
      </c>
      <c r="J5928" t="s">
        <v>640</v>
      </c>
    </row>
    <row r="5929" spans="1:10" x14ac:dyDescent="0.35">
      <c r="A5929">
        <v>6107</v>
      </c>
      <c r="B5929" t="s">
        <v>300</v>
      </c>
      <c r="C5929">
        <v>32</v>
      </c>
      <c r="D5929">
        <v>39</v>
      </c>
      <c r="E5929">
        <v>2</v>
      </c>
      <c r="F5929" t="s">
        <v>581</v>
      </c>
      <c r="G5929" t="s">
        <v>582</v>
      </c>
      <c r="H5929" t="s">
        <v>42</v>
      </c>
      <c r="I5929" t="s">
        <v>601</v>
      </c>
      <c r="J5929" t="s">
        <v>640</v>
      </c>
    </row>
    <row r="5930" spans="1:10" x14ac:dyDescent="0.35">
      <c r="A5930">
        <v>6108</v>
      </c>
      <c r="B5930" t="s">
        <v>300</v>
      </c>
      <c r="C5930">
        <v>33</v>
      </c>
      <c r="D5930">
        <v>28</v>
      </c>
      <c r="E5930">
        <v>1</v>
      </c>
      <c r="F5930" t="s">
        <v>581</v>
      </c>
      <c r="G5930" t="s">
        <v>582</v>
      </c>
      <c r="H5930" t="s">
        <v>42</v>
      </c>
      <c r="I5930" t="s">
        <v>601</v>
      </c>
      <c r="J5930" t="s">
        <v>640</v>
      </c>
    </row>
    <row r="5931" spans="1:10" x14ac:dyDescent="0.35">
      <c r="A5931">
        <v>6109</v>
      </c>
      <c r="B5931" t="s">
        <v>300</v>
      </c>
      <c r="C5931">
        <v>34</v>
      </c>
      <c r="D5931">
        <v>11</v>
      </c>
      <c r="E5931">
        <v>0</v>
      </c>
      <c r="F5931" t="s">
        <v>581</v>
      </c>
      <c r="G5931" t="s">
        <v>582</v>
      </c>
      <c r="H5931" t="s">
        <v>42</v>
      </c>
      <c r="I5931" t="s">
        <v>601</v>
      </c>
      <c r="J5931" t="s">
        <v>640</v>
      </c>
    </row>
    <row r="5932" spans="1:10" x14ac:dyDescent="0.35">
      <c r="A5932">
        <v>6110</v>
      </c>
      <c r="B5932" t="s">
        <v>300</v>
      </c>
      <c r="C5932">
        <v>35</v>
      </c>
      <c r="D5932">
        <v>15</v>
      </c>
      <c r="E5932">
        <v>0</v>
      </c>
      <c r="F5932" t="s">
        <v>581</v>
      </c>
      <c r="G5932" t="s">
        <v>582</v>
      </c>
      <c r="H5932" t="s">
        <v>42</v>
      </c>
      <c r="I5932" t="s">
        <v>601</v>
      </c>
      <c r="J5932" t="s">
        <v>640</v>
      </c>
    </row>
    <row r="5933" spans="1:10" x14ac:dyDescent="0.35">
      <c r="A5933">
        <v>6111</v>
      </c>
      <c r="B5933" t="s">
        <v>300</v>
      </c>
      <c r="C5933">
        <v>36</v>
      </c>
      <c r="D5933">
        <v>15</v>
      </c>
      <c r="E5933">
        <v>0</v>
      </c>
      <c r="F5933" t="s">
        <v>581</v>
      </c>
      <c r="G5933" t="s">
        <v>582</v>
      </c>
      <c r="H5933" t="s">
        <v>42</v>
      </c>
      <c r="I5933" t="s">
        <v>601</v>
      </c>
      <c r="J5933" t="s">
        <v>640</v>
      </c>
    </row>
    <row r="5934" spans="1:10" x14ac:dyDescent="0.35">
      <c r="A5934">
        <v>6112</v>
      </c>
      <c r="B5934" t="s">
        <v>300</v>
      </c>
      <c r="C5934">
        <v>37</v>
      </c>
      <c r="D5934">
        <v>8</v>
      </c>
      <c r="E5934">
        <v>0</v>
      </c>
      <c r="F5934" t="s">
        <v>581</v>
      </c>
      <c r="G5934" t="s">
        <v>582</v>
      </c>
      <c r="H5934" t="s">
        <v>42</v>
      </c>
      <c r="I5934" t="s">
        <v>601</v>
      </c>
      <c r="J5934" t="s">
        <v>640</v>
      </c>
    </row>
    <row r="5935" spans="1:10" x14ac:dyDescent="0.35">
      <c r="A5935">
        <v>6113</v>
      </c>
      <c r="B5935" t="s">
        <v>300</v>
      </c>
      <c r="C5935">
        <v>38</v>
      </c>
      <c r="D5935">
        <v>15</v>
      </c>
      <c r="E5935">
        <v>1</v>
      </c>
      <c r="F5935" t="s">
        <v>581</v>
      </c>
      <c r="G5935" t="s">
        <v>582</v>
      </c>
      <c r="H5935" t="s">
        <v>42</v>
      </c>
      <c r="I5935" t="s">
        <v>601</v>
      </c>
      <c r="J5935" t="s">
        <v>640</v>
      </c>
    </row>
    <row r="5936" spans="1:10" x14ac:dyDescent="0.35">
      <c r="A5936">
        <v>6114</v>
      </c>
      <c r="B5936" t="s">
        <v>301</v>
      </c>
      <c r="C5936">
        <v>15</v>
      </c>
      <c r="D5936">
        <v>72</v>
      </c>
      <c r="E5936">
        <v>3</v>
      </c>
      <c r="F5936" t="s">
        <v>581</v>
      </c>
      <c r="G5936" t="s">
        <v>582</v>
      </c>
      <c r="H5936" t="s">
        <v>42</v>
      </c>
      <c r="I5936" t="s">
        <v>601</v>
      </c>
      <c r="J5936" t="s">
        <v>640</v>
      </c>
    </row>
    <row r="5937" spans="1:10" x14ac:dyDescent="0.35">
      <c r="A5937">
        <v>6115</v>
      </c>
      <c r="B5937" t="s">
        <v>301</v>
      </c>
      <c r="C5937">
        <v>16</v>
      </c>
      <c r="D5937">
        <v>64</v>
      </c>
      <c r="E5937">
        <v>1</v>
      </c>
      <c r="F5937" t="s">
        <v>581</v>
      </c>
      <c r="G5937" t="s">
        <v>582</v>
      </c>
      <c r="H5937" t="s">
        <v>42</v>
      </c>
      <c r="I5937" t="s">
        <v>601</v>
      </c>
      <c r="J5937" t="s">
        <v>640</v>
      </c>
    </row>
    <row r="5938" spans="1:10" x14ac:dyDescent="0.35">
      <c r="A5938">
        <v>6116</v>
      </c>
      <c r="B5938" t="s">
        <v>301</v>
      </c>
      <c r="C5938">
        <v>17</v>
      </c>
      <c r="D5938">
        <v>34</v>
      </c>
      <c r="E5938">
        <v>0</v>
      </c>
      <c r="F5938" t="s">
        <v>581</v>
      </c>
      <c r="G5938" t="s">
        <v>582</v>
      </c>
      <c r="H5938" t="s">
        <v>42</v>
      </c>
      <c r="I5938" t="s">
        <v>601</v>
      </c>
      <c r="J5938" t="s">
        <v>640</v>
      </c>
    </row>
    <row r="5939" spans="1:10" x14ac:dyDescent="0.35">
      <c r="A5939">
        <v>6117</v>
      </c>
      <c r="B5939" t="s">
        <v>301</v>
      </c>
      <c r="C5939">
        <v>18</v>
      </c>
      <c r="D5939">
        <v>27</v>
      </c>
      <c r="E5939">
        <v>3</v>
      </c>
      <c r="F5939" t="s">
        <v>581</v>
      </c>
      <c r="G5939" t="s">
        <v>582</v>
      </c>
      <c r="H5939" t="s">
        <v>42</v>
      </c>
      <c r="I5939" t="s">
        <v>601</v>
      </c>
      <c r="J5939" t="s">
        <v>640</v>
      </c>
    </row>
    <row r="5940" spans="1:10" x14ac:dyDescent="0.35">
      <c r="A5940">
        <v>6118</v>
      </c>
      <c r="B5940" t="s">
        <v>301</v>
      </c>
      <c r="C5940">
        <v>19</v>
      </c>
      <c r="D5940">
        <v>38</v>
      </c>
      <c r="E5940">
        <v>1</v>
      </c>
      <c r="F5940" t="s">
        <v>581</v>
      </c>
      <c r="G5940" t="s">
        <v>582</v>
      </c>
      <c r="H5940" t="s">
        <v>42</v>
      </c>
      <c r="I5940" t="s">
        <v>601</v>
      </c>
      <c r="J5940" t="s">
        <v>640</v>
      </c>
    </row>
    <row r="5941" spans="1:10" x14ac:dyDescent="0.35">
      <c r="A5941">
        <v>6119</v>
      </c>
      <c r="B5941" t="s">
        <v>301</v>
      </c>
      <c r="C5941">
        <v>20</v>
      </c>
      <c r="D5941">
        <v>16</v>
      </c>
      <c r="E5941">
        <v>1</v>
      </c>
      <c r="F5941" t="s">
        <v>581</v>
      </c>
      <c r="G5941" t="s">
        <v>582</v>
      </c>
      <c r="H5941" t="s">
        <v>42</v>
      </c>
      <c r="I5941" t="s">
        <v>601</v>
      </c>
      <c r="J5941" t="s">
        <v>640</v>
      </c>
    </row>
    <row r="5942" spans="1:10" x14ac:dyDescent="0.35">
      <c r="A5942">
        <v>6120</v>
      </c>
      <c r="B5942" t="s">
        <v>301</v>
      </c>
      <c r="C5942">
        <v>21</v>
      </c>
      <c r="D5942">
        <v>11</v>
      </c>
      <c r="E5942">
        <v>4</v>
      </c>
      <c r="F5942" t="s">
        <v>581</v>
      </c>
      <c r="G5942" t="s">
        <v>582</v>
      </c>
      <c r="H5942" t="s">
        <v>42</v>
      </c>
      <c r="I5942" t="s">
        <v>601</v>
      </c>
      <c r="J5942" t="s">
        <v>640</v>
      </c>
    </row>
    <row r="5943" spans="1:10" x14ac:dyDescent="0.35">
      <c r="A5943">
        <v>6121</v>
      </c>
      <c r="B5943" t="s">
        <v>301</v>
      </c>
      <c r="C5943">
        <v>22</v>
      </c>
      <c r="D5943">
        <v>6</v>
      </c>
      <c r="E5943">
        <v>2</v>
      </c>
      <c r="F5943" t="s">
        <v>581</v>
      </c>
      <c r="G5943" t="s">
        <v>582</v>
      </c>
      <c r="H5943" t="s">
        <v>42</v>
      </c>
      <c r="I5943" t="s">
        <v>601</v>
      </c>
      <c r="J5943" t="s">
        <v>640</v>
      </c>
    </row>
    <row r="5944" spans="1:10" x14ac:dyDescent="0.35">
      <c r="A5944">
        <v>6122</v>
      </c>
      <c r="B5944" t="s">
        <v>301</v>
      </c>
      <c r="C5944">
        <v>23</v>
      </c>
      <c r="D5944">
        <v>6</v>
      </c>
      <c r="E5944">
        <v>1</v>
      </c>
      <c r="F5944" t="s">
        <v>581</v>
      </c>
      <c r="G5944" t="s">
        <v>582</v>
      </c>
      <c r="H5944" t="s">
        <v>42</v>
      </c>
      <c r="I5944" t="s">
        <v>601</v>
      </c>
      <c r="J5944" t="s">
        <v>640</v>
      </c>
    </row>
    <row r="5945" spans="1:10" x14ac:dyDescent="0.35">
      <c r="A5945">
        <v>6123</v>
      </c>
      <c r="B5945" t="s">
        <v>301</v>
      </c>
      <c r="C5945">
        <v>24</v>
      </c>
      <c r="D5945">
        <v>2</v>
      </c>
      <c r="E5945">
        <v>1</v>
      </c>
      <c r="F5945" t="s">
        <v>581</v>
      </c>
      <c r="G5945" t="s">
        <v>582</v>
      </c>
      <c r="H5945" t="s">
        <v>42</v>
      </c>
      <c r="I5945" t="s">
        <v>601</v>
      </c>
      <c r="J5945" t="s">
        <v>640</v>
      </c>
    </row>
    <row r="5946" spans="1:10" x14ac:dyDescent="0.35">
      <c r="A5946">
        <v>6124</v>
      </c>
      <c r="B5946" t="s">
        <v>301</v>
      </c>
      <c r="C5946">
        <v>25</v>
      </c>
      <c r="D5946">
        <v>9</v>
      </c>
      <c r="E5946">
        <v>2</v>
      </c>
      <c r="F5946" t="s">
        <v>581</v>
      </c>
      <c r="G5946" t="s">
        <v>582</v>
      </c>
      <c r="H5946" t="s">
        <v>42</v>
      </c>
      <c r="I5946" t="s">
        <v>601</v>
      </c>
      <c r="J5946" t="s">
        <v>640</v>
      </c>
    </row>
    <row r="5947" spans="1:10" x14ac:dyDescent="0.35">
      <c r="A5947">
        <v>6125</v>
      </c>
      <c r="B5947" t="s">
        <v>301</v>
      </c>
      <c r="C5947">
        <v>26</v>
      </c>
      <c r="D5947">
        <v>21</v>
      </c>
      <c r="E5947">
        <v>1</v>
      </c>
      <c r="F5947" t="s">
        <v>581</v>
      </c>
      <c r="G5947" t="s">
        <v>582</v>
      </c>
      <c r="H5947" t="s">
        <v>42</v>
      </c>
      <c r="I5947" t="s">
        <v>601</v>
      </c>
      <c r="J5947" t="s">
        <v>640</v>
      </c>
    </row>
    <row r="5948" spans="1:10" x14ac:dyDescent="0.35">
      <c r="A5948">
        <v>6126</v>
      </c>
      <c r="B5948" t="s">
        <v>301</v>
      </c>
      <c r="C5948">
        <v>27</v>
      </c>
      <c r="D5948">
        <v>15</v>
      </c>
      <c r="E5948">
        <v>3</v>
      </c>
      <c r="F5948" t="s">
        <v>581</v>
      </c>
      <c r="G5948" t="s">
        <v>582</v>
      </c>
      <c r="H5948" t="s">
        <v>42</v>
      </c>
      <c r="I5948" t="s">
        <v>601</v>
      </c>
      <c r="J5948" t="s">
        <v>640</v>
      </c>
    </row>
    <row r="5949" spans="1:10" x14ac:dyDescent="0.35">
      <c r="A5949">
        <v>6127</v>
      </c>
      <c r="B5949" t="s">
        <v>301</v>
      </c>
      <c r="C5949">
        <v>28</v>
      </c>
      <c r="D5949">
        <v>19</v>
      </c>
      <c r="E5949">
        <v>2</v>
      </c>
      <c r="F5949" t="s">
        <v>581</v>
      </c>
      <c r="G5949" t="s">
        <v>582</v>
      </c>
      <c r="H5949" t="s">
        <v>42</v>
      </c>
      <c r="I5949" t="s">
        <v>601</v>
      </c>
      <c r="J5949" t="s">
        <v>640</v>
      </c>
    </row>
    <row r="5950" spans="1:10" x14ac:dyDescent="0.35">
      <c r="A5950">
        <v>6128</v>
      </c>
      <c r="B5950" t="s">
        <v>301</v>
      </c>
      <c r="C5950">
        <v>29</v>
      </c>
      <c r="D5950">
        <v>30</v>
      </c>
      <c r="E5950">
        <v>2</v>
      </c>
      <c r="F5950" t="s">
        <v>581</v>
      </c>
      <c r="G5950" t="s">
        <v>582</v>
      </c>
      <c r="H5950" t="s">
        <v>42</v>
      </c>
      <c r="I5950" t="s">
        <v>601</v>
      </c>
      <c r="J5950" t="s">
        <v>640</v>
      </c>
    </row>
    <row r="5951" spans="1:10" x14ac:dyDescent="0.35">
      <c r="A5951">
        <v>6129</v>
      </c>
      <c r="B5951" t="s">
        <v>301</v>
      </c>
      <c r="C5951">
        <v>30</v>
      </c>
      <c r="D5951">
        <v>37</v>
      </c>
      <c r="E5951">
        <v>2</v>
      </c>
      <c r="F5951" t="s">
        <v>581</v>
      </c>
      <c r="G5951" t="s">
        <v>582</v>
      </c>
      <c r="H5951" t="s">
        <v>42</v>
      </c>
      <c r="I5951" t="s">
        <v>601</v>
      </c>
      <c r="J5951" t="s">
        <v>640</v>
      </c>
    </row>
    <row r="5952" spans="1:10" x14ac:dyDescent="0.35">
      <c r="A5952">
        <v>6130</v>
      </c>
      <c r="B5952" t="s">
        <v>301</v>
      </c>
      <c r="C5952">
        <v>31</v>
      </c>
      <c r="D5952">
        <v>41</v>
      </c>
      <c r="E5952">
        <v>0</v>
      </c>
      <c r="F5952" t="s">
        <v>581</v>
      </c>
      <c r="G5952" t="s">
        <v>582</v>
      </c>
      <c r="H5952" t="s">
        <v>42</v>
      </c>
      <c r="I5952" t="s">
        <v>601</v>
      </c>
      <c r="J5952" t="s">
        <v>640</v>
      </c>
    </row>
    <row r="5953" spans="1:10" x14ac:dyDescent="0.35">
      <c r="A5953">
        <v>6131</v>
      </c>
      <c r="B5953" t="s">
        <v>301</v>
      </c>
      <c r="C5953">
        <v>32</v>
      </c>
      <c r="D5953">
        <v>27</v>
      </c>
      <c r="E5953">
        <v>2</v>
      </c>
      <c r="F5953" t="s">
        <v>581</v>
      </c>
      <c r="G5953" t="s">
        <v>582</v>
      </c>
      <c r="H5953" t="s">
        <v>42</v>
      </c>
      <c r="I5953" t="s">
        <v>601</v>
      </c>
      <c r="J5953" t="s">
        <v>640</v>
      </c>
    </row>
    <row r="5954" spans="1:10" x14ac:dyDescent="0.35">
      <c r="A5954">
        <v>6132</v>
      </c>
      <c r="B5954" t="s">
        <v>301</v>
      </c>
      <c r="C5954">
        <v>33</v>
      </c>
      <c r="D5954">
        <v>28</v>
      </c>
      <c r="E5954">
        <v>2</v>
      </c>
      <c r="F5954" t="s">
        <v>581</v>
      </c>
      <c r="G5954" t="s">
        <v>582</v>
      </c>
      <c r="H5954" t="s">
        <v>42</v>
      </c>
      <c r="I5954" t="s">
        <v>601</v>
      </c>
      <c r="J5954" t="s">
        <v>640</v>
      </c>
    </row>
    <row r="5955" spans="1:10" x14ac:dyDescent="0.35">
      <c r="A5955">
        <v>6133</v>
      </c>
      <c r="B5955" t="s">
        <v>301</v>
      </c>
      <c r="C5955">
        <v>34</v>
      </c>
      <c r="D5955">
        <v>10</v>
      </c>
      <c r="E5955">
        <v>1</v>
      </c>
      <c r="F5955" t="s">
        <v>581</v>
      </c>
      <c r="G5955" t="s">
        <v>582</v>
      </c>
      <c r="H5955" t="s">
        <v>42</v>
      </c>
      <c r="I5955" t="s">
        <v>601</v>
      </c>
      <c r="J5955" t="s">
        <v>640</v>
      </c>
    </row>
    <row r="5956" spans="1:10" x14ac:dyDescent="0.35">
      <c r="A5956">
        <v>6134</v>
      </c>
      <c r="B5956" t="s">
        <v>301</v>
      </c>
      <c r="C5956">
        <v>35</v>
      </c>
      <c r="D5956">
        <v>6</v>
      </c>
      <c r="E5956">
        <v>0</v>
      </c>
      <c r="F5956" t="s">
        <v>581</v>
      </c>
      <c r="G5956" t="s">
        <v>582</v>
      </c>
      <c r="H5956" t="s">
        <v>42</v>
      </c>
      <c r="I5956" t="s">
        <v>601</v>
      </c>
      <c r="J5956" t="s">
        <v>640</v>
      </c>
    </row>
    <row r="5957" spans="1:10" x14ac:dyDescent="0.35">
      <c r="A5957">
        <v>6135</v>
      </c>
      <c r="B5957" t="s">
        <v>301</v>
      </c>
      <c r="C5957">
        <v>36</v>
      </c>
      <c r="D5957">
        <v>9</v>
      </c>
      <c r="E5957">
        <v>1</v>
      </c>
      <c r="F5957" t="s">
        <v>581</v>
      </c>
      <c r="G5957" t="s">
        <v>582</v>
      </c>
      <c r="H5957" t="s">
        <v>42</v>
      </c>
      <c r="I5957" t="s">
        <v>601</v>
      </c>
      <c r="J5957" t="s">
        <v>640</v>
      </c>
    </row>
    <row r="5958" spans="1:10" x14ac:dyDescent="0.35">
      <c r="A5958">
        <v>6136</v>
      </c>
      <c r="B5958" t="s">
        <v>301</v>
      </c>
      <c r="C5958">
        <v>37</v>
      </c>
      <c r="D5958">
        <v>11</v>
      </c>
      <c r="E5958">
        <v>0</v>
      </c>
      <c r="F5958" t="s">
        <v>581</v>
      </c>
      <c r="G5958" t="s">
        <v>582</v>
      </c>
      <c r="H5958" t="s">
        <v>42</v>
      </c>
      <c r="I5958" t="s">
        <v>601</v>
      </c>
      <c r="J5958" t="s">
        <v>640</v>
      </c>
    </row>
    <row r="5959" spans="1:10" x14ac:dyDescent="0.35">
      <c r="A5959">
        <v>6137</v>
      </c>
      <c r="B5959" t="s">
        <v>301</v>
      </c>
      <c r="C5959">
        <v>38</v>
      </c>
      <c r="D5959">
        <v>6</v>
      </c>
      <c r="E5959">
        <v>2</v>
      </c>
      <c r="F5959" t="s">
        <v>581</v>
      </c>
      <c r="G5959" t="s">
        <v>582</v>
      </c>
      <c r="H5959" t="s">
        <v>42</v>
      </c>
      <c r="I5959" t="s">
        <v>601</v>
      </c>
      <c r="J5959" t="s">
        <v>640</v>
      </c>
    </row>
    <row r="5960" spans="1:10" x14ac:dyDescent="0.35">
      <c r="A5960">
        <v>6138</v>
      </c>
      <c r="B5960" t="s">
        <v>302</v>
      </c>
      <c r="C5960">
        <v>15</v>
      </c>
      <c r="D5960">
        <v>43</v>
      </c>
      <c r="E5960">
        <v>2</v>
      </c>
      <c r="F5960" t="s">
        <v>581</v>
      </c>
      <c r="G5960" t="s">
        <v>582</v>
      </c>
      <c r="H5960" t="s">
        <v>42</v>
      </c>
      <c r="I5960" t="s">
        <v>601</v>
      </c>
      <c r="J5960" t="s">
        <v>640</v>
      </c>
    </row>
    <row r="5961" spans="1:10" x14ac:dyDescent="0.35">
      <c r="A5961">
        <v>6139</v>
      </c>
      <c r="B5961" t="s">
        <v>302</v>
      </c>
      <c r="C5961">
        <v>16</v>
      </c>
      <c r="D5961">
        <v>62</v>
      </c>
      <c r="E5961">
        <v>9</v>
      </c>
      <c r="F5961" t="s">
        <v>581</v>
      </c>
      <c r="G5961" t="s">
        <v>582</v>
      </c>
      <c r="H5961" t="s">
        <v>42</v>
      </c>
      <c r="I5961" t="s">
        <v>601</v>
      </c>
      <c r="J5961" t="s">
        <v>640</v>
      </c>
    </row>
    <row r="5962" spans="1:10" x14ac:dyDescent="0.35">
      <c r="A5962">
        <v>6140</v>
      </c>
      <c r="B5962" t="s">
        <v>302</v>
      </c>
      <c r="C5962">
        <v>17</v>
      </c>
      <c r="D5962">
        <v>46</v>
      </c>
      <c r="E5962">
        <v>8</v>
      </c>
      <c r="F5962" t="s">
        <v>581</v>
      </c>
      <c r="G5962" t="s">
        <v>582</v>
      </c>
      <c r="H5962" t="s">
        <v>42</v>
      </c>
      <c r="I5962" t="s">
        <v>601</v>
      </c>
      <c r="J5962" t="s">
        <v>640</v>
      </c>
    </row>
    <row r="5963" spans="1:10" x14ac:dyDescent="0.35">
      <c r="A5963">
        <v>6141</v>
      </c>
      <c r="B5963" t="s">
        <v>302</v>
      </c>
      <c r="C5963">
        <v>18</v>
      </c>
      <c r="D5963">
        <v>41</v>
      </c>
      <c r="E5963">
        <v>4</v>
      </c>
      <c r="F5963" t="s">
        <v>581</v>
      </c>
      <c r="G5963" t="s">
        <v>582</v>
      </c>
      <c r="H5963" t="s">
        <v>42</v>
      </c>
      <c r="I5963" t="s">
        <v>601</v>
      </c>
      <c r="J5963" t="s">
        <v>640</v>
      </c>
    </row>
    <row r="5964" spans="1:10" x14ac:dyDescent="0.35">
      <c r="A5964">
        <v>6142</v>
      </c>
      <c r="B5964" t="s">
        <v>302</v>
      </c>
      <c r="C5964">
        <v>19</v>
      </c>
      <c r="D5964">
        <v>27</v>
      </c>
      <c r="E5964">
        <v>4</v>
      </c>
      <c r="F5964" t="s">
        <v>581</v>
      </c>
      <c r="G5964" t="s">
        <v>582</v>
      </c>
      <c r="H5964" t="s">
        <v>42</v>
      </c>
      <c r="I5964" t="s">
        <v>601</v>
      </c>
      <c r="J5964" t="s">
        <v>640</v>
      </c>
    </row>
    <row r="5965" spans="1:10" x14ac:dyDescent="0.35">
      <c r="A5965">
        <v>6143</v>
      </c>
      <c r="B5965" t="s">
        <v>302</v>
      </c>
      <c r="C5965">
        <v>20</v>
      </c>
      <c r="D5965">
        <v>30</v>
      </c>
      <c r="E5965">
        <v>5</v>
      </c>
      <c r="F5965" t="s">
        <v>581</v>
      </c>
      <c r="G5965" t="s">
        <v>582</v>
      </c>
      <c r="H5965" t="s">
        <v>42</v>
      </c>
      <c r="I5965" t="s">
        <v>601</v>
      </c>
      <c r="J5965" t="s">
        <v>640</v>
      </c>
    </row>
    <row r="5966" spans="1:10" x14ac:dyDescent="0.35">
      <c r="A5966">
        <v>6144</v>
      </c>
      <c r="B5966" t="s">
        <v>302</v>
      </c>
      <c r="C5966">
        <v>21</v>
      </c>
      <c r="D5966">
        <v>15</v>
      </c>
      <c r="E5966">
        <v>0</v>
      </c>
      <c r="F5966" t="s">
        <v>581</v>
      </c>
      <c r="G5966" t="s">
        <v>582</v>
      </c>
      <c r="H5966" t="s">
        <v>42</v>
      </c>
      <c r="I5966" t="s">
        <v>601</v>
      </c>
      <c r="J5966" t="s">
        <v>640</v>
      </c>
    </row>
    <row r="5967" spans="1:10" x14ac:dyDescent="0.35">
      <c r="A5967">
        <v>6145</v>
      </c>
      <c r="B5967" t="s">
        <v>302</v>
      </c>
      <c r="C5967">
        <v>22</v>
      </c>
      <c r="D5967">
        <v>26</v>
      </c>
      <c r="E5967">
        <v>0</v>
      </c>
      <c r="F5967" t="s">
        <v>581</v>
      </c>
      <c r="G5967" t="s">
        <v>582</v>
      </c>
      <c r="H5967" t="s">
        <v>42</v>
      </c>
      <c r="I5967" t="s">
        <v>601</v>
      </c>
      <c r="J5967" t="s">
        <v>640</v>
      </c>
    </row>
    <row r="5968" spans="1:10" x14ac:dyDescent="0.35">
      <c r="A5968">
        <v>6146</v>
      </c>
      <c r="B5968" t="s">
        <v>302</v>
      </c>
      <c r="C5968">
        <v>23</v>
      </c>
      <c r="D5968">
        <v>23</v>
      </c>
      <c r="E5968">
        <v>0</v>
      </c>
      <c r="F5968" t="s">
        <v>581</v>
      </c>
      <c r="G5968" t="s">
        <v>582</v>
      </c>
      <c r="H5968" t="s">
        <v>42</v>
      </c>
      <c r="I5968" t="s">
        <v>601</v>
      </c>
      <c r="J5968" t="s">
        <v>640</v>
      </c>
    </row>
    <row r="5969" spans="1:10" x14ac:dyDescent="0.35">
      <c r="A5969">
        <v>6147</v>
      </c>
      <c r="B5969" t="s">
        <v>302</v>
      </c>
      <c r="C5969">
        <v>24</v>
      </c>
      <c r="D5969">
        <v>31</v>
      </c>
      <c r="E5969">
        <v>1</v>
      </c>
      <c r="F5969" t="s">
        <v>581</v>
      </c>
      <c r="G5969" t="s">
        <v>582</v>
      </c>
      <c r="H5969" t="s">
        <v>42</v>
      </c>
      <c r="I5969" t="s">
        <v>601</v>
      </c>
      <c r="J5969" t="s">
        <v>640</v>
      </c>
    </row>
    <row r="5970" spans="1:10" x14ac:dyDescent="0.35">
      <c r="A5970">
        <v>6148</v>
      </c>
      <c r="B5970" t="s">
        <v>302</v>
      </c>
      <c r="C5970">
        <v>25</v>
      </c>
      <c r="D5970">
        <v>19</v>
      </c>
      <c r="E5970">
        <v>0</v>
      </c>
      <c r="F5970" t="s">
        <v>581</v>
      </c>
      <c r="G5970" t="s">
        <v>582</v>
      </c>
      <c r="H5970" t="s">
        <v>42</v>
      </c>
      <c r="I5970" t="s">
        <v>601</v>
      </c>
      <c r="J5970" t="s">
        <v>640</v>
      </c>
    </row>
    <row r="5971" spans="1:10" x14ac:dyDescent="0.35">
      <c r="A5971">
        <v>6149</v>
      </c>
      <c r="B5971" t="s">
        <v>302</v>
      </c>
      <c r="C5971">
        <v>26</v>
      </c>
      <c r="D5971">
        <v>24</v>
      </c>
      <c r="E5971">
        <v>3</v>
      </c>
      <c r="F5971" t="s">
        <v>581</v>
      </c>
      <c r="G5971" t="s">
        <v>582</v>
      </c>
      <c r="H5971" t="s">
        <v>42</v>
      </c>
      <c r="I5971" t="s">
        <v>601</v>
      </c>
      <c r="J5971" t="s">
        <v>640</v>
      </c>
    </row>
    <row r="5972" spans="1:10" x14ac:dyDescent="0.35">
      <c r="A5972">
        <v>6150</v>
      </c>
      <c r="B5972" t="s">
        <v>302</v>
      </c>
      <c r="C5972">
        <v>27</v>
      </c>
      <c r="D5972">
        <v>46</v>
      </c>
      <c r="E5972">
        <v>3</v>
      </c>
      <c r="F5972" t="s">
        <v>581</v>
      </c>
      <c r="G5972" t="s">
        <v>582</v>
      </c>
      <c r="H5972" t="s">
        <v>42</v>
      </c>
      <c r="I5972" t="s">
        <v>601</v>
      </c>
      <c r="J5972" t="s">
        <v>640</v>
      </c>
    </row>
    <row r="5973" spans="1:10" x14ac:dyDescent="0.35">
      <c r="A5973">
        <v>6151</v>
      </c>
      <c r="B5973" t="s">
        <v>302</v>
      </c>
      <c r="C5973">
        <v>28</v>
      </c>
      <c r="D5973">
        <v>49</v>
      </c>
      <c r="E5973">
        <v>6</v>
      </c>
      <c r="F5973" t="s">
        <v>581</v>
      </c>
      <c r="G5973" t="s">
        <v>582</v>
      </c>
      <c r="H5973" t="s">
        <v>42</v>
      </c>
      <c r="I5973" t="s">
        <v>601</v>
      </c>
      <c r="J5973" t="s">
        <v>640</v>
      </c>
    </row>
    <row r="5974" spans="1:10" x14ac:dyDescent="0.35">
      <c r="A5974">
        <v>6152</v>
      </c>
      <c r="B5974" t="s">
        <v>302</v>
      </c>
      <c r="C5974">
        <v>29</v>
      </c>
      <c r="D5974">
        <v>67</v>
      </c>
      <c r="E5974">
        <v>4</v>
      </c>
      <c r="F5974" t="s">
        <v>581</v>
      </c>
      <c r="G5974" t="s">
        <v>582</v>
      </c>
      <c r="H5974" t="s">
        <v>42</v>
      </c>
      <c r="I5974" t="s">
        <v>601</v>
      </c>
      <c r="J5974" t="s">
        <v>640</v>
      </c>
    </row>
    <row r="5975" spans="1:10" x14ac:dyDescent="0.35">
      <c r="A5975">
        <v>6153</v>
      </c>
      <c r="B5975" t="s">
        <v>302</v>
      </c>
      <c r="C5975">
        <v>30</v>
      </c>
      <c r="D5975">
        <v>60</v>
      </c>
      <c r="E5975">
        <v>6</v>
      </c>
      <c r="F5975" t="s">
        <v>581</v>
      </c>
      <c r="G5975" t="s">
        <v>582</v>
      </c>
      <c r="H5975" t="s">
        <v>42</v>
      </c>
      <c r="I5975" t="s">
        <v>601</v>
      </c>
      <c r="J5975" t="s">
        <v>640</v>
      </c>
    </row>
    <row r="5976" spans="1:10" x14ac:dyDescent="0.35">
      <c r="A5976">
        <v>6154</v>
      </c>
      <c r="B5976" t="s">
        <v>302</v>
      </c>
      <c r="C5976">
        <v>31</v>
      </c>
      <c r="D5976">
        <v>51</v>
      </c>
      <c r="E5976">
        <v>4</v>
      </c>
      <c r="F5976" t="s">
        <v>581</v>
      </c>
      <c r="G5976" t="s">
        <v>582</v>
      </c>
      <c r="H5976" t="s">
        <v>42</v>
      </c>
      <c r="I5976" t="s">
        <v>601</v>
      </c>
      <c r="J5976" t="s">
        <v>640</v>
      </c>
    </row>
    <row r="5977" spans="1:10" x14ac:dyDescent="0.35">
      <c r="A5977">
        <v>6155</v>
      </c>
      <c r="B5977" t="s">
        <v>302</v>
      </c>
      <c r="C5977">
        <v>32</v>
      </c>
      <c r="D5977">
        <v>37</v>
      </c>
      <c r="E5977">
        <v>1</v>
      </c>
      <c r="F5977" t="s">
        <v>581</v>
      </c>
      <c r="G5977" t="s">
        <v>582</v>
      </c>
      <c r="H5977" t="s">
        <v>42</v>
      </c>
      <c r="I5977" t="s">
        <v>601</v>
      </c>
      <c r="J5977" t="s">
        <v>640</v>
      </c>
    </row>
    <row r="5978" spans="1:10" x14ac:dyDescent="0.35">
      <c r="A5978">
        <v>6156</v>
      </c>
      <c r="B5978" t="s">
        <v>302</v>
      </c>
      <c r="C5978">
        <v>33</v>
      </c>
      <c r="D5978">
        <v>40</v>
      </c>
      <c r="E5978">
        <v>4</v>
      </c>
      <c r="F5978" t="s">
        <v>581</v>
      </c>
      <c r="G5978" t="s">
        <v>582</v>
      </c>
      <c r="H5978" t="s">
        <v>42</v>
      </c>
      <c r="I5978" t="s">
        <v>601</v>
      </c>
      <c r="J5978" t="s">
        <v>640</v>
      </c>
    </row>
    <row r="5979" spans="1:10" x14ac:dyDescent="0.35">
      <c r="A5979">
        <v>6157</v>
      </c>
      <c r="B5979" t="s">
        <v>302</v>
      </c>
      <c r="C5979">
        <v>34</v>
      </c>
      <c r="D5979">
        <v>30</v>
      </c>
      <c r="E5979">
        <v>9</v>
      </c>
      <c r="F5979" t="s">
        <v>581</v>
      </c>
      <c r="G5979" t="s">
        <v>582</v>
      </c>
      <c r="H5979" t="s">
        <v>42</v>
      </c>
      <c r="I5979" t="s">
        <v>601</v>
      </c>
      <c r="J5979" t="s">
        <v>640</v>
      </c>
    </row>
    <row r="5980" spans="1:10" x14ac:dyDescent="0.35">
      <c r="A5980">
        <v>6158</v>
      </c>
      <c r="B5980" t="s">
        <v>302</v>
      </c>
      <c r="C5980">
        <v>35</v>
      </c>
      <c r="D5980">
        <v>14</v>
      </c>
      <c r="E5980">
        <v>3</v>
      </c>
      <c r="F5980" t="s">
        <v>581</v>
      </c>
      <c r="G5980" t="s">
        <v>582</v>
      </c>
      <c r="H5980" t="s">
        <v>42</v>
      </c>
      <c r="I5980" t="s">
        <v>601</v>
      </c>
      <c r="J5980" t="s">
        <v>640</v>
      </c>
    </row>
    <row r="5981" spans="1:10" x14ac:dyDescent="0.35">
      <c r="A5981">
        <v>6159</v>
      </c>
      <c r="B5981" t="s">
        <v>302</v>
      </c>
      <c r="C5981">
        <v>36</v>
      </c>
      <c r="D5981">
        <v>18</v>
      </c>
      <c r="E5981">
        <v>3</v>
      </c>
      <c r="F5981" t="s">
        <v>581</v>
      </c>
      <c r="G5981" t="s">
        <v>582</v>
      </c>
      <c r="H5981" t="s">
        <v>42</v>
      </c>
      <c r="I5981" t="s">
        <v>601</v>
      </c>
      <c r="J5981" t="s">
        <v>640</v>
      </c>
    </row>
    <row r="5982" spans="1:10" x14ac:dyDescent="0.35">
      <c r="A5982">
        <v>6160</v>
      </c>
      <c r="B5982" t="s">
        <v>302</v>
      </c>
      <c r="C5982">
        <v>37</v>
      </c>
      <c r="D5982">
        <v>23</v>
      </c>
      <c r="E5982">
        <v>4</v>
      </c>
      <c r="F5982" t="s">
        <v>581</v>
      </c>
      <c r="G5982" t="s">
        <v>582</v>
      </c>
      <c r="H5982" t="s">
        <v>42</v>
      </c>
      <c r="I5982" t="s">
        <v>601</v>
      </c>
      <c r="J5982" t="s">
        <v>640</v>
      </c>
    </row>
    <row r="5983" spans="1:10" x14ac:dyDescent="0.35">
      <c r="A5983">
        <v>6161</v>
      </c>
      <c r="B5983" t="s">
        <v>302</v>
      </c>
      <c r="C5983">
        <v>38</v>
      </c>
      <c r="D5983">
        <v>35</v>
      </c>
      <c r="E5983">
        <v>4</v>
      </c>
      <c r="F5983" t="s">
        <v>581</v>
      </c>
      <c r="G5983" t="s">
        <v>582</v>
      </c>
      <c r="H5983" t="s">
        <v>42</v>
      </c>
      <c r="I5983" t="s">
        <v>601</v>
      </c>
      <c r="J5983" t="s">
        <v>640</v>
      </c>
    </row>
    <row r="5984" spans="1:10" x14ac:dyDescent="0.35">
      <c r="A5984">
        <v>6162</v>
      </c>
      <c r="B5984" t="s">
        <v>303</v>
      </c>
      <c r="C5984">
        <v>15</v>
      </c>
      <c r="D5984">
        <v>39</v>
      </c>
      <c r="E5984">
        <v>7</v>
      </c>
      <c r="F5984" t="s">
        <v>581</v>
      </c>
      <c r="G5984" t="s">
        <v>582</v>
      </c>
      <c r="H5984" t="s">
        <v>42</v>
      </c>
      <c r="I5984" t="s">
        <v>132</v>
      </c>
      <c r="J5984" t="s">
        <v>640</v>
      </c>
    </row>
    <row r="5985" spans="1:10" x14ac:dyDescent="0.35">
      <c r="A5985">
        <v>6163</v>
      </c>
      <c r="B5985" t="s">
        <v>303</v>
      </c>
      <c r="C5985">
        <v>16</v>
      </c>
      <c r="D5985">
        <v>61</v>
      </c>
      <c r="E5985">
        <v>7</v>
      </c>
      <c r="F5985" t="s">
        <v>581</v>
      </c>
      <c r="G5985" t="s">
        <v>582</v>
      </c>
      <c r="H5985" t="s">
        <v>42</v>
      </c>
      <c r="I5985" t="s">
        <v>132</v>
      </c>
      <c r="J5985" t="s">
        <v>640</v>
      </c>
    </row>
    <row r="5986" spans="1:10" x14ac:dyDescent="0.35">
      <c r="A5986">
        <v>6164</v>
      </c>
      <c r="B5986" t="s">
        <v>303</v>
      </c>
      <c r="C5986">
        <v>17</v>
      </c>
      <c r="D5986">
        <v>28</v>
      </c>
      <c r="E5986">
        <v>8</v>
      </c>
      <c r="F5986" t="s">
        <v>581</v>
      </c>
      <c r="G5986" t="s">
        <v>582</v>
      </c>
      <c r="H5986" t="s">
        <v>42</v>
      </c>
      <c r="I5986" t="s">
        <v>132</v>
      </c>
      <c r="J5986" t="s">
        <v>640</v>
      </c>
    </row>
    <row r="5987" spans="1:10" x14ac:dyDescent="0.35">
      <c r="A5987">
        <v>6165</v>
      </c>
      <c r="B5987" t="s">
        <v>303</v>
      </c>
      <c r="C5987">
        <v>18</v>
      </c>
      <c r="D5987">
        <v>28</v>
      </c>
      <c r="E5987">
        <v>10</v>
      </c>
      <c r="F5987" t="s">
        <v>581</v>
      </c>
      <c r="G5987" t="s">
        <v>582</v>
      </c>
      <c r="H5987" t="s">
        <v>42</v>
      </c>
      <c r="I5987" t="s">
        <v>132</v>
      </c>
      <c r="J5987" t="s">
        <v>640</v>
      </c>
    </row>
    <row r="5988" spans="1:10" x14ac:dyDescent="0.35">
      <c r="A5988">
        <v>6166</v>
      </c>
      <c r="B5988" t="s">
        <v>303</v>
      </c>
      <c r="C5988">
        <v>19</v>
      </c>
      <c r="D5988">
        <v>21</v>
      </c>
      <c r="E5988">
        <v>4</v>
      </c>
      <c r="F5988" t="s">
        <v>581</v>
      </c>
      <c r="G5988" t="s">
        <v>582</v>
      </c>
      <c r="H5988" t="s">
        <v>42</v>
      </c>
      <c r="I5988" t="s">
        <v>132</v>
      </c>
      <c r="J5988" t="s">
        <v>640</v>
      </c>
    </row>
    <row r="5989" spans="1:10" x14ac:dyDescent="0.35">
      <c r="A5989">
        <v>6167</v>
      </c>
      <c r="B5989" t="s">
        <v>303</v>
      </c>
      <c r="C5989">
        <v>20</v>
      </c>
      <c r="D5989">
        <v>26</v>
      </c>
      <c r="E5989">
        <v>4</v>
      </c>
      <c r="F5989" t="s">
        <v>581</v>
      </c>
      <c r="G5989" t="s">
        <v>582</v>
      </c>
      <c r="H5989" t="s">
        <v>42</v>
      </c>
      <c r="I5989" t="s">
        <v>132</v>
      </c>
      <c r="J5989" t="s">
        <v>640</v>
      </c>
    </row>
    <row r="5990" spans="1:10" x14ac:dyDescent="0.35">
      <c r="A5990">
        <v>6168</v>
      </c>
      <c r="B5990" t="s">
        <v>303</v>
      </c>
      <c r="C5990">
        <v>21</v>
      </c>
      <c r="D5990">
        <v>12</v>
      </c>
      <c r="E5990">
        <v>4</v>
      </c>
      <c r="F5990" t="s">
        <v>581</v>
      </c>
      <c r="G5990" t="s">
        <v>582</v>
      </c>
      <c r="H5990" t="s">
        <v>42</v>
      </c>
      <c r="I5990" t="s">
        <v>132</v>
      </c>
      <c r="J5990" t="s">
        <v>640</v>
      </c>
    </row>
    <row r="5991" spans="1:10" x14ac:dyDescent="0.35">
      <c r="A5991">
        <v>6169</v>
      </c>
      <c r="B5991" t="s">
        <v>303</v>
      </c>
      <c r="C5991">
        <v>22</v>
      </c>
      <c r="D5991">
        <v>5</v>
      </c>
      <c r="E5991">
        <v>5</v>
      </c>
      <c r="F5991" t="s">
        <v>581</v>
      </c>
      <c r="G5991" t="s">
        <v>582</v>
      </c>
      <c r="H5991" t="s">
        <v>42</v>
      </c>
      <c r="I5991" t="s">
        <v>132</v>
      </c>
      <c r="J5991" t="s">
        <v>640</v>
      </c>
    </row>
    <row r="5992" spans="1:10" x14ac:dyDescent="0.35">
      <c r="A5992">
        <v>6170</v>
      </c>
      <c r="B5992" t="s">
        <v>303</v>
      </c>
      <c r="C5992">
        <v>23</v>
      </c>
      <c r="D5992">
        <v>13</v>
      </c>
      <c r="E5992">
        <v>2</v>
      </c>
      <c r="F5992" t="s">
        <v>581</v>
      </c>
      <c r="G5992" t="s">
        <v>582</v>
      </c>
      <c r="H5992" t="s">
        <v>42</v>
      </c>
      <c r="I5992" t="s">
        <v>132</v>
      </c>
      <c r="J5992" t="s">
        <v>640</v>
      </c>
    </row>
    <row r="5993" spans="1:10" x14ac:dyDescent="0.35">
      <c r="A5993">
        <v>6171</v>
      </c>
      <c r="B5993" t="s">
        <v>303</v>
      </c>
      <c r="C5993">
        <v>24</v>
      </c>
      <c r="D5993">
        <v>7</v>
      </c>
      <c r="E5993">
        <v>3</v>
      </c>
      <c r="F5993" t="s">
        <v>581</v>
      </c>
      <c r="G5993" t="s">
        <v>582</v>
      </c>
      <c r="H5993" t="s">
        <v>42</v>
      </c>
      <c r="I5993" t="s">
        <v>132</v>
      </c>
      <c r="J5993" t="s">
        <v>640</v>
      </c>
    </row>
    <row r="5994" spans="1:10" x14ac:dyDescent="0.35">
      <c r="A5994">
        <v>6172</v>
      </c>
      <c r="B5994" t="s">
        <v>303</v>
      </c>
      <c r="C5994">
        <v>25</v>
      </c>
      <c r="D5994">
        <v>13</v>
      </c>
      <c r="E5994">
        <v>2</v>
      </c>
      <c r="F5994" t="s">
        <v>581</v>
      </c>
      <c r="G5994" t="s">
        <v>582</v>
      </c>
      <c r="H5994" t="s">
        <v>42</v>
      </c>
      <c r="I5994" t="s">
        <v>132</v>
      </c>
      <c r="J5994" t="s">
        <v>640</v>
      </c>
    </row>
    <row r="5995" spans="1:10" x14ac:dyDescent="0.35">
      <c r="A5995">
        <v>6173</v>
      </c>
      <c r="B5995" t="s">
        <v>303</v>
      </c>
      <c r="C5995">
        <v>26</v>
      </c>
      <c r="D5995">
        <v>16</v>
      </c>
      <c r="E5995">
        <v>4</v>
      </c>
      <c r="F5995" t="s">
        <v>581</v>
      </c>
      <c r="G5995" t="s">
        <v>582</v>
      </c>
      <c r="H5995" t="s">
        <v>42</v>
      </c>
      <c r="I5995" t="s">
        <v>132</v>
      </c>
      <c r="J5995" t="s">
        <v>640</v>
      </c>
    </row>
    <row r="5996" spans="1:10" x14ac:dyDescent="0.35">
      <c r="A5996">
        <v>6174</v>
      </c>
      <c r="B5996" t="s">
        <v>303</v>
      </c>
      <c r="C5996">
        <v>27</v>
      </c>
      <c r="D5996">
        <v>23</v>
      </c>
      <c r="E5996">
        <v>11</v>
      </c>
      <c r="F5996" t="s">
        <v>581</v>
      </c>
      <c r="G5996" t="s">
        <v>582</v>
      </c>
      <c r="H5996" t="s">
        <v>42</v>
      </c>
      <c r="I5996" t="s">
        <v>132</v>
      </c>
      <c r="J5996" t="s">
        <v>640</v>
      </c>
    </row>
    <row r="5997" spans="1:10" x14ac:dyDescent="0.35">
      <c r="A5997">
        <v>6175</v>
      </c>
      <c r="B5997" t="s">
        <v>303</v>
      </c>
      <c r="C5997">
        <v>28</v>
      </c>
      <c r="D5997">
        <v>29</v>
      </c>
      <c r="E5997">
        <v>6</v>
      </c>
      <c r="F5997" t="s">
        <v>581</v>
      </c>
      <c r="G5997" t="s">
        <v>582</v>
      </c>
      <c r="H5997" t="s">
        <v>42</v>
      </c>
      <c r="I5997" t="s">
        <v>132</v>
      </c>
      <c r="J5997" t="s">
        <v>640</v>
      </c>
    </row>
    <row r="5998" spans="1:10" x14ac:dyDescent="0.35">
      <c r="A5998">
        <v>6176</v>
      </c>
      <c r="B5998" t="s">
        <v>303</v>
      </c>
      <c r="C5998">
        <v>29</v>
      </c>
      <c r="D5998">
        <v>32</v>
      </c>
      <c r="E5998">
        <v>11</v>
      </c>
      <c r="F5998" t="s">
        <v>581</v>
      </c>
      <c r="G5998" t="s">
        <v>582</v>
      </c>
      <c r="H5998" t="s">
        <v>42</v>
      </c>
      <c r="I5998" t="s">
        <v>132</v>
      </c>
      <c r="J5998" t="s">
        <v>640</v>
      </c>
    </row>
    <row r="5999" spans="1:10" x14ac:dyDescent="0.35">
      <c r="A5999">
        <v>6177</v>
      </c>
      <c r="B5999" t="s">
        <v>303</v>
      </c>
      <c r="C5999">
        <v>30</v>
      </c>
      <c r="D5999">
        <v>20</v>
      </c>
      <c r="E5999">
        <v>8</v>
      </c>
      <c r="F5999" t="s">
        <v>581</v>
      </c>
      <c r="G5999" t="s">
        <v>582</v>
      </c>
      <c r="H5999" t="s">
        <v>42</v>
      </c>
      <c r="I5999" t="s">
        <v>132</v>
      </c>
      <c r="J5999" t="s">
        <v>640</v>
      </c>
    </row>
    <row r="6000" spans="1:10" x14ac:dyDescent="0.35">
      <c r="A6000">
        <v>6178</v>
      </c>
      <c r="B6000" t="s">
        <v>303</v>
      </c>
      <c r="C6000">
        <v>31</v>
      </c>
      <c r="D6000">
        <v>25</v>
      </c>
      <c r="E6000">
        <v>8</v>
      </c>
      <c r="F6000" t="s">
        <v>581</v>
      </c>
      <c r="G6000" t="s">
        <v>582</v>
      </c>
      <c r="H6000" t="s">
        <v>42</v>
      </c>
      <c r="I6000" t="s">
        <v>132</v>
      </c>
      <c r="J6000" t="s">
        <v>640</v>
      </c>
    </row>
    <row r="6001" spans="1:10" x14ac:dyDescent="0.35">
      <c r="A6001">
        <v>6179</v>
      </c>
      <c r="B6001" t="s">
        <v>303</v>
      </c>
      <c r="C6001">
        <v>32</v>
      </c>
      <c r="D6001">
        <v>17</v>
      </c>
      <c r="E6001">
        <v>5</v>
      </c>
      <c r="F6001" t="s">
        <v>581</v>
      </c>
      <c r="G6001" t="s">
        <v>582</v>
      </c>
      <c r="H6001" t="s">
        <v>42</v>
      </c>
      <c r="I6001" t="s">
        <v>132</v>
      </c>
      <c r="J6001" t="s">
        <v>640</v>
      </c>
    </row>
    <row r="6002" spans="1:10" x14ac:dyDescent="0.35">
      <c r="A6002">
        <v>6180</v>
      </c>
      <c r="B6002" t="s">
        <v>303</v>
      </c>
      <c r="C6002">
        <v>33</v>
      </c>
      <c r="D6002">
        <v>19</v>
      </c>
      <c r="E6002">
        <v>5</v>
      </c>
      <c r="F6002" t="s">
        <v>581</v>
      </c>
      <c r="G6002" t="s">
        <v>582</v>
      </c>
      <c r="H6002" t="s">
        <v>42</v>
      </c>
      <c r="I6002" t="s">
        <v>132</v>
      </c>
      <c r="J6002" t="s">
        <v>640</v>
      </c>
    </row>
    <row r="6003" spans="1:10" x14ac:dyDescent="0.35">
      <c r="A6003">
        <v>6181</v>
      </c>
      <c r="B6003" t="s">
        <v>303</v>
      </c>
      <c r="C6003">
        <v>34</v>
      </c>
      <c r="D6003">
        <v>6</v>
      </c>
      <c r="E6003">
        <v>7</v>
      </c>
      <c r="F6003" t="s">
        <v>581</v>
      </c>
      <c r="G6003" t="s">
        <v>582</v>
      </c>
      <c r="H6003" t="s">
        <v>42</v>
      </c>
      <c r="I6003" t="s">
        <v>132</v>
      </c>
      <c r="J6003" t="s">
        <v>640</v>
      </c>
    </row>
    <row r="6004" spans="1:10" x14ac:dyDescent="0.35">
      <c r="A6004">
        <v>6182</v>
      </c>
      <c r="B6004" t="s">
        <v>303</v>
      </c>
      <c r="C6004">
        <v>35</v>
      </c>
      <c r="D6004">
        <v>10</v>
      </c>
      <c r="E6004">
        <v>4</v>
      </c>
      <c r="F6004" t="s">
        <v>581</v>
      </c>
      <c r="G6004" t="s">
        <v>582</v>
      </c>
      <c r="H6004" t="s">
        <v>42</v>
      </c>
      <c r="I6004" t="s">
        <v>132</v>
      </c>
      <c r="J6004" t="s">
        <v>640</v>
      </c>
    </row>
    <row r="6005" spans="1:10" x14ac:dyDescent="0.35">
      <c r="A6005">
        <v>6183</v>
      </c>
      <c r="B6005" t="s">
        <v>303</v>
      </c>
      <c r="C6005">
        <v>36</v>
      </c>
      <c r="D6005">
        <v>11</v>
      </c>
      <c r="E6005">
        <v>4</v>
      </c>
      <c r="F6005" t="s">
        <v>581</v>
      </c>
      <c r="G6005" t="s">
        <v>582</v>
      </c>
      <c r="H6005" t="s">
        <v>42</v>
      </c>
      <c r="I6005" t="s">
        <v>132</v>
      </c>
      <c r="J6005" t="s">
        <v>640</v>
      </c>
    </row>
    <row r="6006" spans="1:10" x14ac:dyDescent="0.35">
      <c r="A6006">
        <v>6184</v>
      </c>
      <c r="B6006" t="s">
        <v>303</v>
      </c>
      <c r="C6006">
        <v>37</v>
      </c>
      <c r="D6006">
        <v>14</v>
      </c>
      <c r="E6006">
        <v>8</v>
      </c>
      <c r="F6006" t="s">
        <v>581</v>
      </c>
      <c r="G6006" t="s">
        <v>582</v>
      </c>
      <c r="H6006" t="s">
        <v>42</v>
      </c>
      <c r="I6006" t="s">
        <v>132</v>
      </c>
      <c r="J6006" t="s">
        <v>640</v>
      </c>
    </row>
    <row r="6007" spans="1:10" x14ac:dyDescent="0.35">
      <c r="A6007">
        <v>6185</v>
      </c>
      <c r="B6007" t="s">
        <v>303</v>
      </c>
      <c r="C6007">
        <v>38</v>
      </c>
      <c r="D6007">
        <v>18</v>
      </c>
      <c r="E6007">
        <v>11</v>
      </c>
      <c r="F6007" t="s">
        <v>581</v>
      </c>
      <c r="G6007" t="s">
        <v>582</v>
      </c>
      <c r="H6007" t="s">
        <v>42</v>
      </c>
      <c r="I6007" t="s">
        <v>132</v>
      </c>
      <c r="J6007" t="s">
        <v>640</v>
      </c>
    </row>
    <row r="6008" spans="1:10" x14ac:dyDescent="0.35">
      <c r="A6008">
        <v>6186</v>
      </c>
      <c r="B6008" t="s">
        <v>304</v>
      </c>
      <c r="C6008">
        <v>15</v>
      </c>
      <c r="D6008">
        <v>37</v>
      </c>
      <c r="E6008">
        <v>4</v>
      </c>
      <c r="F6008" t="s">
        <v>581</v>
      </c>
      <c r="G6008" t="s">
        <v>582</v>
      </c>
      <c r="H6008" t="s">
        <v>42</v>
      </c>
      <c r="I6008" t="s">
        <v>601</v>
      </c>
      <c r="J6008" t="s">
        <v>642</v>
      </c>
    </row>
    <row r="6009" spans="1:10" x14ac:dyDescent="0.35">
      <c r="A6009">
        <v>6187</v>
      </c>
      <c r="B6009" t="s">
        <v>304</v>
      </c>
      <c r="C6009">
        <v>16</v>
      </c>
      <c r="D6009">
        <v>46</v>
      </c>
      <c r="E6009">
        <v>1</v>
      </c>
      <c r="F6009" t="s">
        <v>581</v>
      </c>
      <c r="G6009" t="s">
        <v>582</v>
      </c>
      <c r="H6009" t="s">
        <v>42</v>
      </c>
      <c r="I6009" t="s">
        <v>601</v>
      </c>
      <c r="J6009" t="s">
        <v>642</v>
      </c>
    </row>
    <row r="6010" spans="1:10" x14ac:dyDescent="0.35">
      <c r="A6010">
        <v>6188</v>
      </c>
      <c r="B6010" t="s">
        <v>304</v>
      </c>
      <c r="C6010">
        <v>17</v>
      </c>
      <c r="D6010">
        <v>35</v>
      </c>
      <c r="E6010">
        <v>3</v>
      </c>
      <c r="F6010" t="s">
        <v>581</v>
      </c>
      <c r="G6010" t="s">
        <v>582</v>
      </c>
      <c r="H6010" t="s">
        <v>42</v>
      </c>
      <c r="I6010" t="s">
        <v>601</v>
      </c>
      <c r="J6010" t="s">
        <v>642</v>
      </c>
    </row>
    <row r="6011" spans="1:10" x14ac:dyDescent="0.35">
      <c r="A6011">
        <v>6189</v>
      </c>
      <c r="B6011" t="s">
        <v>304</v>
      </c>
      <c r="C6011">
        <v>18</v>
      </c>
      <c r="D6011">
        <v>25</v>
      </c>
      <c r="E6011">
        <v>7</v>
      </c>
      <c r="F6011" t="s">
        <v>581</v>
      </c>
      <c r="G6011" t="s">
        <v>582</v>
      </c>
      <c r="H6011" t="s">
        <v>42</v>
      </c>
      <c r="I6011" t="s">
        <v>601</v>
      </c>
      <c r="J6011" t="s">
        <v>642</v>
      </c>
    </row>
    <row r="6012" spans="1:10" x14ac:dyDescent="0.35">
      <c r="A6012">
        <v>6190</v>
      </c>
      <c r="B6012" t="s">
        <v>304</v>
      </c>
      <c r="C6012">
        <v>19</v>
      </c>
      <c r="D6012">
        <v>22</v>
      </c>
      <c r="E6012">
        <v>6</v>
      </c>
      <c r="F6012" t="s">
        <v>581</v>
      </c>
      <c r="G6012" t="s">
        <v>582</v>
      </c>
      <c r="H6012" t="s">
        <v>42</v>
      </c>
      <c r="I6012" t="s">
        <v>601</v>
      </c>
      <c r="J6012" t="s">
        <v>642</v>
      </c>
    </row>
    <row r="6013" spans="1:10" x14ac:dyDescent="0.35">
      <c r="A6013">
        <v>6191</v>
      </c>
      <c r="B6013" t="s">
        <v>304</v>
      </c>
      <c r="C6013">
        <v>20</v>
      </c>
      <c r="D6013">
        <v>19</v>
      </c>
      <c r="E6013">
        <v>4</v>
      </c>
      <c r="F6013" t="s">
        <v>581</v>
      </c>
      <c r="G6013" t="s">
        <v>582</v>
      </c>
      <c r="H6013" t="s">
        <v>42</v>
      </c>
      <c r="I6013" t="s">
        <v>601</v>
      </c>
      <c r="J6013" t="s">
        <v>642</v>
      </c>
    </row>
    <row r="6014" spans="1:10" x14ac:dyDescent="0.35">
      <c r="A6014">
        <v>6192</v>
      </c>
      <c r="B6014" t="s">
        <v>304</v>
      </c>
      <c r="C6014">
        <v>21</v>
      </c>
      <c r="D6014">
        <v>11</v>
      </c>
      <c r="E6014">
        <v>3</v>
      </c>
      <c r="F6014" t="s">
        <v>581</v>
      </c>
      <c r="G6014" t="s">
        <v>582</v>
      </c>
      <c r="H6014" t="s">
        <v>42</v>
      </c>
      <c r="I6014" t="s">
        <v>601</v>
      </c>
      <c r="J6014" t="s">
        <v>642</v>
      </c>
    </row>
    <row r="6015" spans="1:10" x14ac:dyDescent="0.35">
      <c r="A6015">
        <v>6193</v>
      </c>
      <c r="B6015" t="s">
        <v>304</v>
      </c>
      <c r="C6015">
        <v>22</v>
      </c>
      <c r="D6015">
        <v>12</v>
      </c>
      <c r="E6015">
        <v>1</v>
      </c>
      <c r="F6015" t="s">
        <v>581</v>
      </c>
      <c r="G6015" t="s">
        <v>582</v>
      </c>
      <c r="H6015" t="s">
        <v>42</v>
      </c>
      <c r="I6015" t="s">
        <v>601</v>
      </c>
      <c r="J6015" t="s">
        <v>642</v>
      </c>
    </row>
    <row r="6016" spans="1:10" x14ac:dyDescent="0.35">
      <c r="A6016">
        <v>6194</v>
      </c>
      <c r="B6016" t="s">
        <v>304</v>
      </c>
      <c r="C6016">
        <v>23</v>
      </c>
      <c r="D6016">
        <v>8</v>
      </c>
      <c r="E6016">
        <v>0</v>
      </c>
      <c r="F6016" t="s">
        <v>581</v>
      </c>
      <c r="G6016" t="s">
        <v>582</v>
      </c>
      <c r="H6016" t="s">
        <v>42</v>
      </c>
      <c r="I6016" t="s">
        <v>601</v>
      </c>
      <c r="J6016" t="s">
        <v>642</v>
      </c>
    </row>
    <row r="6017" spans="1:10" x14ac:dyDescent="0.35">
      <c r="A6017">
        <v>6195</v>
      </c>
      <c r="B6017" t="s">
        <v>304</v>
      </c>
      <c r="C6017">
        <v>24</v>
      </c>
      <c r="D6017">
        <v>8</v>
      </c>
      <c r="E6017">
        <v>2</v>
      </c>
      <c r="F6017" t="s">
        <v>581</v>
      </c>
      <c r="G6017" t="s">
        <v>582</v>
      </c>
      <c r="H6017" t="s">
        <v>42</v>
      </c>
      <c r="I6017" t="s">
        <v>601</v>
      </c>
      <c r="J6017" t="s">
        <v>642</v>
      </c>
    </row>
    <row r="6018" spans="1:10" x14ac:dyDescent="0.35">
      <c r="A6018">
        <v>6196</v>
      </c>
      <c r="B6018" t="s">
        <v>304</v>
      </c>
      <c r="C6018">
        <v>25</v>
      </c>
      <c r="D6018">
        <v>16</v>
      </c>
      <c r="E6018">
        <v>0</v>
      </c>
      <c r="F6018" t="s">
        <v>581</v>
      </c>
      <c r="G6018" t="s">
        <v>582</v>
      </c>
      <c r="H6018" t="s">
        <v>42</v>
      </c>
      <c r="I6018" t="s">
        <v>601</v>
      </c>
      <c r="J6018" t="s">
        <v>642</v>
      </c>
    </row>
    <row r="6019" spans="1:10" x14ac:dyDescent="0.35">
      <c r="A6019">
        <v>6197</v>
      </c>
      <c r="B6019" t="s">
        <v>304</v>
      </c>
      <c r="C6019">
        <v>26</v>
      </c>
      <c r="D6019">
        <v>11</v>
      </c>
      <c r="E6019">
        <v>3</v>
      </c>
      <c r="F6019" t="s">
        <v>581</v>
      </c>
      <c r="G6019" t="s">
        <v>582</v>
      </c>
      <c r="H6019" t="s">
        <v>42</v>
      </c>
      <c r="I6019" t="s">
        <v>601</v>
      </c>
      <c r="J6019" t="s">
        <v>642</v>
      </c>
    </row>
    <row r="6020" spans="1:10" x14ac:dyDescent="0.35">
      <c r="A6020">
        <v>6198</v>
      </c>
      <c r="B6020" t="s">
        <v>304</v>
      </c>
      <c r="C6020">
        <v>27</v>
      </c>
      <c r="D6020">
        <v>46</v>
      </c>
      <c r="E6020">
        <v>7</v>
      </c>
      <c r="F6020" t="s">
        <v>581</v>
      </c>
      <c r="G6020" t="s">
        <v>582</v>
      </c>
      <c r="H6020" t="s">
        <v>42</v>
      </c>
      <c r="I6020" t="s">
        <v>601</v>
      </c>
      <c r="J6020" t="s">
        <v>642</v>
      </c>
    </row>
    <row r="6021" spans="1:10" x14ac:dyDescent="0.35">
      <c r="A6021">
        <v>6199</v>
      </c>
      <c r="B6021" t="s">
        <v>304</v>
      </c>
      <c r="C6021">
        <v>28</v>
      </c>
      <c r="D6021">
        <v>35</v>
      </c>
      <c r="E6021">
        <v>8</v>
      </c>
      <c r="F6021" t="s">
        <v>581</v>
      </c>
      <c r="G6021" t="s">
        <v>582</v>
      </c>
      <c r="H6021" t="s">
        <v>42</v>
      </c>
      <c r="I6021" t="s">
        <v>601</v>
      </c>
      <c r="J6021" t="s">
        <v>642</v>
      </c>
    </row>
    <row r="6022" spans="1:10" x14ac:dyDescent="0.35">
      <c r="A6022">
        <v>6200</v>
      </c>
      <c r="B6022" t="s">
        <v>304</v>
      </c>
      <c r="C6022">
        <v>29</v>
      </c>
      <c r="D6022">
        <v>38</v>
      </c>
      <c r="E6022">
        <v>16</v>
      </c>
      <c r="F6022" t="s">
        <v>581</v>
      </c>
      <c r="G6022" t="s">
        <v>582</v>
      </c>
      <c r="H6022" t="s">
        <v>42</v>
      </c>
      <c r="I6022" t="s">
        <v>601</v>
      </c>
      <c r="J6022" t="s">
        <v>642</v>
      </c>
    </row>
    <row r="6023" spans="1:10" x14ac:dyDescent="0.35">
      <c r="A6023">
        <v>6201</v>
      </c>
      <c r="B6023" t="s">
        <v>304</v>
      </c>
      <c r="C6023">
        <v>30</v>
      </c>
      <c r="D6023">
        <v>28</v>
      </c>
      <c r="E6023">
        <v>12</v>
      </c>
      <c r="F6023" t="s">
        <v>581</v>
      </c>
      <c r="G6023" t="s">
        <v>582</v>
      </c>
      <c r="H6023" t="s">
        <v>42</v>
      </c>
      <c r="I6023" t="s">
        <v>601</v>
      </c>
      <c r="J6023" t="s">
        <v>642</v>
      </c>
    </row>
    <row r="6024" spans="1:10" x14ac:dyDescent="0.35">
      <c r="A6024">
        <v>6202</v>
      </c>
      <c r="B6024" t="s">
        <v>304</v>
      </c>
      <c r="C6024">
        <v>31</v>
      </c>
      <c r="D6024">
        <v>15</v>
      </c>
      <c r="E6024">
        <v>4</v>
      </c>
      <c r="F6024" t="s">
        <v>581</v>
      </c>
      <c r="G6024" t="s">
        <v>582</v>
      </c>
      <c r="H6024" t="s">
        <v>42</v>
      </c>
      <c r="I6024" t="s">
        <v>601</v>
      </c>
      <c r="J6024" t="s">
        <v>642</v>
      </c>
    </row>
    <row r="6025" spans="1:10" x14ac:dyDescent="0.35">
      <c r="A6025">
        <v>6203</v>
      </c>
      <c r="B6025" t="s">
        <v>304</v>
      </c>
      <c r="C6025">
        <v>32</v>
      </c>
      <c r="D6025">
        <v>22</v>
      </c>
      <c r="E6025">
        <v>0</v>
      </c>
      <c r="F6025" t="s">
        <v>581</v>
      </c>
      <c r="G6025" t="s">
        <v>582</v>
      </c>
      <c r="H6025" t="s">
        <v>42</v>
      </c>
      <c r="I6025" t="s">
        <v>601</v>
      </c>
      <c r="J6025" t="s">
        <v>642</v>
      </c>
    </row>
    <row r="6026" spans="1:10" x14ac:dyDescent="0.35">
      <c r="A6026">
        <v>6204</v>
      </c>
      <c r="B6026" t="s">
        <v>304</v>
      </c>
      <c r="C6026">
        <v>33</v>
      </c>
      <c r="D6026">
        <v>14</v>
      </c>
      <c r="E6026">
        <v>3</v>
      </c>
      <c r="F6026" t="s">
        <v>581</v>
      </c>
      <c r="G6026" t="s">
        <v>582</v>
      </c>
      <c r="H6026" t="s">
        <v>42</v>
      </c>
      <c r="I6026" t="s">
        <v>601</v>
      </c>
      <c r="J6026" t="s">
        <v>642</v>
      </c>
    </row>
    <row r="6027" spans="1:10" x14ac:dyDescent="0.35">
      <c r="A6027">
        <v>6205</v>
      </c>
      <c r="B6027" t="s">
        <v>304</v>
      </c>
      <c r="C6027">
        <v>34</v>
      </c>
      <c r="D6027">
        <v>13</v>
      </c>
      <c r="E6027">
        <v>2</v>
      </c>
      <c r="F6027" t="s">
        <v>581</v>
      </c>
      <c r="G6027" t="s">
        <v>582</v>
      </c>
      <c r="H6027" t="s">
        <v>42</v>
      </c>
      <c r="I6027" t="s">
        <v>601</v>
      </c>
      <c r="J6027" t="s">
        <v>642</v>
      </c>
    </row>
    <row r="6028" spans="1:10" x14ac:dyDescent="0.35">
      <c r="A6028">
        <v>6206</v>
      </c>
      <c r="B6028" t="s">
        <v>304</v>
      </c>
      <c r="C6028">
        <v>35</v>
      </c>
      <c r="D6028">
        <v>10</v>
      </c>
      <c r="E6028">
        <v>3</v>
      </c>
      <c r="F6028" t="s">
        <v>581</v>
      </c>
      <c r="G6028" t="s">
        <v>582</v>
      </c>
      <c r="H6028" t="s">
        <v>42</v>
      </c>
      <c r="I6028" t="s">
        <v>601</v>
      </c>
      <c r="J6028" t="s">
        <v>642</v>
      </c>
    </row>
    <row r="6029" spans="1:10" x14ac:dyDescent="0.35">
      <c r="A6029">
        <v>6207</v>
      </c>
      <c r="B6029" t="s">
        <v>304</v>
      </c>
      <c r="C6029">
        <v>36</v>
      </c>
      <c r="D6029">
        <v>21</v>
      </c>
      <c r="E6029">
        <v>2</v>
      </c>
      <c r="F6029" t="s">
        <v>581</v>
      </c>
      <c r="G6029" t="s">
        <v>582</v>
      </c>
      <c r="H6029" t="s">
        <v>42</v>
      </c>
      <c r="I6029" t="s">
        <v>601</v>
      </c>
      <c r="J6029" t="s">
        <v>642</v>
      </c>
    </row>
    <row r="6030" spans="1:10" x14ac:dyDescent="0.35">
      <c r="A6030">
        <v>6208</v>
      </c>
      <c r="B6030" t="s">
        <v>304</v>
      </c>
      <c r="C6030">
        <v>37</v>
      </c>
      <c r="D6030">
        <v>20</v>
      </c>
      <c r="E6030">
        <v>5</v>
      </c>
      <c r="F6030" t="s">
        <v>581</v>
      </c>
      <c r="G6030" t="s">
        <v>582</v>
      </c>
      <c r="H6030" t="s">
        <v>42</v>
      </c>
      <c r="I6030" t="s">
        <v>601</v>
      </c>
      <c r="J6030" t="s">
        <v>642</v>
      </c>
    </row>
    <row r="6031" spans="1:10" x14ac:dyDescent="0.35">
      <c r="A6031">
        <v>6209</v>
      </c>
      <c r="B6031" t="s">
        <v>304</v>
      </c>
      <c r="C6031">
        <v>38</v>
      </c>
      <c r="D6031">
        <v>23</v>
      </c>
      <c r="E6031">
        <v>4</v>
      </c>
      <c r="F6031" t="s">
        <v>581</v>
      </c>
      <c r="G6031" t="s">
        <v>582</v>
      </c>
      <c r="H6031" t="s">
        <v>42</v>
      </c>
      <c r="I6031" t="s">
        <v>601</v>
      </c>
      <c r="J6031" t="s">
        <v>642</v>
      </c>
    </row>
    <row r="6032" spans="1:10" x14ac:dyDescent="0.35">
      <c r="A6032">
        <v>6210</v>
      </c>
      <c r="B6032" t="s">
        <v>305</v>
      </c>
      <c r="C6032">
        <v>15</v>
      </c>
      <c r="D6032">
        <v>31</v>
      </c>
      <c r="E6032">
        <v>4</v>
      </c>
      <c r="F6032" t="s">
        <v>581</v>
      </c>
      <c r="G6032" t="s">
        <v>582</v>
      </c>
      <c r="H6032" t="s">
        <v>42</v>
      </c>
      <c r="I6032" t="s">
        <v>601</v>
      </c>
      <c r="J6032" t="s">
        <v>642</v>
      </c>
    </row>
    <row r="6033" spans="1:10" x14ac:dyDescent="0.35">
      <c r="A6033">
        <v>6211</v>
      </c>
      <c r="B6033" t="s">
        <v>305</v>
      </c>
      <c r="C6033">
        <v>16</v>
      </c>
      <c r="D6033">
        <v>42</v>
      </c>
      <c r="E6033">
        <v>11</v>
      </c>
      <c r="F6033" t="s">
        <v>581</v>
      </c>
      <c r="G6033" t="s">
        <v>582</v>
      </c>
      <c r="H6033" t="s">
        <v>42</v>
      </c>
      <c r="I6033" t="s">
        <v>601</v>
      </c>
      <c r="J6033" t="s">
        <v>642</v>
      </c>
    </row>
    <row r="6034" spans="1:10" x14ac:dyDescent="0.35">
      <c r="A6034">
        <v>6212</v>
      </c>
      <c r="B6034" t="s">
        <v>305</v>
      </c>
      <c r="C6034">
        <v>17</v>
      </c>
      <c r="D6034">
        <v>16</v>
      </c>
      <c r="E6034">
        <v>6</v>
      </c>
      <c r="F6034" t="s">
        <v>581</v>
      </c>
      <c r="G6034" t="s">
        <v>582</v>
      </c>
      <c r="H6034" t="s">
        <v>42</v>
      </c>
      <c r="I6034" t="s">
        <v>601</v>
      </c>
      <c r="J6034" t="s">
        <v>642</v>
      </c>
    </row>
    <row r="6035" spans="1:10" x14ac:dyDescent="0.35">
      <c r="A6035">
        <v>6213</v>
      </c>
      <c r="B6035" t="s">
        <v>305</v>
      </c>
      <c r="C6035">
        <v>18</v>
      </c>
      <c r="D6035">
        <v>27</v>
      </c>
      <c r="E6035">
        <v>7</v>
      </c>
      <c r="F6035" t="s">
        <v>581</v>
      </c>
      <c r="G6035" t="s">
        <v>582</v>
      </c>
      <c r="H6035" t="s">
        <v>42</v>
      </c>
      <c r="I6035" t="s">
        <v>601</v>
      </c>
      <c r="J6035" t="s">
        <v>642</v>
      </c>
    </row>
    <row r="6036" spans="1:10" x14ac:dyDescent="0.35">
      <c r="A6036">
        <v>6214</v>
      </c>
      <c r="B6036" t="s">
        <v>305</v>
      </c>
      <c r="C6036">
        <v>19</v>
      </c>
      <c r="D6036">
        <v>25</v>
      </c>
      <c r="E6036">
        <v>8</v>
      </c>
      <c r="F6036" t="s">
        <v>581</v>
      </c>
      <c r="G6036" t="s">
        <v>582</v>
      </c>
      <c r="H6036" t="s">
        <v>42</v>
      </c>
      <c r="I6036" t="s">
        <v>601</v>
      </c>
      <c r="J6036" t="s">
        <v>642</v>
      </c>
    </row>
    <row r="6037" spans="1:10" x14ac:dyDescent="0.35">
      <c r="A6037">
        <v>6215</v>
      </c>
      <c r="B6037" t="s">
        <v>305</v>
      </c>
      <c r="C6037">
        <v>20</v>
      </c>
      <c r="D6037">
        <v>15</v>
      </c>
      <c r="E6037">
        <v>5</v>
      </c>
      <c r="F6037" t="s">
        <v>581</v>
      </c>
      <c r="G6037" t="s">
        <v>582</v>
      </c>
      <c r="H6037" t="s">
        <v>42</v>
      </c>
      <c r="I6037" t="s">
        <v>601</v>
      </c>
      <c r="J6037" t="s">
        <v>642</v>
      </c>
    </row>
    <row r="6038" spans="1:10" x14ac:dyDescent="0.35">
      <c r="A6038">
        <v>6216</v>
      </c>
      <c r="B6038" t="s">
        <v>305</v>
      </c>
      <c r="C6038">
        <v>21</v>
      </c>
      <c r="D6038">
        <v>20</v>
      </c>
      <c r="E6038">
        <v>3</v>
      </c>
      <c r="F6038" t="s">
        <v>581</v>
      </c>
      <c r="G6038" t="s">
        <v>582</v>
      </c>
      <c r="H6038" t="s">
        <v>42</v>
      </c>
      <c r="I6038" t="s">
        <v>601</v>
      </c>
      <c r="J6038" t="s">
        <v>642</v>
      </c>
    </row>
    <row r="6039" spans="1:10" x14ac:dyDescent="0.35">
      <c r="A6039">
        <v>6217</v>
      </c>
      <c r="B6039" t="s">
        <v>305</v>
      </c>
      <c r="C6039">
        <v>22</v>
      </c>
      <c r="D6039">
        <v>26</v>
      </c>
      <c r="E6039">
        <v>3</v>
      </c>
      <c r="F6039" t="s">
        <v>581</v>
      </c>
      <c r="G6039" t="s">
        <v>582</v>
      </c>
      <c r="H6039" t="s">
        <v>42</v>
      </c>
      <c r="I6039" t="s">
        <v>601</v>
      </c>
      <c r="J6039" t="s">
        <v>642</v>
      </c>
    </row>
    <row r="6040" spans="1:10" x14ac:dyDescent="0.35">
      <c r="A6040">
        <v>6218</v>
      </c>
      <c r="B6040" t="s">
        <v>305</v>
      </c>
      <c r="C6040">
        <v>23</v>
      </c>
      <c r="D6040">
        <v>15</v>
      </c>
      <c r="E6040">
        <v>2</v>
      </c>
      <c r="F6040" t="s">
        <v>581</v>
      </c>
      <c r="G6040" t="s">
        <v>582</v>
      </c>
      <c r="H6040" t="s">
        <v>42</v>
      </c>
      <c r="I6040" t="s">
        <v>601</v>
      </c>
      <c r="J6040" t="s">
        <v>642</v>
      </c>
    </row>
    <row r="6041" spans="1:10" x14ac:dyDescent="0.35">
      <c r="A6041">
        <v>6219</v>
      </c>
      <c r="B6041" t="s">
        <v>305</v>
      </c>
      <c r="C6041">
        <v>24</v>
      </c>
      <c r="D6041">
        <v>6</v>
      </c>
      <c r="E6041">
        <v>0</v>
      </c>
      <c r="F6041" t="s">
        <v>581</v>
      </c>
      <c r="G6041" t="s">
        <v>582</v>
      </c>
      <c r="H6041" t="s">
        <v>42</v>
      </c>
      <c r="I6041" t="s">
        <v>601</v>
      </c>
      <c r="J6041" t="s">
        <v>642</v>
      </c>
    </row>
    <row r="6042" spans="1:10" x14ac:dyDescent="0.35">
      <c r="A6042">
        <v>6220</v>
      </c>
      <c r="B6042" t="s">
        <v>305</v>
      </c>
      <c r="C6042">
        <v>25</v>
      </c>
      <c r="D6042">
        <v>9</v>
      </c>
      <c r="E6042">
        <v>3</v>
      </c>
      <c r="F6042" t="s">
        <v>581</v>
      </c>
      <c r="G6042" t="s">
        <v>582</v>
      </c>
      <c r="H6042" t="s">
        <v>42</v>
      </c>
      <c r="I6042" t="s">
        <v>601</v>
      </c>
      <c r="J6042" t="s">
        <v>642</v>
      </c>
    </row>
    <row r="6043" spans="1:10" x14ac:dyDescent="0.35">
      <c r="A6043">
        <v>6221</v>
      </c>
      <c r="B6043" t="s">
        <v>305</v>
      </c>
      <c r="C6043">
        <v>26</v>
      </c>
      <c r="D6043">
        <v>14</v>
      </c>
      <c r="E6043">
        <v>4</v>
      </c>
      <c r="F6043" t="s">
        <v>581</v>
      </c>
      <c r="G6043" t="s">
        <v>582</v>
      </c>
      <c r="H6043" t="s">
        <v>42</v>
      </c>
      <c r="I6043" t="s">
        <v>601</v>
      </c>
      <c r="J6043" t="s">
        <v>642</v>
      </c>
    </row>
    <row r="6044" spans="1:10" x14ac:dyDescent="0.35">
      <c r="A6044">
        <v>6222</v>
      </c>
      <c r="B6044" t="s">
        <v>305</v>
      </c>
      <c r="C6044">
        <v>27</v>
      </c>
      <c r="D6044">
        <v>16</v>
      </c>
      <c r="E6044">
        <v>9</v>
      </c>
      <c r="F6044" t="s">
        <v>581</v>
      </c>
      <c r="G6044" t="s">
        <v>582</v>
      </c>
      <c r="H6044" t="s">
        <v>42</v>
      </c>
      <c r="I6044" t="s">
        <v>601</v>
      </c>
      <c r="J6044" t="s">
        <v>642</v>
      </c>
    </row>
    <row r="6045" spans="1:10" x14ac:dyDescent="0.35">
      <c r="A6045">
        <v>6223</v>
      </c>
      <c r="B6045" t="s">
        <v>305</v>
      </c>
      <c r="C6045">
        <v>28</v>
      </c>
      <c r="D6045">
        <v>46</v>
      </c>
      <c r="E6045">
        <v>15</v>
      </c>
      <c r="F6045" t="s">
        <v>581</v>
      </c>
      <c r="G6045" t="s">
        <v>582</v>
      </c>
      <c r="H6045" t="s">
        <v>42</v>
      </c>
      <c r="I6045" t="s">
        <v>601</v>
      </c>
      <c r="J6045" t="s">
        <v>642</v>
      </c>
    </row>
    <row r="6046" spans="1:10" x14ac:dyDescent="0.35">
      <c r="A6046">
        <v>6224</v>
      </c>
      <c r="B6046" t="s">
        <v>305</v>
      </c>
      <c r="C6046">
        <v>29</v>
      </c>
      <c r="D6046">
        <v>41</v>
      </c>
      <c r="E6046">
        <v>19</v>
      </c>
      <c r="F6046" t="s">
        <v>581</v>
      </c>
      <c r="G6046" t="s">
        <v>582</v>
      </c>
      <c r="H6046" t="s">
        <v>42</v>
      </c>
      <c r="I6046" t="s">
        <v>601</v>
      </c>
      <c r="J6046" t="s">
        <v>642</v>
      </c>
    </row>
    <row r="6047" spans="1:10" x14ac:dyDescent="0.35">
      <c r="A6047">
        <v>6225</v>
      </c>
      <c r="B6047" t="s">
        <v>305</v>
      </c>
      <c r="C6047">
        <v>30</v>
      </c>
      <c r="D6047">
        <v>37</v>
      </c>
      <c r="E6047">
        <v>10</v>
      </c>
      <c r="F6047" t="s">
        <v>581</v>
      </c>
      <c r="G6047" t="s">
        <v>582</v>
      </c>
      <c r="H6047" t="s">
        <v>42</v>
      </c>
      <c r="I6047" t="s">
        <v>601</v>
      </c>
      <c r="J6047" t="s">
        <v>642</v>
      </c>
    </row>
    <row r="6048" spans="1:10" x14ac:dyDescent="0.35">
      <c r="A6048">
        <v>6226</v>
      </c>
      <c r="B6048" t="s">
        <v>305</v>
      </c>
      <c r="C6048">
        <v>31</v>
      </c>
      <c r="D6048">
        <v>29</v>
      </c>
      <c r="E6048">
        <v>6</v>
      </c>
      <c r="F6048" t="s">
        <v>581</v>
      </c>
      <c r="G6048" t="s">
        <v>582</v>
      </c>
      <c r="H6048" t="s">
        <v>42</v>
      </c>
      <c r="I6048" t="s">
        <v>601</v>
      </c>
      <c r="J6048" t="s">
        <v>642</v>
      </c>
    </row>
    <row r="6049" spans="1:10" x14ac:dyDescent="0.35">
      <c r="A6049">
        <v>6227</v>
      </c>
      <c r="B6049" t="s">
        <v>305</v>
      </c>
      <c r="C6049">
        <v>32</v>
      </c>
      <c r="D6049">
        <v>21</v>
      </c>
      <c r="E6049">
        <v>10</v>
      </c>
      <c r="F6049" t="s">
        <v>581</v>
      </c>
      <c r="G6049" t="s">
        <v>582</v>
      </c>
      <c r="H6049" t="s">
        <v>42</v>
      </c>
      <c r="I6049" t="s">
        <v>601</v>
      </c>
      <c r="J6049" t="s">
        <v>642</v>
      </c>
    </row>
    <row r="6050" spans="1:10" x14ac:dyDescent="0.35">
      <c r="A6050">
        <v>6228</v>
      </c>
      <c r="B6050" t="s">
        <v>305</v>
      </c>
      <c r="C6050">
        <v>33</v>
      </c>
      <c r="D6050">
        <v>23</v>
      </c>
      <c r="E6050">
        <v>6</v>
      </c>
      <c r="F6050" t="s">
        <v>581</v>
      </c>
      <c r="G6050" t="s">
        <v>582</v>
      </c>
      <c r="H6050" t="s">
        <v>42</v>
      </c>
      <c r="I6050" t="s">
        <v>601</v>
      </c>
      <c r="J6050" t="s">
        <v>642</v>
      </c>
    </row>
    <row r="6051" spans="1:10" x14ac:dyDescent="0.35">
      <c r="A6051">
        <v>6229</v>
      </c>
      <c r="B6051" t="s">
        <v>305</v>
      </c>
      <c r="C6051">
        <v>34</v>
      </c>
      <c r="D6051">
        <v>21</v>
      </c>
      <c r="E6051">
        <v>10</v>
      </c>
      <c r="F6051" t="s">
        <v>581</v>
      </c>
      <c r="G6051" t="s">
        <v>582</v>
      </c>
      <c r="H6051" t="s">
        <v>42</v>
      </c>
      <c r="I6051" t="s">
        <v>601</v>
      </c>
      <c r="J6051" t="s">
        <v>642</v>
      </c>
    </row>
    <row r="6052" spans="1:10" x14ac:dyDescent="0.35">
      <c r="A6052">
        <v>6230</v>
      </c>
      <c r="B6052" t="s">
        <v>305</v>
      </c>
      <c r="C6052">
        <v>35</v>
      </c>
      <c r="D6052">
        <v>18</v>
      </c>
      <c r="E6052">
        <v>3</v>
      </c>
      <c r="F6052" t="s">
        <v>581</v>
      </c>
      <c r="G6052" t="s">
        <v>582</v>
      </c>
      <c r="H6052" t="s">
        <v>42</v>
      </c>
      <c r="I6052" t="s">
        <v>601</v>
      </c>
      <c r="J6052" t="s">
        <v>642</v>
      </c>
    </row>
    <row r="6053" spans="1:10" x14ac:dyDescent="0.35">
      <c r="A6053">
        <v>6231</v>
      </c>
      <c r="B6053" t="s">
        <v>305</v>
      </c>
      <c r="C6053">
        <v>36</v>
      </c>
      <c r="D6053">
        <v>17</v>
      </c>
      <c r="E6053">
        <v>3</v>
      </c>
      <c r="F6053" t="s">
        <v>581</v>
      </c>
      <c r="G6053" t="s">
        <v>582</v>
      </c>
      <c r="H6053" t="s">
        <v>42</v>
      </c>
      <c r="I6053" t="s">
        <v>601</v>
      </c>
      <c r="J6053" t="s">
        <v>642</v>
      </c>
    </row>
    <row r="6054" spans="1:10" x14ac:dyDescent="0.35">
      <c r="A6054">
        <v>6232</v>
      </c>
      <c r="B6054" t="s">
        <v>305</v>
      </c>
      <c r="C6054">
        <v>37</v>
      </c>
      <c r="D6054">
        <v>17</v>
      </c>
      <c r="E6054">
        <v>5</v>
      </c>
      <c r="F6054" t="s">
        <v>581</v>
      </c>
      <c r="G6054" t="s">
        <v>582</v>
      </c>
      <c r="H6054" t="s">
        <v>42</v>
      </c>
      <c r="I6054" t="s">
        <v>601</v>
      </c>
      <c r="J6054" t="s">
        <v>642</v>
      </c>
    </row>
    <row r="6055" spans="1:10" x14ac:dyDescent="0.35">
      <c r="A6055">
        <v>6233</v>
      </c>
      <c r="B6055" t="s">
        <v>305</v>
      </c>
      <c r="C6055">
        <v>38</v>
      </c>
      <c r="D6055">
        <v>14</v>
      </c>
      <c r="E6055">
        <v>4</v>
      </c>
      <c r="F6055" t="s">
        <v>581</v>
      </c>
      <c r="G6055" t="s">
        <v>582</v>
      </c>
      <c r="H6055" t="s">
        <v>42</v>
      </c>
      <c r="I6055" t="s">
        <v>601</v>
      </c>
      <c r="J6055" t="s">
        <v>642</v>
      </c>
    </row>
    <row r="6056" spans="1:10" x14ac:dyDescent="0.35">
      <c r="A6056">
        <v>6234</v>
      </c>
      <c r="B6056" t="s">
        <v>306</v>
      </c>
      <c r="C6056">
        <v>15</v>
      </c>
      <c r="D6056">
        <v>42</v>
      </c>
      <c r="E6056">
        <v>1</v>
      </c>
      <c r="F6056" t="s">
        <v>581</v>
      </c>
      <c r="G6056" t="s">
        <v>582</v>
      </c>
      <c r="H6056" t="s">
        <v>42</v>
      </c>
      <c r="I6056" t="s">
        <v>601</v>
      </c>
      <c r="J6056" t="s">
        <v>642</v>
      </c>
    </row>
    <row r="6057" spans="1:10" x14ac:dyDescent="0.35">
      <c r="A6057">
        <v>6235</v>
      </c>
      <c r="B6057" t="s">
        <v>306</v>
      </c>
      <c r="C6057">
        <v>16</v>
      </c>
      <c r="D6057">
        <v>65</v>
      </c>
      <c r="E6057">
        <v>3</v>
      </c>
      <c r="F6057" t="s">
        <v>581</v>
      </c>
      <c r="G6057" t="s">
        <v>582</v>
      </c>
      <c r="H6057" t="s">
        <v>42</v>
      </c>
      <c r="I6057" t="s">
        <v>601</v>
      </c>
      <c r="J6057" t="s">
        <v>642</v>
      </c>
    </row>
    <row r="6058" spans="1:10" x14ac:dyDescent="0.35">
      <c r="A6058">
        <v>6236</v>
      </c>
      <c r="B6058" t="s">
        <v>306</v>
      </c>
      <c r="C6058">
        <v>17</v>
      </c>
      <c r="D6058">
        <v>30</v>
      </c>
      <c r="E6058">
        <v>0</v>
      </c>
      <c r="F6058" t="s">
        <v>581</v>
      </c>
      <c r="G6058" t="s">
        <v>582</v>
      </c>
      <c r="H6058" t="s">
        <v>42</v>
      </c>
      <c r="I6058" t="s">
        <v>601</v>
      </c>
      <c r="J6058" t="s">
        <v>642</v>
      </c>
    </row>
    <row r="6059" spans="1:10" x14ac:dyDescent="0.35">
      <c r="A6059">
        <v>6237</v>
      </c>
      <c r="B6059" t="s">
        <v>306</v>
      </c>
      <c r="C6059">
        <v>18</v>
      </c>
      <c r="D6059">
        <v>27</v>
      </c>
      <c r="E6059">
        <v>2</v>
      </c>
      <c r="F6059" t="s">
        <v>581</v>
      </c>
      <c r="G6059" t="s">
        <v>582</v>
      </c>
      <c r="H6059" t="s">
        <v>42</v>
      </c>
      <c r="I6059" t="s">
        <v>601</v>
      </c>
      <c r="J6059" t="s">
        <v>642</v>
      </c>
    </row>
    <row r="6060" spans="1:10" x14ac:dyDescent="0.35">
      <c r="A6060">
        <v>6238</v>
      </c>
      <c r="B6060" t="s">
        <v>306</v>
      </c>
      <c r="C6060">
        <v>19</v>
      </c>
      <c r="D6060">
        <v>24</v>
      </c>
      <c r="E6060">
        <v>3</v>
      </c>
      <c r="F6060" t="s">
        <v>581</v>
      </c>
      <c r="G6060" t="s">
        <v>582</v>
      </c>
      <c r="H6060" t="s">
        <v>42</v>
      </c>
      <c r="I6060" t="s">
        <v>601</v>
      </c>
      <c r="J6060" t="s">
        <v>642</v>
      </c>
    </row>
    <row r="6061" spans="1:10" x14ac:dyDescent="0.35">
      <c r="A6061">
        <v>6239</v>
      </c>
      <c r="B6061" t="s">
        <v>306</v>
      </c>
      <c r="C6061">
        <v>20</v>
      </c>
      <c r="D6061">
        <v>15</v>
      </c>
      <c r="E6061">
        <v>2</v>
      </c>
      <c r="F6061" t="s">
        <v>581</v>
      </c>
      <c r="G6061" t="s">
        <v>582</v>
      </c>
      <c r="H6061" t="s">
        <v>42</v>
      </c>
      <c r="I6061" t="s">
        <v>601</v>
      </c>
      <c r="J6061" t="s">
        <v>642</v>
      </c>
    </row>
    <row r="6062" spans="1:10" x14ac:dyDescent="0.35">
      <c r="A6062">
        <v>6240</v>
      </c>
      <c r="B6062" t="s">
        <v>306</v>
      </c>
      <c r="C6062">
        <v>21</v>
      </c>
      <c r="D6062">
        <v>10</v>
      </c>
      <c r="E6062">
        <v>2</v>
      </c>
      <c r="F6062" t="s">
        <v>581</v>
      </c>
      <c r="G6062" t="s">
        <v>582</v>
      </c>
      <c r="H6062" t="s">
        <v>42</v>
      </c>
      <c r="I6062" t="s">
        <v>601</v>
      </c>
      <c r="J6062" t="s">
        <v>642</v>
      </c>
    </row>
    <row r="6063" spans="1:10" x14ac:dyDescent="0.35">
      <c r="A6063">
        <v>6241</v>
      </c>
      <c r="B6063" t="s">
        <v>306</v>
      </c>
      <c r="C6063">
        <v>22</v>
      </c>
      <c r="D6063">
        <v>12</v>
      </c>
      <c r="E6063">
        <v>2</v>
      </c>
      <c r="F6063" t="s">
        <v>581</v>
      </c>
      <c r="G6063" t="s">
        <v>582</v>
      </c>
      <c r="H6063" t="s">
        <v>42</v>
      </c>
      <c r="I6063" t="s">
        <v>601</v>
      </c>
      <c r="J6063" t="s">
        <v>642</v>
      </c>
    </row>
    <row r="6064" spans="1:10" x14ac:dyDescent="0.35">
      <c r="A6064">
        <v>6242</v>
      </c>
      <c r="B6064" t="s">
        <v>306</v>
      </c>
      <c r="C6064">
        <v>23</v>
      </c>
      <c r="D6064">
        <v>23</v>
      </c>
      <c r="E6064">
        <v>3</v>
      </c>
      <c r="F6064" t="s">
        <v>581</v>
      </c>
      <c r="G6064" t="s">
        <v>582</v>
      </c>
      <c r="H6064" t="s">
        <v>42</v>
      </c>
      <c r="I6064" t="s">
        <v>601</v>
      </c>
      <c r="J6064" t="s">
        <v>642</v>
      </c>
    </row>
    <row r="6065" spans="1:10" x14ac:dyDescent="0.35">
      <c r="A6065">
        <v>6243</v>
      </c>
      <c r="B6065" t="s">
        <v>306</v>
      </c>
      <c r="C6065">
        <v>24</v>
      </c>
      <c r="D6065">
        <v>13</v>
      </c>
      <c r="E6065">
        <v>0</v>
      </c>
      <c r="F6065" t="s">
        <v>581</v>
      </c>
      <c r="G6065" t="s">
        <v>582</v>
      </c>
      <c r="H6065" t="s">
        <v>42</v>
      </c>
      <c r="I6065" t="s">
        <v>601</v>
      </c>
      <c r="J6065" t="s">
        <v>642</v>
      </c>
    </row>
    <row r="6066" spans="1:10" x14ac:dyDescent="0.35">
      <c r="A6066">
        <v>6244</v>
      </c>
      <c r="B6066" t="s">
        <v>306</v>
      </c>
      <c r="C6066">
        <v>25</v>
      </c>
      <c r="D6066">
        <v>22</v>
      </c>
      <c r="E6066">
        <v>6</v>
      </c>
      <c r="F6066" t="s">
        <v>581</v>
      </c>
      <c r="G6066" t="s">
        <v>582</v>
      </c>
      <c r="H6066" t="s">
        <v>42</v>
      </c>
      <c r="I6066" t="s">
        <v>601</v>
      </c>
      <c r="J6066" t="s">
        <v>642</v>
      </c>
    </row>
    <row r="6067" spans="1:10" x14ac:dyDescent="0.35">
      <c r="A6067">
        <v>6245</v>
      </c>
      <c r="B6067" t="s">
        <v>306</v>
      </c>
      <c r="C6067">
        <v>26</v>
      </c>
      <c r="D6067">
        <v>31</v>
      </c>
      <c r="E6067">
        <v>5</v>
      </c>
      <c r="F6067" t="s">
        <v>581</v>
      </c>
      <c r="G6067" t="s">
        <v>582</v>
      </c>
      <c r="H6067" t="s">
        <v>42</v>
      </c>
      <c r="I6067" t="s">
        <v>601</v>
      </c>
      <c r="J6067" t="s">
        <v>642</v>
      </c>
    </row>
    <row r="6068" spans="1:10" x14ac:dyDescent="0.35">
      <c r="A6068">
        <v>6246</v>
      </c>
      <c r="B6068" t="s">
        <v>306</v>
      </c>
      <c r="C6068">
        <v>27</v>
      </c>
      <c r="D6068">
        <v>38</v>
      </c>
      <c r="E6068">
        <v>8</v>
      </c>
      <c r="F6068" t="s">
        <v>581</v>
      </c>
      <c r="G6068" t="s">
        <v>582</v>
      </c>
      <c r="H6068" t="s">
        <v>42</v>
      </c>
      <c r="I6068" t="s">
        <v>601</v>
      </c>
      <c r="J6068" t="s">
        <v>642</v>
      </c>
    </row>
    <row r="6069" spans="1:10" x14ac:dyDescent="0.35">
      <c r="A6069">
        <v>6247</v>
      </c>
      <c r="B6069" t="s">
        <v>306</v>
      </c>
      <c r="C6069">
        <v>28</v>
      </c>
      <c r="D6069">
        <v>32</v>
      </c>
      <c r="E6069">
        <v>10</v>
      </c>
      <c r="F6069" t="s">
        <v>581</v>
      </c>
      <c r="G6069" t="s">
        <v>582</v>
      </c>
      <c r="H6069" t="s">
        <v>42</v>
      </c>
      <c r="I6069" t="s">
        <v>601</v>
      </c>
      <c r="J6069" t="s">
        <v>642</v>
      </c>
    </row>
    <row r="6070" spans="1:10" x14ac:dyDescent="0.35">
      <c r="A6070">
        <v>6248</v>
      </c>
      <c r="B6070" t="s">
        <v>306</v>
      </c>
      <c r="C6070">
        <v>29</v>
      </c>
      <c r="D6070">
        <v>46</v>
      </c>
      <c r="E6070">
        <v>13</v>
      </c>
      <c r="F6070" t="s">
        <v>581</v>
      </c>
      <c r="G6070" t="s">
        <v>582</v>
      </c>
      <c r="H6070" t="s">
        <v>42</v>
      </c>
      <c r="I6070" t="s">
        <v>601</v>
      </c>
      <c r="J6070" t="s">
        <v>642</v>
      </c>
    </row>
    <row r="6071" spans="1:10" x14ac:dyDescent="0.35">
      <c r="A6071">
        <v>6249</v>
      </c>
      <c r="B6071" t="s">
        <v>306</v>
      </c>
      <c r="C6071">
        <v>30</v>
      </c>
      <c r="D6071">
        <v>29</v>
      </c>
      <c r="E6071">
        <v>7</v>
      </c>
      <c r="F6071" t="s">
        <v>581</v>
      </c>
      <c r="G6071" t="s">
        <v>582</v>
      </c>
      <c r="H6071" t="s">
        <v>42</v>
      </c>
      <c r="I6071" t="s">
        <v>601</v>
      </c>
      <c r="J6071" t="s">
        <v>642</v>
      </c>
    </row>
    <row r="6072" spans="1:10" x14ac:dyDescent="0.35">
      <c r="A6072">
        <v>6250</v>
      </c>
      <c r="B6072" t="s">
        <v>306</v>
      </c>
      <c r="C6072">
        <v>31</v>
      </c>
      <c r="D6072">
        <v>39</v>
      </c>
      <c r="E6072">
        <v>8</v>
      </c>
      <c r="F6072" t="s">
        <v>581</v>
      </c>
      <c r="G6072" t="s">
        <v>582</v>
      </c>
      <c r="H6072" t="s">
        <v>42</v>
      </c>
      <c r="I6072" t="s">
        <v>601</v>
      </c>
      <c r="J6072" t="s">
        <v>642</v>
      </c>
    </row>
    <row r="6073" spans="1:10" x14ac:dyDescent="0.35">
      <c r="A6073">
        <v>6251</v>
      </c>
      <c r="B6073" t="s">
        <v>306</v>
      </c>
      <c r="C6073">
        <v>32</v>
      </c>
      <c r="D6073">
        <v>65</v>
      </c>
      <c r="E6073">
        <v>4</v>
      </c>
      <c r="F6073" t="s">
        <v>581</v>
      </c>
      <c r="G6073" t="s">
        <v>582</v>
      </c>
      <c r="H6073" t="s">
        <v>42</v>
      </c>
      <c r="I6073" t="s">
        <v>601</v>
      </c>
      <c r="J6073" t="s">
        <v>642</v>
      </c>
    </row>
    <row r="6074" spans="1:10" x14ac:dyDescent="0.35">
      <c r="A6074">
        <v>6252</v>
      </c>
      <c r="B6074" t="s">
        <v>306</v>
      </c>
      <c r="C6074">
        <v>33</v>
      </c>
      <c r="D6074">
        <v>38</v>
      </c>
      <c r="E6074">
        <v>4</v>
      </c>
      <c r="F6074" t="s">
        <v>581</v>
      </c>
      <c r="G6074" t="s">
        <v>582</v>
      </c>
      <c r="H6074" t="s">
        <v>42</v>
      </c>
      <c r="I6074" t="s">
        <v>601</v>
      </c>
      <c r="J6074" t="s">
        <v>642</v>
      </c>
    </row>
    <row r="6075" spans="1:10" x14ac:dyDescent="0.35">
      <c r="A6075">
        <v>6253</v>
      </c>
      <c r="B6075" t="s">
        <v>306</v>
      </c>
      <c r="C6075">
        <v>34</v>
      </c>
      <c r="D6075">
        <v>37</v>
      </c>
      <c r="E6075">
        <v>6</v>
      </c>
      <c r="F6075" t="s">
        <v>581</v>
      </c>
      <c r="G6075" t="s">
        <v>582</v>
      </c>
      <c r="H6075" t="s">
        <v>42</v>
      </c>
      <c r="I6075" t="s">
        <v>601</v>
      </c>
      <c r="J6075" t="s">
        <v>642</v>
      </c>
    </row>
    <row r="6076" spans="1:10" x14ac:dyDescent="0.35">
      <c r="A6076">
        <v>6254</v>
      </c>
      <c r="B6076" t="s">
        <v>306</v>
      </c>
      <c r="C6076">
        <v>35</v>
      </c>
      <c r="D6076">
        <v>34</v>
      </c>
      <c r="E6076">
        <v>3</v>
      </c>
      <c r="F6076" t="s">
        <v>581</v>
      </c>
      <c r="G6076" t="s">
        <v>582</v>
      </c>
      <c r="H6076" t="s">
        <v>42</v>
      </c>
      <c r="I6076" t="s">
        <v>601</v>
      </c>
      <c r="J6076" t="s">
        <v>642</v>
      </c>
    </row>
    <row r="6077" spans="1:10" x14ac:dyDescent="0.35">
      <c r="A6077">
        <v>6255</v>
      </c>
      <c r="B6077" t="s">
        <v>306</v>
      </c>
      <c r="C6077">
        <v>36</v>
      </c>
      <c r="D6077">
        <v>18</v>
      </c>
      <c r="E6077">
        <v>1</v>
      </c>
      <c r="F6077" t="s">
        <v>581</v>
      </c>
      <c r="G6077" t="s">
        <v>582</v>
      </c>
      <c r="H6077" t="s">
        <v>42</v>
      </c>
      <c r="I6077" t="s">
        <v>601</v>
      </c>
      <c r="J6077" t="s">
        <v>642</v>
      </c>
    </row>
    <row r="6078" spans="1:10" x14ac:dyDescent="0.35">
      <c r="A6078">
        <v>6256</v>
      </c>
      <c r="B6078" t="s">
        <v>306</v>
      </c>
      <c r="C6078">
        <v>37</v>
      </c>
      <c r="D6078">
        <v>16</v>
      </c>
      <c r="E6078">
        <v>3</v>
      </c>
      <c r="F6078" t="s">
        <v>581</v>
      </c>
      <c r="G6078" t="s">
        <v>582</v>
      </c>
      <c r="H6078" t="s">
        <v>42</v>
      </c>
      <c r="I6078" t="s">
        <v>601</v>
      </c>
      <c r="J6078" t="s">
        <v>642</v>
      </c>
    </row>
    <row r="6079" spans="1:10" x14ac:dyDescent="0.35">
      <c r="A6079">
        <v>6257</v>
      </c>
      <c r="B6079" t="s">
        <v>306</v>
      </c>
      <c r="C6079">
        <v>38</v>
      </c>
      <c r="D6079">
        <v>18</v>
      </c>
      <c r="E6079">
        <v>5</v>
      </c>
      <c r="F6079" t="s">
        <v>581</v>
      </c>
      <c r="G6079" t="s">
        <v>582</v>
      </c>
      <c r="H6079" t="s">
        <v>42</v>
      </c>
      <c r="I6079" t="s">
        <v>601</v>
      </c>
      <c r="J6079" t="s">
        <v>642</v>
      </c>
    </row>
    <row r="6080" spans="1:10" x14ac:dyDescent="0.35">
      <c r="A6080">
        <v>6258</v>
      </c>
      <c r="B6080" t="s">
        <v>307</v>
      </c>
      <c r="C6080">
        <v>15</v>
      </c>
      <c r="D6080">
        <v>38</v>
      </c>
      <c r="E6080">
        <v>3</v>
      </c>
      <c r="F6080" t="s">
        <v>581</v>
      </c>
      <c r="G6080" t="s">
        <v>582</v>
      </c>
      <c r="H6080" t="s">
        <v>42</v>
      </c>
      <c r="I6080" t="s">
        <v>601</v>
      </c>
      <c r="J6080" t="s">
        <v>642</v>
      </c>
    </row>
    <row r="6081" spans="1:10" x14ac:dyDescent="0.35">
      <c r="A6081">
        <v>6259</v>
      </c>
      <c r="B6081" t="s">
        <v>307</v>
      </c>
      <c r="C6081">
        <v>16</v>
      </c>
      <c r="D6081">
        <v>35</v>
      </c>
      <c r="E6081">
        <v>2</v>
      </c>
      <c r="F6081" t="s">
        <v>581</v>
      </c>
      <c r="G6081" t="s">
        <v>582</v>
      </c>
      <c r="H6081" t="s">
        <v>42</v>
      </c>
      <c r="I6081" t="s">
        <v>601</v>
      </c>
      <c r="J6081" t="s">
        <v>642</v>
      </c>
    </row>
    <row r="6082" spans="1:10" x14ac:dyDescent="0.35">
      <c r="A6082">
        <v>6260</v>
      </c>
      <c r="B6082" t="s">
        <v>307</v>
      </c>
      <c r="C6082">
        <v>17</v>
      </c>
      <c r="D6082">
        <v>40</v>
      </c>
      <c r="E6082">
        <v>5</v>
      </c>
      <c r="F6082" t="s">
        <v>581</v>
      </c>
      <c r="G6082" t="s">
        <v>582</v>
      </c>
      <c r="H6082" t="s">
        <v>42</v>
      </c>
      <c r="I6082" t="s">
        <v>601</v>
      </c>
      <c r="J6082" t="s">
        <v>642</v>
      </c>
    </row>
    <row r="6083" spans="1:10" x14ac:dyDescent="0.35">
      <c r="A6083">
        <v>6261</v>
      </c>
      <c r="B6083" t="s">
        <v>307</v>
      </c>
      <c r="C6083">
        <v>18</v>
      </c>
      <c r="D6083">
        <v>44</v>
      </c>
      <c r="E6083">
        <v>3</v>
      </c>
      <c r="F6083" t="s">
        <v>581</v>
      </c>
      <c r="G6083" t="s">
        <v>582</v>
      </c>
      <c r="H6083" t="s">
        <v>42</v>
      </c>
      <c r="I6083" t="s">
        <v>601</v>
      </c>
      <c r="J6083" t="s">
        <v>642</v>
      </c>
    </row>
    <row r="6084" spans="1:10" x14ac:dyDescent="0.35">
      <c r="A6084">
        <v>6262</v>
      </c>
      <c r="B6084" t="s">
        <v>307</v>
      </c>
      <c r="C6084">
        <v>19</v>
      </c>
      <c r="D6084">
        <v>39</v>
      </c>
      <c r="E6084">
        <v>7</v>
      </c>
      <c r="F6084" t="s">
        <v>581</v>
      </c>
      <c r="G6084" t="s">
        <v>582</v>
      </c>
      <c r="H6084" t="s">
        <v>42</v>
      </c>
      <c r="I6084" t="s">
        <v>601</v>
      </c>
      <c r="J6084" t="s">
        <v>642</v>
      </c>
    </row>
    <row r="6085" spans="1:10" x14ac:dyDescent="0.35">
      <c r="A6085">
        <v>6263</v>
      </c>
      <c r="B6085" t="s">
        <v>307</v>
      </c>
      <c r="C6085">
        <v>20</v>
      </c>
      <c r="D6085">
        <v>27</v>
      </c>
      <c r="E6085">
        <v>3</v>
      </c>
      <c r="F6085" t="s">
        <v>581</v>
      </c>
      <c r="G6085" t="s">
        <v>582</v>
      </c>
      <c r="H6085" t="s">
        <v>42</v>
      </c>
      <c r="I6085" t="s">
        <v>601</v>
      </c>
      <c r="J6085" t="s">
        <v>642</v>
      </c>
    </row>
    <row r="6086" spans="1:10" x14ac:dyDescent="0.35">
      <c r="A6086">
        <v>6264</v>
      </c>
      <c r="B6086" t="s">
        <v>307</v>
      </c>
      <c r="C6086">
        <v>21</v>
      </c>
      <c r="D6086">
        <v>22</v>
      </c>
      <c r="E6086">
        <v>2</v>
      </c>
      <c r="F6086" t="s">
        <v>581</v>
      </c>
      <c r="G6086" t="s">
        <v>582</v>
      </c>
      <c r="H6086" t="s">
        <v>42</v>
      </c>
      <c r="I6086" t="s">
        <v>601</v>
      </c>
      <c r="J6086" t="s">
        <v>642</v>
      </c>
    </row>
    <row r="6087" spans="1:10" x14ac:dyDescent="0.35">
      <c r="A6087">
        <v>6265</v>
      </c>
      <c r="B6087" t="s">
        <v>307</v>
      </c>
      <c r="C6087">
        <v>22</v>
      </c>
      <c r="D6087">
        <v>13</v>
      </c>
      <c r="E6087">
        <v>2</v>
      </c>
      <c r="F6087" t="s">
        <v>581</v>
      </c>
      <c r="G6087" t="s">
        <v>582</v>
      </c>
      <c r="H6087" t="s">
        <v>42</v>
      </c>
      <c r="I6087" t="s">
        <v>601</v>
      </c>
      <c r="J6087" t="s">
        <v>642</v>
      </c>
    </row>
    <row r="6088" spans="1:10" x14ac:dyDescent="0.35">
      <c r="A6088">
        <v>6266</v>
      </c>
      <c r="B6088" t="s">
        <v>307</v>
      </c>
      <c r="C6088">
        <v>23</v>
      </c>
      <c r="D6088">
        <v>17</v>
      </c>
      <c r="E6088">
        <v>0</v>
      </c>
      <c r="F6088" t="s">
        <v>581</v>
      </c>
      <c r="G6088" t="s">
        <v>582</v>
      </c>
      <c r="H6088" t="s">
        <v>42</v>
      </c>
      <c r="I6088" t="s">
        <v>601</v>
      </c>
      <c r="J6088" t="s">
        <v>642</v>
      </c>
    </row>
    <row r="6089" spans="1:10" x14ac:dyDescent="0.35">
      <c r="A6089">
        <v>6267</v>
      </c>
      <c r="B6089" t="s">
        <v>307</v>
      </c>
      <c r="C6089">
        <v>24</v>
      </c>
      <c r="D6089">
        <v>12</v>
      </c>
      <c r="E6089">
        <v>1</v>
      </c>
      <c r="F6089" t="s">
        <v>581</v>
      </c>
      <c r="G6089" t="s">
        <v>582</v>
      </c>
      <c r="H6089" t="s">
        <v>42</v>
      </c>
      <c r="I6089" t="s">
        <v>601</v>
      </c>
      <c r="J6089" t="s">
        <v>642</v>
      </c>
    </row>
    <row r="6090" spans="1:10" x14ac:dyDescent="0.35">
      <c r="A6090">
        <v>6268</v>
      </c>
      <c r="B6090" t="s">
        <v>307</v>
      </c>
      <c r="C6090">
        <v>25</v>
      </c>
      <c r="D6090">
        <v>19</v>
      </c>
      <c r="E6090">
        <v>1</v>
      </c>
      <c r="F6090" t="s">
        <v>581</v>
      </c>
      <c r="G6090" t="s">
        <v>582</v>
      </c>
      <c r="H6090" t="s">
        <v>42</v>
      </c>
      <c r="I6090" t="s">
        <v>601</v>
      </c>
      <c r="J6090" t="s">
        <v>642</v>
      </c>
    </row>
    <row r="6091" spans="1:10" x14ac:dyDescent="0.35">
      <c r="A6091">
        <v>6269</v>
      </c>
      <c r="B6091" t="s">
        <v>307</v>
      </c>
      <c r="C6091">
        <v>26</v>
      </c>
      <c r="D6091">
        <v>27</v>
      </c>
      <c r="E6091">
        <v>2</v>
      </c>
      <c r="F6091" t="s">
        <v>581</v>
      </c>
      <c r="G6091" t="s">
        <v>582</v>
      </c>
      <c r="H6091" t="s">
        <v>42</v>
      </c>
      <c r="I6091" t="s">
        <v>601</v>
      </c>
      <c r="J6091" t="s">
        <v>642</v>
      </c>
    </row>
    <row r="6092" spans="1:10" x14ac:dyDescent="0.35">
      <c r="A6092">
        <v>6270</v>
      </c>
      <c r="B6092" t="s">
        <v>307</v>
      </c>
      <c r="C6092">
        <v>27</v>
      </c>
      <c r="D6092">
        <v>42</v>
      </c>
      <c r="E6092">
        <v>4</v>
      </c>
      <c r="F6092" t="s">
        <v>581</v>
      </c>
      <c r="G6092" t="s">
        <v>582</v>
      </c>
      <c r="H6092" t="s">
        <v>42</v>
      </c>
      <c r="I6092" t="s">
        <v>601</v>
      </c>
      <c r="J6092" t="s">
        <v>642</v>
      </c>
    </row>
    <row r="6093" spans="1:10" x14ac:dyDescent="0.35">
      <c r="A6093">
        <v>6271</v>
      </c>
      <c r="B6093" t="s">
        <v>307</v>
      </c>
      <c r="C6093">
        <v>28</v>
      </c>
      <c r="D6093">
        <v>49</v>
      </c>
      <c r="E6093">
        <v>8</v>
      </c>
      <c r="F6093" t="s">
        <v>581</v>
      </c>
      <c r="G6093" t="s">
        <v>582</v>
      </c>
      <c r="H6093" t="s">
        <v>42</v>
      </c>
      <c r="I6093" t="s">
        <v>601</v>
      </c>
      <c r="J6093" t="s">
        <v>642</v>
      </c>
    </row>
    <row r="6094" spans="1:10" x14ac:dyDescent="0.35">
      <c r="A6094">
        <v>6272</v>
      </c>
      <c r="B6094" t="s">
        <v>307</v>
      </c>
      <c r="C6094">
        <v>29</v>
      </c>
      <c r="D6094">
        <v>82</v>
      </c>
      <c r="E6094">
        <v>8</v>
      </c>
      <c r="F6094" t="s">
        <v>581</v>
      </c>
      <c r="G6094" t="s">
        <v>582</v>
      </c>
      <c r="H6094" t="s">
        <v>42</v>
      </c>
      <c r="I6094" t="s">
        <v>601</v>
      </c>
      <c r="J6094" t="s">
        <v>642</v>
      </c>
    </row>
    <row r="6095" spans="1:10" x14ac:dyDescent="0.35">
      <c r="A6095">
        <v>6273</v>
      </c>
      <c r="B6095" t="s">
        <v>307</v>
      </c>
      <c r="C6095">
        <v>30</v>
      </c>
      <c r="D6095">
        <v>31</v>
      </c>
      <c r="E6095">
        <v>6</v>
      </c>
      <c r="F6095" t="s">
        <v>581</v>
      </c>
      <c r="G6095" t="s">
        <v>582</v>
      </c>
      <c r="H6095" t="s">
        <v>42</v>
      </c>
      <c r="I6095" t="s">
        <v>601</v>
      </c>
      <c r="J6095" t="s">
        <v>642</v>
      </c>
    </row>
    <row r="6096" spans="1:10" x14ac:dyDescent="0.35">
      <c r="A6096">
        <v>6274</v>
      </c>
      <c r="B6096" t="s">
        <v>307</v>
      </c>
      <c r="C6096">
        <v>31</v>
      </c>
      <c r="D6096">
        <v>25</v>
      </c>
      <c r="E6096">
        <v>5</v>
      </c>
      <c r="F6096" t="s">
        <v>581</v>
      </c>
      <c r="G6096" t="s">
        <v>582</v>
      </c>
      <c r="H6096" t="s">
        <v>42</v>
      </c>
      <c r="I6096" t="s">
        <v>601</v>
      </c>
      <c r="J6096" t="s">
        <v>642</v>
      </c>
    </row>
    <row r="6097" spans="1:10" x14ac:dyDescent="0.35">
      <c r="A6097">
        <v>6275</v>
      </c>
      <c r="B6097" t="s">
        <v>307</v>
      </c>
      <c r="C6097">
        <v>32</v>
      </c>
      <c r="D6097">
        <v>29</v>
      </c>
      <c r="E6097">
        <v>1</v>
      </c>
      <c r="F6097" t="s">
        <v>581</v>
      </c>
      <c r="G6097" t="s">
        <v>582</v>
      </c>
      <c r="H6097" t="s">
        <v>42</v>
      </c>
      <c r="I6097" t="s">
        <v>601</v>
      </c>
      <c r="J6097" t="s">
        <v>642</v>
      </c>
    </row>
    <row r="6098" spans="1:10" x14ac:dyDescent="0.35">
      <c r="A6098">
        <v>6276</v>
      </c>
      <c r="B6098" t="s">
        <v>307</v>
      </c>
      <c r="C6098">
        <v>33</v>
      </c>
      <c r="D6098">
        <v>20</v>
      </c>
      <c r="E6098">
        <v>5</v>
      </c>
      <c r="F6098" t="s">
        <v>581</v>
      </c>
      <c r="G6098" t="s">
        <v>582</v>
      </c>
      <c r="H6098" t="s">
        <v>42</v>
      </c>
      <c r="I6098" t="s">
        <v>601</v>
      </c>
      <c r="J6098" t="s">
        <v>642</v>
      </c>
    </row>
    <row r="6099" spans="1:10" x14ac:dyDescent="0.35">
      <c r="A6099">
        <v>6277</v>
      </c>
      <c r="B6099" t="s">
        <v>307</v>
      </c>
      <c r="C6099">
        <v>34</v>
      </c>
      <c r="D6099">
        <v>28</v>
      </c>
      <c r="E6099">
        <v>6</v>
      </c>
      <c r="F6099" t="s">
        <v>581</v>
      </c>
      <c r="G6099" t="s">
        <v>582</v>
      </c>
      <c r="H6099" t="s">
        <v>42</v>
      </c>
      <c r="I6099" t="s">
        <v>601</v>
      </c>
      <c r="J6099" t="s">
        <v>642</v>
      </c>
    </row>
    <row r="6100" spans="1:10" x14ac:dyDescent="0.35">
      <c r="A6100">
        <v>6278</v>
      </c>
      <c r="B6100" t="s">
        <v>307</v>
      </c>
      <c r="C6100">
        <v>35</v>
      </c>
      <c r="D6100">
        <v>24</v>
      </c>
      <c r="E6100">
        <v>3</v>
      </c>
      <c r="F6100" t="s">
        <v>581</v>
      </c>
      <c r="G6100" t="s">
        <v>582</v>
      </c>
      <c r="H6100" t="s">
        <v>42</v>
      </c>
      <c r="I6100" t="s">
        <v>601</v>
      </c>
      <c r="J6100" t="s">
        <v>642</v>
      </c>
    </row>
    <row r="6101" spans="1:10" x14ac:dyDescent="0.35">
      <c r="A6101">
        <v>6279</v>
      </c>
      <c r="B6101" t="s">
        <v>307</v>
      </c>
      <c r="C6101">
        <v>36</v>
      </c>
      <c r="D6101">
        <v>26</v>
      </c>
      <c r="E6101">
        <v>4</v>
      </c>
      <c r="F6101" t="s">
        <v>581</v>
      </c>
      <c r="G6101" t="s">
        <v>582</v>
      </c>
      <c r="H6101" t="s">
        <v>42</v>
      </c>
      <c r="I6101" t="s">
        <v>601</v>
      </c>
      <c r="J6101" t="s">
        <v>642</v>
      </c>
    </row>
    <row r="6102" spans="1:10" x14ac:dyDescent="0.35">
      <c r="A6102">
        <v>6280</v>
      </c>
      <c r="B6102" t="s">
        <v>307</v>
      </c>
      <c r="C6102">
        <v>37</v>
      </c>
      <c r="D6102">
        <v>17</v>
      </c>
      <c r="E6102">
        <v>4</v>
      </c>
      <c r="F6102" t="s">
        <v>581</v>
      </c>
      <c r="G6102" t="s">
        <v>582</v>
      </c>
      <c r="H6102" t="s">
        <v>42</v>
      </c>
      <c r="I6102" t="s">
        <v>601</v>
      </c>
      <c r="J6102" t="s">
        <v>642</v>
      </c>
    </row>
    <row r="6103" spans="1:10" x14ac:dyDescent="0.35">
      <c r="A6103">
        <v>6281</v>
      </c>
      <c r="B6103" t="s">
        <v>307</v>
      </c>
      <c r="C6103">
        <v>38</v>
      </c>
      <c r="D6103">
        <v>18</v>
      </c>
      <c r="E6103">
        <v>6</v>
      </c>
      <c r="F6103" t="s">
        <v>581</v>
      </c>
      <c r="G6103" t="s">
        <v>582</v>
      </c>
      <c r="H6103" t="s">
        <v>42</v>
      </c>
      <c r="I6103" t="s">
        <v>601</v>
      </c>
      <c r="J6103" t="s">
        <v>642</v>
      </c>
    </row>
    <row r="6104" spans="1:10" x14ac:dyDescent="0.35">
      <c r="A6104">
        <v>6282</v>
      </c>
      <c r="B6104" t="s">
        <v>308</v>
      </c>
      <c r="C6104">
        <v>15</v>
      </c>
      <c r="D6104">
        <v>19</v>
      </c>
      <c r="E6104">
        <v>6</v>
      </c>
      <c r="F6104" t="s">
        <v>581</v>
      </c>
      <c r="G6104" t="s">
        <v>581</v>
      </c>
      <c r="H6104" t="s">
        <v>42</v>
      </c>
      <c r="I6104" t="s">
        <v>601</v>
      </c>
      <c r="J6104" t="s">
        <v>640</v>
      </c>
    </row>
    <row r="6105" spans="1:10" x14ac:dyDescent="0.35">
      <c r="A6105">
        <v>6283</v>
      </c>
      <c r="B6105" t="s">
        <v>308</v>
      </c>
      <c r="C6105">
        <v>16</v>
      </c>
      <c r="D6105">
        <v>21</v>
      </c>
      <c r="E6105">
        <v>3</v>
      </c>
      <c r="F6105" t="s">
        <v>581</v>
      </c>
      <c r="G6105" t="s">
        <v>581</v>
      </c>
      <c r="H6105" t="s">
        <v>42</v>
      </c>
      <c r="I6105" t="s">
        <v>601</v>
      </c>
      <c r="J6105" t="s">
        <v>640</v>
      </c>
    </row>
    <row r="6106" spans="1:10" x14ac:dyDescent="0.35">
      <c r="A6106">
        <v>6284</v>
      </c>
      <c r="B6106" t="s">
        <v>308</v>
      </c>
      <c r="C6106">
        <v>17</v>
      </c>
      <c r="D6106">
        <v>14</v>
      </c>
      <c r="E6106">
        <v>0</v>
      </c>
      <c r="F6106" t="s">
        <v>581</v>
      </c>
      <c r="G6106" t="s">
        <v>581</v>
      </c>
      <c r="H6106" t="s">
        <v>42</v>
      </c>
      <c r="I6106" t="s">
        <v>601</v>
      </c>
      <c r="J6106" t="s">
        <v>640</v>
      </c>
    </row>
    <row r="6107" spans="1:10" x14ac:dyDescent="0.35">
      <c r="A6107">
        <v>6285</v>
      </c>
      <c r="B6107" t="s">
        <v>308</v>
      </c>
      <c r="C6107">
        <v>18</v>
      </c>
      <c r="D6107">
        <v>15</v>
      </c>
      <c r="E6107">
        <v>1</v>
      </c>
      <c r="F6107" t="s">
        <v>581</v>
      </c>
      <c r="G6107" t="s">
        <v>581</v>
      </c>
      <c r="H6107" t="s">
        <v>42</v>
      </c>
      <c r="I6107" t="s">
        <v>601</v>
      </c>
      <c r="J6107" t="s">
        <v>640</v>
      </c>
    </row>
    <row r="6108" spans="1:10" x14ac:dyDescent="0.35">
      <c r="A6108">
        <v>6286</v>
      </c>
      <c r="B6108" t="s">
        <v>308</v>
      </c>
      <c r="C6108">
        <v>19</v>
      </c>
      <c r="D6108">
        <v>18</v>
      </c>
      <c r="E6108">
        <v>0</v>
      </c>
      <c r="F6108" t="s">
        <v>581</v>
      </c>
      <c r="G6108" t="s">
        <v>581</v>
      </c>
      <c r="H6108" t="s">
        <v>42</v>
      </c>
      <c r="I6108" t="s">
        <v>601</v>
      </c>
      <c r="J6108" t="s">
        <v>640</v>
      </c>
    </row>
    <row r="6109" spans="1:10" x14ac:dyDescent="0.35">
      <c r="A6109">
        <v>6287</v>
      </c>
      <c r="B6109" t="s">
        <v>308</v>
      </c>
      <c r="C6109">
        <v>20</v>
      </c>
      <c r="D6109">
        <v>5</v>
      </c>
      <c r="E6109">
        <v>3</v>
      </c>
      <c r="F6109" t="s">
        <v>581</v>
      </c>
      <c r="G6109" t="s">
        <v>581</v>
      </c>
      <c r="H6109" t="s">
        <v>42</v>
      </c>
      <c r="I6109" t="s">
        <v>601</v>
      </c>
      <c r="J6109" t="s">
        <v>640</v>
      </c>
    </row>
    <row r="6110" spans="1:10" x14ac:dyDescent="0.35">
      <c r="A6110">
        <v>6288</v>
      </c>
      <c r="B6110" t="s">
        <v>308</v>
      </c>
      <c r="C6110">
        <v>21</v>
      </c>
      <c r="D6110">
        <v>5</v>
      </c>
      <c r="E6110">
        <v>1</v>
      </c>
      <c r="F6110" t="s">
        <v>581</v>
      </c>
      <c r="G6110" t="s">
        <v>581</v>
      </c>
      <c r="H6110" t="s">
        <v>42</v>
      </c>
      <c r="I6110" t="s">
        <v>601</v>
      </c>
      <c r="J6110" t="s">
        <v>640</v>
      </c>
    </row>
    <row r="6111" spans="1:10" x14ac:dyDescent="0.35">
      <c r="A6111">
        <v>6289</v>
      </c>
      <c r="B6111" t="s">
        <v>308</v>
      </c>
      <c r="C6111">
        <v>22</v>
      </c>
      <c r="D6111">
        <v>6</v>
      </c>
      <c r="E6111">
        <v>4</v>
      </c>
      <c r="F6111" t="s">
        <v>581</v>
      </c>
      <c r="G6111" t="s">
        <v>581</v>
      </c>
      <c r="H6111" t="s">
        <v>42</v>
      </c>
      <c r="I6111" t="s">
        <v>601</v>
      </c>
      <c r="J6111" t="s">
        <v>640</v>
      </c>
    </row>
    <row r="6112" spans="1:10" x14ac:dyDescent="0.35">
      <c r="A6112">
        <v>6290</v>
      </c>
      <c r="B6112" t="s">
        <v>308</v>
      </c>
      <c r="C6112">
        <v>23</v>
      </c>
      <c r="D6112">
        <v>5</v>
      </c>
      <c r="E6112">
        <v>0</v>
      </c>
      <c r="F6112" t="s">
        <v>581</v>
      </c>
      <c r="G6112" t="s">
        <v>581</v>
      </c>
      <c r="H6112" t="s">
        <v>42</v>
      </c>
      <c r="I6112" t="s">
        <v>601</v>
      </c>
      <c r="J6112" t="s">
        <v>640</v>
      </c>
    </row>
    <row r="6113" spans="1:10" x14ac:dyDescent="0.35">
      <c r="A6113">
        <v>6291</v>
      </c>
      <c r="B6113" t="s">
        <v>308</v>
      </c>
      <c r="C6113">
        <v>24</v>
      </c>
      <c r="D6113">
        <v>7</v>
      </c>
      <c r="E6113">
        <v>0</v>
      </c>
      <c r="F6113" t="s">
        <v>581</v>
      </c>
      <c r="G6113" t="s">
        <v>581</v>
      </c>
      <c r="H6113" t="s">
        <v>42</v>
      </c>
      <c r="I6113" t="s">
        <v>601</v>
      </c>
      <c r="J6113" t="s">
        <v>640</v>
      </c>
    </row>
    <row r="6114" spans="1:10" x14ac:dyDescent="0.35">
      <c r="A6114">
        <v>6292</v>
      </c>
      <c r="B6114" t="s">
        <v>308</v>
      </c>
      <c r="C6114">
        <v>25</v>
      </c>
      <c r="D6114">
        <v>3</v>
      </c>
      <c r="E6114">
        <v>1</v>
      </c>
      <c r="F6114" t="s">
        <v>581</v>
      </c>
      <c r="G6114" t="s">
        <v>581</v>
      </c>
      <c r="H6114" t="s">
        <v>42</v>
      </c>
      <c r="I6114" t="s">
        <v>601</v>
      </c>
      <c r="J6114" t="s">
        <v>640</v>
      </c>
    </row>
    <row r="6115" spans="1:10" x14ac:dyDescent="0.35">
      <c r="A6115">
        <v>6293</v>
      </c>
      <c r="B6115" t="s">
        <v>308</v>
      </c>
      <c r="C6115">
        <v>26</v>
      </c>
      <c r="D6115">
        <v>8</v>
      </c>
      <c r="E6115">
        <v>0</v>
      </c>
      <c r="F6115" t="s">
        <v>581</v>
      </c>
      <c r="G6115" t="s">
        <v>581</v>
      </c>
      <c r="H6115" t="s">
        <v>42</v>
      </c>
      <c r="I6115" t="s">
        <v>601</v>
      </c>
      <c r="J6115" t="s">
        <v>640</v>
      </c>
    </row>
    <row r="6116" spans="1:10" x14ac:dyDescent="0.35">
      <c r="A6116">
        <v>6294</v>
      </c>
      <c r="B6116" t="s">
        <v>308</v>
      </c>
      <c r="C6116">
        <v>27</v>
      </c>
      <c r="D6116">
        <v>4</v>
      </c>
      <c r="E6116">
        <v>2</v>
      </c>
      <c r="F6116" t="s">
        <v>581</v>
      </c>
      <c r="G6116" t="s">
        <v>581</v>
      </c>
      <c r="H6116" t="s">
        <v>42</v>
      </c>
      <c r="I6116" t="s">
        <v>601</v>
      </c>
      <c r="J6116" t="s">
        <v>640</v>
      </c>
    </row>
    <row r="6117" spans="1:10" x14ac:dyDescent="0.35">
      <c r="A6117">
        <v>6295</v>
      </c>
      <c r="B6117" t="s">
        <v>308</v>
      </c>
      <c r="C6117">
        <v>28</v>
      </c>
      <c r="D6117">
        <v>12</v>
      </c>
      <c r="E6117">
        <v>5</v>
      </c>
      <c r="F6117" t="s">
        <v>581</v>
      </c>
      <c r="G6117" t="s">
        <v>581</v>
      </c>
      <c r="H6117" t="s">
        <v>42</v>
      </c>
      <c r="I6117" t="s">
        <v>601</v>
      </c>
      <c r="J6117" t="s">
        <v>640</v>
      </c>
    </row>
    <row r="6118" spans="1:10" x14ac:dyDescent="0.35">
      <c r="A6118">
        <v>6296</v>
      </c>
      <c r="B6118" t="s">
        <v>308</v>
      </c>
      <c r="C6118">
        <v>29</v>
      </c>
      <c r="D6118">
        <v>15</v>
      </c>
      <c r="E6118">
        <v>3</v>
      </c>
      <c r="F6118" t="s">
        <v>581</v>
      </c>
      <c r="G6118" t="s">
        <v>581</v>
      </c>
      <c r="H6118" t="s">
        <v>42</v>
      </c>
      <c r="I6118" t="s">
        <v>601</v>
      </c>
      <c r="J6118" t="s">
        <v>640</v>
      </c>
    </row>
    <row r="6119" spans="1:10" x14ac:dyDescent="0.35">
      <c r="A6119">
        <v>6297</v>
      </c>
      <c r="B6119" t="s">
        <v>308</v>
      </c>
      <c r="C6119">
        <v>30</v>
      </c>
      <c r="D6119">
        <v>13</v>
      </c>
      <c r="E6119">
        <v>2</v>
      </c>
      <c r="F6119" t="s">
        <v>581</v>
      </c>
      <c r="G6119" t="s">
        <v>581</v>
      </c>
      <c r="H6119" t="s">
        <v>42</v>
      </c>
      <c r="I6119" t="s">
        <v>601</v>
      </c>
      <c r="J6119" t="s">
        <v>640</v>
      </c>
    </row>
    <row r="6120" spans="1:10" x14ac:dyDescent="0.35">
      <c r="A6120">
        <v>6298</v>
      </c>
      <c r="B6120" t="s">
        <v>308</v>
      </c>
      <c r="C6120">
        <v>31</v>
      </c>
      <c r="D6120">
        <v>13</v>
      </c>
      <c r="E6120">
        <v>0</v>
      </c>
      <c r="F6120" t="s">
        <v>581</v>
      </c>
      <c r="G6120" t="s">
        <v>581</v>
      </c>
      <c r="H6120" t="s">
        <v>42</v>
      </c>
      <c r="I6120" t="s">
        <v>601</v>
      </c>
      <c r="J6120" t="s">
        <v>640</v>
      </c>
    </row>
    <row r="6121" spans="1:10" x14ac:dyDescent="0.35">
      <c r="A6121">
        <v>6299</v>
      </c>
      <c r="B6121" t="s">
        <v>308</v>
      </c>
      <c r="C6121">
        <v>32</v>
      </c>
      <c r="D6121">
        <v>10</v>
      </c>
      <c r="E6121">
        <v>2</v>
      </c>
      <c r="F6121" t="s">
        <v>581</v>
      </c>
      <c r="G6121" t="s">
        <v>581</v>
      </c>
      <c r="H6121" t="s">
        <v>42</v>
      </c>
      <c r="I6121" t="s">
        <v>601</v>
      </c>
      <c r="J6121" t="s">
        <v>640</v>
      </c>
    </row>
    <row r="6122" spans="1:10" x14ac:dyDescent="0.35">
      <c r="A6122">
        <v>6300</v>
      </c>
      <c r="B6122" t="s">
        <v>308</v>
      </c>
      <c r="C6122">
        <v>33</v>
      </c>
      <c r="D6122">
        <v>5</v>
      </c>
      <c r="E6122">
        <v>4</v>
      </c>
      <c r="F6122" t="s">
        <v>581</v>
      </c>
      <c r="G6122" t="s">
        <v>581</v>
      </c>
      <c r="H6122" t="s">
        <v>42</v>
      </c>
      <c r="I6122" t="s">
        <v>601</v>
      </c>
      <c r="J6122" t="s">
        <v>640</v>
      </c>
    </row>
    <row r="6123" spans="1:10" x14ac:dyDescent="0.35">
      <c r="A6123">
        <v>6301</v>
      </c>
      <c r="B6123" t="s">
        <v>308</v>
      </c>
      <c r="C6123">
        <v>34</v>
      </c>
      <c r="D6123">
        <v>7</v>
      </c>
      <c r="E6123">
        <v>0</v>
      </c>
      <c r="F6123" t="s">
        <v>581</v>
      </c>
      <c r="G6123" t="s">
        <v>581</v>
      </c>
      <c r="H6123" t="s">
        <v>42</v>
      </c>
      <c r="I6123" t="s">
        <v>601</v>
      </c>
      <c r="J6123" t="s">
        <v>640</v>
      </c>
    </row>
    <row r="6124" spans="1:10" x14ac:dyDescent="0.35">
      <c r="A6124">
        <v>6302</v>
      </c>
      <c r="B6124" t="s">
        <v>308</v>
      </c>
      <c r="C6124">
        <v>35</v>
      </c>
      <c r="D6124">
        <v>7</v>
      </c>
      <c r="E6124">
        <v>2</v>
      </c>
      <c r="F6124" t="s">
        <v>581</v>
      </c>
      <c r="G6124" t="s">
        <v>581</v>
      </c>
      <c r="H6124" t="s">
        <v>42</v>
      </c>
      <c r="I6124" t="s">
        <v>601</v>
      </c>
      <c r="J6124" t="s">
        <v>640</v>
      </c>
    </row>
    <row r="6125" spans="1:10" x14ac:dyDescent="0.35">
      <c r="A6125">
        <v>6303</v>
      </c>
      <c r="B6125" t="s">
        <v>308</v>
      </c>
      <c r="C6125">
        <v>36</v>
      </c>
      <c r="D6125">
        <v>11</v>
      </c>
      <c r="E6125">
        <v>0</v>
      </c>
      <c r="F6125" t="s">
        <v>581</v>
      </c>
      <c r="G6125" t="s">
        <v>581</v>
      </c>
      <c r="H6125" t="s">
        <v>42</v>
      </c>
      <c r="I6125" t="s">
        <v>601</v>
      </c>
      <c r="J6125" t="s">
        <v>640</v>
      </c>
    </row>
    <row r="6126" spans="1:10" x14ac:dyDescent="0.35">
      <c r="A6126">
        <v>6304</v>
      </c>
      <c r="B6126" t="s">
        <v>308</v>
      </c>
      <c r="C6126">
        <v>37</v>
      </c>
      <c r="D6126">
        <v>2</v>
      </c>
      <c r="E6126">
        <v>0</v>
      </c>
      <c r="F6126" t="s">
        <v>581</v>
      </c>
      <c r="G6126" t="s">
        <v>581</v>
      </c>
      <c r="H6126" t="s">
        <v>42</v>
      </c>
      <c r="I6126" t="s">
        <v>601</v>
      </c>
      <c r="J6126" t="s">
        <v>640</v>
      </c>
    </row>
    <row r="6127" spans="1:10" x14ac:dyDescent="0.35">
      <c r="A6127">
        <v>6305</v>
      </c>
      <c r="B6127" t="s">
        <v>308</v>
      </c>
      <c r="C6127">
        <v>38</v>
      </c>
      <c r="D6127">
        <v>5</v>
      </c>
      <c r="E6127">
        <v>1</v>
      </c>
      <c r="F6127" t="s">
        <v>581</v>
      </c>
      <c r="G6127" t="s">
        <v>581</v>
      </c>
      <c r="H6127" t="s">
        <v>42</v>
      </c>
      <c r="I6127" t="s">
        <v>601</v>
      </c>
      <c r="J6127" t="s">
        <v>640</v>
      </c>
    </row>
    <row r="6128" spans="1:10" x14ac:dyDescent="0.35">
      <c r="A6128">
        <v>6316</v>
      </c>
      <c r="B6128" t="s">
        <v>309</v>
      </c>
      <c r="C6128">
        <v>15</v>
      </c>
      <c r="D6128">
        <v>22</v>
      </c>
      <c r="E6128">
        <v>1</v>
      </c>
      <c r="F6128" t="s">
        <v>581</v>
      </c>
      <c r="G6128" t="s">
        <v>581</v>
      </c>
      <c r="H6128" t="s">
        <v>132</v>
      </c>
      <c r="I6128" t="s">
        <v>132</v>
      </c>
      <c r="J6128" t="s">
        <v>643</v>
      </c>
    </row>
    <row r="6129" spans="1:10" x14ac:dyDescent="0.35">
      <c r="A6129">
        <v>6317</v>
      </c>
      <c r="B6129" t="s">
        <v>309</v>
      </c>
      <c r="C6129">
        <v>16</v>
      </c>
      <c r="D6129">
        <v>26</v>
      </c>
      <c r="E6129">
        <v>5</v>
      </c>
      <c r="F6129" t="s">
        <v>581</v>
      </c>
      <c r="G6129" t="s">
        <v>581</v>
      </c>
      <c r="H6129" t="s">
        <v>132</v>
      </c>
      <c r="I6129" t="s">
        <v>132</v>
      </c>
      <c r="J6129" t="s">
        <v>643</v>
      </c>
    </row>
    <row r="6130" spans="1:10" x14ac:dyDescent="0.35">
      <c r="A6130">
        <v>6318</v>
      </c>
      <c r="B6130" t="s">
        <v>309</v>
      </c>
      <c r="C6130">
        <v>17</v>
      </c>
      <c r="D6130">
        <v>17</v>
      </c>
      <c r="E6130">
        <v>5</v>
      </c>
      <c r="F6130" t="s">
        <v>581</v>
      </c>
      <c r="G6130" t="s">
        <v>581</v>
      </c>
      <c r="H6130" t="s">
        <v>132</v>
      </c>
      <c r="I6130" t="s">
        <v>132</v>
      </c>
      <c r="J6130" t="s">
        <v>643</v>
      </c>
    </row>
    <row r="6131" spans="1:10" x14ac:dyDescent="0.35">
      <c r="A6131">
        <v>6319</v>
      </c>
      <c r="B6131" t="s">
        <v>309</v>
      </c>
      <c r="C6131">
        <v>18</v>
      </c>
      <c r="D6131">
        <v>23</v>
      </c>
      <c r="E6131">
        <v>5</v>
      </c>
      <c r="F6131" t="s">
        <v>581</v>
      </c>
      <c r="G6131" t="s">
        <v>581</v>
      </c>
      <c r="H6131" t="s">
        <v>132</v>
      </c>
      <c r="I6131" t="s">
        <v>132</v>
      </c>
      <c r="J6131" t="s">
        <v>643</v>
      </c>
    </row>
    <row r="6132" spans="1:10" x14ac:dyDescent="0.35">
      <c r="A6132">
        <v>6320</v>
      </c>
      <c r="B6132" t="s">
        <v>309</v>
      </c>
      <c r="C6132">
        <v>19</v>
      </c>
      <c r="D6132">
        <v>9</v>
      </c>
      <c r="E6132">
        <v>1</v>
      </c>
      <c r="F6132" t="s">
        <v>581</v>
      </c>
      <c r="G6132" t="s">
        <v>581</v>
      </c>
      <c r="H6132" t="s">
        <v>132</v>
      </c>
      <c r="I6132" t="s">
        <v>132</v>
      </c>
      <c r="J6132" t="s">
        <v>643</v>
      </c>
    </row>
    <row r="6133" spans="1:10" x14ac:dyDescent="0.35">
      <c r="A6133">
        <v>6321</v>
      </c>
      <c r="B6133" t="s">
        <v>309</v>
      </c>
      <c r="C6133">
        <v>20</v>
      </c>
      <c r="D6133">
        <v>4</v>
      </c>
      <c r="E6133">
        <v>5</v>
      </c>
      <c r="F6133" t="s">
        <v>581</v>
      </c>
      <c r="G6133" t="s">
        <v>581</v>
      </c>
      <c r="H6133" t="s">
        <v>132</v>
      </c>
      <c r="I6133" t="s">
        <v>132</v>
      </c>
      <c r="J6133" t="s">
        <v>643</v>
      </c>
    </row>
    <row r="6134" spans="1:10" x14ac:dyDescent="0.35">
      <c r="A6134">
        <v>6322</v>
      </c>
      <c r="B6134" t="s">
        <v>309</v>
      </c>
      <c r="C6134">
        <v>21</v>
      </c>
      <c r="D6134">
        <v>7</v>
      </c>
      <c r="E6134">
        <v>0</v>
      </c>
      <c r="F6134" t="s">
        <v>581</v>
      </c>
      <c r="G6134" t="s">
        <v>581</v>
      </c>
      <c r="H6134" t="s">
        <v>132</v>
      </c>
      <c r="I6134" t="s">
        <v>132</v>
      </c>
      <c r="J6134" t="s">
        <v>643</v>
      </c>
    </row>
    <row r="6135" spans="1:10" x14ac:dyDescent="0.35">
      <c r="A6135">
        <v>6323</v>
      </c>
      <c r="B6135" t="s">
        <v>309</v>
      </c>
      <c r="C6135">
        <v>22</v>
      </c>
      <c r="D6135">
        <v>11</v>
      </c>
      <c r="E6135">
        <v>1</v>
      </c>
      <c r="F6135" t="s">
        <v>581</v>
      </c>
      <c r="G6135" t="s">
        <v>581</v>
      </c>
      <c r="H6135" t="s">
        <v>132</v>
      </c>
      <c r="I6135" t="s">
        <v>132</v>
      </c>
      <c r="J6135" t="s">
        <v>643</v>
      </c>
    </row>
    <row r="6136" spans="1:10" x14ac:dyDescent="0.35">
      <c r="A6136">
        <v>6324</v>
      </c>
      <c r="B6136" t="s">
        <v>309</v>
      </c>
      <c r="C6136">
        <v>23</v>
      </c>
      <c r="D6136">
        <v>7</v>
      </c>
      <c r="E6136">
        <v>2</v>
      </c>
      <c r="F6136" t="s">
        <v>581</v>
      </c>
      <c r="G6136" t="s">
        <v>581</v>
      </c>
      <c r="H6136" t="s">
        <v>132</v>
      </c>
      <c r="I6136" t="s">
        <v>132</v>
      </c>
      <c r="J6136" t="s">
        <v>643</v>
      </c>
    </row>
    <row r="6137" spans="1:10" x14ac:dyDescent="0.35">
      <c r="A6137">
        <v>6325</v>
      </c>
      <c r="B6137" t="s">
        <v>309</v>
      </c>
      <c r="C6137">
        <v>24</v>
      </c>
      <c r="D6137">
        <v>9</v>
      </c>
      <c r="E6137">
        <v>6</v>
      </c>
      <c r="F6137" t="s">
        <v>581</v>
      </c>
      <c r="G6137" t="s">
        <v>581</v>
      </c>
      <c r="H6137" t="s">
        <v>132</v>
      </c>
      <c r="I6137" t="s">
        <v>132</v>
      </c>
      <c r="J6137" t="s">
        <v>643</v>
      </c>
    </row>
    <row r="6138" spans="1:10" x14ac:dyDescent="0.35">
      <c r="A6138">
        <v>6326</v>
      </c>
      <c r="B6138" t="s">
        <v>309</v>
      </c>
      <c r="C6138">
        <v>25</v>
      </c>
      <c r="D6138">
        <v>4</v>
      </c>
      <c r="E6138">
        <v>3</v>
      </c>
      <c r="F6138" t="s">
        <v>581</v>
      </c>
      <c r="G6138" t="s">
        <v>581</v>
      </c>
      <c r="H6138" t="s">
        <v>132</v>
      </c>
      <c r="I6138" t="s">
        <v>132</v>
      </c>
      <c r="J6138" t="s">
        <v>643</v>
      </c>
    </row>
    <row r="6139" spans="1:10" x14ac:dyDescent="0.35">
      <c r="A6139">
        <v>6327</v>
      </c>
      <c r="B6139" t="s">
        <v>309</v>
      </c>
      <c r="C6139">
        <v>26</v>
      </c>
      <c r="D6139">
        <v>10</v>
      </c>
      <c r="E6139">
        <v>4</v>
      </c>
      <c r="F6139" t="s">
        <v>581</v>
      </c>
      <c r="G6139" t="s">
        <v>581</v>
      </c>
      <c r="H6139" t="s">
        <v>132</v>
      </c>
      <c r="I6139" t="s">
        <v>132</v>
      </c>
      <c r="J6139" t="s">
        <v>643</v>
      </c>
    </row>
    <row r="6140" spans="1:10" x14ac:dyDescent="0.35">
      <c r="A6140">
        <v>6328</v>
      </c>
      <c r="B6140" t="s">
        <v>309</v>
      </c>
      <c r="C6140">
        <v>27</v>
      </c>
      <c r="D6140">
        <v>14</v>
      </c>
      <c r="E6140">
        <v>5</v>
      </c>
      <c r="F6140" t="s">
        <v>581</v>
      </c>
      <c r="G6140" t="s">
        <v>581</v>
      </c>
      <c r="H6140" t="s">
        <v>132</v>
      </c>
      <c r="I6140" t="s">
        <v>132</v>
      </c>
      <c r="J6140" t="s">
        <v>643</v>
      </c>
    </row>
    <row r="6141" spans="1:10" x14ac:dyDescent="0.35">
      <c r="A6141">
        <v>6329</v>
      </c>
      <c r="B6141" t="s">
        <v>309</v>
      </c>
      <c r="C6141">
        <v>28</v>
      </c>
      <c r="D6141">
        <v>43</v>
      </c>
      <c r="E6141">
        <v>10</v>
      </c>
      <c r="F6141" t="s">
        <v>581</v>
      </c>
      <c r="G6141" t="s">
        <v>581</v>
      </c>
      <c r="H6141" t="s">
        <v>132</v>
      </c>
      <c r="I6141" t="s">
        <v>132</v>
      </c>
      <c r="J6141" t="s">
        <v>643</v>
      </c>
    </row>
    <row r="6142" spans="1:10" x14ac:dyDescent="0.35">
      <c r="A6142">
        <v>6330</v>
      </c>
      <c r="B6142" t="s">
        <v>309</v>
      </c>
      <c r="C6142">
        <v>29</v>
      </c>
      <c r="D6142">
        <v>31</v>
      </c>
      <c r="E6142">
        <v>7</v>
      </c>
      <c r="F6142" t="s">
        <v>581</v>
      </c>
      <c r="G6142" t="s">
        <v>581</v>
      </c>
      <c r="H6142" t="s">
        <v>132</v>
      </c>
      <c r="I6142" t="s">
        <v>132</v>
      </c>
      <c r="J6142" t="s">
        <v>643</v>
      </c>
    </row>
    <row r="6143" spans="1:10" x14ac:dyDescent="0.35">
      <c r="A6143">
        <v>6331</v>
      </c>
      <c r="B6143" t="s">
        <v>309</v>
      </c>
      <c r="C6143">
        <v>30</v>
      </c>
      <c r="D6143">
        <v>24</v>
      </c>
      <c r="E6143">
        <v>10</v>
      </c>
      <c r="F6143" t="s">
        <v>581</v>
      </c>
      <c r="G6143" t="s">
        <v>581</v>
      </c>
      <c r="H6143" t="s">
        <v>132</v>
      </c>
      <c r="I6143" t="s">
        <v>132</v>
      </c>
      <c r="J6143" t="s">
        <v>643</v>
      </c>
    </row>
    <row r="6144" spans="1:10" x14ac:dyDescent="0.35">
      <c r="A6144">
        <v>6332</v>
      </c>
      <c r="B6144" t="s">
        <v>309</v>
      </c>
      <c r="C6144">
        <v>31</v>
      </c>
      <c r="D6144">
        <v>7</v>
      </c>
      <c r="E6144">
        <v>7</v>
      </c>
      <c r="F6144" t="s">
        <v>581</v>
      </c>
      <c r="G6144" t="s">
        <v>581</v>
      </c>
      <c r="H6144" t="s">
        <v>132</v>
      </c>
      <c r="I6144" t="s">
        <v>132</v>
      </c>
      <c r="J6144" t="s">
        <v>643</v>
      </c>
    </row>
    <row r="6145" spans="1:10" x14ac:dyDescent="0.35">
      <c r="A6145">
        <v>6333</v>
      </c>
      <c r="B6145" t="s">
        <v>309</v>
      </c>
      <c r="C6145">
        <v>32</v>
      </c>
      <c r="D6145">
        <v>11</v>
      </c>
      <c r="E6145">
        <v>0</v>
      </c>
      <c r="F6145" t="s">
        <v>581</v>
      </c>
      <c r="G6145" t="s">
        <v>581</v>
      </c>
      <c r="H6145" t="s">
        <v>132</v>
      </c>
      <c r="I6145" t="s">
        <v>132</v>
      </c>
      <c r="J6145" t="s">
        <v>643</v>
      </c>
    </row>
    <row r="6146" spans="1:10" x14ac:dyDescent="0.35">
      <c r="A6146">
        <v>6334</v>
      </c>
      <c r="B6146" t="s">
        <v>309</v>
      </c>
      <c r="C6146">
        <v>33</v>
      </c>
      <c r="D6146">
        <v>20</v>
      </c>
      <c r="E6146">
        <v>4</v>
      </c>
      <c r="F6146" t="s">
        <v>581</v>
      </c>
      <c r="G6146" t="s">
        <v>581</v>
      </c>
      <c r="H6146" t="s">
        <v>132</v>
      </c>
      <c r="I6146" t="s">
        <v>132</v>
      </c>
      <c r="J6146" t="s">
        <v>643</v>
      </c>
    </row>
    <row r="6147" spans="1:10" x14ac:dyDescent="0.35">
      <c r="A6147">
        <v>6335</v>
      </c>
      <c r="B6147" t="s">
        <v>309</v>
      </c>
      <c r="C6147">
        <v>34</v>
      </c>
      <c r="D6147">
        <v>13</v>
      </c>
      <c r="E6147">
        <v>8</v>
      </c>
      <c r="F6147" t="s">
        <v>581</v>
      </c>
      <c r="G6147" t="s">
        <v>581</v>
      </c>
      <c r="H6147" t="s">
        <v>132</v>
      </c>
      <c r="I6147" t="s">
        <v>132</v>
      </c>
      <c r="J6147" t="s">
        <v>643</v>
      </c>
    </row>
    <row r="6148" spans="1:10" x14ac:dyDescent="0.35">
      <c r="A6148">
        <v>6336</v>
      </c>
      <c r="B6148" t="s">
        <v>309</v>
      </c>
      <c r="C6148">
        <v>35</v>
      </c>
      <c r="D6148">
        <v>5</v>
      </c>
      <c r="E6148">
        <v>1</v>
      </c>
      <c r="F6148" t="s">
        <v>581</v>
      </c>
      <c r="G6148" t="s">
        <v>581</v>
      </c>
      <c r="H6148" t="s">
        <v>132</v>
      </c>
      <c r="I6148" t="s">
        <v>132</v>
      </c>
      <c r="J6148" t="s">
        <v>643</v>
      </c>
    </row>
    <row r="6149" spans="1:10" x14ac:dyDescent="0.35">
      <c r="A6149">
        <v>6337</v>
      </c>
      <c r="B6149" t="s">
        <v>309</v>
      </c>
      <c r="C6149">
        <v>36</v>
      </c>
      <c r="D6149">
        <v>4</v>
      </c>
      <c r="E6149">
        <v>9</v>
      </c>
      <c r="F6149" t="s">
        <v>581</v>
      </c>
      <c r="G6149" t="s">
        <v>581</v>
      </c>
      <c r="H6149" t="s">
        <v>132</v>
      </c>
      <c r="I6149" t="s">
        <v>132</v>
      </c>
      <c r="J6149" t="s">
        <v>643</v>
      </c>
    </row>
    <row r="6150" spans="1:10" x14ac:dyDescent="0.35">
      <c r="A6150">
        <v>6338</v>
      </c>
      <c r="B6150" t="s">
        <v>309</v>
      </c>
      <c r="C6150">
        <v>37</v>
      </c>
      <c r="D6150">
        <v>8</v>
      </c>
      <c r="E6150">
        <v>5</v>
      </c>
      <c r="F6150" t="s">
        <v>581</v>
      </c>
      <c r="G6150" t="s">
        <v>581</v>
      </c>
      <c r="H6150" t="s">
        <v>132</v>
      </c>
      <c r="I6150" t="s">
        <v>132</v>
      </c>
      <c r="J6150" t="s">
        <v>643</v>
      </c>
    </row>
    <row r="6151" spans="1:10" x14ac:dyDescent="0.35">
      <c r="A6151">
        <v>6339</v>
      </c>
      <c r="B6151" t="s">
        <v>309</v>
      </c>
      <c r="C6151">
        <v>38</v>
      </c>
      <c r="D6151">
        <v>17</v>
      </c>
      <c r="E6151">
        <v>4</v>
      </c>
      <c r="F6151" t="s">
        <v>581</v>
      </c>
      <c r="G6151" t="s">
        <v>581</v>
      </c>
      <c r="H6151" t="s">
        <v>132</v>
      </c>
      <c r="I6151" t="s">
        <v>132</v>
      </c>
      <c r="J6151" t="s">
        <v>643</v>
      </c>
    </row>
    <row r="6152" spans="1:10" x14ac:dyDescent="0.35">
      <c r="A6152">
        <v>6340</v>
      </c>
      <c r="B6152" t="s">
        <v>310</v>
      </c>
      <c r="C6152">
        <v>15</v>
      </c>
      <c r="D6152">
        <v>60</v>
      </c>
      <c r="E6152">
        <v>6</v>
      </c>
      <c r="F6152" t="s">
        <v>581</v>
      </c>
      <c r="G6152" t="s">
        <v>581</v>
      </c>
      <c r="H6152" t="s">
        <v>132</v>
      </c>
      <c r="I6152" t="s">
        <v>132</v>
      </c>
      <c r="J6152" t="s">
        <v>643</v>
      </c>
    </row>
    <row r="6153" spans="1:10" x14ac:dyDescent="0.35">
      <c r="A6153">
        <v>6341</v>
      </c>
      <c r="B6153" t="s">
        <v>310</v>
      </c>
      <c r="C6153">
        <v>16</v>
      </c>
      <c r="D6153">
        <v>71</v>
      </c>
      <c r="E6153">
        <v>11</v>
      </c>
      <c r="F6153" t="s">
        <v>581</v>
      </c>
      <c r="G6153" t="s">
        <v>581</v>
      </c>
      <c r="H6153" t="s">
        <v>132</v>
      </c>
      <c r="I6153" t="s">
        <v>132</v>
      </c>
      <c r="J6153" t="s">
        <v>643</v>
      </c>
    </row>
    <row r="6154" spans="1:10" x14ac:dyDescent="0.35">
      <c r="A6154">
        <v>6342</v>
      </c>
      <c r="B6154" t="s">
        <v>310</v>
      </c>
      <c r="C6154">
        <v>17</v>
      </c>
      <c r="D6154">
        <v>43</v>
      </c>
      <c r="E6154">
        <v>2</v>
      </c>
      <c r="F6154" t="s">
        <v>581</v>
      </c>
      <c r="G6154" t="s">
        <v>581</v>
      </c>
      <c r="H6154" t="s">
        <v>132</v>
      </c>
      <c r="I6154" t="s">
        <v>132</v>
      </c>
      <c r="J6154" t="s">
        <v>643</v>
      </c>
    </row>
    <row r="6155" spans="1:10" x14ac:dyDescent="0.35">
      <c r="A6155">
        <v>6343</v>
      </c>
      <c r="B6155" t="s">
        <v>310</v>
      </c>
      <c r="C6155">
        <v>18</v>
      </c>
      <c r="D6155">
        <v>43</v>
      </c>
      <c r="E6155">
        <v>5</v>
      </c>
      <c r="F6155" t="s">
        <v>581</v>
      </c>
      <c r="G6155" t="s">
        <v>581</v>
      </c>
      <c r="H6155" t="s">
        <v>132</v>
      </c>
      <c r="I6155" t="s">
        <v>132</v>
      </c>
      <c r="J6155" t="s">
        <v>643</v>
      </c>
    </row>
    <row r="6156" spans="1:10" x14ac:dyDescent="0.35">
      <c r="A6156">
        <v>6344</v>
      </c>
      <c r="B6156" t="s">
        <v>310</v>
      </c>
      <c r="C6156">
        <v>19</v>
      </c>
      <c r="D6156">
        <v>38</v>
      </c>
      <c r="E6156">
        <v>9</v>
      </c>
      <c r="F6156" t="s">
        <v>581</v>
      </c>
      <c r="G6156" t="s">
        <v>581</v>
      </c>
      <c r="H6156" t="s">
        <v>132</v>
      </c>
      <c r="I6156" t="s">
        <v>132</v>
      </c>
      <c r="J6156" t="s">
        <v>643</v>
      </c>
    </row>
    <row r="6157" spans="1:10" x14ac:dyDescent="0.35">
      <c r="A6157">
        <v>6345</v>
      </c>
      <c r="B6157" t="s">
        <v>310</v>
      </c>
      <c r="C6157">
        <v>20</v>
      </c>
      <c r="D6157">
        <v>33</v>
      </c>
      <c r="E6157">
        <v>5</v>
      </c>
      <c r="F6157" t="s">
        <v>581</v>
      </c>
      <c r="G6157" t="s">
        <v>581</v>
      </c>
      <c r="H6157" t="s">
        <v>132</v>
      </c>
      <c r="I6157" t="s">
        <v>132</v>
      </c>
      <c r="J6157" t="s">
        <v>643</v>
      </c>
    </row>
    <row r="6158" spans="1:10" x14ac:dyDescent="0.35">
      <c r="A6158">
        <v>6346</v>
      </c>
      <c r="B6158" t="s">
        <v>310</v>
      </c>
      <c r="C6158">
        <v>21</v>
      </c>
      <c r="D6158">
        <v>13</v>
      </c>
      <c r="E6158">
        <v>6</v>
      </c>
      <c r="F6158" t="s">
        <v>581</v>
      </c>
      <c r="G6158" t="s">
        <v>581</v>
      </c>
      <c r="H6158" t="s">
        <v>132</v>
      </c>
      <c r="I6158" t="s">
        <v>132</v>
      </c>
      <c r="J6158" t="s">
        <v>643</v>
      </c>
    </row>
    <row r="6159" spans="1:10" x14ac:dyDescent="0.35">
      <c r="A6159">
        <v>6347</v>
      </c>
      <c r="B6159" t="s">
        <v>310</v>
      </c>
      <c r="C6159">
        <v>22</v>
      </c>
      <c r="D6159">
        <v>22</v>
      </c>
      <c r="E6159">
        <v>4</v>
      </c>
      <c r="F6159" t="s">
        <v>581</v>
      </c>
      <c r="G6159" t="s">
        <v>581</v>
      </c>
      <c r="H6159" t="s">
        <v>132</v>
      </c>
      <c r="I6159" t="s">
        <v>132</v>
      </c>
      <c r="J6159" t="s">
        <v>643</v>
      </c>
    </row>
    <row r="6160" spans="1:10" x14ac:dyDescent="0.35">
      <c r="A6160">
        <v>6348</v>
      </c>
      <c r="B6160" t="s">
        <v>310</v>
      </c>
      <c r="C6160">
        <v>23</v>
      </c>
      <c r="D6160">
        <v>23</v>
      </c>
      <c r="E6160">
        <v>3</v>
      </c>
      <c r="F6160" t="s">
        <v>581</v>
      </c>
      <c r="G6160" t="s">
        <v>581</v>
      </c>
      <c r="H6160" t="s">
        <v>132</v>
      </c>
      <c r="I6160" t="s">
        <v>132</v>
      </c>
      <c r="J6160" t="s">
        <v>643</v>
      </c>
    </row>
    <row r="6161" spans="1:10" x14ac:dyDescent="0.35">
      <c r="A6161">
        <v>6349</v>
      </c>
      <c r="B6161" t="s">
        <v>310</v>
      </c>
      <c r="C6161">
        <v>24</v>
      </c>
      <c r="D6161">
        <v>14</v>
      </c>
      <c r="E6161">
        <v>3</v>
      </c>
      <c r="F6161" t="s">
        <v>581</v>
      </c>
      <c r="G6161" t="s">
        <v>581</v>
      </c>
      <c r="H6161" t="s">
        <v>132</v>
      </c>
      <c r="I6161" t="s">
        <v>132</v>
      </c>
      <c r="J6161" t="s">
        <v>643</v>
      </c>
    </row>
    <row r="6162" spans="1:10" x14ac:dyDescent="0.35">
      <c r="A6162">
        <v>6350</v>
      </c>
      <c r="B6162" t="s">
        <v>310</v>
      </c>
      <c r="C6162">
        <v>25</v>
      </c>
      <c r="D6162">
        <v>20</v>
      </c>
      <c r="E6162">
        <v>3</v>
      </c>
      <c r="F6162" t="s">
        <v>581</v>
      </c>
      <c r="G6162" t="s">
        <v>581</v>
      </c>
      <c r="H6162" t="s">
        <v>132</v>
      </c>
      <c r="I6162" t="s">
        <v>132</v>
      </c>
      <c r="J6162" t="s">
        <v>643</v>
      </c>
    </row>
    <row r="6163" spans="1:10" x14ac:dyDescent="0.35">
      <c r="A6163">
        <v>6351</v>
      </c>
      <c r="B6163" t="s">
        <v>310</v>
      </c>
      <c r="C6163">
        <v>26</v>
      </c>
      <c r="D6163">
        <v>33</v>
      </c>
      <c r="E6163">
        <v>6</v>
      </c>
      <c r="F6163" t="s">
        <v>581</v>
      </c>
      <c r="G6163" t="s">
        <v>581</v>
      </c>
      <c r="H6163" t="s">
        <v>132</v>
      </c>
      <c r="I6163" t="s">
        <v>132</v>
      </c>
      <c r="J6163" t="s">
        <v>643</v>
      </c>
    </row>
    <row r="6164" spans="1:10" x14ac:dyDescent="0.35">
      <c r="A6164">
        <v>6352</v>
      </c>
      <c r="B6164" t="s">
        <v>310</v>
      </c>
      <c r="C6164">
        <v>27</v>
      </c>
      <c r="D6164">
        <v>34</v>
      </c>
      <c r="E6164">
        <v>12</v>
      </c>
      <c r="F6164" t="s">
        <v>581</v>
      </c>
      <c r="G6164" t="s">
        <v>581</v>
      </c>
      <c r="H6164" t="s">
        <v>132</v>
      </c>
      <c r="I6164" t="s">
        <v>132</v>
      </c>
      <c r="J6164" t="s">
        <v>643</v>
      </c>
    </row>
    <row r="6165" spans="1:10" x14ac:dyDescent="0.35">
      <c r="A6165">
        <v>6353</v>
      </c>
      <c r="B6165" t="s">
        <v>310</v>
      </c>
      <c r="C6165">
        <v>28</v>
      </c>
      <c r="D6165">
        <v>77</v>
      </c>
      <c r="E6165">
        <v>11</v>
      </c>
      <c r="F6165" t="s">
        <v>581</v>
      </c>
      <c r="G6165" t="s">
        <v>581</v>
      </c>
      <c r="H6165" t="s">
        <v>132</v>
      </c>
      <c r="I6165" t="s">
        <v>132</v>
      </c>
      <c r="J6165" t="s">
        <v>643</v>
      </c>
    </row>
    <row r="6166" spans="1:10" x14ac:dyDescent="0.35">
      <c r="A6166">
        <v>6354</v>
      </c>
      <c r="B6166" t="s">
        <v>310</v>
      </c>
      <c r="C6166">
        <v>29</v>
      </c>
      <c r="D6166">
        <v>68</v>
      </c>
      <c r="E6166">
        <v>3</v>
      </c>
      <c r="F6166" t="s">
        <v>581</v>
      </c>
      <c r="G6166" t="s">
        <v>581</v>
      </c>
      <c r="H6166" t="s">
        <v>132</v>
      </c>
      <c r="I6166" t="s">
        <v>132</v>
      </c>
      <c r="J6166" t="s">
        <v>643</v>
      </c>
    </row>
    <row r="6167" spans="1:10" x14ac:dyDescent="0.35">
      <c r="A6167">
        <v>6355</v>
      </c>
      <c r="B6167" t="s">
        <v>310</v>
      </c>
      <c r="C6167">
        <v>30</v>
      </c>
      <c r="D6167">
        <v>52</v>
      </c>
      <c r="E6167">
        <v>14</v>
      </c>
      <c r="F6167" t="s">
        <v>581</v>
      </c>
      <c r="G6167" t="s">
        <v>581</v>
      </c>
      <c r="H6167" t="s">
        <v>132</v>
      </c>
      <c r="I6167" t="s">
        <v>132</v>
      </c>
      <c r="J6167" t="s">
        <v>643</v>
      </c>
    </row>
    <row r="6168" spans="1:10" x14ac:dyDescent="0.35">
      <c r="A6168">
        <v>6356</v>
      </c>
      <c r="B6168" t="s">
        <v>310</v>
      </c>
      <c r="C6168">
        <v>31</v>
      </c>
      <c r="D6168">
        <v>27</v>
      </c>
      <c r="E6168">
        <v>5</v>
      </c>
      <c r="F6168" t="s">
        <v>581</v>
      </c>
      <c r="G6168" t="s">
        <v>581</v>
      </c>
      <c r="H6168" t="s">
        <v>132</v>
      </c>
      <c r="I6168" t="s">
        <v>132</v>
      </c>
      <c r="J6168" t="s">
        <v>643</v>
      </c>
    </row>
    <row r="6169" spans="1:10" x14ac:dyDescent="0.35">
      <c r="A6169">
        <v>6357</v>
      </c>
      <c r="B6169" t="s">
        <v>310</v>
      </c>
      <c r="C6169">
        <v>32</v>
      </c>
      <c r="D6169">
        <v>23</v>
      </c>
      <c r="E6169">
        <v>5</v>
      </c>
      <c r="F6169" t="s">
        <v>581</v>
      </c>
      <c r="G6169" t="s">
        <v>581</v>
      </c>
      <c r="H6169" t="s">
        <v>132</v>
      </c>
      <c r="I6169" t="s">
        <v>132</v>
      </c>
      <c r="J6169" t="s">
        <v>643</v>
      </c>
    </row>
    <row r="6170" spans="1:10" x14ac:dyDescent="0.35">
      <c r="A6170">
        <v>6358</v>
      </c>
      <c r="B6170" t="s">
        <v>310</v>
      </c>
      <c r="C6170">
        <v>33</v>
      </c>
      <c r="D6170">
        <v>31</v>
      </c>
      <c r="E6170">
        <v>2</v>
      </c>
      <c r="F6170" t="s">
        <v>581</v>
      </c>
      <c r="G6170" t="s">
        <v>581</v>
      </c>
      <c r="H6170" t="s">
        <v>132</v>
      </c>
      <c r="I6170" t="s">
        <v>132</v>
      </c>
      <c r="J6170" t="s">
        <v>643</v>
      </c>
    </row>
    <row r="6171" spans="1:10" x14ac:dyDescent="0.35">
      <c r="A6171">
        <v>6359</v>
      </c>
      <c r="B6171" t="s">
        <v>310</v>
      </c>
      <c r="C6171">
        <v>34</v>
      </c>
      <c r="D6171">
        <v>31</v>
      </c>
      <c r="E6171">
        <v>1</v>
      </c>
      <c r="F6171" t="s">
        <v>581</v>
      </c>
      <c r="G6171" t="s">
        <v>581</v>
      </c>
      <c r="H6171" t="s">
        <v>132</v>
      </c>
      <c r="I6171" t="s">
        <v>132</v>
      </c>
      <c r="J6171" t="s">
        <v>643</v>
      </c>
    </row>
    <row r="6172" spans="1:10" x14ac:dyDescent="0.35">
      <c r="A6172">
        <v>6360</v>
      </c>
      <c r="B6172" t="s">
        <v>310</v>
      </c>
      <c r="C6172">
        <v>35</v>
      </c>
      <c r="D6172">
        <v>11</v>
      </c>
      <c r="E6172">
        <v>5</v>
      </c>
      <c r="F6172" t="s">
        <v>581</v>
      </c>
      <c r="G6172" t="s">
        <v>581</v>
      </c>
      <c r="H6172" t="s">
        <v>132</v>
      </c>
      <c r="I6172" t="s">
        <v>132</v>
      </c>
      <c r="J6172" t="s">
        <v>643</v>
      </c>
    </row>
    <row r="6173" spans="1:10" x14ac:dyDescent="0.35">
      <c r="A6173">
        <v>6361</v>
      </c>
      <c r="B6173" t="s">
        <v>310</v>
      </c>
      <c r="C6173">
        <v>36</v>
      </c>
      <c r="D6173">
        <v>22</v>
      </c>
      <c r="E6173">
        <v>9</v>
      </c>
      <c r="F6173" t="s">
        <v>581</v>
      </c>
      <c r="G6173" t="s">
        <v>581</v>
      </c>
      <c r="H6173" t="s">
        <v>132</v>
      </c>
      <c r="I6173" t="s">
        <v>132</v>
      </c>
      <c r="J6173" t="s">
        <v>643</v>
      </c>
    </row>
    <row r="6174" spans="1:10" x14ac:dyDescent="0.35">
      <c r="A6174">
        <v>6362</v>
      </c>
      <c r="B6174" t="s">
        <v>310</v>
      </c>
      <c r="C6174">
        <v>37</v>
      </c>
      <c r="D6174">
        <v>24</v>
      </c>
      <c r="E6174">
        <v>2</v>
      </c>
      <c r="F6174" t="s">
        <v>581</v>
      </c>
      <c r="G6174" t="s">
        <v>581</v>
      </c>
      <c r="H6174" t="s">
        <v>132</v>
      </c>
      <c r="I6174" t="s">
        <v>132</v>
      </c>
      <c r="J6174" t="s">
        <v>643</v>
      </c>
    </row>
    <row r="6175" spans="1:10" x14ac:dyDescent="0.35">
      <c r="A6175">
        <v>6363</v>
      </c>
      <c r="B6175" t="s">
        <v>310</v>
      </c>
      <c r="C6175">
        <v>38</v>
      </c>
      <c r="D6175">
        <v>21</v>
      </c>
      <c r="E6175">
        <v>4</v>
      </c>
      <c r="F6175" t="s">
        <v>581</v>
      </c>
      <c r="G6175" t="s">
        <v>581</v>
      </c>
      <c r="H6175" t="s">
        <v>132</v>
      </c>
      <c r="I6175" t="s">
        <v>132</v>
      </c>
      <c r="J6175" t="s">
        <v>643</v>
      </c>
    </row>
    <row r="6176" spans="1:10" x14ac:dyDescent="0.35">
      <c r="A6176">
        <v>6364</v>
      </c>
      <c r="B6176" t="s">
        <v>311</v>
      </c>
      <c r="C6176">
        <v>15</v>
      </c>
      <c r="D6176">
        <v>38</v>
      </c>
      <c r="E6176">
        <v>5</v>
      </c>
      <c r="F6176" t="s">
        <v>581</v>
      </c>
      <c r="G6176" t="s">
        <v>581</v>
      </c>
      <c r="H6176" t="s">
        <v>132</v>
      </c>
      <c r="I6176" t="s">
        <v>132</v>
      </c>
      <c r="J6176" t="s">
        <v>643</v>
      </c>
    </row>
    <row r="6177" spans="1:10" x14ac:dyDescent="0.35">
      <c r="A6177">
        <v>6365</v>
      </c>
      <c r="B6177" t="s">
        <v>311</v>
      </c>
      <c r="C6177">
        <v>16</v>
      </c>
      <c r="D6177">
        <v>24</v>
      </c>
      <c r="E6177">
        <v>13</v>
      </c>
      <c r="F6177" t="s">
        <v>581</v>
      </c>
      <c r="G6177" t="s">
        <v>581</v>
      </c>
      <c r="H6177" t="s">
        <v>132</v>
      </c>
      <c r="I6177" t="s">
        <v>132</v>
      </c>
      <c r="J6177" t="s">
        <v>643</v>
      </c>
    </row>
    <row r="6178" spans="1:10" x14ac:dyDescent="0.35">
      <c r="A6178">
        <v>6366</v>
      </c>
      <c r="B6178" t="s">
        <v>311</v>
      </c>
      <c r="C6178">
        <v>17</v>
      </c>
      <c r="D6178">
        <v>26</v>
      </c>
      <c r="E6178">
        <v>11</v>
      </c>
      <c r="F6178" t="s">
        <v>581</v>
      </c>
      <c r="G6178" t="s">
        <v>581</v>
      </c>
      <c r="H6178" t="s">
        <v>132</v>
      </c>
      <c r="I6178" t="s">
        <v>132</v>
      </c>
      <c r="J6178" t="s">
        <v>643</v>
      </c>
    </row>
    <row r="6179" spans="1:10" x14ac:dyDescent="0.35">
      <c r="A6179">
        <v>6367</v>
      </c>
      <c r="B6179" t="s">
        <v>311</v>
      </c>
      <c r="C6179">
        <v>18</v>
      </c>
      <c r="D6179">
        <v>19</v>
      </c>
      <c r="E6179">
        <v>8</v>
      </c>
      <c r="F6179" t="s">
        <v>581</v>
      </c>
      <c r="G6179" t="s">
        <v>581</v>
      </c>
      <c r="H6179" t="s">
        <v>132</v>
      </c>
      <c r="I6179" t="s">
        <v>132</v>
      </c>
      <c r="J6179" t="s">
        <v>643</v>
      </c>
    </row>
    <row r="6180" spans="1:10" x14ac:dyDescent="0.35">
      <c r="A6180">
        <v>6368</v>
      </c>
      <c r="B6180" t="s">
        <v>311</v>
      </c>
      <c r="C6180">
        <v>19</v>
      </c>
      <c r="D6180">
        <v>25</v>
      </c>
      <c r="E6180">
        <v>3</v>
      </c>
      <c r="F6180" t="s">
        <v>581</v>
      </c>
      <c r="G6180" t="s">
        <v>581</v>
      </c>
      <c r="H6180" t="s">
        <v>132</v>
      </c>
      <c r="I6180" t="s">
        <v>132</v>
      </c>
      <c r="J6180" t="s">
        <v>643</v>
      </c>
    </row>
    <row r="6181" spans="1:10" x14ac:dyDescent="0.35">
      <c r="A6181">
        <v>6369</v>
      </c>
      <c r="B6181" t="s">
        <v>311</v>
      </c>
      <c r="C6181">
        <v>20</v>
      </c>
      <c r="D6181">
        <v>13</v>
      </c>
      <c r="E6181">
        <v>3</v>
      </c>
      <c r="F6181" t="s">
        <v>581</v>
      </c>
      <c r="G6181" t="s">
        <v>581</v>
      </c>
      <c r="H6181" t="s">
        <v>132</v>
      </c>
      <c r="I6181" t="s">
        <v>132</v>
      </c>
      <c r="J6181" t="s">
        <v>643</v>
      </c>
    </row>
    <row r="6182" spans="1:10" x14ac:dyDescent="0.35">
      <c r="A6182">
        <v>6370</v>
      </c>
      <c r="B6182" t="s">
        <v>311</v>
      </c>
      <c r="C6182">
        <v>21</v>
      </c>
      <c r="D6182">
        <v>14</v>
      </c>
      <c r="E6182">
        <v>3</v>
      </c>
      <c r="F6182" t="s">
        <v>581</v>
      </c>
      <c r="G6182" t="s">
        <v>581</v>
      </c>
      <c r="H6182" t="s">
        <v>132</v>
      </c>
      <c r="I6182" t="s">
        <v>132</v>
      </c>
      <c r="J6182" t="s">
        <v>643</v>
      </c>
    </row>
    <row r="6183" spans="1:10" x14ac:dyDescent="0.35">
      <c r="A6183">
        <v>6371</v>
      </c>
      <c r="B6183" t="s">
        <v>311</v>
      </c>
      <c r="C6183">
        <v>22</v>
      </c>
      <c r="D6183">
        <v>15</v>
      </c>
      <c r="E6183">
        <v>5</v>
      </c>
      <c r="F6183" t="s">
        <v>581</v>
      </c>
      <c r="G6183" t="s">
        <v>581</v>
      </c>
      <c r="H6183" t="s">
        <v>132</v>
      </c>
      <c r="I6183" t="s">
        <v>132</v>
      </c>
      <c r="J6183" t="s">
        <v>643</v>
      </c>
    </row>
    <row r="6184" spans="1:10" x14ac:dyDescent="0.35">
      <c r="A6184">
        <v>6372</v>
      </c>
      <c r="B6184" t="s">
        <v>311</v>
      </c>
      <c r="C6184">
        <v>23</v>
      </c>
      <c r="D6184">
        <v>18</v>
      </c>
      <c r="E6184">
        <v>2</v>
      </c>
      <c r="F6184" t="s">
        <v>581</v>
      </c>
      <c r="G6184" t="s">
        <v>581</v>
      </c>
      <c r="H6184" t="s">
        <v>132</v>
      </c>
      <c r="I6184" t="s">
        <v>132</v>
      </c>
      <c r="J6184" t="s">
        <v>643</v>
      </c>
    </row>
    <row r="6185" spans="1:10" x14ac:dyDescent="0.35">
      <c r="A6185">
        <v>6373</v>
      </c>
      <c r="B6185" t="s">
        <v>311</v>
      </c>
      <c r="C6185">
        <v>24</v>
      </c>
      <c r="D6185">
        <v>9</v>
      </c>
      <c r="E6185">
        <v>4</v>
      </c>
      <c r="F6185" t="s">
        <v>581</v>
      </c>
      <c r="G6185" t="s">
        <v>581</v>
      </c>
      <c r="H6185" t="s">
        <v>132</v>
      </c>
      <c r="I6185" t="s">
        <v>132</v>
      </c>
      <c r="J6185" t="s">
        <v>643</v>
      </c>
    </row>
    <row r="6186" spans="1:10" x14ac:dyDescent="0.35">
      <c r="A6186">
        <v>6374</v>
      </c>
      <c r="B6186" t="s">
        <v>311</v>
      </c>
      <c r="C6186">
        <v>25</v>
      </c>
      <c r="D6186">
        <v>8</v>
      </c>
      <c r="E6186">
        <v>7</v>
      </c>
      <c r="F6186" t="s">
        <v>581</v>
      </c>
      <c r="G6186" t="s">
        <v>581</v>
      </c>
      <c r="H6186" t="s">
        <v>132</v>
      </c>
      <c r="I6186" t="s">
        <v>132</v>
      </c>
      <c r="J6186" t="s">
        <v>643</v>
      </c>
    </row>
    <row r="6187" spans="1:10" x14ac:dyDescent="0.35">
      <c r="A6187">
        <v>6375</v>
      </c>
      <c r="B6187" t="s">
        <v>311</v>
      </c>
      <c r="C6187">
        <v>26</v>
      </c>
      <c r="D6187">
        <v>9</v>
      </c>
      <c r="E6187">
        <v>8</v>
      </c>
      <c r="F6187" t="s">
        <v>581</v>
      </c>
      <c r="G6187" t="s">
        <v>581</v>
      </c>
      <c r="H6187" t="s">
        <v>132</v>
      </c>
      <c r="I6187" t="s">
        <v>132</v>
      </c>
      <c r="J6187" t="s">
        <v>643</v>
      </c>
    </row>
    <row r="6188" spans="1:10" x14ac:dyDescent="0.35">
      <c r="A6188">
        <v>6376</v>
      </c>
      <c r="B6188" t="s">
        <v>311</v>
      </c>
      <c r="C6188">
        <v>27</v>
      </c>
      <c r="D6188">
        <v>21</v>
      </c>
      <c r="E6188">
        <v>6</v>
      </c>
      <c r="F6188" t="s">
        <v>581</v>
      </c>
      <c r="G6188" t="s">
        <v>581</v>
      </c>
      <c r="H6188" t="s">
        <v>132</v>
      </c>
      <c r="I6188" t="s">
        <v>132</v>
      </c>
      <c r="J6188" t="s">
        <v>643</v>
      </c>
    </row>
    <row r="6189" spans="1:10" x14ac:dyDescent="0.35">
      <c r="A6189">
        <v>6377</v>
      </c>
      <c r="B6189" t="s">
        <v>311</v>
      </c>
      <c r="C6189">
        <v>28</v>
      </c>
      <c r="D6189">
        <v>51</v>
      </c>
      <c r="E6189">
        <v>10</v>
      </c>
      <c r="F6189" t="s">
        <v>581</v>
      </c>
      <c r="G6189" t="s">
        <v>581</v>
      </c>
      <c r="H6189" t="s">
        <v>132</v>
      </c>
      <c r="I6189" t="s">
        <v>132</v>
      </c>
      <c r="J6189" t="s">
        <v>643</v>
      </c>
    </row>
    <row r="6190" spans="1:10" x14ac:dyDescent="0.35">
      <c r="A6190">
        <v>6378</v>
      </c>
      <c r="B6190" t="s">
        <v>311</v>
      </c>
      <c r="C6190">
        <v>29</v>
      </c>
      <c r="D6190">
        <v>43</v>
      </c>
      <c r="E6190">
        <v>8</v>
      </c>
      <c r="F6190" t="s">
        <v>581</v>
      </c>
      <c r="G6190" t="s">
        <v>581</v>
      </c>
      <c r="H6190" t="s">
        <v>132</v>
      </c>
      <c r="I6190" t="s">
        <v>132</v>
      </c>
      <c r="J6190" t="s">
        <v>643</v>
      </c>
    </row>
    <row r="6191" spans="1:10" x14ac:dyDescent="0.35">
      <c r="A6191">
        <v>6379</v>
      </c>
      <c r="B6191" t="s">
        <v>311</v>
      </c>
      <c r="C6191">
        <v>30</v>
      </c>
      <c r="D6191">
        <v>31</v>
      </c>
      <c r="E6191">
        <v>11</v>
      </c>
      <c r="F6191" t="s">
        <v>581</v>
      </c>
      <c r="G6191" t="s">
        <v>581</v>
      </c>
      <c r="H6191" t="s">
        <v>132</v>
      </c>
      <c r="I6191" t="s">
        <v>132</v>
      </c>
      <c r="J6191" t="s">
        <v>643</v>
      </c>
    </row>
    <row r="6192" spans="1:10" x14ac:dyDescent="0.35">
      <c r="A6192">
        <v>6380</v>
      </c>
      <c r="B6192" t="s">
        <v>311</v>
      </c>
      <c r="C6192">
        <v>31</v>
      </c>
      <c r="D6192">
        <v>17</v>
      </c>
      <c r="E6192">
        <v>7</v>
      </c>
      <c r="F6192" t="s">
        <v>581</v>
      </c>
      <c r="G6192" t="s">
        <v>581</v>
      </c>
      <c r="H6192" t="s">
        <v>132</v>
      </c>
      <c r="I6192" t="s">
        <v>132</v>
      </c>
      <c r="J6192" t="s">
        <v>643</v>
      </c>
    </row>
    <row r="6193" spans="1:10" x14ac:dyDescent="0.35">
      <c r="A6193">
        <v>6381</v>
      </c>
      <c r="B6193" t="s">
        <v>311</v>
      </c>
      <c r="C6193">
        <v>32</v>
      </c>
      <c r="D6193">
        <v>11</v>
      </c>
      <c r="E6193">
        <v>4</v>
      </c>
      <c r="F6193" t="s">
        <v>581</v>
      </c>
      <c r="G6193" t="s">
        <v>581</v>
      </c>
      <c r="H6193" t="s">
        <v>132</v>
      </c>
      <c r="I6193" t="s">
        <v>132</v>
      </c>
      <c r="J6193" t="s">
        <v>643</v>
      </c>
    </row>
    <row r="6194" spans="1:10" x14ac:dyDescent="0.35">
      <c r="A6194">
        <v>6382</v>
      </c>
      <c r="B6194" t="s">
        <v>311</v>
      </c>
      <c r="C6194">
        <v>33</v>
      </c>
      <c r="D6194">
        <v>13</v>
      </c>
      <c r="E6194">
        <v>7</v>
      </c>
      <c r="F6194" t="s">
        <v>581</v>
      </c>
      <c r="G6194" t="s">
        <v>581</v>
      </c>
      <c r="H6194" t="s">
        <v>132</v>
      </c>
      <c r="I6194" t="s">
        <v>132</v>
      </c>
      <c r="J6194" t="s">
        <v>643</v>
      </c>
    </row>
    <row r="6195" spans="1:10" x14ac:dyDescent="0.35">
      <c r="A6195">
        <v>6383</v>
      </c>
      <c r="B6195" t="s">
        <v>311</v>
      </c>
      <c r="C6195">
        <v>34</v>
      </c>
      <c r="D6195">
        <v>7</v>
      </c>
      <c r="E6195">
        <v>7</v>
      </c>
      <c r="F6195" t="s">
        <v>581</v>
      </c>
      <c r="G6195" t="s">
        <v>581</v>
      </c>
      <c r="H6195" t="s">
        <v>132</v>
      </c>
      <c r="I6195" t="s">
        <v>132</v>
      </c>
      <c r="J6195" t="s">
        <v>643</v>
      </c>
    </row>
    <row r="6196" spans="1:10" x14ac:dyDescent="0.35">
      <c r="A6196">
        <v>6384</v>
      </c>
      <c r="B6196" t="s">
        <v>311</v>
      </c>
      <c r="C6196">
        <v>35</v>
      </c>
      <c r="D6196">
        <v>9</v>
      </c>
      <c r="E6196">
        <v>2</v>
      </c>
      <c r="F6196" t="s">
        <v>581</v>
      </c>
      <c r="G6196" t="s">
        <v>581</v>
      </c>
      <c r="H6196" t="s">
        <v>132</v>
      </c>
      <c r="I6196" t="s">
        <v>132</v>
      </c>
      <c r="J6196" t="s">
        <v>643</v>
      </c>
    </row>
    <row r="6197" spans="1:10" x14ac:dyDescent="0.35">
      <c r="A6197">
        <v>6385</v>
      </c>
      <c r="B6197" t="s">
        <v>311</v>
      </c>
      <c r="C6197">
        <v>36</v>
      </c>
      <c r="D6197">
        <v>5</v>
      </c>
      <c r="E6197">
        <v>6</v>
      </c>
      <c r="F6197" t="s">
        <v>581</v>
      </c>
      <c r="G6197" t="s">
        <v>581</v>
      </c>
      <c r="H6197" t="s">
        <v>132</v>
      </c>
      <c r="I6197" t="s">
        <v>132</v>
      </c>
      <c r="J6197" t="s">
        <v>643</v>
      </c>
    </row>
    <row r="6198" spans="1:10" x14ac:dyDescent="0.35">
      <c r="A6198">
        <v>6386</v>
      </c>
      <c r="B6198" t="s">
        <v>311</v>
      </c>
      <c r="C6198">
        <v>37</v>
      </c>
      <c r="D6198">
        <v>12</v>
      </c>
      <c r="E6198">
        <v>5</v>
      </c>
      <c r="F6198" t="s">
        <v>581</v>
      </c>
      <c r="G6198" t="s">
        <v>581</v>
      </c>
      <c r="H6198" t="s">
        <v>132</v>
      </c>
      <c r="I6198" t="s">
        <v>132</v>
      </c>
      <c r="J6198" t="s">
        <v>643</v>
      </c>
    </row>
    <row r="6199" spans="1:10" x14ac:dyDescent="0.35">
      <c r="A6199">
        <v>6387</v>
      </c>
      <c r="B6199" t="s">
        <v>311</v>
      </c>
      <c r="C6199">
        <v>38</v>
      </c>
      <c r="D6199">
        <v>5</v>
      </c>
      <c r="E6199">
        <v>2</v>
      </c>
      <c r="F6199" t="s">
        <v>581</v>
      </c>
      <c r="G6199" t="s">
        <v>581</v>
      </c>
      <c r="H6199" t="s">
        <v>132</v>
      </c>
      <c r="I6199" t="s">
        <v>132</v>
      </c>
      <c r="J6199" t="s">
        <v>643</v>
      </c>
    </row>
    <row r="6200" spans="1:10" x14ac:dyDescent="0.35">
      <c r="A6200">
        <v>6388</v>
      </c>
      <c r="B6200" t="s">
        <v>312</v>
      </c>
      <c r="C6200">
        <v>15</v>
      </c>
      <c r="D6200">
        <v>19</v>
      </c>
      <c r="E6200">
        <v>3</v>
      </c>
      <c r="F6200" t="s">
        <v>581</v>
      </c>
      <c r="G6200" t="s">
        <v>581</v>
      </c>
      <c r="H6200" t="s">
        <v>132</v>
      </c>
      <c r="I6200" t="s">
        <v>132</v>
      </c>
      <c r="J6200" t="s">
        <v>643</v>
      </c>
    </row>
    <row r="6201" spans="1:10" x14ac:dyDescent="0.35">
      <c r="A6201">
        <v>6389</v>
      </c>
      <c r="B6201" t="s">
        <v>312</v>
      </c>
      <c r="C6201">
        <v>16</v>
      </c>
      <c r="D6201">
        <v>15</v>
      </c>
      <c r="E6201">
        <v>9</v>
      </c>
      <c r="F6201" t="s">
        <v>581</v>
      </c>
      <c r="G6201" t="s">
        <v>581</v>
      </c>
      <c r="H6201" t="s">
        <v>132</v>
      </c>
      <c r="I6201" t="s">
        <v>132</v>
      </c>
      <c r="J6201" t="s">
        <v>643</v>
      </c>
    </row>
    <row r="6202" spans="1:10" x14ac:dyDescent="0.35">
      <c r="A6202">
        <v>6390</v>
      </c>
      <c r="B6202" t="s">
        <v>312</v>
      </c>
      <c r="C6202">
        <v>17</v>
      </c>
      <c r="D6202">
        <v>15</v>
      </c>
      <c r="E6202">
        <v>7</v>
      </c>
      <c r="F6202" t="s">
        <v>581</v>
      </c>
      <c r="G6202" t="s">
        <v>581</v>
      </c>
      <c r="H6202" t="s">
        <v>132</v>
      </c>
      <c r="I6202" t="s">
        <v>132</v>
      </c>
      <c r="J6202" t="s">
        <v>643</v>
      </c>
    </row>
    <row r="6203" spans="1:10" x14ac:dyDescent="0.35">
      <c r="A6203">
        <v>6391</v>
      </c>
      <c r="B6203" t="s">
        <v>312</v>
      </c>
      <c r="C6203">
        <v>18</v>
      </c>
      <c r="D6203">
        <v>13</v>
      </c>
      <c r="E6203">
        <v>6</v>
      </c>
      <c r="F6203" t="s">
        <v>581</v>
      </c>
      <c r="G6203" t="s">
        <v>581</v>
      </c>
      <c r="H6203" t="s">
        <v>132</v>
      </c>
      <c r="I6203" t="s">
        <v>132</v>
      </c>
      <c r="J6203" t="s">
        <v>643</v>
      </c>
    </row>
    <row r="6204" spans="1:10" x14ac:dyDescent="0.35">
      <c r="A6204">
        <v>6392</v>
      </c>
      <c r="B6204" t="s">
        <v>312</v>
      </c>
      <c r="C6204">
        <v>19</v>
      </c>
      <c r="D6204">
        <v>12</v>
      </c>
      <c r="E6204">
        <v>6</v>
      </c>
      <c r="F6204" t="s">
        <v>581</v>
      </c>
      <c r="G6204" t="s">
        <v>581</v>
      </c>
      <c r="H6204" t="s">
        <v>132</v>
      </c>
      <c r="I6204" t="s">
        <v>132</v>
      </c>
      <c r="J6204" t="s">
        <v>643</v>
      </c>
    </row>
    <row r="6205" spans="1:10" x14ac:dyDescent="0.35">
      <c r="A6205">
        <v>6393</v>
      </c>
      <c r="B6205" t="s">
        <v>312</v>
      </c>
      <c r="C6205">
        <v>20</v>
      </c>
      <c r="D6205">
        <v>7</v>
      </c>
      <c r="E6205">
        <v>1</v>
      </c>
      <c r="F6205" t="s">
        <v>581</v>
      </c>
      <c r="G6205" t="s">
        <v>581</v>
      </c>
      <c r="H6205" t="s">
        <v>132</v>
      </c>
      <c r="I6205" t="s">
        <v>132</v>
      </c>
      <c r="J6205" t="s">
        <v>643</v>
      </c>
    </row>
    <row r="6206" spans="1:10" x14ac:dyDescent="0.35">
      <c r="A6206">
        <v>6394</v>
      </c>
      <c r="B6206" t="s">
        <v>312</v>
      </c>
      <c r="C6206">
        <v>21</v>
      </c>
      <c r="D6206">
        <v>4</v>
      </c>
      <c r="E6206">
        <v>0</v>
      </c>
      <c r="F6206" t="s">
        <v>581</v>
      </c>
      <c r="G6206" t="s">
        <v>581</v>
      </c>
      <c r="H6206" t="s">
        <v>132</v>
      </c>
      <c r="I6206" t="s">
        <v>132</v>
      </c>
      <c r="J6206" t="s">
        <v>643</v>
      </c>
    </row>
    <row r="6207" spans="1:10" x14ac:dyDescent="0.35">
      <c r="A6207">
        <v>6395</v>
      </c>
      <c r="B6207" t="s">
        <v>312</v>
      </c>
      <c r="C6207">
        <v>22</v>
      </c>
      <c r="D6207">
        <v>4</v>
      </c>
      <c r="E6207">
        <v>4</v>
      </c>
      <c r="F6207" t="s">
        <v>581</v>
      </c>
      <c r="G6207" t="s">
        <v>581</v>
      </c>
      <c r="H6207" t="s">
        <v>132</v>
      </c>
      <c r="I6207" t="s">
        <v>132</v>
      </c>
      <c r="J6207" t="s">
        <v>643</v>
      </c>
    </row>
    <row r="6208" spans="1:10" x14ac:dyDescent="0.35">
      <c r="A6208">
        <v>6396</v>
      </c>
      <c r="B6208" t="s">
        <v>312</v>
      </c>
      <c r="C6208">
        <v>23</v>
      </c>
      <c r="D6208">
        <v>2</v>
      </c>
      <c r="E6208">
        <v>4</v>
      </c>
      <c r="F6208" t="s">
        <v>581</v>
      </c>
      <c r="G6208" t="s">
        <v>581</v>
      </c>
      <c r="H6208" t="s">
        <v>132</v>
      </c>
      <c r="I6208" t="s">
        <v>132</v>
      </c>
      <c r="J6208" t="s">
        <v>643</v>
      </c>
    </row>
    <row r="6209" spans="1:10" x14ac:dyDescent="0.35">
      <c r="A6209">
        <v>6397</v>
      </c>
      <c r="B6209" t="s">
        <v>312</v>
      </c>
      <c r="C6209">
        <v>24</v>
      </c>
      <c r="D6209">
        <v>2</v>
      </c>
      <c r="E6209">
        <v>1</v>
      </c>
      <c r="F6209" t="s">
        <v>581</v>
      </c>
      <c r="G6209" t="s">
        <v>581</v>
      </c>
      <c r="H6209" t="s">
        <v>132</v>
      </c>
      <c r="I6209" t="s">
        <v>132</v>
      </c>
      <c r="J6209" t="s">
        <v>643</v>
      </c>
    </row>
    <row r="6210" spans="1:10" x14ac:dyDescent="0.35">
      <c r="A6210">
        <v>6398</v>
      </c>
      <c r="B6210" t="s">
        <v>312</v>
      </c>
      <c r="C6210">
        <v>25</v>
      </c>
      <c r="D6210">
        <v>13</v>
      </c>
      <c r="E6210">
        <v>4</v>
      </c>
      <c r="F6210" t="s">
        <v>581</v>
      </c>
      <c r="G6210" t="s">
        <v>581</v>
      </c>
      <c r="H6210" t="s">
        <v>132</v>
      </c>
      <c r="I6210" t="s">
        <v>132</v>
      </c>
      <c r="J6210" t="s">
        <v>643</v>
      </c>
    </row>
    <row r="6211" spans="1:10" x14ac:dyDescent="0.35">
      <c r="A6211">
        <v>6399</v>
      </c>
      <c r="B6211" t="s">
        <v>312</v>
      </c>
      <c r="C6211">
        <v>26</v>
      </c>
      <c r="D6211">
        <v>13</v>
      </c>
      <c r="E6211">
        <v>8</v>
      </c>
      <c r="F6211" t="s">
        <v>581</v>
      </c>
      <c r="G6211" t="s">
        <v>581</v>
      </c>
      <c r="H6211" t="s">
        <v>132</v>
      </c>
      <c r="I6211" t="s">
        <v>132</v>
      </c>
      <c r="J6211" t="s">
        <v>643</v>
      </c>
    </row>
    <row r="6212" spans="1:10" x14ac:dyDescent="0.35">
      <c r="A6212">
        <v>6400</v>
      </c>
      <c r="B6212" t="s">
        <v>312</v>
      </c>
      <c r="C6212">
        <v>27</v>
      </c>
      <c r="D6212">
        <v>13</v>
      </c>
      <c r="E6212">
        <v>6</v>
      </c>
      <c r="F6212" t="s">
        <v>581</v>
      </c>
      <c r="G6212" t="s">
        <v>581</v>
      </c>
      <c r="H6212" t="s">
        <v>132</v>
      </c>
      <c r="I6212" t="s">
        <v>132</v>
      </c>
      <c r="J6212" t="s">
        <v>643</v>
      </c>
    </row>
    <row r="6213" spans="1:10" x14ac:dyDescent="0.35">
      <c r="A6213">
        <v>6401</v>
      </c>
      <c r="B6213" t="s">
        <v>312</v>
      </c>
      <c r="C6213">
        <v>28</v>
      </c>
      <c r="D6213">
        <v>10</v>
      </c>
      <c r="E6213">
        <v>5</v>
      </c>
      <c r="F6213" t="s">
        <v>581</v>
      </c>
      <c r="G6213" t="s">
        <v>581</v>
      </c>
      <c r="H6213" t="s">
        <v>132</v>
      </c>
      <c r="I6213" t="s">
        <v>132</v>
      </c>
      <c r="J6213" t="s">
        <v>643</v>
      </c>
    </row>
    <row r="6214" spans="1:10" x14ac:dyDescent="0.35">
      <c r="A6214">
        <v>6402</v>
      </c>
      <c r="B6214" t="s">
        <v>312</v>
      </c>
      <c r="C6214">
        <v>29</v>
      </c>
      <c r="D6214">
        <v>11</v>
      </c>
      <c r="E6214">
        <v>8</v>
      </c>
      <c r="F6214" t="s">
        <v>581</v>
      </c>
      <c r="G6214" t="s">
        <v>581</v>
      </c>
      <c r="H6214" t="s">
        <v>132</v>
      </c>
      <c r="I6214" t="s">
        <v>132</v>
      </c>
      <c r="J6214" t="s">
        <v>643</v>
      </c>
    </row>
    <row r="6215" spans="1:10" x14ac:dyDescent="0.35">
      <c r="A6215">
        <v>6403</v>
      </c>
      <c r="B6215" t="s">
        <v>312</v>
      </c>
      <c r="C6215">
        <v>30</v>
      </c>
      <c r="D6215">
        <v>16</v>
      </c>
      <c r="E6215">
        <v>5</v>
      </c>
      <c r="F6215" t="s">
        <v>581</v>
      </c>
      <c r="G6215" t="s">
        <v>581</v>
      </c>
      <c r="H6215" t="s">
        <v>132</v>
      </c>
      <c r="I6215" t="s">
        <v>132</v>
      </c>
      <c r="J6215" t="s">
        <v>643</v>
      </c>
    </row>
    <row r="6216" spans="1:10" x14ac:dyDescent="0.35">
      <c r="A6216">
        <v>6404</v>
      </c>
      <c r="B6216" t="s">
        <v>312</v>
      </c>
      <c r="C6216">
        <v>31</v>
      </c>
      <c r="D6216">
        <v>4</v>
      </c>
      <c r="E6216">
        <v>7</v>
      </c>
      <c r="F6216" t="s">
        <v>581</v>
      </c>
      <c r="G6216" t="s">
        <v>581</v>
      </c>
      <c r="H6216" t="s">
        <v>132</v>
      </c>
      <c r="I6216" t="s">
        <v>132</v>
      </c>
      <c r="J6216" t="s">
        <v>643</v>
      </c>
    </row>
    <row r="6217" spans="1:10" x14ac:dyDescent="0.35">
      <c r="A6217">
        <v>6405</v>
      </c>
      <c r="B6217" t="s">
        <v>312</v>
      </c>
      <c r="C6217">
        <v>32</v>
      </c>
      <c r="D6217">
        <v>8</v>
      </c>
      <c r="E6217">
        <v>7</v>
      </c>
      <c r="F6217" t="s">
        <v>581</v>
      </c>
      <c r="G6217" t="s">
        <v>581</v>
      </c>
      <c r="H6217" t="s">
        <v>132</v>
      </c>
      <c r="I6217" t="s">
        <v>132</v>
      </c>
      <c r="J6217" t="s">
        <v>643</v>
      </c>
    </row>
    <row r="6218" spans="1:10" x14ac:dyDescent="0.35">
      <c r="A6218">
        <v>6406</v>
      </c>
      <c r="B6218" t="s">
        <v>312</v>
      </c>
      <c r="C6218">
        <v>33</v>
      </c>
      <c r="D6218">
        <v>11</v>
      </c>
      <c r="E6218">
        <v>4</v>
      </c>
      <c r="F6218" t="s">
        <v>581</v>
      </c>
      <c r="G6218" t="s">
        <v>581</v>
      </c>
      <c r="H6218" t="s">
        <v>132</v>
      </c>
      <c r="I6218" t="s">
        <v>132</v>
      </c>
      <c r="J6218" t="s">
        <v>643</v>
      </c>
    </row>
    <row r="6219" spans="1:10" x14ac:dyDescent="0.35">
      <c r="A6219">
        <v>6407</v>
      </c>
      <c r="B6219" t="s">
        <v>312</v>
      </c>
      <c r="C6219">
        <v>34</v>
      </c>
      <c r="D6219">
        <v>4</v>
      </c>
      <c r="E6219">
        <v>2</v>
      </c>
      <c r="F6219" t="s">
        <v>581</v>
      </c>
      <c r="G6219" t="s">
        <v>581</v>
      </c>
      <c r="H6219" t="s">
        <v>132</v>
      </c>
      <c r="I6219" t="s">
        <v>132</v>
      </c>
      <c r="J6219" t="s">
        <v>643</v>
      </c>
    </row>
    <row r="6220" spans="1:10" x14ac:dyDescent="0.35">
      <c r="A6220">
        <v>6408</v>
      </c>
      <c r="B6220" t="s">
        <v>312</v>
      </c>
      <c r="C6220">
        <v>35</v>
      </c>
      <c r="D6220">
        <v>4</v>
      </c>
      <c r="E6220">
        <v>2</v>
      </c>
      <c r="F6220" t="s">
        <v>581</v>
      </c>
      <c r="G6220" t="s">
        <v>581</v>
      </c>
      <c r="H6220" t="s">
        <v>132</v>
      </c>
      <c r="I6220" t="s">
        <v>132</v>
      </c>
      <c r="J6220" t="s">
        <v>643</v>
      </c>
    </row>
    <row r="6221" spans="1:10" x14ac:dyDescent="0.35">
      <c r="A6221">
        <v>6409</v>
      </c>
      <c r="B6221" t="s">
        <v>312</v>
      </c>
      <c r="C6221">
        <v>36</v>
      </c>
      <c r="D6221">
        <v>4</v>
      </c>
      <c r="E6221">
        <v>2</v>
      </c>
      <c r="F6221" t="s">
        <v>581</v>
      </c>
      <c r="G6221" t="s">
        <v>581</v>
      </c>
      <c r="H6221" t="s">
        <v>132</v>
      </c>
      <c r="I6221" t="s">
        <v>132</v>
      </c>
      <c r="J6221" t="s">
        <v>643</v>
      </c>
    </row>
    <row r="6222" spans="1:10" x14ac:dyDescent="0.35">
      <c r="A6222">
        <v>6410</v>
      </c>
      <c r="B6222" t="s">
        <v>312</v>
      </c>
      <c r="C6222">
        <v>37</v>
      </c>
      <c r="D6222">
        <v>10</v>
      </c>
      <c r="E6222">
        <v>2</v>
      </c>
      <c r="F6222" t="s">
        <v>581</v>
      </c>
      <c r="G6222" t="s">
        <v>581</v>
      </c>
      <c r="H6222" t="s">
        <v>132</v>
      </c>
      <c r="I6222" t="s">
        <v>132</v>
      </c>
      <c r="J6222" t="s">
        <v>643</v>
      </c>
    </row>
    <row r="6223" spans="1:10" x14ac:dyDescent="0.35">
      <c r="A6223">
        <v>6411</v>
      </c>
      <c r="B6223" t="s">
        <v>312</v>
      </c>
      <c r="C6223">
        <v>38</v>
      </c>
      <c r="D6223">
        <v>8</v>
      </c>
      <c r="E6223">
        <v>7</v>
      </c>
      <c r="F6223" t="s">
        <v>581</v>
      </c>
      <c r="G6223" t="s">
        <v>581</v>
      </c>
      <c r="H6223" t="s">
        <v>132</v>
      </c>
      <c r="I6223" t="s">
        <v>132</v>
      </c>
      <c r="J6223" t="s">
        <v>643</v>
      </c>
    </row>
    <row r="6224" spans="1:10" x14ac:dyDescent="0.35">
      <c r="A6224">
        <v>6412</v>
      </c>
      <c r="B6224" t="s">
        <v>313</v>
      </c>
      <c r="C6224">
        <v>15</v>
      </c>
      <c r="D6224">
        <v>44</v>
      </c>
      <c r="E6224">
        <v>5</v>
      </c>
      <c r="F6224" t="s">
        <v>581</v>
      </c>
      <c r="G6224" t="s">
        <v>581</v>
      </c>
      <c r="H6224" t="s">
        <v>132</v>
      </c>
      <c r="I6224" t="s">
        <v>132</v>
      </c>
      <c r="J6224" t="s">
        <v>643</v>
      </c>
    </row>
    <row r="6225" spans="1:10" x14ac:dyDescent="0.35">
      <c r="A6225">
        <v>6413</v>
      </c>
      <c r="B6225" t="s">
        <v>313</v>
      </c>
      <c r="C6225">
        <v>16</v>
      </c>
      <c r="D6225">
        <v>47</v>
      </c>
      <c r="E6225">
        <v>5</v>
      </c>
      <c r="F6225" t="s">
        <v>581</v>
      </c>
      <c r="G6225" t="s">
        <v>581</v>
      </c>
      <c r="H6225" t="s">
        <v>132</v>
      </c>
      <c r="I6225" t="s">
        <v>132</v>
      </c>
      <c r="J6225" t="s">
        <v>643</v>
      </c>
    </row>
    <row r="6226" spans="1:10" x14ac:dyDescent="0.35">
      <c r="A6226">
        <v>6414</v>
      </c>
      <c r="B6226" t="s">
        <v>313</v>
      </c>
      <c r="C6226">
        <v>17</v>
      </c>
      <c r="D6226">
        <v>21</v>
      </c>
      <c r="E6226">
        <v>3</v>
      </c>
      <c r="F6226" t="s">
        <v>581</v>
      </c>
      <c r="G6226" t="s">
        <v>581</v>
      </c>
      <c r="H6226" t="s">
        <v>132</v>
      </c>
      <c r="I6226" t="s">
        <v>132</v>
      </c>
      <c r="J6226" t="s">
        <v>643</v>
      </c>
    </row>
    <row r="6227" spans="1:10" x14ac:dyDescent="0.35">
      <c r="A6227">
        <v>6415</v>
      </c>
      <c r="B6227" t="s">
        <v>313</v>
      </c>
      <c r="C6227">
        <v>18</v>
      </c>
      <c r="D6227">
        <v>21</v>
      </c>
      <c r="E6227">
        <v>4</v>
      </c>
      <c r="F6227" t="s">
        <v>581</v>
      </c>
      <c r="G6227" t="s">
        <v>581</v>
      </c>
      <c r="H6227" t="s">
        <v>132</v>
      </c>
      <c r="I6227" t="s">
        <v>132</v>
      </c>
      <c r="J6227" t="s">
        <v>643</v>
      </c>
    </row>
    <row r="6228" spans="1:10" x14ac:dyDescent="0.35">
      <c r="A6228">
        <v>6416</v>
      </c>
      <c r="B6228" t="s">
        <v>313</v>
      </c>
      <c r="C6228">
        <v>19</v>
      </c>
      <c r="D6228">
        <v>15</v>
      </c>
      <c r="E6228">
        <v>1</v>
      </c>
      <c r="F6228" t="s">
        <v>581</v>
      </c>
      <c r="G6228" t="s">
        <v>581</v>
      </c>
      <c r="H6228" t="s">
        <v>132</v>
      </c>
      <c r="I6228" t="s">
        <v>132</v>
      </c>
      <c r="J6228" t="s">
        <v>643</v>
      </c>
    </row>
    <row r="6229" spans="1:10" x14ac:dyDescent="0.35">
      <c r="A6229">
        <v>6417</v>
      </c>
      <c r="B6229" t="s">
        <v>313</v>
      </c>
      <c r="C6229">
        <v>20</v>
      </c>
      <c r="D6229">
        <v>16</v>
      </c>
      <c r="E6229">
        <v>1</v>
      </c>
      <c r="F6229" t="s">
        <v>581</v>
      </c>
      <c r="G6229" t="s">
        <v>581</v>
      </c>
      <c r="H6229" t="s">
        <v>132</v>
      </c>
      <c r="I6229" t="s">
        <v>132</v>
      </c>
      <c r="J6229" t="s">
        <v>643</v>
      </c>
    </row>
    <row r="6230" spans="1:10" x14ac:dyDescent="0.35">
      <c r="A6230">
        <v>6418</v>
      </c>
      <c r="B6230" t="s">
        <v>313</v>
      </c>
      <c r="C6230">
        <v>21</v>
      </c>
      <c r="D6230">
        <v>8</v>
      </c>
      <c r="E6230">
        <v>4</v>
      </c>
      <c r="F6230" t="s">
        <v>581</v>
      </c>
      <c r="G6230" t="s">
        <v>581</v>
      </c>
      <c r="H6230" t="s">
        <v>132</v>
      </c>
      <c r="I6230" t="s">
        <v>132</v>
      </c>
      <c r="J6230" t="s">
        <v>643</v>
      </c>
    </row>
    <row r="6231" spans="1:10" x14ac:dyDescent="0.35">
      <c r="A6231">
        <v>6419</v>
      </c>
      <c r="B6231" t="s">
        <v>313</v>
      </c>
      <c r="C6231">
        <v>22</v>
      </c>
      <c r="D6231">
        <v>8</v>
      </c>
      <c r="E6231">
        <v>2</v>
      </c>
      <c r="F6231" t="s">
        <v>581</v>
      </c>
      <c r="G6231" t="s">
        <v>581</v>
      </c>
      <c r="H6231" t="s">
        <v>132</v>
      </c>
      <c r="I6231" t="s">
        <v>132</v>
      </c>
      <c r="J6231" t="s">
        <v>643</v>
      </c>
    </row>
    <row r="6232" spans="1:10" x14ac:dyDescent="0.35">
      <c r="A6232">
        <v>6420</v>
      </c>
      <c r="B6232" t="s">
        <v>313</v>
      </c>
      <c r="C6232">
        <v>23</v>
      </c>
      <c r="D6232">
        <v>6</v>
      </c>
      <c r="E6232">
        <v>0</v>
      </c>
      <c r="F6232" t="s">
        <v>581</v>
      </c>
      <c r="G6232" t="s">
        <v>581</v>
      </c>
      <c r="H6232" t="s">
        <v>132</v>
      </c>
      <c r="I6232" t="s">
        <v>132</v>
      </c>
      <c r="J6232" t="s">
        <v>643</v>
      </c>
    </row>
    <row r="6233" spans="1:10" x14ac:dyDescent="0.35">
      <c r="A6233">
        <v>6421</v>
      </c>
      <c r="B6233" t="s">
        <v>313</v>
      </c>
      <c r="C6233">
        <v>24</v>
      </c>
      <c r="D6233">
        <v>12</v>
      </c>
      <c r="E6233">
        <v>6</v>
      </c>
      <c r="F6233" t="s">
        <v>581</v>
      </c>
      <c r="G6233" t="s">
        <v>581</v>
      </c>
      <c r="H6233" t="s">
        <v>132</v>
      </c>
      <c r="I6233" t="s">
        <v>132</v>
      </c>
      <c r="J6233" t="s">
        <v>643</v>
      </c>
    </row>
    <row r="6234" spans="1:10" x14ac:dyDescent="0.35">
      <c r="A6234">
        <v>6422</v>
      </c>
      <c r="B6234" t="s">
        <v>313</v>
      </c>
      <c r="C6234">
        <v>25</v>
      </c>
      <c r="D6234">
        <v>12</v>
      </c>
      <c r="E6234">
        <v>3</v>
      </c>
      <c r="F6234" t="s">
        <v>581</v>
      </c>
      <c r="G6234" t="s">
        <v>581</v>
      </c>
      <c r="H6234" t="s">
        <v>132</v>
      </c>
      <c r="I6234" t="s">
        <v>132</v>
      </c>
      <c r="J6234" t="s">
        <v>643</v>
      </c>
    </row>
    <row r="6235" spans="1:10" x14ac:dyDescent="0.35">
      <c r="A6235">
        <v>6423</v>
      </c>
      <c r="B6235" t="s">
        <v>313</v>
      </c>
      <c r="C6235">
        <v>26</v>
      </c>
      <c r="D6235">
        <v>20</v>
      </c>
      <c r="E6235">
        <v>5</v>
      </c>
      <c r="F6235" t="s">
        <v>581</v>
      </c>
      <c r="G6235" t="s">
        <v>581</v>
      </c>
      <c r="H6235" t="s">
        <v>132</v>
      </c>
      <c r="I6235" t="s">
        <v>132</v>
      </c>
      <c r="J6235" t="s">
        <v>643</v>
      </c>
    </row>
    <row r="6236" spans="1:10" x14ac:dyDescent="0.35">
      <c r="A6236">
        <v>6424</v>
      </c>
      <c r="B6236" t="s">
        <v>313</v>
      </c>
      <c r="C6236">
        <v>27</v>
      </c>
      <c r="D6236">
        <v>25</v>
      </c>
      <c r="E6236">
        <v>4</v>
      </c>
      <c r="F6236" t="s">
        <v>581</v>
      </c>
      <c r="G6236" t="s">
        <v>581</v>
      </c>
      <c r="H6236" t="s">
        <v>132</v>
      </c>
      <c r="I6236" t="s">
        <v>132</v>
      </c>
      <c r="J6236" t="s">
        <v>643</v>
      </c>
    </row>
    <row r="6237" spans="1:10" x14ac:dyDescent="0.35">
      <c r="A6237">
        <v>6425</v>
      </c>
      <c r="B6237" t="s">
        <v>313</v>
      </c>
      <c r="C6237">
        <v>28</v>
      </c>
      <c r="D6237">
        <v>40</v>
      </c>
      <c r="E6237">
        <v>7</v>
      </c>
      <c r="F6237" t="s">
        <v>581</v>
      </c>
      <c r="G6237" t="s">
        <v>581</v>
      </c>
      <c r="H6237" t="s">
        <v>132</v>
      </c>
      <c r="I6237" t="s">
        <v>132</v>
      </c>
      <c r="J6237" t="s">
        <v>643</v>
      </c>
    </row>
    <row r="6238" spans="1:10" x14ac:dyDescent="0.35">
      <c r="A6238">
        <v>6426</v>
      </c>
      <c r="B6238" t="s">
        <v>313</v>
      </c>
      <c r="C6238">
        <v>29</v>
      </c>
      <c r="D6238">
        <v>30</v>
      </c>
      <c r="E6238">
        <v>8</v>
      </c>
      <c r="F6238" t="s">
        <v>581</v>
      </c>
      <c r="G6238" t="s">
        <v>581</v>
      </c>
      <c r="H6238" t="s">
        <v>132</v>
      </c>
      <c r="I6238" t="s">
        <v>132</v>
      </c>
      <c r="J6238" t="s">
        <v>643</v>
      </c>
    </row>
    <row r="6239" spans="1:10" x14ac:dyDescent="0.35">
      <c r="A6239">
        <v>6427</v>
      </c>
      <c r="B6239" t="s">
        <v>313</v>
      </c>
      <c r="C6239">
        <v>30</v>
      </c>
      <c r="D6239">
        <v>37</v>
      </c>
      <c r="E6239">
        <v>10</v>
      </c>
      <c r="F6239" t="s">
        <v>581</v>
      </c>
      <c r="G6239" t="s">
        <v>581</v>
      </c>
      <c r="H6239" t="s">
        <v>132</v>
      </c>
      <c r="I6239" t="s">
        <v>132</v>
      </c>
      <c r="J6239" t="s">
        <v>643</v>
      </c>
    </row>
    <row r="6240" spans="1:10" x14ac:dyDescent="0.35">
      <c r="A6240">
        <v>6428</v>
      </c>
      <c r="B6240" t="s">
        <v>313</v>
      </c>
      <c r="C6240">
        <v>31</v>
      </c>
      <c r="D6240">
        <v>31</v>
      </c>
      <c r="E6240">
        <v>2</v>
      </c>
      <c r="F6240" t="s">
        <v>581</v>
      </c>
      <c r="G6240" t="s">
        <v>581</v>
      </c>
      <c r="H6240" t="s">
        <v>132</v>
      </c>
      <c r="I6240" t="s">
        <v>132</v>
      </c>
      <c r="J6240" t="s">
        <v>643</v>
      </c>
    </row>
    <row r="6241" spans="1:10" x14ac:dyDescent="0.35">
      <c r="A6241">
        <v>6429</v>
      </c>
      <c r="B6241" t="s">
        <v>313</v>
      </c>
      <c r="C6241">
        <v>32</v>
      </c>
      <c r="D6241">
        <v>9</v>
      </c>
      <c r="E6241">
        <v>0</v>
      </c>
      <c r="F6241" t="s">
        <v>581</v>
      </c>
      <c r="G6241" t="s">
        <v>581</v>
      </c>
      <c r="H6241" t="s">
        <v>132</v>
      </c>
      <c r="I6241" t="s">
        <v>132</v>
      </c>
      <c r="J6241" t="s">
        <v>643</v>
      </c>
    </row>
    <row r="6242" spans="1:10" x14ac:dyDescent="0.35">
      <c r="A6242">
        <v>6430</v>
      </c>
      <c r="B6242" t="s">
        <v>313</v>
      </c>
      <c r="C6242">
        <v>33</v>
      </c>
      <c r="D6242">
        <v>16</v>
      </c>
      <c r="E6242">
        <v>2</v>
      </c>
      <c r="F6242" t="s">
        <v>581</v>
      </c>
      <c r="G6242" t="s">
        <v>581</v>
      </c>
      <c r="H6242" t="s">
        <v>132</v>
      </c>
      <c r="I6242" t="s">
        <v>132</v>
      </c>
      <c r="J6242" t="s">
        <v>643</v>
      </c>
    </row>
    <row r="6243" spans="1:10" x14ac:dyDescent="0.35">
      <c r="A6243">
        <v>6431</v>
      </c>
      <c r="B6243" t="s">
        <v>313</v>
      </c>
      <c r="C6243">
        <v>34</v>
      </c>
      <c r="D6243">
        <v>8</v>
      </c>
      <c r="E6243">
        <v>2</v>
      </c>
      <c r="F6243" t="s">
        <v>581</v>
      </c>
      <c r="G6243" t="s">
        <v>581</v>
      </c>
      <c r="H6243" t="s">
        <v>132</v>
      </c>
      <c r="I6243" t="s">
        <v>132</v>
      </c>
      <c r="J6243" t="s">
        <v>643</v>
      </c>
    </row>
    <row r="6244" spans="1:10" x14ac:dyDescent="0.35">
      <c r="A6244">
        <v>6432</v>
      </c>
      <c r="B6244" t="s">
        <v>313</v>
      </c>
      <c r="C6244">
        <v>35</v>
      </c>
      <c r="D6244">
        <v>30</v>
      </c>
      <c r="E6244">
        <v>3</v>
      </c>
      <c r="F6244" t="s">
        <v>581</v>
      </c>
      <c r="G6244" t="s">
        <v>581</v>
      </c>
      <c r="H6244" t="s">
        <v>132</v>
      </c>
      <c r="I6244" t="s">
        <v>132</v>
      </c>
      <c r="J6244" t="s">
        <v>643</v>
      </c>
    </row>
    <row r="6245" spans="1:10" x14ac:dyDescent="0.35">
      <c r="A6245">
        <v>6433</v>
      </c>
      <c r="B6245" t="s">
        <v>313</v>
      </c>
      <c r="C6245">
        <v>36</v>
      </c>
      <c r="D6245">
        <v>29</v>
      </c>
      <c r="E6245">
        <v>1</v>
      </c>
      <c r="F6245" t="s">
        <v>581</v>
      </c>
      <c r="G6245" t="s">
        <v>581</v>
      </c>
      <c r="H6245" t="s">
        <v>132</v>
      </c>
      <c r="I6245" t="s">
        <v>132</v>
      </c>
      <c r="J6245" t="s">
        <v>643</v>
      </c>
    </row>
    <row r="6246" spans="1:10" x14ac:dyDescent="0.35">
      <c r="A6246">
        <v>6434</v>
      </c>
      <c r="B6246" t="s">
        <v>313</v>
      </c>
      <c r="C6246">
        <v>37</v>
      </c>
      <c r="D6246">
        <v>38</v>
      </c>
      <c r="E6246">
        <v>0</v>
      </c>
      <c r="F6246" t="s">
        <v>581</v>
      </c>
      <c r="G6246" t="s">
        <v>581</v>
      </c>
      <c r="H6246" t="s">
        <v>132</v>
      </c>
      <c r="I6246" t="s">
        <v>132</v>
      </c>
      <c r="J6246" t="s">
        <v>643</v>
      </c>
    </row>
    <row r="6247" spans="1:10" x14ac:dyDescent="0.35">
      <c r="A6247">
        <v>6435</v>
      </c>
      <c r="B6247" t="s">
        <v>313</v>
      </c>
      <c r="C6247">
        <v>38</v>
      </c>
      <c r="D6247">
        <v>32</v>
      </c>
      <c r="E6247">
        <v>8</v>
      </c>
      <c r="F6247" t="s">
        <v>581</v>
      </c>
      <c r="G6247" t="s">
        <v>581</v>
      </c>
      <c r="H6247" t="s">
        <v>132</v>
      </c>
      <c r="I6247" t="s">
        <v>132</v>
      </c>
      <c r="J6247" t="s">
        <v>643</v>
      </c>
    </row>
    <row r="6248" spans="1:10" x14ac:dyDescent="0.35">
      <c r="A6248">
        <v>6436</v>
      </c>
      <c r="B6248" t="s">
        <v>314</v>
      </c>
      <c r="C6248">
        <v>15</v>
      </c>
      <c r="D6248">
        <v>84</v>
      </c>
      <c r="E6248">
        <v>10</v>
      </c>
      <c r="F6248" t="s">
        <v>581</v>
      </c>
      <c r="G6248" t="s">
        <v>581</v>
      </c>
      <c r="H6248" t="s">
        <v>132</v>
      </c>
      <c r="I6248" t="s">
        <v>132</v>
      </c>
      <c r="J6248" t="s">
        <v>643</v>
      </c>
    </row>
    <row r="6249" spans="1:10" x14ac:dyDescent="0.35">
      <c r="A6249">
        <v>6437</v>
      </c>
      <c r="B6249" t="s">
        <v>314</v>
      </c>
      <c r="C6249">
        <v>16</v>
      </c>
      <c r="D6249">
        <v>86</v>
      </c>
      <c r="E6249">
        <v>19</v>
      </c>
      <c r="F6249" t="s">
        <v>581</v>
      </c>
      <c r="G6249" t="s">
        <v>581</v>
      </c>
      <c r="H6249" t="s">
        <v>132</v>
      </c>
      <c r="I6249" t="s">
        <v>132</v>
      </c>
      <c r="J6249" t="s">
        <v>643</v>
      </c>
    </row>
    <row r="6250" spans="1:10" x14ac:dyDescent="0.35">
      <c r="A6250">
        <v>6438</v>
      </c>
      <c r="B6250" t="s">
        <v>314</v>
      </c>
      <c r="C6250">
        <v>17</v>
      </c>
      <c r="D6250">
        <v>66</v>
      </c>
      <c r="E6250">
        <v>12</v>
      </c>
      <c r="F6250" t="s">
        <v>581</v>
      </c>
      <c r="G6250" t="s">
        <v>581</v>
      </c>
      <c r="H6250" t="s">
        <v>132</v>
      </c>
      <c r="I6250" t="s">
        <v>132</v>
      </c>
      <c r="J6250" t="s">
        <v>643</v>
      </c>
    </row>
    <row r="6251" spans="1:10" x14ac:dyDescent="0.35">
      <c r="A6251">
        <v>6439</v>
      </c>
      <c r="B6251" t="s">
        <v>314</v>
      </c>
      <c r="C6251">
        <v>18</v>
      </c>
      <c r="D6251">
        <v>55</v>
      </c>
      <c r="E6251">
        <v>9</v>
      </c>
      <c r="F6251" t="s">
        <v>581</v>
      </c>
      <c r="G6251" t="s">
        <v>581</v>
      </c>
      <c r="H6251" t="s">
        <v>132</v>
      </c>
      <c r="I6251" t="s">
        <v>132</v>
      </c>
      <c r="J6251" t="s">
        <v>643</v>
      </c>
    </row>
    <row r="6252" spans="1:10" x14ac:dyDescent="0.35">
      <c r="A6252">
        <v>6440</v>
      </c>
      <c r="B6252" t="s">
        <v>314</v>
      </c>
      <c r="C6252">
        <v>19</v>
      </c>
      <c r="D6252">
        <v>56</v>
      </c>
      <c r="E6252">
        <v>11</v>
      </c>
      <c r="F6252" t="s">
        <v>581</v>
      </c>
      <c r="G6252" t="s">
        <v>581</v>
      </c>
      <c r="H6252" t="s">
        <v>132</v>
      </c>
      <c r="I6252" t="s">
        <v>132</v>
      </c>
      <c r="J6252" t="s">
        <v>643</v>
      </c>
    </row>
    <row r="6253" spans="1:10" x14ac:dyDescent="0.35">
      <c r="A6253">
        <v>6441</v>
      </c>
      <c r="B6253" t="s">
        <v>314</v>
      </c>
      <c r="C6253">
        <v>20</v>
      </c>
      <c r="D6253">
        <v>25</v>
      </c>
      <c r="E6253">
        <v>4</v>
      </c>
      <c r="F6253" t="s">
        <v>581</v>
      </c>
      <c r="G6253" t="s">
        <v>581</v>
      </c>
      <c r="H6253" t="s">
        <v>132</v>
      </c>
      <c r="I6253" t="s">
        <v>132</v>
      </c>
      <c r="J6253" t="s">
        <v>643</v>
      </c>
    </row>
    <row r="6254" spans="1:10" x14ac:dyDescent="0.35">
      <c r="A6254">
        <v>6442</v>
      </c>
      <c r="B6254" t="s">
        <v>314</v>
      </c>
      <c r="C6254">
        <v>21</v>
      </c>
      <c r="D6254">
        <v>16</v>
      </c>
      <c r="E6254">
        <v>4</v>
      </c>
      <c r="F6254" t="s">
        <v>581</v>
      </c>
      <c r="G6254" t="s">
        <v>581</v>
      </c>
      <c r="H6254" t="s">
        <v>132</v>
      </c>
      <c r="I6254" t="s">
        <v>132</v>
      </c>
      <c r="J6254" t="s">
        <v>643</v>
      </c>
    </row>
    <row r="6255" spans="1:10" x14ac:dyDescent="0.35">
      <c r="A6255">
        <v>6443</v>
      </c>
      <c r="B6255" t="s">
        <v>314</v>
      </c>
      <c r="C6255">
        <v>22</v>
      </c>
      <c r="D6255">
        <v>24</v>
      </c>
      <c r="E6255">
        <v>3</v>
      </c>
      <c r="F6255" t="s">
        <v>581</v>
      </c>
      <c r="G6255" t="s">
        <v>581</v>
      </c>
      <c r="H6255" t="s">
        <v>132</v>
      </c>
      <c r="I6255" t="s">
        <v>132</v>
      </c>
      <c r="J6255" t="s">
        <v>643</v>
      </c>
    </row>
    <row r="6256" spans="1:10" x14ac:dyDescent="0.35">
      <c r="A6256">
        <v>6444</v>
      </c>
      <c r="B6256" t="s">
        <v>314</v>
      </c>
      <c r="C6256">
        <v>23</v>
      </c>
      <c r="D6256">
        <v>18</v>
      </c>
      <c r="E6256">
        <v>7</v>
      </c>
      <c r="F6256" t="s">
        <v>581</v>
      </c>
      <c r="G6256" t="s">
        <v>581</v>
      </c>
      <c r="H6256" t="s">
        <v>132</v>
      </c>
      <c r="I6256" t="s">
        <v>132</v>
      </c>
      <c r="J6256" t="s">
        <v>643</v>
      </c>
    </row>
    <row r="6257" spans="1:10" x14ac:dyDescent="0.35">
      <c r="A6257">
        <v>6445</v>
      </c>
      <c r="B6257" t="s">
        <v>314</v>
      </c>
      <c r="C6257">
        <v>24</v>
      </c>
      <c r="D6257">
        <v>24</v>
      </c>
      <c r="E6257">
        <v>2</v>
      </c>
      <c r="F6257" t="s">
        <v>581</v>
      </c>
      <c r="G6257" t="s">
        <v>581</v>
      </c>
      <c r="H6257" t="s">
        <v>132</v>
      </c>
      <c r="I6257" t="s">
        <v>132</v>
      </c>
      <c r="J6257" t="s">
        <v>643</v>
      </c>
    </row>
    <row r="6258" spans="1:10" x14ac:dyDescent="0.35">
      <c r="A6258">
        <v>6446</v>
      </c>
      <c r="B6258" t="s">
        <v>314</v>
      </c>
      <c r="C6258">
        <v>25</v>
      </c>
      <c r="D6258">
        <v>20</v>
      </c>
      <c r="E6258">
        <v>11</v>
      </c>
      <c r="F6258" t="s">
        <v>581</v>
      </c>
      <c r="G6258" t="s">
        <v>581</v>
      </c>
      <c r="H6258" t="s">
        <v>132</v>
      </c>
      <c r="I6258" t="s">
        <v>132</v>
      </c>
      <c r="J6258" t="s">
        <v>643</v>
      </c>
    </row>
    <row r="6259" spans="1:10" x14ac:dyDescent="0.35">
      <c r="A6259">
        <v>6447</v>
      </c>
      <c r="B6259" t="s">
        <v>314</v>
      </c>
      <c r="C6259">
        <v>26</v>
      </c>
      <c r="D6259">
        <v>35</v>
      </c>
      <c r="E6259">
        <v>12</v>
      </c>
      <c r="F6259" t="s">
        <v>581</v>
      </c>
      <c r="G6259" t="s">
        <v>581</v>
      </c>
      <c r="H6259" t="s">
        <v>132</v>
      </c>
      <c r="I6259" t="s">
        <v>132</v>
      </c>
      <c r="J6259" t="s">
        <v>643</v>
      </c>
    </row>
    <row r="6260" spans="1:10" x14ac:dyDescent="0.35">
      <c r="A6260">
        <v>6448</v>
      </c>
      <c r="B6260" t="s">
        <v>314</v>
      </c>
      <c r="C6260">
        <v>27</v>
      </c>
      <c r="D6260">
        <v>61</v>
      </c>
      <c r="E6260">
        <v>16</v>
      </c>
      <c r="F6260" t="s">
        <v>581</v>
      </c>
      <c r="G6260" t="s">
        <v>581</v>
      </c>
      <c r="H6260" t="s">
        <v>132</v>
      </c>
      <c r="I6260" t="s">
        <v>132</v>
      </c>
      <c r="J6260" t="s">
        <v>643</v>
      </c>
    </row>
    <row r="6261" spans="1:10" x14ac:dyDescent="0.35">
      <c r="A6261">
        <v>6449</v>
      </c>
      <c r="B6261" t="s">
        <v>314</v>
      </c>
      <c r="C6261">
        <v>28</v>
      </c>
      <c r="D6261">
        <v>68</v>
      </c>
      <c r="E6261">
        <v>25</v>
      </c>
      <c r="F6261" t="s">
        <v>581</v>
      </c>
      <c r="G6261" t="s">
        <v>581</v>
      </c>
      <c r="H6261" t="s">
        <v>132</v>
      </c>
      <c r="I6261" t="s">
        <v>132</v>
      </c>
      <c r="J6261" t="s">
        <v>643</v>
      </c>
    </row>
    <row r="6262" spans="1:10" x14ac:dyDescent="0.35">
      <c r="A6262">
        <v>6450</v>
      </c>
      <c r="B6262" t="s">
        <v>314</v>
      </c>
      <c r="C6262">
        <v>29</v>
      </c>
      <c r="D6262">
        <v>51</v>
      </c>
      <c r="E6262">
        <v>25</v>
      </c>
      <c r="F6262" t="s">
        <v>581</v>
      </c>
      <c r="G6262" t="s">
        <v>581</v>
      </c>
      <c r="H6262" t="s">
        <v>132</v>
      </c>
      <c r="I6262" t="s">
        <v>132</v>
      </c>
      <c r="J6262" t="s">
        <v>643</v>
      </c>
    </row>
    <row r="6263" spans="1:10" x14ac:dyDescent="0.35">
      <c r="A6263">
        <v>6451</v>
      </c>
      <c r="B6263" t="s">
        <v>314</v>
      </c>
      <c r="C6263">
        <v>30</v>
      </c>
      <c r="D6263">
        <v>55</v>
      </c>
      <c r="E6263">
        <v>27</v>
      </c>
      <c r="F6263" t="s">
        <v>581</v>
      </c>
      <c r="G6263" t="s">
        <v>581</v>
      </c>
      <c r="H6263" t="s">
        <v>132</v>
      </c>
      <c r="I6263" t="s">
        <v>132</v>
      </c>
      <c r="J6263" t="s">
        <v>643</v>
      </c>
    </row>
    <row r="6264" spans="1:10" x14ac:dyDescent="0.35">
      <c r="A6264">
        <v>6452</v>
      </c>
      <c r="B6264" t="s">
        <v>314</v>
      </c>
      <c r="C6264">
        <v>31</v>
      </c>
      <c r="D6264">
        <v>65</v>
      </c>
      <c r="E6264">
        <v>10</v>
      </c>
      <c r="F6264" t="s">
        <v>581</v>
      </c>
      <c r="G6264" t="s">
        <v>581</v>
      </c>
      <c r="H6264" t="s">
        <v>132</v>
      </c>
      <c r="I6264" t="s">
        <v>132</v>
      </c>
      <c r="J6264" t="s">
        <v>643</v>
      </c>
    </row>
    <row r="6265" spans="1:10" x14ac:dyDescent="0.35">
      <c r="A6265">
        <v>6453</v>
      </c>
      <c r="B6265" t="s">
        <v>314</v>
      </c>
      <c r="C6265">
        <v>32</v>
      </c>
      <c r="D6265">
        <v>47</v>
      </c>
      <c r="E6265">
        <v>10</v>
      </c>
      <c r="F6265" t="s">
        <v>581</v>
      </c>
      <c r="G6265" t="s">
        <v>581</v>
      </c>
      <c r="H6265" t="s">
        <v>132</v>
      </c>
      <c r="I6265" t="s">
        <v>132</v>
      </c>
      <c r="J6265" t="s">
        <v>643</v>
      </c>
    </row>
    <row r="6266" spans="1:10" x14ac:dyDescent="0.35">
      <c r="A6266">
        <v>6454</v>
      </c>
      <c r="B6266" t="s">
        <v>314</v>
      </c>
      <c r="C6266">
        <v>33</v>
      </c>
      <c r="D6266">
        <v>30</v>
      </c>
      <c r="E6266">
        <v>16</v>
      </c>
      <c r="F6266" t="s">
        <v>581</v>
      </c>
      <c r="G6266" t="s">
        <v>581</v>
      </c>
      <c r="H6266" t="s">
        <v>132</v>
      </c>
      <c r="I6266" t="s">
        <v>132</v>
      </c>
      <c r="J6266" t="s">
        <v>643</v>
      </c>
    </row>
    <row r="6267" spans="1:10" x14ac:dyDescent="0.35">
      <c r="A6267">
        <v>6455</v>
      </c>
      <c r="B6267" t="s">
        <v>314</v>
      </c>
      <c r="C6267">
        <v>34</v>
      </c>
      <c r="D6267">
        <v>25</v>
      </c>
      <c r="E6267">
        <v>14</v>
      </c>
      <c r="F6267" t="s">
        <v>581</v>
      </c>
      <c r="G6267" t="s">
        <v>581</v>
      </c>
      <c r="H6267" t="s">
        <v>132</v>
      </c>
      <c r="I6267" t="s">
        <v>132</v>
      </c>
      <c r="J6267" t="s">
        <v>643</v>
      </c>
    </row>
    <row r="6268" spans="1:10" x14ac:dyDescent="0.35">
      <c r="A6268">
        <v>6456</v>
      </c>
      <c r="B6268" t="s">
        <v>314</v>
      </c>
      <c r="C6268">
        <v>35</v>
      </c>
      <c r="D6268">
        <v>37</v>
      </c>
      <c r="E6268">
        <v>17</v>
      </c>
      <c r="F6268" t="s">
        <v>581</v>
      </c>
      <c r="G6268" t="s">
        <v>581</v>
      </c>
      <c r="H6268" t="s">
        <v>132</v>
      </c>
      <c r="I6268" t="s">
        <v>132</v>
      </c>
      <c r="J6268" t="s">
        <v>643</v>
      </c>
    </row>
    <row r="6269" spans="1:10" x14ac:dyDescent="0.35">
      <c r="A6269">
        <v>6457</v>
      </c>
      <c r="B6269" t="s">
        <v>314</v>
      </c>
      <c r="C6269">
        <v>36</v>
      </c>
      <c r="D6269">
        <v>21</v>
      </c>
      <c r="E6269">
        <v>8</v>
      </c>
      <c r="F6269" t="s">
        <v>581</v>
      </c>
      <c r="G6269" t="s">
        <v>581</v>
      </c>
      <c r="H6269" t="s">
        <v>132</v>
      </c>
      <c r="I6269" t="s">
        <v>132</v>
      </c>
      <c r="J6269" t="s">
        <v>643</v>
      </c>
    </row>
    <row r="6270" spans="1:10" x14ac:dyDescent="0.35">
      <c r="A6270">
        <v>6458</v>
      </c>
      <c r="B6270" t="s">
        <v>314</v>
      </c>
      <c r="C6270">
        <v>37</v>
      </c>
      <c r="D6270">
        <v>30</v>
      </c>
      <c r="E6270">
        <v>5</v>
      </c>
      <c r="F6270" t="s">
        <v>581</v>
      </c>
      <c r="G6270" t="s">
        <v>581</v>
      </c>
      <c r="H6270" t="s">
        <v>132</v>
      </c>
      <c r="I6270" t="s">
        <v>132</v>
      </c>
      <c r="J6270" t="s">
        <v>643</v>
      </c>
    </row>
    <row r="6271" spans="1:10" x14ac:dyDescent="0.35">
      <c r="A6271">
        <v>6459</v>
      </c>
      <c r="B6271" t="s">
        <v>314</v>
      </c>
      <c r="C6271">
        <v>38</v>
      </c>
      <c r="D6271">
        <v>25</v>
      </c>
      <c r="E6271">
        <v>6</v>
      </c>
      <c r="F6271" t="s">
        <v>581</v>
      </c>
      <c r="G6271" t="s">
        <v>581</v>
      </c>
      <c r="H6271" t="s">
        <v>132</v>
      </c>
      <c r="I6271" t="s">
        <v>132</v>
      </c>
      <c r="J6271" t="s">
        <v>643</v>
      </c>
    </row>
    <row r="6272" spans="1:10" x14ac:dyDescent="0.35">
      <c r="A6272">
        <v>6460</v>
      </c>
      <c r="B6272" t="s">
        <v>315</v>
      </c>
      <c r="C6272">
        <v>15</v>
      </c>
      <c r="D6272">
        <v>23</v>
      </c>
      <c r="E6272">
        <v>0</v>
      </c>
      <c r="F6272" t="s">
        <v>581</v>
      </c>
      <c r="G6272" t="s">
        <v>581</v>
      </c>
      <c r="H6272" t="s">
        <v>328</v>
      </c>
      <c r="I6272" t="s">
        <v>644</v>
      </c>
      <c r="J6272" t="s">
        <v>645</v>
      </c>
    </row>
    <row r="6273" spans="1:10" x14ac:dyDescent="0.35">
      <c r="A6273">
        <v>6461</v>
      </c>
      <c r="B6273" t="s">
        <v>315</v>
      </c>
      <c r="C6273">
        <v>16</v>
      </c>
      <c r="D6273">
        <v>14</v>
      </c>
      <c r="E6273">
        <v>16</v>
      </c>
      <c r="F6273" t="s">
        <v>581</v>
      </c>
      <c r="G6273" t="s">
        <v>581</v>
      </c>
      <c r="H6273" t="s">
        <v>328</v>
      </c>
      <c r="I6273" t="s">
        <v>644</v>
      </c>
      <c r="J6273" t="s">
        <v>645</v>
      </c>
    </row>
    <row r="6274" spans="1:10" x14ac:dyDescent="0.35">
      <c r="A6274">
        <v>6462</v>
      </c>
      <c r="B6274" t="s">
        <v>315</v>
      </c>
      <c r="C6274">
        <v>17</v>
      </c>
      <c r="D6274">
        <v>6</v>
      </c>
      <c r="E6274">
        <v>5</v>
      </c>
      <c r="F6274" t="s">
        <v>581</v>
      </c>
      <c r="G6274" t="s">
        <v>581</v>
      </c>
      <c r="H6274" t="s">
        <v>328</v>
      </c>
      <c r="I6274" t="s">
        <v>644</v>
      </c>
      <c r="J6274" t="s">
        <v>645</v>
      </c>
    </row>
    <row r="6275" spans="1:10" x14ac:dyDescent="0.35">
      <c r="A6275">
        <v>6463</v>
      </c>
      <c r="B6275" t="s">
        <v>315</v>
      </c>
      <c r="C6275">
        <v>18</v>
      </c>
      <c r="D6275">
        <v>11</v>
      </c>
      <c r="E6275">
        <v>12</v>
      </c>
      <c r="F6275" t="s">
        <v>581</v>
      </c>
      <c r="G6275" t="s">
        <v>581</v>
      </c>
      <c r="H6275" t="s">
        <v>328</v>
      </c>
      <c r="I6275" t="s">
        <v>644</v>
      </c>
      <c r="J6275" t="s">
        <v>645</v>
      </c>
    </row>
    <row r="6276" spans="1:10" x14ac:dyDescent="0.35">
      <c r="A6276">
        <v>6464</v>
      </c>
      <c r="B6276" t="s">
        <v>315</v>
      </c>
      <c r="C6276">
        <v>19</v>
      </c>
      <c r="D6276">
        <v>5</v>
      </c>
      <c r="E6276">
        <v>4</v>
      </c>
      <c r="F6276" t="s">
        <v>581</v>
      </c>
      <c r="G6276" t="s">
        <v>581</v>
      </c>
      <c r="H6276" t="s">
        <v>328</v>
      </c>
      <c r="I6276" t="s">
        <v>644</v>
      </c>
      <c r="J6276" t="s">
        <v>645</v>
      </c>
    </row>
    <row r="6277" spans="1:10" x14ac:dyDescent="0.35">
      <c r="A6277">
        <v>6465</v>
      </c>
      <c r="B6277" t="s">
        <v>315</v>
      </c>
      <c r="C6277">
        <v>20</v>
      </c>
      <c r="D6277">
        <v>7</v>
      </c>
      <c r="E6277">
        <v>1</v>
      </c>
      <c r="F6277" t="s">
        <v>581</v>
      </c>
      <c r="G6277" t="s">
        <v>581</v>
      </c>
      <c r="H6277" t="s">
        <v>328</v>
      </c>
      <c r="I6277" t="s">
        <v>644</v>
      </c>
      <c r="J6277" t="s">
        <v>645</v>
      </c>
    </row>
    <row r="6278" spans="1:10" x14ac:dyDescent="0.35">
      <c r="A6278">
        <v>6466</v>
      </c>
      <c r="B6278" t="s">
        <v>315</v>
      </c>
      <c r="C6278">
        <v>21</v>
      </c>
      <c r="D6278">
        <v>4</v>
      </c>
      <c r="E6278">
        <v>3</v>
      </c>
      <c r="F6278" t="s">
        <v>581</v>
      </c>
      <c r="G6278" t="s">
        <v>581</v>
      </c>
      <c r="H6278" t="s">
        <v>328</v>
      </c>
      <c r="I6278" t="s">
        <v>644</v>
      </c>
      <c r="J6278" t="s">
        <v>645</v>
      </c>
    </row>
    <row r="6279" spans="1:10" x14ac:dyDescent="0.35">
      <c r="A6279">
        <v>6467</v>
      </c>
      <c r="B6279" t="s">
        <v>315</v>
      </c>
      <c r="C6279">
        <v>22</v>
      </c>
      <c r="D6279">
        <v>2</v>
      </c>
      <c r="E6279">
        <v>13</v>
      </c>
      <c r="F6279" t="s">
        <v>581</v>
      </c>
      <c r="G6279" t="s">
        <v>581</v>
      </c>
      <c r="H6279" t="s">
        <v>328</v>
      </c>
      <c r="I6279" t="s">
        <v>644</v>
      </c>
      <c r="J6279" t="s">
        <v>645</v>
      </c>
    </row>
    <row r="6280" spans="1:10" x14ac:dyDescent="0.35">
      <c r="A6280">
        <v>6468</v>
      </c>
      <c r="B6280" t="s">
        <v>315</v>
      </c>
      <c r="C6280">
        <v>23</v>
      </c>
      <c r="D6280">
        <v>4</v>
      </c>
      <c r="E6280">
        <v>1</v>
      </c>
      <c r="F6280" t="s">
        <v>581</v>
      </c>
      <c r="G6280" t="s">
        <v>581</v>
      </c>
      <c r="H6280" t="s">
        <v>328</v>
      </c>
      <c r="I6280" t="s">
        <v>644</v>
      </c>
      <c r="J6280" t="s">
        <v>645</v>
      </c>
    </row>
    <row r="6281" spans="1:10" x14ac:dyDescent="0.35">
      <c r="A6281">
        <v>6469</v>
      </c>
      <c r="B6281" t="s">
        <v>315</v>
      </c>
      <c r="C6281">
        <v>24</v>
      </c>
      <c r="D6281">
        <v>4</v>
      </c>
      <c r="E6281">
        <v>0</v>
      </c>
      <c r="F6281" t="s">
        <v>581</v>
      </c>
      <c r="G6281" t="s">
        <v>581</v>
      </c>
      <c r="H6281" t="s">
        <v>328</v>
      </c>
      <c r="I6281" t="s">
        <v>644</v>
      </c>
      <c r="J6281" t="s">
        <v>645</v>
      </c>
    </row>
    <row r="6282" spans="1:10" x14ac:dyDescent="0.35">
      <c r="A6282">
        <v>6470</v>
      </c>
      <c r="B6282" t="s">
        <v>315</v>
      </c>
      <c r="C6282">
        <v>25</v>
      </c>
      <c r="D6282">
        <v>6</v>
      </c>
      <c r="E6282">
        <v>5</v>
      </c>
      <c r="F6282" t="s">
        <v>581</v>
      </c>
      <c r="G6282" t="s">
        <v>581</v>
      </c>
      <c r="H6282" t="s">
        <v>328</v>
      </c>
      <c r="I6282" t="s">
        <v>644</v>
      </c>
      <c r="J6282" t="s">
        <v>645</v>
      </c>
    </row>
    <row r="6283" spans="1:10" x14ac:dyDescent="0.35">
      <c r="A6283">
        <v>6471</v>
      </c>
      <c r="B6283" t="s">
        <v>315</v>
      </c>
      <c r="C6283">
        <v>26</v>
      </c>
      <c r="D6283">
        <v>1</v>
      </c>
      <c r="E6283">
        <v>27</v>
      </c>
      <c r="F6283" t="s">
        <v>581</v>
      </c>
      <c r="G6283" t="s">
        <v>581</v>
      </c>
      <c r="H6283" t="s">
        <v>328</v>
      </c>
      <c r="I6283" t="s">
        <v>644</v>
      </c>
      <c r="J6283" t="s">
        <v>645</v>
      </c>
    </row>
    <row r="6284" spans="1:10" x14ac:dyDescent="0.35">
      <c r="A6284">
        <v>6472</v>
      </c>
      <c r="B6284" t="s">
        <v>315</v>
      </c>
      <c r="C6284">
        <v>27</v>
      </c>
      <c r="D6284">
        <v>8</v>
      </c>
      <c r="E6284">
        <v>18</v>
      </c>
      <c r="F6284" t="s">
        <v>581</v>
      </c>
      <c r="G6284" t="s">
        <v>581</v>
      </c>
      <c r="H6284" t="s">
        <v>328</v>
      </c>
      <c r="I6284" t="s">
        <v>644</v>
      </c>
      <c r="J6284" t="s">
        <v>645</v>
      </c>
    </row>
    <row r="6285" spans="1:10" x14ac:dyDescent="0.35">
      <c r="A6285">
        <v>6473</v>
      </c>
      <c r="B6285" t="s">
        <v>315</v>
      </c>
      <c r="C6285">
        <v>28</v>
      </c>
      <c r="D6285">
        <v>5</v>
      </c>
      <c r="E6285">
        <v>5</v>
      </c>
      <c r="F6285" t="s">
        <v>581</v>
      </c>
      <c r="G6285" t="s">
        <v>581</v>
      </c>
      <c r="H6285" t="s">
        <v>328</v>
      </c>
      <c r="I6285" t="s">
        <v>644</v>
      </c>
      <c r="J6285" t="s">
        <v>645</v>
      </c>
    </row>
    <row r="6286" spans="1:10" x14ac:dyDescent="0.35">
      <c r="A6286">
        <v>6474</v>
      </c>
      <c r="B6286" t="s">
        <v>315</v>
      </c>
      <c r="C6286">
        <v>29</v>
      </c>
      <c r="D6286">
        <v>6</v>
      </c>
      <c r="E6286">
        <v>4</v>
      </c>
      <c r="F6286" t="s">
        <v>581</v>
      </c>
      <c r="G6286" t="s">
        <v>581</v>
      </c>
      <c r="H6286" t="s">
        <v>328</v>
      </c>
      <c r="I6286" t="s">
        <v>644</v>
      </c>
      <c r="J6286" t="s">
        <v>645</v>
      </c>
    </row>
    <row r="6287" spans="1:10" x14ac:dyDescent="0.35">
      <c r="A6287">
        <v>6475</v>
      </c>
      <c r="B6287" t="s">
        <v>315</v>
      </c>
      <c r="C6287">
        <v>30</v>
      </c>
      <c r="D6287">
        <v>4</v>
      </c>
      <c r="E6287">
        <v>29</v>
      </c>
      <c r="F6287" t="s">
        <v>581</v>
      </c>
      <c r="G6287" t="s">
        <v>581</v>
      </c>
      <c r="H6287" t="s">
        <v>328</v>
      </c>
      <c r="I6287" t="s">
        <v>644</v>
      </c>
      <c r="J6287" t="s">
        <v>645</v>
      </c>
    </row>
    <row r="6288" spans="1:10" x14ac:dyDescent="0.35">
      <c r="A6288">
        <v>6476</v>
      </c>
      <c r="B6288" t="s">
        <v>315</v>
      </c>
      <c r="C6288">
        <v>31</v>
      </c>
      <c r="D6288">
        <v>4</v>
      </c>
      <c r="E6288">
        <v>20</v>
      </c>
      <c r="F6288" t="s">
        <v>581</v>
      </c>
      <c r="G6288" t="s">
        <v>581</v>
      </c>
      <c r="H6288" t="s">
        <v>328</v>
      </c>
      <c r="I6288" t="s">
        <v>644</v>
      </c>
      <c r="J6288" t="s">
        <v>645</v>
      </c>
    </row>
    <row r="6289" spans="1:10" x14ac:dyDescent="0.35">
      <c r="A6289">
        <v>6477</v>
      </c>
      <c r="B6289" t="s">
        <v>315</v>
      </c>
      <c r="C6289">
        <v>32</v>
      </c>
      <c r="D6289">
        <v>4</v>
      </c>
      <c r="E6289">
        <v>14</v>
      </c>
      <c r="F6289" t="s">
        <v>581</v>
      </c>
      <c r="G6289" t="s">
        <v>581</v>
      </c>
      <c r="H6289" t="s">
        <v>328</v>
      </c>
      <c r="I6289" t="s">
        <v>644</v>
      </c>
      <c r="J6289" t="s">
        <v>645</v>
      </c>
    </row>
    <row r="6290" spans="1:10" x14ac:dyDescent="0.35">
      <c r="A6290">
        <v>6478</v>
      </c>
      <c r="B6290" t="s">
        <v>315</v>
      </c>
      <c r="C6290">
        <v>33</v>
      </c>
      <c r="D6290">
        <v>3</v>
      </c>
      <c r="E6290">
        <v>34</v>
      </c>
      <c r="F6290" t="s">
        <v>581</v>
      </c>
      <c r="G6290" t="s">
        <v>581</v>
      </c>
      <c r="H6290" t="s">
        <v>328</v>
      </c>
      <c r="I6290" t="s">
        <v>644</v>
      </c>
      <c r="J6290" t="s">
        <v>645</v>
      </c>
    </row>
    <row r="6291" spans="1:10" x14ac:dyDescent="0.35">
      <c r="A6291">
        <v>6479</v>
      </c>
      <c r="B6291" t="s">
        <v>315</v>
      </c>
      <c r="C6291">
        <v>34</v>
      </c>
      <c r="D6291">
        <v>4</v>
      </c>
      <c r="E6291">
        <v>20</v>
      </c>
      <c r="F6291" t="s">
        <v>581</v>
      </c>
      <c r="G6291" t="s">
        <v>581</v>
      </c>
      <c r="H6291" t="s">
        <v>328</v>
      </c>
      <c r="I6291" t="s">
        <v>644</v>
      </c>
      <c r="J6291" t="s">
        <v>645</v>
      </c>
    </row>
    <row r="6292" spans="1:10" x14ac:dyDescent="0.35">
      <c r="A6292">
        <v>6480</v>
      </c>
      <c r="B6292" t="s">
        <v>315</v>
      </c>
      <c r="C6292">
        <v>35</v>
      </c>
      <c r="D6292">
        <v>3</v>
      </c>
      <c r="E6292">
        <v>22</v>
      </c>
      <c r="F6292" t="s">
        <v>581</v>
      </c>
      <c r="G6292" t="s">
        <v>581</v>
      </c>
      <c r="H6292" t="s">
        <v>328</v>
      </c>
      <c r="I6292" t="s">
        <v>644</v>
      </c>
      <c r="J6292" t="s">
        <v>645</v>
      </c>
    </row>
    <row r="6293" spans="1:10" x14ac:dyDescent="0.35">
      <c r="A6293">
        <v>6481</v>
      </c>
      <c r="B6293" t="s">
        <v>315</v>
      </c>
      <c r="C6293">
        <v>36</v>
      </c>
      <c r="D6293">
        <v>4</v>
      </c>
      <c r="E6293">
        <v>4</v>
      </c>
      <c r="F6293" t="s">
        <v>581</v>
      </c>
      <c r="G6293" t="s">
        <v>581</v>
      </c>
      <c r="H6293" t="s">
        <v>328</v>
      </c>
      <c r="I6293" t="s">
        <v>644</v>
      </c>
      <c r="J6293" t="s">
        <v>645</v>
      </c>
    </row>
    <row r="6294" spans="1:10" x14ac:dyDescent="0.35">
      <c r="A6294">
        <v>6482</v>
      </c>
      <c r="B6294" t="s">
        <v>315</v>
      </c>
      <c r="C6294">
        <v>37</v>
      </c>
      <c r="D6294">
        <v>4</v>
      </c>
      <c r="E6294">
        <v>2</v>
      </c>
      <c r="F6294" t="s">
        <v>581</v>
      </c>
      <c r="G6294" t="s">
        <v>581</v>
      </c>
      <c r="H6294" t="s">
        <v>328</v>
      </c>
      <c r="I6294" t="s">
        <v>644</v>
      </c>
      <c r="J6294" t="s">
        <v>645</v>
      </c>
    </row>
    <row r="6295" spans="1:10" x14ac:dyDescent="0.35">
      <c r="A6295">
        <v>6483</v>
      </c>
      <c r="B6295" t="s">
        <v>315</v>
      </c>
      <c r="C6295">
        <v>38</v>
      </c>
      <c r="D6295">
        <v>1</v>
      </c>
      <c r="E6295">
        <v>7</v>
      </c>
      <c r="F6295" t="s">
        <v>581</v>
      </c>
      <c r="G6295" t="s">
        <v>581</v>
      </c>
      <c r="H6295" t="s">
        <v>328</v>
      </c>
      <c r="I6295" t="s">
        <v>644</v>
      </c>
      <c r="J6295" t="s">
        <v>645</v>
      </c>
    </row>
    <row r="6296" spans="1:10" x14ac:dyDescent="0.35">
      <c r="A6296">
        <v>6484</v>
      </c>
      <c r="B6296" t="s">
        <v>316</v>
      </c>
      <c r="C6296">
        <v>15</v>
      </c>
      <c r="D6296">
        <v>46</v>
      </c>
      <c r="E6296">
        <v>2</v>
      </c>
      <c r="F6296" t="s">
        <v>581</v>
      </c>
      <c r="G6296" t="s">
        <v>581</v>
      </c>
      <c r="H6296" t="s">
        <v>132</v>
      </c>
      <c r="I6296" t="s">
        <v>132</v>
      </c>
      <c r="J6296" t="s">
        <v>643</v>
      </c>
    </row>
    <row r="6297" spans="1:10" x14ac:dyDescent="0.35">
      <c r="A6297">
        <v>6485</v>
      </c>
      <c r="B6297" t="s">
        <v>316</v>
      </c>
      <c r="C6297">
        <v>16</v>
      </c>
      <c r="D6297">
        <v>44</v>
      </c>
      <c r="E6297">
        <v>17</v>
      </c>
      <c r="F6297" t="s">
        <v>581</v>
      </c>
      <c r="G6297" t="s">
        <v>581</v>
      </c>
      <c r="H6297" t="s">
        <v>132</v>
      </c>
      <c r="I6297" t="s">
        <v>132</v>
      </c>
      <c r="J6297" t="s">
        <v>643</v>
      </c>
    </row>
    <row r="6298" spans="1:10" x14ac:dyDescent="0.35">
      <c r="A6298">
        <v>6486</v>
      </c>
      <c r="B6298" t="s">
        <v>316</v>
      </c>
      <c r="C6298">
        <v>17</v>
      </c>
      <c r="D6298">
        <v>57</v>
      </c>
      <c r="E6298">
        <v>6</v>
      </c>
      <c r="F6298" t="s">
        <v>581</v>
      </c>
      <c r="G6298" t="s">
        <v>581</v>
      </c>
      <c r="H6298" t="s">
        <v>132</v>
      </c>
      <c r="I6298" t="s">
        <v>132</v>
      </c>
      <c r="J6298" t="s">
        <v>643</v>
      </c>
    </row>
    <row r="6299" spans="1:10" x14ac:dyDescent="0.35">
      <c r="A6299">
        <v>6487</v>
      </c>
      <c r="B6299" t="s">
        <v>316</v>
      </c>
      <c r="C6299">
        <v>18</v>
      </c>
      <c r="D6299">
        <v>65</v>
      </c>
      <c r="E6299">
        <v>6</v>
      </c>
      <c r="F6299" t="s">
        <v>581</v>
      </c>
      <c r="G6299" t="s">
        <v>581</v>
      </c>
      <c r="H6299" t="s">
        <v>132</v>
      </c>
      <c r="I6299" t="s">
        <v>132</v>
      </c>
      <c r="J6299" t="s">
        <v>643</v>
      </c>
    </row>
    <row r="6300" spans="1:10" x14ac:dyDescent="0.35">
      <c r="A6300">
        <v>6488</v>
      </c>
      <c r="B6300" t="s">
        <v>316</v>
      </c>
      <c r="C6300">
        <v>19</v>
      </c>
      <c r="D6300">
        <v>42</v>
      </c>
      <c r="E6300">
        <v>14</v>
      </c>
      <c r="F6300" t="s">
        <v>581</v>
      </c>
      <c r="G6300" t="s">
        <v>581</v>
      </c>
      <c r="H6300" t="s">
        <v>132</v>
      </c>
      <c r="I6300" t="s">
        <v>132</v>
      </c>
      <c r="J6300" t="s">
        <v>643</v>
      </c>
    </row>
    <row r="6301" spans="1:10" x14ac:dyDescent="0.35">
      <c r="A6301">
        <v>6489</v>
      </c>
      <c r="B6301" t="s">
        <v>316</v>
      </c>
      <c r="C6301">
        <v>20</v>
      </c>
      <c r="D6301">
        <v>34</v>
      </c>
      <c r="E6301">
        <v>7</v>
      </c>
      <c r="F6301" t="s">
        <v>581</v>
      </c>
      <c r="G6301" t="s">
        <v>581</v>
      </c>
      <c r="H6301" t="s">
        <v>132</v>
      </c>
      <c r="I6301" t="s">
        <v>132</v>
      </c>
      <c r="J6301" t="s">
        <v>643</v>
      </c>
    </row>
    <row r="6302" spans="1:10" x14ac:dyDescent="0.35">
      <c r="A6302">
        <v>6490</v>
      </c>
      <c r="B6302" t="s">
        <v>316</v>
      </c>
      <c r="C6302">
        <v>21</v>
      </c>
      <c r="D6302">
        <v>20</v>
      </c>
      <c r="E6302">
        <v>2</v>
      </c>
      <c r="F6302" t="s">
        <v>581</v>
      </c>
      <c r="G6302" t="s">
        <v>581</v>
      </c>
      <c r="H6302" t="s">
        <v>132</v>
      </c>
      <c r="I6302" t="s">
        <v>132</v>
      </c>
      <c r="J6302" t="s">
        <v>643</v>
      </c>
    </row>
    <row r="6303" spans="1:10" x14ac:dyDescent="0.35">
      <c r="A6303">
        <v>6491</v>
      </c>
      <c r="B6303" t="s">
        <v>316</v>
      </c>
      <c r="C6303">
        <v>22</v>
      </c>
      <c r="D6303">
        <v>18</v>
      </c>
      <c r="E6303">
        <v>3</v>
      </c>
      <c r="F6303" t="s">
        <v>581</v>
      </c>
      <c r="G6303" t="s">
        <v>581</v>
      </c>
      <c r="H6303" t="s">
        <v>132</v>
      </c>
      <c r="I6303" t="s">
        <v>132</v>
      </c>
      <c r="J6303" t="s">
        <v>643</v>
      </c>
    </row>
    <row r="6304" spans="1:10" x14ac:dyDescent="0.35">
      <c r="A6304">
        <v>6492</v>
      </c>
      <c r="B6304" t="s">
        <v>316</v>
      </c>
      <c r="C6304">
        <v>23</v>
      </c>
      <c r="D6304">
        <v>10</v>
      </c>
      <c r="E6304">
        <v>4</v>
      </c>
      <c r="F6304" t="s">
        <v>581</v>
      </c>
      <c r="G6304" t="s">
        <v>581</v>
      </c>
      <c r="H6304" t="s">
        <v>132</v>
      </c>
      <c r="I6304" t="s">
        <v>132</v>
      </c>
      <c r="J6304" t="s">
        <v>643</v>
      </c>
    </row>
    <row r="6305" spans="1:10" x14ac:dyDescent="0.35">
      <c r="A6305">
        <v>6493</v>
      </c>
      <c r="B6305" t="s">
        <v>316</v>
      </c>
      <c r="C6305">
        <v>24</v>
      </c>
      <c r="D6305">
        <v>13</v>
      </c>
      <c r="E6305">
        <v>6</v>
      </c>
      <c r="F6305" t="s">
        <v>581</v>
      </c>
      <c r="G6305" t="s">
        <v>581</v>
      </c>
      <c r="H6305" t="s">
        <v>132</v>
      </c>
      <c r="I6305" t="s">
        <v>132</v>
      </c>
      <c r="J6305" t="s">
        <v>643</v>
      </c>
    </row>
    <row r="6306" spans="1:10" x14ac:dyDescent="0.35">
      <c r="A6306">
        <v>6494</v>
      </c>
      <c r="B6306" t="s">
        <v>316</v>
      </c>
      <c r="C6306">
        <v>25</v>
      </c>
      <c r="D6306">
        <v>27</v>
      </c>
      <c r="E6306">
        <v>10</v>
      </c>
      <c r="F6306" t="s">
        <v>581</v>
      </c>
      <c r="G6306" t="s">
        <v>581</v>
      </c>
      <c r="H6306" t="s">
        <v>132</v>
      </c>
      <c r="I6306" t="s">
        <v>132</v>
      </c>
      <c r="J6306" t="s">
        <v>643</v>
      </c>
    </row>
    <row r="6307" spans="1:10" x14ac:dyDescent="0.35">
      <c r="A6307">
        <v>6495</v>
      </c>
      <c r="B6307" t="s">
        <v>316</v>
      </c>
      <c r="C6307">
        <v>26</v>
      </c>
      <c r="D6307">
        <v>48</v>
      </c>
      <c r="E6307">
        <v>7</v>
      </c>
      <c r="F6307" t="s">
        <v>581</v>
      </c>
      <c r="G6307" t="s">
        <v>581</v>
      </c>
      <c r="H6307" t="s">
        <v>132</v>
      </c>
      <c r="I6307" t="s">
        <v>132</v>
      </c>
      <c r="J6307" t="s">
        <v>643</v>
      </c>
    </row>
    <row r="6308" spans="1:10" x14ac:dyDescent="0.35">
      <c r="A6308">
        <v>6496</v>
      </c>
      <c r="B6308" t="s">
        <v>316</v>
      </c>
      <c r="C6308">
        <v>27</v>
      </c>
      <c r="D6308">
        <v>46</v>
      </c>
      <c r="E6308">
        <v>12</v>
      </c>
      <c r="F6308" t="s">
        <v>581</v>
      </c>
      <c r="G6308" t="s">
        <v>581</v>
      </c>
      <c r="H6308" t="s">
        <v>132</v>
      </c>
      <c r="I6308" t="s">
        <v>132</v>
      </c>
      <c r="J6308" t="s">
        <v>643</v>
      </c>
    </row>
    <row r="6309" spans="1:10" x14ac:dyDescent="0.35">
      <c r="A6309">
        <v>6497</v>
      </c>
      <c r="B6309" t="s">
        <v>316</v>
      </c>
      <c r="C6309">
        <v>28</v>
      </c>
      <c r="D6309">
        <v>45</v>
      </c>
      <c r="E6309">
        <v>4</v>
      </c>
      <c r="F6309" t="s">
        <v>581</v>
      </c>
      <c r="G6309" t="s">
        <v>581</v>
      </c>
      <c r="H6309" t="s">
        <v>132</v>
      </c>
      <c r="I6309" t="s">
        <v>132</v>
      </c>
      <c r="J6309" t="s">
        <v>643</v>
      </c>
    </row>
    <row r="6310" spans="1:10" x14ac:dyDescent="0.35">
      <c r="A6310">
        <v>6498</v>
      </c>
      <c r="B6310" t="s">
        <v>316</v>
      </c>
      <c r="C6310">
        <v>29</v>
      </c>
      <c r="D6310">
        <v>62</v>
      </c>
      <c r="E6310">
        <v>9</v>
      </c>
      <c r="F6310" t="s">
        <v>581</v>
      </c>
      <c r="G6310" t="s">
        <v>581</v>
      </c>
      <c r="H6310" t="s">
        <v>132</v>
      </c>
      <c r="I6310" t="s">
        <v>132</v>
      </c>
      <c r="J6310" t="s">
        <v>643</v>
      </c>
    </row>
    <row r="6311" spans="1:10" x14ac:dyDescent="0.35">
      <c r="A6311">
        <v>6499</v>
      </c>
      <c r="B6311" t="s">
        <v>316</v>
      </c>
      <c r="C6311">
        <v>30</v>
      </c>
      <c r="D6311">
        <v>46</v>
      </c>
      <c r="E6311">
        <v>7</v>
      </c>
      <c r="F6311" t="s">
        <v>581</v>
      </c>
      <c r="G6311" t="s">
        <v>581</v>
      </c>
      <c r="H6311" t="s">
        <v>132</v>
      </c>
      <c r="I6311" t="s">
        <v>132</v>
      </c>
      <c r="J6311" t="s">
        <v>643</v>
      </c>
    </row>
    <row r="6312" spans="1:10" x14ac:dyDescent="0.35">
      <c r="A6312">
        <v>6500</v>
      </c>
      <c r="B6312" t="s">
        <v>316</v>
      </c>
      <c r="C6312">
        <v>31</v>
      </c>
      <c r="D6312">
        <v>24</v>
      </c>
      <c r="E6312">
        <v>12</v>
      </c>
      <c r="F6312" t="s">
        <v>581</v>
      </c>
      <c r="G6312" t="s">
        <v>581</v>
      </c>
      <c r="H6312" t="s">
        <v>132</v>
      </c>
      <c r="I6312" t="s">
        <v>132</v>
      </c>
      <c r="J6312" t="s">
        <v>643</v>
      </c>
    </row>
    <row r="6313" spans="1:10" x14ac:dyDescent="0.35">
      <c r="A6313">
        <v>6501</v>
      </c>
      <c r="B6313" t="s">
        <v>316</v>
      </c>
      <c r="C6313">
        <v>32</v>
      </c>
      <c r="D6313">
        <v>21</v>
      </c>
      <c r="E6313">
        <v>2</v>
      </c>
      <c r="F6313" t="s">
        <v>581</v>
      </c>
      <c r="G6313" t="s">
        <v>581</v>
      </c>
      <c r="H6313" t="s">
        <v>132</v>
      </c>
      <c r="I6313" t="s">
        <v>132</v>
      </c>
      <c r="J6313" t="s">
        <v>643</v>
      </c>
    </row>
    <row r="6314" spans="1:10" x14ac:dyDescent="0.35">
      <c r="A6314">
        <v>6502</v>
      </c>
      <c r="B6314" t="s">
        <v>316</v>
      </c>
      <c r="C6314">
        <v>33</v>
      </c>
      <c r="D6314">
        <v>22</v>
      </c>
      <c r="E6314">
        <v>2</v>
      </c>
      <c r="F6314" t="s">
        <v>581</v>
      </c>
      <c r="G6314" t="s">
        <v>581</v>
      </c>
      <c r="H6314" t="s">
        <v>132</v>
      </c>
      <c r="I6314" t="s">
        <v>132</v>
      </c>
      <c r="J6314" t="s">
        <v>643</v>
      </c>
    </row>
    <row r="6315" spans="1:10" x14ac:dyDescent="0.35">
      <c r="A6315">
        <v>6503</v>
      </c>
      <c r="B6315" t="s">
        <v>316</v>
      </c>
      <c r="C6315">
        <v>34</v>
      </c>
      <c r="D6315">
        <v>30</v>
      </c>
      <c r="E6315">
        <v>5</v>
      </c>
      <c r="F6315" t="s">
        <v>581</v>
      </c>
      <c r="G6315" t="s">
        <v>581</v>
      </c>
      <c r="H6315" t="s">
        <v>132</v>
      </c>
      <c r="I6315" t="s">
        <v>132</v>
      </c>
      <c r="J6315" t="s">
        <v>643</v>
      </c>
    </row>
    <row r="6316" spans="1:10" x14ac:dyDescent="0.35">
      <c r="A6316">
        <v>6504</v>
      </c>
      <c r="B6316" t="s">
        <v>316</v>
      </c>
      <c r="C6316">
        <v>35</v>
      </c>
      <c r="D6316">
        <v>23</v>
      </c>
      <c r="E6316">
        <v>6</v>
      </c>
      <c r="F6316" t="s">
        <v>581</v>
      </c>
      <c r="G6316" t="s">
        <v>581</v>
      </c>
      <c r="H6316" t="s">
        <v>132</v>
      </c>
      <c r="I6316" t="s">
        <v>132</v>
      </c>
      <c r="J6316" t="s">
        <v>643</v>
      </c>
    </row>
    <row r="6317" spans="1:10" x14ac:dyDescent="0.35">
      <c r="A6317">
        <v>6505</v>
      </c>
      <c r="B6317" t="s">
        <v>316</v>
      </c>
      <c r="C6317">
        <v>36</v>
      </c>
      <c r="D6317">
        <v>10</v>
      </c>
      <c r="E6317">
        <v>3</v>
      </c>
      <c r="F6317" t="s">
        <v>581</v>
      </c>
      <c r="G6317" t="s">
        <v>581</v>
      </c>
      <c r="H6317" t="s">
        <v>132</v>
      </c>
      <c r="I6317" t="s">
        <v>132</v>
      </c>
      <c r="J6317" t="s">
        <v>643</v>
      </c>
    </row>
    <row r="6318" spans="1:10" x14ac:dyDescent="0.35">
      <c r="A6318">
        <v>6506</v>
      </c>
      <c r="B6318" t="s">
        <v>316</v>
      </c>
      <c r="C6318">
        <v>37</v>
      </c>
      <c r="D6318">
        <v>18</v>
      </c>
      <c r="E6318">
        <v>6</v>
      </c>
      <c r="F6318" t="s">
        <v>581</v>
      </c>
      <c r="G6318" t="s">
        <v>581</v>
      </c>
      <c r="H6318" t="s">
        <v>132</v>
      </c>
      <c r="I6318" t="s">
        <v>132</v>
      </c>
      <c r="J6318" t="s">
        <v>643</v>
      </c>
    </row>
    <row r="6319" spans="1:10" x14ac:dyDescent="0.35">
      <c r="A6319">
        <v>6507</v>
      </c>
      <c r="B6319" t="s">
        <v>316</v>
      </c>
      <c r="C6319">
        <v>38</v>
      </c>
      <c r="D6319">
        <v>16</v>
      </c>
      <c r="E6319">
        <v>6</v>
      </c>
      <c r="F6319" t="s">
        <v>581</v>
      </c>
      <c r="G6319" t="s">
        <v>581</v>
      </c>
      <c r="H6319" t="s">
        <v>132</v>
      </c>
      <c r="I6319" t="s">
        <v>132</v>
      </c>
      <c r="J6319" t="s">
        <v>643</v>
      </c>
    </row>
    <row r="6320" spans="1:10" x14ac:dyDescent="0.35">
      <c r="A6320">
        <v>6512</v>
      </c>
      <c r="B6320" t="s">
        <v>317</v>
      </c>
      <c r="C6320">
        <v>15</v>
      </c>
      <c r="D6320">
        <v>51</v>
      </c>
      <c r="E6320">
        <v>0</v>
      </c>
      <c r="F6320" t="s">
        <v>582</v>
      </c>
      <c r="G6320" t="s">
        <v>581</v>
      </c>
      <c r="H6320" t="s">
        <v>132</v>
      </c>
      <c r="I6320" t="s">
        <v>132</v>
      </c>
      <c r="J6320" t="s">
        <v>643</v>
      </c>
    </row>
    <row r="6321" spans="1:10" x14ac:dyDescent="0.35">
      <c r="A6321">
        <v>6513</v>
      </c>
      <c r="B6321" t="s">
        <v>317</v>
      </c>
      <c r="C6321">
        <v>16</v>
      </c>
      <c r="D6321">
        <v>41</v>
      </c>
      <c r="E6321">
        <v>0</v>
      </c>
      <c r="F6321" t="s">
        <v>582</v>
      </c>
      <c r="G6321" t="s">
        <v>581</v>
      </c>
      <c r="H6321" t="s">
        <v>132</v>
      </c>
      <c r="I6321" t="s">
        <v>132</v>
      </c>
      <c r="J6321" t="s">
        <v>643</v>
      </c>
    </row>
    <row r="6322" spans="1:10" x14ac:dyDescent="0.35">
      <c r="A6322">
        <v>6514</v>
      </c>
      <c r="B6322" t="s">
        <v>317</v>
      </c>
      <c r="C6322">
        <v>17</v>
      </c>
      <c r="D6322">
        <v>38</v>
      </c>
      <c r="E6322">
        <v>0</v>
      </c>
      <c r="F6322" t="s">
        <v>582</v>
      </c>
      <c r="G6322" t="s">
        <v>581</v>
      </c>
      <c r="H6322" t="s">
        <v>132</v>
      </c>
      <c r="I6322" t="s">
        <v>132</v>
      </c>
      <c r="J6322" t="s">
        <v>643</v>
      </c>
    </row>
    <row r="6323" spans="1:10" x14ac:dyDescent="0.35">
      <c r="A6323">
        <v>6515</v>
      </c>
      <c r="B6323" t="s">
        <v>317</v>
      </c>
      <c r="C6323">
        <v>18</v>
      </c>
      <c r="D6323">
        <v>24</v>
      </c>
      <c r="E6323">
        <v>0</v>
      </c>
      <c r="F6323" t="s">
        <v>582</v>
      </c>
      <c r="G6323" t="s">
        <v>581</v>
      </c>
      <c r="H6323" t="s">
        <v>132</v>
      </c>
      <c r="I6323" t="s">
        <v>132</v>
      </c>
      <c r="J6323" t="s">
        <v>643</v>
      </c>
    </row>
    <row r="6324" spans="1:10" x14ac:dyDescent="0.35">
      <c r="A6324">
        <v>6516</v>
      </c>
      <c r="B6324" t="s">
        <v>317</v>
      </c>
      <c r="C6324">
        <v>19</v>
      </c>
      <c r="D6324">
        <v>19</v>
      </c>
      <c r="E6324">
        <v>0</v>
      </c>
      <c r="F6324" t="s">
        <v>582</v>
      </c>
      <c r="G6324" t="s">
        <v>581</v>
      </c>
      <c r="H6324" t="s">
        <v>132</v>
      </c>
      <c r="I6324" t="s">
        <v>132</v>
      </c>
      <c r="J6324" t="s">
        <v>643</v>
      </c>
    </row>
    <row r="6325" spans="1:10" x14ac:dyDescent="0.35">
      <c r="A6325">
        <v>6517</v>
      </c>
      <c r="B6325" t="s">
        <v>317</v>
      </c>
      <c r="C6325">
        <v>20</v>
      </c>
      <c r="D6325">
        <v>16</v>
      </c>
      <c r="E6325">
        <v>0</v>
      </c>
      <c r="F6325" t="s">
        <v>582</v>
      </c>
      <c r="G6325" t="s">
        <v>581</v>
      </c>
      <c r="H6325" t="s">
        <v>132</v>
      </c>
      <c r="I6325" t="s">
        <v>132</v>
      </c>
      <c r="J6325" t="s">
        <v>643</v>
      </c>
    </row>
    <row r="6326" spans="1:10" x14ac:dyDescent="0.35">
      <c r="A6326">
        <v>6518</v>
      </c>
      <c r="B6326" t="s">
        <v>317</v>
      </c>
      <c r="C6326">
        <v>21</v>
      </c>
      <c r="D6326">
        <v>13</v>
      </c>
      <c r="E6326">
        <v>0</v>
      </c>
      <c r="F6326" t="s">
        <v>582</v>
      </c>
      <c r="G6326" t="s">
        <v>581</v>
      </c>
      <c r="H6326" t="s">
        <v>132</v>
      </c>
      <c r="I6326" t="s">
        <v>132</v>
      </c>
      <c r="J6326" t="s">
        <v>643</v>
      </c>
    </row>
    <row r="6327" spans="1:10" x14ac:dyDescent="0.35">
      <c r="A6327">
        <v>6519</v>
      </c>
      <c r="B6327" t="s">
        <v>317</v>
      </c>
      <c r="C6327">
        <v>22</v>
      </c>
      <c r="D6327">
        <v>10</v>
      </c>
      <c r="E6327">
        <v>0</v>
      </c>
      <c r="F6327" t="s">
        <v>582</v>
      </c>
      <c r="G6327" t="s">
        <v>581</v>
      </c>
      <c r="H6327" t="s">
        <v>132</v>
      </c>
      <c r="I6327" t="s">
        <v>132</v>
      </c>
      <c r="J6327" t="s">
        <v>643</v>
      </c>
    </row>
    <row r="6328" spans="1:10" x14ac:dyDescent="0.35">
      <c r="A6328">
        <v>6520</v>
      </c>
      <c r="B6328" t="s">
        <v>317</v>
      </c>
      <c r="C6328">
        <v>23</v>
      </c>
      <c r="D6328">
        <v>13</v>
      </c>
      <c r="E6328">
        <v>0</v>
      </c>
      <c r="F6328" t="s">
        <v>582</v>
      </c>
      <c r="G6328" t="s">
        <v>581</v>
      </c>
      <c r="H6328" t="s">
        <v>132</v>
      </c>
      <c r="I6328" t="s">
        <v>132</v>
      </c>
      <c r="J6328" t="s">
        <v>643</v>
      </c>
    </row>
    <row r="6329" spans="1:10" x14ac:dyDescent="0.35">
      <c r="A6329">
        <v>6521</v>
      </c>
      <c r="B6329" t="s">
        <v>317</v>
      </c>
      <c r="C6329">
        <v>24</v>
      </c>
      <c r="D6329">
        <v>8</v>
      </c>
      <c r="E6329">
        <v>0</v>
      </c>
      <c r="F6329" t="s">
        <v>582</v>
      </c>
      <c r="G6329" t="s">
        <v>581</v>
      </c>
      <c r="H6329" t="s">
        <v>132</v>
      </c>
      <c r="I6329" t="s">
        <v>132</v>
      </c>
      <c r="J6329" t="s">
        <v>643</v>
      </c>
    </row>
    <row r="6330" spans="1:10" x14ac:dyDescent="0.35">
      <c r="A6330">
        <v>6522</v>
      </c>
      <c r="B6330" t="s">
        <v>317</v>
      </c>
      <c r="C6330">
        <v>25</v>
      </c>
      <c r="D6330">
        <v>12</v>
      </c>
      <c r="E6330">
        <v>0</v>
      </c>
      <c r="F6330" t="s">
        <v>582</v>
      </c>
      <c r="G6330" t="s">
        <v>581</v>
      </c>
      <c r="H6330" t="s">
        <v>132</v>
      </c>
      <c r="I6330" t="s">
        <v>132</v>
      </c>
      <c r="J6330" t="s">
        <v>643</v>
      </c>
    </row>
    <row r="6331" spans="1:10" x14ac:dyDescent="0.35">
      <c r="A6331">
        <v>6523</v>
      </c>
      <c r="B6331" t="s">
        <v>317</v>
      </c>
      <c r="C6331">
        <v>26</v>
      </c>
      <c r="D6331">
        <v>15</v>
      </c>
      <c r="E6331">
        <v>0</v>
      </c>
      <c r="F6331" t="s">
        <v>582</v>
      </c>
      <c r="G6331" t="s">
        <v>581</v>
      </c>
      <c r="H6331" t="s">
        <v>132</v>
      </c>
      <c r="I6331" t="s">
        <v>132</v>
      </c>
      <c r="J6331" t="s">
        <v>643</v>
      </c>
    </row>
    <row r="6332" spans="1:10" x14ac:dyDescent="0.35">
      <c r="A6332">
        <v>6524</v>
      </c>
      <c r="B6332" t="s">
        <v>317</v>
      </c>
      <c r="C6332">
        <v>27</v>
      </c>
      <c r="D6332">
        <v>25</v>
      </c>
      <c r="E6332">
        <v>0</v>
      </c>
      <c r="F6332" t="s">
        <v>582</v>
      </c>
      <c r="G6332" t="s">
        <v>581</v>
      </c>
      <c r="H6332" t="s">
        <v>132</v>
      </c>
      <c r="I6332" t="s">
        <v>132</v>
      </c>
      <c r="J6332" t="s">
        <v>643</v>
      </c>
    </row>
    <row r="6333" spans="1:10" x14ac:dyDescent="0.35">
      <c r="A6333">
        <v>6525</v>
      </c>
      <c r="B6333" t="s">
        <v>317</v>
      </c>
      <c r="C6333">
        <v>28</v>
      </c>
      <c r="D6333">
        <v>30</v>
      </c>
      <c r="E6333">
        <v>0</v>
      </c>
      <c r="F6333" t="s">
        <v>582</v>
      </c>
      <c r="G6333" t="s">
        <v>581</v>
      </c>
      <c r="H6333" t="s">
        <v>132</v>
      </c>
      <c r="I6333" t="s">
        <v>132</v>
      </c>
      <c r="J6333" t="s">
        <v>643</v>
      </c>
    </row>
    <row r="6334" spans="1:10" x14ac:dyDescent="0.35">
      <c r="A6334">
        <v>6526</v>
      </c>
      <c r="B6334" t="s">
        <v>317</v>
      </c>
      <c r="C6334">
        <v>29</v>
      </c>
      <c r="D6334">
        <v>24</v>
      </c>
      <c r="E6334">
        <v>2</v>
      </c>
      <c r="F6334" t="s">
        <v>582</v>
      </c>
      <c r="G6334" t="s">
        <v>581</v>
      </c>
      <c r="H6334" t="s">
        <v>132</v>
      </c>
      <c r="I6334" t="s">
        <v>132</v>
      </c>
      <c r="J6334" t="s">
        <v>643</v>
      </c>
    </row>
    <row r="6335" spans="1:10" x14ac:dyDescent="0.35">
      <c r="A6335">
        <v>6527</v>
      </c>
      <c r="B6335" t="s">
        <v>317</v>
      </c>
      <c r="C6335">
        <v>30</v>
      </c>
      <c r="D6335">
        <v>19</v>
      </c>
      <c r="E6335">
        <v>0</v>
      </c>
      <c r="F6335" t="s">
        <v>582</v>
      </c>
      <c r="G6335" t="s">
        <v>581</v>
      </c>
      <c r="H6335" t="s">
        <v>132</v>
      </c>
      <c r="I6335" t="s">
        <v>132</v>
      </c>
      <c r="J6335" t="s">
        <v>643</v>
      </c>
    </row>
    <row r="6336" spans="1:10" x14ac:dyDescent="0.35">
      <c r="A6336">
        <v>6528</v>
      </c>
      <c r="B6336" t="s">
        <v>317</v>
      </c>
      <c r="C6336">
        <v>31</v>
      </c>
      <c r="D6336">
        <v>23</v>
      </c>
      <c r="E6336">
        <v>1</v>
      </c>
      <c r="F6336" t="s">
        <v>582</v>
      </c>
      <c r="G6336" t="s">
        <v>581</v>
      </c>
      <c r="H6336" t="s">
        <v>132</v>
      </c>
      <c r="I6336" t="s">
        <v>132</v>
      </c>
      <c r="J6336" t="s">
        <v>643</v>
      </c>
    </row>
    <row r="6337" spans="1:10" x14ac:dyDescent="0.35">
      <c r="A6337">
        <v>6529</v>
      </c>
      <c r="B6337" t="s">
        <v>317</v>
      </c>
      <c r="C6337">
        <v>32</v>
      </c>
      <c r="D6337">
        <v>17</v>
      </c>
      <c r="E6337">
        <v>3</v>
      </c>
      <c r="F6337" t="s">
        <v>582</v>
      </c>
      <c r="G6337" t="s">
        <v>581</v>
      </c>
      <c r="H6337" t="s">
        <v>132</v>
      </c>
      <c r="I6337" t="s">
        <v>132</v>
      </c>
      <c r="J6337" t="s">
        <v>643</v>
      </c>
    </row>
    <row r="6338" spans="1:10" x14ac:dyDescent="0.35">
      <c r="A6338">
        <v>6530</v>
      </c>
      <c r="B6338" t="s">
        <v>317</v>
      </c>
      <c r="C6338">
        <v>33</v>
      </c>
      <c r="D6338">
        <v>15</v>
      </c>
      <c r="E6338">
        <v>0</v>
      </c>
      <c r="F6338" t="s">
        <v>582</v>
      </c>
      <c r="G6338" t="s">
        <v>581</v>
      </c>
      <c r="H6338" t="s">
        <v>132</v>
      </c>
      <c r="I6338" t="s">
        <v>132</v>
      </c>
      <c r="J6338" t="s">
        <v>643</v>
      </c>
    </row>
    <row r="6339" spans="1:10" x14ac:dyDescent="0.35">
      <c r="A6339">
        <v>6531</v>
      </c>
      <c r="B6339" t="s">
        <v>317</v>
      </c>
      <c r="C6339">
        <v>34</v>
      </c>
      <c r="D6339">
        <v>11</v>
      </c>
      <c r="E6339">
        <v>0</v>
      </c>
      <c r="F6339" t="s">
        <v>582</v>
      </c>
      <c r="G6339" t="s">
        <v>581</v>
      </c>
      <c r="H6339" t="s">
        <v>132</v>
      </c>
      <c r="I6339" t="s">
        <v>132</v>
      </c>
      <c r="J6339" t="s">
        <v>643</v>
      </c>
    </row>
    <row r="6340" spans="1:10" x14ac:dyDescent="0.35">
      <c r="A6340">
        <v>6532</v>
      </c>
      <c r="B6340" t="s">
        <v>317</v>
      </c>
      <c r="C6340">
        <v>35</v>
      </c>
      <c r="D6340">
        <v>16</v>
      </c>
      <c r="E6340">
        <v>0</v>
      </c>
      <c r="F6340" t="s">
        <v>582</v>
      </c>
      <c r="G6340" t="s">
        <v>581</v>
      </c>
      <c r="H6340" t="s">
        <v>132</v>
      </c>
      <c r="I6340" t="s">
        <v>132</v>
      </c>
      <c r="J6340" t="s">
        <v>643</v>
      </c>
    </row>
    <row r="6341" spans="1:10" x14ac:dyDescent="0.35">
      <c r="A6341">
        <v>6533</v>
      </c>
      <c r="B6341" t="s">
        <v>317</v>
      </c>
      <c r="C6341">
        <v>36</v>
      </c>
      <c r="D6341">
        <v>12</v>
      </c>
      <c r="E6341">
        <v>1</v>
      </c>
      <c r="F6341" t="s">
        <v>582</v>
      </c>
      <c r="G6341" t="s">
        <v>581</v>
      </c>
      <c r="H6341" t="s">
        <v>132</v>
      </c>
      <c r="I6341" t="s">
        <v>132</v>
      </c>
      <c r="J6341" t="s">
        <v>643</v>
      </c>
    </row>
    <row r="6342" spans="1:10" x14ac:dyDescent="0.35">
      <c r="A6342">
        <v>6534</v>
      </c>
      <c r="B6342" t="s">
        <v>317</v>
      </c>
      <c r="C6342">
        <v>37</v>
      </c>
      <c r="D6342">
        <v>13</v>
      </c>
      <c r="E6342">
        <v>2</v>
      </c>
      <c r="F6342" t="s">
        <v>582</v>
      </c>
      <c r="G6342" t="s">
        <v>581</v>
      </c>
      <c r="H6342" t="s">
        <v>132</v>
      </c>
      <c r="I6342" t="s">
        <v>132</v>
      </c>
      <c r="J6342" t="s">
        <v>643</v>
      </c>
    </row>
    <row r="6343" spans="1:10" x14ac:dyDescent="0.35">
      <c r="A6343">
        <v>6535</v>
      </c>
      <c r="B6343" t="s">
        <v>317</v>
      </c>
      <c r="C6343">
        <v>38</v>
      </c>
      <c r="D6343">
        <v>11</v>
      </c>
      <c r="E6343">
        <v>1</v>
      </c>
      <c r="F6343" t="s">
        <v>582</v>
      </c>
      <c r="G6343" t="s">
        <v>581</v>
      </c>
      <c r="H6343" t="s">
        <v>132</v>
      </c>
      <c r="I6343" t="s">
        <v>132</v>
      </c>
      <c r="J6343" t="s">
        <v>643</v>
      </c>
    </row>
    <row r="6344" spans="1:10" x14ac:dyDescent="0.35">
      <c r="A6344">
        <v>6536</v>
      </c>
      <c r="B6344" t="s">
        <v>318</v>
      </c>
      <c r="C6344">
        <v>15</v>
      </c>
      <c r="D6344">
        <v>21</v>
      </c>
      <c r="E6344">
        <v>5</v>
      </c>
      <c r="F6344" t="s">
        <v>581</v>
      </c>
      <c r="G6344" t="s">
        <v>581</v>
      </c>
      <c r="H6344" t="s">
        <v>132</v>
      </c>
      <c r="I6344" t="s">
        <v>132</v>
      </c>
      <c r="J6344" t="s">
        <v>643</v>
      </c>
    </row>
    <row r="6345" spans="1:10" x14ac:dyDescent="0.35">
      <c r="A6345">
        <v>6537</v>
      </c>
      <c r="B6345" t="s">
        <v>318</v>
      </c>
      <c r="C6345">
        <v>16</v>
      </c>
      <c r="D6345">
        <v>20</v>
      </c>
      <c r="E6345">
        <v>14</v>
      </c>
      <c r="F6345" t="s">
        <v>581</v>
      </c>
      <c r="G6345" t="s">
        <v>581</v>
      </c>
      <c r="H6345" t="s">
        <v>132</v>
      </c>
      <c r="I6345" t="s">
        <v>132</v>
      </c>
      <c r="J6345" t="s">
        <v>643</v>
      </c>
    </row>
    <row r="6346" spans="1:10" x14ac:dyDescent="0.35">
      <c r="A6346">
        <v>6538</v>
      </c>
      <c r="B6346" t="s">
        <v>318</v>
      </c>
      <c r="C6346">
        <v>17</v>
      </c>
      <c r="D6346">
        <v>24</v>
      </c>
      <c r="E6346">
        <v>15</v>
      </c>
      <c r="F6346" t="s">
        <v>581</v>
      </c>
      <c r="G6346" t="s">
        <v>581</v>
      </c>
      <c r="H6346" t="s">
        <v>132</v>
      </c>
      <c r="I6346" t="s">
        <v>132</v>
      </c>
      <c r="J6346" t="s">
        <v>643</v>
      </c>
    </row>
    <row r="6347" spans="1:10" x14ac:dyDescent="0.35">
      <c r="A6347">
        <v>6539</v>
      </c>
      <c r="B6347" t="s">
        <v>318</v>
      </c>
      <c r="C6347">
        <v>18</v>
      </c>
      <c r="D6347">
        <v>20</v>
      </c>
      <c r="E6347">
        <v>15</v>
      </c>
      <c r="F6347" t="s">
        <v>581</v>
      </c>
      <c r="G6347" t="s">
        <v>581</v>
      </c>
      <c r="H6347" t="s">
        <v>132</v>
      </c>
      <c r="I6347" t="s">
        <v>132</v>
      </c>
      <c r="J6347" t="s">
        <v>643</v>
      </c>
    </row>
    <row r="6348" spans="1:10" x14ac:dyDescent="0.35">
      <c r="A6348">
        <v>6540</v>
      </c>
      <c r="B6348" t="s">
        <v>318</v>
      </c>
      <c r="C6348">
        <v>19</v>
      </c>
      <c r="D6348">
        <v>9</v>
      </c>
      <c r="E6348">
        <v>22</v>
      </c>
      <c r="F6348" t="s">
        <v>581</v>
      </c>
      <c r="G6348" t="s">
        <v>581</v>
      </c>
      <c r="H6348" t="s">
        <v>132</v>
      </c>
      <c r="I6348" t="s">
        <v>132</v>
      </c>
      <c r="J6348" t="s">
        <v>643</v>
      </c>
    </row>
    <row r="6349" spans="1:10" x14ac:dyDescent="0.35">
      <c r="A6349">
        <v>6541</v>
      </c>
      <c r="B6349" t="s">
        <v>318</v>
      </c>
      <c r="C6349">
        <v>20</v>
      </c>
      <c r="D6349">
        <v>11</v>
      </c>
      <c r="E6349">
        <v>18</v>
      </c>
      <c r="F6349" t="s">
        <v>581</v>
      </c>
      <c r="G6349" t="s">
        <v>581</v>
      </c>
      <c r="H6349" t="s">
        <v>132</v>
      </c>
      <c r="I6349" t="s">
        <v>132</v>
      </c>
      <c r="J6349" t="s">
        <v>643</v>
      </c>
    </row>
    <row r="6350" spans="1:10" x14ac:dyDescent="0.35">
      <c r="A6350">
        <v>6542</v>
      </c>
      <c r="B6350" t="s">
        <v>318</v>
      </c>
      <c r="C6350">
        <v>21</v>
      </c>
      <c r="D6350">
        <v>8</v>
      </c>
      <c r="E6350">
        <v>3</v>
      </c>
      <c r="F6350" t="s">
        <v>581</v>
      </c>
      <c r="G6350" t="s">
        <v>581</v>
      </c>
      <c r="H6350" t="s">
        <v>132</v>
      </c>
      <c r="I6350" t="s">
        <v>132</v>
      </c>
      <c r="J6350" t="s">
        <v>643</v>
      </c>
    </row>
    <row r="6351" spans="1:10" x14ac:dyDescent="0.35">
      <c r="A6351">
        <v>6543</v>
      </c>
      <c r="B6351" t="s">
        <v>318</v>
      </c>
      <c r="C6351">
        <v>22</v>
      </c>
      <c r="D6351">
        <v>2</v>
      </c>
      <c r="E6351">
        <v>4</v>
      </c>
      <c r="F6351" t="s">
        <v>581</v>
      </c>
      <c r="G6351" t="s">
        <v>581</v>
      </c>
      <c r="H6351" t="s">
        <v>132</v>
      </c>
      <c r="I6351" t="s">
        <v>132</v>
      </c>
      <c r="J6351" t="s">
        <v>643</v>
      </c>
    </row>
    <row r="6352" spans="1:10" x14ac:dyDescent="0.35">
      <c r="A6352">
        <v>6544</v>
      </c>
      <c r="B6352" t="s">
        <v>318</v>
      </c>
      <c r="C6352">
        <v>23</v>
      </c>
      <c r="D6352">
        <v>7</v>
      </c>
      <c r="E6352">
        <v>1</v>
      </c>
      <c r="F6352" t="s">
        <v>581</v>
      </c>
      <c r="G6352" t="s">
        <v>581</v>
      </c>
      <c r="H6352" t="s">
        <v>132</v>
      </c>
      <c r="I6352" t="s">
        <v>132</v>
      </c>
      <c r="J6352" t="s">
        <v>643</v>
      </c>
    </row>
    <row r="6353" spans="1:10" x14ac:dyDescent="0.35">
      <c r="A6353">
        <v>6545</v>
      </c>
      <c r="B6353" t="s">
        <v>318</v>
      </c>
      <c r="C6353">
        <v>24</v>
      </c>
      <c r="D6353">
        <v>3</v>
      </c>
      <c r="E6353">
        <v>5</v>
      </c>
      <c r="F6353" t="s">
        <v>581</v>
      </c>
      <c r="G6353" t="s">
        <v>581</v>
      </c>
      <c r="H6353" t="s">
        <v>132</v>
      </c>
      <c r="I6353" t="s">
        <v>132</v>
      </c>
      <c r="J6353" t="s">
        <v>643</v>
      </c>
    </row>
    <row r="6354" spans="1:10" x14ac:dyDescent="0.35">
      <c r="A6354">
        <v>6546</v>
      </c>
      <c r="B6354" t="s">
        <v>318</v>
      </c>
      <c r="C6354">
        <v>25</v>
      </c>
      <c r="D6354">
        <v>6</v>
      </c>
      <c r="E6354">
        <v>3</v>
      </c>
      <c r="F6354" t="s">
        <v>581</v>
      </c>
      <c r="G6354" t="s">
        <v>581</v>
      </c>
      <c r="H6354" t="s">
        <v>132</v>
      </c>
      <c r="I6354" t="s">
        <v>132</v>
      </c>
      <c r="J6354" t="s">
        <v>643</v>
      </c>
    </row>
    <row r="6355" spans="1:10" x14ac:dyDescent="0.35">
      <c r="A6355">
        <v>6547</v>
      </c>
      <c r="B6355" t="s">
        <v>318</v>
      </c>
      <c r="C6355">
        <v>26</v>
      </c>
      <c r="D6355">
        <v>10</v>
      </c>
      <c r="E6355">
        <v>12</v>
      </c>
      <c r="F6355" t="s">
        <v>581</v>
      </c>
      <c r="G6355" t="s">
        <v>581</v>
      </c>
      <c r="H6355" t="s">
        <v>132</v>
      </c>
      <c r="I6355" t="s">
        <v>132</v>
      </c>
      <c r="J6355" t="s">
        <v>643</v>
      </c>
    </row>
    <row r="6356" spans="1:10" x14ac:dyDescent="0.35">
      <c r="A6356">
        <v>6548</v>
      </c>
      <c r="B6356" t="s">
        <v>318</v>
      </c>
      <c r="C6356">
        <v>27</v>
      </c>
      <c r="D6356">
        <v>12</v>
      </c>
      <c r="E6356">
        <v>21</v>
      </c>
      <c r="F6356" t="s">
        <v>581</v>
      </c>
      <c r="G6356" t="s">
        <v>581</v>
      </c>
      <c r="H6356" t="s">
        <v>132</v>
      </c>
      <c r="I6356" t="s">
        <v>132</v>
      </c>
      <c r="J6356" t="s">
        <v>643</v>
      </c>
    </row>
    <row r="6357" spans="1:10" x14ac:dyDescent="0.35">
      <c r="A6357">
        <v>6549</v>
      </c>
      <c r="B6357" t="s">
        <v>318</v>
      </c>
      <c r="C6357">
        <v>28</v>
      </c>
      <c r="D6357">
        <v>6</v>
      </c>
      <c r="E6357">
        <v>31</v>
      </c>
      <c r="F6357" t="s">
        <v>581</v>
      </c>
      <c r="G6357" t="s">
        <v>581</v>
      </c>
      <c r="H6357" t="s">
        <v>132</v>
      </c>
      <c r="I6357" t="s">
        <v>132</v>
      </c>
      <c r="J6357" t="s">
        <v>643</v>
      </c>
    </row>
    <row r="6358" spans="1:10" x14ac:dyDescent="0.35">
      <c r="A6358">
        <v>6550</v>
      </c>
      <c r="B6358" t="s">
        <v>318</v>
      </c>
      <c r="C6358">
        <v>29</v>
      </c>
      <c r="D6358">
        <v>12</v>
      </c>
      <c r="E6358">
        <v>43</v>
      </c>
      <c r="F6358" t="s">
        <v>581</v>
      </c>
      <c r="G6358" t="s">
        <v>581</v>
      </c>
      <c r="H6358" t="s">
        <v>132</v>
      </c>
      <c r="I6358" t="s">
        <v>132</v>
      </c>
      <c r="J6358" t="s">
        <v>643</v>
      </c>
    </row>
    <row r="6359" spans="1:10" x14ac:dyDescent="0.35">
      <c r="A6359">
        <v>6551</v>
      </c>
      <c r="B6359" t="s">
        <v>318</v>
      </c>
      <c r="C6359">
        <v>30</v>
      </c>
      <c r="D6359">
        <v>19</v>
      </c>
      <c r="E6359">
        <v>50</v>
      </c>
      <c r="F6359" t="s">
        <v>581</v>
      </c>
      <c r="G6359" t="s">
        <v>581</v>
      </c>
      <c r="H6359" t="s">
        <v>132</v>
      </c>
      <c r="I6359" t="s">
        <v>132</v>
      </c>
      <c r="J6359" t="s">
        <v>643</v>
      </c>
    </row>
    <row r="6360" spans="1:10" x14ac:dyDescent="0.35">
      <c r="A6360">
        <v>6552</v>
      </c>
      <c r="B6360" t="s">
        <v>318</v>
      </c>
      <c r="C6360">
        <v>31</v>
      </c>
      <c r="D6360">
        <v>10</v>
      </c>
      <c r="E6360">
        <v>56</v>
      </c>
      <c r="F6360" t="s">
        <v>581</v>
      </c>
      <c r="G6360" t="s">
        <v>581</v>
      </c>
      <c r="H6360" t="s">
        <v>132</v>
      </c>
      <c r="I6360" t="s">
        <v>132</v>
      </c>
      <c r="J6360" t="s">
        <v>643</v>
      </c>
    </row>
    <row r="6361" spans="1:10" x14ac:dyDescent="0.35">
      <c r="A6361">
        <v>6553</v>
      </c>
      <c r="B6361" t="s">
        <v>318</v>
      </c>
      <c r="C6361">
        <v>32</v>
      </c>
      <c r="D6361">
        <v>7</v>
      </c>
      <c r="E6361">
        <v>58</v>
      </c>
      <c r="F6361" t="s">
        <v>581</v>
      </c>
      <c r="G6361" t="s">
        <v>581</v>
      </c>
      <c r="H6361" t="s">
        <v>132</v>
      </c>
      <c r="I6361" t="s">
        <v>132</v>
      </c>
      <c r="J6361" t="s">
        <v>643</v>
      </c>
    </row>
    <row r="6362" spans="1:10" x14ac:dyDescent="0.35">
      <c r="A6362">
        <v>6554</v>
      </c>
      <c r="B6362" t="s">
        <v>318</v>
      </c>
      <c r="C6362">
        <v>33</v>
      </c>
      <c r="D6362">
        <v>12</v>
      </c>
      <c r="E6362">
        <v>31</v>
      </c>
      <c r="F6362" t="s">
        <v>581</v>
      </c>
      <c r="G6362" t="s">
        <v>581</v>
      </c>
      <c r="H6362" t="s">
        <v>132</v>
      </c>
      <c r="I6362" t="s">
        <v>132</v>
      </c>
      <c r="J6362" t="s">
        <v>643</v>
      </c>
    </row>
    <row r="6363" spans="1:10" x14ac:dyDescent="0.35">
      <c r="A6363">
        <v>6555</v>
      </c>
      <c r="B6363" t="s">
        <v>318</v>
      </c>
      <c r="C6363">
        <v>34</v>
      </c>
      <c r="D6363">
        <v>5</v>
      </c>
      <c r="E6363">
        <v>22</v>
      </c>
      <c r="F6363" t="s">
        <v>581</v>
      </c>
      <c r="G6363" t="s">
        <v>581</v>
      </c>
      <c r="H6363" t="s">
        <v>132</v>
      </c>
      <c r="I6363" t="s">
        <v>132</v>
      </c>
      <c r="J6363" t="s">
        <v>643</v>
      </c>
    </row>
    <row r="6364" spans="1:10" x14ac:dyDescent="0.35">
      <c r="A6364">
        <v>6556</v>
      </c>
      <c r="B6364" t="s">
        <v>318</v>
      </c>
      <c r="C6364">
        <v>35</v>
      </c>
      <c r="D6364">
        <v>4</v>
      </c>
      <c r="E6364">
        <v>49</v>
      </c>
      <c r="F6364" t="s">
        <v>581</v>
      </c>
      <c r="G6364" t="s">
        <v>581</v>
      </c>
      <c r="H6364" t="s">
        <v>132</v>
      </c>
      <c r="I6364" t="s">
        <v>132</v>
      </c>
      <c r="J6364" t="s">
        <v>643</v>
      </c>
    </row>
    <row r="6365" spans="1:10" x14ac:dyDescent="0.35">
      <c r="A6365">
        <v>6557</v>
      </c>
      <c r="B6365" t="s">
        <v>318</v>
      </c>
      <c r="C6365">
        <v>36</v>
      </c>
      <c r="D6365">
        <v>4</v>
      </c>
      <c r="E6365">
        <v>11</v>
      </c>
      <c r="F6365" t="s">
        <v>581</v>
      </c>
      <c r="G6365" t="s">
        <v>581</v>
      </c>
      <c r="H6365" t="s">
        <v>132</v>
      </c>
      <c r="I6365" t="s">
        <v>132</v>
      </c>
      <c r="J6365" t="s">
        <v>643</v>
      </c>
    </row>
    <row r="6366" spans="1:10" x14ac:dyDescent="0.35">
      <c r="A6366">
        <v>6558</v>
      </c>
      <c r="B6366" t="s">
        <v>318</v>
      </c>
      <c r="C6366">
        <v>37</v>
      </c>
      <c r="D6366">
        <v>3</v>
      </c>
      <c r="E6366">
        <v>26</v>
      </c>
      <c r="F6366" t="s">
        <v>581</v>
      </c>
      <c r="G6366" t="s">
        <v>581</v>
      </c>
      <c r="H6366" t="s">
        <v>132</v>
      </c>
      <c r="I6366" t="s">
        <v>132</v>
      </c>
      <c r="J6366" t="s">
        <v>643</v>
      </c>
    </row>
    <row r="6367" spans="1:10" x14ac:dyDescent="0.35">
      <c r="A6367">
        <v>6559</v>
      </c>
      <c r="B6367" t="s">
        <v>318</v>
      </c>
      <c r="C6367">
        <v>38</v>
      </c>
      <c r="D6367">
        <v>6</v>
      </c>
      <c r="E6367">
        <v>30</v>
      </c>
      <c r="F6367" t="s">
        <v>581</v>
      </c>
      <c r="G6367" t="s">
        <v>581</v>
      </c>
      <c r="H6367" t="s">
        <v>132</v>
      </c>
      <c r="I6367" t="s">
        <v>132</v>
      </c>
      <c r="J6367" t="s">
        <v>643</v>
      </c>
    </row>
    <row r="6368" spans="1:10" x14ac:dyDescent="0.35">
      <c r="A6368">
        <v>6560</v>
      </c>
      <c r="B6368" t="s">
        <v>319</v>
      </c>
      <c r="C6368">
        <v>15</v>
      </c>
      <c r="D6368">
        <v>68</v>
      </c>
      <c r="E6368">
        <v>4</v>
      </c>
      <c r="F6368" t="s">
        <v>581</v>
      </c>
      <c r="G6368" t="s">
        <v>581</v>
      </c>
      <c r="H6368" t="s">
        <v>328</v>
      </c>
      <c r="I6368" t="s">
        <v>644</v>
      </c>
      <c r="J6368" t="s">
        <v>641</v>
      </c>
    </row>
    <row r="6369" spans="1:10" x14ac:dyDescent="0.35">
      <c r="A6369">
        <v>6561</v>
      </c>
      <c r="B6369" t="s">
        <v>319</v>
      </c>
      <c r="C6369">
        <v>16</v>
      </c>
      <c r="D6369">
        <v>69</v>
      </c>
      <c r="E6369">
        <v>6</v>
      </c>
      <c r="F6369" t="s">
        <v>581</v>
      </c>
      <c r="G6369" t="s">
        <v>581</v>
      </c>
      <c r="H6369" t="s">
        <v>328</v>
      </c>
      <c r="I6369" t="s">
        <v>644</v>
      </c>
      <c r="J6369" t="s">
        <v>641</v>
      </c>
    </row>
    <row r="6370" spans="1:10" x14ac:dyDescent="0.35">
      <c r="A6370">
        <v>6562</v>
      </c>
      <c r="B6370" t="s">
        <v>319</v>
      </c>
      <c r="C6370">
        <v>17</v>
      </c>
      <c r="D6370">
        <v>51</v>
      </c>
      <c r="E6370">
        <v>2</v>
      </c>
      <c r="F6370" t="s">
        <v>581</v>
      </c>
      <c r="G6370" t="s">
        <v>581</v>
      </c>
      <c r="H6370" t="s">
        <v>328</v>
      </c>
      <c r="I6370" t="s">
        <v>644</v>
      </c>
      <c r="J6370" t="s">
        <v>641</v>
      </c>
    </row>
    <row r="6371" spans="1:10" x14ac:dyDescent="0.35">
      <c r="A6371">
        <v>6563</v>
      </c>
      <c r="B6371" t="s">
        <v>319</v>
      </c>
      <c r="C6371">
        <v>18</v>
      </c>
      <c r="D6371">
        <v>47</v>
      </c>
      <c r="E6371">
        <v>3</v>
      </c>
      <c r="F6371" t="s">
        <v>581</v>
      </c>
      <c r="G6371" t="s">
        <v>581</v>
      </c>
      <c r="H6371" t="s">
        <v>328</v>
      </c>
      <c r="I6371" t="s">
        <v>644</v>
      </c>
      <c r="J6371" t="s">
        <v>641</v>
      </c>
    </row>
    <row r="6372" spans="1:10" x14ac:dyDescent="0.35">
      <c r="A6372">
        <v>6564</v>
      </c>
      <c r="B6372" t="s">
        <v>319</v>
      </c>
      <c r="C6372">
        <v>19</v>
      </c>
      <c r="D6372">
        <v>37</v>
      </c>
      <c r="E6372">
        <v>4</v>
      </c>
      <c r="F6372" t="s">
        <v>581</v>
      </c>
      <c r="G6372" t="s">
        <v>581</v>
      </c>
      <c r="H6372" t="s">
        <v>328</v>
      </c>
      <c r="I6372" t="s">
        <v>644</v>
      </c>
      <c r="J6372" t="s">
        <v>641</v>
      </c>
    </row>
    <row r="6373" spans="1:10" x14ac:dyDescent="0.35">
      <c r="A6373">
        <v>6565</v>
      </c>
      <c r="B6373" t="s">
        <v>319</v>
      </c>
      <c r="C6373">
        <v>20</v>
      </c>
      <c r="D6373">
        <v>23</v>
      </c>
      <c r="E6373">
        <v>2</v>
      </c>
      <c r="F6373" t="s">
        <v>581</v>
      </c>
      <c r="G6373" t="s">
        <v>581</v>
      </c>
      <c r="H6373" t="s">
        <v>328</v>
      </c>
      <c r="I6373" t="s">
        <v>644</v>
      </c>
      <c r="J6373" t="s">
        <v>641</v>
      </c>
    </row>
    <row r="6374" spans="1:10" x14ac:dyDescent="0.35">
      <c r="A6374">
        <v>6566</v>
      </c>
      <c r="B6374" t="s">
        <v>319</v>
      </c>
      <c r="C6374">
        <v>21</v>
      </c>
      <c r="D6374">
        <v>15</v>
      </c>
      <c r="E6374">
        <v>1</v>
      </c>
      <c r="F6374" t="s">
        <v>581</v>
      </c>
      <c r="G6374" t="s">
        <v>581</v>
      </c>
      <c r="H6374" t="s">
        <v>328</v>
      </c>
      <c r="I6374" t="s">
        <v>644</v>
      </c>
      <c r="J6374" t="s">
        <v>641</v>
      </c>
    </row>
    <row r="6375" spans="1:10" x14ac:dyDescent="0.35">
      <c r="A6375">
        <v>6567</v>
      </c>
      <c r="B6375" t="s">
        <v>319</v>
      </c>
      <c r="C6375">
        <v>22</v>
      </c>
      <c r="D6375">
        <v>17</v>
      </c>
      <c r="E6375">
        <v>2</v>
      </c>
      <c r="F6375" t="s">
        <v>581</v>
      </c>
      <c r="G6375" t="s">
        <v>581</v>
      </c>
      <c r="H6375" t="s">
        <v>328</v>
      </c>
      <c r="I6375" t="s">
        <v>644</v>
      </c>
      <c r="J6375" t="s">
        <v>641</v>
      </c>
    </row>
    <row r="6376" spans="1:10" x14ac:dyDescent="0.35">
      <c r="A6376">
        <v>6568</v>
      </c>
      <c r="B6376" t="s">
        <v>319</v>
      </c>
      <c r="C6376">
        <v>23</v>
      </c>
      <c r="D6376">
        <v>13</v>
      </c>
      <c r="E6376">
        <v>4</v>
      </c>
      <c r="F6376" t="s">
        <v>581</v>
      </c>
      <c r="G6376" t="s">
        <v>581</v>
      </c>
      <c r="H6376" t="s">
        <v>328</v>
      </c>
      <c r="I6376" t="s">
        <v>644</v>
      </c>
      <c r="J6376" t="s">
        <v>641</v>
      </c>
    </row>
    <row r="6377" spans="1:10" x14ac:dyDescent="0.35">
      <c r="A6377">
        <v>6569</v>
      </c>
      <c r="B6377" t="s">
        <v>319</v>
      </c>
      <c r="C6377">
        <v>24</v>
      </c>
      <c r="D6377">
        <v>15</v>
      </c>
      <c r="E6377">
        <v>3</v>
      </c>
      <c r="F6377" t="s">
        <v>581</v>
      </c>
      <c r="G6377" t="s">
        <v>581</v>
      </c>
      <c r="H6377" t="s">
        <v>328</v>
      </c>
      <c r="I6377" t="s">
        <v>644</v>
      </c>
      <c r="J6377" t="s">
        <v>641</v>
      </c>
    </row>
    <row r="6378" spans="1:10" x14ac:dyDescent="0.35">
      <c r="A6378">
        <v>6570</v>
      </c>
      <c r="B6378" t="s">
        <v>319</v>
      </c>
      <c r="C6378">
        <v>25</v>
      </c>
      <c r="D6378">
        <v>10</v>
      </c>
      <c r="E6378">
        <v>3</v>
      </c>
      <c r="F6378" t="s">
        <v>581</v>
      </c>
      <c r="G6378" t="s">
        <v>581</v>
      </c>
      <c r="H6378" t="s">
        <v>328</v>
      </c>
      <c r="I6378" t="s">
        <v>644</v>
      </c>
      <c r="J6378" t="s">
        <v>641</v>
      </c>
    </row>
    <row r="6379" spans="1:10" x14ac:dyDescent="0.35">
      <c r="A6379">
        <v>6571</v>
      </c>
      <c r="B6379" t="s">
        <v>319</v>
      </c>
      <c r="C6379">
        <v>26</v>
      </c>
      <c r="D6379">
        <v>24</v>
      </c>
      <c r="E6379">
        <v>7</v>
      </c>
      <c r="F6379" t="s">
        <v>581</v>
      </c>
      <c r="G6379" t="s">
        <v>581</v>
      </c>
      <c r="H6379" t="s">
        <v>328</v>
      </c>
      <c r="I6379" t="s">
        <v>644</v>
      </c>
      <c r="J6379" t="s">
        <v>641</v>
      </c>
    </row>
    <row r="6380" spans="1:10" x14ac:dyDescent="0.35">
      <c r="A6380">
        <v>6572</v>
      </c>
      <c r="B6380" t="s">
        <v>319</v>
      </c>
      <c r="C6380">
        <v>27</v>
      </c>
      <c r="D6380">
        <v>34</v>
      </c>
      <c r="E6380">
        <v>3</v>
      </c>
      <c r="F6380" t="s">
        <v>581</v>
      </c>
      <c r="G6380" t="s">
        <v>581</v>
      </c>
      <c r="H6380" t="s">
        <v>328</v>
      </c>
      <c r="I6380" t="s">
        <v>644</v>
      </c>
      <c r="J6380" t="s">
        <v>641</v>
      </c>
    </row>
    <row r="6381" spans="1:10" x14ac:dyDescent="0.35">
      <c r="A6381">
        <v>6573</v>
      </c>
      <c r="B6381" t="s">
        <v>319</v>
      </c>
      <c r="C6381">
        <v>28</v>
      </c>
      <c r="D6381">
        <v>54</v>
      </c>
      <c r="E6381">
        <v>6</v>
      </c>
      <c r="F6381" t="s">
        <v>581</v>
      </c>
      <c r="G6381" t="s">
        <v>581</v>
      </c>
      <c r="H6381" t="s">
        <v>328</v>
      </c>
      <c r="I6381" t="s">
        <v>644</v>
      </c>
      <c r="J6381" t="s">
        <v>641</v>
      </c>
    </row>
    <row r="6382" spans="1:10" x14ac:dyDescent="0.35">
      <c r="A6382">
        <v>6574</v>
      </c>
      <c r="B6382" t="s">
        <v>319</v>
      </c>
      <c r="C6382">
        <v>29</v>
      </c>
      <c r="D6382">
        <v>49</v>
      </c>
      <c r="E6382">
        <v>3</v>
      </c>
      <c r="F6382" t="s">
        <v>581</v>
      </c>
      <c r="G6382" t="s">
        <v>581</v>
      </c>
      <c r="H6382" t="s">
        <v>328</v>
      </c>
      <c r="I6382" t="s">
        <v>644</v>
      </c>
      <c r="J6382" t="s">
        <v>641</v>
      </c>
    </row>
    <row r="6383" spans="1:10" x14ac:dyDescent="0.35">
      <c r="A6383">
        <v>6575</v>
      </c>
      <c r="B6383" t="s">
        <v>319</v>
      </c>
      <c r="C6383">
        <v>30</v>
      </c>
      <c r="D6383">
        <v>47</v>
      </c>
      <c r="E6383">
        <v>7</v>
      </c>
      <c r="F6383" t="s">
        <v>581</v>
      </c>
      <c r="G6383" t="s">
        <v>581</v>
      </c>
      <c r="H6383" t="s">
        <v>328</v>
      </c>
      <c r="I6383" t="s">
        <v>644</v>
      </c>
      <c r="J6383" t="s">
        <v>641</v>
      </c>
    </row>
    <row r="6384" spans="1:10" x14ac:dyDescent="0.35">
      <c r="A6384">
        <v>6576</v>
      </c>
      <c r="B6384" t="s">
        <v>319</v>
      </c>
      <c r="C6384">
        <v>31</v>
      </c>
      <c r="D6384">
        <v>32</v>
      </c>
      <c r="E6384">
        <v>3</v>
      </c>
      <c r="F6384" t="s">
        <v>581</v>
      </c>
      <c r="G6384" t="s">
        <v>581</v>
      </c>
      <c r="H6384" t="s">
        <v>328</v>
      </c>
      <c r="I6384" t="s">
        <v>644</v>
      </c>
      <c r="J6384" t="s">
        <v>641</v>
      </c>
    </row>
    <row r="6385" spans="1:10" x14ac:dyDescent="0.35">
      <c r="A6385">
        <v>6577</v>
      </c>
      <c r="B6385" t="s">
        <v>319</v>
      </c>
      <c r="C6385">
        <v>32</v>
      </c>
      <c r="D6385">
        <v>25</v>
      </c>
      <c r="E6385">
        <v>3</v>
      </c>
      <c r="F6385" t="s">
        <v>581</v>
      </c>
      <c r="G6385" t="s">
        <v>581</v>
      </c>
      <c r="H6385" t="s">
        <v>328</v>
      </c>
      <c r="I6385" t="s">
        <v>644</v>
      </c>
      <c r="J6385" t="s">
        <v>641</v>
      </c>
    </row>
    <row r="6386" spans="1:10" x14ac:dyDescent="0.35">
      <c r="A6386">
        <v>6578</v>
      </c>
      <c r="B6386" t="s">
        <v>319</v>
      </c>
      <c r="C6386">
        <v>33</v>
      </c>
      <c r="D6386">
        <v>23</v>
      </c>
      <c r="E6386">
        <v>8</v>
      </c>
      <c r="F6386" t="s">
        <v>581</v>
      </c>
      <c r="G6386" t="s">
        <v>581</v>
      </c>
      <c r="H6386" t="s">
        <v>328</v>
      </c>
      <c r="I6386" t="s">
        <v>644</v>
      </c>
      <c r="J6386" t="s">
        <v>641</v>
      </c>
    </row>
    <row r="6387" spans="1:10" x14ac:dyDescent="0.35">
      <c r="A6387">
        <v>6579</v>
      </c>
      <c r="B6387" t="s">
        <v>319</v>
      </c>
      <c r="C6387">
        <v>34</v>
      </c>
      <c r="D6387">
        <v>54</v>
      </c>
      <c r="E6387">
        <v>3</v>
      </c>
      <c r="F6387" t="s">
        <v>581</v>
      </c>
      <c r="G6387" t="s">
        <v>581</v>
      </c>
      <c r="H6387" t="s">
        <v>328</v>
      </c>
      <c r="I6387" t="s">
        <v>644</v>
      </c>
      <c r="J6387" t="s">
        <v>641</v>
      </c>
    </row>
    <row r="6388" spans="1:10" x14ac:dyDescent="0.35">
      <c r="A6388">
        <v>6580</v>
      </c>
      <c r="B6388" t="s">
        <v>319</v>
      </c>
      <c r="C6388">
        <v>35</v>
      </c>
      <c r="D6388">
        <v>40</v>
      </c>
      <c r="E6388">
        <v>8</v>
      </c>
      <c r="F6388" t="s">
        <v>581</v>
      </c>
      <c r="G6388" t="s">
        <v>581</v>
      </c>
      <c r="H6388" t="s">
        <v>328</v>
      </c>
      <c r="I6388" t="s">
        <v>644</v>
      </c>
      <c r="J6388" t="s">
        <v>641</v>
      </c>
    </row>
    <row r="6389" spans="1:10" x14ac:dyDescent="0.35">
      <c r="A6389">
        <v>6581</v>
      </c>
      <c r="B6389" t="s">
        <v>319</v>
      </c>
      <c r="C6389">
        <v>36</v>
      </c>
      <c r="D6389">
        <v>13</v>
      </c>
      <c r="E6389">
        <v>1</v>
      </c>
      <c r="F6389" t="s">
        <v>581</v>
      </c>
      <c r="G6389" t="s">
        <v>581</v>
      </c>
      <c r="H6389" t="s">
        <v>328</v>
      </c>
      <c r="I6389" t="s">
        <v>644</v>
      </c>
      <c r="J6389" t="s">
        <v>641</v>
      </c>
    </row>
    <row r="6390" spans="1:10" x14ac:dyDescent="0.35">
      <c r="A6390">
        <v>6582</v>
      </c>
      <c r="B6390" t="s">
        <v>319</v>
      </c>
      <c r="C6390">
        <v>37</v>
      </c>
      <c r="D6390">
        <v>19</v>
      </c>
      <c r="E6390">
        <v>5</v>
      </c>
      <c r="F6390" t="s">
        <v>581</v>
      </c>
      <c r="G6390" t="s">
        <v>581</v>
      </c>
      <c r="H6390" t="s">
        <v>328</v>
      </c>
      <c r="I6390" t="s">
        <v>644</v>
      </c>
      <c r="J6390" t="s">
        <v>641</v>
      </c>
    </row>
    <row r="6391" spans="1:10" x14ac:dyDescent="0.35">
      <c r="A6391">
        <v>6583</v>
      </c>
      <c r="B6391" t="s">
        <v>319</v>
      </c>
      <c r="C6391">
        <v>38</v>
      </c>
      <c r="D6391">
        <v>27</v>
      </c>
      <c r="E6391">
        <v>3</v>
      </c>
      <c r="F6391" t="s">
        <v>581</v>
      </c>
      <c r="G6391" t="s">
        <v>581</v>
      </c>
      <c r="H6391" t="s">
        <v>328</v>
      </c>
      <c r="I6391" t="s">
        <v>644</v>
      </c>
      <c r="J6391" t="s">
        <v>641</v>
      </c>
    </row>
    <row r="6392" spans="1:10" x14ac:dyDescent="0.35">
      <c r="A6392">
        <v>6585</v>
      </c>
      <c r="B6392" t="s">
        <v>320</v>
      </c>
      <c r="C6392">
        <v>15</v>
      </c>
      <c r="D6392">
        <v>83</v>
      </c>
      <c r="E6392">
        <v>12</v>
      </c>
      <c r="F6392" t="s">
        <v>581</v>
      </c>
      <c r="G6392" t="s">
        <v>581</v>
      </c>
      <c r="H6392" t="s">
        <v>132</v>
      </c>
      <c r="I6392" t="s">
        <v>132</v>
      </c>
      <c r="J6392" t="s">
        <v>643</v>
      </c>
    </row>
    <row r="6393" spans="1:10" x14ac:dyDescent="0.35">
      <c r="A6393">
        <v>6586</v>
      </c>
      <c r="B6393" t="s">
        <v>320</v>
      </c>
      <c r="C6393">
        <v>16</v>
      </c>
      <c r="D6393">
        <v>72</v>
      </c>
      <c r="E6393">
        <v>12</v>
      </c>
      <c r="F6393" t="s">
        <v>581</v>
      </c>
      <c r="G6393" t="s">
        <v>581</v>
      </c>
      <c r="H6393" t="s">
        <v>132</v>
      </c>
      <c r="I6393" t="s">
        <v>132</v>
      </c>
      <c r="J6393" t="s">
        <v>643</v>
      </c>
    </row>
    <row r="6394" spans="1:10" x14ac:dyDescent="0.35">
      <c r="A6394">
        <v>6587</v>
      </c>
      <c r="B6394" t="s">
        <v>320</v>
      </c>
      <c r="C6394">
        <v>17</v>
      </c>
      <c r="D6394">
        <v>60</v>
      </c>
      <c r="E6394">
        <v>7</v>
      </c>
      <c r="F6394" t="s">
        <v>581</v>
      </c>
      <c r="G6394" t="s">
        <v>581</v>
      </c>
      <c r="H6394" t="s">
        <v>132</v>
      </c>
      <c r="I6394" t="s">
        <v>132</v>
      </c>
      <c r="J6394" t="s">
        <v>643</v>
      </c>
    </row>
    <row r="6395" spans="1:10" x14ac:dyDescent="0.35">
      <c r="A6395">
        <v>6588</v>
      </c>
      <c r="B6395" t="s">
        <v>320</v>
      </c>
      <c r="C6395">
        <v>18</v>
      </c>
      <c r="D6395">
        <v>49</v>
      </c>
      <c r="E6395">
        <v>9</v>
      </c>
      <c r="F6395" t="s">
        <v>581</v>
      </c>
      <c r="G6395" t="s">
        <v>581</v>
      </c>
      <c r="H6395" t="s">
        <v>132</v>
      </c>
      <c r="I6395" t="s">
        <v>132</v>
      </c>
      <c r="J6395" t="s">
        <v>643</v>
      </c>
    </row>
    <row r="6396" spans="1:10" x14ac:dyDescent="0.35">
      <c r="A6396">
        <v>6589</v>
      </c>
      <c r="B6396" t="s">
        <v>320</v>
      </c>
      <c r="C6396">
        <v>19</v>
      </c>
      <c r="D6396">
        <v>39</v>
      </c>
      <c r="E6396">
        <v>6</v>
      </c>
      <c r="F6396" t="s">
        <v>581</v>
      </c>
      <c r="G6396" t="s">
        <v>581</v>
      </c>
      <c r="H6396" t="s">
        <v>132</v>
      </c>
      <c r="I6396" t="s">
        <v>132</v>
      </c>
      <c r="J6396" t="s">
        <v>643</v>
      </c>
    </row>
    <row r="6397" spans="1:10" x14ac:dyDescent="0.35">
      <c r="A6397">
        <v>6590</v>
      </c>
      <c r="B6397" t="s">
        <v>320</v>
      </c>
      <c r="C6397">
        <v>20</v>
      </c>
      <c r="D6397">
        <v>34</v>
      </c>
      <c r="E6397">
        <v>4</v>
      </c>
      <c r="F6397" t="s">
        <v>581</v>
      </c>
      <c r="G6397" t="s">
        <v>581</v>
      </c>
      <c r="H6397" t="s">
        <v>132</v>
      </c>
      <c r="I6397" t="s">
        <v>132</v>
      </c>
      <c r="J6397" t="s">
        <v>643</v>
      </c>
    </row>
    <row r="6398" spans="1:10" x14ac:dyDescent="0.35">
      <c r="A6398">
        <v>6591</v>
      </c>
      <c r="B6398" t="s">
        <v>320</v>
      </c>
      <c r="C6398">
        <v>21</v>
      </c>
      <c r="D6398">
        <v>28</v>
      </c>
      <c r="E6398">
        <v>9</v>
      </c>
      <c r="F6398" t="s">
        <v>581</v>
      </c>
      <c r="G6398" t="s">
        <v>581</v>
      </c>
      <c r="H6398" t="s">
        <v>132</v>
      </c>
      <c r="I6398" t="s">
        <v>132</v>
      </c>
      <c r="J6398" t="s">
        <v>643</v>
      </c>
    </row>
    <row r="6399" spans="1:10" x14ac:dyDescent="0.35">
      <c r="A6399">
        <v>6592</v>
      </c>
      <c r="B6399" t="s">
        <v>320</v>
      </c>
      <c r="C6399">
        <v>22</v>
      </c>
      <c r="D6399">
        <v>20</v>
      </c>
      <c r="E6399">
        <v>2</v>
      </c>
      <c r="F6399" t="s">
        <v>581</v>
      </c>
      <c r="G6399" t="s">
        <v>581</v>
      </c>
      <c r="H6399" t="s">
        <v>132</v>
      </c>
      <c r="I6399" t="s">
        <v>132</v>
      </c>
      <c r="J6399" t="s">
        <v>643</v>
      </c>
    </row>
    <row r="6400" spans="1:10" x14ac:dyDescent="0.35">
      <c r="A6400">
        <v>6593</v>
      </c>
      <c r="B6400" t="s">
        <v>320</v>
      </c>
      <c r="C6400">
        <v>23</v>
      </c>
      <c r="D6400">
        <v>19</v>
      </c>
      <c r="E6400">
        <v>2</v>
      </c>
      <c r="F6400" t="s">
        <v>581</v>
      </c>
      <c r="G6400" t="s">
        <v>581</v>
      </c>
      <c r="H6400" t="s">
        <v>132</v>
      </c>
      <c r="I6400" t="s">
        <v>132</v>
      </c>
      <c r="J6400" t="s">
        <v>643</v>
      </c>
    </row>
    <row r="6401" spans="1:10" x14ac:dyDescent="0.35">
      <c r="A6401">
        <v>6594</v>
      </c>
      <c r="B6401" t="s">
        <v>320</v>
      </c>
      <c r="C6401">
        <v>24</v>
      </c>
      <c r="D6401">
        <v>10</v>
      </c>
      <c r="E6401">
        <v>9</v>
      </c>
      <c r="F6401" t="s">
        <v>581</v>
      </c>
      <c r="G6401" t="s">
        <v>581</v>
      </c>
      <c r="H6401" t="s">
        <v>132</v>
      </c>
      <c r="I6401" t="s">
        <v>132</v>
      </c>
      <c r="J6401" t="s">
        <v>643</v>
      </c>
    </row>
    <row r="6402" spans="1:10" x14ac:dyDescent="0.35">
      <c r="A6402">
        <v>6595</v>
      </c>
      <c r="B6402" t="s">
        <v>320</v>
      </c>
      <c r="C6402">
        <v>25</v>
      </c>
      <c r="D6402">
        <v>27</v>
      </c>
      <c r="E6402">
        <v>4</v>
      </c>
      <c r="F6402" t="s">
        <v>581</v>
      </c>
      <c r="G6402" t="s">
        <v>581</v>
      </c>
      <c r="H6402" t="s">
        <v>132</v>
      </c>
      <c r="I6402" t="s">
        <v>132</v>
      </c>
      <c r="J6402" t="s">
        <v>643</v>
      </c>
    </row>
    <row r="6403" spans="1:10" x14ac:dyDescent="0.35">
      <c r="A6403">
        <v>6596</v>
      </c>
      <c r="B6403" t="s">
        <v>320</v>
      </c>
      <c r="C6403">
        <v>26</v>
      </c>
      <c r="D6403">
        <v>52</v>
      </c>
      <c r="E6403">
        <v>9</v>
      </c>
      <c r="F6403" t="s">
        <v>581</v>
      </c>
      <c r="G6403" t="s">
        <v>581</v>
      </c>
      <c r="H6403" t="s">
        <v>132</v>
      </c>
      <c r="I6403" t="s">
        <v>132</v>
      </c>
      <c r="J6403" t="s">
        <v>643</v>
      </c>
    </row>
    <row r="6404" spans="1:10" x14ac:dyDescent="0.35">
      <c r="A6404">
        <v>6597</v>
      </c>
      <c r="B6404" t="s">
        <v>320</v>
      </c>
      <c r="C6404">
        <v>27</v>
      </c>
      <c r="D6404">
        <v>34</v>
      </c>
      <c r="E6404">
        <v>6</v>
      </c>
      <c r="F6404" t="s">
        <v>581</v>
      </c>
      <c r="G6404" t="s">
        <v>581</v>
      </c>
      <c r="H6404" t="s">
        <v>132</v>
      </c>
      <c r="I6404" t="s">
        <v>132</v>
      </c>
      <c r="J6404" t="s">
        <v>643</v>
      </c>
    </row>
    <row r="6405" spans="1:10" x14ac:dyDescent="0.35">
      <c r="A6405">
        <v>6598</v>
      </c>
      <c r="B6405" t="s">
        <v>320</v>
      </c>
      <c r="C6405">
        <v>28</v>
      </c>
      <c r="D6405">
        <v>53</v>
      </c>
      <c r="E6405">
        <v>13</v>
      </c>
      <c r="F6405" t="s">
        <v>581</v>
      </c>
      <c r="G6405" t="s">
        <v>581</v>
      </c>
      <c r="H6405" t="s">
        <v>132</v>
      </c>
      <c r="I6405" t="s">
        <v>132</v>
      </c>
      <c r="J6405" t="s">
        <v>643</v>
      </c>
    </row>
    <row r="6406" spans="1:10" x14ac:dyDescent="0.35">
      <c r="A6406">
        <v>6599</v>
      </c>
      <c r="B6406" t="s">
        <v>320</v>
      </c>
      <c r="C6406">
        <v>29</v>
      </c>
      <c r="D6406">
        <v>38</v>
      </c>
      <c r="E6406">
        <v>6</v>
      </c>
      <c r="F6406" t="s">
        <v>581</v>
      </c>
      <c r="G6406" t="s">
        <v>581</v>
      </c>
      <c r="H6406" t="s">
        <v>132</v>
      </c>
      <c r="I6406" t="s">
        <v>132</v>
      </c>
      <c r="J6406" t="s">
        <v>643</v>
      </c>
    </row>
    <row r="6407" spans="1:10" x14ac:dyDescent="0.35">
      <c r="A6407">
        <v>6600</v>
      </c>
      <c r="B6407" t="s">
        <v>320</v>
      </c>
      <c r="C6407">
        <v>30</v>
      </c>
      <c r="D6407">
        <v>30</v>
      </c>
      <c r="E6407">
        <v>10</v>
      </c>
      <c r="F6407" t="s">
        <v>581</v>
      </c>
      <c r="G6407" t="s">
        <v>581</v>
      </c>
      <c r="H6407" t="s">
        <v>132</v>
      </c>
      <c r="I6407" t="s">
        <v>132</v>
      </c>
      <c r="J6407" t="s">
        <v>643</v>
      </c>
    </row>
    <row r="6408" spans="1:10" x14ac:dyDescent="0.35">
      <c r="A6408">
        <v>6601</v>
      </c>
      <c r="B6408" t="s">
        <v>320</v>
      </c>
      <c r="C6408">
        <v>31</v>
      </c>
      <c r="D6408">
        <v>17</v>
      </c>
      <c r="E6408">
        <v>7</v>
      </c>
      <c r="F6408" t="s">
        <v>581</v>
      </c>
      <c r="G6408" t="s">
        <v>581</v>
      </c>
      <c r="H6408" t="s">
        <v>132</v>
      </c>
      <c r="I6408" t="s">
        <v>132</v>
      </c>
      <c r="J6408" t="s">
        <v>643</v>
      </c>
    </row>
    <row r="6409" spans="1:10" x14ac:dyDescent="0.35">
      <c r="A6409">
        <v>6602</v>
      </c>
      <c r="B6409" t="s">
        <v>320</v>
      </c>
      <c r="C6409">
        <v>32</v>
      </c>
      <c r="D6409">
        <v>21</v>
      </c>
      <c r="E6409">
        <v>3</v>
      </c>
      <c r="F6409" t="s">
        <v>581</v>
      </c>
      <c r="G6409" t="s">
        <v>581</v>
      </c>
      <c r="H6409" t="s">
        <v>132</v>
      </c>
      <c r="I6409" t="s">
        <v>132</v>
      </c>
      <c r="J6409" t="s">
        <v>643</v>
      </c>
    </row>
    <row r="6410" spans="1:10" x14ac:dyDescent="0.35">
      <c r="A6410">
        <v>6603</v>
      </c>
      <c r="B6410" t="s">
        <v>320</v>
      </c>
      <c r="C6410">
        <v>33</v>
      </c>
      <c r="D6410">
        <v>21</v>
      </c>
      <c r="E6410">
        <v>11</v>
      </c>
      <c r="F6410" t="s">
        <v>581</v>
      </c>
      <c r="G6410" t="s">
        <v>581</v>
      </c>
      <c r="H6410" t="s">
        <v>132</v>
      </c>
      <c r="I6410" t="s">
        <v>132</v>
      </c>
      <c r="J6410" t="s">
        <v>643</v>
      </c>
    </row>
    <row r="6411" spans="1:10" x14ac:dyDescent="0.35">
      <c r="A6411">
        <v>6604</v>
      </c>
      <c r="B6411" t="s">
        <v>320</v>
      </c>
      <c r="C6411">
        <v>34</v>
      </c>
      <c r="D6411">
        <v>13</v>
      </c>
      <c r="E6411">
        <v>3</v>
      </c>
      <c r="F6411" t="s">
        <v>581</v>
      </c>
      <c r="G6411" t="s">
        <v>581</v>
      </c>
      <c r="H6411" t="s">
        <v>132</v>
      </c>
      <c r="I6411" t="s">
        <v>132</v>
      </c>
      <c r="J6411" t="s">
        <v>643</v>
      </c>
    </row>
    <row r="6412" spans="1:10" x14ac:dyDescent="0.35">
      <c r="A6412">
        <v>6605</v>
      </c>
      <c r="B6412" t="s">
        <v>320</v>
      </c>
      <c r="C6412">
        <v>35</v>
      </c>
      <c r="D6412">
        <v>16</v>
      </c>
      <c r="E6412">
        <v>3</v>
      </c>
      <c r="F6412" t="s">
        <v>581</v>
      </c>
      <c r="G6412" t="s">
        <v>581</v>
      </c>
      <c r="H6412" t="s">
        <v>132</v>
      </c>
      <c r="I6412" t="s">
        <v>132</v>
      </c>
      <c r="J6412" t="s">
        <v>643</v>
      </c>
    </row>
    <row r="6413" spans="1:10" x14ac:dyDescent="0.35">
      <c r="A6413">
        <v>6606</v>
      </c>
      <c r="B6413" t="s">
        <v>320</v>
      </c>
      <c r="C6413">
        <v>36</v>
      </c>
      <c r="D6413">
        <v>21</v>
      </c>
      <c r="E6413">
        <v>6</v>
      </c>
      <c r="F6413" t="s">
        <v>581</v>
      </c>
      <c r="G6413" t="s">
        <v>581</v>
      </c>
      <c r="H6413" t="s">
        <v>132</v>
      </c>
      <c r="I6413" t="s">
        <v>132</v>
      </c>
      <c r="J6413" t="s">
        <v>643</v>
      </c>
    </row>
    <row r="6414" spans="1:10" x14ac:dyDescent="0.35">
      <c r="A6414">
        <v>6607</v>
      </c>
      <c r="B6414" t="s">
        <v>320</v>
      </c>
      <c r="C6414">
        <v>37</v>
      </c>
      <c r="D6414">
        <v>17</v>
      </c>
      <c r="E6414">
        <v>7</v>
      </c>
      <c r="F6414" t="s">
        <v>581</v>
      </c>
      <c r="G6414" t="s">
        <v>581</v>
      </c>
      <c r="H6414" t="s">
        <v>132</v>
      </c>
      <c r="I6414" t="s">
        <v>132</v>
      </c>
      <c r="J6414" t="s">
        <v>643</v>
      </c>
    </row>
    <row r="6415" spans="1:10" x14ac:dyDescent="0.35">
      <c r="A6415">
        <v>6608</v>
      </c>
      <c r="B6415" t="s">
        <v>320</v>
      </c>
      <c r="C6415">
        <v>38</v>
      </c>
      <c r="D6415">
        <v>17</v>
      </c>
      <c r="E6415">
        <v>5</v>
      </c>
      <c r="F6415" t="s">
        <v>581</v>
      </c>
      <c r="G6415" t="s">
        <v>581</v>
      </c>
      <c r="H6415" t="s">
        <v>132</v>
      </c>
      <c r="I6415" t="s">
        <v>132</v>
      </c>
      <c r="J6415" t="s">
        <v>643</v>
      </c>
    </row>
    <row r="6416" spans="1:10" x14ac:dyDescent="0.35">
      <c r="A6416">
        <v>6609</v>
      </c>
      <c r="B6416" t="s">
        <v>321</v>
      </c>
      <c r="C6416">
        <v>15</v>
      </c>
      <c r="D6416">
        <v>21</v>
      </c>
      <c r="E6416">
        <v>6</v>
      </c>
      <c r="F6416" t="s">
        <v>582</v>
      </c>
      <c r="G6416" t="s">
        <v>582</v>
      </c>
      <c r="H6416" t="s">
        <v>132</v>
      </c>
      <c r="I6416" t="s">
        <v>132</v>
      </c>
      <c r="J6416" t="s">
        <v>646</v>
      </c>
    </row>
    <row r="6417" spans="1:10" x14ac:dyDescent="0.35">
      <c r="A6417">
        <v>6610</v>
      </c>
      <c r="B6417" t="s">
        <v>321</v>
      </c>
      <c r="C6417">
        <v>16</v>
      </c>
      <c r="D6417">
        <v>33</v>
      </c>
      <c r="E6417">
        <v>6</v>
      </c>
      <c r="F6417" t="s">
        <v>582</v>
      </c>
      <c r="G6417" t="s">
        <v>582</v>
      </c>
      <c r="H6417" t="s">
        <v>132</v>
      </c>
      <c r="I6417" t="s">
        <v>132</v>
      </c>
      <c r="J6417" t="s">
        <v>646</v>
      </c>
    </row>
    <row r="6418" spans="1:10" x14ac:dyDescent="0.35">
      <c r="A6418">
        <v>6611</v>
      </c>
      <c r="B6418" t="s">
        <v>321</v>
      </c>
      <c r="C6418">
        <v>17</v>
      </c>
      <c r="D6418">
        <v>20</v>
      </c>
      <c r="E6418">
        <v>3</v>
      </c>
      <c r="F6418" t="s">
        <v>582</v>
      </c>
      <c r="G6418" t="s">
        <v>582</v>
      </c>
      <c r="H6418" t="s">
        <v>132</v>
      </c>
      <c r="I6418" t="s">
        <v>132</v>
      </c>
      <c r="J6418" t="s">
        <v>646</v>
      </c>
    </row>
    <row r="6419" spans="1:10" x14ac:dyDescent="0.35">
      <c r="A6419">
        <v>6612</v>
      </c>
      <c r="B6419" t="s">
        <v>321</v>
      </c>
      <c r="C6419">
        <v>18</v>
      </c>
      <c r="D6419">
        <v>20</v>
      </c>
      <c r="E6419">
        <v>8</v>
      </c>
      <c r="F6419" t="s">
        <v>582</v>
      </c>
      <c r="G6419" t="s">
        <v>582</v>
      </c>
      <c r="H6419" t="s">
        <v>132</v>
      </c>
      <c r="I6419" t="s">
        <v>132</v>
      </c>
      <c r="J6419" t="s">
        <v>646</v>
      </c>
    </row>
    <row r="6420" spans="1:10" x14ac:dyDescent="0.35">
      <c r="A6420">
        <v>6613</v>
      </c>
      <c r="B6420" t="s">
        <v>321</v>
      </c>
      <c r="C6420">
        <v>19</v>
      </c>
      <c r="D6420">
        <v>36</v>
      </c>
      <c r="E6420">
        <v>6</v>
      </c>
      <c r="F6420" t="s">
        <v>582</v>
      </c>
      <c r="G6420" t="s">
        <v>582</v>
      </c>
      <c r="H6420" t="s">
        <v>132</v>
      </c>
      <c r="I6420" t="s">
        <v>132</v>
      </c>
      <c r="J6420" t="s">
        <v>646</v>
      </c>
    </row>
    <row r="6421" spans="1:10" x14ac:dyDescent="0.35">
      <c r="A6421">
        <v>6614</v>
      </c>
      <c r="B6421" t="s">
        <v>321</v>
      </c>
      <c r="C6421">
        <v>20</v>
      </c>
      <c r="D6421">
        <v>40</v>
      </c>
      <c r="E6421">
        <v>3</v>
      </c>
      <c r="F6421" t="s">
        <v>582</v>
      </c>
      <c r="G6421" t="s">
        <v>582</v>
      </c>
      <c r="H6421" t="s">
        <v>132</v>
      </c>
      <c r="I6421" t="s">
        <v>132</v>
      </c>
      <c r="J6421" t="s">
        <v>646</v>
      </c>
    </row>
    <row r="6422" spans="1:10" x14ac:dyDescent="0.35">
      <c r="A6422">
        <v>6615</v>
      </c>
      <c r="B6422" t="s">
        <v>321</v>
      </c>
      <c r="C6422">
        <v>21</v>
      </c>
      <c r="D6422">
        <v>16</v>
      </c>
      <c r="E6422">
        <v>1</v>
      </c>
      <c r="F6422" t="s">
        <v>582</v>
      </c>
      <c r="G6422" t="s">
        <v>582</v>
      </c>
      <c r="H6422" t="s">
        <v>132</v>
      </c>
      <c r="I6422" t="s">
        <v>132</v>
      </c>
      <c r="J6422" t="s">
        <v>646</v>
      </c>
    </row>
    <row r="6423" spans="1:10" x14ac:dyDescent="0.35">
      <c r="A6423">
        <v>6616</v>
      </c>
      <c r="B6423" t="s">
        <v>321</v>
      </c>
      <c r="C6423">
        <v>22</v>
      </c>
      <c r="D6423">
        <v>24</v>
      </c>
      <c r="E6423">
        <v>2</v>
      </c>
      <c r="F6423" t="s">
        <v>582</v>
      </c>
      <c r="G6423" t="s">
        <v>582</v>
      </c>
      <c r="H6423" t="s">
        <v>132</v>
      </c>
      <c r="I6423" t="s">
        <v>132</v>
      </c>
      <c r="J6423" t="s">
        <v>646</v>
      </c>
    </row>
    <row r="6424" spans="1:10" x14ac:dyDescent="0.35">
      <c r="A6424">
        <v>6617</v>
      </c>
      <c r="B6424" t="s">
        <v>321</v>
      </c>
      <c r="C6424">
        <v>23</v>
      </c>
      <c r="D6424">
        <v>10</v>
      </c>
      <c r="E6424">
        <v>0</v>
      </c>
      <c r="F6424" t="s">
        <v>582</v>
      </c>
      <c r="G6424" t="s">
        <v>582</v>
      </c>
      <c r="H6424" t="s">
        <v>132</v>
      </c>
      <c r="I6424" t="s">
        <v>132</v>
      </c>
      <c r="J6424" t="s">
        <v>646</v>
      </c>
    </row>
    <row r="6425" spans="1:10" x14ac:dyDescent="0.35">
      <c r="A6425">
        <v>6618</v>
      </c>
      <c r="B6425" t="s">
        <v>321</v>
      </c>
      <c r="C6425">
        <v>24</v>
      </c>
      <c r="D6425">
        <v>10</v>
      </c>
      <c r="E6425">
        <v>3</v>
      </c>
      <c r="F6425" t="s">
        <v>582</v>
      </c>
      <c r="G6425" t="s">
        <v>582</v>
      </c>
      <c r="H6425" t="s">
        <v>132</v>
      </c>
      <c r="I6425" t="s">
        <v>132</v>
      </c>
      <c r="J6425" t="s">
        <v>646</v>
      </c>
    </row>
    <row r="6426" spans="1:10" x14ac:dyDescent="0.35">
      <c r="A6426">
        <v>6619</v>
      </c>
      <c r="B6426" t="s">
        <v>321</v>
      </c>
      <c r="C6426">
        <v>25</v>
      </c>
      <c r="D6426">
        <v>8</v>
      </c>
      <c r="E6426">
        <v>2</v>
      </c>
      <c r="F6426" t="s">
        <v>582</v>
      </c>
      <c r="G6426" t="s">
        <v>582</v>
      </c>
      <c r="H6426" t="s">
        <v>132</v>
      </c>
      <c r="I6426" t="s">
        <v>132</v>
      </c>
      <c r="J6426" t="s">
        <v>646</v>
      </c>
    </row>
    <row r="6427" spans="1:10" x14ac:dyDescent="0.35">
      <c r="A6427">
        <v>6620</v>
      </c>
      <c r="B6427" t="s">
        <v>321</v>
      </c>
      <c r="C6427">
        <v>26</v>
      </c>
      <c r="D6427">
        <v>12</v>
      </c>
      <c r="E6427">
        <v>3</v>
      </c>
      <c r="F6427" t="s">
        <v>582</v>
      </c>
      <c r="G6427" t="s">
        <v>582</v>
      </c>
      <c r="H6427" t="s">
        <v>132</v>
      </c>
      <c r="I6427" t="s">
        <v>132</v>
      </c>
      <c r="J6427" t="s">
        <v>646</v>
      </c>
    </row>
    <row r="6428" spans="1:10" x14ac:dyDescent="0.35">
      <c r="A6428">
        <v>6621</v>
      </c>
      <c r="B6428" t="s">
        <v>321</v>
      </c>
      <c r="C6428">
        <v>27</v>
      </c>
      <c r="D6428">
        <v>22</v>
      </c>
      <c r="E6428">
        <v>3</v>
      </c>
      <c r="F6428" t="s">
        <v>582</v>
      </c>
      <c r="G6428" t="s">
        <v>582</v>
      </c>
      <c r="H6428" t="s">
        <v>132</v>
      </c>
      <c r="I6428" t="s">
        <v>132</v>
      </c>
      <c r="J6428" t="s">
        <v>646</v>
      </c>
    </row>
    <row r="6429" spans="1:10" x14ac:dyDescent="0.35">
      <c r="A6429">
        <v>6622</v>
      </c>
      <c r="B6429" t="s">
        <v>321</v>
      </c>
      <c r="C6429">
        <v>28</v>
      </c>
      <c r="D6429">
        <v>11</v>
      </c>
      <c r="E6429">
        <v>3</v>
      </c>
      <c r="F6429" t="s">
        <v>582</v>
      </c>
      <c r="G6429" t="s">
        <v>582</v>
      </c>
      <c r="H6429" t="s">
        <v>132</v>
      </c>
      <c r="I6429" t="s">
        <v>132</v>
      </c>
      <c r="J6429" t="s">
        <v>646</v>
      </c>
    </row>
    <row r="6430" spans="1:10" x14ac:dyDescent="0.35">
      <c r="A6430">
        <v>6623</v>
      </c>
      <c r="B6430" t="s">
        <v>321</v>
      </c>
      <c r="C6430">
        <v>29</v>
      </c>
      <c r="D6430">
        <v>20</v>
      </c>
      <c r="E6430">
        <v>3</v>
      </c>
      <c r="F6430" t="s">
        <v>582</v>
      </c>
      <c r="G6430" t="s">
        <v>582</v>
      </c>
      <c r="H6430" t="s">
        <v>132</v>
      </c>
      <c r="I6430" t="s">
        <v>132</v>
      </c>
      <c r="J6430" t="s">
        <v>646</v>
      </c>
    </row>
    <row r="6431" spans="1:10" x14ac:dyDescent="0.35">
      <c r="A6431">
        <v>6624</v>
      </c>
      <c r="B6431" t="s">
        <v>321</v>
      </c>
      <c r="C6431">
        <v>30</v>
      </c>
      <c r="D6431">
        <v>25</v>
      </c>
      <c r="E6431">
        <v>4</v>
      </c>
      <c r="F6431" t="s">
        <v>582</v>
      </c>
      <c r="G6431" t="s">
        <v>582</v>
      </c>
      <c r="H6431" t="s">
        <v>132</v>
      </c>
      <c r="I6431" t="s">
        <v>132</v>
      </c>
      <c r="J6431" t="s">
        <v>646</v>
      </c>
    </row>
    <row r="6432" spans="1:10" x14ac:dyDescent="0.35">
      <c r="A6432">
        <v>6625</v>
      </c>
      <c r="B6432" t="s">
        <v>321</v>
      </c>
      <c r="C6432">
        <v>31</v>
      </c>
      <c r="D6432">
        <v>21</v>
      </c>
      <c r="E6432">
        <v>5</v>
      </c>
      <c r="F6432" t="s">
        <v>582</v>
      </c>
      <c r="G6432" t="s">
        <v>582</v>
      </c>
      <c r="H6432" t="s">
        <v>132</v>
      </c>
      <c r="I6432" t="s">
        <v>132</v>
      </c>
      <c r="J6432" t="s">
        <v>646</v>
      </c>
    </row>
    <row r="6433" spans="1:10" x14ac:dyDescent="0.35">
      <c r="A6433">
        <v>6626</v>
      </c>
      <c r="B6433" t="s">
        <v>321</v>
      </c>
      <c r="C6433">
        <v>32</v>
      </c>
      <c r="D6433">
        <v>9</v>
      </c>
      <c r="E6433">
        <v>3</v>
      </c>
      <c r="F6433" t="s">
        <v>582</v>
      </c>
      <c r="G6433" t="s">
        <v>582</v>
      </c>
      <c r="H6433" t="s">
        <v>132</v>
      </c>
      <c r="I6433" t="s">
        <v>132</v>
      </c>
      <c r="J6433" t="s">
        <v>646</v>
      </c>
    </row>
    <row r="6434" spans="1:10" x14ac:dyDescent="0.35">
      <c r="A6434">
        <v>6627</v>
      </c>
      <c r="B6434" t="s">
        <v>321</v>
      </c>
      <c r="C6434">
        <v>33</v>
      </c>
      <c r="D6434">
        <v>10</v>
      </c>
      <c r="E6434">
        <v>5</v>
      </c>
      <c r="F6434" t="s">
        <v>582</v>
      </c>
      <c r="G6434" t="s">
        <v>582</v>
      </c>
      <c r="H6434" t="s">
        <v>132</v>
      </c>
      <c r="I6434" t="s">
        <v>132</v>
      </c>
      <c r="J6434" t="s">
        <v>646</v>
      </c>
    </row>
    <row r="6435" spans="1:10" x14ac:dyDescent="0.35">
      <c r="A6435">
        <v>6628</v>
      </c>
      <c r="B6435" t="s">
        <v>321</v>
      </c>
      <c r="C6435">
        <v>34</v>
      </c>
      <c r="D6435">
        <v>9</v>
      </c>
      <c r="E6435">
        <v>8</v>
      </c>
      <c r="F6435" t="s">
        <v>582</v>
      </c>
      <c r="G6435" t="s">
        <v>582</v>
      </c>
      <c r="H6435" t="s">
        <v>132</v>
      </c>
      <c r="I6435" t="s">
        <v>132</v>
      </c>
      <c r="J6435" t="s">
        <v>646</v>
      </c>
    </row>
    <row r="6436" spans="1:10" x14ac:dyDescent="0.35">
      <c r="A6436">
        <v>6629</v>
      </c>
      <c r="B6436" t="s">
        <v>321</v>
      </c>
      <c r="C6436">
        <v>35</v>
      </c>
      <c r="D6436">
        <v>7</v>
      </c>
      <c r="E6436">
        <v>2</v>
      </c>
      <c r="F6436" t="s">
        <v>582</v>
      </c>
      <c r="G6436" t="s">
        <v>582</v>
      </c>
      <c r="H6436" t="s">
        <v>132</v>
      </c>
      <c r="I6436" t="s">
        <v>132</v>
      </c>
      <c r="J6436" t="s">
        <v>646</v>
      </c>
    </row>
    <row r="6437" spans="1:10" x14ac:dyDescent="0.35">
      <c r="A6437">
        <v>6630</v>
      </c>
      <c r="B6437" t="s">
        <v>321</v>
      </c>
      <c r="C6437">
        <v>36</v>
      </c>
      <c r="D6437">
        <v>9</v>
      </c>
      <c r="E6437">
        <v>1</v>
      </c>
      <c r="F6437" t="s">
        <v>582</v>
      </c>
      <c r="G6437" t="s">
        <v>582</v>
      </c>
      <c r="H6437" t="s">
        <v>132</v>
      </c>
      <c r="I6437" t="s">
        <v>132</v>
      </c>
      <c r="J6437" t="s">
        <v>646</v>
      </c>
    </row>
    <row r="6438" spans="1:10" x14ac:dyDescent="0.35">
      <c r="A6438">
        <v>6631</v>
      </c>
      <c r="B6438" t="s">
        <v>321</v>
      </c>
      <c r="C6438">
        <v>37</v>
      </c>
      <c r="D6438">
        <v>8</v>
      </c>
      <c r="E6438">
        <v>8</v>
      </c>
      <c r="F6438" t="s">
        <v>582</v>
      </c>
      <c r="G6438" t="s">
        <v>582</v>
      </c>
      <c r="H6438" t="s">
        <v>132</v>
      </c>
      <c r="I6438" t="s">
        <v>132</v>
      </c>
      <c r="J6438" t="s">
        <v>646</v>
      </c>
    </row>
    <row r="6439" spans="1:10" x14ac:dyDescent="0.35">
      <c r="A6439">
        <v>6632</v>
      </c>
      <c r="B6439" t="s">
        <v>321</v>
      </c>
      <c r="C6439">
        <v>38</v>
      </c>
      <c r="D6439">
        <v>11</v>
      </c>
      <c r="E6439">
        <v>4</v>
      </c>
      <c r="F6439" t="s">
        <v>582</v>
      </c>
      <c r="G6439" t="s">
        <v>582</v>
      </c>
      <c r="H6439" t="s">
        <v>132</v>
      </c>
      <c r="I6439" t="s">
        <v>132</v>
      </c>
      <c r="J6439" t="s">
        <v>646</v>
      </c>
    </row>
    <row r="6440" spans="1:10" x14ac:dyDescent="0.35">
      <c r="A6440">
        <v>6633</v>
      </c>
      <c r="B6440" t="s">
        <v>322</v>
      </c>
      <c r="C6440">
        <v>15</v>
      </c>
      <c r="D6440">
        <v>9</v>
      </c>
      <c r="E6440">
        <v>4</v>
      </c>
      <c r="F6440" t="s">
        <v>581</v>
      </c>
      <c r="G6440" t="s">
        <v>581</v>
      </c>
      <c r="H6440" t="s">
        <v>132</v>
      </c>
      <c r="I6440" t="s">
        <v>132</v>
      </c>
      <c r="J6440" t="s">
        <v>646</v>
      </c>
    </row>
    <row r="6441" spans="1:10" x14ac:dyDescent="0.35">
      <c r="A6441">
        <v>6634</v>
      </c>
      <c r="B6441" t="s">
        <v>322</v>
      </c>
      <c r="C6441">
        <v>16</v>
      </c>
      <c r="D6441">
        <v>9</v>
      </c>
      <c r="E6441">
        <v>9</v>
      </c>
      <c r="F6441" t="s">
        <v>581</v>
      </c>
      <c r="G6441" t="s">
        <v>581</v>
      </c>
      <c r="H6441" t="s">
        <v>132</v>
      </c>
      <c r="I6441" t="s">
        <v>132</v>
      </c>
      <c r="J6441" t="s">
        <v>646</v>
      </c>
    </row>
    <row r="6442" spans="1:10" x14ac:dyDescent="0.35">
      <c r="A6442">
        <v>6635</v>
      </c>
      <c r="B6442" t="s">
        <v>322</v>
      </c>
      <c r="C6442">
        <v>17</v>
      </c>
      <c r="D6442">
        <v>6</v>
      </c>
      <c r="E6442">
        <v>2</v>
      </c>
      <c r="F6442" t="s">
        <v>581</v>
      </c>
      <c r="G6442" t="s">
        <v>581</v>
      </c>
      <c r="H6442" t="s">
        <v>132</v>
      </c>
      <c r="I6442" t="s">
        <v>132</v>
      </c>
      <c r="J6442" t="s">
        <v>646</v>
      </c>
    </row>
    <row r="6443" spans="1:10" x14ac:dyDescent="0.35">
      <c r="A6443">
        <v>6636</v>
      </c>
      <c r="B6443" t="s">
        <v>322</v>
      </c>
      <c r="C6443">
        <v>18</v>
      </c>
      <c r="D6443">
        <v>9</v>
      </c>
      <c r="E6443">
        <v>5</v>
      </c>
      <c r="F6443" t="s">
        <v>581</v>
      </c>
      <c r="G6443" t="s">
        <v>581</v>
      </c>
      <c r="H6443" t="s">
        <v>132</v>
      </c>
      <c r="I6443" t="s">
        <v>132</v>
      </c>
      <c r="J6443" t="s">
        <v>646</v>
      </c>
    </row>
    <row r="6444" spans="1:10" x14ac:dyDescent="0.35">
      <c r="A6444">
        <v>6637</v>
      </c>
      <c r="B6444" t="s">
        <v>322</v>
      </c>
      <c r="C6444">
        <v>19</v>
      </c>
      <c r="D6444">
        <v>7</v>
      </c>
      <c r="E6444">
        <v>0</v>
      </c>
      <c r="F6444" t="s">
        <v>581</v>
      </c>
      <c r="G6444" t="s">
        <v>581</v>
      </c>
      <c r="H6444" t="s">
        <v>132</v>
      </c>
      <c r="I6444" t="s">
        <v>132</v>
      </c>
      <c r="J6444" t="s">
        <v>646</v>
      </c>
    </row>
    <row r="6445" spans="1:10" x14ac:dyDescent="0.35">
      <c r="A6445">
        <v>6638</v>
      </c>
      <c r="B6445" t="s">
        <v>322</v>
      </c>
      <c r="C6445">
        <v>20</v>
      </c>
      <c r="D6445">
        <v>2</v>
      </c>
      <c r="E6445">
        <v>2</v>
      </c>
      <c r="F6445" t="s">
        <v>581</v>
      </c>
      <c r="G6445" t="s">
        <v>581</v>
      </c>
      <c r="H6445" t="s">
        <v>132</v>
      </c>
      <c r="I6445" t="s">
        <v>132</v>
      </c>
      <c r="J6445" t="s">
        <v>646</v>
      </c>
    </row>
    <row r="6446" spans="1:10" x14ac:dyDescent="0.35">
      <c r="A6446">
        <v>6639</v>
      </c>
      <c r="B6446" t="s">
        <v>322</v>
      </c>
      <c r="C6446">
        <v>21</v>
      </c>
      <c r="D6446">
        <v>4</v>
      </c>
      <c r="E6446">
        <v>1</v>
      </c>
      <c r="F6446" t="s">
        <v>581</v>
      </c>
      <c r="G6446" t="s">
        <v>581</v>
      </c>
      <c r="H6446" t="s">
        <v>132</v>
      </c>
      <c r="I6446" t="s">
        <v>132</v>
      </c>
      <c r="J6446" t="s">
        <v>646</v>
      </c>
    </row>
    <row r="6447" spans="1:10" x14ac:dyDescent="0.35">
      <c r="A6447">
        <v>6640</v>
      </c>
      <c r="B6447" t="s">
        <v>322</v>
      </c>
      <c r="C6447">
        <v>22</v>
      </c>
      <c r="D6447">
        <v>1</v>
      </c>
      <c r="E6447">
        <v>0</v>
      </c>
      <c r="F6447" t="s">
        <v>581</v>
      </c>
      <c r="G6447" t="s">
        <v>581</v>
      </c>
      <c r="H6447" t="s">
        <v>132</v>
      </c>
      <c r="I6447" t="s">
        <v>132</v>
      </c>
      <c r="J6447" t="s">
        <v>646</v>
      </c>
    </row>
    <row r="6448" spans="1:10" x14ac:dyDescent="0.35">
      <c r="A6448">
        <v>6641</v>
      </c>
      <c r="B6448" t="s">
        <v>322</v>
      </c>
      <c r="C6448">
        <v>23</v>
      </c>
      <c r="D6448">
        <v>1</v>
      </c>
      <c r="E6448">
        <v>1</v>
      </c>
      <c r="F6448" t="s">
        <v>581</v>
      </c>
      <c r="G6448" t="s">
        <v>581</v>
      </c>
      <c r="H6448" t="s">
        <v>132</v>
      </c>
      <c r="I6448" t="s">
        <v>132</v>
      </c>
      <c r="J6448" t="s">
        <v>646</v>
      </c>
    </row>
    <row r="6449" spans="1:10" x14ac:dyDescent="0.35">
      <c r="A6449">
        <v>6642</v>
      </c>
      <c r="B6449" t="s">
        <v>322</v>
      </c>
      <c r="C6449">
        <v>24</v>
      </c>
      <c r="D6449">
        <v>2</v>
      </c>
      <c r="E6449">
        <v>0</v>
      </c>
      <c r="F6449" t="s">
        <v>581</v>
      </c>
      <c r="G6449" t="s">
        <v>581</v>
      </c>
      <c r="H6449" t="s">
        <v>132</v>
      </c>
      <c r="I6449" t="s">
        <v>132</v>
      </c>
      <c r="J6449" t="s">
        <v>646</v>
      </c>
    </row>
    <row r="6450" spans="1:10" x14ac:dyDescent="0.35">
      <c r="A6450">
        <v>6643</v>
      </c>
      <c r="B6450" t="s">
        <v>322</v>
      </c>
      <c r="C6450">
        <v>25</v>
      </c>
      <c r="D6450">
        <v>3</v>
      </c>
      <c r="E6450">
        <v>6</v>
      </c>
      <c r="F6450" t="s">
        <v>581</v>
      </c>
      <c r="G6450" t="s">
        <v>581</v>
      </c>
      <c r="H6450" t="s">
        <v>132</v>
      </c>
      <c r="I6450" t="s">
        <v>132</v>
      </c>
      <c r="J6450" t="s">
        <v>646</v>
      </c>
    </row>
    <row r="6451" spans="1:10" x14ac:dyDescent="0.35">
      <c r="A6451">
        <v>6644</v>
      </c>
      <c r="B6451" t="s">
        <v>322</v>
      </c>
      <c r="C6451">
        <v>26</v>
      </c>
      <c r="D6451">
        <v>2</v>
      </c>
      <c r="E6451">
        <v>2</v>
      </c>
      <c r="F6451" t="s">
        <v>581</v>
      </c>
      <c r="G6451" t="s">
        <v>581</v>
      </c>
      <c r="H6451" t="s">
        <v>132</v>
      </c>
      <c r="I6451" t="s">
        <v>132</v>
      </c>
      <c r="J6451" t="s">
        <v>646</v>
      </c>
    </row>
    <row r="6452" spans="1:10" x14ac:dyDescent="0.35">
      <c r="A6452">
        <v>6645</v>
      </c>
      <c r="B6452" t="s">
        <v>322</v>
      </c>
      <c r="C6452">
        <v>27</v>
      </c>
      <c r="D6452">
        <v>6</v>
      </c>
      <c r="E6452">
        <v>3</v>
      </c>
      <c r="F6452" t="s">
        <v>581</v>
      </c>
      <c r="G6452" t="s">
        <v>581</v>
      </c>
      <c r="H6452" t="s">
        <v>132</v>
      </c>
      <c r="I6452" t="s">
        <v>132</v>
      </c>
      <c r="J6452" t="s">
        <v>646</v>
      </c>
    </row>
    <row r="6453" spans="1:10" x14ac:dyDescent="0.35">
      <c r="A6453">
        <v>6646</v>
      </c>
      <c r="B6453" t="s">
        <v>322</v>
      </c>
      <c r="C6453">
        <v>28</v>
      </c>
      <c r="D6453">
        <v>4</v>
      </c>
      <c r="E6453">
        <v>3</v>
      </c>
      <c r="F6453" t="s">
        <v>581</v>
      </c>
      <c r="G6453" t="s">
        <v>581</v>
      </c>
      <c r="H6453" t="s">
        <v>132</v>
      </c>
      <c r="I6453" t="s">
        <v>132</v>
      </c>
      <c r="J6453" t="s">
        <v>646</v>
      </c>
    </row>
    <row r="6454" spans="1:10" x14ac:dyDescent="0.35">
      <c r="A6454">
        <v>6647</v>
      </c>
      <c r="B6454" t="s">
        <v>322</v>
      </c>
      <c r="C6454">
        <v>29</v>
      </c>
      <c r="D6454">
        <v>12</v>
      </c>
      <c r="E6454">
        <v>2</v>
      </c>
      <c r="F6454" t="s">
        <v>581</v>
      </c>
      <c r="G6454" t="s">
        <v>581</v>
      </c>
      <c r="H6454" t="s">
        <v>132</v>
      </c>
      <c r="I6454" t="s">
        <v>132</v>
      </c>
      <c r="J6454" t="s">
        <v>646</v>
      </c>
    </row>
    <row r="6455" spans="1:10" x14ac:dyDescent="0.35">
      <c r="A6455">
        <v>6648</v>
      </c>
      <c r="B6455" t="s">
        <v>322</v>
      </c>
      <c r="C6455">
        <v>30</v>
      </c>
      <c r="D6455">
        <v>10</v>
      </c>
      <c r="E6455">
        <v>2</v>
      </c>
      <c r="F6455" t="s">
        <v>581</v>
      </c>
      <c r="G6455" t="s">
        <v>581</v>
      </c>
      <c r="H6455" t="s">
        <v>132</v>
      </c>
      <c r="I6455" t="s">
        <v>132</v>
      </c>
      <c r="J6455" t="s">
        <v>646</v>
      </c>
    </row>
    <row r="6456" spans="1:10" x14ac:dyDescent="0.35">
      <c r="A6456">
        <v>6649</v>
      </c>
      <c r="B6456" t="s">
        <v>322</v>
      </c>
      <c r="C6456">
        <v>31</v>
      </c>
      <c r="D6456">
        <v>2</v>
      </c>
      <c r="E6456">
        <v>2</v>
      </c>
      <c r="F6456" t="s">
        <v>581</v>
      </c>
      <c r="G6456" t="s">
        <v>581</v>
      </c>
      <c r="H6456" t="s">
        <v>132</v>
      </c>
      <c r="I6456" t="s">
        <v>132</v>
      </c>
      <c r="J6456" t="s">
        <v>646</v>
      </c>
    </row>
    <row r="6457" spans="1:10" x14ac:dyDescent="0.35">
      <c r="A6457">
        <v>6650</v>
      </c>
      <c r="B6457" t="s">
        <v>322</v>
      </c>
      <c r="C6457">
        <v>32</v>
      </c>
      <c r="D6457">
        <v>6</v>
      </c>
      <c r="E6457">
        <v>3</v>
      </c>
      <c r="F6457" t="s">
        <v>581</v>
      </c>
      <c r="G6457" t="s">
        <v>581</v>
      </c>
      <c r="H6457" t="s">
        <v>132</v>
      </c>
      <c r="I6457" t="s">
        <v>132</v>
      </c>
      <c r="J6457" t="s">
        <v>646</v>
      </c>
    </row>
    <row r="6458" spans="1:10" x14ac:dyDescent="0.35">
      <c r="A6458">
        <v>6651</v>
      </c>
      <c r="B6458" t="s">
        <v>322</v>
      </c>
      <c r="C6458">
        <v>33</v>
      </c>
      <c r="D6458">
        <v>3</v>
      </c>
      <c r="E6458">
        <v>5</v>
      </c>
      <c r="F6458" t="s">
        <v>581</v>
      </c>
      <c r="G6458" t="s">
        <v>581</v>
      </c>
      <c r="H6458" t="s">
        <v>132</v>
      </c>
      <c r="I6458" t="s">
        <v>132</v>
      </c>
      <c r="J6458" t="s">
        <v>646</v>
      </c>
    </row>
    <row r="6459" spans="1:10" x14ac:dyDescent="0.35">
      <c r="A6459">
        <v>6652</v>
      </c>
      <c r="B6459" t="s">
        <v>322</v>
      </c>
      <c r="C6459">
        <v>34</v>
      </c>
      <c r="D6459">
        <v>5</v>
      </c>
      <c r="E6459">
        <v>4</v>
      </c>
      <c r="F6459" t="s">
        <v>581</v>
      </c>
      <c r="G6459" t="s">
        <v>581</v>
      </c>
      <c r="H6459" t="s">
        <v>132</v>
      </c>
      <c r="I6459" t="s">
        <v>132</v>
      </c>
      <c r="J6459" t="s">
        <v>646</v>
      </c>
    </row>
    <row r="6460" spans="1:10" x14ac:dyDescent="0.35">
      <c r="A6460">
        <v>6653</v>
      </c>
      <c r="B6460" t="s">
        <v>322</v>
      </c>
      <c r="C6460">
        <v>35</v>
      </c>
      <c r="D6460">
        <v>4</v>
      </c>
      <c r="E6460">
        <v>2</v>
      </c>
      <c r="F6460" t="s">
        <v>581</v>
      </c>
      <c r="G6460" t="s">
        <v>581</v>
      </c>
      <c r="H6460" t="s">
        <v>132</v>
      </c>
      <c r="I6460" t="s">
        <v>132</v>
      </c>
      <c r="J6460" t="s">
        <v>646</v>
      </c>
    </row>
    <row r="6461" spans="1:10" x14ac:dyDescent="0.35">
      <c r="A6461">
        <v>6654</v>
      </c>
      <c r="B6461" t="s">
        <v>322</v>
      </c>
      <c r="C6461">
        <v>36</v>
      </c>
      <c r="D6461">
        <v>1</v>
      </c>
      <c r="E6461">
        <v>1</v>
      </c>
      <c r="F6461" t="s">
        <v>581</v>
      </c>
      <c r="G6461" t="s">
        <v>581</v>
      </c>
      <c r="H6461" t="s">
        <v>132</v>
      </c>
      <c r="I6461" t="s">
        <v>132</v>
      </c>
      <c r="J6461" t="s">
        <v>646</v>
      </c>
    </row>
    <row r="6462" spans="1:10" x14ac:dyDescent="0.35">
      <c r="A6462">
        <v>6655</v>
      </c>
      <c r="B6462" t="s">
        <v>322</v>
      </c>
      <c r="C6462">
        <v>37</v>
      </c>
      <c r="D6462">
        <v>5</v>
      </c>
      <c r="E6462">
        <v>4</v>
      </c>
      <c r="F6462" t="s">
        <v>581</v>
      </c>
      <c r="G6462" t="s">
        <v>581</v>
      </c>
      <c r="H6462" t="s">
        <v>132</v>
      </c>
      <c r="I6462" t="s">
        <v>132</v>
      </c>
      <c r="J6462" t="s">
        <v>646</v>
      </c>
    </row>
    <row r="6463" spans="1:10" x14ac:dyDescent="0.35">
      <c r="A6463">
        <v>6656</v>
      </c>
      <c r="B6463" t="s">
        <v>322</v>
      </c>
      <c r="C6463">
        <v>38</v>
      </c>
      <c r="D6463">
        <v>1</v>
      </c>
      <c r="E6463">
        <v>2</v>
      </c>
      <c r="F6463" t="s">
        <v>581</v>
      </c>
      <c r="G6463" t="s">
        <v>581</v>
      </c>
      <c r="H6463" t="s">
        <v>132</v>
      </c>
      <c r="I6463" t="s">
        <v>132</v>
      </c>
      <c r="J6463" t="s">
        <v>646</v>
      </c>
    </row>
    <row r="6464" spans="1:10" x14ac:dyDescent="0.35">
      <c r="A6464">
        <v>6657</v>
      </c>
      <c r="B6464" t="s">
        <v>323</v>
      </c>
      <c r="C6464">
        <v>15</v>
      </c>
      <c r="D6464">
        <v>17</v>
      </c>
      <c r="E6464">
        <v>0</v>
      </c>
      <c r="F6464" t="s">
        <v>582</v>
      </c>
      <c r="G6464" t="s">
        <v>582</v>
      </c>
      <c r="H6464" t="s">
        <v>132</v>
      </c>
      <c r="I6464" t="s">
        <v>132</v>
      </c>
      <c r="J6464" t="s">
        <v>646</v>
      </c>
    </row>
    <row r="6465" spans="1:10" x14ac:dyDescent="0.35">
      <c r="A6465">
        <v>6658</v>
      </c>
      <c r="B6465" t="s">
        <v>323</v>
      </c>
      <c r="C6465">
        <v>16</v>
      </c>
      <c r="D6465">
        <v>13</v>
      </c>
      <c r="E6465">
        <v>0</v>
      </c>
      <c r="F6465" t="s">
        <v>582</v>
      </c>
      <c r="G6465" t="s">
        <v>582</v>
      </c>
      <c r="H6465" t="s">
        <v>132</v>
      </c>
      <c r="I6465" t="s">
        <v>132</v>
      </c>
      <c r="J6465" t="s">
        <v>646</v>
      </c>
    </row>
    <row r="6466" spans="1:10" x14ac:dyDescent="0.35">
      <c r="A6466">
        <v>6659</v>
      </c>
      <c r="B6466" t="s">
        <v>323</v>
      </c>
      <c r="C6466">
        <v>17</v>
      </c>
      <c r="D6466">
        <v>15</v>
      </c>
      <c r="E6466">
        <v>1</v>
      </c>
      <c r="F6466" t="s">
        <v>582</v>
      </c>
      <c r="G6466" t="s">
        <v>582</v>
      </c>
      <c r="H6466" t="s">
        <v>132</v>
      </c>
      <c r="I6466" t="s">
        <v>132</v>
      </c>
      <c r="J6466" t="s">
        <v>646</v>
      </c>
    </row>
    <row r="6467" spans="1:10" x14ac:dyDescent="0.35">
      <c r="A6467">
        <v>6660</v>
      </c>
      <c r="B6467" t="s">
        <v>323</v>
      </c>
      <c r="C6467">
        <v>18</v>
      </c>
      <c r="D6467">
        <v>10</v>
      </c>
      <c r="E6467">
        <v>0</v>
      </c>
      <c r="F6467" t="s">
        <v>582</v>
      </c>
      <c r="G6467" t="s">
        <v>582</v>
      </c>
      <c r="H6467" t="s">
        <v>132</v>
      </c>
      <c r="I6467" t="s">
        <v>132</v>
      </c>
      <c r="J6467" t="s">
        <v>646</v>
      </c>
    </row>
    <row r="6468" spans="1:10" x14ac:dyDescent="0.35">
      <c r="A6468">
        <v>6661</v>
      </c>
      <c r="B6468" t="s">
        <v>323</v>
      </c>
      <c r="C6468">
        <v>19</v>
      </c>
      <c r="D6468">
        <v>7</v>
      </c>
      <c r="E6468">
        <v>0</v>
      </c>
      <c r="F6468" t="s">
        <v>582</v>
      </c>
      <c r="G6468" t="s">
        <v>582</v>
      </c>
      <c r="H6468" t="s">
        <v>132</v>
      </c>
      <c r="I6468" t="s">
        <v>132</v>
      </c>
      <c r="J6468" t="s">
        <v>646</v>
      </c>
    </row>
    <row r="6469" spans="1:10" x14ac:dyDescent="0.35">
      <c r="A6469">
        <v>6662</v>
      </c>
      <c r="B6469" t="s">
        <v>323</v>
      </c>
      <c r="C6469">
        <v>20</v>
      </c>
      <c r="D6469">
        <v>6</v>
      </c>
      <c r="E6469">
        <v>1</v>
      </c>
      <c r="F6469" t="s">
        <v>582</v>
      </c>
      <c r="G6469" t="s">
        <v>582</v>
      </c>
      <c r="H6469" t="s">
        <v>132</v>
      </c>
      <c r="I6469" t="s">
        <v>132</v>
      </c>
      <c r="J6469" t="s">
        <v>646</v>
      </c>
    </row>
    <row r="6470" spans="1:10" x14ac:dyDescent="0.35">
      <c r="A6470">
        <v>6663</v>
      </c>
      <c r="B6470" t="s">
        <v>323</v>
      </c>
      <c r="C6470">
        <v>21</v>
      </c>
      <c r="D6470">
        <v>9</v>
      </c>
      <c r="E6470">
        <v>0</v>
      </c>
      <c r="F6470" t="s">
        <v>582</v>
      </c>
      <c r="G6470" t="s">
        <v>582</v>
      </c>
      <c r="H6470" t="s">
        <v>132</v>
      </c>
      <c r="I6470" t="s">
        <v>132</v>
      </c>
      <c r="J6470" t="s">
        <v>646</v>
      </c>
    </row>
    <row r="6471" spans="1:10" x14ac:dyDescent="0.35">
      <c r="A6471">
        <v>6664</v>
      </c>
      <c r="B6471" t="s">
        <v>323</v>
      </c>
      <c r="C6471">
        <v>22</v>
      </c>
      <c r="D6471">
        <v>7</v>
      </c>
      <c r="E6471">
        <v>0</v>
      </c>
      <c r="F6471" t="s">
        <v>582</v>
      </c>
      <c r="G6471" t="s">
        <v>582</v>
      </c>
      <c r="H6471" t="s">
        <v>132</v>
      </c>
      <c r="I6471" t="s">
        <v>132</v>
      </c>
      <c r="J6471" t="s">
        <v>646</v>
      </c>
    </row>
    <row r="6472" spans="1:10" x14ac:dyDescent="0.35">
      <c r="A6472">
        <v>6665</v>
      </c>
      <c r="B6472" t="s">
        <v>323</v>
      </c>
      <c r="C6472">
        <v>23</v>
      </c>
      <c r="D6472">
        <v>2</v>
      </c>
      <c r="E6472">
        <v>0</v>
      </c>
      <c r="F6472" t="s">
        <v>582</v>
      </c>
      <c r="G6472" t="s">
        <v>582</v>
      </c>
      <c r="H6472" t="s">
        <v>132</v>
      </c>
      <c r="I6472" t="s">
        <v>132</v>
      </c>
      <c r="J6472" t="s">
        <v>646</v>
      </c>
    </row>
    <row r="6473" spans="1:10" x14ac:dyDescent="0.35">
      <c r="A6473">
        <v>6666</v>
      </c>
      <c r="B6473" t="s">
        <v>323</v>
      </c>
      <c r="C6473">
        <v>24</v>
      </c>
      <c r="D6473">
        <v>4</v>
      </c>
      <c r="E6473">
        <v>0</v>
      </c>
      <c r="F6473" t="s">
        <v>582</v>
      </c>
      <c r="G6473" t="s">
        <v>582</v>
      </c>
      <c r="H6473" t="s">
        <v>132</v>
      </c>
      <c r="I6473" t="s">
        <v>132</v>
      </c>
      <c r="J6473" t="s">
        <v>646</v>
      </c>
    </row>
    <row r="6474" spans="1:10" x14ac:dyDescent="0.35">
      <c r="A6474">
        <v>6667</v>
      </c>
      <c r="B6474" t="s">
        <v>323</v>
      </c>
      <c r="C6474">
        <v>25</v>
      </c>
      <c r="D6474">
        <v>6</v>
      </c>
      <c r="E6474">
        <v>0</v>
      </c>
      <c r="F6474" t="s">
        <v>582</v>
      </c>
      <c r="G6474" t="s">
        <v>582</v>
      </c>
      <c r="H6474" t="s">
        <v>132</v>
      </c>
      <c r="I6474" t="s">
        <v>132</v>
      </c>
      <c r="J6474" t="s">
        <v>646</v>
      </c>
    </row>
    <row r="6475" spans="1:10" x14ac:dyDescent="0.35">
      <c r="A6475">
        <v>6668</v>
      </c>
      <c r="B6475" t="s">
        <v>323</v>
      </c>
      <c r="C6475">
        <v>26</v>
      </c>
      <c r="D6475">
        <v>10</v>
      </c>
      <c r="E6475">
        <v>0</v>
      </c>
      <c r="F6475" t="s">
        <v>582</v>
      </c>
      <c r="G6475" t="s">
        <v>582</v>
      </c>
      <c r="H6475" t="s">
        <v>132</v>
      </c>
      <c r="I6475" t="s">
        <v>132</v>
      </c>
      <c r="J6475" t="s">
        <v>646</v>
      </c>
    </row>
    <row r="6476" spans="1:10" x14ac:dyDescent="0.35">
      <c r="A6476">
        <v>6669</v>
      </c>
      <c r="B6476" t="s">
        <v>323</v>
      </c>
      <c r="C6476">
        <v>27</v>
      </c>
      <c r="D6476">
        <v>10</v>
      </c>
      <c r="E6476">
        <v>0</v>
      </c>
      <c r="F6476" t="s">
        <v>582</v>
      </c>
      <c r="G6476" t="s">
        <v>582</v>
      </c>
      <c r="H6476" t="s">
        <v>132</v>
      </c>
      <c r="I6476" t="s">
        <v>132</v>
      </c>
      <c r="J6476" t="s">
        <v>646</v>
      </c>
    </row>
    <row r="6477" spans="1:10" x14ac:dyDescent="0.35">
      <c r="A6477">
        <v>6670</v>
      </c>
      <c r="B6477" t="s">
        <v>323</v>
      </c>
      <c r="C6477">
        <v>28</v>
      </c>
      <c r="D6477">
        <v>14</v>
      </c>
      <c r="E6477">
        <v>0</v>
      </c>
      <c r="F6477" t="s">
        <v>582</v>
      </c>
      <c r="G6477" t="s">
        <v>582</v>
      </c>
      <c r="H6477" t="s">
        <v>132</v>
      </c>
      <c r="I6477" t="s">
        <v>132</v>
      </c>
      <c r="J6477" t="s">
        <v>646</v>
      </c>
    </row>
    <row r="6478" spans="1:10" x14ac:dyDescent="0.35">
      <c r="A6478">
        <v>6671</v>
      </c>
      <c r="B6478" t="s">
        <v>323</v>
      </c>
      <c r="C6478">
        <v>29</v>
      </c>
      <c r="D6478">
        <v>9</v>
      </c>
      <c r="E6478">
        <v>1</v>
      </c>
      <c r="F6478" t="s">
        <v>582</v>
      </c>
      <c r="G6478" t="s">
        <v>582</v>
      </c>
      <c r="H6478" t="s">
        <v>132</v>
      </c>
      <c r="I6478" t="s">
        <v>132</v>
      </c>
      <c r="J6478" t="s">
        <v>646</v>
      </c>
    </row>
    <row r="6479" spans="1:10" x14ac:dyDescent="0.35">
      <c r="A6479">
        <v>6672</v>
      </c>
      <c r="B6479" t="s">
        <v>323</v>
      </c>
      <c r="C6479">
        <v>30</v>
      </c>
      <c r="D6479">
        <v>12</v>
      </c>
      <c r="E6479">
        <v>2</v>
      </c>
      <c r="F6479" t="s">
        <v>582</v>
      </c>
      <c r="G6479" t="s">
        <v>582</v>
      </c>
      <c r="H6479" t="s">
        <v>132</v>
      </c>
      <c r="I6479" t="s">
        <v>132</v>
      </c>
      <c r="J6479" t="s">
        <v>646</v>
      </c>
    </row>
    <row r="6480" spans="1:10" x14ac:dyDescent="0.35">
      <c r="A6480">
        <v>6673</v>
      </c>
      <c r="B6480" t="s">
        <v>323</v>
      </c>
      <c r="C6480">
        <v>31</v>
      </c>
      <c r="D6480">
        <v>17</v>
      </c>
      <c r="E6480">
        <v>0</v>
      </c>
      <c r="F6480" t="s">
        <v>582</v>
      </c>
      <c r="G6480" t="s">
        <v>582</v>
      </c>
      <c r="H6480" t="s">
        <v>132</v>
      </c>
      <c r="I6480" t="s">
        <v>132</v>
      </c>
      <c r="J6480" t="s">
        <v>646</v>
      </c>
    </row>
    <row r="6481" spans="1:10" x14ac:dyDescent="0.35">
      <c r="A6481">
        <v>6674</v>
      </c>
      <c r="B6481" t="s">
        <v>323</v>
      </c>
      <c r="C6481">
        <v>32</v>
      </c>
      <c r="D6481">
        <v>9</v>
      </c>
      <c r="E6481">
        <v>1</v>
      </c>
      <c r="F6481" t="s">
        <v>582</v>
      </c>
      <c r="G6481" t="s">
        <v>582</v>
      </c>
      <c r="H6481" t="s">
        <v>132</v>
      </c>
      <c r="I6481" t="s">
        <v>132</v>
      </c>
      <c r="J6481" t="s">
        <v>646</v>
      </c>
    </row>
    <row r="6482" spans="1:10" x14ac:dyDescent="0.35">
      <c r="A6482">
        <v>6675</v>
      </c>
      <c r="B6482" t="s">
        <v>323</v>
      </c>
      <c r="C6482">
        <v>33</v>
      </c>
      <c r="D6482">
        <v>4</v>
      </c>
      <c r="E6482">
        <v>1</v>
      </c>
      <c r="F6482" t="s">
        <v>582</v>
      </c>
      <c r="G6482" t="s">
        <v>582</v>
      </c>
      <c r="H6482" t="s">
        <v>132</v>
      </c>
      <c r="I6482" t="s">
        <v>132</v>
      </c>
      <c r="J6482" t="s">
        <v>646</v>
      </c>
    </row>
    <row r="6483" spans="1:10" x14ac:dyDescent="0.35">
      <c r="A6483">
        <v>6676</v>
      </c>
      <c r="B6483" t="s">
        <v>323</v>
      </c>
      <c r="C6483">
        <v>34</v>
      </c>
      <c r="D6483">
        <v>5</v>
      </c>
      <c r="E6483">
        <v>0</v>
      </c>
      <c r="F6483" t="s">
        <v>582</v>
      </c>
      <c r="G6483" t="s">
        <v>582</v>
      </c>
      <c r="H6483" t="s">
        <v>132</v>
      </c>
      <c r="I6483" t="s">
        <v>132</v>
      </c>
      <c r="J6483" t="s">
        <v>646</v>
      </c>
    </row>
    <row r="6484" spans="1:10" x14ac:dyDescent="0.35">
      <c r="A6484">
        <v>6677</v>
      </c>
      <c r="B6484" t="s">
        <v>323</v>
      </c>
      <c r="C6484">
        <v>35</v>
      </c>
      <c r="D6484">
        <v>12</v>
      </c>
      <c r="E6484">
        <v>0</v>
      </c>
      <c r="F6484" t="s">
        <v>582</v>
      </c>
      <c r="G6484" t="s">
        <v>582</v>
      </c>
      <c r="H6484" t="s">
        <v>132</v>
      </c>
      <c r="I6484" t="s">
        <v>132</v>
      </c>
      <c r="J6484" t="s">
        <v>646</v>
      </c>
    </row>
    <row r="6485" spans="1:10" x14ac:dyDescent="0.35">
      <c r="A6485">
        <v>6678</v>
      </c>
      <c r="B6485" t="s">
        <v>323</v>
      </c>
      <c r="C6485">
        <v>36</v>
      </c>
      <c r="D6485">
        <v>11</v>
      </c>
      <c r="E6485">
        <v>0</v>
      </c>
      <c r="F6485" t="s">
        <v>582</v>
      </c>
      <c r="G6485" t="s">
        <v>582</v>
      </c>
      <c r="H6485" t="s">
        <v>132</v>
      </c>
      <c r="I6485" t="s">
        <v>132</v>
      </c>
      <c r="J6485" t="s">
        <v>646</v>
      </c>
    </row>
    <row r="6486" spans="1:10" x14ac:dyDescent="0.35">
      <c r="A6486">
        <v>6679</v>
      </c>
      <c r="B6486" t="s">
        <v>323</v>
      </c>
      <c r="C6486">
        <v>37</v>
      </c>
      <c r="D6486">
        <v>7</v>
      </c>
      <c r="E6486">
        <v>1</v>
      </c>
      <c r="F6486" t="s">
        <v>582</v>
      </c>
      <c r="G6486" t="s">
        <v>582</v>
      </c>
      <c r="H6486" t="s">
        <v>132</v>
      </c>
      <c r="I6486" t="s">
        <v>132</v>
      </c>
      <c r="J6486" t="s">
        <v>646</v>
      </c>
    </row>
    <row r="6487" spans="1:10" x14ac:dyDescent="0.35">
      <c r="A6487">
        <v>6680</v>
      </c>
      <c r="B6487" t="s">
        <v>323</v>
      </c>
      <c r="C6487">
        <v>38</v>
      </c>
      <c r="D6487">
        <v>4</v>
      </c>
      <c r="E6487">
        <v>0</v>
      </c>
      <c r="F6487" t="s">
        <v>582</v>
      </c>
      <c r="G6487" t="s">
        <v>582</v>
      </c>
      <c r="H6487" t="s">
        <v>132</v>
      </c>
      <c r="I6487" t="s">
        <v>132</v>
      </c>
      <c r="J6487" t="s">
        <v>646</v>
      </c>
    </row>
    <row r="6488" spans="1:10" x14ac:dyDescent="0.35">
      <c r="A6488">
        <v>6681</v>
      </c>
      <c r="B6488" t="s">
        <v>324</v>
      </c>
      <c r="C6488">
        <v>15</v>
      </c>
      <c r="D6488">
        <v>21</v>
      </c>
      <c r="E6488">
        <v>2</v>
      </c>
      <c r="F6488" t="s">
        <v>582</v>
      </c>
      <c r="G6488" t="s">
        <v>582</v>
      </c>
      <c r="H6488" t="s">
        <v>132</v>
      </c>
      <c r="I6488" t="s">
        <v>132</v>
      </c>
      <c r="J6488" t="s">
        <v>646</v>
      </c>
    </row>
    <row r="6489" spans="1:10" x14ac:dyDescent="0.35">
      <c r="A6489">
        <v>6682</v>
      </c>
      <c r="B6489" t="s">
        <v>324</v>
      </c>
      <c r="C6489">
        <v>16</v>
      </c>
      <c r="D6489">
        <v>18</v>
      </c>
      <c r="E6489">
        <v>2</v>
      </c>
      <c r="F6489" t="s">
        <v>582</v>
      </c>
      <c r="G6489" t="s">
        <v>582</v>
      </c>
      <c r="H6489" t="s">
        <v>132</v>
      </c>
      <c r="I6489" t="s">
        <v>132</v>
      </c>
      <c r="J6489" t="s">
        <v>646</v>
      </c>
    </row>
    <row r="6490" spans="1:10" x14ac:dyDescent="0.35">
      <c r="A6490">
        <v>6683</v>
      </c>
      <c r="B6490" t="s">
        <v>324</v>
      </c>
      <c r="C6490">
        <v>17</v>
      </c>
      <c r="D6490">
        <v>21</v>
      </c>
      <c r="E6490">
        <v>3</v>
      </c>
      <c r="F6490" t="s">
        <v>582</v>
      </c>
      <c r="G6490" t="s">
        <v>582</v>
      </c>
      <c r="H6490" t="s">
        <v>132</v>
      </c>
      <c r="I6490" t="s">
        <v>132</v>
      </c>
      <c r="J6490" t="s">
        <v>646</v>
      </c>
    </row>
    <row r="6491" spans="1:10" x14ac:dyDescent="0.35">
      <c r="A6491">
        <v>6684</v>
      </c>
      <c r="B6491" t="s">
        <v>324</v>
      </c>
      <c r="C6491">
        <v>18</v>
      </c>
      <c r="D6491">
        <v>15</v>
      </c>
      <c r="E6491">
        <v>4</v>
      </c>
      <c r="F6491" t="s">
        <v>582</v>
      </c>
      <c r="G6491" t="s">
        <v>582</v>
      </c>
      <c r="H6491" t="s">
        <v>132</v>
      </c>
      <c r="I6491" t="s">
        <v>132</v>
      </c>
      <c r="J6491" t="s">
        <v>646</v>
      </c>
    </row>
    <row r="6492" spans="1:10" x14ac:dyDescent="0.35">
      <c r="A6492">
        <v>6685</v>
      </c>
      <c r="B6492" t="s">
        <v>324</v>
      </c>
      <c r="C6492">
        <v>19</v>
      </c>
      <c r="D6492">
        <v>16</v>
      </c>
      <c r="E6492">
        <v>0</v>
      </c>
      <c r="F6492" t="s">
        <v>582</v>
      </c>
      <c r="G6492" t="s">
        <v>582</v>
      </c>
      <c r="H6492" t="s">
        <v>132</v>
      </c>
      <c r="I6492" t="s">
        <v>132</v>
      </c>
      <c r="J6492" t="s">
        <v>646</v>
      </c>
    </row>
    <row r="6493" spans="1:10" x14ac:dyDescent="0.35">
      <c r="A6493">
        <v>6686</v>
      </c>
      <c r="B6493" t="s">
        <v>324</v>
      </c>
      <c r="C6493">
        <v>20</v>
      </c>
      <c r="D6493">
        <v>16</v>
      </c>
      <c r="E6493">
        <v>2</v>
      </c>
      <c r="F6493" t="s">
        <v>582</v>
      </c>
      <c r="G6493" t="s">
        <v>582</v>
      </c>
      <c r="H6493" t="s">
        <v>132</v>
      </c>
      <c r="I6493" t="s">
        <v>132</v>
      </c>
      <c r="J6493" t="s">
        <v>646</v>
      </c>
    </row>
    <row r="6494" spans="1:10" x14ac:dyDescent="0.35">
      <c r="A6494">
        <v>6687</v>
      </c>
      <c r="B6494" t="s">
        <v>324</v>
      </c>
      <c r="C6494">
        <v>21</v>
      </c>
      <c r="D6494">
        <v>10</v>
      </c>
      <c r="E6494">
        <v>2</v>
      </c>
      <c r="F6494" t="s">
        <v>582</v>
      </c>
      <c r="G6494" t="s">
        <v>582</v>
      </c>
      <c r="H6494" t="s">
        <v>132</v>
      </c>
      <c r="I6494" t="s">
        <v>132</v>
      </c>
      <c r="J6494" t="s">
        <v>646</v>
      </c>
    </row>
    <row r="6495" spans="1:10" x14ac:dyDescent="0.35">
      <c r="A6495">
        <v>6688</v>
      </c>
      <c r="B6495" t="s">
        <v>324</v>
      </c>
      <c r="C6495">
        <v>22</v>
      </c>
      <c r="D6495">
        <v>11</v>
      </c>
      <c r="E6495">
        <v>0</v>
      </c>
      <c r="F6495" t="s">
        <v>582</v>
      </c>
      <c r="G6495" t="s">
        <v>582</v>
      </c>
      <c r="H6495" t="s">
        <v>132</v>
      </c>
      <c r="I6495" t="s">
        <v>132</v>
      </c>
      <c r="J6495" t="s">
        <v>646</v>
      </c>
    </row>
    <row r="6496" spans="1:10" x14ac:dyDescent="0.35">
      <c r="A6496">
        <v>6689</v>
      </c>
      <c r="B6496" t="s">
        <v>324</v>
      </c>
      <c r="C6496">
        <v>23</v>
      </c>
      <c r="D6496">
        <v>8</v>
      </c>
      <c r="E6496">
        <v>2</v>
      </c>
      <c r="F6496" t="s">
        <v>582</v>
      </c>
      <c r="G6496" t="s">
        <v>582</v>
      </c>
      <c r="H6496" t="s">
        <v>132</v>
      </c>
      <c r="I6496" t="s">
        <v>132</v>
      </c>
      <c r="J6496" t="s">
        <v>646</v>
      </c>
    </row>
    <row r="6497" spans="1:10" x14ac:dyDescent="0.35">
      <c r="A6497">
        <v>6690</v>
      </c>
      <c r="B6497" t="s">
        <v>324</v>
      </c>
      <c r="C6497">
        <v>24</v>
      </c>
      <c r="D6497">
        <v>14</v>
      </c>
      <c r="E6497">
        <v>2</v>
      </c>
      <c r="F6497" t="s">
        <v>582</v>
      </c>
      <c r="G6497" t="s">
        <v>582</v>
      </c>
      <c r="H6497" t="s">
        <v>132</v>
      </c>
      <c r="I6497" t="s">
        <v>132</v>
      </c>
      <c r="J6497" t="s">
        <v>646</v>
      </c>
    </row>
    <row r="6498" spans="1:10" x14ac:dyDescent="0.35">
      <c r="A6498">
        <v>6691</v>
      </c>
      <c r="B6498" t="s">
        <v>324</v>
      </c>
      <c r="C6498">
        <v>25</v>
      </c>
      <c r="D6498">
        <v>6</v>
      </c>
      <c r="E6498">
        <v>3</v>
      </c>
      <c r="F6498" t="s">
        <v>582</v>
      </c>
      <c r="G6498" t="s">
        <v>582</v>
      </c>
      <c r="H6498" t="s">
        <v>132</v>
      </c>
      <c r="I6498" t="s">
        <v>132</v>
      </c>
      <c r="J6498" t="s">
        <v>646</v>
      </c>
    </row>
    <row r="6499" spans="1:10" x14ac:dyDescent="0.35">
      <c r="A6499">
        <v>6692</v>
      </c>
      <c r="B6499" t="s">
        <v>324</v>
      </c>
      <c r="C6499">
        <v>26</v>
      </c>
      <c r="D6499">
        <v>12</v>
      </c>
      <c r="E6499">
        <v>3</v>
      </c>
      <c r="F6499" t="s">
        <v>582</v>
      </c>
      <c r="G6499" t="s">
        <v>582</v>
      </c>
      <c r="H6499" t="s">
        <v>132</v>
      </c>
      <c r="I6499" t="s">
        <v>132</v>
      </c>
      <c r="J6499" t="s">
        <v>646</v>
      </c>
    </row>
    <row r="6500" spans="1:10" x14ac:dyDescent="0.35">
      <c r="A6500">
        <v>6693</v>
      </c>
      <c r="B6500" t="s">
        <v>324</v>
      </c>
      <c r="C6500">
        <v>27</v>
      </c>
      <c r="D6500">
        <v>8</v>
      </c>
      <c r="E6500">
        <v>4</v>
      </c>
      <c r="F6500" t="s">
        <v>582</v>
      </c>
      <c r="G6500" t="s">
        <v>582</v>
      </c>
      <c r="H6500" t="s">
        <v>132</v>
      </c>
      <c r="I6500" t="s">
        <v>132</v>
      </c>
      <c r="J6500" t="s">
        <v>646</v>
      </c>
    </row>
    <row r="6501" spans="1:10" x14ac:dyDescent="0.35">
      <c r="A6501">
        <v>6694</v>
      </c>
      <c r="B6501" t="s">
        <v>324</v>
      </c>
      <c r="C6501">
        <v>28</v>
      </c>
      <c r="D6501">
        <v>20</v>
      </c>
      <c r="E6501">
        <v>5</v>
      </c>
      <c r="F6501" t="s">
        <v>582</v>
      </c>
      <c r="G6501" t="s">
        <v>582</v>
      </c>
      <c r="H6501" t="s">
        <v>132</v>
      </c>
      <c r="I6501" t="s">
        <v>132</v>
      </c>
      <c r="J6501" t="s">
        <v>646</v>
      </c>
    </row>
    <row r="6502" spans="1:10" x14ac:dyDescent="0.35">
      <c r="A6502">
        <v>6695</v>
      </c>
      <c r="B6502" t="s">
        <v>324</v>
      </c>
      <c r="C6502">
        <v>29</v>
      </c>
      <c r="D6502">
        <v>25</v>
      </c>
      <c r="E6502">
        <v>10</v>
      </c>
      <c r="F6502" t="s">
        <v>582</v>
      </c>
      <c r="G6502" t="s">
        <v>582</v>
      </c>
      <c r="H6502" t="s">
        <v>132</v>
      </c>
      <c r="I6502" t="s">
        <v>132</v>
      </c>
      <c r="J6502" t="s">
        <v>646</v>
      </c>
    </row>
    <row r="6503" spans="1:10" x14ac:dyDescent="0.35">
      <c r="A6503">
        <v>6696</v>
      </c>
      <c r="B6503" t="s">
        <v>324</v>
      </c>
      <c r="C6503">
        <v>30</v>
      </c>
      <c r="D6503">
        <v>22</v>
      </c>
      <c r="E6503">
        <v>6</v>
      </c>
      <c r="F6503" t="s">
        <v>582</v>
      </c>
      <c r="G6503" t="s">
        <v>582</v>
      </c>
      <c r="H6503" t="s">
        <v>132</v>
      </c>
      <c r="I6503" t="s">
        <v>132</v>
      </c>
      <c r="J6503" t="s">
        <v>646</v>
      </c>
    </row>
    <row r="6504" spans="1:10" x14ac:dyDescent="0.35">
      <c r="A6504">
        <v>6697</v>
      </c>
      <c r="B6504" t="s">
        <v>324</v>
      </c>
      <c r="C6504">
        <v>31</v>
      </c>
      <c r="D6504">
        <v>22</v>
      </c>
      <c r="E6504">
        <v>6</v>
      </c>
      <c r="F6504" t="s">
        <v>582</v>
      </c>
      <c r="G6504" t="s">
        <v>582</v>
      </c>
      <c r="H6504" t="s">
        <v>132</v>
      </c>
      <c r="I6504" t="s">
        <v>132</v>
      </c>
      <c r="J6504" t="s">
        <v>646</v>
      </c>
    </row>
    <row r="6505" spans="1:10" x14ac:dyDescent="0.35">
      <c r="A6505">
        <v>6698</v>
      </c>
      <c r="B6505" t="s">
        <v>324</v>
      </c>
      <c r="C6505">
        <v>32</v>
      </c>
      <c r="D6505">
        <v>10</v>
      </c>
      <c r="E6505">
        <v>3</v>
      </c>
      <c r="F6505" t="s">
        <v>582</v>
      </c>
      <c r="G6505" t="s">
        <v>582</v>
      </c>
      <c r="H6505" t="s">
        <v>132</v>
      </c>
      <c r="I6505" t="s">
        <v>132</v>
      </c>
      <c r="J6505" t="s">
        <v>646</v>
      </c>
    </row>
    <row r="6506" spans="1:10" x14ac:dyDescent="0.35">
      <c r="A6506">
        <v>6699</v>
      </c>
      <c r="B6506" t="s">
        <v>324</v>
      </c>
      <c r="C6506">
        <v>33</v>
      </c>
      <c r="D6506">
        <v>10</v>
      </c>
      <c r="E6506">
        <v>3</v>
      </c>
      <c r="F6506" t="s">
        <v>582</v>
      </c>
      <c r="G6506" t="s">
        <v>582</v>
      </c>
      <c r="H6506" t="s">
        <v>132</v>
      </c>
      <c r="I6506" t="s">
        <v>132</v>
      </c>
      <c r="J6506" t="s">
        <v>646</v>
      </c>
    </row>
    <row r="6507" spans="1:10" x14ac:dyDescent="0.35">
      <c r="A6507">
        <v>6700</v>
      </c>
      <c r="B6507" t="s">
        <v>324</v>
      </c>
      <c r="C6507">
        <v>34</v>
      </c>
      <c r="D6507">
        <v>12</v>
      </c>
      <c r="E6507">
        <v>2</v>
      </c>
      <c r="F6507" t="s">
        <v>582</v>
      </c>
      <c r="G6507" t="s">
        <v>582</v>
      </c>
      <c r="H6507" t="s">
        <v>132</v>
      </c>
      <c r="I6507" t="s">
        <v>132</v>
      </c>
      <c r="J6507" t="s">
        <v>646</v>
      </c>
    </row>
    <row r="6508" spans="1:10" x14ac:dyDescent="0.35">
      <c r="A6508">
        <v>6701</v>
      </c>
      <c r="B6508" t="s">
        <v>324</v>
      </c>
      <c r="C6508">
        <v>35</v>
      </c>
      <c r="D6508">
        <v>10</v>
      </c>
      <c r="E6508">
        <v>5</v>
      </c>
      <c r="F6508" t="s">
        <v>582</v>
      </c>
      <c r="G6508" t="s">
        <v>582</v>
      </c>
      <c r="H6508" t="s">
        <v>132</v>
      </c>
      <c r="I6508" t="s">
        <v>132</v>
      </c>
      <c r="J6508" t="s">
        <v>646</v>
      </c>
    </row>
    <row r="6509" spans="1:10" x14ac:dyDescent="0.35">
      <c r="A6509">
        <v>6702</v>
      </c>
      <c r="B6509" t="s">
        <v>324</v>
      </c>
      <c r="C6509">
        <v>36</v>
      </c>
      <c r="D6509">
        <v>10</v>
      </c>
      <c r="E6509">
        <v>0</v>
      </c>
      <c r="F6509" t="s">
        <v>582</v>
      </c>
      <c r="G6509" t="s">
        <v>582</v>
      </c>
      <c r="H6509" t="s">
        <v>132</v>
      </c>
      <c r="I6509" t="s">
        <v>132</v>
      </c>
      <c r="J6509" t="s">
        <v>646</v>
      </c>
    </row>
    <row r="6510" spans="1:10" x14ac:dyDescent="0.35">
      <c r="A6510">
        <v>6703</v>
      </c>
      <c r="B6510" t="s">
        <v>324</v>
      </c>
      <c r="C6510">
        <v>37</v>
      </c>
      <c r="D6510">
        <v>12</v>
      </c>
      <c r="E6510">
        <v>5</v>
      </c>
      <c r="F6510" t="s">
        <v>582</v>
      </c>
      <c r="G6510" t="s">
        <v>582</v>
      </c>
      <c r="H6510" t="s">
        <v>132</v>
      </c>
      <c r="I6510" t="s">
        <v>132</v>
      </c>
      <c r="J6510" t="s">
        <v>646</v>
      </c>
    </row>
    <row r="6511" spans="1:10" x14ac:dyDescent="0.35">
      <c r="A6511">
        <v>6704</v>
      </c>
      <c r="B6511" t="s">
        <v>324</v>
      </c>
      <c r="C6511">
        <v>38</v>
      </c>
      <c r="D6511">
        <v>11</v>
      </c>
      <c r="E6511">
        <v>1</v>
      </c>
      <c r="F6511" t="s">
        <v>582</v>
      </c>
      <c r="G6511" t="s">
        <v>582</v>
      </c>
      <c r="H6511" t="s">
        <v>132</v>
      </c>
      <c r="I6511" t="s">
        <v>132</v>
      </c>
      <c r="J6511" t="s">
        <v>646</v>
      </c>
    </row>
    <row r="6512" spans="1:10" x14ac:dyDescent="0.35">
      <c r="A6512">
        <v>6705</v>
      </c>
      <c r="B6512" t="s">
        <v>325</v>
      </c>
      <c r="C6512">
        <v>15</v>
      </c>
      <c r="D6512">
        <v>27</v>
      </c>
      <c r="E6512">
        <v>1</v>
      </c>
      <c r="F6512" t="s">
        <v>582</v>
      </c>
      <c r="G6512" t="s">
        <v>582</v>
      </c>
      <c r="H6512" t="s">
        <v>132</v>
      </c>
      <c r="I6512" t="s">
        <v>132</v>
      </c>
      <c r="J6512" t="s">
        <v>646</v>
      </c>
    </row>
    <row r="6513" spans="1:10" x14ac:dyDescent="0.35">
      <c r="A6513">
        <v>6706</v>
      </c>
      <c r="B6513" t="s">
        <v>325</v>
      </c>
      <c r="C6513">
        <v>16</v>
      </c>
      <c r="D6513">
        <v>24</v>
      </c>
      <c r="E6513">
        <v>2</v>
      </c>
      <c r="F6513" t="s">
        <v>582</v>
      </c>
      <c r="G6513" t="s">
        <v>582</v>
      </c>
      <c r="H6513" t="s">
        <v>132</v>
      </c>
      <c r="I6513" t="s">
        <v>132</v>
      </c>
      <c r="J6513" t="s">
        <v>646</v>
      </c>
    </row>
    <row r="6514" spans="1:10" x14ac:dyDescent="0.35">
      <c r="A6514">
        <v>6707</v>
      </c>
      <c r="B6514" t="s">
        <v>325</v>
      </c>
      <c r="C6514">
        <v>17</v>
      </c>
      <c r="D6514">
        <v>23</v>
      </c>
      <c r="E6514">
        <v>5</v>
      </c>
      <c r="F6514" t="s">
        <v>582</v>
      </c>
      <c r="G6514" t="s">
        <v>582</v>
      </c>
      <c r="H6514" t="s">
        <v>132</v>
      </c>
      <c r="I6514" t="s">
        <v>132</v>
      </c>
      <c r="J6514" t="s">
        <v>646</v>
      </c>
    </row>
    <row r="6515" spans="1:10" x14ac:dyDescent="0.35">
      <c r="A6515">
        <v>6708</v>
      </c>
      <c r="B6515" t="s">
        <v>325</v>
      </c>
      <c r="C6515">
        <v>18</v>
      </c>
      <c r="D6515">
        <v>22</v>
      </c>
      <c r="E6515">
        <v>0</v>
      </c>
      <c r="F6515" t="s">
        <v>582</v>
      </c>
      <c r="G6515" t="s">
        <v>582</v>
      </c>
      <c r="H6515" t="s">
        <v>132</v>
      </c>
      <c r="I6515" t="s">
        <v>132</v>
      </c>
      <c r="J6515" t="s">
        <v>646</v>
      </c>
    </row>
    <row r="6516" spans="1:10" x14ac:dyDescent="0.35">
      <c r="A6516">
        <v>6709</v>
      </c>
      <c r="B6516" t="s">
        <v>325</v>
      </c>
      <c r="C6516">
        <v>19</v>
      </c>
      <c r="D6516">
        <v>18</v>
      </c>
      <c r="E6516">
        <v>2</v>
      </c>
      <c r="F6516" t="s">
        <v>582</v>
      </c>
      <c r="G6516" t="s">
        <v>582</v>
      </c>
      <c r="H6516" t="s">
        <v>132</v>
      </c>
      <c r="I6516" t="s">
        <v>132</v>
      </c>
      <c r="J6516" t="s">
        <v>646</v>
      </c>
    </row>
    <row r="6517" spans="1:10" x14ac:dyDescent="0.35">
      <c r="A6517">
        <v>6710</v>
      </c>
      <c r="B6517" t="s">
        <v>325</v>
      </c>
      <c r="C6517">
        <v>20</v>
      </c>
      <c r="D6517">
        <v>18</v>
      </c>
      <c r="E6517">
        <v>2</v>
      </c>
      <c r="F6517" t="s">
        <v>582</v>
      </c>
      <c r="G6517" t="s">
        <v>582</v>
      </c>
      <c r="H6517" t="s">
        <v>132</v>
      </c>
      <c r="I6517" t="s">
        <v>132</v>
      </c>
      <c r="J6517" t="s">
        <v>646</v>
      </c>
    </row>
    <row r="6518" spans="1:10" x14ac:dyDescent="0.35">
      <c r="A6518">
        <v>6711</v>
      </c>
      <c r="B6518" t="s">
        <v>325</v>
      </c>
      <c r="C6518">
        <v>21</v>
      </c>
      <c r="D6518">
        <v>15</v>
      </c>
      <c r="E6518">
        <v>0</v>
      </c>
      <c r="F6518" t="s">
        <v>582</v>
      </c>
      <c r="G6518" t="s">
        <v>582</v>
      </c>
      <c r="H6518" t="s">
        <v>132</v>
      </c>
      <c r="I6518" t="s">
        <v>132</v>
      </c>
      <c r="J6518" t="s">
        <v>646</v>
      </c>
    </row>
    <row r="6519" spans="1:10" x14ac:dyDescent="0.35">
      <c r="A6519">
        <v>6712</v>
      </c>
      <c r="B6519" t="s">
        <v>325</v>
      </c>
      <c r="C6519">
        <v>22</v>
      </c>
      <c r="D6519">
        <v>18</v>
      </c>
      <c r="E6519">
        <v>1</v>
      </c>
      <c r="F6519" t="s">
        <v>582</v>
      </c>
      <c r="G6519" t="s">
        <v>582</v>
      </c>
      <c r="H6519" t="s">
        <v>132</v>
      </c>
      <c r="I6519" t="s">
        <v>132</v>
      </c>
      <c r="J6519" t="s">
        <v>646</v>
      </c>
    </row>
    <row r="6520" spans="1:10" x14ac:dyDescent="0.35">
      <c r="A6520">
        <v>6713</v>
      </c>
      <c r="B6520" t="s">
        <v>325</v>
      </c>
      <c r="C6520">
        <v>23</v>
      </c>
      <c r="D6520">
        <v>17</v>
      </c>
      <c r="E6520">
        <v>0</v>
      </c>
      <c r="F6520" t="s">
        <v>582</v>
      </c>
      <c r="G6520" t="s">
        <v>582</v>
      </c>
      <c r="H6520" t="s">
        <v>132</v>
      </c>
      <c r="I6520" t="s">
        <v>132</v>
      </c>
      <c r="J6520" t="s">
        <v>646</v>
      </c>
    </row>
    <row r="6521" spans="1:10" x14ac:dyDescent="0.35">
      <c r="A6521">
        <v>6714</v>
      </c>
      <c r="B6521" t="s">
        <v>325</v>
      </c>
      <c r="C6521">
        <v>24</v>
      </c>
      <c r="D6521">
        <v>27</v>
      </c>
      <c r="E6521">
        <v>0</v>
      </c>
      <c r="F6521" t="s">
        <v>582</v>
      </c>
      <c r="G6521" t="s">
        <v>582</v>
      </c>
      <c r="H6521" t="s">
        <v>132</v>
      </c>
      <c r="I6521" t="s">
        <v>132</v>
      </c>
      <c r="J6521" t="s">
        <v>646</v>
      </c>
    </row>
    <row r="6522" spans="1:10" x14ac:dyDescent="0.35">
      <c r="A6522">
        <v>6715</v>
      </c>
      <c r="B6522" t="s">
        <v>325</v>
      </c>
      <c r="C6522">
        <v>25</v>
      </c>
      <c r="D6522">
        <v>27</v>
      </c>
      <c r="E6522">
        <v>3</v>
      </c>
      <c r="F6522" t="s">
        <v>582</v>
      </c>
      <c r="G6522" t="s">
        <v>582</v>
      </c>
      <c r="H6522" t="s">
        <v>132</v>
      </c>
      <c r="I6522" t="s">
        <v>132</v>
      </c>
      <c r="J6522" t="s">
        <v>646</v>
      </c>
    </row>
    <row r="6523" spans="1:10" x14ac:dyDescent="0.35">
      <c r="A6523">
        <v>6716</v>
      </c>
      <c r="B6523" t="s">
        <v>325</v>
      </c>
      <c r="C6523">
        <v>26</v>
      </c>
      <c r="D6523">
        <v>16</v>
      </c>
      <c r="E6523">
        <v>3</v>
      </c>
      <c r="F6523" t="s">
        <v>582</v>
      </c>
      <c r="G6523" t="s">
        <v>582</v>
      </c>
      <c r="H6523" t="s">
        <v>132</v>
      </c>
      <c r="I6523" t="s">
        <v>132</v>
      </c>
      <c r="J6523" t="s">
        <v>646</v>
      </c>
    </row>
    <row r="6524" spans="1:10" x14ac:dyDescent="0.35">
      <c r="A6524">
        <v>6717</v>
      </c>
      <c r="B6524" t="s">
        <v>325</v>
      </c>
      <c r="C6524">
        <v>27</v>
      </c>
      <c r="D6524">
        <v>20</v>
      </c>
      <c r="E6524">
        <v>1</v>
      </c>
      <c r="F6524" t="s">
        <v>582</v>
      </c>
      <c r="G6524" t="s">
        <v>582</v>
      </c>
      <c r="H6524" t="s">
        <v>132</v>
      </c>
      <c r="I6524" t="s">
        <v>132</v>
      </c>
      <c r="J6524" t="s">
        <v>646</v>
      </c>
    </row>
    <row r="6525" spans="1:10" x14ac:dyDescent="0.35">
      <c r="A6525">
        <v>6718</v>
      </c>
      <c r="B6525" t="s">
        <v>325</v>
      </c>
      <c r="C6525">
        <v>28</v>
      </c>
      <c r="D6525">
        <v>33</v>
      </c>
      <c r="E6525">
        <v>2</v>
      </c>
      <c r="F6525" t="s">
        <v>582</v>
      </c>
      <c r="G6525" t="s">
        <v>582</v>
      </c>
      <c r="H6525" t="s">
        <v>132</v>
      </c>
      <c r="I6525" t="s">
        <v>132</v>
      </c>
      <c r="J6525" t="s">
        <v>646</v>
      </c>
    </row>
    <row r="6526" spans="1:10" x14ac:dyDescent="0.35">
      <c r="A6526">
        <v>6719</v>
      </c>
      <c r="B6526" t="s">
        <v>325</v>
      </c>
      <c r="C6526">
        <v>29</v>
      </c>
      <c r="D6526">
        <v>38</v>
      </c>
      <c r="E6526">
        <v>2</v>
      </c>
      <c r="F6526" t="s">
        <v>582</v>
      </c>
      <c r="G6526" t="s">
        <v>582</v>
      </c>
      <c r="H6526" t="s">
        <v>132</v>
      </c>
      <c r="I6526" t="s">
        <v>132</v>
      </c>
      <c r="J6526" t="s">
        <v>646</v>
      </c>
    </row>
    <row r="6527" spans="1:10" x14ac:dyDescent="0.35">
      <c r="A6527">
        <v>6720</v>
      </c>
      <c r="B6527" t="s">
        <v>325</v>
      </c>
      <c r="C6527">
        <v>30</v>
      </c>
      <c r="D6527">
        <v>38</v>
      </c>
      <c r="E6527">
        <v>2</v>
      </c>
      <c r="F6527" t="s">
        <v>582</v>
      </c>
      <c r="G6527" t="s">
        <v>582</v>
      </c>
      <c r="H6527" t="s">
        <v>132</v>
      </c>
      <c r="I6527" t="s">
        <v>132</v>
      </c>
      <c r="J6527" t="s">
        <v>646</v>
      </c>
    </row>
    <row r="6528" spans="1:10" x14ac:dyDescent="0.35">
      <c r="A6528">
        <v>6721</v>
      </c>
      <c r="B6528" t="s">
        <v>325</v>
      </c>
      <c r="C6528">
        <v>31</v>
      </c>
      <c r="D6528">
        <v>17</v>
      </c>
      <c r="E6528">
        <v>3</v>
      </c>
      <c r="F6528" t="s">
        <v>582</v>
      </c>
      <c r="G6528" t="s">
        <v>582</v>
      </c>
      <c r="H6528" t="s">
        <v>132</v>
      </c>
      <c r="I6528" t="s">
        <v>132</v>
      </c>
      <c r="J6528" t="s">
        <v>646</v>
      </c>
    </row>
    <row r="6529" spans="1:10" x14ac:dyDescent="0.35">
      <c r="A6529">
        <v>6722</v>
      </c>
      <c r="B6529" t="s">
        <v>325</v>
      </c>
      <c r="C6529">
        <v>32</v>
      </c>
      <c r="D6529">
        <v>21</v>
      </c>
      <c r="E6529">
        <v>0</v>
      </c>
      <c r="F6529" t="s">
        <v>582</v>
      </c>
      <c r="G6529" t="s">
        <v>582</v>
      </c>
      <c r="H6529" t="s">
        <v>132</v>
      </c>
      <c r="I6529" t="s">
        <v>132</v>
      </c>
      <c r="J6529" t="s">
        <v>646</v>
      </c>
    </row>
    <row r="6530" spans="1:10" x14ac:dyDescent="0.35">
      <c r="A6530">
        <v>6723</v>
      </c>
      <c r="B6530" t="s">
        <v>325</v>
      </c>
      <c r="C6530">
        <v>33</v>
      </c>
      <c r="D6530">
        <v>20</v>
      </c>
      <c r="E6530">
        <v>1</v>
      </c>
      <c r="F6530" t="s">
        <v>582</v>
      </c>
      <c r="G6530" t="s">
        <v>582</v>
      </c>
      <c r="H6530" t="s">
        <v>132</v>
      </c>
      <c r="I6530" t="s">
        <v>132</v>
      </c>
      <c r="J6530" t="s">
        <v>646</v>
      </c>
    </row>
    <row r="6531" spans="1:10" x14ac:dyDescent="0.35">
      <c r="A6531">
        <v>6724</v>
      </c>
      <c r="B6531" t="s">
        <v>325</v>
      </c>
      <c r="C6531">
        <v>34</v>
      </c>
      <c r="D6531">
        <v>32</v>
      </c>
      <c r="E6531">
        <v>2</v>
      </c>
      <c r="F6531" t="s">
        <v>582</v>
      </c>
      <c r="G6531" t="s">
        <v>582</v>
      </c>
      <c r="H6531" t="s">
        <v>132</v>
      </c>
      <c r="I6531" t="s">
        <v>132</v>
      </c>
      <c r="J6531" t="s">
        <v>646</v>
      </c>
    </row>
    <row r="6532" spans="1:10" x14ac:dyDescent="0.35">
      <c r="A6532">
        <v>6725</v>
      </c>
      <c r="B6532" t="s">
        <v>325</v>
      </c>
      <c r="C6532">
        <v>35</v>
      </c>
      <c r="D6532">
        <v>52</v>
      </c>
      <c r="E6532">
        <v>1</v>
      </c>
      <c r="F6532" t="s">
        <v>582</v>
      </c>
      <c r="G6532" t="s">
        <v>582</v>
      </c>
      <c r="H6532" t="s">
        <v>132</v>
      </c>
      <c r="I6532" t="s">
        <v>132</v>
      </c>
      <c r="J6532" t="s">
        <v>646</v>
      </c>
    </row>
    <row r="6533" spans="1:10" x14ac:dyDescent="0.35">
      <c r="A6533">
        <v>6726</v>
      </c>
      <c r="B6533" t="s">
        <v>325</v>
      </c>
      <c r="C6533">
        <v>36</v>
      </c>
      <c r="D6533">
        <v>29</v>
      </c>
      <c r="E6533">
        <v>3</v>
      </c>
      <c r="F6533" t="s">
        <v>582</v>
      </c>
      <c r="G6533" t="s">
        <v>582</v>
      </c>
      <c r="H6533" t="s">
        <v>132</v>
      </c>
      <c r="I6533" t="s">
        <v>132</v>
      </c>
      <c r="J6533" t="s">
        <v>646</v>
      </c>
    </row>
    <row r="6534" spans="1:10" x14ac:dyDescent="0.35">
      <c r="A6534">
        <v>6727</v>
      </c>
      <c r="B6534" t="s">
        <v>325</v>
      </c>
      <c r="C6534">
        <v>37</v>
      </c>
      <c r="D6534">
        <v>15</v>
      </c>
      <c r="E6534">
        <v>1</v>
      </c>
      <c r="F6534" t="s">
        <v>582</v>
      </c>
      <c r="G6534" t="s">
        <v>582</v>
      </c>
      <c r="H6534" t="s">
        <v>132</v>
      </c>
      <c r="I6534" t="s">
        <v>132</v>
      </c>
      <c r="J6534" t="s">
        <v>646</v>
      </c>
    </row>
    <row r="6535" spans="1:10" x14ac:dyDescent="0.35">
      <c r="A6535">
        <v>6728</v>
      </c>
      <c r="B6535" t="s">
        <v>325</v>
      </c>
      <c r="C6535">
        <v>38</v>
      </c>
      <c r="D6535">
        <v>10</v>
      </c>
      <c r="E6535">
        <v>0</v>
      </c>
      <c r="F6535" t="s">
        <v>582</v>
      </c>
      <c r="G6535" t="s">
        <v>582</v>
      </c>
      <c r="H6535" t="s">
        <v>132</v>
      </c>
      <c r="I6535" t="s">
        <v>132</v>
      </c>
      <c r="J6535" t="s">
        <v>646</v>
      </c>
    </row>
    <row r="6536" spans="1:10" x14ac:dyDescent="0.35">
      <c r="A6536">
        <v>6734</v>
      </c>
      <c r="B6536" t="s">
        <v>326</v>
      </c>
      <c r="C6536">
        <v>15</v>
      </c>
      <c r="D6536">
        <v>19</v>
      </c>
      <c r="E6536">
        <v>0</v>
      </c>
      <c r="F6536" t="s">
        <v>582</v>
      </c>
      <c r="G6536" t="s">
        <v>581</v>
      </c>
      <c r="H6536" t="s">
        <v>328</v>
      </c>
      <c r="I6536" t="s">
        <v>644</v>
      </c>
      <c r="J6536" t="s">
        <v>641</v>
      </c>
    </row>
    <row r="6537" spans="1:10" x14ac:dyDescent="0.35">
      <c r="A6537">
        <v>6735</v>
      </c>
      <c r="B6537" t="s">
        <v>326</v>
      </c>
      <c r="C6537">
        <v>16</v>
      </c>
      <c r="D6537">
        <v>16</v>
      </c>
      <c r="E6537">
        <v>2</v>
      </c>
      <c r="F6537" t="s">
        <v>582</v>
      </c>
      <c r="G6537" t="s">
        <v>581</v>
      </c>
      <c r="H6537" t="s">
        <v>328</v>
      </c>
      <c r="I6537" t="s">
        <v>644</v>
      </c>
      <c r="J6537" t="s">
        <v>641</v>
      </c>
    </row>
    <row r="6538" spans="1:10" x14ac:dyDescent="0.35">
      <c r="A6538">
        <v>6736</v>
      </c>
      <c r="B6538" t="s">
        <v>326</v>
      </c>
      <c r="C6538">
        <v>17</v>
      </c>
      <c r="D6538">
        <v>16</v>
      </c>
      <c r="E6538">
        <v>0</v>
      </c>
      <c r="F6538" t="s">
        <v>582</v>
      </c>
      <c r="G6538" t="s">
        <v>581</v>
      </c>
      <c r="H6538" t="s">
        <v>328</v>
      </c>
      <c r="I6538" t="s">
        <v>644</v>
      </c>
      <c r="J6538" t="s">
        <v>641</v>
      </c>
    </row>
    <row r="6539" spans="1:10" x14ac:dyDescent="0.35">
      <c r="A6539">
        <v>6737</v>
      </c>
      <c r="B6539" t="s">
        <v>326</v>
      </c>
      <c r="C6539">
        <v>18</v>
      </c>
      <c r="D6539">
        <v>16</v>
      </c>
      <c r="E6539">
        <v>1</v>
      </c>
      <c r="F6539" t="s">
        <v>582</v>
      </c>
      <c r="G6539" t="s">
        <v>581</v>
      </c>
      <c r="H6539" t="s">
        <v>328</v>
      </c>
      <c r="I6539" t="s">
        <v>644</v>
      </c>
      <c r="J6539" t="s">
        <v>641</v>
      </c>
    </row>
    <row r="6540" spans="1:10" x14ac:dyDescent="0.35">
      <c r="A6540">
        <v>6738</v>
      </c>
      <c r="B6540" t="s">
        <v>326</v>
      </c>
      <c r="C6540">
        <v>19</v>
      </c>
      <c r="D6540">
        <v>19</v>
      </c>
      <c r="E6540">
        <v>0</v>
      </c>
      <c r="F6540" t="s">
        <v>582</v>
      </c>
      <c r="G6540" t="s">
        <v>581</v>
      </c>
      <c r="H6540" t="s">
        <v>328</v>
      </c>
      <c r="I6540" t="s">
        <v>644</v>
      </c>
      <c r="J6540" t="s">
        <v>641</v>
      </c>
    </row>
    <row r="6541" spans="1:10" x14ac:dyDescent="0.35">
      <c r="A6541">
        <v>6739</v>
      </c>
      <c r="B6541" t="s">
        <v>326</v>
      </c>
      <c r="C6541">
        <v>20</v>
      </c>
      <c r="D6541">
        <v>11</v>
      </c>
      <c r="E6541">
        <v>0</v>
      </c>
      <c r="F6541" t="s">
        <v>582</v>
      </c>
      <c r="G6541" t="s">
        <v>581</v>
      </c>
      <c r="H6541" t="s">
        <v>328</v>
      </c>
      <c r="I6541" t="s">
        <v>644</v>
      </c>
      <c r="J6541" t="s">
        <v>641</v>
      </c>
    </row>
    <row r="6542" spans="1:10" x14ac:dyDescent="0.35">
      <c r="A6542">
        <v>6740</v>
      </c>
      <c r="B6542" t="s">
        <v>326</v>
      </c>
      <c r="C6542">
        <v>21</v>
      </c>
      <c r="D6542">
        <v>6</v>
      </c>
      <c r="E6542">
        <v>0</v>
      </c>
      <c r="F6542" t="s">
        <v>582</v>
      </c>
      <c r="G6542" t="s">
        <v>581</v>
      </c>
      <c r="H6542" t="s">
        <v>328</v>
      </c>
      <c r="I6542" t="s">
        <v>644</v>
      </c>
      <c r="J6542" t="s">
        <v>641</v>
      </c>
    </row>
    <row r="6543" spans="1:10" x14ac:dyDescent="0.35">
      <c r="A6543">
        <v>6741</v>
      </c>
      <c r="B6543" t="s">
        <v>326</v>
      </c>
      <c r="C6543">
        <v>22</v>
      </c>
      <c r="D6543">
        <v>4</v>
      </c>
      <c r="E6543">
        <v>0</v>
      </c>
      <c r="F6543" t="s">
        <v>582</v>
      </c>
      <c r="G6543" t="s">
        <v>581</v>
      </c>
      <c r="H6543" t="s">
        <v>328</v>
      </c>
      <c r="I6543" t="s">
        <v>644</v>
      </c>
      <c r="J6543" t="s">
        <v>641</v>
      </c>
    </row>
    <row r="6544" spans="1:10" x14ac:dyDescent="0.35">
      <c r="A6544">
        <v>6742</v>
      </c>
      <c r="B6544" t="s">
        <v>326</v>
      </c>
      <c r="C6544">
        <v>23</v>
      </c>
      <c r="D6544">
        <v>6</v>
      </c>
      <c r="E6544">
        <v>0</v>
      </c>
      <c r="F6544" t="s">
        <v>582</v>
      </c>
      <c r="G6544" t="s">
        <v>581</v>
      </c>
      <c r="H6544" t="s">
        <v>328</v>
      </c>
      <c r="I6544" t="s">
        <v>644</v>
      </c>
      <c r="J6544" t="s">
        <v>641</v>
      </c>
    </row>
    <row r="6545" spans="1:10" x14ac:dyDescent="0.35">
      <c r="A6545">
        <v>6743</v>
      </c>
      <c r="B6545" t="s">
        <v>326</v>
      </c>
      <c r="C6545">
        <v>24</v>
      </c>
      <c r="D6545">
        <v>8</v>
      </c>
      <c r="E6545">
        <v>0</v>
      </c>
      <c r="F6545" t="s">
        <v>582</v>
      </c>
      <c r="G6545" t="s">
        <v>581</v>
      </c>
      <c r="H6545" t="s">
        <v>328</v>
      </c>
      <c r="I6545" t="s">
        <v>644</v>
      </c>
      <c r="J6545" t="s">
        <v>641</v>
      </c>
    </row>
    <row r="6546" spans="1:10" x14ac:dyDescent="0.35">
      <c r="A6546">
        <v>6744</v>
      </c>
      <c r="B6546" t="s">
        <v>326</v>
      </c>
      <c r="C6546">
        <v>25</v>
      </c>
      <c r="D6546">
        <v>9</v>
      </c>
      <c r="E6546">
        <v>0</v>
      </c>
      <c r="F6546" t="s">
        <v>582</v>
      </c>
      <c r="G6546" t="s">
        <v>581</v>
      </c>
      <c r="H6546" t="s">
        <v>328</v>
      </c>
      <c r="I6546" t="s">
        <v>644</v>
      </c>
      <c r="J6546" t="s">
        <v>641</v>
      </c>
    </row>
    <row r="6547" spans="1:10" x14ac:dyDescent="0.35">
      <c r="A6547">
        <v>6745</v>
      </c>
      <c r="B6547" t="s">
        <v>326</v>
      </c>
      <c r="C6547">
        <v>26</v>
      </c>
      <c r="D6547">
        <v>20</v>
      </c>
      <c r="E6547">
        <v>0</v>
      </c>
      <c r="F6547" t="s">
        <v>582</v>
      </c>
      <c r="G6547" t="s">
        <v>581</v>
      </c>
      <c r="H6547" t="s">
        <v>328</v>
      </c>
      <c r="I6547" t="s">
        <v>644</v>
      </c>
      <c r="J6547" t="s">
        <v>641</v>
      </c>
    </row>
    <row r="6548" spans="1:10" x14ac:dyDescent="0.35">
      <c r="A6548">
        <v>6746</v>
      </c>
      <c r="B6548" t="s">
        <v>326</v>
      </c>
      <c r="C6548">
        <v>27</v>
      </c>
      <c r="D6548">
        <v>8</v>
      </c>
      <c r="E6548">
        <v>0</v>
      </c>
      <c r="F6548" t="s">
        <v>582</v>
      </c>
      <c r="G6548" t="s">
        <v>581</v>
      </c>
      <c r="H6548" t="s">
        <v>328</v>
      </c>
      <c r="I6548" t="s">
        <v>644</v>
      </c>
      <c r="J6548" t="s">
        <v>641</v>
      </c>
    </row>
    <row r="6549" spans="1:10" x14ac:dyDescent="0.35">
      <c r="A6549">
        <v>6747</v>
      </c>
      <c r="B6549" t="s">
        <v>326</v>
      </c>
      <c r="C6549">
        <v>28</v>
      </c>
      <c r="D6549">
        <v>18</v>
      </c>
      <c r="E6549">
        <v>0</v>
      </c>
      <c r="F6549" t="s">
        <v>582</v>
      </c>
      <c r="G6549" t="s">
        <v>581</v>
      </c>
      <c r="H6549" t="s">
        <v>328</v>
      </c>
      <c r="I6549" t="s">
        <v>644</v>
      </c>
      <c r="J6549" t="s">
        <v>641</v>
      </c>
    </row>
    <row r="6550" spans="1:10" x14ac:dyDescent="0.35">
      <c r="A6550">
        <v>6748</v>
      </c>
      <c r="B6550" t="s">
        <v>326</v>
      </c>
      <c r="C6550">
        <v>29</v>
      </c>
      <c r="D6550">
        <v>20</v>
      </c>
      <c r="E6550">
        <v>0</v>
      </c>
      <c r="F6550" t="s">
        <v>582</v>
      </c>
      <c r="G6550" t="s">
        <v>581</v>
      </c>
      <c r="H6550" t="s">
        <v>328</v>
      </c>
      <c r="I6550" t="s">
        <v>644</v>
      </c>
      <c r="J6550" t="s">
        <v>641</v>
      </c>
    </row>
    <row r="6551" spans="1:10" x14ac:dyDescent="0.35">
      <c r="A6551">
        <v>6749</v>
      </c>
      <c r="B6551" t="s">
        <v>326</v>
      </c>
      <c r="C6551">
        <v>30</v>
      </c>
      <c r="D6551">
        <v>15</v>
      </c>
      <c r="E6551">
        <v>0</v>
      </c>
      <c r="F6551" t="s">
        <v>582</v>
      </c>
      <c r="G6551" t="s">
        <v>581</v>
      </c>
      <c r="H6551" t="s">
        <v>328</v>
      </c>
      <c r="I6551" t="s">
        <v>644</v>
      </c>
      <c r="J6551" t="s">
        <v>641</v>
      </c>
    </row>
    <row r="6552" spans="1:10" x14ac:dyDescent="0.35">
      <c r="A6552">
        <v>6750</v>
      </c>
      <c r="B6552" t="s">
        <v>326</v>
      </c>
      <c r="C6552">
        <v>31</v>
      </c>
      <c r="D6552">
        <v>11</v>
      </c>
      <c r="E6552">
        <v>0</v>
      </c>
      <c r="F6552" t="s">
        <v>582</v>
      </c>
      <c r="G6552" t="s">
        <v>581</v>
      </c>
      <c r="H6552" t="s">
        <v>328</v>
      </c>
      <c r="I6552" t="s">
        <v>644</v>
      </c>
      <c r="J6552" t="s">
        <v>641</v>
      </c>
    </row>
    <row r="6553" spans="1:10" x14ac:dyDescent="0.35">
      <c r="A6553">
        <v>6751</v>
      </c>
      <c r="B6553" t="s">
        <v>326</v>
      </c>
      <c r="C6553">
        <v>32</v>
      </c>
      <c r="D6553">
        <v>23</v>
      </c>
      <c r="E6553">
        <v>0</v>
      </c>
      <c r="F6553" t="s">
        <v>582</v>
      </c>
      <c r="G6553" t="s">
        <v>581</v>
      </c>
      <c r="H6553" t="s">
        <v>328</v>
      </c>
      <c r="I6553" t="s">
        <v>644</v>
      </c>
      <c r="J6553" t="s">
        <v>641</v>
      </c>
    </row>
    <row r="6554" spans="1:10" x14ac:dyDescent="0.35">
      <c r="A6554">
        <v>6752</v>
      </c>
      <c r="B6554" t="s">
        <v>326</v>
      </c>
      <c r="C6554">
        <v>33</v>
      </c>
      <c r="D6554">
        <v>32</v>
      </c>
      <c r="E6554">
        <v>0</v>
      </c>
      <c r="F6554" t="s">
        <v>582</v>
      </c>
      <c r="G6554" t="s">
        <v>581</v>
      </c>
      <c r="H6554" t="s">
        <v>328</v>
      </c>
      <c r="I6554" t="s">
        <v>644</v>
      </c>
      <c r="J6554" t="s">
        <v>641</v>
      </c>
    </row>
    <row r="6555" spans="1:10" x14ac:dyDescent="0.35">
      <c r="A6555">
        <v>6753</v>
      </c>
      <c r="B6555" t="s">
        <v>326</v>
      </c>
      <c r="C6555">
        <v>34</v>
      </c>
      <c r="D6555">
        <v>23</v>
      </c>
      <c r="E6555">
        <v>0</v>
      </c>
      <c r="F6555" t="s">
        <v>582</v>
      </c>
      <c r="G6555" t="s">
        <v>581</v>
      </c>
      <c r="H6555" t="s">
        <v>328</v>
      </c>
      <c r="I6555" t="s">
        <v>644</v>
      </c>
      <c r="J6555" t="s">
        <v>641</v>
      </c>
    </row>
    <row r="6556" spans="1:10" x14ac:dyDescent="0.35">
      <c r="A6556">
        <v>6754</v>
      </c>
      <c r="B6556" t="s">
        <v>326</v>
      </c>
      <c r="C6556">
        <v>35</v>
      </c>
      <c r="D6556">
        <v>9</v>
      </c>
      <c r="E6556">
        <v>0</v>
      </c>
      <c r="F6556" t="s">
        <v>582</v>
      </c>
      <c r="G6556" t="s">
        <v>581</v>
      </c>
      <c r="H6556" t="s">
        <v>328</v>
      </c>
      <c r="I6556" t="s">
        <v>644</v>
      </c>
      <c r="J6556" t="s">
        <v>641</v>
      </c>
    </row>
    <row r="6557" spans="1:10" x14ac:dyDescent="0.35">
      <c r="A6557">
        <v>6755</v>
      </c>
      <c r="B6557" t="s">
        <v>326</v>
      </c>
      <c r="C6557">
        <v>36</v>
      </c>
      <c r="D6557">
        <v>6</v>
      </c>
      <c r="E6557">
        <v>0</v>
      </c>
      <c r="F6557" t="s">
        <v>582</v>
      </c>
      <c r="G6557" t="s">
        <v>581</v>
      </c>
      <c r="H6557" t="s">
        <v>328</v>
      </c>
      <c r="I6557" t="s">
        <v>644</v>
      </c>
      <c r="J6557" t="s">
        <v>641</v>
      </c>
    </row>
    <row r="6558" spans="1:10" x14ac:dyDescent="0.35">
      <c r="A6558">
        <v>6756</v>
      </c>
      <c r="B6558" t="s">
        <v>326</v>
      </c>
      <c r="C6558">
        <v>37</v>
      </c>
      <c r="D6558">
        <v>5</v>
      </c>
      <c r="E6558">
        <v>0</v>
      </c>
      <c r="F6558" t="s">
        <v>582</v>
      </c>
      <c r="G6558" t="s">
        <v>581</v>
      </c>
      <c r="H6558" t="s">
        <v>328</v>
      </c>
      <c r="I6558" t="s">
        <v>644</v>
      </c>
      <c r="J6558" t="s">
        <v>641</v>
      </c>
    </row>
    <row r="6559" spans="1:10" x14ac:dyDescent="0.35">
      <c r="A6559">
        <v>6757</v>
      </c>
      <c r="B6559" t="s">
        <v>326</v>
      </c>
      <c r="C6559">
        <v>38</v>
      </c>
      <c r="D6559">
        <v>4</v>
      </c>
      <c r="E6559">
        <v>1</v>
      </c>
      <c r="F6559" t="s">
        <v>582</v>
      </c>
      <c r="G6559" t="s">
        <v>581</v>
      </c>
      <c r="H6559" t="s">
        <v>328</v>
      </c>
      <c r="I6559" t="s">
        <v>644</v>
      </c>
      <c r="J6559" t="s">
        <v>641</v>
      </c>
    </row>
    <row r="6560" spans="1:10" x14ac:dyDescent="0.35">
      <c r="A6560">
        <v>6758</v>
      </c>
      <c r="B6560" t="s">
        <v>327</v>
      </c>
      <c r="C6560">
        <v>15</v>
      </c>
      <c r="D6560">
        <v>46</v>
      </c>
      <c r="E6560">
        <v>1</v>
      </c>
      <c r="F6560" t="s">
        <v>582</v>
      </c>
      <c r="G6560" t="s">
        <v>581</v>
      </c>
      <c r="H6560" t="s">
        <v>328</v>
      </c>
      <c r="I6560" t="s">
        <v>644</v>
      </c>
      <c r="J6560" t="s">
        <v>641</v>
      </c>
    </row>
    <row r="6561" spans="1:10" x14ac:dyDescent="0.35">
      <c r="A6561">
        <v>6759</v>
      </c>
      <c r="B6561" t="s">
        <v>327</v>
      </c>
      <c r="C6561">
        <v>16</v>
      </c>
      <c r="D6561">
        <v>29</v>
      </c>
      <c r="E6561">
        <v>6</v>
      </c>
      <c r="F6561" t="s">
        <v>582</v>
      </c>
      <c r="G6561" t="s">
        <v>581</v>
      </c>
      <c r="H6561" t="s">
        <v>328</v>
      </c>
      <c r="I6561" t="s">
        <v>644</v>
      </c>
      <c r="J6561" t="s">
        <v>641</v>
      </c>
    </row>
    <row r="6562" spans="1:10" x14ac:dyDescent="0.35">
      <c r="A6562">
        <v>6760</v>
      </c>
      <c r="B6562" t="s">
        <v>327</v>
      </c>
      <c r="C6562">
        <v>17</v>
      </c>
      <c r="D6562">
        <v>46</v>
      </c>
      <c r="E6562">
        <v>4</v>
      </c>
      <c r="F6562" t="s">
        <v>582</v>
      </c>
      <c r="G6562" t="s">
        <v>581</v>
      </c>
      <c r="H6562" t="s">
        <v>328</v>
      </c>
      <c r="I6562" t="s">
        <v>644</v>
      </c>
      <c r="J6562" t="s">
        <v>641</v>
      </c>
    </row>
    <row r="6563" spans="1:10" x14ac:dyDescent="0.35">
      <c r="A6563">
        <v>6761</v>
      </c>
      <c r="B6563" t="s">
        <v>327</v>
      </c>
      <c r="C6563">
        <v>18</v>
      </c>
      <c r="D6563">
        <v>33</v>
      </c>
      <c r="E6563">
        <v>5</v>
      </c>
      <c r="F6563" t="s">
        <v>582</v>
      </c>
      <c r="G6563" t="s">
        <v>581</v>
      </c>
      <c r="H6563" t="s">
        <v>328</v>
      </c>
      <c r="I6563" t="s">
        <v>644</v>
      </c>
      <c r="J6563" t="s">
        <v>641</v>
      </c>
    </row>
    <row r="6564" spans="1:10" x14ac:dyDescent="0.35">
      <c r="A6564">
        <v>6762</v>
      </c>
      <c r="B6564" t="s">
        <v>327</v>
      </c>
      <c r="C6564">
        <v>19</v>
      </c>
      <c r="D6564">
        <v>16</v>
      </c>
      <c r="E6564">
        <v>4</v>
      </c>
      <c r="F6564" t="s">
        <v>582</v>
      </c>
      <c r="G6564" t="s">
        <v>581</v>
      </c>
      <c r="H6564" t="s">
        <v>328</v>
      </c>
      <c r="I6564" t="s">
        <v>644</v>
      </c>
      <c r="J6564" t="s">
        <v>641</v>
      </c>
    </row>
    <row r="6565" spans="1:10" x14ac:dyDescent="0.35">
      <c r="A6565">
        <v>6763</v>
      </c>
      <c r="B6565" t="s">
        <v>327</v>
      </c>
      <c r="C6565">
        <v>20</v>
      </c>
      <c r="D6565">
        <v>13</v>
      </c>
      <c r="E6565">
        <v>0</v>
      </c>
      <c r="F6565" t="s">
        <v>582</v>
      </c>
      <c r="G6565" t="s">
        <v>581</v>
      </c>
      <c r="H6565" t="s">
        <v>328</v>
      </c>
      <c r="I6565" t="s">
        <v>644</v>
      </c>
      <c r="J6565" t="s">
        <v>641</v>
      </c>
    </row>
    <row r="6566" spans="1:10" x14ac:dyDescent="0.35">
      <c r="A6566">
        <v>6764</v>
      </c>
      <c r="B6566" t="s">
        <v>327</v>
      </c>
      <c r="C6566">
        <v>21</v>
      </c>
      <c r="D6566">
        <v>11</v>
      </c>
      <c r="E6566">
        <v>2</v>
      </c>
      <c r="F6566" t="s">
        <v>582</v>
      </c>
      <c r="G6566" t="s">
        <v>581</v>
      </c>
      <c r="H6566" t="s">
        <v>328</v>
      </c>
      <c r="I6566" t="s">
        <v>644</v>
      </c>
      <c r="J6566" t="s">
        <v>641</v>
      </c>
    </row>
    <row r="6567" spans="1:10" x14ac:dyDescent="0.35">
      <c r="A6567">
        <v>6765</v>
      </c>
      <c r="B6567" t="s">
        <v>327</v>
      </c>
      <c r="C6567">
        <v>22</v>
      </c>
      <c r="D6567">
        <v>10</v>
      </c>
      <c r="E6567">
        <v>0</v>
      </c>
      <c r="F6567" t="s">
        <v>582</v>
      </c>
      <c r="G6567" t="s">
        <v>581</v>
      </c>
      <c r="H6567" t="s">
        <v>328</v>
      </c>
      <c r="I6567" t="s">
        <v>644</v>
      </c>
      <c r="J6567" t="s">
        <v>641</v>
      </c>
    </row>
    <row r="6568" spans="1:10" x14ac:dyDescent="0.35">
      <c r="A6568">
        <v>6766</v>
      </c>
      <c r="B6568" t="s">
        <v>327</v>
      </c>
      <c r="C6568">
        <v>23</v>
      </c>
      <c r="D6568">
        <v>6</v>
      </c>
      <c r="E6568">
        <v>0</v>
      </c>
      <c r="F6568" t="s">
        <v>582</v>
      </c>
      <c r="G6568" t="s">
        <v>581</v>
      </c>
      <c r="H6568" t="s">
        <v>328</v>
      </c>
      <c r="I6568" t="s">
        <v>644</v>
      </c>
      <c r="J6568" t="s">
        <v>641</v>
      </c>
    </row>
    <row r="6569" spans="1:10" x14ac:dyDescent="0.35">
      <c r="A6569">
        <v>6767</v>
      </c>
      <c r="B6569" t="s">
        <v>327</v>
      </c>
      <c r="C6569">
        <v>24</v>
      </c>
      <c r="D6569">
        <v>4</v>
      </c>
      <c r="E6569">
        <v>0</v>
      </c>
      <c r="F6569" t="s">
        <v>582</v>
      </c>
      <c r="G6569" t="s">
        <v>581</v>
      </c>
      <c r="H6569" t="s">
        <v>328</v>
      </c>
      <c r="I6569" t="s">
        <v>644</v>
      </c>
      <c r="J6569" t="s">
        <v>641</v>
      </c>
    </row>
    <row r="6570" spans="1:10" x14ac:dyDescent="0.35">
      <c r="A6570">
        <v>6768</v>
      </c>
      <c r="B6570" t="s">
        <v>327</v>
      </c>
      <c r="C6570">
        <v>25</v>
      </c>
      <c r="D6570">
        <v>9</v>
      </c>
      <c r="E6570">
        <v>1</v>
      </c>
      <c r="F6570" t="s">
        <v>582</v>
      </c>
      <c r="G6570" t="s">
        <v>581</v>
      </c>
      <c r="H6570" t="s">
        <v>328</v>
      </c>
      <c r="I6570" t="s">
        <v>644</v>
      </c>
      <c r="J6570" t="s">
        <v>641</v>
      </c>
    </row>
    <row r="6571" spans="1:10" x14ac:dyDescent="0.35">
      <c r="A6571">
        <v>6769</v>
      </c>
      <c r="B6571" t="s">
        <v>327</v>
      </c>
      <c r="C6571">
        <v>26</v>
      </c>
      <c r="D6571">
        <v>13</v>
      </c>
      <c r="E6571">
        <v>1</v>
      </c>
      <c r="F6571" t="s">
        <v>582</v>
      </c>
      <c r="G6571" t="s">
        <v>581</v>
      </c>
      <c r="H6571" t="s">
        <v>328</v>
      </c>
      <c r="I6571" t="s">
        <v>644</v>
      </c>
      <c r="J6571" t="s">
        <v>641</v>
      </c>
    </row>
    <row r="6572" spans="1:10" x14ac:dyDescent="0.35">
      <c r="A6572">
        <v>6770</v>
      </c>
      <c r="B6572" t="s">
        <v>327</v>
      </c>
      <c r="C6572">
        <v>27</v>
      </c>
      <c r="D6572">
        <v>12</v>
      </c>
      <c r="E6572">
        <v>3</v>
      </c>
      <c r="F6572" t="s">
        <v>582</v>
      </c>
      <c r="G6572" t="s">
        <v>581</v>
      </c>
      <c r="H6572" t="s">
        <v>328</v>
      </c>
      <c r="I6572" t="s">
        <v>644</v>
      </c>
      <c r="J6572" t="s">
        <v>641</v>
      </c>
    </row>
    <row r="6573" spans="1:10" x14ac:dyDescent="0.35">
      <c r="A6573">
        <v>6771</v>
      </c>
      <c r="B6573" t="s">
        <v>327</v>
      </c>
      <c r="C6573">
        <v>28</v>
      </c>
      <c r="D6573">
        <v>16</v>
      </c>
      <c r="E6573">
        <v>3</v>
      </c>
      <c r="F6573" t="s">
        <v>582</v>
      </c>
      <c r="G6573" t="s">
        <v>581</v>
      </c>
      <c r="H6573" t="s">
        <v>328</v>
      </c>
      <c r="I6573" t="s">
        <v>644</v>
      </c>
      <c r="J6573" t="s">
        <v>641</v>
      </c>
    </row>
    <row r="6574" spans="1:10" x14ac:dyDescent="0.35">
      <c r="A6574">
        <v>6772</v>
      </c>
      <c r="B6574" t="s">
        <v>327</v>
      </c>
      <c r="C6574">
        <v>29</v>
      </c>
      <c r="D6574">
        <v>14</v>
      </c>
      <c r="E6574">
        <v>1</v>
      </c>
      <c r="F6574" t="s">
        <v>582</v>
      </c>
      <c r="G6574" t="s">
        <v>581</v>
      </c>
      <c r="H6574" t="s">
        <v>328</v>
      </c>
      <c r="I6574" t="s">
        <v>644</v>
      </c>
      <c r="J6574" t="s">
        <v>641</v>
      </c>
    </row>
    <row r="6575" spans="1:10" x14ac:dyDescent="0.35">
      <c r="A6575">
        <v>6773</v>
      </c>
      <c r="B6575" t="s">
        <v>327</v>
      </c>
      <c r="C6575">
        <v>30</v>
      </c>
      <c r="D6575">
        <v>14</v>
      </c>
      <c r="E6575">
        <v>2</v>
      </c>
      <c r="F6575" t="s">
        <v>582</v>
      </c>
      <c r="G6575" t="s">
        <v>581</v>
      </c>
      <c r="H6575" t="s">
        <v>328</v>
      </c>
      <c r="I6575" t="s">
        <v>644</v>
      </c>
      <c r="J6575" t="s">
        <v>641</v>
      </c>
    </row>
    <row r="6576" spans="1:10" x14ac:dyDescent="0.35">
      <c r="A6576">
        <v>6774</v>
      </c>
      <c r="B6576" t="s">
        <v>327</v>
      </c>
      <c r="C6576">
        <v>31</v>
      </c>
      <c r="D6576">
        <v>10</v>
      </c>
      <c r="E6576">
        <v>0</v>
      </c>
      <c r="F6576" t="s">
        <v>582</v>
      </c>
      <c r="G6576" t="s">
        <v>581</v>
      </c>
      <c r="H6576" t="s">
        <v>328</v>
      </c>
      <c r="I6576" t="s">
        <v>644</v>
      </c>
      <c r="J6576" t="s">
        <v>641</v>
      </c>
    </row>
    <row r="6577" spans="1:10" x14ac:dyDescent="0.35">
      <c r="A6577">
        <v>6775</v>
      </c>
      <c r="B6577" t="s">
        <v>327</v>
      </c>
      <c r="C6577">
        <v>32</v>
      </c>
      <c r="D6577">
        <v>16</v>
      </c>
      <c r="E6577">
        <v>1</v>
      </c>
      <c r="F6577" t="s">
        <v>582</v>
      </c>
      <c r="G6577" t="s">
        <v>581</v>
      </c>
      <c r="H6577" t="s">
        <v>328</v>
      </c>
      <c r="I6577" t="s">
        <v>644</v>
      </c>
      <c r="J6577" t="s">
        <v>641</v>
      </c>
    </row>
    <row r="6578" spans="1:10" x14ac:dyDescent="0.35">
      <c r="A6578">
        <v>6776</v>
      </c>
      <c r="B6578" t="s">
        <v>327</v>
      </c>
      <c r="C6578">
        <v>33</v>
      </c>
      <c r="D6578">
        <v>19</v>
      </c>
      <c r="E6578">
        <v>0</v>
      </c>
      <c r="F6578" t="s">
        <v>582</v>
      </c>
      <c r="G6578" t="s">
        <v>581</v>
      </c>
      <c r="H6578" t="s">
        <v>328</v>
      </c>
      <c r="I6578" t="s">
        <v>644</v>
      </c>
      <c r="J6578" t="s">
        <v>641</v>
      </c>
    </row>
    <row r="6579" spans="1:10" x14ac:dyDescent="0.35">
      <c r="A6579">
        <v>6777</v>
      </c>
      <c r="B6579" t="s">
        <v>327</v>
      </c>
      <c r="C6579">
        <v>34</v>
      </c>
      <c r="D6579">
        <v>8</v>
      </c>
      <c r="E6579">
        <v>2</v>
      </c>
      <c r="F6579" t="s">
        <v>582</v>
      </c>
      <c r="G6579" t="s">
        <v>581</v>
      </c>
      <c r="H6579" t="s">
        <v>328</v>
      </c>
      <c r="I6579" t="s">
        <v>644</v>
      </c>
      <c r="J6579" t="s">
        <v>641</v>
      </c>
    </row>
    <row r="6580" spans="1:10" x14ac:dyDescent="0.35">
      <c r="A6580">
        <v>6778</v>
      </c>
      <c r="B6580" t="s">
        <v>327</v>
      </c>
      <c r="C6580">
        <v>35</v>
      </c>
      <c r="D6580">
        <v>7</v>
      </c>
      <c r="E6580">
        <v>1</v>
      </c>
      <c r="F6580" t="s">
        <v>582</v>
      </c>
      <c r="G6580" t="s">
        <v>581</v>
      </c>
      <c r="H6580" t="s">
        <v>328</v>
      </c>
      <c r="I6580" t="s">
        <v>644</v>
      </c>
      <c r="J6580" t="s">
        <v>641</v>
      </c>
    </row>
    <row r="6581" spans="1:10" x14ac:dyDescent="0.35">
      <c r="A6581">
        <v>6779</v>
      </c>
      <c r="B6581" t="s">
        <v>327</v>
      </c>
      <c r="C6581">
        <v>36</v>
      </c>
      <c r="D6581">
        <v>8</v>
      </c>
      <c r="E6581">
        <v>2</v>
      </c>
      <c r="F6581" t="s">
        <v>582</v>
      </c>
      <c r="G6581" t="s">
        <v>581</v>
      </c>
      <c r="H6581" t="s">
        <v>328</v>
      </c>
      <c r="I6581" t="s">
        <v>644</v>
      </c>
      <c r="J6581" t="s">
        <v>641</v>
      </c>
    </row>
    <row r="6582" spans="1:10" x14ac:dyDescent="0.35">
      <c r="A6582">
        <v>6780</v>
      </c>
      <c r="B6582" t="s">
        <v>327</v>
      </c>
      <c r="C6582">
        <v>37</v>
      </c>
      <c r="D6582">
        <v>12</v>
      </c>
      <c r="E6582">
        <v>0</v>
      </c>
      <c r="F6582" t="s">
        <v>582</v>
      </c>
      <c r="G6582" t="s">
        <v>581</v>
      </c>
      <c r="H6582" t="s">
        <v>328</v>
      </c>
      <c r="I6582" t="s">
        <v>644</v>
      </c>
      <c r="J6582" t="s">
        <v>641</v>
      </c>
    </row>
    <row r="6583" spans="1:10" x14ac:dyDescent="0.35">
      <c r="A6583">
        <v>6781</v>
      </c>
      <c r="B6583" t="s">
        <v>327</v>
      </c>
      <c r="C6583">
        <v>38</v>
      </c>
      <c r="D6583">
        <v>4</v>
      </c>
      <c r="E6583">
        <v>0</v>
      </c>
      <c r="F6583" t="s">
        <v>582</v>
      </c>
      <c r="G6583" t="s">
        <v>581</v>
      </c>
      <c r="H6583" t="s">
        <v>328</v>
      </c>
      <c r="I6583" t="s">
        <v>644</v>
      </c>
      <c r="J6583" t="s">
        <v>641</v>
      </c>
    </row>
    <row r="6584" spans="1:10" x14ac:dyDescent="0.35">
      <c r="A6584">
        <v>6782</v>
      </c>
      <c r="B6584" t="s">
        <v>329</v>
      </c>
      <c r="C6584">
        <v>15</v>
      </c>
      <c r="D6584">
        <v>121</v>
      </c>
      <c r="E6584">
        <v>8</v>
      </c>
      <c r="F6584" t="s">
        <v>581</v>
      </c>
      <c r="G6584" t="s">
        <v>581</v>
      </c>
      <c r="H6584" t="s">
        <v>328</v>
      </c>
      <c r="I6584" t="s">
        <v>644</v>
      </c>
      <c r="J6584" t="s">
        <v>641</v>
      </c>
    </row>
    <row r="6585" spans="1:10" x14ac:dyDescent="0.35">
      <c r="A6585">
        <v>6783</v>
      </c>
      <c r="B6585" t="s">
        <v>329</v>
      </c>
      <c r="C6585">
        <v>16</v>
      </c>
      <c r="D6585">
        <v>109</v>
      </c>
      <c r="E6585">
        <v>7</v>
      </c>
      <c r="F6585" t="s">
        <v>581</v>
      </c>
      <c r="G6585" t="s">
        <v>581</v>
      </c>
      <c r="H6585" t="s">
        <v>328</v>
      </c>
      <c r="I6585" t="s">
        <v>644</v>
      </c>
      <c r="J6585" t="s">
        <v>641</v>
      </c>
    </row>
    <row r="6586" spans="1:10" x14ac:dyDescent="0.35">
      <c r="A6586">
        <v>6784</v>
      </c>
      <c r="B6586" t="s">
        <v>329</v>
      </c>
      <c r="C6586">
        <v>17</v>
      </c>
      <c r="D6586">
        <v>76</v>
      </c>
      <c r="E6586">
        <v>9</v>
      </c>
      <c r="F6586" t="s">
        <v>581</v>
      </c>
      <c r="G6586" t="s">
        <v>581</v>
      </c>
      <c r="H6586" t="s">
        <v>328</v>
      </c>
      <c r="I6586" t="s">
        <v>644</v>
      </c>
      <c r="J6586" t="s">
        <v>641</v>
      </c>
    </row>
    <row r="6587" spans="1:10" x14ac:dyDescent="0.35">
      <c r="A6587">
        <v>6785</v>
      </c>
      <c r="B6587" t="s">
        <v>329</v>
      </c>
      <c r="C6587">
        <v>18</v>
      </c>
      <c r="D6587">
        <v>72</v>
      </c>
      <c r="E6587">
        <v>4</v>
      </c>
      <c r="F6587" t="s">
        <v>581</v>
      </c>
      <c r="G6587" t="s">
        <v>581</v>
      </c>
      <c r="H6587" t="s">
        <v>328</v>
      </c>
      <c r="I6587" t="s">
        <v>644</v>
      </c>
      <c r="J6587" t="s">
        <v>641</v>
      </c>
    </row>
    <row r="6588" spans="1:10" x14ac:dyDescent="0.35">
      <c r="A6588">
        <v>6786</v>
      </c>
      <c r="B6588" t="s">
        <v>329</v>
      </c>
      <c r="C6588">
        <v>19</v>
      </c>
      <c r="D6588">
        <v>64</v>
      </c>
      <c r="E6588">
        <v>3</v>
      </c>
      <c r="F6588" t="s">
        <v>581</v>
      </c>
      <c r="G6588" t="s">
        <v>581</v>
      </c>
      <c r="H6588" t="s">
        <v>328</v>
      </c>
      <c r="I6588" t="s">
        <v>644</v>
      </c>
      <c r="J6588" t="s">
        <v>641</v>
      </c>
    </row>
    <row r="6589" spans="1:10" x14ac:dyDescent="0.35">
      <c r="A6589">
        <v>6787</v>
      </c>
      <c r="B6589" t="s">
        <v>329</v>
      </c>
      <c r="C6589">
        <v>20</v>
      </c>
      <c r="D6589">
        <v>50</v>
      </c>
      <c r="E6589">
        <v>4</v>
      </c>
      <c r="F6589" t="s">
        <v>581</v>
      </c>
      <c r="G6589" t="s">
        <v>581</v>
      </c>
      <c r="H6589" t="s">
        <v>328</v>
      </c>
      <c r="I6589" t="s">
        <v>644</v>
      </c>
      <c r="J6589" t="s">
        <v>641</v>
      </c>
    </row>
    <row r="6590" spans="1:10" x14ac:dyDescent="0.35">
      <c r="A6590">
        <v>6788</v>
      </c>
      <c r="B6590" t="s">
        <v>329</v>
      </c>
      <c r="C6590">
        <v>21</v>
      </c>
      <c r="D6590">
        <v>47</v>
      </c>
      <c r="E6590">
        <v>2</v>
      </c>
      <c r="F6590" t="s">
        <v>581</v>
      </c>
      <c r="G6590" t="s">
        <v>581</v>
      </c>
      <c r="H6590" t="s">
        <v>328</v>
      </c>
      <c r="I6590" t="s">
        <v>644</v>
      </c>
      <c r="J6590" t="s">
        <v>641</v>
      </c>
    </row>
    <row r="6591" spans="1:10" x14ac:dyDescent="0.35">
      <c r="A6591">
        <v>6789</v>
      </c>
      <c r="B6591" t="s">
        <v>329</v>
      </c>
      <c r="C6591">
        <v>22</v>
      </c>
      <c r="D6591">
        <v>38</v>
      </c>
      <c r="E6591">
        <v>1</v>
      </c>
      <c r="F6591" t="s">
        <v>581</v>
      </c>
      <c r="G6591" t="s">
        <v>581</v>
      </c>
      <c r="H6591" t="s">
        <v>328</v>
      </c>
      <c r="I6591" t="s">
        <v>644</v>
      </c>
      <c r="J6591" t="s">
        <v>641</v>
      </c>
    </row>
    <row r="6592" spans="1:10" x14ac:dyDescent="0.35">
      <c r="A6592">
        <v>6790</v>
      </c>
      <c r="B6592" t="s">
        <v>329</v>
      </c>
      <c r="C6592">
        <v>23</v>
      </c>
      <c r="D6592">
        <v>31</v>
      </c>
      <c r="E6592">
        <v>2</v>
      </c>
      <c r="F6592" t="s">
        <v>581</v>
      </c>
      <c r="G6592" t="s">
        <v>581</v>
      </c>
      <c r="H6592" t="s">
        <v>328</v>
      </c>
      <c r="I6592" t="s">
        <v>644</v>
      </c>
      <c r="J6592" t="s">
        <v>641</v>
      </c>
    </row>
    <row r="6593" spans="1:10" x14ac:dyDescent="0.35">
      <c r="A6593">
        <v>6791</v>
      </c>
      <c r="B6593" t="s">
        <v>329</v>
      </c>
      <c r="C6593">
        <v>24</v>
      </c>
      <c r="D6593">
        <v>45</v>
      </c>
      <c r="E6593">
        <v>5</v>
      </c>
      <c r="F6593" t="s">
        <v>581</v>
      </c>
      <c r="G6593" t="s">
        <v>581</v>
      </c>
      <c r="H6593" t="s">
        <v>328</v>
      </c>
      <c r="I6593" t="s">
        <v>644</v>
      </c>
      <c r="J6593" t="s">
        <v>641</v>
      </c>
    </row>
    <row r="6594" spans="1:10" x14ac:dyDescent="0.35">
      <c r="A6594">
        <v>6792</v>
      </c>
      <c r="B6594" t="s">
        <v>329</v>
      </c>
      <c r="C6594">
        <v>25</v>
      </c>
      <c r="D6594">
        <v>39</v>
      </c>
      <c r="E6594">
        <v>5</v>
      </c>
      <c r="F6594" t="s">
        <v>581</v>
      </c>
      <c r="G6594" t="s">
        <v>581</v>
      </c>
      <c r="H6594" t="s">
        <v>328</v>
      </c>
      <c r="I6594" t="s">
        <v>644</v>
      </c>
      <c r="J6594" t="s">
        <v>641</v>
      </c>
    </row>
    <row r="6595" spans="1:10" x14ac:dyDescent="0.35">
      <c r="A6595">
        <v>6793</v>
      </c>
      <c r="B6595" t="s">
        <v>329</v>
      </c>
      <c r="C6595">
        <v>26</v>
      </c>
      <c r="D6595">
        <v>56</v>
      </c>
      <c r="E6595">
        <v>5</v>
      </c>
      <c r="F6595" t="s">
        <v>581</v>
      </c>
      <c r="G6595" t="s">
        <v>581</v>
      </c>
      <c r="H6595" t="s">
        <v>328</v>
      </c>
      <c r="I6595" t="s">
        <v>644</v>
      </c>
      <c r="J6595" t="s">
        <v>641</v>
      </c>
    </row>
    <row r="6596" spans="1:10" x14ac:dyDescent="0.35">
      <c r="A6596">
        <v>6794</v>
      </c>
      <c r="B6596" t="s">
        <v>329</v>
      </c>
      <c r="C6596">
        <v>27</v>
      </c>
      <c r="D6596">
        <v>34</v>
      </c>
      <c r="E6596">
        <v>5</v>
      </c>
      <c r="F6596" t="s">
        <v>581</v>
      </c>
      <c r="G6596" t="s">
        <v>581</v>
      </c>
      <c r="H6596" t="s">
        <v>328</v>
      </c>
      <c r="I6596" t="s">
        <v>644</v>
      </c>
      <c r="J6596" t="s">
        <v>641</v>
      </c>
    </row>
    <row r="6597" spans="1:10" x14ac:dyDescent="0.35">
      <c r="A6597">
        <v>6795</v>
      </c>
      <c r="B6597" t="s">
        <v>329</v>
      </c>
      <c r="C6597">
        <v>28</v>
      </c>
      <c r="D6597">
        <v>72</v>
      </c>
      <c r="E6597">
        <v>6</v>
      </c>
      <c r="F6597" t="s">
        <v>581</v>
      </c>
      <c r="G6597" t="s">
        <v>581</v>
      </c>
      <c r="H6597" t="s">
        <v>328</v>
      </c>
      <c r="I6597" t="s">
        <v>644</v>
      </c>
      <c r="J6597" t="s">
        <v>641</v>
      </c>
    </row>
    <row r="6598" spans="1:10" x14ac:dyDescent="0.35">
      <c r="A6598">
        <v>6796</v>
      </c>
      <c r="B6598" t="s">
        <v>329</v>
      </c>
      <c r="C6598">
        <v>29</v>
      </c>
      <c r="D6598">
        <v>56</v>
      </c>
      <c r="E6598">
        <v>11</v>
      </c>
      <c r="F6598" t="s">
        <v>581</v>
      </c>
      <c r="G6598" t="s">
        <v>581</v>
      </c>
      <c r="H6598" t="s">
        <v>328</v>
      </c>
      <c r="I6598" t="s">
        <v>644</v>
      </c>
      <c r="J6598" t="s">
        <v>641</v>
      </c>
    </row>
    <row r="6599" spans="1:10" x14ac:dyDescent="0.35">
      <c r="A6599">
        <v>6797</v>
      </c>
      <c r="B6599" t="s">
        <v>329</v>
      </c>
      <c r="C6599">
        <v>30</v>
      </c>
      <c r="D6599">
        <v>63</v>
      </c>
      <c r="E6599">
        <v>10</v>
      </c>
      <c r="F6599" t="s">
        <v>581</v>
      </c>
      <c r="G6599" t="s">
        <v>581</v>
      </c>
      <c r="H6599" t="s">
        <v>328</v>
      </c>
      <c r="I6599" t="s">
        <v>644</v>
      </c>
      <c r="J6599" t="s">
        <v>641</v>
      </c>
    </row>
    <row r="6600" spans="1:10" x14ac:dyDescent="0.35">
      <c r="A6600">
        <v>6798</v>
      </c>
      <c r="B6600" t="s">
        <v>329</v>
      </c>
      <c r="C6600">
        <v>31</v>
      </c>
      <c r="D6600">
        <v>27</v>
      </c>
      <c r="E6600">
        <v>4</v>
      </c>
      <c r="F6600" t="s">
        <v>581</v>
      </c>
      <c r="G6600" t="s">
        <v>581</v>
      </c>
      <c r="H6600" t="s">
        <v>328</v>
      </c>
      <c r="I6600" t="s">
        <v>644</v>
      </c>
      <c r="J6600" t="s">
        <v>641</v>
      </c>
    </row>
    <row r="6601" spans="1:10" x14ac:dyDescent="0.35">
      <c r="A6601">
        <v>6799</v>
      </c>
      <c r="B6601" t="s">
        <v>329</v>
      </c>
      <c r="C6601">
        <v>32</v>
      </c>
      <c r="D6601">
        <v>32</v>
      </c>
      <c r="E6601">
        <v>3</v>
      </c>
      <c r="F6601" t="s">
        <v>581</v>
      </c>
      <c r="G6601" t="s">
        <v>581</v>
      </c>
      <c r="H6601" t="s">
        <v>328</v>
      </c>
      <c r="I6601" t="s">
        <v>644</v>
      </c>
      <c r="J6601" t="s">
        <v>641</v>
      </c>
    </row>
    <row r="6602" spans="1:10" x14ac:dyDescent="0.35">
      <c r="A6602">
        <v>6800</v>
      </c>
      <c r="B6602" t="s">
        <v>329</v>
      </c>
      <c r="C6602">
        <v>33</v>
      </c>
      <c r="D6602">
        <v>40</v>
      </c>
      <c r="E6602">
        <v>2</v>
      </c>
      <c r="F6602" t="s">
        <v>581</v>
      </c>
      <c r="G6602" t="s">
        <v>581</v>
      </c>
      <c r="H6602" t="s">
        <v>328</v>
      </c>
      <c r="I6602" t="s">
        <v>644</v>
      </c>
      <c r="J6602" t="s">
        <v>641</v>
      </c>
    </row>
    <row r="6603" spans="1:10" x14ac:dyDescent="0.35">
      <c r="A6603">
        <v>6801</v>
      </c>
      <c r="B6603" t="s">
        <v>329</v>
      </c>
      <c r="C6603">
        <v>34</v>
      </c>
      <c r="D6603">
        <v>24</v>
      </c>
      <c r="E6603">
        <v>0</v>
      </c>
      <c r="F6603" t="s">
        <v>581</v>
      </c>
      <c r="G6603" t="s">
        <v>581</v>
      </c>
      <c r="H6603" t="s">
        <v>328</v>
      </c>
      <c r="I6603" t="s">
        <v>644</v>
      </c>
      <c r="J6603" t="s">
        <v>641</v>
      </c>
    </row>
    <row r="6604" spans="1:10" x14ac:dyDescent="0.35">
      <c r="A6604">
        <v>6802</v>
      </c>
      <c r="B6604" t="s">
        <v>329</v>
      </c>
      <c r="C6604">
        <v>35</v>
      </c>
      <c r="D6604">
        <v>27</v>
      </c>
      <c r="E6604">
        <v>7</v>
      </c>
      <c r="F6604" t="s">
        <v>581</v>
      </c>
      <c r="G6604" t="s">
        <v>581</v>
      </c>
      <c r="H6604" t="s">
        <v>328</v>
      </c>
      <c r="I6604" t="s">
        <v>644</v>
      </c>
      <c r="J6604" t="s">
        <v>641</v>
      </c>
    </row>
    <row r="6605" spans="1:10" x14ac:dyDescent="0.35">
      <c r="A6605">
        <v>6803</v>
      </c>
      <c r="B6605" t="s">
        <v>329</v>
      </c>
      <c r="C6605">
        <v>36</v>
      </c>
      <c r="D6605">
        <v>29</v>
      </c>
      <c r="E6605">
        <v>6</v>
      </c>
      <c r="F6605" t="s">
        <v>581</v>
      </c>
      <c r="G6605" t="s">
        <v>581</v>
      </c>
      <c r="H6605" t="s">
        <v>328</v>
      </c>
      <c r="I6605" t="s">
        <v>644</v>
      </c>
      <c r="J6605" t="s">
        <v>641</v>
      </c>
    </row>
    <row r="6606" spans="1:10" x14ac:dyDescent="0.35">
      <c r="A6606">
        <v>6804</v>
      </c>
      <c r="B6606" t="s">
        <v>329</v>
      </c>
      <c r="C6606">
        <v>37</v>
      </c>
      <c r="D6606">
        <v>20</v>
      </c>
      <c r="E6606">
        <v>4</v>
      </c>
      <c r="F6606" t="s">
        <v>581</v>
      </c>
      <c r="G6606" t="s">
        <v>581</v>
      </c>
      <c r="H6606" t="s">
        <v>328</v>
      </c>
      <c r="I6606" t="s">
        <v>644</v>
      </c>
      <c r="J6606" t="s">
        <v>641</v>
      </c>
    </row>
    <row r="6607" spans="1:10" x14ac:dyDescent="0.35">
      <c r="A6607">
        <v>6805</v>
      </c>
      <c r="B6607" t="s">
        <v>329</v>
      </c>
      <c r="C6607">
        <v>38</v>
      </c>
      <c r="D6607">
        <v>16</v>
      </c>
      <c r="E6607">
        <v>4</v>
      </c>
      <c r="F6607" t="s">
        <v>581</v>
      </c>
      <c r="G6607" t="s">
        <v>581</v>
      </c>
      <c r="H6607" t="s">
        <v>328</v>
      </c>
      <c r="I6607" t="s">
        <v>644</v>
      </c>
      <c r="J6607" t="s">
        <v>641</v>
      </c>
    </row>
    <row r="6608" spans="1:10" x14ac:dyDescent="0.35">
      <c r="A6608">
        <v>6806</v>
      </c>
      <c r="B6608" t="s">
        <v>330</v>
      </c>
      <c r="C6608">
        <v>15</v>
      </c>
      <c r="D6608">
        <v>92</v>
      </c>
      <c r="E6608">
        <v>0</v>
      </c>
      <c r="F6608" t="s">
        <v>581</v>
      </c>
      <c r="G6608" t="s">
        <v>581</v>
      </c>
      <c r="H6608" t="s">
        <v>328</v>
      </c>
      <c r="I6608" t="s">
        <v>644</v>
      </c>
      <c r="J6608" t="s">
        <v>641</v>
      </c>
    </row>
    <row r="6609" spans="1:10" x14ac:dyDescent="0.35">
      <c r="A6609">
        <v>6807</v>
      </c>
      <c r="B6609" t="s">
        <v>330</v>
      </c>
      <c r="C6609">
        <v>16</v>
      </c>
      <c r="D6609">
        <v>56</v>
      </c>
      <c r="E6609">
        <v>0</v>
      </c>
      <c r="F6609" t="s">
        <v>581</v>
      </c>
      <c r="G6609" t="s">
        <v>581</v>
      </c>
      <c r="H6609" t="s">
        <v>328</v>
      </c>
      <c r="I6609" t="s">
        <v>644</v>
      </c>
      <c r="J6609" t="s">
        <v>641</v>
      </c>
    </row>
    <row r="6610" spans="1:10" x14ac:dyDescent="0.35">
      <c r="A6610">
        <v>6808</v>
      </c>
      <c r="B6610" t="s">
        <v>330</v>
      </c>
      <c r="C6610">
        <v>17</v>
      </c>
      <c r="D6610">
        <v>61</v>
      </c>
      <c r="E6610">
        <v>4</v>
      </c>
      <c r="F6610" t="s">
        <v>581</v>
      </c>
      <c r="G6610" t="s">
        <v>581</v>
      </c>
      <c r="H6610" t="s">
        <v>328</v>
      </c>
      <c r="I6610" t="s">
        <v>644</v>
      </c>
      <c r="J6610" t="s">
        <v>641</v>
      </c>
    </row>
    <row r="6611" spans="1:10" x14ac:dyDescent="0.35">
      <c r="A6611">
        <v>6809</v>
      </c>
      <c r="B6611" t="s">
        <v>330</v>
      </c>
      <c r="C6611">
        <v>18</v>
      </c>
      <c r="D6611">
        <v>29</v>
      </c>
      <c r="E6611">
        <v>1</v>
      </c>
      <c r="F6611" t="s">
        <v>581</v>
      </c>
      <c r="G6611" t="s">
        <v>581</v>
      </c>
      <c r="H6611" t="s">
        <v>328</v>
      </c>
      <c r="I6611" t="s">
        <v>644</v>
      </c>
      <c r="J6611" t="s">
        <v>641</v>
      </c>
    </row>
    <row r="6612" spans="1:10" x14ac:dyDescent="0.35">
      <c r="A6612">
        <v>6810</v>
      </c>
      <c r="B6612" t="s">
        <v>330</v>
      </c>
      <c r="C6612">
        <v>19</v>
      </c>
      <c r="D6612">
        <v>26</v>
      </c>
      <c r="E6612">
        <v>2</v>
      </c>
      <c r="F6612" t="s">
        <v>581</v>
      </c>
      <c r="G6612" t="s">
        <v>581</v>
      </c>
      <c r="H6612" t="s">
        <v>328</v>
      </c>
      <c r="I6612" t="s">
        <v>644</v>
      </c>
      <c r="J6612" t="s">
        <v>641</v>
      </c>
    </row>
    <row r="6613" spans="1:10" x14ac:dyDescent="0.35">
      <c r="A6613">
        <v>6811</v>
      </c>
      <c r="B6613" t="s">
        <v>330</v>
      </c>
      <c r="C6613">
        <v>20</v>
      </c>
      <c r="D6613">
        <v>21</v>
      </c>
      <c r="E6613">
        <v>1</v>
      </c>
      <c r="F6613" t="s">
        <v>581</v>
      </c>
      <c r="G6613" t="s">
        <v>581</v>
      </c>
      <c r="H6613" t="s">
        <v>328</v>
      </c>
      <c r="I6613" t="s">
        <v>644</v>
      </c>
      <c r="J6613" t="s">
        <v>641</v>
      </c>
    </row>
    <row r="6614" spans="1:10" x14ac:dyDescent="0.35">
      <c r="A6614">
        <v>6812</v>
      </c>
      <c r="B6614" t="s">
        <v>330</v>
      </c>
      <c r="C6614">
        <v>21</v>
      </c>
      <c r="D6614">
        <v>16</v>
      </c>
      <c r="E6614">
        <v>0</v>
      </c>
      <c r="F6614" t="s">
        <v>581</v>
      </c>
      <c r="G6614" t="s">
        <v>581</v>
      </c>
      <c r="H6614" t="s">
        <v>328</v>
      </c>
      <c r="I6614" t="s">
        <v>644</v>
      </c>
      <c r="J6614" t="s">
        <v>641</v>
      </c>
    </row>
    <row r="6615" spans="1:10" x14ac:dyDescent="0.35">
      <c r="A6615">
        <v>6813</v>
      </c>
      <c r="B6615" t="s">
        <v>330</v>
      </c>
      <c r="C6615">
        <v>22</v>
      </c>
      <c r="D6615">
        <v>15</v>
      </c>
      <c r="E6615">
        <v>0</v>
      </c>
      <c r="F6615" t="s">
        <v>581</v>
      </c>
      <c r="G6615" t="s">
        <v>581</v>
      </c>
      <c r="H6615" t="s">
        <v>328</v>
      </c>
      <c r="I6615" t="s">
        <v>644</v>
      </c>
      <c r="J6615" t="s">
        <v>641</v>
      </c>
    </row>
    <row r="6616" spans="1:10" x14ac:dyDescent="0.35">
      <c r="A6616">
        <v>6814</v>
      </c>
      <c r="B6616" t="s">
        <v>330</v>
      </c>
      <c r="C6616">
        <v>23</v>
      </c>
      <c r="D6616">
        <v>15</v>
      </c>
      <c r="E6616">
        <v>0</v>
      </c>
      <c r="F6616" t="s">
        <v>581</v>
      </c>
      <c r="G6616" t="s">
        <v>581</v>
      </c>
      <c r="H6616" t="s">
        <v>328</v>
      </c>
      <c r="I6616" t="s">
        <v>644</v>
      </c>
      <c r="J6616" t="s">
        <v>641</v>
      </c>
    </row>
    <row r="6617" spans="1:10" x14ac:dyDescent="0.35">
      <c r="A6617">
        <v>6815</v>
      </c>
      <c r="B6617" t="s">
        <v>330</v>
      </c>
      <c r="C6617">
        <v>24</v>
      </c>
      <c r="D6617">
        <v>12</v>
      </c>
      <c r="E6617">
        <v>0</v>
      </c>
      <c r="F6617" t="s">
        <v>581</v>
      </c>
      <c r="G6617" t="s">
        <v>581</v>
      </c>
      <c r="H6617" t="s">
        <v>328</v>
      </c>
      <c r="I6617" t="s">
        <v>644</v>
      </c>
      <c r="J6617" t="s">
        <v>641</v>
      </c>
    </row>
    <row r="6618" spans="1:10" x14ac:dyDescent="0.35">
      <c r="A6618">
        <v>6816</v>
      </c>
      <c r="B6618" t="s">
        <v>330</v>
      </c>
      <c r="C6618">
        <v>25</v>
      </c>
      <c r="D6618">
        <v>16</v>
      </c>
      <c r="E6618">
        <v>0</v>
      </c>
      <c r="F6618" t="s">
        <v>581</v>
      </c>
      <c r="G6618" t="s">
        <v>581</v>
      </c>
      <c r="H6618" t="s">
        <v>328</v>
      </c>
      <c r="I6618" t="s">
        <v>644</v>
      </c>
      <c r="J6618" t="s">
        <v>641</v>
      </c>
    </row>
    <row r="6619" spans="1:10" x14ac:dyDescent="0.35">
      <c r="A6619">
        <v>6817</v>
      </c>
      <c r="B6619" t="s">
        <v>330</v>
      </c>
      <c r="C6619">
        <v>26</v>
      </c>
      <c r="D6619">
        <v>16</v>
      </c>
      <c r="E6619">
        <v>2</v>
      </c>
      <c r="F6619" t="s">
        <v>581</v>
      </c>
      <c r="G6619" t="s">
        <v>581</v>
      </c>
      <c r="H6619" t="s">
        <v>328</v>
      </c>
      <c r="I6619" t="s">
        <v>644</v>
      </c>
      <c r="J6619" t="s">
        <v>641</v>
      </c>
    </row>
    <row r="6620" spans="1:10" x14ac:dyDescent="0.35">
      <c r="A6620">
        <v>6818</v>
      </c>
      <c r="B6620" t="s">
        <v>330</v>
      </c>
      <c r="C6620">
        <v>27</v>
      </c>
      <c r="D6620">
        <v>19</v>
      </c>
      <c r="E6620">
        <v>1</v>
      </c>
      <c r="F6620" t="s">
        <v>581</v>
      </c>
      <c r="G6620" t="s">
        <v>581</v>
      </c>
      <c r="H6620" t="s">
        <v>328</v>
      </c>
      <c r="I6620" t="s">
        <v>644</v>
      </c>
      <c r="J6620" t="s">
        <v>641</v>
      </c>
    </row>
    <row r="6621" spans="1:10" x14ac:dyDescent="0.35">
      <c r="A6621">
        <v>6819</v>
      </c>
      <c r="B6621" t="s">
        <v>330</v>
      </c>
      <c r="C6621">
        <v>28</v>
      </c>
      <c r="D6621">
        <v>25</v>
      </c>
      <c r="E6621">
        <v>0</v>
      </c>
      <c r="F6621" t="s">
        <v>581</v>
      </c>
      <c r="G6621" t="s">
        <v>581</v>
      </c>
      <c r="H6621" t="s">
        <v>328</v>
      </c>
      <c r="I6621" t="s">
        <v>644</v>
      </c>
      <c r="J6621" t="s">
        <v>641</v>
      </c>
    </row>
    <row r="6622" spans="1:10" x14ac:dyDescent="0.35">
      <c r="A6622">
        <v>6820</v>
      </c>
      <c r="B6622" t="s">
        <v>330</v>
      </c>
      <c r="C6622">
        <v>29</v>
      </c>
      <c r="D6622">
        <v>20</v>
      </c>
      <c r="E6622">
        <v>1</v>
      </c>
      <c r="F6622" t="s">
        <v>581</v>
      </c>
      <c r="G6622" t="s">
        <v>581</v>
      </c>
      <c r="H6622" t="s">
        <v>328</v>
      </c>
      <c r="I6622" t="s">
        <v>644</v>
      </c>
      <c r="J6622" t="s">
        <v>641</v>
      </c>
    </row>
    <row r="6623" spans="1:10" x14ac:dyDescent="0.35">
      <c r="A6623">
        <v>6821</v>
      </c>
      <c r="B6623" t="s">
        <v>330</v>
      </c>
      <c r="C6623">
        <v>30</v>
      </c>
      <c r="D6623">
        <v>29</v>
      </c>
      <c r="E6623">
        <v>0</v>
      </c>
      <c r="F6623" t="s">
        <v>581</v>
      </c>
      <c r="G6623" t="s">
        <v>581</v>
      </c>
      <c r="H6623" t="s">
        <v>328</v>
      </c>
      <c r="I6623" t="s">
        <v>644</v>
      </c>
      <c r="J6623" t="s">
        <v>641</v>
      </c>
    </row>
    <row r="6624" spans="1:10" x14ac:dyDescent="0.35">
      <c r="A6624">
        <v>6822</v>
      </c>
      <c r="B6624" t="s">
        <v>330</v>
      </c>
      <c r="C6624">
        <v>31</v>
      </c>
      <c r="D6624">
        <v>8</v>
      </c>
      <c r="E6624">
        <v>1</v>
      </c>
      <c r="F6624" t="s">
        <v>581</v>
      </c>
      <c r="G6624" t="s">
        <v>581</v>
      </c>
      <c r="H6624" t="s">
        <v>328</v>
      </c>
      <c r="I6624" t="s">
        <v>644</v>
      </c>
      <c r="J6624" t="s">
        <v>641</v>
      </c>
    </row>
    <row r="6625" spans="1:10" x14ac:dyDescent="0.35">
      <c r="A6625">
        <v>6823</v>
      </c>
      <c r="B6625" t="s">
        <v>330</v>
      </c>
      <c r="C6625">
        <v>32</v>
      </c>
      <c r="D6625">
        <v>13</v>
      </c>
      <c r="E6625">
        <v>1</v>
      </c>
      <c r="F6625" t="s">
        <v>581</v>
      </c>
      <c r="G6625" t="s">
        <v>581</v>
      </c>
      <c r="H6625" t="s">
        <v>328</v>
      </c>
      <c r="I6625" t="s">
        <v>644</v>
      </c>
      <c r="J6625" t="s">
        <v>641</v>
      </c>
    </row>
    <row r="6626" spans="1:10" x14ac:dyDescent="0.35">
      <c r="A6626">
        <v>6824</v>
      </c>
      <c r="B6626" t="s">
        <v>330</v>
      </c>
      <c r="C6626">
        <v>33</v>
      </c>
      <c r="D6626">
        <v>11</v>
      </c>
      <c r="E6626">
        <v>1</v>
      </c>
      <c r="F6626" t="s">
        <v>581</v>
      </c>
      <c r="G6626" t="s">
        <v>581</v>
      </c>
      <c r="H6626" t="s">
        <v>328</v>
      </c>
      <c r="I6626" t="s">
        <v>644</v>
      </c>
      <c r="J6626" t="s">
        <v>641</v>
      </c>
    </row>
    <row r="6627" spans="1:10" x14ac:dyDescent="0.35">
      <c r="A6627">
        <v>6825</v>
      </c>
      <c r="B6627" t="s">
        <v>330</v>
      </c>
      <c r="C6627">
        <v>34</v>
      </c>
      <c r="D6627">
        <v>27</v>
      </c>
      <c r="E6627">
        <v>1</v>
      </c>
      <c r="F6627" t="s">
        <v>581</v>
      </c>
      <c r="G6627" t="s">
        <v>581</v>
      </c>
      <c r="H6627" t="s">
        <v>328</v>
      </c>
      <c r="I6627" t="s">
        <v>644</v>
      </c>
      <c r="J6627" t="s">
        <v>641</v>
      </c>
    </row>
    <row r="6628" spans="1:10" x14ac:dyDescent="0.35">
      <c r="A6628">
        <v>6826</v>
      </c>
      <c r="B6628" t="s">
        <v>330</v>
      </c>
      <c r="C6628">
        <v>35</v>
      </c>
      <c r="D6628">
        <v>30</v>
      </c>
      <c r="E6628">
        <v>2</v>
      </c>
      <c r="F6628" t="s">
        <v>581</v>
      </c>
      <c r="G6628" t="s">
        <v>581</v>
      </c>
      <c r="H6628" t="s">
        <v>328</v>
      </c>
      <c r="I6628" t="s">
        <v>644</v>
      </c>
      <c r="J6628" t="s">
        <v>641</v>
      </c>
    </row>
    <row r="6629" spans="1:10" x14ac:dyDescent="0.35">
      <c r="A6629">
        <v>6827</v>
      </c>
      <c r="B6629" t="s">
        <v>330</v>
      </c>
      <c r="C6629">
        <v>36</v>
      </c>
      <c r="D6629">
        <v>3</v>
      </c>
      <c r="E6629">
        <v>0</v>
      </c>
      <c r="F6629" t="s">
        <v>581</v>
      </c>
      <c r="G6629" t="s">
        <v>581</v>
      </c>
      <c r="H6629" t="s">
        <v>328</v>
      </c>
      <c r="I6629" t="s">
        <v>644</v>
      </c>
      <c r="J6629" t="s">
        <v>641</v>
      </c>
    </row>
    <row r="6630" spans="1:10" x14ac:dyDescent="0.35">
      <c r="A6630">
        <v>6828</v>
      </c>
      <c r="B6630" t="s">
        <v>330</v>
      </c>
      <c r="C6630">
        <v>37</v>
      </c>
      <c r="D6630">
        <v>20</v>
      </c>
      <c r="E6630">
        <v>1</v>
      </c>
      <c r="F6630" t="s">
        <v>581</v>
      </c>
      <c r="G6630" t="s">
        <v>581</v>
      </c>
      <c r="H6630" t="s">
        <v>328</v>
      </c>
      <c r="I6630" t="s">
        <v>644</v>
      </c>
      <c r="J6630" t="s">
        <v>641</v>
      </c>
    </row>
    <row r="6631" spans="1:10" x14ac:dyDescent="0.35">
      <c r="A6631">
        <v>6829</v>
      </c>
      <c r="B6631" t="s">
        <v>330</v>
      </c>
      <c r="C6631">
        <v>38</v>
      </c>
      <c r="D6631">
        <v>16</v>
      </c>
      <c r="E6631">
        <v>1</v>
      </c>
      <c r="F6631" t="s">
        <v>581</v>
      </c>
      <c r="G6631" t="s">
        <v>581</v>
      </c>
      <c r="H6631" t="s">
        <v>328</v>
      </c>
      <c r="I6631" t="s">
        <v>644</v>
      </c>
      <c r="J6631" t="s">
        <v>641</v>
      </c>
    </row>
    <row r="6632" spans="1:10" x14ac:dyDescent="0.35">
      <c r="A6632">
        <v>6830</v>
      </c>
      <c r="B6632" t="s">
        <v>331</v>
      </c>
      <c r="C6632">
        <v>15</v>
      </c>
      <c r="D6632">
        <v>61</v>
      </c>
      <c r="E6632">
        <v>8</v>
      </c>
      <c r="F6632" t="s">
        <v>581</v>
      </c>
      <c r="G6632" t="s">
        <v>581</v>
      </c>
      <c r="H6632" t="s">
        <v>328</v>
      </c>
      <c r="I6632" t="s">
        <v>644</v>
      </c>
      <c r="J6632" t="s">
        <v>645</v>
      </c>
    </row>
    <row r="6633" spans="1:10" x14ac:dyDescent="0.35">
      <c r="A6633">
        <v>6831</v>
      </c>
      <c r="B6633" t="s">
        <v>331</v>
      </c>
      <c r="C6633">
        <v>16</v>
      </c>
      <c r="D6633">
        <v>49</v>
      </c>
      <c r="E6633">
        <v>11</v>
      </c>
      <c r="F6633" t="s">
        <v>581</v>
      </c>
      <c r="G6633" t="s">
        <v>581</v>
      </c>
      <c r="H6633" t="s">
        <v>328</v>
      </c>
      <c r="I6633" t="s">
        <v>644</v>
      </c>
      <c r="J6633" t="s">
        <v>645</v>
      </c>
    </row>
    <row r="6634" spans="1:10" x14ac:dyDescent="0.35">
      <c r="A6634">
        <v>6832</v>
      </c>
      <c r="B6634" t="s">
        <v>331</v>
      </c>
      <c r="C6634">
        <v>17</v>
      </c>
      <c r="D6634">
        <v>26</v>
      </c>
      <c r="E6634">
        <v>10</v>
      </c>
      <c r="F6634" t="s">
        <v>581</v>
      </c>
      <c r="G6634" t="s">
        <v>581</v>
      </c>
      <c r="H6634" t="s">
        <v>328</v>
      </c>
      <c r="I6634" t="s">
        <v>644</v>
      </c>
      <c r="J6634" t="s">
        <v>645</v>
      </c>
    </row>
    <row r="6635" spans="1:10" x14ac:dyDescent="0.35">
      <c r="A6635">
        <v>6833</v>
      </c>
      <c r="B6635" t="s">
        <v>331</v>
      </c>
      <c r="C6635">
        <v>18</v>
      </c>
      <c r="D6635">
        <v>22</v>
      </c>
      <c r="E6635">
        <v>9</v>
      </c>
      <c r="F6635" t="s">
        <v>581</v>
      </c>
      <c r="G6635" t="s">
        <v>581</v>
      </c>
      <c r="H6635" t="s">
        <v>328</v>
      </c>
      <c r="I6635" t="s">
        <v>644</v>
      </c>
      <c r="J6635" t="s">
        <v>645</v>
      </c>
    </row>
    <row r="6636" spans="1:10" x14ac:dyDescent="0.35">
      <c r="A6636">
        <v>6834</v>
      </c>
      <c r="B6636" t="s">
        <v>331</v>
      </c>
      <c r="C6636">
        <v>19</v>
      </c>
      <c r="D6636">
        <v>33</v>
      </c>
      <c r="E6636">
        <v>6</v>
      </c>
      <c r="F6636" t="s">
        <v>581</v>
      </c>
      <c r="G6636" t="s">
        <v>581</v>
      </c>
      <c r="H6636" t="s">
        <v>328</v>
      </c>
      <c r="I6636" t="s">
        <v>644</v>
      </c>
      <c r="J6636" t="s">
        <v>645</v>
      </c>
    </row>
    <row r="6637" spans="1:10" x14ac:dyDescent="0.35">
      <c r="A6637">
        <v>6835</v>
      </c>
      <c r="B6637" t="s">
        <v>331</v>
      </c>
      <c r="C6637">
        <v>20</v>
      </c>
      <c r="D6637">
        <v>20</v>
      </c>
      <c r="E6637">
        <v>3</v>
      </c>
      <c r="F6637" t="s">
        <v>581</v>
      </c>
      <c r="G6637" t="s">
        <v>581</v>
      </c>
      <c r="H6637" t="s">
        <v>328</v>
      </c>
      <c r="I6637" t="s">
        <v>644</v>
      </c>
      <c r="J6637" t="s">
        <v>645</v>
      </c>
    </row>
    <row r="6638" spans="1:10" x14ac:dyDescent="0.35">
      <c r="A6638">
        <v>6836</v>
      </c>
      <c r="B6638" t="s">
        <v>331</v>
      </c>
      <c r="C6638">
        <v>21</v>
      </c>
      <c r="D6638">
        <v>16</v>
      </c>
      <c r="E6638">
        <v>2</v>
      </c>
      <c r="F6638" t="s">
        <v>581</v>
      </c>
      <c r="G6638" t="s">
        <v>581</v>
      </c>
      <c r="H6638" t="s">
        <v>328</v>
      </c>
      <c r="I6638" t="s">
        <v>644</v>
      </c>
      <c r="J6638" t="s">
        <v>645</v>
      </c>
    </row>
    <row r="6639" spans="1:10" x14ac:dyDescent="0.35">
      <c r="A6639">
        <v>6837</v>
      </c>
      <c r="B6639" t="s">
        <v>331</v>
      </c>
      <c r="C6639">
        <v>22</v>
      </c>
      <c r="D6639">
        <v>10</v>
      </c>
      <c r="E6639">
        <v>2</v>
      </c>
      <c r="F6639" t="s">
        <v>581</v>
      </c>
      <c r="G6639" t="s">
        <v>581</v>
      </c>
      <c r="H6639" t="s">
        <v>328</v>
      </c>
      <c r="I6639" t="s">
        <v>644</v>
      </c>
      <c r="J6639" t="s">
        <v>645</v>
      </c>
    </row>
    <row r="6640" spans="1:10" x14ac:dyDescent="0.35">
      <c r="A6640">
        <v>6838</v>
      </c>
      <c r="B6640" t="s">
        <v>331</v>
      </c>
      <c r="C6640">
        <v>23</v>
      </c>
      <c r="D6640">
        <v>13</v>
      </c>
      <c r="E6640">
        <v>3</v>
      </c>
      <c r="F6640" t="s">
        <v>581</v>
      </c>
      <c r="G6640" t="s">
        <v>581</v>
      </c>
      <c r="H6640" t="s">
        <v>328</v>
      </c>
      <c r="I6640" t="s">
        <v>644</v>
      </c>
      <c r="J6640" t="s">
        <v>645</v>
      </c>
    </row>
    <row r="6641" spans="1:10" x14ac:dyDescent="0.35">
      <c r="A6641">
        <v>6839</v>
      </c>
      <c r="B6641" t="s">
        <v>331</v>
      </c>
      <c r="C6641">
        <v>24</v>
      </c>
      <c r="D6641">
        <v>11</v>
      </c>
      <c r="E6641">
        <v>5</v>
      </c>
      <c r="F6641" t="s">
        <v>581</v>
      </c>
      <c r="G6641" t="s">
        <v>581</v>
      </c>
      <c r="H6641" t="s">
        <v>328</v>
      </c>
      <c r="I6641" t="s">
        <v>644</v>
      </c>
      <c r="J6641" t="s">
        <v>645</v>
      </c>
    </row>
    <row r="6642" spans="1:10" x14ac:dyDescent="0.35">
      <c r="A6642">
        <v>6840</v>
      </c>
      <c r="B6642" t="s">
        <v>331</v>
      </c>
      <c r="C6642">
        <v>25</v>
      </c>
      <c r="D6642">
        <v>11</v>
      </c>
      <c r="E6642">
        <v>6</v>
      </c>
      <c r="F6642" t="s">
        <v>581</v>
      </c>
      <c r="G6642" t="s">
        <v>581</v>
      </c>
      <c r="H6642" t="s">
        <v>328</v>
      </c>
      <c r="I6642" t="s">
        <v>644</v>
      </c>
      <c r="J6642" t="s">
        <v>645</v>
      </c>
    </row>
    <row r="6643" spans="1:10" x14ac:dyDescent="0.35">
      <c r="A6643">
        <v>6841</v>
      </c>
      <c r="B6643" t="s">
        <v>331</v>
      </c>
      <c r="C6643">
        <v>26</v>
      </c>
      <c r="D6643">
        <v>27</v>
      </c>
      <c r="E6643">
        <v>6</v>
      </c>
      <c r="F6643" t="s">
        <v>581</v>
      </c>
      <c r="G6643" t="s">
        <v>581</v>
      </c>
      <c r="H6643" t="s">
        <v>328</v>
      </c>
      <c r="I6643" t="s">
        <v>644</v>
      </c>
      <c r="J6643" t="s">
        <v>645</v>
      </c>
    </row>
    <row r="6644" spans="1:10" x14ac:dyDescent="0.35">
      <c r="A6644">
        <v>6842</v>
      </c>
      <c r="B6644" t="s">
        <v>331</v>
      </c>
      <c r="C6644">
        <v>27</v>
      </c>
      <c r="D6644">
        <v>17</v>
      </c>
      <c r="E6644">
        <v>6</v>
      </c>
      <c r="F6644" t="s">
        <v>581</v>
      </c>
      <c r="G6644" t="s">
        <v>581</v>
      </c>
      <c r="H6644" t="s">
        <v>328</v>
      </c>
      <c r="I6644" t="s">
        <v>644</v>
      </c>
      <c r="J6644" t="s">
        <v>645</v>
      </c>
    </row>
    <row r="6645" spans="1:10" x14ac:dyDescent="0.35">
      <c r="A6645">
        <v>6843</v>
      </c>
      <c r="B6645" t="s">
        <v>331</v>
      </c>
      <c r="C6645">
        <v>28</v>
      </c>
      <c r="D6645">
        <v>18</v>
      </c>
      <c r="E6645">
        <v>5</v>
      </c>
      <c r="F6645" t="s">
        <v>581</v>
      </c>
      <c r="G6645" t="s">
        <v>581</v>
      </c>
      <c r="H6645" t="s">
        <v>328</v>
      </c>
      <c r="I6645" t="s">
        <v>644</v>
      </c>
      <c r="J6645" t="s">
        <v>645</v>
      </c>
    </row>
    <row r="6646" spans="1:10" x14ac:dyDescent="0.35">
      <c r="A6646">
        <v>6844</v>
      </c>
      <c r="B6646" t="s">
        <v>331</v>
      </c>
      <c r="C6646">
        <v>29</v>
      </c>
      <c r="D6646">
        <v>16</v>
      </c>
      <c r="E6646">
        <v>7</v>
      </c>
      <c r="F6646" t="s">
        <v>581</v>
      </c>
      <c r="G6646" t="s">
        <v>581</v>
      </c>
      <c r="H6646" t="s">
        <v>328</v>
      </c>
      <c r="I6646" t="s">
        <v>644</v>
      </c>
      <c r="J6646" t="s">
        <v>645</v>
      </c>
    </row>
    <row r="6647" spans="1:10" x14ac:dyDescent="0.35">
      <c r="A6647">
        <v>6845</v>
      </c>
      <c r="B6647" t="s">
        <v>331</v>
      </c>
      <c r="C6647">
        <v>30</v>
      </c>
      <c r="D6647">
        <v>9</v>
      </c>
      <c r="E6647">
        <v>8</v>
      </c>
      <c r="F6647" t="s">
        <v>581</v>
      </c>
      <c r="G6647" t="s">
        <v>581</v>
      </c>
      <c r="H6647" t="s">
        <v>328</v>
      </c>
      <c r="I6647" t="s">
        <v>644</v>
      </c>
      <c r="J6647" t="s">
        <v>645</v>
      </c>
    </row>
    <row r="6648" spans="1:10" x14ac:dyDescent="0.35">
      <c r="A6648">
        <v>6846</v>
      </c>
      <c r="B6648" t="s">
        <v>331</v>
      </c>
      <c r="C6648">
        <v>31</v>
      </c>
      <c r="D6648">
        <v>14</v>
      </c>
      <c r="E6648">
        <v>5</v>
      </c>
      <c r="F6648" t="s">
        <v>581</v>
      </c>
      <c r="G6648" t="s">
        <v>581</v>
      </c>
      <c r="H6648" t="s">
        <v>328</v>
      </c>
      <c r="I6648" t="s">
        <v>644</v>
      </c>
      <c r="J6648" t="s">
        <v>645</v>
      </c>
    </row>
    <row r="6649" spans="1:10" x14ac:dyDescent="0.35">
      <c r="A6649">
        <v>6847</v>
      </c>
      <c r="B6649" t="s">
        <v>331</v>
      </c>
      <c r="C6649">
        <v>32</v>
      </c>
      <c r="D6649">
        <v>6</v>
      </c>
      <c r="E6649">
        <v>4</v>
      </c>
      <c r="F6649" t="s">
        <v>581</v>
      </c>
      <c r="G6649" t="s">
        <v>581</v>
      </c>
      <c r="H6649" t="s">
        <v>328</v>
      </c>
      <c r="I6649" t="s">
        <v>644</v>
      </c>
      <c r="J6649" t="s">
        <v>645</v>
      </c>
    </row>
    <row r="6650" spans="1:10" x14ac:dyDescent="0.35">
      <c r="A6650">
        <v>6848</v>
      </c>
      <c r="B6650" t="s">
        <v>331</v>
      </c>
      <c r="C6650">
        <v>33</v>
      </c>
      <c r="D6650">
        <v>19</v>
      </c>
      <c r="E6650">
        <v>6</v>
      </c>
      <c r="F6650" t="s">
        <v>581</v>
      </c>
      <c r="G6650" t="s">
        <v>581</v>
      </c>
      <c r="H6650" t="s">
        <v>328</v>
      </c>
      <c r="I6650" t="s">
        <v>644</v>
      </c>
      <c r="J6650" t="s">
        <v>645</v>
      </c>
    </row>
    <row r="6651" spans="1:10" x14ac:dyDescent="0.35">
      <c r="A6651">
        <v>6849</v>
      </c>
      <c r="B6651" t="s">
        <v>331</v>
      </c>
      <c r="C6651">
        <v>34</v>
      </c>
      <c r="D6651">
        <v>11</v>
      </c>
      <c r="E6651">
        <v>8</v>
      </c>
      <c r="F6651" t="s">
        <v>581</v>
      </c>
      <c r="G6651" t="s">
        <v>581</v>
      </c>
      <c r="H6651" t="s">
        <v>328</v>
      </c>
      <c r="I6651" t="s">
        <v>644</v>
      </c>
      <c r="J6651" t="s">
        <v>645</v>
      </c>
    </row>
    <row r="6652" spans="1:10" x14ac:dyDescent="0.35">
      <c r="A6652">
        <v>6850</v>
      </c>
      <c r="B6652" t="s">
        <v>331</v>
      </c>
      <c r="C6652">
        <v>35</v>
      </c>
      <c r="D6652">
        <v>6</v>
      </c>
      <c r="E6652">
        <v>4</v>
      </c>
      <c r="F6652" t="s">
        <v>581</v>
      </c>
      <c r="G6652" t="s">
        <v>581</v>
      </c>
      <c r="H6652" t="s">
        <v>328</v>
      </c>
      <c r="I6652" t="s">
        <v>644</v>
      </c>
      <c r="J6652" t="s">
        <v>645</v>
      </c>
    </row>
    <row r="6653" spans="1:10" x14ac:dyDescent="0.35">
      <c r="A6653">
        <v>6851</v>
      </c>
      <c r="B6653" t="s">
        <v>331</v>
      </c>
      <c r="C6653">
        <v>36</v>
      </c>
      <c r="D6653">
        <v>7</v>
      </c>
      <c r="E6653">
        <v>4</v>
      </c>
      <c r="F6653" t="s">
        <v>581</v>
      </c>
      <c r="G6653" t="s">
        <v>581</v>
      </c>
      <c r="H6653" t="s">
        <v>328</v>
      </c>
      <c r="I6653" t="s">
        <v>644</v>
      </c>
      <c r="J6653" t="s">
        <v>645</v>
      </c>
    </row>
    <row r="6654" spans="1:10" x14ac:dyDescent="0.35">
      <c r="A6654">
        <v>6852</v>
      </c>
      <c r="B6654" t="s">
        <v>331</v>
      </c>
      <c r="C6654">
        <v>37</v>
      </c>
      <c r="D6654">
        <v>15</v>
      </c>
      <c r="E6654">
        <v>6</v>
      </c>
      <c r="F6654" t="s">
        <v>581</v>
      </c>
      <c r="G6654" t="s">
        <v>581</v>
      </c>
      <c r="H6654" t="s">
        <v>328</v>
      </c>
      <c r="I6654" t="s">
        <v>644</v>
      </c>
      <c r="J6654" t="s">
        <v>645</v>
      </c>
    </row>
    <row r="6655" spans="1:10" x14ac:dyDescent="0.35">
      <c r="A6655">
        <v>6853</v>
      </c>
      <c r="B6655" t="s">
        <v>331</v>
      </c>
      <c r="C6655">
        <v>38</v>
      </c>
      <c r="D6655">
        <v>8</v>
      </c>
      <c r="E6655">
        <v>3</v>
      </c>
      <c r="F6655" t="s">
        <v>581</v>
      </c>
      <c r="G6655" t="s">
        <v>581</v>
      </c>
      <c r="H6655" t="s">
        <v>328</v>
      </c>
      <c r="I6655" t="s">
        <v>644</v>
      </c>
      <c r="J6655" t="s">
        <v>645</v>
      </c>
    </row>
    <row r="6656" spans="1:10" x14ac:dyDescent="0.35">
      <c r="A6656">
        <v>6854</v>
      </c>
      <c r="B6656" t="s">
        <v>332</v>
      </c>
      <c r="C6656">
        <v>15</v>
      </c>
      <c r="D6656">
        <v>31</v>
      </c>
      <c r="E6656">
        <v>2</v>
      </c>
      <c r="F6656" t="s">
        <v>581</v>
      </c>
      <c r="G6656" t="s">
        <v>582</v>
      </c>
      <c r="H6656" t="s">
        <v>328</v>
      </c>
      <c r="I6656" t="s">
        <v>644</v>
      </c>
      <c r="J6656" t="s">
        <v>641</v>
      </c>
    </row>
    <row r="6657" spans="1:10" x14ac:dyDescent="0.35">
      <c r="A6657">
        <v>6855</v>
      </c>
      <c r="B6657" t="s">
        <v>332</v>
      </c>
      <c r="C6657">
        <v>16</v>
      </c>
      <c r="D6657">
        <v>27</v>
      </c>
      <c r="E6657">
        <v>0</v>
      </c>
      <c r="F6657" t="s">
        <v>581</v>
      </c>
      <c r="G6657" t="s">
        <v>582</v>
      </c>
      <c r="H6657" t="s">
        <v>328</v>
      </c>
      <c r="I6657" t="s">
        <v>644</v>
      </c>
      <c r="J6657" t="s">
        <v>641</v>
      </c>
    </row>
    <row r="6658" spans="1:10" x14ac:dyDescent="0.35">
      <c r="A6658">
        <v>6856</v>
      </c>
      <c r="B6658" t="s">
        <v>332</v>
      </c>
      <c r="C6658">
        <v>17</v>
      </c>
      <c r="D6658">
        <v>19</v>
      </c>
      <c r="E6658">
        <v>1</v>
      </c>
      <c r="F6658" t="s">
        <v>581</v>
      </c>
      <c r="G6658" t="s">
        <v>582</v>
      </c>
      <c r="H6658" t="s">
        <v>328</v>
      </c>
      <c r="I6658" t="s">
        <v>644</v>
      </c>
      <c r="J6658" t="s">
        <v>641</v>
      </c>
    </row>
    <row r="6659" spans="1:10" x14ac:dyDescent="0.35">
      <c r="A6659">
        <v>6857</v>
      </c>
      <c r="B6659" t="s">
        <v>332</v>
      </c>
      <c r="C6659">
        <v>18</v>
      </c>
      <c r="D6659">
        <v>9</v>
      </c>
      <c r="E6659">
        <v>1</v>
      </c>
      <c r="F6659" t="s">
        <v>581</v>
      </c>
      <c r="G6659" t="s">
        <v>582</v>
      </c>
      <c r="H6659" t="s">
        <v>328</v>
      </c>
      <c r="I6659" t="s">
        <v>644</v>
      </c>
      <c r="J6659" t="s">
        <v>641</v>
      </c>
    </row>
    <row r="6660" spans="1:10" x14ac:dyDescent="0.35">
      <c r="A6660">
        <v>6858</v>
      </c>
      <c r="B6660" t="s">
        <v>332</v>
      </c>
      <c r="C6660">
        <v>19</v>
      </c>
      <c r="D6660">
        <v>8</v>
      </c>
      <c r="E6660">
        <v>1</v>
      </c>
      <c r="F6660" t="s">
        <v>581</v>
      </c>
      <c r="G6660" t="s">
        <v>582</v>
      </c>
      <c r="H6660" t="s">
        <v>328</v>
      </c>
      <c r="I6660" t="s">
        <v>644</v>
      </c>
      <c r="J6660" t="s">
        <v>641</v>
      </c>
    </row>
    <row r="6661" spans="1:10" x14ac:dyDescent="0.35">
      <c r="A6661">
        <v>6859</v>
      </c>
      <c r="B6661" t="s">
        <v>332</v>
      </c>
      <c r="C6661">
        <v>20</v>
      </c>
      <c r="D6661">
        <v>4</v>
      </c>
      <c r="E6661">
        <v>2</v>
      </c>
      <c r="F6661" t="s">
        <v>581</v>
      </c>
      <c r="G6661" t="s">
        <v>582</v>
      </c>
      <c r="H6661" t="s">
        <v>328</v>
      </c>
      <c r="I6661" t="s">
        <v>644</v>
      </c>
      <c r="J6661" t="s">
        <v>641</v>
      </c>
    </row>
    <row r="6662" spans="1:10" x14ac:dyDescent="0.35">
      <c r="A6662">
        <v>6860</v>
      </c>
      <c r="B6662" t="s">
        <v>332</v>
      </c>
      <c r="C6662">
        <v>21</v>
      </c>
      <c r="D6662">
        <v>11</v>
      </c>
      <c r="E6662">
        <v>0</v>
      </c>
      <c r="F6662" t="s">
        <v>581</v>
      </c>
      <c r="G6662" t="s">
        <v>582</v>
      </c>
      <c r="H6662" t="s">
        <v>328</v>
      </c>
      <c r="I6662" t="s">
        <v>644</v>
      </c>
      <c r="J6662" t="s">
        <v>641</v>
      </c>
    </row>
    <row r="6663" spans="1:10" x14ac:dyDescent="0.35">
      <c r="A6663">
        <v>6861</v>
      </c>
      <c r="B6663" t="s">
        <v>332</v>
      </c>
      <c r="C6663">
        <v>22</v>
      </c>
      <c r="D6663">
        <v>8</v>
      </c>
      <c r="E6663">
        <v>0</v>
      </c>
      <c r="F6663" t="s">
        <v>581</v>
      </c>
      <c r="G6663" t="s">
        <v>582</v>
      </c>
      <c r="H6663" t="s">
        <v>328</v>
      </c>
      <c r="I6663" t="s">
        <v>644</v>
      </c>
      <c r="J6663" t="s">
        <v>641</v>
      </c>
    </row>
    <row r="6664" spans="1:10" x14ac:dyDescent="0.35">
      <c r="A6664">
        <v>6862</v>
      </c>
      <c r="B6664" t="s">
        <v>332</v>
      </c>
      <c r="C6664">
        <v>23</v>
      </c>
      <c r="D6664">
        <v>4</v>
      </c>
      <c r="E6664">
        <v>0</v>
      </c>
      <c r="F6664" t="s">
        <v>581</v>
      </c>
      <c r="G6664" t="s">
        <v>582</v>
      </c>
      <c r="H6664" t="s">
        <v>328</v>
      </c>
      <c r="I6664" t="s">
        <v>644</v>
      </c>
      <c r="J6664" t="s">
        <v>641</v>
      </c>
    </row>
    <row r="6665" spans="1:10" x14ac:dyDescent="0.35">
      <c r="A6665">
        <v>6863</v>
      </c>
      <c r="B6665" t="s">
        <v>332</v>
      </c>
      <c r="C6665">
        <v>24</v>
      </c>
      <c r="D6665">
        <v>3</v>
      </c>
      <c r="E6665">
        <v>1</v>
      </c>
      <c r="F6665" t="s">
        <v>581</v>
      </c>
      <c r="G6665" t="s">
        <v>582</v>
      </c>
      <c r="H6665" t="s">
        <v>328</v>
      </c>
      <c r="I6665" t="s">
        <v>644</v>
      </c>
      <c r="J6665" t="s">
        <v>641</v>
      </c>
    </row>
    <row r="6666" spans="1:10" x14ac:dyDescent="0.35">
      <c r="A6666">
        <v>6864</v>
      </c>
      <c r="B6666" t="s">
        <v>332</v>
      </c>
      <c r="C6666">
        <v>25</v>
      </c>
      <c r="D6666">
        <v>3</v>
      </c>
      <c r="E6666">
        <v>0</v>
      </c>
      <c r="F6666" t="s">
        <v>581</v>
      </c>
      <c r="G6666" t="s">
        <v>582</v>
      </c>
      <c r="H6666" t="s">
        <v>328</v>
      </c>
      <c r="I6666" t="s">
        <v>644</v>
      </c>
      <c r="J6666" t="s">
        <v>641</v>
      </c>
    </row>
    <row r="6667" spans="1:10" x14ac:dyDescent="0.35">
      <c r="A6667">
        <v>6865</v>
      </c>
      <c r="B6667" t="s">
        <v>332</v>
      </c>
      <c r="C6667">
        <v>26</v>
      </c>
      <c r="D6667">
        <v>8</v>
      </c>
      <c r="E6667">
        <v>1</v>
      </c>
      <c r="F6667" t="s">
        <v>581</v>
      </c>
      <c r="G6667" t="s">
        <v>582</v>
      </c>
      <c r="H6667" t="s">
        <v>328</v>
      </c>
      <c r="I6667" t="s">
        <v>644</v>
      </c>
      <c r="J6667" t="s">
        <v>641</v>
      </c>
    </row>
    <row r="6668" spans="1:10" x14ac:dyDescent="0.35">
      <c r="A6668">
        <v>6866</v>
      </c>
      <c r="B6668" t="s">
        <v>332</v>
      </c>
      <c r="C6668">
        <v>27</v>
      </c>
      <c r="D6668">
        <v>16</v>
      </c>
      <c r="E6668">
        <v>1</v>
      </c>
      <c r="F6668" t="s">
        <v>581</v>
      </c>
      <c r="G6668" t="s">
        <v>582</v>
      </c>
      <c r="H6668" t="s">
        <v>328</v>
      </c>
      <c r="I6668" t="s">
        <v>644</v>
      </c>
      <c r="J6668" t="s">
        <v>641</v>
      </c>
    </row>
    <row r="6669" spans="1:10" x14ac:dyDescent="0.35">
      <c r="A6669">
        <v>6867</v>
      </c>
      <c r="B6669" t="s">
        <v>332</v>
      </c>
      <c r="C6669">
        <v>28</v>
      </c>
      <c r="D6669">
        <v>37</v>
      </c>
      <c r="E6669">
        <v>0</v>
      </c>
      <c r="F6669" t="s">
        <v>581</v>
      </c>
      <c r="G6669" t="s">
        <v>582</v>
      </c>
      <c r="H6669" t="s">
        <v>328</v>
      </c>
      <c r="I6669" t="s">
        <v>644</v>
      </c>
      <c r="J6669" t="s">
        <v>641</v>
      </c>
    </row>
    <row r="6670" spans="1:10" x14ac:dyDescent="0.35">
      <c r="A6670">
        <v>6868</v>
      </c>
      <c r="B6670" t="s">
        <v>332</v>
      </c>
      <c r="C6670">
        <v>29</v>
      </c>
      <c r="D6670">
        <v>19</v>
      </c>
      <c r="E6670">
        <v>3</v>
      </c>
      <c r="F6670" t="s">
        <v>581</v>
      </c>
      <c r="G6670" t="s">
        <v>582</v>
      </c>
      <c r="H6670" t="s">
        <v>328</v>
      </c>
      <c r="I6670" t="s">
        <v>644</v>
      </c>
      <c r="J6670" t="s">
        <v>641</v>
      </c>
    </row>
    <row r="6671" spans="1:10" x14ac:dyDescent="0.35">
      <c r="A6671">
        <v>6869</v>
      </c>
      <c r="B6671" t="s">
        <v>332</v>
      </c>
      <c r="C6671">
        <v>30</v>
      </c>
      <c r="D6671">
        <v>24</v>
      </c>
      <c r="E6671">
        <v>1</v>
      </c>
      <c r="F6671" t="s">
        <v>581</v>
      </c>
      <c r="G6671" t="s">
        <v>582</v>
      </c>
      <c r="H6671" t="s">
        <v>328</v>
      </c>
      <c r="I6671" t="s">
        <v>644</v>
      </c>
      <c r="J6671" t="s">
        <v>641</v>
      </c>
    </row>
    <row r="6672" spans="1:10" x14ac:dyDescent="0.35">
      <c r="A6672">
        <v>6870</v>
      </c>
      <c r="B6672" t="s">
        <v>332</v>
      </c>
      <c r="C6672">
        <v>31</v>
      </c>
      <c r="D6672">
        <v>10</v>
      </c>
      <c r="E6672">
        <v>1</v>
      </c>
      <c r="F6672" t="s">
        <v>581</v>
      </c>
      <c r="G6672" t="s">
        <v>582</v>
      </c>
      <c r="H6672" t="s">
        <v>328</v>
      </c>
      <c r="I6672" t="s">
        <v>644</v>
      </c>
      <c r="J6672" t="s">
        <v>641</v>
      </c>
    </row>
    <row r="6673" spans="1:10" x14ac:dyDescent="0.35">
      <c r="A6673">
        <v>6871</v>
      </c>
      <c r="B6673" t="s">
        <v>332</v>
      </c>
      <c r="C6673">
        <v>32</v>
      </c>
      <c r="D6673">
        <v>17</v>
      </c>
      <c r="E6673">
        <v>2</v>
      </c>
      <c r="F6673" t="s">
        <v>581</v>
      </c>
      <c r="G6673" t="s">
        <v>582</v>
      </c>
      <c r="H6673" t="s">
        <v>328</v>
      </c>
      <c r="I6673" t="s">
        <v>644</v>
      </c>
      <c r="J6673" t="s">
        <v>641</v>
      </c>
    </row>
    <row r="6674" spans="1:10" x14ac:dyDescent="0.35">
      <c r="A6674">
        <v>6872</v>
      </c>
      <c r="B6674" t="s">
        <v>332</v>
      </c>
      <c r="C6674">
        <v>33</v>
      </c>
      <c r="D6674">
        <v>12</v>
      </c>
      <c r="E6674">
        <v>4</v>
      </c>
      <c r="F6674" t="s">
        <v>581</v>
      </c>
      <c r="G6674" t="s">
        <v>582</v>
      </c>
      <c r="H6674" t="s">
        <v>328</v>
      </c>
      <c r="I6674" t="s">
        <v>644</v>
      </c>
      <c r="J6674" t="s">
        <v>641</v>
      </c>
    </row>
    <row r="6675" spans="1:10" x14ac:dyDescent="0.35">
      <c r="A6675">
        <v>6873</v>
      </c>
      <c r="B6675" t="s">
        <v>332</v>
      </c>
      <c r="C6675">
        <v>34</v>
      </c>
      <c r="D6675">
        <v>5</v>
      </c>
      <c r="E6675">
        <v>0</v>
      </c>
      <c r="F6675" t="s">
        <v>581</v>
      </c>
      <c r="G6675" t="s">
        <v>582</v>
      </c>
      <c r="H6675" t="s">
        <v>328</v>
      </c>
      <c r="I6675" t="s">
        <v>644</v>
      </c>
      <c r="J6675" t="s">
        <v>641</v>
      </c>
    </row>
    <row r="6676" spans="1:10" x14ac:dyDescent="0.35">
      <c r="A6676">
        <v>6874</v>
      </c>
      <c r="B6676" t="s">
        <v>332</v>
      </c>
      <c r="C6676">
        <v>35</v>
      </c>
      <c r="D6676">
        <v>3</v>
      </c>
      <c r="E6676">
        <v>1</v>
      </c>
      <c r="F6676" t="s">
        <v>581</v>
      </c>
      <c r="G6676" t="s">
        <v>582</v>
      </c>
      <c r="H6676" t="s">
        <v>328</v>
      </c>
      <c r="I6676" t="s">
        <v>644</v>
      </c>
      <c r="J6676" t="s">
        <v>641</v>
      </c>
    </row>
    <row r="6677" spans="1:10" x14ac:dyDescent="0.35">
      <c r="A6677">
        <v>6875</v>
      </c>
      <c r="B6677" t="s">
        <v>332</v>
      </c>
      <c r="C6677">
        <v>36</v>
      </c>
      <c r="D6677">
        <v>7</v>
      </c>
      <c r="E6677">
        <v>0</v>
      </c>
      <c r="F6677" t="s">
        <v>581</v>
      </c>
      <c r="G6677" t="s">
        <v>582</v>
      </c>
      <c r="H6677" t="s">
        <v>328</v>
      </c>
      <c r="I6677" t="s">
        <v>644</v>
      </c>
      <c r="J6677" t="s">
        <v>641</v>
      </c>
    </row>
    <row r="6678" spans="1:10" x14ac:dyDescent="0.35">
      <c r="A6678">
        <v>6876</v>
      </c>
      <c r="B6678" t="s">
        <v>332</v>
      </c>
      <c r="C6678">
        <v>37</v>
      </c>
      <c r="D6678">
        <v>6</v>
      </c>
      <c r="E6678">
        <v>1</v>
      </c>
      <c r="F6678" t="s">
        <v>581</v>
      </c>
      <c r="G6678" t="s">
        <v>582</v>
      </c>
      <c r="H6678" t="s">
        <v>328</v>
      </c>
      <c r="I6678" t="s">
        <v>644</v>
      </c>
      <c r="J6678" t="s">
        <v>641</v>
      </c>
    </row>
    <row r="6679" spans="1:10" x14ac:dyDescent="0.35">
      <c r="A6679">
        <v>6877</v>
      </c>
      <c r="B6679" t="s">
        <v>332</v>
      </c>
      <c r="C6679">
        <v>38</v>
      </c>
      <c r="D6679">
        <v>8</v>
      </c>
      <c r="E6679">
        <v>4</v>
      </c>
      <c r="F6679" t="s">
        <v>581</v>
      </c>
      <c r="G6679" t="s">
        <v>582</v>
      </c>
      <c r="H6679" t="s">
        <v>328</v>
      </c>
      <c r="I6679" t="s">
        <v>644</v>
      </c>
      <c r="J6679" t="s">
        <v>641</v>
      </c>
    </row>
    <row r="6680" spans="1:10" x14ac:dyDescent="0.35">
      <c r="A6680">
        <v>6878</v>
      </c>
      <c r="B6680" t="s">
        <v>333</v>
      </c>
      <c r="C6680">
        <v>15</v>
      </c>
      <c r="D6680">
        <v>109</v>
      </c>
      <c r="E6680">
        <v>0</v>
      </c>
      <c r="F6680" t="s">
        <v>581</v>
      </c>
      <c r="G6680" t="s">
        <v>581</v>
      </c>
      <c r="H6680" t="s">
        <v>328</v>
      </c>
      <c r="I6680" t="s">
        <v>644</v>
      </c>
      <c r="J6680" t="s">
        <v>641</v>
      </c>
    </row>
    <row r="6681" spans="1:10" x14ac:dyDescent="0.35">
      <c r="A6681">
        <v>6879</v>
      </c>
      <c r="B6681" t="s">
        <v>333</v>
      </c>
      <c r="C6681">
        <v>16</v>
      </c>
      <c r="D6681">
        <v>85</v>
      </c>
      <c r="E6681">
        <v>0</v>
      </c>
      <c r="F6681" t="s">
        <v>581</v>
      </c>
      <c r="G6681" t="s">
        <v>581</v>
      </c>
      <c r="H6681" t="s">
        <v>328</v>
      </c>
      <c r="I6681" t="s">
        <v>644</v>
      </c>
      <c r="J6681" t="s">
        <v>641</v>
      </c>
    </row>
    <row r="6682" spans="1:10" x14ac:dyDescent="0.35">
      <c r="A6682">
        <v>6880</v>
      </c>
      <c r="B6682" t="s">
        <v>333</v>
      </c>
      <c r="C6682">
        <v>17</v>
      </c>
      <c r="D6682">
        <v>61</v>
      </c>
      <c r="E6682">
        <v>0</v>
      </c>
      <c r="F6682" t="s">
        <v>581</v>
      </c>
      <c r="G6682" t="s">
        <v>581</v>
      </c>
      <c r="H6682" t="s">
        <v>328</v>
      </c>
      <c r="I6682" t="s">
        <v>644</v>
      </c>
      <c r="J6682" t="s">
        <v>641</v>
      </c>
    </row>
    <row r="6683" spans="1:10" x14ac:dyDescent="0.35">
      <c r="A6683">
        <v>6881</v>
      </c>
      <c r="B6683" t="s">
        <v>333</v>
      </c>
      <c r="C6683">
        <v>18</v>
      </c>
      <c r="D6683">
        <v>68</v>
      </c>
      <c r="E6683">
        <v>0</v>
      </c>
      <c r="F6683" t="s">
        <v>581</v>
      </c>
      <c r="G6683" t="s">
        <v>581</v>
      </c>
      <c r="H6683" t="s">
        <v>328</v>
      </c>
      <c r="I6683" t="s">
        <v>644</v>
      </c>
      <c r="J6683" t="s">
        <v>641</v>
      </c>
    </row>
    <row r="6684" spans="1:10" x14ac:dyDescent="0.35">
      <c r="A6684">
        <v>6882</v>
      </c>
      <c r="B6684" t="s">
        <v>333</v>
      </c>
      <c r="C6684">
        <v>19</v>
      </c>
      <c r="D6684">
        <v>45</v>
      </c>
      <c r="E6684">
        <v>1</v>
      </c>
      <c r="F6684" t="s">
        <v>581</v>
      </c>
      <c r="G6684" t="s">
        <v>581</v>
      </c>
      <c r="H6684" t="s">
        <v>328</v>
      </c>
      <c r="I6684" t="s">
        <v>644</v>
      </c>
      <c r="J6684" t="s">
        <v>641</v>
      </c>
    </row>
    <row r="6685" spans="1:10" x14ac:dyDescent="0.35">
      <c r="A6685">
        <v>6883</v>
      </c>
      <c r="B6685" t="s">
        <v>333</v>
      </c>
      <c r="C6685">
        <v>20</v>
      </c>
      <c r="D6685">
        <v>41</v>
      </c>
      <c r="E6685">
        <v>0</v>
      </c>
      <c r="F6685" t="s">
        <v>581</v>
      </c>
      <c r="G6685" t="s">
        <v>581</v>
      </c>
      <c r="H6685" t="s">
        <v>328</v>
      </c>
      <c r="I6685" t="s">
        <v>644</v>
      </c>
      <c r="J6685" t="s">
        <v>641</v>
      </c>
    </row>
    <row r="6686" spans="1:10" x14ac:dyDescent="0.35">
      <c r="A6686">
        <v>6884</v>
      </c>
      <c r="B6686" t="s">
        <v>333</v>
      </c>
      <c r="C6686">
        <v>21</v>
      </c>
      <c r="D6686">
        <v>15</v>
      </c>
      <c r="E6686">
        <v>0</v>
      </c>
      <c r="F6686" t="s">
        <v>581</v>
      </c>
      <c r="G6686" t="s">
        <v>581</v>
      </c>
      <c r="H6686" t="s">
        <v>328</v>
      </c>
      <c r="I6686" t="s">
        <v>644</v>
      </c>
      <c r="J6686" t="s">
        <v>641</v>
      </c>
    </row>
    <row r="6687" spans="1:10" x14ac:dyDescent="0.35">
      <c r="A6687">
        <v>6885</v>
      </c>
      <c r="B6687" t="s">
        <v>333</v>
      </c>
      <c r="C6687">
        <v>22</v>
      </c>
      <c r="D6687">
        <v>19</v>
      </c>
      <c r="E6687">
        <v>0</v>
      </c>
      <c r="F6687" t="s">
        <v>581</v>
      </c>
      <c r="G6687" t="s">
        <v>581</v>
      </c>
      <c r="H6687" t="s">
        <v>328</v>
      </c>
      <c r="I6687" t="s">
        <v>644</v>
      </c>
      <c r="J6687" t="s">
        <v>641</v>
      </c>
    </row>
    <row r="6688" spans="1:10" x14ac:dyDescent="0.35">
      <c r="A6688">
        <v>6886</v>
      </c>
      <c r="B6688" t="s">
        <v>333</v>
      </c>
      <c r="C6688">
        <v>23</v>
      </c>
      <c r="D6688">
        <v>20</v>
      </c>
      <c r="E6688">
        <v>0</v>
      </c>
      <c r="F6688" t="s">
        <v>581</v>
      </c>
      <c r="G6688" t="s">
        <v>581</v>
      </c>
      <c r="H6688" t="s">
        <v>328</v>
      </c>
      <c r="I6688" t="s">
        <v>644</v>
      </c>
      <c r="J6688" t="s">
        <v>641</v>
      </c>
    </row>
    <row r="6689" spans="1:10" x14ac:dyDescent="0.35">
      <c r="A6689">
        <v>6887</v>
      </c>
      <c r="B6689" t="s">
        <v>333</v>
      </c>
      <c r="C6689">
        <v>24</v>
      </c>
      <c r="D6689">
        <v>26</v>
      </c>
      <c r="E6689">
        <v>1</v>
      </c>
      <c r="F6689" t="s">
        <v>581</v>
      </c>
      <c r="G6689" t="s">
        <v>581</v>
      </c>
      <c r="H6689" t="s">
        <v>328</v>
      </c>
      <c r="I6689" t="s">
        <v>644</v>
      </c>
      <c r="J6689" t="s">
        <v>641</v>
      </c>
    </row>
    <row r="6690" spans="1:10" x14ac:dyDescent="0.35">
      <c r="A6690">
        <v>6888</v>
      </c>
      <c r="B6690" t="s">
        <v>333</v>
      </c>
      <c r="C6690">
        <v>25</v>
      </c>
      <c r="D6690">
        <v>26</v>
      </c>
      <c r="E6690">
        <v>0</v>
      </c>
      <c r="F6690" t="s">
        <v>581</v>
      </c>
      <c r="G6690" t="s">
        <v>581</v>
      </c>
      <c r="H6690" t="s">
        <v>328</v>
      </c>
      <c r="I6690" t="s">
        <v>644</v>
      </c>
      <c r="J6690" t="s">
        <v>641</v>
      </c>
    </row>
    <row r="6691" spans="1:10" x14ac:dyDescent="0.35">
      <c r="A6691">
        <v>6889</v>
      </c>
      <c r="B6691" t="s">
        <v>333</v>
      </c>
      <c r="C6691">
        <v>26</v>
      </c>
      <c r="D6691">
        <v>34</v>
      </c>
      <c r="E6691">
        <v>0</v>
      </c>
      <c r="F6691" t="s">
        <v>581</v>
      </c>
      <c r="G6691" t="s">
        <v>581</v>
      </c>
      <c r="H6691" t="s">
        <v>328</v>
      </c>
      <c r="I6691" t="s">
        <v>644</v>
      </c>
      <c r="J6691" t="s">
        <v>641</v>
      </c>
    </row>
    <row r="6692" spans="1:10" x14ac:dyDescent="0.35">
      <c r="A6692">
        <v>6890</v>
      </c>
      <c r="B6692" t="s">
        <v>333</v>
      </c>
      <c r="C6692">
        <v>27</v>
      </c>
      <c r="D6692">
        <v>34</v>
      </c>
      <c r="E6692">
        <v>0</v>
      </c>
      <c r="F6692" t="s">
        <v>581</v>
      </c>
      <c r="G6692" t="s">
        <v>581</v>
      </c>
      <c r="H6692" t="s">
        <v>328</v>
      </c>
      <c r="I6692" t="s">
        <v>644</v>
      </c>
      <c r="J6692" t="s">
        <v>641</v>
      </c>
    </row>
    <row r="6693" spans="1:10" x14ac:dyDescent="0.35">
      <c r="A6693">
        <v>6891</v>
      </c>
      <c r="B6693" t="s">
        <v>333</v>
      </c>
      <c r="C6693">
        <v>28</v>
      </c>
      <c r="D6693">
        <v>52</v>
      </c>
      <c r="E6693">
        <v>0</v>
      </c>
      <c r="F6693" t="s">
        <v>581</v>
      </c>
      <c r="G6693" t="s">
        <v>581</v>
      </c>
      <c r="H6693" t="s">
        <v>328</v>
      </c>
      <c r="I6693" t="s">
        <v>644</v>
      </c>
      <c r="J6693" t="s">
        <v>641</v>
      </c>
    </row>
    <row r="6694" spans="1:10" x14ac:dyDescent="0.35">
      <c r="A6694">
        <v>6892</v>
      </c>
      <c r="B6694" t="s">
        <v>333</v>
      </c>
      <c r="C6694">
        <v>29</v>
      </c>
      <c r="D6694">
        <v>40</v>
      </c>
      <c r="E6694">
        <v>2</v>
      </c>
      <c r="F6694" t="s">
        <v>581</v>
      </c>
      <c r="G6694" t="s">
        <v>581</v>
      </c>
      <c r="H6694" t="s">
        <v>328</v>
      </c>
      <c r="I6694" t="s">
        <v>644</v>
      </c>
      <c r="J6694" t="s">
        <v>641</v>
      </c>
    </row>
    <row r="6695" spans="1:10" x14ac:dyDescent="0.35">
      <c r="A6695">
        <v>6893</v>
      </c>
      <c r="B6695" t="s">
        <v>333</v>
      </c>
      <c r="C6695">
        <v>30</v>
      </c>
      <c r="D6695">
        <v>26</v>
      </c>
      <c r="E6695">
        <v>3</v>
      </c>
      <c r="F6695" t="s">
        <v>581</v>
      </c>
      <c r="G6695" t="s">
        <v>581</v>
      </c>
      <c r="H6695" t="s">
        <v>328</v>
      </c>
      <c r="I6695" t="s">
        <v>644</v>
      </c>
      <c r="J6695" t="s">
        <v>641</v>
      </c>
    </row>
    <row r="6696" spans="1:10" x14ac:dyDescent="0.35">
      <c r="A6696">
        <v>6894</v>
      </c>
      <c r="B6696" t="s">
        <v>333</v>
      </c>
      <c r="C6696">
        <v>31</v>
      </c>
      <c r="D6696">
        <v>22</v>
      </c>
      <c r="E6696">
        <v>0</v>
      </c>
      <c r="F6696" t="s">
        <v>581</v>
      </c>
      <c r="G6696" t="s">
        <v>581</v>
      </c>
      <c r="H6696" t="s">
        <v>328</v>
      </c>
      <c r="I6696" t="s">
        <v>644</v>
      </c>
      <c r="J6696" t="s">
        <v>641</v>
      </c>
    </row>
    <row r="6697" spans="1:10" x14ac:dyDescent="0.35">
      <c r="A6697">
        <v>6895</v>
      </c>
      <c r="B6697" t="s">
        <v>333</v>
      </c>
      <c r="C6697">
        <v>32</v>
      </c>
      <c r="D6697">
        <v>24</v>
      </c>
      <c r="E6697">
        <v>0</v>
      </c>
      <c r="F6697" t="s">
        <v>581</v>
      </c>
      <c r="G6697" t="s">
        <v>581</v>
      </c>
      <c r="H6697" t="s">
        <v>328</v>
      </c>
      <c r="I6697" t="s">
        <v>644</v>
      </c>
      <c r="J6697" t="s">
        <v>641</v>
      </c>
    </row>
    <row r="6698" spans="1:10" x14ac:dyDescent="0.35">
      <c r="A6698">
        <v>6896</v>
      </c>
      <c r="B6698" t="s">
        <v>333</v>
      </c>
      <c r="C6698">
        <v>33</v>
      </c>
      <c r="D6698">
        <v>19</v>
      </c>
      <c r="E6698">
        <v>0</v>
      </c>
      <c r="F6698" t="s">
        <v>581</v>
      </c>
      <c r="G6698" t="s">
        <v>581</v>
      </c>
      <c r="H6698" t="s">
        <v>328</v>
      </c>
      <c r="I6698" t="s">
        <v>644</v>
      </c>
      <c r="J6698" t="s">
        <v>641</v>
      </c>
    </row>
    <row r="6699" spans="1:10" x14ac:dyDescent="0.35">
      <c r="A6699">
        <v>6897</v>
      </c>
      <c r="B6699" t="s">
        <v>333</v>
      </c>
      <c r="C6699">
        <v>34</v>
      </c>
      <c r="D6699">
        <v>23</v>
      </c>
      <c r="E6699">
        <v>0</v>
      </c>
      <c r="F6699" t="s">
        <v>581</v>
      </c>
      <c r="G6699" t="s">
        <v>581</v>
      </c>
      <c r="H6699" t="s">
        <v>328</v>
      </c>
      <c r="I6699" t="s">
        <v>644</v>
      </c>
      <c r="J6699" t="s">
        <v>641</v>
      </c>
    </row>
    <row r="6700" spans="1:10" x14ac:dyDescent="0.35">
      <c r="A6700">
        <v>6898</v>
      </c>
      <c r="B6700" t="s">
        <v>333</v>
      </c>
      <c r="C6700">
        <v>35</v>
      </c>
      <c r="D6700">
        <v>24</v>
      </c>
      <c r="E6700">
        <v>0</v>
      </c>
      <c r="F6700" t="s">
        <v>581</v>
      </c>
      <c r="G6700" t="s">
        <v>581</v>
      </c>
      <c r="H6700" t="s">
        <v>328</v>
      </c>
      <c r="I6700" t="s">
        <v>644</v>
      </c>
      <c r="J6700" t="s">
        <v>641</v>
      </c>
    </row>
    <row r="6701" spans="1:10" x14ac:dyDescent="0.35">
      <c r="A6701">
        <v>6899</v>
      </c>
      <c r="B6701" t="s">
        <v>333</v>
      </c>
      <c r="C6701">
        <v>36</v>
      </c>
      <c r="D6701">
        <v>9</v>
      </c>
      <c r="E6701">
        <v>0</v>
      </c>
      <c r="F6701" t="s">
        <v>581</v>
      </c>
      <c r="G6701" t="s">
        <v>581</v>
      </c>
      <c r="H6701" t="s">
        <v>328</v>
      </c>
      <c r="I6701" t="s">
        <v>644</v>
      </c>
      <c r="J6701" t="s">
        <v>641</v>
      </c>
    </row>
    <row r="6702" spans="1:10" x14ac:dyDescent="0.35">
      <c r="A6702">
        <v>6900</v>
      </c>
      <c r="B6702" t="s">
        <v>333</v>
      </c>
      <c r="C6702">
        <v>37</v>
      </c>
      <c r="D6702">
        <v>28</v>
      </c>
      <c r="E6702">
        <v>0</v>
      </c>
      <c r="F6702" t="s">
        <v>581</v>
      </c>
      <c r="G6702" t="s">
        <v>581</v>
      </c>
      <c r="H6702" t="s">
        <v>328</v>
      </c>
      <c r="I6702" t="s">
        <v>644</v>
      </c>
      <c r="J6702" t="s">
        <v>641</v>
      </c>
    </row>
    <row r="6703" spans="1:10" x14ac:dyDescent="0.35">
      <c r="A6703">
        <v>6901</v>
      </c>
      <c r="B6703" t="s">
        <v>333</v>
      </c>
      <c r="C6703">
        <v>38</v>
      </c>
      <c r="D6703">
        <v>22</v>
      </c>
      <c r="E6703">
        <v>1</v>
      </c>
      <c r="F6703" t="s">
        <v>581</v>
      </c>
      <c r="G6703" t="s">
        <v>581</v>
      </c>
      <c r="H6703" t="s">
        <v>328</v>
      </c>
      <c r="I6703" t="s">
        <v>644</v>
      </c>
      <c r="J6703" t="s">
        <v>641</v>
      </c>
    </row>
    <row r="6704" spans="1:10" x14ac:dyDescent="0.35">
      <c r="A6704">
        <v>6902</v>
      </c>
      <c r="B6704" t="s">
        <v>334</v>
      </c>
      <c r="C6704">
        <v>15</v>
      </c>
      <c r="D6704">
        <v>102</v>
      </c>
      <c r="E6704">
        <v>3</v>
      </c>
      <c r="F6704" t="s">
        <v>581</v>
      </c>
      <c r="G6704" t="s">
        <v>581</v>
      </c>
      <c r="H6704" t="s">
        <v>328</v>
      </c>
      <c r="I6704" t="s">
        <v>644</v>
      </c>
      <c r="J6704" t="s">
        <v>641</v>
      </c>
    </row>
    <row r="6705" spans="1:10" x14ac:dyDescent="0.35">
      <c r="A6705">
        <v>6903</v>
      </c>
      <c r="B6705" t="s">
        <v>334</v>
      </c>
      <c r="C6705">
        <v>16</v>
      </c>
      <c r="D6705">
        <v>66</v>
      </c>
      <c r="E6705">
        <v>6</v>
      </c>
      <c r="F6705" t="s">
        <v>581</v>
      </c>
      <c r="G6705" t="s">
        <v>581</v>
      </c>
      <c r="H6705" t="s">
        <v>328</v>
      </c>
      <c r="I6705" t="s">
        <v>644</v>
      </c>
      <c r="J6705" t="s">
        <v>641</v>
      </c>
    </row>
    <row r="6706" spans="1:10" x14ac:dyDescent="0.35">
      <c r="A6706">
        <v>6904</v>
      </c>
      <c r="B6706" t="s">
        <v>334</v>
      </c>
      <c r="C6706">
        <v>17</v>
      </c>
      <c r="D6706">
        <v>49</v>
      </c>
      <c r="E6706">
        <v>1</v>
      </c>
      <c r="F6706" t="s">
        <v>581</v>
      </c>
      <c r="G6706" t="s">
        <v>581</v>
      </c>
      <c r="H6706" t="s">
        <v>328</v>
      </c>
      <c r="I6706" t="s">
        <v>644</v>
      </c>
      <c r="J6706" t="s">
        <v>641</v>
      </c>
    </row>
    <row r="6707" spans="1:10" x14ac:dyDescent="0.35">
      <c r="A6707">
        <v>6905</v>
      </c>
      <c r="B6707" t="s">
        <v>334</v>
      </c>
      <c r="C6707">
        <v>18</v>
      </c>
      <c r="D6707">
        <v>35</v>
      </c>
      <c r="E6707">
        <v>3</v>
      </c>
      <c r="F6707" t="s">
        <v>581</v>
      </c>
      <c r="G6707" t="s">
        <v>581</v>
      </c>
      <c r="H6707" t="s">
        <v>328</v>
      </c>
      <c r="I6707" t="s">
        <v>644</v>
      </c>
      <c r="J6707" t="s">
        <v>641</v>
      </c>
    </row>
    <row r="6708" spans="1:10" x14ac:dyDescent="0.35">
      <c r="A6708">
        <v>6906</v>
      </c>
      <c r="B6708" t="s">
        <v>334</v>
      </c>
      <c r="C6708">
        <v>19</v>
      </c>
      <c r="D6708">
        <v>38</v>
      </c>
      <c r="E6708">
        <v>3</v>
      </c>
      <c r="F6708" t="s">
        <v>581</v>
      </c>
      <c r="G6708" t="s">
        <v>581</v>
      </c>
      <c r="H6708" t="s">
        <v>328</v>
      </c>
      <c r="I6708" t="s">
        <v>644</v>
      </c>
      <c r="J6708" t="s">
        <v>641</v>
      </c>
    </row>
    <row r="6709" spans="1:10" x14ac:dyDescent="0.35">
      <c r="A6709">
        <v>6907</v>
      </c>
      <c r="B6709" t="s">
        <v>334</v>
      </c>
      <c r="C6709">
        <v>20</v>
      </c>
      <c r="D6709">
        <v>26</v>
      </c>
      <c r="E6709">
        <v>3</v>
      </c>
      <c r="F6709" t="s">
        <v>581</v>
      </c>
      <c r="G6709" t="s">
        <v>581</v>
      </c>
      <c r="H6709" t="s">
        <v>328</v>
      </c>
      <c r="I6709" t="s">
        <v>644</v>
      </c>
      <c r="J6709" t="s">
        <v>641</v>
      </c>
    </row>
    <row r="6710" spans="1:10" x14ac:dyDescent="0.35">
      <c r="A6710">
        <v>6908</v>
      </c>
      <c r="B6710" t="s">
        <v>334</v>
      </c>
      <c r="C6710">
        <v>21</v>
      </c>
      <c r="D6710">
        <v>11</v>
      </c>
      <c r="E6710">
        <v>1</v>
      </c>
      <c r="F6710" t="s">
        <v>581</v>
      </c>
      <c r="G6710" t="s">
        <v>581</v>
      </c>
      <c r="H6710" t="s">
        <v>328</v>
      </c>
      <c r="I6710" t="s">
        <v>644</v>
      </c>
      <c r="J6710" t="s">
        <v>641</v>
      </c>
    </row>
    <row r="6711" spans="1:10" x14ac:dyDescent="0.35">
      <c r="A6711">
        <v>6909</v>
      </c>
      <c r="B6711" t="s">
        <v>334</v>
      </c>
      <c r="C6711">
        <v>22</v>
      </c>
      <c r="D6711">
        <v>19</v>
      </c>
      <c r="E6711">
        <v>3</v>
      </c>
      <c r="F6711" t="s">
        <v>581</v>
      </c>
      <c r="G6711" t="s">
        <v>581</v>
      </c>
      <c r="H6711" t="s">
        <v>328</v>
      </c>
      <c r="I6711" t="s">
        <v>644</v>
      </c>
      <c r="J6711" t="s">
        <v>641</v>
      </c>
    </row>
    <row r="6712" spans="1:10" x14ac:dyDescent="0.35">
      <c r="A6712">
        <v>6910</v>
      </c>
      <c r="B6712" t="s">
        <v>334</v>
      </c>
      <c r="C6712">
        <v>23</v>
      </c>
      <c r="D6712">
        <v>16</v>
      </c>
      <c r="E6712">
        <v>3</v>
      </c>
      <c r="F6712" t="s">
        <v>581</v>
      </c>
      <c r="G6712" t="s">
        <v>581</v>
      </c>
      <c r="H6712" t="s">
        <v>328</v>
      </c>
      <c r="I6712" t="s">
        <v>644</v>
      </c>
      <c r="J6712" t="s">
        <v>641</v>
      </c>
    </row>
    <row r="6713" spans="1:10" x14ac:dyDescent="0.35">
      <c r="A6713">
        <v>6911</v>
      </c>
      <c r="B6713" t="s">
        <v>334</v>
      </c>
      <c r="C6713">
        <v>24</v>
      </c>
      <c r="D6713">
        <v>17</v>
      </c>
      <c r="E6713">
        <v>2</v>
      </c>
      <c r="F6713" t="s">
        <v>581</v>
      </c>
      <c r="G6713" t="s">
        <v>581</v>
      </c>
      <c r="H6713" t="s">
        <v>328</v>
      </c>
      <c r="I6713" t="s">
        <v>644</v>
      </c>
      <c r="J6713" t="s">
        <v>641</v>
      </c>
    </row>
    <row r="6714" spans="1:10" x14ac:dyDescent="0.35">
      <c r="A6714">
        <v>6912</v>
      </c>
      <c r="B6714" t="s">
        <v>334</v>
      </c>
      <c r="C6714">
        <v>25</v>
      </c>
      <c r="D6714">
        <v>20</v>
      </c>
      <c r="E6714">
        <v>4</v>
      </c>
      <c r="F6714" t="s">
        <v>581</v>
      </c>
      <c r="G6714" t="s">
        <v>581</v>
      </c>
      <c r="H6714" t="s">
        <v>328</v>
      </c>
      <c r="I6714" t="s">
        <v>644</v>
      </c>
      <c r="J6714" t="s">
        <v>641</v>
      </c>
    </row>
    <row r="6715" spans="1:10" x14ac:dyDescent="0.35">
      <c r="A6715">
        <v>6913</v>
      </c>
      <c r="B6715" t="s">
        <v>334</v>
      </c>
      <c r="C6715">
        <v>26</v>
      </c>
      <c r="D6715">
        <v>19</v>
      </c>
      <c r="E6715">
        <v>4</v>
      </c>
      <c r="F6715" t="s">
        <v>581</v>
      </c>
      <c r="G6715" t="s">
        <v>581</v>
      </c>
      <c r="H6715" t="s">
        <v>328</v>
      </c>
      <c r="I6715" t="s">
        <v>644</v>
      </c>
      <c r="J6715" t="s">
        <v>641</v>
      </c>
    </row>
    <row r="6716" spans="1:10" x14ac:dyDescent="0.35">
      <c r="A6716">
        <v>6914</v>
      </c>
      <c r="B6716" t="s">
        <v>334</v>
      </c>
      <c r="C6716">
        <v>27</v>
      </c>
      <c r="D6716">
        <v>30</v>
      </c>
      <c r="E6716">
        <v>5</v>
      </c>
      <c r="F6716" t="s">
        <v>581</v>
      </c>
      <c r="G6716" t="s">
        <v>581</v>
      </c>
      <c r="H6716" t="s">
        <v>328</v>
      </c>
      <c r="I6716" t="s">
        <v>644</v>
      </c>
      <c r="J6716" t="s">
        <v>641</v>
      </c>
    </row>
    <row r="6717" spans="1:10" x14ac:dyDescent="0.35">
      <c r="A6717">
        <v>6915</v>
      </c>
      <c r="B6717" t="s">
        <v>334</v>
      </c>
      <c r="C6717">
        <v>28</v>
      </c>
      <c r="D6717">
        <v>34</v>
      </c>
      <c r="E6717">
        <v>1</v>
      </c>
      <c r="F6717" t="s">
        <v>581</v>
      </c>
      <c r="G6717" t="s">
        <v>581</v>
      </c>
      <c r="H6717" t="s">
        <v>328</v>
      </c>
      <c r="I6717" t="s">
        <v>644</v>
      </c>
      <c r="J6717" t="s">
        <v>641</v>
      </c>
    </row>
    <row r="6718" spans="1:10" x14ac:dyDescent="0.35">
      <c r="A6718">
        <v>6916</v>
      </c>
      <c r="B6718" t="s">
        <v>334</v>
      </c>
      <c r="C6718">
        <v>29</v>
      </c>
      <c r="D6718">
        <v>42</v>
      </c>
      <c r="E6718">
        <v>3</v>
      </c>
      <c r="F6718" t="s">
        <v>581</v>
      </c>
      <c r="G6718" t="s">
        <v>581</v>
      </c>
      <c r="H6718" t="s">
        <v>328</v>
      </c>
      <c r="I6718" t="s">
        <v>644</v>
      </c>
      <c r="J6718" t="s">
        <v>641</v>
      </c>
    </row>
    <row r="6719" spans="1:10" x14ac:dyDescent="0.35">
      <c r="A6719">
        <v>6917</v>
      </c>
      <c r="B6719" t="s">
        <v>334</v>
      </c>
      <c r="C6719">
        <v>30</v>
      </c>
      <c r="D6719">
        <v>32</v>
      </c>
      <c r="E6719">
        <v>7</v>
      </c>
      <c r="F6719" t="s">
        <v>581</v>
      </c>
      <c r="G6719" t="s">
        <v>581</v>
      </c>
      <c r="H6719" t="s">
        <v>328</v>
      </c>
      <c r="I6719" t="s">
        <v>644</v>
      </c>
      <c r="J6719" t="s">
        <v>641</v>
      </c>
    </row>
    <row r="6720" spans="1:10" x14ac:dyDescent="0.35">
      <c r="A6720">
        <v>6918</v>
      </c>
      <c r="B6720" t="s">
        <v>334</v>
      </c>
      <c r="C6720">
        <v>31</v>
      </c>
      <c r="D6720">
        <v>14</v>
      </c>
      <c r="E6720">
        <v>1</v>
      </c>
      <c r="F6720" t="s">
        <v>581</v>
      </c>
      <c r="G6720" t="s">
        <v>581</v>
      </c>
      <c r="H6720" t="s">
        <v>328</v>
      </c>
      <c r="I6720" t="s">
        <v>644</v>
      </c>
      <c r="J6720" t="s">
        <v>641</v>
      </c>
    </row>
    <row r="6721" spans="1:10" x14ac:dyDescent="0.35">
      <c r="A6721">
        <v>6919</v>
      </c>
      <c r="B6721" t="s">
        <v>334</v>
      </c>
      <c r="C6721">
        <v>32</v>
      </c>
      <c r="D6721">
        <v>24</v>
      </c>
      <c r="E6721">
        <v>2</v>
      </c>
      <c r="F6721" t="s">
        <v>581</v>
      </c>
      <c r="G6721" t="s">
        <v>581</v>
      </c>
      <c r="H6721" t="s">
        <v>328</v>
      </c>
      <c r="I6721" t="s">
        <v>644</v>
      </c>
      <c r="J6721" t="s">
        <v>641</v>
      </c>
    </row>
    <row r="6722" spans="1:10" x14ac:dyDescent="0.35">
      <c r="A6722">
        <v>6920</v>
      </c>
      <c r="B6722" t="s">
        <v>334</v>
      </c>
      <c r="C6722">
        <v>33</v>
      </c>
      <c r="D6722">
        <v>30</v>
      </c>
      <c r="E6722">
        <v>1</v>
      </c>
      <c r="F6722" t="s">
        <v>581</v>
      </c>
      <c r="G6722" t="s">
        <v>581</v>
      </c>
      <c r="H6722" t="s">
        <v>328</v>
      </c>
      <c r="I6722" t="s">
        <v>644</v>
      </c>
      <c r="J6722" t="s">
        <v>641</v>
      </c>
    </row>
    <row r="6723" spans="1:10" x14ac:dyDescent="0.35">
      <c r="A6723">
        <v>6921</v>
      </c>
      <c r="B6723" t="s">
        <v>334</v>
      </c>
      <c r="C6723">
        <v>34</v>
      </c>
      <c r="D6723">
        <v>16</v>
      </c>
      <c r="E6723">
        <v>4</v>
      </c>
      <c r="F6723" t="s">
        <v>581</v>
      </c>
      <c r="G6723" t="s">
        <v>581</v>
      </c>
      <c r="H6723" t="s">
        <v>328</v>
      </c>
      <c r="I6723" t="s">
        <v>644</v>
      </c>
      <c r="J6723" t="s">
        <v>641</v>
      </c>
    </row>
    <row r="6724" spans="1:10" x14ac:dyDescent="0.35">
      <c r="A6724">
        <v>6922</v>
      </c>
      <c r="B6724" t="s">
        <v>334</v>
      </c>
      <c r="C6724">
        <v>35</v>
      </c>
      <c r="D6724">
        <v>13</v>
      </c>
      <c r="E6724">
        <v>2</v>
      </c>
      <c r="F6724" t="s">
        <v>581</v>
      </c>
      <c r="G6724" t="s">
        <v>581</v>
      </c>
      <c r="H6724" t="s">
        <v>328</v>
      </c>
      <c r="I6724" t="s">
        <v>644</v>
      </c>
      <c r="J6724" t="s">
        <v>641</v>
      </c>
    </row>
    <row r="6725" spans="1:10" x14ac:dyDescent="0.35">
      <c r="A6725">
        <v>6923</v>
      </c>
      <c r="B6725" t="s">
        <v>334</v>
      </c>
      <c r="C6725">
        <v>36</v>
      </c>
      <c r="D6725">
        <v>8</v>
      </c>
      <c r="E6725">
        <v>0</v>
      </c>
      <c r="F6725" t="s">
        <v>581</v>
      </c>
      <c r="G6725" t="s">
        <v>581</v>
      </c>
      <c r="H6725" t="s">
        <v>328</v>
      </c>
      <c r="I6725" t="s">
        <v>644</v>
      </c>
      <c r="J6725" t="s">
        <v>641</v>
      </c>
    </row>
    <row r="6726" spans="1:10" x14ac:dyDescent="0.35">
      <c r="A6726">
        <v>6924</v>
      </c>
      <c r="B6726" t="s">
        <v>334</v>
      </c>
      <c r="C6726">
        <v>37</v>
      </c>
      <c r="D6726">
        <v>8</v>
      </c>
      <c r="E6726">
        <v>3</v>
      </c>
      <c r="F6726" t="s">
        <v>581</v>
      </c>
      <c r="G6726" t="s">
        <v>581</v>
      </c>
      <c r="H6726" t="s">
        <v>328</v>
      </c>
      <c r="I6726" t="s">
        <v>644</v>
      </c>
      <c r="J6726" t="s">
        <v>641</v>
      </c>
    </row>
    <row r="6727" spans="1:10" x14ac:dyDescent="0.35">
      <c r="A6727">
        <v>6925</v>
      </c>
      <c r="B6727" t="s">
        <v>334</v>
      </c>
      <c r="C6727">
        <v>38</v>
      </c>
      <c r="D6727">
        <v>13</v>
      </c>
      <c r="E6727">
        <v>3</v>
      </c>
      <c r="F6727" t="s">
        <v>581</v>
      </c>
      <c r="G6727" t="s">
        <v>581</v>
      </c>
      <c r="H6727" t="s">
        <v>328</v>
      </c>
      <c r="I6727" t="s">
        <v>644</v>
      </c>
      <c r="J6727" t="s">
        <v>641</v>
      </c>
    </row>
    <row r="6728" spans="1:10" x14ac:dyDescent="0.35">
      <c r="A6728">
        <v>6926</v>
      </c>
      <c r="B6728" t="s">
        <v>335</v>
      </c>
      <c r="C6728">
        <v>15</v>
      </c>
      <c r="D6728">
        <v>80</v>
      </c>
      <c r="E6728">
        <v>3</v>
      </c>
      <c r="F6728" t="s">
        <v>581</v>
      </c>
      <c r="G6728" t="s">
        <v>581</v>
      </c>
      <c r="H6728" t="s">
        <v>328</v>
      </c>
      <c r="I6728" t="s">
        <v>644</v>
      </c>
      <c r="J6728" t="s">
        <v>641</v>
      </c>
    </row>
    <row r="6729" spans="1:10" x14ac:dyDescent="0.35">
      <c r="A6729">
        <v>6927</v>
      </c>
      <c r="B6729" t="s">
        <v>335</v>
      </c>
      <c r="C6729">
        <v>16</v>
      </c>
      <c r="D6729">
        <v>69</v>
      </c>
      <c r="E6729">
        <v>0</v>
      </c>
      <c r="F6729" t="s">
        <v>581</v>
      </c>
      <c r="G6729" t="s">
        <v>581</v>
      </c>
      <c r="H6729" t="s">
        <v>328</v>
      </c>
      <c r="I6729" t="s">
        <v>644</v>
      </c>
      <c r="J6729" t="s">
        <v>641</v>
      </c>
    </row>
    <row r="6730" spans="1:10" x14ac:dyDescent="0.35">
      <c r="A6730">
        <v>6928</v>
      </c>
      <c r="B6730" t="s">
        <v>335</v>
      </c>
      <c r="C6730">
        <v>17</v>
      </c>
      <c r="D6730">
        <v>44</v>
      </c>
      <c r="E6730">
        <v>2</v>
      </c>
      <c r="F6730" t="s">
        <v>581</v>
      </c>
      <c r="G6730" t="s">
        <v>581</v>
      </c>
      <c r="H6730" t="s">
        <v>328</v>
      </c>
      <c r="I6730" t="s">
        <v>644</v>
      </c>
      <c r="J6730" t="s">
        <v>641</v>
      </c>
    </row>
    <row r="6731" spans="1:10" x14ac:dyDescent="0.35">
      <c r="A6731">
        <v>6929</v>
      </c>
      <c r="B6731" t="s">
        <v>335</v>
      </c>
      <c r="C6731">
        <v>18</v>
      </c>
      <c r="D6731">
        <v>40</v>
      </c>
      <c r="E6731">
        <v>1</v>
      </c>
      <c r="F6731" t="s">
        <v>581</v>
      </c>
      <c r="G6731" t="s">
        <v>581</v>
      </c>
      <c r="H6731" t="s">
        <v>328</v>
      </c>
      <c r="I6731" t="s">
        <v>644</v>
      </c>
      <c r="J6731" t="s">
        <v>641</v>
      </c>
    </row>
    <row r="6732" spans="1:10" x14ac:dyDescent="0.35">
      <c r="A6732">
        <v>6930</v>
      </c>
      <c r="B6732" t="s">
        <v>335</v>
      </c>
      <c r="C6732">
        <v>19</v>
      </c>
      <c r="D6732">
        <v>45</v>
      </c>
      <c r="E6732">
        <v>1</v>
      </c>
      <c r="F6732" t="s">
        <v>581</v>
      </c>
      <c r="G6732" t="s">
        <v>581</v>
      </c>
      <c r="H6732" t="s">
        <v>328</v>
      </c>
      <c r="I6732" t="s">
        <v>644</v>
      </c>
      <c r="J6732" t="s">
        <v>641</v>
      </c>
    </row>
    <row r="6733" spans="1:10" x14ac:dyDescent="0.35">
      <c r="A6733">
        <v>6931</v>
      </c>
      <c r="B6733" t="s">
        <v>335</v>
      </c>
      <c r="C6733">
        <v>20</v>
      </c>
      <c r="D6733">
        <v>28</v>
      </c>
      <c r="E6733">
        <v>1</v>
      </c>
      <c r="F6733" t="s">
        <v>581</v>
      </c>
      <c r="G6733" t="s">
        <v>581</v>
      </c>
      <c r="H6733" t="s">
        <v>328</v>
      </c>
      <c r="I6733" t="s">
        <v>644</v>
      </c>
      <c r="J6733" t="s">
        <v>641</v>
      </c>
    </row>
    <row r="6734" spans="1:10" x14ac:dyDescent="0.35">
      <c r="A6734">
        <v>6932</v>
      </c>
      <c r="B6734" t="s">
        <v>335</v>
      </c>
      <c r="C6734">
        <v>21</v>
      </c>
      <c r="D6734">
        <v>14</v>
      </c>
      <c r="E6734">
        <v>2</v>
      </c>
      <c r="F6734" t="s">
        <v>581</v>
      </c>
      <c r="G6734" t="s">
        <v>581</v>
      </c>
      <c r="H6734" t="s">
        <v>328</v>
      </c>
      <c r="I6734" t="s">
        <v>644</v>
      </c>
      <c r="J6734" t="s">
        <v>641</v>
      </c>
    </row>
    <row r="6735" spans="1:10" x14ac:dyDescent="0.35">
      <c r="A6735">
        <v>6933</v>
      </c>
      <c r="B6735" t="s">
        <v>335</v>
      </c>
      <c r="C6735">
        <v>22</v>
      </c>
      <c r="D6735">
        <v>16</v>
      </c>
      <c r="E6735">
        <v>1</v>
      </c>
      <c r="F6735" t="s">
        <v>581</v>
      </c>
      <c r="G6735" t="s">
        <v>581</v>
      </c>
      <c r="H6735" t="s">
        <v>328</v>
      </c>
      <c r="I6735" t="s">
        <v>644</v>
      </c>
      <c r="J6735" t="s">
        <v>641</v>
      </c>
    </row>
    <row r="6736" spans="1:10" x14ac:dyDescent="0.35">
      <c r="A6736">
        <v>6934</v>
      </c>
      <c r="B6736" t="s">
        <v>335</v>
      </c>
      <c r="C6736">
        <v>23</v>
      </c>
      <c r="D6736">
        <v>23</v>
      </c>
      <c r="E6736">
        <v>1</v>
      </c>
      <c r="F6736" t="s">
        <v>581</v>
      </c>
      <c r="G6736" t="s">
        <v>581</v>
      </c>
      <c r="H6736" t="s">
        <v>328</v>
      </c>
      <c r="I6736" t="s">
        <v>644</v>
      </c>
      <c r="J6736" t="s">
        <v>641</v>
      </c>
    </row>
    <row r="6737" spans="1:10" x14ac:dyDescent="0.35">
      <c r="A6737">
        <v>6935</v>
      </c>
      <c r="B6737" t="s">
        <v>335</v>
      </c>
      <c r="C6737">
        <v>24</v>
      </c>
      <c r="D6737">
        <v>19</v>
      </c>
      <c r="E6737">
        <v>1</v>
      </c>
      <c r="F6737" t="s">
        <v>581</v>
      </c>
      <c r="G6737" t="s">
        <v>581</v>
      </c>
      <c r="H6737" t="s">
        <v>328</v>
      </c>
      <c r="I6737" t="s">
        <v>644</v>
      </c>
      <c r="J6737" t="s">
        <v>641</v>
      </c>
    </row>
    <row r="6738" spans="1:10" x14ac:dyDescent="0.35">
      <c r="A6738">
        <v>6936</v>
      </c>
      <c r="B6738" t="s">
        <v>335</v>
      </c>
      <c r="C6738">
        <v>25</v>
      </c>
      <c r="D6738">
        <v>30</v>
      </c>
      <c r="E6738">
        <v>2</v>
      </c>
      <c r="F6738" t="s">
        <v>581</v>
      </c>
      <c r="G6738" t="s">
        <v>581</v>
      </c>
      <c r="H6738" t="s">
        <v>328</v>
      </c>
      <c r="I6738" t="s">
        <v>644</v>
      </c>
      <c r="J6738" t="s">
        <v>641</v>
      </c>
    </row>
    <row r="6739" spans="1:10" x14ac:dyDescent="0.35">
      <c r="A6739">
        <v>6937</v>
      </c>
      <c r="B6739" t="s">
        <v>335</v>
      </c>
      <c r="C6739">
        <v>26</v>
      </c>
      <c r="D6739">
        <v>30</v>
      </c>
      <c r="E6739">
        <v>0</v>
      </c>
      <c r="F6739" t="s">
        <v>581</v>
      </c>
      <c r="G6739" t="s">
        <v>581</v>
      </c>
      <c r="H6739" t="s">
        <v>328</v>
      </c>
      <c r="I6739" t="s">
        <v>644</v>
      </c>
      <c r="J6739" t="s">
        <v>641</v>
      </c>
    </row>
    <row r="6740" spans="1:10" x14ac:dyDescent="0.35">
      <c r="A6740">
        <v>6938</v>
      </c>
      <c r="B6740" t="s">
        <v>335</v>
      </c>
      <c r="C6740">
        <v>27</v>
      </c>
      <c r="D6740">
        <v>33</v>
      </c>
      <c r="E6740">
        <v>6</v>
      </c>
      <c r="F6740" t="s">
        <v>581</v>
      </c>
      <c r="G6740" t="s">
        <v>581</v>
      </c>
      <c r="H6740" t="s">
        <v>328</v>
      </c>
      <c r="I6740" t="s">
        <v>644</v>
      </c>
      <c r="J6740" t="s">
        <v>641</v>
      </c>
    </row>
    <row r="6741" spans="1:10" x14ac:dyDescent="0.35">
      <c r="A6741">
        <v>6939</v>
      </c>
      <c r="B6741" t="s">
        <v>335</v>
      </c>
      <c r="C6741">
        <v>28</v>
      </c>
      <c r="D6741">
        <v>28</v>
      </c>
      <c r="E6741">
        <v>2</v>
      </c>
      <c r="F6741" t="s">
        <v>581</v>
      </c>
      <c r="G6741" t="s">
        <v>581</v>
      </c>
      <c r="H6741" t="s">
        <v>328</v>
      </c>
      <c r="I6741" t="s">
        <v>644</v>
      </c>
      <c r="J6741" t="s">
        <v>641</v>
      </c>
    </row>
    <row r="6742" spans="1:10" x14ac:dyDescent="0.35">
      <c r="A6742">
        <v>6940</v>
      </c>
      <c r="B6742" t="s">
        <v>335</v>
      </c>
      <c r="C6742">
        <v>29</v>
      </c>
      <c r="D6742">
        <v>13</v>
      </c>
      <c r="E6742">
        <v>4</v>
      </c>
      <c r="F6742" t="s">
        <v>581</v>
      </c>
      <c r="G6742" t="s">
        <v>581</v>
      </c>
      <c r="H6742" t="s">
        <v>328</v>
      </c>
      <c r="I6742" t="s">
        <v>644</v>
      </c>
      <c r="J6742" t="s">
        <v>641</v>
      </c>
    </row>
    <row r="6743" spans="1:10" x14ac:dyDescent="0.35">
      <c r="A6743">
        <v>6941</v>
      </c>
      <c r="B6743" t="s">
        <v>335</v>
      </c>
      <c r="C6743">
        <v>30</v>
      </c>
      <c r="D6743">
        <v>26</v>
      </c>
      <c r="E6743">
        <v>2</v>
      </c>
      <c r="F6743" t="s">
        <v>581</v>
      </c>
      <c r="G6743" t="s">
        <v>581</v>
      </c>
      <c r="H6743" t="s">
        <v>328</v>
      </c>
      <c r="I6743" t="s">
        <v>644</v>
      </c>
      <c r="J6743" t="s">
        <v>641</v>
      </c>
    </row>
    <row r="6744" spans="1:10" x14ac:dyDescent="0.35">
      <c r="A6744">
        <v>6942</v>
      </c>
      <c r="B6744" t="s">
        <v>335</v>
      </c>
      <c r="C6744">
        <v>31</v>
      </c>
      <c r="D6744">
        <v>21</v>
      </c>
      <c r="E6744">
        <v>1</v>
      </c>
      <c r="F6744" t="s">
        <v>581</v>
      </c>
      <c r="G6744" t="s">
        <v>581</v>
      </c>
      <c r="H6744" t="s">
        <v>328</v>
      </c>
      <c r="I6744" t="s">
        <v>644</v>
      </c>
      <c r="J6744" t="s">
        <v>641</v>
      </c>
    </row>
    <row r="6745" spans="1:10" x14ac:dyDescent="0.35">
      <c r="A6745">
        <v>6943</v>
      </c>
      <c r="B6745" t="s">
        <v>335</v>
      </c>
      <c r="C6745">
        <v>32</v>
      </c>
      <c r="D6745">
        <v>19</v>
      </c>
      <c r="E6745">
        <v>1</v>
      </c>
      <c r="F6745" t="s">
        <v>581</v>
      </c>
      <c r="G6745" t="s">
        <v>581</v>
      </c>
      <c r="H6745" t="s">
        <v>328</v>
      </c>
      <c r="I6745" t="s">
        <v>644</v>
      </c>
      <c r="J6745" t="s">
        <v>641</v>
      </c>
    </row>
    <row r="6746" spans="1:10" x14ac:dyDescent="0.35">
      <c r="A6746">
        <v>6944</v>
      </c>
      <c r="B6746" t="s">
        <v>335</v>
      </c>
      <c r="C6746">
        <v>33</v>
      </c>
      <c r="D6746">
        <v>23</v>
      </c>
      <c r="E6746">
        <v>1</v>
      </c>
      <c r="F6746" t="s">
        <v>581</v>
      </c>
      <c r="G6746" t="s">
        <v>581</v>
      </c>
      <c r="H6746" t="s">
        <v>328</v>
      </c>
      <c r="I6746" t="s">
        <v>644</v>
      </c>
      <c r="J6746" t="s">
        <v>641</v>
      </c>
    </row>
    <row r="6747" spans="1:10" x14ac:dyDescent="0.35">
      <c r="A6747">
        <v>6945</v>
      </c>
      <c r="B6747" t="s">
        <v>335</v>
      </c>
      <c r="C6747">
        <v>34</v>
      </c>
      <c r="D6747">
        <v>20</v>
      </c>
      <c r="E6747">
        <v>1</v>
      </c>
      <c r="F6747" t="s">
        <v>581</v>
      </c>
      <c r="G6747" t="s">
        <v>581</v>
      </c>
      <c r="H6747" t="s">
        <v>328</v>
      </c>
      <c r="I6747" t="s">
        <v>644</v>
      </c>
      <c r="J6747" t="s">
        <v>641</v>
      </c>
    </row>
    <row r="6748" spans="1:10" x14ac:dyDescent="0.35">
      <c r="A6748">
        <v>6946</v>
      </c>
      <c r="B6748" t="s">
        <v>335</v>
      </c>
      <c r="C6748">
        <v>35</v>
      </c>
      <c r="D6748">
        <v>13</v>
      </c>
      <c r="E6748">
        <v>3</v>
      </c>
      <c r="F6748" t="s">
        <v>581</v>
      </c>
      <c r="G6748" t="s">
        <v>581</v>
      </c>
      <c r="H6748" t="s">
        <v>328</v>
      </c>
      <c r="I6748" t="s">
        <v>644</v>
      </c>
      <c r="J6748" t="s">
        <v>641</v>
      </c>
    </row>
    <row r="6749" spans="1:10" x14ac:dyDescent="0.35">
      <c r="A6749">
        <v>6947</v>
      </c>
      <c r="B6749" t="s">
        <v>335</v>
      </c>
      <c r="C6749">
        <v>36</v>
      </c>
      <c r="D6749">
        <v>16</v>
      </c>
      <c r="E6749">
        <v>0</v>
      </c>
      <c r="F6749" t="s">
        <v>581</v>
      </c>
      <c r="G6749" t="s">
        <v>581</v>
      </c>
      <c r="H6749" t="s">
        <v>328</v>
      </c>
      <c r="I6749" t="s">
        <v>644</v>
      </c>
      <c r="J6749" t="s">
        <v>641</v>
      </c>
    </row>
    <row r="6750" spans="1:10" x14ac:dyDescent="0.35">
      <c r="A6750">
        <v>6948</v>
      </c>
      <c r="B6750" t="s">
        <v>335</v>
      </c>
      <c r="C6750">
        <v>37</v>
      </c>
      <c r="D6750">
        <v>20</v>
      </c>
      <c r="E6750">
        <v>2</v>
      </c>
      <c r="F6750" t="s">
        <v>581</v>
      </c>
      <c r="G6750" t="s">
        <v>581</v>
      </c>
      <c r="H6750" t="s">
        <v>328</v>
      </c>
      <c r="I6750" t="s">
        <v>644</v>
      </c>
      <c r="J6750" t="s">
        <v>641</v>
      </c>
    </row>
    <row r="6751" spans="1:10" x14ac:dyDescent="0.35">
      <c r="A6751">
        <v>6949</v>
      </c>
      <c r="B6751" t="s">
        <v>335</v>
      </c>
      <c r="C6751">
        <v>38</v>
      </c>
      <c r="D6751">
        <v>18</v>
      </c>
      <c r="E6751">
        <v>1</v>
      </c>
      <c r="F6751" t="s">
        <v>581</v>
      </c>
      <c r="G6751" t="s">
        <v>581</v>
      </c>
      <c r="H6751" t="s">
        <v>328</v>
      </c>
      <c r="I6751" t="s">
        <v>644</v>
      </c>
      <c r="J6751" t="s">
        <v>641</v>
      </c>
    </row>
    <row r="6752" spans="1:10" x14ac:dyDescent="0.35">
      <c r="A6752">
        <v>6950</v>
      </c>
      <c r="B6752" t="s">
        <v>336</v>
      </c>
      <c r="C6752">
        <v>15</v>
      </c>
      <c r="D6752">
        <v>60</v>
      </c>
      <c r="E6752">
        <v>2</v>
      </c>
      <c r="F6752" t="s">
        <v>581</v>
      </c>
      <c r="G6752" t="s">
        <v>581</v>
      </c>
      <c r="H6752" t="s">
        <v>328</v>
      </c>
      <c r="I6752" t="s">
        <v>644</v>
      </c>
      <c r="J6752" t="s">
        <v>647</v>
      </c>
    </row>
    <row r="6753" spans="1:10" x14ac:dyDescent="0.35">
      <c r="A6753">
        <v>6951</v>
      </c>
      <c r="B6753" t="s">
        <v>336</v>
      </c>
      <c r="C6753">
        <v>16</v>
      </c>
      <c r="D6753">
        <v>56</v>
      </c>
      <c r="E6753">
        <v>0</v>
      </c>
      <c r="F6753" t="s">
        <v>581</v>
      </c>
      <c r="G6753" t="s">
        <v>581</v>
      </c>
      <c r="H6753" t="s">
        <v>328</v>
      </c>
      <c r="I6753" t="s">
        <v>644</v>
      </c>
      <c r="J6753" t="s">
        <v>647</v>
      </c>
    </row>
    <row r="6754" spans="1:10" x14ac:dyDescent="0.35">
      <c r="A6754">
        <v>6952</v>
      </c>
      <c r="B6754" t="s">
        <v>336</v>
      </c>
      <c r="C6754">
        <v>17</v>
      </c>
      <c r="D6754">
        <v>34</v>
      </c>
      <c r="E6754">
        <v>1</v>
      </c>
      <c r="F6754" t="s">
        <v>581</v>
      </c>
      <c r="G6754" t="s">
        <v>581</v>
      </c>
      <c r="H6754" t="s">
        <v>328</v>
      </c>
      <c r="I6754" t="s">
        <v>644</v>
      </c>
      <c r="J6754" t="s">
        <v>647</v>
      </c>
    </row>
    <row r="6755" spans="1:10" x14ac:dyDescent="0.35">
      <c r="A6755">
        <v>6953</v>
      </c>
      <c r="B6755" t="s">
        <v>336</v>
      </c>
      <c r="C6755">
        <v>18</v>
      </c>
      <c r="D6755">
        <v>28</v>
      </c>
      <c r="E6755">
        <v>1</v>
      </c>
      <c r="F6755" t="s">
        <v>581</v>
      </c>
      <c r="G6755" t="s">
        <v>581</v>
      </c>
      <c r="H6755" t="s">
        <v>328</v>
      </c>
      <c r="I6755" t="s">
        <v>644</v>
      </c>
      <c r="J6755" t="s">
        <v>647</v>
      </c>
    </row>
    <row r="6756" spans="1:10" x14ac:dyDescent="0.35">
      <c r="A6756">
        <v>6954</v>
      </c>
      <c r="B6756" t="s">
        <v>336</v>
      </c>
      <c r="C6756">
        <v>19</v>
      </c>
      <c r="D6756">
        <v>22</v>
      </c>
      <c r="E6756">
        <v>1</v>
      </c>
      <c r="F6756" t="s">
        <v>581</v>
      </c>
      <c r="G6756" t="s">
        <v>581</v>
      </c>
      <c r="H6756" t="s">
        <v>328</v>
      </c>
      <c r="I6756" t="s">
        <v>644</v>
      </c>
      <c r="J6756" t="s">
        <v>647</v>
      </c>
    </row>
    <row r="6757" spans="1:10" x14ac:dyDescent="0.35">
      <c r="A6757">
        <v>6955</v>
      </c>
      <c r="B6757" t="s">
        <v>336</v>
      </c>
      <c r="C6757">
        <v>20</v>
      </c>
      <c r="D6757">
        <v>21</v>
      </c>
      <c r="E6757">
        <v>4</v>
      </c>
      <c r="F6757" t="s">
        <v>581</v>
      </c>
      <c r="G6757" t="s">
        <v>581</v>
      </c>
      <c r="H6757" t="s">
        <v>328</v>
      </c>
      <c r="I6757" t="s">
        <v>644</v>
      </c>
      <c r="J6757" t="s">
        <v>647</v>
      </c>
    </row>
    <row r="6758" spans="1:10" x14ac:dyDescent="0.35">
      <c r="A6758">
        <v>6956</v>
      </c>
      <c r="B6758" t="s">
        <v>336</v>
      </c>
      <c r="C6758">
        <v>21</v>
      </c>
      <c r="D6758">
        <v>20</v>
      </c>
      <c r="E6758">
        <v>0</v>
      </c>
      <c r="F6758" t="s">
        <v>581</v>
      </c>
      <c r="G6758" t="s">
        <v>581</v>
      </c>
      <c r="H6758" t="s">
        <v>328</v>
      </c>
      <c r="I6758" t="s">
        <v>644</v>
      </c>
      <c r="J6758" t="s">
        <v>647</v>
      </c>
    </row>
    <row r="6759" spans="1:10" x14ac:dyDescent="0.35">
      <c r="A6759">
        <v>6957</v>
      </c>
      <c r="B6759" t="s">
        <v>336</v>
      </c>
      <c r="C6759">
        <v>22</v>
      </c>
      <c r="D6759">
        <v>13</v>
      </c>
      <c r="E6759">
        <v>0</v>
      </c>
      <c r="F6759" t="s">
        <v>581</v>
      </c>
      <c r="G6759" t="s">
        <v>581</v>
      </c>
      <c r="H6759" t="s">
        <v>328</v>
      </c>
      <c r="I6759" t="s">
        <v>644</v>
      </c>
      <c r="J6759" t="s">
        <v>647</v>
      </c>
    </row>
    <row r="6760" spans="1:10" x14ac:dyDescent="0.35">
      <c r="A6760">
        <v>6958</v>
      </c>
      <c r="B6760" t="s">
        <v>336</v>
      </c>
      <c r="C6760">
        <v>23</v>
      </c>
      <c r="D6760">
        <v>10</v>
      </c>
      <c r="E6760">
        <v>1</v>
      </c>
      <c r="F6760" t="s">
        <v>581</v>
      </c>
      <c r="G6760" t="s">
        <v>581</v>
      </c>
      <c r="H6760" t="s">
        <v>328</v>
      </c>
      <c r="I6760" t="s">
        <v>644</v>
      </c>
      <c r="J6760" t="s">
        <v>647</v>
      </c>
    </row>
    <row r="6761" spans="1:10" x14ac:dyDescent="0.35">
      <c r="A6761">
        <v>6959</v>
      </c>
      <c r="B6761" t="s">
        <v>336</v>
      </c>
      <c r="C6761">
        <v>24</v>
      </c>
      <c r="D6761">
        <v>12</v>
      </c>
      <c r="E6761">
        <v>1</v>
      </c>
      <c r="F6761" t="s">
        <v>581</v>
      </c>
      <c r="G6761" t="s">
        <v>581</v>
      </c>
      <c r="H6761" t="s">
        <v>328</v>
      </c>
      <c r="I6761" t="s">
        <v>644</v>
      </c>
      <c r="J6761" t="s">
        <v>647</v>
      </c>
    </row>
    <row r="6762" spans="1:10" x14ac:dyDescent="0.35">
      <c r="A6762">
        <v>6960</v>
      </c>
      <c r="B6762" t="s">
        <v>336</v>
      </c>
      <c r="C6762">
        <v>25</v>
      </c>
      <c r="D6762">
        <v>13</v>
      </c>
      <c r="E6762">
        <v>1</v>
      </c>
      <c r="F6762" t="s">
        <v>581</v>
      </c>
      <c r="G6762" t="s">
        <v>581</v>
      </c>
      <c r="H6762" t="s">
        <v>328</v>
      </c>
      <c r="I6762" t="s">
        <v>644</v>
      </c>
      <c r="J6762" t="s">
        <v>647</v>
      </c>
    </row>
    <row r="6763" spans="1:10" x14ac:dyDescent="0.35">
      <c r="A6763">
        <v>6961</v>
      </c>
      <c r="B6763" t="s">
        <v>336</v>
      </c>
      <c r="C6763">
        <v>26</v>
      </c>
      <c r="D6763">
        <v>25</v>
      </c>
      <c r="E6763">
        <v>1</v>
      </c>
      <c r="F6763" t="s">
        <v>581</v>
      </c>
      <c r="G6763" t="s">
        <v>581</v>
      </c>
      <c r="H6763" t="s">
        <v>328</v>
      </c>
      <c r="I6763" t="s">
        <v>644</v>
      </c>
      <c r="J6763" t="s">
        <v>647</v>
      </c>
    </row>
    <row r="6764" spans="1:10" x14ac:dyDescent="0.35">
      <c r="A6764">
        <v>6962</v>
      </c>
      <c r="B6764" t="s">
        <v>336</v>
      </c>
      <c r="C6764">
        <v>27</v>
      </c>
      <c r="D6764">
        <v>30</v>
      </c>
      <c r="E6764">
        <v>3</v>
      </c>
      <c r="F6764" t="s">
        <v>581</v>
      </c>
      <c r="G6764" t="s">
        <v>581</v>
      </c>
      <c r="H6764" t="s">
        <v>328</v>
      </c>
      <c r="I6764" t="s">
        <v>644</v>
      </c>
      <c r="J6764" t="s">
        <v>647</v>
      </c>
    </row>
    <row r="6765" spans="1:10" x14ac:dyDescent="0.35">
      <c r="A6765">
        <v>6963</v>
      </c>
      <c r="B6765" t="s">
        <v>336</v>
      </c>
      <c r="C6765">
        <v>28</v>
      </c>
      <c r="D6765">
        <v>30</v>
      </c>
      <c r="E6765">
        <v>5</v>
      </c>
      <c r="F6765" t="s">
        <v>581</v>
      </c>
      <c r="G6765" t="s">
        <v>581</v>
      </c>
      <c r="H6765" t="s">
        <v>328</v>
      </c>
      <c r="I6765" t="s">
        <v>644</v>
      </c>
      <c r="J6765" t="s">
        <v>647</v>
      </c>
    </row>
    <row r="6766" spans="1:10" x14ac:dyDescent="0.35">
      <c r="A6766">
        <v>6964</v>
      </c>
      <c r="B6766" t="s">
        <v>336</v>
      </c>
      <c r="C6766">
        <v>29</v>
      </c>
      <c r="D6766">
        <v>47</v>
      </c>
      <c r="E6766">
        <v>7</v>
      </c>
      <c r="F6766" t="s">
        <v>581</v>
      </c>
      <c r="G6766" t="s">
        <v>581</v>
      </c>
      <c r="H6766" t="s">
        <v>328</v>
      </c>
      <c r="I6766" t="s">
        <v>644</v>
      </c>
      <c r="J6766" t="s">
        <v>647</v>
      </c>
    </row>
    <row r="6767" spans="1:10" x14ac:dyDescent="0.35">
      <c r="A6767">
        <v>6965</v>
      </c>
      <c r="B6767" t="s">
        <v>336</v>
      </c>
      <c r="C6767">
        <v>30</v>
      </c>
      <c r="D6767">
        <v>40</v>
      </c>
      <c r="E6767">
        <v>2</v>
      </c>
      <c r="F6767" t="s">
        <v>581</v>
      </c>
      <c r="G6767" t="s">
        <v>581</v>
      </c>
      <c r="H6767" t="s">
        <v>328</v>
      </c>
      <c r="I6767" t="s">
        <v>644</v>
      </c>
      <c r="J6767" t="s">
        <v>647</v>
      </c>
    </row>
    <row r="6768" spans="1:10" x14ac:dyDescent="0.35">
      <c r="A6768">
        <v>6966</v>
      </c>
      <c r="B6768" t="s">
        <v>336</v>
      </c>
      <c r="C6768">
        <v>31</v>
      </c>
      <c r="D6768">
        <v>52</v>
      </c>
      <c r="E6768">
        <v>7</v>
      </c>
      <c r="F6768" t="s">
        <v>581</v>
      </c>
      <c r="G6768" t="s">
        <v>581</v>
      </c>
      <c r="H6768" t="s">
        <v>328</v>
      </c>
      <c r="I6768" t="s">
        <v>644</v>
      </c>
      <c r="J6768" t="s">
        <v>647</v>
      </c>
    </row>
    <row r="6769" spans="1:10" x14ac:dyDescent="0.35">
      <c r="A6769">
        <v>6967</v>
      </c>
      <c r="B6769" t="s">
        <v>336</v>
      </c>
      <c r="C6769">
        <v>32</v>
      </c>
      <c r="D6769">
        <v>38</v>
      </c>
      <c r="E6769">
        <v>3</v>
      </c>
      <c r="F6769" t="s">
        <v>581</v>
      </c>
      <c r="G6769" t="s">
        <v>581</v>
      </c>
      <c r="H6769" t="s">
        <v>328</v>
      </c>
      <c r="I6769" t="s">
        <v>644</v>
      </c>
      <c r="J6769" t="s">
        <v>647</v>
      </c>
    </row>
    <row r="6770" spans="1:10" x14ac:dyDescent="0.35">
      <c r="A6770">
        <v>6968</v>
      </c>
      <c r="B6770" t="s">
        <v>336</v>
      </c>
      <c r="C6770">
        <v>33</v>
      </c>
      <c r="D6770">
        <v>19</v>
      </c>
      <c r="E6770">
        <v>2</v>
      </c>
      <c r="F6770" t="s">
        <v>581</v>
      </c>
      <c r="G6770" t="s">
        <v>581</v>
      </c>
      <c r="H6770" t="s">
        <v>328</v>
      </c>
      <c r="I6770" t="s">
        <v>644</v>
      </c>
      <c r="J6770" t="s">
        <v>647</v>
      </c>
    </row>
    <row r="6771" spans="1:10" x14ac:dyDescent="0.35">
      <c r="A6771">
        <v>6969</v>
      </c>
      <c r="B6771" t="s">
        <v>336</v>
      </c>
      <c r="C6771">
        <v>34</v>
      </c>
      <c r="D6771">
        <v>13</v>
      </c>
      <c r="E6771">
        <v>2</v>
      </c>
      <c r="F6771" t="s">
        <v>581</v>
      </c>
      <c r="G6771" t="s">
        <v>581</v>
      </c>
      <c r="H6771" t="s">
        <v>328</v>
      </c>
      <c r="I6771" t="s">
        <v>644</v>
      </c>
      <c r="J6771" t="s">
        <v>647</v>
      </c>
    </row>
    <row r="6772" spans="1:10" x14ac:dyDescent="0.35">
      <c r="A6772">
        <v>6970</v>
      </c>
      <c r="B6772" t="s">
        <v>336</v>
      </c>
      <c r="C6772">
        <v>35</v>
      </c>
      <c r="D6772">
        <v>12</v>
      </c>
      <c r="E6772">
        <v>1</v>
      </c>
      <c r="F6772" t="s">
        <v>581</v>
      </c>
      <c r="G6772" t="s">
        <v>581</v>
      </c>
      <c r="H6772" t="s">
        <v>328</v>
      </c>
      <c r="I6772" t="s">
        <v>644</v>
      </c>
      <c r="J6772" t="s">
        <v>647</v>
      </c>
    </row>
    <row r="6773" spans="1:10" x14ac:dyDescent="0.35">
      <c r="A6773">
        <v>6971</v>
      </c>
      <c r="B6773" t="s">
        <v>336</v>
      </c>
      <c r="C6773">
        <v>36</v>
      </c>
      <c r="D6773">
        <v>10</v>
      </c>
      <c r="E6773">
        <v>0</v>
      </c>
      <c r="F6773" t="s">
        <v>581</v>
      </c>
      <c r="G6773" t="s">
        <v>581</v>
      </c>
      <c r="H6773" t="s">
        <v>328</v>
      </c>
      <c r="I6773" t="s">
        <v>644</v>
      </c>
      <c r="J6773" t="s">
        <v>647</v>
      </c>
    </row>
    <row r="6774" spans="1:10" x14ac:dyDescent="0.35">
      <c r="A6774">
        <v>6972</v>
      </c>
      <c r="B6774" t="s">
        <v>336</v>
      </c>
      <c r="C6774">
        <v>37</v>
      </c>
      <c r="D6774">
        <v>15</v>
      </c>
      <c r="E6774">
        <v>3</v>
      </c>
      <c r="F6774" t="s">
        <v>581</v>
      </c>
      <c r="G6774" t="s">
        <v>581</v>
      </c>
      <c r="H6774" t="s">
        <v>328</v>
      </c>
      <c r="I6774" t="s">
        <v>644</v>
      </c>
      <c r="J6774" t="s">
        <v>647</v>
      </c>
    </row>
    <row r="6775" spans="1:10" x14ac:dyDescent="0.35">
      <c r="A6775">
        <v>6973</v>
      </c>
      <c r="B6775" t="s">
        <v>336</v>
      </c>
      <c r="C6775">
        <v>38</v>
      </c>
      <c r="D6775">
        <v>9</v>
      </c>
      <c r="E6775">
        <v>0</v>
      </c>
      <c r="F6775" t="s">
        <v>581</v>
      </c>
      <c r="G6775" t="s">
        <v>581</v>
      </c>
      <c r="H6775" t="s">
        <v>328</v>
      </c>
      <c r="I6775" t="s">
        <v>644</v>
      </c>
      <c r="J6775" t="s">
        <v>647</v>
      </c>
    </row>
    <row r="6776" spans="1:10" x14ac:dyDescent="0.35">
      <c r="A6776">
        <v>6974</v>
      </c>
      <c r="B6776" t="s">
        <v>337</v>
      </c>
      <c r="C6776">
        <v>15</v>
      </c>
      <c r="D6776">
        <v>43</v>
      </c>
      <c r="E6776">
        <v>21</v>
      </c>
      <c r="F6776" t="s">
        <v>581</v>
      </c>
      <c r="G6776" t="s">
        <v>581</v>
      </c>
      <c r="H6776" t="s">
        <v>328</v>
      </c>
      <c r="I6776" t="s">
        <v>644</v>
      </c>
      <c r="J6776" t="s">
        <v>645</v>
      </c>
    </row>
    <row r="6777" spans="1:10" x14ac:dyDescent="0.35">
      <c r="A6777">
        <v>6975</v>
      </c>
      <c r="B6777" t="s">
        <v>337</v>
      </c>
      <c r="C6777">
        <v>16</v>
      </c>
      <c r="D6777">
        <v>33</v>
      </c>
      <c r="E6777">
        <v>22</v>
      </c>
      <c r="F6777" t="s">
        <v>581</v>
      </c>
      <c r="G6777" t="s">
        <v>581</v>
      </c>
      <c r="H6777" t="s">
        <v>328</v>
      </c>
      <c r="I6777" t="s">
        <v>644</v>
      </c>
      <c r="J6777" t="s">
        <v>645</v>
      </c>
    </row>
    <row r="6778" spans="1:10" x14ac:dyDescent="0.35">
      <c r="A6778">
        <v>6976</v>
      </c>
      <c r="B6778" t="s">
        <v>337</v>
      </c>
      <c r="C6778">
        <v>17</v>
      </c>
      <c r="D6778">
        <v>34</v>
      </c>
      <c r="E6778">
        <v>11</v>
      </c>
      <c r="F6778" t="s">
        <v>581</v>
      </c>
      <c r="G6778" t="s">
        <v>581</v>
      </c>
      <c r="H6778" t="s">
        <v>328</v>
      </c>
      <c r="I6778" t="s">
        <v>644</v>
      </c>
      <c r="J6778" t="s">
        <v>645</v>
      </c>
    </row>
    <row r="6779" spans="1:10" x14ac:dyDescent="0.35">
      <c r="A6779">
        <v>6977</v>
      </c>
      <c r="B6779" t="s">
        <v>337</v>
      </c>
      <c r="C6779">
        <v>18</v>
      </c>
      <c r="D6779">
        <v>28</v>
      </c>
      <c r="E6779">
        <v>10</v>
      </c>
      <c r="F6779" t="s">
        <v>581</v>
      </c>
      <c r="G6779" t="s">
        <v>581</v>
      </c>
      <c r="H6779" t="s">
        <v>328</v>
      </c>
      <c r="I6779" t="s">
        <v>644</v>
      </c>
      <c r="J6779" t="s">
        <v>645</v>
      </c>
    </row>
    <row r="6780" spans="1:10" x14ac:dyDescent="0.35">
      <c r="A6780">
        <v>6978</v>
      </c>
      <c r="B6780" t="s">
        <v>337</v>
      </c>
      <c r="C6780">
        <v>19</v>
      </c>
      <c r="D6780">
        <v>29</v>
      </c>
      <c r="E6780">
        <v>7</v>
      </c>
      <c r="F6780" t="s">
        <v>581</v>
      </c>
      <c r="G6780" t="s">
        <v>581</v>
      </c>
      <c r="H6780" t="s">
        <v>328</v>
      </c>
      <c r="I6780" t="s">
        <v>644</v>
      </c>
      <c r="J6780" t="s">
        <v>645</v>
      </c>
    </row>
    <row r="6781" spans="1:10" x14ac:dyDescent="0.35">
      <c r="A6781">
        <v>6979</v>
      </c>
      <c r="B6781" t="s">
        <v>337</v>
      </c>
      <c r="C6781">
        <v>20</v>
      </c>
      <c r="D6781">
        <v>14</v>
      </c>
      <c r="E6781">
        <v>7</v>
      </c>
      <c r="F6781" t="s">
        <v>581</v>
      </c>
      <c r="G6781" t="s">
        <v>581</v>
      </c>
      <c r="H6781" t="s">
        <v>328</v>
      </c>
      <c r="I6781" t="s">
        <v>644</v>
      </c>
      <c r="J6781" t="s">
        <v>645</v>
      </c>
    </row>
    <row r="6782" spans="1:10" x14ac:dyDescent="0.35">
      <c r="A6782">
        <v>6980</v>
      </c>
      <c r="B6782" t="s">
        <v>337</v>
      </c>
      <c r="C6782">
        <v>21</v>
      </c>
      <c r="D6782">
        <v>24</v>
      </c>
      <c r="E6782">
        <v>6</v>
      </c>
      <c r="F6782" t="s">
        <v>581</v>
      </c>
      <c r="G6782" t="s">
        <v>581</v>
      </c>
      <c r="H6782" t="s">
        <v>328</v>
      </c>
      <c r="I6782" t="s">
        <v>644</v>
      </c>
      <c r="J6782" t="s">
        <v>645</v>
      </c>
    </row>
    <row r="6783" spans="1:10" x14ac:dyDescent="0.35">
      <c r="A6783">
        <v>6981</v>
      </c>
      <c r="B6783" t="s">
        <v>337</v>
      </c>
      <c r="C6783">
        <v>22</v>
      </c>
      <c r="D6783">
        <v>20</v>
      </c>
      <c r="E6783">
        <v>6</v>
      </c>
      <c r="F6783" t="s">
        <v>581</v>
      </c>
      <c r="G6783" t="s">
        <v>581</v>
      </c>
      <c r="H6783" t="s">
        <v>328</v>
      </c>
      <c r="I6783" t="s">
        <v>644</v>
      </c>
      <c r="J6783" t="s">
        <v>645</v>
      </c>
    </row>
    <row r="6784" spans="1:10" x14ac:dyDescent="0.35">
      <c r="A6784">
        <v>6982</v>
      </c>
      <c r="B6784" t="s">
        <v>337</v>
      </c>
      <c r="C6784">
        <v>23</v>
      </c>
      <c r="D6784">
        <v>18</v>
      </c>
      <c r="E6784">
        <v>2</v>
      </c>
      <c r="F6784" t="s">
        <v>581</v>
      </c>
      <c r="G6784" t="s">
        <v>581</v>
      </c>
      <c r="H6784" t="s">
        <v>328</v>
      </c>
      <c r="I6784" t="s">
        <v>644</v>
      </c>
      <c r="J6784" t="s">
        <v>645</v>
      </c>
    </row>
    <row r="6785" spans="1:10" x14ac:dyDescent="0.35">
      <c r="A6785">
        <v>6983</v>
      </c>
      <c r="B6785" t="s">
        <v>337</v>
      </c>
      <c r="C6785">
        <v>24</v>
      </c>
      <c r="D6785">
        <v>23</v>
      </c>
      <c r="E6785">
        <v>7</v>
      </c>
      <c r="F6785" t="s">
        <v>581</v>
      </c>
      <c r="G6785" t="s">
        <v>581</v>
      </c>
      <c r="H6785" t="s">
        <v>328</v>
      </c>
      <c r="I6785" t="s">
        <v>644</v>
      </c>
      <c r="J6785" t="s">
        <v>645</v>
      </c>
    </row>
    <row r="6786" spans="1:10" x14ac:dyDescent="0.35">
      <c r="A6786">
        <v>6984</v>
      </c>
      <c r="B6786" t="s">
        <v>337</v>
      </c>
      <c r="C6786">
        <v>25</v>
      </c>
      <c r="D6786">
        <v>7</v>
      </c>
      <c r="E6786">
        <v>9</v>
      </c>
      <c r="F6786" t="s">
        <v>581</v>
      </c>
      <c r="G6786" t="s">
        <v>581</v>
      </c>
      <c r="H6786" t="s">
        <v>328</v>
      </c>
      <c r="I6786" t="s">
        <v>644</v>
      </c>
      <c r="J6786" t="s">
        <v>645</v>
      </c>
    </row>
    <row r="6787" spans="1:10" x14ac:dyDescent="0.35">
      <c r="A6787">
        <v>6985</v>
      </c>
      <c r="B6787" t="s">
        <v>337</v>
      </c>
      <c r="C6787">
        <v>26</v>
      </c>
      <c r="D6787">
        <v>14</v>
      </c>
      <c r="E6787">
        <v>9</v>
      </c>
      <c r="F6787" t="s">
        <v>581</v>
      </c>
      <c r="G6787" t="s">
        <v>581</v>
      </c>
      <c r="H6787" t="s">
        <v>328</v>
      </c>
      <c r="I6787" t="s">
        <v>644</v>
      </c>
      <c r="J6787" t="s">
        <v>645</v>
      </c>
    </row>
    <row r="6788" spans="1:10" x14ac:dyDescent="0.35">
      <c r="A6788">
        <v>6986</v>
      </c>
      <c r="B6788" t="s">
        <v>337</v>
      </c>
      <c r="C6788">
        <v>27</v>
      </c>
      <c r="D6788">
        <v>10</v>
      </c>
      <c r="E6788">
        <v>12</v>
      </c>
      <c r="F6788" t="s">
        <v>581</v>
      </c>
      <c r="G6788" t="s">
        <v>581</v>
      </c>
      <c r="H6788" t="s">
        <v>328</v>
      </c>
      <c r="I6788" t="s">
        <v>644</v>
      </c>
      <c r="J6788" t="s">
        <v>645</v>
      </c>
    </row>
    <row r="6789" spans="1:10" x14ac:dyDescent="0.35">
      <c r="A6789">
        <v>6987</v>
      </c>
      <c r="B6789" t="s">
        <v>337</v>
      </c>
      <c r="C6789">
        <v>28</v>
      </c>
      <c r="D6789">
        <v>12</v>
      </c>
      <c r="E6789">
        <v>10</v>
      </c>
      <c r="F6789" t="s">
        <v>581</v>
      </c>
      <c r="G6789" t="s">
        <v>581</v>
      </c>
      <c r="H6789" t="s">
        <v>328</v>
      </c>
      <c r="I6789" t="s">
        <v>644</v>
      </c>
      <c r="J6789" t="s">
        <v>645</v>
      </c>
    </row>
    <row r="6790" spans="1:10" x14ac:dyDescent="0.35">
      <c r="A6790">
        <v>6988</v>
      </c>
      <c r="B6790" t="s">
        <v>337</v>
      </c>
      <c r="C6790">
        <v>29</v>
      </c>
      <c r="D6790">
        <v>9</v>
      </c>
      <c r="E6790">
        <v>6</v>
      </c>
      <c r="F6790" t="s">
        <v>581</v>
      </c>
      <c r="G6790" t="s">
        <v>581</v>
      </c>
      <c r="H6790" t="s">
        <v>328</v>
      </c>
      <c r="I6790" t="s">
        <v>644</v>
      </c>
      <c r="J6790" t="s">
        <v>645</v>
      </c>
    </row>
    <row r="6791" spans="1:10" x14ac:dyDescent="0.35">
      <c r="A6791">
        <v>6989</v>
      </c>
      <c r="B6791" t="s">
        <v>337</v>
      </c>
      <c r="C6791">
        <v>30</v>
      </c>
      <c r="D6791">
        <v>7</v>
      </c>
      <c r="E6791">
        <v>9</v>
      </c>
      <c r="F6791" t="s">
        <v>581</v>
      </c>
      <c r="G6791" t="s">
        <v>581</v>
      </c>
      <c r="H6791" t="s">
        <v>328</v>
      </c>
      <c r="I6791" t="s">
        <v>644</v>
      </c>
      <c r="J6791" t="s">
        <v>645</v>
      </c>
    </row>
    <row r="6792" spans="1:10" x14ac:dyDescent="0.35">
      <c r="A6792">
        <v>6990</v>
      </c>
      <c r="B6792" t="s">
        <v>337</v>
      </c>
      <c r="C6792">
        <v>31</v>
      </c>
      <c r="D6792">
        <v>10</v>
      </c>
      <c r="E6792">
        <v>7</v>
      </c>
      <c r="F6792" t="s">
        <v>581</v>
      </c>
      <c r="G6792" t="s">
        <v>581</v>
      </c>
      <c r="H6792" t="s">
        <v>328</v>
      </c>
      <c r="I6792" t="s">
        <v>644</v>
      </c>
      <c r="J6792" t="s">
        <v>645</v>
      </c>
    </row>
    <row r="6793" spans="1:10" x14ac:dyDescent="0.35">
      <c r="A6793">
        <v>6991</v>
      </c>
      <c r="B6793" t="s">
        <v>337</v>
      </c>
      <c r="C6793">
        <v>32</v>
      </c>
      <c r="D6793">
        <v>18</v>
      </c>
      <c r="E6793">
        <v>5</v>
      </c>
      <c r="F6793" t="s">
        <v>581</v>
      </c>
      <c r="G6793" t="s">
        <v>581</v>
      </c>
      <c r="H6793" t="s">
        <v>328</v>
      </c>
      <c r="I6793" t="s">
        <v>644</v>
      </c>
      <c r="J6793" t="s">
        <v>645</v>
      </c>
    </row>
    <row r="6794" spans="1:10" x14ac:dyDescent="0.35">
      <c r="A6794">
        <v>6992</v>
      </c>
      <c r="B6794" t="s">
        <v>337</v>
      </c>
      <c r="C6794">
        <v>33</v>
      </c>
      <c r="D6794">
        <v>13</v>
      </c>
      <c r="E6794">
        <v>5</v>
      </c>
      <c r="F6794" t="s">
        <v>581</v>
      </c>
      <c r="G6794" t="s">
        <v>581</v>
      </c>
      <c r="H6794" t="s">
        <v>328</v>
      </c>
      <c r="I6794" t="s">
        <v>644</v>
      </c>
      <c r="J6794" t="s">
        <v>645</v>
      </c>
    </row>
    <row r="6795" spans="1:10" x14ac:dyDescent="0.35">
      <c r="A6795">
        <v>6993</v>
      </c>
      <c r="B6795" t="s">
        <v>337</v>
      </c>
      <c r="C6795">
        <v>34</v>
      </c>
      <c r="D6795">
        <v>4</v>
      </c>
      <c r="E6795">
        <v>3</v>
      </c>
      <c r="F6795" t="s">
        <v>581</v>
      </c>
      <c r="G6795" t="s">
        <v>581</v>
      </c>
      <c r="H6795" t="s">
        <v>328</v>
      </c>
      <c r="I6795" t="s">
        <v>644</v>
      </c>
      <c r="J6795" t="s">
        <v>645</v>
      </c>
    </row>
    <row r="6796" spans="1:10" x14ac:dyDescent="0.35">
      <c r="A6796">
        <v>6994</v>
      </c>
      <c r="B6796" t="s">
        <v>337</v>
      </c>
      <c r="C6796">
        <v>35</v>
      </c>
      <c r="D6796">
        <v>4</v>
      </c>
      <c r="E6796">
        <v>4</v>
      </c>
      <c r="F6796" t="s">
        <v>581</v>
      </c>
      <c r="G6796" t="s">
        <v>581</v>
      </c>
      <c r="H6796" t="s">
        <v>328</v>
      </c>
      <c r="I6796" t="s">
        <v>644</v>
      </c>
      <c r="J6796" t="s">
        <v>645</v>
      </c>
    </row>
    <row r="6797" spans="1:10" x14ac:dyDescent="0.35">
      <c r="A6797">
        <v>6995</v>
      </c>
      <c r="B6797" t="s">
        <v>337</v>
      </c>
      <c r="C6797">
        <v>36</v>
      </c>
      <c r="D6797">
        <v>6</v>
      </c>
      <c r="E6797">
        <v>3</v>
      </c>
      <c r="F6797" t="s">
        <v>581</v>
      </c>
      <c r="G6797" t="s">
        <v>581</v>
      </c>
      <c r="H6797" t="s">
        <v>328</v>
      </c>
      <c r="I6797" t="s">
        <v>644</v>
      </c>
      <c r="J6797" t="s">
        <v>645</v>
      </c>
    </row>
    <row r="6798" spans="1:10" x14ac:dyDescent="0.35">
      <c r="A6798">
        <v>6996</v>
      </c>
      <c r="B6798" t="s">
        <v>337</v>
      </c>
      <c r="C6798">
        <v>37</v>
      </c>
      <c r="D6798">
        <v>4</v>
      </c>
      <c r="E6798">
        <v>7</v>
      </c>
      <c r="F6798" t="s">
        <v>581</v>
      </c>
      <c r="G6798" t="s">
        <v>581</v>
      </c>
      <c r="H6798" t="s">
        <v>328</v>
      </c>
      <c r="I6798" t="s">
        <v>644</v>
      </c>
      <c r="J6798" t="s">
        <v>645</v>
      </c>
    </row>
    <row r="6799" spans="1:10" x14ac:dyDescent="0.35">
      <c r="A6799">
        <v>6997</v>
      </c>
      <c r="B6799" t="s">
        <v>337</v>
      </c>
      <c r="C6799">
        <v>38</v>
      </c>
      <c r="D6799">
        <v>5</v>
      </c>
      <c r="E6799">
        <v>8</v>
      </c>
      <c r="F6799" t="s">
        <v>581</v>
      </c>
      <c r="G6799" t="s">
        <v>581</v>
      </c>
      <c r="H6799" t="s">
        <v>328</v>
      </c>
      <c r="I6799" t="s">
        <v>644</v>
      </c>
      <c r="J6799" t="s">
        <v>645</v>
      </c>
    </row>
    <row r="6800" spans="1:10" x14ac:dyDescent="0.35">
      <c r="A6800">
        <v>6998</v>
      </c>
      <c r="B6800" t="s">
        <v>338</v>
      </c>
      <c r="C6800">
        <v>15</v>
      </c>
      <c r="D6800">
        <v>35</v>
      </c>
      <c r="E6800">
        <v>2</v>
      </c>
      <c r="F6800" t="s">
        <v>581</v>
      </c>
      <c r="G6800" t="s">
        <v>581</v>
      </c>
      <c r="H6800" t="s">
        <v>328</v>
      </c>
      <c r="I6800" t="s">
        <v>644</v>
      </c>
      <c r="J6800" t="s">
        <v>645</v>
      </c>
    </row>
    <row r="6801" spans="1:10" x14ac:dyDescent="0.35">
      <c r="A6801">
        <v>6999</v>
      </c>
      <c r="B6801" t="s">
        <v>338</v>
      </c>
      <c r="C6801">
        <v>16</v>
      </c>
      <c r="D6801">
        <v>36</v>
      </c>
      <c r="E6801">
        <v>9</v>
      </c>
      <c r="F6801" t="s">
        <v>581</v>
      </c>
      <c r="G6801" t="s">
        <v>581</v>
      </c>
      <c r="H6801" t="s">
        <v>328</v>
      </c>
      <c r="I6801" t="s">
        <v>644</v>
      </c>
      <c r="J6801" t="s">
        <v>645</v>
      </c>
    </row>
    <row r="6802" spans="1:10" x14ac:dyDescent="0.35">
      <c r="A6802">
        <v>7000</v>
      </c>
      <c r="B6802" t="s">
        <v>338</v>
      </c>
      <c r="C6802">
        <v>17</v>
      </c>
      <c r="D6802">
        <v>12</v>
      </c>
      <c r="E6802">
        <v>9</v>
      </c>
      <c r="F6802" t="s">
        <v>581</v>
      </c>
      <c r="G6802" t="s">
        <v>581</v>
      </c>
      <c r="H6802" t="s">
        <v>328</v>
      </c>
      <c r="I6802" t="s">
        <v>644</v>
      </c>
      <c r="J6802" t="s">
        <v>645</v>
      </c>
    </row>
    <row r="6803" spans="1:10" x14ac:dyDescent="0.35">
      <c r="A6803">
        <v>7001</v>
      </c>
      <c r="B6803" t="s">
        <v>338</v>
      </c>
      <c r="C6803">
        <v>18</v>
      </c>
      <c r="D6803">
        <v>17</v>
      </c>
      <c r="E6803">
        <v>2</v>
      </c>
      <c r="F6803" t="s">
        <v>581</v>
      </c>
      <c r="G6803" t="s">
        <v>581</v>
      </c>
      <c r="H6803" t="s">
        <v>328</v>
      </c>
      <c r="I6803" t="s">
        <v>644</v>
      </c>
      <c r="J6803" t="s">
        <v>645</v>
      </c>
    </row>
    <row r="6804" spans="1:10" x14ac:dyDescent="0.35">
      <c r="A6804">
        <v>7002</v>
      </c>
      <c r="B6804" t="s">
        <v>338</v>
      </c>
      <c r="C6804">
        <v>19</v>
      </c>
      <c r="D6804">
        <v>11</v>
      </c>
      <c r="E6804">
        <v>2</v>
      </c>
      <c r="F6804" t="s">
        <v>581</v>
      </c>
      <c r="G6804" t="s">
        <v>581</v>
      </c>
      <c r="H6804" t="s">
        <v>328</v>
      </c>
      <c r="I6804" t="s">
        <v>644</v>
      </c>
      <c r="J6804" t="s">
        <v>645</v>
      </c>
    </row>
    <row r="6805" spans="1:10" x14ac:dyDescent="0.35">
      <c r="A6805">
        <v>7003</v>
      </c>
      <c r="B6805" t="s">
        <v>338</v>
      </c>
      <c r="C6805">
        <v>20</v>
      </c>
      <c r="D6805">
        <v>13</v>
      </c>
      <c r="E6805">
        <v>3</v>
      </c>
      <c r="F6805" t="s">
        <v>581</v>
      </c>
      <c r="G6805" t="s">
        <v>581</v>
      </c>
      <c r="H6805" t="s">
        <v>328</v>
      </c>
      <c r="I6805" t="s">
        <v>644</v>
      </c>
      <c r="J6805" t="s">
        <v>645</v>
      </c>
    </row>
    <row r="6806" spans="1:10" x14ac:dyDescent="0.35">
      <c r="A6806">
        <v>7004</v>
      </c>
      <c r="B6806" t="s">
        <v>338</v>
      </c>
      <c r="C6806">
        <v>21</v>
      </c>
      <c r="D6806">
        <v>11</v>
      </c>
      <c r="E6806">
        <v>0</v>
      </c>
      <c r="F6806" t="s">
        <v>581</v>
      </c>
      <c r="G6806" t="s">
        <v>581</v>
      </c>
      <c r="H6806" t="s">
        <v>328</v>
      </c>
      <c r="I6806" t="s">
        <v>644</v>
      </c>
      <c r="J6806" t="s">
        <v>645</v>
      </c>
    </row>
    <row r="6807" spans="1:10" x14ac:dyDescent="0.35">
      <c r="A6807">
        <v>7005</v>
      </c>
      <c r="B6807" t="s">
        <v>338</v>
      </c>
      <c r="C6807">
        <v>22</v>
      </c>
      <c r="D6807">
        <v>11</v>
      </c>
      <c r="E6807">
        <v>2</v>
      </c>
      <c r="F6807" t="s">
        <v>581</v>
      </c>
      <c r="G6807" t="s">
        <v>581</v>
      </c>
      <c r="H6807" t="s">
        <v>328</v>
      </c>
      <c r="I6807" t="s">
        <v>644</v>
      </c>
      <c r="J6807" t="s">
        <v>645</v>
      </c>
    </row>
    <row r="6808" spans="1:10" x14ac:dyDescent="0.35">
      <c r="A6808">
        <v>7006</v>
      </c>
      <c r="B6808" t="s">
        <v>338</v>
      </c>
      <c r="C6808">
        <v>23</v>
      </c>
      <c r="D6808">
        <v>16</v>
      </c>
      <c r="E6808">
        <v>0</v>
      </c>
      <c r="F6808" t="s">
        <v>581</v>
      </c>
      <c r="G6808" t="s">
        <v>581</v>
      </c>
      <c r="H6808" t="s">
        <v>328</v>
      </c>
      <c r="I6808" t="s">
        <v>644</v>
      </c>
      <c r="J6808" t="s">
        <v>645</v>
      </c>
    </row>
    <row r="6809" spans="1:10" x14ac:dyDescent="0.35">
      <c r="A6809">
        <v>7007</v>
      </c>
      <c r="B6809" t="s">
        <v>338</v>
      </c>
      <c r="C6809">
        <v>24</v>
      </c>
      <c r="D6809">
        <v>6</v>
      </c>
      <c r="E6809">
        <v>2</v>
      </c>
      <c r="F6809" t="s">
        <v>581</v>
      </c>
      <c r="G6809" t="s">
        <v>581</v>
      </c>
      <c r="H6809" t="s">
        <v>328</v>
      </c>
      <c r="I6809" t="s">
        <v>644</v>
      </c>
      <c r="J6809" t="s">
        <v>645</v>
      </c>
    </row>
    <row r="6810" spans="1:10" x14ac:dyDescent="0.35">
      <c r="A6810">
        <v>7008</v>
      </c>
      <c r="B6810" t="s">
        <v>338</v>
      </c>
      <c r="C6810">
        <v>25</v>
      </c>
      <c r="D6810">
        <v>6</v>
      </c>
      <c r="E6810">
        <v>4</v>
      </c>
      <c r="F6810" t="s">
        <v>581</v>
      </c>
      <c r="G6810" t="s">
        <v>581</v>
      </c>
      <c r="H6810" t="s">
        <v>328</v>
      </c>
      <c r="I6810" t="s">
        <v>644</v>
      </c>
      <c r="J6810" t="s">
        <v>645</v>
      </c>
    </row>
    <row r="6811" spans="1:10" x14ac:dyDescent="0.35">
      <c r="A6811">
        <v>7009</v>
      </c>
      <c r="B6811" t="s">
        <v>338</v>
      </c>
      <c r="C6811">
        <v>26</v>
      </c>
      <c r="D6811">
        <v>13</v>
      </c>
      <c r="E6811">
        <v>7</v>
      </c>
      <c r="F6811" t="s">
        <v>581</v>
      </c>
      <c r="G6811" t="s">
        <v>581</v>
      </c>
      <c r="H6811" t="s">
        <v>328</v>
      </c>
      <c r="I6811" t="s">
        <v>644</v>
      </c>
      <c r="J6811" t="s">
        <v>645</v>
      </c>
    </row>
    <row r="6812" spans="1:10" x14ac:dyDescent="0.35">
      <c r="A6812">
        <v>7010</v>
      </c>
      <c r="B6812" t="s">
        <v>338</v>
      </c>
      <c r="C6812">
        <v>27</v>
      </c>
      <c r="D6812">
        <v>9</v>
      </c>
      <c r="E6812">
        <v>9</v>
      </c>
      <c r="F6812" t="s">
        <v>581</v>
      </c>
      <c r="G6812" t="s">
        <v>581</v>
      </c>
      <c r="H6812" t="s">
        <v>328</v>
      </c>
      <c r="I6812" t="s">
        <v>644</v>
      </c>
      <c r="J6812" t="s">
        <v>645</v>
      </c>
    </row>
    <row r="6813" spans="1:10" x14ac:dyDescent="0.35">
      <c r="A6813">
        <v>7011</v>
      </c>
      <c r="B6813" t="s">
        <v>338</v>
      </c>
      <c r="C6813">
        <v>28</v>
      </c>
      <c r="D6813">
        <v>20</v>
      </c>
      <c r="E6813">
        <v>7</v>
      </c>
      <c r="F6813" t="s">
        <v>581</v>
      </c>
      <c r="G6813" t="s">
        <v>581</v>
      </c>
      <c r="H6813" t="s">
        <v>328</v>
      </c>
      <c r="I6813" t="s">
        <v>644</v>
      </c>
      <c r="J6813" t="s">
        <v>645</v>
      </c>
    </row>
    <row r="6814" spans="1:10" x14ac:dyDescent="0.35">
      <c r="A6814">
        <v>7012</v>
      </c>
      <c r="B6814" t="s">
        <v>338</v>
      </c>
      <c r="C6814">
        <v>29</v>
      </c>
      <c r="D6814">
        <v>23</v>
      </c>
      <c r="E6814">
        <v>3</v>
      </c>
      <c r="F6814" t="s">
        <v>581</v>
      </c>
      <c r="G6814" t="s">
        <v>581</v>
      </c>
      <c r="H6814" t="s">
        <v>328</v>
      </c>
      <c r="I6814" t="s">
        <v>644</v>
      </c>
      <c r="J6814" t="s">
        <v>645</v>
      </c>
    </row>
    <row r="6815" spans="1:10" x14ac:dyDescent="0.35">
      <c r="A6815">
        <v>7013</v>
      </c>
      <c r="B6815" t="s">
        <v>338</v>
      </c>
      <c r="C6815">
        <v>30</v>
      </c>
      <c r="D6815">
        <v>25</v>
      </c>
      <c r="E6815">
        <v>10</v>
      </c>
      <c r="F6815" t="s">
        <v>581</v>
      </c>
      <c r="G6815" t="s">
        <v>581</v>
      </c>
      <c r="H6815" t="s">
        <v>328</v>
      </c>
      <c r="I6815" t="s">
        <v>644</v>
      </c>
      <c r="J6815" t="s">
        <v>645</v>
      </c>
    </row>
    <row r="6816" spans="1:10" x14ac:dyDescent="0.35">
      <c r="A6816">
        <v>7014</v>
      </c>
      <c r="B6816" t="s">
        <v>338</v>
      </c>
      <c r="C6816">
        <v>31</v>
      </c>
      <c r="D6816">
        <v>16</v>
      </c>
      <c r="E6816">
        <v>7</v>
      </c>
      <c r="F6816" t="s">
        <v>581</v>
      </c>
      <c r="G6816" t="s">
        <v>581</v>
      </c>
      <c r="H6816" t="s">
        <v>328</v>
      </c>
      <c r="I6816" t="s">
        <v>644</v>
      </c>
      <c r="J6816" t="s">
        <v>645</v>
      </c>
    </row>
    <row r="6817" spans="1:10" x14ac:dyDescent="0.35">
      <c r="A6817">
        <v>7015</v>
      </c>
      <c r="B6817" t="s">
        <v>338</v>
      </c>
      <c r="C6817">
        <v>32</v>
      </c>
      <c r="D6817">
        <v>12</v>
      </c>
      <c r="E6817">
        <v>2</v>
      </c>
      <c r="F6817" t="s">
        <v>581</v>
      </c>
      <c r="G6817" t="s">
        <v>581</v>
      </c>
      <c r="H6817" t="s">
        <v>328</v>
      </c>
      <c r="I6817" t="s">
        <v>644</v>
      </c>
      <c r="J6817" t="s">
        <v>645</v>
      </c>
    </row>
    <row r="6818" spans="1:10" x14ac:dyDescent="0.35">
      <c r="A6818">
        <v>7016</v>
      </c>
      <c r="B6818" t="s">
        <v>338</v>
      </c>
      <c r="C6818">
        <v>33</v>
      </c>
      <c r="D6818">
        <v>5</v>
      </c>
      <c r="E6818">
        <v>2</v>
      </c>
      <c r="F6818" t="s">
        <v>581</v>
      </c>
      <c r="G6818" t="s">
        <v>581</v>
      </c>
      <c r="H6818" t="s">
        <v>328</v>
      </c>
      <c r="I6818" t="s">
        <v>644</v>
      </c>
      <c r="J6818" t="s">
        <v>645</v>
      </c>
    </row>
    <row r="6819" spans="1:10" x14ac:dyDescent="0.35">
      <c r="A6819">
        <v>7017</v>
      </c>
      <c r="B6819" t="s">
        <v>338</v>
      </c>
      <c r="C6819">
        <v>34</v>
      </c>
      <c r="D6819">
        <v>11</v>
      </c>
      <c r="E6819">
        <v>1</v>
      </c>
      <c r="F6819" t="s">
        <v>581</v>
      </c>
      <c r="G6819" t="s">
        <v>581</v>
      </c>
      <c r="H6819" t="s">
        <v>328</v>
      </c>
      <c r="I6819" t="s">
        <v>644</v>
      </c>
      <c r="J6819" t="s">
        <v>645</v>
      </c>
    </row>
    <row r="6820" spans="1:10" x14ac:dyDescent="0.35">
      <c r="A6820">
        <v>7018</v>
      </c>
      <c r="B6820" t="s">
        <v>338</v>
      </c>
      <c r="C6820">
        <v>35</v>
      </c>
      <c r="D6820">
        <v>5</v>
      </c>
      <c r="E6820">
        <v>2</v>
      </c>
      <c r="F6820" t="s">
        <v>581</v>
      </c>
      <c r="G6820" t="s">
        <v>581</v>
      </c>
      <c r="H6820" t="s">
        <v>328</v>
      </c>
      <c r="I6820" t="s">
        <v>644</v>
      </c>
      <c r="J6820" t="s">
        <v>645</v>
      </c>
    </row>
    <row r="6821" spans="1:10" x14ac:dyDescent="0.35">
      <c r="A6821">
        <v>7019</v>
      </c>
      <c r="B6821" t="s">
        <v>338</v>
      </c>
      <c r="C6821">
        <v>36</v>
      </c>
      <c r="D6821">
        <v>11</v>
      </c>
      <c r="E6821">
        <v>1</v>
      </c>
      <c r="F6821" t="s">
        <v>581</v>
      </c>
      <c r="G6821" t="s">
        <v>581</v>
      </c>
      <c r="H6821" t="s">
        <v>328</v>
      </c>
      <c r="I6821" t="s">
        <v>644</v>
      </c>
      <c r="J6821" t="s">
        <v>645</v>
      </c>
    </row>
    <row r="6822" spans="1:10" x14ac:dyDescent="0.35">
      <c r="A6822">
        <v>7020</v>
      </c>
      <c r="B6822" t="s">
        <v>338</v>
      </c>
      <c r="C6822">
        <v>37</v>
      </c>
      <c r="D6822">
        <v>4</v>
      </c>
      <c r="E6822">
        <v>2</v>
      </c>
      <c r="F6822" t="s">
        <v>581</v>
      </c>
      <c r="G6822" t="s">
        <v>581</v>
      </c>
      <c r="H6822" t="s">
        <v>328</v>
      </c>
      <c r="I6822" t="s">
        <v>644</v>
      </c>
      <c r="J6822" t="s">
        <v>645</v>
      </c>
    </row>
    <row r="6823" spans="1:10" x14ac:dyDescent="0.35">
      <c r="A6823">
        <v>7021</v>
      </c>
      <c r="B6823" t="s">
        <v>338</v>
      </c>
      <c r="C6823">
        <v>38</v>
      </c>
      <c r="D6823">
        <v>13</v>
      </c>
      <c r="E6823">
        <v>4</v>
      </c>
      <c r="F6823" t="s">
        <v>581</v>
      </c>
      <c r="G6823" t="s">
        <v>581</v>
      </c>
      <c r="H6823" t="s">
        <v>328</v>
      </c>
      <c r="I6823" t="s">
        <v>644</v>
      </c>
      <c r="J6823" t="s">
        <v>645</v>
      </c>
    </row>
    <row r="6824" spans="1:10" x14ac:dyDescent="0.35">
      <c r="A6824">
        <v>7022</v>
      </c>
      <c r="B6824" t="s">
        <v>339</v>
      </c>
      <c r="C6824">
        <v>15</v>
      </c>
      <c r="D6824">
        <v>24</v>
      </c>
      <c r="E6824">
        <v>1</v>
      </c>
      <c r="F6824" t="s">
        <v>581</v>
      </c>
      <c r="G6824" t="s">
        <v>581</v>
      </c>
      <c r="H6824" t="s">
        <v>328</v>
      </c>
      <c r="I6824" t="s">
        <v>644</v>
      </c>
      <c r="J6824" t="s">
        <v>645</v>
      </c>
    </row>
    <row r="6825" spans="1:10" x14ac:dyDescent="0.35">
      <c r="A6825">
        <v>7023</v>
      </c>
      <c r="B6825" t="s">
        <v>339</v>
      </c>
      <c r="C6825">
        <v>16</v>
      </c>
      <c r="D6825">
        <v>11</v>
      </c>
      <c r="E6825">
        <v>0</v>
      </c>
      <c r="F6825" t="s">
        <v>581</v>
      </c>
      <c r="G6825" t="s">
        <v>581</v>
      </c>
      <c r="H6825" t="s">
        <v>328</v>
      </c>
      <c r="I6825" t="s">
        <v>644</v>
      </c>
      <c r="J6825" t="s">
        <v>645</v>
      </c>
    </row>
    <row r="6826" spans="1:10" x14ac:dyDescent="0.35">
      <c r="A6826">
        <v>7024</v>
      </c>
      <c r="B6826" t="s">
        <v>339</v>
      </c>
      <c r="C6826">
        <v>17</v>
      </c>
      <c r="D6826">
        <v>29</v>
      </c>
      <c r="E6826">
        <v>0</v>
      </c>
      <c r="F6826" t="s">
        <v>581</v>
      </c>
      <c r="G6826" t="s">
        <v>581</v>
      </c>
      <c r="H6826" t="s">
        <v>328</v>
      </c>
      <c r="I6826" t="s">
        <v>644</v>
      </c>
      <c r="J6826" t="s">
        <v>645</v>
      </c>
    </row>
    <row r="6827" spans="1:10" x14ac:dyDescent="0.35">
      <c r="A6827">
        <v>7025</v>
      </c>
      <c r="B6827" t="s">
        <v>339</v>
      </c>
      <c r="C6827">
        <v>18</v>
      </c>
      <c r="D6827">
        <v>17</v>
      </c>
      <c r="E6827">
        <v>1</v>
      </c>
      <c r="F6827" t="s">
        <v>581</v>
      </c>
      <c r="G6827" t="s">
        <v>581</v>
      </c>
      <c r="H6827" t="s">
        <v>328</v>
      </c>
      <c r="I6827" t="s">
        <v>644</v>
      </c>
      <c r="J6827" t="s">
        <v>645</v>
      </c>
    </row>
    <row r="6828" spans="1:10" x14ac:dyDescent="0.35">
      <c r="A6828">
        <v>7026</v>
      </c>
      <c r="B6828" t="s">
        <v>339</v>
      </c>
      <c r="C6828">
        <v>19</v>
      </c>
      <c r="D6828">
        <v>10</v>
      </c>
      <c r="E6828">
        <v>1</v>
      </c>
      <c r="F6828" t="s">
        <v>581</v>
      </c>
      <c r="G6828" t="s">
        <v>581</v>
      </c>
      <c r="H6828" t="s">
        <v>328</v>
      </c>
      <c r="I6828" t="s">
        <v>644</v>
      </c>
      <c r="J6828" t="s">
        <v>645</v>
      </c>
    </row>
    <row r="6829" spans="1:10" x14ac:dyDescent="0.35">
      <c r="A6829">
        <v>7027</v>
      </c>
      <c r="B6829" t="s">
        <v>339</v>
      </c>
      <c r="C6829">
        <v>20</v>
      </c>
      <c r="D6829">
        <v>11</v>
      </c>
      <c r="E6829">
        <v>0</v>
      </c>
      <c r="F6829" t="s">
        <v>581</v>
      </c>
      <c r="G6829" t="s">
        <v>581</v>
      </c>
      <c r="H6829" t="s">
        <v>328</v>
      </c>
      <c r="I6829" t="s">
        <v>644</v>
      </c>
      <c r="J6829" t="s">
        <v>645</v>
      </c>
    </row>
    <row r="6830" spans="1:10" x14ac:dyDescent="0.35">
      <c r="A6830">
        <v>7028</v>
      </c>
      <c r="B6830" t="s">
        <v>339</v>
      </c>
      <c r="C6830">
        <v>21</v>
      </c>
      <c r="D6830">
        <v>15</v>
      </c>
      <c r="E6830">
        <v>0</v>
      </c>
      <c r="F6830" t="s">
        <v>581</v>
      </c>
      <c r="G6830" t="s">
        <v>581</v>
      </c>
      <c r="H6830" t="s">
        <v>328</v>
      </c>
      <c r="I6830" t="s">
        <v>644</v>
      </c>
      <c r="J6830" t="s">
        <v>645</v>
      </c>
    </row>
    <row r="6831" spans="1:10" x14ac:dyDescent="0.35">
      <c r="A6831">
        <v>7029</v>
      </c>
      <c r="B6831" t="s">
        <v>339</v>
      </c>
      <c r="C6831">
        <v>22</v>
      </c>
      <c r="D6831">
        <v>3</v>
      </c>
      <c r="E6831">
        <v>0</v>
      </c>
      <c r="F6831" t="s">
        <v>581</v>
      </c>
      <c r="G6831" t="s">
        <v>581</v>
      </c>
      <c r="H6831" t="s">
        <v>328</v>
      </c>
      <c r="I6831" t="s">
        <v>644</v>
      </c>
      <c r="J6831" t="s">
        <v>645</v>
      </c>
    </row>
    <row r="6832" spans="1:10" x14ac:dyDescent="0.35">
      <c r="A6832">
        <v>7030</v>
      </c>
      <c r="B6832" t="s">
        <v>339</v>
      </c>
      <c r="C6832">
        <v>23</v>
      </c>
      <c r="D6832">
        <v>9</v>
      </c>
      <c r="E6832">
        <v>0</v>
      </c>
      <c r="F6832" t="s">
        <v>581</v>
      </c>
      <c r="G6832" t="s">
        <v>581</v>
      </c>
      <c r="H6832" t="s">
        <v>328</v>
      </c>
      <c r="I6832" t="s">
        <v>644</v>
      </c>
      <c r="J6832" t="s">
        <v>645</v>
      </c>
    </row>
    <row r="6833" spans="1:10" x14ac:dyDescent="0.35">
      <c r="A6833">
        <v>7031</v>
      </c>
      <c r="B6833" t="s">
        <v>339</v>
      </c>
      <c r="C6833">
        <v>24</v>
      </c>
      <c r="D6833">
        <v>7</v>
      </c>
      <c r="E6833">
        <v>0</v>
      </c>
      <c r="F6833" t="s">
        <v>581</v>
      </c>
      <c r="G6833" t="s">
        <v>581</v>
      </c>
      <c r="H6833" t="s">
        <v>328</v>
      </c>
      <c r="I6833" t="s">
        <v>644</v>
      </c>
      <c r="J6833" t="s">
        <v>645</v>
      </c>
    </row>
    <row r="6834" spans="1:10" x14ac:dyDescent="0.35">
      <c r="A6834">
        <v>7032</v>
      </c>
      <c r="B6834" t="s">
        <v>339</v>
      </c>
      <c r="C6834">
        <v>25</v>
      </c>
      <c r="D6834">
        <v>7</v>
      </c>
      <c r="E6834">
        <v>0</v>
      </c>
      <c r="F6834" t="s">
        <v>581</v>
      </c>
      <c r="G6834" t="s">
        <v>581</v>
      </c>
      <c r="H6834" t="s">
        <v>328</v>
      </c>
      <c r="I6834" t="s">
        <v>644</v>
      </c>
      <c r="J6834" t="s">
        <v>645</v>
      </c>
    </row>
    <row r="6835" spans="1:10" x14ac:dyDescent="0.35">
      <c r="A6835">
        <v>7033</v>
      </c>
      <c r="B6835" t="s">
        <v>339</v>
      </c>
      <c r="C6835">
        <v>26</v>
      </c>
      <c r="D6835">
        <v>10</v>
      </c>
      <c r="E6835">
        <v>0</v>
      </c>
      <c r="F6835" t="s">
        <v>581</v>
      </c>
      <c r="G6835" t="s">
        <v>581</v>
      </c>
      <c r="H6835" t="s">
        <v>328</v>
      </c>
      <c r="I6835" t="s">
        <v>644</v>
      </c>
      <c r="J6835" t="s">
        <v>645</v>
      </c>
    </row>
    <row r="6836" spans="1:10" x14ac:dyDescent="0.35">
      <c r="A6836">
        <v>7034</v>
      </c>
      <c r="B6836" t="s">
        <v>339</v>
      </c>
      <c r="C6836">
        <v>27</v>
      </c>
      <c r="D6836">
        <v>8</v>
      </c>
      <c r="E6836">
        <v>0</v>
      </c>
      <c r="F6836" t="s">
        <v>581</v>
      </c>
      <c r="G6836" t="s">
        <v>581</v>
      </c>
      <c r="H6836" t="s">
        <v>328</v>
      </c>
      <c r="I6836" t="s">
        <v>644</v>
      </c>
      <c r="J6836" t="s">
        <v>645</v>
      </c>
    </row>
    <row r="6837" spans="1:10" x14ac:dyDescent="0.35">
      <c r="A6837">
        <v>7035</v>
      </c>
      <c r="B6837" t="s">
        <v>339</v>
      </c>
      <c r="C6837">
        <v>28</v>
      </c>
      <c r="D6837">
        <v>8</v>
      </c>
      <c r="E6837">
        <v>1</v>
      </c>
      <c r="F6837" t="s">
        <v>581</v>
      </c>
      <c r="G6837" t="s">
        <v>581</v>
      </c>
      <c r="H6837" t="s">
        <v>328</v>
      </c>
      <c r="I6837" t="s">
        <v>644</v>
      </c>
      <c r="J6837" t="s">
        <v>645</v>
      </c>
    </row>
    <row r="6838" spans="1:10" x14ac:dyDescent="0.35">
      <c r="A6838">
        <v>7036</v>
      </c>
      <c r="B6838" t="s">
        <v>339</v>
      </c>
      <c r="C6838">
        <v>29</v>
      </c>
      <c r="D6838">
        <v>7</v>
      </c>
      <c r="E6838">
        <v>0</v>
      </c>
      <c r="F6838" t="s">
        <v>581</v>
      </c>
      <c r="G6838" t="s">
        <v>581</v>
      </c>
      <c r="H6838" t="s">
        <v>328</v>
      </c>
      <c r="I6838" t="s">
        <v>644</v>
      </c>
      <c r="J6838" t="s">
        <v>645</v>
      </c>
    </row>
    <row r="6839" spans="1:10" x14ac:dyDescent="0.35">
      <c r="A6839">
        <v>7037</v>
      </c>
      <c r="B6839" t="s">
        <v>339</v>
      </c>
      <c r="C6839">
        <v>30</v>
      </c>
      <c r="D6839">
        <v>10</v>
      </c>
      <c r="E6839">
        <v>0</v>
      </c>
      <c r="F6839" t="s">
        <v>581</v>
      </c>
      <c r="G6839" t="s">
        <v>581</v>
      </c>
      <c r="H6839" t="s">
        <v>328</v>
      </c>
      <c r="I6839" t="s">
        <v>644</v>
      </c>
      <c r="J6839" t="s">
        <v>645</v>
      </c>
    </row>
    <row r="6840" spans="1:10" x14ac:dyDescent="0.35">
      <c r="A6840">
        <v>7038</v>
      </c>
      <c r="B6840" t="s">
        <v>339</v>
      </c>
      <c r="C6840">
        <v>31</v>
      </c>
      <c r="D6840">
        <v>5</v>
      </c>
      <c r="E6840">
        <v>0</v>
      </c>
      <c r="F6840" t="s">
        <v>581</v>
      </c>
      <c r="G6840" t="s">
        <v>581</v>
      </c>
      <c r="H6840" t="s">
        <v>328</v>
      </c>
      <c r="I6840" t="s">
        <v>644</v>
      </c>
      <c r="J6840" t="s">
        <v>645</v>
      </c>
    </row>
    <row r="6841" spans="1:10" x14ac:dyDescent="0.35">
      <c r="A6841">
        <v>7039</v>
      </c>
      <c r="B6841" t="s">
        <v>339</v>
      </c>
      <c r="C6841">
        <v>32</v>
      </c>
      <c r="D6841">
        <v>14</v>
      </c>
      <c r="E6841">
        <v>0</v>
      </c>
      <c r="F6841" t="s">
        <v>581</v>
      </c>
      <c r="G6841" t="s">
        <v>581</v>
      </c>
      <c r="H6841" t="s">
        <v>328</v>
      </c>
      <c r="I6841" t="s">
        <v>644</v>
      </c>
      <c r="J6841" t="s">
        <v>645</v>
      </c>
    </row>
    <row r="6842" spans="1:10" x14ac:dyDescent="0.35">
      <c r="A6842">
        <v>7040</v>
      </c>
      <c r="B6842" t="s">
        <v>339</v>
      </c>
      <c r="C6842">
        <v>33</v>
      </c>
      <c r="D6842">
        <v>2</v>
      </c>
      <c r="E6842">
        <v>0</v>
      </c>
      <c r="F6842" t="s">
        <v>581</v>
      </c>
      <c r="G6842" t="s">
        <v>581</v>
      </c>
      <c r="H6842" t="s">
        <v>328</v>
      </c>
      <c r="I6842" t="s">
        <v>644</v>
      </c>
      <c r="J6842" t="s">
        <v>645</v>
      </c>
    </row>
    <row r="6843" spans="1:10" x14ac:dyDescent="0.35">
      <c r="A6843">
        <v>7041</v>
      </c>
      <c r="B6843" t="s">
        <v>339</v>
      </c>
      <c r="C6843">
        <v>34</v>
      </c>
      <c r="D6843">
        <v>3</v>
      </c>
      <c r="E6843">
        <v>0</v>
      </c>
      <c r="F6843" t="s">
        <v>581</v>
      </c>
      <c r="G6843" t="s">
        <v>581</v>
      </c>
      <c r="H6843" t="s">
        <v>328</v>
      </c>
      <c r="I6843" t="s">
        <v>644</v>
      </c>
      <c r="J6843" t="s">
        <v>645</v>
      </c>
    </row>
    <row r="6844" spans="1:10" x14ac:dyDescent="0.35">
      <c r="A6844">
        <v>7042</v>
      </c>
      <c r="B6844" t="s">
        <v>339</v>
      </c>
      <c r="C6844">
        <v>35</v>
      </c>
      <c r="D6844">
        <v>4</v>
      </c>
      <c r="E6844">
        <v>0</v>
      </c>
      <c r="F6844" t="s">
        <v>581</v>
      </c>
      <c r="G6844" t="s">
        <v>581</v>
      </c>
      <c r="H6844" t="s">
        <v>328</v>
      </c>
      <c r="I6844" t="s">
        <v>644</v>
      </c>
      <c r="J6844" t="s">
        <v>645</v>
      </c>
    </row>
    <row r="6845" spans="1:10" x14ac:dyDescent="0.35">
      <c r="A6845">
        <v>7043</v>
      </c>
      <c r="B6845" t="s">
        <v>339</v>
      </c>
      <c r="C6845">
        <v>36</v>
      </c>
      <c r="D6845">
        <v>6</v>
      </c>
      <c r="E6845">
        <v>1</v>
      </c>
      <c r="F6845" t="s">
        <v>581</v>
      </c>
      <c r="G6845" t="s">
        <v>581</v>
      </c>
      <c r="H6845" t="s">
        <v>328</v>
      </c>
      <c r="I6845" t="s">
        <v>644</v>
      </c>
      <c r="J6845" t="s">
        <v>645</v>
      </c>
    </row>
    <row r="6846" spans="1:10" x14ac:dyDescent="0.35">
      <c r="A6846">
        <v>7044</v>
      </c>
      <c r="B6846" t="s">
        <v>339</v>
      </c>
      <c r="C6846">
        <v>37</v>
      </c>
      <c r="D6846">
        <v>8</v>
      </c>
      <c r="E6846">
        <v>1</v>
      </c>
      <c r="F6846" t="s">
        <v>581</v>
      </c>
      <c r="G6846" t="s">
        <v>581</v>
      </c>
      <c r="H6846" t="s">
        <v>328</v>
      </c>
      <c r="I6846" t="s">
        <v>644</v>
      </c>
      <c r="J6846" t="s">
        <v>645</v>
      </c>
    </row>
    <row r="6847" spans="1:10" x14ac:dyDescent="0.35">
      <c r="A6847">
        <v>7045</v>
      </c>
      <c r="B6847" t="s">
        <v>339</v>
      </c>
      <c r="C6847">
        <v>38</v>
      </c>
      <c r="D6847">
        <v>4</v>
      </c>
      <c r="E6847">
        <v>0</v>
      </c>
      <c r="F6847" t="s">
        <v>581</v>
      </c>
      <c r="G6847" t="s">
        <v>581</v>
      </c>
      <c r="H6847" t="s">
        <v>328</v>
      </c>
      <c r="I6847" t="s">
        <v>644</v>
      </c>
      <c r="J6847" t="s">
        <v>645</v>
      </c>
    </row>
    <row r="6848" spans="1:10" x14ac:dyDescent="0.35">
      <c r="A6848">
        <v>7046</v>
      </c>
      <c r="B6848" t="s">
        <v>340</v>
      </c>
      <c r="C6848">
        <v>15</v>
      </c>
      <c r="D6848">
        <v>71</v>
      </c>
      <c r="E6848">
        <v>3</v>
      </c>
      <c r="F6848" t="s">
        <v>581</v>
      </c>
      <c r="G6848" t="s">
        <v>581</v>
      </c>
      <c r="H6848" t="s">
        <v>328</v>
      </c>
      <c r="I6848" t="s">
        <v>644</v>
      </c>
      <c r="J6848" t="s">
        <v>645</v>
      </c>
    </row>
    <row r="6849" spans="1:10" x14ac:dyDescent="0.35">
      <c r="A6849">
        <v>7047</v>
      </c>
      <c r="B6849" t="s">
        <v>340</v>
      </c>
      <c r="C6849">
        <v>16</v>
      </c>
      <c r="D6849">
        <v>55</v>
      </c>
      <c r="E6849">
        <v>6</v>
      </c>
      <c r="F6849" t="s">
        <v>581</v>
      </c>
      <c r="G6849" t="s">
        <v>581</v>
      </c>
      <c r="H6849" t="s">
        <v>328</v>
      </c>
      <c r="I6849" t="s">
        <v>644</v>
      </c>
      <c r="J6849" t="s">
        <v>645</v>
      </c>
    </row>
    <row r="6850" spans="1:10" x14ac:dyDescent="0.35">
      <c r="A6850">
        <v>7048</v>
      </c>
      <c r="B6850" t="s">
        <v>340</v>
      </c>
      <c r="C6850">
        <v>17</v>
      </c>
      <c r="D6850">
        <v>39</v>
      </c>
      <c r="E6850">
        <v>3</v>
      </c>
      <c r="F6850" t="s">
        <v>581</v>
      </c>
      <c r="G6850" t="s">
        <v>581</v>
      </c>
      <c r="H6850" t="s">
        <v>328</v>
      </c>
      <c r="I6850" t="s">
        <v>644</v>
      </c>
      <c r="J6850" t="s">
        <v>645</v>
      </c>
    </row>
    <row r="6851" spans="1:10" x14ac:dyDescent="0.35">
      <c r="A6851">
        <v>7049</v>
      </c>
      <c r="B6851" t="s">
        <v>340</v>
      </c>
      <c r="C6851">
        <v>18</v>
      </c>
      <c r="D6851">
        <v>24</v>
      </c>
      <c r="E6851">
        <v>5</v>
      </c>
      <c r="F6851" t="s">
        <v>581</v>
      </c>
      <c r="G6851" t="s">
        <v>581</v>
      </c>
      <c r="H6851" t="s">
        <v>328</v>
      </c>
      <c r="I6851" t="s">
        <v>644</v>
      </c>
      <c r="J6851" t="s">
        <v>645</v>
      </c>
    </row>
    <row r="6852" spans="1:10" x14ac:dyDescent="0.35">
      <c r="A6852">
        <v>7050</v>
      </c>
      <c r="B6852" t="s">
        <v>340</v>
      </c>
      <c r="C6852">
        <v>19</v>
      </c>
      <c r="D6852">
        <v>25</v>
      </c>
      <c r="E6852">
        <v>1</v>
      </c>
      <c r="F6852" t="s">
        <v>581</v>
      </c>
      <c r="G6852" t="s">
        <v>581</v>
      </c>
      <c r="H6852" t="s">
        <v>328</v>
      </c>
      <c r="I6852" t="s">
        <v>644</v>
      </c>
      <c r="J6852" t="s">
        <v>645</v>
      </c>
    </row>
    <row r="6853" spans="1:10" x14ac:dyDescent="0.35">
      <c r="A6853">
        <v>7051</v>
      </c>
      <c r="B6853" t="s">
        <v>340</v>
      </c>
      <c r="C6853">
        <v>20</v>
      </c>
      <c r="D6853">
        <v>11</v>
      </c>
      <c r="E6853">
        <v>0</v>
      </c>
      <c r="F6853" t="s">
        <v>581</v>
      </c>
      <c r="G6853" t="s">
        <v>581</v>
      </c>
      <c r="H6853" t="s">
        <v>328</v>
      </c>
      <c r="I6853" t="s">
        <v>644</v>
      </c>
      <c r="J6853" t="s">
        <v>645</v>
      </c>
    </row>
    <row r="6854" spans="1:10" x14ac:dyDescent="0.35">
      <c r="A6854">
        <v>7052</v>
      </c>
      <c r="B6854" t="s">
        <v>340</v>
      </c>
      <c r="C6854">
        <v>21</v>
      </c>
      <c r="D6854">
        <v>26</v>
      </c>
      <c r="E6854">
        <v>1</v>
      </c>
      <c r="F6854" t="s">
        <v>581</v>
      </c>
      <c r="G6854" t="s">
        <v>581</v>
      </c>
      <c r="H6854" t="s">
        <v>328</v>
      </c>
      <c r="I6854" t="s">
        <v>644</v>
      </c>
      <c r="J6854" t="s">
        <v>645</v>
      </c>
    </row>
    <row r="6855" spans="1:10" x14ac:dyDescent="0.35">
      <c r="A6855">
        <v>7053</v>
      </c>
      <c r="B6855" t="s">
        <v>340</v>
      </c>
      <c r="C6855">
        <v>22</v>
      </c>
      <c r="D6855">
        <v>26</v>
      </c>
      <c r="E6855">
        <v>1</v>
      </c>
      <c r="F6855" t="s">
        <v>581</v>
      </c>
      <c r="G6855" t="s">
        <v>581</v>
      </c>
      <c r="H6855" t="s">
        <v>328</v>
      </c>
      <c r="I6855" t="s">
        <v>644</v>
      </c>
      <c r="J6855" t="s">
        <v>645</v>
      </c>
    </row>
    <row r="6856" spans="1:10" x14ac:dyDescent="0.35">
      <c r="A6856">
        <v>7054</v>
      </c>
      <c r="B6856" t="s">
        <v>340</v>
      </c>
      <c r="C6856">
        <v>23</v>
      </c>
      <c r="D6856">
        <v>12</v>
      </c>
      <c r="E6856">
        <v>1</v>
      </c>
      <c r="F6856" t="s">
        <v>581</v>
      </c>
      <c r="G6856" t="s">
        <v>581</v>
      </c>
      <c r="H6856" t="s">
        <v>328</v>
      </c>
      <c r="I6856" t="s">
        <v>644</v>
      </c>
      <c r="J6856" t="s">
        <v>645</v>
      </c>
    </row>
    <row r="6857" spans="1:10" x14ac:dyDescent="0.35">
      <c r="A6857">
        <v>7055</v>
      </c>
      <c r="B6857" t="s">
        <v>340</v>
      </c>
      <c r="C6857">
        <v>24</v>
      </c>
      <c r="D6857">
        <v>9</v>
      </c>
      <c r="E6857">
        <v>2</v>
      </c>
      <c r="F6857" t="s">
        <v>581</v>
      </c>
      <c r="G6857" t="s">
        <v>581</v>
      </c>
      <c r="H6857" t="s">
        <v>328</v>
      </c>
      <c r="I6857" t="s">
        <v>644</v>
      </c>
      <c r="J6857" t="s">
        <v>645</v>
      </c>
    </row>
    <row r="6858" spans="1:10" x14ac:dyDescent="0.35">
      <c r="A6858">
        <v>7056</v>
      </c>
      <c r="B6858" t="s">
        <v>340</v>
      </c>
      <c r="C6858">
        <v>25</v>
      </c>
      <c r="D6858">
        <v>16</v>
      </c>
      <c r="E6858">
        <v>4</v>
      </c>
      <c r="F6858" t="s">
        <v>581</v>
      </c>
      <c r="G6858" t="s">
        <v>581</v>
      </c>
      <c r="H6858" t="s">
        <v>328</v>
      </c>
      <c r="I6858" t="s">
        <v>644</v>
      </c>
      <c r="J6858" t="s">
        <v>645</v>
      </c>
    </row>
    <row r="6859" spans="1:10" x14ac:dyDescent="0.35">
      <c r="A6859">
        <v>7057</v>
      </c>
      <c r="B6859" t="s">
        <v>340</v>
      </c>
      <c r="C6859">
        <v>26</v>
      </c>
      <c r="D6859">
        <v>35</v>
      </c>
      <c r="E6859">
        <v>3</v>
      </c>
      <c r="F6859" t="s">
        <v>581</v>
      </c>
      <c r="G6859" t="s">
        <v>581</v>
      </c>
      <c r="H6859" t="s">
        <v>328</v>
      </c>
      <c r="I6859" t="s">
        <v>644</v>
      </c>
      <c r="J6859" t="s">
        <v>645</v>
      </c>
    </row>
    <row r="6860" spans="1:10" x14ac:dyDescent="0.35">
      <c r="A6860">
        <v>7058</v>
      </c>
      <c r="B6860" t="s">
        <v>340</v>
      </c>
      <c r="C6860">
        <v>27</v>
      </c>
      <c r="D6860">
        <v>39</v>
      </c>
      <c r="E6860">
        <v>6</v>
      </c>
      <c r="F6860" t="s">
        <v>581</v>
      </c>
      <c r="G6860" t="s">
        <v>581</v>
      </c>
      <c r="H6860" t="s">
        <v>328</v>
      </c>
      <c r="I6860" t="s">
        <v>644</v>
      </c>
      <c r="J6860" t="s">
        <v>645</v>
      </c>
    </row>
    <row r="6861" spans="1:10" x14ac:dyDescent="0.35">
      <c r="A6861">
        <v>7059</v>
      </c>
      <c r="B6861" t="s">
        <v>340</v>
      </c>
      <c r="C6861">
        <v>28</v>
      </c>
      <c r="D6861">
        <v>30</v>
      </c>
      <c r="E6861">
        <v>5</v>
      </c>
      <c r="F6861" t="s">
        <v>581</v>
      </c>
      <c r="G6861" t="s">
        <v>581</v>
      </c>
      <c r="H6861" t="s">
        <v>328</v>
      </c>
      <c r="I6861" t="s">
        <v>644</v>
      </c>
      <c r="J6861" t="s">
        <v>645</v>
      </c>
    </row>
    <row r="6862" spans="1:10" x14ac:dyDescent="0.35">
      <c r="A6862">
        <v>7060</v>
      </c>
      <c r="B6862" t="s">
        <v>340</v>
      </c>
      <c r="C6862">
        <v>29</v>
      </c>
      <c r="D6862">
        <v>21</v>
      </c>
      <c r="E6862">
        <v>6</v>
      </c>
      <c r="F6862" t="s">
        <v>581</v>
      </c>
      <c r="G6862" t="s">
        <v>581</v>
      </c>
      <c r="H6862" t="s">
        <v>328</v>
      </c>
      <c r="I6862" t="s">
        <v>644</v>
      </c>
      <c r="J6862" t="s">
        <v>645</v>
      </c>
    </row>
    <row r="6863" spans="1:10" x14ac:dyDescent="0.35">
      <c r="A6863">
        <v>7061</v>
      </c>
      <c r="B6863" t="s">
        <v>340</v>
      </c>
      <c r="C6863">
        <v>30</v>
      </c>
      <c r="D6863">
        <v>20</v>
      </c>
      <c r="E6863">
        <v>7</v>
      </c>
      <c r="F6863" t="s">
        <v>581</v>
      </c>
      <c r="G6863" t="s">
        <v>581</v>
      </c>
      <c r="H6863" t="s">
        <v>328</v>
      </c>
      <c r="I6863" t="s">
        <v>644</v>
      </c>
      <c r="J6863" t="s">
        <v>645</v>
      </c>
    </row>
    <row r="6864" spans="1:10" x14ac:dyDescent="0.35">
      <c r="A6864">
        <v>7062</v>
      </c>
      <c r="B6864" t="s">
        <v>340</v>
      </c>
      <c r="C6864">
        <v>31</v>
      </c>
      <c r="D6864">
        <v>22</v>
      </c>
      <c r="E6864">
        <v>1</v>
      </c>
      <c r="F6864" t="s">
        <v>581</v>
      </c>
      <c r="G6864" t="s">
        <v>581</v>
      </c>
      <c r="H6864" t="s">
        <v>328</v>
      </c>
      <c r="I6864" t="s">
        <v>644</v>
      </c>
      <c r="J6864" t="s">
        <v>645</v>
      </c>
    </row>
    <row r="6865" spans="1:10" x14ac:dyDescent="0.35">
      <c r="A6865">
        <v>7063</v>
      </c>
      <c r="B6865" t="s">
        <v>340</v>
      </c>
      <c r="C6865">
        <v>32</v>
      </c>
      <c r="D6865">
        <v>8</v>
      </c>
      <c r="E6865">
        <v>0</v>
      </c>
      <c r="F6865" t="s">
        <v>581</v>
      </c>
      <c r="G6865" t="s">
        <v>581</v>
      </c>
      <c r="H6865" t="s">
        <v>328</v>
      </c>
      <c r="I6865" t="s">
        <v>644</v>
      </c>
      <c r="J6865" t="s">
        <v>645</v>
      </c>
    </row>
    <row r="6866" spans="1:10" x14ac:dyDescent="0.35">
      <c r="A6866">
        <v>7064</v>
      </c>
      <c r="B6866" t="s">
        <v>340</v>
      </c>
      <c r="C6866">
        <v>33</v>
      </c>
      <c r="D6866">
        <v>14</v>
      </c>
      <c r="E6866">
        <v>1</v>
      </c>
      <c r="F6866" t="s">
        <v>581</v>
      </c>
      <c r="G6866" t="s">
        <v>581</v>
      </c>
      <c r="H6866" t="s">
        <v>328</v>
      </c>
      <c r="I6866" t="s">
        <v>644</v>
      </c>
      <c r="J6866" t="s">
        <v>645</v>
      </c>
    </row>
    <row r="6867" spans="1:10" x14ac:dyDescent="0.35">
      <c r="A6867">
        <v>7065</v>
      </c>
      <c r="B6867" t="s">
        <v>340</v>
      </c>
      <c r="C6867">
        <v>34</v>
      </c>
      <c r="D6867">
        <v>15</v>
      </c>
      <c r="E6867">
        <v>0</v>
      </c>
      <c r="F6867" t="s">
        <v>581</v>
      </c>
      <c r="G6867" t="s">
        <v>581</v>
      </c>
      <c r="H6867" t="s">
        <v>328</v>
      </c>
      <c r="I6867" t="s">
        <v>644</v>
      </c>
      <c r="J6867" t="s">
        <v>645</v>
      </c>
    </row>
    <row r="6868" spans="1:10" x14ac:dyDescent="0.35">
      <c r="A6868">
        <v>7066</v>
      </c>
      <c r="B6868" t="s">
        <v>340</v>
      </c>
      <c r="C6868">
        <v>35</v>
      </c>
      <c r="D6868">
        <v>14</v>
      </c>
      <c r="E6868">
        <v>1</v>
      </c>
      <c r="F6868" t="s">
        <v>581</v>
      </c>
      <c r="G6868" t="s">
        <v>581</v>
      </c>
      <c r="H6868" t="s">
        <v>328</v>
      </c>
      <c r="I6868" t="s">
        <v>644</v>
      </c>
      <c r="J6868" t="s">
        <v>645</v>
      </c>
    </row>
    <row r="6869" spans="1:10" x14ac:dyDescent="0.35">
      <c r="A6869">
        <v>7067</v>
      </c>
      <c r="B6869" t="s">
        <v>340</v>
      </c>
      <c r="C6869">
        <v>36</v>
      </c>
      <c r="D6869">
        <v>11</v>
      </c>
      <c r="E6869">
        <v>1</v>
      </c>
      <c r="F6869" t="s">
        <v>581</v>
      </c>
      <c r="G6869" t="s">
        <v>581</v>
      </c>
      <c r="H6869" t="s">
        <v>328</v>
      </c>
      <c r="I6869" t="s">
        <v>644</v>
      </c>
      <c r="J6869" t="s">
        <v>645</v>
      </c>
    </row>
    <row r="6870" spans="1:10" x14ac:dyDescent="0.35">
      <c r="A6870">
        <v>7068</v>
      </c>
      <c r="B6870" t="s">
        <v>340</v>
      </c>
      <c r="C6870">
        <v>37</v>
      </c>
      <c r="D6870">
        <v>20</v>
      </c>
      <c r="E6870">
        <v>3</v>
      </c>
      <c r="F6870" t="s">
        <v>581</v>
      </c>
      <c r="G6870" t="s">
        <v>581</v>
      </c>
      <c r="H6870" t="s">
        <v>328</v>
      </c>
      <c r="I6870" t="s">
        <v>644</v>
      </c>
      <c r="J6870" t="s">
        <v>645</v>
      </c>
    </row>
    <row r="6871" spans="1:10" x14ac:dyDescent="0.35">
      <c r="A6871">
        <v>7069</v>
      </c>
      <c r="B6871" t="s">
        <v>340</v>
      </c>
      <c r="C6871">
        <v>38</v>
      </c>
      <c r="D6871">
        <v>19</v>
      </c>
      <c r="E6871">
        <v>4</v>
      </c>
      <c r="F6871" t="s">
        <v>581</v>
      </c>
      <c r="G6871" t="s">
        <v>581</v>
      </c>
      <c r="H6871" t="s">
        <v>328</v>
      </c>
      <c r="I6871" t="s">
        <v>644</v>
      </c>
      <c r="J6871" t="s">
        <v>645</v>
      </c>
    </row>
    <row r="6872" spans="1:10" x14ac:dyDescent="0.35">
      <c r="A6872">
        <v>7070</v>
      </c>
      <c r="B6872" t="s">
        <v>341</v>
      </c>
      <c r="C6872">
        <v>15</v>
      </c>
      <c r="D6872">
        <v>20</v>
      </c>
      <c r="E6872">
        <v>6</v>
      </c>
      <c r="F6872" t="s">
        <v>581</v>
      </c>
      <c r="G6872" t="s">
        <v>581</v>
      </c>
      <c r="H6872" t="s">
        <v>328</v>
      </c>
      <c r="I6872" t="s">
        <v>644</v>
      </c>
      <c r="J6872" t="s">
        <v>647</v>
      </c>
    </row>
    <row r="6873" spans="1:10" x14ac:dyDescent="0.35">
      <c r="A6873">
        <v>7071</v>
      </c>
      <c r="B6873" t="s">
        <v>341</v>
      </c>
      <c r="C6873">
        <v>16</v>
      </c>
      <c r="D6873">
        <v>15</v>
      </c>
      <c r="E6873">
        <v>5</v>
      </c>
      <c r="F6873" t="s">
        <v>581</v>
      </c>
      <c r="G6873" t="s">
        <v>581</v>
      </c>
      <c r="H6873" t="s">
        <v>328</v>
      </c>
      <c r="I6873" t="s">
        <v>644</v>
      </c>
      <c r="J6873" t="s">
        <v>647</v>
      </c>
    </row>
    <row r="6874" spans="1:10" x14ac:dyDescent="0.35">
      <c r="A6874">
        <v>7072</v>
      </c>
      <c r="B6874" t="s">
        <v>341</v>
      </c>
      <c r="C6874">
        <v>17</v>
      </c>
      <c r="D6874">
        <v>12</v>
      </c>
      <c r="E6874">
        <v>3</v>
      </c>
      <c r="F6874" t="s">
        <v>581</v>
      </c>
      <c r="G6874" t="s">
        <v>581</v>
      </c>
      <c r="H6874" t="s">
        <v>328</v>
      </c>
      <c r="I6874" t="s">
        <v>644</v>
      </c>
      <c r="J6874" t="s">
        <v>647</v>
      </c>
    </row>
    <row r="6875" spans="1:10" x14ac:dyDescent="0.35">
      <c r="A6875">
        <v>7073</v>
      </c>
      <c r="B6875" t="s">
        <v>341</v>
      </c>
      <c r="C6875">
        <v>18</v>
      </c>
      <c r="D6875">
        <v>8</v>
      </c>
      <c r="E6875">
        <v>7</v>
      </c>
      <c r="F6875" t="s">
        <v>581</v>
      </c>
      <c r="G6875" t="s">
        <v>581</v>
      </c>
      <c r="H6875" t="s">
        <v>328</v>
      </c>
      <c r="I6875" t="s">
        <v>644</v>
      </c>
      <c r="J6875" t="s">
        <v>647</v>
      </c>
    </row>
    <row r="6876" spans="1:10" x14ac:dyDescent="0.35">
      <c r="A6876">
        <v>7074</v>
      </c>
      <c r="B6876" t="s">
        <v>341</v>
      </c>
      <c r="C6876">
        <v>19</v>
      </c>
      <c r="D6876">
        <v>22</v>
      </c>
      <c r="E6876">
        <v>5</v>
      </c>
      <c r="F6876" t="s">
        <v>581</v>
      </c>
      <c r="G6876" t="s">
        <v>581</v>
      </c>
      <c r="H6876" t="s">
        <v>328</v>
      </c>
      <c r="I6876" t="s">
        <v>644</v>
      </c>
      <c r="J6876" t="s">
        <v>647</v>
      </c>
    </row>
    <row r="6877" spans="1:10" x14ac:dyDescent="0.35">
      <c r="A6877">
        <v>7075</v>
      </c>
      <c r="B6877" t="s">
        <v>341</v>
      </c>
      <c r="C6877">
        <v>20</v>
      </c>
      <c r="D6877">
        <v>10</v>
      </c>
      <c r="E6877">
        <v>3</v>
      </c>
      <c r="F6877" t="s">
        <v>581</v>
      </c>
      <c r="G6877" t="s">
        <v>581</v>
      </c>
      <c r="H6877" t="s">
        <v>328</v>
      </c>
      <c r="I6877" t="s">
        <v>644</v>
      </c>
      <c r="J6877" t="s">
        <v>647</v>
      </c>
    </row>
    <row r="6878" spans="1:10" x14ac:dyDescent="0.35">
      <c r="A6878">
        <v>7076</v>
      </c>
      <c r="B6878" t="s">
        <v>341</v>
      </c>
      <c r="C6878">
        <v>21</v>
      </c>
      <c r="D6878">
        <v>6</v>
      </c>
      <c r="E6878">
        <v>4</v>
      </c>
      <c r="F6878" t="s">
        <v>581</v>
      </c>
      <c r="G6878" t="s">
        <v>581</v>
      </c>
      <c r="H6878" t="s">
        <v>328</v>
      </c>
      <c r="I6878" t="s">
        <v>644</v>
      </c>
      <c r="J6878" t="s">
        <v>647</v>
      </c>
    </row>
    <row r="6879" spans="1:10" x14ac:dyDescent="0.35">
      <c r="A6879">
        <v>7077</v>
      </c>
      <c r="B6879" t="s">
        <v>341</v>
      </c>
      <c r="C6879">
        <v>22</v>
      </c>
      <c r="D6879">
        <v>5</v>
      </c>
      <c r="E6879">
        <v>4</v>
      </c>
      <c r="F6879" t="s">
        <v>581</v>
      </c>
      <c r="G6879" t="s">
        <v>581</v>
      </c>
      <c r="H6879" t="s">
        <v>328</v>
      </c>
      <c r="I6879" t="s">
        <v>644</v>
      </c>
      <c r="J6879" t="s">
        <v>647</v>
      </c>
    </row>
    <row r="6880" spans="1:10" x14ac:dyDescent="0.35">
      <c r="A6880">
        <v>7078</v>
      </c>
      <c r="B6880" t="s">
        <v>341</v>
      </c>
      <c r="C6880">
        <v>23</v>
      </c>
      <c r="D6880">
        <v>8</v>
      </c>
      <c r="E6880">
        <v>3</v>
      </c>
      <c r="F6880" t="s">
        <v>581</v>
      </c>
      <c r="G6880" t="s">
        <v>581</v>
      </c>
      <c r="H6880" t="s">
        <v>328</v>
      </c>
      <c r="I6880" t="s">
        <v>644</v>
      </c>
      <c r="J6880" t="s">
        <v>647</v>
      </c>
    </row>
    <row r="6881" spans="1:10" x14ac:dyDescent="0.35">
      <c r="A6881">
        <v>7079</v>
      </c>
      <c r="B6881" t="s">
        <v>341</v>
      </c>
      <c r="C6881">
        <v>24</v>
      </c>
      <c r="D6881">
        <v>4</v>
      </c>
      <c r="E6881">
        <v>3</v>
      </c>
      <c r="F6881" t="s">
        <v>581</v>
      </c>
      <c r="G6881" t="s">
        <v>581</v>
      </c>
      <c r="H6881" t="s">
        <v>328</v>
      </c>
      <c r="I6881" t="s">
        <v>644</v>
      </c>
      <c r="J6881" t="s">
        <v>647</v>
      </c>
    </row>
    <row r="6882" spans="1:10" x14ac:dyDescent="0.35">
      <c r="A6882">
        <v>7080</v>
      </c>
      <c r="B6882" t="s">
        <v>341</v>
      </c>
      <c r="C6882">
        <v>25</v>
      </c>
      <c r="D6882">
        <v>4</v>
      </c>
      <c r="E6882">
        <v>4</v>
      </c>
      <c r="F6882" t="s">
        <v>581</v>
      </c>
      <c r="G6882" t="s">
        <v>581</v>
      </c>
      <c r="H6882" t="s">
        <v>328</v>
      </c>
      <c r="I6882" t="s">
        <v>644</v>
      </c>
      <c r="J6882" t="s">
        <v>647</v>
      </c>
    </row>
    <row r="6883" spans="1:10" x14ac:dyDescent="0.35">
      <c r="A6883">
        <v>7081</v>
      </c>
      <c r="B6883" t="s">
        <v>341</v>
      </c>
      <c r="C6883">
        <v>26</v>
      </c>
      <c r="D6883">
        <v>13</v>
      </c>
      <c r="E6883">
        <v>10</v>
      </c>
      <c r="F6883" t="s">
        <v>581</v>
      </c>
      <c r="G6883" t="s">
        <v>581</v>
      </c>
      <c r="H6883" t="s">
        <v>328</v>
      </c>
      <c r="I6883" t="s">
        <v>644</v>
      </c>
      <c r="J6883" t="s">
        <v>647</v>
      </c>
    </row>
    <row r="6884" spans="1:10" x14ac:dyDescent="0.35">
      <c r="A6884">
        <v>7082</v>
      </c>
      <c r="B6884" t="s">
        <v>341</v>
      </c>
      <c r="C6884">
        <v>27</v>
      </c>
      <c r="D6884">
        <v>7</v>
      </c>
      <c r="E6884">
        <v>13</v>
      </c>
      <c r="F6884" t="s">
        <v>581</v>
      </c>
      <c r="G6884" t="s">
        <v>581</v>
      </c>
      <c r="H6884" t="s">
        <v>328</v>
      </c>
      <c r="I6884" t="s">
        <v>644</v>
      </c>
      <c r="J6884" t="s">
        <v>647</v>
      </c>
    </row>
    <row r="6885" spans="1:10" x14ac:dyDescent="0.35">
      <c r="A6885">
        <v>7083</v>
      </c>
      <c r="B6885" t="s">
        <v>341</v>
      </c>
      <c r="C6885">
        <v>28</v>
      </c>
      <c r="D6885">
        <v>13</v>
      </c>
      <c r="E6885">
        <v>5</v>
      </c>
      <c r="F6885" t="s">
        <v>581</v>
      </c>
      <c r="G6885" t="s">
        <v>581</v>
      </c>
      <c r="H6885" t="s">
        <v>328</v>
      </c>
      <c r="I6885" t="s">
        <v>644</v>
      </c>
      <c r="J6885" t="s">
        <v>647</v>
      </c>
    </row>
    <row r="6886" spans="1:10" x14ac:dyDescent="0.35">
      <c r="A6886">
        <v>7084</v>
      </c>
      <c r="B6886" t="s">
        <v>341</v>
      </c>
      <c r="C6886">
        <v>29</v>
      </c>
      <c r="D6886">
        <v>7</v>
      </c>
      <c r="E6886">
        <v>8</v>
      </c>
      <c r="F6886" t="s">
        <v>581</v>
      </c>
      <c r="G6886" t="s">
        <v>581</v>
      </c>
      <c r="H6886" t="s">
        <v>328</v>
      </c>
      <c r="I6886" t="s">
        <v>644</v>
      </c>
      <c r="J6886" t="s">
        <v>647</v>
      </c>
    </row>
    <row r="6887" spans="1:10" x14ac:dyDescent="0.35">
      <c r="A6887">
        <v>7085</v>
      </c>
      <c r="B6887" t="s">
        <v>341</v>
      </c>
      <c r="C6887">
        <v>30</v>
      </c>
      <c r="D6887">
        <v>4</v>
      </c>
      <c r="E6887">
        <v>11</v>
      </c>
      <c r="F6887" t="s">
        <v>581</v>
      </c>
      <c r="G6887" t="s">
        <v>581</v>
      </c>
      <c r="H6887" t="s">
        <v>328</v>
      </c>
      <c r="I6887" t="s">
        <v>644</v>
      </c>
      <c r="J6887" t="s">
        <v>647</v>
      </c>
    </row>
    <row r="6888" spans="1:10" x14ac:dyDescent="0.35">
      <c r="A6888">
        <v>7086</v>
      </c>
      <c r="B6888" t="s">
        <v>341</v>
      </c>
      <c r="C6888">
        <v>31</v>
      </c>
      <c r="D6888">
        <v>5</v>
      </c>
      <c r="E6888">
        <v>3</v>
      </c>
      <c r="F6888" t="s">
        <v>581</v>
      </c>
      <c r="G6888" t="s">
        <v>581</v>
      </c>
      <c r="H6888" t="s">
        <v>328</v>
      </c>
      <c r="I6888" t="s">
        <v>644</v>
      </c>
      <c r="J6888" t="s">
        <v>647</v>
      </c>
    </row>
    <row r="6889" spans="1:10" x14ac:dyDescent="0.35">
      <c r="A6889">
        <v>7087</v>
      </c>
      <c r="B6889" t="s">
        <v>341</v>
      </c>
      <c r="C6889">
        <v>32</v>
      </c>
      <c r="D6889">
        <v>4</v>
      </c>
      <c r="E6889">
        <v>3</v>
      </c>
      <c r="F6889" t="s">
        <v>581</v>
      </c>
      <c r="G6889" t="s">
        <v>581</v>
      </c>
      <c r="H6889" t="s">
        <v>328</v>
      </c>
      <c r="I6889" t="s">
        <v>644</v>
      </c>
      <c r="J6889" t="s">
        <v>647</v>
      </c>
    </row>
    <row r="6890" spans="1:10" x14ac:dyDescent="0.35">
      <c r="A6890">
        <v>7088</v>
      </c>
      <c r="B6890" t="s">
        <v>341</v>
      </c>
      <c r="C6890">
        <v>33</v>
      </c>
      <c r="D6890">
        <v>7</v>
      </c>
      <c r="E6890">
        <v>6</v>
      </c>
      <c r="F6890" t="s">
        <v>581</v>
      </c>
      <c r="G6890" t="s">
        <v>581</v>
      </c>
      <c r="H6890" t="s">
        <v>328</v>
      </c>
      <c r="I6890" t="s">
        <v>644</v>
      </c>
      <c r="J6890" t="s">
        <v>647</v>
      </c>
    </row>
    <row r="6891" spans="1:10" x14ac:dyDescent="0.35">
      <c r="A6891">
        <v>7089</v>
      </c>
      <c r="B6891" t="s">
        <v>341</v>
      </c>
      <c r="C6891">
        <v>34</v>
      </c>
      <c r="D6891">
        <v>3</v>
      </c>
      <c r="E6891">
        <v>1</v>
      </c>
      <c r="F6891" t="s">
        <v>581</v>
      </c>
      <c r="G6891" t="s">
        <v>581</v>
      </c>
      <c r="H6891" t="s">
        <v>328</v>
      </c>
      <c r="I6891" t="s">
        <v>644</v>
      </c>
      <c r="J6891" t="s">
        <v>647</v>
      </c>
    </row>
    <row r="6892" spans="1:10" x14ac:dyDescent="0.35">
      <c r="A6892">
        <v>7090</v>
      </c>
      <c r="B6892" t="s">
        <v>341</v>
      </c>
      <c r="C6892">
        <v>35</v>
      </c>
      <c r="D6892">
        <v>1</v>
      </c>
      <c r="E6892">
        <v>4</v>
      </c>
      <c r="F6892" t="s">
        <v>581</v>
      </c>
      <c r="G6892" t="s">
        <v>581</v>
      </c>
      <c r="H6892" t="s">
        <v>328</v>
      </c>
      <c r="I6892" t="s">
        <v>644</v>
      </c>
      <c r="J6892" t="s">
        <v>647</v>
      </c>
    </row>
    <row r="6893" spans="1:10" x14ac:dyDescent="0.35">
      <c r="A6893">
        <v>7091</v>
      </c>
      <c r="B6893" t="s">
        <v>341</v>
      </c>
      <c r="C6893">
        <v>36</v>
      </c>
      <c r="D6893">
        <v>3</v>
      </c>
      <c r="E6893">
        <v>9</v>
      </c>
      <c r="F6893" t="s">
        <v>581</v>
      </c>
      <c r="G6893" t="s">
        <v>581</v>
      </c>
      <c r="H6893" t="s">
        <v>328</v>
      </c>
      <c r="I6893" t="s">
        <v>644</v>
      </c>
      <c r="J6893" t="s">
        <v>647</v>
      </c>
    </row>
    <row r="6894" spans="1:10" x14ac:dyDescent="0.35">
      <c r="A6894">
        <v>7092</v>
      </c>
      <c r="B6894" t="s">
        <v>341</v>
      </c>
      <c r="C6894">
        <v>37</v>
      </c>
      <c r="D6894">
        <v>2</v>
      </c>
      <c r="E6894">
        <v>6</v>
      </c>
      <c r="F6894" t="s">
        <v>581</v>
      </c>
      <c r="G6894" t="s">
        <v>581</v>
      </c>
      <c r="H6894" t="s">
        <v>328</v>
      </c>
      <c r="I6894" t="s">
        <v>644</v>
      </c>
      <c r="J6894" t="s">
        <v>647</v>
      </c>
    </row>
    <row r="6895" spans="1:10" x14ac:dyDescent="0.35">
      <c r="A6895">
        <v>7093</v>
      </c>
      <c r="B6895" t="s">
        <v>341</v>
      </c>
      <c r="C6895">
        <v>38</v>
      </c>
      <c r="D6895">
        <v>5</v>
      </c>
      <c r="E6895">
        <v>8</v>
      </c>
      <c r="F6895" t="s">
        <v>581</v>
      </c>
      <c r="G6895" t="s">
        <v>581</v>
      </c>
      <c r="H6895" t="s">
        <v>328</v>
      </c>
      <c r="I6895" t="s">
        <v>644</v>
      </c>
      <c r="J6895" t="s">
        <v>647</v>
      </c>
    </row>
    <row r="6896" spans="1:10" x14ac:dyDescent="0.35">
      <c r="A6896">
        <v>7094</v>
      </c>
      <c r="B6896" t="s">
        <v>342</v>
      </c>
      <c r="C6896">
        <v>15</v>
      </c>
      <c r="D6896">
        <v>54</v>
      </c>
      <c r="E6896">
        <v>1</v>
      </c>
      <c r="F6896" t="s">
        <v>581</v>
      </c>
      <c r="G6896" t="s">
        <v>581</v>
      </c>
      <c r="H6896" t="s">
        <v>328</v>
      </c>
      <c r="I6896" t="s">
        <v>644</v>
      </c>
      <c r="J6896" t="s">
        <v>645</v>
      </c>
    </row>
    <row r="6897" spans="1:10" x14ac:dyDescent="0.35">
      <c r="A6897">
        <v>7095</v>
      </c>
      <c r="B6897" t="s">
        <v>342</v>
      </c>
      <c r="C6897">
        <v>16</v>
      </c>
      <c r="D6897">
        <v>41</v>
      </c>
      <c r="E6897">
        <v>2</v>
      </c>
      <c r="F6897" t="s">
        <v>581</v>
      </c>
      <c r="G6897" t="s">
        <v>581</v>
      </c>
      <c r="H6897" t="s">
        <v>328</v>
      </c>
      <c r="I6897" t="s">
        <v>644</v>
      </c>
      <c r="J6897" t="s">
        <v>645</v>
      </c>
    </row>
    <row r="6898" spans="1:10" x14ac:dyDescent="0.35">
      <c r="A6898">
        <v>7096</v>
      </c>
      <c r="B6898" t="s">
        <v>342</v>
      </c>
      <c r="C6898">
        <v>17</v>
      </c>
      <c r="D6898">
        <v>35</v>
      </c>
      <c r="E6898">
        <v>1</v>
      </c>
      <c r="F6898" t="s">
        <v>581</v>
      </c>
      <c r="G6898" t="s">
        <v>581</v>
      </c>
      <c r="H6898" t="s">
        <v>328</v>
      </c>
      <c r="I6898" t="s">
        <v>644</v>
      </c>
      <c r="J6898" t="s">
        <v>645</v>
      </c>
    </row>
    <row r="6899" spans="1:10" x14ac:dyDescent="0.35">
      <c r="A6899">
        <v>7097</v>
      </c>
      <c r="B6899" t="s">
        <v>342</v>
      </c>
      <c r="C6899">
        <v>18</v>
      </c>
      <c r="D6899">
        <v>24</v>
      </c>
      <c r="E6899">
        <v>1</v>
      </c>
      <c r="F6899" t="s">
        <v>581</v>
      </c>
      <c r="G6899" t="s">
        <v>581</v>
      </c>
      <c r="H6899" t="s">
        <v>328</v>
      </c>
      <c r="I6899" t="s">
        <v>644</v>
      </c>
      <c r="J6899" t="s">
        <v>645</v>
      </c>
    </row>
    <row r="6900" spans="1:10" x14ac:dyDescent="0.35">
      <c r="A6900">
        <v>7098</v>
      </c>
      <c r="B6900" t="s">
        <v>342</v>
      </c>
      <c r="C6900">
        <v>19</v>
      </c>
      <c r="D6900">
        <v>25</v>
      </c>
      <c r="E6900">
        <v>1</v>
      </c>
      <c r="F6900" t="s">
        <v>581</v>
      </c>
      <c r="G6900" t="s">
        <v>581</v>
      </c>
      <c r="H6900" t="s">
        <v>328</v>
      </c>
      <c r="I6900" t="s">
        <v>644</v>
      </c>
      <c r="J6900" t="s">
        <v>645</v>
      </c>
    </row>
    <row r="6901" spans="1:10" x14ac:dyDescent="0.35">
      <c r="A6901">
        <v>7099</v>
      </c>
      <c r="B6901" t="s">
        <v>342</v>
      </c>
      <c r="C6901">
        <v>20</v>
      </c>
      <c r="D6901">
        <v>25</v>
      </c>
      <c r="E6901">
        <v>1</v>
      </c>
      <c r="F6901" t="s">
        <v>581</v>
      </c>
      <c r="G6901" t="s">
        <v>581</v>
      </c>
      <c r="H6901" t="s">
        <v>328</v>
      </c>
      <c r="I6901" t="s">
        <v>644</v>
      </c>
      <c r="J6901" t="s">
        <v>645</v>
      </c>
    </row>
    <row r="6902" spans="1:10" x14ac:dyDescent="0.35">
      <c r="A6902">
        <v>7100</v>
      </c>
      <c r="B6902" t="s">
        <v>342</v>
      </c>
      <c r="C6902">
        <v>21</v>
      </c>
      <c r="D6902">
        <v>22</v>
      </c>
      <c r="E6902">
        <v>0</v>
      </c>
      <c r="F6902" t="s">
        <v>581</v>
      </c>
      <c r="G6902" t="s">
        <v>581</v>
      </c>
      <c r="H6902" t="s">
        <v>328</v>
      </c>
      <c r="I6902" t="s">
        <v>644</v>
      </c>
      <c r="J6902" t="s">
        <v>645</v>
      </c>
    </row>
    <row r="6903" spans="1:10" x14ac:dyDescent="0.35">
      <c r="A6903">
        <v>7101</v>
      </c>
      <c r="B6903" t="s">
        <v>342</v>
      </c>
      <c r="C6903">
        <v>22</v>
      </c>
      <c r="D6903">
        <v>15</v>
      </c>
      <c r="E6903">
        <v>0</v>
      </c>
      <c r="F6903" t="s">
        <v>581</v>
      </c>
      <c r="G6903" t="s">
        <v>581</v>
      </c>
      <c r="H6903" t="s">
        <v>328</v>
      </c>
      <c r="I6903" t="s">
        <v>644</v>
      </c>
      <c r="J6903" t="s">
        <v>645</v>
      </c>
    </row>
    <row r="6904" spans="1:10" x14ac:dyDescent="0.35">
      <c r="A6904">
        <v>7102</v>
      </c>
      <c r="B6904" t="s">
        <v>342</v>
      </c>
      <c r="C6904">
        <v>23</v>
      </c>
      <c r="D6904">
        <v>17</v>
      </c>
      <c r="E6904">
        <v>0</v>
      </c>
      <c r="F6904" t="s">
        <v>581</v>
      </c>
      <c r="G6904" t="s">
        <v>581</v>
      </c>
      <c r="H6904" t="s">
        <v>328</v>
      </c>
      <c r="I6904" t="s">
        <v>644</v>
      </c>
      <c r="J6904" t="s">
        <v>645</v>
      </c>
    </row>
    <row r="6905" spans="1:10" x14ac:dyDescent="0.35">
      <c r="A6905">
        <v>7103</v>
      </c>
      <c r="B6905" t="s">
        <v>342</v>
      </c>
      <c r="C6905">
        <v>24</v>
      </c>
      <c r="D6905">
        <v>8</v>
      </c>
      <c r="E6905">
        <v>2</v>
      </c>
      <c r="F6905" t="s">
        <v>581</v>
      </c>
      <c r="G6905" t="s">
        <v>581</v>
      </c>
      <c r="H6905" t="s">
        <v>328</v>
      </c>
      <c r="I6905" t="s">
        <v>644</v>
      </c>
      <c r="J6905" t="s">
        <v>645</v>
      </c>
    </row>
    <row r="6906" spans="1:10" x14ac:dyDescent="0.35">
      <c r="A6906">
        <v>7104</v>
      </c>
      <c r="B6906" t="s">
        <v>342</v>
      </c>
      <c r="C6906">
        <v>25</v>
      </c>
      <c r="D6906">
        <v>15</v>
      </c>
      <c r="E6906">
        <v>2</v>
      </c>
      <c r="F6906" t="s">
        <v>581</v>
      </c>
      <c r="G6906" t="s">
        <v>581</v>
      </c>
      <c r="H6906" t="s">
        <v>328</v>
      </c>
      <c r="I6906" t="s">
        <v>644</v>
      </c>
      <c r="J6906" t="s">
        <v>645</v>
      </c>
    </row>
    <row r="6907" spans="1:10" x14ac:dyDescent="0.35">
      <c r="A6907">
        <v>7105</v>
      </c>
      <c r="B6907" t="s">
        <v>342</v>
      </c>
      <c r="C6907">
        <v>26</v>
      </c>
      <c r="D6907">
        <v>19</v>
      </c>
      <c r="E6907">
        <v>0</v>
      </c>
      <c r="F6907" t="s">
        <v>581</v>
      </c>
      <c r="G6907" t="s">
        <v>581</v>
      </c>
      <c r="H6907" t="s">
        <v>328</v>
      </c>
      <c r="I6907" t="s">
        <v>644</v>
      </c>
      <c r="J6907" t="s">
        <v>645</v>
      </c>
    </row>
    <row r="6908" spans="1:10" x14ac:dyDescent="0.35">
      <c r="A6908">
        <v>7106</v>
      </c>
      <c r="B6908" t="s">
        <v>342</v>
      </c>
      <c r="C6908">
        <v>27</v>
      </c>
      <c r="D6908">
        <v>12</v>
      </c>
      <c r="E6908">
        <v>1</v>
      </c>
      <c r="F6908" t="s">
        <v>581</v>
      </c>
      <c r="G6908" t="s">
        <v>581</v>
      </c>
      <c r="H6908" t="s">
        <v>328</v>
      </c>
      <c r="I6908" t="s">
        <v>644</v>
      </c>
      <c r="J6908" t="s">
        <v>645</v>
      </c>
    </row>
    <row r="6909" spans="1:10" x14ac:dyDescent="0.35">
      <c r="A6909">
        <v>7107</v>
      </c>
      <c r="B6909" t="s">
        <v>342</v>
      </c>
      <c r="C6909">
        <v>28</v>
      </c>
      <c r="D6909">
        <v>20</v>
      </c>
      <c r="E6909">
        <v>4</v>
      </c>
      <c r="F6909" t="s">
        <v>581</v>
      </c>
      <c r="G6909" t="s">
        <v>581</v>
      </c>
      <c r="H6909" t="s">
        <v>328</v>
      </c>
      <c r="I6909" t="s">
        <v>644</v>
      </c>
      <c r="J6909" t="s">
        <v>645</v>
      </c>
    </row>
    <row r="6910" spans="1:10" x14ac:dyDescent="0.35">
      <c r="A6910">
        <v>7108</v>
      </c>
      <c r="B6910" t="s">
        <v>342</v>
      </c>
      <c r="C6910">
        <v>29</v>
      </c>
      <c r="D6910">
        <v>13</v>
      </c>
      <c r="E6910">
        <v>1</v>
      </c>
      <c r="F6910" t="s">
        <v>581</v>
      </c>
      <c r="G6910" t="s">
        <v>581</v>
      </c>
      <c r="H6910" t="s">
        <v>328</v>
      </c>
      <c r="I6910" t="s">
        <v>644</v>
      </c>
      <c r="J6910" t="s">
        <v>645</v>
      </c>
    </row>
    <row r="6911" spans="1:10" x14ac:dyDescent="0.35">
      <c r="A6911">
        <v>7109</v>
      </c>
      <c r="B6911" t="s">
        <v>342</v>
      </c>
      <c r="C6911">
        <v>30</v>
      </c>
      <c r="D6911">
        <v>16</v>
      </c>
      <c r="E6911">
        <v>1</v>
      </c>
      <c r="F6911" t="s">
        <v>581</v>
      </c>
      <c r="G6911" t="s">
        <v>581</v>
      </c>
      <c r="H6911" t="s">
        <v>328</v>
      </c>
      <c r="I6911" t="s">
        <v>644</v>
      </c>
      <c r="J6911" t="s">
        <v>645</v>
      </c>
    </row>
    <row r="6912" spans="1:10" x14ac:dyDescent="0.35">
      <c r="A6912">
        <v>7110</v>
      </c>
      <c r="B6912" t="s">
        <v>342</v>
      </c>
      <c r="C6912">
        <v>31</v>
      </c>
      <c r="D6912">
        <v>9</v>
      </c>
      <c r="E6912">
        <v>0</v>
      </c>
      <c r="F6912" t="s">
        <v>581</v>
      </c>
      <c r="G6912" t="s">
        <v>581</v>
      </c>
      <c r="H6912" t="s">
        <v>328</v>
      </c>
      <c r="I6912" t="s">
        <v>644</v>
      </c>
      <c r="J6912" t="s">
        <v>645</v>
      </c>
    </row>
    <row r="6913" spans="1:10" x14ac:dyDescent="0.35">
      <c r="A6913">
        <v>7111</v>
      </c>
      <c r="B6913" t="s">
        <v>342</v>
      </c>
      <c r="C6913">
        <v>32</v>
      </c>
      <c r="D6913">
        <v>11</v>
      </c>
      <c r="E6913">
        <v>1</v>
      </c>
      <c r="F6913" t="s">
        <v>581</v>
      </c>
      <c r="G6913" t="s">
        <v>581</v>
      </c>
      <c r="H6913" t="s">
        <v>328</v>
      </c>
      <c r="I6913" t="s">
        <v>644</v>
      </c>
      <c r="J6913" t="s">
        <v>645</v>
      </c>
    </row>
    <row r="6914" spans="1:10" x14ac:dyDescent="0.35">
      <c r="A6914">
        <v>7112</v>
      </c>
      <c r="B6914" t="s">
        <v>342</v>
      </c>
      <c r="C6914">
        <v>33</v>
      </c>
      <c r="D6914">
        <v>5</v>
      </c>
      <c r="E6914">
        <v>3</v>
      </c>
      <c r="F6914" t="s">
        <v>581</v>
      </c>
      <c r="G6914" t="s">
        <v>581</v>
      </c>
      <c r="H6914" t="s">
        <v>328</v>
      </c>
      <c r="I6914" t="s">
        <v>644</v>
      </c>
      <c r="J6914" t="s">
        <v>645</v>
      </c>
    </row>
    <row r="6915" spans="1:10" x14ac:dyDescent="0.35">
      <c r="A6915">
        <v>7113</v>
      </c>
      <c r="B6915" t="s">
        <v>342</v>
      </c>
      <c r="C6915">
        <v>34</v>
      </c>
      <c r="D6915">
        <v>2</v>
      </c>
      <c r="E6915">
        <v>0</v>
      </c>
      <c r="F6915" t="s">
        <v>581</v>
      </c>
      <c r="G6915" t="s">
        <v>581</v>
      </c>
      <c r="H6915" t="s">
        <v>328</v>
      </c>
      <c r="I6915" t="s">
        <v>644</v>
      </c>
      <c r="J6915" t="s">
        <v>645</v>
      </c>
    </row>
    <row r="6916" spans="1:10" x14ac:dyDescent="0.35">
      <c r="A6916">
        <v>7114</v>
      </c>
      <c r="B6916" t="s">
        <v>342</v>
      </c>
      <c r="C6916">
        <v>35</v>
      </c>
      <c r="D6916">
        <v>6</v>
      </c>
      <c r="E6916">
        <v>1</v>
      </c>
      <c r="F6916" t="s">
        <v>581</v>
      </c>
      <c r="G6916" t="s">
        <v>581</v>
      </c>
      <c r="H6916" t="s">
        <v>328</v>
      </c>
      <c r="I6916" t="s">
        <v>644</v>
      </c>
      <c r="J6916" t="s">
        <v>645</v>
      </c>
    </row>
    <row r="6917" spans="1:10" x14ac:dyDescent="0.35">
      <c r="A6917">
        <v>7115</v>
      </c>
      <c r="B6917" t="s">
        <v>342</v>
      </c>
      <c r="C6917">
        <v>36</v>
      </c>
      <c r="D6917">
        <v>13</v>
      </c>
      <c r="E6917">
        <v>1</v>
      </c>
      <c r="F6917" t="s">
        <v>581</v>
      </c>
      <c r="G6917" t="s">
        <v>581</v>
      </c>
      <c r="H6917" t="s">
        <v>328</v>
      </c>
      <c r="I6917" t="s">
        <v>644</v>
      </c>
      <c r="J6917" t="s">
        <v>645</v>
      </c>
    </row>
    <row r="6918" spans="1:10" x14ac:dyDescent="0.35">
      <c r="A6918">
        <v>7116</v>
      </c>
      <c r="B6918" t="s">
        <v>342</v>
      </c>
      <c r="C6918">
        <v>37</v>
      </c>
      <c r="D6918">
        <v>13</v>
      </c>
      <c r="E6918">
        <v>0</v>
      </c>
      <c r="F6918" t="s">
        <v>581</v>
      </c>
      <c r="G6918" t="s">
        <v>581</v>
      </c>
      <c r="H6918" t="s">
        <v>328</v>
      </c>
      <c r="I6918" t="s">
        <v>644</v>
      </c>
      <c r="J6918" t="s">
        <v>645</v>
      </c>
    </row>
    <row r="6919" spans="1:10" x14ac:dyDescent="0.35">
      <c r="A6919">
        <v>7117</v>
      </c>
      <c r="B6919" t="s">
        <v>342</v>
      </c>
      <c r="C6919">
        <v>38</v>
      </c>
      <c r="D6919">
        <v>18</v>
      </c>
      <c r="E6919">
        <v>1</v>
      </c>
      <c r="F6919" t="s">
        <v>581</v>
      </c>
      <c r="G6919" t="s">
        <v>581</v>
      </c>
      <c r="H6919" t="s">
        <v>328</v>
      </c>
      <c r="I6919" t="s">
        <v>644</v>
      </c>
      <c r="J6919" t="s">
        <v>645</v>
      </c>
    </row>
    <row r="6920" spans="1:10" x14ac:dyDescent="0.35">
      <c r="A6920">
        <v>7118</v>
      </c>
      <c r="B6920" t="s">
        <v>343</v>
      </c>
      <c r="C6920">
        <v>15</v>
      </c>
      <c r="D6920">
        <v>39</v>
      </c>
      <c r="E6920">
        <v>9</v>
      </c>
      <c r="F6920" t="s">
        <v>581</v>
      </c>
      <c r="G6920" t="s">
        <v>581</v>
      </c>
      <c r="H6920" t="s">
        <v>328</v>
      </c>
      <c r="I6920" t="s">
        <v>644</v>
      </c>
      <c r="J6920" t="s">
        <v>648</v>
      </c>
    </row>
    <row r="6921" spans="1:10" x14ac:dyDescent="0.35">
      <c r="A6921">
        <v>7119</v>
      </c>
      <c r="B6921" t="s">
        <v>343</v>
      </c>
      <c r="C6921">
        <v>16</v>
      </c>
      <c r="D6921">
        <v>29</v>
      </c>
      <c r="E6921">
        <v>9</v>
      </c>
      <c r="F6921" t="s">
        <v>581</v>
      </c>
      <c r="G6921" t="s">
        <v>581</v>
      </c>
      <c r="H6921" t="s">
        <v>328</v>
      </c>
      <c r="I6921" t="s">
        <v>644</v>
      </c>
      <c r="J6921" t="s">
        <v>648</v>
      </c>
    </row>
    <row r="6922" spans="1:10" x14ac:dyDescent="0.35">
      <c r="A6922">
        <v>7120</v>
      </c>
      <c r="B6922" t="s">
        <v>343</v>
      </c>
      <c r="C6922">
        <v>17</v>
      </c>
      <c r="D6922">
        <v>20</v>
      </c>
      <c r="E6922">
        <v>4</v>
      </c>
      <c r="F6922" t="s">
        <v>581</v>
      </c>
      <c r="G6922" t="s">
        <v>581</v>
      </c>
      <c r="H6922" t="s">
        <v>328</v>
      </c>
      <c r="I6922" t="s">
        <v>644</v>
      </c>
      <c r="J6922" t="s">
        <v>648</v>
      </c>
    </row>
    <row r="6923" spans="1:10" x14ac:dyDescent="0.35">
      <c r="A6923">
        <v>7121</v>
      </c>
      <c r="B6923" t="s">
        <v>343</v>
      </c>
      <c r="C6923">
        <v>18</v>
      </c>
      <c r="D6923">
        <v>16</v>
      </c>
      <c r="E6923">
        <v>6</v>
      </c>
      <c r="F6923" t="s">
        <v>581</v>
      </c>
      <c r="G6923" t="s">
        <v>581</v>
      </c>
      <c r="H6923" t="s">
        <v>328</v>
      </c>
      <c r="I6923" t="s">
        <v>644</v>
      </c>
      <c r="J6923" t="s">
        <v>648</v>
      </c>
    </row>
    <row r="6924" spans="1:10" x14ac:dyDescent="0.35">
      <c r="A6924">
        <v>7122</v>
      </c>
      <c r="B6924" t="s">
        <v>343</v>
      </c>
      <c r="C6924">
        <v>19</v>
      </c>
      <c r="D6924">
        <v>25</v>
      </c>
      <c r="E6924">
        <v>5</v>
      </c>
      <c r="F6924" t="s">
        <v>581</v>
      </c>
      <c r="G6924" t="s">
        <v>581</v>
      </c>
      <c r="H6924" t="s">
        <v>328</v>
      </c>
      <c r="I6924" t="s">
        <v>644</v>
      </c>
      <c r="J6924" t="s">
        <v>648</v>
      </c>
    </row>
    <row r="6925" spans="1:10" x14ac:dyDescent="0.35">
      <c r="A6925">
        <v>7123</v>
      </c>
      <c r="B6925" t="s">
        <v>343</v>
      </c>
      <c r="C6925">
        <v>20</v>
      </c>
      <c r="D6925">
        <v>14</v>
      </c>
      <c r="E6925">
        <v>6</v>
      </c>
      <c r="F6925" t="s">
        <v>581</v>
      </c>
      <c r="G6925" t="s">
        <v>581</v>
      </c>
      <c r="H6925" t="s">
        <v>328</v>
      </c>
      <c r="I6925" t="s">
        <v>644</v>
      </c>
      <c r="J6925" t="s">
        <v>648</v>
      </c>
    </row>
    <row r="6926" spans="1:10" x14ac:dyDescent="0.35">
      <c r="A6926">
        <v>7124</v>
      </c>
      <c r="B6926" t="s">
        <v>343</v>
      </c>
      <c r="C6926">
        <v>21</v>
      </c>
      <c r="D6926">
        <v>5</v>
      </c>
      <c r="E6926">
        <v>5</v>
      </c>
      <c r="F6926" t="s">
        <v>581</v>
      </c>
      <c r="G6926" t="s">
        <v>581</v>
      </c>
      <c r="H6926" t="s">
        <v>328</v>
      </c>
      <c r="I6926" t="s">
        <v>644</v>
      </c>
      <c r="J6926" t="s">
        <v>648</v>
      </c>
    </row>
    <row r="6927" spans="1:10" x14ac:dyDescent="0.35">
      <c r="A6927">
        <v>7125</v>
      </c>
      <c r="B6927" t="s">
        <v>343</v>
      </c>
      <c r="C6927">
        <v>22</v>
      </c>
      <c r="D6927">
        <v>10</v>
      </c>
      <c r="E6927">
        <v>5</v>
      </c>
      <c r="F6927" t="s">
        <v>581</v>
      </c>
      <c r="G6927" t="s">
        <v>581</v>
      </c>
      <c r="H6927" t="s">
        <v>328</v>
      </c>
      <c r="I6927" t="s">
        <v>644</v>
      </c>
      <c r="J6927" t="s">
        <v>648</v>
      </c>
    </row>
    <row r="6928" spans="1:10" x14ac:dyDescent="0.35">
      <c r="A6928">
        <v>7126</v>
      </c>
      <c r="B6928" t="s">
        <v>343</v>
      </c>
      <c r="C6928">
        <v>23</v>
      </c>
      <c r="D6928">
        <v>11</v>
      </c>
      <c r="E6928">
        <v>3</v>
      </c>
      <c r="F6928" t="s">
        <v>581</v>
      </c>
      <c r="G6928" t="s">
        <v>581</v>
      </c>
      <c r="H6928" t="s">
        <v>328</v>
      </c>
      <c r="I6928" t="s">
        <v>644</v>
      </c>
      <c r="J6928" t="s">
        <v>648</v>
      </c>
    </row>
    <row r="6929" spans="1:10" x14ac:dyDescent="0.35">
      <c r="A6929">
        <v>7127</v>
      </c>
      <c r="B6929" t="s">
        <v>343</v>
      </c>
      <c r="C6929">
        <v>24</v>
      </c>
      <c r="D6929">
        <v>5</v>
      </c>
      <c r="E6929">
        <v>3</v>
      </c>
      <c r="F6929" t="s">
        <v>581</v>
      </c>
      <c r="G6929" t="s">
        <v>581</v>
      </c>
      <c r="H6929" t="s">
        <v>328</v>
      </c>
      <c r="I6929" t="s">
        <v>644</v>
      </c>
      <c r="J6929" t="s">
        <v>648</v>
      </c>
    </row>
    <row r="6930" spans="1:10" x14ac:dyDescent="0.35">
      <c r="A6930">
        <v>7128</v>
      </c>
      <c r="B6930" t="s">
        <v>343</v>
      </c>
      <c r="C6930">
        <v>25</v>
      </c>
      <c r="D6930">
        <v>4</v>
      </c>
      <c r="E6930">
        <v>8</v>
      </c>
      <c r="F6930" t="s">
        <v>581</v>
      </c>
      <c r="G6930" t="s">
        <v>581</v>
      </c>
      <c r="H6930" t="s">
        <v>328</v>
      </c>
      <c r="I6930" t="s">
        <v>644</v>
      </c>
      <c r="J6930" t="s">
        <v>648</v>
      </c>
    </row>
    <row r="6931" spans="1:10" x14ac:dyDescent="0.35">
      <c r="A6931">
        <v>7129</v>
      </c>
      <c r="B6931" t="s">
        <v>343</v>
      </c>
      <c r="C6931">
        <v>26</v>
      </c>
      <c r="D6931">
        <v>15</v>
      </c>
      <c r="E6931">
        <v>2</v>
      </c>
      <c r="F6931" t="s">
        <v>581</v>
      </c>
      <c r="G6931" t="s">
        <v>581</v>
      </c>
      <c r="H6931" t="s">
        <v>328</v>
      </c>
      <c r="I6931" t="s">
        <v>644</v>
      </c>
      <c r="J6931" t="s">
        <v>648</v>
      </c>
    </row>
    <row r="6932" spans="1:10" x14ac:dyDescent="0.35">
      <c r="A6932">
        <v>7130</v>
      </c>
      <c r="B6932" t="s">
        <v>343</v>
      </c>
      <c r="C6932">
        <v>27</v>
      </c>
      <c r="D6932">
        <v>14</v>
      </c>
      <c r="E6932">
        <v>5</v>
      </c>
      <c r="F6932" t="s">
        <v>581</v>
      </c>
      <c r="G6932" t="s">
        <v>581</v>
      </c>
      <c r="H6932" t="s">
        <v>328</v>
      </c>
      <c r="I6932" t="s">
        <v>644</v>
      </c>
      <c r="J6932" t="s">
        <v>648</v>
      </c>
    </row>
    <row r="6933" spans="1:10" x14ac:dyDescent="0.35">
      <c r="A6933">
        <v>7131</v>
      </c>
      <c r="B6933" t="s">
        <v>343</v>
      </c>
      <c r="C6933">
        <v>28</v>
      </c>
      <c r="D6933">
        <v>11</v>
      </c>
      <c r="E6933">
        <v>7</v>
      </c>
      <c r="F6933" t="s">
        <v>581</v>
      </c>
      <c r="G6933" t="s">
        <v>581</v>
      </c>
      <c r="H6933" t="s">
        <v>328</v>
      </c>
      <c r="I6933" t="s">
        <v>644</v>
      </c>
      <c r="J6933" t="s">
        <v>648</v>
      </c>
    </row>
    <row r="6934" spans="1:10" x14ac:dyDescent="0.35">
      <c r="A6934">
        <v>7132</v>
      </c>
      <c r="B6934" t="s">
        <v>343</v>
      </c>
      <c r="C6934">
        <v>29</v>
      </c>
      <c r="D6934">
        <v>11</v>
      </c>
      <c r="E6934">
        <v>9</v>
      </c>
      <c r="F6934" t="s">
        <v>581</v>
      </c>
      <c r="G6934" t="s">
        <v>581</v>
      </c>
      <c r="H6934" t="s">
        <v>328</v>
      </c>
      <c r="I6934" t="s">
        <v>644</v>
      </c>
      <c r="J6934" t="s">
        <v>648</v>
      </c>
    </row>
    <row r="6935" spans="1:10" x14ac:dyDescent="0.35">
      <c r="A6935">
        <v>7133</v>
      </c>
      <c r="B6935" t="s">
        <v>343</v>
      </c>
      <c r="C6935">
        <v>30</v>
      </c>
      <c r="D6935">
        <v>13</v>
      </c>
      <c r="E6935">
        <v>2</v>
      </c>
      <c r="F6935" t="s">
        <v>581</v>
      </c>
      <c r="G6935" t="s">
        <v>581</v>
      </c>
      <c r="H6935" t="s">
        <v>328</v>
      </c>
      <c r="I6935" t="s">
        <v>644</v>
      </c>
      <c r="J6935" t="s">
        <v>648</v>
      </c>
    </row>
    <row r="6936" spans="1:10" x14ac:dyDescent="0.35">
      <c r="A6936">
        <v>7134</v>
      </c>
      <c r="B6936" t="s">
        <v>343</v>
      </c>
      <c r="C6936">
        <v>31</v>
      </c>
      <c r="D6936">
        <v>17</v>
      </c>
      <c r="E6936">
        <v>3</v>
      </c>
      <c r="F6936" t="s">
        <v>581</v>
      </c>
      <c r="G6936" t="s">
        <v>581</v>
      </c>
      <c r="H6936" t="s">
        <v>328</v>
      </c>
      <c r="I6936" t="s">
        <v>644</v>
      </c>
      <c r="J6936" t="s">
        <v>648</v>
      </c>
    </row>
    <row r="6937" spans="1:10" x14ac:dyDescent="0.35">
      <c r="A6937">
        <v>7135</v>
      </c>
      <c r="B6937" t="s">
        <v>343</v>
      </c>
      <c r="C6937">
        <v>32</v>
      </c>
      <c r="D6937">
        <v>6</v>
      </c>
      <c r="E6937">
        <v>7</v>
      </c>
      <c r="F6937" t="s">
        <v>581</v>
      </c>
      <c r="G6937" t="s">
        <v>581</v>
      </c>
      <c r="H6937" t="s">
        <v>328</v>
      </c>
      <c r="I6937" t="s">
        <v>644</v>
      </c>
      <c r="J6937" t="s">
        <v>648</v>
      </c>
    </row>
    <row r="6938" spans="1:10" x14ac:dyDescent="0.35">
      <c r="A6938">
        <v>7136</v>
      </c>
      <c r="B6938" t="s">
        <v>343</v>
      </c>
      <c r="C6938">
        <v>33</v>
      </c>
      <c r="D6938">
        <v>11</v>
      </c>
      <c r="E6938">
        <v>7</v>
      </c>
      <c r="F6938" t="s">
        <v>581</v>
      </c>
      <c r="G6938" t="s">
        <v>581</v>
      </c>
      <c r="H6938" t="s">
        <v>328</v>
      </c>
      <c r="I6938" t="s">
        <v>644</v>
      </c>
      <c r="J6938" t="s">
        <v>648</v>
      </c>
    </row>
    <row r="6939" spans="1:10" x14ac:dyDescent="0.35">
      <c r="A6939">
        <v>7137</v>
      </c>
      <c r="B6939" t="s">
        <v>343</v>
      </c>
      <c r="C6939">
        <v>34</v>
      </c>
      <c r="D6939">
        <v>3</v>
      </c>
      <c r="E6939">
        <v>4</v>
      </c>
      <c r="F6939" t="s">
        <v>581</v>
      </c>
      <c r="G6939" t="s">
        <v>581</v>
      </c>
      <c r="H6939" t="s">
        <v>328</v>
      </c>
      <c r="I6939" t="s">
        <v>644</v>
      </c>
      <c r="J6939" t="s">
        <v>648</v>
      </c>
    </row>
    <row r="6940" spans="1:10" x14ac:dyDescent="0.35">
      <c r="A6940">
        <v>7138</v>
      </c>
      <c r="B6940" t="s">
        <v>343</v>
      </c>
      <c r="C6940">
        <v>35</v>
      </c>
      <c r="D6940">
        <v>4</v>
      </c>
      <c r="E6940">
        <v>5</v>
      </c>
      <c r="F6940" t="s">
        <v>581</v>
      </c>
      <c r="G6940" t="s">
        <v>581</v>
      </c>
      <c r="H6940" t="s">
        <v>328</v>
      </c>
      <c r="I6940" t="s">
        <v>644</v>
      </c>
      <c r="J6940" t="s">
        <v>648</v>
      </c>
    </row>
    <row r="6941" spans="1:10" x14ac:dyDescent="0.35">
      <c r="A6941">
        <v>7139</v>
      </c>
      <c r="B6941" t="s">
        <v>343</v>
      </c>
      <c r="C6941">
        <v>36</v>
      </c>
      <c r="D6941">
        <v>10</v>
      </c>
      <c r="E6941">
        <v>3</v>
      </c>
      <c r="F6941" t="s">
        <v>581</v>
      </c>
      <c r="G6941" t="s">
        <v>581</v>
      </c>
      <c r="H6941" t="s">
        <v>328</v>
      </c>
      <c r="I6941" t="s">
        <v>644</v>
      </c>
      <c r="J6941" t="s">
        <v>648</v>
      </c>
    </row>
    <row r="6942" spans="1:10" x14ac:dyDescent="0.35">
      <c r="A6942">
        <v>7140</v>
      </c>
      <c r="B6942" t="s">
        <v>343</v>
      </c>
      <c r="C6942">
        <v>37</v>
      </c>
      <c r="D6942">
        <v>4</v>
      </c>
      <c r="E6942">
        <v>2</v>
      </c>
      <c r="F6942" t="s">
        <v>581</v>
      </c>
      <c r="G6942" t="s">
        <v>581</v>
      </c>
      <c r="H6942" t="s">
        <v>328</v>
      </c>
      <c r="I6942" t="s">
        <v>644</v>
      </c>
      <c r="J6942" t="s">
        <v>648</v>
      </c>
    </row>
    <row r="6943" spans="1:10" x14ac:dyDescent="0.35">
      <c r="A6943">
        <v>7141</v>
      </c>
      <c r="B6943" t="s">
        <v>343</v>
      </c>
      <c r="C6943">
        <v>38</v>
      </c>
      <c r="D6943">
        <v>9</v>
      </c>
      <c r="E6943">
        <v>4</v>
      </c>
      <c r="F6943" t="s">
        <v>581</v>
      </c>
      <c r="G6943" t="s">
        <v>581</v>
      </c>
      <c r="H6943" t="s">
        <v>328</v>
      </c>
      <c r="I6943" t="s">
        <v>644</v>
      </c>
      <c r="J6943" t="s">
        <v>648</v>
      </c>
    </row>
    <row r="6944" spans="1:10" x14ac:dyDescent="0.35">
      <c r="A6944">
        <v>7142</v>
      </c>
      <c r="B6944" t="s">
        <v>344</v>
      </c>
      <c r="C6944">
        <v>15</v>
      </c>
      <c r="D6944">
        <v>19</v>
      </c>
      <c r="E6944">
        <v>0</v>
      </c>
      <c r="F6944" t="s">
        <v>582</v>
      </c>
      <c r="G6944" t="s">
        <v>581</v>
      </c>
      <c r="H6944" t="s">
        <v>328</v>
      </c>
      <c r="I6944" t="s">
        <v>644</v>
      </c>
      <c r="J6944" t="s">
        <v>647</v>
      </c>
    </row>
    <row r="6945" spans="1:10" x14ac:dyDescent="0.35">
      <c r="A6945">
        <v>7143</v>
      </c>
      <c r="B6945" t="s">
        <v>344</v>
      </c>
      <c r="C6945">
        <v>16</v>
      </c>
      <c r="D6945">
        <v>21</v>
      </c>
      <c r="E6945">
        <v>1</v>
      </c>
      <c r="F6945" t="s">
        <v>582</v>
      </c>
      <c r="G6945" t="s">
        <v>581</v>
      </c>
      <c r="H6945" t="s">
        <v>328</v>
      </c>
      <c r="I6945" t="s">
        <v>644</v>
      </c>
      <c r="J6945" t="s">
        <v>647</v>
      </c>
    </row>
    <row r="6946" spans="1:10" x14ac:dyDescent="0.35">
      <c r="A6946">
        <v>7144</v>
      </c>
      <c r="B6946" t="s">
        <v>344</v>
      </c>
      <c r="C6946">
        <v>17</v>
      </c>
      <c r="D6946">
        <v>25</v>
      </c>
      <c r="E6946">
        <v>1</v>
      </c>
      <c r="F6946" t="s">
        <v>582</v>
      </c>
      <c r="G6946" t="s">
        <v>581</v>
      </c>
      <c r="H6946" t="s">
        <v>328</v>
      </c>
      <c r="I6946" t="s">
        <v>644</v>
      </c>
      <c r="J6946" t="s">
        <v>647</v>
      </c>
    </row>
    <row r="6947" spans="1:10" x14ac:dyDescent="0.35">
      <c r="A6947">
        <v>7145</v>
      </c>
      <c r="B6947" t="s">
        <v>344</v>
      </c>
      <c r="C6947">
        <v>18</v>
      </c>
      <c r="D6947">
        <v>8</v>
      </c>
      <c r="E6947">
        <v>1</v>
      </c>
      <c r="F6947" t="s">
        <v>582</v>
      </c>
      <c r="G6947" t="s">
        <v>581</v>
      </c>
      <c r="H6947" t="s">
        <v>328</v>
      </c>
      <c r="I6947" t="s">
        <v>644</v>
      </c>
      <c r="J6947" t="s">
        <v>647</v>
      </c>
    </row>
    <row r="6948" spans="1:10" x14ac:dyDescent="0.35">
      <c r="A6948">
        <v>7146</v>
      </c>
      <c r="B6948" t="s">
        <v>344</v>
      </c>
      <c r="C6948">
        <v>19</v>
      </c>
      <c r="D6948">
        <v>20</v>
      </c>
      <c r="E6948">
        <v>0</v>
      </c>
      <c r="F6948" t="s">
        <v>582</v>
      </c>
      <c r="G6948" t="s">
        <v>581</v>
      </c>
      <c r="H6948" t="s">
        <v>328</v>
      </c>
      <c r="I6948" t="s">
        <v>644</v>
      </c>
      <c r="J6948" t="s">
        <v>647</v>
      </c>
    </row>
    <row r="6949" spans="1:10" x14ac:dyDescent="0.35">
      <c r="A6949">
        <v>7147</v>
      </c>
      <c r="B6949" t="s">
        <v>344</v>
      </c>
      <c r="C6949">
        <v>20</v>
      </c>
      <c r="D6949">
        <v>15</v>
      </c>
      <c r="E6949">
        <v>0</v>
      </c>
      <c r="F6949" t="s">
        <v>582</v>
      </c>
      <c r="G6949" t="s">
        <v>581</v>
      </c>
      <c r="H6949" t="s">
        <v>328</v>
      </c>
      <c r="I6949" t="s">
        <v>644</v>
      </c>
      <c r="J6949" t="s">
        <v>647</v>
      </c>
    </row>
    <row r="6950" spans="1:10" x14ac:dyDescent="0.35">
      <c r="A6950">
        <v>7148</v>
      </c>
      <c r="B6950" t="s">
        <v>344</v>
      </c>
      <c r="C6950">
        <v>21</v>
      </c>
      <c r="D6950">
        <v>14</v>
      </c>
      <c r="E6950">
        <v>3</v>
      </c>
      <c r="F6950" t="s">
        <v>582</v>
      </c>
      <c r="G6950" t="s">
        <v>581</v>
      </c>
      <c r="H6950" t="s">
        <v>328</v>
      </c>
      <c r="I6950" t="s">
        <v>644</v>
      </c>
      <c r="J6950" t="s">
        <v>647</v>
      </c>
    </row>
    <row r="6951" spans="1:10" x14ac:dyDescent="0.35">
      <c r="A6951">
        <v>7149</v>
      </c>
      <c r="B6951" t="s">
        <v>344</v>
      </c>
      <c r="C6951">
        <v>22</v>
      </c>
      <c r="D6951">
        <v>9</v>
      </c>
      <c r="E6951">
        <v>1</v>
      </c>
      <c r="F6951" t="s">
        <v>582</v>
      </c>
      <c r="G6951" t="s">
        <v>581</v>
      </c>
      <c r="H6951" t="s">
        <v>328</v>
      </c>
      <c r="I6951" t="s">
        <v>644</v>
      </c>
      <c r="J6951" t="s">
        <v>647</v>
      </c>
    </row>
    <row r="6952" spans="1:10" x14ac:dyDescent="0.35">
      <c r="A6952">
        <v>7150</v>
      </c>
      <c r="B6952" t="s">
        <v>344</v>
      </c>
      <c r="C6952">
        <v>23</v>
      </c>
      <c r="D6952">
        <v>15</v>
      </c>
      <c r="E6952">
        <v>1</v>
      </c>
      <c r="F6952" t="s">
        <v>582</v>
      </c>
      <c r="G6952" t="s">
        <v>581</v>
      </c>
      <c r="H6952" t="s">
        <v>328</v>
      </c>
      <c r="I6952" t="s">
        <v>644</v>
      </c>
      <c r="J6952" t="s">
        <v>647</v>
      </c>
    </row>
    <row r="6953" spans="1:10" x14ac:dyDescent="0.35">
      <c r="A6953">
        <v>7151</v>
      </c>
      <c r="B6953" t="s">
        <v>344</v>
      </c>
      <c r="C6953">
        <v>24</v>
      </c>
      <c r="D6953">
        <v>3</v>
      </c>
      <c r="E6953">
        <v>3</v>
      </c>
      <c r="F6953" t="s">
        <v>582</v>
      </c>
      <c r="G6953" t="s">
        <v>581</v>
      </c>
      <c r="H6953" t="s">
        <v>328</v>
      </c>
      <c r="I6953" t="s">
        <v>644</v>
      </c>
      <c r="J6953" t="s">
        <v>647</v>
      </c>
    </row>
    <row r="6954" spans="1:10" x14ac:dyDescent="0.35">
      <c r="A6954">
        <v>7152</v>
      </c>
      <c r="B6954" t="s">
        <v>344</v>
      </c>
      <c r="C6954">
        <v>25</v>
      </c>
      <c r="D6954">
        <v>11</v>
      </c>
      <c r="E6954">
        <v>3</v>
      </c>
      <c r="F6954" t="s">
        <v>582</v>
      </c>
      <c r="G6954" t="s">
        <v>581</v>
      </c>
      <c r="H6954" t="s">
        <v>328</v>
      </c>
      <c r="I6954" t="s">
        <v>644</v>
      </c>
      <c r="J6954" t="s">
        <v>647</v>
      </c>
    </row>
    <row r="6955" spans="1:10" x14ac:dyDescent="0.35">
      <c r="A6955">
        <v>7153</v>
      </c>
      <c r="B6955" t="s">
        <v>344</v>
      </c>
      <c r="C6955">
        <v>26</v>
      </c>
      <c r="D6955">
        <v>25</v>
      </c>
      <c r="E6955">
        <v>2</v>
      </c>
      <c r="F6955" t="s">
        <v>582</v>
      </c>
      <c r="G6955" t="s">
        <v>581</v>
      </c>
      <c r="H6955" t="s">
        <v>328</v>
      </c>
      <c r="I6955" t="s">
        <v>644</v>
      </c>
      <c r="J6955" t="s">
        <v>647</v>
      </c>
    </row>
    <row r="6956" spans="1:10" x14ac:dyDescent="0.35">
      <c r="A6956">
        <v>7154</v>
      </c>
      <c r="B6956" t="s">
        <v>344</v>
      </c>
      <c r="C6956">
        <v>27</v>
      </c>
      <c r="D6956">
        <v>27</v>
      </c>
      <c r="E6956">
        <v>1</v>
      </c>
      <c r="F6956" t="s">
        <v>582</v>
      </c>
      <c r="G6956" t="s">
        <v>581</v>
      </c>
      <c r="H6956" t="s">
        <v>328</v>
      </c>
      <c r="I6956" t="s">
        <v>644</v>
      </c>
      <c r="J6956" t="s">
        <v>647</v>
      </c>
    </row>
    <row r="6957" spans="1:10" x14ac:dyDescent="0.35">
      <c r="A6957">
        <v>7155</v>
      </c>
      <c r="B6957" t="s">
        <v>344</v>
      </c>
      <c r="C6957">
        <v>28</v>
      </c>
      <c r="D6957">
        <v>42</v>
      </c>
      <c r="E6957">
        <v>2</v>
      </c>
      <c r="F6957" t="s">
        <v>582</v>
      </c>
      <c r="G6957" t="s">
        <v>581</v>
      </c>
      <c r="H6957" t="s">
        <v>328</v>
      </c>
      <c r="I6957" t="s">
        <v>644</v>
      </c>
      <c r="J6957" t="s">
        <v>647</v>
      </c>
    </row>
    <row r="6958" spans="1:10" x14ac:dyDescent="0.35">
      <c r="A6958">
        <v>7156</v>
      </c>
      <c r="B6958" t="s">
        <v>344</v>
      </c>
      <c r="C6958">
        <v>29</v>
      </c>
      <c r="D6958">
        <v>36</v>
      </c>
      <c r="E6958">
        <v>0</v>
      </c>
      <c r="F6958" t="s">
        <v>582</v>
      </c>
      <c r="G6958" t="s">
        <v>581</v>
      </c>
      <c r="H6958" t="s">
        <v>328</v>
      </c>
      <c r="I6958" t="s">
        <v>644</v>
      </c>
      <c r="J6958" t="s">
        <v>647</v>
      </c>
    </row>
    <row r="6959" spans="1:10" x14ac:dyDescent="0.35">
      <c r="A6959">
        <v>7157</v>
      </c>
      <c r="B6959" t="s">
        <v>344</v>
      </c>
      <c r="C6959">
        <v>30</v>
      </c>
      <c r="D6959">
        <v>26</v>
      </c>
      <c r="E6959">
        <v>0</v>
      </c>
      <c r="F6959" t="s">
        <v>582</v>
      </c>
      <c r="G6959" t="s">
        <v>581</v>
      </c>
      <c r="H6959" t="s">
        <v>328</v>
      </c>
      <c r="I6959" t="s">
        <v>644</v>
      </c>
      <c r="J6959" t="s">
        <v>647</v>
      </c>
    </row>
    <row r="6960" spans="1:10" x14ac:dyDescent="0.35">
      <c r="A6960">
        <v>7158</v>
      </c>
      <c r="B6960" t="s">
        <v>344</v>
      </c>
      <c r="C6960">
        <v>31</v>
      </c>
      <c r="D6960">
        <v>32</v>
      </c>
      <c r="E6960">
        <v>1</v>
      </c>
      <c r="F6960" t="s">
        <v>582</v>
      </c>
      <c r="G6960" t="s">
        <v>581</v>
      </c>
      <c r="H6960" t="s">
        <v>328</v>
      </c>
      <c r="I6960" t="s">
        <v>644</v>
      </c>
      <c r="J6960" t="s">
        <v>647</v>
      </c>
    </row>
    <row r="6961" spans="1:10" x14ac:dyDescent="0.35">
      <c r="A6961">
        <v>7159</v>
      </c>
      <c r="B6961" t="s">
        <v>344</v>
      </c>
      <c r="C6961">
        <v>32</v>
      </c>
      <c r="D6961">
        <v>13</v>
      </c>
      <c r="E6961">
        <v>2</v>
      </c>
      <c r="F6961" t="s">
        <v>582</v>
      </c>
      <c r="G6961" t="s">
        <v>581</v>
      </c>
      <c r="H6961" t="s">
        <v>328</v>
      </c>
      <c r="I6961" t="s">
        <v>644</v>
      </c>
      <c r="J6961" t="s">
        <v>647</v>
      </c>
    </row>
    <row r="6962" spans="1:10" x14ac:dyDescent="0.35">
      <c r="A6962">
        <v>7160</v>
      </c>
      <c r="B6962" t="s">
        <v>344</v>
      </c>
      <c r="C6962">
        <v>33</v>
      </c>
      <c r="D6962">
        <v>11</v>
      </c>
      <c r="E6962">
        <v>0</v>
      </c>
      <c r="F6962" t="s">
        <v>582</v>
      </c>
      <c r="G6962" t="s">
        <v>581</v>
      </c>
      <c r="H6962" t="s">
        <v>328</v>
      </c>
      <c r="I6962" t="s">
        <v>644</v>
      </c>
      <c r="J6962" t="s">
        <v>647</v>
      </c>
    </row>
    <row r="6963" spans="1:10" x14ac:dyDescent="0.35">
      <c r="A6963">
        <v>7161</v>
      </c>
      <c r="B6963" t="s">
        <v>344</v>
      </c>
      <c r="C6963">
        <v>34</v>
      </c>
      <c r="D6963">
        <v>10</v>
      </c>
      <c r="E6963">
        <v>1</v>
      </c>
      <c r="F6963" t="s">
        <v>582</v>
      </c>
      <c r="G6963" t="s">
        <v>581</v>
      </c>
      <c r="H6963" t="s">
        <v>328</v>
      </c>
      <c r="I6963" t="s">
        <v>644</v>
      </c>
      <c r="J6963" t="s">
        <v>647</v>
      </c>
    </row>
    <row r="6964" spans="1:10" x14ac:dyDescent="0.35">
      <c r="A6964">
        <v>7162</v>
      </c>
      <c r="B6964" t="s">
        <v>344</v>
      </c>
      <c r="C6964">
        <v>35</v>
      </c>
      <c r="D6964">
        <v>6</v>
      </c>
      <c r="E6964">
        <v>1</v>
      </c>
      <c r="F6964" t="s">
        <v>582</v>
      </c>
      <c r="G6964" t="s">
        <v>581</v>
      </c>
      <c r="H6964" t="s">
        <v>328</v>
      </c>
      <c r="I6964" t="s">
        <v>644</v>
      </c>
      <c r="J6964" t="s">
        <v>647</v>
      </c>
    </row>
    <row r="6965" spans="1:10" x14ac:dyDescent="0.35">
      <c r="A6965">
        <v>7163</v>
      </c>
      <c r="B6965" t="s">
        <v>344</v>
      </c>
      <c r="C6965">
        <v>36</v>
      </c>
      <c r="D6965">
        <v>6</v>
      </c>
      <c r="E6965">
        <v>0</v>
      </c>
      <c r="F6965" t="s">
        <v>582</v>
      </c>
      <c r="G6965" t="s">
        <v>581</v>
      </c>
      <c r="H6965" t="s">
        <v>328</v>
      </c>
      <c r="I6965" t="s">
        <v>644</v>
      </c>
      <c r="J6965" t="s">
        <v>647</v>
      </c>
    </row>
    <row r="6966" spans="1:10" x14ac:dyDescent="0.35">
      <c r="A6966">
        <v>7164</v>
      </c>
      <c r="B6966" t="s">
        <v>344</v>
      </c>
      <c r="C6966">
        <v>37</v>
      </c>
      <c r="D6966">
        <v>4</v>
      </c>
      <c r="E6966">
        <v>1</v>
      </c>
      <c r="F6966" t="s">
        <v>582</v>
      </c>
      <c r="G6966" t="s">
        <v>581</v>
      </c>
      <c r="H6966" t="s">
        <v>328</v>
      </c>
      <c r="I6966" t="s">
        <v>644</v>
      </c>
      <c r="J6966" t="s">
        <v>647</v>
      </c>
    </row>
    <row r="6967" spans="1:10" x14ac:dyDescent="0.35">
      <c r="A6967">
        <v>7165</v>
      </c>
      <c r="B6967" t="s">
        <v>344</v>
      </c>
      <c r="C6967">
        <v>38</v>
      </c>
      <c r="D6967">
        <v>3</v>
      </c>
      <c r="E6967">
        <v>1</v>
      </c>
      <c r="F6967" t="s">
        <v>582</v>
      </c>
      <c r="G6967" t="s">
        <v>581</v>
      </c>
      <c r="H6967" t="s">
        <v>328</v>
      </c>
      <c r="I6967" t="s">
        <v>644</v>
      </c>
      <c r="J6967" t="s">
        <v>647</v>
      </c>
    </row>
    <row r="6968" spans="1:10" x14ac:dyDescent="0.35">
      <c r="A6968">
        <v>7166</v>
      </c>
      <c r="B6968" t="s">
        <v>345</v>
      </c>
      <c r="C6968">
        <v>15</v>
      </c>
      <c r="D6968">
        <v>70</v>
      </c>
      <c r="E6968">
        <v>4</v>
      </c>
      <c r="F6968" t="s">
        <v>581</v>
      </c>
      <c r="G6968" t="s">
        <v>581</v>
      </c>
      <c r="H6968" t="s">
        <v>328</v>
      </c>
      <c r="I6968" t="s">
        <v>644</v>
      </c>
      <c r="J6968" t="s">
        <v>647</v>
      </c>
    </row>
    <row r="6969" spans="1:10" x14ac:dyDescent="0.35">
      <c r="A6969">
        <v>7167</v>
      </c>
      <c r="B6969" t="s">
        <v>345</v>
      </c>
      <c r="C6969">
        <v>16</v>
      </c>
      <c r="D6969">
        <v>45</v>
      </c>
      <c r="E6969">
        <v>4</v>
      </c>
      <c r="F6969" t="s">
        <v>581</v>
      </c>
      <c r="G6969" t="s">
        <v>581</v>
      </c>
      <c r="H6969" t="s">
        <v>328</v>
      </c>
      <c r="I6969" t="s">
        <v>644</v>
      </c>
      <c r="J6969" t="s">
        <v>647</v>
      </c>
    </row>
    <row r="6970" spans="1:10" x14ac:dyDescent="0.35">
      <c r="A6970">
        <v>7168</v>
      </c>
      <c r="B6970" t="s">
        <v>345</v>
      </c>
      <c r="C6970">
        <v>17</v>
      </c>
      <c r="D6970">
        <v>33</v>
      </c>
      <c r="E6970">
        <v>7</v>
      </c>
      <c r="F6970" t="s">
        <v>581</v>
      </c>
      <c r="G6970" t="s">
        <v>581</v>
      </c>
      <c r="H6970" t="s">
        <v>328</v>
      </c>
      <c r="I6970" t="s">
        <v>644</v>
      </c>
      <c r="J6970" t="s">
        <v>647</v>
      </c>
    </row>
    <row r="6971" spans="1:10" x14ac:dyDescent="0.35">
      <c r="A6971">
        <v>7169</v>
      </c>
      <c r="B6971" t="s">
        <v>345</v>
      </c>
      <c r="C6971">
        <v>18</v>
      </c>
      <c r="D6971">
        <v>29</v>
      </c>
      <c r="E6971">
        <v>3</v>
      </c>
      <c r="F6971" t="s">
        <v>581</v>
      </c>
      <c r="G6971" t="s">
        <v>581</v>
      </c>
      <c r="H6971" t="s">
        <v>328</v>
      </c>
      <c r="I6971" t="s">
        <v>644</v>
      </c>
      <c r="J6971" t="s">
        <v>647</v>
      </c>
    </row>
    <row r="6972" spans="1:10" x14ac:dyDescent="0.35">
      <c r="A6972">
        <v>7170</v>
      </c>
      <c r="B6972" t="s">
        <v>345</v>
      </c>
      <c r="C6972">
        <v>19</v>
      </c>
      <c r="D6972">
        <v>23</v>
      </c>
      <c r="E6972">
        <v>3</v>
      </c>
      <c r="F6972" t="s">
        <v>581</v>
      </c>
      <c r="G6972" t="s">
        <v>581</v>
      </c>
      <c r="H6972" t="s">
        <v>328</v>
      </c>
      <c r="I6972" t="s">
        <v>644</v>
      </c>
      <c r="J6972" t="s">
        <v>647</v>
      </c>
    </row>
    <row r="6973" spans="1:10" x14ac:dyDescent="0.35">
      <c r="A6973">
        <v>7171</v>
      </c>
      <c r="B6973" t="s">
        <v>345</v>
      </c>
      <c r="C6973">
        <v>20</v>
      </c>
      <c r="D6973">
        <v>19</v>
      </c>
      <c r="E6973">
        <v>1</v>
      </c>
      <c r="F6973" t="s">
        <v>581</v>
      </c>
      <c r="G6973" t="s">
        <v>581</v>
      </c>
      <c r="H6973" t="s">
        <v>328</v>
      </c>
      <c r="I6973" t="s">
        <v>644</v>
      </c>
      <c r="J6973" t="s">
        <v>647</v>
      </c>
    </row>
    <row r="6974" spans="1:10" x14ac:dyDescent="0.35">
      <c r="A6974">
        <v>7172</v>
      </c>
      <c r="B6974" t="s">
        <v>345</v>
      </c>
      <c r="C6974">
        <v>21</v>
      </c>
      <c r="D6974">
        <v>22</v>
      </c>
      <c r="E6974">
        <v>3</v>
      </c>
      <c r="F6974" t="s">
        <v>581</v>
      </c>
      <c r="G6974" t="s">
        <v>581</v>
      </c>
      <c r="H6974" t="s">
        <v>328</v>
      </c>
      <c r="I6974" t="s">
        <v>644</v>
      </c>
      <c r="J6974" t="s">
        <v>647</v>
      </c>
    </row>
    <row r="6975" spans="1:10" x14ac:dyDescent="0.35">
      <c r="A6975">
        <v>7173</v>
      </c>
      <c r="B6975" t="s">
        <v>345</v>
      </c>
      <c r="C6975">
        <v>22</v>
      </c>
      <c r="D6975">
        <v>17</v>
      </c>
      <c r="E6975">
        <v>2</v>
      </c>
      <c r="F6975" t="s">
        <v>581</v>
      </c>
      <c r="G6975" t="s">
        <v>581</v>
      </c>
      <c r="H6975" t="s">
        <v>328</v>
      </c>
      <c r="I6975" t="s">
        <v>644</v>
      </c>
      <c r="J6975" t="s">
        <v>647</v>
      </c>
    </row>
    <row r="6976" spans="1:10" x14ac:dyDescent="0.35">
      <c r="A6976">
        <v>7174</v>
      </c>
      <c r="B6976" t="s">
        <v>345</v>
      </c>
      <c r="C6976">
        <v>23</v>
      </c>
      <c r="D6976">
        <v>20</v>
      </c>
      <c r="E6976">
        <v>1</v>
      </c>
      <c r="F6976" t="s">
        <v>581</v>
      </c>
      <c r="G6976" t="s">
        <v>581</v>
      </c>
      <c r="H6976" t="s">
        <v>328</v>
      </c>
      <c r="I6976" t="s">
        <v>644</v>
      </c>
      <c r="J6976" t="s">
        <v>647</v>
      </c>
    </row>
    <row r="6977" spans="1:10" x14ac:dyDescent="0.35">
      <c r="A6977">
        <v>7175</v>
      </c>
      <c r="B6977" t="s">
        <v>345</v>
      </c>
      <c r="C6977">
        <v>24</v>
      </c>
      <c r="D6977">
        <v>10</v>
      </c>
      <c r="E6977">
        <v>2</v>
      </c>
      <c r="F6977" t="s">
        <v>581</v>
      </c>
      <c r="G6977" t="s">
        <v>581</v>
      </c>
      <c r="H6977" t="s">
        <v>328</v>
      </c>
      <c r="I6977" t="s">
        <v>644</v>
      </c>
      <c r="J6977" t="s">
        <v>647</v>
      </c>
    </row>
    <row r="6978" spans="1:10" x14ac:dyDescent="0.35">
      <c r="A6978">
        <v>7176</v>
      </c>
      <c r="B6978" t="s">
        <v>345</v>
      </c>
      <c r="C6978">
        <v>25</v>
      </c>
      <c r="D6978">
        <v>23</v>
      </c>
      <c r="E6978">
        <v>3</v>
      </c>
      <c r="F6978" t="s">
        <v>581</v>
      </c>
      <c r="G6978" t="s">
        <v>581</v>
      </c>
      <c r="H6978" t="s">
        <v>328</v>
      </c>
      <c r="I6978" t="s">
        <v>644</v>
      </c>
      <c r="J6978" t="s">
        <v>647</v>
      </c>
    </row>
    <row r="6979" spans="1:10" x14ac:dyDescent="0.35">
      <c r="A6979">
        <v>7177</v>
      </c>
      <c r="B6979" t="s">
        <v>345</v>
      </c>
      <c r="C6979">
        <v>26</v>
      </c>
      <c r="D6979">
        <v>21</v>
      </c>
      <c r="E6979">
        <v>5</v>
      </c>
      <c r="F6979" t="s">
        <v>581</v>
      </c>
      <c r="G6979" t="s">
        <v>581</v>
      </c>
      <c r="H6979" t="s">
        <v>328</v>
      </c>
      <c r="I6979" t="s">
        <v>644</v>
      </c>
      <c r="J6979" t="s">
        <v>647</v>
      </c>
    </row>
    <row r="6980" spans="1:10" x14ac:dyDescent="0.35">
      <c r="A6980">
        <v>7178</v>
      </c>
      <c r="B6980" t="s">
        <v>345</v>
      </c>
      <c r="C6980">
        <v>27</v>
      </c>
      <c r="D6980">
        <v>36</v>
      </c>
      <c r="E6980">
        <v>8</v>
      </c>
      <c r="F6980" t="s">
        <v>581</v>
      </c>
      <c r="G6980" t="s">
        <v>581</v>
      </c>
      <c r="H6980" t="s">
        <v>328</v>
      </c>
      <c r="I6980" t="s">
        <v>644</v>
      </c>
      <c r="J6980" t="s">
        <v>647</v>
      </c>
    </row>
    <row r="6981" spans="1:10" x14ac:dyDescent="0.35">
      <c r="A6981">
        <v>7179</v>
      </c>
      <c r="B6981" t="s">
        <v>345</v>
      </c>
      <c r="C6981">
        <v>28</v>
      </c>
      <c r="D6981">
        <v>36</v>
      </c>
      <c r="E6981">
        <v>11</v>
      </c>
      <c r="F6981" t="s">
        <v>581</v>
      </c>
      <c r="G6981" t="s">
        <v>581</v>
      </c>
      <c r="H6981" t="s">
        <v>328</v>
      </c>
      <c r="I6981" t="s">
        <v>644</v>
      </c>
      <c r="J6981" t="s">
        <v>647</v>
      </c>
    </row>
    <row r="6982" spans="1:10" x14ac:dyDescent="0.35">
      <c r="A6982">
        <v>7180</v>
      </c>
      <c r="B6982" t="s">
        <v>345</v>
      </c>
      <c r="C6982">
        <v>29</v>
      </c>
      <c r="D6982">
        <v>33</v>
      </c>
      <c r="E6982">
        <v>10</v>
      </c>
      <c r="F6982" t="s">
        <v>581</v>
      </c>
      <c r="G6982" t="s">
        <v>581</v>
      </c>
      <c r="H6982" t="s">
        <v>328</v>
      </c>
      <c r="I6982" t="s">
        <v>644</v>
      </c>
      <c r="J6982" t="s">
        <v>647</v>
      </c>
    </row>
    <row r="6983" spans="1:10" x14ac:dyDescent="0.35">
      <c r="A6983">
        <v>7181</v>
      </c>
      <c r="B6983" t="s">
        <v>345</v>
      </c>
      <c r="C6983">
        <v>30</v>
      </c>
      <c r="D6983">
        <v>19</v>
      </c>
      <c r="E6983">
        <v>6</v>
      </c>
      <c r="F6983" t="s">
        <v>581</v>
      </c>
      <c r="G6983" t="s">
        <v>581</v>
      </c>
      <c r="H6983" t="s">
        <v>328</v>
      </c>
      <c r="I6983" t="s">
        <v>644</v>
      </c>
      <c r="J6983" t="s">
        <v>647</v>
      </c>
    </row>
    <row r="6984" spans="1:10" x14ac:dyDescent="0.35">
      <c r="A6984">
        <v>7182</v>
      </c>
      <c r="B6984" t="s">
        <v>345</v>
      </c>
      <c r="C6984">
        <v>31</v>
      </c>
      <c r="D6984">
        <v>28</v>
      </c>
      <c r="E6984">
        <v>4</v>
      </c>
      <c r="F6984" t="s">
        <v>581</v>
      </c>
      <c r="G6984" t="s">
        <v>581</v>
      </c>
      <c r="H6984" t="s">
        <v>328</v>
      </c>
      <c r="I6984" t="s">
        <v>644</v>
      </c>
      <c r="J6984" t="s">
        <v>647</v>
      </c>
    </row>
    <row r="6985" spans="1:10" x14ac:dyDescent="0.35">
      <c r="A6985">
        <v>7183</v>
      </c>
      <c r="B6985" t="s">
        <v>345</v>
      </c>
      <c r="C6985">
        <v>32</v>
      </c>
      <c r="D6985">
        <v>19</v>
      </c>
      <c r="E6985">
        <v>3</v>
      </c>
      <c r="F6985" t="s">
        <v>581</v>
      </c>
      <c r="G6985" t="s">
        <v>581</v>
      </c>
      <c r="H6985" t="s">
        <v>328</v>
      </c>
      <c r="I6985" t="s">
        <v>644</v>
      </c>
      <c r="J6985" t="s">
        <v>647</v>
      </c>
    </row>
    <row r="6986" spans="1:10" x14ac:dyDescent="0.35">
      <c r="A6986">
        <v>7184</v>
      </c>
      <c r="B6986" t="s">
        <v>345</v>
      </c>
      <c r="C6986">
        <v>33</v>
      </c>
      <c r="D6986">
        <v>16</v>
      </c>
      <c r="E6986">
        <v>3</v>
      </c>
      <c r="F6986" t="s">
        <v>581</v>
      </c>
      <c r="G6986" t="s">
        <v>581</v>
      </c>
      <c r="H6986" t="s">
        <v>328</v>
      </c>
      <c r="I6986" t="s">
        <v>644</v>
      </c>
      <c r="J6986" t="s">
        <v>647</v>
      </c>
    </row>
    <row r="6987" spans="1:10" x14ac:dyDescent="0.35">
      <c r="A6987">
        <v>7185</v>
      </c>
      <c r="B6987" t="s">
        <v>345</v>
      </c>
      <c r="C6987">
        <v>34</v>
      </c>
      <c r="D6987">
        <v>21</v>
      </c>
      <c r="E6987">
        <v>3</v>
      </c>
      <c r="F6987" t="s">
        <v>581</v>
      </c>
      <c r="G6987" t="s">
        <v>581</v>
      </c>
      <c r="H6987" t="s">
        <v>328</v>
      </c>
      <c r="I6987" t="s">
        <v>644</v>
      </c>
      <c r="J6987" t="s">
        <v>647</v>
      </c>
    </row>
    <row r="6988" spans="1:10" x14ac:dyDescent="0.35">
      <c r="A6988">
        <v>7186</v>
      </c>
      <c r="B6988" t="s">
        <v>345</v>
      </c>
      <c r="C6988">
        <v>35</v>
      </c>
      <c r="D6988">
        <v>16</v>
      </c>
      <c r="E6988">
        <v>2</v>
      </c>
      <c r="F6988" t="s">
        <v>581</v>
      </c>
      <c r="G6988" t="s">
        <v>581</v>
      </c>
      <c r="H6988" t="s">
        <v>328</v>
      </c>
      <c r="I6988" t="s">
        <v>644</v>
      </c>
      <c r="J6988" t="s">
        <v>647</v>
      </c>
    </row>
    <row r="6989" spans="1:10" x14ac:dyDescent="0.35">
      <c r="A6989">
        <v>7187</v>
      </c>
      <c r="B6989" t="s">
        <v>345</v>
      </c>
      <c r="C6989">
        <v>36</v>
      </c>
      <c r="D6989">
        <v>18</v>
      </c>
      <c r="E6989">
        <v>2</v>
      </c>
      <c r="F6989" t="s">
        <v>581</v>
      </c>
      <c r="G6989" t="s">
        <v>581</v>
      </c>
      <c r="H6989" t="s">
        <v>328</v>
      </c>
      <c r="I6989" t="s">
        <v>644</v>
      </c>
      <c r="J6989" t="s">
        <v>647</v>
      </c>
    </row>
    <row r="6990" spans="1:10" x14ac:dyDescent="0.35">
      <c r="A6990">
        <v>7188</v>
      </c>
      <c r="B6990" t="s">
        <v>345</v>
      </c>
      <c r="C6990">
        <v>37</v>
      </c>
      <c r="D6990">
        <v>20</v>
      </c>
      <c r="E6990">
        <v>4</v>
      </c>
      <c r="F6990" t="s">
        <v>581</v>
      </c>
      <c r="G6990" t="s">
        <v>581</v>
      </c>
      <c r="H6990" t="s">
        <v>328</v>
      </c>
      <c r="I6990" t="s">
        <v>644</v>
      </c>
      <c r="J6990" t="s">
        <v>647</v>
      </c>
    </row>
    <row r="6991" spans="1:10" x14ac:dyDescent="0.35">
      <c r="A6991">
        <v>7189</v>
      </c>
      <c r="B6991" t="s">
        <v>345</v>
      </c>
      <c r="C6991">
        <v>38</v>
      </c>
      <c r="D6991">
        <v>17</v>
      </c>
      <c r="E6991">
        <v>9</v>
      </c>
      <c r="F6991" t="s">
        <v>581</v>
      </c>
      <c r="G6991" t="s">
        <v>581</v>
      </c>
      <c r="H6991" t="s">
        <v>328</v>
      </c>
      <c r="I6991" t="s">
        <v>644</v>
      </c>
      <c r="J6991" t="s">
        <v>647</v>
      </c>
    </row>
    <row r="6992" spans="1:10" x14ac:dyDescent="0.35">
      <c r="A6992">
        <v>7190</v>
      </c>
      <c r="B6992" t="s">
        <v>346</v>
      </c>
      <c r="C6992">
        <v>15</v>
      </c>
      <c r="D6992">
        <v>69</v>
      </c>
      <c r="E6992">
        <v>1</v>
      </c>
      <c r="F6992" t="s">
        <v>582</v>
      </c>
      <c r="G6992" t="s">
        <v>581</v>
      </c>
      <c r="H6992" t="s">
        <v>328</v>
      </c>
      <c r="I6992" t="s">
        <v>644</v>
      </c>
      <c r="J6992" t="s">
        <v>647</v>
      </c>
    </row>
    <row r="6993" spans="1:10" x14ac:dyDescent="0.35">
      <c r="A6993">
        <v>7191</v>
      </c>
      <c r="B6993" t="s">
        <v>346</v>
      </c>
      <c r="C6993">
        <v>16</v>
      </c>
      <c r="D6993">
        <v>64</v>
      </c>
      <c r="E6993">
        <v>1</v>
      </c>
      <c r="F6993" t="s">
        <v>582</v>
      </c>
      <c r="G6993" t="s">
        <v>581</v>
      </c>
      <c r="H6993" t="s">
        <v>328</v>
      </c>
      <c r="I6993" t="s">
        <v>644</v>
      </c>
      <c r="J6993" t="s">
        <v>647</v>
      </c>
    </row>
    <row r="6994" spans="1:10" x14ac:dyDescent="0.35">
      <c r="A6994">
        <v>7192</v>
      </c>
      <c r="B6994" t="s">
        <v>346</v>
      </c>
      <c r="C6994">
        <v>17</v>
      </c>
      <c r="D6994">
        <v>49</v>
      </c>
      <c r="E6994">
        <v>0</v>
      </c>
      <c r="F6994" t="s">
        <v>582</v>
      </c>
      <c r="G6994" t="s">
        <v>581</v>
      </c>
      <c r="H6994" t="s">
        <v>328</v>
      </c>
      <c r="I6994" t="s">
        <v>644</v>
      </c>
      <c r="J6994" t="s">
        <v>647</v>
      </c>
    </row>
    <row r="6995" spans="1:10" x14ac:dyDescent="0.35">
      <c r="A6995">
        <v>7193</v>
      </c>
      <c r="B6995" t="s">
        <v>346</v>
      </c>
      <c r="C6995">
        <v>18</v>
      </c>
      <c r="D6995">
        <v>45</v>
      </c>
      <c r="E6995">
        <v>3</v>
      </c>
      <c r="F6995" t="s">
        <v>582</v>
      </c>
      <c r="G6995" t="s">
        <v>581</v>
      </c>
      <c r="H6995" t="s">
        <v>328</v>
      </c>
      <c r="I6995" t="s">
        <v>644</v>
      </c>
      <c r="J6995" t="s">
        <v>647</v>
      </c>
    </row>
    <row r="6996" spans="1:10" x14ac:dyDescent="0.35">
      <c r="A6996">
        <v>7194</v>
      </c>
      <c r="B6996" t="s">
        <v>346</v>
      </c>
      <c r="C6996">
        <v>19</v>
      </c>
      <c r="D6996">
        <v>39</v>
      </c>
      <c r="E6996">
        <v>1</v>
      </c>
      <c r="F6996" t="s">
        <v>582</v>
      </c>
      <c r="G6996" t="s">
        <v>581</v>
      </c>
      <c r="H6996" t="s">
        <v>328</v>
      </c>
      <c r="I6996" t="s">
        <v>644</v>
      </c>
      <c r="J6996" t="s">
        <v>647</v>
      </c>
    </row>
    <row r="6997" spans="1:10" x14ac:dyDescent="0.35">
      <c r="A6997">
        <v>7195</v>
      </c>
      <c r="B6997" t="s">
        <v>346</v>
      </c>
      <c r="C6997">
        <v>20</v>
      </c>
      <c r="D6997">
        <v>29</v>
      </c>
      <c r="E6997">
        <v>2</v>
      </c>
      <c r="F6997" t="s">
        <v>582</v>
      </c>
      <c r="G6997" t="s">
        <v>581</v>
      </c>
      <c r="H6997" t="s">
        <v>328</v>
      </c>
      <c r="I6997" t="s">
        <v>644</v>
      </c>
      <c r="J6997" t="s">
        <v>647</v>
      </c>
    </row>
    <row r="6998" spans="1:10" x14ac:dyDescent="0.35">
      <c r="A6998">
        <v>7196</v>
      </c>
      <c r="B6998" t="s">
        <v>346</v>
      </c>
      <c r="C6998">
        <v>21</v>
      </c>
      <c r="D6998">
        <v>21</v>
      </c>
      <c r="E6998">
        <v>0</v>
      </c>
      <c r="F6998" t="s">
        <v>582</v>
      </c>
      <c r="G6998" t="s">
        <v>581</v>
      </c>
      <c r="H6998" t="s">
        <v>328</v>
      </c>
      <c r="I6998" t="s">
        <v>644</v>
      </c>
      <c r="J6998" t="s">
        <v>647</v>
      </c>
    </row>
    <row r="6999" spans="1:10" x14ac:dyDescent="0.35">
      <c r="A6999">
        <v>7197</v>
      </c>
      <c r="B6999" t="s">
        <v>346</v>
      </c>
      <c r="C6999">
        <v>22</v>
      </c>
      <c r="D6999">
        <v>15</v>
      </c>
      <c r="E6999">
        <v>0</v>
      </c>
      <c r="F6999" t="s">
        <v>582</v>
      </c>
      <c r="G6999" t="s">
        <v>581</v>
      </c>
      <c r="H6999" t="s">
        <v>328</v>
      </c>
      <c r="I6999" t="s">
        <v>644</v>
      </c>
      <c r="J6999" t="s">
        <v>647</v>
      </c>
    </row>
    <row r="7000" spans="1:10" x14ac:dyDescent="0.35">
      <c r="A7000">
        <v>7198</v>
      </c>
      <c r="B7000" t="s">
        <v>346</v>
      </c>
      <c r="C7000">
        <v>23</v>
      </c>
      <c r="D7000">
        <v>17</v>
      </c>
      <c r="E7000">
        <v>1</v>
      </c>
      <c r="F7000" t="s">
        <v>582</v>
      </c>
      <c r="G7000" t="s">
        <v>581</v>
      </c>
      <c r="H7000" t="s">
        <v>328</v>
      </c>
      <c r="I7000" t="s">
        <v>644</v>
      </c>
      <c r="J7000" t="s">
        <v>647</v>
      </c>
    </row>
    <row r="7001" spans="1:10" x14ac:dyDescent="0.35">
      <c r="A7001">
        <v>7199</v>
      </c>
      <c r="B7001" t="s">
        <v>346</v>
      </c>
      <c r="C7001">
        <v>24</v>
      </c>
      <c r="D7001">
        <v>16</v>
      </c>
      <c r="E7001">
        <v>0</v>
      </c>
      <c r="F7001" t="s">
        <v>582</v>
      </c>
      <c r="G7001" t="s">
        <v>581</v>
      </c>
      <c r="H7001" t="s">
        <v>328</v>
      </c>
      <c r="I7001" t="s">
        <v>644</v>
      </c>
      <c r="J7001" t="s">
        <v>647</v>
      </c>
    </row>
    <row r="7002" spans="1:10" x14ac:dyDescent="0.35">
      <c r="A7002">
        <v>7200</v>
      </c>
      <c r="B7002" t="s">
        <v>346</v>
      </c>
      <c r="C7002">
        <v>25</v>
      </c>
      <c r="D7002">
        <v>25</v>
      </c>
      <c r="E7002">
        <v>1</v>
      </c>
      <c r="F7002" t="s">
        <v>582</v>
      </c>
      <c r="G7002" t="s">
        <v>581</v>
      </c>
      <c r="H7002" t="s">
        <v>328</v>
      </c>
      <c r="I7002" t="s">
        <v>644</v>
      </c>
      <c r="J7002" t="s">
        <v>647</v>
      </c>
    </row>
    <row r="7003" spans="1:10" x14ac:dyDescent="0.35">
      <c r="A7003">
        <v>7201</v>
      </c>
      <c r="B7003" t="s">
        <v>346</v>
      </c>
      <c r="C7003">
        <v>26</v>
      </c>
      <c r="D7003">
        <v>26</v>
      </c>
      <c r="E7003">
        <v>1</v>
      </c>
      <c r="F7003" t="s">
        <v>582</v>
      </c>
      <c r="G7003" t="s">
        <v>581</v>
      </c>
      <c r="H7003" t="s">
        <v>328</v>
      </c>
      <c r="I7003" t="s">
        <v>644</v>
      </c>
      <c r="J7003" t="s">
        <v>647</v>
      </c>
    </row>
    <row r="7004" spans="1:10" x14ac:dyDescent="0.35">
      <c r="A7004">
        <v>7202</v>
      </c>
      <c r="B7004" t="s">
        <v>346</v>
      </c>
      <c r="C7004">
        <v>27</v>
      </c>
      <c r="D7004">
        <v>45</v>
      </c>
      <c r="E7004">
        <v>5</v>
      </c>
      <c r="F7004" t="s">
        <v>582</v>
      </c>
      <c r="G7004" t="s">
        <v>581</v>
      </c>
      <c r="H7004" t="s">
        <v>328</v>
      </c>
      <c r="I7004" t="s">
        <v>644</v>
      </c>
      <c r="J7004" t="s">
        <v>647</v>
      </c>
    </row>
    <row r="7005" spans="1:10" x14ac:dyDescent="0.35">
      <c r="A7005">
        <v>7203</v>
      </c>
      <c r="B7005" t="s">
        <v>346</v>
      </c>
      <c r="C7005">
        <v>28</v>
      </c>
      <c r="D7005">
        <v>33</v>
      </c>
      <c r="E7005">
        <v>1</v>
      </c>
      <c r="F7005" t="s">
        <v>582</v>
      </c>
      <c r="G7005" t="s">
        <v>581</v>
      </c>
      <c r="H7005" t="s">
        <v>328</v>
      </c>
      <c r="I7005" t="s">
        <v>644</v>
      </c>
      <c r="J7005" t="s">
        <v>647</v>
      </c>
    </row>
    <row r="7006" spans="1:10" x14ac:dyDescent="0.35">
      <c r="A7006">
        <v>7204</v>
      </c>
      <c r="B7006" t="s">
        <v>346</v>
      </c>
      <c r="C7006">
        <v>29</v>
      </c>
      <c r="D7006">
        <v>52</v>
      </c>
      <c r="E7006">
        <v>0</v>
      </c>
      <c r="F7006" t="s">
        <v>582</v>
      </c>
      <c r="G7006" t="s">
        <v>581</v>
      </c>
      <c r="H7006" t="s">
        <v>328</v>
      </c>
      <c r="I7006" t="s">
        <v>644</v>
      </c>
      <c r="J7006" t="s">
        <v>647</v>
      </c>
    </row>
    <row r="7007" spans="1:10" x14ac:dyDescent="0.35">
      <c r="A7007">
        <v>7205</v>
      </c>
      <c r="B7007" t="s">
        <v>346</v>
      </c>
      <c r="C7007">
        <v>30</v>
      </c>
      <c r="D7007">
        <v>47</v>
      </c>
      <c r="E7007">
        <v>4</v>
      </c>
      <c r="F7007" t="s">
        <v>582</v>
      </c>
      <c r="G7007" t="s">
        <v>581</v>
      </c>
      <c r="H7007" t="s">
        <v>328</v>
      </c>
      <c r="I7007" t="s">
        <v>644</v>
      </c>
      <c r="J7007" t="s">
        <v>647</v>
      </c>
    </row>
    <row r="7008" spans="1:10" x14ac:dyDescent="0.35">
      <c r="A7008">
        <v>7206</v>
      </c>
      <c r="B7008" t="s">
        <v>346</v>
      </c>
      <c r="C7008">
        <v>31</v>
      </c>
      <c r="D7008">
        <v>44</v>
      </c>
      <c r="E7008">
        <v>2</v>
      </c>
      <c r="F7008" t="s">
        <v>582</v>
      </c>
      <c r="G7008" t="s">
        <v>581</v>
      </c>
      <c r="H7008" t="s">
        <v>328</v>
      </c>
      <c r="I7008" t="s">
        <v>644</v>
      </c>
      <c r="J7008" t="s">
        <v>647</v>
      </c>
    </row>
    <row r="7009" spans="1:10" x14ac:dyDescent="0.35">
      <c r="A7009">
        <v>7207</v>
      </c>
      <c r="B7009" t="s">
        <v>346</v>
      </c>
      <c r="C7009">
        <v>32</v>
      </c>
      <c r="D7009">
        <v>31</v>
      </c>
      <c r="E7009">
        <v>3</v>
      </c>
      <c r="F7009" t="s">
        <v>582</v>
      </c>
      <c r="G7009" t="s">
        <v>581</v>
      </c>
      <c r="H7009" t="s">
        <v>328</v>
      </c>
      <c r="I7009" t="s">
        <v>644</v>
      </c>
      <c r="J7009" t="s">
        <v>647</v>
      </c>
    </row>
    <row r="7010" spans="1:10" x14ac:dyDescent="0.35">
      <c r="A7010">
        <v>7208</v>
      </c>
      <c r="B7010" t="s">
        <v>346</v>
      </c>
      <c r="C7010">
        <v>33</v>
      </c>
      <c r="D7010">
        <v>21</v>
      </c>
      <c r="E7010">
        <v>1</v>
      </c>
      <c r="F7010" t="s">
        <v>582</v>
      </c>
      <c r="G7010" t="s">
        <v>581</v>
      </c>
      <c r="H7010" t="s">
        <v>328</v>
      </c>
      <c r="I7010" t="s">
        <v>644</v>
      </c>
      <c r="J7010" t="s">
        <v>647</v>
      </c>
    </row>
    <row r="7011" spans="1:10" x14ac:dyDescent="0.35">
      <c r="A7011">
        <v>7209</v>
      </c>
      <c r="B7011" t="s">
        <v>346</v>
      </c>
      <c r="C7011">
        <v>34</v>
      </c>
      <c r="D7011">
        <v>15</v>
      </c>
      <c r="E7011">
        <v>2</v>
      </c>
      <c r="F7011" t="s">
        <v>582</v>
      </c>
      <c r="G7011" t="s">
        <v>581</v>
      </c>
      <c r="H7011" t="s">
        <v>328</v>
      </c>
      <c r="I7011" t="s">
        <v>644</v>
      </c>
      <c r="J7011" t="s">
        <v>647</v>
      </c>
    </row>
    <row r="7012" spans="1:10" x14ac:dyDescent="0.35">
      <c r="A7012">
        <v>7210</v>
      </c>
      <c r="B7012" t="s">
        <v>346</v>
      </c>
      <c r="C7012">
        <v>35</v>
      </c>
      <c r="D7012">
        <v>12</v>
      </c>
      <c r="E7012">
        <v>2</v>
      </c>
      <c r="F7012" t="s">
        <v>582</v>
      </c>
      <c r="G7012" t="s">
        <v>581</v>
      </c>
      <c r="H7012" t="s">
        <v>328</v>
      </c>
      <c r="I7012" t="s">
        <v>644</v>
      </c>
      <c r="J7012" t="s">
        <v>647</v>
      </c>
    </row>
    <row r="7013" spans="1:10" x14ac:dyDescent="0.35">
      <c r="A7013">
        <v>7211</v>
      </c>
      <c r="B7013" t="s">
        <v>346</v>
      </c>
      <c r="C7013">
        <v>36</v>
      </c>
      <c r="D7013">
        <v>14</v>
      </c>
      <c r="E7013">
        <v>1</v>
      </c>
      <c r="F7013" t="s">
        <v>582</v>
      </c>
      <c r="G7013" t="s">
        <v>581</v>
      </c>
      <c r="H7013" t="s">
        <v>328</v>
      </c>
      <c r="I7013" t="s">
        <v>644</v>
      </c>
      <c r="J7013" t="s">
        <v>647</v>
      </c>
    </row>
    <row r="7014" spans="1:10" x14ac:dyDescent="0.35">
      <c r="A7014">
        <v>7212</v>
      </c>
      <c r="B7014" t="s">
        <v>346</v>
      </c>
      <c r="C7014">
        <v>37</v>
      </c>
      <c r="D7014">
        <v>18</v>
      </c>
      <c r="E7014">
        <v>2</v>
      </c>
      <c r="F7014" t="s">
        <v>582</v>
      </c>
      <c r="G7014" t="s">
        <v>581</v>
      </c>
      <c r="H7014" t="s">
        <v>328</v>
      </c>
      <c r="I7014" t="s">
        <v>644</v>
      </c>
      <c r="J7014" t="s">
        <v>647</v>
      </c>
    </row>
    <row r="7015" spans="1:10" x14ac:dyDescent="0.35">
      <c r="A7015">
        <v>7213</v>
      </c>
      <c r="B7015" t="s">
        <v>346</v>
      </c>
      <c r="C7015">
        <v>38</v>
      </c>
      <c r="D7015">
        <v>20</v>
      </c>
      <c r="E7015">
        <v>4</v>
      </c>
      <c r="F7015" t="s">
        <v>582</v>
      </c>
      <c r="G7015" t="s">
        <v>581</v>
      </c>
      <c r="H7015" t="s">
        <v>328</v>
      </c>
      <c r="I7015" t="s">
        <v>644</v>
      </c>
      <c r="J7015" t="s">
        <v>647</v>
      </c>
    </row>
    <row r="7016" spans="1:10" x14ac:dyDescent="0.35">
      <c r="A7016">
        <v>7214</v>
      </c>
      <c r="B7016" t="s">
        <v>347</v>
      </c>
      <c r="C7016">
        <v>15</v>
      </c>
      <c r="D7016">
        <v>28</v>
      </c>
      <c r="E7016">
        <v>2</v>
      </c>
      <c r="F7016" t="s">
        <v>581</v>
      </c>
      <c r="G7016" t="s">
        <v>581</v>
      </c>
      <c r="H7016" t="s">
        <v>328</v>
      </c>
      <c r="I7016" t="s">
        <v>644</v>
      </c>
      <c r="J7016" t="s">
        <v>647</v>
      </c>
    </row>
    <row r="7017" spans="1:10" x14ac:dyDescent="0.35">
      <c r="A7017">
        <v>7215</v>
      </c>
      <c r="B7017" t="s">
        <v>347</v>
      </c>
      <c r="C7017">
        <v>16</v>
      </c>
      <c r="D7017">
        <v>33</v>
      </c>
      <c r="E7017">
        <v>3</v>
      </c>
      <c r="F7017" t="s">
        <v>581</v>
      </c>
      <c r="G7017" t="s">
        <v>581</v>
      </c>
      <c r="H7017" t="s">
        <v>328</v>
      </c>
      <c r="I7017" t="s">
        <v>644</v>
      </c>
      <c r="J7017" t="s">
        <v>647</v>
      </c>
    </row>
    <row r="7018" spans="1:10" x14ac:dyDescent="0.35">
      <c r="A7018">
        <v>7216</v>
      </c>
      <c r="B7018" t="s">
        <v>347</v>
      </c>
      <c r="C7018">
        <v>17</v>
      </c>
      <c r="D7018">
        <v>23</v>
      </c>
      <c r="E7018">
        <v>2</v>
      </c>
      <c r="F7018" t="s">
        <v>581</v>
      </c>
      <c r="G7018" t="s">
        <v>581</v>
      </c>
      <c r="H7018" t="s">
        <v>328</v>
      </c>
      <c r="I7018" t="s">
        <v>644</v>
      </c>
      <c r="J7018" t="s">
        <v>647</v>
      </c>
    </row>
    <row r="7019" spans="1:10" x14ac:dyDescent="0.35">
      <c r="A7019">
        <v>7217</v>
      </c>
      <c r="B7019" t="s">
        <v>347</v>
      </c>
      <c r="C7019">
        <v>18</v>
      </c>
      <c r="D7019">
        <v>28</v>
      </c>
      <c r="E7019">
        <v>2</v>
      </c>
      <c r="F7019" t="s">
        <v>581</v>
      </c>
      <c r="G7019" t="s">
        <v>581</v>
      </c>
      <c r="H7019" t="s">
        <v>328</v>
      </c>
      <c r="I7019" t="s">
        <v>644</v>
      </c>
      <c r="J7019" t="s">
        <v>647</v>
      </c>
    </row>
    <row r="7020" spans="1:10" x14ac:dyDescent="0.35">
      <c r="A7020">
        <v>7218</v>
      </c>
      <c r="B7020" t="s">
        <v>347</v>
      </c>
      <c r="C7020">
        <v>19</v>
      </c>
      <c r="D7020">
        <v>15</v>
      </c>
      <c r="E7020">
        <v>4</v>
      </c>
      <c r="F7020" t="s">
        <v>581</v>
      </c>
      <c r="G7020" t="s">
        <v>581</v>
      </c>
      <c r="H7020" t="s">
        <v>328</v>
      </c>
      <c r="I7020" t="s">
        <v>644</v>
      </c>
      <c r="J7020" t="s">
        <v>647</v>
      </c>
    </row>
    <row r="7021" spans="1:10" x14ac:dyDescent="0.35">
      <c r="A7021">
        <v>7219</v>
      </c>
      <c r="B7021" t="s">
        <v>347</v>
      </c>
      <c r="C7021">
        <v>20</v>
      </c>
      <c r="D7021">
        <v>13</v>
      </c>
      <c r="E7021">
        <v>2</v>
      </c>
      <c r="F7021" t="s">
        <v>581</v>
      </c>
      <c r="G7021" t="s">
        <v>581</v>
      </c>
      <c r="H7021" t="s">
        <v>328</v>
      </c>
      <c r="I7021" t="s">
        <v>644</v>
      </c>
      <c r="J7021" t="s">
        <v>647</v>
      </c>
    </row>
    <row r="7022" spans="1:10" x14ac:dyDescent="0.35">
      <c r="A7022">
        <v>7220</v>
      </c>
      <c r="B7022" t="s">
        <v>347</v>
      </c>
      <c r="C7022">
        <v>21</v>
      </c>
      <c r="D7022">
        <v>6</v>
      </c>
      <c r="E7022">
        <v>1</v>
      </c>
      <c r="F7022" t="s">
        <v>581</v>
      </c>
      <c r="G7022" t="s">
        <v>581</v>
      </c>
      <c r="H7022" t="s">
        <v>328</v>
      </c>
      <c r="I7022" t="s">
        <v>644</v>
      </c>
      <c r="J7022" t="s">
        <v>647</v>
      </c>
    </row>
    <row r="7023" spans="1:10" x14ac:dyDescent="0.35">
      <c r="A7023">
        <v>7221</v>
      </c>
      <c r="B7023" t="s">
        <v>347</v>
      </c>
      <c r="C7023">
        <v>22</v>
      </c>
      <c r="D7023">
        <v>12</v>
      </c>
      <c r="E7023">
        <v>6</v>
      </c>
      <c r="F7023" t="s">
        <v>581</v>
      </c>
      <c r="G7023" t="s">
        <v>581</v>
      </c>
      <c r="H7023" t="s">
        <v>328</v>
      </c>
      <c r="I7023" t="s">
        <v>644</v>
      </c>
      <c r="J7023" t="s">
        <v>647</v>
      </c>
    </row>
    <row r="7024" spans="1:10" x14ac:dyDescent="0.35">
      <c r="A7024">
        <v>7222</v>
      </c>
      <c r="B7024" t="s">
        <v>347</v>
      </c>
      <c r="C7024">
        <v>23</v>
      </c>
      <c r="D7024">
        <v>12</v>
      </c>
      <c r="E7024">
        <v>0</v>
      </c>
      <c r="F7024" t="s">
        <v>581</v>
      </c>
      <c r="G7024" t="s">
        <v>581</v>
      </c>
      <c r="H7024" t="s">
        <v>328</v>
      </c>
      <c r="I7024" t="s">
        <v>644</v>
      </c>
      <c r="J7024" t="s">
        <v>647</v>
      </c>
    </row>
    <row r="7025" spans="1:10" x14ac:dyDescent="0.35">
      <c r="A7025">
        <v>7223</v>
      </c>
      <c r="B7025" t="s">
        <v>347</v>
      </c>
      <c r="C7025">
        <v>24</v>
      </c>
      <c r="D7025">
        <v>14</v>
      </c>
      <c r="E7025">
        <v>2</v>
      </c>
      <c r="F7025" t="s">
        <v>581</v>
      </c>
      <c r="G7025" t="s">
        <v>581</v>
      </c>
      <c r="H7025" t="s">
        <v>328</v>
      </c>
      <c r="I7025" t="s">
        <v>644</v>
      </c>
      <c r="J7025" t="s">
        <v>647</v>
      </c>
    </row>
    <row r="7026" spans="1:10" x14ac:dyDescent="0.35">
      <c r="A7026">
        <v>7224</v>
      </c>
      <c r="B7026" t="s">
        <v>347</v>
      </c>
      <c r="C7026">
        <v>25</v>
      </c>
      <c r="D7026">
        <v>10</v>
      </c>
      <c r="E7026">
        <v>1</v>
      </c>
      <c r="F7026" t="s">
        <v>581</v>
      </c>
      <c r="G7026" t="s">
        <v>581</v>
      </c>
      <c r="H7026" t="s">
        <v>328</v>
      </c>
      <c r="I7026" t="s">
        <v>644</v>
      </c>
      <c r="J7026" t="s">
        <v>647</v>
      </c>
    </row>
    <row r="7027" spans="1:10" x14ac:dyDescent="0.35">
      <c r="A7027">
        <v>7225</v>
      </c>
      <c r="B7027" t="s">
        <v>347</v>
      </c>
      <c r="C7027">
        <v>26</v>
      </c>
      <c r="D7027">
        <v>12</v>
      </c>
      <c r="E7027">
        <v>7</v>
      </c>
      <c r="F7027" t="s">
        <v>581</v>
      </c>
      <c r="G7027" t="s">
        <v>581</v>
      </c>
      <c r="H7027" t="s">
        <v>328</v>
      </c>
      <c r="I7027" t="s">
        <v>644</v>
      </c>
      <c r="J7027" t="s">
        <v>647</v>
      </c>
    </row>
    <row r="7028" spans="1:10" x14ac:dyDescent="0.35">
      <c r="A7028">
        <v>7226</v>
      </c>
      <c r="B7028" t="s">
        <v>347</v>
      </c>
      <c r="C7028">
        <v>27</v>
      </c>
      <c r="D7028">
        <v>15</v>
      </c>
      <c r="E7028">
        <v>3</v>
      </c>
      <c r="F7028" t="s">
        <v>581</v>
      </c>
      <c r="G7028" t="s">
        <v>581</v>
      </c>
      <c r="H7028" t="s">
        <v>328</v>
      </c>
      <c r="I7028" t="s">
        <v>644</v>
      </c>
      <c r="J7028" t="s">
        <v>647</v>
      </c>
    </row>
    <row r="7029" spans="1:10" x14ac:dyDescent="0.35">
      <c r="A7029">
        <v>7227</v>
      </c>
      <c r="B7029" t="s">
        <v>347</v>
      </c>
      <c r="C7029">
        <v>28</v>
      </c>
      <c r="D7029">
        <v>26</v>
      </c>
      <c r="E7029">
        <v>7</v>
      </c>
      <c r="F7029" t="s">
        <v>581</v>
      </c>
      <c r="G7029" t="s">
        <v>581</v>
      </c>
      <c r="H7029" t="s">
        <v>328</v>
      </c>
      <c r="I7029" t="s">
        <v>644</v>
      </c>
      <c r="J7029" t="s">
        <v>647</v>
      </c>
    </row>
    <row r="7030" spans="1:10" x14ac:dyDescent="0.35">
      <c r="A7030">
        <v>7228</v>
      </c>
      <c r="B7030" t="s">
        <v>347</v>
      </c>
      <c r="C7030">
        <v>29</v>
      </c>
      <c r="D7030">
        <v>27</v>
      </c>
      <c r="E7030">
        <v>11</v>
      </c>
      <c r="F7030" t="s">
        <v>581</v>
      </c>
      <c r="G7030" t="s">
        <v>581</v>
      </c>
      <c r="H7030" t="s">
        <v>328</v>
      </c>
      <c r="I7030" t="s">
        <v>644</v>
      </c>
      <c r="J7030" t="s">
        <v>647</v>
      </c>
    </row>
    <row r="7031" spans="1:10" x14ac:dyDescent="0.35">
      <c r="A7031">
        <v>7229</v>
      </c>
      <c r="B7031" t="s">
        <v>347</v>
      </c>
      <c r="C7031">
        <v>30</v>
      </c>
      <c r="D7031">
        <v>13</v>
      </c>
      <c r="E7031">
        <v>3</v>
      </c>
      <c r="F7031" t="s">
        <v>581</v>
      </c>
      <c r="G7031" t="s">
        <v>581</v>
      </c>
      <c r="H7031" t="s">
        <v>328</v>
      </c>
      <c r="I7031" t="s">
        <v>644</v>
      </c>
      <c r="J7031" t="s">
        <v>647</v>
      </c>
    </row>
    <row r="7032" spans="1:10" x14ac:dyDescent="0.35">
      <c r="A7032">
        <v>7230</v>
      </c>
      <c r="B7032" t="s">
        <v>347</v>
      </c>
      <c r="C7032">
        <v>31</v>
      </c>
      <c r="D7032">
        <v>17</v>
      </c>
      <c r="E7032">
        <v>2</v>
      </c>
      <c r="F7032" t="s">
        <v>581</v>
      </c>
      <c r="G7032" t="s">
        <v>581</v>
      </c>
      <c r="H7032" t="s">
        <v>328</v>
      </c>
      <c r="I7032" t="s">
        <v>644</v>
      </c>
      <c r="J7032" t="s">
        <v>647</v>
      </c>
    </row>
    <row r="7033" spans="1:10" x14ac:dyDescent="0.35">
      <c r="A7033">
        <v>7231</v>
      </c>
      <c r="B7033" t="s">
        <v>347</v>
      </c>
      <c r="C7033">
        <v>32</v>
      </c>
      <c r="D7033">
        <v>15</v>
      </c>
      <c r="E7033">
        <v>2</v>
      </c>
      <c r="F7033" t="s">
        <v>581</v>
      </c>
      <c r="G7033" t="s">
        <v>581</v>
      </c>
      <c r="H7033" t="s">
        <v>328</v>
      </c>
      <c r="I7033" t="s">
        <v>644</v>
      </c>
      <c r="J7033" t="s">
        <v>647</v>
      </c>
    </row>
    <row r="7034" spans="1:10" x14ac:dyDescent="0.35">
      <c r="A7034">
        <v>7232</v>
      </c>
      <c r="B7034" t="s">
        <v>347</v>
      </c>
      <c r="C7034">
        <v>33</v>
      </c>
      <c r="D7034">
        <v>14</v>
      </c>
      <c r="E7034">
        <v>3</v>
      </c>
      <c r="F7034" t="s">
        <v>581</v>
      </c>
      <c r="G7034" t="s">
        <v>581</v>
      </c>
      <c r="H7034" t="s">
        <v>328</v>
      </c>
      <c r="I7034" t="s">
        <v>644</v>
      </c>
      <c r="J7034" t="s">
        <v>647</v>
      </c>
    </row>
    <row r="7035" spans="1:10" x14ac:dyDescent="0.35">
      <c r="A7035">
        <v>7233</v>
      </c>
      <c r="B7035" t="s">
        <v>347</v>
      </c>
      <c r="C7035">
        <v>34</v>
      </c>
      <c r="D7035">
        <v>9</v>
      </c>
      <c r="E7035">
        <v>1</v>
      </c>
      <c r="F7035" t="s">
        <v>581</v>
      </c>
      <c r="G7035" t="s">
        <v>581</v>
      </c>
      <c r="H7035" t="s">
        <v>328</v>
      </c>
      <c r="I7035" t="s">
        <v>644</v>
      </c>
      <c r="J7035" t="s">
        <v>647</v>
      </c>
    </row>
    <row r="7036" spans="1:10" x14ac:dyDescent="0.35">
      <c r="A7036">
        <v>7234</v>
      </c>
      <c r="B7036" t="s">
        <v>347</v>
      </c>
      <c r="C7036">
        <v>35</v>
      </c>
      <c r="D7036">
        <v>9</v>
      </c>
      <c r="E7036">
        <v>2</v>
      </c>
      <c r="F7036" t="s">
        <v>581</v>
      </c>
      <c r="G7036" t="s">
        <v>581</v>
      </c>
      <c r="H7036" t="s">
        <v>328</v>
      </c>
      <c r="I7036" t="s">
        <v>644</v>
      </c>
      <c r="J7036" t="s">
        <v>647</v>
      </c>
    </row>
    <row r="7037" spans="1:10" x14ac:dyDescent="0.35">
      <c r="A7037">
        <v>7235</v>
      </c>
      <c r="B7037" t="s">
        <v>347</v>
      </c>
      <c r="C7037">
        <v>36</v>
      </c>
      <c r="D7037">
        <v>8</v>
      </c>
      <c r="E7037">
        <v>0</v>
      </c>
      <c r="F7037" t="s">
        <v>581</v>
      </c>
      <c r="G7037" t="s">
        <v>581</v>
      </c>
      <c r="H7037" t="s">
        <v>328</v>
      </c>
      <c r="I7037" t="s">
        <v>644</v>
      </c>
      <c r="J7037" t="s">
        <v>647</v>
      </c>
    </row>
    <row r="7038" spans="1:10" x14ac:dyDescent="0.35">
      <c r="A7038">
        <v>7236</v>
      </c>
      <c r="B7038" t="s">
        <v>347</v>
      </c>
      <c r="C7038">
        <v>37</v>
      </c>
      <c r="D7038">
        <v>7</v>
      </c>
      <c r="E7038">
        <v>1</v>
      </c>
      <c r="F7038" t="s">
        <v>581</v>
      </c>
      <c r="G7038" t="s">
        <v>581</v>
      </c>
      <c r="H7038" t="s">
        <v>328</v>
      </c>
      <c r="I7038" t="s">
        <v>644</v>
      </c>
      <c r="J7038" t="s">
        <v>647</v>
      </c>
    </row>
    <row r="7039" spans="1:10" x14ac:dyDescent="0.35">
      <c r="A7039">
        <v>7237</v>
      </c>
      <c r="B7039" t="s">
        <v>347</v>
      </c>
      <c r="C7039">
        <v>38</v>
      </c>
      <c r="D7039">
        <v>5</v>
      </c>
      <c r="E7039">
        <v>2</v>
      </c>
      <c r="F7039" t="s">
        <v>581</v>
      </c>
      <c r="G7039" t="s">
        <v>581</v>
      </c>
      <c r="H7039" t="s">
        <v>328</v>
      </c>
      <c r="I7039" t="s">
        <v>644</v>
      </c>
      <c r="J7039" t="s">
        <v>647</v>
      </c>
    </row>
    <row r="7040" spans="1:10" x14ac:dyDescent="0.35">
      <c r="A7040">
        <v>7238</v>
      </c>
      <c r="B7040" t="s">
        <v>348</v>
      </c>
      <c r="C7040">
        <v>15</v>
      </c>
      <c r="D7040">
        <v>12</v>
      </c>
      <c r="E7040">
        <v>0</v>
      </c>
      <c r="F7040" t="s">
        <v>581</v>
      </c>
      <c r="G7040" t="s">
        <v>581</v>
      </c>
      <c r="H7040" t="s">
        <v>328</v>
      </c>
      <c r="I7040" t="s">
        <v>644</v>
      </c>
      <c r="J7040" t="s">
        <v>647</v>
      </c>
    </row>
    <row r="7041" spans="1:10" x14ac:dyDescent="0.35">
      <c r="A7041">
        <v>7239</v>
      </c>
      <c r="B7041" t="s">
        <v>348</v>
      </c>
      <c r="C7041">
        <v>16</v>
      </c>
      <c r="D7041">
        <v>10</v>
      </c>
      <c r="E7041">
        <v>0</v>
      </c>
      <c r="F7041" t="s">
        <v>581</v>
      </c>
      <c r="G7041" t="s">
        <v>581</v>
      </c>
      <c r="H7041" t="s">
        <v>328</v>
      </c>
      <c r="I7041" t="s">
        <v>644</v>
      </c>
      <c r="J7041" t="s">
        <v>647</v>
      </c>
    </row>
    <row r="7042" spans="1:10" x14ac:dyDescent="0.35">
      <c r="A7042">
        <v>7240</v>
      </c>
      <c r="B7042" t="s">
        <v>348</v>
      </c>
      <c r="C7042">
        <v>17</v>
      </c>
      <c r="D7042">
        <v>5</v>
      </c>
      <c r="E7042">
        <v>0</v>
      </c>
      <c r="F7042" t="s">
        <v>581</v>
      </c>
      <c r="G7042" t="s">
        <v>581</v>
      </c>
      <c r="H7042" t="s">
        <v>328</v>
      </c>
      <c r="I7042" t="s">
        <v>644</v>
      </c>
      <c r="J7042" t="s">
        <v>647</v>
      </c>
    </row>
    <row r="7043" spans="1:10" x14ac:dyDescent="0.35">
      <c r="A7043">
        <v>7241</v>
      </c>
      <c r="B7043" t="s">
        <v>348</v>
      </c>
      <c r="C7043">
        <v>18</v>
      </c>
      <c r="D7043">
        <v>2</v>
      </c>
      <c r="E7043">
        <v>0</v>
      </c>
      <c r="F7043" t="s">
        <v>581</v>
      </c>
      <c r="G7043" t="s">
        <v>581</v>
      </c>
      <c r="H7043" t="s">
        <v>328</v>
      </c>
      <c r="I7043" t="s">
        <v>644</v>
      </c>
      <c r="J7043" t="s">
        <v>647</v>
      </c>
    </row>
    <row r="7044" spans="1:10" x14ac:dyDescent="0.35">
      <c r="A7044">
        <v>7242</v>
      </c>
      <c r="B7044" t="s">
        <v>348</v>
      </c>
      <c r="C7044">
        <v>19</v>
      </c>
      <c r="D7044">
        <v>6</v>
      </c>
      <c r="E7044">
        <v>0</v>
      </c>
      <c r="F7044" t="s">
        <v>581</v>
      </c>
      <c r="G7044" t="s">
        <v>581</v>
      </c>
      <c r="H7044" t="s">
        <v>328</v>
      </c>
      <c r="I7044" t="s">
        <v>644</v>
      </c>
      <c r="J7044" t="s">
        <v>647</v>
      </c>
    </row>
    <row r="7045" spans="1:10" x14ac:dyDescent="0.35">
      <c r="A7045">
        <v>7243</v>
      </c>
      <c r="B7045" t="s">
        <v>348</v>
      </c>
      <c r="C7045">
        <v>20</v>
      </c>
      <c r="D7045">
        <v>1</v>
      </c>
      <c r="E7045">
        <v>0</v>
      </c>
      <c r="F7045" t="s">
        <v>581</v>
      </c>
      <c r="G7045" t="s">
        <v>581</v>
      </c>
      <c r="H7045" t="s">
        <v>328</v>
      </c>
      <c r="I7045" t="s">
        <v>644</v>
      </c>
      <c r="J7045" t="s">
        <v>647</v>
      </c>
    </row>
    <row r="7046" spans="1:10" x14ac:dyDescent="0.35">
      <c r="A7046">
        <v>7244</v>
      </c>
      <c r="B7046" t="s">
        <v>348</v>
      </c>
      <c r="C7046">
        <v>21</v>
      </c>
      <c r="D7046">
        <v>5</v>
      </c>
      <c r="E7046">
        <v>1</v>
      </c>
      <c r="F7046" t="s">
        <v>581</v>
      </c>
      <c r="G7046" t="s">
        <v>581</v>
      </c>
      <c r="H7046" t="s">
        <v>328</v>
      </c>
      <c r="I7046" t="s">
        <v>644</v>
      </c>
      <c r="J7046" t="s">
        <v>647</v>
      </c>
    </row>
    <row r="7047" spans="1:10" x14ac:dyDescent="0.35">
      <c r="A7047">
        <v>7245</v>
      </c>
      <c r="B7047" t="s">
        <v>348</v>
      </c>
      <c r="C7047">
        <v>22</v>
      </c>
      <c r="D7047">
        <v>7</v>
      </c>
      <c r="E7047">
        <v>0</v>
      </c>
      <c r="F7047" t="s">
        <v>581</v>
      </c>
      <c r="G7047" t="s">
        <v>581</v>
      </c>
      <c r="H7047" t="s">
        <v>328</v>
      </c>
      <c r="I7047" t="s">
        <v>644</v>
      </c>
      <c r="J7047" t="s">
        <v>647</v>
      </c>
    </row>
    <row r="7048" spans="1:10" x14ac:dyDescent="0.35">
      <c r="A7048">
        <v>7246</v>
      </c>
      <c r="B7048" t="s">
        <v>348</v>
      </c>
      <c r="C7048">
        <v>23</v>
      </c>
      <c r="D7048">
        <v>4</v>
      </c>
      <c r="E7048">
        <v>0</v>
      </c>
      <c r="F7048" t="s">
        <v>581</v>
      </c>
      <c r="G7048" t="s">
        <v>581</v>
      </c>
      <c r="H7048" t="s">
        <v>328</v>
      </c>
      <c r="I7048" t="s">
        <v>644</v>
      </c>
      <c r="J7048" t="s">
        <v>647</v>
      </c>
    </row>
    <row r="7049" spans="1:10" x14ac:dyDescent="0.35">
      <c r="A7049">
        <v>7247</v>
      </c>
      <c r="B7049" t="s">
        <v>348</v>
      </c>
      <c r="C7049">
        <v>24</v>
      </c>
      <c r="D7049">
        <v>2</v>
      </c>
      <c r="E7049">
        <v>0</v>
      </c>
      <c r="F7049" t="s">
        <v>581</v>
      </c>
      <c r="G7049" t="s">
        <v>581</v>
      </c>
      <c r="H7049" t="s">
        <v>328</v>
      </c>
      <c r="I7049" t="s">
        <v>644</v>
      </c>
      <c r="J7049" t="s">
        <v>647</v>
      </c>
    </row>
    <row r="7050" spans="1:10" x14ac:dyDescent="0.35">
      <c r="A7050">
        <v>7248</v>
      </c>
      <c r="B7050" t="s">
        <v>348</v>
      </c>
      <c r="C7050">
        <v>25</v>
      </c>
      <c r="D7050">
        <v>2</v>
      </c>
      <c r="E7050">
        <v>0</v>
      </c>
      <c r="F7050" t="s">
        <v>581</v>
      </c>
      <c r="G7050" t="s">
        <v>581</v>
      </c>
      <c r="H7050" t="s">
        <v>328</v>
      </c>
      <c r="I7050" t="s">
        <v>644</v>
      </c>
      <c r="J7050" t="s">
        <v>647</v>
      </c>
    </row>
    <row r="7051" spans="1:10" x14ac:dyDescent="0.35">
      <c r="A7051">
        <v>7249</v>
      </c>
      <c r="B7051" t="s">
        <v>348</v>
      </c>
      <c r="C7051">
        <v>26</v>
      </c>
      <c r="D7051">
        <v>4</v>
      </c>
      <c r="E7051">
        <v>0</v>
      </c>
      <c r="F7051" t="s">
        <v>581</v>
      </c>
      <c r="G7051" t="s">
        <v>581</v>
      </c>
      <c r="H7051" t="s">
        <v>328</v>
      </c>
      <c r="I7051" t="s">
        <v>644</v>
      </c>
      <c r="J7051" t="s">
        <v>647</v>
      </c>
    </row>
    <row r="7052" spans="1:10" x14ac:dyDescent="0.35">
      <c r="A7052">
        <v>7250</v>
      </c>
      <c r="B7052" t="s">
        <v>348</v>
      </c>
      <c r="C7052">
        <v>27</v>
      </c>
      <c r="D7052">
        <v>3</v>
      </c>
      <c r="E7052">
        <v>1</v>
      </c>
      <c r="F7052" t="s">
        <v>581</v>
      </c>
      <c r="G7052" t="s">
        <v>581</v>
      </c>
      <c r="H7052" t="s">
        <v>328</v>
      </c>
      <c r="I7052" t="s">
        <v>644</v>
      </c>
      <c r="J7052" t="s">
        <v>647</v>
      </c>
    </row>
    <row r="7053" spans="1:10" x14ac:dyDescent="0.35">
      <c r="A7053">
        <v>7251</v>
      </c>
      <c r="B7053" t="s">
        <v>348</v>
      </c>
      <c r="C7053">
        <v>28</v>
      </c>
      <c r="D7053">
        <v>3</v>
      </c>
      <c r="E7053">
        <v>0</v>
      </c>
      <c r="F7053" t="s">
        <v>581</v>
      </c>
      <c r="G7053" t="s">
        <v>581</v>
      </c>
      <c r="H7053" t="s">
        <v>328</v>
      </c>
      <c r="I7053" t="s">
        <v>644</v>
      </c>
      <c r="J7053" t="s">
        <v>647</v>
      </c>
    </row>
    <row r="7054" spans="1:10" x14ac:dyDescent="0.35">
      <c r="A7054">
        <v>7252</v>
      </c>
      <c r="B7054" t="s">
        <v>348</v>
      </c>
      <c r="C7054">
        <v>29</v>
      </c>
      <c r="D7054">
        <v>4</v>
      </c>
      <c r="E7054">
        <v>0</v>
      </c>
      <c r="F7054" t="s">
        <v>581</v>
      </c>
      <c r="G7054" t="s">
        <v>581</v>
      </c>
      <c r="H7054" t="s">
        <v>328</v>
      </c>
      <c r="I7054" t="s">
        <v>644</v>
      </c>
      <c r="J7054" t="s">
        <v>647</v>
      </c>
    </row>
    <row r="7055" spans="1:10" x14ac:dyDescent="0.35">
      <c r="A7055">
        <v>7253</v>
      </c>
      <c r="B7055" t="s">
        <v>348</v>
      </c>
      <c r="C7055">
        <v>30</v>
      </c>
      <c r="D7055">
        <v>2</v>
      </c>
      <c r="E7055">
        <v>0</v>
      </c>
      <c r="F7055" t="s">
        <v>581</v>
      </c>
      <c r="G7055" t="s">
        <v>581</v>
      </c>
      <c r="H7055" t="s">
        <v>328</v>
      </c>
      <c r="I7055" t="s">
        <v>644</v>
      </c>
      <c r="J7055" t="s">
        <v>647</v>
      </c>
    </row>
    <row r="7056" spans="1:10" x14ac:dyDescent="0.35">
      <c r="A7056">
        <v>7254</v>
      </c>
      <c r="B7056" t="s">
        <v>348</v>
      </c>
      <c r="C7056">
        <v>31</v>
      </c>
      <c r="D7056">
        <v>4</v>
      </c>
      <c r="E7056">
        <v>0</v>
      </c>
      <c r="F7056" t="s">
        <v>581</v>
      </c>
      <c r="G7056" t="s">
        <v>581</v>
      </c>
      <c r="H7056" t="s">
        <v>328</v>
      </c>
      <c r="I7056" t="s">
        <v>644</v>
      </c>
      <c r="J7056" t="s">
        <v>647</v>
      </c>
    </row>
    <row r="7057" spans="1:10" x14ac:dyDescent="0.35">
      <c r="A7057">
        <v>7255</v>
      </c>
      <c r="B7057" t="s">
        <v>348</v>
      </c>
      <c r="C7057">
        <v>32</v>
      </c>
      <c r="D7057">
        <v>11</v>
      </c>
      <c r="E7057">
        <v>1</v>
      </c>
      <c r="F7057" t="s">
        <v>581</v>
      </c>
      <c r="G7057" t="s">
        <v>581</v>
      </c>
      <c r="H7057" t="s">
        <v>328</v>
      </c>
      <c r="I7057" t="s">
        <v>644</v>
      </c>
      <c r="J7057" t="s">
        <v>647</v>
      </c>
    </row>
    <row r="7058" spans="1:10" x14ac:dyDescent="0.35">
      <c r="A7058">
        <v>7256</v>
      </c>
      <c r="B7058" t="s">
        <v>348</v>
      </c>
      <c r="C7058">
        <v>33</v>
      </c>
      <c r="D7058">
        <v>1</v>
      </c>
      <c r="E7058">
        <v>1</v>
      </c>
      <c r="F7058" t="s">
        <v>581</v>
      </c>
      <c r="G7058" t="s">
        <v>581</v>
      </c>
      <c r="H7058" t="s">
        <v>328</v>
      </c>
      <c r="I7058" t="s">
        <v>644</v>
      </c>
      <c r="J7058" t="s">
        <v>647</v>
      </c>
    </row>
    <row r="7059" spans="1:10" x14ac:dyDescent="0.35">
      <c r="A7059">
        <v>7257</v>
      </c>
      <c r="B7059" t="s">
        <v>348</v>
      </c>
      <c r="C7059">
        <v>34</v>
      </c>
      <c r="D7059">
        <v>2</v>
      </c>
      <c r="E7059">
        <v>0</v>
      </c>
      <c r="F7059" t="s">
        <v>581</v>
      </c>
      <c r="G7059" t="s">
        <v>581</v>
      </c>
      <c r="H7059" t="s">
        <v>328</v>
      </c>
      <c r="I7059" t="s">
        <v>644</v>
      </c>
      <c r="J7059" t="s">
        <v>647</v>
      </c>
    </row>
    <row r="7060" spans="1:10" x14ac:dyDescent="0.35">
      <c r="A7060">
        <v>7258</v>
      </c>
      <c r="B7060" t="s">
        <v>348</v>
      </c>
      <c r="C7060">
        <v>35</v>
      </c>
      <c r="D7060">
        <v>2</v>
      </c>
      <c r="E7060">
        <v>0</v>
      </c>
      <c r="F7060" t="s">
        <v>581</v>
      </c>
      <c r="G7060" t="s">
        <v>581</v>
      </c>
      <c r="H7060" t="s">
        <v>328</v>
      </c>
      <c r="I7060" t="s">
        <v>644</v>
      </c>
      <c r="J7060" t="s">
        <v>647</v>
      </c>
    </row>
    <row r="7061" spans="1:10" x14ac:dyDescent="0.35">
      <c r="A7061">
        <v>7259</v>
      </c>
      <c r="B7061" t="s">
        <v>348</v>
      </c>
      <c r="C7061">
        <v>36</v>
      </c>
      <c r="D7061">
        <v>3</v>
      </c>
      <c r="E7061">
        <v>0</v>
      </c>
      <c r="F7061" t="s">
        <v>581</v>
      </c>
      <c r="G7061" t="s">
        <v>581</v>
      </c>
      <c r="H7061" t="s">
        <v>328</v>
      </c>
      <c r="I7061" t="s">
        <v>644</v>
      </c>
      <c r="J7061" t="s">
        <v>647</v>
      </c>
    </row>
    <row r="7062" spans="1:10" x14ac:dyDescent="0.35">
      <c r="A7062">
        <v>7260</v>
      </c>
      <c r="B7062" t="s">
        <v>348</v>
      </c>
      <c r="C7062">
        <v>37</v>
      </c>
      <c r="D7062">
        <v>1</v>
      </c>
      <c r="E7062">
        <v>1</v>
      </c>
      <c r="F7062" t="s">
        <v>581</v>
      </c>
      <c r="G7062" t="s">
        <v>581</v>
      </c>
      <c r="H7062" t="s">
        <v>328</v>
      </c>
      <c r="I7062" t="s">
        <v>644</v>
      </c>
      <c r="J7062" t="s">
        <v>647</v>
      </c>
    </row>
    <row r="7063" spans="1:10" x14ac:dyDescent="0.35">
      <c r="A7063">
        <v>7261</v>
      </c>
      <c r="B7063" t="s">
        <v>348</v>
      </c>
      <c r="C7063">
        <v>38</v>
      </c>
      <c r="D7063">
        <v>3</v>
      </c>
      <c r="E7063">
        <v>0</v>
      </c>
      <c r="F7063" t="s">
        <v>581</v>
      </c>
      <c r="G7063" t="s">
        <v>581</v>
      </c>
      <c r="H7063" t="s">
        <v>328</v>
      </c>
      <c r="I7063" t="s">
        <v>644</v>
      </c>
      <c r="J7063" t="s">
        <v>647</v>
      </c>
    </row>
    <row r="7064" spans="1:10" x14ac:dyDescent="0.35">
      <c r="A7064">
        <v>7262</v>
      </c>
      <c r="B7064" t="s">
        <v>349</v>
      </c>
      <c r="C7064">
        <v>15</v>
      </c>
      <c r="D7064">
        <v>18</v>
      </c>
      <c r="E7064">
        <v>6</v>
      </c>
      <c r="F7064" t="s">
        <v>581</v>
      </c>
      <c r="G7064" t="s">
        <v>581</v>
      </c>
      <c r="H7064" t="s">
        <v>328</v>
      </c>
      <c r="I7064" t="s">
        <v>644</v>
      </c>
      <c r="J7064" t="s">
        <v>647</v>
      </c>
    </row>
    <row r="7065" spans="1:10" x14ac:dyDescent="0.35">
      <c r="A7065">
        <v>7263</v>
      </c>
      <c r="B7065" t="s">
        <v>349</v>
      </c>
      <c r="C7065">
        <v>16</v>
      </c>
      <c r="D7065">
        <v>18</v>
      </c>
      <c r="E7065">
        <v>6</v>
      </c>
      <c r="F7065" t="s">
        <v>581</v>
      </c>
      <c r="G7065" t="s">
        <v>581</v>
      </c>
      <c r="H7065" t="s">
        <v>328</v>
      </c>
      <c r="I7065" t="s">
        <v>644</v>
      </c>
      <c r="J7065" t="s">
        <v>647</v>
      </c>
    </row>
    <row r="7066" spans="1:10" x14ac:dyDescent="0.35">
      <c r="A7066">
        <v>7264</v>
      </c>
      <c r="B7066" t="s">
        <v>349</v>
      </c>
      <c r="C7066">
        <v>17</v>
      </c>
      <c r="D7066">
        <v>14</v>
      </c>
      <c r="E7066">
        <v>1</v>
      </c>
      <c r="F7066" t="s">
        <v>581</v>
      </c>
      <c r="G7066" t="s">
        <v>581</v>
      </c>
      <c r="H7066" t="s">
        <v>328</v>
      </c>
      <c r="I7066" t="s">
        <v>644</v>
      </c>
      <c r="J7066" t="s">
        <v>647</v>
      </c>
    </row>
    <row r="7067" spans="1:10" x14ac:dyDescent="0.35">
      <c r="A7067">
        <v>7265</v>
      </c>
      <c r="B7067" t="s">
        <v>349</v>
      </c>
      <c r="C7067">
        <v>18</v>
      </c>
      <c r="D7067">
        <v>18</v>
      </c>
      <c r="E7067">
        <v>4</v>
      </c>
      <c r="F7067" t="s">
        <v>581</v>
      </c>
      <c r="G7067" t="s">
        <v>581</v>
      </c>
      <c r="H7067" t="s">
        <v>328</v>
      </c>
      <c r="I7067" t="s">
        <v>644</v>
      </c>
      <c r="J7067" t="s">
        <v>647</v>
      </c>
    </row>
    <row r="7068" spans="1:10" x14ac:dyDescent="0.35">
      <c r="A7068">
        <v>7266</v>
      </c>
      <c r="B7068" t="s">
        <v>349</v>
      </c>
      <c r="C7068">
        <v>19</v>
      </c>
      <c r="D7068">
        <v>8</v>
      </c>
      <c r="E7068">
        <v>0</v>
      </c>
      <c r="F7068" t="s">
        <v>581</v>
      </c>
      <c r="G7068" t="s">
        <v>581</v>
      </c>
      <c r="H7068" t="s">
        <v>328</v>
      </c>
      <c r="I7068" t="s">
        <v>644</v>
      </c>
      <c r="J7068" t="s">
        <v>647</v>
      </c>
    </row>
    <row r="7069" spans="1:10" x14ac:dyDescent="0.35">
      <c r="A7069">
        <v>7267</v>
      </c>
      <c r="B7069" t="s">
        <v>349</v>
      </c>
      <c r="C7069">
        <v>20</v>
      </c>
      <c r="D7069">
        <v>7</v>
      </c>
      <c r="E7069">
        <v>0</v>
      </c>
      <c r="F7069" t="s">
        <v>581</v>
      </c>
      <c r="G7069" t="s">
        <v>581</v>
      </c>
      <c r="H7069" t="s">
        <v>328</v>
      </c>
      <c r="I7069" t="s">
        <v>644</v>
      </c>
      <c r="J7069" t="s">
        <v>647</v>
      </c>
    </row>
    <row r="7070" spans="1:10" x14ac:dyDescent="0.35">
      <c r="A7070">
        <v>7268</v>
      </c>
      <c r="B7070" t="s">
        <v>349</v>
      </c>
      <c r="C7070">
        <v>21</v>
      </c>
      <c r="D7070">
        <v>8</v>
      </c>
      <c r="E7070">
        <v>3</v>
      </c>
      <c r="F7070" t="s">
        <v>581</v>
      </c>
      <c r="G7070" t="s">
        <v>581</v>
      </c>
      <c r="H7070" t="s">
        <v>328</v>
      </c>
      <c r="I7070" t="s">
        <v>644</v>
      </c>
      <c r="J7070" t="s">
        <v>647</v>
      </c>
    </row>
    <row r="7071" spans="1:10" x14ac:dyDescent="0.35">
      <c r="A7071">
        <v>7269</v>
      </c>
      <c r="B7071" t="s">
        <v>349</v>
      </c>
      <c r="C7071">
        <v>22</v>
      </c>
      <c r="D7071">
        <v>7</v>
      </c>
      <c r="E7071">
        <v>0</v>
      </c>
      <c r="F7071" t="s">
        <v>581</v>
      </c>
      <c r="G7071" t="s">
        <v>581</v>
      </c>
      <c r="H7071" t="s">
        <v>328</v>
      </c>
      <c r="I7071" t="s">
        <v>644</v>
      </c>
      <c r="J7071" t="s">
        <v>647</v>
      </c>
    </row>
    <row r="7072" spans="1:10" x14ac:dyDescent="0.35">
      <c r="A7072">
        <v>7270</v>
      </c>
      <c r="B7072" t="s">
        <v>349</v>
      </c>
      <c r="C7072">
        <v>23</v>
      </c>
      <c r="D7072">
        <v>4</v>
      </c>
      <c r="E7072">
        <v>0</v>
      </c>
      <c r="F7072" t="s">
        <v>581</v>
      </c>
      <c r="G7072" t="s">
        <v>581</v>
      </c>
      <c r="H7072" t="s">
        <v>328</v>
      </c>
      <c r="I7072" t="s">
        <v>644</v>
      </c>
      <c r="J7072" t="s">
        <v>647</v>
      </c>
    </row>
    <row r="7073" spans="1:10" x14ac:dyDescent="0.35">
      <c r="A7073">
        <v>7271</v>
      </c>
      <c r="B7073" t="s">
        <v>349</v>
      </c>
      <c r="C7073">
        <v>24</v>
      </c>
      <c r="D7073">
        <v>6</v>
      </c>
      <c r="E7073">
        <v>2</v>
      </c>
      <c r="F7073" t="s">
        <v>581</v>
      </c>
      <c r="G7073" t="s">
        <v>581</v>
      </c>
      <c r="H7073" t="s">
        <v>328</v>
      </c>
      <c r="I7073" t="s">
        <v>644</v>
      </c>
      <c r="J7073" t="s">
        <v>647</v>
      </c>
    </row>
    <row r="7074" spans="1:10" x14ac:dyDescent="0.35">
      <c r="A7074">
        <v>7272</v>
      </c>
      <c r="B7074" t="s">
        <v>349</v>
      </c>
      <c r="C7074">
        <v>25</v>
      </c>
      <c r="D7074">
        <v>8</v>
      </c>
      <c r="E7074">
        <v>2</v>
      </c>
      <c r="F7074" t="s">
        <v>581</v>
      </c>
      <c r="G7074" t="s">
        <v>581</v>
      </c>
      <c r="H7074" t="s">
        <v>328</v>
      </c>
      <c r="I7074" t="s">
        <v>644</v>
      </c>
      <c r="J7074" t="s">
        <v>647</v>
      </c>
    </row>
    <row r="7075" spans="1:10" x14ac:dyDescent="0.35">
      <c r="A7075">
        <v>7273</v>
      </c>
      <c r="B7075" t="s">
        <v>349</v>
      </c>
      <c r="C7075">
        <v>26</v>
      </c>
      <c r="D7075">
        <v>7</v>
      </c>
      <c r="E7075">
        <v>1</v>
      </c>
      <c r="F7075" t="s">
        <v>581</v>
      </c>
      <c r="G7075" t="s">
        <v>581</v>
      </c>
      <c r="H7075" t="s">
        <v>328</v>
      </c>
      <c r="I7075" t="s">
        <v>644</v>
      </c>
      <c r="J7075" t="s">
        <v>647</v>
      </c>
    </row>
    <row r="7076" spans="1:10" x14ac:dyDescent="0.35">
      <c r="A7076">
        <v>7274</v>
      </c>
      <c r="B7076" t="s">
        <v>349</v>
      </c>
      <c r="C7076">
        <v>27</v>
      </c>
      <c r="D7076">
        <v>6</v>
      </c>
      <c r="E7076">
        <v>2</v>
      </c>
      <c r="F7076" t="s">
        <v>581</v>
      </c>
      <c r="G7076" t="s">
        <v>581</v>
      </c>
      <c r="H7076" t="s">
        <v>328</v>
      </c>
      <c r="I7076" t="s">
        <v>644</v>
      </c>
      <c r="J7076" t="s">
        <v>647</v>
      </c>
    </row>
    <row r="7077" spans="1:10" x14ac:dyDescent="0.35">
      <c r="A7077">
        <v>7275</v>
      </c>
      <c r="B7077" t="s">
        <v>349</v>
      </c>
      <c r="C7077">
        <v>28</v>
      </c>
      <c r="D7077">
        <v>5</v>
      </c>
      <c r="E7077">
        <v>2</v>
      </c>
      <c r="F7077" t="s">
        <v>581</v>
      </c>
      <c r="G7077" t="s">
        <v>581</v>
      </c>
      <c r="H7077" t="s">
        <v>328</v>
      </c>
      <c r="I7077" t="s">
        <v>644</v>
      </c>
      <c r="J7077" t="s">
        <v>647</v>
      </c>
    </row>
    <row r="7078" spans="1:10" x14ac:dyDescent="0.35">
      <c r="A7078">
        <v>7276</v>
      </c>
      <c r="B7078" t="s">
        <v>349</v>
      </c>
      <c r="C7078">
        <v>29</v>
      </c>
      <c r="D7078">
        <v>4</v>
      </c>
      <c r="E7078">
        <v>1</v>
      </c>
      <c r="F7078" t="s">
        <v>581</v>
      </c>
      <c r="G7078" t="s">
        <v>581</v>
      </c>
      <c r="H7078" t="s">
        <v>328</v>
      </c>
      <c r="I7078" t="s">
        <v>644</v>
      </c>
      <c r="J7078" t="s">
        <v>647</v>
      </c>
    </row>
    <row r="7079" spans="1:10" x14ac:dyDescent="0.35">
      <c r="A7079">
        <v>7277</v>
      </c>
      <c r="B7079" t="s">
        <v>349</v>
      </c>
      <c r="C7079">
        <v>30</v>
      </c>
      <c r="D7079">
        <v>11</v>
      </c>
      <c r="E7079">
        <v>3</v>
      </c>
      <c r="F7079" t="s">
        <v>581</v>
      </c>
      <c r="G7079" t="s">
        <v>581</v>
      </c>
      <c r="H7079" t="s">
        <v>328</v>
      </c>
      <c r="I7079" t="s">
        <v>644</v>
      </c>
      <c r="J7079" t="s">
        <v>647</v>
      </c>
    </row>
    <row r="7080" spans="1:10" x14ac:dyDescent="0.35">
      <c r="A7080">
        <v>7278</v>
      </c>
      <c r="B7080" t="s">
        <v>349</v>
      </c>
      <c r="C7080">
        <v>31</v>
      </c>
      <c r="D7080">
        <v>5</v>
      </c>
      <c r="E7080">
        <v>1</v>
      </c>
      <c r="F7080" t="s">
        <v>581</v>
      </c>
      <c r="G7080" t="s">
        <v>581</v>
      </c>
      <c r="H7080" t="s">
        <v>328</v>
      </c>
      <c r="I7080" t="s">
        <v>644</v>
      </c>
      <c r="J7080" t="s">
        <v>647</v>
      </c>
    </row>
    <row r="7081" spans="1:10" x14ac:dyDescent="0.35">
      <c r="A7081">
        <v>7279</v>
      </c>
      <c r="B7081" t="s">
        <v>349</v>
      </c>
      <c r="C7081">
        <v>32</v>
      </c>
      <c r="D7081">
        <v>11</v>
      </c>
      <c r="E7081">
        <v>3</v>
      </c>
      <c r="F7081" t="s">
        <v>581</v>
      </c>
      <c r="G7081" t="s">
        <v>581</v>
      </c>
      <c r="H7081" t="s">
        <v>328</v>
      </c>
      <c r="I7081" t="s">
        <v>644</v>
      </c>
      <c r="J7081" t="s">
        <v>647</v>
      </c>
    </row>
    <row r="7082" spans="1:10" x14ac:dyDescent="0.35">
      <c r="A7082">
        <v>7280</v>
      </c>
      <c r="B7082" t="s">
        <v>349</v>
      </c>
      <c r="C7082">
        <v>33</v>
      </c>
      <c r="D7082">
        <v>8</v>
      </c>
      <c r="E7082">
        <v>1</v>
      </c>
      <c r="F7082" t="s">
        <v>581</v>
      </c>
      <c r="G7082" t="s">
        <v>581</v>
      </c>
      <c r="H7082" t="s">
        <v>328</v>
      </c>
      <c r="I7082" t="s">
        <v>644</v>
      </c>
      <c r="J7082" t="s">
        <v>647</v>
      </c>
    </row>
    <row r="7083" spans="1:10" x14ac:dyDescent="0.35">
      <c r="A7083">
        <v>7281</v>
      </c>
      <c r="B7083" t="s">
        <v>349</v>
      </c>
      <c r="C7083">
        <v>34</v>
      </c>
      <c r="D7083">
        <v>3</v>
      </c>
      <c r="E7083">
        <v>0</v>
      </c>
      <c r="F7083" t="s">
        <v>581</v>
      </c>
      <c r="G7083" t="s">
        <v>581</v>
      </c>
      <c r="H7083" t="s">
        <v>328</v>
      </c>
      <c r="I7083" t="s">
        <v>644</v>
      </c>
      <c r="J7083" t="s">
        <v>647</v>
      </c>
    </row>
    <row r="7084" spans="1:10" x14ac:dyDescent="0.35">
      <c r="A7084">
        <v>7282</v>
      </c>
      <c r="B7084" t="s">
        <v>349</v>
      </c>
      <c r="C7084">
        <v>35</v>
      </c>
      <c r="D7084">
        <v>4</v>
      </c>
      <c r="E7084">
        <v>3</v>
      </c>
      <c r="F7084" t="s">
        <v>581</v>
      </c>
      <c r="G7084" t="s">
        <v>581</v>
      </c>
      <c r="H7084" t="s">
        <v>328</v>
      </c>
      <c r="I7084" t="s">
        <v>644</v>
      </c>
      <c r="J7084" t="s">
        <v>647</v>
      </c>
    </row>
    <row r="7085" spans="1:10" x14ac:dyDescent="0.35">
      <c r="A7085">
        <v>7283</v>
      </c>
      <c r="B7085" t="s">
        <v>349</v>
      </c>
      <c r="C7085">
        <v>36</v>
      </c>
      <c r="D7085">
        <v>4</v>
      </c>
      <c r="E7085">
        <v>1</v>
      </c>
      <c r="F7085" t="s">
        <v>581</v>
      </c>
      <c r="G7085" t="s">
        <v>581</v>
      </c>
      <c r="H7085" t="s">
        <v>328</v>
      </c>
      <c r="I7085" t="s">
        <v>644</v>
      </c>
      <c r="J7085" t="s">
        <v>647</v>
      </c>
    </row>
    <row r="7086" spans="1:10" x14ac:dyDescent="0.35">
      <c r="A7086">
        <v>7284</v>
      </c>
      <c r="B7086" t="s">
        <v>349</v>
      </c>
      <c r="C7086">
        <v>37</v>
      </c>
      <c r="D7086">
        <v>6</v>
      </c>
      <c r="E7086">
        <v>4</v>
      </c>
      <c r="F7086" t="s">
        <v>581</v>
      </c>
      <c r="G7086" t="s">
        <v>581</v>
      </c>
      <c r="H7086" t="s">
        <v>328</v>
      </c>
      <c r="I7086" t="s">
        <v>644</v>
      </c>
      <c r="J7086" t="s">
        <v>647</v>
      </c>
    </row>
    <row r="7087" spans="1:10" x14ac:dyDescent="0.35">
      <c r="A7087">
        <v>7285</v>
      </c>
      <c r="B7087" t="s">
        <v>349</v>
      </c>
      <c r="C7087">
        <v>38</v>
      </c>
      <c r="D7087">
        <v>6</v>
      </c>
      <c r="E7087">
        <v>5</v>
      </c>
      <c r="F7087" t="s">
        <v>581</v>
      </c>
      <c r="G7087" t="s">
        <v>581</v>
      </c>
      <c r="H7087" t="s">
        <v>328</v>
      </c>
      <c r="I7087" t="s">
        <v>644</v>
      </c>
      <c r="J7087" t="s">
        <v>647</v>
      </c>
    </row>
    <row r="7088" spans="1:10" x14ac:dyDescent="0.35">
      <c r="A7088">
        <v>7286</v>
      </c>
      <c r="B7088" t="s">
        <v>350</v>
      </c>
      <c r="C7088">
        <v>15</v>
      </c>
      <c r="D7088">
        <v>38</v>
      </c>
      <c r="E7088">
        <v>39</v>
      </c>
      <c r="F7088" t="s">
        <v>581</v>
      </c>
      <c r="G7088" t="s">
        <v>581</v>
      </c>
      <c r="H7088" t="s">
        <v>328</v>
      </c>
      <c r="I7088" t="s">
        <v>644</v>
      </c>
      <c r="J7088" t="s">
        <v>648</v>
      </c>
    </row>
    <row r="7089" spans="1:10" x14ac:dyDescent="0.35">
      <c r="A7089">
        <v>7287</v>
      </c>
      <c r="B7089" t="s">
        <v>350</v>
      </c>
      <c r="C7089">
        <v>16</v>
      </c>
      <c r="D7089">
        <v>18</v>
      </c>
      <c r="E7089">
        <v>32</v>
      </c>
      <c r="F7089" t="s">
        <v>581</v>
      </c>
      <c r="G7089" t="s">
        <v>581</v>
      </c>
      <c r="H7089" t="s">
        <v>328</v>
      </c>
      <c r="I7089" t="s">
        <v>644</v>
      </c>
      <c r="J7089" t="s">
        <v>648</v>
      </c>
    </row>
    <row r="7090" spans="1:10" x14ac:dyDescent="0.35">
      <c r="A7090">
        <v>7288</v>
      </c>
      <c r="B7090" t="s">
        <v>350</v>
      </c>
      <c r="C7090">
        <v>17</v>
      </c>
      <c r="D7090">
        <v>18</v>
      </c>
      <c r="E7090">
        <v>23</v>
      </c>
      <c r="F7090" t="s">
        <v>581</v>
      </c>
      <c r="G7090" t="s">
        <v>581</v>
      </c>
      <c r="H7090" t="s">
        <v>328</v>
      </c>
      <c r="I7090" t="s">
        <v>644</v>
      </c>
      <c r="J7090" t="s">
        <v>648</v>
      </c>
    </row>
    <row r="7091" spans="1:10" x14ac:dyDescent="0.35">
      <c r="A7091">
        <v>7289</v>
      </c>
      <c r="B7091" t="s">
        <v>350</v>
      </c>
      <c r="C7091">
        <v>18</v>
      </c>
      <c r="D7091">
        <v>8</v>
      </c>
      <c r="E7091">
        <v>13</v>
      </c>
      <c r="F7091" t="s">
        <v>581</v>
      </c>
      <c r="G7091" t="s">
        <v>581</v>
      </c>
      <c r="H7091" t="s">
        <v>328</v>
      </c>
      <c r="I7091" t="s">
        <v>644</v>
      </c>
      <c r="J7091" t="s">
        <v>648</v>
      </c>
    </row>
    <row r="7092" spans="1:10" x14ac:dyDescent="0.35">
      <c r="A7092">
        <v>7290</v>
      </c>
      <c r="B7092" t="s">
        <v>350</v>
      </c>
      <c r="C7092">
        <v>19</v>
      </c>
      <c r="D7092">
        <v>8</v>
      </c>
      <c r="E7092">
        <v>8</v>
      </c>
      <c r="F7092" t="s">
        <v>581</v>
      </c>
      <c r="G7092" t="s">
        <v>581</v>
      </c>
      <c r="H7092" t="s">
        <v>328</v>
      </c>
      <c r="I7092" t="s">
        <v>644</v>
      </c>
      <c r="J7092" t="s">
        <v>648</v>
      </c>
    </row>
    <row r="7093" spans="1:10" x14ac:dyDescent="0.35">
      <c r="A7093">
        <v>7291</v>
      </c>
      <c r="B7093" t="s">
        <v>350</v>
      </c>
      <c r="C7093">
        <v>20</v>
      </c>
      <c r="D7093">
        <v>6</v>
      </c>
      <c r="E7093">
        <v>6</v>
      </c>
      <c r="F7093" t="s">
        <v>581</v>
      </c>
      <c r="G7093" t="s">
        <v>581</v>
      </c>
      <c r="H7093" t="s">
        <v>328</v>
      </c>
      <c r="I7093" t="s">
        <v>644</v>
      </c>
      <c r="J7093" t="s">
        <v>648</v>
      </c>
    </row>
    <row r="7094" spans="1:10" x14ac:dyDescent="0.35">
      <c r="A7094">
        <v>7292</v>
      </c>
      <c r="B7094" t="s">
        <v>350</v>
      </c>
      <c r="C7094">
        <v>21</v>
      </c>
      <c r="D7094">
        <v>12</v>
      </c>
      <c r="E7094">
        <v>8</v>
      </c>
      <c r="F7094" t="s">
        <v>581</v>
      </c>
      <c r="G7094" t="s">
        <v>581</v>
      </c>
      <c r="H7094" t="s">
        <v>328</v>
      </c>
      <c r="I7094" t="s">
        <v>644</v>
      </c>
      <c r="J7094" t="s">
        <v>648</v>
      </c>
    </row>
    <row r="7095" spans="1:10" x14ac:dyDescent="0.35">
      <c r="A7095">
        <v>7293</v>
      </c>
      <c r="B7095" t="s">
        <v>350</v>
      </c>
      <c r="C7095">
        <v>22</v>
      </c>
      <c r="D7095">
        <v>13</v>
      </c>
      <c r="E7095">
        <v>4</v>
      </c>
      <c r="F7095" t="s">
        <v>581</v>
      </c>
      <c r="G7095" t="s">
        <v>581</v>
      </c>
      <c r="H7095" t="s">
        <v>328</v>
      </c>
      <c r="I7095" t="s">
        <v>644</v>
      </c>
      <c r="J7095" t="s">
        <v>648</v>
      </c>
    </row>
    <row r="7096" spans="1:10" x14ac:dyDescent="0.35">
      <c r="A7096">
        <v>7294</v>
      </c>
      <c r="B7096" t="s">
        <v>350</v>
      </c>
      <c r="C7096">
        <v>23</v>
      </c>
      <c r="D7096">
        <v>13</v>
      </c>
      <c r="E7096">
        <v>3</v>
      </c>
      <c r="F7096" t="s">
        <v>581</v>
      </c>
      <c r="G7096" t="s">
        <v>581</v>
      </c>
      <c r="H7096" t="s">
        <v>328</v>
      </c>
      <c r="I7096" t="s">
        <v>644</v>
      </c>
      <c r="J7096" t="s">
        <v>648</v>
      </c>
    </row>
    <row r="7097" spans="1:10" x14ac:dyDescent="0.35">
      <c r="A7097">
        <v>7295</v>
      </c>
      <c r="B7097" t="s">
        <v>350</v>
      </c>
      <c r="C7097">
        <v>24</v>
      </c>
      <c r="D7097">
        <v>3</v>
      </c>
      <c r="E7097">
        <v>3</v>
      </c>
      <c r="F7097" t="s">
        <v>581</v>
      </c>
      <c r="G7097" t="s">
        <v>581</v>
      </c>
      <c r="H7097" t="s">
        <v>328</v>
      </c>
      <c r="I7097" t="s">
        <v>644</v>
      </c>
      <c r="J7097" t="s">
        <v>648</v>
      </c>
    </row>
    <row r="7098" spans="1:10" x14ac:dyDescent="0.35">
      <c r="A7098">
        <v>7296</v>
      </c>
      <c r="B7098" t="s">
        <v>350</v>
      </c>
      <c r="C7098">
        <v>25</v>
      </c>
      <c r="D7098">
        <v>15</v>
      </c>
      <c r="E7098">
        <v>15</v>
      </c>
      <c r="F7098" t="s">
        <v>581</v>
      </c>
      <c r="G7098" t="s">
        <v>581</v>
      </c>
      <c r="H7098" t="s">
        <v>328</v>
      </c>
      <c r="I7098" t="s">
        <v>644</v>
      </c>
      <c r="J7098" t="s">
        <v>648</v>
      </c>
    </row>
    <row r="7099" spans="1:10" x14ac:dyDescent="0.35">
      <c r="A7099">
        <v>7297</v>
      </c>
      <c r="B7099" t="s">
        <v>350</v>
      </c>
      <c r="C7099">
        <v>26</v>
      </c>
      <c r="D7099">
        <v>14</v>
      </c>
      <c r="E7099">
        <v>9</v>
      </c>
      <c r="F7099" t="s">
        <v>581</v>
      </c>
      <c r="G7099" t="s">
        <v>581</v>
      </c>
      <c r="H7099" t="s">
        <v>328</v>
      </c>
      <c r="I7099" t="s">
        <v>644</v>
      </c>
      <c r="J7099" t="s">
        <v>648</v>
      </c>
    </row>
    <row r="7100" spans="1:10" x14ac:dyDescent="0.35">
      <c r="A7100">
        <v>7298</v>
      </c>
      <c r="B7100" t="s">
        <v>350</v>
      </c>
      <c r="C7100">
        <v>27</v>
      </c>
      <c r="D7100">
        <v>22</v>
      </c>
      <c r="E7100">
        <v>3</v>
      </c>
      <c r="F7100" t="s">
        <v>581</v>
      </c>
      <c r="G7100" t="s">
        <v>581</v>
      </c>
      <c r="H7100" t="s">
        <v>328</v>
      </c>
      <c r="I7100" t="s">
        <v>644</v>
      </c>
      <c r="J7100" t="s">
        <v>648</v>
      </c>
    </row>
    <row r="7101" spans="1:10" x14ac:dyDescent="0.35">
      <c r="A7101">
        <v>7299</v>
      </c>
      <c r="B7101" t="s">
        <v>350</v>
      </c>
      <c r="C7101">
        <v>28</v>
      </c>
      <c r="D7101">
        <v>16</v>
      </c>
      <c r="E7101">
        <v>8</v>
      </c>
      <c r="F7101" t="s">
        <v>581</v>
      </c>
      <c r="G7101" t="s">
        <v>581</v>
      </c>
      <c r="H7101" t="s">
        <v>328</v>
      </c>
      <c r="I7101" t="s">
        <v>644</v>
      </c>
      <c r="J7101" t="s">
        <v>648</v>
      </c>
    </row>
    <row r="7102" spans="1:10" x14ac:dyDescent="0.35">
      <c r="A7102">
        <v>7300</v>
      </c>
      <c r="B7102" t="s">
        <v>350</v>
      </c>
      <c r="C7102">
        <v>29</v>
      </c>
      <c r="D7102">
        <v>11</v>
      </c>
      <c r="E7102">
        <v>7</v>
      </c>
      <c r="F7102" t="s">
        <v>581</v>
      </c>
      <c r="G7102" t="s">
        <v>581</v>
      </c>
      <c r="H7102" t="s">
        <v>328</v>
      </c>
      <c r="I7102" t="s">
        <v>644</v>
      </c>
      <c r="J7102" t="s">
        <v>648</v>
      </c>
    </row>
    <row r="7103" spans="1:10" x14ac:dyDescent="0.35">
      <c r="A7103">
        <v>7301</v>
      </c>
      <c r="B7103" t="s">
        <v>350</v>
      </c>
      <c r="C7103">
        <v>30</v>
      </c>
      <c r="D7103">
        <v>9</v>
      </c>
      <c r="E7103">
        <v>9</v>
      </c>
      <c r="F7103" t="s">
        <v>581</v>
      </c>
      <c r="G7103" t="s">
        <v>581</v>
      </c>
      <c r="H7103" t="s">
        <v>328</v>
      </c>
      <c r="I7103" t="s">
        <v>644</v>
      </c>
      <c r="J7103" t="s">
        <v>648</v>
      </c>
    </row>
    <row r="7104" spans="1:10" x14ac:dyDescent="0.35">
      <c r="A7104">
        <v>7302</v>
      </c>
      <c r="B7104" t="s">
        <v>350</v>
      </c>
      <c r="C7104">
        <v>31</v>
      </c>
      <c r="D7104">
        <v>19</v>
      </c>
      <c r="E7104">
        <v>10</v>
      </c>
      <c r="F7104" t="s">
        <v>581</v>
      </c>
      <c r="G7104" t="s">
        <v>581</v>
      </c>
      <c r="H7104" t="s">
        <v>328</v>
      </c>
      <c r="I7104" t="s">
        <v>644</v>
      </c>
      <c r="J7104" t="s">
        <v>648</v>
      </c>
    </row>
    <row r="7105" spans="1:10" x14ac:dyDescent="0.35">
      <c r="A7105">
        <v>7303</v>
      </c>
      <c r="B7105" t="s">
        <v>350</v>
      </c>
      <c r="C7105">
        <v>32</v>
      </c>
      <c r="D7105">
        <v>5</v>
      </c>
      <c r="E7105">
        <v>4</v>
      </c>
      <c r="F7105" t="s">
        <v>581</v>
      </c>
      <c r="G7105" t="s">
        <v>581</v>
      </c>
      <c r="H7105" t="s">
        <v>328</v>
      </c>
      <c r="I7105" t="s">
        <v>644</v>
      </c>
      <c r="J7105" t="s">
        <v>648</v>
      </c>
    </row>
    <row r="7106" spans="1:10" x14ac:dyDescent="0.35">
      <c r="A7106">
        <v>7304</v>
      </c>
      <c r="B7106" t="s">
        <v>350</v>
      </c>
      <c r="C7106">
        <v>33</v>
      </c>
      <c r="D7106">
        <v>16</v>
      </c>
      <c r="E7106">
        <v>2</v>
      </c>
      <c r="F7106" t="s">
        <v>581</v>
      </c>
      <c r="G7106" t="s">
        <v>581</v>
      </c>
      <c r="H7106" t="s">
        <v>328</v>
      </c>
      <c r="I7106" t="s">
        <v>644</v>
      </c>
      <c r="J7106" t="s">
        <v>648</v>
      </c>
    </row>
    <row r="7107" spans="1:10" x14ac:dyDescent="0.35">
      <c r="A7107">
        <v>7305</v>
      </c>
      <c r="B7107" t="s">
        <v>350</v>
      </c>
      <c r="C7107">
        <v>34</v>
      </c>
      <c r="D7107">
        <v>10</v>
      </c>
      <c r="E7107">
        <v>2</v>
      </c>
      <c r="F7107" t="s">
        <v>581</v>
      </c>
      <c r="G7107" t="s">
        <v>581</v>
      </c>
      <c r="H7107" t="s">
        <v>328</v>
      </c>
      <c r="I7107" t="s">
        <v>644</v>
      </c>
      <c r="J7107" t="s">
        <v>648</v>
      </c>
    </row>
    <row r="7108" spans="1:10" x14ac:dyDescent="0.35">
      <c r="A7108">
        <v>7306</v>
      </c>
      <c r="B7108" t="s">
        <v>350</v>
      </c>
      <c r="C7108">
        <v>35</v>
      </c>
      <c r="D7108">
        <v>8</v>
      </c>
      <c r="E7108">
        <v>8</v>
      </c>
      <c r="F7108" t="s">
        <v>581</v>
      </c>
      <c r="G7108" t="s">
        <v>581</v>
      </c>
      <c r="H7108" t="s">
        <v>328</v>
      </c>
      <c r="I7108" t="s">
        <v>644</v>
      </c>
      <c r="J7108" t="s">
        <v>648</v>
      </c>
    </row>
    <row r="7109" spans="1:10" x14ac:dyDescent="0.35">
      <c r="A7109">
        <v>7307</v>
      </c>
      <c r="B7109" t="s">
        <v>350</v>
      </c>
      <c r="C7109">
        <v>36</v>
      </c>
      <c r="D7109">
        <v>10</v>
      </c>
      <c r="E7109">
        <v>2</v>
      </c>
      <c r="F7109" t="s">
        <v>581</v>
      </c>
      <c r="G7109" t="s">
        <v>581</v>
      </c>
      <c r="H7109" t="s">
        <v>328</v>
      </c>
      <c r="I7109" t="s">
        <v>644</v>
      </c>
      <c r="J7109" t="s">
        <v>648</v>
      </c>
    </row>
    <row r="7110" spans="1:10" x14ac:dyDescent="0.35">
      <c r="A7110">
        <v>7308</v>
      </c>
      <c r="B7110" t="s">
        <v>350</v>
      </c>
      <c r="C7110">
        <v>37</v>
      </c>
      <c r="D7110">
        <v>9</v>
      </c>
      <c r="E7110">
        <v>1</v>
      </c>
      <c r="F7110" t="s">
        <v>581</v>
      </c>
      <c r="G7110" t="s">
        <v>581</v>
      </c>
      <c r="H7110" t="s">
        <v>328</v>
      </c>
      <c r="I7110" t="s">
        <v>644</v>
      </c>
      <c r="J7110" t="s">
        <v>648</v>
      </c>
    </row>
    <row r="7111" spans="1:10" x14ac:dyDescent="0.35">
      <c r="A7111">
        <v>7309</v>
      </c>
      <c r="B7111" t="s">
        <v>350</v>
      </c>
      <c r="C7111">
        <v>38</v>
      </c>
      <c r="D7111">
        <v>4</v>
      </c>
      <c r="E7111">
        <v>5</v>
      </c>
      <c r="F7111" t="s">
        <v>581</v>
      </c>
      <c r="G7111" t="s">
        <v>581</v>
      </c>
      <c r="H7111" t="s">
        <v>328</v>
      </c>
      <c r="I7111" t="s">
        <v>644</v>
      </c>
      <c r="J7111" t="s">
        <v>648</v>
      </c>
    </row>
    <row r="7112" spans="1:10" x14ac:dyDescent="0.35">
      <c r="A7112">
        <v>7310</v>
      </c>
      <c r="B7112" t="s">
        <v>351</v>
      </c>
      <c r="C7112">
        <v>15</v>
      </c>
      <c r="D7112">
        <v>6</v>
      </c>
      <c r="E7112">
        <v>1</v>
      </c>
      <c r="F7112" t="s">
        <v>581</v>
      </c>
      <c r="G7112" t="s">
        <v>581</v>
      </c>
      <c r="H7112" t="s">
        <v>328</v>
      </c>
      <c r="I7112" t="s">
        <v>644</v>
      </c>
      <c r="J7112" t="s">
        <v>648</v>
      </c>
    </row>
    <row r="7113" spans="1:10" x14ac:dyDescent="0.35">
      <c r="A7113">
        <v>7311</v>
      </c>
      <c r="B7113" t="s">
        <v>351</v>
      </c>
      <c r="C7113">
        <v>16</v>
      </c>
      <c r="D7113">
        <v>3</v>
      </c>
      <c r="E7113">
        <v>1</v>
      </c>
      <c r="F7113" t="s">
        <v>581</v>
      </c>
      <c r="G7113" t="s">
        <v>581</v>
      </c>
      <c r="H7113" t="s">
        <v>328</v>
      </c>
      <c r="I7113" t="s">
        <v>644</v>
      </c>
      <c r="J7113" t="s">
        <v>648</v>
      </c>
    </row>
    <row r="7114" spans="1:10" x14ac:dyDescent="0.35">
      <c r="A7114">
        <v>7312</v>
      </c>
      <c r="B7114" t="s">
        <v>351</v>
      </c>
      <c r="C7114">
        <v>17</v>
      </c>
      <c r="D7114">
        <v>4</v>
      </c>
      <c r="E7114">
        <v>0</v>
      </c>
      <c r="F7114" t="s">
        <v>581</v>
      </c>
      <c r="G7114" t="s">
        <v>581</v>
      </c>
      <c r="H7114" t="s">
        <v>328</v>
      </c>
      <c r="I7114" t="s">
        <v>644</v>
      </c>
      <c r="J7114" t="s">
        <v>648</v>
      </c>
    </row>
    <row r="7115" spans="1:10" x14ac:dyDescent="0.35">
      <c r="A7115">
        <v>7313</v>
      </c>
      <c r="B7115" t="s">
        <v>351</v>
      </c>
      <c r="C7115">
        <v>18</v>
      </c>
      <c r="D7115">
        <v>4</v>
      </c>
      <c r="E7115">
        <v>0</v>
      </c>
      <c r="F7115" t="s">
        <v>581</v>
      </c>
      <c r="G7115" t="s">
        <v>581</v>
      </c>
      <c r="H7115" t="s">
        <v>328</v>
      </c>
      <c r="I7115" t="s">
        <v>644</v>
      </c>
      <c r="J7115" t="s">
        <v>648</v>
      </c>
    </row>
    <row r="7116" spans="1:10" x14ac:dyDescent="0.35">
      <c r="A7116">
        <v>7314</v>
      </c>
      <c r="B7116" t="s">
        <v>351</v>
      </c>
      <c r="C7116">
        <v>19</v>
      </c>
      <c r="D7116">
        <v>3</v>
      </c>
      <c r="E7116">
        <v>0</v>
      </c>
      <c r="F7116" t="s">
        <v>581</v>
      </c>
      <c r="G7116" t="s">
        <v>581</v>
      </c>
      <c r="H7116" t="s">
        <v>328</v>
      </c>
      <c r="I7116" t="s">
        <v>644</v>
      </c>
      <c r="J7116" t="s">
        <v>648</v>
      </c>
    </row>
    <row r="7117" spans="1:10" x14ac:dyDescent="0.35">
      <c r="A7117">
        <v>7315</v>
      </c>
      <c r="B7117" t="s">
        <v>351</v>
      </c>
      <c r="C7117">
        <v>20</v>
      </c>
      <c r="D7117">
        <v>1</v>
      </c>
      <c r="E7117">
        <v>0</v>
      </c>
      <c r="F7117" t="s">
        <v>581</v>
      </c>
      <c r="G7117" t="s">
        <v>581</v>
      </c>
      <c r="H7117" t="s">
        <v>328</v>
      </c>
      <c r="I7117" t="s">
        <v>644</v>
      </c>
      <c r="J7117" t="s">
        <v>648</v>
      </c>
    </row>
    <row r="7118" spans="1:10" x14ac:dyDescent="0.35">
      <c r="A7118">
        <v>7316</v>
      </c>
      <c r="B7118" t="s">
        <v>351</v>
      </c>
      <c r="C7118">
        <v>21</v>
      </c>
      <c r="D7118">
        <v>2</v>
      </c>
      <c r="E7118">
        <v>0</v>
      </c>
      <c r="F7118" t="s">
        <v>581</v>
      </c>
      <c r="G7118" t="s">
        <v>581</v>
      </c>
      <c r="H7118" t="s">
        <v>328</v>
      </c>
      <c r="I7118" t="s">
        <v>644</v>
      </c>
      <c r="J7118" t="s">
        <v>648</v>
      </c>
    </row>
    <row r="7119" spans="1:10" x14ac:dyDescent="0.35">
      <c r="A7119">
        <v>7317</v>
      </c>
      <c r="B7119" t="s">
        <v>351</v>
      </c>
      <c r="C7119">
        <v>22</v>
      </c>
      <c r="D7119">
        <v>4</v>
      </c>
      <c r="E7119">
        <v>0</v>
      </c>
      <c r="F7119" t="s">
        <v>581</v>
      </c>
      <c r="G7119" t="s">
        <v>581</v>
      </c>
      <c r="H7119" t="s">
        <v>328</v>
      </c>
      <c r="I7119" t="s">
        <v>644</v>
      </c>
      <c r="J7119" t="s">
        <v>648</v>
      </c>
    </row>
    <row r="7120" spans="1:10" x14ac:dyDescent="0.35">
      <c r="A7120">
        <v>7318</v>
      </c>
      <c r="B7120" t="s">
        <v>351</v>
      </c>
      <c r="C7120">
        <v>23</v>
      </c>
      <c r="D7120">
        <v>4</v>
      </c>
      <c r="E7120">
        <v>0</v>
      </c>
      <c r="F7120" t="s">
        <v>581</v>
      </c>
      <c r="G7120" t="s">
        <v>581</v>
      </c>
      <c r="H7120" t="s">
        <v>328</v>
      </c>
      <c r="I7120" t="s">
        <v>644</v>
      </c>
      <c r="J7120" t="s">
        <v>648</v>
      </c>
    </row>
    <row r="7121" spans="1:10" x14ac:dyDescent="0.35">
      <c r="A7121">
        <v>7319</v>
      </c>
      <c r="B7121" t="s">
        <v>351</v>
      </c>
      <c r="C7121">
        <v>24</v>
      </c>
      <c r="D7121">
        <v>2</v>
      </c>
      <c r="E7121">
        <v>1</v>
      </c>
      <c r="F7121" t="s">
        <v>581</v>
      </c>
      <c r="G7121" t="s">
        <v>581</v>
      </c>
      <c r="H7121" t="s">
        <v>328</v>
      </c>
      <c r="I7121" t="s">
        <v>644</v>
      </c>
      <c r="J7121" t="s">
        <v>648</v>
      </c>
    </row>
    <row r="7122" spans="1:10" x14ac:dyDescent="0.35">
      <c r="A7122">
        <v>7320</v>
      </c>
      <c r="B7122" t="s">
        <v>351</v>
      </c>
      <c r="C7122">
        <v>25</v>
      </c>
      <c r="D7122">
        <v>4</v>
      </c>
      <c r="E7122">
        <v>1</v>
      </c>
      <c r="F7122" t="s">
        <v>581</v>
      </c>
      <c r="G7122" t="s">
        <v>581</v>
      </c>
      <c r="H7122" t="s">
        <v>328</v>
      </c>
      <c r="I7122" t="s">
        <v>644</v>
      </c>
      <c r="J7122" t="s">
        <v>648</v>
      </c>
    </row>
    <row r="7123" spans="1:10" x14ac:dyDescent="0.35">
      <c r="A7123">
        <v>7321</v>
      </c>
      <c r="B7123" t="s">
        <v>351</v>
      </c>
      <c r="C7123">
        <v>26</v>
      </c>
      <c r="D7123">
        <v>2</v>
      </c>
      <c r="E7123">
        <v>1</v>
      </c>
      <c r="F7123" t="s">
        <v>581</v>
      </c>
      <c r="G7123" t="s">
        <v>581</v>
      </c>
      <c r="H7123" t="s">
        <v>328</v>
      </c>
      <c r="I7123" t="s">
        <v>644</v>
      </c>
      <c r="J7123" t="s">
        <v>648</v>
      </c>
    </row>
    <row r="7124" spans="1:10" x14ac:dyDescent="0.35">
      <c r="A7124">
        <v>7322</v>
      </c>
      <c r="B7124" t="s">
        <v>351</v>
      </c>
      <c r="C7124">
        <v>27</v>
      </c>
      <c r="D7124">
        <v>4</v>
      </c>
      <c r="E7124">
        <v>0</v>
      </c>
      <c r="F7124" t="s">
        <v>581</v>
      </c>
      <c r="G7124" t="s">
        <v>581</v>
      </c>
      <c r="H7124" t="s">
        <v>328</v>
      </c>
      <c r="I7124" t="s">
        <v>644</v>
      </c>
      <c r="J7124" t="s">
        <v>648</v>
      </c>
    </row>
    <row r="7125" spans="1:10" x14ac:dyDescent="0.35">
      <c r="A7125">
        <v>7323</v>
      </c>
      <c r="B7125" t="s">
        <v>351</v>
      </c>
      <c r="C7125">
        <v>28</v>
      </c>
      <c r="D7125">
        <v>1</v>
      </c>
      <c r="E7125">
        <v>2</v>
      </c>
      <c r="F7125" t="s">
        <v>581</v>
      </c>
      <c r="G7125" t="s">
        <v>581</v>
      </c>
      <c r="H7125" t="s">
        <v>328</v>
      </c>
      <c r="I7125" t="s">
        <v>644</v>
      </c>
      <c r="J7125" t="s">
        <v>648</v>
      </c>
    </row>
    <row r="7126" spans="1:10" x14ac:dyDescent="0.35">
      <c r="A7126">
        <v>7324</v>
      </c>
      <c r="B7126" t="s">
        <v>351</v>
      </c>
      <c r="C7126">
        <v>29</v>
      </c>
      <c r="D7126">
        <v>6</v>
      </c>
      <c r="E7126">
        <v>2</v>
      </c>
      <c r="F7126" t="s">
        <v>581</v>
      </c>
      <c r="G7126" t="s">
        <v>581</v>
      </c>
      <c r="H7126" t="s">
        <v>328</v>
      </c>
      <c r="I7126" t="s">
        <v>644</v>
      </c>
      <c r="J7126" t="s">
        <v>648</v>
      </c>
    </row>
    <row r="7127" spans="1:10" x14ac:dyDescent="0.35">
      <c r="A7127">
        <v>7325</v>
      </c>
      <c r="B7127" t="s">
        <v>351</v>
      </c>
      <c r="C7127">
        <v>30</v>
      </c>
      <c r="D7127">
        <v>2</v>
      </c>
      <c r="E7127">
        <v>2</v>
      </c>
      <c r="F7127" t="s">
        <v>581</v>
      </c>
      <c r="G7127" t="s">
        <v>581</v>
      </c>
      <c r="H7127" t="s">
        <v>328</v>
      </c>
      <c r="I7127" t="s">
        <v>644</v>
      </c>
      <c r="J7127" t="s">
        <v>648</v>
      </c>
    </row>
    <row r="7128" spans="1:10" x14ac:dyDescent="0.35">
      <c r="A7128">
        <v>7326</v>
      </c>
      <c r="B7128" t="s">
        <v>351</v>
      </c>
      <c r="C7128">
        <v>31</v>
      </c>
      <c r="D7128">
        <v>1</v>
      </c>
      <c r="E7128">
        <v>0</v>
      </c>
      <c r="F7128" t="s">
        <v>581</v>
      </c>
      <c r="G7128" t="s">
        <v>581</v>
      </c>
      <c r="H7128" t="s">
        <v>328</v>
      </c>
      <c r="I7128" t="s">
        <v>644</v>
      </c>
      <c r="J7128" t="s">
        <v>648</v>
      </c>
    </row>
    <row r="7129" spans="1:10" x14ac:dyDescent="0.35">
      <c r="A7129">
        <v>7327</v>
      </c>
      <c r="B7129" t="s">
        <v>351</v>
      </c>
      <c r="C7129">
        <v>32</v>
      </c>
      <c r="D7129">
        <v>4</v>
      </c>
      <c r="E7129">
        <v>0</v>
      </c>
      <c r="F7129" t="s">
        <v>581</v>
      </c>
      <c r="G7129" t="s">
        <v>581</v>
      </c>
      <c r="H7129" t="s">
        <v>328</v>
      </c>
      <c r="I7129" t="s">
        <v>644</v>
      </c>
      <c r="J7129" t="s">
        <v>648</v>
      </c>
    </row>
    <row r="7130" spans="1:10" x14ac:dyDescent="0.35">
      <c r="A7130">
        <v>7328</v>
      </c>
      <c r="B7130" t="s">
        <v>351</v>
      </c>
      <c r="C7130">
        <v>33</v>
      </c>
      <c r="D7130">
        <v>4</v>
      </c>
      <c r="E7130">
        <v>1</v>
      </c>
      <c r="F7130" t="s">
        <v>581</v>
      </c>
      <c r="G7130" t="s">
        <v>581</v>
      </c>
      <c r="H7130" t="s">
        <v>328</v>
      </c>
      <c r="I7130" t="s">
        <v>644</v>
      </c>
      <c r="J7130" t="s">
        <v>648</v>
      </c>
    </row>
    <row r="7131" spans="1:10" x14ac:dyDescent="0.35">
      <c r="A7131">
        <v>7329</v>
      </c>
      <c r="B7131" t="s">
        <v>351</v>
      </c>
      <c r="C7131">
        <v>34</v>
      </c>
      <c r="D7131">
        <v>4</v>
      </c>
      <c r="E7131">
        <v>1</v>
      </c>
      <c r="F7131" t="s">
        <v>581</v>
      </c>
      <c r="G7131" t="s">
        <v>581</v>
      </c>
      <c r="H7131" t="s">
        <v>328</v>
      </c>
      <c r="I7131" t="s">
        <v>644</v>
      </c>
      <c r="J7131" t="s">
        <v>648</v>
      </c>
    </row>
    <row r="7132" spans="1:10" x14ac:dyDescent="0.35">
      <c r="A7132">
        <v>7330</v>
      </c>
      <c r="B7132" t="s">
        <v>351</v>
      </c>
      <c r="C7132">
        <v>35</v>
      </c>
      <c r="D7132">
        <v>2</v>
      </c>
      <c r="E7132">
        <v>1</v>
      </c>
      <c r="F7132" t="s">
        <v>581</v>
      </c>
      <c r="G7132" t="s">
        <v>581</v>
      </c>
      <c r="H7132" t="s">
        <v>328</v>
      </c>
      <c r="I7132" t="s">
        <v>644</v>
      </c>
      <c r="J7132" t="s">
        <v>648</v>
      </c>
    </row>
    <row r="7133" spans="1:10" x14ac:dyDescent="0.35">
      <c r="A7133">
        <v>7331</v>
      </c>
      <c r="B7133" t="s">
        <v>351</v>
      </c>
      <c r="C7133">
        <v>36</v>
      </c>
      <c r="D7133">
        <v>6</v>
      </c>
      <c r="E7133">
        <v>0</v>
      </c>
      <c r="F7133" t="s">
        <v>581</v>
      </c>
      <c r="G7133" t="s">
        <v>581</v>
      </c>
      <c r="H7133" t="s">
        <v>328</v>
      </c>
      <c r="I7133" t="s">
        <v>644</v>
      </c>
      <c r="J7133" t="s">
        <v>648</v>
      </c>
    </row>
    <row r="7134" spans="1:10" x14ac:dyDescent="0.35">
      <c r="A7134">
        <v>7332</v>
      </c>
      <c r="B7134" t="s">
        <v>351</v>
      </c>
      <c r="C7134">
        <v>37</v>
      </c>
      <c r="D7134">
        <v>3</v>
      </c>
      <c r="E7134">
        <v>1</v>
      </c>
      <c r="F7134" t="s">
        <v>581</v>
      </c>
      <c r="G7134" t="s">
        <v>581</v>
      </c>
      <c r="H7134" t="s">
        <v>328</v>
      </c>
      <c r="I7134" t="s">
        <v>644</v>
      </c>
      <c r="J7134" t="s">
        <v>648</v>
      </c>
    </row>
    <row r="7135" spans="1:10" x14ac:dyDescent="0.35">
      <c r="A7135">
        <v>7333</v>
      </c>
      <c r="B7135" t="s">
        <v>351</v>
      </c>
      <c r="C7135">
        <v>38</v>
      </c>
      <c r="D7135">
        <v>5</v>
      </c>
      <c r="E7135">
        <v>0</v>
      </c>
      <c r="F7135" t="s">
        <v>581</v>
      </c>
      <c r="G7135" t="s">
        <v>581</v>
      </c>
      <c r="H7135" t="s">
        <v>328</v>
      </c>
      <c r="I7135" t="s">
        <v>644</v>
      </c>
      <c r="J7135" t="s">
        <v>648</v>
      </c>
    </row>
    <row r="7136" spans="1:10" x14ac:dyDescent="0.35">
      <c r="A7136">
        <v>7334</v>
      </c>
      <c r="B7136" t="s">
        <v>352</v>
      </c>
      <c r="C7136">
        <v>15</v>
      </c>
      <c r="D7136">
        <v>16</v>
      </c>
      <c r="E7136">
        <v>3</v>
      </c>
      <c r="F7136" t="s">
        <v>581</v>
      </c>
      <c r="G7136" t="s">
        <v>581</v>
      </c>
      <c r="H7136" t="s">
        <v>328</v>
      </c>
      <c r="I7136" t="s">
        <v>644</v>
      </c>
      <c r="J7136" t="s">
        <v>647</v>
      </c>
    </row>
    <row r="7137" spans="1:10" x14ac:dyDescent="0.35">
      <c r="A7137">
        <v>7335</v>
      </c>
      <c r="B7137" t="s">
        <v>352</v>
      </c>
      <c r="C7137">
        <v>16</v>
      </c>
      <c r="D7137">
        <v>12</v>
      </c>
      <c r="E7137">
        <v>2</v>
      </c>
      <c r="F7137" t="s">
        <v>581</v>
      </c>
      <c r="G7137" t="s">
        <v>581</v>
      </c>
      <c r="H7137" t="s">
        <v>328</v>
      </c>
      <c r="I7137" t="s">
        <v>644</v>
      </c>
      <c r="J7137" t="s">
        <v>647</v>
      </c>
    </row>
    <row r="7138" spans="1:10" x14ac:dyDescent="0.35">
      <c r="A7138">
        <v>7336</v>
      </c>
      <c r="B7138" t="s">
        <v>352</v>
      </c>
      <c r="C7138">
        <v>17</v>
      </c>
      <c r="D7138">
        <v>21</v>
      </c>
      <c r="E7138">
        <v>0</v>
      </c>
      <c r="F7138" t="s">
        <v>581</v>
      </c>
      <c r="G7138" t="s">
        <v>581</v>
      </c>
      <c r="H7138" t="s">
        <v>328</v>
      </c>
      <c r="I7138" t="s">
        <v>644</v>
      </c>
      <c r="J7138" t="s">
        <v>647</v>
      </c>
    </row>
    <row r="7139" spans="1:10" x14ac:dyDescent="0.35">
      <c r="A7139">
        <v>7337</v>
      </c>
      <c r="B7139" t="s">
        <v>352</v>
      </c>
      <c r="C7139">
        <v>18</v>
      </c>
      <c r="D7139">
        <v>18</v>
      </c>
      <c r="E7139">
        <v>0</v>
      </c>
      <c r="F7139" t="s">
        <v>581</v>
      </c>
      <c r="G7139" t="s">
        <v>581</v>
      </c>
      <c r="H7139" t="s">
        <v>328</v>
      </c>
      <c r="I7139" t="s">
        <v>644</v>
      </c>
      <c r="J7139" t="s">
        <v>647</v>
      </c>
    </row>
    <row r="7140" spans="1:10" x14ac:dyDescent="0.35">
      <c r="A7140">
        <v>7338</v>
      </c>
      <c r="B7140" t="s">
        <v>352</v>
      </c>
      <c r="C7140">
        <v>19</v>
      </c>
      <c r="D7140">
        <v>14</v>
      </c>
      <c r="E7140">
        <v>1</v>
      </c>
      <c r="F7140" t="s">
        <v>581</v>
      </c>
      <c r="G7140" t="s">
        <v>581</v>
      </c>
      <c r="H7140" t="s">
        <v>328</v>
      </c>
      <c r="I7140" t="s">
        <v>644</v>
      </c>
      <c r="J7140" t="s">
        <v>647</v>
      </c>
    </row>
    <row r="7141" spans="1:10" x14ac:dyDescent="0.35">
      <c r="A7141">
        <v>7339</v>
      </c>
      <c r="B7141" t="s">
        <v>352</v>
      </c>
      <c r="C7141">
        <v>20</v>
      </c>
      <c r="D7141">
        <v>5</v>
      </c>
      <c r="E7141">
        <v>1</v>
      </c>
      <c r="F7141" t="s">
        <v>581</v>
      </c>
      <c r="G7141" t="s">
        <v>581</v>
      </c>
      <c r="H7141" t="s">
        <v>328</v>
      </c>
      <c r="I7141" t="s">
        <v>644</v>
      </c>
      <c r="J7141" t="s">
        <v>647</v>
      </c>
    </row>
    <row r="7142" spans="1:10" x14ac:dyDescent="0.35">
      <c r="A7142">
        <v>7340</v>
      </c>
      <c r="B7142" t="s">
        <v>352</v>
      </c>
      <c r="C7142">
        <v>21</v>
      </c>
      <c r="D7142">
        <v>7</v>
      </c>
      <c r="E7142">
        <v>2</v>
      </c>
      <c r="F7142" t="s">
        <v>581</v>
      </c>
      <c r="G7142" t="s">
        <v>581</v>
      </c>
      <c r="H7142" t="s">
        <v>328</v>
      </c>
      <c r="I7142" t="s">
        <v>644</v>
      </c>
      <c r="J7142" t="s">
        <v>647</v>
      </c>
    </row>
    <row r="7143" spans="1:10" x14ac:dyDescent="0.35">
      <c r="A7143">
        <v>7341</v>
      </c>
      <c r="B7143" t="s">
        <v>352</v>
      </c>
      <c r="C7143">
        <v>22</v>
      </c>
      <c r="D7143">
        <v>19</v>
      </c>
      <c r="E7143">
        <v>2</v>
      </c>
      <c r="F7143" t="s">
        <v>581</v>
      </c>
      <c r="G7143" t="s">
        <v>581</v>
      </c>
      <c r="H7143" t="s">
        <v>328</v>
      </c>
      <c r="I7143" t="s">
        <v>644</v>
      </c>
      <c r="J7143" t="s">
        <v>647</v>
      </c>
    </row>
    <row r="7144" spans="1:10" x14ac:dyDescent="0.35">
      <c r="A7144">
        <v>7342</v>
      </c>
      <c r="B7144" t="s">
        <v>352</v>
      </c>
      <c r="C7144">
        <v>23</v>
      </c>
      <c r="D7144">
        <v>15</v>
      </c>
      <c r="E7144">
        <v>1</v>
      </c>
      <c r="F7144" t="s">
        <v>581</v>
      </c>
      <c r="G7144" t="s">
        <v>581</v>
      </c>
      <c r="H7144" t="s">
        <v>328</v>
      </c>
      <c r="I7144" t="s">
        <v>644</v>
      </c>
      <c r="J7144" t="s">
        <v>647</v>
      </c>
    </row>
    <row r="7145" spans="1:10" x14ac:dyDescent="0.35">
      <c r="A7145">
        <v>7343</v>
      </c>
      <c r="B7145" t="s">
        <v>352</v>
      </c>
      <c r="C7145">
        <v>24</v>
      </c>
      <c r="D7145">
        <v>6</v>
      </c>
      <c r="E7145">
        <v>0</v>
      </c>
      <c r="F7145" t="s">
        <v>581</v>
      </c>
      <c r="G7145" t="s">
        <v>581</v>
      </c>
      <c r="H7145" t="s">
        <v>328</v>
      </c>
      <c r="I7145" t="s">
        <v>644</v>
      </c>
      <c r="J7145" t="s">
        <v>647</v>
      </c>
    </row>
    <row r="7146" spans="1:10" x14ac:dyDescent="0.35">
      <c r="A7146">
        <v>7344</v>
      </c>
      <c r="B7146" t="s">
        <v>352</v>
      </c>
      <c r="C7146">
        <v>25</v>
      </c>
      <c r="D7146">
        <v>6</v>
      </c>
      <c r="E7146">
        <v>0</v>
      </c>
      <c r="F7146" t="s">
        <v>581</v>
      </c>
      <c r="G7146" t="s">
        <v>581</v>
      </c>
      <c r="H7146" t="s">
        <v>328</v>
      </c>
      <c r="I7146" t="s">
        <v>644</v>
      </c>
      <c r="J7146" t="s">
        <v>647</v>
      </c>
    </row>
    <row r="7147" spans="1:10" x14ac:dyDescent="0.35">
      <c r="A7147">
        <v>7345</v>
      </c>
      <c r="B7147" t="s">
        <v>352</v>
      </c>
      <c r="C7147">
        <v>26</v>
      </c>
      <c r="D7147">
        <v>13</v>
      </c>
      <c r="E7147">
        <v>1</v>
      </c>
      <c r="F7147" t="s">
        <v>581</v>
      </c>
      <c r="G7147" t="s">
        <v>581</v>
      </c>
      <c r="H7147" t="s">
        <v>328</v>
      </c>
      <c r="I7147" t="s">
        <v>644</v>
      </c>
      <c r="J7147" t="s">
        <v>647</v>
      </c>
    </row>
    <row r="7148" spans="1:10" x14ac:dyDescent="0.35">
      <c r="A7148">
        <v>7346</v>
      </c>
      <c r="B7148" t="s">
        <v>352</v>
      </c>
      <c r="C7148">
        <v>27</v>
      </c>
      <c r="D7148">
        <v>17</v>
      </c>
      <c r="E7148">
        <v>3</v>
      </c>
      <c r="F7148" t="s">
        <v>581</v>
      </c>
      <c r="G7148" t="s">
        <v>581</v>
      </c>
      <c r="H7148" t="s">
        <v>328</v>
      </c>
      <c r="I7148" t="s">
        <v>644</v>
      </c>
      <c r="J7148" t="s">
        <v>647</v>
      </c>
    </row>
    <row r="7149" spans="1:10" x14ac:dyDescent="0.35">
      <c r="A7149">
        <v>7347</v>
      </c>
      <c r="B7149" t="s">
        <v>352</v>
      </c>
      <c r="C7149">
        <v>28</v>
      </c>
      <c r="D7149">
        <v>14</v>
      </c>
      <c r="E7149">
        <v>5</v>
      </c>
      <c r="F7149" t="s">
        <v>581</v>
      </c>
      <c r="G7149" t="s">
        <v>581</v>
      </c>
      <c r="H7149" t="s">
        <v>328</v>
      </c>
      <c r="I7149" t="s">
        <v>644</v>
      </c>
      <c r="J7149" t="s">
        <v>647</v>
      </c>
    </row>
    <row r="7150" spans="1:10" x14ac:dyDescent="0.35">
      <c r="A7150">
        <v>7348</v>
      </c>
      <c r="B7150" t="s">
        <v>352</v>
      </c>
      <c r="C7150">
        <v>29</v>
      </c>
      <c r="D7150">
        <v>11</v>
      </c>
      <c r="E7150">
        <v>2</v>
      </c>
      <c r="F7150" t="s">
        <v>581</v>
      </c>
      <c r="G7150" t="s">
        <v>581</v>
      </c>
      <c r="H7150" t="s">
        <v>328</v>
      </c>
      <c r="I7150" t="s">
        <v>644</v>
      </c>
      <c r="J7150" t="s">
        <v>647</v>
      </c>
    </row>
    <row r="7151" spans="1:10" x14ac:dyDescent="0.35">
      <c r="A7151">
        <v>7349</v>
      </c>
      <c r="B7151" t="s">
        <v>352</v>
      </c>
      <c r="C7151">
        <v>30</v>
      </c>
      <c r="D7151">
        <v>15</v>
      </c>
      <c r="E7151">
        <v>3</v>
      </c>
      <c r="F7151" t="s">
        <v>581</v>
      </c>
      <c r="G7151" t="s">
        <v>581</v>
      </c>
      <c r="H7151" t="s">
        <v>328</v>
      </c>
      <c r="I7151" t="s">
        <v>644</v>
      </c>
      <c r="J7151" t="s">
        <v>647</v>
      </c>
    </row>
    <row r="7152" spans="1:10" x14ac:dyDescent="0.35">
      <c r="A7152">
        <v>7350</v>
      </c>
      <c r="B7152" t="s">
        <v>352</v>
      </c>
      <c r="C7152">
        <v>31</v>
      </c>
      <c r="D7152">
        <v>10</v>
      </c>
      <c r="E7152">
        <v>1</v>
      </c>
      <c r="F7152" t="s">
        <v>581</v>
      </c>
      <c r="G7152" t="s">
        <v>581</v>
      </c>
      <c r="H7152" t="s">
        <v>328</v>
      </c>
      <c r="I7152" t="s">
        <v>644</v>
      </c>
      <c r="J7152" t="s">
        <v>647</v>
      </c>
    </row>
    <row r="7153" spans="1:10" x14ac:dyDescent="0.35">
      <c r="A7153">
        <v>7351</v>
      </c>
      <c r="B7153" t="s">
        <v>352</v>
      </c>
      <c r="C7153">
        <v>32</v>
      </c>
      <c r="D7153">
        <v>19</v>
      </c>
      <c r="E7153">
        <v>3</v>
      </c>
      <c r="F7153" t="s">
        <v>581</v>
      </c>
      <c r="G7153" t="s">
        <v>581</v>
      </c>
      <c r="H7153" t="s">
        <v>328</v>
      </c>
      <c r="I7153" t="s">
        <v>644</v>
      </c>
      <c r="J7153" t="s">
        <v>647</v>
      </c>
    </row>
    <row r="7154" spans="1:10" x14ac:dyDescent="0.35">
      <c r="A7154">
        <v>7352</v>
      </c>
      <c r="B7154" t="s">
        <v>352</v>
      </c>
      <c r="C7154">
        <v>33</v>
      </c>
      <c r="D7154">
        <v>11</v>
      </c>
      <c r="E7154">
        <v>2</v>
      </c>
      <c r="F7154" t="s">
        <v>581</v>
      </c>
      <c r="G7154" t="s">
        <v>581</v>
      </c>
      <c r="H7154" t="s">
        <v>328</v>
      </c>
      <c r="I7154" t="s">
        <v>644</v>
      </c>
      <c r="J7154" t="s">
        <v>647</v>
      </c>
    </row>
    <row r="7155" spans="1:10" x14ac:dyDescent="0.35">
      <c r="A7155">
        <v>7353</v>
      </c>
      <c r="B7155" t="s">
        <v>352</v>
      </c>
      <c r="C7155">
        <v>34</v>
      </c>
      <c r="D7155">
        <v>13</v>
      </c>
      <c r="E7155">
        <v>0</v>
      </c>
      <c r="F7155" t="s">
        <v>581</v>
      </c>
      <c r="G7155" t="s">
        <v>581</v>
      </c>
      <c r="H7155" t="s">
        <v>328</v>
      </c>
      <c r="I7155" t="s">
        <v>644</v>
      </c>
      <c r="J7155" t="s">
        <v>647</v>
      </c>
    </row>
    <row r="7156" spans="1:10" x14ac:dyDescent="0.35">
      <c r="A7156">
        <v>7354</v>
      </c>
      <c r="B7156" t="s">
        <v>352</v>
      </c>
      <c r="C7156">
        <v>35</v>
      </c>
      <c r="D7156">
        <v>8</v>
      </c>
      <c r="E7156">
        <v>0</v>
      </c>
      <c r="F7156" t="s">
        <v>581</v>
      </c>
      <c r="G7156" t="s">
        <v>581</v>
      </c>
      <c r="H7156" t="s">
        <v>328</v>
      </c>
      <c r="I7156" t="s">
        <v>644</v>
      </c>
      <c r="J7156" t="s">
        <v>647</v>
      </c>
    </row>
    <row r="7157" spans="1:10" x14ac:dyDescent="0.35">
      <c r="A7157">
        <v>7355</v>
      </c>
      <c r="B7157" t="s">
        <v>352</v>
      </c>
      <c r="C7157">
        <v>36</v>
      </c>
      <c r="D7157">
        <v>11</v>
      </c>
      <c r="E7157">
        <v>1</v>
      </c>
      <c r="F7157" t="s">
        <v>581</v>
      </c>
      <c r="G7157" t="s">
        <v>581</v>
      </c>
      <c r="H7157" t="s">
        <v>328</v>
      </c>
      <c r="I7157" t="s">
        <v>644</v>
      </c>
      <c r="J7157" t="s">
        <v>647</v>
      </c>
    </row>
    <row r="7158" spans="1:10" x14ac:dyDescent="0.35">
      <c r="A7158">
        <v>7356</v>
      </c>
      <c r="B7158" t="s">
        <v>352</v>
      </c>
      <c r="C7158">
        <v>37</v>
      </c>
      <c r="D7158">
        <v>8</v>
      </c>
      <c r="E7158">
        <v>0</v>
      </c>
      <c r="F7158" t="s">
        <v>581</v>
      </c>
      <c r="G7158" t="s">
        <v>581</v>
      </c>
      <c r="H7158" t="s">
        <v>328</v>
      </c>
      <c r="I7158" t="s">
        <v>644</v>
      </c>
      <c r="J7158" t="s">
        <v>647</v>
      </c>
    </row>
    <row r="7159" spans="1:10" x14ac:dyDescent="0.35">
      <c r="A7159">
        <v>7357</v>
      </c>
      <c r="B7159" t="s">
        <v>352</v>
      </c>
      <c r="C7159">
        <v>38</v>
      </c>
      <c r="D7159">
        <v>15</v>
      </c>
      <c r="E7159">
        <v>1</v>
      </c>
      <c r="F7159" t="s">
        <v>581</v>
      </c>
      <c r="G7159" t="s">
        <v>581</v>
      </c>
      <c r="H7159" t="s">
        <v>328</v>
      </c>
      <c r="I7159" t="s">
        <v>644</v>
      </c>
      <c r="J7159" t="s">
        <v>647</v>
      </c>
    </row>
    <row r="7160" spans="1:10" x14ac:dyDescent="0.35">
      <c r="A7160">
        <v>7360</v>
      </c>
      <c r="B7160" t="s">
        <v>355</v>
      </c>
      <c r="C7160">
        <v>15</v>
      </c>
      <c r="D7160">
        <v>91</v>
      </c>
      <c r="E7160">
        <v>11</v>
      </c>
      <c r="F7160" t="s">
        <v>581</v>
      </c>
      <c r="G7160" t="s">
        <v>581</v>
      </c>
      <c r="H7160" t="s">
        <v>328</v>
      </c>
      <c r="I7160" t="s">
        <v>644</v>
      </c>
      <c r="J7160" t="s">
        <v>645</v>
      </c>
    </row>
    <row r="7161" spans="1:10" x14ac:dyDescent="0.35">
      <c r="A7161">
        <v>7361</v>
      </c>
      <c r="B7161" t="s">
        <v>355</v>
      </c>
      <c r="C7161">
        <v>16</v>
      </c>
      <c r="D7161">
        <v>44</v>
      </c>
      <c r="E7161">
        <v>13</v>
      </c>
      <c r="F7161" t="s">
        <v>581</v>
      </c>
      <c r="G7161" t="s">
        <v>581</v>
      </c>
      <c r="H7161" t="s">
        <v>328</v>
      </c>
      <c r="I7161" t="s">
        <v>644</v>
      </c>
      <c r="J7161" t="s">
        <v>645</v>
      </c>
    </row>
    <row r="7162" spans="1:10" x14ac:dyDescent="0.35">
      <c r="A7162">
        <v>7362</v>
      </c>
      <c r="B7162" t="s">
        <v>355</v>
      </c>
      <c r="C7162">
        <v>17</v>
      </c>
      <c r="D7162">
        <v>42</v>
      </c>
      <c r="E7162">
        <v>14</v>
      </c>
      <c r="F7162" t="s">
        <v>581</v>
      </c>
      <c r="G7162" t="s">
        <v>581</v>
      </c>
      <c r="H7162" t="s">
        <v>328</v>
      </c>
      <c r="I7162" t="s">
        <v>644</v>
      </c>
      <c r="J7162" t="s">
        <v>645</v>
      </c>
    </row>
    <row r="7163" spans="1:10" x14ac:dyDescent="0.35">
      <c r="A7163">
        <v>7363</v>
      </c>
      <c r="B7163" t="s">
        <v>355</v>
      </c>
      <c r="C7163">
        <v>18</v>
      </c>
      <c r="D7163">
        <v>26</v>
      </c>
      <c r="E7163">
        <v>8</v>
      </c>
      <c r="F7163" t="s">
        <v>581</v>
      </c>
      <c r="G7163" t="s">
        <v>581</v>
      </c>
      <c r="H7163" t="s">
        <v>328</v>
      </c>
      <c r="I7163" t="s">
        <v>644</v>
      </c>
      <c r="J7163" t="s">
        <v>645</v>
      </c>
    </row>
    <row r="7164" spans="1:10" x14ac:dyDescent="0.35">
      <c r="A7164">
        <v>7364</v>
      </c>
      <c r="B7164" t="s">
        <v>355</v>
      </c>
      <c r="C7164">
        <v>19</v>
      </c>
      <c r="D7164">
        <v>36</v>
      </c>
      <c r="E7164">
        <v>10</v>
      </c>
      <c r="F7164" t="s">
        <v>581</v>
      </c>
      <c r="G7164" t="s">
        <v>581</v>
      </c>
      <c r="H7164" t="s">
        <v>328</v>
      </c>
      <c r="I7164" t="s">
        <v>644</v>
      </c>
      <c r="J7164" t="s">
        <v>645</v>
      </c>
    </row>
    <row r="7165" spans="1:10" x14ac:dyDescent="0.35">
      <c r="A7165">
        <v>7365</v>
      </c>
      <c r="B7165" t="s">
        <v>355</v>
      </c>
      <c r="C7165">
        <v>20</v>
      </c>
      <c r="D7165">
        <v>19</v>
      </c>
      <c r="E7165">
        <v>2</v>
      </c>
      <c r="F7165" t="s">
        <v>581</v>
      </c>
      <c r="G7165" t="s">
        <v>581</v>
      </c>
      <c r="H7165" t="s">
        <v>328</v>
      </c>
      <c r="I7165" t="s">
        <v>644</v>
      </c>
      <c r="J7165" t="s">
        <v>645</v>
      </c>
    </row>
    <row r="7166" spans="1:10" x14ac:dyDescent="0.35">
      <c r="A7166">
        <v>7366</v>
      </c>
      <c r="B7166" t="s">
        <v>355</v>
      </c>
      <c r="C7166">
        <v>21</v>
      </c>
      <c r="D7166">
        <v>27</v>
      </c>
      <c r="E7166">
        <v>7</v>
      </c>
      <c r="F7166" t="s">
        <v>581</v>
      </c>
      <c r="G7166" t="s">
        <v>581</v>
      </c>
      <c r="H7166" t="s">
        <v>328</v>
      </c>
      <c r="I7166" t="s">
        <v>644</v>
      </c>
      <c r="J7166" t="s">
        <v>645</v>
      </c>
    </row>
    <row r="7167" spans="1:10" x14ac:dyDescent="0.35">
      <c r="A7167">
        <v>7367</v>
      </c>
      <c r="B7167" t="s">
        <v>355</v>
      </c>
      <c r="C7167">
        <v>22</v>
      </c>
      <c r="D7167">
        <v>17</v>
      </c>
      <c r="E7167">
        <v>6</v>
      </c>
      <c r="F7167" t="s">
        <v>581</v>
      </c>
      <c r="G7167" t="s">
        <v>581</v>
      </c>
      <c r="H7167" t="s">
        <v>328</v>
      </c>
      <c r="I7167" t="s">
        <v>644</v>
      </c>
      <c r="J7167" t="s">
        <v>645</v>
      </c>
    </row>
    <row r="7168" spans="1:10" x14ac:dyDescent="0.35">
      <c r="A7168">
        <v>7368</v>
      </c>
      <c r="B7168" t="s">
        <v>355</v>
      </c>
      <c r="C7168">
        <v>23</v>
      </c>
      <c r="D7168">
        <v>12</v>
      </c>
      <c r="E7168">
        <v>7</v>
      </c>
      <c r="F7168" t="s">
        <v>581</v>
      </c>
      <c r="G7168" t="s">
        <v>581</v>
      </c>
      <c r="H7168" t="s">
        <v>328</v>
      </c>
      <c r="I7168" t="s">
        <v>644</v>
      </c>
      <c r="J7168" t="s">
        <v>645</v>
      </c>
    </row>
    <row r="7169" spans="1:10" x14ac:dyDescent="0.35">
      <c r="A7169">
        <v>7369</v>
      </c>
      <c r="B7169" t="s">
        <v>355</v>
      </c>
      <c r="C7169">
        <v>24</v>
      </c>
      <c r="D7169">
        <v>12</v>
      </c>
      <c r="E7169">
        <v>4</v>
      </c>
      <c r="F7169" t="s">
        <v>581</v>
      </c>
      <c r="G7169" t="s">
        <v>581</v>
      </c>
      <c r="H7169" t="s">
        <v>328</v>
      </c>
      <c r="I7169" t="s">
        <v>644</v>
      </c>
      <c r="J7169" t="s">
        <v>645</v>
      </c>
    </row>
    <row r="7170" spans="1:10" x14ac:dyDescent="0.35">
      <c r="A7170">
        <v>7370</v>
      </c>
      <c r="B7170" t="s">
        <v>355</v>
      </c>
      <c r="C7170">
        <v>25</v>
      </c>
      <c r="D7170">
        <v>13</v>
      </c>
      <c r="E7170">
        <v>6</v>
      </c>
      <c r="F7170" t="s">
        <v>581</v>
      </c>
      <c r="G7170" t="s">
        <v>581</v>
      </c>
      <c r="H7170" t="s">
        <v>328</v>
      </c>
      <c r="I7170" t="s">
        <v>644</v>
      </c>
      <c r="J7170" t="s">
        <v>645</v>
      </c>
    </row>
    <row r="7171" spans="1:10" x14ac:dyDescent="0.35">
      <c r="A7171">
        <v>7371</v>
      </c>
      <c r="B7171" t="s">
        <v>355</v>
      </c>
      <c r="C7171">
        <v>26</v>
      </c>
      <c r="D7171">
        <v>15</v>
      </c>
      <c r="E7171">
        <v>16</v>
      </c>
      <c r="F7171" t="s">
        <v>581</v>
      </c>
      <c r="G7171" t="s">
        <v>581</v>
      </c>
      <c r="H7171" t="s">
        <v>328</v>
      </c>
      <c r="I7171" t="s">
        <v>644</v>
      </c>
      <c r="J7171" t="s">
        <v>645</v>
      </c>
    </row>
    <row r="7172" spans="1:10" x14ac:dyDescent="0.35">
      <c r="A7172">
        <v>7372</v>
      </c>
      <c r="B7172" t="s">
        <v>355</v>
      </c>
      <c r="C7172">
        <v>27</v>
      </c>
      <c r="D7172">
        <v>11</v>
      </c>
      <c r="E7172">
        <v>14</v>
      </c>
      <c r="F7172" t="s">
        <v>581</v>
      </c>
      <c r="G7172" t="s">
        <v>581</v>
      </c>
      <c r="H7172" t="s">
        <v>328</v>
      </c>
      <c r="I7172" t="s">
        <v>644</v>
      </c>
      <c r="J7172" t="s">
        <v>645</v>
      </c>
    </row>
    <row r="7173" spans="1:10" x14ac:dyDescent="0.35">
      <c r="A7173">
        <v>7373</v>
      </c>
      <c r="B7173" t="s">
        <v>355</v>
      </c>
      <c r="C7173">
        <v>28</v>
      </c>
      <c r="D7173">
        <v>17</v>
      </c>
      <c r="E7173">
        <v>5</v>
      </c>
      <c r="F7173" t="s">
        <v>581</v>
      </c>
      <c r="G7173" t="s">
        <v>581</v>
      </c>
      <c r="H7173" t="s">
        <v>328</v>
      </c>
      <c r="I7173" t="s">
        <v>644</v>
      </c>
      <c r="J7173" t="s">
        <v>645</v>
      </c>
    </row>
    <row r="7174" spans="1:10" x14ac:dyDescent="0.35">
      <c r="A7174">
        <v>7374</v>
      </c>
      <c r="B7174" t="s">
        <v>355</v>
      </c>
      <c r="C7174">
        <v>29</v>
      </c>
      <c r="D7174">
        <v>25</v>
      </c>
      <c r="E7174">
        <v>7</v>
      </c>
      <c r="F7174" t="s">
        <v>581</v>
      </c>
      <c r="G7174" t="s">
        <v>581</v>
      </c>
      <c r="H7174" t="s">
        <v>328</v>
      </c>
      <c r="I7174" t="s">
        <v>644</v>
      </c>
      <c r="J7174" t="s">
        <v>645</v>
      </c>
    </row>
    <row r="7175" spans="1:10" x14ac:dyDescent="0.35">
      <c r="A7175">
        <v>7375</v>
      </c>
      <c r="B7175" t="s">
        <v>355</v>
      </c>
      <c r="C7175">
        <v>30</v>
      </c>
      <c r="D7175">
        <v>19</v>
      </c>
      <c r="E7175">
        <v>14</v>
      </c>
      <c r="F7175" t="s">
        <v>581</v>
      </c>
      <c r="G7175" t="s">
        <v>581</v>
      </c>
      <c r="H7175" t="s">
        <v>328</v>
      </c>
      <c r="I7175" t="s">
        <v>644</v>
      </c>
      <c r="J7175" t="s">
        <v>645</v>
      </c>
    </row>
    <row r="7176" spans="1:10" x14ac:dyDescent="0.35">
      <c r="A7176">
        <v>7376</v>
      </c>
      <c r="B7176" t="s">
        <v>355</v>
      </c>
      <c r="C7176">
        <v>31</v>
      </c>
      <c r="D7176">
        <v>16</v>
      </c>
      <c r="E7176">
        <v>16</v>
      </c>
      <c r="F7176" t="s">
        <v>581</v>
      </c>
      <c r="G7176" t="s">
        <v>581</v>
      </c>
      <c r="H7176" t="s">
        <v>328</v>
      </c>
      <c r="I7176" t="s">
        <v>644</v>
      </c>
      <c r="J7176" t="s">
        <v>645</v>
      </c>
    </row>
    <row r="7177" spans="1:10" x14ac:dyDescent="0.35">
      <c r="A7177">
        <v>7377</v>
      </c>
      <c r="B7177" t="s">
        <v>355</v>
      </c>
      <c r="C7177">
        <v>32</v>
      </c>
      <c r="D7177">
        <v>10</v>
      </c>
      <c r="E7177">
        <v>5</v>
      </c>
      <c r="F7177" t="s">
        <v>581</v>
      </c>
      <c r="G7177" t="s">
        <v>581</v>
      </c>
      <c r="H7177" t="s">
        <v>328</v>
      </c>
      <c r="I7177" t="s">
        <v>644</v>
      </c>
      <c r="J7177" t="s">
        <v>645</v>
      </c>
    </row>
    <row r="7178" spans="1:10" x14ac:dyDescent="0.35">
      <c r="A7178">
        <v>7378</v>
      </c>
      <c r="B7178" t="s">
        <v>355</v>
      </c>
      <c r="C7178">
        <v>33</v>
      </c>
      <c r="D7178">
        <v>11</v>
      </c>
      <c r="E7178">
        <v>9</v>
      </c>
      <c r="F7178" t="s">
        <v>581</v>
      </c>
      <c r="G7178" t="s">
        <v>581</v>
      </c>
      <c r="H7178" t="s">
        <v>328</v>
      </c>
      <c r="I7178" t="s">
        <v>644</v>
      </c>
      <c r="J7178" t="s">
        <v>645</v>
      </c>
    </row>
    <row r="7179" spans="1:10" x14ac:dyDescent="0.35">
      <c r="A7179">
        <v>7379</v>
      </c>
      <c r="B7179" t="s">
        <v>355</v>
      </c>
      <c r="C7179">
        <v>34</v>
      </c>
      <c r="D7179">
        <v>13</v>
      </c>
      <c r="E7179">
        <v>4</v>
      </c>
      <c r="F7179" t="s">
        <v>581</v>
      </c>
      <c r="G7179" t="s">
        <v>581</v>
      </c>
      <c r="H7179" t="s">
        <v>328</v>
      </c>
      <c r="I7179" t="s">
        <v>644</v>
      </c>
      <c r="J7179" t="s">
        <v>645</v>
      </c>
    </row>
    <row r="7180" spans="1:10" x14ac:dyDescent="0.35">
      <c r="A7180">
        <v>7380</v>
      </c>
      <c r="B7180" t="s">
        <v>355</v>
      </c>
      <c r="C7180">
        <v>35</v>
      </c>
      <c r="D7180">
        <v>7</v>
      </c>
      <c r="E7180">
        <v>5</v>
      </c>
      <c r="F7180" t="s">
        <v>581</v>
      </c>
      <c r="G7180" t="s">
        <v>581</v>
      </c>
      <c r="H7180" t="s">
        <v>328</v>
      </c>
      <c r="I7180" t="s">
        <v>644</v>
      </c>
      <c r="J7180" t="s">
        <v>645</v>
      </c>
    </row>
    <row r="7181" spans="1:10" x14ac:dyDescent="0.35">
      <c r="A7181">
        <v>7381</v>
      </c>
      <c r="B7181" t="s">
        <v>355</v>
      </c>
      <c r="C7181">
        <v>36</v>
      </c>
      <c r="D7181">
        <v>7</v>
      </c>
      <c r="E7181">
        <v>4</v>
      </c>
      <c r="F7181" t="s">
        <v>581</v>
      </c>
      <c r="G7181" t="s">
        <v>581</v>
      </c>
      <c r="H7181" t="s">
        <v>328</v>
      </c>
      <c r="I7181" t="s">
        <v>644</v>
      </c>
      <c r="J7181" t="s">
        <v>645</v>
      </c>
    </row>
    <row r="7182" spans="1:10" x14ac:dyDescent="0.35">
      <c r="A7182">
        <v>7382</v>
      </c>
      <c r="B7182" t="s">
        <v>355</v>
      </c>
      <c r="C7182">
        <v>37</v>
      </c>
      <c r="D7182">
        <v>6</v>
      </c>
      <c r="E7182">
        <v>5</v>
      </c>
      <c r="F7182" t="s">
        <v>581</v>
      </c>
      <c r="G7182" t="s">
        <v>581</v>
      </c>
      <c r="H7182" t="s">
        <v>328</v>
      </c>
      <c r="I7182" t="s">
        <v>644</v>
      </c>
      <c r="J7182" t="s">
        <v>645</v>
      </c>
    </row>
    <row r="7183" spans="1:10" x14ac:dyDescent="0.35">
      <c r="A7183">
        <v>7383</v>
      </c>
      <c r="B7183" t="s">
        <v>355</v>
      </c>
      <c r="C7183">
        <v>38</v>
      </c>
      <c r="D7183">
        <v>8</v>
      </c>
      <c r="E7183">
        <v>5</v>
      </c>
      <c r="F7183" t="s">
        <v>581</v>
      </c>
      <c r="G7183" t="s">
        <v>581</v>
      </c>
      <c r="H7183" t="s">
        <v>328</v>
      </c>
      <c r="I7183" t="s">
        <v>644</v>
      </c>
      <c r="J7183" t="s">
        <v>645</v>
      </c>
    </row>
    <row r="7184" spans="1:10" x14ac:dyDescent="0.35">
      <c r="A7184">
        <v>7384</v>
      </c>
      <c r="B7184" t="s">
        <v>356</v>
      </c>
      <c r="C7184">
        <v>15</v>
      </c>
      <c r="D7184">
        <v>57</v>
      </c>
      <c r="E7184">
        <v>4</v>
      </c>
      <c r="F7184" t="s">
        <v>581</v>
      </c>
      <c r="G7184" t="s">
        <v>581</v>
      </c>
      <c r="H7184" t="s">
        <v>328</v>
      </c>
      <c r="I7184" t="s">
        <v>644</v>
      </c>
      <c r="J7184" t="s">
        <v>645</v>
      </c>
    </row>
    <row r="7185" spans="1:10" x14ac:dyDescent="0.35">
      <c r="A7185">
        <v>7385</v>
      </c>
      <c r="B7185" t="s">
        <v>356</v>
      </c>
      <c r="C7185">
        <v>16</v>
      </c>
      <c r="D7185">
        <v>27</v>
      </c>
      <c r="E7185">
        <v>6</v>
      </c>
      <c r="F7185" t="s">
        <v>581</v>
      </c>
      <c r="G7185" t="s">
        <v>581</v>
      </c>
      <c r="H7185" t="s">
        <v>328</v>
      </c>
      <c r="I7185" t="s">
        <v>644</v>
      </c>
      <c r="J7185" t="s">
        <v>645</v>
      </c>
    </row>
    <row r="7186" spans="1:10" x14ac:dyDescent="0.35">
      <c r="A7186">
        <v>7386</v>
      </c>
      <c r="B7186" t="s">
        <v>356</v>
      </c>
      <c r="C7186">
        <v>17</v>
      </c>
      <c r="D7186">
        <v>34</v>
      </c>
      <c r="E7186">
        <v>3</v>
      </c>
      <c r="F7186" t="s">
        <v>581</v>
      </c>
      <c r="G7186" t="s">
        <v>581</v>
      </c>
      <c r="H7186" t="s">
        <v>328</v>
      </c>
      <c r="I7186" t="s">
        <v>644</v>
      </c>
      <c r="J7186" t="s">
        <v>645</v>
      </c>
    </row>
    <row r="7187" spans="1:10" x14ac:dyDescent="0.35">
      <c r="A7187">
        <v>7387</v>
      </c>
      <c r="B7187" t="s">
        <v>356</v>
      </c>
      <c r="C7187">
        <v>18</v>
      </c>
      <c r="D7187">
        <v>23</v>
      </c>
      <c r="E7187">
        <v>4</v>
      </c>
      <c r="F7187" t="s">
        <v>581</v>
      </c>
      <c r="G7187" t="s">
        <v>581</v>
      </c>
      <c r="H7187" t="s">
        <v>328</v>
      </c>
      <c r="I7187" t="s">
        <v>644</v>
      </c>
      <c r="J7187" t="s">
        <v>645</v>
      </c>
    </row>
    <row r="7188" spans="1:10" x14ac:dyDescent="0.35">
      <c r="A7188">
        <v>7388</v>
      </c>
      <c r="B7188" t="s">
        <v>356</v>
      </c>
      <c r="C7188">
        <v>19</v>
      </c>
      <c r="D7188">
        <v>19</v>
      </c>
      <c r="E7188">
        <v>4</v>
      </c>
      <c r="F7188" t="s">
        <v>581</v>
      </c>
      <c r="G7188" t="s">
        <v>581</v>
      </c>
      <c r="H7188" t="s">
        <v>328</v>
      </c>
      <c r="I7188" t="s">
        <v>644</v>
      </c>
      <c r="J7188" t="s">
        <v>645</v>
      </c>
    </row>
    <row r="7189" spans="1:10" x14ac:dyDescent="0.35">
      <c r="A7189">
        <v>7389</v>
      </c>
      <c r="B7189" t="s">
        <v>356</v>
      </c>
      <c r="C7189">
        <v>20</v>
      </c>
      <c r="D7189">
        <v>13</v>
      </c>
      <c r="E7189">
        <v>0</v>
      </c>
      <c r="F7189" t="s">
        <v>581</v>
      </c>
      <c r="G7189" t="s">
        <v>581</v>
      </c>
      <c r="H7189" t="s">
        <v>328</v>
      </c>
      <c r="I7189" t="s">
        <v>644</v>
      </c>
      <c r="J7189" t="s">
        <v>645</v>
      </c>
    </row>
    <row r="7190" spans="1:10" x14ac:dyDescent="0.35">
      <c r="A7190">
        <v>7390</v>
      </c>
      <c r="B7190" t="s">
        <v>356</v>
      </c>
      <c r="C7190">
        <v>21</v>
      </c>
      <c r="D7190">
        <v>5</v>
      </c>
      <c r="E7190">
        <v>3</v>
      </c>
      <c r="F7190" t="s">
        <v>581</v>
      </c>
      <c r="G7190" t="s">
        <v>581</v>
      </c>
      <c r="H7190" t="s">
        <v>328</v>
      </c>
      <c r="I7190" t="s">
        <v>644</v>
      </c>
      <c r="J7190" t="s">
        <v>645</v>
      </c>
    </row>
    <row r="7191" spans="1:10" x14ac:dyDescent="0.35">
      <c r="A7191">
        <v>7391</v>
      </c>
      <c r="B7191" t="s">
        <v>356</v>
      </c>
      <c r="C7191">
        <v>22</v>
      </c>
      <c r="D7191">
        <v>8</v>
      </c>
      <c r="E7191">
        <v>3</v>
      </c>
      <c r="F7191" t="s">
        <v>581</v>
      </c>
      <c r="G7191" t="s">
        <v>581</v>
      </c>
      <c r="H7191" t="s">
        <v>328</v>
      </c>
      <c r="I7191" t="s">
        <v>644</v>
      </c>
      <c r="J7191" t="s">
        <v>645</v>
      </c>
    </row>
    <row r="7192" spans="1:10" x14ac:dyDescent="0.35">
      <c r="A7192">
        <v>7392</v>
      </c>
      <c r="B7192" t="s">
        <v>356</v>
      </c>
      <c r="C7192">
        <v>23</v>
      </c>
      <c r="D7192">
        <v>9</v>
      </c>
      <c r="E7192">
        <v>0</v>
      </c>
      <c r="F7192" t="s">
        <v>581</v>
      </c>
      <c r="G7192" t="s">
        <v>581</v>
      </c>
      <c r="H7192" t="s">
        <v>328</v>
      </c>
      <c r="I7192" t="s">
        <v>644</v>
      </c>
      <c r="J7192" t="s">
        <v>645</v>
      </c>
    </row>
    <row r="7193" spans="1:10" x14ac:dyDescent="0.35">
      <c r="A7193">
        <v>7393</v>
      </c>
      <c r="B7193" t="s">
        <v>356</v>
      </c>
      <c r="C7193">
        <v>24</v>
      </c>
      <c r="D7193">
        <v>9</v>
      </c>
      <c r="E7193">
        <v>3</v>
      </c>
      <c r="F7193" t="s">
        <v>581</v>
      </c>
      <c r="G7193" t="s">
        <v>581</v>
      </c>
      <c r="H7193" t="s">
        <v>328</v>
      </c>
      <c r="I7193" t="s">
        <v>644</v>
      </c>
      <c r="J7193" t="s">
        <v>645</v>
      </c>
    </row>
    <row r="7194" spans="1:10" x14ac:dyDescent="0.35">
      <c r="A7194">
        <v>7394</v>
      </c>
      <c r="B7194" t="s">
        <v>356</v>
      </c>
      <c r="C7194">
        <v>25</v>
      </c>
      <c r="D7194">
        <v>12</v>
      </c>
      <c r="E7194">
        <v>4</v>
      </c>
      <c r="F7194" t="s">
        <v>581</v>
      </c>
      <c r="G7194" t="s">
        <v>581</v>
      </c>
      <c r="H7194" t="s">
        <v>328</v>
      </c>
      <c r="I7194" t="s">
        <v>644</v>
      </c>
      <c r="J7194" t="s">
        <v>645</v>
      </c>
    </row>
    <row r="7195" spans="1:10" x14ac:dyDescent="0.35">
      <c r="A7195">
        <v>7395</v>
      </c>
      <c r="B7195" t="s">
        <v>356</v>
      </c>
      <c r="C7195">
        <v>26</v>
      </c>
      <c r="D7195">
        <v>9</v>
      </c>
      <c r="E7195">
        <v>7</v>
      </c>
      <c r="F7195" t="s">
        <v>581</v>
      </c>
      <c r="G7195" t="s">
        <v>581</v>
      </c>
      <c r="H7195" t="s">
        <v>328</v>
      </c>
      <c r="I7195" t="s">
        <v>644</v>
      </c>
      <c r="J7195" t="s">
        <v>645</v>
      </c>
    </row>
    <row r="7196" spans="1:10" x14ac:dyDescent="0.35">
      <c r="A7196">
        <v>7396</v>
      </c>
      <c r="B7196" t="s">
        <v>356</v>
      </c>
      <c r="C7196">
        <v>27</v>
      </c>
      <c r="D7196">
        <v>10</v>
      </c>
      <c r="E7196">
        <v>5</v>
      </c>
      <c r="F7196" t="s">
        <v>581</v>
      </c>
      <c r="G7196" t="s">
        <v>581</v>
      </c>
      <c r="H7196" t="s">
        <v>328</v>
      </c>
      <c r="I7196" t="s">
        <v>644</v>
      </c>
      <c r="J7196" t="s">
        <v>645</v>
      </c>
    </row>
    <row r="7197" spans="1:10" x14ac:dyDescent="0.35">
      <c r="A7197">
        <v>7397</v>
      </c>
      <c r="B7197" t="s">
        <v>356</v>
      </c>
      <c r="C7197">
        <v>28</v>
      </c>
      <c r="D7197">
        <v>16</v>
      </c>
      <c r="E7197">
        <v>4</v>
      </c>
      <c r="F7197" t="s">
        <v>581</v>
      </c>
      <c r="G7197" t="s">
        <v>581</v>
      </c>
      <c r="H7197" t="s">
        <v>328</v>
      </c>
      <c r="I7197" t="s">
        <v>644</v>
      </c>
      <c r="J7197" t="s">
        <v>645</v>
      </c>
    </row>
    <row r="7198" spans="1:10" x14ac:dyDescent="0.35">
      <c r="A7198">
        <v>7398</v>
      </c>
      <c r="B7198" t="s">
        <v>356</v>
      </c>
      <c r="C7198">
        <v>29</v>
      </c>
      <c r="D7198">
        <v>18</v>
      </c>
      <c r="E7198">
        <v>7</v>
      </c>
      <c r="F7198" t="s">
        <v>581</v>
      </c>
      <c r="G7198" t="s">
        <v>581</v>
      </c>
      <c r="H7198" t="s">
        <v>328</v>
      </c>
      <c r="I7198" t="s">
        <v>644</v>
      </c>
      <c r="J7198" t="s">
        <v>645</v>
      </c>
    </row>
    <row r="7199" spans="1:10" x14ac:dyDescent="0.35">
      <c r="A7199">
        <v>7399</v>
      </c>
      <c r="B7199" t="s">
        <v>356</v>
      </c>
      <c r="C7199">
        <v>30</v>
      </c>
      <c r="D7199">
        <v>13</v>
      </c>
      <c r="E7199">
        <v>6</v>
      </c>
      <c r="F7199" t="s">
        <v>581</v>
      </c>
      <c r="G7199" t="s">
        <v>581</v>
      </c>
      <c r="H7199" t="s">
        <v>328</v>
      </c>
      <c r="I7199" t="s">
        <v>644</v>
      </c>
      <c r="J7199" t="s">
        <v>645</v>
      </c>
    </row>
    <row r="7200" spans="1:10" x14ac:dyDescent="0.35">
      <c r="A7200">
        <v>7400</v>
      </c>
      <c r="B7200" t="s">
        <v>356</v>
      </c>
      <c r="C7200">
        <v>31</v>
      </c>
      <c r="D7200">
        <v>7</v>
      </c>
      <c r="E7200">
        <v>3</v>
      </c>
      <c r="F7200" t="s">
        <v>581</v>
      </c>
      <c r="G7200" t="s">
        <v>581</v>
      </c>
      <c r="H7200" t="s">
        <v>328</v>
      </c>
      <c r="I7200" t="s">
        <v>644</v>
      </c>
      <c r="J7200" t="s">
        <v>645</v>
      </c>
    </row>
    <row r="7201" spans="1:10" x14ac:dyDescent="0.35">
      <c r="A7201">
        <v>7401</v>
      </c>
      <c r="B7201" t="s">
        <v>356</v>
      </c>
      <c r="C7201">
        <v>32</v>
      </c>
      <c r="D7201">
        <v>9</v>
      </c>
      <c r="E7201">
        <v>4</v>
      </c>
      <c r="F7201" t="s">
        <v>581</v>
      </c>
      <c r="G7201" t="s">
        <v>581</v>
      </c>
      <c r="H7201" t="s">
        <v>328</v>
      </c>
      <c r="I7201" t="s">
        <v>644</v>
      </c>
      <c r="J7201" t="s">
        <v>645</v>
      </c>
    </row>
    <row r="7202" spans="1:10" x14ac:dyDescent="0.35">
      <c r="A7202">
        <v>7402</v>
      </c>
      <c r="B7202" t="s">
        <v>356</v>
      </c>
      <c r="C7202">
        <v>33</v>
      </c>
      <c r="D7202">
        <v>7</v>
      </c>
      <c r="E7202">
        <v>4</v>
      </c>
      <c r="F7202" t="s">
        <v>581</v>
      </c>
      <c r="G7202" t="s">
        <v>581</v>
      </c>
      <c r="H7202" t="s">
        <v>328</v>
      </c>
      <c r="I7202" t="s">
        <v>644</v>
      </c>
      <c r="J7202" t="s">
        <v>645</v>
      </c>
    </row>
    <row r="7203" spans="1:10" x14ac:dyDescent="0.35">
      <c r="A7203">
        <v>7403</v>
      </c>
      <c r="B7203" t="s">
        <v>356</v>
      </c>
      <c r="C7203">
        <v>34</v>
      </c>
      <c r="D7203">
        <v>2</v>
      </c>
      <c r="E7203">
        <v>1</v>
      </c>
      <c r="F7203" t="s">
        <v>581</v>
      </c>
      <c r="G7203" t="s">
        <v>581</v>
      </c>
      <c r="H7203" t="s">
        <v>328</v>
      </c>
      <c r="I7203" t="s">
        <v>644</v>
      </c>
      <c r="J7203" t="s">
        <v>645</v>
      </c>
    </row>
    <row r="7204" spans="1:10" x14ac:dyDescent="0.35">
      <c r="A7204">
        <v>7404</v>
      </c>
      <c r="B7204" t="s">
        <v>356</v>
      </c>
      <c r="C7204">
        <v>35</v>
      </c>
      <c r="D7204">
        <v>5</v>
      </c>
      <c r="E7204">
        <v>6</v>
      </c>
      <c r="F7204" t="s">
        <v>581</v>
      </c>
      <c r="G7204" t="s">
        <v>581</v>
      </c>
      <c r="H7204" t="s">
        <v>328</v>
      </c>
      <c r="I7204" t="s">
        <v>644</v>
      </c>
      <c r="J7204" t="s">
        <v>645</v>
      </c>
    </row>
    <row r="7205" spans="1:10" x14ac:dyDescent="0.35">
      <c r="A7205">
        <v>7405</v>
      </c>
      <c r="B7205" t="s">
        <v>356</v>
      </c>
      <c r="C7205">
        <v>36</v>
      </c>
      <c r="D7205">
        <v>5</v>
      </c>
      <c r="E7205">
        <v>5</v>
      </c>
      <c r="F7205" t="s">
        <v>581</v>
      </c>
      <c r="G7205" t="s">
        <v>581</v>
      </c>
      <c r="H7205" t="s">
        <v>328</v>
      </c>
      <c r="I7205" t="s">
        <v>644</v>
      </c>
      <c r="J7205" t="s">
        <v>645</v>
      </c>
    </row>
    <row r="7206" spans="1:10" x14ac:dyDescent="0.35">
      <c r="A7206">
        <v>7406</v>
      </c>
      <c r="B7206" t="s">
        <v>356</v>
      </c>
      <c r="C7206">
        <v>37</v>
      </c>
      <c r="D7206">
        <v>10</v>
      </c>
      <c r="E7206">
        <v>3</v>
      </c>
      <c r="F7206" t="s">
        <v>581</v>
      </c>
      <c r="G7206" t="s">
        <v>581</v>
      </c>
      <c r="H7206" t="s">
        <v>328</v>
      </c>
      <c r="I7206" t="s">
        <v>644</v>
      </c>
      <c r="J7206" t="s">
        <v>645</v>
      </c>
    </row>
    <row r="7207" spans="1:10" x14ac:dyDescent="0.35">
      <c r="A7207">
        <v>7407</v>
      </c>
      <c r="B7207" t="s">
        <v>356</v>
      </c>
      <c r="C7207">
        <v>38</v>
      </c>
      <c r="D7207">
        <v>8</v>
      </c>
      <c r="E7207">
        <v>6</v>
      </c>
      <c r="F7207" t="s">
        <v>581</v>
      </c>
      <c r="G7207" t="s">
        <v>581</v>
      </c>
      <c r="H7207" t="s">
        <v>328</v>
      </c>
      <c r="I7207" t="s">
        <v>644</v>
      </c>
      <c r="J7207" t="s">
        <v>645</v>
      </c>
    </row>
    <row r="7208" spans="1:10" x14ac:dyDescent="0.35">
      <c r="A7208">
        <v>7408</v>
      </c>
      <c r="B7208" t="s">
        <v>357</v>
      </c>
      <c r="C7208">
        <v>15</v>
      </c>
      <c r="D7208">
        <v>66</v>
      </c>
      <c r="E7208">
        <v>0</v>
      </c>
      <c r="F7208" t="s">
        <v>581</v>
      </c>
      <c r="G7208" t="s">
        <v>581</v>
      </c>
      <c r="H7208" t="s">
        <v>328</v>
      </c>
      <c r="I7208" t="s">
        <v>644</v>
      </c>
      <c r="J7208" t="s">
        <v>645</v>
      </c>
    </row>
    <row r="7209" spans="1:10" x14ac:dyDescent="0.35">
      <c r="A7209">
        <v>7409</v>
      </c>
      <c r="B7209" t="s">
        <v>357</v>
      </c>
      <c r="C7209">
        <v>16</v>
      </c>
      <c r="D7209">
        <v>57</v>
      </c>
      <c r="E7209">
        <v>3</v>
      </c>
      <c r="F7209" t="s">
        <v>581</v>
      </c>
      <c r="G7209" t="s">
        <v>581</v>
      </c>
      <c r="H7209" t="s">
        <v>328</v>
      </c>
      <c r="I7209" t="s">
        <v>644</v>
      </c>
      <c r="J7209" t="s">
        <v>645</v>
      </c>
    </row>
    <row r="7210" spans="1:10" x14ac:dyDescent="0.35">
      <c r="A7210">
        <v>7410</v>
      </c>
      <c r="B7210" t="s">
        <v>357</v>
      </c>
      <c r="C7210">
        <v>17</v>
      </c>
      <c r="D7210">
        <v>39</v>
      </c>
      <c r="E7210">
        <v>8</v>
      </c>
      <c r="F7210" t="s">
        <v>581</v>
      </c>
      <c r="G7210" t="s">
        <v>581</v>
      </c>
      <c r="H7210" t="s">
        <v>328</v>
      </c>
      <c r="I7210" t="s">
        <v>644</v>
      </c>
      <c r="J7210" t="s">
        <v>645</v>
      </c>
    </row>
    <row r="7211" spans="1:10" x14ac:dyDescent="0.35">
      <c r="A7211">
        <v>7411</v>
      </c>
      <c r="B7211" t="s">
        <v>357</v>
      </c>
      <c r="C7211">
        <v>18</v>
      </c>
      <c r="D7211">
        <v>27</v>
      </c>
      <c r="E7211">
        <v>0</v>
      </c>
      <c r="F7211" t="s">
        <v>581</v>
      </c>
      <c r="G7211" t="s">
        <v>581</v>
      </c>
      <c r="H7211" t="s">
        <v>328</v>
      </c>
      <c r="I7211" t="s">
        <v>644</v>
      </c>
      <c r="J7211" t="s">
        <v>645</v>
      </c>
    </row>
    <row r="7212" spans="1:10" x14ac:dyDescent="0.35">
      <c r="A7212">
        <v>7412</v>
      </c>
      <c r="B7212" t="s">
        <v>357</v>
      </c>
      <c r="C7212">
        <v>19</v>
      </c>
      <c r="D7212">
        <v>11</v>
      </c>
      <c r="E7212">
        <v>5</v>
      </c>
      <c r="F7212" t="s">
        <v>581</v>
      </c>
      <c r="G7212" t="s">
        <v>581</v>
      </c>
      <c r="H7212" t="s">
        <v>328</v>
      </c>
      <c r="I7212" t="s">
        <v>644</v>
      </c>
      <c r="J7212" t="s">
        <v>645</v>
      </c>
    </row>
    <row r="7213" spans="1:10" x14ac:dyDescent="0.35">
      <c r="A7213">
        <v>7413</v>
      </c>
      <c r="B7213" t="s">
        <v>357</v>
      </c>
      <c r="C7213">
        <v>20</v>
      </c>
      <c r="D7213">
        <v>17</v>
      </c>
      <c r="E7213">
        <v>1</v>
      </c>
      <c r="F7213" t="s">
        <v>581</v>
      </c>
      <c r="G7213" t="s">
        <v>581</v>
      </c>
      <c r="H7213" t="s">
        <v>328</v>
      </c>
      <c r="I7213" t="s">
        <v>644</v>
      </c>
      <c r="J7213" t="s">
        <v>645</v>
      </c>
    </row>
    <row r="7214" spans="1:10" x14ac:dyDescent="0.35">
      <c r="A7214">
        <v>7414</v>
      </c>
      <c r="B7214" t="s">
        <v>357</v>
      </c>
      <c r="C7214">
        <v>21</v>
      </c>
      <c r="D7214">
        <v>11</v>
      </c>
      <c r="E7214">
        <v>2</v>
      </c>
      <c r="F7214" t="s">
        <v>581</v>
      </c>
      <c r="G7214" t="s">
        <v>581</v>
      </c>
      <c r="H7214" t="s">
        <v>328</v>
      </c>
      <c r="I7214" t="s">
        <v>644</v>
      </c>
      <c r="J7214" t="s">
        <v>645</v>
      </c>
    </row>
    <row r="7215" spans="1:10" x14ac:dyDescent="0.35">
      <c r="A7215">
        <v>7415</v>
      </c>
      <c r="B7215" t="s">
        <v>357</v>
      </c>
      <c r="C7215">
        <v>22</v>
      </c>
      <c r="D7215">
        <v>20</v>
      </c>
      <c r="E7215">
        <v>1</v>
      </c>
      <c r="F7215" t="s">
        <v>581</v>
      </c>
      <c r="G7215" t="s">
        <v>581</v>
      </c>
      <c r="H7215" t="s">
        <v>328</v>
      </c>
      <c r="I7215" t="s">
        <v>644</v>
      </c>
      <c r="J7215" t="s">
        <v>645</v>
      </c>
    </row>
    <row r="7216" spans="1:10" x14ac:dyDescent="0.35">
      <c r="A7216">
        <v>7416</v>
      </c>
      <c r="B7216" t="s">
        <v>357</v>
      </c>
      <c r="C7216">
        <v>23</v>
      </c>
      <c r="D7216">
        <v>12</v>
      </c>
      <c r="E7216">
        <v>2</v>
      </c>
      <c r="F7216" t="s">
        <v>581</v>
      </c>
      <c r="G7216" t="s">
        <v>581</v>
      </c>
      <c r="H7216" t="s">
        <v>328</v>
      </c>
      <c r="I7216" t="s">
        <v>644</v>
      </c>
      <c r="J7216" t="s">
        <v>645</v>
      </c>
    </row>
    <row r="7217" spans="1:10" x14ac:dyDescent="0.35">
      <c r="A7217">
        <v>7417</v>
      </c>
      <c r="B7217" t="s">
        <v>357</v>
      </c>
      <c r="C7217">
        <v>24</v>
      </c>
      <c r="D7217">
        <v>12</v>
      </c>
      <c r="E7217">
        <v>1</v>
      </c>
      <c r="F7217" t="s">
        <v>581</v>
      </c>
      <c r="G7217" t="s">
        <v>581</v>
      </c>
      <c r="H7217" t="s">
        <v>328</v>
      </c>
      <c r="I7217" t="s">
        <v>644</v>
      </c>
      <c r="J7217" t="s">
        <v>645</v>
      </c>
    </row>
    <row r="7218" spans="1:10" x14ac:dyDescent="0.35">
      <c r="A7218">
        <v>7418</v>
      </c>
      <c r="B7218" t="s">
        <v>357</v>
      </c>
      <c r="C7218">
        <v>25</v>
      </c>
      <c r="D7218">
        <v>12</v>
      </c>
      <c r="E7218">
        <v>6</v>
      </c>
      <c r="F7218" t="s">
        <v>581</v>
      </c>
      <c r="G7218" t="s">
        <v>581</v>
      </c>
      <c r="H7218" t="s">
        <v>328</v>
      </c>
      <c r="I7218" t="s">
        <v>644</v>
      </c>
      <c r="J7218" t="s">
        <v>645</v>
      </c>
    </row>
    <row r="7219" spans="1:10" x14ac:dyDescent="0.35">
      <c r="A7219">
        <v>7419</v>
      </c>
      <c r="B7219" t="s">
        <v>357</v>
      </c>
      <c r="C7219">
        <v>26</v>
      </c>
      <c r="D7219">
        <v>17</v>
      </c>
      <c r="E7219">
        <v>5</v>
      </c>
      <c r="F7219" t="s">
        <v>581</v>
      </c>
      <c r="G7219" t="s">
        <v>581</v>
      </c>
      <c r="H7219" t="s">
        <v>328</v>
      </c>
      <c r="I7219" t="s">
        <v>644</v>
      </c>
      <c r="J7219" t="s">
        <v>645</v>
      </c>
    </row>
    <row r="7220" spans="1:10" x14ac:dyDescent="0.35">
      <c r="A7220">
        <v>7420</v>
      </c>
      <c r="B7220" t="s">
        <v>357</v>
      </c>
      <c r="C7220">
        <v>27</v>
      </c>
      <c r="D7220">
        <v>16</v>
      </c>
      <c r="E7220">
        <v>6</v>
      </c>
      <c r="F7220" t="s">
        <v>581</v>
      </c>
      <c r="G7220" t="s">
        <v>581</v>
      </c>
      <c r="H7220" t="s">
        <v>328</v>
      </c>
      <c r="I7220" t="s">
        <v>644</v>
      </c>
      <c r="J7220" t="s">
        <v>645</v>
      </c>
    </row>
    <row r="7221" spans="1:10" x14ac:dyDescent="0.35">
      <c r="A7221">
        <v>7421</v>
      </c>
      <c r="B7221" t="s">
        <v>357</v>
      </c>
      <c r="C7221">
        <v>28</v>
      </c>
      <c r="D7221">
        <v>14</v>
      </c>
      <c r="E7221">
        <v>4</v>
      </c>
      <c r="F7221" t="s">
        <v>581</v>
      </c>
      <c r="G7221" t="s">
        <v>581</v>
      </c>
      <c r="H7221" t="s">
        <v>328</v>
      </c>
      <c r="I7221" t="s">
        <v>644</v>
      </c>
      <c r="J7221" t="s">
        <v>645</v>
      </c>
    </row>
    <row r="7222" spans="1:10" x14ac:dyDescent="0.35">
      <c r="A7222">
        <v>7422</v>
      </c>
      <c r="B7222" t="s">
        <v>357</v>
      </c>
      <c r="C7222">
        <v>29</v>
      </c>
      <c r="D7222">
        <v>14</v>
      </c>
      <c r="E7222">
        <v>5</v>
      </c>
      <c r="F7222" t="s">
        <v>581</v>
      </c>
      <c r="G7222" t="s">
        <v>581</v>
      </c>
      <c r="H7222" t="s">
        <v>328</v>
      </c>
      <c r="I7222" t="s">
        <v>644</v>
      </c>
      <c r="J7222" t="s">
        <v>645</v>
      </c>
    </row>
    <row r="7223" spans="1:10" x14ac:dyDescent="0.35">
      <c r="A7223">
        <v>7423</v>
      </c>
      <c r="B7223" t="s">
        <v>357</v>
      </c>
      <c r="C7223">
        <v>30</v>
      </c>
      <c r="D7223">
        <v>23</v>
      </c>
      <c r="E7223">
        <v>5</v>
      </c>
      <c r="F7223" t="s">
        <v>581</v>
      </c>
      <c r="G7223" t="s">
        <v>581</v>
      </c>
      <c r="H7223" t="s">
        <v>328</v>
      </c>
      <c r="I7223" t="s">
        <v>644</v>
      </c>
      <c r="J7223" t="s">
        <v>645</v>
      </c>
    </row>
    <row r="7224" spans="1:10" x14ac:dyDescent="0.35">
      <c r="A7224">
        <v>7424</v>
      </c>
      <c r="B7224" t="s">
        <v>357</v>
      </c>
      <c r="C7224">
        <v>31</v>
      </c>
      <c r="D7224">
        <v>11</v>
      </c>
      <c r="E7224">
        <v>2</v>
      </c>
      <c r="F7224" t="s">
        <v>581</v>
      </c>
      <c r="G7224" t="s">
        <v>581</v>
      </c>
      <c r="H7224" t="s">
        <v>328</v>
      </c>
      <c r="I7224" t="s">
        <v>644</v>
      </c>
      <c r="J7224" t="s">
        <v>645</v>
      </c>
    </row>
    <row r="7225" spans="1:10" x14ac:dyDescent="0.35">
      <c r="A7225">
        <v>7425</v>
      </c>
      <c r="B7225" t="s">
        <v>357</v>
      </c>
      <c r="C7225">
        <v>32</v>
      </c>
      <c r="D7225">
        <v>7</v>
      </c>
      <c r="E7225">
        <v>5</v>
      </c>
      <c r="F7225" t="s">
        <v>581</v>
      </c>
      <c r="G7225" t="s">
        <v>581</v>
      </c>
      <c r="H7225" t="s">
        <v>328</v>
      </c>
      <c r="I7225" t="s">
        <v>644</v>
      </c>
      <c r="J7225" t="s">
        <v>645</v>
      </c>
    </row>
    <row r="7226" spans="1:10" x14ac:dyDescent="0.35">
      <c r="A7226">
        <v>7426</v>
      </c>
      <c r="B7226" t="s">
        <v>357</v>
      </c>
      <c r="C7226">
        <v>33</v>
      </c>
      <c r="D7226">
        <v>17</v>
      </c>
      <c r="E7226">
        <v>6</v>
      </c>
      <c r="F7226" t="s">
        <v>581</v>
      </c>
      <c r="G7226" t="s">
        <v>581</v>
      </c>
      <c r="H7226" t="s">
        <v>328</v>
      </c>
      <c r="I7226" t="s">
        <v>644</v>
      </c>
      <c r="J7226" t="s">
        <v>645</v>
      </c>
    </row>
    <row r="7227" spans="1:10" x14ac:dyDescent="0.35">
      <c r="A7227">
        <v>7427</v>
      </c>
      <c r="B7227" t="s">
        <v>357</v>
      </c>
      <c r="C7227">
        <v>34</v>
      </c>
      <c r="D7227">
        <v>7</v>
      </c>
      <c r="E7227">
        <v>0</v>
      </c>
      <c r="F7227" t="s">
        <v>581</v>
      </c>
      <c r="G7227" t="s">
        <v>581</v>
      </c>
      <c r="H7227" t="s">
        <v>328</v>
      </c>
      <c r="I7227" t="s">
        <v>644</v>
      </c>
      <c r="J7227" t="s">
        <v>645</v>
      </c>
    </row>
    <row r="7228" spans="1:10" x14ac:dyDescent="0.35">
      <c r="A7228">
        <v>7428</v>
      </c>
      <c r="B7228" t="s">
        <v>357</v>
      </c>
      <c r="C7228">
        <v>35</v>
      </c>
      <c r="D7228">
        <v>9</v>
      </c>
      <c r="E7228">
        <v>1</v>
      </c>
      <c r="F7228" t="s">
        <v>581</v>
      </c>
      <c r="G7228" t="s">
        <v>581</v>
      </c>
      <c r="H7228" t="s">
        <v>328</v>
      </c>
      <c r="I7228" t="s">
        <v>644</v>
      </c>
      <c r="J7228" t="s">
        <v>645</v>
      </c>
    </row>
    <row r="7229" spans="1:10" x14ac:dyDescent="0.35">
      <c r="A7229">
        <v>7429</v>
      </c>
      <c r="B7229" t="s">
        <v>357</v>
      </c>
      <c r="C7229">
        <v>36</v>
      </c>
      <c r="D7229">
        <v>6</v>
      </c>
      <c r="E7229">
        <v>3</v>
      </c>
      <c r="F7229" t="s">
        <v>581</v>
      </c>
      <c r="G7229" t="s">
        <v>581</v>
      </c>
      <c r="H7229" t="s">
        <v>328</v>
      </c>
      <c r="I7229" t="s">
        <v>644</v>
      </c>
      <c r="J7229" t="s">
        <v>645</v>
      </c>
    </row>
    <row r="7230" spans="1:10" x14ac:dyDescent="0.35">
      <c r="A7230">
        <v>7430</v>
      </c>
      <c r="B7230" t="s">
        <v>357</v>
      </c>
      <c r="C7230">
        <v>37</v>
      </c>
      <c r="D7230">
        <v>22</v>
      </c>
      <c r="E7230">
        <v>4</v>
      </c>
      <c r="F7230" t="s">
        <v>581</v>
      </c>
      <c r="G7230" t="s">
        <v>581</v>
      </c>
      <c r="H7230" t="s">
        <v>328</v>
      </c>
      <c r="I7230" t="s">
        <v>644</v>
      </c>
      <c r="J7230" t="s">
        <v>645</v>
      </c>
    </row>
    <row r="7231" spans="1:10" x14ac:dyDescent="0.35">
      <c r="A7231">
        <v>7431</v>
      </c>
      <c r="B7231" t="s">
        <v>357</v>
      </c>
      <c r="C7231">
        <v>38</v>
      </c>
      <c r="D7231">
        <v>14</v>
      </c>
      <c r="E7231">
        <v>6</v>
      </c>
      <c r="F7231" t="s">
        <v>581</v>
      </c>
      <c r="G7231" t="s">
        <v>581</v>
      </c>
      <c r="H7231" t="s">
        <v>328</v>
      </c>
      <c r="I7231" t="s">
        <v>644</v>
      </c>
      <c r="J7231" t="s">
        <v>645</v>
      </c>
    </row>
    <row r="7232" spans="1:10" x14ac:dyDescent="0.35">
      <c r="A7232">
        <v>7432</v>
      </c>
      <c r="B7232" t="s">
        <v>358</v>
      </c>
      <c r="C7232">
        <v>15</v>
      </c>
      <c r="D7232">
        <v>59</v>
      </c>
      <c r="E7232">
        <v>7</v>
      </c>
      <c r="F7232" t="s">
        <v>581</v>
      </c>
      <c r="G7232" t="s">
        <v>581</v>
      </c>
      <c r="H7232" t="s">
        <v>328</v>
      </c>
      <c r="I7232" t="s">
        <v>644</v>
      </c>
      <c r="J7232" t="s">
        <v>648</v>
      </c>
    </row>
    <row r="7233" spans="1:10" x14ac:dyDescent="0.35">
      <c r="A7233">
        <v>7433</v>
      </c>
      <c r="B7233" t="s">
        <v>358</v>
      </c>
      <c r="C7233">
        <v>16</v>
      </c>
      <c r="D7233">
        <v>46</v>
      </c>
      <c r="E7233">
        <v>4</v>
      </c>
      <c r="F7233" t="s">
        <v>581</v>
      </c>
      <c r="G7233" t="s">
        <v>581</v>
      </c>
      <c r="H7233" t="s">
        <v>328</v>
      </c>
      <c r="I7233" t="s">
        <v>644</v>
      </c>
      <c r="J7233" t="s">
        <v>648</v>
      </c>
    </row>
    <row r="7234" spans="1:10" x14ac:dyDescent="0.35">
      <c r="A7234">
        <v>7434</v>
      </c>
      <c r="B7234" t="s">
        <v>358</v>
      </c>
      <c r="C7234">
        <v>17</v>
      </c>
      <c r="D7234">
        <v>35</v>
      </c>
      <c r="E7234">
        <v>5</v>
      </c>
      <c r="F7234" t="s">
        <v>581</v>
      </c>
      <c r="G7234" t="s">
        <v>581</v>
      </c>
      <c r="H7234" t="s">
        <v>328</v>
      </c>
      <c r="I7234" t="s">
        <v>644</v>
      </c>
      <c r="J7234" t="s">
        <v>648</v>
      </c>
    </row>
    <row r="7235" spans="1:10" x14ac:dyDescent="0.35">
      <c r="A7235">
        <v>7435</v>
      </c>
      <c r="B7235" t="s">
        <v>358</v>
      </c>
      <c r="C7235">
        <v>18</v>
      </c>
      <c r="D7235">
        <v>34</v>
      </c>
      <c r="E7235">
        <v>4</v>
      </c>
      <c r="F7235" t="s">
        <v>581</v>
      </c>
      <c r="G7235" t="s">
        <v>581</v>
      </c>
      <c r="H7235" t="s">
        <v>328</v>
      </c>
      <c r="I7235" t="s">
        <v>644</v>
      </c>
      <c r="J7235" t="s">
        <v>648</v>
      </c>
    </row>
    <row r="7236" spans="1:10" x14ac:dyDescent="0.35">
      <c r="A7236">
        <v>7436</v>
      </c>
      <c r="B7236" t="s">
        <v>358</v>
      </c>
      <c r="C7236">
        <v>19</v>
      </c>
      <c r="D7236">
        <v>26</v>
      </c>
      <c r="E7236">
        <v>7</v>
      </c>
      <c r="F7236" t="s">
        <v>581</v>
      </c>
      <c r="G7236" t="s">
        <v>581</v>
      </c>
      <c r="H7236" t="s">
        <v>328</v>
      </c>
      <c r="I7236" t="s">
        <v>644</v>
      </c>
      <c r="J7236" t="s">
        <v>648</v>
      </c>
    </row>
    <row r="7237" spans="1:10" x14ac:dyDescent="0.35">
      <c r="A7237">
        <v>7437</v>
      </c>
      <c r="B7237" t="s">
        <v>358</v>
      </c>
      <c r="C7237">
        <v>20</v>
      </c>
      <c r="D7237">
        <v>24</v>
      </c>
      <c r="E7237">
        <v>5</v>
      </c>
      <c r="F7237" t="s">
        <v>581</v>
      </c>
      <c r="G7237" t="s">
        <v>581</v>
      </c>
      <c r="H7237" t="s">
        <v>328</v>
      </c>
      <c r="I7237" t="s">
        <v>644</v>
      </c>
      <c r="J7237" t="s">
        <v>648</v>
      </c>
    </row>
    <row r="7238" spans="1:10" x14ac:dyDescent="0.35">
      <c r="A7238">
        <v>7438</v>
      </c>
      <c r="B7238" t="s">
        <v>358</v>
      </c>
      <c r="C7238">
        <v>21</v>
      </c>
      <c r="D7238">
        <v>22</v>
      </c>
      <c r="E7238">
        <v>3</v>
      </c>
      <c r="F7238" t="s">
        <v>581</v>
      </c>
      <c r="G7238" t="s">
        <v>581</v>
      </c>
      <c r="H7238" t="s">
        <v>328</v>
      </c>
      <c r="I7238" t="s">
        <v>644</v>
      </c>
      <c r="J7238" t="s">
        <v>648</v>
      </c>
    </row>
    <row r="7239" spans="1:10" x14ac:dyDescent="0.35">
      <c r="A7239">
        <v>7439</v>
      </c>
      <c r="B7239" t="s">
        <v>358</v>
      </c>
      <c r="C7239">
        <v>22</v>
      </c>
      <c r="D7239">
        <v>9</v>
      </c>
      <c r="E7239">
        <v>5</v>
      </c>
      <c r="F7239" t="s">
        <v>581</v>
      </c>
      <c r="G7239" t="s">
        <v>581</v>
      </c>
      <c r="H7239" t="s">
        <v>328</v>
      </c>
      <c r="I7239" t="s">
        <v>644</v>
      </c>
      <c r="J7239" t="s">
        <v>648</v>
      </c>
    </row>
    <row r="7240" spans="1:10" x14ac:dyDescent="0.35">
      <c r="A7240">
        <v>7440</v>
      </c>
      <c r="B7240" t="s">
        <v>358</v>
      </c>
      <c r="C7240">
        <v>23</v>
      </c>
      <c r="D7240">
        <v>19</v>
      </c>
      <c r="E7240">
        <v>4</v>
      </c>
      <c r="F7240" t="s">
        <v>581</v>
      </c>
      <c r="G7240" t="s">
        <v>581</v>
      </c>
      <c r="H7240" t="s">
        <v>328</v>
      </c>
      <c r="I7240" t="s">
        <v>644</v>
      </c>
      <c r="J7240" t="s">
        <v>648</v>
      </c>
    </row>
    <row r="7241" spans="1:10" x14ac:dyDescent="0.35">
      <c r="A7241">
        <v>7441</v>
      </c>
      <c r="B7241" t="s">
        <v>358</v>
      </c>
      <c r="C7241">
        <v>24</v>
      </c>
      <c r="D7241">
        <v>9</v>
      </c>
      <c r="E7241">
        <v>9</v>
      </c>
      <c r="F7241" t="s">
        <v>581</v>
      </c>
      <c r="G7241" t="s">
        <v>581</v>
      </c>
      <c r="H7241" t="s">
        <v>328</v>
      </c>
      <c r="I7241" t="s">
        <v>644</v>
      </c>
      <c r="J7241" t="s">
        <v>648</v>
      </c>
    </row>
    <row r="7242" spans="1:10" x14ac:dyDescent="0.35">
      <c r="A7242">
        <v>7442</v>
      </c>
      <c r="B7242" t="s">
        <v>358</v>
      </c>
      <c r="C7242">
        <v>25</v>
      </c>
      <c r="D7242">
        <v>26</v>
      </c>
      <c r="E7242">
        <v>11</v>
      </c>
      <c r="F7242" t="s">
        <v>581</v>
      </c>
      <c r="G7242" t="s">
        <v>581</v>
      </c>
      <c r="H7242" t="s">
        <v>328</v>
      </c>
      <c r="I7242" t="s">
        <v>644</v>
      </c>
      <c r="J7242" t="s">
        <v>648</v>
      </c>
    </row>
    <row r="7243" spans="1:10" x14ac:dyDescent="0.35">
      <c r="A7243">
        <v>7443</v>
      </c>
      <c r="B7243" t="s">
        <v>358</v>
      </c>
      <c r="C7243">
        <v>26</v>
      </c>
      <c r="D7243">
        <v>29</v>
      </c>
      <c r="E7243">
        <v>7</v>
      </c>
      <c r="F7243" t="s">
        <v>581</v>
      </c>
      <c r="G7243" t="s">
        <v>581</v>
      </c>
      <c r="H7243" t="s">
        <v>328</v>
      </c>
      <c r="I7243" t="s">
        <v>644</v>
      </c>
      <c r="J7243" t="s">
        <v>648</v>
      </c>
    </row>
    <row r="7244" spans="1:10" x14ac:dyDescent="0.35">
      <c r="A7244">
        <v>7444</v>
      </c>
      <c r="B7244" t="s">
        <v>358</v>
      </c>
      <c r="C7244">
        <v>27</v>
      </c>
      <c r="D7244">
        <v>30</v>
      </c>
      <c r="E7244">
        <v>5</v>
      </c>
      <c r="F7244" t="s">
        <v>581</v>
      </c>
      <c r="G7244" t="s">
        <v>581</v>
      </c>
      <c r="H7244" t="s">
        <v>328</v>
      </c>
      <c r="I7244" t="s">
        <v>644</v>
      </c>
      <c r="J7244" t="s">
        <v>648</v>
      </c>
    </row>
    <row r="7245" spans="1:10" x14ac:dyDescent="0.35">
      <c r="A7245">
        <v>7445</v>
      </c>
      <c r="B7245" t="s">
        <v>358</v>
      </c>
      <c r="C7245">
        <v>28</v>
      </c>
      <c r="D7245">
        <v>23</v>
      </c>
      <c r="E7245">
        <v>7</v>
      </c>
      <c r="F7245" t="s">
        <v>581</v>
      </c>
      <c r="G7245" t="s">
        <v>581</v>
      </c>
      <c r="H7245" t="s">
        <v>328</v>
      </c>
      <c r="I7245" t="s">
        <v>644</v>
      </c>
      <c r="J7245" t="s">
        <v>648</v>
      </c>
    </row>
    <row r="7246" spans="1:10" x14ac:dyDescent="0.35">
      <c r="A7246">
        <v>7446</v>
      </c>
      <c r="B7246" t="s">
        <v>358</v>
      </c>
      <c r="C7246">
        <v>29</v>
      </c>
      <c r="D7246">
        <v>43</v>
      </c>
      <c r="E7246">
        <v>10</v>
      </c>
      <c r="F7246" t="s">
        <v>581</v>
      </c>
      <c r="G7246" t="s">
        <v>581</v>
      </c>
      <c r="H7246" t="s">
        <v>328</v>
      </c>
      <c r="I7246" t="s">
        <v>644</v>
      </c>
      <c r="J7246" t="s">
        <v>648</v>
      </c>
    </row>
    <row r="7247" spans="1:10" x14ac:dyDescent="0.35">
      <c r="A7247">
        <v>7447</v>
      </c>
      <c r="B7247" t="s">
        <v>358</v>
      </c>
      <c r="C7247">
        <v>30</v>
      </c>
      <c r="D7247">
        <v>39</v>
      </c>
      <c r="E7247">
        <v>2</v>
      </c>
      <c r="F7247" t="s">
        <v>581</v>
      </c>
      <c r="G7247" t="s">
        <v>581</v>
      </c>
      <c r="H7247" t="s">
        <v>328</v>
      </c>
      <c r="I7247" t="s">
        <v>644</v>
      </c>
      <c r="J7247" t="s">
        <v>648</v>
      </c>
    </row>
    <row r="7248" spans="1:10" x14ac:dyDescent="0.35">
      <c r="A7248">
        <v>7448</v>
      </c>
      <c r="B7248" t="s">
        <v>358</v>
      </c>
      <c r="C7248">
        <v>31</v>
      </c>
      <c r="D7248">
        <v>23</v>
      </c>
      <c r="E7248">
        <v>2</v>
      </c>
      <c r="F7248" t="s">
        <v>581</v>
      </c>
      <c r="G7248" t="s">
        <v>581</v>
      </c>
      <c r="H7248" t="s">
        <v>328</v>
      </c>
      <c r="I7248" t="s">
        <v>644</v>
      </c>
      <c r="J7248" t="s">
        <v>648</v>
      </c>
    </row>
    <row r="7249" spans="1:10" x14ac:dyDescent="0.35">
      <c r="A7249">
        <v>7449</v>
      </c>
      <c r="B7249" t="s">
        <v>358</v>
      </c>
      <c r="C7249">
        <v>32</v>
      </c>
      <c r="D7249">
        <v>18</v>
      </c>
      <c r="E7249">
        <v>0</v>
      </c>
      <c r="F7249" t="s">
        <v>581</v>
      </c>
      <c r="G7249" t="s">
        <v>581</v>
      </c>
      <c r="H7249" t="s">
        <v>328</v>
      </c>
      <c r="I7249" t="s">
        <v>644</v>
      </c>
      <c r="J7249" t="s">
        <v>648</v>
      </c>
    </row>
    <row r="7250" spans="1:10" x14ac:dyDescent="0.35">
      <c r="A7250">
        <v>7450</v>
      </c>
      <c r="B7250" t="s">
        <v>358</v>
      </c>
      <c r="C7250">
        <v>33</v>
      </c>
      <c r="D7250">
        <v>16</v>
      </c>
      <c r="E7250">
        <v>9</v>
      </c>
      <c r="F7250" t="s">
        <v>581</v>
      </c>
      <c r="G7250" t="s">
        <v>581</v>
      </c>
      <c r="H7250" t="s">
        <v>328</v>
      </c>
      <c r="I7250" t="s">
        <v>644</v>
      </c>
      <c r="J7250" t="s">
        <v>648</v>
      </c>
    </row>
    <row r="7251" spans="1:10" x14ac:dyDescent="0.35">
      <c r="A7251">
        <v>7451</v>
      </c>
      <c r="B7251" t="s">
        <v>358</v>
      </c>
      <c r="C7251">
        <v>34</v>
      </c>
      <c r="D7251">
        <v>17</v>
      </c>
      <c r="E7251">
        <v>2</v>
      </c>
      <c r="F7251" t="s">
        <v>581</v>
      </c>
      <c r="G7251" t="s">
        <v>581</v>
      </c>
      <c r="H7251" t="s">
        <v>328</v>
      </c>
      <c r="I7251" t="s">
        <v>644</v>
      </c>
      <c r="J7251" t="s">
        <v>648</v>
      </c>
    </row>
    <row r="7252" spans="1:10" x14ac:dyDescent="0.35">
      <c r="A7252">
        <v>7452</v>
      </c>
      <c r="B7252" t="s">
        <v>358</v>
      </c>
      <c r="C7252">
        <v>35</v>
      </c>
      <c r="D7252">
        <v>5</v>
      </c>
      <c r="E7252">
        <v>3</v>
      </c>
      <c r="F7252" t="s">
        <v>581</v>
      </c>
      <c r="G7252" t="s">
        <v>581</v>
      </c>
      <c r="H7252" t="s">
        <v>328</v>
      </c>
      <c r="I7252" t="s">
        <v>644</v>
      </c>
      <c r="J7252" t="s">
        <v>648</v>
      </c>
    </row>
    <row r="7253" spans="1:10" x14ac:dyDescent="0.35">
      <c r="A7253">
        <v>7453</v>
      </c>
      <c r="B7253" t="s">
        <v>358</v>
      </c>
      <c r="C7253">
        <v>36</v>
      </c>
      <c r="D7253">
        <v>8</v>
      </c>
      <c r="E7253">
        <v>5</v>
      </c>
      <c r="F7253" t="s">
        <v>581</v>
      </c>
      <c r="G7253" t="s">
        <v>581</v>
      </c>
      <c r="H7253" t="s">
        <v>328</v>
      </c>
      <c r="I7253" t="s">
        <v>644</v>
      </c>
      <c r="J7253" t="s">
        <v>648</v>
      </c>
    </row>
    <row r="7254" spans="1:10" x14ac:dyDescent="0.35">
      <c r="A7254">
        <v>7454</v>
      </c>
      <c r="B7254" t="s">
        <v>358</v>
      </c>
      <c r="C7254">
        <v>37</v>
      </c>
      <c r="D7254">
        <v>6</v>
      </c>
      <c r="E7254">
        <v>1</v>
      </c>
      <c r="F7254" t="s">
        <v>581</v>
      </c>
      <c r="G7254" t="s">
        <v>581</v>
      </c>
      <c r="H7254" t="s">
        <v>328</v>
      </c>
      <c r="I7254" t="s">
        <v>644</v>
      </c>
      <c r="J7254" t="s">
        <v>648</v>
      </c>
    </row>
    <row r="7255" spans="1:10" x14ac:dyDescent="0.35">
      <c r="A7255">
        <v>7455</v>
      </c>
      <c r="B7255" t="s">
        <v>358</v>
      </c>
      <c r="C7255">
        <v>38</v>
      </c>
      <c r="D7255">
        <v>17</v>
      </c>
      <c r="E7255">
        <v>16</v>
      </c>
      <c r="F7255" t="s">
        <v>581</v>
      </c>
      <c r="G7255" t="s">
        <v>581</v>
      </c>
      <c r="H7255" t="s">
        <v>328</v>
      </c>
      <c r="I7255" t="s">
        <v>644</v>
      </c>
      <c r="J7255" t="s">
        <v>648</v>
      </c>
    </row>
    <row r="7256" spans="1:10" x14ac:dyDescent="0.35">
      <c r="A7256">
        <v>7456</v>
      </c>
      <c r="B7256" t="s">
        <v>359</v>
      </c>
      <c r="C7256">
        <v>15</v>
      </c>
      <c r="D7256">
        <v>22</v>
      </c>
      <c r="E7256">
        <v>2</v>
      </c>
      <c r="F7256" t="s">
        <v>581</v>
      </c>
      <c r="G7256" t="s">
        <v>581</v>
      </c>
      <c r="H7256" t="s">
        <v>328</v>
      </c>
      <c r="I7256" t="s">
        <v>644</v>
      </c>
      <c r="J7256" t="s">
        <v>648</v>
      </c>
    </row>
    <row r="7257" spans="1:10" x14ac:dyDescent="0.35">
      <c r="A7257">
        <v>7457</v>
      </c>
      <c r="B7257" t="s">
        <v>359</v>
      </c>
      <c r="C7257">
        <v>16</v>
      </c>
      <c r="D7257">
        <v>30</v>
      </c>
      <c r="E7257">
        <v>4</v>
      </c>
      <c r="F7257" t="s">
        <v>581</v>
      </c>
      <c r="G7257" t="s">
        <v>581</v>
      </c>
      <c r="H7257" t="s">
        <v>328</v>
      </c>
      <c r="I7257" t="s">
        <v>644</v>
      </c>
      <c r="J7257" t="s">
        <v>648</v>
      </c>
    </row>
    <row r="7258" spans="1:10" x14ac:dyDescent="0.35">
      <c r="A7258">
        <v>7458</v>
      </c>
      <c r="B7258" t="s">
        <v>359</v>
      </c>
      <c r="C7258">
        <v>17</v>
      </c>
      <c r="D7258">
        <v>23</v>
      </c>
      <c r="E7258">
        <v>5</v>
      </c>
      <c r="F7258" t="s">
        <v>581</v>
      </c>
      <c r="G7258" t="s">
        <v>581</v>
      </c>
      <c r="H7258" t="s">
        <v>328</v>
      </c>
      <c r="I7258" t="s">
        <v>644</v>
      </c>
      <c r="J7258" t="s">
        <v>648</v>
      </c>
    </row>
    <row r="7259" spans="1:10" x14ac:dyDescent="0.35">
      <c r="A7259">
        <v>7459</v>
      </c>
      <c r="B7259" t="s">
        <v>359</v>
      </c>
      <c r="C7259">
        <v>18</v>
      </c>
      <c r="D7259">
        <v>11</v>
      </c>
      <c r="E7259">
        <v>3</v>
      </c>
      <c r="F7259" t="s">
        <v>581</v>
      </c>
      <c r="G7259" t="s">
        <v>581</v>
      </c>
      <c r="H7259" t="s">
        <v>328</v>
      </c>
      <c r="I7259" t="s">
        <v>644</v>
      </c>
      <c r="J7259" t="s">
        <v>648</v>
      </c>
    </row>
    <row r="7260" spans="1:10" x14ac:dyDescent="0.35">
      <c r="A7260">
        <v>7460</v>
      </c>
      <c r="B7260" t="s">
        <v>359</v>
      </c>
      <c r="C7260">
        <v>19</v>
      </c>
      <c r="D7260">
        <v>14</v>
      </c>
      <c r="E7260">
        <v>2</v>
      </c>
      <c r="F7260" t="s">
        <v>581</v>
      </c>
      <c r="G7260" t="s">
        <v>581</v>
      </c>
      <c r="H7260" t="s">
        <v>328</v>
      </c>
      <c r="I7260" t="s">
        <v>644</v>
      </c>
      <c r="J7260" t="s">
        <v>648</v>
      </c>
    </row>
    <row r="7261" spans="1:10" x14ac:dyDescent="0.35">
      <c r="A7261">
        <v>7461</v>
      </c>
      <c r="B7261" t="s">
        <v>359</v>
      </c>
      <c r="C7261">
        <v>20</v>
      </c>
      <c r="D7261">
        <v>11</v>
      </c>
      <c r="E7261">
        <v>3</v>
      </c>
      <c r="F7261" t="s">
        <v>581</v>
      </c>
      <c r="G7261" t="s">
        <v>581</v>
      </c>
      <c r="H7261" t="s">
        <v>328</v>
      </c>
      <c r="I7261" t="s">
        <v>644</v>
      </c>
      <c r="J7261" t="s">
        <v>648</v>
      </c>
    </row>
    <row r="7262" spans="1:10" x14ac:dyDescent="0.35">
      <c r="A7262">
        <v>7462</v>
      </c>
      <c r="B7262" t="s">
        <v>359</v>
      </c>
      <c r="C7262">
        <v>21</v>
      </c>
      <c r="D7262">
        <v>10</v>
      </c>
      <c r="E7262">
        <v>3</v>
      </c>
      <c r="F7262" t="s">
        <v>581</v>
      </c>
      <c r="G7262" t="s">
        <v>581</v>
      </c>
      <c r="H7262" t="s">
        <v>328</v>
      </c>
      <c r="I7262" t="s">
        <v>644</v>
      </c>
      <c r="J7262" t="s">
        <v>648</v>
      </c>
    </row>
    <row r="7263" spans="1:10" x14ac:dyDescent="0.35">
      <c r="A7263">
        <v>7463</v>
      </c>
      <c r="B7263" t="s">
        <v>359</v>
      </c>
      <c r="C7263">
        <v>22</v>
      </c>
      <c r="D7263">
        <v>14</v>
      </c>
      <c r="E7263">
        <v>3</v>
      </c>
      <c r="F7263" t="s">
        <v>581</v>
      </c>
      <c r="G7263" t="s">
        <v>581</v>
      </c>
      <c r="H7263" t="s">
        <v>328</v>
      </c>
      <c r="I7263" t="s">
        <v>644</v>
      </c>
      <c r="J7263" t="s">
        <v>648</v>
      </c>
    </row>
    <row r="7264" spans="1:10" x14ac:dyDescent="0.35">
      <c r="A7264">
        <v>7464</v>
      </c>
      <c r="B7264" t="s">
        <v>359</v>
      </c>
      <c r="C7264">
        <v>23</v>
      </c>
      <c r="D7264">
        <v>21</v>
      </c>
      <c r="E7264">
        <v>5</v>
      </c>
      <c r="F7264" t="s">
        <v>581</v>
      </c>
      <c r="G7264" t="s">
        <v>581</v>
      </c>
      <c r="H7264" t="s">
        <v>328</v>
      </c>
      <c r="I7264" t="s">
        <v>644</v>
      </c>
      <c r="J7264" t="s">
        <v>648</v>
      </c>
    </row>
    <row r="7265" spans="1:10" x14ac:dyDescent="0.35">
      <c r="A7265">
        <v>7465</v>
      </c>
      <c r="B7265" t="s">
        <v>359</v>
      </c>
      <c r="C7265">
        <v>24</v>
      </c>
      <c r="D7265">
        <v>16</v>
      </c>
      <c r="E7265">
        <v>1</v>
      </c>
      <c r="F7265" t="s">
        <v>581</v>
      </c>
      <c r="G7265" t="s">
        <v>581</v>
      </c>
      <c r="H7265" t="s">
        <v>328</v>
      </c>
      <c r="I7265" t="s">
        <v>644</v>
      </c>
      <c r="J7265" t="s">
        <v>648</v>
      </c>
    </row>
    <row r="7266" spans="1:10" x14ac:dyDescent="0.35">
      <c r="A7266">
        <v>7466</v>
      </c>
      <c r="B7266" t="s">
        <v>359</v>
      </c>
      <c r="C7266">
        <v>25</v>
      </c>
      <c r="D7266">
        <v>18</v>
      </c>
      <c r="E7266">
        <v>6</v>
      </c>
      <c r="F7266" t="s">
        <v>581</v>
      </c>
      <c r="G7266" t="s">
        <v>581</v>
      </c>
      <c r="H7266" t="s">
        <v>328</v>
      </c>
      <c r="I7266" t="s">
        <v>644</v>
      </c>
      <c r="J7266" t="s">
        <v>648</v>
      </c>
    </row>
    <row r="7267" spans="1:10" x14ac:dyDescent="0.35">
      <c r="A7267">
        <v>7467</v>
      </c>
      <c r="B7267" t="s">
        <v>359</v>
      </c>
      <c r="C7267">
        <v>26</v>
      </c>
      <c r="D7267">
        <v>22</v>
      </c>
      <c r="E7267">
        <v>3</v>
      </c>
      <c r="F7267" t="s">
        <v>581</v>
      </c>
      <c r="G7267" t="s">
        <v>581</v>
      </c>
      <c r="H7267" t="s">
        <v>328</v>
      </c>
      <c r="I7267" t="s">
        <v>644</v>
      </c>
      <c r="J7267" t="s">
        <v>648</v>
      </c>
    </row>
    <row r="7268" spans="1:10" x14ac:dyDescent="0.35">
      <c r="A7268">
        <v>7468</v>
      </c>
      <c r="B7268" t="s">
        <v>359</v>
      </c>
      <c r="C7268">
        <v>27</v>
      </c>
      <c r="D7268">
        <v>19</v>
      </c>
      <c r="E7268">
        <v>7</v>
      </c>
      <c r="F7268" t="s">
        <v>581</v>
      </c>
      <c r="G7268" t="s">
        <v>581</v>
      </c>
      <c r="H7268" t="s">
        <v>328</v>
      </c>
      <c r="I7268" t="s">
        <v>644</v>
      </c>
      <c r="J7268" t="s">
        <v>648</v>
      </c>
    </row>
    <row r="7269" spans="1:10" x14ac:dyDescent="0.35">
      <c r="A7269">
        <v>7469</v>
      </c>
      <c r="B7269" t="s">
        <v>359</v>
      </c>
      <c r="C7269">
        <v>28</v>
      </c>
      <c r="D7269">
        <v>30</v>
      </c>
      <c r="E7269">
        <v>7</v>
      </c>
      <c r="F7269" t="s">
        <v>581</v>
      </c>
      <c r="G7269" t="s">
        <v>581</v>
      </c>
      <c r="H7269" t="s">
        <v>328</v>
      </c>
      <c r="I7269" t="s">
        <v>644</v>
      </c>
      <c r="J7269" t="s">
        <v>648</v>
      </c>
    </row>
    <row r="7270" spans="1:10" x14ac:dyDescent="0.35">
      <c r="A7270">
        <v>7470</v>
      </c>
      <c r="B7270" t="s">
        <v>359</v>
      </c>
      <c r="C7270">
        <v>29</v>
      </c>
      <c r="D7270">
        <v>21</v>
      </c>
      <c r="E7270">
        <v>8</v>
      </c>
      <c r="F7270" t="s">
        <v>581</v>
      </c>
      <c r="G7270" t="s">
        <v>581</v>
      </c>
      <c r="H7270" t="s">
        <v>328</v>
      </c>
      <c r="I7270" t="s">
        <v>644</v>
      </c>
      <c r="J7270" t="s">
        <v>648</v>
      </c>
    </row>
    <row r="7271" spans="1:10" x14ac:dyDescent="0.35">
      <c r="A7271">
        <v>7471</v>
      </c>
      <c r="B7271" t="s">
        <v>359</v>
      </c>
      <c r="C7271">
        <v>30</v>
      </c>
      <c r="D7271">
        <v>15</v>
      </c>
      <c r="E7271">
        <v>4</v>
      </c>
      <c r="F7271" t="s">
        <v>581</v>
      </c>
      <c r="G7271" t="s">
        <v>581</v>
      </c>
      <c r="H7271" t="s">
        <v>328</v>
      </c>
      <c r="I7271" t="s">
        <v>644</v>
      </c>
      <c r="J7271" t="s">
        <v>648</v>
      </c>
    </row>
    <row r="7272" spans="1:10" x14ac:dyDescent="0.35">
      <c r="A7272">
        <v>7472</v>
      </c>
      <c r="B7272" t="s">
        <v>359</v>
      </c>
      <c r="C7272">
        <v>31</v>
      </c>
      <c r="D7272">
        <v>20</v>
      </c>
      <c r="E7272">
        <v>5</v>
      </c>
      <c r="F7272" t="s">
        <v>581</v>
      </c>
      <c r="G7272" t="s">
        <v>581</v>
      </c>
      <c r="H7272" t="s">
        <v>328</v>
      </c>
      <c r="I7272" t="s">
        <v>644</v>
      </c>
      <c r="J7272" t="s">
        <v>648</v>
      </c>
    </row>
    <row r="7273" spans="1:10" x14ac:dyDescent="0.35">
      <c r="A7273">
        <v>7473</v>
      </c>
      <c r="B7273" t="s">
        <v>359</v>
      </c>
      <c r="C7273">
        <v>32</v>
      </c>
      <c r="D7273">
        <v>18</v>
      </c>
      <c r="E7273">
        <v>8</v>
      </c>
      <c r="F7273" t="s">
        <v>581</v>
      </c>
      <c r="G7273" t="s">
        <v>581</v>
      </c>
      <c r="H7273" t="s">
        <v>328</v>
      </c>
      <c r="I7273" t="s">
        <v>644</v>
      </c>
      <c r="J7273" t="s">
        <v>648</v>
      </c>
    </row>
    <row r="7274" spans="1:10" x14ac:dyDescent="0.35">
      <c r="A7274">
        <v>7474</v>
      </c>
      <c r="B7274" t="s">
        <v>359</v>
      </c>
      <c r="C7274">
        <v>33</v>
      </c>
      <c r="D7274">
        <v>15</v>
      </c>
      <c r="E7274">
        <v>5</v>
      </c>
      <c r="F7274" t="s">
        <v>581</v>
      </c>
      <c r="G7274" t="s">
        <v>581</v>
      </c>
      <c r="H7274" t="s">
        <v>328</v>
      </c>
      <c r="I7274" t="s">
        <v>644</v>
      </c>
      <c r="J7274" t="s">
        <v>648</v>
      </c>
    </row>
    <row r="7275" spans="1:10" x14ac:dyDescent="0.35">
      <c r="A7275">
        <v>7475</v>
      </c>
      <c r="B7275" t="s">
        <v>359</v>
      </c>
      <c r="C7275">
        <v>34</v>
      </c>
      <c r="D7275">
        <v>7</v>
      </c>
      <c r="E7275">
        <v>6</v>
      </c>
      <c r="F7275" t="s">
        <v>581</v>
      </c>
      <c r="G7275" t="s">
        <v>581</v>
      </c>
      <c r="H7275" t="s">
        <v>328</v>
      </c>
      <c r="I7275" t="s">
        <v>644</v>
      </c>
      <c r="J7275" t="s">
        <v>648</v>
      </c>
    </row>
    <row r="7276" spans="1:10" x14ac:dyDescent="0.35">
      <c r="A7276">
        <v>7476</v>
      </c>
      <c r="B7276" t="s">
        <v>359</v>
      </c>
      <c r="C7276">
        <v>35</v>
      </c>
      <c r="D7276">
        <v>8</v>
      </c>
      <c r="E7276">
        <v>2</v>
      </c>
      <c r="F7276" t="s">
        <v>581</v>
      </c>
      <c r="G7276" t="s">
        <v>581</v>
      </c>
      <c r="H7276" t="s">
        <v>328</v>
      </c>
      <c r="I7276" t="s">
        <v>644</v>
      </c>
      <c r="J7276" t="s">
        <v>648</v>
      </c>
    </row>
    <row r="7277" spans="1:10" x14ac:dyDescent="0.35">
      <c r="A7277">
        <v>7477</v>
      </c>
      <c r="B7277" t="s">
        <v>359</v>
      </c>
      <c r="C7277">
        <v>36</v>
      </c>
      <c r="D7277">
        <v>9</v>
      </c>
      <c r="E7277">
        <v>3</v>
      </c>
      <c r="F7277" t="s">
        <v>581</v>
      </c>
      <c r="G7277" t="s">
        <v>581</v>
      </c>
      <c r="H7277" t="s">
        <v>328</v>
      </c>
      <c r="I7277" t="s">
        <v>644</v>
      </c>
      <c r="J7277" t="s">
        <v>648</v>
      </c>
    </row>
    <row r="7278" spans="1:10" x14ac:dyDescent="0.35">
      <c r="A7278">
        <v>7478</v>
      </c>
      <c r="B7278" t="s">
        <v>359</v>
      </c>
      <c r="C7278">
        <v>37</v>
      </c>
      <c r="D7278">
        <v>9</v>
      </c>
      <c r="E7278">
        <v>3</v>
      </c>
      <c r="F7278" t="s">
        <v>581</v>
      </c>
      <c r="G7278" t="s">
        <v>581</v>
      </c>
      <c r="H7278" t="s">
        <v>328</v>
      </c>
      <c r="I7278" t="s">
        <v>644</v>
      </c>
      <c r="J7278" t="s">
        <v>648</v>
      </c>
    </row>
    <row r="7279" spans="1:10" x14ac:dyDescent="0.35">
      <c r="A7279">
        <v>7479</v>
      </c>
      <c r="B7279" t="s">
        <v>359</v>
      </c>
      <c r="C7279">
        <v>38</v>
      </c>
      <c r="D7279">
        <v>8</v>
      </c>
      <c r="E7279">
        <v>3</v>
      </c>
      <c r="F7279" t="s">
        <v>581</v>
      </c>
      <c r="G7279" t="s">
        <v>581</v>
      </c>
      <c r="H7279" t="s">
        <v>328</v>
      </c>
      <c r="I7279" t="s">
        <v>644</v>
      </c>
      <c r="J7279" t="s">
        <v>648</v>
      </c>
    </row>
    <row r="7280" spans="1:10" x14ac:dyDescent="0.35">
      <c r="A7280">
        <v>7480</v>
      </c>
      <c r="B7280" t="s">
        <v>360</v>
      </c>
      <c r="C7280">
        <v>15</v>
      </c>
      <c r="D7280">
        <v>28</v>
      </c>
      <c r="E7280">
        <v>2</v>
      </c>
      <c r="F7280" t="s">
        <v>581</v>
      </c>
      <c r="G7280" t="s">
        <v>581</v>
      </c>
      <c r="H7280" t="s">
        <v>328</v>
      </c>
      <c r="I7280" t="s">
        <v>644</v>
      </c>
      <c r="J7280" t="s">
        <v>648</v>
      </c>
    </row>
    <row r="7281" spans="1:10" x14ac:dyDescent="0.35">
      <c r="A7281">
        <v>7481</v>
      </c>
      <c r="B7281" t="s">
        <v>360</v>
      </c>
      <c r="C7281">
        <v>16</v>
      </c>
      <c r="D7281">
        <v>17</v>
      </c>
      <c r="E7281">
        <v>5</v>
      </c>
      <c r="F7281" t="s">
        <v>581</v>
      </c>
      <c r="G7281" t="s">
        <v>581</v>
      </c>
      <c r="H7281" t="s">
        <v>328</v>
      </c>
      <c r="I7281" t="s">
        <v>644</v>
      </c>
      <c r="J7281" t="s">
        <v>648</v>
      </c>
    </row>
    <row r="7282" spans="1:10" x14ac:dyDescent="0.35">
      <c r="A7282">
        <v>7482</v>
      </c>
      <c r="B7282" t="s">
        <v>360</v>
      </c>
      <c r="C7282">
        <v>17</v>
      </c>
      <c r="D7282">
        <v>20</v>
      </c>
      <c r="E7282">
        <v>2</v>
      </c>
      <c r="F7282" t="s">
        <v>581</v>
      </c>
      <c r="G7282" t="s">
        <v>581</v>
      </c>
      <c r="H7282" t="s">
        <v>328</v>
      </c>
      <c r="I7282" t="s">
        <v>644</v>
      </c>
      <c r="J7282" t="s">
        <v>648</v>
      </c>
    </row>
    <row r="7283" spans="1:10" x14ac:dyDescent="0.35">
      <c r="A7283">
        <v>7483</v>
      </c>
      <c r="B7283" t="s">
        <v>360</v>
      </c>
      <c r="C7283">
        <v>18</v>
      </c>
      <c r="D7283">
        <v>28</v>
      </c>
      <c r="E7283">
        <v>1</v>
      </c>
      <c r="F7283" t="s">
        <v>581</v>
      </c>
      <c r="G7283" t="s">
        <v>581</v>
      </c>
      <c r="H7283" t="s">
        <v>328</v>
      </c>
      <c r="I7283" t="s">
        <v>644</v>
      </c>
      <c r="J7283" t="s">
        <v>648</v>
      </c>
    </row>
    <row r="7284" spans="1:10" x14ac:dyDescent="0.35">
      <c r="A7284">
        <v>7484</v>
      </c>
      <c r="B7284" t="s">
        <v>360</v>
      </c>
      <c r="C7284">
        <v>19</v>
      </c>
      <c r="D7284">
        <v>27</v>
      </c>
      <c r="E7284">
        <v>5</v>
      </c>
      <c r="F7284" t="s">
        <v>581</v>
      </c>
      <c r="G7284" t="s">
        <v>581</v>
      </c>
      <c r="H7284" t="s">
        <v>328</v>
      </c>
      <c r="I7284" t="s">
        <v>644</v>
      </c>
      <c r="J7284" t="s">
        <v>648</v>
      </c>
    </row>
    <row r="7285" spans="1:10" x14ac:dyDescent="0.35">
      <c r="A7285">
        <v>7485</v>
      </c>
      <c r="B7285" t="s">
        <v>360</v>
      </c>
      <c r="C7285">
        <v>20</v>
      </c>
      <c r="D7285">
        <v>14</v>
      </c>
      <c r="E7285">
        <v>3</v>
      </c>
      <c r="F7285" t="s">
        <v>581</v>
      </c>
      <c r="G7285" t="s">
        <v>581</v>
      </c>
      <c r="H7285" t="s">
        <v>328</v>
      </c>
      <c r="I7285" t="s">
        <v>644</v>
      </c>
      <c r="J7285" t="s">
        <v>648</v>
      </c>
    </row>
    <row r="7286" spans="1:10" x14ac:dyDescent="0.35">
      <c r="A7286">
        <v>7486</v>
      </c>
      <c r="B7286" t="s">
        <v>360</v>
      </c>
      <c r="C7286">
        <v>21</v>
      </c>
      <c r="D7286">
        <v>8</v>
      </c>
      <c r="E7286">
        <v>4</v>
      </c>
      <c r="F7286" t="s">
        <v>581</v>
      </c>
      <c r="G7286" t="s">
        <v>581</v>
      </c>
      <c r="H7286" t="s">
        <v>328</v>
      </c>
      <c r="I7286" t="s">
        <v>644</v>
      </c>
      <c r="J7286" t="s">
        <v>648</v>
      </c>
    </row>
    <row r="7287" spans="1:10" x14ac:dyDescent="0.35">
      <c r="A7287">
        <v>7487</v>
      </c>
      <c r="B7287" t="s">
        <v>360</v>
      </c>
      <c r="C7287">
        <v>22</v>
      </c>
      <c r="D7287">
        <v>11</v>
      </c>
      <c r="E7287">
        <v>5</v>
      </c>
      <c r="F7287" t="s">
        <v>581</v>
      </c>
      <c r="G7287" t="s">
        <v>581</v>
      </c>
      <c r="H7287" t="s">
        <v>328</v>
      </c>
      <c r="I7287" t="s">
        <v>644</v>
      </c>
      <c r="J7287" t="s">
        <v>648</v>
      </c>
    </row>
    <row r="7288" spans="1:10" x14ac:dyDescent="0.35">
      <c r="A7288">
        <v>7488</v>
      </c>
      <c r="B7288" t="s">
        <v>360</v>
      </c>
      <c r="C7288">
        <v>23</v>
      </c>
      <c r="D7288">
        <v>6</v>
      </c>
      <c r="E7288">
        <v>1</v>
      </c>
      <c r="F7288" t="s">
        <v>581</v>
      </c>
      <c r="G7288" t="s">
        <v>581</v>
      </c>
      <c r="H7288" t="s">
        <v>328</v>
      </c>
      <c r="I7288" t="s">
        <v>644</v>
      </c>
      <c r="J7288" t="s">
        <v>648</v>
      </c>
    </row>
    <row r="7289" spans="1:10" x14ac:dyDescent="0.35">
      <c r="A7289">
        <v>7489</v>
      </c>
      <c r="B7289" t="s">
        <v>360</v>
      </c>
      <c r="C7289">
        <v>24</v>
      </c>
      <c r="D7289">
        <v>12</v>
      </c>
      <c r="E7289">
        <v>0</v>
      </c>
      <c r="F7289" t="s">
        <v>581</v>
      </c>
      <c r="G7289" t="s">
        <v>581</v>
      </c>
      <c r="H7289" t="s">
        <v>328</v>
      </c>
      <c r="I7289" t="s">
        <v>644</v>
      </c>
      <c r="J7289" t="s">
        <v>648</v>
      </c>
    </row>
    <row r="7290" spans="1:10" x14ac:dyDescent="0.35">
      <c r="A7290">
        <v>7490</v>
      </c>
      <c r="B7290" t="s">
        <v>360</v>
      </c>
      <c r="C7290">
        <v>25</v>
      </c>
      <c r="D7290">
        <v>9</v>
      </c>
      <c r="E7290">
        <v>1</v>
      </c>
      <c r="F7290" t="s">
        <v>581</v>
      </c>
      <c r="G7290" t="s">
        <v>581</v>
      </c>
      <c r="H7290" t="s">
        <v>328</v>
      </c>
      <c r="I7290" t="s">
        <v>644</v>
      </c>
      <c r="J7290" t="s">
        <v>648</v>
      </c>
    </row>
    <row r="7291" spans="1:10" x14ac:dyDescent="0.35">
      <c r="A7291">
        <v>7491</v>
      </c>
      <c r="B7291" t="s">
        <v>360</v>
      </c>
      <c r="C7291">
        <v>26</v>
      </c>
      <c r="D7291">
        <v>12</v>
      </c>
      <c r="E7291">
        <v>1</v>
      </c>
      <c r="F7291" t="s">
        <v>581</v>
      </c>
      <c r="G7291" t="s">
        <v>581</v>
      </c>
      <c r="H7291" t="s">
        <v>328</v>
      </c>
      <c r="I7291" t="s">
        <v>644</v>
      </c>
      <c r="J7291" t="s">
        <v>648</v>
      </c>
    </row>
    <row r="7292" spans="1:10" x14ac:dyDescent="0.35">
      <c r="A7292">
        <v>7492</v>
      </c>
      <c r="B7292" t="s">
        <v>360</v>
      </c>
      <c r="C7292">
        <v>27</v>
      </c>
      <c r="D7292">
        <v>18</v>
      </c>
      <c r="E7292">
        <v>6</v>
      </c>
      <c r="F7292" t="s">
        <v>581</v>
      </c>
      <c r="G7292" t="s">
        <v>581</v>
      </c>
      <c r="H7292" t="s">
        <v>328</v>
      </c>
      <c r="I7292" t="s">
        <v>644</v>
      </c>
      <c r="J7292" t="s">
        <v>648</v>
      </c>
    </row>
    <row r="7293" spans="1:10" x14ac:dyDescent="0.35">
      <c r="A7293">
        <v>7493</v>
      </c>
      <c r="B7293" t="s">
        <v>360</v>
      </c>
      <c r="C7293">
        <v>28</v>
      </c>
      <c r="D7293">
        <v>16</v>
      </c>
      <c r="E7293">
        <v>4</v>
      </c>
      <c r="F7293" t="s">
        <v>581</v>
      </c>
      <c r="G7293" t="s">
        <v>581</v>
      </c>
      <c r="H7293" t="s">
        <v>328</v>
      </c>
      <c r="I7293" t="s">
        <v>644</v>
      </c>
      <c r="J7293" t="s">
        <v>648</v>
      </c>
    </row>
    <row r="7294" spans="1:10" x14ac:dyDescent="0.35">
      <c r="A7294">
        <v>7494</v>
      </c>
      <c r="B7294" t="s">
        <v>360</v>
      </c>
      <c r="C7294">
        <v>29</v>
      </c>
      <c r="D7294">
        <v>16</v>
      </c>
      <c r="E7294">
        <v>6</v>
      </c>
      <c r="F7294" t="s">
        <v>581</v>
      </c>
      <c r="G7294" t="s">
        <v>581</v>
      </c>
      <c r="H7294" t="s">
        <v>328</v>
      </c>
      <c r="I7294" t="s">
        <v>644</v>
      </c>
      <c r="J7294" t="s">
        <v>648</v>
      </c>
    </row>
    <row r="7295" spans="1:10" x14ac:dyDescent="0.35">
      <c r="A7295">
        <v>7495</v>
      </c>
      <c r="B7295" t="s">
        <v>360</v>
      </c>
      <c r="C7295">
        <v>30</v>
      </c>
      <c r="D7295">
        <v>13</v>
      </c>
      <c r="E7295">
        <v>4</v>
      </c>
      <c r="F7295" t="s">
        <v>581</v>
      </c>
      <c r="G7295" t="s">
        <v>581</v>
      </c>
      <c r="H7295" t="s">
        <v>328</v>
      </c>
      <c r="I7295" t="s">
        <v>644</v>
      </c>
      <c r="J7295" t="s">
        <v>648</v>
      </c>
    </row>
    <row r="7296" spans="1:10" x14ac:dyDescent="0.35">
      <c r="A7296">
        <v>7496</v>
      </c>
      <c r="B7296" t="s">
        <v>360</v>
      </c>
      <c r="C7296">
        <v>31</v>
      </c>
      <c r="D7296">
        <v>10</v>
      </c>
      <c r="E7296">
        <v>3</v>
      </c>
      <c r="F7296" t="s">
        <v>581</v>
      </c>
      <c r="G7296" t="s">
        <v>581</v>
      </c>
      <c r="H7296" t="s">
        <v>328</v>
      </c>
      <c r="I7296" t="s">
        <v>644</v>
      </c>
      <c r="J7296" t="s">
        <v>648</v>
      </c>
    </row>
    <row r="7297" spans="1:10" x14ac:dyDescent="0.35">
      <c r="A7297">
        <v>7497</v>
      </c>
      <c r="B7297" t="s">
        <v>360</v>
      </c>
      <c r="C7297">
        <v>32</v>
      </c>
      <c r="D7297">
        <v>8</v>
      </c>
      <c r="E7297">
        <v>0</v>
      </c>
      <c r="F7297" t="s">
        <v>581</v>
      </c>
      <c r="G7297" t="s">
        <v>581</v>
      </c>
      <c r="H7297" t="s">
        <v>328</v>
      </c>
      <c r="I7297" t="s">
        <v>644</v>
      </c>
      <c r="J7297" t="s">
        <v>648</v>
      </c>
    </row>
    <row r="7298" spans="1:10" x14ac:dyDescent="0.35">
      <c r="A7298">
        <v>7498</v>
      </c>
      <c r="B7298" t="s">
        <v>360</v>
      </c>
      <c r="C7298">
        <v>33</v>
      </c>
      <c r="D7298">
        <v>13</v>
      </c>
      <c r="E7298">
        <v>3</v>
      </c>
      <c r="F7298" t="s">
        <v>581</v>
      </c>
      <c r="G7298" t="s">
        <v>581</v>
      </c>
      <c r="H7298" t="s">
        <v>328</v>
      </c>
      <c r="I7298" t="s">
        <v>644</v>
      </c>
      <c r="J7298" t="s">
        <v>648</v>
      </c>
    </row>
    <row r="7299" spans="1:10" x14ac:dyDescent="0.35">
      <c r="A7299">
        <v>7499</v>
      </c>
      <c r="B7299" t="s">
        <v>360</v>
      </c>
      <c r="C7299">
        <v>34</v>
      </c>
      <c r="D7299">
        <v>6</v>
      </c>
      <c r="E7299">
        <v>3</v>
      </c>
      <c r="F7299" t="s">
        <v>581</v>
      </c>
      <c r="G7299" t="s">
        <v>581</v>
      </c>
      <c r="H7299" t="s">
        <v>328</v>
      </c>
      <c r="I7299" t="s">
        <v>644</v>
      </c>
      <c r="J7299" t="s">
        <v>648</v>
      </c>
    </row>
    <row r="7300" spans="1:10" x14ac:dyDescent="0.35">
      <c r="A7300">
        <v>7500</v>
      </c>
      <c r="B7300" t="s">
        <v>360</v>
      </c>
      <c r="C7300">
        <v>35</v>
      </c>
      <c r="D7300">
        <v>8</v>
      </c>
      <c r="E7300">
        <v>1</v>
      </c>
      <c r="F7300" t="s">
        <v>581</v>
      </c>
      <c r="G7300" t="s">
        <v>581</v>
      </c>
      <c r="H7300" t="s">
        <v>328</v>
      </c>
      <c r="I7300" t="s">
        <v>644</v>
      </c>
      <c r="J7300" t="s">
        <v>648</v>
      </c>
    </row>
    <row r="7301" spans="1:10" x14ac:dyDescent="0.35">
      <c r="A7301">
        <v>7501</v>
      </c>
      <c r="B7301" t="s">
        <v>360</v>
      </c>
      <c r="C7301">
        <v>36</v>
      </c>
      <c r="D7301">
        <v>5</v>
      </c>
      <c r="E7301">
        <v>1</v>
      </c>
      <c r="F7301" t="s">
        <v>581</v>
      </c>
      <c r="G7301" t="s">
        <v>581</v>
      </c>
      <c r="H7301" t="s">
        <v>328</v>
      </c>
      <c r="I7301" t="s">
        <v>644</v>
      </c>
      <c r="J7301" t="s">
        <v>648</v>
      </c>
    </row>
    <row r="7302" spans="1:10" x14ac:dyDescent="0.35">
      <c r="A7302">
        <v>7502</v>
      </c>
      <c r="B7302" t="s">
        <v>360</v>
      </c>
      <c r="C7302">
        <v>37</v>
      </c>
      <c r="D7302">
        <v>10</v>
      </c>
      <c r="E7302">
        <v>2</v>
      </c>
      <c r="F7302" t="s">
        <v>581</v>
      </c>
      <c r="G7302" t="s">
        <v>581</v>
      </c>
      <c r="H7302" t="s">
        <v>328</v>
      </c>
      <c r="I7302" t="s">
        <v>644</v>
      </c>
      <c r="J7302" t="s">
        <v>648</v>
      </c>
    </row>
    <row r="7303" spans="1:10" x14ac:dyDescent="0.35">
      <c r="A7303">
        <v>7503</v>
      </c>
      <c r="B7303" t="s">
        <v>360</v>
      </c>
      <c r="C7303">
        <v>38</v>
      </c>
      <c r="D7303">
        <v>10</v>
      </c>
      <c r="E7303">
        <v>5</v>
      </c>
      <c r="F7303" t="s">
        <v>581</v>
      </c>
      <c r="G7303" t="s">
        <v>581</v>
      </c>
      <c r="H7303" t="s">
        <v>328</v>
      </c>
      <c r="I7303" t="s">
        <v>644</v>
      </c>
      <c r="J7303" t="s">
        <v>648</v>
      </c>
    </row>
    <row r="7304" spans="1:10" x14ac:dyDescent="0.35">
      <c r="A7304">
        <v>7504</v>
      </c>
      <c r="B7304" t="s">
        <v>361</v>
      </c>
      <c r="C7304">
        <v>15</v>
      </c>
      <c r="D7304">
        <v>98</v>
      </c>
      <c r="E7304">
        <v>1</v>
      </c>
      <c r="F7304" t="s">
        <v>581</v>
      </c>
      <c r="G7304" t="s">
        <v>581</v>
      </c>
      <c r="H7304" t="s">
        <v>328</v>
      </c>
      <c r="I7304" t="s">
        <v>644</v>
      </c>
      <c r="J7304" t="s">
        <v>648</v>
      </c>
    </row>
    <row r="7305" spans="1:10" x14ac:dyDescent="0.35">
      <c r="A7305">
        <v>7505</v>
      </c>
      <c r="B7305" t="s">
        <v>361</v>
      </c>
      <c r="C7305">
        <v>16</v>
      </c>
      <c r="D7305">
        <v>63</v>
      </c>
      <c r="E7305">
        <v>9</v>
      </c>
      <c r="F7305" t="s">
        <v>581</v>
      </c>
      <c r="G7305" t="s">
        <v>581</v>
      </c>
      <c r="H7305" t="s">
        <v>328</v>
      </c>
      <c r="I7305" t="s">
        <v>644</v>
      </c>
      <c r="J7305" t="s">
        <v>648</v>
      </c>
    </row>
    <row r="7306" spans="1:10" x14ac:dyDescent="0.35">
      <c r="A7306">
        <v>7506</v>
      </c>
      <c r="B7306" t="s">
        <v>361</v>
      </c>
      <c r="C7306">
        <v>17</v>
      </c>
      <c r="D7306">
        <v>39</v>
      </c>
      <c r="E7306">
        <v>1</v>
      </c>
      <c r="F7306" t="s">
        <v>581</v>
      </c>
      <c r="G7306" t="s">
        <v>581</v>
      </c>
      <c r="H7306" t="s">
        <v>328</v>
      </c>
      <c r="I7306" t="s">
        <v>644</v>
      </c>
      <c r="J7306" t="s">
        <v>648</v>
      </c>
    </row>
    <row r="7307" spans="1:10" x14ac:dyDescent="0.35">
      <c r="A7307">
        <v>7507</v>
      </c>
      <c r="B7307" t="s">
        <v>361</v>
      </c>
      <c r="C7307">
        <v>18</v>
      </c>
      <c r="D7307">
        <v>57</v>
      </c>
      <c r="E7307">
        <v>3</v>
      </c>
      <c r="F7307" t="s">
        <v>581</v>
      </c>
      <c r="G7307" t="s">
        <v>581</v>
      </c>
      <c r="H7307" t="s">
        <v>328</v>
      </c>
      <c r="I7307" t="s">
        <v>644</v>
      </c>
      <c r="J7307" t="s">
        <v>648</v>
      </c>
    </row>
    <row r="7308" spans="1:10" x14ac:dyDescent="0.35">
      <c r="A7308">
        <v>7508</v>
      </c>
      <c r="B7308" t="s">
        <v>361</v>
      </c>
      <c r="C7308">
        <v>19</v>
      </c>
      <c r="D7308">
        <v>44</v>
      </c>
      <c r="E7308">
        <v>3</v>
      </c>
      <c r="F7308" t="s">
        <v>581</v>
      </c>
      <c r="G7308" t="s">
        <v>581</v>
      </c>
      <c r="H7308" t="s">
        <v>328</v>
      </c>
      <c r="I7308" t="s">
        <v>644</v>
      </c>
      <c r="J7308" t="s">
        <v>648</v>
      </c>
    </row>
    <row r="7309" spans="1:10" x14ac:dyDescent="0.35">
      <c r="A7309">
        <v>7509</v>
      </c>
      <c r="B7309" t="s">
        <v>361</v>
      </c>
      <c r="C7309">
        <v>20</v>
      </c>
      <c r="D7309">
        <v>41</v>
      </c>
      <c r="E7309">
        <v>1</v>
      </c>
      <c r="F7309" t="s">
        <v>581</v>
      </c>
      <c r="G7309" t="s">
        <v>581</v>
      </c>
      <c r="H7309" t="s">
        <v>328</v>
      </c>
      <c r="I7309" t="s">
        <v>644</v>
      </c>
      <c r="J7309" t="s">
        <v>648</v>
      </c>
    </row>
    <row r="7310" spans="1:10" x14ac:dyDescent="0.35">
      <c r="A7310">
        <v>7510</v>
      </c>
      <c r="B7310" t="s">
        <v>361</v>
      </c>
      <c r="C7310">
        <v>21</v>
      </c>
      <c r="D7310">
        <v>23</v>
      </c>
      <c r="E7310">
        <v>0</v>
      </c>
      <c r="F7310" t="s">
        <v>581</v>
      </c>
      <c r="G7310" t="s">
        <v>581</v>
      </c>
      <c r="H7310" t="s">
        <v>328</v>
      </c>
      <c r="I7310" t="s">
        <v>644</v>
      </c>
      <c r="J7310" t="s">
        <v>648</v>
      </c>
    </row>
    <row r="7311" spans="1:10" x14ac:dyDescent="0.35">
      <c r="A7311">
        <v>7511</v>
      </c>
      <c r="B7311" t="s">
        <v>361</v>
      </c>
      <c r="C7311">
        <v>22</v>
      </c>
      <c r="D7311">
        <v>30</v>
      </c>
      <c r="E7311">
        <v>1</v>
      </c>
      <c r="F7311" t="s">
        <v>581</v>
      </c>
      <c r="G7311" t="s">
        <v>581</v>
      </c>
      <c r="H7311" t="s">
        <v>328</v>
      </c>
      <c r="I7311" t="s">
        <v>644</v>
      </c>
      <c r="J7311" t="s">
        <v>648</v>
      </c>
    </row>
    <row r="7312" spans="1:10" x14ac:dyDescent="0.35">
      <c r="A7312">
        <v>7512</v>
      </c>
      <c r="B7312" t="s">
        <v>361</v>
      </c>
      <c r="C7312">
        <v>23</v>
      </c>
      <c r="D7312">
        <v>35</v>
      </c>
      <c r="E7312">
        <v>2</v>
      </c>
      <c r="F7312" t="s">
        <v>581</v>
      </c>
      <c r="G7312" t="s">
        <v>581</v>
      </c>
      <c r="H7312" t="s">
        <v>328</v>
      </c>
      <c r="I7312" t="s">
        <v>644</v>
      </c>
      <c r="J7312" t="s">
        <v>648</v>
      </c>
    </row>
    <row r="7313" spans="1:10" x14ac:dyDescent="0.35">
      <c r="A7313">
        <v>7513</v>
      </c>
      <c r="B7313" t="s">
        <v>361</v>
      </c>
      <c r="C7313">
        <v>24</v>
      </c>
      <c r="D7313">
        <v>19</v>
      </c>
      <c r="E7313">
        <v>2</v>
      </c>
      <c r="F7313" t="s">
        <v>581</v>
      </c>
      <c r="G7313" t="s">
        <v>581</v>
      </c>
      <c r="H7313" t="s">
        <v>328</v>
      </c>
      <c r="I7313" t="s">
        <v>644</v>
      </c>
      <c r="J7313" t="s">
        <v>648</v>
      </c>
    </row>
    <row r="7314" spans="1:10" x14ac:dyDescent="0.35">
      <c r="A7314">
        <v>7514</v>
      </c>
      <c r="B7314" t="s">
        <v>361</v>
      </c>
      <c r="C7314">
        <v>25</v>
      </c>
      <c r="D7314">
        <v>21</v>
      </c>
      <c r="E7314">
        <v>0</v>
      </c>
      <c r="F7314" t="s">
        <v>581</v>
      </c>
      <c r="G7314" t="s">
        <v>581</v>
      </c>
      <c r="H7314" t="s">
        <v>328</v>
      </c>
      <c r="I7314" t="s">
        <v>644</v>
      </c>
      <c r="J7314" t="s">
        <v>648</v>
      </c>
    </row>
    <row r="7315" spans="1:10" x14ac:dyDescent="0.35">
      <c r="A7315">
        <v>7515</v>
      </c>
      <c r="B7315" t="s">
        <v>361</v>
      </c>
      <c r="C7315">
        <v>26</v>
      </c>
      <c r="D7315">
        <v>25</v>
      </c>
      <c r="E7315">
        <v>1</v>
      </c>
      <c r="F7315" t="s">
        <v>581</v>
      </c>
      <c r="G7315" t="s">
        <v>581</v>
      </c>
      <c r="H7315" t="s">
        <v>328</v>
      </c>
      <c r="I7315" t="s">
        <v>644</v>
      </c>
      <c r="J7315" t="s">
        <v>648</v>
      </c>
    </row>
    <row r="7316" spans="1:10" x14ac:dyDescent="0.35">
      <c r="A7316">
        <v>7516</v>
      </c>
      <c r="B7316" t="s">
        <v>361</v>
      </c>
      <c r="C7316">
        <v>27</v>
      </c>
      <c r="D7316">
        <v>37</v>
      </c>
      <c r="E7316">
        <v>10</v>
      </c>
      <c r="F7316" t="s">
        <v>581</v>
      </c>
      <c r="G7316" t="s">
        <v>581</v>
      </c>
      <c r="H7316" t="s">
        <v>328</v>
      </c>
      <c r="I7316" t="s">
        <v>644</v>
      </c>
      <c r="J7316" t="s">
        <v>648</v>
      </c>
    </row>
    <row r="7317" spans="1:10" x14ac:dyDescent="0.35">
      <c r="A7317">
        <v>7517</v>
      </c>
      <c r="B7317" t="s">
        <v>361</v>
      </c>
      <c r="C7317">
        <v>28</v>
      </c>
      <c r="D7317">
        <v>30</v>
      </c>
      <c r="E7317">
        <v>6</v>
      </c>
      <c r="F7317" t="s">
        <v>581</v>
      </c>
      <c r="G7317" t="s">
        <v>581</v>
      </c>
      <c r="H7317" t="s">
        <v>328</v>
      </c>
      <c r="I7317" t="s">
        <v>644</v>
      </c>
      <c r="J7317" t="s">
        <v>648</v>
      </c>
    </row>
    <row r="7318" spans="1:10" x14ac:dyDescent="0.35">
      <c r="A7318">
        <v>7518</v>
      </c>
      <c r="B7318" t="s">
        <v>361</v>
      </c>
      <c r="C7318">
        <v>29</v>
      </c>
      <c r="D7318">
        <v>40</v>
      </c>
      <c r="E7318">
        <v>8</v>
      </c>
      <c r="F7318" t="s">
        <v>581</v>
      </c>
      <c r="G7318" t="s">
        <v>581</v>
      </c>
      <c r="H7318" t="s">
        <v>328</v>
      </c>
      <c r="I7318" t="s">
        <v>644</v>
      </c>
      <c r="J7318" t="s">
        <v>648</v>
      </c>
    </row>
    <row r="7319" spans="1:10" x14ac:dyDescent="0.35">
      <c r="A7319">
        <v>7519</v>
      </c>
      <c r="B7319" t="s">
        <v>361</v>
      </c>
      <c r="C7319">
        <v>30</v>
      </c>
      <c r="D7319">
        <v>19</v>
      </c>
      <c r="E7319">
        <v>4</v>
      </c>
      <c r="F7319" t="s">
        <v>581</v>
      </c>
      <c r="G7319" t="s">
        <v>581</v>
      </c>
      <c r="H7319" t="s">
        <v>328</v>
      </c>
      <c r="I7319" t="s">
        <v>644</v>
      </c>
      <c r="J7319" t="s">
        <v>648</v>
      </c>
    </row>
    <row r="7320" spans="1:10" x14ac:dyDescent="0.35">
      <c r="A7320">
        <v>7520</v>
      </c>
      <c r="B7320" t="s">
        <v>361</v>
      </c>
      <c r="C7320">
        <v>31</v>
      </c>
      <c r="D7320">
        <v>30</v>
      </c>
      <c r="E7320">
        <v>6</v>
      </c>
      <c r="F7320" t="s">
        <v>581</v>
      </c>
      <c r="G7320" t="s">
        <v>581</v>
      </c>
      <c r="H7320" t="s">
        <v>328</v>
      </c>
      <c r="I7320" t="s">
        <v>644</v>
      </c>
      <c r="J7320" t="s">
        <v>648</v>
      </c>
    </row>
    <row r="7321" spans="1:10" x14ac:dyDescent="0.35">
      <c r="A7321">
        <v>7521</v>
      </c>
      <c r="B7321" t="s">
        <v>361</v>
      </c>
      <c r="C7321">
        <v>32</v>
      </c>
      <c r="D7321">
        <v>20</v>
      </c>
      <c r="E7321">
        <v>6</v>
      </c>
      <c r="F7321" t="s">
        <v>581</v>
      </c>
      <c r="G7321" t="s">
        <v>581</v>
      </c>
      <c r="H7321" t="s">
        <v>328</v>
      </c>
      <c r="I7321" t="s">
        <v>644</v>
      </c>
      <c r="J7321" t="s">
        <v>648</v>
      </c>
    </row>
    <row r="7322" spans="1:10" x14ac:dyDescent="0.35">
      <c r="A7322">
        <v>7522</v>
      </c>
      <c r="B7322" t="s">
        <v>361</v>
      </c>
      <c r="C7322">
        <v>33</v>
      </c>
      <c r="D7322">
        <v>25</v>
      </c>
      <c r="E7322">
        <v>3</v>
      </c>
      <c r="F7322" t="s">
        <v>581</v>
      </c>
      <c r="G7322" t="s">
        <v>581</v>
      </c>
      <c r="H7322" t="s">
        <v>328</v>
      </c>
      <c r="I7322" t="s">
        <v>644</v>
      </c>
      <c r="J7322" t="s">
        <v>648</v>
      </c>
    </row>
    <row r="7323" spans="1:10" x14ac:dyDescent="0.35">
      <c r="A7323">
        <v>7523</v>
      </c>
      <c r="B7323" t="s">
        <v>361</v>
      </c>
      <c r="C7323">
        <v>34</v>
      </c>
      <c r="D7323">
        <v>16</v>
      </c>
      <c r="E7323">
        <v>5</v>
      </c>
      <c r="F7323" t="s">
        <v>581</v>
      </c>
      <c r="G7323" t="s">
        <v>581</v>
      </c>
      <c r="H7323" t="s">
        <v>328</v>
      </c>
      <c r="I7323" t="s">
        <v>644</v>
      </c>
      <c r="J7323" t="s">
        <v>648</v>
      </c>
    </row>
    <row r="7324" spans="1:10" x14ac:dyDescent="0.35">
      <c r="A7324">
        <v>7524</v>
      </c>
      <c r="B7324" t="s">
        <v>361</v>
      </c>
      <c r="C7324">
        <v>35</v>
      </c>
      <c r="D7324">
        <v>13</v>
      </c>
      <c r="E7324">
        <v>2</v>
      </c>
      <c r="F7324" t="s">
        <v>581</v>
      </c>
      <c r="G7324" t="s">
        <v>581</v>
      </c>
      <c r="H7324" t="s">
        <v>328</v>
      </c>
      <c r="I7324" t="s">
        <v>644</v>
      </c>
      <c r="J7324" t="s">
        <v>648</v>
      </c>
    </row>
    <row r="7325" spans="1:10" x14ac:dyDescent="0.35">
      <c r="A7325">
        <v>7525</v>
      </c>
      <c r="B7325" t="s">
        <v>361</v>
      </c>
      <c r="C7325">
        <v>36</v>
      </c>
      <c r="D7325">
        <v>14</v>
      </c>
      <c r="E7325">
        <v>0</v>
      </c>
      <c r="F7325" t="s">
        <v>581</v>
      </c>
      <c r="G7325" t="s">
        <v>581</v>
      </c>
      <c r="H7325" t="s">
        <v>328</v>
      </c>
      <c r="I7325" t="s">
        <v>644</v>
      </c>
      <c r="J7325" t="s">
        <v>648</v>
      </c>
    </row>
    <row r="7326" spans="1:10" x14ac:dyDescent="0.35">
      <c r="A7326">
        <v>7526</v>
      </c>
      <c r="B7326" t="s">
        <v>361</v>
      </c>
      <c r="C7326">
        <v>37</v>
      </c>
      <c r="D7326">
        <v>16</v>
      </c>
      <c r="E7326">
        <v>5</v>
      </c>
      <c r="F7326" t="s">
        <v>581</v>
      </c>
      <c r="G7326" t="s">
        <v>581</v>
      </c>
      <c r="H7326" t="s">
        <v>328</v>
      </c>
      <c r="I7326" t="s">
        <v>644</v>
      </c>
      <c r="J7326" t="s">
        <v>648</v>
      </c>
    </row>
    <row r="7327" spans="1:10" x14ac:dyDescent="0.35">
      <c r="A7327">
        <v>7527</v>
      </c>
      <c r="B7327" t="s">
        <v>361</v>
      </c>
      <c r="C7327">
        <v>38</v>
      </c>
      <c r="D7327">
        <v>18</v>
      </c>
      <c r="E7327">
        <v>3</v>
      </c>
      <c r="F7327" t="s">
        <v>581</v>
      </c>
      <c r="G7327" t="s">
        <v>581</v>
      </c>
      <c r="H7327" t="s">
        <v>328</v>
      </c>
      <c r="I7327" t="s">
        <v>644</v>
      </c>
      <c r="J7327" t="s">
        <v>648</v>
      </c>
    </row>
    <row r="7328" spans="1:10" x14ac:dyDescent="0.35">
      <c r="A7328">
        <v>7534</v>
      </c>
      <c r="B7328" t="s">
        <v>364</v>
      </c>
      <c r="C7328">
        <v>15</v>
      </c>
      <c r="D7328">
        <v>30</v>
      </c>
      <c r="E7328">
        <v>1</v>
      </c>
      <c r="F7328" t="s">
        <v>582</v>
      </c>
      <c r="G7328" t="s">
        <v>581</v>
      </c>
      <c r="H7328" t="s">
        <v>328</v>
      </c>
      <c r="I7328" t="s">
        <v>644</v>
      </c>
      <c r="J7328" t="s">
        <v>645</v>
      </c>
    </row>
    <row r="7329" spans="1:10" x14ac:dyDescent="0.35">
      <c r="A7329">
        <v>7535</v>
      </c>
      <c r="B7329" t="s">
        <v>364</v>
      </c>
      <c r="C7329">
        <v>16</v>
      </c>
      <c r="D7329">
        <v>32</v>
      </c>
      <c r="E7329">
        <v>14</v>
      </c>
      <c r="F7329" t="s">
        <v>582</v>
      </c>
      <c r="G7329" t="s">
        <v>581</v>
      </c>
      <c r="H7329" t="s">
        <v>328</v>
      </c>
      <c r="I7329" t="s">
        <v>644</v>
      </c>
      <c r="J7329" t="s">
        <v>645</v>
      </c>
    </row>
    <row r="7330" spans="1:10" x14ac:dyDescent="0.35">
      <c r="A7330">
        <v>7536</v>
      </c>
      <c r="B7330" t="s">
        <v>364</v>
      </c>
      <c r="C7330">
        <v>17</v>
      </c>
      <c r="D7330">
        <v>39</v>
      </c>
      <c r="E7330">
        <v>8</v>
      </c>
      <c r="F7330" t="s">
        <v>582</v>
      </c>
      <c r="G7330" t="s">
        <v>581</v>
      </c>
      <c r="H7330" t="s">
        <v>328</v>
      </c>
      <c r="I7330" t="s">
        <v>644</v>
      </c>
      <c r="J7330" t="s">
        <v>645</v>
      </c>
    </row>
    <row r="7331" spans="1:10" x14ac:dyDescent="0.35">
      <c r="A7331">
        <v>7537</v>
      </c>
      <c r="B7331" t="s">
        <v>364</v>
      </c>
      <c r="C7331">
        <v>18</v>
      </c>
      <c r="D7331">
        <v>30</v>
      </c>
      <c r="E7331">
        <v>5</v>
      </c>
      <c r="F7331" t="s">
        <v>582</v>
      </c>
      <c r="G7331" t="s">
        <v>581</v>
      </c>
      <c r="H7331" t="s">
        <v>328</v>
      </c>
      <c r="I7331" t="s">
        <v>644</v>
      </c>
      <c r="J7331" t="s">
        <v>645</v>
      </c>
    </row>
    <row r="7332" spans="1:10" x14ac:dyDescent="0.35">
      <c r="A7332">
        <v>7538</v>
      </c>
      <c r="B7332" t="s">
        <v>364</v>
      </c>
      <c r="C7332">
        <v>19</v>
      </c>
      <c r="D7332">
        <v>29</v>
      </c>
      <c r="E7332">
        <v>2</v>
      </c>
      <c r="F7332" t="s">
        <v>582</v>
      </c>
      <c r="G7332" t="s">
        <v>581</v>
      </c>
      <c r="H7332" t="s">
        <v>328</v>
      </c>
      <c r="I7332" t="s">
        <v>644</v>
      </c>
      <c r="J7332" t="s">
        <v>645</v>
      </c>
    </row>
    <row r="7333" spans="1:10" x14ac:dyDescent="0.35">
      <c r="A7333">
        <v>7539</v>
      </c>
      <c r="B7333" t="s">
        <v>364</v>
      </c>
      <c r="C7333">
        <v>20</v>
      </c>
      <c r="D7333">
        <v>13</v>
      </c>
      <c r="E7333">
        <v>3</v>
      </c>
      <c r="F7333" t="s">
        <v>582</v>
      </c>
      <c r="G7333" t="s">
        <v>581</v>
      </c>
      <c r="H7333" t="s">
        <v>328</v>
      </c>
      <c r="I7333" t="s">
        <v>644</v>
      </c>
      <c r="J7333" t="s">
        <v>645</v>
      </c>
    </row>
    <row r="7334" spans="1:10" x14ac:dyDescent="0.35">
      <c r="A7334">
        <v>7540</v>
      </c>
      <c r="B7334" t="s">
        <v>364</v>
      </c>
      <c r="C7334">
        <v>21</v>
      </c>
      <c r="D7334">
        <v>13</v>
      </c>
      <c r="E7334">
        <v>5</v>
      </c>
      <c r="F7334" t="s">
        <v>582</v>
      </c>
      <c r="G7334" t="s">
        <v>581</v>
      </c>
      <c r="H7334" t="s">
        <v>328</v>
      </c>
      <c r="I7334" t="s">
        <v>644</v>
      </c>
      <c r="J7334" t="s">
        <v>645</v>
      </c>
    </row>
    <row r="7335" spans="1:10" x14ac:dyDescent="0.35">
      <c r="A7335">
        <v>7541</v>
      </c>
      <c r="B7335" t="s">
        <v>364</v>
      </c>
      <c r="C7335">
        <v>22</v>
      </c>
      <c r="D7335">
        <v>6</v>
      </c>
      <c r="E7335">
        <v>1</v>
      </c>
      <c r="F7335" t="s">
        <v>582</v>
      </c>
      <c r="G7335" t="s">
        <v>581</v>
      </c>
      <c r="H7335" t="s">
        <v>328</v>
      </c>
      <c r="I7335" t="s">
        <v>644</v>
      </c>
      <c r="J7335" t="s">
        <v>645</v>
      </c>
    </row>
    <row r="7336" spans="1:10" x14ac:dyDescent="0.35">
      <c r="A7336">
        <v>7542</v>
      </c>
      <c r="B7336" t="s">
        <v>364</v>
      </c>
      <c r="C7336">
        <v>23</v>
      </c>
      <c r="D7336">
        <v>7</v>
      </c>
      <c r="E7336">
        <v>5</v>
      </c>
      <c r="F7336" t="s">
        <v>582</v>
      </c>
      <c r="G7336" t="s">
        <v>581</v>
      </c>
      <c r="H7336" t="s">
        <v>328</v>
      </c>
      <c r="I7336" t="s">
        <v>644</v>
      </c>
      <c r="J7336" t="s">
        <v>645</v>
      </c>
    </row>
    <row r="7337" spans="1:10" x14ac:dyDescent="0.35">
      <c r="A7337">
        <v>7543</v>
      </c>
      <c r="B7337" t="s">
        <v>364</v>
      </c>
      <c r="C7337">
        <v>24</v>
      </c>
      <c r="D7337">
        <v>15</v>
      </c>
      <c r="E7337">
        <v>5</v>
      </c>
      <c r="F7337" t="s">
        <v>582</v>
      </c>
      <c r="G7337" t="s">
        <v>581</v>
      </c>
      <c r="H7337" t="s">
        <v>328</v>
      </c>
      <c r="I7337" t="s">
        <v>644</v>
      </c>
      <c r="J7337" t="s">
        <v>645</v>
      </c>
    </row>
    <row r="7338" spans="1:10" x14ac:dyDescent="0.35">
      <c r="A7338">
        <v>7544</v>
      </c>
      <c r="B7338" t="s">
        <v>364</v>
      </c>
      <c r="C7338">
        <v>25</v>
      </c>
      <c r="D7338">
        <v>18</v>
      </c>
      <c r="E7338">
        <v>3</v>
      </c>
      <c r="F7338" t="s">
        <v>582</v>
      </c>
      <c r="G7338" t="s">
        <v>581</v>
      </c>
      <c r="H7338" t="s">
        <v>328</v>
      </c>
      <c r="I7338" t="s">
        <v>644</v>
      </c>
      <c r="J7338" t="s">
        <v>645</v>
      </c>
    </row>
    <row r="7339" spans="1:10" x14ac:dyDescent="0.35">
      <c r="A7339">
        <v>7545</v>
      </c>
      <c r="B7339" t="s">
        <v>364</v>
      </c>
      <c r="C7339">
        <v>26</v>
      </c>
      <c r="D7339">
        <v>19</v>
      </c>
      <c r="E7339">
        <v>4</v>
      </c>
      <c r="F7339" t="s">
        <v>582</v>
      </c>
      <c r="G7339" t="s">
        <v>581</v>
      </c>
      <c r="H7339" t="s">
        <v>328</v>
      </c>
      <c r="I7339" t="s">
        <v>644</v>
      </c>
      <c r="J7339" t="s">
        <v>645</v>
      </c>
    </row>
    <row r="7340" spans="1:10" x14ac:dyDescent="0.35">
      <c r="A7340">
        <v>7546</v>
      </c>
      <c r="B7340" t="s">
        <v>364</v>
      </c>
      <c r="C7340">
        <v>27</v>
      </c>
      <c r="D7340">
        <v>22</v>
      </c>
      <c r="E7340">
        <v>9</v>
      </c>
      <c r="F7340" t="s">
        <v>582</v>
      </c>
      <c r="G7340" t="s">
        <v>581</v>
      </c>
      <c r="H7340" t="s">
        <v>328</v>
      </c>
      <c r="I7340" t="s">
        <v>644</v>
      </c>
      <c r="J7340" t="s">
        <v>645</v>
      </c>
    </row>
    <row r="7341" spans="1:10" x14ac:dyDescent="0.35">
      <c r="A7341">
        <v>7547</v>
      </c>
      <c r="B7341" t="s">
        <v>364</v>
      </c>
      <c r="C7341">
        <v>28</v>
      </c>
      <c r="D7341">
        <v>43</v>
      </c>
      <c r="E7341">
        <v>13</v>
      </c>
      <c r="F7341" t="s">
        <v>582</v>
      </c>
      <c r="G7341" t="s">
        <v>581</v>
      </c>
      <c r="H7341" t="s">
        <v>328</v>
      </c>
      <c r="I7341" t="s">
        <v>644</v>
      </c>
      <c r="J7341" t="s">
        <v>645</v>
      </c>
    </row>
    <row r="7342" spans="1:10" x14ac:dyDescent="0.35">
      <c r="A7342">
        <v>7548</v>
      </c>
      <c r="B7342" t="s">
        <v>364</v>
      </c>
      <c r="C7342">
        <v>29</v>
      </c>
      <c r="D7342">
        <v>26</v>
      </c>
      <c r="E7342">
        <v>12</v>
      </c>
      <c r="F7342" t="s">
        <v>582</v>
      </c>
      <c r="G7342" t="s">
        <v>581</v>
      </c>
      <c r="H7342" t="s">
        <v>328</v>
      </c>
      <c r="I7342" t="s">
        <v>644</v>
      </c>
      <c r="J7342" t="s">
        <v>645</v>
      </c>
    </row>
    <row r="7343" spans="1:10" x14ac:dyDescent="0.35">
      <c r="A7343">
        <v>7549</v>
      </c>
      <c r="B7343" t="s">
        <v>364</v>
      </c>
      <c r="C7343">
        <v>30</v>
      </c>
      <c r="D7343">
        <v>30</v>
      </c>
      <c r="E7343">
        <v>3</v>
      </c>
      <c r="F7343" t="s">
        <v>582</v>
      </c>
      <c r="G7343" t="s">
        <v>581</v>
      </c>
      <c r="H7343" t="s">
        <v>328</v>
      </c>
      <c r="I7343" t="s">
        <v>644</v>
      </c>
      <c r="J7343" t="s">
        <v>645</v>
      </c>
    </row>
    <row r="7344" spans="1:10" x14ac:dyDescent="0.35">
      <c r="A7344">
        <v>7550</v>
      </c>
      <c r="B7344" t="s">
        <v>364</v>
      </c>
      <c r="C7344">
        <v>31</v>
      </c>
      <c r="D7344">
        <v>10</v>
      </c>
      <c r="E7344">
        <v>8</v>
      </c>
      <c r="F7344" t="s">
        <v>582</v>
      </c>
      <c r="G7344" t="s">
        <v>581</v>
      </c>
      <c r="H7344" t="s">
        <v>328</v>
      </c>
      <c r="I7344" t="s">
        <v>644</v>
      </c>
      <c r="J7344" t="s">
        <v>645</v>
      </c>
    </row>
    <row r="7345" spans="1:10" x14ac:dyDescent="0.35">
      <c r="A7345">
        <v>7551</v>
      </c>
      <c r="B7345" t="s">
        <v>364</v>
      </c>
      <c r="C7345">
        <v>32</v>
      </c>
      <c r="D7345">
        <v>13</v>
      </c>
      <c r="E7345">
        <v>4</v>
      </c>
      <c r="F7345" t="s">
        <v>582</v>
      </c>
      <c r="G7345" t="s">
        <v>581</v>
      </c>
      <c r="H7345" t="s">
        <v>328</v>
      </c>
      <c r="I7345" t="s">
        <v>644</v>
      </c>
      <c r="J7345" t="s">
        <v>645</v>
      </c>
    </row>
    <row r="7346" spans="1:10" x14ac:dyDescent="0.35">
      <c r="A7346">
        <v>7552</v>
      </c>
      <c r="B7346" t="s">
        <v>364</v>
      </c>
      <c r="C7346">
        <v>33</v>
      </c>
      <c r="D7346">
        <v>14</v>
      </c>
      <c r="E7346">
        <v>6</v>
      </c>
      <c r="F7346" t="s">
        <v>582</v>
      </c>
      <c r="G7346" t="s">
        <v>581</v>
      </c>
      <c r="H7346" t="s">
        <v>328</v>
      </c>
      <c r="I7346" t="s">
        <v>644</v>
      </c>
      <c r="J7346" t="s">
        <v>645</v>
      </c>
    </row>
    <row r="7347" spans="1:10" x14ac:dyDescent="0.35">
      <c r="A7347">
        <v>7553</v>
      </c>
      <c r="B7347" t="s">
        <v>364</v>
      </c>
      <c r="C7347">
        <v>34</v>
      </c>
      <c r="D7347">
        <v>7</v>
      </c>
      <c r="E7347">
        <v>3</v>
      </c>
      <c r="F7347" t="s">
        <v>582</v>
      </c>
      <c r="G7347" t="s">
        <v>581</v>
      </c>
      <c r="H7347" t="s">
        <v>328</v>
      </c>
      <c r="I7347" t="s">
        <v>644</v>
      </c>
      <c r="J7347" t="s">
        <v>645</v>
      </c>
    </row>
    <row r="7348" spans="1:10" x14ac:dyDescent="0.35">
      <c r="A7348">
        <v>7554</v>
      </c>
      <c r="B7348" t="s">
        <v>364</v>
      </c>
      <c r="C7348">
        <v>35</v>
      </c>
      <c r="D7348">
        <v>7</v>
      </c>
      <c r="E7348">
        <v>6</v>
      </c>
      <c r="F7348" t="s">
        <v>582</v>
      </c>
      <c r="G7348" t="s">
        <v>581</v>
      </c>
      <c r="H7348" t="s">
        <v>328</v>
      </c>
      <c r="I7348" t="s">
        <v>644</v>
      </c>
      <c r="J7348" t="s">
        <v>645</v>
      </c>
    </row>
    <row r="7349" spans="1:10" x14ac:dyDescent="0.35">
      <c r="A7349">
        <v>7555</v>
      </c>
      <c r="B7349" t="s">
        <v>364</v>
      </c>
      <c r="C7349">
        <v>36</v>
      </c>
      <c r="D7349">
        <v>4</v>
      </c>
      <c r="E7349">
        <v>9</v>
      </c>
      <c r="F7349" t="s">
        <v>582</v>
      </c>
      <c r="G7349" t="s">
        <v>581</v>
      </c>
      <c r="H7349" t="s">
        <v>328</v>
      </c>
      <c r="I7349" t="s">
        <v>644</v>
      </c>
      <c r="J7349" t="s">
        <v>645</v>
      </c>
    </row>
    <row r="7350" spans="1:10" x14ac:dyDescent="0.35">
      <c r="A7350">
        <v>7556</v>
      </c>
      <c r="B7350" t="s">
        <v>364</v>
      </c>
      <c r="C7350">
        <v>37</v>
      </c>
      <c r="D7350">
        <v>3</v>
      </c>
      <c r="E7350">
        <v>15</v>
      </c>
      <c r="F7350" t="s">
        <v>582</v>
      </c>
      <c r="G7350" t="s">
        <v>581</v>
      </c>
      <c r="H7350" t="s">
        <v>328</v>
      </c>
      <c r="I7350" t="s">
        <v>644</v>
      </c>
      <c r="J7350" t="s">
        <v>645</v>
      </c>
    </row>
    <row r="7351" spans="1:10" x14ac:dyDescent="0.35">
      <c r="A7351">
        <v>7557</v>
      </c>
      <c r="B7351" t="s">
        <v>364</v>
      </c>
      <c r="C7351">
        <v>38</v>
      </c>
      <c r="D7351">
        <v>6</v>
      </c>
      <c r="E7351">
        <v>5</v>
      </c>
      <c r="F7351" t="s">
        <v>582</v>
      </c>
      <c r="G7351" t="s">
        <v>581</v>
      </c>
      <c r="H7351" t="s">
        <v>328</v>
      </c>
      <c r="I7351" t="s">
        <v>644</v>
      </c>
      <c r="J7351" t="s">
        <v>645</v>
      </c>
    </row>
    <row r="7352" spans="1:10" x14ac:dyDescent="0.35">
      <c r="A7352">
        <v>7558</v>
      </c>
      <c r="B7352" t="s">
        <v>365</v>
      </c>
      <c r="C7352">
        <v>15</v>
      </c>
      <c r="D7352">
        <v>44</v>
      </c>
      <c r="E7352">
        <v>0</v>
      </c>
      <c r="F7352" t="s">
        <v>581</v>
      </c>
      <c r="G7352" t="s">
        <v>581</v>
      </c>
      <c r="H7352" t="s">
        <v>132</v>
      </c>
      <c r="I7352" t="s">
        <v>132</v>
      </c>
      <c r="J7352" t="s">
        <v>646</v>
      </c>
    </row>
    <row r="7353" spans="1:10" x14ac:dyDescent="0.35">
      <c r="A7353">
        <v>7559</v>
      </c>
      <c r="B7353" t="s">
        <v>365</v>
      </c>
      <c r="C7353">
        <v>16</v>
      </c>
      <c r="D7353">
        <v>31</v>
      </c>
      <c r="E7353">
        <v>1</v>
      </c>
      <c r="F7353" t="s">
        <v>581</v>
      </c>
      <c r="G7353" t="s">
        <v>581</v>
      </c>
      <c r="H7353" t="s">
        <v>132</v>
      </c>
      <c r="I7353" t="s">
        <v>132</v>
      </c>
      <c r="J7353" t="s">
        <v>646</v>
      </c>
    </row>
    <row r="7354" spans="1:10" x14ac:dyDescent="0.35">
      <c r="A7354">
        <v>7560</v>
      </c>
      <c r="B7354" t="s">
        <v>365</v>
      </c>
      <c r="C7354">
        <v>17</v>
      </c>
      <c r="D7354">
        <v>33</v>
      </c>
      <c r="E7354">
        <v>1</v>
      </c>
      <c r="F7354" t="s">
        <v>581</v>
      </c>
      <c r="G7354" t="s">
        <v>581</v>
      </c>
      <c r="H7354" t="s">
        <v>132</v>
      </c>
      <c r="I7354" t="s">
        <v>132</v>
      </c>
      <c r="J7354" t="s">
        <v>646</v>
      </c>
    </row>
    <row r="7355" spans="1:10" x14ac:dyDescent="0.35">
      <c r="A7355">
        <v>7561</v>
      </c>
      <c r="B7355" t="s">
        <v>365</v>
      </c>
      <c r="C7355">
        <v>18</v>
      </c>
      <c r="D7355">
        <v>30</v>
      </c>
      <c r="E7355">
        <v>1</v>
      </c>
      <c r="F7355" t="s">
        <v>581</v>
      </c>
      <c r="G7355" t="s">
        <v>581</v>
      </c>
      <c r="H7355" t="s">
        <v>132</v>
      </c>
      <c r="I7355" t="s">
        <v>132</v>
      </c>
      <c r="J7355" t="s">
        <v>646</v>
      </c>
    </row>
    <row r="7356" spans="1:10" x14ac:dyDescent="0.35">
      <c r="A7356">
        <v>7562</v>
      </c>
      <c r="B7356" t="s">
        <v>365</v>
      </c>
      <c r="C7356">
        <v>19</v>
      </c>
      <c r="D7356">
        <v>41</v>
      </c>
      <c r="E7356">
        <v>1</v>
      </c>
      <c r="F7356" t="s">
        <v>581</v>
      </c>
      <c r="G7356" t="s">
        <v>581</v>
      </c>
      <c r="H7356" t="s">
        <v>132</v>
      </c>
      <c r="I7356" t="s">
        <v>132</v>
      </c>
      <c r="J7356" t="s">
        <v>646</v>
      </c>
    </row>
    <row r="7357" spans="1:10" x14ac:dyDescent="0.35">
      <c r="A7357">
        <v>7563</v>
      </c>
      <c r="B7357" t="s">
        <v>365</v>
      </c>
      <c r="C7357">
        <v>20</v>
      </c>
      <c r="D7357">
        <v>41</v>
      </c>
      <c r="E7357">
        <v>0</v>
      </c>
      <c r="F7357" t="s">
        <v>581</v>
      </c>
      <c r="G7357" t="s">
        <v>581</v>
      </c>
      <c r="H7357" t="s">
        <v>132</v>
      </c>
      <c r="I7357" t="s">
        <v>132</v>
      </c>
      <c r="J7357" t="s">
        <v>646</v>
      </c>
    </row>
    <row r="7358" spans="1:10" x14ac:dyDescent="0.35">
      <c r="A7358">
        <v>7564</v>
      </c>
      <c r="B7358" t="s">
        <v>365</v>
      </c>
      <c r="C7358">
        <v>21</v>
      </c>
      <c r="D7358">
        <v>25</v>
      </c>
      <c r="E7358">
        <v>0</v>
      </c>
      <c r="F7358" t="s">
        <v>581</v>
      </c>
      <c r="G7358" t="s">
        <v>581</v>
      </c>
      <c r="H7358" t="s">
        <v>132</v>
      </c>
      <c r="I7358" t="s">
        <v>132</v>
      </c>
      <c r="J7358" t="s">
        <v>646</v>
      </c>
    </row>
    <row r="7359" spans="1:10" x14ac:dyDescent="0.35">
      <c r="A7359">
        <v>7565</v>
      </c>
      <c r="B7359" t="s">
        <v>365</v>
      </c>
      <c r="C7359">
        <v>22</v>
      </c>
      <c r="D7359">
        <v>7</v>
      </c>
      <c r="E7359">
        <v>1</v>
      </c>
      <c r="F7359" t="s">
        <v>581</v>
      </c>
      <c r="G7359" t="s">
        <v>581</v>
      </c>
      <c r="H7359" t="s">
        <v>132</v>
      </c>
      <c r="I7359" t="s">
        <v>132</v>
      </c>
      <c r="J7359" t="s">
        <v>646</v>
      </c>
    </row>
    <row r="7360" spans="1:10" x14ac:dyDescent="0.35">
      <c r="A7360">
        <v>7566</v>
      </c>
      <c r="B7360" t="s">
        <v>365</v>
      </c>
      <c r="C7360">
        <v>23</v>
      </c>
      <c r="D7360">
        <v>7</v>
      </c>
      <c r="E7360">
        <v>1</v>
      </c>
      <c r="F7360" t="s">
        <v>581</v>
      </c>
      <c r="G7360" t="s">
        <v>581</v>
      </c>
      <c r="H7360" t="s">
        <v>132</v>
      </c>
      <c r="I7360" t="s">
        <v>132</v>
      </c>
      <c r="J7360" t="s">
        <v>646</v>
      </c>
    </row>
    <row r="7361" spans="1:10" x14ac:dyDescent="0.35">
      <c r="A7361">
        <v>7567</v>
      </c>
      <c r="B7361" t="s">
        <v>365</v>
      </c>
      <c r="C7361">
        <v>24</v>
      </c>
      <c r="D7361">
        <v>10</v>
      </c>
      <c r="E7361">
        <v>0</v>
      </c>
      <c r="F7361" t="s">
        <v>581</v>
      </c>
      <c r="G7361" t="s">
        <v>581</v>
      </c>
      <c r="H7361" t="s">
        <v>132</v>
      </c>
      <c r="I7361" t="s">
        <v>132</v>
      </c>
      <c r="J7361" t="s">
        <v>646</v>
      </c>
    </row>
    <row r="7362" spans="1:10" x14ac:dyDescent="0.35">
      <c r="A7362">
        <v>7568</v>
      </c>
      <c r="B7362" t="s">
        <v>365</v>
      </c>
      <c r="C7362">
        <v>25</v>
      </c>
      <c r="D7362">
        <v>9</v>
      </c>
      <c r="E7362">
        <v>0</v>
      </c>
      <c r="F7362" t="s">
        <v>581</v>
      </c>
      <c r="G7362" t="s">
        <v>581</v>
      </c>
      <c r="H7362" t="s">
        <v>132</v>
      </c>
      <c r="I7362" t="s">
        <v>132</v>
      </c>
      <c r="J7362" t="s">
        <v>646</v>
      </c>
    </row>
    <row r="7363" spans="1:10" x14ac:dyDescent="0.35">
      <c r="A7363">
        <v>7569</v>
      </c>
      <c r="B7363" t="s">
        <v>365</v>
      </c>
      <c r="C7363">
        <v>26</v>
      </c>
      <c r="D7363">
        <v>11</v>
      </c>
      <c r="E7363">
        <v>2</v>
      </c>
      <c r="F7363" t="s">
        <v>581</v>
      </c>
      <c r="G7363" t="s">
        <v>581</v>
      </c>
      <c r="H7363" t="s">
        <v>132</v>
      </c>
      <c r="I7363" t="s">
        <v>132</v>
      </c>
      <c r="J7363" t="s">
        <v>646</v>
      </c>
    </row>
    <row r="7364" spans="1:10" x14ac:dyDescent="0.35">
      <c r="A7364">
        <v>7570</v>
      </c>
      <c r="B7364" t="s">
        <v>365</v>
      </c>
      <c r="C7364">
        <v>27</v>
      </c>
      <c r="D7364">
        <v>12</v>
      </c>
      <c r="E7364">
        <v>4</v>
      </c>
      <c r="F7364" t="s">
        <v>581</v>
      </c>
      <c r="G7364" t="s">
        <v>581</v>
      </c>
      <c r="H7364" t="s">
        <v>132</v>
      </c>
      <c r="I7364" t="s">
        <v>132</v>
      </c>
      <c r="J7364" t="s">
        <v>646</v>
      </c>
    </row>
    <row r="7365" spans="1:10" x14ac:dyDescent="0.35">
      <c r="A7365">
        <v>7571</v>
      </c>
      <c r="B7365" t="s">
        <v>365</v>
      </c>
      <c r="C7365">
        <v>28</v>
      </c>
      <c r="D7365">
        <v>63</v>
      </c>
      <c r="E7365">
        <v>3</v>
      </c>
      <c r="F7365" t="s">
        <v>581</v>
      </c>
      <c r="G7365" t="s">
        <v>581</v>
      </c>
      <c r="H7365" t="s">
        <v>132</v>
      </c>
      <c r="I7365" t="s">
        <v>132</v>
      </c>
      <c r="J7365" t="s">
        <v>646</v>
      </c>
    </row>
    <row r="7366" spans="1:10" x14ac:dyDescent="0.35">
      <c r="A7366">
        <v>7572</v>
      </c>
      <c r="B7366" t="s">
        <v>365</v>
      </c>
      <c r="C7366">
        <v>29</v>
      </c>
      <c r="D7366">
        <v>26</v>
      </c>
      <c r="E7366">
        <v>1</v>
      </c>
      <c r="F7366" t="s">
        <v>581</v>
      </c>
      <c r="G7366" t="s">
        <v>581</v>
      </c>
      <c r="H7366" t="s">
        <v>132</v>
      </c>
      <c r="I7366" t="s">
        <v>132</v>
      </c>
      <c r="J7366" t="s">
        <v>646</v>
      </c>
    </row>
    <row r="7367" spans="1:10" x14ac:dyDescent="0.35">
      <c r="A7367">
        <v>7573</v>
      </c>
      <c r="B7367" t="s">
        <v>365</v>
      </c>
      <c r="C7367">
        <v>30</v>
      </c>
      <c r="D7367">
        <v>50</v>
      </c>
      <c r="E7367">
        <v>1</v>
      </c>
      <c r="F7367" t="s">
        <v>581</v>
      </c>
      <c r="G7367" t="s">
        <v>581</v>
      </c>
      <c r="H7367" t="s">
        <v>132</v>
      </c>
      <c r="I7367" t="s">
        <v>132</v>
      </c>
      <c r="J7367" t="s">
        <v>646</v>
      </c>
    </row>
    <row r="7368" spans="1:10" x14ac:dyDescent="0.35">
      <c r="A7368">
        <v>7574</v>
      </c>
      <c r="B7368" t="s">
        <v>365</v>
      </c>
      <c r="C7368">
        <v>31</v>
      </c>
      <c r="D7368">
        <v>19</v>
      </c>
      <c r="E7368">
        <v>0</v>
      </c>
      <c r="F7368" t="s">
        <v>581</v>
      </c>
      <c r="G7368" t="s">
        <v>581</v>
      </c>
      <c r="H7368" t="s">
        <v>132</v>
      </c>
      <c r="I7368" t="s">
        <v>132</v>
      </c>
      <c r="J7368" t="s">
        <v>646</v>
      </c>
    </row>
    <row r="7369" spans="1:10" x14ac:dyDescent="0.35">
      <c r="A7369">
        <v>7575</v>
      </c>
      <c r="B7369" t="s">
        <v>365</v>
      </c>
      <c r="C7369">
        <v>32</v>
      </c>
      <c r="D7369">
        <v>12</v>
      </c>
      <c r="E7369">
        <v>3</v>
      </c>
      <c r="F7369" t="s">
        <v>581</v>
      </c>
      <c r="G7369" t="s">
        <v>581</v>
      </c>
      <c r="H7369" t="s">
        <v>132</v>
      </c>
      <c r="I7369" t="s">
        <v>132</v>
      </c>
      <c r="J7369" t="s">
        <v>646</v>
      </c>
    </row>
    <row r="7370" spans="1:10" x14ac:dyDescent="0.35">
      <c r="A7370">
        <v>7576</v>
      </c>
      <c r="B7370" t="s">
        <v>365</v>
      </c>
      <c r="C7370">
        <v>33</v>
      </c>
      <c r="D7370">
        <v>19</v>
      </c>
      <c r="E7370">
        <v>2</v>
      </c>
      <c r="F7370" t="s">
        <v>581</v>
      </c>
      <c r="G7370" t="s">
        <v>581</v>
      </c>
      <c r="H7370" t="s">
        <v>132</v>
      </c>
      <c r="I7370" t="s">
        <v>132</v>
      </c>
      <c r="J7370" t="s">
        <v>646</v>
      </c>
    </row>
    <row r="7371" spans="1:10" x14ac:dyDescent="0.35">
      <c r="A7371">
        <v>7577</v>
      </c>
      <c r="B7371" t="s">
        <v>365</v>
      </c>
      <c r="C7371">
        <v>34</v>
      </c>
      <c r="D7371">
        <v>12</v>
      </c>
      <c r="E7371">
        <v>0</v>
      </c>
      <c r="F7371" t="s">
        <v>581</v>
      </c>
      <c r="G7371" t="s">
        <v>581</v>
      </c>
      <c r="H7371" t="s">
        <v>132</v>
      </c>
      <c r="I7371" t="s">
        <v>132</v>
      </c>
      <c r="J7371" t="s">
        <v>646</v>
      </c>
    </row>
    <row r="7372" spans="1:10" x14ac:dyDescent="0.35">
      <c r="A7372">
        <v>7578</v>
      </c>
      <c r="B7372" t="s">
        <v>365</v>
      </c>
      <c r="C7372">
        <v>35</v>
      </c>
      <c r="D7372">
        <v>12</v>
      </c>
      <c r="E7372">
        <v>1</v>
      </c>
      <c r="F7372" t="s">
        <v>581</v>
      </c>
      <c r="G7372" t="s">
        <v>581</v>
      </c>
      <c r="H7372" t="s">
        <v>132</v>
      </c>
      <c r="I7372" t="s">
        <v>132</v>
      </c>
      <c r="J7372" t="s">
        <v>646</v>
      </c>
    </row>
    <row r="7373" spans="1:10" x14ac:dyDescent="0.35">
      <c r="A7373">
        <v>7579</v>
      </c>
      <c r="B7373" t="s">
        <v>365</v>
      </c>
      <c r="C7373">
        <v>36</v>
      </c>
      <c r="D7373">
        <v>13</v>
      </c>
      <c r="E7373">
        <v>1</v>
      </c>
      <c r="F7373" t="s">
        <v>581</v>
      </c>
      <c r="G7373" t="s">
        <v>581</v>
      </c>
      <c r="H7373" t="s">
        <v>132</v>
      </c>
      <c r="I7373" t="s">
        <v>132</v>
      </c>
      <c r="J7373" t="s">
        <v>646</v>
      </c>
    </row>
    <row r="7374" spans="1:10" x14ac:dyDescent="0.35">
      <c r="A7374">
        <v>7580</v>
      </c>
      <c r="B7374" t="s">
        <v>365</v>
      </c>
      <c r="C7374">
        <v>37</v>
      </c>
      <c r="D7374">
        <v>14</v>
      </c>
      <c r="E7374">
        <v>1</v>
      </c>
      <c r="F7374" t="s">
        <v>581</v>
      </c>
      <c r="G7374" t="s">
        <v>581</v>
      </c>
      <c r="H7374" t="s">
        <v>132</v>
      </c>
      <c r="I7374" t="s">
        <v>132</v>
      </c>
      <c r="J7374" t="s">
        <v>646</v>
      </c>
    </row>
    <row r="7375" spans="1:10" x14ac:dyDescent="0.35">
      <c r="A7375">
        <v>7581</v>
      </c>
      <c r="B7375" t="s">
        <v>365</v>
      </c>
      <c r="C7375">
        <v>38</v>
      </c>
      <c r="D7375">
        <v>19</v>
      </c>
      <c r="E7375">
        <v>2</v>
      </c>
      <c r="F7375" t="s">
        <v>581</v>
      </c>
      <c r="G7375" t="s">
        <v>581</v>
      </c>
      <c r="H7375" t="s">
        <v>132</v>
      </c>
      <c r="I7375" t="s">
        <v>132</v>
      </c>
      <c r="J7375" t="s">
        <v>646</v>
      </c>
    </row>
    <row r="7376" spans="1:10" x14ac:dyDescent="0.35">
      <c r="A7376">
        <v>7582</v>
      </c>
      <c r="B7376" t="s">
        <v>366</v>
      </c>
      <c r="C7376">
        <v>15</v>
      </c>
      <c r="D7376">
        <v>79</v>
      </c>
      <c r="E7376">
        <v>12</v>
      </c>
      <c r="F7376" t="s">
        <v>581</v>
      </c>
      <c r="G7376" t="s">
        <v>581</v>
      </c>
      <c r="H7376" t="s">
        <v>328</v>
      </c>
      <c r="I7376" t="s">
        <v>644</v>
      </c>
      <c r="J7376" t="s">
        <v>645</v>
      </c>
    </row>
    <row r="7377" spans="1:10" x14ac:dyDescent="0.35">
      <c r="A7377">
        <v>7583</v>
      </c>
      <c r="B7377" t="s">
        <v>366</v>
      </c>
      <c r="C7377">
        <v>16</v>
      </c>
      <c r="D7377">
        <v>45</v>
      </c>
      <c r="E7377">
        <v>10</v>
      </c>
      <c r="F7377" t="s">
        <v>581</v>
      </c>
      <c r="G7377" t="s">
        <v>581</v>
      </c>
      <c r="H7377" t="s">
        <v>328</v>
      </c>
      <c r="I7377" t="s">
        <v>644</v>
      </c>
      <c r="J7377" t="s">
        <v>645</v>
      </c>
    </row>
    <row r="7378" spans="1:10" x14ac:dyDescent="0.35">
      <c r="A7378">
        <v>7584</v>
      </c>
      <c r="B7378" t="s">
        <v>366</v>
      </c>
      <c r="C7378">
        <v>17</v>
      </c>
      <c r="D7378">
        <v>42</v>
      </c>
      <c r="E7378">
        <v>3</v>
      </c>
      <c r="F7378" t="s">
        <v>581</v>
      </c>
      <c r="G7378" t="s">
        <v>581</v>
      </c>
      <c r="H7378" t="s">
        <v>328</v>
      </c>
      <c r="I7378" t="s">
        <v>644</v>
      </c>
      <c r="J7378" t="s">
        <v>645</v>
      </c>
    </row>
    <row r="7379" spans="1:10" x14ac:dyDescent="0.35">
      <c r="A7379">
        <v>7585</v>
      </c>
      <c r="B7379" t="s">
        <v>366</v>
      </c>
      <c r="C7379">
        <v>18</v>
      </c>
      <c r="D7379">
        <v>25</v>
      </c>
      <c r="E7379">
        <v>8</v>
      </c>
      <c r="F7379" t="s">
        <v>581</v>
      </c>
      <c r="G7379" t="s">
        <v>581</v>
      </c>
      <c r="H7379" t="s">
        <v>328</v>
      </c>
      <c r="I7379" t="s">
        <v>644</v>
      </c>
      <c r="J7379" t="s">
        <v>645</v>
      </c>
    </row>
    <row r="7380" spans="1:10" x14ac:dyDescent="0.35">
      <c r="A7380">
        <v>7586</v>
      </c>
      <c r="B7380" t="s">
        <v>366</v>
      </c>
      <c r="C7380">
        <v>19</v>
      </c>
      <c r="D7380">
        <v>30</v>
      </c>
      <c r="E7380">
        <v>7</v>
      </c>
      <c r="F7380" t="s">
        <v>581</v>
      </c>
      <c r="G7380" t="s">
        <v>581</v>
      </c>
      <c r="H7380" t="s">
        <v>328</v>
      </c>
      <c r="I7380" t="s">
        <v>644</v>
      </c>
      <c r="J7380" t="s">
        <v>645</v>
      </c>
    </row>
    <row r="7381" spans="1:10" x14ac:dyDescent="0.35">
      <c r="A7381">
        <v>7587</v>
      </c>
      <c r="B7381" t="s">
        <v>366</v>
      </c>
      <c r="C7381">
        <v>20</v>
      </c>
      <c r="D7381">
        <v>22</v>
      </c>
      <c r="E7381">
        <v>6</v>
      </c>
      <c r="F7381" t="s">
        <v>581</v>
      </c>
      <c r="G7381" t="s">
        <v>581</v>
      </c>
      <c r="H7381" t="s">
        <v>328</v>
      </c>
      <c r="I7381" t="s">
        <v>644</v>
      </c>
      <c r="J7381" t="s">
        <v>645</v>
      </c>
    </row>
    <row r="7382" spans="1:10" x14ac:dyDescent="0.35">
      <c r="A7382">
        <v>7588</v>
      </c>
      <c r="B7382" t="s">
        <v>366</v>
      </c>
      <c r="C7382">
        <v>21</v>
      </c>
      <c r="D7382">
        <v>17</v>
      </c>
      <c r="E7382">
        <v>4</v>
      </c>
      <c r="F7382" t="s">
        <v>581</v>
      </c>
      <c r="G7382" t="s">
        <v>581</v>
      </c>
      <c r="H7382" t="s">
        <v>328</v>
      </c>
      <c r="I7382" t="s">
        <v>644</v>
      </c>
      <c r="J7382" t="s">
        <v>645</v>
      </c>
    </row>
    <row r="7383" spans="1:10" x14ac:dyDescent="0.35">
      <c r="A7383">
        <v>7589</v>
      </c>
      <c r="B7383" t="s">
        <v>366</v>
      </c>
      <c r="C7383">
        <v>22</v>
      </c>
      <c r="D7383">
        <v>13</v>
      </c>
      <c r="E7383">
        <v>3</v>
      </c>
      <c r="F7383" t="s">
        <v>581</v>
      </c>
      <c r="G7383" t="s">
        <v>581</v>
      </c>
      <c r="H7383" t="s">
        <v>328</v>
      </c>
      <c r="I7383" t="s">
        <v>644</v>
      </c>
      <c r="J7383" t="s">
        <v>645</v>
      </c>
    </row>
    <row r="7384" spans="1:10" x14ac:dyDescent="0.35">
      <c r="A7384">
        <v>7590</v>
      </c>
      <c r="B7384" t="s">
        <v>366</v>
      </c>
      <c r="C7384">
        <v>23</v>
      </c>
      <c r="D7384">
        <v>21</v>
      </c>
      <c r="E7384">
        <v>9</v>
      </c>
      <c r="F7384" t="s">
        <v>581</v>
      </c>
      <c r="G7384" t="s">
        <v>581</v>
      </c>
      <c r="H7384" t="s">
        <v>328</v>
      </c>
      <c r="I7384" t="s">
        <v>644</v>
      </c>
      <c r="J7384" t="s">
        <v>645</v>
      </c>
    </row>
    <row r="7385" spans="1:10" x14ac:dyDescent="0.35">
      <c r="A7385">
        <v>7591</v>
      </c>
      <c r="B7385" t="s">
        <v>366</v>
      </c>
      <c r="C7385">
        <v>24</v>
      </c>
      <c r="D7385">
        <v>10</v>
      </c>
      <c r="E7385">
        <v>6</v>
      </c>
      <c r="F7385" t="s">
        <v>581</v>
      </c>
      <c r="G7385" t="s">
        <v>581</v>
      </c>
      <c r="H7385" t="s">
        <v>328</v>
      </c>
      <c r="I7385" t="s">
        <v>644</v>
      </c>
      <c r="J7385" t="s">
        <v>645</v>
      </c>
    </row>
    <row r="7386" spans="1:10" x14ac:dyDescent="0.35">
      <c r="A7386">
        <v>7592</v>
      </c>
      <c r="B7386" t="s">
        <v>366</v>
      </c>
      <c r="C7386">
        <v>25</v>
      </c>
      <c r="D7386">
        <v>16</v>
      </c>
      <c r="E7386">
        <v>7</v>
      </c>
      <c r="F7386" t="s">
        <v>581</v>
      </c>
      <c r="G7386" t="s">
        <v>581</v>
      </c>
      <c r="H7386" t="s">
        <v>328</v>
      </c>
      <c r="I7386" t="s">
        <v>644</v>
      </c>
      <c r="J7386" t="s">
        <v>645</v>
      </c>
    </row>
    <row r="7387" spans="1:10" x14ac:dyDescent="0.35">
      <c r="A7387">
        <v>7593</v>
      </c>
      <c r="B7387" t="s">
        <v>366</v>
      </c>
      <c r="C7387">
        <v>26</v>
      </c>
      <c r="D7387">
        <v>13</v>
      </c>
      <c r="E7387">
        <v>10</v>
      </c>
      <c r="F7387" t="s">
        <v>581</v>
      </c>
      <c r="G7387" t="s">
        <v>581</v>
      </c>
      <c r="H7387" t="s">
        <v>328</v>
      </c>
      <c r="I7387" t="s">
        <v>644</v>
      </c>
      <c r="J7387" t="s">
        <v>645</v>
      </c>
    </row>
    <row r="7388" spans="1:10" x14ac:dyDescent="0.35">
      <c r="A7388">
        <v>7594</v>
      </c>
      <c r="B7388" t="s">
        <v>366</v>
      </c>
      <c r="C7388">
        <v>27</v>
      </c>
      <c r="D7388">
        <v>23</v>
      </c>
      <c r="E7388">
        <v>11</v>
      </c>
      <c r="F7388" t="s">
        <v>581</v>
      </c>
      <c r="G7388" t="s">
        <v>581</v>
      </c>
      <c r="H7388" t="s">
        <v>328</v>
      </c>
      <c r="I7388" t="s">
        <v>644</v>
      </c>
      <c r="J7388" t="s">
        <v>645</v>
      </c>
    </row>
    <row r="7389" spans="1:10" x14ac:dyDescent="0.35">
      <c r="A7389">
        <v>7595</v>
      </c>
      <c r="B7389" t="s">
        <v>366</v>
      </c>
      <c r="C7389">
        <v>28</v>
      </c>
      <c r="D7389">
        <v>27</v>
      </c>
      <c r="E7389">
        <v>10</v>
      </c>
      <c r="F7389" t="s">
        <v>581</v>
      </c>
      <c r="G7389" t="s">
        <v>581</v>
      </c>
      <c r="H7389" t="s">
        <v>328</v>
      </c>
      <c r="I7389" t="s">
        <v>644</v>
      </c>
      <c r="J7389" t="s">
        <v>645</v>
      </c>
    </row>
    <row r="7390" spans="1:10" x14ac:dyDescent="0.35">
      <c r="A7390">
        <v>7596</v>
      </c>
      <c r="B7390" t="s">
        <v>366</v>
      </c>
      <c r="C7390">
        <v>29</v>
      </c>
      <c r="D7390">
        <v>15</v>
      </c>
      <c r="E7390">
        <v>13</v>
      </c>
      <c r="F7390" t="s">
        <v>581</v>
      </c>
      <c r="G7390" t="s">
        <v>581</v>
      </c>
      <c r="H7390" t="s">
        <v>328</v>
      </c>
      <c r="I7390" t="s">
        <v>644</v>
      </c>
      <c r="J7390" t="s">
        <v>645</v>
      </c>
    </row>
    <row r="7391" spans="1:10" x14ac:dyDescent="0.35">
      <c r="A7391">
        <v>7597</v>
      </c>
      <c r="B7391" t="s">
        <v>366</v>
      </c>
      <c r="C7391">
        <v>30</v>
      </c>
      <c r="D7391">
        <v>16</v>
      </c>
      <c r="E7391">
        <v>10</v>
      </c>
      <c r="F7391" t="s">
        <v>581</v>
      </c>
      <c r="G7391" t="s">
        <v>581</v>
      </c>
      <c r="H7391" t="s">
        <v>328</v>
      </c>
      <c r="I7391" t="s">
        <v>644</v>
      </c>
      <c r="J7391" t="s">
        <v>645</v>
      </c>
    </row>
    <row r="7392" spans="1:10" x14ac:dyDescent="0.35">
      <c r="A7392">
        <v>7598</v>
      </c>
      <c r="B7392" t="s">
        <v>366</v>
      </c>
      <c r="C7392">
        <v>31</v>
      </c>
      <c r="D7392">
        <v>8</v>
      </c>
      <c r="E7392">
        <v>6</v>
      </c>
      <c r="F7392" t="s">
        <v>581</v>
      </c>
      <c r="G7392" t="s">
        <v>581</v>
      </c>
      <c r="H7392" t="s">
        <v>328</v>
      </c>
      <c r="I7392" t="s">
        <v>644</v>
      </c>
      <c r="J7392" t="s">
        <v>645</v>
      </c>
    </row>
    <row r="7393" spans="1:10" x14ac:dyDescent="0.35">
      <c r="A7393">
        <v>7599</v>
      </c>
      <c r="B7393" t="s">
        <v>366</v>
      </c>
      <c r="C7393">
        <v>32</v>
      </c>
      <c r="D7393">
        <v>15</v>
      </c>
      <c r="E7393">
        <v>2</v>
      </c>
      <c r="F7393" t="s">
        <v>581</v>
      </c>
      <c r="G7393" t="s">
        <v>581</v>
      </c>
      <c r="H7393" t="s">
        <v>328</v>
      </c>
      <c r="I7393" t="s">
        <v>644</v>
      </c>
      <c r="J7393" t="s">
        <v>645</v>
      </c>
    </row>
    <row r="7394" spans="1:10" x14ac:dyDescent="0.35">
      <c r="A7394">
        <v>7600</v>
      </c>
      <c r="B7394" t="s">
        <v>366</v>
      </c>
      <c r="C7394">
        <v>33</v>
      </c>
      <c r="D7394">
        <v>10</v>
      </c>
      <c r="E7394">
        <v>5</v>
      </c>
      <c r="F7394" t="s">
        <v>581</v>
      </c>
      <c r="G7394" t="s">
        <v>581</v>
      </c>
      <c r="H7394" t="s">
        <v>328</v>
      </c>
      <c r="I7394" t="s">
        <v>644</v>
      </c>
      <c r="J7394" t="s">
        <v>645</v>
      </c>
    </row>
    <row r="7395" spans="1:10" x14ac:dyDescent="0.35">
      <c r="A7395">
        <v>7601</v>
      </c>
      <c r="B7395" t="s">
        <v>366</v>
      </c>
      <c r="C7395">
        <v>34</v>
      </c>
      <c r="D7395">
        <v>9</v>
      </c>
      <c r="E7395">
        <v>5</v>
      </c>
      <c r="F7395" t="s">
        <v>581</v>
      </c>
      <c r="G7395" t="s">
        <v>581</v>
      </c>
      <c r="H7395" t="s">
        <v>328</v>
      </c>
      <c r="I7395" t="s">
        <v>644</v>
      </c>
      <c r="J7395" t="s">
        <v>645</v>
      </c>
    </row>
    <row r="7396" spans="1:10" x14ac:dyDescent="0.35">
      <c r="A7396">
        <v>7602</v>
      </c>
      <c r="B7396" t="s">
        <v>366</v>
      </c>
      <c r="C7396">
        <v>35</v>
      </c>
      <c r="D7396">
        <v>10</v>
      </c>
      <c r="E7396">
        <v>9</v>
      </c>
      <c r="F7396" t="s">
        <v>581</v>
      </c>
      <c r="G7396" t="s">
        <v>581</v>
      </c>
      <c r="H7396" t="s">
        <v>328</v>
      </c>
      <c r="I7396" t="s">
        <v>644</v>
      </c>
      <c r="J7396" t="s">
        <v>645</v>
      </c>
    </row>
    <row r="7397" spans="1:10" x14ac:dyDescent="0.35">
      <c r="A7397">
        <v>7603</v>
      </c>
      <c r="B7397" t="s">
        <v>366</v>
      </c>
      <c r="C7397">
        <v>36</v>
      </c>
      <c r="D7397">
        <v>9</v>
      </c>
      <c r="E7397">
        <v>0</v>
      </c>
      <c r="F7397" t="s">
        <v>581</v>
      </c>
      <c r="G7397" t="s">
        <v>581</v>
      </c>
      <c r="H7397" t="s">
        <v>328</v>
      </c>
      <c r="I7397" t="s">
        <v>644</v>
      </c>
      <c r="J7397" t="s">
        <v>645</v>
      </c>
    </row>
    <row r="7398" spans="1:10" x14ac:dyDescent="0.35">
      <c r="A7398">
        <v>7604</v>
      </c>
      <c r="B7398" t="s">
        <v>366</v>
      </c>
      <c r="C7398">
        <v>37</v>
      </c>
      <c r="D7398">
        <v>5</v>
      </c>
      <c r="E7398">
        <v>4</v>
      </c>
      <c r="F7398" t="s">
        <v>581</v>
      </c>
      <c r="G7398" t="s">
        <v>581</v>
      </c>
      <c r="H7398" t="s">
        <v>328</v>
      </c>
      <c r="I7398" t="s">
        <v>644</v>
      </c>
      <c r="J7398" t="s">
        <v>645</v>
      </c>
    </row>
    <row r="7399" spans="1:10" x14ac:dyDescent="0.35">
      <c r="A7399">
        <v>7605</v>
      </c>
      <c r="B7399" t="s">
        <v>366</v>
      </c>
      <c r="C7399">
        <v>38</v>
      </c>
      <c r="D7399">
        <v>10</v>
      </c>
      <c r="E7399">
        <v>5</v>
      </c>
      <c r="F7399" t="s">
        <v>581</v>
      </c>
      <c r="G7399" t="s">
        <v>581</v>
      </c>
      <c r="H7399" t="s">
        <v>328</v>
      </c>
      <c r="I7399" t="s">
        <v>644</v>
      </c>
      <c r="J7399" t="s">
        <v>645</v>
      </c>
    </row>
    <row r="7400" spans="1:10" x14ac:dyDescent="0.35">
      <c r="A7400">
        <v>7606</v>
      </c>
      <c r="B7400" t="s">
        <v>367</v>
      </c>
      <c r="C7400">
        <v>15</v>
      </c>
      <c r="D7400">
        <v>33</v>
      </c>
      <c r="E7400">
        <v>7</v>
      </c>
      <c r="F7400" t="s">
        <v>581</v>
      </c>
      <c r="G7400" t="s">
        <v>581</v>
      </c>
      <c r="H7400" t="s">
        <v>328</v>
      </c>
      <c r="I7400" t="s">
        <v>644</v>
      </c>
      <c r="J7400" t="s">
        <v>648</v>
      </c>
    </row>
    <row r="7401" spans="1:10" x14ac:dyDescent="0.35">
      <c r="A7401">
        <v>7607</v>
      </c>
      <c r="B7401" t="s">
        <v>367</v>
      </c>
      <c r="C7401">
        <v>16</v>
      </c>
      <c r="D7401">
        <v>42</v>
      </c>
      <c r="E7401">
        <v>8</v>
      </c>
      <c r="F7401" t="s">
        <v>581</v>
      </c>
      <c r="G7401" t="s">
        <v>581</v>
      </c>
      <c r="H7401" t="s">
        <v>328</v>
      </c>
      <c r="I7401" t="s">
        <v>644</v>
      </c>
      <c r="J7401" t="s">
        <v>648</v>
      </c>
    </row>
    <row r="7402" spans="1:10" x14ac:dyDescent="0.35">
      <c r="A7402">
        <v>7608</v>
      </c>
      <c r="B7402" t="s">
        <v>367</v>
      </c>
      <c r="C7402">
        <v>17</v>
      </c>
      <c r="D7402">
        <v>38</v>
      </c>
      <c r="E7402">
        <v>5</v>
      </c>
      <c r="F7402" t="s">
        <v>581</v>
      </c>
      <c r="G7402" t="s">
        <v>581</v>
      </c>
      <c r="H7402" t="s">
        <v>328</v>
      </c>
      <c r="I7402" t="s">
        <v>644</v>
      </c>
      <c r="J7402" t="s">
        <v>648</v>
      </c>
    </row>
    <row r="7403" spans="1:10" x14ac:dyDescent="0.35">
      <c r="A7403">
        <v>7609</v>
      </c>
      <c r="B7403" t="s">
        <v>367</v>
      </c>
      <c r="C7403">
        <v>18</v>
      </c>
      <c r="D7403">
        <v>34</v>
      </c>
      <c r="E7403">
        <v>1</v>
      </c>
      <c r="F7403" t="s">
        <v>581</v>
      </c>
      <c r="G7403" t="s">
        <v>581</v>
      </c>
      <c r="H7403" t="s">
        <v>328</v>
      </c>
      <c r="I7403" t="s">
        <v>644</v>
      </c>
      <c r="J7403" t="s">
        <v>648</v>
      </c>
    </row>
    <row r="7404" spans="1:10" x14ac:dyDescent="0.35">
      <c r="A7404">
        <v>7610</v>
      </c>
      <c r="B7404" t="s">
        <v>367</v>
      </c>
      <c r="C7404">
        <v>19</v>
      </c>
      <c r="D7404">
        <v>26</v>
      </c>
      <c r="E7404">
        <v>2</v>
      </c>
      <c r="F7404" t="s">
        <v>581</v>
      </c>
      <c r="G7404" t="s">
        <v>581</v>
      </c>
      <c r="H7404" t="s">
        <v>328</v>
      </c>
      <c r="I7404" t="s">
        <v>644</v>
      </c>
      <c r="J7404" t="s">
        <v>648</v>
      </c>
    </row>
    <row r="7405" spans="1:10" x14ac:dyDescent="0.35">
      <c r="A7405">
        <v>7611</v>
      </c>
      <c r="B7405" t="s">
        <v>367</v>
      </c>
      <c r="C7405">
        <v>20</v>
      </c>
      <c r="D7405">
        <v>11</v>
      </c>
      <c r="E7405">
        <v>1</v>
      </c>
      <c r="F7405" t="s">
        <v>581</v>
      </c>
      <c r="G7405" t="s">
        <v>581</v>
      </c>
      <c r="H7405" t="s">
        <v>328</v>
      </c>
      <c r="I7405" t="s">
        <v>644</v>
      </c>
      <c r="J7405" t="s">
        <v>648</v>
      </c>
    </row>
    <row r="7406" spans="1:10" x14ac:dyDescent="0.35">
      <c r="A7406">
        <v>7612</v>
      </c>
      <c r="B7406" t="s">
        <v>367</v>
      </c>
      <c r="C7406">
        <v>21</v>
      </c>
      <c r="D7406">
        <v>5</v>
      </c>
      <c r="E7406">
        <v>0</v>
      </c>
      <c r="F7406" t="s">
        <v>581</v>
      </c>
      <c r="G7406" t="s">
        <v>581</v>
      </c>
      <c r="H7406" t="s">
        <v>328</v>
      </c>
      <c r="I7406" t="s">
        <v>644</v>
      </c>
      <c r="J7406" t="s">
        <v>648</v>
      </c>
    </row>
    <row r="7407" spans="1:10" x14ac:dyDescent="0.35">
      <c r="A7407">
        <v>7613</v>
      </c>
      <c r="B7407" t="s">
        <v>367</v>
      </c>
      <c r="C7407">
        <v>22</v>
      </c>
      <c r="D7407">
        <v>20</v>
      </c>
      <c r="E7407">
        <v>3</v>
      </c>
      <c r="F7407" t="s">
        <v>581</v>
      </c>
      <c r="G7407" t="s">
        <v>581</v>
      </c>
      <c r="H7407" t="s">
        <v>328</v>
      </c>
      <c r="I7407" t="s">
        <v>644</v>
      </c>
      <c r="J7407" t="s">
        <v>648</v>
      </c>
    </row>
    <row r="7408" spans="1:10" x14ac:dyDescent="0.35">
      <c r="A7408">
        <v>7614</v>
      </c>
      <c r="B7408" t="s">
        <v>367</v>
      </c>
      <c r="C7408">
        <v>23</v>
      </c>
      <c r="D7408">
        <v>9</v>
      </c>
      <c r="E7408">
        <v>1</v>
      </c>
      <c r="F7408" t="s">
        <v>581</v>
      </c>
      <c r="G7408" t="s">
        <v>581</v>
      </c>
      <c r="H7408" t="s">
        <v>328</v>
      </c>
      <c r="I7408" t="s">
        <v>644</v>
      </c>
      <c r="J7408" t="s">
        <v>648</v>
      </c>
    </row>
    <row r="7409" spans="1:10" x14ac:dyDescent="0.35">
      <c r="A7409">
        <v>7615</v>
      </c>
      <c r="B7409" t="s">
        <v>367</v>
      </c>
      <c r="C7409">
        <v>24</v>
      </c>
      <c r="D7409">
        <v>10</v>
      </c>
      <c r="E7409">
        <v>3</v>
      </c>
      <c r="F7409" t="s">
        <v>581</v>
      </c>
      <c r="G7409" t="s">
        <v>581</v>
      </c>
      <c r="H7409" t="s">
        <v>328</v>
      </c>
      <c r="I7409" t="s">
        <v>644</v>
      </c>
      <c r="J7409" t="s">
        <v>648</v>
      </c>
    </row>
    <row r="7410" spans="1:10" x14ac:dyDescent="0.35">
      <c r="A7410">
        <v>7616</v>
      </c>
      <c r="B7410" t="s">
        <v>367</v>
      </c>
      <c r="C7410">
        <v>25</v>
      </c>
      <c r="D7410">
        <v>11</v>
      </c>
      <c r="E7410">
        <v>4</v>
      </c>
      <c r="F7410" t="s">
        <v>581</v>
      </c>
      <c r="G7410" t="s">
        <v>581</v>
      </c>
      <c r="H7410" t="s">
        <v>328</v>
      </c>
      <c r="I7410" t="s">
        <v>644</v>
      </c>
      <c r="J7410" t="s">
        <v>648</v>
      </c>
    </row>
    <row r="7411" spans="1:10" x14ac:dyDescent="0.35">
      <c r="A7411">
        <v>7617</v>
      </c>
      <c r="B7411" t="s">
        <v>367</v>
      </c>
      <c r="C7411">
        <v>26</v>
      </c>
      <c r="D7411">
        <v>10</v>
      </c>
      <c r="E7411">
        <v>0</v>
      </c>
      <c r="F7411" t="s">
        <v>581</v>
      </c>
      <c r="G7411" t="s">
        <v>581</v>
      </c>
      <c r="H7411" t="s">
        <v>328</v>
      </c>
      <c r="I7411" t="s">
        <v>644</v>
      </c>
      <c r="J7411" t="s">
        <v>648</v>
      </c>
    </row>
    <row r="7412" spans="1:10" x14ac:dyDescent="0.35">
      <c r="A7412">
        <v>7618</v>
      </c>
      <c r="B7412" t="s">
        <v>367</v>
      </c>
      <c r="C7412">
        <v>27</v>
      </c>
      <c r="D7412">
        <v>21</v>
      </c>
      <c r="E7412">
        <v>3</v>
      </c>
      <c r="F7412" t="s">
        <v>581</v>
      </c>
      <c r="G7412" t="s">
        <v>581</v>
      </c>
      <c r="H7412" t="s">
        <v>328</v>
      </c>
      <c r="I7412" t="s">
        <v>644</v>
      </c>
      <c r="J7412" t="s">
        <v>648</v>
      </c>
    </row>
    <row r="7413" spans="1:10" x14ac:dyDescent="0.35">
      <c r="A7413">
        <v>7619</v>
      </c>
      <c r="B7413" t="s">
        <v>367</v>
      </c>
      <c r="C7413">
        <v>28</v>
      </c>
      <c r="D7413">
        <v>32</v>
      </c>
      <c r="E7413">
        <v>4</v>
      </c>
      <c r="F7413" t="s">
        <v>581</v>
      </c>
      <c r="G7413" t="s">
        <v>581</v>
      </c>
      <c r="H7413" t="s">
        <v>328</v>
      </c>
      <c r="I7413" t="s">
        <v>644</v>
      </c>
      <c r="J7413" t="s">
        <v>648</v>
      </c>
    </row>
    <row r="7414" spans="1:10" x14ac:dyDescent="0.35">
      <c r="A7414">
        <v>7620</v>
      </c>
      <c r="B7414" t="s">
        <v>367</v>
      </c>
      <c r="C7414">
        <v>29</v>
      </c>
      <c r="D7414">
        <v>33</v>
      </c>
      <c r="E7414">
        <v>3</v>
      </c>
      <c r="F7414" t="s">
        <v>581</v>
      </c>
      <c r="G7414" t="s">
        <v>581</v>
      </c>
      <c r="H7414" t="s">
        <v>328</v>
      </c>
      <c r="I7414" t="s">
        <v>644</v>
      </c>
      <c r="J7414" t="s">
        <v>648</v>
      </c>
    </row>
    <row r="7415" spans="1:10" x14ac:dyDescent="0.35">
      <c r="A7415">
        <v>7621</v>
      </c>
      <c r="B7415" t="s">
        <v>367</v>
      </c>
      <c r="C7415">
        <v>30</v>
      </c>
      <c r="D7415">
        <v>27</v>
      </c>
      <c r="E7415">
        <v>3</v>
      </c>
      <c r="F7415" t="s">
        <v>581</v>
      </c>
      <c r="G7415" t="s">
        <v>581</v>
      </c>
      <c r="H7415" t="s">
        <v>328</v>
      </c>
      <c r="I7415" t="s">
        <v>644</v>
      </c>
      <c r="J7415" t="s">
        <v>648</v>
      </c>
    </row>
    <row r="7416" spans="1:10" x14ac:dyDescent="0.35">
      <c r="A7416">
        <v>7622</v>
      </c>
      <c r="B7416" t="s">
        <v>367</v>
      </c>
      <c r="C7416">
        <v>31</v>
      </c>
      <c r="D7416">
        <v>27</v>
      </c>
      <c r="E7416">
        <v>3</v>
      </c>
      <c r="F7416" t="s">
        <v>581</v>
      </c>
      <c r="G7416" t="s">
        <v>581</v>
      </c>
      <c r="H7416" t="s">
        <v>328</v>
      </c>
      <c r="I7416" t="s">
        <v>644</v>
      </c>
      <c r="J7416" t="s">
        <v>648</v>
      </c>
    </row>
    <row r="7417" spans="1:10" x14ac:dyDescent="0.35">
      <c r="A7417">
        <v>7623</v>
      </c>
      <c r="B7417" t="s">
        <v>367</v>
      </c>
      <c r="C7417">
        <v>32</v>
      </c>
      <c r="D7417">
        <v>15</v>
      </c>
      <c r="E7417">
        <v>0</v>
      </c>
      <c r="F7417" t="s">
        <v>581</v>
      </c>
      <c r="G7417" t="s">
        <v>581</v>
      </c>
      <c r="H7417" t="s">
        <v>328</v>
      </c>
      <c r="I7417" t="s">
        <v>644</v>
      </c>
      <c r="J7417" t="s">
        <v>648</v>
      </c>
    </row>
    <row r="7418" spans="1:10" x14ac:dyDescent="0.35">
      <c r="A7418">
        <v>7624</v>
      </c>
      <c r="B7418" t="s">
        <v>367</v>
      </c>
      <c r="C7418">
        <v>33</v>
      </c>
      <c r="D7418">
        <v>14</v>
      </c>
      <c r="E7418">
        <v>2</v>
      </c>
      <c r="F7418" t="s">
        <v>581</v>
      </c>
      <c r="G7418" t="s">
        <v>581</v>
      </c>
      <c r="H7418" t="s">
        <v>328</v>
      </c>
      <c r="I7418" t="s">
        <v>644</v>
      </c>
      <c r="J7418" t="s">
        <v>648</v>
      </c>
    </row>
    <row r="7419" spans="1:10" x14ac:dyDescent="0.35">
      <c r="A7419">
        <v>7625</v>
      </c>
      <c r="B7419" t="s">
        <v>367</v>
      </c>
      <c r="C7419">
        <v>34</v>
      </c>
      <c r="D7419">
        <v>8</v>
      </c>
      <c r="E7419">
        <v>1</v>
      </c>
      <c r="F7419" t="s">
        <v>581</v>
      </c>
      <c r="G7419" t="s">
        <v>581</v>
      </c>
      <c r="H7419" t="s">
        <v>328</v>
      </c>
      <c r="I7419" t="s">
        <v>644</v>
      </c>
      <c r="J7419" t="s">
        <v>648</v>
      </c>
    </row>
    <row r="7420" spans="1:10" x14ac:dyDescent="0.35">
      <c r="A7420">
        <v>7626</v>
      </c>
      <c r="B7420" t="s">
        <v>367</v>
      </c>
      <c r="C7420">
        <v>35</v>
      </c>
      <c r="D7420">
        <v>13</v>
      </c>
      <c r="E7420">
        <v>3</v>
      </c>
      <c r="F7420" t="s">
        <v>581</v>
      </c>
      <c r="G7420" t="s">
        <v>581</v>
      </c>
      <c r="H7420" t="s">
        <v>328</v>
      </c>
      <c r="I7420" t="s">
        <v>644</v>
      </c>
      <c r="J7420" t="s">
        <v>648</v>
      </c>
    </row>
    <row r="7421" spans="1:10" x14ac:dyDescent="0.35">
      <c r="A7421">
        <v>7627</v>
      </c>
      <c r="B7421" t="s">
        <v>367</v>
      </c>
      <c r="C7421">
        <v>36</v>
      </c>
      <c r="D7421">
        <v>12</v>
      </c>
      <c r="E7421">
        <v>1</v>
      </c>
      <c r="F7421" t="s">
        <v>581</v>
      </c>
      <c r="G7421" t="s">
        <v>581</v>
      </c>
      <c r="H7421" t="s">
        <v>328</v>
      </c>
      <c r="I7421" t="s">
        <v>644</v>
      </c>
      <c r="J7421" t="s">
        <v>648</v>
      </c>
    </row>
    <row r="7422" spans="1:10" x14ac:dyDescent="0.35">
      <c r="A7422">
        <v>7628</v>
      </c>
      <c r="B7422" t="s">
        <v>367</v>
      </c>
      <c r="C7422">
        <v>37</v>
      </c>
      <c r="D7422">
        <v>16</v>
      </c>
      <c r="E7422">
        <v>3</v>
      </c>
      <c r="F7422" t="s">
        <v>581</v>
      </c>
      <c r="G7422" t="s">
        <v>581</v>
      </c>
      <c r="H7422" t="s">
        <v>328</v>
      </c>
      <c r="I7422" t="s">
        <v>644</v>
      </c>
      <c r="J7422" t="s">
        <v>648</v>
      </c>
    </row>
    <row r="7423" spans="1:10" x14ac:dyDescent="0.35">
      <c r="A7423">
        <v>7629</v>
      </c>
      <c r="B7423" t="s">
        <v>367</v>
      </c>
      <c r="C7423">
        <v>38</v>
      </c>
      <c r="D7423">
        <v>11</v>
      </c>
      <c r="E7423">
        <v>1</v>
      </c>
      <c r="F7423" t="s">
        <v>581</v>
      </c>
      <c r="G7423" t="s">
        <v>581</v>
      </c>
      <c r="H7423" t="s">
        <v>328</v>
      </c>
      <c r="I7423" t="s">
        <v>644</v>
      </c>
      <c r="J7423" t="s">
        <v>648</v>
      </c>
    </row>
    <row r="7424" spans="1:10" x14ac:dyDescent="0.35">
      <c r="A7424">
        <v>7630</v>
      </c>
      <c r="B7424" t="s">
        <v>368</v>
      </c>
      <c r="C7424">
        <v>15</v>
      </c>
      <c r="D7424">
        <v>68</v>
      </c>
      <c r="E7424">
        <v>4</v>
      </c>
      <c r="F7424" t="s">
        <v>581</v>
      </c>
      <c r="G7424" t="s">
        <v>581</v>
      </c>
      <c r="H7424" t="s">
        <v>328</v>
      </c>
      <c r="I7424" t="s">
        <v>644</v>
      </c>
      <c r="J7424" t="s">
        <v>648</v>
      </c>
    </row>
    <row r="7425" spans="1:10" x14ac:dyDescent="0.35">
      <c r="A7425">
        <v>7631</v>
      </c>
      <c r="B7425" t="s">
        <v>368</v>
      </c>
      <c r="C7425">
        <v>16</v>
      </c>
      <c r="D7425">
        <v>64</v>
      </c>
      <c r="E7425">
        <v>23</v>
      </c>
      <c r="F7425" t="s">
        <v>581</v>
      </c>
      <c r="G7425" t="s">
        <v>581</v>
      </c>
      <c r="H7425" t="s">
        <v>328</v>
      </c>
      <c r="I7425" t="s">
        <v>644</v>
      </c>
      <c r="J7425" t="s">
        <v>648</v>
      </c>
    </row>
    <row r="7426" spans="1:10" x14ac:dyDescent="0.35">
      <c r="A7426">
        <v>7632</v>
      </c>
      <c r="B7426" t="s">
        <v>368</v>
      </c>
      <c r="C7426">
        <v>17</v>
      </c>
      <c r="D7426">
        <v>55</v>
      </c>
      <c r="E7426">
        <v>14</v>
      </c>
      <c r="F7426" t="s">
        <v>581</v>
      </c>
      <c r="G7426" t="s">
        <v>581</v>
      </c>
      <c r="H7426" t="s">
        <v>328</v>
      </c>
      <c r="I7426" t="s">
        <v>644</v>
      </c>
      <c r="J7426" t="s">
        <v>648</v>
      </c>
    </row>
    <row r="7427" spans="1:10" x14ac:dyDescent="0.35">
      <c r="A7427">
        <v>7633</v>
      </c>
      <c r="B7427" t="s">
        <v>368</v>
      </c>
      <c r="C7427">
        <v>18</v>
      </c>
      <c r="D7427">
        <v>50</v>
      </c>
      <c r="E7427">
        <v>3</v>
      </c>
      <c r="F7427" t="s">
        <v>581</v>
      </c>
      <c r="G7427" t="s">
        <v>581</v>
      </c>
      <c r="H7427" t="s">
        <v>328</v>
      </c>
      <c r="I7427" t="s">
        <v>644</v>
      </c>
      <c r="J7427" t="s">
        <v>648</v>
      </c>
    </row>
    <row r="7428" spans="1:10" x14ac:dyDescent="0.35">
      <c r="A7428">
        <v>7634</v>
      </c>
      <c r="B7428" t="s">
        <v>368</v>
      </c>
      <c r="C7428">
        <v>19</v>
      </c>
      <c r="D7428">
        <v>34</v>
      </c>
      <c r="E7428">
        <v>2</v>
      </c>
      <c r="F7428" t="s">
        <v>581</v>
      </c>
      <c r="G7428" t="s">
        <v>581</v>
      </c>
      <c r="H7428" t="s">
        <v>328</v>
      </c>
      <c r="I7428" t="s">
        <v>644</v>
      </c>
      <c r="J7428" t="s">
        <v>648</v>
      </c>
    </row>
    <row r="7429" spans="1:10" x14ac:dyDescent="0.35">
      <c r="A7429">
        <v>7635</v>
      </c>
      <c r="B7429" t="s">
        <v>368</v>
      </c>
      <c r="C7429">
        <v>20</v>
      </c>
      <c r="D7429">
        <v>30</v>
      </c>
      <c r="E7429">
        <v>5</v>
      </c>
      <c r="F7429" t="s">
        <v>581</v>
      </c>
      <c r="G7429" t="s">
        <v>581</v>
      </c>
      <c r="H7429" t="s">
        <v>328</v>
      </c>
      <c r="I7429" t="s">
        <v>644</v>
      </c>
      <c r="J7429" t="s">
        <v>648</v>
      </c>
    </row>
    <row r="7430" spans="1:10" x14ac:dyDescent="0.35">
      <c r="A7430">
        <v>7636</v>
      </c>
      <c r="B7430" t="s">
        <v>368</v>
      </c>
      <c r="C7430">
        <v>21</v>
      </c>
      <c r="D7430">
        <v>19</v>
      </c>
      <c r="E7430">
        <v>2</v>
      </c>
      <c r="F7430" t="s">
        <v>581</v>
      </c>
      <c r="G7430" t="s">
        <v>581</v>
      </c>
      <c r="H7430" t="s">
        <v>328</v>
      </c>
      <c r="I7430" t="s">
        <v>644</v>
      </c>
      <c r="J7430" t="s">
        <v>648</v>
      </c>
    </row>
    <row r="7431" spans="1:10" x14ac:dyDescent="0.35">
      <c r="A7431">
        <v>7637</v>
      </c>
      <c r="B7431" t="s">
        <v>368</v>
      </c>
      <c r="C7431">
        <v>22</v>
      </c>
      <c r="D7431">
        <v>12</v>
      </c>
      <c r="E7431">
        <v>1</v>
      </c>
      <c r="F7431" t="s">
        <v>581</v>
      </c>
      <c r="G7431" t="s">
        <v>581</v>
      </c>
      <c r="H7431" t="s">
        <v>328</v>
      </c>
      <c r="I7431" t="s">
        <v>644</v>
      </c>
      <c r="J7431" t="s">
        <v>648</v>
      </c>
    </row>
    <row r="7432" spans="1:10" x14ac:dyDescent="0.35">
      <c r="A7432">
        <v>7638</v>
      </c>
      <c r="B7432" t="s">
        <v>368</v>
      </c>
      <c r="C7432">
        <v>23</v>
      </c>
      <c r="D7432">
        <v>21</v>
      </c>
      <c r="E7432">
        <v>3</v>
      </c>
      <c r="F7432" t="s">
        <v>581</v>
      </c>
      <c r="G7432" t="s">
        <v>581</v>
      </c>
      <c r="H7432" t="s">
        <v>328</v>
      </c>
      <c r="I7432" t="s">
        <v>644</v>
      </c>
      <c r="J7432" t="s">
        <v>648</v>
      </c>
    </row>
    <row r="7433" spans="1:10" x14ac:dyDescent="0.35">
      <c r="A7433">
        <v>7639</v>
      </c>
      <c r="B7433" t="s">
        <v>368</v>
      </c>
      <c r="C7433">
        <v>24</v>
      </c>
      <c r="D7433">
        <v>9</v>
      </c>
      <c r="E7433">
        <v>4</v>
      </c>
      <c r="F7433" t="s">
        <v>581</v>
      </c>
      <c r="G7433" t="s">
        <v>581</v>
      </c>
      <c r="H7433" t="s">
        <v>328</v>
      </c>
      <c r="I7433" t="s">
        <v>644</v>
      </c>
      <c r="J7433" t="s">
        <v>648</v>
      </c>
    </row>
    <row r="7434" spans="1:10" x14ac:dyDescent="0.35">
      <c r="A7434">
        <v>7640</v>
      </c>
      <c r="B7434" t="s">
        <v>368</v>
      </c>
      <c r="C7434">
        <v>25</v>
      </c>
      <c r="D7434">
        <v>23</v>
      </c>
      <c r="E7434">
        <v>2</v>
      </c>
      <c r="F7434" t="s">
        <v>581</v>
      </c>
      <c r="G7434" t="s">
        <v>581</v>
      </c>
      <c r="H7434" t="s">
        <v>328</v>
      </c>
      <c r="I7434" t="s">
        <v>644</v>
      </c>
      <c r="J7434" t="s">
        <v>648</v>
      </c>
    </row>
    <row r="7435" spans="1:10" x14ac:dyDescent="0.35">
      <c r="A7435">
        <v>7641</v>
      </c>
      <c r="B7435" t="s">
        <v>368</v>
      </c>
      <c r="C7435">
        <v>26</v>
      </c>
      <c r="D7435">
        <v>33</v>
      </c>
      <c r="E7435">
        <v>11</v>
      </c>
      <c r="F7435" t="s">
        <v>581</v>
      </c>
      <c r="G7435" t="s">
        <v>581</v>
      </c>
      <c r="H7435" t="s">
        <v>328</v>
      </c>
      <c r="I7435" t="s">
        <v>644</v>
      </c>
      <c r="J7435" t="s">
        <v>648</v>
      </c>
    </row>
    <row r="7436" spans="1:10" x14ac:dyDescent="0.35">
      <c r="A7436">
        <v>7642</v>
      </c>
      <c r="B7436" t="s">
        <v>368</v>
      </c>
      <c r="C7436">
        <v>27</v>
      </c>
      <c r="D7436">
        <v>44</v>
      </c>
      <c r="E7436">
        <v>19</v>
      </c>
      <c r="F7436" t="s">
        <v>581</v>
      </c>
      <c r="G7436" t="s">
        <v>581</v>
      </c>
      <c r="H7436" t="s">
        <v>328</v>
      </c>
      <c r="I7436" t="s">
        <v>644</v>
      </c>
      <c r="J7436" t="s">
        <v>648</v>
      </c>
    </row>
    <row r="7437" spans="1:10" x14ac:dyDescent="0.35">
      <c r="A7437">
        <v>7643</v>
      </c>
      <c r="B7437" t="s">
        <v>368</v>
      </c>
      <c r="C7437">
        <v>28</v>
      </c>
      <c r="D7437">
        <v>50</v>
      </c>
      <c r="E7437">
        <v>33</v>
      </c>
      <c r="F7437" t="s">
        <v>581</v>
      </c>
      <c r="G7437" t="s">
        <v>581</v>
      </c>
      <c r="H7437" t="s">
        <v>328</v>
      </c>
      <c r="I7437" t="s">
        <v>644</v>
      </c>
      <c r="J7437" t="s">
        <v>648</v>
      </c>
    </row>
    <row r="7438" spans="1:10" x14ac:dyDescent="0.35">
      <c r="A7438">
        <v>7644</v>
      </c>
      <c r="B7438" t="s">
        <v>368</v>
      </c>
      <c r="C7438">
        <v>29</v>
      </c>
      <c r="D7438">
        <v>50</v>
      </c>
      <c r="E7438">
        <v>41</v>
      </c>
      <c r="F7438" t="s">
        <v>581</v>
      </c>
      <c r="G7438" t="s">
        <v>581</v>
      </c>
      <c r="H7438" t="s">
        <v>328</v>
      </c>
      <c r="I7438" t="s">
        <v>644</v>
      </c>
      <c r="J7438" t="s">
        <v>648</v>
      </c>
    </row>
    <row r="7439" spans="1:10" x14ac:dyDescent="0.35">
      <c r="A7439">
        <v>7645</v>
      </c>
      <c r="B7439" t="s">
        <v>368</v>
      </c>
      <c r="C7439">
        <v>30</v>
      </c>
      <c r="D7439">
        <v>21</v>
      </c>
      <c r="E7439">
        <v>52</v>
      </c>
      <c r="F7439" t="s">
        <v>581</v>
      </c>
      <c r="G7439" t="s">
        <v>581</v>
      </c>
      <c r="H7439" t="s">
        <v>328</v>
      </c>
      <c r="I7439" t="s">
        <v>644</v>
      </c>
      <c r="J7439" t="s">
        <v>648</v>
      </c>
    </row>
    <row r="7440" spans="1:10" x14ac:dyDescent="0.35">
      <c r="A7440">
        <v>7646</v>
      </c>
      <c r="B7440" t="s">
        <v>368</v>
      </c>
      <c r="C7440">
        <v>31</v>
      </c>
      <c r="D7440">
        <v>27</v>
      </c>
      <c r="E7440">
        <v>48</v>
      </c>
      <c r="F7440" t="s">
        <v>581</v>
      </c>
      <c r="G7440" t="s">
        <v>581</v>
      </c>
      <c r="H7440" t="s">
        <v>328</v>
      </c>
      <c r="I7440" t="s">
        <v>644</v>
      </c>
      <c r="J7440" t="s">
        <v>648</v>
      </c>
    </row>
    <row r="7441" spans="1:10" x14ac:dyDescent="0.35">
      <c r="A7441">
        <v>7647</v>
      </c>
      <c r="B7441" t="s">
        <v>368</v>
      </c>
      <c r="C7441">
        <v>32</v>
      </c>
      <c r="D7441">
        <v>14</v>
      </c>
      <c r="E7441">
        <v>12</v>
      </c>
      <c r="F7441" t="s">
        <v>581</v>
      </c>
      <c r="G7441" t="s">
        <v>581</v>
      </c>
      <c r="H7441" t="s">
        <v>328</v>
      </c>
      <c r="I7441" t="s">
        <v>644</v>
      </c>
      <c r="J7441" t="s">
        <v>648</v>
      </c>
    </row>
    <row r="7442" spans="1:10" x14ac:dyDescent="0.35">
      <c r="A7442">
        <v>7648</v>
      </c>
      <c r="B7442" t="s">
        <v>368</v>
      </c>
      <c r="C7442">
        <v>33</v>
      </c>
      <c r="D7442">
        <v>24</v>
      </c>
      <c r="E7442">
        <v>14</v>
      </c>
      <c r="F7442" t="s">
        <v>581</v>
      </c>
      <c r="G7442" t="s">
        <v>581</v>
      </c>
      <c r="H7442" t="s">
        <v>328</v>
      </c>
      <c r="I7442" t="s">
        <v>644</v>
      </c>
      <c r="J7442" t="s">
        <v>648</v>
      </c>
    </row>
    <row r="7443" spans="1:10" x14ac:dyDescent="0.35">
      <c r="A7443">
        <v>7649</v>
      </c>
      <c r="B7443" t="s">
        <v>368</v>
      </c>
      <c r="C7443">
        <v>34</v>
      </c>
      <c r="D7443">
        <v>14</v>
      </c>
      <c r="E7443">
        <v>5</v>
      </c>
      <c r="F7443" t="s">
        <v>581</v>
      </c>
      <c r="G7443" t="s">
        <v>581</v>
      </c>
      <c r="H7443" t="s">
        <v>328</v>
      </c>
      <c r="I7443" t="s">
        <v>644</v>
      </c>
      <c r="J7443" t="s">
        <v>648</v>
      </c>
    </row>
    <row r="7444" spans="1:10" x14ac:dyDescent="0.35">
      <c r="A7444">
        <v>7650</v>
      </c>
      <c r="B7444" t="s">
        <v>368</v>
      </c>
      <c r="C7444">
        <v>35</v>
      </c>
      <c r="D7444">
        <v>15</v>
      </c>
      <c r="E7444">
        <v>6</v>
      </c>
      <c r="F7444" t="s">
        <v>581</v>
      </c>
      <c r="G7444" t="s">
        <v>581</v>
      </c>
      <c r="H7444" t="s">
        <v>328</v>
      </c>
      <c r="I7444" t="s">
        <v>644</v>
      </c>
      <c r="J7444" t="s">
        <v>648</v>
      </c>
    </row>
    <row r="7445" spans="1:10" x14ac:dyDescent="0.35">
      <c r="A7445">
        <v>7651</v>
      </c>
      <c r="B7445" t="s">
        <v>368</v>
      </c>
      <c r="C7445">
        <v>36</v>
      </c>
      <c r="D7445">
        <v>19</v>
      </c>
      <c r="E7445">
        <v>6</v>
      </c>
      <c r="F7445" t="s">
        <v>581</v>
      </c>
      <c r="G7445" t="s">
        <v>581</v>
      </c>
      <c r="H7445" t="s">
        <v>328</v>
      </c>
      <c r="I7445" t="s">
        <v>644</v>
      </c>
      <c r="J7445" t="s">
        <v>648</v>
      </c>
    </row>
    <row r="7446" spans="1:10" x14ac:dyDescent="0.35">
      <c r="A7446">
        <v>7652</v>
      </c>
      <c r="B7446" t="s">
        <v>368</v>
      </c>
      <c r="C7446">
        <v>37</v>
      </c>
      <c r="D7446">
        <v>15</v>
      </c>
      <c r="E7446">
        <v>11</v>
      </c>
      <c r="F7446" t="s">
        <v>581</v>
      </c>
      <c r="G7446" t="s">
        <v>581</v>
      </c>
      <c r="H7446" t="s">
        <v>328</v>
      </c>
      <c r="I7446" t="s">
        <v>644</v>
      </c>
      <c r="J7446" t="s">
        <v>648</v>
      </c>
    </row>
    <row r="7447" spans="1:10" x14ac:dyDescent="0.35">
      <c r="A7447">
        <v>7653</v>
      </c>
      <c r="B7447" t="s">
        <v>368</v>
      </c>
      <c r="C7447">
        <v>38</v>
      </c>
      <c r="D7447">
        <v>15</v>
      </c>
      <c r="E7447">
        <v>17</v>
      </c>
      <c r="F7447" t="s">
        <v>581</v>
      </c>
      <c r="G7447" t="s">
        <v>581</v>
      </c>
      <c r="H7447" t="s">
        <v>328</v>
      </c>
      <c r="I7447" t="s">
        <v>644</v>
      </c>
      <c r="J7447" t="s">
        <v>648</v>
      </c>
    </row>
    <row r="7448" spans="1:10" x14ac:dyDescent="0.35">
      <c r="A7448">
        <v>7654</v>
      </c>
      <c r="B7448" t="s">
        <v>369</v>
      </c>
      <c r="C7448">
        <v>15</v>
      </c>
      <c r="D7448">
        <v>69</v>
      </c>
      <c r="E7448">
        <v>1</v>
      </c>
      <c r="F7448" t="s">
        <v>581</v>
      </c>
      <c r="G7448" t="s">
        <v>581</v>
      </c>
      <c r="H7448" t="s">
        <v>328</v>
      </c>
      <c r="I7448" t="s">
        <v>644</v>
      </c>
      <c r="J7448" t="s">
        <v>648</v>
      </c>
    </row>
    <row r="7449" spans="1:10" x14ac:dyDescent="0.35">
      <c r="A7449">
        <v>7655</v>
      </c>
      <c r="B7449" t="s">
        <v>369</v>
      </c>
      <c r="C7449">
        <v>16</v>
      </c>
      <c r="D7449">
        <v>43</v>
      </c>
      <c r="E7449">
        <v>7</v>
      </c>
      <c r="F7449" t="s">
        <v>581</v>
      </c>
      <c r="G7449" t="s">
        <v>581</v>
      </c>
      <c r="H7449" t="s">
        <v>328</v>
      </c>
      <c r="I7449" t="s">
        <v>644</v>
      </c>
      <c r="J7449" t="s">
        <v>648</v>
      </c>
    </row>
    <row r="7450" spans="1:10" x14ac:dyDescent="0.35">
      <c r="A7450">
        <v>7656</v>
      </c>
      <c r="B7450" t="s">
        <v>369</v>
      </c>
      <c r="C7450">
        <v>17</v>
      </c>
      <c r="D7450">
        <v>43</v>
      </c>
      <c r="E7450">
        <v>6</v>
      </c>
      <c r="F7450" t="s">
        <v>581</v>
      </c>
      <c r="G7450" t="s">
        <v>581</v>
      </c>
      <c r="H7450" t="s">
        <v>328</v>
      </c>
      <c r="I7450" t="s">
        <v>644</v>
      </c>
      <c r="J7450" t="s">
        <v>648</v>
      </c>
    </row>
    <row r="7451" spans="1:10" x14ac:dyDescent="0.35">
      <c r="A7451">
        <v>7657</v>
      </c>
      <c r="B7451" t="s">
        <v>369</v>
      </c>
      <c r="C7451">
        <v>18</v>
      </c>
      <c r="D7451">
        <v>33</v>
      </c>
      <c r="E7451">
        <v>3</v>
      </c>
      <c r="F7451" t="s">
        <v>581</v>
      </c>
      <c r="G7451" t="s">
        <v>581</v>
      </c>
      <c r="H7451" t="s">
        <v>328</v>
      </c>
      <c r="I7451" t="s">
        <v>644</v>
      </c>
      <c r="J7451" t="s">
        <v>648</v>
      </c>
    </row>
    <row r="7452" spans="1:10" x14ac:dyDescent="0.35">
      <c r="A7452">
        <v>7658</v>
      </c>
      <c r="B7452" t="s">
        <v>369</v>
      </c>
      <c r="C7452">
        <v>19</v>
      </c>
      <c r="D7452">
        <v>40</v>
      </c>
      <c r="E7452">
        <v>1</v>
      </c>
      <c r="F7452" t="s">
        <v>581</v>
      </c>
      <c r="G7452" t="s">
        <v>581</v>
      </c>
      <c r="H7452" t="s">
        <v>328</v>
      </c>
      <c r="I7452" t="s">
        <v>644</v>
      </c>
      <c r="J7452" t="s">
        <v>648</v>
      </c>
    </row>
    <row r="7453" spans="1:10" x14ac:dyDescent="0.35">
      <c r="A7453">
        <v>7659</v>
      </c>
      <c r="B7453" t="s">
        <v>369</v>
      </c>
      <c r="C7453">
        <v>20</v>
      </c>
      <c r="D7453">
        <v>25</v>
      </c>
      <c r="E7453">
        <v>2</v>
      </c>
      <c r="F7453" t="s">
        <v>581</v>
      </c>
      <c r="G7453" t="s">
        <v>581</v>
      </c>
      <c r="H7453" t="s">
        <v>328</v>
      </c>
      <c r="I7453" t="s">
        <v>644</v>
      </c>
      <c r="J7453" t="s">
        <v>648</v>
      </c>
    </row>
    <row r="7454" spans="1:10" x14ac:dyDescent="0.35">
      <c r="A7454">
        <v>7660</v>
      </c>
      <c r="B7454" t="s">
        <v>369</v>
      </c>
      <c r="C7454">
        <v>21</v>
      </c>
      <c r="D7454">
        <v>17</v>
      </c>
      <c r="E7454">
        <v>0</v>
      </c>
      <c r="F7454" t="s">
        <v>581</v>
      </c>
      <c r="G7454" t="s">
        <v>581</v>
      </c>
      <c r="H7454" t="s">
        <v>328</v>
      </c>
      <c r="I7454" t="s">
        <v>644</v>
      </c>
      <c r="J7454" t="s">
        <v>648</v>
      </c>
    </row>
    <row r="7455" spans="1:10" x14ac:dyDescent="0.35">
      <c r="A7455">
        <v>7661</v>
      </c>
      <c r="B7455" t="s">
        <v>369</v>
      </c>
      <c r="C7455">
        <v>22</v>
      </c>
      <c r="D7455">
        <v>20</v>
      </c>
      <c r="E7455">
        <v>2</v>
      </c>
      <c r="F7455" t="s">
        <v>581</v>
      </c>
      <c r="G7455" t="s">
        <v>581</v>
      </c>
      <c r="H7455" t="s">
        <v>328</v>
      </c>
      <c r="I7455" t="s">
        <v>644</v>
      </c>
      <c r="J7455" t="s">
        <v>648</v>
      </c>
    </row>
    <row r="7456" spans="1:10" x14ac:dyDescent="0.35">
      <c r="A7456">
        <v>7662</v>
      </c>
      <c r="B7456" t="s">
        <v>369</v>
      </c>
      <c r="C7456">
        <v>23</v>
      </c>
      <c r="D7456">
        <v>18</v>
      </c>
      <c r="E7456">
        <v>2</v>
      </c>
      <c r="F7456" t="s">
        <v>581</v>
      </c>
      <c r="G7456" t="s">
        <v>581</v>
      </c>
      <c r="H7456" t="s">
        <v>328</v>
      </c>
      <c r="I7456" t="s">
        <v>644</v>
      </c>
      <c r="J7456" t="s">
        <v>648</v>
      </c>
    </row>
    <row r="7457" spans="1:10" x14ac:dyDescent="0.35">
      <c r="A7457">
        <v>7663</v>
      </c>
      <c r="B7457" t="s">
        <v>369</v>
      </c>
      <c r="C7457">
        <v>24</v>
      </c>
      <c r="D7457">
        <v>13</v>
      </c>
      <c r="E7457">
        <v>1</v>
      </c>
      <c r="F7457" t="s">
        <v>581</v>
      </c>
      <c r="G7457" t="s">
        <v>581</v>
      </c>
      <c r="H7457" t="s">
        <v>328</v>
      </c>
      <c r="I7457" t="s">
        <v>644</v>
      </c>
      <c r="J7457" t="s">
        <v>648</v>
      </c>
    </row>
    <row r="7458" spans="1:10" x14ac:dyDescent="0.35">
      <c r="A7458">
        <v>7664</v>
      </c>
      <c r="B7458" t="s">
        <v>369</v>
      </c>
      <c r="C7458">
        <v>25</v>
      </c>
      <c r="D7458">
        <v>20</v>
      </c>
      <c r="E7458">
        <v>3</v>
      </c>
      <c r="F7458" t="s">
        <v>581</v>
      </c>
      <c r="G7458" t="s">
        <v>581</v>
      </c>
      <c r="H7458" t="s">
        <v>328</v>
      </c>
      <c r="I7458" t="s">
        <v>644</v>
      </c>
      <c r="J7458" t="s">
        <v>648</v>
      </c>
    </row>
    <row r="7459" spans="1:10" x14ac:dyDescent="0.35">
      <c r="A7459">
        <v>7665</v>
      </c>
      <c r="B7459" t="s">
        <v>369</v>
      </c>
      <c r="C7459">
        <v>26</v>
      </c>
      <c r="D7459">
        <v>27</v>
      </c>
      <c r="E7459">
        <v>3</v>
      </c>
      <c r="F7459" t="s">
        <v>581</v>
      </c>
      <c r="G7459" t="s">
        <v>581</v>
      </c>
      <c r="H7459" t="s">
        <v>328</v>
      </c>
      <c r="I7459" t="s">
        <v>644</v>
      </c>
      <c r="J7459" t="s">
        <v>648</v>
      </c>
    </row>
    <row r="7460" spans="1:10" x14ac:dyDescent="0.35">
      <c r="A7460">
        <v>7666</v>
      </c>
      <c r="B7460" t="s">
        <v>369</v>
      </c>
      <c r="C7460">
        <v>27</v>
      </c>
      <c r="D7460">
        <v>26</v>
      </c>
      <c r="E7460">
        <v>3</v>
      </c>
      <c r="F7460" t="s">
        <v>581</v>
      </c>
      <c r="G7460" t="s">
        <v>581</v>
      </c>
      <c r="H7460" t="s">
        <v>328</v>
      </c>
      <c r="I7460" t="s">
        <v>644</v>
      </c>
      <c r="J7460" t="s">
        <v>648</v>
      </c>
    </row>
    <row r="7461" spans="1:10" x14ac:dyDescent="0.35">
      <c r="A7461">
        <v>7667</v>
      </c>
      <c r="B7461" t="s">
        <v>369</v>
      </c>
      <c r="C7461">
        <v>28</v>
      </c>
      <c r="D7461">
        <v>25</v>
      </c>
      <c r="E7461">
        <v>2</v>
      </c>
      <c r="F7461" t="s">
        <v>581</v>
      </c>
      <c r="G7461" t="s">
        <v>581</v>
      </c>
      <c r="H7461" t="s">
        <v>328</v>
      </c>
      <c r="I7461" t="s">
        <v>644</v>
      </c>
      <c r="J7461" t="s">
        <v>648</v>
      </c>
    </row>
    <row r="7462" spans="1:10" x14ac:dyDescent="0.35">
      <c r="A7462">
        <v>7668</v>
      </c>
      <c r="B7462" t="s">
        <v>369</v>
      </c>
      <c r="C7462">
        <v>29</v>
      </c>
      <c r="D7462">
        <v>25</v>
      </c>
      <c r="E7462">
        <v>6</v>
      </c>
      <c r="F7462" t="s">
        <v>581</v>
      </c>
      <c r="G7462" t="s">
        <v>581</v>
      </c>
      <c r="H7462" t="s">
        <v>328</v>
      </c>
      <c r="I7462" t="s">
        <v>644</v>
      </c>
      <c r="J7462" t="s">
        <v>648</v>
      </c>
    </row>
    <row r="7463" spans="1:10" x14ac:dyDescent="0.35">
      <c r="A7463">
        <v>7669</v>
      </c>
      <c r="B7463" t="s">
        <v>369</v>
      </c>
      <c r="C7463">
        <v>30</v>
      </c>
      <c r="D7463">
        <v>22</v>
      </c>
      <c r="E7463">
        <v>5</v>
      </c>
      <c r="F7463" t="s">
        <v>581</v>
      </c>
      <c r="G7463" t="s">
        <v>581</v>
      </c>
      <c r="H7463" t="s">
        <v>328</v>
      </c>
      <c r="I7463" t="s">
        <v>644</v>
      </c>
      <c r="J7463" t="s">
        <v>648</v>
      </c>
    </row>
    <row r="7464" spans="1:10" x14ac:dyDescent="0.35">
      <c r="A7464">
        <v>7670</v>
      </c>
      <c r="B7464" t="s">
        <v>369</v>
      </c>
      <c r="C7464">
        <v>31</v>
      </c>
      <c r="D7464">
        <v>24</v>
      </c>
      <c r="E7464">
        <v>2</v>
      </c>
      <c r="F7464" t="s">
        <v>581</v>
      </c>
      <c r="G7464" t="s">
        <v>581</v>
      </c>
      <c r="H7464" t="s">
        <v>328</v>
      </c>
      <c r="I7464" t="s">
        <v>644</v>
      </c>
      <c r="J7464" t="s">
        <v>648</v>
      </c>
    </row>
    <row r="7465" spans="1:10" x14ac:dyDescent="0.35">
      <c r="A7465">
        <v>7671</v>
      </c>
      <c r="B7465" t="s">
        <v>369</v>
      </c>
      <c r="C7465">
        <v>32</v>
      </c>
      <c r="D7465">
        <v>20</v>
      </c>
      <c r="E7465">
        <v>4</v>
      </c>
      <c r="F7465" t="s">
        <v>581</v>
      </c>
      <c r="G7465" t="s">
        <v>581</v>
      </c>
      <c r="H7465" t="s">
        <v>328</v>
      </c>
      <c r="I7465" t="s">
        <v>644</v>
      </c>
      <c r="J7465" t="s">
        <v>648</v>
      </c>
    </row>
    <row r="7466" spans="1:10" x14ac:dyDescent="0.35">
      <c r="A7466">
        <v>7672</v>
      </c>
      <c r="B7466" t="s">
        <v>369</v>
      </c>
      <c r="C7466">
        <v>33</v>
      </c>
      <c r="D7466">
        <v>21</v>
      </c>
      <c r="E7466">
        <v>6</v>
      </c>
      <c r="F7466" t="s">
        <v>581</v>
      </c>
      <c r="G7466" t="s">
        <v>581</v>
      </c>
      <c r="H7466" t="s">
        <v>328</v>
      </c>
      <c r="I7466" t="s">
        <v>644</v>
      </c>
      <c r="J7466" t="s">
        <v>648</v>
      </c>
    </row>
    <row r="7467" spans="1:10" x14ac:dyDescent="0.35">
      <c r="A7467">
        <v>7673</v>
      </c>
      <c r="B7467" t="s">
        <v>369</v>
      </c>
      <c r="C7467">
        <v>34</v>
      </c>
      <c r="D7467">
        <v>19</v>
      </c>
      <c r="E7467">
        <v>4</v>
      </c>
      <c r="F7467" t="s">
        <v>581</v>
      </c>
      <c r="G7467" t="s">
        <v>581</v>
      </c>
      <c r="H7467" t="s">
        <v>328</v>
      </c>
      <c r="I7467" t="s">
        <v>644</v>
      </c>
      <c r="J7467" t="s">
        <v>648</v>
      </c>
    </row>
    <row r="7468" spans="1:10" x14ac:dyDescent="0.35">
      <c r="A7468">
        <v>7674</v>
      </c>
      <c r="B7468" t="s">
        <v>369</v>
      </c>
      <c r="C7468">
        <v>35</v>
      </c>
      <c r="D7468">
        <v>19</v>
      </c>
      <c r="E7468">
        <v>1</v>
      </c>
      <c r="F7468" t="s">
        <v>581</v>
      </c>
      <c r="G7468" t="s">
        <v>581</v>
      </c>
      <c r="H7468" t="s">
        <v>328</v>
      </c>
      <c r="I7468" t="s">
        <v>644</v>
      </c>
      <c r="J7468" t="s">
        <v>648</v>
      </c>
    </row>
    <row r="7469" spans="1:10" x14ac:dyDescent="0.35">
      <c r="A7469">
        <v>7675</v>
      </c>
      <c r="B7469" t="s">
        <v>369</v>
      </c>
      <c r="C7469">
        <v>36</v>
      </c>
      <c r="D7469">
        <v>9</v>
      </c>
      <c r="E7469">
        <v>5</v>
      </c>
      <c r="F7469" t="s">
        <v>581</v>
      </c>
      <c r="G7469" t="s">
        <v>581</v>
      </c>
      <c r="H7469" t="s">
        <v>328</v>
      </c>
      <c r="I7469" t="s">
        <v>644</v>
      </c>
      <c r="J7469" t="s">
        <v>648</v>
      </c>
    </row>
    <row r="7470" spans="1:10" x14ac:dyDescent="0.35">
      <c r="A7470">
        <v>7676</v>
      </c>
      <c r="B7470" t="s">
        <v>369</v>
      </c>
      <c r="C7470">
        <v>37</v>
      </c>
      <c r="D7470">
        <v>12</v>
      </c>
      <c r="E7470">
        <v>1</v>
      </c>
      <c r="F7470" t="s">
        <v>581</v>
      </c>
      <c r="G7470" t="s">
        <v>581</v>
      </c>
      <c r="H7470" t="s">
        <v>328</v>
      </c>
      <c r="I7470" t="s">
        <v>644</v>
      </c>
      <c r="J7470" t="s">
        <v>648</v>
      </c>
    </row>
    <row r="7471" spans="1:10" x14ac:dyDescent="0.35">
      <c r="A7471">
        <v>7677</v>
      </c>
      <c r="B7471" t="s">
        <v>369</v>
      </c>
      <c r="C7471">
        <v>38</v>
      </c>
      <c r="D7471">
        <v>13</v>
      </c>
      <c r="E7471">
        <v>2</v>
      </c>
      <c r="F7471" t="s">
        <v>581</v>
      </c>
      <c r="G7471" t="s">
        <v>581</v>
      </c>
      <c r="H7471" t="s">
        <v>328</v>
      </c>
      <c r="I7471" t="s">
        <v>644</v>
      </c>
      <c r="J7471" t="s">
        <v>648</v>
      </c>
    </row>
    <row r="7472" spans="1:10" x14ac:dyDescent="0.35">
      <c r="A7472">
        <v>7678</v>
      </c>
      <c r="B7472" t="s">
        <v>370</v>
      </c>
      <c r="C7472">
        <v>15</v>
      </c>
      <c r="D7472">
        <v>57</v>
      </c>
      <c r="E7472">
        <v>5</v>
      </c>
      <c r="F7472" t="s">
        <v>581</v>
      </c>
      <c r="G7472" t="s">
        <v>581</v>
      </c>
      <c r="H7472" t="s">
        <v>328</v>
      </c>
      <c r="I7472" t="s">
        <v>644</v>
      </c>
      <c r="J7472" t="s">
        <v>648</v>
      </c>
    </row>
    <row r="7473" spans="1:10" x14ac:dyDescent="0.35">
      <c r="A7473">
        <v>7679</v>
      </c>
      <c r="B7473" t="s">
        <v>370</v>
      </c>
      <c r="C7473">
        <v>16</v>
      </c>
      <c r="D7473">
        <v>56</v>
      </c>
      <c r="E7473">
        <v>1</v>
      </c>
      <c r="F7473" t="s">
        <v>581</v>
      </c>
      <c r="G7473" t="s">
        <v>581</v>
      </c>
      <c r="H7473" t="s">
        <v>328</v>
      </c>
      <c r="I7473" t="s">
        <v>644</v>
      </c>
      <c r="J7473" t="s">
        <v>648</v>
      </c>
    </row>
    <row r="7474" spans="1:10" x14ac:dyDescent="0.35">
      <c r="A7474">
        <v>7680</v>
      </c>
      <c r="B7474" t="s">
        <v>370</v>
      </c>
      <c r="C7474">
        <v>17</v>
      </c>
      <c r="D7474">
        <v>37</v>
      </c>
      <c r="E7474">
        <v>1</v>
      </c>
      <c r="F7474" t="s">
        <v>581</v>
      </c>
      <c r="G7474" t="s">
        <v>581</v>
      </c>
      <c r="H7474" t="s">
        <v>328</v>
      </c>
      <c r="I7474" t="s">
        <v>644</v>
      </c>
      <c r="J7474" t="s">
        <v>648</v>
      </c>
    </row>
    <row r="7475" spans="1:10" x14ac:dyDescent="0.35">
      <c r="A7475">
        <v>7681</v>
      </c>
      <c r="B7475" t="s">
        <v>370</v>
      </c>
      <c r="C7475">
        <v>18</v>
      </c>
      <c r="D7475">
        <v>27</v>
      </c>
      <c r="E7475">
        <v>2</v>
      </c>
      <c r="F7475" t="s">
        <v>581</v>
      </c>
      <c r="G7475" t="s">
        <v>581</v>
      </c>
      <c r="H7475" t="s">
        <v>328</v>
      </c>
      <c r="I7475" t="s">
        <v>644</v>
      </c>
      <c r="J7475" t="s">
        <v>648</v>
      </c>
    </row>
    <row r="7476" spans="1:10" x14ac:dyDescent="0.35">
      <c r="A7476">
        <v>7682</v>
      </c>
      <c r="B7476" t="s">
        <v>370</v>
      </c>
      <c r="C7476">
        <v>19</v>
      </c>
      <c r="D7476">
        <v>23</v>
      </c>
      <c r="E7476">
        <v>1</v>
      </c>
      <c r="F7476" t="s">
        <v>581</v>
      </c>
      <c r="G7476" t="s">
        <v>581</v>
      </c>
      <c r="H7476" t="s">
        <v>328</v>
      </c>
      <c r="I7476" t="s">
        <v>644</v>
      </c>
      <c r="J7476" t="s">
        <v>648</v>
      </c>
    </row>
    <row r="7477" spans="1:10" x14ac:dyDescent="0.35">
      <c r="A7477">
        <v>7683</v>
      </c>
      <c r="B7477" t="s">
        <v>370</v>
      </c>
      <c r="C7477">
        <v>20</v>
      </c>
      <c r="D7477">
        <v>19</v>
      </c>
      <c r="E7477">
        <v>0</v>
      </c>
      <c r="F7477" t="s">
        <v>581</v>
      </c>
      <c r="G7477" t="s">
        <v>581</v>
      </c>
      <c r="H7477" t="s">
        <v>328</v>
      </c>
      <c r="I7477" t="s">
        <v>644</v>
      </c>
      <c r="J7477" t="s">
        <v>648</v>
      </c>
    </row>
    <row r="7478" spans="1:10" x14ac:dyDescent="0.35">
      <c r="A7478">
        <v>7684</v>
      </c>
      <c r="B7478" t="s">
        <v>370</v>
      </c>
      <c r="C7478">
        <v>21</v>
      </c>
      <c r="D7478">
        <v>12</v>
      </c>
      <c r="E7478">
        <v>3</v>
      </c>
      <c r="F7478" t="s">
        <v>581</v>
      </c>
      <c r="G7478" t="s">
        <v>581</v>
      </c>
      <c r="H7478" t="s">
        <v>328</v>
      </c>
      <c r="I7478" t="s">
        <v>644</v>
      </c>
      <c r="J7478" t="s">
        <v>648</v>
      </c>
    </row>
    <row r="7479" spans="1:10" x14ac:dyDescent="0.35">
      <c r="A7479">
        <v>7685</v>
      </c>
      <c r="B7479" t="s">
        <v>370</v>
      </c>
      <c r="C7479">
        <v>22</v>
      </c>
      <c r="D7479">
        <v>12</v>
      </c>
      <c r="E7479">
        <v>1</v>
      </c>
      <c r="F7479" t="s">
        <v>581</v>
      </c>
      <c r="G7479" t="s">
        <v>581</v>
      </c>
      <c r="H7479" t="s">
        <v>328</v>
      </c>
      <c r="I7479" t="s">
        <v>644</v>
      </c>
      <c r="J7479" t="s">
        <v>648</v>
      </c>
    </row>
    <row r="7480" spans="1:10" x14ac:dyDescent="0.35">
      <c r="A7480">
        <v>7686</v>
      </c>
      <c r="B7480" t="s">
        <v>370</v>
      </c>
      <c r="C7480">
        <v>23</v>
      </c>
      <c r="D7480">
        <v>17</v>
      </c>
      <c r="E7480">
        <v>1</v>
      </c>
      <c r="F7480" t="s">
        <v>581</v>
      </c>
      <c r="G7480" t="s">
        <v>581</v>
      </c>
      <c r="H7480" t="s">
        <v>328</v>
      </c>
      <c r="I7480" t="s">
        <v>644</v>
      </c>
      <c r="J7480" t="s">
        <v>648</v>
      </c>
    </row>
    <row r="7481" spans="1:10" x14ac:dyDescent="0.35">
      <c r="A7481">
        <v>7687</v>
      </c>
      <c r="B7481" t="s">
        <v>370</v>
      </c>
      <c r="C7481">
        <v>24</v>
      </c>
      <c r="D7481">
        <v>13</v>
      </c>
      <c r="E7481">
        <v>0</v>
      </c>
      <c r="F7481" t="s">
        <v>581</v>
      </c>
      <c r="G7481" t="s">
        <v>581</v>
      </c>
      <c r="H7481" t="s">
        <v>328</v>
      </c>
      <c r="I7481" t="s">
        <v>644</v>
      </c>
      <c r="J7481" t="s">
        <v>648</v>
      </c>
    </row>
    <row r="7482" spans="1:10" x14ac:dyDescent="0.35">
      <c r="A7482">
        <v>7688</v>
      </c>
      <c r="B7482" t="s">
        <v>370</v>
      </c>
      <c r="C7482">
        <v>25</v>
      </c>
      <c r="D7482">
        <v>7</v>
      </c>
      <c r="E7482">
        <v>0</v>
      </c>
      <c r="F7482" t="s">
        <v>581</v>
      </c>
      <c r="G7482" t="s">
        <v>581</v>
      </c>
      <c r="H7482" t="s">
        <v>328</v>
      </c>
      <c r="I7482" t="s">
        <v>644</v>
      </c>
      <c r="J7482" t="s">
        <v>648</v>
      </c>
    </row>
    <row r="7483" spans="1:10" x14ac:dyDescent="0.35">
      <c r="A7483">
        <v>7689</v>
      </c>
      <c r="B7483" t="s">
        <v>370</v>
      </c>
      <c r="C7483">
        <v>26</v>
      </c>
      <c r="D7483">
        <v>15</v>
      </c>
      <c r="E7483">
        <v>2</v>
      </c>
      <c r="F7483" t="s">
        <v>581</v>
      </c>
      <c r="G7483" t="s">
        <v>581</v>
      </c>
      <c r="H7483" t="s">
        <v>328</v>
      </c>
      <c r="I7483" t="s">
        <v>644</v>
      </c>
      <c r="J7483" t="s">
        <v>648</v>
      </c>
    </row>
    <row r="7484" spans="1:10" x14ac:dyDescent="0.35">
      <c r="A7484">
        <v>7690</v>
      </c>
      <c r="B7484" t="s">
        <v>370</v>
      </c>
      <c r="C7484">
        <v>27</v>
      </c>
      <c r="D7484">
        <v>19</v>
      </c>
      <c r="E7484">
        <v>1</v>
      </c>
      <c r="F7484" t="s">
        <v>581</v>
      </c>
      <c r="G7484" t="s">
        <v>581</v>
      </c>
      <c r="H7484" t="s">
        <v>328</v>
      </c>
      <c r="I7484" t="s">
        <v>644</v>
      </c>
      <c r="J7484" t="s">
        <v>648</v>
      </c>
    </row>
    <row r="7485" spans="1:10" x14ac:dyDescent="0.35">
      <c r="A7485">
        <v>7691</v>
      </c>
      <c r="B7485" t="s">
        <v>370</v>
      </c>
      <c r="C7485">
        <v>28</v>
      </c>
      <c r="D7485">
        <v>29</v>
      </c>
      <c r="E7485">
        <v>5</v>
      </c>
      <c r="F7485" t="s">
        <v>581</v>
      </c>
      <c r="G7485" t="s">
        <v>581</v>
      </c>
      <c r="H7485" t="s">
        <v>328</v>
      </c>
      <c r="I7485" t="s">
        <v>644</v>
      </c>
      <c r="J7485" t="s">
        <v>648</v>
      </c>
    </row>
    <row r="7486" spans="1:10" x14ac:dyDescent="0.35">
      <c r="A7486">
        <v>7692</v>
      </c>
      <c r="B7486" t="s">
        <v>370</v>
      </c>
      <c r="C7486">
        <v>29</v>
      </c>
      <c r="D7486">
        <v>20</v>
      </c>
      <c r="E7486">
        <v>2</v>
      </c>
      <c r="F7486" t="s">
        <v>581</v>
      </c>
      <c r="G7486" t="s">
        <v>581</v>
      </c>
      <c r="H7486" t="s">
        <v>328</v>
      </c>
      <c r="I7486" t="s">
        <v>644</v>
      </c>
      <c r="J7486" t="s">
        <v>648</v>
      </c>
    </row>
    <row r="7487" spans="1:10" x14ac:dyDescent="0.35">
      <c r="A7487">
        <v>7693</v>
      </c>
      <c r="B7487" t="s">
        <v>370</v>
      </c>
      <c r="C7487">
        <v>30</v>
      </c>
      <c r="D7487">
        <v>22</v>
      </c>
      <c r="E7487">
        <v>0</v>
      </c>
      <c r="F7487" t="s">
        <v>581</v>
      </c>
      <c r="G7487" t="s">
        <v>581</v>
      </c>
      <c r="H7487" t="s">
        <v>328</v>
      </c>
      <c r="I7487" t="s">
        <v>644</v>
      </c>
      <c r="J7487" t="s">
        <v>648</v>
      </c>
    </row>
    <row r="7488" spans="1:10" x14ac:dyDescent="0.35">
      <c r="A7488">
        <v>7694</v>
      </c>
      <c r="B7488" t="s">
        <v>370</v>
      </c>
      <c r="C7488">
        <v>31</v>
      </c>
      <c r="D7488">
        <v>23</v>
      </c>
      <c r="E7488">
        <v>1</v>
      </c>
      <c r="F7488" t="s">
        <v>581</v>
      </c>
      <c r="G7488" t="s">
        <v>581</v>
      </c>
      <c r="H7488" t="s">
        <v>328</v>
      </c>
      <c r="I7488" t="s">
        <v>644</v>
      </c>
      <c r="J7488" t="s">
        <v>648</v>
      </c>
    </row>
    <row r="7489" spans="1:10" x14ac:dyDescent="0.35">
      <c r="A7489">
        <v>7695</v>
      </c>
      <c r="B7489" t="s">
        <v>370</v>
      </c>
      <c r="C7489">
        <v>32</v>
      </c>
      <c r="D7489">
        <v>8</v>
      </c>
      <c r="E7489">
        <v>1</v>
      </c>
      <c r="F7489" t="s">
        <v>581</v>
      </c>
      <c r="G7489" t="s">
        <v>581</v>
      </c>
      <c r="H7489" t="s">
        <v>328</v>
      </c>
      <c r="I7489" t="s">
        <v>644</v>
      </c>
      <c r="J7489" t="s">
        <v>648</v>
      </c>
    </row>
    <row r="7490" spans="1:10" x14ac:dyDescent="0.35">
      <c r="A7490">
        <v>7696</v>
      </c>
      <c r="B7490" t="s">
        <v>370</v>
      </c>
      <c r="C7490">
        <v>33</v>
      </c>
      <c r="D7490">
        <v>14</v>
      </c>
      <c r="E7490">
        <v>0</v>
      </c>
      <c r="F7490" t="s">
        <v>581</v>
      </c>
      <c r="G7490" t="s">
        <v>581</v>
      </c>
      <c r="H7490" t="s">
        <v>328</v>
      </c>
      <c r="I7490" t="s">
        <v>644</v>
      </c>
      <c r="J7490" t="s">
        <v>648</v>
      </c>
    </row>
    <row r="7491" spans="1:10" x14ac:dyDescent="0.35">
      <c r="A7491">
        <v>7697</v>
      </c>
      <c r="B7491" t="s">
        <v>370</v>
      </c>
      <c r="C7491">
        <v>34</v>
      </c>
      <c r="D7491">
        <v>9</v>
      </c>
      <c r="E7491">
        <v>0</v>
      </c>
      <c r="F7491" t="s">
        <v>581</v>
      </c>
      <c r="G7491" t="s">
        <v>581</v>
      </c>
      <c r="H7491" t="s">
        <v>328</v>
      </c>
      <c r="I7491" t="s">
        <v>644</v>
      </c>
      <c r="J7491" t="s">
        <v>648</v>
      </c>
    </row>
    <row r="7492" spans="1:10" x14ac:dyDescent="0.35">
      <c r="A7492">
        <v>7698</v>
      </c>
      <c r="B7492" t="s">
        <v>370</v>
      </c>
      <c r="C7492">
        <v>35</v>
      </c>
      <c r="D7492">
        <v>12</v>
      </c>
      <c r="E7492">
        <v>2</v>
      </c>
      <c r="F7492" t="s">
        <v>581</v>
      </c>
      <c r="G7492" t="s">
        <v>581</v>
      </c>
      <c r="H7492" t="s">
        <v>328</v>
      </c>
      <c r="I7492" t="s">
        <v>644</v>
      </c>
      <c r="J7492" t="s">
        <v>648</v>
      </c>
    </row>
    <row r="7493" spans="1:10" x14ac:dyDescent="0.35">
      <c r="A7493">
        <v>7699</v>
      </c>
      <c r="B7493" t="s">
        <v>370</v>
      </c>
      <c r="C7493">
        <v>36</v>
      </c>
      <c r="D7493">
        <v>9</v>
      </c>
      <c r="E7493">
        <v>4</v>
      </c>
      <c r="F7493" t="s">
        <v>581</v>
      </c>
      <c r="G7493" t="s">
        <v>581</v>
      </c>
      <c r="H7493" t="s">
        <v>328</v>
      </c>
      <c r="I7493" t="s">
        <v>644</v>
      </c>
      <c r="J7493" t="s">
        <v>648</v>
      </c>
    </row>
    <row r="7494" spans="1:10" x14ac:dyDescent="0.35">
      <c r="A7494">
        <v>7700</v>
      </c>
      <c r="B7494" t="s">
        <v>370</v>
      </c>
      <c r="C7494">
        <v>37</v>
      </c>
      <c r="D7494">
        <v>18</v>
      </c>
      <c r="E7494">
        <v>1</v>
      </c>
      <c r="F7494" t="s">
        <v>581</v>
      </c>
      <c r="G7494" t="s">
        <v>581</v>
      </c>
      <c r="H7494" t="s">
        <v>328</v>
      </c>
      <c r="I7494" t="s">
        <v>644</v>
      </c>
      <c r="J7494" t="s">
        <v>648</v>
      </c>
    </row>
    <row r="7495" spans="1:10" x14ac:dyDescent="0.35">
      <c r="A7495">
        <v>7701</v>
      </c>
      <c r="B7495" t="s">
        <v>370</v>
      </c>
      <c r="C7495">
        <v>38</v>
      </c>
      <c r="D7495">
        <v>16</v>
      </c>
      <c r="E7495">
        <v>2</v>
      </c>
      <c r="F7495" t="s">
        <v>581</v>
      </c>
      <c r="G7495" t="s">
        <v>581</v>
      </c>
      <c r="H7495" t="s">
        <v>328</v>
      </c>
      <c r="I7495" t="s">
        <v>644</v>
      </c>
      <c r="J7495" t="s">
        <v>648</v>
      </c>
    </row>
    <row r="7496" spans="1:10" x14ac:dyDescent="0.35">
      <c r="A7496">
        <v>7702</v>
      </c>
      <c r="B7496" t="s">
        <v>371</v>
      </c>
      <c r="C7496">
        <v>15</v>
      </c>
      <c r="D7496">
        <v>65</v>
      </c>
      <c r="E7496">
        <v>2</v>
      </c>
      <c r="F7496" t="s">
        <v>581</v>
      </c>
      <c r="G7496" t="s">
        <v>581</v>
      </c>
      <c r="H7496" t="s">
        <v>328</v>
      </c>
      <c r="I7496" t="s">
        <v>644</v>
      </c>
      <c r="J7496" t="s">
        <v>649</v>
      </c>
    </row>
    <row r="7497" spans="1:10" x14ac:dyDescent="0.35">
      <c r="A7497">
        <v>7703</v>
      </c>
      <c r="B7497" t="s">
        <v>371</v>
      </c>
      <c r="C7497">
        <v>16</v>
      </c>
      <c r="D7497">
        <v>74</v>
      </c>
      <c r="E7497">
        <v>3</v>
      </c>
      <c r="F7497" t="s">
        <v>581</v>
      </c>
      <c r="G7497" t="s">
        <v>581</v>
      </c>
      <c r="H7497" t="s">
        <v>328</v>
      </c>
      <c r="I7497" t="s">
        <v>644</v>
      </c>
      <c r="J7497" t="s">
        <v>649</v>
      </c>
    </row>
    <row r="7498" spans="1:10" x14ac:dyDescent="0.35">
      <c r="A7498">
        <v>7704</v>
      </c>
      <c r="B7498" t="s">
        <v>371</v>
      </c>
      <c r="C7498">
        <v>17</v>
      </c>
      <c r="D7498">
        <v>45</v>
      </c>
      <c r="E7498">
        <v>3</v>
      </c>
      <c r="F7498" t="s">
        <v>581</v>
      </c>
      <c r="G7498" t="s">
        <v>581</v>
      </c>
      <c r="H7498" t="s">
        <v>328</v>
      </c>
      <c r="I7498" t="s">
        <v>644</v>
      </c>
      <c r="J7498" t="s">
        <v>649</v>
      </c>
    </row>
    <row r="7499" spans="1:10" x14ac:dyDescent="0.35">
      <c r="A7499">
        <v>7705</v>
      </c>
      <c r="B7499" t="s">
        <v>371</v>
      </c>
      <c r="C7499">
        <v>18</v>
      </c>
      <c r="D7499">
        <v>34</v>
      </c>
      <c r="E7499">
        <v>0</v>
      </c>
      <c r="F7499" t="s">
        <v>581</v>
      </c>
      <c r="G7499" t="s">
        <v>581</v>
      </c>
      <c r="H7499" t="s">
        <v>328</v>
      </c>
      <c r="I7499" t="s">
        <v>644</v>
      </c>
      <c r="J7499" t="s">
        <v>649</v>
      </c>
    </row>
    <row r="7500" spans="1:10" x14ac:dyDescent="0.35">
      <c r="A7500">
        <v>7706</v>
      </c>
      <c r="B7500" t="s">
        <v>371</v>
      </c>
      <c r="C7500">
        <v>19</v>
      </c>
      <c r="D7500">
        <v>37</v>
      </c>
      <c r="E7500">
        <v>2</v>
      </c>
      <c r="F7500" t="s">
        <v>581</v>
      </c>
      <c r="G7500" t="s">
        <v>581</v>
      </c>
      <c r="H7500" t="s">
        <v>328</v>
      </c>
      <c r="I7500" t="s">
        <v>644</v>
      </c>
      <c r="J7500" t="s">
        <v>649</v>
      </c>
    </row>
    <row r="7501" spans="1:10" x14ac:dyDescent="0.35">
      <c r="A7501">
        <v>7707</v>
      </c>
      <c r="B7501" t="s">
        <v>371</v>
      </c>
      <c r="C7501">
        <v>20</v>
      </c>
      <c r="D7501">
        <v>28</v>
      </c>
      <c r="E7501">
        <v>1</v>
      </c>
      <c r="F7501" t="s">
        <v>581</v>
      </c>
      <c r="G7501" t="s">
        <v>581</v>
      </c>
      <c r="H7501" t="s">
        <v>328</v>
      </c>
      <c r="I7501" t="s">
        <v>644</v>
      </c>
      <c r="J7501" t="s">
        <v>649</v>
      </c>
    </row>
    <row r="7502" spans="1:10" x14ac:dyDescent="0.35">
      <c r="A7502">
        <v>7708</v>
      </c>
      <c r="B7502" t="s">
        <v>371</v>
      </c>
      <c r="C7502">
        <v>21</v>
      </c>
      <c r="D7502">
        <v>17</v>
      </c>
      <c r="E7502">
        <v>2</v>
      </c>
      <c r="F7502" t="s">
        <v>581</v>
      </c>
      <c r="G7502" t="s">
        <v>581</v>
      </c>
      <c r="H7502" t="s">
        <v>328</v>
      </c>
      <c r="I7502" t="s">
        <v>644</v>
      </c>
      <c r="J7502" t="s">
        <v>649</v>
      </c>
    </row>
    <row r="7503" spans="1:10" x14ac:dyDescent="0.35">
      <c r="A7503">
        <v>7709</v>
      </c>
      <c r="B7503" t="s">
        <v>371</v>
      </c>
      <c r="C7503">
        <v>22</v>
      </c>
      <c r="D7503">
        <v>20</v>
      </c>
      <c r="E7503">
        <v>1</v>
      </c>
      <c r="F7503" t="s">
        <v>581</v>
      </c>
      <c r="G7503" t="s">
        <v>581</v>
      </c>
      <c r="H7503" t="s">
        <v>328</v>
      </c>
      <c r="I7503" t="s">
        <v>644</v>
      </c>
      <c r="J7503" t="s">
        <v>649</v>
      </c>
    </row>
    <row r="7504" spans="1:10" x14ac:dyDescent="0.35">
      <c r="A7504">
        <v>7710</v>
      </c>
      <c r="B7504" t="s">
        <v>371</v>
      </c>
      <c r="C7504">
        <v>23</v>
      </c>
      <c r="D7504">
        <v>14</v>
      </c>
      <c r="E7504">
        <v>1</v>
      </c>
      <c r="F7504" t="s">
        <v>581</v>
      </c>
      <c r="G7504" t="s">
        <v>581</v>
      </c>
      <c r="H7504" t="s">
        <v>328</v>
      </c>
      <c r="I7504" t="s">
        <v>644</v>
      </c>
      <c r="J7504" t="s">
        <v>649</v>
      </c>
    </row>
    <row r="7505" spans="1:10" x14ac:dyDescent="0.35">
      <c r="A7505">
        <v>7711</v>
      </c>
      <c r="B7505" t="s">
        <v>371</v>
      </c>
      <c r="C7505">
        <v>24</v>
      </c>
      <c r="D7505">
        <v>17</v>
      </c>
      <c r="E7505">
        <v>1</v>
      </c>
      <c r="F7505" t="s">
        <v>581</v>
      </c>
      <c r="G7505" t="s">
        <v>581</v>
      </c>
      <c r="H7505" t="s">
        <v>328</v>
      </c>
      <c r="I7505" t="s">
        <v>644</v>
      </c>
      <c r="J7505" t="s">
        <v>649</v>
      </c>
    </row>
    <row r="7506" spans="1:10" x14ac:dyDescent="0.35">
      <c r="A7506">
        <v>7712</v>
      </c>
      <c r="B7506" t="s">
        <v>371</v>
      </c>
      <c r="C7506">
        <v>25</v>
      </c>
      <c r="D7506">
        <v>18</v>
      </c>
      <c r="E7506">
        <v>0</v>
      </c>
      <c r="F7506" t="s">
        <v>581</v>
      </c>
      <c r="G7506" t="s">
        <v>581</v>
      </c>
      <c r="H7506" t="s">
        <v>328</v>
      </c>
      <c r="I7506" t="s">
        <v>644</v>
      </c>
      <c r="J7506" t="s">
        <v>649</v>
      </c>
    </row>
    <row r="7507" spans="1:10" x14ac:dyDescent="0.35">
      <c r="A7507">
        <v>7713</v>
      </c>
      <c r="B7507" t="s">
        <v>371</v>
      </c>
      <c r="C7507">
        <v>26</v>
      </c>
      <c r="D7507">
        <v>23</v>
      </c>
      <c r="E7507">
        <v>0</v>
      </c>
      <c r="F7507" t="s">
        <v>581</v>
      </c>
      <c r="G7507" t="s">
        <v>581</v>
      </c>
      <c r="H7507" t="s">
        <v>328</v>
      </c>
      <c r="I7507" t="s">
        <v>644</v>
      </c>
      <c r="J7507" t="s">
        <v>649</v>
      </c>
    </row>
    <row r="7508" spans="1:10" x14ac:dyDescent="0.35">
      <c r="A7508">
        <v>7714</v>
      </c>
      <c r="B7508" t="s">
        <v>371</v>
      </c>
      <c r="C7508">
        <v>27</v>
      </c>
      <c r="D7508">
        <v>25</v>
      </c>
      <c r="E7508">
        <v>2</v>
      </c>
      <c r="F7508" t="s">
        <v>581</v>
      </c>
      <c r="G7508" t="s">
        <v>581</v>
      </c>
      <c r="H7508" t="s">
        <v>328</v>
      </c>
      <c r="I7508" t="s">
        <v>644</v>
      </c>
      <c r="J7508" t="s">
        <v>649</v>
      </c>
    </row>
    <row r="7509" spans="1:10" x14ac:dyDescent="0.35">
      <c r="A7509">
        <v>7715</v>
      </c>
      <c r="B7509" t="s">
        <v>371</v>
      </c>
      <c r="C7509">
        <v>28</v>
      </c>
      <c r="D7509">
        <v>29</v>
      </c>
      <c r="E7509">
        <v>1</v>
      </c>
      <c r="F7509" t="s">
        <v>581</v>
      </c>
      <c r="G7509" t="s">
        <v>581</v>
      </c>
      <c r="H7509" t="s">
        <v>328</v>
      </c>
      <c r="I7509" t="s">
        <v>644</v>
      </c>
      <c r="J7509" t="s">
        <v>649</v>
      </c>
    </row>
    <row r="7510" spans="1:10" x14ac:dyDescent="0.35">
      <c r="A7510">
        <v>7716</v>
      </c>
      <c r="B7510" t="s">
        <v>371</v>
      </c>
      <c r="C7510">
        <v>29</v>
      </c>
      <c r="D7510">
        <v>37</v>
      </c>
      <c r="E7510">
        <v>1</v>
      </c>
      <c r="F7510" t="s">
        <v>581</v>
      </c>
      <c r="G7510" t="s">
        <v>581</v>
      </c>
      <c r="H7510" t="s">
        <v>328</v>
      </c>
      <c r="I7510" t="s">
        <v>644</v>
      </c>
      <c r="J7510" t="s">
        <v>649</v>
      </c>
    </row>
    <row r="7511" spans="1:10" x14ac:dyDescent="0.35">
      <c r="A7511">
        <v>7717</v>
      </c>
      <c r="B7511" t="s">
        <v>371</v>
      </c>
      <c r="C7511">
        <v>30</v>
      </c>
      <c r="D7511">
        <v>34</v>
      </c>
      <c r="E7511">
        <v>3</v>
      </c>
      <c r="F7511" t="s">
        <v>581</v>
      </c>
      <c r="G7511" t="s">
        <v>581</v>
      </c>
      <c r="H7511" t="s">
        <v>328</v>
      </c>
      <c r="I7511" t="s">
        <v>644</v>
      </c>
      <c r="J7511" t="s">
        <v>649</v>
      </c>
    </row>
    <row r="7512" spans="1:10" x14ac:dyDescent="0.35">
      <c r="A7512">
        <v>7718</v>
      </c>
      <c r="B7512" t="s">
        <v>371</v>
      </c>
      <c r="C7512">
        <v>31</v>
      </c>
      <c r="D7512">
        <v>21</v>
      </c>
      <c r="E7512">
        <v>1</v>
      </c>
      <c r="F7512" t="s">
        <v>581</v>
      </c>
      <c r="G7512" t="s">
        <v>581</v>
      </c>
      <c r="H7512" t="s">
        <v>328</v>
      </c>
      <c r="I7512" t="s">
        <v>644</v>
      </c>
      <c r="J7512" t="s">
        <v>649</v>
      </c>
    </row>
    <row r="7513" spans="1:10" x14ac:dyDescent="0.35">
      <c r="A7513">
        <v>7719</v>
      </c>
      <c r="B7513" t="s">
        <v>371</v>
      </c>
      <c r="C7513">
        <v>32</v>
      </c>
      <c r="D7513">
        <v>28</v>
      </c>
      <c r="E7513">
        <v>0</v>
      </c>
      <c r="F7513" t="s">
        <v>581</v>
      </c>
      <c r="G7513" t="s">
        <v>581</v>
      </c>
      <c r="H7513" t="s">
        <v>328</v>
      </c>
      <c r="I7513" t="s">
        <v>644</v>
      </c>
      <c r="J7513" t="s">
        <v>649</v>
      </c>
    </row>
    <row r="7514" spans="1:10" x14ac:dyDescent="0.35">
      <c r="A7514">
        <v>7720</v>
      </c>
      <c r="B7514" t="s">
        <v>371</v>
      </c>
      <c r="C7514">
        <v>33</v>
      </c>
      <c r="D7514">
        <v>29</v>
      </c>
      <c r="E7514">
        <v>0</v>
      </c>
      <c r="F7514" t="s">
        <v>581</v>
      </c>
      <c r="G7514" t="s">
        <v>581</v>
      </c>
      <c r="H7514" t="s">
        <v>328</v>
      </c>
      <c r="I7514" t="s">
        <v>644</v>
      </c>
      <c r="J7514" t="s">
        <v>649</v>
      </c>
    </row>
    <row r="7515" spans="1:10" x14ac:dyDescent="0.35">
      <c r="A7515">
        <v>7721</v>
      </c>
      <c r="B7515" t="s">
        <v>371</v>
      </c>
      <c r="C7515">
        <v>34</v>
      </c>
      <c r="D7515">
        <v>34</v>
      </c>
      <c r="E7515">
        <v>0</v>
      </c>
      <c r="F7515" t="s">
        <v>581</v>
      </c>
      <c r="G7515" t="s">
        <v>581</v>
      </c>
      <c r="H7515" t="s">
        <v>328</v>
      </c>
      <c r="I7515" t="s">
        <v>644</v>
      </c>
      <c r="J7515" t="s">
        <v>649</v>
      </c>
    </row>
    <row r="7516" spans="1:10" x14ac:dyDescent="0.35">
      <c r="A7516">
        <v>7722</v>
      </c>
      <c r="B7516" t="s">
        <v>371</v>
      </c>
      <c r="C7516">
        <v>35</v>
      </c>
      <c r="D7516">
        <v>18</v>
      </c>
      <c r="E7516">
        <v>1</v>
      </c>
      <c r="F7516" t="s">
        <v>581</v>
      </c>
      <c r="G7516" t="s">
        <v>581</v>
      </c>
      <c r="H7516" t="s">
        <v>328</v>
      </c>
      <c r="I7516" t="s">
        <v>644</v>
      </c>
      <c r="J7516" t="s">
        <v>649</v>
      </c>
    </row>
    <row r="7517" spans="1:10" x14ac:dyDescent="0.35">
      <c r="A7517">
        <v>7723</v>
      </c>
      <c r="B7517" t="s">
        <v>371</v>
      </c>
      <c r="C7517">
        <v>36</v>
      </c>
      <c r="D7517">
        <v>16</v>
      </c>
      <c r="E7517">
        <v>0</v>
      </c>
      <c r="F7517" t="s">
        <v>581</v>
      </c>
      <c r="G7517" t="s">
        <v>581</v>
      </c>
      <c r="H7517" t="s">
        <v>328</v>
      </c>
      <c r="I7517" t="s">
        <v>644</v>
      </c>
      <c r="J7517" t="s">
        <v>649</v>
      </c>
    </row>
    <row r="7518" spans="1:10" x14ac:dyDescent="0.35">
      <c r="A7518">
        <v>7724</v>
      </c>
      <c r="B7518" t="s">
        <v>371</v>
      </c>
      <c r="C7518">
        <v>37</v>
      </c>
      <c r="D7518">
        <v>18</v>
      </c>
      <c r="E7518">
        <v>4</v>
      </c>
      <c r="F7518" t="s">
        <v>581</v>
      </c>
      <c r="G7518" t="s">
        <v>581</v>
      </c>
      <c r="H7518" t="s">
        <v>328</v>
      </c>
      <c r="I7518" t="s">
        <v>644</v>
      </c>
      <c r="J7518" t="s">
        <v>649</v>
      </c>
    </row>
    <row r="7519" spans="1:10" x14ac:dyDescent="0.35">
      <c r="A7519">
        <v>7725</v>
      </c>
      <c r="B7519" t="s">
        <v>371</v>
      </c>
      <c r="C7519">
        <v>38</v>
      </c>
      <c r="D7519">
        <v>16</v>
      </c>
      <c r="E7519">
        <v>1</v>
      </c>
      <c r="F7519" t="s">
        <v>581</v>
      </c>
      <c r="G7519" t="s">
        <v>581</v>
      </c>
      <c r="H7519" t="s">
        <v>328</v>
      </c>
      <c r="I7519" t="s">
        <v>644</v>
      </c>
      <c r="J7519" t="s">
        <v>649</v>
      </c>
    </row>
    <row r="7520" spans="1:10" x14ac:dyDescent="0.35">
      <c r="A7520">
        <v>7726</v>
      </c>
      <c r="B7520" t="s">
        <v>372</v>
      </c>
      <c r="C7520">
        <v>15</v>
      </c>
      <c r="D7520">
        <v>27</v>
      </c>
      <c r="E7520">
        <v>0</v>
      </c>
      <c r="F7520" t="s">
        <v>582</v>
      </c>
      <c r="G7520" t="s">
        <v>581</v>
      </c>
      <c r="H7520" t="s">
        <v>132</v>
      </c>
      <c r="I7520" t="s">
        <v>132</v>
      </c>
      <c r="J7520" t="s">
        <v>646</v>
      </c>
    </row>
    <row r="7521" spans="1:10" x14ac:dyDescent="0.35">
      <c r="A7521">
        <v>7727</v>
      </c>
      <c r="B7521" t="s">
        <v>372</v>
      </c>
      <c r="C7521">
        <v>16</v>
      </c>
      <c r="D7521">
        <v>31</v>
      </c>
      <c r="E7521">
        <v>0</v>
      </c>
      <c r="F7521" t="s">
        <v>582</v>
      </c>
      <c r="G7521" t="s">
        <v>581</v>
      </c>
      <c r="H7521" t="s">
        <v>132</v>
      </c>
      <c r="I7521" t="s">
        <v>132</v>
      </c>
      <c r="J7521" t="s">
        <v>646</v>
      </c>
    </row>
    <row r="7522" spans="1:10" x14ac:dyDescent="0.35">
      <c r="A7522">
        <v>7728</v>
      </c>
      <c r="B7522" t="s">
        <v>372</v>
      </c>
      <c r="C7522">
        <v>17</v>
      </c>
      <c r="D7522">
        <v>16</v>
      </c>
      <c r="E7522">
        <v>1</v>
      </c>
      <c r="F7522" t="s">
        <v>582</v>
      </c>
      <c r="G7522" t="s">
        <v>581</v>
      </c>
      <c r="H7522" t="s">
        <v>132</v>
      </c>
      <c r="I7522" t="s">
        <v>132</v>
      </c>
      <c r="J7522" t="s">
        <v>646</v>
      </c>
    </row>
    <row r="7523" spans="1:10" x14ac:dyDescent="0.35">
      <c r="A7523">
        <v>7729</v>
      </c>
      <c r="B7523" t="s">
        <v>372</v>
      </c>
      <c r="C7523">
        <v>18</v>
      </c>
      <c r="D7523">
        <v>12</v>
      </c>
      <c r="E7523">
        <v>0</v>
      </c>
      <c r="F7523" t="s">
        <v>582</v>
      </c>
      <c r="G7523" t="s">
        <v>581</v>
      </c>
      <c r="H7523" t="s">
        <v>132</v>
      </c>
      <c r="I7523" t="s">
        <v>132</v>
      </c>
      <c r="J7523" t="s">
        <v>646</v>
      </c>
    </row>
    <row r="7524" spans="1:10" x14ac:dyDescent="0.35">
      <c r="A7524">
        <v>7730</v>
      </c>
      <c r="B7524" t="s">
        <v>372</v>
      </c>
      <c r="C7524">
        <v>19</v>
      </c>
      <c r="D7524">
        <v>5</v>
      </c>
      <c r="E7524">
        <v>0</v>
      </c>
      <c r="F7524" t="s">
        <v>582</v>
      </c>
      <c r="G7524" t="s">
        <v>581</v>
      </c>
      <c r="H7524" t="s">
        <v>132</v>
      </c>
      <c r="I7524" t="s">
        <v>132</v>
      </c>
      <c r="J7524" t="s">
        <v>646</v>
      </c>
    </row>
    <row r="7525" spans="1:10" x14ac:dyDescent="0.35">
      <c r="A7525">
        <v>7731</v>
      </c>
      <c r="B7525" t="s">
        <v>372</v>
      </c>
      <c r="C7525">
        <v>20</v>
      </c>
      <c r="D7525">
        <v>10</v>
      </c>
      <c r="E7525">
        <v>1</v>
      </c>
      <c r="F7525" t="s">
        <v>582</v>
      </c>
      <c r="G7525" t="s">
        <v>581</v>
      </c>
      <c r="H7525" t="s">
        <v>132</v>
      </c>
      <c r="I7525" t="s">
        <v>132</v>
      </c>
      <c r="J7525" t="s">
        <v>646</v>
      </c>
    </row>
    <row r="7526" spans="1:10" x14ac:dyDescent="0.35">
      <c r="A7526">
        <v>7732</v>
      </c>
      <c r="B7526" t="s">
        <v>372</v>
      </c>
      <c r="C7526">
        <v>22</v>
      </c>
      <c r="D7526">
        <v>3</v>
      </c>
      <c r="E7526">
        <v>0</v>
      </c>
      <c r="F7526" t="s">
        <v>582</v>
      </c>
      <c r="G7526" t="s">
        <v>581</v>
      </c>
      <c r="H7526" t="s">
        <v>132</v>
      </c>
      <c r="I7526" t="s">
        <v>132</v>
      </c>
      <c r="J7526" t="s">
        <v>646</v>
      </c>
    </row>
    <row r="7527" spans="1:10" x14ac:dyDescent="0.35">
      <c r="A7527">
        <v>7733</v>
      </c>
      <c r="B7527" t="s">
        <v>372</v>
      </c>
      <c r="C7527">
        <v>23</v>
      </c>
      <c r="D7527">
        <v>4</v>
      </c>
      <c r="E7527">
        <v>0</v>
      </c>
      <c r="F7527" t="s">
        <v>582</v>
      </c>
      <c r="G7527" t="s">
        <v>581</v>
      </c>
      <c r="H7527" t="s">
        <v>132</v>
      </c>
      <c r="I7527" t="s">
        <v>132</v>
      </c>
      <c r="J7527" t="s">
        <v>646</v>
      </c>
    </row>
    <row r="7528" spans="1:10" x14ac:dyDescent="0.35">
      <c r="A7528">
        <v>7734</v>
      </c>
      <c r="B7528" t="s">
        <v>372</v>
      </c>
      <c r="C7528">
        <v>24</v>
      </c>
      <c r="D7528">
        <v>6</v>
      </c>
      <c r="E7528">
        <v>0</v>
      </c>
      <c r="F7528" t="s">
        <v>582</v>
      </c>
      <c r="G7528" t="s">
        <v>581</v>
      </c>
      <c r="H7528" t="s">
        <v>132</v>
      </c>
      <c r="I7528" t="s">
        <v>132</v>
      </c>
      <c r="J7528" t="s">
        <v>646</v>
      </c>
    </row>
    <row r="7529" spans="1:10" x14ac:dyDescent="0.35">
      <c r="A7529">
        <v>7735</v>
      </c>
      <c r="B7529" t="s">
        <v>372</v>
      </c>
      <c r="C7529">
        <v>25</v>
      </c>
      <c r="D7529">
        <v>9</v>
      </c>
      <c r="E7529">
        <v>1</v>
      </c>
      <c r="F7529" t="s">
        <v>582</v>
      </c>
      <c r="G7529" t="s">
        <v>581</v>
      </c>
      <c r="H7529" t="s">
        <v>132</v>
      </c>
      <c r="I7529" t="s">
        <v>132</v>
      </c>
      <c r="J7529" t="s">
        <v>646</v>
      </c>
    </row>
    <row r="7530" spans="1:10" x14ac:dyDescent="0.35">
      <c r="A7530">
        <v>7736</v>
      </c>
      <c r="B7530" t="s">
        <v>372</v>
      </c>
      <c r="C7530">
        <v>26</v>
      </c>
      <c r="D7530">
        <v>2</v>
      </c>
      <c r="E7530">
        <v>0</v>
      </c>
      <c r="F7530" t="s">
        <v>582</v>
      </c>
      <c r="G7530" t="s">
        <v>581</v>
      </c>
      <c r="H7530" t="s">
        <v>132</v>
      </c>
      <c r="I7530" t="s">
        <v>132</v>
      </c>
      <c r="J7530" t="s">
        <v>646</v>
      </c>
    </row>
    <row r="7531" spans="1:10" x14ac:dyDescent="0.35">
      <c r="A7531">
        <v>7737</v>
      </c>
      <c r="B7531" t="s">
        <v>372</v>
      </c>
      <c r="C7531">
        <v>27</v>
      </c>
      <c r="D7531">
        <v>12</v>
      </c>
      <c r="E7531">
        <v>1</v>
      </c>
      <c r="F7531" t="s">
        <v>582</v>
      </c>
      <c r="G7531" t="s">
        <v>581</v>
      </c>
      <c r="H7531" t="s">
        <v>132</v>
      </c>
      <c r="I7531" t="s">
        <v>132</v>
      </c>
      <c r="J7531" t="s">
        <v>646</v>
      </c>
    </row>
    <row r="7532" spans="1:10" x14ac:dyDescent="0.35">
      <c r="A7532">
        <v>7738</v>
      </c>
      <c r="B7532" t="s">
        <v>372</v>
      </c>
      <c r="C7532">
        <v>28</v>
      </c>
      <c r="D7532">
        <v>16</v>
      </c>
      <c r="E7532">
        <v>2</v>
      </c>
      <c r="F7532" t="s">
        <v>582</v>
      </c>
      <c r="G7532" t="s">
        <v>581</v>
      </c>
      <c r="H7532" t="s">
        <v>132</v>
      </c>
      <c r="I7532" t="s">
        <v>132</v>
      </c>
      <c r="J7532" t="s">
        <v>646</v>
      </c>
    </row>
    <row r="7533" spans="1:10" x14ac:dyDescent="0.35">
      <c r="A7533">
        <v>7739</v>
      </c>
      <c r="B7533" t="s">
        <v>372</v>
      </c>
      <c r="C7533">
        <v>29</v>
      </c>
      <c r="D7533">
        <v>21</v>
      </c>
      <c r="E7533">
        <v>1</v>
      </c>
      <c r="F7533" t="s">
        <v>582</v>
      </c>
      <c r="G7533" t="s">
        <v>581</v>
      </c>
      <c r="H7533" t="s">
        <v>132</v>
      </c>
      <c r="I7533" t="s">
        <v>132</v>
      </c>
      <c r="J7533" t="s">
        <v>646</v>
      </c>
    </row>
    <row r="7534" spans="1:10" x14ac:dyDescent="0.35">
      <c r="A7534">
        <v>7740</v>
      </c>
      <c r="B7534" t="s">
        <v>372</v>
      </c>
      <c r="C7534">
        <v>30</v>
      </c>
      <c r="D7534">
        <v>14</v>
      </c>
      <c r="E7534">
        <v>1</v>
      </c>
      <c r="F7534" t="s">
        <v>582</v>
      </c>
      <c r="G7534" t="s">
        <v>581</v>
      </c>
      <c r="H7534" t="s">
        <v>132</v>
      </c>
      <c r="I7534" t="s">
        <v>132</v>
      </c>
      <c r="J7534" t="s">
        <v>646</v>
      </c>
    </row>
    <row r="7535" spans="1:10" x14ac:dyDescent="0.35">
      <c r="A7535">
        <v>7741</v>
      </c>
      <c r="B7535" t="s">
        <v>372</v>
      </c>
      <c r="C7535">
        <v>31</v>
      </c>
      <c r="D7535">
        <v>8</v>
      </c>
      <c r="E7535">
        <v>1</v>
      </c>
      <c r="F7535" t="s">
        <v>582</v>
      </c>
      <c r="G7535" t="s">
        <v>581</v>
      </c>
      <c r="H7535" t="s">
        <v>132</v>
      </c>
      <c r="I7535" t="s">
        <v>132</v>
      </c>
      <c r="J7535" t="s">
        <v>646</v>
      </c>
    </row>
    <row r="7536" spans="1:10" x14ac:dyDescent="0.35">
      <c r="A7536">
        <v>7742</v>
      </c>
      <c r="B7536" t="s">
        <v>372</v>
      </c>
      <c r="C7536">
        <v>32</v>
      </c>
      <c r="D7536">
        <v>9</v>
      </c>
      <c r="E7536">
        <v>1</v>
      </c>
      <c r="F7536" t="s">
        <v>582</v>
      </c>
      <c r="G7536" t="s">
        <v>581</v>
      </c>
      <c r="H7536" t="s">
        <v>132</v>
      </c>
      <c r="I7536" t="s">
        <v>132</v>
      </c>
      <c r="J7536" t="s">
        <v>646</v>
      </c>
    </row>
    <row r="7537" spans="1:10" x14ac:dyDescent="0.35">
      <c r="A7537">
        <v>7743</v>
      </c>
      <c r="B7537" t="s">
        <v>372</v>
      </c>
      <c r="C7537">
        <v>33</v>
      </c>
      <c r="D7537">
        <v>11</v>
      </c>
      <c r="E7537">
        <v>0</v>
      </c>
      <c r="F7537" t="s">
        <v>582</v>
      </c>
      <c r="G7537" t="s">
        <v>581</v>
      </c>
      <c r="H7537" t="s">
        <v>132</v>
      </c>
      <c r="I7537" t="s">
        <v>132</v>
      </c>
      <c r="J7537" t="s">
        <v>646</v>
      </c>
    </row>
    <row r="7538" spans="1:10" x14ac:dyDescent="0.35">
      <c r="A7538">
        <v>7744</v>
      </c>
      <c r="B7538" t="s">
        <v>372</v>
      </c>
      <c r="C7538">
        <v>34</v>
      </c>
      <c r="D7538">
        <v>21</v>
      </c>
      <c r="E7538">
        <v>0</v>
      </c>
      <c r="F7538" t="s">
        <v>582</v>
      </c>
      <c r="G7538" t="s">
        <v>581</v>
      </c>
      <c r="H7538" t="s">
        <v>132</v>
      </c>
      <c r="I7538" t="s">
        <v>132</v>
      </c>
      <c r="J7538" t="s">
        <v>646</v>
      </c>
    </row>
    <row r="7539" spans="1:10" x14ac:dyDescent="0.35">
      <c r="A7539">
        <v>7745</v>
      </c>
      <c r="B7539" t="s">
        <v>372</v>
      </c>
      <c r="C7539">
        <v>35</v>
      </c>
      <c r="D7539">
        <v>11</v>
      </c>
      <c r="E7539">
        <v>0</v>
      </c>
      <c r="F7539" t="s">
        <v>582</v>
      </c>
      <c r="G7539" t="s">
        <v>581</v>
      </c>
      <c r="H7539" t="s">
        <v>132</v>
      </c>
      <c r="I7539" t="s">
        <v>132</v>
      </c>
      <c r="J7539" t="s">
        <v>646</v>
      </c>
    </row>
    <row r="7540" spans="1:10" x14ac:dyDescent="0.35">
      <c r="A7540">
        <v>7746</v>
      </c>
      <c r="B7540" t="s">
        <v>372</v>
      </c>
      <c r="C7540">
        <v>36</v>
      </c>
      <c r="D7540">
        <v>8</v>
      </c>
      <c r="E7540">
        <v>0</v>
      </c>
      <c r="F7540" t="s">
        <v>582</v>
      </c>
      <c r="G7540" t="s">
        <v>581</v>
      </c>
      <c r="H7540" t="s">
        <v>132</v>
      </c>
      <c r="I7540" t="s">
        <v>132</v>
      </c>
      <c r="J7540" t="s">
        <v>646</v>
      </c>
    </row>
    <row r="7541" spans="1:10" x14ac:dyDescent="0.35">
      <c r="A7541">
        <v>7747</v>
      </c>
      <c r="B7541" t="s">
        <v>372</v>
      </c>
      <c r="C7541">
        <v>37</v>
      </c>
      <c r="D7541">
        <v>7</v>
      </c>
      <c r="E7541">
        <v>1</v>
      </c>
      <c r="F7541" t="s">
        <v>582</v>
      </c>
      <c r="G7541" t="s">
        <v>581</v>
      </c>
      <c r="H7541" t="s">
        <v>132</v>
      </c>
      <c r="I7541" t="s">
        <v>132</v>
      </c>
      <c r="J7541" t="s">
        <v>646</v>
      </c>
    </row>
    <row r="7542" spans="1:10" x14ac:dyDescent="0.35">
      <c r="A7542">
        <v>7748</v>
      </c>
      <c r="B7542" t="s">
        <v>372</v>
      </c>
      <c r="C7542">
        <v>38</v>
      </c>
      <c r="D7542">
        <v>5</v>
      </c>
      <c r="E7542">
        <v>1</v>
      </c>
      <c r="F7542" t="s">
        <v>582</v>
      </c>
      <c r="G7542" t="s">
        <v>581</v>
      </c>
      <c r="H7542" t="s">
        <v>132</v>
      </c>
      <c r="I7542" t="s">
        <v>132</v>
      </c>
      <c r="J7542" t="s">
        <v>646</v>
      </c>
    </row>
    <row r="7543" spans="1:10" x14ac:dyDescent="0.35">
      <c r="A7543">
        <v>7749</v>
      </c>
      <c r="B7543" t="s">
        <v>373</v>
      </c>
      <c r="C7543">
        <v>15</v>
      </c>
      <c r="D7543">
        <v>38</v>
      </c>
      <c r="E7543">
        <v>2</v>
      </c>
      <c r="F7543" t="s">
        <v>582</v>
      </c>
      <c r="G7543" t="s">
        <v>581</v>
      </c>
      <c r="H7543" t="s">
        <v>132</v>
      </c>
      <c r="I7543" t="s">
        <v>132</v>
      </c>
      <c r="J7543" t="s">
        <v>646</v>
      </c>
    </row>
    <row r="7544" spans="1:10" x14ac:dyDescent="0.35">
      <c r="A7544">
        <v>7750</v>
      </c>
      <c r="B7544" t="s">
        <v>373</v>
      </c>
      <c r="C7544">
        <v>16</v>
      </c>
      <c r="D7544">
        <v>49</v>
      </c>
      <c r="E7544">
        <v>4</v>
      </c>
      <c r="F7544" t="s">
        <v>582</v>
      </c>
      <c r="G7544" t="s">
        <v>581</v>
      </c>
      <c r="H7544" t="s">
        <v>132</v>
      </c>
      <c r="I7544" t="s">
        <v>132</v>
      </c>
      <c r="J7544" t="s">
        <v>646</v>
      </c>
    </row>
    <row r="7545" spans="1:10" x14ac:dyDescent="0.35">
      <c r="A7545">
        <v>7751</v>
      </c>
      <c r="B7545" t="s">
        <v>373</v>
      </c>
      <c r="C7545">
        <v>17</v>
      </c>
      <c r="D7545">
        <v>31</v>
      </c>
      <c r="E7545">
        <v>6</v>
      </c>
      <c r="F7545" t="s">
        <v>582</v>
      </c>
      <c r="G7545" t="s">
        <v>581</v>
      </c>
      <c r="H7545" t="s">
        <v>132</v>
      </c>
      <c r="I7545" t="s">
        <v>132</v>
      </c>
      <c r="J7545" t="s">
        <v>646</v>
      </c>
    </row>
    <row r="7546" spans="1:10" x14ac:dyDescent="0.35">
      <c r="A7546">
        <v>7752</v>
      </c>
      <c r="B7546" t="s">
        <v>373</v>
      </c>
      <c r="C7546">
        <v>18</v>
      </c>
      <c r="D7546">
        <v>23</v>
      </c>
      <c r="E7546">
        <v>1</v>
      </c>
      <c r="F7546" t="s">
        <v>582</v>
      </c>
      <c r="G7546" t="s">
        <v>581</v>
      </c>
      <c r="H7546" t="s">
        <v>132</v>
      </c>
      <c r="I7546" t="s">
        <v>132</v>
      </c>
      <c r="J7546" t="s">
        <v>646</v>
      </c>
    </row>
    <row r="7547" spans="1:10" x14ac:dyDescent="0.35">
      <c r="A7547">
        <v>7753</v>
      </c>
      <c r="B7547" t="s">
        <v>373</v>
      </c>
      <c r="C7547">
        <v>19</v>
      </c>
      <c r="D7547">
        <v>36</v>
      </c>
      <c r="E7547">
        <v>1</v>
      </c>
      <c r="F7547" t="s">
        <v>582</v>
      </c>
      <c r="G7547" t="s">
        <v>581</v>
      </c>
      <c r="H7547" t="s">
        <v>132</v>
      </c>
      <c r="I7547" t="s">
        <v>132</v>
      </c>
      <c r="J7547" t="s">
        <v>646</v>
      </c>
    </row>
    <row r="7548" spans="1:10" x14ac:dyDescent="0.35">
      <c r="A7548">
        <v>7754</v>
      </c>
      <c r="B7548" t="s">
        <v>373</v>
      </c>
      <c r="C7548">
        <v>20</v>
      </c>
      <c r="D7548">
        <v>22</v>
      </c>
      <c r="E7548">
        <v>0</v>
      </c>
      <c r="F7548" t="s">
        <v>582</v>
      </c>
      <c r="G7548" t="s">
        <v>581</v>
      </c>
      <c r="H7548" t="s">
        <v>132</v>
      </c>
      <c r="I7548" t="s">
        <v>132</v>
      </c>
      <c r="J7548" t="s">
        <v>646</v>
      </c>
    </row>
    <row r="7549" spans="1:10" x14ac:dyDescent="0.35">
      <c r="A7549">
        <v>7755</v>
      </c>
      <c r="B7549" t="s">
        <v>373</v>
      </c>
      <c r="C7549">
        <v>21</v>
      </c>
      <c r="D7549">
        <v>17</v>
      </c>
      <c r="E7549">
        <v>1</v>
      </c>
      <c r="F7549" t="s">
        <v>582</v>
      </c>
      <c r="G7549" t="s">
        <v>581</v>
      </c>
      <c r="H7549" t="s">
        <v>132</v>
      </c>
      <c r="I7549" t="s">
        <v>132</v>
      </c>
      <c r="J7549" t="s">
        <v>646</v>
      </c>
    </row>
    <row r="7550" spans="1:10" x14ac:dyDescent="0.35">
      <c r="A7550">
        <v>7756</v>
      </c>
      <c r="B7550" t="s">
        <v>373</v>
      </c>
      <c r="C7550">
        <v>22</v>
      </c>
      <c r="D7550">
        <v>16</v>
      </c>
      <c r="E7550">
        <v>0</v>
      </c>
      <c r="F7550" t="s">
        <v>582</v>
      </c>
      <c r="G7550" t="s">
        <v>581</v>
      </c>
      <c r="H7550" t="s">
        <v>132</v>
      </c>
      <c r="I7550" t="s">
        <v>132</v>
      </c>
      <c r="J7550" t="s">
        <v>646</v>
      </c>
    </row>
    <row r="7551" spans="1:10" x14ac:dyDescent="0.35">
      <c r="A7551">
        <v>7757</v>
      </c>
      <c r="B7551" t="s">
        <v>373</v>
      </c>
      <c r="C7551">
        <v>23</v>
      </c>
      <c r="D7551">
        <v>6</v>
      </c>
      <c r="E7551">
        <v>1</v>
      </c>
      <c r="F7551" t="s">
        <v>582</v>
      </c>
      <c r="G7551" t="s">
        <v>581</v>
      </c>
      <c r="H7551" t="s">
        <v>132</v>
      </c>
      <c r="I7551" t="s">
        <v>132</v>
      </c>
      <c r="J7551" t="s">
        <v>646</v>
      </c>
    </row>
    <row r="7552" spans="1:10" x14ac:dyDescent="0.35">
      <c r="A7552">
        <v>7758</v>
      </c>
      <c r="B7552" t="s">
        <v>373</v>
      </c>
      <c r="C7552">
        <v>24</v>
      </c>
      <c r="D7552">
        <v>15</v>
      </c>
      <c r="E7552">
        <v>1</v>
      </c>
      <c r="F7552" t="s">
        <v>582</v>
      </c>
      <c r="G7552" t="s">
        <v>581</v>
      </c>
      <c r="H7552" t="s">
        <v>132</v>
      </c>
      <c r="I7552" t="s">
        <v>132</v>
      </c>
      <c r="J7552" t="s">
        <v>646</v>
      </c>
    </row>
    <row r="7553" spans="1:10" x14ac:dyDescent="0.35">
      <c r="A7553">
        <v>7759</v>
      </c>
      <c r="B7553" t="s">
        <v>373</v>
      </c>
      <c r="C7553">
        <v>25</v>
      </c>
      <c r="D7553">
        <v>15</v>
      </c>
      <c r="E7553">
        <v>0</v>
      </c>
      <c r="F7553" t="s">
        <v>582</v>
      </c>
      <c r="G7553" t="s">
        <v>581</v>
      </c>
      <c r="H7553" t="s">
        <v>132</v>
      </c>
      <c r="I7553" t="s">
        <v>132</v>
      </c>
      <c r="J7553" t="s">
        <v>646</v>
      </c>
    </row>
    <row r="7554" spans="1:10" x14ac:dyDescent="0.35">
      <c r="A7554">
        <v>7760</v>
      </c>
      <c r="B7554" t="s">
        <v>373</v>
      </c>
      <c r="C7554">
        <v>26</v>
      </c>
      <c r="D7554">
        <v>15</v>
      </c>
      <c r="E7554">
        <v>1</v>
      </c>
      <c r="F7554" t="s">
        <v>582</v>
      </c>
      <c r="G7554" t="s">
        <v>581</v>
      </c>
      <c r="H7554" t="s">
        <v>132</v>
      </c>
      <c r="I7554" t="s">
        <v>132</v>
      </c>
      <c r="J7554" t="s">
        <v>646</v>
      </c>
    </row>
    <row r="7555" spans="1:10" x14ac:dyDescent="0.35">
      <c r="A7555">
        <v>7761</v>
      </c>
      <c r="B7555" t="s">
        <v>373</v>
      </c>
      <c r="C7555">
        <v>27</v>
      </c>
      <c r="D7555">
        <v>28</v>
      </c>
      <c r="E7555">
        <v>0</v>
      </c>
      <c r="F7555" t="s">
        <v>582</v>
      </c>
      <c r="G7555" t="s">
        <v>581</v>
      </c>
      <c r="H7555" t="s">
        <v>132</v>
      </c>
      <c r="I7555" t="s">
        <v>132</v>
      </c>
      <c r="J7555" t="s">
        <v>646</v>
      </c>
    </row>
    <row r="7556" spans="1:10" x14ac:dyDescent="0.35">
      <c r="A7556">
        <v>7762</v>
      </c>
      <c r="B7556" t="s">
        <v>373</v>
      </c>
      <c r="C7556">
        <v>28</v>
      </c>
      <c r="D7556">
        <v>54</v>
      </c>
      <c r="E7556">
        <v>7</v>
      </c>
      <c r="F7556" t="s">
        <v>582</v>
      </c>
      <c r="G7556" t="s">
        <v>581</v>
      </c>
      <c r="H7556" t="s">
        <v>132</v>
      </c>
      <c r="I7556" t="s">
        <v>132</v>
      </c>
      <c r="J7556" t="s">
        <v>646</v>
      </c>
    </row>
    <row r="7557" spans="1:10" x14ac:dyDescent="0.35">
      <c r="A7557">
        <v>7763</v>
      </c>
      <c r="B7557" t="s">
        <v>373</v>
      </c>
      <c r="C7557">
        <v>29</v>
      </c>
      <c r="D7557">
        <v>74</v>
      </c>
      <c r="E7557">
        <v>6</v>
      </c>
      <c r="F7557" t="s">
        <v>582</v>
      </c>
      <c r="G7557" t="s">
        <v>581</v>
      </c>
      <c r="H7557" t="s">
        <v>132</v>
      </c>
      <c r="I7557" t="s">
        <v>132</v>
      </c>
      <c r="J7557" t="s">
        <v>646</v>
      </c>
    </row>
    <row r="7558" spans="1:10" x14ac:dyDescent="0.35">
      <c r="A7558">
        <v>7764</v>
      </c>
      <c r="B7558" t="s">
        <v>373</v>
      </c>
      <c r="C7558">
        <v>30</v>
      </c>
      <c r="D7558">
        <v>28</v>
      </c>
      <c r="E7558">
        <v>3</v>
      </c>
      <c r="F7558" t="s">
        <v>582</v>
      </c>
      <c r="G7558" t="s">
        <v>581</v>
      </c>
      <c r="H7558" t="s">
        <v>132</v>
      </c>
      <c r="I7558" t="s">
        <v>132</v>
      </c>
      <c r="J7558" t="s">
        <v>646</v>
      </c>
    </row>
    <row r="7559" spans="1:10" x14ac:dyDescent="0.35">
      <c r="A7559">
        <v>7765</v>
      </c>
      <c r="B7559" t="s">
        <v>373</v>
      </c>
      <c r="C7559">
        <v>31</v>
      </c>
      <c r="D7559">
        <v>26</v>
      </c>
      <c r="E7559">
        <v>4</v>
      </c>
      <c r="F7559" t="s">
        <v>582</v>
      </c>
      <c r="G7559" t="s">
        <v>581</v>
      </c>
      <c r="H7559" t="s">
        <v>132</v>
      </c>
      <c r="I7559" t="s">
        <v>132</v>
      </c>
      <c r="J7559" t="s">
        <v>646</v>
      </c>
    </row>
    <row r="7560" spans="1:10" x14ac:dyDescent="0.35">
      <c r="A7560">
        <v>7766</v>
      </c>
      <c r="B7560" t="s">
        <v>373</v>
      </c>
      <c r="C7560">
        <v>32</v>
      </c>
      <c r="D7560">
        <v>25</v>
      </c>
      <c r="E7560">
        <v>3</v>
      </c>
      <c r="F7560" t="s">
        <v>582</v>
      </c>
      <c r="G7560" t="s">
        <v>581</v>
      </c>
      <c r="H7560" t="s">
        <v>132</v>
      </c>
      <c r="I7560" t="s">
        <v>132</v>
      </c>
      <c r="J7560" t="s">
        <v>646</v>
      </c>
    </row>
    <row r="7561" spans="1:10" x14ac:dyDescent="0.35">
      <c r="A7561">
        <v>7767</v>
      </c>
      <c r="B7561" t="s">
        <v>373</v>
      </c>
      <c r="C7561">
        <v>33</v>
      </c>
      <c r="D7561">
        <v>26</v>
      </c>
      <c r="E7561">
        <v>3</v>
      </c>
      <c r="F7561" t="s">
        <v>582</v>
      </c>
      <c r="G7561" t="s">
        <v>581</v>
      </c>
      <c r="H7561" t="s">
        <v>132</v>
      </c>
      <c r="I7561" t="s">
        <v>132</v>
      </c>
      <c r="J7561" t="s">
        <v>646</v>
      </c>
    </row>
    <row r="7562" spans="1:10" x14ac:dyDescent="0.35">
      <c r="A7562">
        <v>7768</v>
      </c>
      <c r="B7562" t="s">
        <v>373</v>
      </c>
      <c r="C7562">
        <v>34</v>
      </c>
      <c r="D7562">
        <v>18</v>
      </c>
      <c r="E7562">
        <v>1</v>
      </c>
      <c r="F7562" t="s">
        <v>582</v>
      </c>
      <c r="G7562" t="s">
        <v>581</v>
      </c>
      <c r="H7562" t="s">
        <v>132</v>
      </c>
      <c r="I7562" t="s">
        <v>132</v>
      </c>
      <c r="J7562" t="s">
        <v>646</v>
      </c>
    </row>
    <row r="7563" spans="1:10" x14ac:dyDescent="0.35">
      <c r="A7563">
        <v>7769</v>
      </c>
      <c r="B7563" t="s">
        <v>373</v>
      </c>
      <c r="C7563">
        <v>35</v>
      </c>
      <c r="D7563">
        <v>12</v>
      </c>
      <c r="E7563">
        <v>1</v>
      </c>
      <c r="F7563" t="s">
        <v>582</v>
      </c>
      <c r="G7563" t="s">
        <v>581</v>
      </c>
      <c r="H7563" t="s">
        <v>132</v>
      </c>
      <c r="I7563" t="s">
        <v>132</v>
      </c>
      <c r="J7563" t="s">
        <v>646</v>
      </c>
    </row>
    <row r="7564" spans="1:10" x14ac:dyDescent="0.35">
      <c r="A7564">
        <v>7770</v>
      </c>
      <c r="B7564" t="s">
        <v>373</v>
      </c>
      <c r="C7564">
        <v>36</v>
      </c>
      <c r="D7564">
        <v>20</v>
      </c>
      <c r="E7564">
        <v>0</v>
      </c>
      <c r="F7564" t="s">
        <v>582</v>
      </c>
      <c r="G7564" t="s">
        <v>581</v>
      </c>
      <c r="H7564" t="s">
        <v>132</v>
      </c>
      <c r="I7564" t="s">
        <v>132</v>
      </c>
      <c r="J7564" t="s">
        <v>646</v>
      </c>
    </row>
    <row r="7565" spans="1:10" x14ac:dyDescent="0.35">
      <c r="A7565">
        <v>7771</v>
      </c>
      <c r="B7565" t="s">
        <v>373</v>
      </c>
      <c r="C7565">
        <v>37</v>
      </c>
      <c r="D7565">
        <v>16</v>
      </c>
      <c r="E7565">
        <v>2</v>
      </c>
      <c r="F7565" t="s">
        <v>582</v>
      </c>
      <c r="G7565" t="s">
        <v>581</v>
      </c>
      <c r="H7565" t="s">
        <v>132</v>
      </c>
      <c r="I7565" t="s">
        <v>132</v>
      </c>
      <c r="J7565" t="s">
        <v>646</v>
      </c>
    </row>
    <row r="7566" spans="1:10" x14ac:dyDescent="0.35">
      <c r="A7566">
        <v>7772</v>
      </c>
      <c r="B7566" t="s">
        <v>373</v>
      </c>
      <c r="C7566">
        <v>38</v>
      </c>
      <c r="D7566">
        <v>10</v>
      </c>
      <c r="E7566">
        <v>1</v>
      </c>
      <c r="F7566" t="s">
        <v>582</v>
      </c>
      <c r="G7566" t="s">
        <v>581</v>
      </c>
      <c r="H7566" t="s">
        <v>132</v>
      </c>
      <c r="I7566" t="s">
        <v>132</v>
      </c>
      <c r="J7566" t="s">
        <v>646</v>
      </c>
    </row>
    <row r="7567" spans="1:10" x14ac:dyDescent="0.35">
      <c r="A7567">
        <v>7773</v>
      </c>
      <c r="B7567" t="s">
        <v>374</v>
      </c>
      <c r="C7567">
        <v>15</v>
      </c>
      <c r="D7567">
        <v>28</v>
      </c>
      <c r="E7567">
        <v>6</v>
      </c>
      <c r="F7567" t="s">
        <v>582</v>
      </c>
      <c r="G7567" t="s">
        <v>581</v>
      </c>
      <c r="H7567" t="s">
        <v>328</v>
      </c>
      <c r="I7567" t="s">
        <v>644</v>
      </c>
      <c r="J7567" t="s">
        <v>649</v>
      </c>
    </row>
    <row r="7568" spans="1:10" x14ac:dyDescent="0.35">
      <c r="A7568">
        <v>7774</v>
      </c>
      <c r="B7568" t="s">
        <v>374</v>
      </c>
      <c r="C7568">
        <v>16</v>
      </c>
      <c r="D7568">
        <v>37</v>
      </c>
      <c r="E7568">
        <v>2</v>
      </c>
      <c r="F7568" t="s">
        <v>582</v>
      </c>
      <c r="G7568" t="s">
        <v>581</v>
      </c>
      <c r="H7568" t="s">
        <v>328</v>
      </c>
      <c r="I7568" t="s">
        <v>644</v>
      </c>
      <c r="J7568" t="s">
        <v>649</v>
      </c>
    </row>
    <row r="7569" spans="1:10" x14ac:dyDescent="0.35">
      <c r="A7569">
        <v>7775</v>
      </c>
      <c r="B7569" t="s">
        <v>374</v>
      </c>
      <c r="C7569">
        <v>17</v>
      </c>
      <c r="D7569">
        <v>28</v>
      </c>
      <c r="E7569">
        <v>2</v>
      </c>
      <c r="F7569" t="s">
        <v>582</v>
      </c>
      <c r="G7569" t="s">
        <v>581</v>
      </c>
      <c r="H7569" t="s">
        <v>328</v>
      </c>
      <c r="I7569" t="s">
        <v>644</v>
      </c>
      <c r="J7569" t="s">
        <v>649</v>
      </c>
    </row>
    <row r="7570" spans="1:10" x14ac:dyDescent="0.35">
      <c r="A7570">
        <v>7776</v>
      </c>
      <c r="B7570" t="s">
        <v>374</v>
      </c>
      <c r="C7570">
        <v>18</v>
      </c>
      <c r="D7570">
        <v>28</v>
      </c>
      <c r="E7570">
        <v>3</v>
      </c>
      <c r="F7570" t="s">
        <v>582</v>
      </c>
      <c r="G7570" t="s">
        <v>581</v>
      </c>
      <c r="H7570" t="s">
        <v>328</v>
      </c>
      <c r="I7570" t="s">
        <v>644</v>
      </c>
      <c r="J7570" t="s">
        <v>649</v>
      </c>
    </row>
    <row r="7571" spans="1:10" x14ac:dyDescent="0.35">
      <c r="A7571">
        <v>7777</v>
      </c>
      <c r="B7571" t="s">
        <v>374</v>
      </c>
      <c r="C7571">
        <v>19</v>
      </c>
      <c r="D7571">
        <v>31</v>
      </c>
      <c r="E7571">
        <v>3</v>
      </c>
      <c r="F7571" t="s">
        <v>582</v>
      </c>
      <c r="G7571" t="s">
        <v>581</v>
      </c>
      <c r="H7571" t="s">
        <v>328</v>
      </c>
      <c r="I7571" t="s">
        <v>644</v>
      </c>
      <c r="J7571" t="s">
        <v>649</v>
      </c>
    </row>
    <row r="7572" spans="1:10" x14ac:dyDescent="0.35">
      <c r="A7572">
        <v>7778</v>
      </c>
      <c r="B7572" t="s">
        <v>374</v>
      </c>
      <c r="C7572">
        <v>20</v>
      </c>
      <c r="D7572">
        <v>15</v>
      </c>
      <c r="E7572">
        <v>2</v>
      </c>
      <c r="F7572" t="s">
        <v>582</v>
      </c>
      <c r="G7572" t="s">
        <v>581</v>
      </c>
      <c r="H7572" t="s">
        <v>328</v>
      </c>
      <c r="I7572" t="s">
        <v>644</v>
      </c>
      <c r="J7572" t="s">
        <v>649</v>
      </c>
    </row>
    <row r="7573" spans="1:10" x14ac:dyDescent="0.35">
      <c r="A7573">
        <v>7779</v>
      </c>
      <c r="B7573" t="s">
        <v>374</v>
      </c>
      <c r="C7573">
        <v>21</v>
      </c>
      <c r="D7573">
        <v>17</v>
      </c>
      <c r="E7573">
        <v>0</v>
      </c>
      <c r="F7573" t="s">
        <v>582</v>
      </c>
      <c r="G7573" t="s">
        <v>581</v>
      </c>
      <c r="H7573" t="s">
        <v>328</v>
      </c>
      <c r="I7573" t="s">
        <v>644</v>
      </c>
      <c r="J7573" t="s">
        <v>649</v>
      </c>
    </row>
    <row r="7574" spans="1:10" x14ac:dyDescent="0.35">
      <c r="A7574">
        <v>7780</v>
      </c>
      <c r="B7574" t="s">
        <v>374</v>
      </c>
      <c r="C7574">
        <v>22</v>
      </c>
      <c r="D7574">
        <v>8</v>
      </c>
      <c r="E7574">
        <v>2</v>
      </c>
      <c r="F7574" t="s">
        <v>582</v>
      </c>
      <c r="G7574" t="s">
        <v>581</v>
      </c>
      <c r="H7574" t="s">
        <v>328</v>
      </c>
      <c r="I7574" t="s">
        <v>644</v>
      </c>
      <c r="J7574" t="s">
        <v>649</v>
      </c>
    </row>
    <row r="7575" spans="1:10" x14ac:dyDescent="0.35">
      <c r="A7575">
        <v>7781</v>
      </c>
      <c r="B7575" t="s">
        <v>374</v>
      </c>
      <c r="C7575">
        <v>23</v>
      </c>
      <c r="D7575">
        <v>14</v>
      </c>
      <c r="E7575">
        <v>0</v>
      </c>
      <c r="F7575" t="s">
        <v>582</v>
      </c>
      <c r="G7575" t="s">
        <v>581</v>
      </c>
      <c r="H7575" t="s">
        <v>328</v>
      </c>
      <c r="I7575" t="s">
        <v>644</v>
      </c>
      <c r="J7575" t="s">
        <v>649</v>
      </c>
    </row>
    <row r="7576" spans="1:10" x14ac:dyDescent="0.35">
      <c r="A7576">
        <v>7782</v>
      </c>
      <c r="B7576" t="s">
        <v>374</v>
      </c>
      <c r="C7576">
        <v>24</v>
      </c>
      <c r="D7576">
        <v>11</v>
      </c>
      <c r="E7576">
        <v>1</v>
      </c>
      <c r="F7576" t="s">
        <v>582</v>
      </c>
      <c r="G7576" t="s">
        <v>581</v>
      </c>
      <c r="H7576" t="s">
        <v>328</v>
      </c>
      <c r="I7576" t="s">
        <v>644</v>
      </c>
      <c r="J7576" t="s">
        <v>649</v>
      </c>
    </row>
    <row r="7577" spans="1:10" x14ac:dyDescent="0.35">
      <c r="A7577">
        <v>7783</v>
      </c>
      <c r="B7577" t="s">
        <v>374</v>
      </c>
      <c r="C7577">
        <v>25</v>
      </c>
      <c r="D7577">
        <v>13</v>
      </c>
      <c r="E7577">
        <v>0</v>
      </c>
      <c r="F7577" t="s">
        <v>582</v>
      </c>
      <c r="G7577" t="s">
        <v>581</v>
      </c>
      <c r="H7577" t="s">
        <v>328</v>
      </c>
      <c r="I7577" t="s">
        <v>644</v>
      </c>
      <c r="J7577" t="s">
        <v>649</v>
      </c>
    </row>
    <row r="7578" spans="1:10" x14ac:dyDescent="0.35">
      <c r="A7578">
        <v>7784</v>
      </c>
      <c r="B7578" t="s">
        <v>374</v>
      </c>
      <c r="C7578">
        <v>26</v>
      </c>
      <c r="D7578">
        <v>26</v>
      </c>
      <c r="E7578">
        <v>2</v>
      </c>
      <c r="F7578" t="s">
        <v>582</v>
      </c>
      <c r="G7578" t="s">
        <v>581</v>
      </c>
      <c r="H7578" t="s">
        <v>328</v>
      </c>
      <c r="I7578" t="s">
        <v>644</v>
      </c>
      <c r="J7578" t="s">
        <v>649</v>
      </c>
    </row>
    <row r="7579" spans="1:10" x14ac:dyDescent="0.35">
      <c r="A7579">
        <v>7785</v>
      </c>
      <c r="B7579" t="s">
        <v>374</v>
      </c>
      <c r="C7579">
        <v>27</v>
      </c>
      <c r="D7579">
        <v>17</v>
      </c>
      <c r="E7579">
        <v>2</v>
      </c>
      <c r="F7579" t="s">
        <v>582</v>
      </c>
      <c r="G7579" t="s">
        <v>581</v>
      </c>
      <c r="H7579" t="s">
        <v>328</v>
      </c>
      <c r="I7579" t="s">
        <v>644</v>
      </c>
      <c r="J7579" t="s">
        <v>649</v>
      </c>
    </row>
    <row r="7580" spans="1:10" x14ac:dyDescent="0.35">
      <c r="A7580">
        <v>7786</v>
      </c>
      <c r="B7580" t="s">
        <v>374</v>
      </c>
      <c r="C7580">
        <v>28</v>
      </c>
      <c r="D7580">
        <v>41</v>
      </c>
      <c r="E7580">
        <v>5</v>
      </c>
      <c r="F7580" t="s">
        <v>582</v>
      </c>
      <c r="G7580" t="s">
        <v>581</v>
      </c>
      <c r="H7580" t="s">
        <v>328</v>
      </c>
      <c r="I7580" t="s">
        <v>644</v>
      </c>
      <c r="J7580" t="s">
        <v>649</v>
      </c>
    </row>
    <row r="7581" spans="1:10" x14ac:dyDescent="0.35">
      <c r="A7581">
        <v>7787</v>
      </c>
      <c r="B7581" t="s">
        <v>374</v>
      </c>
      <c r="C7581">
        <v>29</v>
      </c>
      <c r="D7581">
        <v>26</v>
      </c>
      <c r="E7581">
        <v>2</v>
      </c>
      <c r="F7581" t="s">
        <v>582</v>
      </c>
      <c r="G7581" t="s">
        <v>581</v>
      </c>
      <c r="H7581" t="s">
        <v>328</v>
      </c>
      <c r="I7581" t="s">
        <v>644</v>
      </c>
      <c r="J7581" t="s">
        <v>649</v>
      </c>
    </row>
    <row r="7582" spans="1:10" x14ac:dyDescent="0.35">
      <c r="A7582">
        <v>7788</v>
      </c>
      <c r="B7582" t="s">
        <v>374</v>
      </c>
      <c r="C7582">
        <v>30</v>
      </c>
      <c r="D7582">
        <v>16</v>
      </c>
      <c r="E7582">
        <v>2</v>
      </c>
      <c r="F7582" t="s">
        <v>582</v>
      </c>
      <c r="G7582" t="s">
        <v>581</v>
      </c>
      <c r="H7582" t="s">
        <v>328</v>
      </c>
      <c r="I7582" t="s">
        <v>644</v>
      </c>
      <c r="J7582" t="s">
        <v>649</v>
      </c>
    </row>
    <row r="7583" spans="1:10" x14ac:dyDescent="0.35">
      <c r="A7583">
        <v>7789</v>
      </c>
      <c r="B7583" t="s">
        <v>374</v>
      </c>
      <c r="C7583">
        <v>31</v>
      </c>
      <c r="D7583">
        <v>21</v>
      </c>
      <c r="E7583">
        <v>1</v>
      </c>
      <c r="F7583" t="s">
        <v>582</v>
      </c>
      <c r="G7583" t="s">
        <v>581</v>
      </c>
      <c r="H7583" t="s">
        <v>328</v>
      </c>
      <c r="I7583" t="s">
        <v>644</v>
      </c>
      <c r="J7583" t="s">
        <v>649</v>
      </c>
    </row>
    <row r="7584" spans="1:10" x14ac:dyDescent="0.35">
      <c r="A7584">
        <v>7790</v>
      </c>
      <c r="B7584" t="s">
        <v>374</v>
      </c>
      <c r="C7584">
        <v>32</v>
      </c>
      <c r="D7584">
        <v>15</v>
      </c>
      <c r="E7584">
        <v>1</v>
      </c>
      <c r="F7584" t="s">
        <v>582</v>
      </c>
      <c r="G7584" t="s">
        <v>581</v>
      </c>
      <c r="H7584" t="s">
        <v>328</v>
      </c>
      <c r="I7584" t="s">
        <v>644</v>
      </c>
      <c r="J7584" t="s">
        <v>649</v>
      </c>
    </row>
    <row r="7585" spans="1:10" x14ac:dyDescent="0.35">
      <c r="A7585">
        <v>7791</v>
      </c>
      <c r="B7585" t="s">
        <v>374</v>
      </c>
      <c r="C7585">
        <v>33</v>
      </c>
      <c r="D7585">
        <v>22</v>
      </c>
      <c r="E7585">
        <v>6</v>
      </c>
      <c r="F7585" t="s">
        <v>582</v>
      </c>
      <c r="G7585" t="s">
        <v>581</v>
      </c>
      <c r="H7585" t="s">
        <v>328</v>
      </c>
      <c r="I7585" t="s">
        <v>644</v>
      </c>
      <c r="J7585" t="s">
        <v>649</v>
      </c>
    </row>
    <row r="7586" spans="1:10" x14ac:dyDescent="0.35">
      <c r="A7586">
        <v>7792</v>
      </c>
      <c r="B7586" t="s">
        <v>374</v>
      </c>
      <c r="C7586">
        <v>34</v>
      </c>
      <c r="D7586">
        <v>5</v>
      </c>
      <c r="E7586">
        <v>0</v>
      </c>
      <c r="F7586" t="s">
        <v>582</v>
      </c>
      <c r="G7586" t="s">
        <v>581</v>
      </c>
      <c r="H7586" t="s">
        <v>328</v>
      </c>
      <c r="I7586" t="s">
        <v>644</v>
      </c>
      <c r="J7586" t="s">
        <v>649</v>
      </c>
    </row>
    <row r="7587" spans="1:10" x14ac:dyDescent="0.35">
      <c r="A7587">
        <v>7793</v>
      </c>
      <c r="B7587" t="s">
        <v>374</v>
      </c>
      <c r="C7587">
        <v>35</v>
      </c>
      <c r="D7587">
        <v>12</v>
      </c>
      <c r="E7587">
        <v>1</v>
      </c>
      <c r="F7587" t="s">
        <v>582</v>
      </c>
      <c r="G7587" t="s">
        <v>581</v>
      </c>
      <c r="H7587" t="s">
        <v>328</v>
      </c>
      <c r="I7587" t="s">
        <v>644</v>
      </c>
      <c r="J7587" t="s">
        <v>649</v>
      </c>
    </row>
    <row r="7588" spans="1:10" x14ac:dyDescent="0.35">
      <c r="A7588">
        <v>7794</v>
      </c>
      <c r="B7588" t="s">
        <v>374</v>
      </c>
      <c r="C7588">
        <v>36</v>
      </c>
      <c r="D7588">
        <v>12</v>
      </c>
      <c r="E7588">
        <v>1</v>
      </c>
      <c r="F7588" t="s">
        <v>582</v>
      </c>
      <c r="G7588" t="s">
        <v>581</v>
      </c>
      <c r="H7588" t="s">
        <v>328</v>
      </c>
      <c r="I7588" t="s">
        <v>644</v>
      </c>
      <c r="J7588" t="s">
        <v>649</v>
      </c>
    </row>
    <row r="7589" spans="1:10" x14ac:dyDescent="0.35">
      <c r="A7589">
        <v>7795</v>
      </c>
      <c r="B7589" t="s">
        <v>374</v>
      </c>
      <c r="C7589">
        <v>37</v>
      </c>
      <c r="D7589">
        <v>10</v>
      </c>
      <c r="E7589">
        <v>1</v>
      </c>
      <c r="F7589" t="s">
        <v>582</v>
      </c>
      <c r="G7589" t="s">
        <v>581</v>
      </c>
      <c r="H7589" t="s">
        <v>328</v>
      </c>
      <c r="I7589" t="s">
        <v>644</v>
      </c>
      <c r="J7589" t="s">
        <v>649</v>
      </c>
    </row>
    <row r="7590" spans="1:10" x14ac:dyDescent="0.35">
      <c r="A7590">
        <v>7796</v>
      </c>
      <c r="B7590" t="s">
        <v>374</v>
      </c>
      <c r="C7590">
        <v>38</v>
      </c>
      <c r="D7590">
        <v>12</v>
      </c>
      <c r="E7590">
        <v>1</v>
      </c>
      <c r="F7590" t="s">
        <v>582</v>
      </c>
      <c r="G7590" t="s">
        <v>581</v>
      </c>
      <c r="H7590" t="s">
        <v>328</v>
      </c>
      <c r="I7590" t="s">
        <v>644</v>
      </c>
      <c r="J7590" t="s">
        <v>649</v>
      </c>
    </row>
    <row r="7591" spans="1:10" x14ac:dyDescent="0.35">
      <c r="A7591">
        <v>7797</v>
      </c>
      <c r="B7591" t="s">
        <v>375</v>
      </c>
      <c r="C7591">
        <v>15</v>
      </c>
      <c r="D7591">
        <v>47</v>
      </c>
      <c r="E7591">
        <v>2</v>
      </c>
      <c r="F7591" t="s">
        <v>581</v>
      </c>
      <c r="G7591" t="s">
        <v>581</v>
      </c>
      <c r="H7591" t="s">
        <v>328</v>
      </c>
      <c r="I7591" t="s">
        <v>644</v>
      </c>
      <c r="J7591" t="s">
        <v>649</v>
      </c>
    </row>
    <row r="7592" spans="1:10" x14ac:dyDescent="0.35">
      <c r="A7592">
        <v>7798</v>
      </c>
      <c r="B7592" t="s">
        <v>375</v>
      </c>
      <c r="C7592">
        <v>16</v>
      </c>
      <c r="D7592">
        <v>42</v>
      </c>
      <c r="E7592">
        <v>0</v>
      </c>
      <c r="F7592" t="s">
        <v>581</v>
      </c>
      <c r="G7592" t="s">
        <v>581</v>
      </c>
      <c r="H7592" t="s">
        <v>328</v>
      </c>
      <c r="I7592" t="s">
        <v>644</v>
      </c>
      <c r="J7592" t="s">
        <v>649</v>
      </c>
    </row>
    <row r="7593" spans="1:10" x14ac:dyDescent="0.35">
      <c r="A7593">
        <v>7799</v>
      </c>
      <c r="B7593" t="s">
        <v>375</v>
      </c>
      <c r="C7593">
        <v>17</v>
      </c>
      <c r="D7593">
        <v>36</v>
      </c>
      <c r="E7593">
        <v>1</v>
      </c>
      <c r="F7593" t="s">
        <v>581</v>
      </c>
      <c r="G7593" t="s">
        <v>581</v>
      </c>
      <c r="H7593" t="s">
        <v>328</v>
      </c>
      <c r="I7593" t="s">
        <v>644</v>
      </c>
      <c r="J7593" t="s">
        <v>649</v>
      </c>
    </row>
    <row r="7594" spans="1:10" x14ac:dyDescent="0.35">
      <c r="A7594">
        <v>7800</v>
      </c>
      <c r="B7594" t="s">
        <v>375</v>
      </c>
      <c r="C7594">
        <v>18</v>
      </c>
      <c r="D7594">
        <v>30</v>
      </c>
      <c r="E7594">
        <v>3</v>
      </c>
      <c r="F7594" t="s">
        <v>581</v>
      </c>
      <c r="G7594" t="s">
        <v>581</v>
      </c>
      <c r="H7594" t="s">
        <v>328</v>
      </c>
      <c r="I7594" t="s">
        <v>644</v>
      </c>
      <c r="J7594" t="s">
        <v>649</v>
      </c>
    </row>
    <row r="7595" spans="1:10" x14ac:dyDescent="0.35">
      <c r="A7595">
        <v>7801</v>
      </c>
      <c r="B7595" t="s">
        <v>375</v>
      </c>
      <c r="C7595">
        <v>19</v>
      </c>
      <c r="D7595">
        <v>31</v>
      </c>
      <c r="E7595">
        <v>2</v>
      </c>
      <c r="F7595" t="s">
        <v>581</v>
      </c>
      <c r="G7595" t="s">
        <v>581</v>
      </c>
      <c r="H7595" t="s">
        <v>328</v>
      </c>
      <c r="I7595" t="s">
        <v>644</v>
      </c>
      <c r="J7595" t="s">
        <v>649</v>
      </c>
    </row>
    <row r="7596" spans="1:10" x14ac:dyDescent="0.35">
      <c r="A7596">
        <v>7802</v>
      </c>
      <c r="B7596" t="s">
        <v>375</v>
      </c>
      <c r="C7596">
        <v>20</v>
      </c>
      <c r="D7596">
        <v>24</v>
      </c>
      <c r="E7596">
        <v>0</v>
      </c>
      <c r="F7596" t="s">
        <v>581</v>
      </c>
      <c r="G7596" t="s">
        <v>581</v>
      </c>
      <c r="H7596" t="s">
        <v>328</v>
      </c>
      <c r="I7596" t="s">
        <v>644</v>
      </c>
      <c r="J7596" t="s">
        <v>649</v>
      </c>
    </row>
    <row r="7597" spans="1:10" x14ac:dyDescent="0.35">
      <c r="A7597">
        <v>7803</v>
      </c>
      <c r="B7597" t="s">
        <v>375</v>
      </c>
      <c r="C7597">
        <v>21</v>
      </c>
      <c r="D7597">
        <v>19</v>
      </c>
      <c r="E7597">
        <v>0</v>
      </c>
      <c r="F7597" t="s">
        <v>581</v>
      </c>
      <c r="G7597" t="s">
        <v>581</v>
      </c>
      <c r="H7597" t="s">
        <v>328</v>
      </c>
      <c r="I7597" t="s">
        <v>644</v>
      </c>
      <c r="J7597" t="s">
        <v>649</v>
      </c>
    </row>
    <row r="7598" spans="1:10" x14ac:dyDescent="0.35">
      <c r="A7598">
        <v>7804</v>
      </c>
      <c r="B7598" t="s">
        <v>375</v>
      </c>
      <c r="C7598">
        <v>22</v>
      </c>
      <c r="D7598">
        <v>18</v>
      </c>
      <c r="E7598">
        <v>0</v>
      </c>
      <c r="F7598" t="s">
        <v>581</v>
      </c>
      <c r="G7598" t="s">
        <v>581</v>
      </c>
      <c r="H7598" t="s">
        <v>328</v>
      </c>
      <c r="I7598" t="s">
        <v>644</v>
      </c>
      <c r="J7598" t="s">
        <v>649</v>
      </c>
    </row>
    <row r="7599" spans="1:10" x14ac:dyDescent="0.35">
      <c r="A7599">
        <v>7805</v>
      </c>
      <c r="B7599" t="s">
        <v>375</v>
      </c>
      <c r="C7599">
        <v>23</v>
      </c>
      <c r="D7599">
        <v>15</v>
      </c>
      <c r="E7599">
        <v>2</v>
      </c>
      <c r="F7599" t="s">
        <v>581</v>
      </c>
      <c r="G7599" t="s">
        <v>581</v>
      </c>
      <c r="H7599" t="s">
        <v>328</v>
      </c>
      <c r="I7599" t="s">
        <v>644</v>
      </c>
      <c r="J7599" t="s">
        <v>649</v>
      </c>
    </row>
    <row r="7600" spans="1:10" x14ac:dyDescent="0.35">
      <c r="A7600">
        <v>7806</v>
      </c>
      <c r="B7600" t="s">
        <v>375</v>
      </c>
      <c r="C7600">
        <v>24</v>
      </c>
      <c r="D7600">
        <v>13</v>
      </c>
      <c r="E7600">
        <v>0</v>
      </c>
      <c r="F7600" t="s">
        <v>581</v>
      </c>
      <c r="G7600" t="s">
        <v>581</v>
      </c>
      <c r="H7600" t="s">
        <v>328</v>
      </c>
      <c r="I7600" t="s">
        <v>644</v>
      </c>
      <c r="J7600" t="s">
        <v>649</v>
      </c>
    </row>
    <row r="7601" spans="1:10" x14ac:dyDescent="0.35">
      <c r="A7601">
        <v>7807</v>
      </c>
      <c r="B7601" t="s">
        <v>375</v>
      </c>
      <c r="C7601">
        <v>25</v>
      </c>
      <c r="D7601">
        <v>8</v>
      </c>
      <c r="E7601">
        <v>0</v>
      </c>
      <c r="F7601" t="s">
        <v>581</v>
      </c>
      <c r="G7601" t="s">
        <v>581</v>
      </c>
      <c r="H7601" t="s">
        <v>328</v>
      </c>
      <c r="I7601" t="s">
        <v>644</v>
      </c>
      <c r="J7601" t="s">
        <v>649</v>
      </c>
    </row>
    <row r="7602" spans="1:10" x14ac:dyDescent="0.35">
      <c r="A7602">
        <v>7808</v>
      </c>
      <c r="B7602" t="s">
        <v>375</v>
      </c>
      <c r="C7602">
        <v>26</v>
      </c>
      <c r="D7602">
        <v>20</v>
      </c>
      <c r="E7602">
        <v>1</v>
      </c>
      <c r="F7602" t="s">
        <v>581</v>
      </c>
      <c r="G7602" t="s">
        <v>581</v>
      </c>
      <c r="H7602" t="s">
        <v>328</v>
      </c>
      <c r="I7602" t="s">
        <v>644</v>
      </c>
      <c r="J7602" t="s">
        <v>649</v>
      </c>
    </row>
    <row r="7603" spans="1:10" x14ac:dyDescent="0.35">
      <c r="A7603">
        <v>7809</v>
      </c>
      <c r="B7603" t="s">
        <v>375</v>
      </c>
      <c r="C7603">
        <v>27</v>
      </c>
      <c r="D7603">
        <v>17</v>
      </c>
      <c r="E7603">
        <v>5</v>
      </c>
      <c r="F7603" t="s">
        <v>581</v>
      </c>
      <c r="G7603" t="s">
        <v>581</v>
      </c>
      <c r="H7603" t="s">
        <v>328</v>
      </c>
      <c r="I7603" t="s">
        <v>644</v>
      </c>
      <c r="J7603" t="s">
        <v>649</v>
      </c>
    </row>
    <row r="7604" spans="1:10" x14ac:dyDescent="0.35">
      <c r="A7604">
        <v>7810</v>
      </c>
      <c r="B7604" t="s">
        <v>375</v>
      </c>
      <c r="C7604">
        <v>28</v>
      </c>
      <c r="D7604">
        <v>29</v>
      </c>
      <c r="E7604">
        <v>2</v>
      </c>
      <c r="F7604" t="s">
        <v>581</v>
      </c>
      <c r="G7604" t="s">
        <v>581</v>
      </c>
      <c r="H7604" t="s">
        <v>328</v>
      </c>
      <c r="I7604" t="s">
        <v>644</v>
      </c>
      <c r="J7604" t="s">
        <v>649</v>
      </c>
    </row>
    <row r="7605" spans="1:10" x14ac:dyDescent="0.35">
      <c r="A7605">
        <v>7811</v>
      </c>
      <c r="B7605" t="s">
        <v>375</v>
      </c>
      <c r="C7605">
        <v>29</v>
      </c>
      <c r="D7605">
        <v>28</v>
      </c>
      <c r="E7605">
        <v>1</v>
      </c>
      <c r="F7605" t="s">
        <v>581</v>
      </c>
      <c r="G7605" t="s">
        <v>581</v>
      </c>
      <c r="H7605" t="s">
        <v>328</v>
      </c>
      <c r="I7605" t="s">
        <v>644</v>
      </c>
      <c r="J7605" t="s">
        <v>649</v>
      </c>
    </row>
    <row r="7606" spans="1:10" x14ac:dyDescent="0.35">
      <c r="A7606">
        <v>7812</v>
      </c>
      <c r="B7606" t="s">
        <v>375</v>
      </c>
      <c r="C7606">
        <v>30</v>
      </c>
      <c r="D7606">
        <v>26</v>
      </c>
      <c r="E7606">
        <v>11</v>
      </c>
      <c r="F7606" t="s">
        <v>581</v>
      </c>
      <c r="G7606" t="s">
        <v>581</v>
      </c>
      <c r="H7606" t="s">
        <v>328</v>
      </c>
      <c r="I7606" t="s">
        <v>644</v>
      </c>
      <c r="J7606" t="s">
        <v>649</v>
      </c>
    </row>
    <row r="7607" spans="1:10" x14ac:dyDescent="0.35">
      <c r="A7607">
        <v>7813</v>
      </c>
      <c r="B7607" t="s">
        <v>375</v>
      </c>
      <c r="C7607">
        <v>31</v>
      </c>
      <c r="D7607">
        <v>25</v>
      </c>
      <c r="E7607">
        <v>2</v>
      </c>
      <c r="F7607" t="s">
        <v>581</v>
      </c>
      <c r="G7607" t="s">
        <v>581</v>
      </c>
      <c r="H7607" t="s">
        <v>328</v>
      </c>
      <c r="I7607" t="s">
        <v>644</v>
      </c>
      <c r="J7607" t="s">
        <v>649</v>
      </c>
    </row>
    <row r="7608" spans="1:10" x14ac:dyDescent="0.35">
      <c r="A7608">
        <v>7814</v>
      </c>
      <c r="B7608" t="s">
        <v>375</v>
      </c>
      <c r="C7608">
        <v>32</v>
      </c>
      <c r="D7608">
        <v>15</v>
      </c>
      <c r="E7608">
        <v>2</v>
      </c>
      <c r="F7608" t="s">
        <v>581</v>
      </c>
      <c r="G7608" t="s">
        <v>581</v>
      </c>
      <c r="H7608" t="s">
        <v>328</v>
      </c>
      <c r="I7608" t="s">
        <v>644</v>
      </c>
      <c r="J7608" t="s">
        <v>649</v>
      </c>
    </row>
    <row r="7609" spans="1:10" x14ac:dyDescent="0.35">
      <c r="A7609">
        <v>7815</v>
      </c>
      <c r="B7609" t="s">
        <v>375</v>
      </c>
      <c r="C7609">
        <v>33</v>
      </c>
      <c r="D7609">
        <v>17</v>
      </c>
      <c r="E7609">
        <v>3</v>
      </c>
      <c r="F7609" t="s">
        <v>581</v>
      </c>
      <c r="G7609" t="s">
        <v>581</v>
      </c>
      <c r="H7609" t="s">
        <v>328</v>
      </c>
      <c r="I7609" t="s">
        <v>644</v>
      </c>
      <c r="J7609" t="s">
        <v>649</v>
      </c>
    </row>
    <row r="7610" spans="1:10" x14ac:dyDescent="0.35">
      <c r="A7610">
        <v>7816</v>
      </c>
      <c r="B7610" t="s">
        <v>375</v>
      </c>
      <c r="C7610">
        <v>34</v>
      </c>
      <c r="D7610">
        <v>15</v>
      </c>
      <c r="E7610">
        <v>2</v>
      </c>
      <c r="F7610" t="s">
        <v>581</v>
      </c>
      <c r="G7610" t="s">
        <v>581</v>
      </c>
      <c r="H7610" t="s">
        <v>328</v>
      </c>
      <c r="I7610" t="s">
        <v>644</v>
      </c>
      <c r="J7610" t="s">
        <v>649</v>
      </c>
    </row>
    <row r="7611" spans="1:10" x14ac:dyDescent="0.35">
      <c r="A7611">
        <v>7817</v>
      </c>
      <c r="B7611" t="s">
        <v>375</v>
      </c>
      <c r="C7611">
        <v>35</v>
      </c>
      <c r="D7611">
        <v>12</v>
      </c>
      <c r="E7611">
        <v>3</v>
      </c>
      <c r="F7611" t="s">
        <v>581</v>
      </c>
      <c r="G7611" t="s">
        <v>581</v>
      </c>
      <c r="H7611" t="s">
        <v>328</v>
      </c>
      <c r="I7611" t="s">
        <v>644</v>
      </c>
      <c r="J7611" t="s">
        <v>649</v>
      </c>
    </row>
    <row r="7612" spans="1:10" x14ac:dyDescent="0.35">
      <c r="A7612">
        <v>7818</v>
      </c>
      <c r="B7612" t="s">
        <v>375</v>
      </c>
      <c r="C7612">
        <v>36</v>
      </c>
      <c r="D7612">
        <v>9</v>
      </c>
      <c r="E7612">
        <v>3</v>
      </c>
      <c r="F7612" t="s">
        <v>581</v>
      </c>
      <c r="G7612" t="s">
        <v>581</v>
      </c>
      <c r="H7612" t="s">
        <v>328</v>
      </c>
      <c r="I7612" t="s">
        <v>644</v>
      </c>
      <c r="J7612" t="s">
        <v>649</v>
      </c>
    </row>
    <row r="7613" spans="1:10" x14ac:dyDescent="0.35">
      <c r="A7613">
        <v>7819</v>
      </c>
      <c r="B7613" t="s">
        <v>375</v>
      </c>
      <c r="C7613">
        <v>37</v>
      </c>
      <c r="D7613">
        <v>12</v>
      </c>
      <c r="E7613">
        <v>0</v>
      </c>
      <c r="F7613" t="s">
        <v>581</v>
      </c>
      <c r="G7613" t="s">
        <v>581</v>
      </c>
      <c r="H7613" t="s">
        <v>328</v>
      </c>
      <c r="I7613" t="s">
        <v>644</v>
      </c>
      <c r="J7613" t="s">
        <v>649</v>
      </c>
    </row>
    <row r="7614" spans="1:10" x14ac:dyDescent="0.35">
      <c r="A7614">
        <v>7820</v>
      </c>
      <c r="B7614" t="s">
        <v>375</v>
      </c>
      <c r="C7614">
        <v>38</v>
      </c>
      <c r="D7614">
        <v>18</v>
      </c>
      <c r="E7614">
        <v>1</v>
      </c>
      <c r="F7614" t="s">
        <v>581</v>
      </c>
      <c r="G7614" t="s">
        <v>581</v>
      </c>
      <c r="H7614" t="s">
        <v>328</v>
      </c>
      <c r="I7614" t="s">
        <v>644</v>
      </c>
      <c r="J7614" t="s">
        <v>649</v>
      </c>
    </row>
    <row r="7615" spans="1:10" x14ac:dyDescent="0.35">
      <c r="A7615">
        <v>7821</v>
      </c>
      <c r="B7615" t="s">
        <v>376</v>
      </c>
      <c r="C7615">
        <v>15</v>
      </c>
      <c r="D7615">
        <v>39</v>
      </c>
      <c r="E7615">
        <v>1</v>
      </c>
      <c r="F7615" t="s">
        <v>581</v>
      </c>
      <c r="G7615" t="s">
        <v>581</v>
      </c>
      <c r="H7615" t="s">
        <v>328</v>
      </c>
      <c r="I7615" t="s">
        <v>644</v>
      </c>
      <c r="J7615" t="s">
        <v>649</v>
      </c>
    </row>
    <row r="7616" spans="1:10" x14ac:dyDescent="0.35">
      <c r="A7616">
        <v>7822</v>
      </c>
      <c r="B7616" t="s">
        <v>376</v>
      </c>
      <c r="C7616">
        <v>16</v>
      </c>
      <c r="D7616">
        <v>44</v>
      </c>
      <c r="E7616">
        <v>9</v>
      </c>
      <c r="F7616" t="s">
        <v>581</v>
      </c>
      <c r="G7616" t="s">
        <v>581</v>
      </c>
      <c r="H7616" t="s">
        <v>328</v>
      </c>
      <c r="I7616" t="s">
        <v>644</v>
      </c>
      <c r="J7616" t="s">
        <v>649</v>
      </c>
    </row>
    <row r="7617" spans="1:10" x14ac:dyDescent="0.35">
      <c r="A7617">
        <v>7823</v>
      </c>
      <c r="B7617" t="s">
        <v>376</v>
      </c>
      <c r="C7617">
        <v>17</v>
      </c>
      <c r="D7617">
        <v>29</v>
      </c>
      <c r="E7617">
        <v>3</v>
      </c>
      <c r="F7617" t="s">
        <v>581</v>
      </c>
      <c r="G7617" t="s">
        <v>581</v>
      </c>
      <c r="H7617" t="s">
        <v>328</v>
      </c>
      <c r="I7617" t="s">
        <v>644</v>
      </c>
      <c r="J7617" t="s">
        <v>649</v>
      </c>
    </row>
    <row r="7618" spans="1:10" x14ac:dyDescent="0.35">
      <c r="A7618">
        <v>7824</v>
      </c>
      <c r="B7618" t="s">
        <v>376</v>
      </c>
      <c r="C7618">
        <v>18</v>
      </c>
      <c r="D7618">
        <v>16</v>
      </c>
      <c r="E7618">
        <v>2</v>
      </c>
      <c r="F7618" t="s">
        <v>581</v>
      </c>
      <c r="G7618" t="s">
        <v>581</v>
      </c>
      <c r="H7618" t="s">
        <v>328</v>
      </c>
      <c r="I7618" t="s">
        <v>644</v>
      </c>
      <c r="J7618" t="s">
        <v>649</v>
      </c>
    </row>
    <row r="7619" spans="1:10" x14ac:dyDescent="0.35">
      <c r="A7619">
        <v>7825</v>
      </c>
      <c r="B7619" t="s">
        <v>376</v>
      </c>
      <c r="C7619">
        <v>19</v>
      </c>
      <c r="D7619">
        <v>14</v>
      </c>
      <c r="E7619">
        <v>2</v>
      </c>
      <c r="F7619" t="s">
        <v>581</v>
      </c>
      <c r="G7619" t="s">
        <v>581</v>
      </c>
      <c r="H7619" t="s">
        <v>328</v>
      </c>
      <c r="I7619" t="s">
        <v>644</v>
      </c>
      <c r="J7619" t="s">
        <v>649</v>
      </c>
    </row>
    <row r="7620" spans="1:10" x14ac:dyDescent="0.35">
      <c r="A7620">
        <v>7826</v>
      </c>
      <c r="B7620" t="s">
        <v>376</v>
      </c>
      <c r="C7620">
        <v>20</v>
      </c>
      <c r="D7620">
        <v>11</v>
      </c>
      <c r="E7620">
        <v>3</v>
      </c>
      <c r="F7620" t="s">
        <v>581</v>
      </c>
      <c r="G7620" t="s">
        <v>581</v>
      </c>
      <c r="H7620" t="s">
        <v>328</v>
      </c>
      <c r="I7620" t="s">
        <v>644</v>
      </c>
      <c r="J7620" t="s">
        <v>649</v>
      </c>
    </row>
    <row r="7621" spans="1:10" x14ac:dyDescent="0.35">
      <c r="A7621">
        <v>7827</v>
      </c>
      <c r="B7621" t="s">
        <v>376</v>
      </c>
      <c r="C7621">
        <v>21</v>
      </c>
      <c r="D7621">
        <v>7</v>
      </c>
      <c r="E7621">
        <v>2</v>
      </c>
      <c r="F7621" t="s">
        <v>581</v>
      </c>
      <c r="G7621" t="s">
        <v>581</v>
      </c>
      <c r="H7621" t="s">
        <v>328</v>
      </c>
      <c r="I7621" t="s">
        <v>644</v>
      </c>
      <c r="J7621" t="s">
        <v>649</v>
      </c>
    </row>
    <row r="7622" spans="1:10" x14ac:dyDescent="0.35">
      <c r="A7622">
        <v>7828</v>
      </c>
      <c r="B7622" t="s">
        <v>376</v>
      </c>
      <c r="C7622">
        <v>22</v>
      </c>
      <c r="D7622">
        <v>6</v>
      </c>
      <c r="E7622">
        <v>2</v>
      </c>
      <c r="F7622" t="s">
        <v>581</v>
      </c>
      <c r="G7622" t="s">
        <v>581</v>
      </c>
      <c r="H7622" t="s">
        <v>328</v>
      </c>
      <c r="I7622" t="s">
        <v>644</v>
      </c>
      <c r="J7622" t="s">
        <v>649</v>
      </c>
    </row>
    <row r="7623" spans="1:10" x14ac:dyDescent="0.35">
      <c r="A7623">
        <v>7829</v>
      </c>
      <c r="B7623" t="s">
        <v>376</v>
      </c>
      <c r="C7623">
        <v>23</v>
      </c>
      <c r="D7623">
        <v>11</v>
      </c>
      <c r="E7623">
        <v>1</v>
      </c>
      <c r="F7623" t="s">
        <v>581</v>
      </c>
      <c r="G7623" t="s">
        <v>581</v>
      </c>
      <c r="H7623" t="s">
        <v>328</v>
      </c>
      <c r="I7623" t="s">
        <v>644</v>
      </c>
      <c r="J7623" t="s">
        <v>649</v>
      </c>
    </row>
    <row r="7624" spans="1:10" x14ac:dyDescent="0.35">
      <c r="A7624">
        <v>7830</v>
      </c>
      <c r="B7624" t="s">
        <v>376</v>
      </c>
      <c r="C7624">
        <v>24</v>
      </c>
      <c r="D7624">
        <v>12</v>
      </c>
      <c r="E7624">
        <v>1</v>
      </c>
      <c r="F7624" t="s">
        <v>581</v>
      </c>
      <c r="G7624" t="s">
        <v>581</v>
      </c>
      <c r="H7624" t="s">
        <v>328</v>
      </c>
      <c r="I7624" t="s">
        <v>644</v>
      </c>
      <c r="J7624" t="s">
        <v>649</v>
      </c>
    </row>
    <row r="7625" spans="1:10" x14ac:dyDescent="0.35">
      <c r="A7625">
        <v>7831</v>
      </c>
      <c r="B7625" t="s">
        <v>376</v>
      </c>
      <c r="C7625">
        <v>25</v>
      </c>
      <c r="D7625">
        <v>5</v>
      </c>
      <c r="E7625">
        <v>1</v>
      </c>
      <c r="F7625" t="s">
        <v>581</v>
      </c>
      <c r="G7625" t="s">
        <v>581</v>
      </c>
      <c r="H7625" t="s">
        <v>328</v>
      </c>
      <c r="I7625" t="s">
        <v>644</v>
      </c>
      <c r="J7625" t="s">
        <v>649</v>
      </c>
    </row>
    <row r="7626" spans="1:10" x14ac:dyDescent="0.35">
      <c r="A7626">
        <v>7832</v>
      </c>
      <c r="B7626" t="s">
        <v>376</v>
      </c>
      <c r="C7626">
        <v>26</v>
      </c>
      <c r="D7626">
        <v>10</v>
      </c>
      <c r="E7626">
        <v>0</v>
      </c>
      <c r="F7626" t="s">
        <v>581</v>
      </c>
      <c r="G7626" t="s">
        <v>581</v>
      </c>
      <c r="H7626" t="s">
        <v>328</v>
      </c>
      <c r="I7626" t="s">
        <v>644</v>
      </c>
      <c r="J7626" t="s">
        <v>649</v>
      </c>
    </row>
    <row r="7627" spans="1:10" x14ac:dyDescent="0.35">
      <c r="A7627">
        <v>7833</v>
      </c>
      <c r="B7627" t="s">
        <v>376</v>
      </c>
      <c r="C7627">
        <v>27</v>
      </c>
      <c r="D7627">
        <v>16</v>
      </c>
      <c r="E7627">
        <v>3</v>
      </c>
      <c r="F7627" t="s">
        <v>581</v>
      </c>
      <c r="G7627" t="s">
        <v>581</v>
      </c>
      <c r="H7627" t="s">
        <v>328</v>
      </c>
      <c r="I7627" t="s">
        <v>644</v>
      </c>
      <c r="J7627" t="s">
        <v>649</v>
      </c>
    </row>
    <row r="7628" spans="1:10" x14ac:dyDescent="0.35">
      <c r="A7628">
        <v>7834</v>
      </c>
      <c r="B7628" t="s">
        <v>376</v>
      </c>
      <c r="C7628">
        <v>28</v>
      </c>
      <c r="D7628">
        <v>11</v>
      </c>
      <c r="E7628">
        <v>3</v>
      </c>
      <c r="F7628" t="s">
        <v>581</v>
      </c>
      <c r="G7628" t="s">
        <v>581</v>
      </c>
      <c r="H7628" t="s">
        <v>328</v>
      </c>
      <c r="I7628" t="s">
        <v>644</v>
      </c>
      <c r="J7628" t="s">
        <v>649</v>
      </c>
    </row>
    <row r="7629" spans="1:10" x14ac:dyDescent="0.35">
      <c r="A7629">
        <v>7835</v>
      </c>
      <c r="B7629" t="s">
        <v>376</v>
      </c>
      <c r="C7629">
        <v>29</v>
      </c>
      <c r="D7629">
        <v>16</v>
      </c>
      <c r="E7629">
        <v>2</v>
      </c>
      <c r="F7629" t="s">
        <v>581</v>
      </c>
      <c r="G7629" t="s">
        <v>581</v>
      </c>
      <c r="H7629" t="s">
        <v>328</v>
      </c>
      <c r="I7629" t="s">
        <v>644</v>
      </c>
      <c r="J7629" t="s">
        <v>649</v>
      </c>
    </row>
    <row r="7630" spans="1:10" x14ac:dyDescent="0.35">
      <c r="A7630">
        <v>7836</v>
      </c>
      <c r="B7630" t="s">
        <v>376</v>
      </c>
      <c r="C7630">
        <v>30</v>
      </c>
      <c r="D7630">
        <v>15</v>
      </c>
      <c r="E7630">
        <v>6</v>
      </c>
      <c r="F7630" t="s">
        <v>581</v>
      </c>
      <c r="G7630" t="s">
        <v>581</v>
      </c>
      <c r="H7630" t="s">
        <v>328</v>
      </c>
      <c r="I7630" t="s">
        <v>644</v>
      </c>
      <c r="J7630" t="s">
        <v>649</v>
      </c>
    </row>
    <row r="7631" spans="1:10" x14ac:dyDescent="0.35">
      <c r="A7631">
        <v>7837</v>
      </c>
      <c r="B7631" t="s">
        <v>376</v>
      </c>
      <c r="C7631">
        <v>31</v>
      </c>
      <c r="D7631">
        <v>20</v>
      </c>
      <c r="E7631">
        <v>4</v>
      </c>
      <c r="F7631" t="s">
        <v>581</v>
      </c>
      <c r="G7631" t="s">
        <v>581</v>
      </c>
      <c r="H7631" t="s">
        <v>328</v>
      </c>
      <c r="I7631" t="s">
        <v>644</v>
      </c>
      <c r="J7631" t="s">
        <v>649</v>
      </c>
    </row>
    <row r="7632" spans="1:10" x14ac:dyDescent="0.35">
      <c r="A7632">
        <v>7838</v>
      </c>
      <c r="B7632" t="s">
        <v>376</v>
      </c>
      <c r="C7632">
        <v>32</v>
      </c>
      <c r="D7632">
        <v>10</v>
      </c>
      <c r="E7632">
        <v>2</v>
      </c>
      <c r="F7632" t="s">
        <v>581</v>
      </c>
      <c r="G7632" t="s">
        <v>581</v>
      </c>
      <c r="H7632" t="s">
        <v>328</v>
      </c>
      <c r="I7632" t="s">
        <v>644</v>
      </c>
      <c r="J7632" t="s">
        <v>649</v>
      </c>
    </row>
    <row r="7633" spans="1:10" x14ac:dyDescent="0.35">
      <c r="A7633">
        <v>7839</v>
      </c>
      <c r="B7633" t="s">
        <v>376</v>
      </c>
      <c r="C7633">
        <v>33</v>
      </c>
      <c r="D7633">
        <v>10</v>
      </c>
      <c r="E7633">
        <v>0</v>
      </c>
      <c r="F7633" t="s">
        <v>581</v>
      </c>
      <c r="G7633" t="s">
        <v>581</v>
      </c>
      <c r="H7633" t="s">
        <v>328</v>
      </c>
      <c r="I7633" t="s">
        <v>644</v>
      </c>
      <c r="J7633" t="s">
        <v>649</v>
      </c>
    </row>
    <row r="7634" spans="1:10" x14ac:dyDescent="0.35">
      <c r="A7634">
        <v>7840</v>
      </c>
      <c r="B7634" t="s">
        <v>376</v>
      </c>
      <c r="C7634">
        <v>34</v>
      </c>
      <c r="D7634">
        <v>7</v>
      </c>
      <c r="E7634">
        <v>1</v>
      </c>
      <c r="F7634" t="s">
        <v>581</v>
      </c>
      <c r="G7634" t="s">
        <v>581</v>
      </c>
      <c r="H7634" t="s">
        <v>328</v>
      </c>
      <c r="I7634" t="s">
        <v>644</v>
      </c>
      <c r="J7634" t="s">
        <v>649</v>
      </c>
    </row>
    <row r="7635" spans="1:10" x14ac:dyDescent="0.35">
      <c r="A7635">
        <v>7841</v>
      </c>
      <c r="B7635" t="s">
        <v>376</v>
      </c>
      <c r="C7635">
        <v>35</v>
      </c>
      <c r="D7635">
        <v>9</v>
      </c>
      <c r="E7635">
        <v>2</v>
      </c>
      <c r="F7635" t="s">
        <v>581</v>
      </c>
      <c r="G7635" t="s">
        <v>581</v>
      </c>
      <c r="H7635" t="s">
        <v>328</v>
      </c>
      <c r="I7635" t="s">
        <v>644</v>
      </c>
      <c r="J7635" t="s">
        <v>649</v>
      </c>
    </row>
    <row r="7636" spans="1:10" x14ac:dyDescent="0.35">
      <c r="A7636">
        <v>7842</v>
      </c>
      <c r="B7636" t="s">
        <v>376</v>
      </c>
      <c r="C7636">
        <v>36</v>
      </c>
      <c r="D7636">
        <v>8</v>
      </c>
      <c r="E7636">
        <v>4</v>
      </c>
      <c r="F7636" t="s">
        <v>581</v>
      </c>
      <c r="G7636" t="s">
        <v>581</v>
      </c>
      <c r="H7636" t="s">
        <v>328</v>
      </c>
      <c r="I7636" t="s">
        <v>644</v>
      </c>
      <c r="J7636" t="s">
        <v>649</v>
      </c>
    </row>
    <row r="7637" spans="1:10" x14ac:dyDescent="0.35">
      <c r="A7637">
        <v>7843</v>
      </c>
      <c r="B7637" t="s">
        <v>376</v>
      </c>
      <c r="C7637">
        <v>37</v>
      </c>
      <c r="D7637">
        <v>10</v>
      </c>
      <c r="E7637">
        <v>2</v>
      </c>
      <c r="F7637" t="s">
        <v>581</v>
      </c>
      <c r="G7637" t="s">
        <v>581</v>
      </c>
      <c r="H7637" t="s">
        <v>328</v>
      </c>
      <c r="I7637" t="s">
        <v>644</v>
      </c>
      <c r="J7637" t="s">
        <v>649</v>
      </c>
    </row>
    <row r="7638" spans="1:10" x14ac:dyDescent="0.35">
      <c r="A7638">
        <v>7844</v>
      </c>
      <c r="B7638" t="s">
        <v>376</v>
      </c>
      <c r="C7638">
        <v>38</v>
      </c>
      <c r="D7638">
        <v>13</v>
      </c>
      <c r="E7638">
        <v>5</v>
      </c>
      <c r="F7638" t="s">
        <v>581</v>
      </c>
      <c r="G7638" t="s">
        <v>581</v>
      </c>
      <c r="H7638" t="s">
        <v>328</v>
      </c>
      <c r="I7638" t="s">
        <v>644</v>
      </c>
      <c r="J7638" t="s">
        <v>649</v>
      </c>
    </row>
    <row r="7639" spans="1:10" x14ac:dyDescent="0.35">
      <c r="A7639">
        <v>7845</v>
      </c>
      <c r="B7639" t="s">
        <v>377</v>
      </c>
      <c r="C7639">
        <v>15</v>
      </c>
      <c r="D7639">
        <v>60</v>
      </c>
      <c r="E7639">
        <v>5</v>
      </c>
      <c r="F7639" t="s">
        <v>581</v>
      </c>
      <c r="G7639" t="s">
        <v>581</v>
      </c>
      <c r="H7639" t="s">
        <v>328</v>
      </c>
      <c r="I7639" t="s">
        <v>644</v>
      </c>
      <c r="J7639" t="s">
        <v>649</v>
      </c>
    </row>
    <row r="7640" spans="1:10" x14ac:dyDescent="0.35">
      <c r="A7640">
        <v>7846</v>
      </c>
      <c r="B7640" t="s">
        <v>377</v>
      </c>
      <c r="C7640">
        <v>16</v>
      </c>
      <c r="D7640">
        <v>64</v>
      </c>
      <c r="E7640">
        <v>6</v>
      </c>
      <c r="F7640" t="s">
        <v>581</v>
      </c>
      <c r="G7640" t="s">
        <v>581</v>
      </c>
      <c r="H7640" t="s">
        <v>328</v>
      </c>
      <c r="I7640" t="s">
        <v>644</v>
      </c>
      <c r="J7640" t="s">
        <v>649</v>
      </c>
    </row>
    <row r="7641" spans="1:10" x14ac:dyDescent="0.35">
      <c r="A7641">
        <v>7847</v>
      </c>
      <c r="B7641" t="s">
        <v>377</v>
      </c>
      <c r="C7641">
        <v>17</v>
      </c>
      <c r="D7641">
        <v>36</v>
      </c>
      <c r="E7641">
        <v>4</v>
      </c>
      <c r="F7641" t="s">
        <v>581</v>
      </c>
      <c r="G7641" t="s">
        <v>581</v>
      </c>
      <c r="H7641" t="s">
        <v>328</v>
      </c>
      <c r="I7641" t="s">
        <v>644</v>
      </c>
      <c r="J7641" t="s">
        <v>649</v>
      </c>
    </row>
    <row r="7642" spans="1:10" x14ac:dyDescent="0.35">
      <c r="A7642">
        <v>7848</v>
      </c>
      <c r="B7642" t="s">
        <v>377</v>
      </c>
      <c r="C7642">
        <v>18</v>
      </c>
      <c r="D7642">
        <v>39</v>
      </c>
      <c r="E7642">
        <v>4</v>
      </c>
      <c r="F7642" t="s">
        <v>581</v>
      </c>
      <c r="G7642" t="s">
        <v>581</v>
      </c>
      <c r="H7642" t="s">
        <v>328</v>
      </c>
      <c r="I7642" t="s">
        <v>644</v>
      </c>
      <c r="J7642" t="s">
        <v>649</v>
      </c>
    </row>
    <row r="7643" spans="1:10" x14ac:dyDescent="0.35">
      <c r="A7643">
        <v>7849</v>
      </c>
      <c r="B7643" t="s">
        <v>377</v>
      </c>
      <c r="C7643">
        <v>19</v>
      </c>
      <c r="D7643">
        <v>40</v>
      </c>
      <c r="E7643">
        <v>3</v>
      </c>
      <c r="F7643" t="s">
        <v>581</v>
      </c>
      <c r="G7643" t="s">
        <v>581</v>
      </c>
      <c r="H7643" t="s">
        <v>328</v>
      </c>
      <c r="I7643" t="s">
        <v>644</v>
      </c>
      <c r="J7643" t="s">
        <v>649</v>
      </c>
    </row>
    <row r="7644" spans="1:10" x14ac:dyDescent="0.35">
      <c r="A7644">
        <v>7850</v>
      </c>
      <c r="B7644" t="s">
        <v>377</v>
      </c>
      <c r="C7644">
        <v>20</v>
      </c>
      <c r="D7644">
        <v>24</v>
      </c>
      <c r="E7644">
        <v>4</v>
      </c>
      <c r="F7644" t="s">
        <v>581</v>
      </c>
      <c r="G7644" t="s">
        <v>581</v>
      </c>
      <c r="H7644" t="s">
        <v>328</v>
      </c>
      <c r="I7644" t="s">
        <v>644</v>
      </c>
      <c r="J7644" t="s">
        <v>649</v>
      </c>
    </row>
    <row r="7645" spans="1:10" x14ac:dyDescent="0.35">
      <c r="A7645">
        <v>7851</v>
      </c>
      <c r="B7645" t="s">
        <v>377</v>
      </c>
      <c r="C7645">
        <v>21</v>
      </c>
      <c r="D7645">
        <v>14</v>
      </c>
      <c r="E7645">
        <v>3</v>
      </c>
      <c r="F7645" t="s">
        <v>581</v>
      </c>
      <c r="G7645" t="s">
        <v>581</v>
      </c>
      <c r="H7645" t="s">
        <v>328</v>
      </c>
      <c r="I7645" t="s">
        <v>644</v>
      </c>
      <c r="J7645" t="s">
        <v>649</v>
      </c>
    </row>
    <row r="7646" spans="1:10" x14ac:dyDescent="0.35">
      <c r="A7646">
        <v>7852</v>
      </c>
      <c r="B7646" t="s">
        <v>377</v>
      </c>
      <c r="C7646">
        <v>22</v>
      </c>
      <c r="D7646">
        <v>6</v>
      </c>
      <c r="E7646">
        <v>2</v>
      </c>
      <c r="F7646" t="s">
        <v>581</v>
      </c>
      <c r="G7646" t="s">
        <v>581</v>
      </c>
      <c r="H7646" t="s">
        <v>328</v>
      </c>
      <c r="I7646" t="s">
        <v>644</v>
      </c>
      <c r="J7646" t="s">
        <v>649</v>
      </c>
    </row>
    <row r="7647" spans="1:10" x14ac:dyDescent="0.35">
      <c r="A7647">
        <v>7853</v>
      </c>
      <c r="B7647" t="s">
        <v>377</v>
      </c>
      <c r="C7647">
        <v>23</v>
      </c>
      <c r="D7647">
        <v>10</v>
      </c>
      <c r="E7647">
        <v>3</v>
      </c>
      <c r="F7647" t="s">
        <v>581</v>
      </c>
      <c r="G7647" t="s">
        <v>581</v>
      </c>
      <c r="H7647" t="s">
        <v>328</v>
      </c>
      <c r="I7647" t="s">
        <v>644</v>
      </c>
      <c r="J7647" t="s">
        <v>649</v>
      </c>
    </row>
    <row r="7648" spans="1:10" x14ac:dyDescent="0.35">
      <c r="A7648">
        <v>7854</v>
      </c>
      <c r="B7648" t="s">
        <v>377</v>
      </c>
      <c r="C7648">
        <v>24</v>
      </c>
      <c r="D7648">
        <v>8</v>
      </c>
      <c r="E7648">
        <v>3</v>
      </c>
      <c r="F7648" t="s">
        <v>581</v>
      </c>
      <c r="G7648" t="s">
        <v>581</v>
      </c>
      <c r="H7648" t="s">
        <v>328</v>
      </c>
      <c r="I7648" t="s">
        <v>644</v>
      </c>
      <c r="J7648" t="s">
        <v>649</v>
      </c>
    </row>
    <row r="7649" spans="1:10" x14ac:dyDescent="0.35">
      <c r="A7649">
        <v>7855</v>
      </c>
      <c r="B7649" t="s">
        <v>377</v>
      </c>
      <c r="C7649">
        <v>25</v>
      </c>
      <c r="D7649">
        <v>22</v>
      </c>
      <c r="E7649">
        <v>5</v>
      </c>
      <c r="F7649" t="s">
        <v>581</v>
      </c>
      <c r="G7649" t="s">
        <v>581</v>
      </c>
      <c r="H7649" t="s">
        <v>328</v>
      </c>
      <c r="I7649" t="s">
        <v>644</v>
      </c>
      <c r="J7649" t="s">
        <v>649</v>
      </c>
    </row>
    <row r="7650" spans="1:10" x14ac:dyDescent="0.35">
      <c r="A7650">
        <v>7856</v>
      </c>
      <c r="B7650" t="s">
        <v>377</v>
      </c>
      <c r="C7650">
        <v>26</v>
      </c>
      <c r="D7650">
        <v>14</v>
      </c>
      <c r="E7650">
        <v>2</v>
      </c>
      <c r="F7650" t="s">
        <v>581</v>
      </c>
      <c r="G7650" t="s">
        <v>581</v>
      </c>
      <c r="H7650" t="s">
        <v>328</v>
      </c>
      <c r="I7650" t="s">
        <v>644</v>
      </c>
      <c r="J7650" t="s">
        <v>649</v>
      </c>
    </row>
    <row r="7651" spans="1:10" x14ac:dyDescent="0.35">
      <c r="A7651">
        <v>7857</v>
      </c>
      <c r="B7651" t="s">
        <v>377</v>
      </c>
      <c r="C7651">
        <v>27</v>
      </c>
      <c r="D7651">
        <v>18</v>
      </c>
      <c r="E7651">
        <v>5</v>
      </c>
      <c r="F7651" t="s">
        <v>581</v>
      </c>
      <c r="G7651" t="s">
        <v>581</v>
      </c>
      <c r="H7651" t="s">
        <v>328</v>
      </c>
      <c r="I7651" t="s">
        <v>644</v>
      </c>
      <c r="J7651" t="s">
        <v>649</v>
      </c>
    </row>
    <row r="7652" spans="1:10" x14ac:dyDescent="0.35">
      <c r="A7652">
        <v>7858</v>
      </c>
      <c r="B7652" t="s">
        <v>377</v>
      </c>
      <c r="C7652">
        <v>28</v>
      </c>
      <c r="D7652">
        <v>17</v>
      </c>
      <c r="E7652">
        <v>8</v>
      </c>
      <c r="F7652" t="s">
        <v>581</v>
      </c>
      <c r="G7652" t="s">
        <v>581</v>
      </c>
      <c r="H7652" t="s">
        <v>328</v>
      </c>
      <c r="I7652" t="s">
        <v>644</v>
      </c>
      <c r="J7652" t="s">
        <v>649</v>
      </c>
    </row>
    <row r="7653" spans="1:10" x14ac:dyDescent="0.35">
      <c r="A7653">
        <v>7859</v>
      </c>
      <c r="B7653" t="s">
        <v>377</v>
      </c>
      <c r="C7653">
        <v>29</v>
      </c>
      <c r="D7653">
        <v>35</v>
      </c>
      <c r="E7653">
        <v>8</v>
      </c>
      <c r="F7653" t="s">
        <v>581</v>
      </c>
      <c r="G7653" t="s">
        <v>581</v>
      </c>
      <c r="H7653" t="s">
        <v>328</v>
      </c>
      <c r="I7653" t="s">
        <v>644</v>
      </c>
      <c r="J7653" t="s">
        <v>649</v>
      </c>
    </row>
    <row r="7654" spans="1:10" x14ac:dyDescent="0.35">
      <c r="A7654">
        <v>7860</v>
      </c>
      <c r="B7654" t="s">
        <v>377</v>
      </c>
      <c r="C7654">
        <v>30</v>
      </c>
      <c r="D7654">
        <v>30</v>
      </c>
      <c r="E7654">
        <v>15</v>
      </c>
      <c r="F7654" t="s">
        <v>581</v>
      </c>
      <c r="G7654" t="s">
        <v>581</v>
      </c>
      <c r="H7654" t="s">
        <v>328</v>
      </c>
      <c r="I7654" t="s">
        <v>644</v>
      </c>
      <c r="J7654" t="s">
        <v>649</v>
      </c>
    </row>
    <row r="7655" spans="1:10" x14ac:dyDescent="0.35">
      <c r="A7655">
        <v>7861</v>
      </c>
      <c r="B7655" t="s">
        <v>377</v>
      </c>
      <c r="C7655">
        <v>31</v>
      </c>
      <c r="D7655">
        <v>32</v>
      </c>
      <c r="E7655">
        <v>8</v>
      </c>
      <c r="F7655" t="s">
        <v>581</v>
      </c>
      <c r="G7655" t="s">
        <v>581</v>
      </c>
      <c r="H7655" t="s">
        <v>328</v>
      </c>
      <c r="I7655" t="s">
        <v>644</v>
      </c>
      <c r="J7655" t="s">
        <v>649</v>
      </c>
    </row>
    <row r="7656" spans="1:10" x14ac:dyDescent="0.35">
      <c r="A7656">
        <v>7862</v>
      </c>
      <c r="B7656" t="s">
        <v>377</v>
      </c>
      <c r="C7656">
        <v>32</v>
      </c>
      <c r="D7656">
        <v>38</v>
      </c>
      <c r="E7656">
        <v>5</v>
      </c>
      <c r="F7656" t="s">
        <v>581</v>
      </c>
      <c r="G7656" t="s">
        <v>581</v>
      </c>
      <c r="H7656" t="s">
        <v>328</v>
      </c>
      <c r="I7656" t="s">
        <v>644</v>
      </c>
      <c r="J7656" t="s">
        <v>649</v>
      </c>
    </row>
    <row r="7657" spans="1:10" x14ac:dyDescent="0.35">
      <c r="A7657">
        <v>7863</v>
      </c>
      <c r="B7657" t="s">
        <v>377</v>
      </c>
      <c r="C7657">
        <v>33</v>
      </c>
      <c r="D7657">
        <v>18</v>
      </c>
      <c r="E7657">
        <v>2</v>
      </c>
      <c r="F7657" t="s">
        <v>581</v>
      </c>
      <c r="G7657" t="s">
        <v>581</v>
      </c>
      <c r="H7657" t="s">
        <v>328</v>
      </c>
      <c r="I7657" t="s">
        <v>644</v>
      </c>
      <c r="J7657" t="s">
        <v>649</v>
      </c>
    </row>
    <row r="7658" spans="1:10" x14ac:dyDescent="0.35">
      <c r="A7658">
        <v>7864</v>
      </c>
      <c r="B7658" t="s">
        <v>377</v>
      </c>
      <c r="C7658">
        <v>34</v>
      </c>
      <c r="D7658">
        <v>16</v>
      </c>
      <c r="E7658">
        <v>1</v>
      </c>
      <c r="F7658" t="s">
        <v>581</v>
      </c>
      <c r="G7658" t="s">
        <v>581</v>
      </c>
      <c r="H7658" t="s">
        <v>328</v>
      </c>
      <c r="I7658" t="s">
        <v>644</v>
      </c>
      <c r="J7658" t="s">
        <v>649</v>
      </c>
    </row>
    <row r="7659" spans="1:10" x14ac:dyDescent="0.35">
      <c r="A7659">
        <v>7865</v>
      </c>
      <c r="B7659" t="s">
        <v>377</v>
      </c>
      <c r="C7659">
        <v>35</v>
      </c>
      <c r="D7659">
        <v>8</v>
      </c>
      <c r="E7659">
        <v>6</v>
      </c>
      <c r="F7659" t="s">
        <v>581</v>
      </c>
      <c r="G7659" t="s">
        <v>581</v>
      </c>
      <c r="H7659" t="s">
        <v>328</v>
      </c>
      <c r="I7659" t="s">
        <v>644</v>
      </c>
      <c r="J7659" t="s">
        <v>649</v>
      </c>
    </row>
    <row r="7660" spans="1:10" x14ac:dyDescent="0.35">
      <c r="A7660">
        <v>7866</v>
      </c>
      <c r="B7660" t="s">
        <v>377</v>
      </c>
      <c r="C7660">
        <v>36</v>
      </c>
      <c r="D7660">
        <v>13</v>
      </c>
      <c r="E7660">
        <v>1</v>
      </c>
      <c r="F7660" t="s">
        <v>581</v>
      </c>
      <c r="G7660" t="s">
        <v>581</v>
      </c>
      <c r="H7660" t="s">
        <v>328</v>
      </c>
      <c r="I7660" t="s">
        <v>644</v>
      </c>
      <c r="J7660" t="s">
        <v>649</v>
      </c>
    </row>
    <row r="7661" spans="1:10" x14ac:dyDescent="0.35">
      <c r="A7661">
        <v>7867</v>
      </c>
      <c r="B7661" t="s">
        <v>377</v>
      </c>
      <c r="C7661">
        <v>37</v>
      </c>
      <c r="D7661">
        <v>11</v>
      </c>
      <c r="E7661">
        <v>4</v>
      </c>
      <c r="F7661" t="s">
        <v>581</v>
      </c>
      <c r="G7661" t="s">
        <v>581</v>
      </c>
      <c r="H7661" t="s">
        <v>328</v>
      </c>
      <c r="I7661" t="s">
        <v>644</v>
      </c>
      <c r="J7661" t="s">
        <v>649</v>
      </c>
    </row>
    <row r="7662" spans="1:10" x14ac:dyDescent="0.35">
      <c r="A7662">
        <v>7868</v>
      </c>
      <c r="B7662" t="s">
        <v>377</v>
      </c>
      <c r="C7662">
        <v>38</v>
      </c>
      <c r="D7662">
        <v>11</v>
      </c>
      <c r="E7662">
        <v>6</v>
      </c>
      <c r="F7662" t="s">
        <v>581</v>
      </c>
      <c r="G7662" t="s">
        <v>581</v>
      </c>
      <c r="H7662" t="s">
        <v>328</v>
      </c>
      <c r="I7662" t="s">
        <v>644</v>
      </c>
      <c r="J7662" t="s">
        <v>649</v>
      </c>
    </row>
    <row r="7663" spans="1:10" x14ac:dyDescent="0.35">
      <c r="A7663">
        <v>7890</v>
      </c>
      <c r="B7663" t="s">
        <v>380</v>
      </c>
      <c r="C7663">
        <v>15</v>
      </c>
      <c r="D7663">
        <v>72</v>
      </c>
      <c r="E7663">
        <v>6</v>
      </c>
      <c r="F7663" t="s">
        <v>581</v>
      </c>
      <c r="G7663" t="s">
        <v>581</v>
      </c>
      <c r="H7663" t="s">
        <v>328</v>
      </c>
      <c r="I7663" t="s">
        <v>644</v>
      </c>
      <c r="J7663" t="s">
        <v>649</v>
      </c>
    </row>
    <row r="7664" spans="1:10" x14ac:dyDescent="0.35">
      <c r="A7664">
        <v>7891</v>
      </c>
      <c r="B7664" t="s">
        <v>380</v>
      </c>
      <c r="C7664">
        <v>16</v>
      </c>
      <c r="D7664">
        <v>41</v>
      </c>
      <c r="E7664">
        <v>9</v>
      </c>
      <c r="F7664" t="s">
        <v>581</v>
      </c>
      <c r="G7664" t="s">
        <v>581</v>
      </c>
      <c r="H7664" t="s">
        <v>328</v>
      </c>
      <c r="I7664" t="s">
        <v>644</v>
      </c>
      <c r="J7664" t="s">
        <v>649</v>
      </c>
    </row>
    <row r="7665" spans="1:10" x14ac:dyDescent="0.35">
      <c r="A7665">
        <v>7892</v>
      </c>
      <c r="B7665" t="s">
        <v>380</v>
      </c>
      <c r="C7665">
        <v>17</v>
      </c>
      <c r="D7665">
        <v>52</v>
      </c>
      <c r="E7665">
        <v>6</v>
      </c>
      <c r="F7665" t="s">
        <v>581</v>
      </c>
      <c r="G7665" t="s">
        <v>581</v>
      </c>
      <c r="H7665" t="s">
        <v>328</v>
      </c>
      <c r="I7665" t="s">
        <v>644</v>
      </c>
      <c r="J7665" t="s">
        <v>649</v>
      </c>
    </row>
    <row r="7666" spans="1:10" x14ac:dyDescent="0.35">
      <c r="A7666">
        <v>7893</v>
      </c>
      <c r="B7666" t="s">
        <v>380</v>
      </c>
      <c r="C7666">
        <v>18</v>
      </c>
      <c r="D7666">
        <v>34</v>
      </c>
      <c r="E7666">
        <v>5</v>
      </c>
      <c r="F7666" t="s">
        <v>581</v>
      </c>
      <c r="G7666" t="s">
        <v>581</v>
      </c>
      <c r="H7666" t="s">
        <v>328</v>
      </c>
      <c r="I7666" t="s">
        <v>644</v>
      </c>
      <c r="J7666" t="s">
        <v>649</v>
      </c>
    </row>
    <row r="7667" spans="1:10" x14ac:dyDescent="0.35">
      <c r="A7667">
        <v>7894</v>
      </c>
      <c r="B7667" t="s">
        <v>380</v>
      </c>
      <c r="C7667">
        <v>19</v>
      </c>
      <c r="D7667">
        <v>34</v>
      </c>
      <c r="E7667">
        <v>3</v>
      </c>
      <c r="F7667" t="s">
        <v>581</v>
      </c>
      <c r="G7667" t="s">
        <v>581</v>
      </c>
      <c r="H7667" t="s">
        <v>328</v>
      </c>
      <c r="I7667" t="s">
        <v>644</v>
      </c>
      <c r="J7667" t="s">
        <v>649</v>
      </c>
    </row>
    <row r="7668" spans="1:10" x14ac:dyDescent="0.35">
      <c r="A7668">
        <v>7895</v>
      </c>
      <c r="B7668" t="s">
        <v>380</v>
      </c>
      <c r="C7668">
        <v>20</v>
      </c>
      <c r="D7668">
        <v>25</v>
      </c>
      <c r="E7668">
        <v>1</v>
      </c>
      <c r="F7668" t="s">
        <v>581</v>
      </c>
      <c r="G7668" t="s">
        <v>581</v>
      </c>
      <c r="H7668" t="s">
        <v>328</v>
      </c>
      <c r="I7668" t="s">
        <v>644</v>
      </c>
      <c r="J7668" t="s">
        <v>649</v>
      </c>
    </row>
    <row r="7669" spans="1:10" x14ac:dyDescent="0.35">
      <c r="A7669">
        <v>7896</v>
      </c>
      <c r="B7669" t="s">
        <v>380</v>
      </c>
      <c r="C7669">
        <v>21</v>
      </c>
      <c r="D7669">
        <v>25</v>
      </c>
      <c r="E7669">
        <v>4</v>
      </c>
      <c r="F7669" t="s">
        <v>581</v>
      </c>
      <c r="G7669" t="s">
        <v>581</v>
      </c>
      <c r="H7669" t="s">
        <v>328</v>
      </c>
      <c r="I7669" t="s">
        <v>644</v>
      </c>
      <c r="J7669" t="s">
        <v>649</v>
      </c>
    </row>
    <row r="7670" spans="1:10" x14ac:dyDescent="0.35">
      <c r="A7670">
        <v>7897</v>
      </c>
      <c r="B7670" t="s">
        <v>380</v>
      </c>
      <c r="C7670">
        <v>22</v>
      </c>
      <c r="D7670">
        <v>16</v>
      </c>
      <c r="E7670">
        <v>1</v>
      </c>
      <c r="F7670" t="s">
        <v>581</v>
      </c>
      <c r="G7670" t="s">
        <v>581</v>
      </c>
      <c r="H7670" t="s">
        <v>328</v>
      </c>
      <c r="I7670" t="s">
        <v>644</v>
      </c>
      <c r="J7670" t="s">
        <v>649</v>
      </c>
    </row>
    <row r="7671" spans="1:10" x14ac:dyDescent="0.35">
      <c r="A7671">
        <v>7898</v>
      </c>
      <c r="B7671" t="s">
        <v>380</v>
      </c>
      <c r="C7671">
        <v>23</v>
      </c>
      <c r="D7671">
        <v>23</v>
      </c>
      <c r="E7671">
        <v>4</v>
      </c>
      <c r="F7671" t="s">
        <v>581</v>
      </c>
      <c r="G7671" t="s">
        <v>581</v>
      </c>
      <c r="H7671" t="s">
        <v>328</v>
      </c>
      <c r="I7671" t="s">
        <v>644</v>
      </c>
      <c r="J7671" t="s">
        <v>649</v>
      </c>
    </row>
    <row r="7672" spans="1:10" x14ac:dyDescent="0.35">
      <c r="A7672">
        <v>7899</v>
      </c>
      <c r="B7672" t="s">
        <v>380</v>
      </c>
      <c r="C7672">
        <v>24</v>
      </c>
      <c r="D7672">
        <v>17</v>
      </c>
      <c r="E7672">
        <v>3</v>
      </c>
      <c r="F7672" t="s">
        <v>581</v>
      </c>
      <c r="G7672" t="s">
        <v>581</v>
      </c>
      <c r="H7672" t="s">
        <v>328</v>
      </c>
      <c r="I7672" t="s">
        <v>644</v>
      </c>
      <c r="J7672" t="s">
        <v>649</v>
      </c>
    </row>
    <row r="7673" spans="1:10" x14ac:dyDescent="0.35">
      <c r="A7673">
        <v>7900</v>
      </c>
      <c r="B7673" t="s">
        <v>380</v>
      </c>
      <c r="C7673">
        <v>25</v>
      </c>
      <c r="D7673">
        <v>18</v>
      </c>
      <c r="E7673">
        <v>3</v>
      </c>
      <c r="F7673" t="s">
        <v>581</v>
      </c>
      <c r="G7673" t="s">
        <v>581</v>
      </c>
      <c r="H7673" t="s">
        <v>328</v>
      </c>
      <c r="I7673" t="s">
        <v>644</v>
      </c>
      <c r="J7673" t="s">
        <v>649</v>
      </c>
    </row>
    <row r="7674" spans="1:10" x14ac:dyDescent="0.35">
      <c r="A7674">
        <v>7901</v>
      </c>
      <c r="B7674" t="s">
        <v>380</v>
      </c>
      <c r="C7674">
        <v>26</v>
      </c>
      <c r="D7674">
        <v>14</v>
      </c>
      <c r="E7674">
        <v>2</v>
      </c>
      <c r="F7674" t="s">
        <v>581</v>
      </c>
      <c r="G7674" t="s">
        <v>581</v>
      </c>
      <c r="H7674" t="s">
        <v>328</v>
      </c>
      <c r="I7674" t="s">
        <v>644</v>
      </c>
      <c r="J7674" t="s">
        <v>649</v>
      </c>
    </row>
    <row r="7675" spans="1:10" x14ac:dyDescent="0.35">
      <c r="A7675">
        <v>7902</v>
      </c>
      <c r="B7675" t="s">
        <v>380</v>
      </c>
      <c r="C7675">
        <v>27</v>
      </c>
      <c r="D7675">
        <v>25</v>
      </c>
      <c r="E7675">
        <v>5</v>
      </c>
      <c r="F7675" t="s">
        <v>581</v>
      </c>
      <c r="G7675" t="s">
        <v>581</v>
      </c>
      <c r="H7675" t="s">
        <v>328</v>
      </c>
      <c r="I7675" t="s">
        <v>644</v>
      </c>
      <c r="J7675" t="s">
        <v>649</v>
      </c>
    </row>
    <row r="7676" spans="1:10" x14ac:dyDescent="0.35">
      <c r="A7676">
        <v>7903</v>
      </c>
      <c r="B7676" t="s">
        <v>380</v>
      </c>
      <c r="C7676">
        <v>28</v>
      </c>
      <c r="D7676">
        <v>33</v>
      </c>
      <c r="E7676">
        <v>11</v>
      </c>
      <c r="F7676" t="s">
        <v>581</v>
      </c>
      <c r="G7676" t="s">
        <v>581</v>
      </c>
      <c r="H7676" t="s">
        <v>328</v>
      </c>
      <c r="I7676" t="s">
        <v>644</v>
      </c>
      <c r="J7676" t="s">
        <v>649</v>
      </c>
    </row>
    <row r="7677" spans="1:10" x14ac:dyDescent="0.35">
      <c r="A7677">
        <v>7904</v>
      </c>
      <c r="B7677" t="s">
        <v>380</v>
      </c>
      <c r="C7677">
        <v>29</v>
      </c>
      <c r="D7677">
        <v>29</v>
      </c>
      <c r="E7677">
        <v>12</v>
      </c>
      <c r="F7677" t="s">
        <v>581</v>
      </c>
      <c r="G7677" t="s">
        <v>581</v>
      </c>
      <c r="H7677" t="s">
        <v>328</v>
      </c>
      <c r="I7677" t="s">
        <v>644</v>
      </c>
      <c r="J7677" t="s">
        <v>649</v>
      </c>
    </row>
    <row r="7678" spans="1:10" x14ac:dyDescent="0.35">
      <c r="A7678">
        <v>7905</v>
      </c>
      <c r="B7678" t="s">
        <v>380</v>
      </c>
      <c r="C7678">
        <v>30</v>
      </c>
      <c r="D7678">
        <v>24</v>
      </c>
      <c r="E7678">
        <v>7</v>
      </c>
      <c r="F7678" t="s">
        <v>581</v>
      </c>
      <c r="G7678" t="s">
        <v>581</v>
      </c>
      <c r="H7678" t="s">
        <v>328</v>
      </c>
      <c r="I7678" t="s">
        <v>644</v>
      </c>
      <c r="J7678" t="s">
        <v>649</v>
      </c>
    </row>
    <row r="7679" spans="1:10" x14ac:dyDescent="0.35">
      <c r="A7679">
        <v>7906</v>
      </c>
      <c r="B7679" t="s">
        <v>380</v>
      </c>
      <c r="C7679">
        <v>31</v>
      </c>
      <c r="D7679">
        <v>21</v>
      </c>
      <c r="E7679">
        <v>7</v>
      </c>
      <c r="F7679" t="s">
        <v>581</v>
      </c>
      <c r="G7679" t="s">
        <v>581</v>
      </c>
      <c r="H7679" t="s">
        <v>328</v>
      </c>
      <c r="I7679" t="s">
        <v>644</v>
      </c>
      <c r="J7679" t="s">
        <v>649</v>
      </c>
    </row>
    <row r="7680" spans="1:10" x14ac:dyDescent="0.35">
      <c r="A7680">
        <v>7907</v>
      </c>
      <c r="B7680" t="s">
        <v>380</v>
      </c>
      <c r="C7680">
        <v>32</v>
      </c>
      <c r="D7680">
        <v>14</v>
      </c>
      <c r="E7680">
        <v>9</v>
      </c>
      <c r="F7680" t="s">
        <v>581</v>
      </c>
      <c r="G7680" t="s">
        <v>581</v>
      </c>
      <c r="H7680" t="s">
        <v>328</v>
      </c>
      <c r="I7680" t="s">
        <v>644</v>
      </c>
      <c r="J7680" t="s">
        <v>649</v>
      </c>
    </row>
    <row r="7681" spans="1:10" x14ac:dyDescent="0.35">
      <c r="A7681">
        <v>7908</v>
      </c>
      <c r="B7681" t="s">
        <v>380</v>
      </c>
      <c r="C7681">
        <v>33</v>
      </c>
      <c r="D7681">
        <v>17</v>
      </c>
      <c r="E7681">
        <v>2</v>
      </c>
      <c r="F7681" t="s">
        <v>581</v>
      </c>
      <c r="G7681" t="s">
        <v>581</v>
      </c>
      <c r="H7681" t="s">
        <v>328</v>
      </c>
      <c r="I7681" t="s">
        <v>644</v>
      </c>
      <c r="J7681" t="s">
        <v>649</v>
      </c>
    </row>
    <row r="7682" spans="1:10" x14ac:dyDescent="0.35">
      <c r="A7682">
        <v>7909</v>
      </c>
      <c r="B7682" t="s">
        <v>380</v>
      </c>
      <c r="C7682">
        <v>34</v>
      </c>
      <c r="D7682">
        <v>18</v>
      </c>
      <c r="E7682">
        <v>2</v>
      </c>
      <c r="F7682" t="s">
        <v>581</v>
      </c>
      <c r="G7682" t="s">
        <v>581</v>
      </c>
      <c r="H7682" t="s">
        <v>328</v>
      </c>
      <c r="I7682" t="s">
        <v>644</v>
      </c>
      <c r="J7682" t="s">
        <v>649</v>
      </c>
    </row>
    <row r="7683" spans="1:10" x14ac:dyDescent="0.35">
      <c r="A7683">
        <v>7910</v>
      </c>
      <c r="B7683" t="s">
        <v>380</v>
      </c>
      <c r="C7683">
        <v>35</v>
      </c>
      <c r="D7683">
        <v>22</v>
      </c>
      <c r="E7683">
        <v>1</v>
      </c>
      <c r="F7683" t="s">
        <v>581</v>
      </c>
      <c r="G7683" t="s">
        <v>581</v>
      </c>
      <c r="H7683" t="s">
        <v>328</v>
      </c>
      <c r="I7683" t="s">
        <v>644</v>
      </c>
      <c r="J7683" t="s">
        <v>649</v>
      </c>
    </row>
    <row r="7684" spans="1:10" x14ac:dyDescent="0.35">
      <c r="A7684">
        <v>7911</v>
      </c>
      <c r="B7684" t="s">
        <v>380</v>
      </c>
      <c r="C7684">
        <v>36</v>
      </c>
      <c r="D7684">
        <v>11</v>
      </c>
      <c r="E7684">
        <v>0</v>
      </c>
      <c r="F7684" t="s">
        <v>581</v>
      </c>
      <c r="G7684" t="s">
        <v>581</v>
      </c>
      <c r="H7684" t="s">
        <v>328</v>
      </c>
      <c r="I7684" t="s">
        <v>644</v>
      </c>
      <c r="J7684" t="s">
        <v>649</v>
      </c>
    </row>
    <row r="7685" spans="1:10" x14ac:dyDescent="0.35">
      <c r="A7685">
        <v>7912</v>
      </c>
      <c r="B7685" t="s">
        <v>380</v>
      </c>
      <c r="C7685">
        <v>37</v>
      </c>
      <c r="D7685">
        <v>21</v>
      </c>
      <c r="E7685">
        <v>4</v>
      </c>
      <c r="F7685" t="s">
        <v>581</v>
      </c>
      <c r="G7685" t="s">
        <v>581</v>
      </c>
      <c r="H7685" t="s">
        <v>328</v>
      </c>
      <c r="I7685" t="s">
        <v>644</v>
      </c>
      <c r="J7685" t="s">
        <v>649</v>
      </c>
    </row>
    <row r="7686" spans="1:10" x14ac:dyDescent="0.35">
      <c r="A7686">
        <v>7913</v>
      </c>
      <c r="B7686" t="s">
        <v>380</v>
      </c>
      <c r="C7686">
        <v>38</v>
      </c>
      <c r="D7686">
        <v>18</v>
      </c>
      <c r="E7686">
        <v>6</v>
      </c>
      <c r="F7686" t="s">
        <v>581</v>
      </c>
      <c r="G7686" t="s">
        <v>581</v>
      </c>
      <c r="H7686" t="s">
        <v>328</v>
      </c>
      <c r="I7686" t="s">
        <v>644</v>
      </c>
      <c r="J7686" t="s">
        <v>649</v>
      </c>
    </row>
    <row r="7687" spans="1:10" x14ac:dyDescent="0.35">
      <c r="A7687">
        <v>7914</v>
      </c>
      <c r="B7687" t="s">
        <v>381</v>
      </c>
      <c r="C7687">
        <v>15</v>
      </c>
      <c r="D7687">
        <v>28</v>
      </c>
      <c r="E7687">
        <v>2</v>
      </c>
      <c r="F7687" t="s">
        <v>581</v>
      </c>
      <c r="G7687" t="s">
        <v>581</v>
      </c>
      <c r="H7687" t="s">
        <v>132</v>
      </c>
      <c r="I7687" t="s">
        <v>618</v>
      </c>
      <c r="J7687" t="s">
        <v>650</v>
      </c>
    </row>
    <row r="7688" spans="1:10" x14ac:dyDescent="0.35">
      <c r="A7688">
        <v>7915</v>
      </c>
      <c r="B7688" t="s">
        <v>381</v>
      </c>
      <c r="C7688">
        <v>16</v>
      </c>
      <c r="D7688">
        <v>17</v>
      </c>
      <c r="E7688">
        <v>3</v>
      </c>
      <c r="F7688" t="s">
        <v>581</v>
      </c>
      <c r="G7688" t="s">
        <v>581</v>
      </c>
      <c r="H7688" t="s">
        <v>132</v>
      </c>
      <c r="I7688" t="s">
        <v>618</v>
      </c>
      <c r="J7688" t="s">
        <v>650</v>
      </c>
    </row>
    <row r="7689" spans="1:10" x14ac:dyDescent="0.35">
      <c r="A7689">
        <v>7916</v>
      </c>
      <c r="B7689" t="s">
        <v>381</v>
      </c>
      <c r="C7689">
        <v>17</v>
      </c>
      <c r="D7689">
        <v>11</v>
      </c>
      <c r="E7689">
        <v>1</v>
      </c>
      <c r="F7689" t="s">
        <v>581</v>
      </c>
      <c r="G7689" t="s">
        <v>581</v>
      </c>
      <c r="H7689" t="s">
        <v>132</v>
      </c>
      <c r="I7689" t="s">
        <v>618</v>
      </c>
      <c r="J7689" t="s">
        <v>650</v>
      </c>
    </row>
    <row r="7690" spans="1:10" x14ac:dyDescent="0.35">
      <c r="A7690">
        <v>7917</v>
      </c>
      <c r="B7690" t="s">
        <v>381</v>
      </c>
      <c r="C7690">
        <v>18</v>
      </c>
      <c r="D7690">
        <v>14</v>
      </c>
      <c r="E7690">
        <v>2</v>
      </c>
      <c r="F7690" t="s">
        <v>581</v>
      </c>
      <c r="G7690" t="s">
        <v>581</v>
      </c>
      <c r="H7690" t="s">
        <v>132</v>
      </c>
      <c r="I7690" t="s">
        <v>618</v>
      </c>
      <c r="J7690" t="s">
        <v>650</v>
      </c>
    </row>
    <row r="7691" spans="1:10" x14ac:dyDescent="0.35">
      <c r="A7691">
        <v>7918</v>
      </c>
      <c r="B7691" t="s">
        <v>381</v>
      </c>
      <c r="C7691">
        <v>19</v>
      </c>
      <c r="D7691">
        <v>14</v>
      </c>
      <c r="E7691">
        <v>0</v>
      </c>
      <c r="F7691" t="s">
        <v>581</v>
      </c>
      <c r="G7691" t="s">
        <v>581</v>
      </c>
      <c r="H7691" t="s">
        <v>132</v>
      </c>
      <c r="I7691" t="s">
        <v>618</v>
      </c>
      <c r="J7691" t="s">
        <v>650</v>
      </c>
    </row>
    <row r="7692" spans="1:10" x14ac:dyDescent="0.35">
      <c r="A7692">
        <v>7919</v>
      </c>
      <c r="B7692" t="s">
        <v>381</v>
      </c>
      <c r="C7692">
        <v>20</v>
      </c>
      <c r="D7692">
        <v>15</v>
      </c>
      <c r="E7692">
        <v>1</v>
      </c>
      <c r="F7692" t="s">
        <v>581</v>
      </c>
      <c r="G7692" t="s">
        <v>581</v>
      </c>
      <c r="H7692" t="s">
        <v>132</v>
      </c>
      <c r="I7692" t="s">
        <v>618</v>
      </c>
      <c r="J7692" t="s">
        <v>650</v>
      </c>
    </row>
    <row r="7693" spans="1:10" x14ac:dyDescent="0.35">
      <c r="A7693">
        <v>7920</v>
      </c>
      <c r="B7693" t="s">
        <v>381</v>
      </c>
      <c r="C7693">
        <v>21</v>
      </c>
      <c r="D7693">
        <v>3</v>
      </c>
      <c r="E7693">
        <v>2</v>
      </c>
      <c r="F7693" t="s">
        <v>581</v>
      </c>
      <c r="G7693" t="s">
        <v>581</v>
      </c>
      <c r="H7693" t="s">
        <v>132</v>
      </c>
      <c r="I7693" t="s">
        <v>618</v>
      </c>
      <c r="J7693" t="s">
        <v>650</v>
      </c>
    </row>
    <row r="7694" spans="1:10" x14ac:dyDescent="0.35">
      <c r="A7694">
        <v>7921</v>
      </c>
      <c r="B7694" t="s">
        <v>381</v>
      </c>
      <c r="C7694">
        <v>22</v>
      </c>
      <c r="D7694">
        <v>12</v>
      </c>
      <c r="E7694">
        <v>1</v>
      </c>
      <c r="F7694" t="s">
        <v>581</v>
      </c>
      <c r="G7694" t="s">
        <v>581</v>
      </c>
      <c r="H7694" t="s">
        <v>132</v>
      </c>
      <c r="I7694" t="s">
        <v>618</v>
      </c>
      <c r="J7694" t="s">
        <v>650</v>
      </c>
    </row>
    <row r="7695" spans="1:10" x14ac:dyDescent="0.35">
      <c r="A7695">
        <v>7922</v>
      </c>
      <c r="B7695" t="s">
        <v>381</v>
      </c>
      <c r="C7695">
        <v>23</v>
      </c>
      <c r="D7695">
        <v>7</v>
      </c>
      <c r="E7695">
        <v>0</v>
      </c>
      <c r="F7695" t="s">
        <v>581</v>
      </c>
      <c r="G7695" t="s">
        <v>581</v>
      </c>
      <c r="H7695" t="s">
        <v>132</v>
      </c>
      <c r="I7695" t="s">
        <v>618</v>
      </c>
      <c r="J7695" t="s">
        <v>650</v>
      </c>
    </row>
    <row r="7696" spans="1:10" x14ac:dyDescent="0.35">
      <c r="A7696">
        <v>7923</v>
      </c>
      <c r="B7696" t="s">
        <v>381</v>
      </c>
      <c r="C7696">
        <v>24</v>
      </c>
      <c r="D7696">
        <v>8</v>
      </c>
      <c r="E7696">
        <v>2</v>
      </c>
      <c r="F7696" t="s">
        <v>581</v>
      </c>
      <c r="G7696" t="s">
        <v>581</v>
      </c>
      <c r="H7696" t="s">
        <v>132</v>
      </c>
      <c r="I7696" t="s">
        <v>618</v>
      </c>
      <c r="J7696" t="s">
        <v>650</v>
      </c>
    </row>
    <row r="7697" spans="1:10" x14ac:dyDescent="0.35">
      <c r="A7697">
        <v>7924</v>
      </c>
      <c r="B7697" t="s">
        <v>381</v>
      </c>
      <c r="C7697">
        <v>25</v>
      </c>
      <c r="D7697">
        <v>5</v>
      </c>
      <c r="E7697">
        <v>0</v>
      </c>
      <c r="F7697" t="s">
        <v>581</v>
      </c>
      <c r="G7697" t="s">
        <v>581</v>
      </c>
      <c r="H7697" t="s">
        <v>132</v>
      </c>
      <c r="I7697" t="s">
        <v>618</v>
      </c>
      <c r="J7697" t="s">
        <v>650</v>
      </c>
    </row>
    <row r="7698" spans="1:10" x14ac:dyDescent="0.35">
      <c r="A7698">
        <v>7925</v>
      </c>
      <c r="B7698" t="s">
        <v>381</v>
      </c>
      <c r="C7698">
        <v>26</v>
      </c>
      <c r="D7698">
        <v>8</v>
      </c>
      <c r="E7698">
        <v>2</v>
      </c>
      <c r="F7698" t="s">
        <v>581</v>
      </c>
      <c r="G7698" t="s">
        <v>581</v>
      </c>
      <c r="H7698" t="s">
        <v>132</v>
      </c>
      <c r="I7698" t="s">
        <v>618</v>
      </c>
      <c r="J7698" t="s">
        <v>650</v>
      </c>
    </row>
    <row r="7699" spans="1:10" x14ac:dyDescent="0.35">
      <c r="A7699">
        <v>7926</v>
      </c>
      <c r="B7699" t="s">
        <v>381</v>
      </c>
      <c r="C7699">
        <v>27</v>
      </c>
      <c r="D7699">
        <v>11</v>
      </c>
      <c r="E7699">
        <v>1</v>
      </c>
      <c r="F7699" t="s">
        <v>581</v>
      </c>
      <c r="G7699" t="s">
        <v>581</v>
      </c>
      <c r="H7699" t="s">
        <v>132</v>
      </c>
      <c r="I7699" t="s">
        <v>618</v>
      </c>
      <c r="J7699" t="s">
        <v>650</v>
      </c>
    </row>
    <row r="7700" spans="1:10" x14ac:dyDescent="0.35">
      <c r="A7700">
        <v>7927</v>
      </c>
      <c r="B7700" t="s">
        <v>381</v>
      </c>
      <c r="C7700">
        <v>28</v>
      </c>
      <c r="D7700">
        <v>14</v>
      </c>
      <c r="E7700">
        <v>3</v>
      </c>
      <c r="F7700" t="s">
        <v>581</v>
      </c>
      <c r="G7700" t="s">
        <v>581</v>
      </c>
      <c r="H7700" t="s">
        <v>132</v>
      </c>
      <c r="I7700" t="s">
        <v>618</v>
      </c>
      <c r="J7700" t="s">
        <v>650</v>
      </c>
    </row>
    <row r="7701" spans="1:10" x14ac:dyDescent="0.35">
      <c r="A7701">
        <v>7928</v>
      </c>
      <c r="B7701" t="s">
        <v>381</v>
      </c>
      <c r="C7701">
        <v>29</v>
      </c>
      <c r="D7701">
        <v>15</v>
      </c>
      <c r="E7701">
        <v>2</v>
      </c>
      <c r="F7701" t="s">
        <v>581</v>
      </c>
      <c r="G7701" t="s">
        <v>581</v>
      </c>
      <c r="H7701" t="s">
        <v>132</v>
      </c>
      <c r="I7701" t="s">
        <v>618</v>
      </c>
      <c r="J7701" t="s">
        <v>650</v>
      </c>
    </row>
    <row r="7702" spans="1:10" x14ac:dyDescent="0.35">
      <c r="A7702">
        <v>7929</v>
      </c>
      <c r="B7702" t="s">
        <v>381</v>
      </c>
      <c r="C7702">
        <v>30</v>
      </c>
      <c r="D7702">
        <v>18</v>
      </c>
      <c r="E7702">
        <v>1</v>
      </c>
      <c r="F7702" t="s">
        <v>581</v>
      </c>
      <c r="G7702" t="s">
        <v>581</v>
      </c>
      <c r="H7702" t="s">
        <v>132</v>
      </c>
      <c r="I7702" t="s">
        <v>618</v>
      </c>
      <c r="J7702" t="s">
        <v>650</v>
      </c>
    </row>
    <row r="7703" spans="1:10" x14ac:dyDescent="0.35">
      <c r="A7703">
        <v>7930</v>
      </c>
      <c r="B7703" t="s">
        <v>381</v>
      </c>
      <c r="C7703">
        <v>31</v>
      </c>
      <c r="D7703">
        <v>10</v>
      </c>
      <c r="E7703">
        <v>1</v>
      </c>
      <c r="F7703" t="s">
        <v>581</v>
      </c>
      <c r="G7703" t="s">
        <v>581</v>
      </c>
      <c r="H7703" t="s">
        <v>132</v>
      </c>
      <c r="I7703" t="s">
        <v>618</v>
      </c>
      <c r="J7703" t="s">
        <v>650</v>
      </c>
    </row>
    <row r="7704" spans="1:10" x14ac:dyDescent="0.35">
      <c r="A7704">
        <v>7931</v>
      </c>
      <c r="B7704" t="s">
        <v>381</v>
      </c>
      <c r="C7704">
        <v>32</v>
      </c>
      <c r="D7704">
        <v>17</v>
      </c>
      <c r="E7704">
        <v>1</v>
      </c>
      <c r="F7704" t="s">
        <v>581</v>
      </c>
      <c r="G7704" t="s">
        <v>581</v>
      </c>
      <c r="H7704" t="s">
        <v>132</v>
      </c>
      <c r="I7704" t="s">
        <v>618</v>
      </c>
      <c r="J7704" t="s">
        <v>650</v>
      </c>
    </row>
    <row r="7705" spans="1:10" x14ac:dyDescent="0.35">
      <c r="A7705">
        <v>7932</v>
      </c>
      <c r="B7705" t="s">
        <v>381</v>
      </c>
      <c r="C7705">
        <v>33</v>
      </c>
      <c r="D7705">
        <v>11</v>
      </c>
      <c r="E7705">
        <v>1</v>
      </c>
      <c r="F7705" t="s">
        <v>581</v>
      </c>
      <c r="G7705" t="s">
        <v>581</v>
      </c>
      <c r="H7705" t="s">
        <v>132</v>
      </c>
      <c r="I7705" t="s">
        <v>618</v>
      </c>
      <c r="J7705" t="s">
        <v>650</v>
      </c>
    </row>
    <row r="7706" spans="1:10" x14ac:dyDescent="0.35">
      <c r="A7706">
        <v>7933</v>
      </c>
      <c r="B7706" t="s">
        <v>381</v>
      </c>
      <c r="C7706">
        <v>34</v>
      </c>
      <c r="D7706">
        <v>11</v>
      </c>
      <c r="E7706">
        <v>1</v>
      </c>
      <c r="F7706" t="s">
        <v>581</v>
      </c>
      <c r="G7706" t="s">
        <v>581</v>
      </c>
      <c r="H7706" t="s">
        <v>132</v>
      </c>
      <c r="I7706" t="s">
        <v>618</v>
      </c>
      <c r="J7706" t="s">
        <v>650</v>
      </c>
    </row>
    <row r="7707" spans="1:10" x14ac:dyDescent="0.35">
      <c r="A7707">
        <v>7934</v>
      </c>
      <c r="B7707" t="s">
        <v>381</v>
      </c>
      <c r="C7707">
        <v>35</v>
      </c>
      <c r="D7707">
        <v>6</v>
      </c>
      <c r="E7707">
        <v>0</v>
      </c>
      <c r="F7707" t="s">
        <v>581</v>
      </c>
      <c r="G7707" t="s">
        <v>581</v>
      </c>
      <c r="H7707" t="s">
        <v>132</v>
      </c>
      <c r="I7707" t="s">
        <v>618</v>
      </c>
      <c r="J7707" t="s">
        <v>650</v>
      </c>
    </row>
    <row r="7708" spans="1:10" x14ac:dyDescent="0.35">
      <c r="A7708">
        <v>7935</v>
      </c>
      <c r="B7708" t="s">
        <v>381</v>
      </c>
      <c r="C7708">
        <v>36</v>
      </c>
      <c r="D7708">
        <v>8</v>
      </c>
      <c r="E7708">
        <v>0</v>
      </c>
      <c r="F7708" t="s">
        <v>581</v>
      </c>
      <c r="G7708" t="s">
        <v>581</v>
      </c>
      <c r="H7708" t="s">
        <v>132</v>
      </c>
      <c r="I7708" t="s">
        <v>618</v>
      </c>
      <c r="J7708" t="s">
        <v>650</v>
      </c>
    </row>
    <row r="7709" spans="1:10" x14ac:dyDescent="0.35">
      <c r="A7709">
        <v>7936</v>
      </c>
      <c r="B7709" t="s">
        <v>381</v>
      </c>
      <c r="C7709">
        <v>37</v>
      </c>
      <c r="D7709">
        <v>8</v>
      </c>
      <c r="E7709">
        <v>2</v>
      </c>
      <c r="F7709" t="s">
        <v>581</v>
      </c>
      <c r="G7709" t="s">
        <v>581</v>
      </c>
      <c r="H7709" t="s">
        <v>132</v>
      </c>
      <c r="I7709" t="s">
        <v>618</v>
      </c>
      <c r="J7709" t="s">
        <v>650</v>
      </c>
    </row>
    <row r="7710" spans="1:10" x14ac:dyDescent="0.35">
      <c r="A7710">
        <v>7937</v>
      </c>
      <c r="B7710" t="s">
        <v>381</v>
      </c>
      <c r="C7710">
        <v>38</v>
      </c>
      <c r="D7710">
        <v>5</v>
      </c>
      <c r="E7710">
        <v>1</v>
      </c>
      <c r="F7710" t="s">
        <v>581</v>
      </c>
      <c r="G7710" t="s">
        <v>581</v>
      </c>
      <c r="H7710" t="s">
        <v>132</v>
      </c>
      <c r="I7710" t="s">
        <v>618</v>
      </c>
      <c r="J7710" t="s">
        <v>650</v>
      </c>
    </row>
    <row r="7711" spans="1:10" x14ac:dyDescent="0.35">
      <c r="A7711">
        <v>7938</v>
      </c>
      <c r="B7711" t="s">
        <v>382</v>
      </c>
      <c r="C7711">
        <v>15</v>
      </c>
      <c r="D7711">
        <v>27</v>
      </c>
      <c r="E7711">
        <v>3</v>
      </c>
      <c r="F7711" t="s">
        <v>581</v>
      </c>
      <c r="G7711" t="s">
        <v>581</v>
      </c>
      <c r="H7711" t="s">
        <v>328</v>
      </c>
      <c r="I7711" t="s">
        <v>644</v>
      </c>
      <c r="J7711" t="s">
        <v>649</v>
      </c>
    </row>
    <row r="7712" spans="1:10" x14ac:dyDescent="0.35">
      <c r="A7712">
        <v>7939</v>
      </c>
      <c r="B7712" t="s">
        <v>382</v>
      </c>
      <c r="C7712">
        <v>16</v>
      </c>
      <c r="D7712">
        <v>15</v>
      </c>
      <c r="E7712">
        <v>7</v>
      </c>
      <c r="F7712" t="s">
        <v>581</v>
      </c>
      <c r="G7712" t="s">
        <v>581</v>
      </c>
      <c r="H7712" t="s">
        <v>328</v>
      </c>
      <c r="I7712" t="s">
        <v>644</v>
      </c>
      <c r="J7712" t="s">
        <v>649</v>
      </c>
    </row>
    <row r="7713" spans="1:10" x14ac:dyDescent="0.35">
      <c r="A7713">
        <v>7940</v>
      </c>
      <c r="B7713" t="s">
        <v>382</v>
      </c>
      <c r="C7713">
        <v>17</v>
      </c>
      <c r="D7713">
        <v>14</v>
      </c>
      <c r="E7713">
        <v>6</v>
      </c>
      <c r="F7713" t="s">
        <v>581</v>
      </c>
      <c r="G7713" t="s">
        <v>581</v>
      </c>
      <c r="H7713" t="s">
        <v>328</v>
      </c>
      <c r="I7713" t="s">
        <v>644</v>
      </c>
      <c r="J7713" t="s">
        <v>649</v>
      </c>
    </row>
    <row r="7714" spans="1:10" x14ac:dyDescent="0.35">
      <c r="A7714">
        <v>7941</v>
      </c>
      <c r="B7714" t="s">
        <v>382</v>
      </c>
      <c r="C7714">
        <v>18</v>
      </c>
      <c r="D7714">
        <v>8</v>
      </c>
      <c r="E7714">
        <v>0</v>
      </c>
      <c r="F7714" t="s">
        <v>581</v>
      </c>
      <c r="G7714" t="s">
        <v>581</v>
      </c>
      <c r="H7714" t="s">
        <v>328</v>
      </c>
      <c r="I7714" t="s">
        <v>644</v>
      </c>
      <c r="J7714" t="s">
        <v>649</v>
      </c>
    </row>
    <row r="7715" spans="1:10" x14ac:dyDescent="0.35">
      <c r="A7715">
        <v>7942</v>
      </c>
      <c r="B7715" t="s">
        <v>382</v>
      </c>
      <c r="C7715">
        <v>19</v>
      </c>
      <c r="D7715">
        <v>19</v>
      </c>
      <c r="E7715">
        <v>2</v>
      </c>
      <c r="F7715" t="s">
        <v>581</v>
      </c>
      <c r="G7715" t="s">
        <v>581</v>
      </c>
      <c r="H7715" t="s">
        <v>328</v>
      </c>
      <c r="I7715" t="s">
        <v>644</v>
      </c>
      <c r="J7715" t="s">
        <v>649</v>
      </c>
    </row>
    <row r="7716" spans="1:10" x14ac:dyDescent="0.35">
      <c r="A7716">
        <v>7943</v>
      </c>
      <c r="B7716" t="s">
        <v>382</v>
      </c>
      <c r="C7716">
        <v>20</v>
      </c>
      <c r="D7716">
        <v>11</v>
      </c>
      <c r="E7716">
        <v>5</v>
      </c>
      <c r="F7716" t="s">
        <v>581</v>
      </c>
      <c r="G7716" t="s">
        <v>581</v>
      </c>
      <c r="H7716" t="s">
        <v>328</v>
      </c>
      <c r="I7716" t="s">
        <v>644</v>
      </c>
      <c r="J7716" t="s">
        <v>649</v>
      </c>
    </row>
    <row r="7717" spans="1:10" x14ac:dyDescent="0.35">
      <c r="A7717">
        <v>7944</v>
      </c>
      <c r="B7717" t="s">
        <v>382</v>
      </c>
      <c r="C7717">
        <v>21</v>
      </c>
      <c r="D7717">
        <v>4</v>
      </c>
      <c r="E7717">
        <v>2</v>
      </c>
      <c r="F7717" t="s">
        <v>581</v>
      </c>
      <c r="G7717" t="s">
        <v>581</v>
      </c>
      <c r="H7717" t="s">
        <v>328</v>
      </c>
      <c r="I7717" t="s">
        <v>644</v>
      </c>
      <c r="J7717" t="s">
        <v>649</v>
      </c>
    </row>
    <row r="7718" spans="1:10" x14ac:dyDescent="0.35">
      <c r="A7718">
        <v>7945</v>
      </c>
      <c r="B7718" t="s">
        <v>382</v>
      </c>
      <c r="C7718">
        <v>22</v>
      </c>
      <c r="D7718">
        <v>4</v>
      </c>
      <c r="E7718">
        <v>6</v>
      </c>
      <c r="F7718" t="s">
        <v>581</v>
      </c>
      <c r="G7718" t="s">
        <v>581</v>
      </c>
      <c r="H7718" t="s">
        <v>328</v>
      </c>
      <c r="I7718" t="s">
        <v>644</v>
      </c>
      <c r="J7718" t="s">
        <v>649</v>
      </c>
    </row>
    <row r="7719" spans="1:10" x14ac:dyDescent="0.35">
      <c r="A7719">
        <v>7946</v>
      </c>
      <c r="B7719" t="s">
        <v>382</v>
      </c>
      <c r="C7719">
        <v>23</v>
      </c>
      <c r="D7719">
        <v>7</v>
      </c>
      <c r="E7719">
        <v>4</v>
      </c>
      <c r="F7719" t="s">
        <v>581</v>
      </c>
      <c r="G7719" t="s">
        <v>581</v>
      </c>
      <c r="H7719" t="s">
        <v>328</v>
      </c>
      <c r="I7719" t="s">
        <v>644</v>
      </c>
      <c r="J7719" t="s">
        <v>649</v>
      </c>
    </row>
    <row r="7720" spans="1:10" x14ac:dyDescent="0.35">
      <c r="A7720">
        <v>7947</v>
      </c>
      <c r="B7720" t="s">
        <v>382</v>
      </c>
      <c r="C7720">
        <v>24</v>
      </c>
      <c r="D7720">
        <v>2</v>
      </c>
      <c r="E7720">
        <v>1</v>
      </c>
      <c r="F7720" t="s">
        <v>581</v>
      </c>
      <c r="G7720" t="s">
        <v>581</v>
      </c>
      <c r="H7720" t="s">
        <v>328</v>
      </c>
      <c r="I7720" t="s">
        <v>644</v>
      </c>
      <c r="J7720" t="s">
        <v>649</v>
      </c>
    </row>
    <row r="7721" spans="1:10" x14ac:dyDescent="0.35">
      <c r="A7721">
        <v>7948</v>
      </c>
      <c r="B7721" t="s">
        <v>382</v>
      </c>
      <c r="C7721">
        <v>25</v>
      </c>
      <c r="D7721">
        <v>4</v>
      </c>
      <c r="E7721">
        <v>6</v>
      </c>
      <c r="F7721" t="s">
        <v>581</v>
      </c>
      <c r="G7721" t="s">
        <v>581</v>
      </c>
      <c r="H7721" t="s">
        <v>328</v>
      </c>
      <c r="I7721" t="s">
        <v>644</v>
      </c>
      <c r="J7721" t="s">
        <v>649</v>
      </c>
    </row>
    <row r="7722" spans="1:10" x14ac:dyDescent="0.35">
      <c r="A7722">
        <v>7949</v>
      </c>
      <c r="B7722" t="s">
        <v>382</v>
      </c>
      <c r="C7722">
        <v>26</v>
      </c>
      <c r="D7722">
        <v>2</v>
      </c>
      <c r="E7722">
        <v>2</v>
      </c>
      <c r="F7722" t="s">
        <v>581</v>
      </c>
      <c r="G7722" t="s">
        <v>581</v>
      </c>
      <c r="H7722" t="s">
        <v>328</v>
      </c>
      <c r="I7722" t="s">
        <v>644</v>
      </c>
      <c r="J7722" t="s">
        <v>649</v>
      </c>
    </row>
    <row r="7723" spans="1:10" x14ac:dyDescent="0.35">
      <c r="A7723">
        <v>7950</v>
      </c>
      <c r="B7723" t="s">
        <v>382</v>
      </c>
      <c r="C7723">
        <v>27</v>
      </c>
      <c r="D7723">
        <v>7</v>
      </c>
      <c r="E7723">
        <v>6</v>
      </c>
      <c r="F7723" t="s">
        <v>581</v>
      </c>
      <c r="G7723" t="s">
        <v>581</v>
      </c>
      <c r="H7723" t="s">
        <v>328</v>
      </c>
      <c r="I7723" t="s">
        <v>644</v>
      </c>
      <c r="J7723" t="s">
        <v>649</v>
      </c>
    </row>
    <row r="7724" spans="1:10" x14ac:dyDescent="0.35">
      <c r="A7724">
        <v>7951</v>
      </c>
      <c r="B7724" t="s">
        <v>382</v>
      </c>
      <c r="C7724">
        <v>28</v>
      </c>
      <c r="D7724">
        <v>10</v>
      </c>
      <c r="E7724">
        <v>3</v>
      </c>
      <c r="F7724" t="s">
        <v>581</v>
      </c>
      <c r="G7724" t="s">
        <v>581</v>
      </c>
      <c r="H7724" t="s">
        <v>328</v>
      </c>
      <c r="I7724" t="s">
        <v>644</v>
      </c>
      <c r="J7724" t="s">
        <v>649</v>
      </c>
    </row>
    <row r="7725" spans="1:10" x14ac:dyDescent="0.35">
      <c r="A7725">
        <v>7952</v>
      </c>
      <c r="B7725" t="s">
        <v>382</v>
      </c>
      <c r="C7725">
        <v>29</v>
      </c>
      <c r="D7725">
        <v>11</v>
      </c>
      <c r="E7725">
        <v>6</v>
      </c>
      <c r="F7725" t="s">
        <v>581</v>
      </c>
      <c r="G7725" t="s">
        <v>581</v>
      </c>
      <c r="H7725" t="s">
        <v>328</v>
      </c>
      <c r="I7725" t="s">
        <v>644</v>
      </c>
      <c r="J7725" t="s">
        <v>649</v>
      </c>
    </row>
    <row r="7726" spans="1:10" x14ac:dyDescent="0.35">
      <c r="A7726">
        <v>7953</v>
      </c>
      <c r="B7726" t="s">
        <v>382</v>
      </c>
      <c r="C7726">
        <v>30</v>
      </c>
      <c r="D7726">
        <v>2</v>
      </c>
      <c r="E7726">
        <v>7</v>
      </c>
      <c r="F7726" t="s">
        <v>581</v>
      </c>
      <c r="G7726" t="s">
        <v>581</v>
      </c>
      <c r="H7726" t="s">
        <v>328</v>
      </c>
      <c r="I7726" t="s">
        <v>644</v>
      </c>
      <c r="J7726" t="s">
        <v>649</v>
      </c>
    </row>
    <row r="7727" spans="1:10" x14ac:dyDescent="0.35">
      <c r="A7727">
        <v>7954</v>
      </c>
      <c r="B7727" t="s">
        <v>382</v>
      </c>
      <c r="C7727">
        <v>31</v>
      </c>
      <c r="D7727">
        <v>2</v>
      </c>
      <c r="E7727">
        <v>2</v>
      </c>
      <c r="F7727" t="s">
        <v>581</v>
      </c>
      <c r="G7727" t="s">
        <v>581</v>
      </c>
      <c r="H7727" t="s">
        <v>328</v>
      </c>
      <c r="I7727" t="s">
        <v>644</v>
      </c>
      <c r="J7727" t="s">
        <v>649</v>
      </c>
    </row>
    <row r="7728" spans="1:10" x14ac:dyDescent="0.35">
      <c r="A7728">
        <v>7955</v>
      </c>
      <c r="B7728" t="s">
        <v>382</v>
      </c>
      <c r="C7728">
        <v>32</v>
      </c>
      <c r="D7728">
        <v>3</v>
      </c>
      <c r="E7728">
        <v>3</v>
      </c>
      <c r="F7728" t="s">
        <v>581</v>
      </c>
      <c r="G7728" t="s">
        <v>581</v>
      </c>
      <c r="H7728" t="s">
        <v>328</v>
      </c>
      <c r="I7728" t="s">
        <v>644</v>
      </c>
      <c r="J7728" t="s">
        <v>649</v>
      </c>
    </row>
    <row r="7729" spans="1:10" x14ac:dyDescent="0.35">
      <c r="A7729">
        <v>7956</v>
      </c>
      <c r="B7729" t="s">
        <v>382</v>
      </c>
      <c r="C7729">
        <v>33</v>
      </c>
      <c r="D7729">
        <v>9</v>
      </c>
      <c r="E7729">
        <v>3</v>
      </c>
      <c r="F7729" t="s">
        <v>581</v>
      </c>
      <c r="G7729" t="s">
        <v>581</v>
      </c>
      <c r="H7729" t="s">
        <v>328</v>
      </c>
      <c r="I7729" t="s">
        <v>644</v>
      </c>
      <c r="J7729" t="s">
        <v>649</v>
      </c>
    </row>
    <row r="7730" spans="1:10" x14ac:dyDescent="0.35">
      <c r="A7730">
        <v>7957</v>
      </c>
      <c r="B7730" t="s">
        <v>382</v>
      </c>
      <c r="C7730">
        <v>35</v>
      </c>
      <c r="D7730">
        <v>6</v>
      </c>
      <c r="E7730">
        <v>1</v>
      </c>
      <c r="F7730" t="s">
        <v>581</v>
      </c>
      <c r="G7730" t="s">
        <v>581</v>
      </c>
      <c r="H7730" t="s">
        <v>328</v>
      </c>
      <c r="I7730" t="s">
        <v>644</v>
      </c>
      <c r="J7730" t="s">
        <v>649</v>
      </c>
    </row>
    <row r="7731" spans="1:10" x14ac:dyDescent="0.35">
      <c r="A7731">
        <v>7958</v>
      </c>
      <c r="B7731" t="s">
        <v>382</v>
      </c>
      <c r="C7731">
        <v>36</v>
      </c>
      <c r="D7731">
        <v>1</v>
      </c>
      <c r="E7731">
        <v>1</v>
      </c>
      <c r="F7731" t="s">
        <v>581</v>
      </c>
      <c r="G7731" t="s">
        <v>581</v>
      </c>
      <c r="H7731" t="s">
        <v>328</v>
      </c>
      <c r="I7731" t="s">
        <v>644</v>
      </c>
      <c r="J7731" t="s">
        <v>649</v>
      </c>
    </row>
    <row r="7732" spans="1:10" x14ac:dyDescent="0.35">
      <c r="A7732">
        <v>7959</v>
      </c>
      <c r="B7732" t="s">
        <v>382</v>
      </c>
      <c r="C7732">
        <v>37</v>
      </c>
      <c r="D7732">
        <v>4</v>
      </c>
      <c r="E7732">
        <v>1</v>
      </c>
      <c r="F7732" t="s">
        <v>581</v>
      </c>
      <c r="G7732" t="s">
        <v>581</v>
      </c>
      <c r="H7732" t="s">
        <v>328</v>
      </c>
      <c r="I7732" t="s">
        <v>644</v>
      </c>
      <c r="J7732" t="s">
        <v>649</v>
      </c>
    </row>
    <row r="7733" spans="1:10" x14ac:dyDescent="0.35">
      <c r="A7733">
        <v>7960</v>
      </c>
      <c r="B7733" t="s">
        <v>382</v>
      </c>
      <c r="C7733">
        <v>38</v>
      </c>
      <c r="D7733">
        <v>9</v>
      </c>
      <c r="E7733">
        <v>3</v>
      </c>
      <c r="F7733" t="s">
        <v>581</v>
      </c>
      <c r="G7733" t="s">
        <v>581</v>
      </c>
      <c r="H7733" t="s">
        <v>328</v>
      </c>
      <c r="I7733" t="s">
        <v>644</v>
      </c>
      <c r="J7733" t="s">
        <v>649</v>
      </c>
    </row>
    <row r="7734" spans="1:10" x14ac:dyDescent="0.35">
      <c r="A7734">
        <v>7961</v>
      </c>
      <c r="B7734" t="s">
        <v>383</v>
      </c>
      <c r="C7734">
        <v>15</v>
      </c>
      <c r="D7734">
        <v>31</v>
      </c>
      <c r="E7734">
        <v>6</v>
      </c>
      <c r="F7734" t="s">
        <v>581</v>
      </c>
      <c r="G7734" t="s">
        <v>581</v>
      </c>
      <c r="H7734" t="s">
        <v>328</v>
      </c>
      <c r="I7734" t="s">
        <v>644</v>
      </c>
      <c r="J7734" t="s">
        <v>649</v>
      </c>
    </row>
    <row r="7735" spans="1:10" x14ac:dyDescent="0.35">
      <c r="A7735">
        <v>7962</v>
      </c>
      <c r="B7735" t="s">
        <v>383</v>
      </c>
      <c r="C7735">
        <v>16</v>
      </c>
      <c r="D7735">
        <v>29</v>
      </c>
      <c r="E7735">
        <v>5</v>
      </c>
      <c r="F7735" t="s">
        <v>581</v>
      </c>
      <c r="G7735" t="s">
        <v>581</v>
      </c>
      <c r="H7735" t="s">
        <v>328</v>
      </c>
      <c r="I7735" t="s">
        <v>644</v>
      </c>
      <c r="J7735" t="s">
        <v>649</v>
      </c>
    </row>
    <row r="7736" spans="1:10" x14ac:dyDescent="0.35">
      <c r="A7736">
        <v>7963</v>
      </c>
      <c r="B7736" t="s">
        <v>383</v>
      </c>
      <c r="C7736">
        <v>17</v>
      </c>
      <c r="D7736">
        <v>25</v>
      </c>
      <c r="E7736">
        <v>4</v>
      </c>
      <c r="F7736" t="s">
        <v>581</v>
      </c>
      <c r="G7736" t="s">
        <v>581</v>
      </c>
      <c r="H7736" t="s">
        <v>328</v>
      </c>
      <c r="I7736" t="s">
        <v>644</v>
      </c>
      <c r="J7736" t="s">
        <v>649</v>
      </c>
    </row>
    <row r="7737" spans="1:10" x14ac:dyDescent="0.35">
      <c r="A7737">
        <v>7964</v>
      </c>
      <c r="B7737" t="s">
        <v>383</v>
      </c>
      <c r="C7737">
        <v>18</v>
      </c>
      <c r="D7737">
        <v>15</v>
      </c>
      <c r="E7737">
        <v>3</v>
      </c>
      <c r="F7737" t="s">
        <v>581</v>
      </c>
      <c r="G7737" t="s">
        <v>581</v>
      </c>
      <c r="H7737" t="s">
        <v>328</v>
      </c>
      <c r="I7737" t="s">
        <v>644</v>
      </c>
      <c r="J7737" t="s">
        <v>649</v>
      </c>
    </row>
    <row r="7738" spans="1:10" x14ac:dyDescent="0.35">
      <c r="A7738">
        <v>7965</v>
      </c>
      <c r="B7738" t="s">
        <v>383</v>
      </c>
      <c r="C7738">
        <v>19</v>
      </c>
      <c r="D7738">
        <v>12</v>
      </c>
      <c r="E7738">
        <v>0</v>
      </c>
      <c r="F7738" t="s">
        <v>581</v>
      </c>
      <c r="G7738" t="s">
        <v>581</v>
      </c>
      <c r="H7738" t="s">
        <v>328</v>
      </c>
      <c r="I7738" t="s">
        <v>644</v>
      </c>
      <c r="J7738" t="s">
        <v>649</v>
      </c>
    </row>
    <row r="7739" spans="1:10" x14ac:dyDescent="0.35">
      <c r="A7739">
        <v>7966</v>
      </c>
      <c r="B7739" t="s">
        <v>383</v>
      </c>
      <c r="C7739">
        <v>20</v>
      </c>
      <c r="D7739">
        <v>10</v>
      </c>
      <c r="E7739">
        <v>3</v>
      </c>
      <c r="F7739" t="s">
        <v>581</v>
      </c>
      <c r="G7739" t="s">
        <v>581</v>
      </c>
      <c r="H7739" t="s">
        <v>328</v>
      </c>
      <c r="I7739" t="s">
        <v>644</v>
      </c>
      <c r="J7739" t="s">
        <v>649</v>
      </c>
    </row>
    <row r="7740" spans="1:10" x14ac:dyDescent="0.35">
      <c r="A7740">
        <v>7967</v>
      </c>
      <c r="B7740" t="s">
        <v>383</v>
      </c>
      <c r="C7740">
        <v>21</v>
      </c>
      <c r="D7740">
        <v>8</v>
      </c>
      <c r="E7740">
        <v>2</v>
      </c>
      <c r="F7740" t="s">
        <v>581</v>
      </c>
      <c r="G7740" t="s">
        <v>581</v>
      </c>
      <c r="H7740" t="s">
        <v>328</v>
      </c>
      <c r="I7740" t="s">
        <v>644</v>
      </c>
      <c r="J7740" t="s">
        <v>649</v>
      </c>
    </row>
    <row r="7741" spans="1:10" x14ac:dyDescent="0.35">
      <c r="A7741">
        <v>7968</v>
      </c>
      <c r="B7741" t="s">
        <v>383</v>
      </c>
      <c r="C7741">
        <v>22</v>
      </c>
      <c r="D7741">
        <v>6</v>
      </c>
      <c r="E7741">
        <v>2</v>
      </c>
      <c r="F7741" t="s">
        <v>581</v>
      </c>
      <c r="G7741" t="s">
        <v>581</v>
      </c>
      <c r="H7741" t="s">
        <v>328</v>
      </c>
      <c r="I7741" t="s">
        <v>644</v>
      </c>
      <c r="J7741" t="s">
        <v>649</v>
      </c>
    </row>
    <row r="7742" spans="1:10" x14ac:dyDescent="0.35">
      <c r="A7742">
        <v>7969</v>
      </c>
      <c r="B7742" t="s">
        <v>383</v>
      </c>
      <c r="C7742">
        <v>23</v>
      </c>
      <c r="D7742">
        <v>7</v>
      </c>
      <c r="E7742">
        <v>2</v>
      </c>
      <c r="F7742" t="s">
        <v>581</v>
      </c>
      <c r="G7742" t="s">
        <v>581</v>
      </c>
      <c r="H7742" t="s">
        <v>328</v>
      </c>
      <c r="I7742" t="s">
        <v>644</v>
      </c>
      <c r="J7742" t="s">
        <v>649</v>
      </c>
    </row>
    <row r="7743" spans="1:10" x14ac:dyDescent="0.35">
      <c r="A7743">
        <v>7970</v>
      </c>
      <c r="B7743" t="s">
        <v>383</v>
      </c>
      <c r="C7743">
        <v>24</v>
      </c>
      <c r="D7743">
        <v>10</v>
      </c>
      <c r="E7743">
        <v>1</v>
      </c>
      <c r="F7743" t="s">
        <v>581</v>
      </c>
      <c r="G7743" t="s">
        <v>581</v>
      </c>
      <c r="H7743" t="s">
        <v>328</v>
      </c>
      <c r="I7743" t="s">
        <v>644</v>
      </c>
      <c r="J7743" t="s">
        <v>649</v>
      </c>
    </row>
    <row r="7744" spans="1:10" x14ac:dyDescent="0.35">
      <c r="A7744">
        <v>7971</v>
      </c>
      <c r="B7744" t="s">
        <v>383</v>
      </c>
      <c r="C7744">
        <v>25</v>
      </c>
      <c r="D7744">
        <v>8</v>
      </c>
      <c r="E7744">
        <v>2</v>
      </c>
      <c r="F7744" t="s">
        <v>581</v>
      </c>
      <c r="G7744" t="s">
        <v>581</v>
      </c>
      <c r="H7744" t="s">
        <v>328</v>
      </c>
      <c r="I7744" t="s">
        <v>644</v>
      </c>
      <c r="J7744" t="s">
        <v>649</v>
      </c>
    </row>
    <row r="7745" spans="1:10" x14ac:dyDescent="0.35">
      <c r="A7745">
        <v>7972</v>
      </c>
      <c r="B7745" t="s">
        <v>383</v>
      </c>
      <c r="C7745">
        <v>26</v>
      </c>
      <c r="D7745">
        <v>5</v>
      </c>
      <c r="E7745">
        <v>7</v>
      </c>
      <c r="F7745" t="s">
        <v>581</v>
      </c>
      <c r="G7745" t="s">
        <v>581</v>
      </c>
      <c r="H7745" t="s">
        <v>328</v>
      </c>
      <c r="I7745" t="s">
        <v>644</v>
      </c>
      <c r="J7745" t="s">
        <v>649</v>
      </c>
    </row>
    <row r="7746" spans="1:10" x14ac:dyDescent="0.35">
      <c r="A7746">
        <v>7973</v>
      </c>
      <c r="B7746" t="s">
        <v>383</v>
      </c>
      <c r="C7746">
        <v>27</v>
      </c>
      <c r="D7746">
        <v>13</v>
      </c>
      <c r="E7746">
        <v>1</v>
      </c>
      <c r="F7746" t="s">
        <v>581</v>
      </c>
      <c r="G7746" t="s">
        <v>581</v>
      </c>
      <c r="H7746" t="s">
        <v>328</v>
      </c>
      <c r="I7746" t="s">
        <v>644</v>
      </c>
      <c r="J7746" t="s">
        <v>649</v>
      </c>
    </row>
    <row r="7747" spans="1:10" x14ac:dyDescent="0.35">
      <c r="A7747">
        <v>7974</v>
      </c>
      <c r="B7747" t="s">
        <v>383</v>
      </c>
      <c r="C7747">
        <v>28</v>
      </c>
      <c r="D7747">
        <v>19</v>
      </c>
      <c r="E7747">
        <v>2</v>
      </c>
      <c r="F7747" t="s">
        <v>581</v>
      </c>
      <c r="G7747" t="s">
        <v>581</v>
      </c>
      <c r="H7747" t="s">
        <v>328</v>
      </c>
      <c r="I7747" t="s">
        <v>644</v>
      </c>
      <c r="J7747" t="s">
        <v>649</v>
      </c>
    </row>
    <row r="7748" spans="1:10" x14ac:dyDescent="0.35">
      <c r="A7748">
        <v>7975</v>
      </c>
      <c r="B7748" t="s">
        <v>383</v>
      </c>
      <c r="C7748">
        <v>29</v>
      </c>
      <c r="D7748">
        <v>9</v>
      </c>
      <c r="E7748">
        <v>1</v>
      </c>
      <c r="F7748" t="s">
        <v>581</v>
      </c>
      <c r="G7748" t="s">
        <v>581</v>
      </c>
      <c r="H7748" t="s">
        <v>328</v>
      </c>
      <c r="I7748" t="s">
        <v>644</v>
      </c>
      <c r="J7748" t="s">
        <v>649</v>
      </c>
    </row>
    <row r="7749" spans="1:10" x14ac:dyDescent="0.35">
      <c r="A7749">
        <v>7976</v>
      </c>
      <c r="B7749" t="s">
        <v>383</v>
      </c>
      <c r="C7749">
        <v>30</v>
      </c>
      <c r="D7749">
        <v>6</v>
      </c>
      <c r="E7749">
        <v>9</v>
      </c>
      <c r="F7749" t="s">
        <v>581</v>
      </c>
      <c r="G7749" t="s">
        <v>581</v>
      </c>
      <c r="H7749" t="s">
        <v>328</v>
      </c>
      <c r="I7749" t="s">
        <v>644</v>
      </c>
      <c r="J7749" t="s">
        <v>649</v>
      </c>
    </row>
    <row r="7750" spans="1:10" x14ac:dyDescent="0.35">
      <c r="A7750">
        <v>7977</v>
      </c>
      <c r="B7750" t="s">
        <v>383</v>
      </c>
      <c r="C7750">
        <v>31</v>
      </c>
      <c r="D7750">
        <v>16</v>
      </c>
      <c r="E7750">
        <v>1</v>
      </c>
      <c r="F7750" t="s">
        <v>581</v>
      </c>
      <c r="G7750" t="s">
        <v>581</v>
      </c>
      <c r="H7750" t="s">
        <v>328</v>
      </c>
      <c r="I7750" t="s">
        <v>644</v>
      </c>
      <c r="J7750" t="s">
        <v>649</v>
      </c>
    </row>
    <row r="7751" spans="1:10" x14ac:dyDescent="0.35">
      <c r="A7751">
        <v>7978</v>
      </c>
      <c r="B7751" t="s">
        <v>383</v>
      </c>
      <c r="C7751">
        <v>32</v>
      </c>
      <c r="D7751">
        <v>7</v>
      </c>
      <c r="E7751">
        <v>5</v>
      </c>
      <c r="F7751" t="s">
        <v>581</v>
      </c>
      <c r="G7751" t="s">
        <v>581</v>
      </c>
      <c r="H7751" t="s">
        <v>328</v>
      </c>
      <c r="I7751" t="s">
        <v>644</v>
      </c>
      <c r="J7751" t="s">
        <v>649</v>
      </c>
    </row>
    <row r="7752" spans="1:10" x14ac:dyDescent="0.35">
      <c r="A7752">
        <v>7979</v>
      </c>
      <c r="B7752" t="s">
        <v>383</v>
      </c>
      <c r="C7752">
        <v>33</v>
      </c>
      <c r="D7752">
        <v>9</v>
      </c>
      <c r="E7752">
        <v>0</v>
      </c>
      <c r="F7752" t="s">
        <v>581</v>
      </c>
      <c r="G7752" t="s">
        <v>581</v>
      </c>
      <c r="H7752" t="s">
        <v>328</v>
      </c>
      <c r="I7752" t="s">
        <v>644</v>
      </c>
      <c r="J7752" t="s">
        <v>649</v>
      </c>
    </row>
    <row r="7753" spans="1:10" x14ac:dyDescent="0.35">
      <c r="A7753">
        <v>7980</v>
      </c>
      <c r="B7753" t="s">
        <v>383</v>
      </c>
      <c r="C7753">
        <v>34</v>
      </c>
      <c r="D7753">
        <v>10</v>
      </c>
      <c r="E7753">
        <v>5</v>
      </c>
      <c r="F7753" t="s">
        <v>581</v>
      </c>
      <c r="G7753" t="s">
        <v>581</v>
      </c>
      <c r="H7753" t="s">
        <v>328</v>
      </c>
      <c r="I7753" t="s">
        <v>644</v>
      </c>
      <c r="J7753" t="s">
        <v>649</v>
      </c>
    </row>
    <row r="7754" spans="1:10" x14ac:dyDescent="0.35">
      <c r="A7754">
        <v>7981</v>
      </c>
      <c r="B7754" t="s">
        <v>383</v>
      </c>
      <c r="C7754">
        <v>35</v>
      </c>
      <c r="D7754">
        <v>8</v>
      </c>
      <c r="E7754">
        <v>5</v>
      </c>
      <c r="F7754" t="s">
        <v>581</v>
      </c>
      <c r="G7754" t="s">
        <v>581</v>
      </c>
      <c r="H7754" t="s">
        <v>328</v>
      </c>
      <c r="I7754" t="s">
        <v>644</v>
      </c>
      <c r="J7754" t="s">
        <v>649</v>
      </c>
    </row>
    <row r="7755" spans="1:10" x14ac:dyDescent="0.35">
      <c r="A7755">
        <v>7982</v>
      </c>
      <c r="B7755" t="s">
        <v>383</v>
      </c>
      <c r="C7755">
        <v>36</v>
      </c>
      <c r="D7755">
        <v>4</v>
      </c>
      <c r="E7755">
        <v>0</v>
      </c>
      <c r="F7755" t="s">
        <v>581</v>
      </c>
      <c r="G7755" t="s">
        <v>581</v>
      </c>
      <c r="H7755" t="s">
        <v>328</v>
      </c>
      <c r="I7755" t="s">
        <v>644</v>
      </c>
      <c r="J7755" t="s">
        <v>649</v>
      </c>
    </row>
    <row r="7756" spans="1:10" x14ac:dyDescent="0.35">
      <c r="A7756">
        <v>7983</v>
      </c>
      <c r="B7756" t="s">
        <v>383</v>
      </c>
      <c r="C7756">
        <v>37</v>
      </c>
      <c r="D7756">
        <v>12</v>
      </c>
      <c r="E7756">
        <v>2</v>
      </c>
      <c r="F7756" t="s">
        <v>581</v>
      </c>
      <c r="G7756" t="s">
        <v>581</v>
      </c>
      <c r="H7756" t="s">
        <v>328</v>
      </c>
      <c r="I7756" t="s">
        <v>644</v>
      </c>
      <c r="J7756" t="s">
        <v>649</v>
      </c>
    </row>
    <row r="7757" spans="1:10" x14ac:dyDescent="0.35">
      <c r="A7757">
        <v>7984</v>
      </c>
      <c r="B7757" t="s">
        <v>383</v>
      </c>
      <c r="C7757">
        <v>38</v>
      </c>
      <c r="D7757">
        <v>6</v>
      </c>
      <c r="E7757">
        <v>2</v>
      </c>
      <c r="F7757" t="s">
        <v>581</v>
      </c>
      <c r="G7757" t="s">
        <v>581</v>
      </c>
      <c r="H7757" t="s">
        <v>328</v>
      </c>
      <c r="I7757" t="s">
        <v>644</v>
      </c>
      <c r="J7757" t="s">
        <v>649</v>
      </c>
    </row>
    <row r="7758" spans="1:10" x14ac:dyDescent="0.35">
      <c r="A7758">
        <v>7985</v>
      </c>
      <c r="B7758" t="s">
        <v>384</v>
      </c>
      <c r="C7758">
        <v>15</v>
      </c>
      <c r="D7758">
        <v>46</v>
      </c>
      <c r="E7758">
        <v>7</v>
      </c>
      <c r="F7758" t="s">
        <v>581</v>
      </c>
      <c r="G7758" t="s">
        <v>581</v>
      </c>
      <c r="H7758" t="s">
        <v>328</v>
      </c>
      <c r="I7758" t="s">
        <v>644</v>
      </c>
      <c r="J7758" t="s">
        <v>649</v>
      </c>
    </row>
    <row r="7759" spans="1:10" x14ac:dyDescent="0.35">
      <c r="A7759">
        <v>7986</v>
      </c>
      <c r="B7759" t="s">
        <v>384</v>
      </c>
      <c r="C7759">
        <v>16</v>
      </c>
      <c r="D7759">
        <v>29</v>
      </c>
      <c r="E7759">
        <v>4</v>
      </c>
      <c r="F7759" t="s">
        <v>581</v>
      </c>
      <c r="G7759" t="s">
        <v>581</v>
      </c>
      <c r="H7759" t="s">
        <v>328</v>
      </c>
      <c r="I7759" t="s">
        <v>644</v>
      </c>
      <c r="J7759" t="s">
        <v>649</v>
      </c>
    </row>
    <row r="7760" spans="1:10" x14ac:dyDescent="0.35">
      <c r="A7760">
        <v>7987</v>
      </c>
      <c r="B7760" t="s">
        <v>384</v>
      </c>
      <c r="C7760">
        <v>17</v>
      </c>
      <c r="D7760">
        <v>16</v>
      </c>
      <c r="E7760">
        <v>0</v>
      </c>
      <c r="F7760" t="s">
        <v>581</v>
      </c>
      <c r="G7760" t="s">
        <v>581</v>
      </c>
      <c r="H7760" t="s">
        <v>328</v>
      </c>
      <c r="I7760" t="s">
        <v>644</v>
      </c>
      <c r="J7760" t="s">
        <v>649</v>
      </c>
    </row>
    <row r="7761" spans="1:10" x14ac:dyDescent="0.35">
      <c r="A7761">
        <v>7988</v>
      </c>
      <c r="B7761" t="s">
        <v>384</v>
      </c>
      <c r="C7761">
        <v>18</v>
      </c>
      <c r="D7761">
        <v>13</v>
      </c>
      <c r="E7761">
        <v>4</v>
      </c>
      <c r="F7761" t="s">
        <v>581</v>
      </c>
      <c r="G7761" t="s">
        <v>581</v>
      </c>
      <c r="H7761" t="s">
        <v>328</v>
      </c>
      <c r="I7761" t="s">
        <v>644</v>
      </c>
      <c r="J7761" t="s">
        <v>649</v>
      </c>
    </row>
    <row r="7762" spans="1:10" x14ac:dyDescent="0.35">
      <c r="A7762">
        <v>7989</v>
      </c>
      <c r="B7762" t="s">
        <v>384</v>
      </c>
      <c r="C7762">
        <v>19</v>
      </c>
      <c r="D7762">
        <v>16</v>
      </c>
      <c r="E7762">
        <v>0</v>
      </c>
      <c r="F7762" t="s">
        <v>581</v>
      </c>
      <c r="G7762" t="s">
        <v>581</v>
      </c>
      <c r="H7762" t="s">
        <v>328</v>
      </c>
      <c r="I7762" t="s">
        <v>644</v>
      </c>
      <c r="J7762" t="s">
        <v>649</v>
      </c>
    </row>
    <row r="7763" spans="1:10" x14ac:dyDescent="0.35">
      <c r="A7763">
        <v>7990</v>
      </c>
      <c r="B7763" t="s">
        <v>384</v>
      </c>
      <c r="C7763">
        <v>20</v>
      </c>
      <c r="D7763">
        <v>20</v>
      </c>
      <c r="E7763">
        <v>0</v>
      </c>
      <c r="F7763" t="s">
        <v>581</v>
      </c>
      <c r="G7763" t="s">
        <v>581</v>
      </c>
      <c r="H7763" t="s">
        <v>328</v>
      </c>
      <c r="I7763" t="s">
        <v>644</v>
      </c>
      <c r="J7763" t="s">
        <v>649</v>
      </c>
    </row>
    <row r="7764" spans="1:10" x14ac:dyDescent="0.35">
      <c r="A7764">
        <v>7991</v>
      </c>
      <c r="B7764" t="s">
        <v>384</v>
      </c>
      <c r="C7764">
        <v>21</v>
      </c>
      <c r="D7764">
        <v>4</v>
      </c>
      <c r="E7764">
        <v>0</v>
      </c>
      <c r="F7764" t="s">
        <v>581</v>
      </c>
      <c r="G7764" t="s">
        <v>581</v>
      </c>
      <c r="H7764" t="s">
        <v>328</v>
      </c>
      <c r="I7764" t="s">
        <v>644</v>
      </c>
      <c r="J7764" t="s">
        <v>649</v>
      </c>
    </row>
    <row r="7765" spans="1:10" x14ac:dyDescent="0.35">
      <c r="A7765">
        <v>7992</v>
      </c>
      <c r="B7765" t="s">
        <v>384</v>
      </c>
      <c r="C7765">
        <v>22</v>
      </c>
      <c r="D7765">
        <v>4</v>
      </c>
      <c r="E7765">
        <v>0</v>
      </c>
      <c r="F7765" t="s">
        <v>581</v>
      </c>
      <c r="G7765" t="s">
        <v>581</v>
      </c>
      <c r="H7765" t="s">
        <v>328</v>
      </c>
      <c r="I7765" t="s">
        <v>644</v>
      </c>
      <c r="J7765" t="s">
        <v>649</v>
      </c>
    </row>
    <row r="7766" spans="1:10" x14ac:dyDescent="0.35">
      <c r="A7766">
        <v>7993</v>
      </c>
      <c r="B7766" t="s">
        <v>384</v>
      </c>
      <c r="C7766">
        <v>23</v>
      </c>
      <c r="D7766">
        <v>9</v>
      </c>
      <c r="E7766">
        <v>1</v>
      </c>
      <c r="F7766" t="s">
        <v>581</v>
      </c>
      <c r="G7766" t="s">
        <v>581</v>
      </c>
      <c r="H7766" t="s">
        <v>328</v>
      </c>
      <c r="I7766" t="s">
        <v>644</v>
      </c>
      <c r="J7766" t="s">
        <v>649</v>
      </c>
    </row>
    <row r="7767" spans="1:10" x14ac:dyDescent="0.35">
      <c r="A7767">
        <v>7994</v>
      </c>
      <c r="B7767" t="s">
        <v>384</v>
      </c>
      <c r="C7767">
        <v>24</v>
      </c>
      <c r="D7767">
        <v>13</v>
      </c>
      <c r="E7767">
        <v>0</v>
      </c>
      <c r="F7767" t="s">
        <v>581</v>
      </c>
      <c r="G7767" t="s">
        <v>581</v>
      </c>
      <c r="H7767" t="s">
        <v>328</v>
      </c>
      <c r="I7767" t="s">
        <v>644</v>
      </c>
      <c r="J7767" t="s">
        <v>649</v>
      </c>
    </row>
    <row r="7768" spans="1:10" x14ac:dyDescent="0.35">
      <c r="A7768">
        <v>7995</v>
      </c>
      <c r="B7768" t="s">
        <v>384</v>
      </c>
      <c r="C7768">
        <v>25</v>
      </c>
      <c r="D7768">
        <v>10</v>
      </c>
      <c r="E7768">
        <v>2</v>
      </c>
      <c r="F7768" t="s">
        <v>581</v>
      </c>
      <c r="G7768" t="s">
        <v>581</v>
      </c>
      <c r="H7768" t="s">
        <v>328</v>
      </c>
      <c r="I7768" t="s">
        <v>644</v>
      </c>
      <c r="J7768" t="s">
        <v>649</v>
      </c>
    </row>
    <row r="7769" spans="1:10" x14ac:dyDescent="0.35">
      <c r="A7769">
        <v>7996</v>
      </c>
      <c r="B7769" t="s">
        <v>384</v>
      </c>
      <c r="C7769">
        <v>26</v>
      </c>
      <c r="D7769">
        <v>9</v>
      </c>
      <c r="E7769">
        <v>0</v>
      </c>
      <c r="F7769" t="s">
        <v>581</v>
      </c>
      <c r="G7769" t="s">
        <v>581</v>
      </c>
      <c r="H7769" t="s">
        <v>328</v>
      </c>
      <c r="I7769" t="s">
        <v>644</v>
      </c>
      <c r="J7769" t="s">
        <v>649</v>
      </c>
    </row>
    <row r="7770" spans="1:10" x14ac:dyDescent="0.35">
      <c r="A7770">
        <v>7997</v>
      </c>
      <c r="B7770" t="s">
        <v>384</v>
      </c>
      <c r="C7770">
        <v>27</v>
      </c>
      <c r="D7770">
        <v>12</v>
      </c>
      <c r="E7770">
        <v>3</v>
      </c>
      <c r="F7770" t="s">
        <v>581</v>
      </c>
      <c r="G7770" t="s">
        <v>581</v>
      </c>
      <c r="H7770" t="s">
        <v>328</v>
      </c>
      <c r="I7770" t="s">
        <v>644</v>
      </c>
      <c r="J7770" t="s">
        <v>649</v>
      </c>
    </row>
    <row r="7771" spans="1:10" x14ac:dyDescent="0.35">
      <c r="A7771">
        <v>7998</v>
      </c>
      <c r="B7771" t="s">
        <v>384</v>
      </c>
      <c r="C7771">
        <v>28</v>
      </c>
      <c r="D7771">
        <v>26</v>
      </c>
      <c r="E7771">
        <v>10</v>
      </c>
      <c r="F7771" t="s">
        <v>581</v>
      </c>
      <c r="G7771" t="s">
        <v>581</v>
      </c>
      <c r="H7771" t="s">
        <v>328</v>
      </c>
      <c r="I7771" t="s">
        <v>644</v>
      </c>
      <c r="J7771" t="s">
        <v>649</v>
      </c>
    </row>
    <row r="7772" spans="1:10" x14ac:dyDescent="0.35">
      <c r="A7772">
        <v>7999</v>
      </c>
      <c r="B7772" t="s">
        <v>384</v>
      </c>
      <c r="C7772">
        <v>29</v>
      </c>
      <c r="D7772">
        <v>15</v>
      </c>
      <c r="E7772">
        <v>9</v>
      </c>
      <c r="F7772" t="s">
        <v>581</v>
      </c>
      <c r="G7772" t="s">
        <v>581</v>
      </c>
      <c r="H7772" t="s">
        <v>328</v>
      </c>
      <c r="I7772" t="s">
        <v>644</v>
      </c>
      <c r="J7772" t="s">
        <v>649</v>
      </c>
    </row>
    <row r="7773" spans="1:10" x14ac:dyDescent="0.35">
      <c r="A7773">
        <v>8000</v>
      </c>
      <c r="B7773" t="s">
        <v>384</v>
      </c>
      <c r="C7773">
        <v>30</v>
      </c>
      <c r="D7773">
        <v>14</v>
      </c>
      <c r="E7773">
        <v>3</v>
      </c>
      <c r="F7773" t="s">
        <v>581</v>
      </c>
      <c r="G7773" t="s">
        <v>581</v>
      </c>
      <c r="H7773" t="s">
        <v>328</v>
      </c>
      <c r="I7773" t="s">
        <v>644</v>
      </c>
      <c r="J7773" t="s">
        <v>649</v>
      </c>
    </row>
    <row r="7774" spans="1:10" x14ac:dyDescent="0.35">
      <c r="A7774">
        <v>8001</v>
      </c>
      <c r="B7774" t="s">
        <v>384</v>
      </c>
      <c r="C7774">
        <v>31</v>
      </c>
      <c r="D7774">
        <v>13</v>
      </c>
      <c r="E7774">
        <v>3</v>
      </c>
      <c r="F7774" t="s">
        <v>581</v>
      </c>
      <c r="G7774" t="s">
        <v>581</v>
      </c>
      <c r="H7774" t="s">
        <v>328</v>
      </c>
      <c r="I7774" t="s">
        <v>644</v>
      </c>
      <c r="J7774" t="s">
        <v>649</v>
      </c>
    </row>
    <row r="7775" spans="1:10" x14ac:dyDescent="0.35">
      <c r="A7775">
        <v>8002</v>
      </c>
      <c r="B7775" t="s">
        <v>384</v>
      </c>
      <c r="C7775">
        <v>32</v>
      </c>
      <c r="D7775">
        <v>9</v>
      </c>
      <c r="E7775">
        <v>3</v>
      </c>
      <c r="F7775" t="s">
        <v>581</v>
      </c>
      <c r="G7775" t="s">
        <v>581</v>
      </c>
      <c r="H7775" t="s">
        <v>328</v>
      </c>
      <c r="I7775" t="s">
        <v>644</v>
      </c>
      <c r="J7775" t="s">
        <v>649</v>
      </c>
    </row>
    <row r="7776" spans="1:10" x14ac:dyDescent="0.35">
      <c r="A7776">
        <v>8003</v>
      </c>
      <c r="B7776" t="s">
        <v>384</v>
      </c>
      <c r="C7776">
        <v>33</v>
      </c>
      <c r="D7776">
        <v>18</v>
      </c>
      <c r="E7776">
        <v>3</v>
      </c>
      <c r="F7776" t="s">
        <v>581</v>
      </c>
      <c r="G7776" t="s">
        <v>581</v>
      </c>
      <c r="H7776" t="s">
        <v>328</v>
      </c>
      <c r="I7776" t="s">
        <v>644</v>
      </c>
      <c r="J7776" t="s">
        <v>649</v>
      </c>
    </row>
    <row r="7777" spans="1:10" x14ac:dyDescent="0.35">
      <c r="A7777">
        <v>8004</v>
      </c>
      <c r="B7777" t="s">
        <v>384</v>
      </c>
      <c r="C7777">
        <v>34</v>
      </c>
      <c r="D7777">
        <v>21</v>
      </c>
      <c r="E7777">
        <v>2</v>
      </c>
      <c r="F7777" t="s">
        <v>581</v>
      </c>
      <c r="G7777" t="s">
        <v>581</v>
      </c>
      <c r="H7777" t="s">
        <v>328</v>
      </c>
      <c r="I7777" t="s">
        <v>644</v>
      </c>
      <c r="J7777" t="s">
        <v>649</v>
      </c>
    </row>
    <row r="7778" spans="1:10" x14ac:dyDescent="0.35">
      <c r="A7778">
        <v>8005</v>
      </c>
      <c r="B7778" t="s">
        <v>384</v>
      </c>
      <c r="C7778">
        <v>35</v>
      </c>
      <c r="D7778">
        <v>9</v>
      </c>
      <c r="E7778">
        <v>3</v>
      </c>
      <c r="F7778" t="s">
        <v>581</v>
      </c>
      <c r="G7778" t="s">
        <v>581</v>
      </c>
      <c r="H7778" t="s">
        <v>328</v>
      </c>
      <c r="I7778" t="s">
        <v>644</v>
      </c>
      <c r="J7778" t="s">
        <v>649</v>
      </c>
    </row>
    <row r="7779" spans="1:10" x14ac:dyDescent="0.35">
      <c r="A7779">
        <v>8006</v>
      </c>
      <c r="B7779" t="s">
        <v>384</v>
      </c>
      <c r="C7779">
        <v>36</v>
      </c>
      <c r="D7779">
        <v>6</v>
      </c>
      <c r="E7779">
        <v>2</v>
      </c>
      <c r="F7779" t="s">
        <v>581</v>
      </c>
      <c r="G7779" t="s">
        <v>581</v>
      </c>
      <c r="H7779" t="s">
        <v>328</v>
      </c>
      <c r="I7779" t="s">
        <v>644</v>
      </c>
      <c r="J7779" t="s">
        <v>649</v>
      </c>
    </row>
    <row r="7780" spans="1:10" x14ac:dyDescent="0.35">
      <c r="A7780">
        <v>8007</v>
      </c>
      <c r="B7780" t="s">
        <v>384</v>
      </c>
      <c r="C7780">
        <v>37</v>
      </c>
      <c r="D7780">
        <v>7</v>
      </c>
      <c r="E7780">
        <v>6</v>
      </c>
      <c r="F7780" t="s">
        <v>581</v>
      </c>
      <c r="G7780" t="s">
        <v>581</v>
      </c>
      <c r="H7780" t="s">
        <v>328</v>
      </c>
      <c r="I7780" t="s">
        <v>644</v>
      </c>
      <c r="J7780" t="s">
        <v>649</v>
      </c>
    </row>
    <row r="7781" spans="1:10" x14ac:dyDescent="0.35">
      <c r="A7781">
        <v>8008</v>
      </c>
      <c r="B7781" t="s">
        <v>384</v>
      </c>
      <c r="C7781">
        <v>38</v>
      </c>
      <c r="D7781">
        <v>9</v>
      </c>
      <c r="E7781">
        <v>1</v>
      </c>
      <c r="F7781" t="s">
        <v>581</v>
      </c>
      <c r="G7781" t="s">
        <v>581</v>
      </c>
      <c r="H7781" t="s">
        <v>328</v>
      </c>
      <c r="I7781" t="s">
        <v>644</v>
      </c>
      <c r="J7781" t="s">
        <v>649</v>
      </c>
    </row>
    <row r="7782" spans="1:10" x14ac:dyDescent="0.35">
      <c r="A7782">
        <v>8009</v>
      </c>
      <c r="B7782" t="s">
        <v>385</v>
      </c>
      <c r="C7782">
        <v>15</v>
      </c>
      <c r="D7782">
        <v>58</v>
      </c>
      <c r="E7782">
        <v>2</v>
      </c>
      <c r="F7782" t="s">
        <v>581</v>
      </c>
      <c r="G7782" t="s">
        <v>581</v>
      </c>
      <c r="H7782" t="s">
        <v>132</v>
      </c>
      <c r="I7782" t="s">
        <v>132</v>
      </c>
      <c r="J7782" t="s">
        <v>646</v>
      </c>
    </row>
    <row r="7783" spans="1:10" x14ac:dyDescent="0.35">
      <c r="A7783">
        <v>8010</v>
      </c>
      <c r="B7783" t="s">
        <v>385</v>
      </c>
      <c r="C7783">
        <v>16</v>
      </c>
      <c r="D7783">
        <v>45</v>
      </c>
      <c r="E7783">
        <v>2</v>
      </c>
      <c r="F7783" t="s">
        <v>581</v>
      </c>
      <c r="G7783" t="s">
        <v>581</v>
      </c>
      <c r="H7783" t="s">
        <v>132</v>
      </c>
      <c r="I7783" t="s">
        <v>132</v>
      </c>
      <c r="J7783" t="s">
        <v>646</v>
      </c>
    </row>
    <row r="7784" spans="1:10" x14ac:dyDescent="0.35">
      <c r="A7784">
        <v>8011</v>
      </c>
      <c r="B7784" t="s">
        <v>385</v>
      </c>
      <c r="C7784">
        <v>17</v>
      </c>
      <c r="D7784">
        <v>40</v>
      </c>
      <c r="E7784">
        <v>5</v>
      </c>
      <c r="F7784" t="s">
        <v>581</v>
      </c>
      <c r="G7784" t="s">
        <v>581</v>
      </c>
      <c r="H7784" t="s">
        <v>132</v>
      </c>
      <c r="I7784" t="s">
        <v>132</v>
      </c>
      <c r="J7784" t="s">
        <v>646</v>
      </c>
    </row>
    <row r="7785" spans="1:10" x14ac:dyDescent="0.35">
      <c r="A7785">
        <v>8012</v>
      </c>
      <c r="B7785" t="s">
        <v>385</v>
      </c>
      <c r="C7785">
        <v>18</v>
      </c>
      <c r="D7785">
        <v>29</v>
      </c>
      <c r="E7785">
        <v>1</v>
      </c>
      <c r="F7785" t="s">
        <v>581</v>
      </c>
      <c r="G7785" t="s">
        <v>581</v>
      </c>
      <c r="H7785" t="s">
        <v>132</v>
      </c>
      <c r="I7785" t="s">
        <v>132</v>
      </c>
      <c r="J7785" t="s">
        <v>646</v>
      </c>
    </row>
    <row r="7786" spans="1:10" x14ac:dyDescent="0.35">
      <c r="A7786">
        <v>8013</v>
      </c>
      <c r="B7786" t="s">
        <v>385</v>
      </c>
      <c r="C7786">
        <v>19</v>
      </c>
      <c r="D7786">
        <v>41</v>
      </c>
      <c r="E7786">
        <v>1</v>
      </c>
      <c r="F7786" t="s">
        <v>581</v>
      </c>
      <c r="G7786" t="s">
        <v>581</v>
      </c>
      <c r="H7786" t="s">
        <v>132</v>
      </c>
      <c r="I7786" t="s">
        <v>132</v>
      </c>
      <c r="J7786" t="s">
        <v>646</v>
      </c>
    </row>
    <row r="7787" spans="1:10" x14ac:dyDescent="0.35">
      <c r="A7787">
        <v>8014</v>
      </c>
      <c r="B7787" t="s">
        <v>385</v>
      </c>
      <c r="C7787">
        <v>20</v>
      </c>
      <c r="D7787">
        <v>43</v>
      </c>
      <c r="E7787">
        <v>0</v>
      </c>
      <c r="F7787" t="s">
        <v>581</v>
      </c>
      <c r="G7787" t="s">
        <v>581</v>
      </c>
      <c r="H7787" t="s">
        <v>132</v>
      </c>
      <c r="I7787" t="s">
        <v>132</v>
      </c>
      <c r="J7787" t="s">
        <v>646</v>
      </c>
    </row>
    <row r="7788" spans="1:10" x14ac:dyDescent="0.35">
      <c r="A7788">
        <v>8015</v>
      </c>
      <c r="B7788" t="s">
        <v>385</v>
      </c>
      <c r="C7788">
        <v>21</v>
      </c>
      <c r="D7788">
        <v>26</v>
      </c>
      <c r="E7788">
        <v>1</v>
      </c>
      <c r="F7788" t="s">
        <v>581</v>
      </c>
      <c r="G7788" t="s">
        <v>581</v>
      </c>
      <c r="H7788" t="s">
        <v>132</v>
      </c>
      <c r="I7788" t="s">
        <v>132</v>
      </c>
      <c r="J7788" t="s">
        <v>646</v>
      </c>
    </row>
    <row r="7789" spans="1:10" x14ac:dyDescent="0.35">
      <c r="A7789">
        <v>8016</v>
      </c>
      <c r="B7789" t="s">
        <v>385</v>
      </c>
      <c r="C7789">
        <v>22</v>
      </c>
      <c r="D7789">
        <v>14</v>
      </c>
      <c r="E7789">
        <v>1</v>
      </c>
      <c r="F7789" t="s">
        <v>581</v>
      </c>
      <c r="G7789" t="s">
        <v>581</v>
      </c>
      <c r="H7789" t="s">
        <v>132</v>
      </c>
      <c r="I7789" t="s">
        <v>132</v>
      </c>
      <c r="J7789" t="s">
        <v>646</v>
      </c>
    </row>
    <row r="7790" spans="1:10" x14ac:dyDescent="0.35">
      <c r="A7790">
        <v>8017</v>
      </c>
      <c r="B7790" t="s">
        <v>385</v>
      </c>
      <c r="C7790">
        <v>23</v>
      </c>
      <c r="D7790">
        <v>11</v>
      </c>
      <c r="E7790">
        <v>1</v>
      </c>
      <c r="F7790" t="s">
        <v>581</v>
      </c>
      <c r="G7790" t="s">
        <v>581</v>
      </c>
      <c r="H7790" t="s">
        <v>132</v>
      </c>
      <c r="I7790" t="s">
        <v>132</v>
      </c>
      <c r="J7790" t="s">
        <v>646</v>
      </c>
    </row>
    <row r="7791" spans="1:10" x14ac:dyDescent="0.35">
      <c r="A7791">
        <v>8018</v>
      </c>
      <c r="B7791" t="s">
        <v>385</v>
      </c>
      <c r="C7791">
        <v>24</v>
      </c>
      <c r="D7791">
        <v>12</v>
      </c>
      <c r="E7791">
        <v>0</v>
      </c>
      <c r="F7791" t="s">
        <v>581</v>
      </c>
      <c r="G7791" t="s">
        <v>581</v>
      </c>
      <c r="H7791" t="s">
        <v>132</v>
      </c>
      <c r="I7791" t="s">
        <v>132</v>
      </c>
      <c r="J7791" t="s">
        <v>646</v>
      </c>
    </row>
    <row r="7792" spans="1:10" x14ac:dyDescent="0.35">
      <c r="A7792">
        <v>8019</v>
      </c>
      <c r="B7792" t="s">
        <v>385</v>
      </c>
      <c r="C7792">
        <v>25</v>
      </c>
      <c r="D7792">
        <v>9</v>
      </c>
      <c r="E7792">
        <v>2</v>
      </c>
      <c r="F7792" t="s">
        <v>581</v>
      </c>
      <c r="G7792" t="s">
        <v>581</v>
      </c>
      <c r="H7792" t="s">
        <v>132</v>
      </c>
      <c r="I7792" t="s">
        <v>132</v>
      </c>
      <c r="J7792" t="s">
        <v>646</v>
      </c>
    </row>
    <row r="7793" spans="1:10" x14ac:dyDescent="0.35">
      <c r="A7793">
        <v>8020</v>
      </c>
      <c r="B7793" t="s">
        <v>385</v>
      </c>
      <c r="C7793">
        <v>26</v>
      </c>
      <c r="D7793">
        <v>14</v>
      </c>
      <c r="E7793">
        <v>1</v>
      </c>
      <c r="F7793" t="s">
        <v>581</v>
      </c>
      <c r="G7793" t="s">
        <v>581</v>
      </c>
      <c r="H7793" t="s">
        <v>132</v>
      </c>
      <c r="I7793" t="s">
        <v>132</v>
      </c>
      <c r="J7793" t="s">
        <v>646</v>
      </c>
    </row>
    <row r="7794" spans="1:10" x14ac:dyDescent="0.35">
      <c r="A7794">
        <v>8021</v>
      </c>
      <c r="B7794" t="s">
        <v>385</v>
      </c>
      <c r="C7794">
        <v>27</v>
      </c>
      <c r="D7794">
        <v>16</v>
      </c>
      <c r="E7794">
        <v>4</v>
      </c>
      <c r="F7794" t="s">
        <v>581</v>
      </c>
      <c r="G7794" t="s">
        <v>581</v>
      </c>
      <c r="H7794" t="s">
        <v>132</v>
      </c>
      <c r="I7794" t="s">
        <v>132</v>
      </c>
      <c r="J7794" t="s">
        <v>646</v>
      </c>
    </row>
    <row r="7795" spans="1:10" x14ac:dyDescent="0.35">
      <c r="A7795">
        <v>8022</v>
      </c>
      <c r="B7795" t="s">
        <v>385</v>
      </c>
      <c r="C7795">
        <v>28</v>
      </c>
      <c r="D7795">
        <v>25</v>
      </c>
      <c r="E7795">
        <v>3</v>
      </c>
      <c r="F7795" t="s">
        <v>581</v>
      </c>
      <c r="G7795" t="s">
        <v>581</v>
      </c>
      <c r="H7795" t="s">
        <v>132</v>
      </c>
      <c r="I7795" t="s">
        <v>132</v>
      </c>
      <c r="J7795" t="s">
        <v>646</v>
      </c>
    </row>
    <row r="7796" spans="1:10" x14ac:dyDescent="0.35">
      <c r="A7796">
        <v>8023</v>
      </c>
      <c r="B7796" t="s">
        <v>385</v>
      </c>
      <c r="C7796">
        <v>29</v>
      </c>
      <c r="D7796">
        <v>15</v>
      </c>
      <c r="E7796">
        <v>5</v>
      </c>
      <c r="F7796" t="s">
        <v>581</v>
      </c>
      <c r="G7796" t="s">
        <v>581</v>
      </c>
      <c r="H7796" t="s">
        <v>132</v>
      </c>
      <c r="I7796" t="s">
        <v>132</v>
      </c>
      <c r="J7796" t="s">
        <v>646</v>
      </c>
    </row>
    <row r="7797" spans="1:10" x14ac:dyDescent="0.35">
      <c r="A7797">
        <v>8024</v>
      </c>
      <c r="B7797" t="s">
        <v>385</v>
      </c>
      <c r="C7797">
        <v>30</v>
      </c>
      <c r="D7797">
        <v>28</v>
      </c>
      <c r="E7797">
        <v>2</v>
      </c>
      <c r="F7797" t="s">
        <v>581</v>
      </c>
      <c r="G7797" t="s">
        <v>581</v>
      </c>
      <c r="H7797" t="s">
        <v>132</v>
      </c>
      <c r="I7797" t="s">
        <v>132</v>
      </c>
      <c r="J7797" t="s">
        <v>646</v>
      </c>
    </row>
    <row r="7798" spans="1:10" x14ac:dyDescent="0.35">
      <c r="A7798">
        <v>8025</v>
      </c>
      <c r="B7798" t="s">
        <v>385</v>
      </c>
      <c r="C7798">
        <v>31</v>
      </c>
      <c r="D7798">
        <v>25</v>
      </c>
      <c r="E7798">
        <v>1</v>
      </c>
      <c r="F7798" t="s">
        <v>581</v>
      </c>
      <c r="G7798" t="s">
        <v>581</v>
      </c>
      <c r="H7798" t="s">
        <v>132</v>
      </c>
      <c r="I7798" t="s">
        <v>132</v>
      </c>
      <c r="J7798" t="s">
        <v>646</v>
      </c>
    </row>
    <row r="7799" spans="1:10" x14ac:dyDescent="0.35">
      <c r="A7799">
        <v>8026</v>
      </c>
      <c r="B7799" t="s">
        <v>385</v>
      </c>
      <c r="C7799">
        <v>32</v>
      </c>
      <c r="D7799">
        <v>52</v>
      </c>
      <c r="E7799">
        <v>0</v>
      </c>
      <c r="F7799" t="s">
        <v>581</v>
      </c>
      <c r="G7799" t="s">
        <v>581</v>
      </c>
      <c r="H7799" t="s">
        <v>132</v>
      </c>
      <c r="I7799" t="s">
        <v>132</v>
      </c>
      <c r="J7799" t="s">
        <v>646</v>
      </c>
    </row>
    <row r="7800" spans="1:10" x14ac:dyDescent="0.35">
      <c r="A7800">
        <v>8027</v>
      </c>
      <c r="B7800" t="s">
        <v>385</v>
      </c>
      <c r="C7800">
        <v>33</v>
      </c>
      <c r="D7800">
        <v>35</v>
      </c>
      <c r="E7800">
        <v>1</v>
      </c>
      <c r="F7800" t="s">
        <v>581</v>
      </c>
      <c r="G7800" t="s">
        <v>581</v>
      </c>
      <c r="H7800" t="s">
        <v>132</v>
      </c>
      <c r="I7800" t="s">
        <v>132</v>
      </c>
      <c r="J7800" t="s">
        <v>646</v>
      </c>
    </row>
    <row r="7801" spans="1:10" x14ac:dyDescent="0.35">
      <c r="A7801">
        <v>8028</v>
      </c>
      <c r="B7801" t="s">
        <v>385</v>
      </c>
      <c r="C7801">
        <v>34</v>
      </c>
      <c r="D7801">
        <v>31</v>
      </c>
      <c r="E7801">
        <v>4</v>
      </c>
      <c r="F7801" t="s">
        <v>581</v>
      </c>
      <c r="G7801" t="s">
        <v>581</v>
      </c>
      <c r="H7801" t="s">
        <v>132</v>
      </c>
      <c r="I7801" t="s">
        <v>132</v>
      </c>
      <c r="J7801" t="s">
        <v>646</v>
      </c>
    </row>
    <row r="7802" spans="1:10" x14ac:dyDescent="0.35">
      <c r="A7802">
        <v>8029</v>
      </c>
      <c r="B7802" t="s">
        <v>385</v>
      </c>
      <c r="C7802">
        <v>35</v>
      </c>
      <c r="D7802">
        <v>29</v>
      </c>
      <c r="E7802">
        <v>3</v>
      </c>
      <c r="F7802" t="s">
        <v>581</v>
      </c>
      <c r="G7802" t="s">
        <v>581</v>
      </c>
      <c r="H7802" t="s">
        <v>132</v>
      </c>
      <c r="I7802" t="s">
        <v>132</v>
      </c>
      <c r="J7802" t="s">
        <v>646</v>
      </c>
    </row>
    <row r="7803" spans="1:10" x14ac:dyDescent="0.35">
      <c r="A7803">
        <v>8030</v>
      </c>
      <c r="B7803" t="s">
        <v>385</v>
      </c>
      <c r="C7803">
        <v>36</v>
      </c>
      <c r="D7803">
        <v>16</v>
      </c>
      <c r="E7803">
        <v>4</v>
      </c>
      <c r="F7803" t="s">
        <v>581</v>
      </c>
      <c r="G7803" t="s">
        <v>581</v>
      </c>
      <c r="H7803" t="s">
        <v>132</v>
      </c>
      <c r="I7803" t="s">
        <v>132</v>
      </c>
      <c r="J7803" t="s">
        <v>646</v>
      </c>
    </row>
    <row r="7804" spans="1:10" x14ac:dyDescent="0.35">
      <c r="A7804">
        <v>8031</v>
      </c>
      <c r="B7804" t="s">
        <v>385</v>
      </c>
      <c r="C7804">
        <v>37</v>
      </c>
      <c r="D7804">
        <v>16</v>
      </c>
      <c r="E7804">
        <v>0</v>
      </c>
      <c r="F7804" t="s">
        <v>581</v>
      </c>
      <c r="G7804" t="s">
        <v>581</v>
      </c>
      <c r="H7804" t="s">
        <v>132</v>
      </c>
      <c r="I7804" t="s">
        <v>132</v>
      </c>
      <c r="J7804" t="s">
        <v>646</v>
      </c>
    </row>
    <row r="7805" spans="1:10" x14ac:dyDescent="0.35">
      <c r="A7805">
        <v>8032</v>
      </c>
      <c r="B7805" t="s">
        <v>385</v>
      </c>
      <c r="C7805">
        <v>38</v>
      </c>
      <c r="D7805">
        <v>34</v>
      </c>
      <c r="E7805">
        <v>3</v>
      </c>
      <c r="F7805" t="s">
        <v>581</v>
      </c>
      <c r="G7805" t="s">
        <v>581</v>
      </c>
      <c r="H7805" t="s">
        <v>132</v>
      </c>
      <c r="I7805" t="s">
        <v>132</v>
      </c>
      <c r="J7805" t="s">
        <v>646</v>
      </c>
    </row>
    <row r="7806" spans="1:10" x14ac:dyDescent="0.35">
      <c r="A7806">
        <v>8033</v>
      </c>
      <c r="B7806" t="s">
        <v>386</v>
      </c>
      <c r="C7806">
        <v>15</v>
      </c>
      <c r="D7806">
        <v>40</v>
      </c>
      <c r="E7806">
        <v>15</v>
      </c>
      <c r="F7806" t="s">
        <v>581</v>
      </c>
      <c r="G7806" t="s">
        <v>581</v>
      </c>
      <c r="H7806" t="s">
        <v>132</v>
      </c>
      <c r="I7806" t="s">
        <v>618</v>
      </c>
      <c r="J7806" t="s">
        <v>650</v>
      </c>
    </row>
    <row r="7807" spans="1:10" x14ac:dyDescent="0.35">
      <c r="A7807">
        <v>8034</v>
      </c>
      <c r="B7807" t="s">
        <v>386</v>
      </c>
      <c r="C7807">
        <v>16</v>
      </c>
      <c r="D7807">
        <v>44</v>
      </c>
      <c r="E7807">
        <v>27</v>
      </c>
      <c r="F7807" t="s">
        <v>581</v>
      </c>
      <c r="G7807" t="s">
        <v>581</v>
      </c>
      <c r="H7807" t="s">
        <v>132</v>
      </c>
      <c r="I7807" t="s">
        <v>618</v>
      </c>
      <c r="J7807" t="s">
        <v>650</v>
      </c>
    </row>
    <row r="7808" spans="1:10" x14ac:dyDescent="0.35">
      <c r="A7808">
        <v>8035</v>
      </c>
      <c r="B7808" t="s">
        <v>386</v>
      </c>
      <c r="C7808">
        <v>17</v>
      </c>
      <c r="D7808">
        <v>31</v>
      </c>
      <c r="E7808">
        <v>15</v>
      </c>
      <c r="F7808" t="s">
        <v>581</v>
      </c>
      <c r="G7808" t="s">
        <v>581</v>
      </c>
      <c r="H7808" t="s">
        <v>132</v>
      </c>
      <c r="I7808" t="s">
        <v>618</v>
      </c>
      <c r="J7808" t="s">
        <v>650</v>
      </c>
    </row>
    <row r="7809" spans="1:10" x14ac:dyDescent="0.35">
      <c r="A7809">
        <v>8036</v>
      </c>
      <c r="B7809" t="s">
        <v>386</v>
      </c>
      <c r="C7809">
        <v>18</v>
      </c>
      <c r="D7809">
        <v>23</v>
      </c>
      <c r="E7809">
        <v>13</v>
      </c>
      <c r="F7809" t="s">
        <v>581</v>
      </c>
      <c r="G7809" t="s">
        <v>581</v>
      </c>
      <c r="H7809" t="s">
        <v>132</v>
      </c>
      <c r="I7809" t="s">
        <v>618</v>
      </c>
      <c r="J7809" t="s">
        <v>650</v>
      </c>
    </row>
    <row r="7810" spans="1:10" x14ac:dyDescent="0.35">
      <c r="A7810">
        <v>8037</v>
      </c>
      <c r="B7810" t="s">
        <v>386</v>
      </c>
      <c r="C7810">
        <v>19</v>
      </c>
      <c r="D7810">
        <v>28</v>
      </c>
      <c r="E7810">
        <v>9</v>
      </c>
      <c r="F7810" t="s">
        <v>581</v>
      </c>
      <c r="G7810" t="s">
        <v>581</v>
      </c>
      <c r="H7810" t="s">
        <v>132</v>
      </c>
      <c r="I7810" t="s">
        <v>618</v>
      </c>
      <c r="J7810" t="s">
        <v>650</v>
      </c>
    </row>
    <row r="7811" spans="1:10" x14ac:dyDescent="0.35">
      <c r="A7811">
        <v>8038</v>
      </c>
      <c r="B7811" t="s">
        <v>386</v>
      </c>
      <c r="C7811">
        <v>20</v>
      </c>
      <c r="D7811">
        <v>16</v>
      </c>
      <c r="E7811">
        <v>2</v>
      </c>
      <c r="F7811" t="s">
        <v>581</v>
      </c>
      <c r="G7811" t="s">
        <v>581</v>
      </c>
      <c r="H7811" t="s">
        <v>132</v>
      </c>
      <c r="I7811" t="s">
        <v>618</v>
      </c>
      <c r="J7811" t="s">
        <v>650</v>
      </c>
    </row>
    <row r="7812" spans="1:10" x14ac:dyDescent="0.35">
      <c r="A7812">
        <v>8039</v>
      </c>
      <c r="B7812" t="s">
        <v>386</v>
      </c>
      <c r="C7812">
        <v>21</v>
      </c>
      <c r="D7812">
        <v>10</v>
      </c>
      <c r="E7812">
        <v>8</v>
      </c>
      <c r="F7812" t="s">
        <v>581</v>
      </c>
      <c r="G7812" t="s">
        <v>581</v>
      </c>
      <c r="H7812" t="s">
        <v>132</v>
      </c>
      <c r="I7812" t="s">
        <v>618</v>
      </c>
      <c r="J7812" t="s">
        <v>650</v>
      </c>
    </row>
    <row r="7813" spans="1:10" x14ac:dyDescent="0.35">
      <c r="A7813">
        <v>8040</v>
      </c>
      <c r="B7813" t="s">
        <v>386</v>
      </c>
      <c r="C7813">
        <v>22</v>
      </c>
      <c r="D7813">
        <v>12</v>
      </c>
      <c r="E7813">
        <v>5</v>
      </c>
      <c r="F7813" t="s">
        <v>581</v>
      </c>
      <c r="G7813" t="s">
        <v>581</v>
      </c>
      <c r="H7813" t="s">
        <v>132</v>
      </c>
      <c r="I7813" t="s">
        <v>618</v>
      </c>
      <c r="J7813" t="s">
        <v>650</v>
      </c>
    </row>
    <row r="7814" spans="1:10" x14ac:dyDescent="0.35">
      <c r="A7814">
        <v>8041</v>
      </c>
      <c r="B7814" t="s">
        <v>386</v>
      </c>
      <c r="C7814">
        <v>23</v>
      </c>
      <c r="D7814">
        <v>13</v>
      </c>
      <c r="E7814">
        <v>5</v>
      </c>
      <c r="F7814" t="s">
        <v>581</v>
      </c>
      <c r="G7814" t="s">
        <v>581</v>
      </c>
      <c r="H7814" t="s">
        <v>132</v>
      </c>
      <c r="I7814" t="s">
        <v>618</v>
      </c>
      <c r="J7814" t="s">
        <v>650</v>
      </c>
    </row>
    <row r="7815" spans="1:10" x14ac:dyDescent="0.35">
      <c r="A7815">
        <v>8042</v>
      </c>
      <c r="B7815" t="s">
        <v>386</v>
      </c>
      <c r="C7815">
        <v>24</v>
      </c>
      <c r="D7815">
        <v>8</v>
      </c>
      <c r="E7815">
        <v>6</v>
      </c>
      <c r="F7815" t="s">
        <v>581</v>
      </c>
      <c r="G7815" t="s">
        <v>581</v>
      </c>
      <c r="H7815" t="s">
        <v>132</v>
      </c>
      <c r="I7815" t="s">
        <v>618</v>
      </c>
      <c r="J7815" t="s">
        <v>650</v>
      </c>
    </row>
    <row r="7816" spans="1:10" x14ac:dyDescent="0.35">
      <c r="A7816">
        <v>8043</v>
      </c>
      <c r="B7816" t="s">
        <v>386</v>
      </c>
      <c r="C7816">
        <v>25</v>
      </c>
      <c r="D7816">
        <v>17</v>
      </c>
      <c r="E7816">
        <v>8</v>
      </c>
      <c r="F7816" t="s">
        <v>581</v>
      </c>
      <c r="G7816" t="s">
        <v>581</v>
      </c>
      <c r="H7816" t="s">
        <v>132</v>
      </c>
      <c r="I7816" t="s">
        <v>618</v>
      </c>
      <c r="J7816" t="s">
        <v>650</v>
      </c>
    </row>
    <row r="7817" spans="1:10" x14ac:dyDescent="0.35">
      <c r="A7817">
        <v>8044</v>
      </c>
      <c r="B7817" t="s">
        <v>386</v>
      </c>
      <c r="C7817">
        <v>26</v>
      </c>
      <c r="D7817">
        <v>24</v>
      </c>
      <c r="E7817">
        <v>10</v>
      </c>
      <c r="F7817" t="s">
        <v>581</v>
      </c>
      <c r="G7817" t="s">
        <v>581</v>
      </c>
      <c r="H7817" t="s">
        <v>132</v>
      </c>
      <c r="I7817" t="s">
        <v>618</v>
      </c>
      <c r="J7817" t="s">
        <v>650</v>
      </c>
    </row>
    <row r="7818" spans="1:10" x14ac:dyDescent="0.35">
      <c r="A7818">
        <v>8045</v>
      </c>
      <c r="B7818" t="s">
        <v>386</v>
      </c>
      <c r="C7818">
        <v>27</v>
      </c>
      <c r="D7818">
        <v>20</v>
      </c>
      <c r="E7818">
        <v>10</v>
      </c>
      <c r="F7818" t="s">
        <v>581</v>
      </c>
      <c r="G7818" t="s">
        <v>581</v>
      </c>
      <c r="H7818" t="s">
        <v>132</v>
      </c>
      <c r="I7818" t="s">
        <v>618</v>
      </c>
      <c r="J7818" t="s">
        <v>650</v>
      </c>
    </row>
    <row r="7819" spans="1:10" x14ac:dyDescent="0.35">
      <c r="A7819">
        <v>8046</v>
      </c>
      <c r="B7819" t="s">
        <v>386</v>
      </c>
      <c r="C7819">
        <v>28</v>
      </c>
      <c r="D7819">
        <v>16</v>
      </c>
      <c r="E7819">
        <v>13</v>
      </c>
      <c r="F7819" t="s">
        <v>581</v>
      </c>
      <c r="G7819" t="s">
        <v>581</v>
      </c>
      <c r="H7819" t="s">
        <v>132</v>
      </c>
      <c r="I7819" t="s">
        <v>618</v>
      </c>
      <c r="J7819" t="s">
        <v>650</v>
      </c>
    </row>
    <row r="7820" spans="1:10" x14ac:dyDescent="0.35">
      <c r="A7820">
        <v>8047</v>
      </c>
      <c r="B7820" t="s">
        <v>386</v>
      </c>
      <c r="C7820">
        <v>29</v>
      </c>
      <c r="D7820">
        <v>27</v>
      </c>
      <c r="E7820">
        <v>10</v>
      </c>
      <c r="F7820" t="s">
        <v>581</v>
      </c>
      <c r="G7820" t="s">
        <v>581</v>
      </c>
      <c r="H7820" t="s">
        <v>132</v>
      </c>
      <c r="I7820" t="s">
        <v>618</v>
      </c>
      <c r="J7820" t="s">
        <v>650</v>
      </c>
    </row>
    <row r="7821" spans="1:10" x14ac:dyDescent="0.35">
      <c r="A7821">
        <v>8048</v>
      </c>
      <c r="B7821" t="s">
        <v>386</v>
      </c>
      <c r="C7821">
        <v>30</v>
      </c>
      <c r="D7821">
        <v>14</v>
      </c>
      <c r="E7821">
        <v>11</v>
      </c>
      <c r="F7821" t="s">
        <v>581</v>
      </c>
      <c r="G7821" t="s">
        <v>581</v>
      </c>
      <c r="H7821" t="s">
        <v>132</v>
      </c>
      <c r="I7821" t="s">
        <v>618</v>
      </c>
      <c r="J7821" t="s">
        <v>650</v>
      </c>
    </row>
    <row r="7822" spans="1:10" x14ac:dyDescent="0.35">
      <c r="A7822">
        <v>8049</v>
      </c>
      <c r="B7822" t="s">
        <v>386</v>
      </c>
      <c r="C7822">
        <v>31</v>
      </c>
      <c r="D7822">
        <v>13</v>
      </c>
      <c r="E7822">
        <v>11</v>
      </c>
      <c r="F7822" t="s">
        <v>581</v>
      </c>
      <c r="G7822" t="s">
        <v>581</v>
      </c>
      <c r="H7822" t="s">
        <v>132</v>
      </c>
      <c r="I7822" t="s">
        <v>618</v>
      </c>
      <c r="J7822" t="s">
        <v>650</v>
      </c>
    </row>
    <row r="7823" spans="1:10" x14ac:dyDescent="0.35">
      <c r="A7823">
        <v>8050</v>
      </c>
      <c r="B7823" t="s">
        <v>386</v>
      </c>
      <c r="C7823">
        <v>32</v>
      </c>
      <c r="D7823">
        <v>16</v>
      </c>
      <c r="E7823">
        <v>8</v>
      </c>
      <c r="F7823" t="s">
        <v>581</v>
      </c>
      <c r="G7823" t="s">
        <v>581</v>
      </c>
      <c r="H7823" t="s">
        <v>132</v>
      </c>
      <c r="I7823" t="s">
        <v>618</v>
      </c>
      <c r="J7823" t="s">
        <v>650</v>
      </c>
    </row>
    <row r="7824" spans="1:10" x14ac:dyDescent="0.35">
      <c r="A7824">
        <v>8051</v>
      </c>
      <c r="B7824" t="s">
        <v>386</v>
      </c>
      <c r="C7824">
        <v>33</v>
      </c>
      <c r="D7824">
        <v>14</v>
      </c>
      <c r="E7824">
        <v>9</v>
      </c>
      <c r="F7824" t="s">
        <v>581</v>
      </c>
      <c r="G7824" t="s">
        <v>581</v>
      </c>
      <c r="H7824" t="s">
        <v>132</v>
      </c>
      <c r="I7824" t="s">
        <v>618</v>
      </c>
      <c r="J7824" t="s">
        <v>650</v>
      </c>
    </row>
    <row r="7825" spans="1:10" x14ac:dyDescent="0.35">
      <c r="A7825">
        <v>8052</v>
      </c>
      <c r="B7825" t="s">
        <v>386</v>
      </c>
      <c r="C7825">
        <v>34</v>
      </c>
      <c r="D7825">
        <v>11</v>
      </c>
      <c r="E7825">
        <v>6</v>
      </c>
      <c r="F7825" t="s">
        <v>581</v>
      </c>
      <c r="G7825" t="s">
        <v>581</v>
      </c>
      <c r="H7825" t="s">
        <v>132</v>
      </c>
      <c r="I7825" t="s">
        <v>618</v>
      </c>
      <c r="J7825" t="s">
        <v>650</v>
      </c>
    </row>
    <row r="7826" spans="1:10" x14ac:dyDescent="0.35">
      <c r="A7826">
        <v>8053</v>
      </c>
      <c r="B7826" t="s">
        <v>386</v>
      </c>
      <c r="C7826">
        <v>35</v>
      </c>
      <c r="D7826">
        <v>12</v>
      </c>
      <c r="E7826">
        <v>12</v>
      </c>
      <c r="F7826" t="s">
        <v>581</v>
      </c>
      <c r="G7826" t="s">
        <v>581</v>
      </c>
      <c r="H7826" t="s">
        <v>132</v>
      </c>
      <c r="I7826" t="s">
        <v>618</v>
      </c>
      <c r="J7826" t="s">
        <v>650</v>
      </c>
    </row>
    <row r="7827" spans="1:10" x14ac:dyDescent="0.35">
      <c r="A7827">
        <v>8054</v>
      </c>
      <c r="B7827" t="s">
        <v>386</v>
      </c>
      <c r="C7827">
        <v>36</v>
      </c>
      <c r="D7827">
        <v>8</v>
      </c>
      <c r="E7827">
        <v>5</v>
      </c>
      <c r="F7827" t="s">
        <v>581</v>
      </c>
      <c r="G7827" t="s">
        <v>581</v>
      </c>
      <c r="H7827" t="s">
        <v>132</v>
      </c>
      <c r="I7827" t="s">
        <v>618</v>
      </c>
      <c r="J7827" t="s">
        <v>650</v>
      </c>
    </row>
    <row r="7828" spans="1:10" x14ac:dyDescent="0.35">
      <c r="A7828">
        <v>8055</v>
      </c>
      <c r="B7828" t="s">
        <v>386</v>
      </c>
      <c r="C7828">
        <v>37</v>
      </c>
      <c r="D7828">
        <v>15</v>
      </c>
      <c r="E7828">
        <v>3</v>
      </c>
      <c r="F7828" t="s">
        <v>581</v>
      </c>
      <c r="G7828" t="s">
        <v>581</v>
      </c>
      <c r="H7828" t="s">
        <v>132</v>
      </c>
      <c r="I7828" t="s">
        <v>618</v>
      </c>
      <c r="J7828" t="s">
        <v>650</v>
      </c>
    </row>
    <row r="7829" spans="1:10" x14ac:dyDescent="0.35">
      <c r="A7829">
        <v>8056</v>
      </c>
      <c r="B7829" t="s">
        <v>386</v>
      </c>
      <c r="C7829">
        <v>38</v>
      </c>
      <c r="D7829">
        <v>14</v>
      </c>
      <c r="E7829">
        <v>5</v>
      </c>
      <c r="F7829" t="s">
        <v>581</v>
      </c>
      <c r="G7829" t="s">
        <v>581</v>
      </c>
      <c r="H7829" t="s">
        <v>132</v>
      </c>
      <c r="I7829" t="s">
        <v>618</v>
      </c>
      <c r="J7829" t="s">
        <v>650</v>
      </c>
    </row>
    <row r="7830" spans="1:10" x14ac:dyDescent="0.35">
      <c r="A7830">
        <v>8057</v>
      </c>
      <c r="B7830" t="s">
        <v>387</v>
      </c>
      <c r="C7830">
        <v>15</v>
      </c>
      <c r="D7830">
        <v>41</v>
      </c>
      <c r="E7830">
        <v>16</v>
      </c>
      <c r="F7830" t="s">
        <v>581</v>
      </c>
      <c r="G7830" t="s">
        <v>581</v>
      </c>
      <c r="H7830" t="s">
        <v>132</v>
      </c>
      <c r="I7830" t="s">
        <v>618</v>
      </c>
      <c r="J7830" t="s">
        <v>650</v>
      </c>
    </row>
    <row r="7831" spans="1:10" x14ac:dyDescent="0.35">
      <c r="A7831">
        <v>8058</v>
      </c>
      <c r="B7831" t="s">
        <v>387</v>
      </c>
      <c r="C7831">
        <v>16</v>
      </c>
      <c r="D7831">
        <v>52</v>
      </c>
      <c r="E7831">
        <v>11</v>
      </c>
      <c r="F7831" t="s">
        <v>581</v>
      </c>
      <c r="G7831" t="s">
        <v>581</v>
      </c>
      <c r="H7831" t="s">
        <v>132</v>
      </c>
      <c r="I7831" t="s">
        <v>618</v>
      </c>
      <c r="J7831" t="s">
        <v>650</v>
      </c>
    </row>
    <row r="7832" spans="1:10" x14ac:dyDescent="0.35">
      <c r="A7832">
        <v>8059</v>
      </c>
      <c r="B7832" t="s">
        <v>387</v>
      </c>
      <c r="C7832">
        <v>17</v>
      </c>
      <c r="D7832">
        <v>50</v>
      </c>
      <c r="E7832">
        <v>4</v>
      </c>
      <c r="F7832" t="s">
        <v>581</v>
      </c>
      <c r="G7832" t="s">
        <v>581</v>
      </c>
      <c r="H7832" t="s">
        <v>132</v>
      </c>
      <c r="I7832" t="s">
        <v>618</v>
      </c>
      <c r="J7832" t="s">
        <v>650</v>
      </c>
    </row>
    <row r="7833" spans="1:10" x14ac:dyDescent="0.35">
      <c r="A7833">
        <v>8060</v>
      </c>
      <c r="B7833" t="s">
        <v>387</v>
      </c>
      <c r="C7833">
        <v>18</v>
      </c>
      <c r="D7833">
        <v>29</v>
      </c>
      <c r="E7833">
        <v>6</v>
      </c>
      <c r="F7833" t="s">
        <v>581</v>
      </c>
      <c r="G7833" t="s">
        <v>581</v>
      </c>
      <c r="H7833" t="s">
        <v>132</v>
      </c>
      <c r="I7833" t="s">
        <v>618</v>
      </c>
      <c r="J7833" t="s">
        <v>650</v>
      </c>
    </row>
    <row r="7834" spans="1:10" x14ac:dyDescent="0.35">
      <c r="A7834">
        <v>8061</v>
      </c>
      <c r="B7834" t="s">
        <v>387</v>
      </c>
      <c r="C7834">
        <v>19</v>
      </c>
      <c r="D7834">
        <v>25</v>
      </c>
      <c r="E7834">
        <v>7</v>
      </c>
      <c r="F7834" t="s">
        <v>581</v>
      </c>
      <c r="G7834" t="s">
        <v>581</v>
      </c>
      <c r="H7834" t="s">
        <v>132</v>
      </c>
      <c r="I7834" t="s">
        <v>618</v>
      </c>
      <c r="J7834" t="s">
        <v>650</v>
      </c>
    </row>
    <row r="7835" spans="1:10" x14ac:dyDescent="0.35">
      <c r="A7835">
        <v>8062</v>
      </c>
      <c r="B7835" t="s">
        <v>387</v>
      </c>
      <c r="C7835">
        <v>20</v>
      </c>
      <c r="D7835">
        <v>31</v>
      </c>
      <c r="E7835">
        <v>6</v>
      </c>
      <c r="F7835" t="s">
        <v>581</v>
      </c>
      <c r="G7835" t="s">
        <v>581</v>
      </c>
      <c r="H7835" t="s">
        <v>132</v>
      </c>
      <c r="I7835" t="s">
        <v>618</v>
      </c>
      <c r="J7835" t="s">
        <v>650</v>
      </c>
    </row>
    <row r="7836" spans="1:10" x14ac:dyDescent="0.35">
      <c r="A7836">
        <v>8063</v>
      </c>
      <c r="B7836" t="s">
        <v>387</v>
      </c>
      <c r="C7836">
        <v>21</v>
      </c>
      <c r="D7836">
        <v>10</v>
      </c>
      <c r="E7836">
        <v>3</v>
      </c>
      <c r="F7836" t="s">
        <v>581</v>
      </c>
      <c r="G7836" t="s">
        <v>581</v>
      </c>
      <c r="H7836" t="s">
        <v>132</v>
      </c>
      <c r="I7836" t="s">
        <v>618</v>
      </c>
      <c r="J7836" t="s">
        <v>650</v>
      </c>
    </row>
    <row r="7837" spans="1:10" x14ac:dyDescent="0.35">
      <c r="A7837">
        <v>8064</v>
      </c>
      <c r="B7837" t="s">
        <v>387</v>
      </c>
      <c r="C7837">
        <v>22</v>
      </c>
      <c r="D7837">
        <v>9</v>
      </c>
      <c r="E7837">
        <v>2</v>
      </c>
      <c r="F7837" t="s">
        <v>581</v>
      </c>
      <c r="G7837" t="s">
        <v>581</v>
      </c>
      <c r="H7837" t="s">
        <v>132</v>
      </c>
      <c r="I7837" t="s">
        <v>618</v>
      </c>
      <c r="J7837" t="s">
        <v>650</v>
      </c>
    </row>
    <row r="7838" spans="1:10" x14ac:dyDescent="0.35">
      <c r="A7838">
        <v>8065</v>
      </c>
      <c r="B7838" t="s">
        <v>387</v>
      </c>
      <c r="C7838">
        <v>23</v>
      </c>
      <c r="D7838">
        <v>11</v>
      </c>
      <c r="E7838">
        <v>6</v>
      </c>
      <c r="F7838" t="s">
        <v>581</v>
      </c>
      <c r="G7838" t="s">
        <v>581</v>
      </c>
      <c r="H7838" t="s">
        <v>132</v>
      </c>
      <c r="I7838" t="s">
        <v>618</v>
      </c>
      <c r="J7838" t="s">
        <v>650</v>
      </c>
    </row>
    <row r="7839" spans="1:10" x14ac:dyDescent="0.35">
      <c r="A7839">
        <v>8066</v>
      </c>
      <c r="B7839" t="s">
        <v>387</v>
      </c>
      <c r="C7839">
        <v>24</v>
      </c>
      <c r="D7839">
        <v>9</v>
      </c>
      <c r="E7839">
        <v>2</v>
      </c>
      <c r="F7839" t="s">
        <v>581</v>
      </c>
      <c r="G7839" t="s">
        <v>581</v>
      </c>
      <c r="H7839" t="s">
        <v>132</v>
      </c>
      <c r="I7839" t="s">
        <v>618</v>
      </c>
      <c r="J7839" t="s">
        <v>650</v>
      </c>
    </row>
    <row r="7840" spans="1:10" x14ac:dyDescent="0.35">
      <c r="A7840">
        <v>8067</v>
      </c>
      <c r="B7840" t="s">
        <v>387</v>
      </c>
      <c r="C7840">
        <v>25</v>
      </c>
      <c r="D7840">
        <v>12</v>
      </c>
      <c r="E7840">
        <v>5</v>
      </c>
      <c r="F7840" t="s">
        <v>581</v>
      </c>
      <c r="G7840" t="s">
        <v>581</v>
      </c>
      <c r="H7840" t="s">
        <v>132</v>
      </c>
      <c r="I7840" t="s">
        <v>618</v>
      </c>
      <c r="J7840" t="s">
        <v>650</v>
      </c>
    </row>
    <row r="7841" spans="1:10" x14ac:dyDescent="0.35">
      <c r="A7841">
        <v>8068</v>
      </c>
      <c r="B7841" t="s">
        <v>387</v>
      </c>
      <c r="C7841">
        <v>26</v>
      </c>
      <c r="D7841">
        <v>12</v>
      </c>
      <c r="E7841">
        <v>4</v>
      </c>
      <c r="F7841" t="s">
        <v>581</v>
      </c>
      <c r="G7841" t="s">
        <v>581</v>
      </c>
      <c r="H7841" t="s">
        <v>132</v>
      </c>
      <c r="I7841" t="s">
        <v>618</v>
      </c>
      <c r="J7841" t="s">
        <v>650</v>
      </c>
    </row>
    <row r="7842" spans="1:10" x14ac:dyDescent="0.35">
      <c r="A7842">
        <v>8069</v>
      </c>
      <c r="B7842" t="s">
        <v>387</v>
      </c>
      <c r="C7842">
        <v>27</v>
      </c>
      <c r="D7842">
        <v>30</v>
      </c>
      <c r="E7842">
        <v>7</v>
      </c>
      <c r="F7842" t="s">
        <v>581</v>
      </c>
      <c r="G7842" t="s">
        <v>581</v>
      </c>
      <c r="H7842" t="s">
        <v>132</v>
      </c>
      <c r="I7842" t="s">
        <v>618</v>
      </c>
      <c r="J7842" t="s">
        <v>650</v>
      </c>
    </row>
    <row r="7843" spans="1:10" x14ac:dyDescent="0.35">
      <c r="A7843">
        <v>8070</v>
      </c>
      <c r="B7843" t="s">
        <v>387</v>
      </c>
      <c r="C7843">
        <v>28</v>
      </c>
      <c r="D7843">
        <v>38</v>
      </c>
      <c r="E7843">
        <v>9</v>
      </c>
      <c r="F7843" t="s">
        <v>581</v>
      </c>
      <c r="G7843" t="s">
        <v>581</v>
      </c>
      <c r="H7843" t="s">
        <v>132</v>
      </c>
      <c r="I7843" t="s">
        <v>618</v>
      </c>
      <c r="J7843" t="s">
        <v>650</v>
      </c>
    </row>
    <row r="7844" spans="1:10" x14ac:dyDescent="0.35">
      <c r="A7844">
        <v>8071</v>
      </c>
      <c r="B7844" t="s">
        <v>387</v>
      </c>
      <c r="C7844">
        <v>29</v>
      </c>
      <c r="D7844">
        <v>45</v>
      </c>
      <c r="E7844">
        <v>10</v>
      </c>
      <c r="F7844" t="s">
        <v>581</v>
      </c>
      <c r="G7844" t="s">
        <v>581</v>
      </c>
      <c r="H7844" t="s">
        <v>132</v>
      </c>
      <c r="I7844" t="s">
        <v>618</v>
      </c>
      <c r="J7844" t="s">
        <v>650</v>
      </c>
    </row>
    <row r="7845" spans="1:10" x14ac:dyDescent="0.35">
      <c r="A7845">
        <v>8072</v>
      </c>
      <c r="B7845" t="s">
        <v>387</v>
      </c>
      <c r="C7845">
        <v>30</v>
      </c>
      <c r="D7845">
        <v>26</v>
      </c>
      <c r="E7845">
        <v>3</v>
      </c>
      <c r="F7845" t="s">
        <v>581</v>
      </c>
      <c r="G7845" t="s">
        <v>581</v>
      </c>
      <c r="H7845" t="s">
        <v>132</v>
      </c>
      <c r="I7845" t="s">
        <v>618</v>
      </c>
      <c r="J7845" t="s">
        <v>650</v>
      </c>
    </row>
    <row r="7846" spans="1:10" x14ac:dyDescent="0.35">
      <c r="A7846">
        <v>8073</v>
      </c>
      <c r="B7846" t="s">
        <v>387</v>
      </c>
      <c r="C7846">
        <v>31</v>
      </c>
      <c r="D7846">
        <v>22</v>
      </c>
      <c r="E7846">
        <v>5</v>
      </c>
      <c r="F7846" t="s">
        <v>581</v>
      </c>
      <c r="G7846" t="s">
        <v>581</v>
      </c>
      <c r="H7846" t="s">
        <v>132</v>
      </c>
      <c r="I7846" t="s">
        <v>618</v>
      </c>
      <c r="J7846" t="s">
        <v>650</v>
      </c>
    </row>
    <row r="7847" spans="1:10" x14ac:dyDescent="0.35">
      <c r="A7847">
        <v>8074</v>
      </c>
      <c r="B7847" t="s">
        <v>387</v>
      </c>
      <c r="C7847">
        <v>32</v>
      </c>
      <c r="D7847">
        <v>12</v>
      </c>
      <c r="E7847">
        <v>5</v>
      </c>
      <c r="F7847" t="s">
        <v>581</v>
      </c>
      <c r="G7847" t="s">
        <v>581</v>
      </c>
      <c r="H7847" t="s">
        <v>132</v>
      </c>
      <c r="I7847" t="s">
        <v>618</v>
      </c>
      <c r="J7847" t="s">
        <v>650</v>
      </c>
    </row>
    <row r="7848" spans="1:10" x14ac:dyDescent="0.35">
      <c r="A7848">
        <v>8075</v>
      </c>
      <c r="B7848" t="s">
        <v>387</v>
      </c>
      <c r="C7848">
        <v>33</v>
      </c>
      <c r="D7848">
        <v>32</v>
      </c>
      <c r="E7848">
        <v>0</v>
      </c>
      <c r="F7848" t="s">
        <v>581</v>
      </c>
      <c r="G7848" t="s">
        <v>581</v>
      </c>
      <c r="H7848" t="s">
        <v>132</v>
      </c>
      <c r="I7848" t="s">
        <v>618</v>
      </c>
      <c r="J7848" t="s">
        <v>650</v>
      </c>
    </row>
    <row r="7849" spans="1:10" x14ac:dyDescent="0.35">
      <c r="A7849">
        <v>8076</v>
      </c>
      <c r="B7849" t="s">
        <v>387</v>
      </c>
      <c r="C7849">
        <v>34</v>
      </c>
      <c r="D7849">
        <v>21</v>
      </c>
      <c r="E7849">
        <v>6</v>
      </c>
      <c r="F7849" t="s">
        <v>581</v>
      </c>
      <c r="G7849" t="s">
        <v>581</v>
      </c>
      <c r="H7849" t="s">
        <v>132</v>
      </c>
      <c r="I7849" t="s">
        <v>618</v>
      </c>
      <c r="J7849" t="s">
        <v>650</v>
      </c>
    </row>
    <row r="7850" spans="1:10" x14ac:dyDescent="0.35">
      <c r="A7850">
        <v>8077</v>
      </c>
      <c r="B7850" t="s">
        <v>387</v>
      </c>
      <c r="C7850">
        <v>35</v>
      </c>
      <c r="D7850">
        <v>19</v>
      </c>
      <c r="E7850">
        <v>4</v>
      </c>
      <c r="F7850" t="s">
        <v>581</v>
      </c>
      <c r="G7850" t="s">
        <v>581</v>
      </c>
      <c r="H7850" t="s">
        <v>132</v>
      </c>
      <c r="I7850" t="s">
        <v>618</v>
      </c>
      <c r="J7850" t="s">
        <v>650</v>
      </c>
    </row>
    <row r="7851" spans="1:10" x14ac:dyDescent="0.35">
      <c r="A7851">
        <v>8078</v>
      </c>
      <c r="B7851" t="s">
        <v>387</v>
      </c>
      <c r="C7851">
        <v>36</v>
      </c>
      <c r="D7851">
        <v>24</v>
      </c>
      <c r="E7851">
        <v>0</v>
      </c>
      <c r="F7851" t="s">
        <v>581</v>
      </c>
      <c r="G7851" t="s">
        <v>581</v>
      </c>
      <c r="H7851" t="s">
        <v>132</v>
      </c>
      <c r="I7851" t="s">
        <v>618</v>
      </c>
      <c r="J7851" t="s">
        <v>650</v>
      </c>
    </row>
    <row r="7852" spans="1:10" x14ac:dyDescent="0.35">
      <c r="A7852">
        <v>8079</v>
      </c>
      <c r="B7852" t="s">
        <v>387</v>
      </c>
      <c r="C7852">
        <v>37</v>
      </c>
      <c r="D7852">
        <v>22</v>
      </c>
      <c r="E7852">
        <v>0</v>
      </c>
      <c r="F7852" t="s">
        <v>581</v>
      </c>
      <c r="G7852" t="s">
        <v>581</v>
      </c>
      <c r="H7852" t="s">
        <v>132</v>
      </c>
      <c r="I7852" t="s">
        <v>618</v>
      </c>
      <c r="J7852" t="s">
        <v>650</v>
      </c>
    </row>
    <row r="7853" spans="1:10" x14ac:dyDescent="0.35">
      <c r="A7853">
        <v>8080</v>
      </c>
      <c r="B7853" t="s">
        <v>387</v>
      </c>
      <c r="C7853">
        <v>38</v>
      </c>
      <c r="D7853">
        <v>17</v>
      </c>
      <c r="E7853">
        <v>3</v>
      </c>
      <c r="F7853" t="s">
        <v>581</v>
      </c>
      <c r="G7853" t="s">
        <v>581</v>
      </c>
      <c r="H7853" t="s">
        <v>132</v>
      </c>
      <c r="I7853" t="s">
        <v>618</v>
      </c>
      <c r="J7853" t="s">
        <v>650</v>
      </c>
    </row>
    <row r="7854" spans="1:10" x14ac:dyDescent="0.35">
      <c r="A7854">
        <v>8086</v>
      </c>
      <c r="B7854" t="s">
        <v>388</v>
      </c>
      <c r="C7854">
        <v>15</v>
      </c>
      <c r="D7854">
        <v>5</v>
      </c>
      <c r="E7854">
        <v>0</v>
      </c>
      <c r="F7854" t="s">
        <v>582</v>
      </c>
      <c r="G7854" t="s">
        <v>582</v>
      </c>
      <c r="H7854" t="s">
        <v>132</v>
      </c>
      <c r="I7854" t="s">
        <v>132</v>
      </c>
      <c r="J7854" t="s">
        <v>646</v>
      </c>
    </row>
    <row r="7855" spans="1:10" x14ac:dyDescent="0.35">
      <c r="A7855">
        <v>8087</v>
      </c>
      <c r="B7855" t="s">
        <v>388</v>
      </c>
      <c r="C7855">
        <v>16</v>
      </c>
      <c r="D7855">
        <v>8</v>
      </c>
      <c r="E7855">
        <v>0</v>
      </c>
      <c r="F7855" t="s">
        <v>582</v>
      </c>
      <c r="G7855" t="s">
        <v>582</v>
      </c>
      <c r="H7855" t="s">
        <v>132</v>
      </c>
      <c r="I7855" t="s">
        <v>132</v>
      </c>
      <c r="J7855" t="s">
        <v>646</v>
      </c>
    </row>
    <row r="7856" spans="1:10" x14ac:dyDescent="0.35">
      <c r="A7856">
        <v>8088</v>
      </c>
      <c r="B7856" t="s">
        <v>388</v>
      </c>
      <c r="C7856">
        <v>17</v>
      </c>
      <c r="D7856">
        <v>10</v>
      </c>
      <c r="E7856">
        <v>0</v>
      </c>
      <c r="F7856" t="s">
        <v>582</v>
      </c>
      <c r="G7856" t="s">
        <v>582</v>
      </c>
      <c r="H7856" t="s">
        <v>132</v>
      </c>
      <c r="I7856" t="s">
        <v>132</v>
      </c>
      <c r="J7856" t="s">
        <v>646</v>
      </c>
    </row>
    <row r="7857" spans="1:10" x14ac:dyDescent="0.35">
      <c r="A7857">
        <v>8089</v>
      </c>
      <c r="B7857" t="s">
        <v>388</v>
      </c>
      <c r="C7857">
        <v>18</v>
      </c>
      <c r="D7857">
        <v>8</v>
      </c>
      <c r="E7857">
        <v>0</v>
      </c>
      <c r="F7857" t="s">
        <v>582</v>
      </c>
      <c r="G7857" t="s">
        <v>582</v>
      </c>
      <c r="H7857" t="s">
        <v>132</v>
      </c>
      <c r="I7857" t="s">
        <v>132</v>
      </c>
      <c r="J7857" t="s">
        <v>646</v>
      </c>
    </row>
    <row r="7858" spans="1:10" x14ac:dyDescent="0.35">
      <c r="A7858">
        <v>8090</v>
      </c>
      <c r="B7858" t="s">
        <v>388</v>
      </c>
      <c r="C7858">
        <v>19</v>
      </c>
      <c r="D7858">
        <v>9</v>
      </c>
      <c r="E7858">
        <v>0</v>
      </c>
      <c r="F7858" t="s">
        <v>582</v>
      </c>
      <c r="G7858" t="s">
        <v>582</v>
      </c>
      <c r="H7858" t="s">
        <v>132</v>
      </c>
      <c r="I7858" t="s">
        <v>132</v>
      </c>
      <c r="J7858" t="s">
        <v>646</v>
      </c>
    </row>
    <row r="7859" spans="1:10" x14ac:dyDescent="0.35">
      <c r="A7859">
        <v>8091</v>
      </c>
      <c r="B7859" t="s">
        <v>388</v>
      </c>
      <c r="C7859">
        <v>20</v>
      </c>
      <c r="D7859">
        <v>3</v>
      </c>
      <c r="E7859">
        <v>0</v>
      </c>
      <c r="F7859" t="s">
        <v>582</v>
      </c>
      <c r="G7859" t="s">
        <v>582</v>
      </c>
      <c r="H7859" t="s">
        <v>132</v>
      </c>
      <c r="I7859" t="s">
        <v>132</v>
      </c>
      <c r="J7859" t="s">
        <v>646</v>
      </c>
    </row>
    <row r="7860" spans="1:10" x14ac:dyDescent="0.35">
      <c r="A7860">
        <v>8092</v>
      </c>
      <c r="B7860" t="s">
        <v>388</v>
      </c>
      <c r="C7860">
        <v>21</v>
      </c>
      <c r="D7860">
        <v>4</v>
      </c>
      <c r="E7860">
        <v>1</v>
      </c>
      <c r="F7860" t="s">
        <v>582</v>
      </c>
      <c r="G7860" t="s">
        <v>582</v>
      </c>
      <c r="H7860" t="s">
        <v>132</v>
      </c>
      <c r="I7860" t="s">
        <v>132</v>
      </c>
      <c r="J7860" t="s">
        <v>646</v>
      </c>
    </row>
    <row r="7861" spans="1:10" x14ac:dyDescent="0.35">
      <c r="A7861">
        <v>8093</v>
      </c>
      <c r="B7861" t="s">
        <v>388</v>
      </c>
      <c r="C7861">
        <v>22</v>
      </c>
      <c r="D7861">
        <v>1</v>
      </c>
      <c r="E7861">
        <v>0</v>
      </c>
      <c r="F7861" t="s">
        <v>582</v>
      </c>
      <c r="G7861" t="s">
        <v>582</v>
      </c>
      <c r="H7861" t="s">
        <v>132</v>
      </c>
      <c r="I7861" t="s">
        <v>132</v>
      </c>
      <c r="J7861" t="s">
        <v>646</v>
      </c>
    </row>
    <row r="7862" spans="1:10" x14ac:dyDescent="0.35">
      <c r="A7862">
        <v>8094</v>
      </c>
      <c r="B7862" t="s">
        <v>388</v>
      </c>
      <c r="C7862">
        <v>23</v>
      </c>
      <c r="D7862">
        <v>1</v>
      </c>
      <c r="E7862">
        <v>0</v>
      </c>
      <c r="F7862" t="s">
        <v>582</v>
      </c>
      <c r="G7862" t="s">
        <v>582</v>
      </c>
      <c r="H7862" t="s">
        <v>132</v>
      </c>
      <c r="I7862" t="s">
        <v>132</v>
      </c>
      <c r="J7862" t="s">
        <v>646</v>
      </c>
    </row>
    <row r="7863" spans="1:10" x14ac:dyDescent="0.35">
      <c r="A7863">
        <v>8095</v>
      </c>
      <c r="B7863" t="s">
        <v>388</v>
      </c>
      <c r="C7863">
        <v>24</v>
      </c>
      <c r="D7863">
        <v>5</v>
      </c>
      <c r="E7863">
        <v>0</v>
      </c>
      <c r="F7863" t="s">
        <v>582</v>
      </c>
      <c r="G7863" t="s">
        <v>582</v>
      </c>
      <c r="H7863" t="s">
        <v>132</v>
      </c>
      <c r="I7863" t="s">
        <v>132</v>
      </c>
      <c r="J7863" t="s">
        <v>646</v>
      </c>
    </row>
    <row r="7864" spans="1:10" x14ac:dyDescent="0.35">
      <c r="A7864">
        <v>8096</v>
      </c>
      <c r="B7864" t="s">
        <v>388</v>
      </c>
      <c r="C7864">
        <v>25</v>
      </c>
      <c r="D7864">
        <v>2</v>
      </c>
      <c r="E7864">
        <v>0</v>
      </c>
      <c r="F7864" t="s">
        <v>582</v>
      </c>
      <c r="G7864" t="s">
        <v>582</v>
      </c>
      <c r="H7864" t="s">
        <v>132</v>
      </c>
      <c r="I7864" t="s">
        <v>132</v>
      </c>
      <c r="J7864" t="s">
        <v>646</v>
      </c>
    </row>
    <row r="7865" spans="1:10" x14ac:dyDescent="0.35">
      <c r="A7865">
        <v>8097</v>
      </c>
      <c r="B7865" t="s">
        <v>388</v>
      </c>
      <c r="C7865">
        <v>26</v>
      </c>
      <c r="D7865">
        <v>3</v>
      </c>
      <c r="E7865">
        <v>1</v>
      </c>
      <c r="F7865" t="s">
        <v>582</v>
      </c>
      <c r="G7865" t="s">
        <v>582</v>
      </c>
      <c r="H7865" t="s">
        <v>132</v>
      </c>
      <c r="I7865" t="s">
        <v>132</v>
      </c>
      <c r="J7865" t="s">
        <v>646</v>
      </c>
    </row>
    <row r="7866" spans="1:10" x14ac:dyDescent="0.35">
      <c r="A7866">
        <v>8098</v>
      </c>
      <c r="B7866" t="s">
        <v>388</v>
      </c>
      <c r="C7866">
        <v>27</v>
      </c>
      <c r="D7866">
        <v>2</v>
      </c>
      <c r="E7866">
        <v>1</v>
      </c>
      <c r="F7866" t="s">
        <v>582</v>
      </c>
      <c r="G7866" t="s">
        <v>582</v>
      </c>
      <c r="H7866" t="s">
        <v>132</v>
      </c>
      <c r="I7866" t="s">
        <v>132</v>
      </c>
      <c r="J7866" t="s">
        <v>646</v>
      </c>
    </row>
    <row r="7867" spans="1:10" x14ac:dyDescent="0.35">
      <c r="A7867">
        <v>8099</v>
      </c>
      <c r="B7867" t="s">
        <v>388</v>
      </c>
      <c r="C7867">
        <v>28</v>
      </c>
      <c r="D7867">
        <v>9</v>
      </c>
      <c r="E7867">
        <v>0</v>
      </c>
      <c r="F7867" t="s">
        <v>582</v>
      </c>
      <c r="G7867" t="s">
        <v>582</v>
      </c>
      <c r="H7867" t="s">
        <v>132</v>
      </c>
      <c r="I7867" t="s">
        <v>132</v>
      </c>
      <c r="J7867" t="s">
        <v>646</v>
      </c>
    </row>
    <row r="7868" spans="1:10" x14ac:dyDescent="0.35">
      <c r="A7868">
        <v>8100</v>
      </c>
      <c r="B7868" t="s">
        <v>388</v>
      </c>
      <c r="C7868">
        <v>29</v>
      </c>
      <c r="D7868">
        <v>9</v>
      </c>
      <c r="E7868">
        <v>0</v>
      </c>
      <c r="F7868" t="s">
        <v>582</v>
      </c>
      <c r="G7868" t="s">
        <v>582</v>
      </c>
      <c r="H7868" t="s">
        <v>132</v>
      </c>
      <c r="I7868" t="s">
        <v>132</v>
      </c>
      <c r="J7868" t="s">
        <v>646</v>
      </c>
    </row>
    <row r="7869" spans="1:10" x14ac:dyDescent="0.35">
      <c r="A7869">
        <v>8101</v>
      </c>
      <c r="B7869" t="s">
        <v>388</v>
      </c>
      <c r="C7869">
        <v>30</v>
      </c>
      <c r="D7869">
        <v>11</v>
      </c>
      <c r="E7869">
        <v>4</v>
      </c>
      <c r="F7869" t="s">
        <v>582</v>
      </c>
      <c r="G7869" t="s">
        <v>582</v>
      </c>
      <c r="H7869" t="s">
        <v>132</v>
      </c>
      <c r="I7869" t="s">
        <v>132</v>
      </c>
      <c r="J7869" t="s">
        <v>646</v>
      </c>
    </row>
    <row r="7870" spans="1:10" x14ac:dyDescent="0.35">
      <c r="A7870">
        <v>8102</v>
      </c>
      <c r="B7870" t="s">
        <v>388</v>
      </c>
      <c r="C7870">
        <v>31</v>
      </c>
      <c r="D7870">
        <v>10</v>
      </c>
      <c r="E7870">
        <v>1</v>
      </c>
      <c r="F7870" t="s">
        <v>582</v>
      </c>
      <c r="G7870" t="s">
        <v>582</v>
      </c>
      <c r="H7870" t="s">
        <v>132</v>
      </c>
      <c r="I7870" t="s">
        <v>132</v>
      </c>
      <c r="J7870" t="s">
        <v>646</v>
      </c>
    </row>
    <row r="7871" spans="1:10" x14ac:dyDescent="0.35">
      <c r="A7871">
        <v>8103</v>
      </c>
      <c r="B7871" t="s">
        <v>388</v>
      </c>
      <c r="C7871">
        <v>32</v>
      </c>
      <c r="D7871">
        <v>6</v>
      </c>
      <c r="E7871">
        <v>0</v>
      </c>
      <c r="F7871" t="s">
        <v>582</v>
      </c>
      <c r="G7871" t="s">
        <v>582</v>
      </c>
      <c r="H7871" t="s">
        <v>132</v>
      </c>
      <c r="I7871" t="s">
        <v>132</v>
      </c>
      <c r="J7871" t="s">
        <v>646</v>
      </c>
    </row>
    <row r="7872" spans="1:10" x14ac:dyDescent="0.35">
      <c r="A7872">
        <v>8104</v>
      </c>
      <c r="B7872" t="s">
        <v>388</v>
      </c>
      <c r="C7872">
        <v>33</v>
      </c>
      <c r="D7872">
        <v>9</v>
      </c>
      <c r="E7872">
        <v>1</v>
      </c>
      <c r="F7872" t="s">
        <v>582</v>
      </c>
      <c r="G7872" t="s">
        <v>582</v>
      </c>
      <c r="H7872" t="s">
        <v>132</v>
      </c>
      <c r="I7872" t="s">
        <v>132</v>
      </c>
      <c r="J7872" t="s">
        <v>646</v>
      </c>
    </row>
    <row r="7873" spans="1:10" x14ac:dyDescent="0.35">
      <c r="A7873">
        <v>8105</v>
      </c>
      <c r="B7873" t="s">
        <v>388</v>
      </c>
      <c r="C7873">
        <v>34</v>
      </c>
      <c r="D7873">
        <v>5</v>
      </c>
      <c r="E7873">
        <v>0</v>
      </c>
      <c r="F7873" t="s">
        <v>582</v>
      </c>
      <c r="G7873" t="s">
        <v>582</v>
      </c>
      <c r="H7873" t="s">
        <v>132</v>
      </c>
      <c r="I7873" t="s">
        <v>132</v>
      </c>
      <c r="J7873" t="s">
        <v>646</v>
      </c>
    </row>
    <row r="7874" spans="1:10" x14ac:dyDescent="0.35">
      <c r="A7874">
        <v>8106</v>
      </c>
      <c r="B7874" t="s">
        <v>388</v>
      </c>
      <c r="C7874">
        <v>35</v>
      </c>
      <c r="D7874">
        <v>2</v>
      </c>
      <c r="E7874">
        <v>0</v>
      </c>
      <c r="F7874" t="s">
        <v>582</v>
      </c>
      <c r="G7874" t="s">
        <v>582</v>
      </c>
      <c r="H7874" t="s">
        <v>132</v>
      </c>
      <c r="I7874" t="s">
        <v>132</v>
      </c>
      <c r="J7874" t="s">
        <v>646</v>
      </c>
    </row>
    <row r="7875" spans="1:10" x14ac:dyDescent="0.35">
      <c r="A7875">
        <v>8107</v>
      </c>
      <c r="B7875" t="s">
        <v>388</v>
      </c>
      <c r="C7875">
        <v>36</v>
      </c>
      <c r="D7875">
        <v>3</v>
      </c>
      <c r="E7875">
        <v>0</v>
      </c>
      <c r="F7875" t="s">
        <v>582</v>
      </c>
      <c r="G7875" t="s">
        <v>582</v>
      </c>
      <c r="H7875" t="s">
        <v>132</v>
      </c>
      <c r="I7875" t="s">
        <v>132</v>
      </c>
      <c r="J7875" t="s">
        <v>646</v>
      </c>
    </row>
    <row r="7876" spans="1:10" x14ac:dyDescent="0.35">
      <c r="A7876">
        <v>8108</v>
      </c>
      <c r="B7876" t="s">
        <v>388</v>
      </c>
      <c r="C7876">
        <v>37</v>
      </c>
      <c r="D7876">
        <v>3</v>
      </c>
      <c r="E7876">
        <v>1</v>
      </c>
      <c r="F7876" t="s">
        <v>582</v>
      </c>
      <c r="G7876" t="s">
        <v>582</v>
      </c>
      <c r="H7876" t="s">
        <v>132</v>
      </c>
      <c r="I7876" t="s">
        <v>132</v>
      </c>
      <c r="J7876" t="s">
        <v>646</v>
      </c>
    </row>
    <row r="7877" spans="1:10" x14ac:dyDescent="0.35">
      <c r="A7877">
        <v>8109</v>
      </c>
      <c r="B7877" t="s">
        <v>389</v>
      </c>
      <c r="C7877">
        <v>15</v>
      </c>
      <c r="D7877">
        <v>29</v>
      </c>
      <c r="E7877">
        <v>1</v>
      </c>
      <c r="F7877" t="s">
        <v>582</v>
      </c>
      <c r="G7877" t="s">
        <v>582</v>
      </c>
      <c r="H7877" t="s">
        <v>132</v>
      </c>
      <c r="I7877" t="s">
        <v>132</v>
      </c>
      <c r="J7877" t="s">
        <v>646</v>
      </c>
    </row>
    <row r="7878" spans="1:10" x14ac:dyDescent="0.35">
      <c r="A7878">
        <v>8110</v>
      </c>
      <c r="B7878" t="s">
        <v>389</v>
      </c>
      <c r="C7878">
        <v>16</v>
      </c>
      <c r="D7878">
        <v>18</v>
      </c>
      <c r="E7878">
        <v>3</v>
      </c>
      <c r="F7878" t="s">
        <v>582</v>
      </c>
      <c r="G7878" t="s">
        <v>582</v>
      </c>
      <c r="H7878" t="s">
        <v>132</v>
      </c>
      <c r="I7878" t="s">
        <v>132</v>
      </c>
      <c r="J7878" t="s">
        <v>646</v>
      </c>
    </row>
    <row r="7879" spans="1:10" x14ac:dyDescent="0.35">
      <c r="A7879">
        <v>8111</v>
      </c>
      <c r="B7879" t="s">
        <v>389</v>
      </c>
      <c r="C7879">
        <v>17</v>
      </c>
      <c r="D7879">
        <v>13</v>
      </c>
      <c r="E7879">
        <v>1</v>
      </c>
      <c r="F7879" t="s">
        <v>582</v>
      </c>
      <c r="G7879" t="s">
        <v>582</v>
      </c>
      <c r="H7879" t="s">
        <v>132</v>
      </c>
      <c r="I7879" t="s">
        <v>132</v>
      </c>
      <c r="J7879" t="s">
        <v>646</v>
      </c>
    </row>
    <row r="7880" spans="1:10" x14ac:dyDescent="0.35">
      <c r="A7880">
        <v>8112</v>
      </c>
      <c r="B7880" t="s">
        <v>389</v>
      </c>
      <c r="C7880">
        <v>18</v>
      </c>
      <c r="D7880">
        <v>9</v>
      </c>
      <c r="E7880">
        <v>3</v>
      </c>
      <c r="F7880" t="s">
        <v>582</v>
      </c>
      <c r="G7880" t="s">
        <v>582</v>
      </c>
      <c r="H7880" t="s">
        <v>132</v>
      </c>
      <c r="I7880" t="s">
        <v>132</v>
      </c>
      <c r="J7880" t="s">
        <v>646</v>
      </c>
    </row>
    <row r="7881" spans="1:10" x14ac:dyDescent="0.35">
      <c r="A7881">
        <v>8113</v>
      </c>
      <c r="B7881" t="s">
        <v>389</v>
      </c>
      <c r="C7881">
        <v>19</v>
      </c>
      <c r="D7881">
        <v>12</v>
      </c>
      <c r="E7881">
        <v>1</v>
      </c>
      <c r="F7881" t="s">
        <v>582</v>
      </c>
      <c r="G7881" t="s">
        <v>582</v>
      </c>
      <c r="H7881" t="s">
        <v>132</v>
      </c>
      <c r="I7881" t="s">
        <v>132</v>
      </c>
      <c r="J7881" t="s">
        <v>646</v>
      </c>
    </row>
    <row r="7882" spans="1:10" x14ac:dyDescent="0.35">
      <c r="A7882">
        <v>8114</v>
      </c>
      <c r="B7882" t="s">
        <v>389</v>
      </c>
      <c r="C7882">
        <v>20</v>
      </c>
      <c r="D7882">
        <v>10</v>
      </c>
      <c r="E7882">
        <v>3</v>
      </c>
      <c r="F7882" t="s">
        <v>582</v>
      </c>
      <c r="G7882" t="s">
        <v>582</v>
      </c>
      <c r="H7882" t="s">
        <v>132</v>
      </c>
      <c r="I7882" t="s">
        <v>132</v>
      </c>
      <c r="J7882" t="s">
        <v>646</v>
      </c>
    </row>
    <row r="7883" spans="1:10" x14ac:dyDescent="0.35">
      <c r="A7883">
        <v>8115</v>
      </c>
      <c r="B7883" t="s">
        <v>389</v>
      </c>
      <c r="C7883">
        <v>21</v>
      </c>
      <c r="D7883">
        <v>6</v>
      </c>
      <c r="E7883">
        <v>0</v>
      </c>
      <c r="F7883" t="s">
        <v>582</v>
      </c>
      <c r="G7883" t="s">
        <v>582</v>
      </c>
      <c r="H7883" t="s">
        <v>132</v>
      </c>
      <c r="I7883" t="s">
        <v>132</v>
      </c>
      <c r="J7883" t="s">
        <v>646</v>
      </c>
    </row>
    <row r="7884" spans="1:10" x14ac:dyDescent="0.35">
      <c r="A7884">
        <v>8116</v>
      </c>
      <c r="B7884" t="s">
        <v>389</v>
      </c>
      <c r="C7884">
        <v>22</v>
      </c>
      <c r="D7884">
        <v>4</v>
      </c>
      <c r="E7884">
        <v>0</v>
      </c>
      <c r="F7884" t="s">
        <v>582</v>
      </c>
      <c r="G7884" t="s">
        <v>582</v>
      </c>
      <c r="H7884" t="s">
        <v>132</v>
      </c>
      <c r="I7884" t="s">
        <v>132</v>
      </c>
      <c r="J7884" t="s">
        <v>646</v>
      </c>
    </row>
    <row r="7885" spans="1:10" x14ac:dyDescent="0.35">
      <c r="A7885">
        <v>8117</v>
      </c>
      <c r="B7885" t="s">
        <v>389</v>
      </c>
      <c r="C7885">
        <v>23</v>
      </c>
      <c r="D7885">
        <v>9</v>
      </c>
      <c r="E7885">
        <v>2</v>
      </c>
      <c r="F7885" t="s">
        <v>582</v>
      </c>
      <c r="G7885" t="s">
        <v>582</v>
      </c>
      <c r="H7885" t="s">
        <v>132</v>
      </c>
      <c r="I7885" t="s">
        <v>132</v>
      </c>
      <c r="J7885" t="s">
        <v>646</v>
      </c>
    </row>
    <row r="7886" spans="1:10" x14ac:dyDescent="0.35">
      <c r="A7886">
        <v>8118</v>
      </c>
      <c r="B7886" t="s">
        <v>389</v>
      </c>
      <c r="C7886">
        <v>24</v>
      </c>
      <c r="D7886">
        <v>5</v>
      </c>
      <c r="E7886">
        <v>0</v>
      </c>
      <c r="F7886" t="s">
        <v>582</v>
      </c>
      <c r="G7886" t="s">
        <v>582</v>
      </c>
      <c r="H7886" t="s">
        <v>132</v>
      </c>
      <c r="I7886" t="s">
        <v>132</v>
      </c>
      <c r="J7886" t="s">
        <v>646</v>
      </c>
    </row>
    <row r="7887" spans="1:10" x14ac:dyDescent="0.35">
      <c r="A7887">
        <v>8119</v>
      </c>
      <c r="B7887" t="s">
        <v>389</v>
      </c>
      <c r="C7887">
        <v>25</v>
      </c>
      <c r="D7887">
        <v>6</v>
      </c>
      <c r="E7887">
        <v>0</v>
      </c>
      <c r="F7887" t="s">
        <v>582</v>
      </c>
      <c r="G7887" t="s">
        <v>582</v>
      </c>
      <c r="H7887" t="s">
        <v>132</v>
      </c>
      <c r="I7887" t="s">
        <v>132</v>
      </c>
      <c r="J7887" t="s">
        <v>646</v>
      </c>
    </row>
    <row r="7888" spans="1:10" x14ac:dyDescent="0.35">
      <c r="A7888">
        <v>8120</v>
      </c>
      <c r="B7888" t="s">
        <v>389</v>
      </c>
      <c r="C7888">
        <v>26</v>
      </c>
      <c r="D7888">
        <v>11</v>
      </c>
      <c r="E7888">
        <v>0</v>
      </c>
      <c r="F7888" t="s">
        <v>582</v>
      </c>
      <c r="G7888" t="s">
        <v>582</v>
      </c>
      <c r="H7888" t="s">
        <v>132</v>
      </c>
      <c r="I7888" t="s">
        <v>132</v>
      </c>
      <c r="J7888" t="s">
        <v>646</v>
      </c>
    </row>
    <row r="7889" spans="1:10" x14ac:dyDescent="0.35">
      <c r="A7889">
        <v>8121</v>
      </c>
      <c r="B7889" t="s">
        <v>389</v>
      </c>
      <c r="C7889">
        <v>27</v>
      </c>
      <c r="D7889">
        <v>10</v>
      </c>
      <c r="E7889">
        <v>4</v>
      </c>
      <c r="F7889" t="s">
        <v>582</v>
      </c>
      <c r="G7889" t="s">
        <v>582</v>
      </c>
      <c r="H7889" t="s">
        <v>132</v>
      </c>
      <c r="I7889" t="s">
        <v>132</v>
      </c>
      <c r="J7889" t="s">
        <v>646</v>
      </c>
    </row>
    <row r="7890" spans="1:10" x14ac:dyDescent="0.35">
      <c r="A7890">
        <v>8122</v>
      </c>
      <c r="B7890" t="s">
        <v>389</v>
      </c>
      <c r="C7890">
        <v>28</v>
      </c>
      <c r="D7890">
        <v>18</v>
      </c>
      <c r="E7890">
        <v>3</v>
      </c>
      <c r="F7890" t="s">
        <v>582</v>
      </c>
      <c r="G7890" t="s">
        <v>582</v>
      </c>
      <c r="H7890" t="s">
        <v>132</v>
      </c>
      <c r="I7890" t="s">
        <v>132</v>
      </c>
      <c r="J7890" t="s">
        <v>646</v>
      </c>
    </row>
    <row r="7891" spans="1:10" x14ac:dyDescent="0.35">
      <c r="A7891">
        <v>8123</v>
      </c>
      <c r="B7891" t="s">
        <v>389</v>
      </c>
      <c r="C7891">
        <v>29</v>
      </c>
      <c r="D7891">
        <v>25</v>
      </c>
      <c r="E7891">
        <v>3</v>
      </c>
      <c r="F7891" t="s">
        <v>582</v>
      </c>
      <c r="G7891" t="s">
        <v>582</v>
      </c>
      <c r="H7891" t="s">
        <v>132</v>
      </c>
      <c r="I7891" t="s">
        <v>132</v>
      </c>
      <c r="J7891" t="s">
        <v>646</v>
      </c>
    </row>
    <row r="7892" spans="1:10" x14ac:dyDescent="0.35">
      <c r="A7892">
        <v>8124</v>
      </c>
      <c r="B7892" t="s">
        <v>389</v>
      </c>
      <c r="C7892">
        <v>30</v>
      </c>
      <c r="D7892">
        <v>24</v>
      </c>
      <c r="E7892">
        <v>1</v>
      </c>
      <c r="F7892" t="s">
        <v>582</v>
      </c>
      <c r="G7892" t="s">
        <v>582</v>
      </c>
      <c r="H7892" t="s">
        <v>132</v>
      </c>
      <c r="I7892" t="s">
        <v>132</v>
      </c>
      <c r="J7892" t="s">
        <v>646</v>
      </c>
    </row>
    <row r="7893" spans="1:10" x14ac:dyDescent="0.35">
      <c r="A7893">
        <v>8125</v>
      </c>
      <c r="B7893" t="s">
        <v>389</v>
      </c>
      <c r="C7893">
        <v>31</v>
      </c>
      <c r="D7893">
        <v>10</v>
      </c>
      <c r="E7893">
        <v>1</v>
      </c>
      <c r="F7893" t="s">
        <v>582</v>
      </c>
      <c r="G7893" t="s">
        <v>582</v>
      </c>
      <c r="H7893" t="s">
        <v>132</v>
      </c>
      <c r="I7893" t="s">
        <v>132</v>
      </c>
      <c r="J7893" t="s">
        <v>646</v>
      </c>
    </row>
    <row r="7894" spans="1:10" x14ac:dyDescent="0.35">
      <c r="A7894">
        <v>8126</v>
      </c>
      <c r="B7894" t="s">
        <v>389</v>
      </c>
      <c r="C7894">
        <v>32</v>
      </c>
      <c r="D7894">
        <v>11</v>
      </c>
      <c r="E7894">
        <v>3</v>
      </c>
      <c r="F7894" t="s">
        <v>582</v>
      </c>
      <c r="G7894" t="s">
        <v>582</v>
      </c>
      <c r="H7894" t="s">
        <v>132</v>
      </c>
      <c r="I7894" t="s">
        <v>132</v>
      </c>
      <c r="J7894" t="s">
        <v>646</v>
      </c>
    </row>
    <row r="7895" spans="1:10" x14ac:dyDescent="0.35">
      <c r="A7895">
        <v>8127</v>
      </c>
      <c r="B7895" t="s">
        <v>389</v>
      </c>
      <c r="C7895">
        <v>33</v>
      </c>
      <c r="D7895">
        <v>15</v>
      </c>
      <c r="E7895">
        <v>2</v>
      </c>
      <c r="F7895" t="s">
        <v>582</v>
      </c>
      <c r="G7895" t="s">
        <v>582</v>
      </c>
      <c r="H7895" t="s">
        <v>132</v>
      </c>
      <c r="I7895" t="s">
        <v>132</v>
      </c>
      <c r="J7895" t="s">
        <v>646</v>
      </c>
    </row>
    <row r="7896" spans="1:10" x14ac:dyDescent="0.35">
      <c r="A7896">
        <v>8128</v>
      </c>
      <c r="B7896" t="s">
        <v>389</v>
      </c>
      <c r="C7896">
        <v>34</v>
      </c>
      <c r="D7896">
        <v>7</v>
      </c>
      <c r="E7896">
        <v>0</v>
      </c>
      <c r="F7896" t="s">
        <v>582</v>
      </c>
      <c r="G7896" t="s">
        <v>582</v>
      </c>
      <c r="H7896" t="s">
        <v>132</v>
      </c>
      <c r="I7896" t="s">
        <v>132</v>
      </c>
      <c r="J7896" t="s">
        <v>646</v>
      </c>
    </row>
    <row r="7897" spans="1:10" x14ac:dyDescent="0.35">
      <c r="A7897">
        <v>8129</v>
      </c>
      <c r="B7897" t="s">
        <v>389</v>
      </c>
      <c r="C7897">
        <v>35</v>
      </c>
      <c r="D7897">
        <v>10</v>
      </c>
      <c r="E7897">
        <v>2</v>
      </c>
      <c r="F7897" t="s">
        <v>582</v>
      </c>
      <c r="G7897" t="s">
        <v>582</v>
      </c>
      <c r="H7897" t="s">
        <v>132</v>
      </c>
      <c r="I7897" t="s">
        <v>132</v>
      </c>
      <c r="J7897" t="s">
        <v>646</v>
      </c>
    </row>
    <row r="7898" spans="1:10" x14ac:dyDescent="0.35">
      <c r="A7898">
        <v>8130</v>
      </c>
      <c r="B7898" t="s">
        <v>389</v>
      </c>
      <c r="C7898">
        <v>36</v>
      </c>
      <c r="D7898">
        <v>9</v>
      </c>
      <c r="E7898">
        <v>0</v>
      </c>
      <c r="F7898" t="s">
        <v>582</v>
      </c>
      <c r="G7898" t="s">
        <v>582</v>
      </c>
      <c r="H7898" t="s">
        <v>132</v>
      </c>
      <c r="I7898" t="s">
        <v>132</v>
      </c>
      <c r="J7898" t="s">
        <v>646</v>
      </c>
    </row>
    <row r="7899" spans="1:10" x14ac:dyDescent="0.35">
      <c r="A7899">
        <v>8131</v>
      </c>
      <c r="B7899" t="s">
        <v>389</v>
      </c>
      <c r="C7899">
        <v>37</v>
      </c>
      <c r="D7899">
        <v>12</v>
      </c>
      <c r="E7899">
        <v>1</v>
      </c>
      <c r="F7899" t="s">
        <v>582</v>
      </c>
      <c r="G7899" t="s">
        <v>582</v>
      </c>
      <c r="H7899" t="s">
        <v>132</v>
      </c>
      <c r="I7899" t="s">
        <v>132</v>
      </c>
      <c r="J7899" t="s">
        <v>646</v>
      </c>
    </row>
    <row r="7900" spans="1:10" x14ac:dyDescent="0.35">
      <c r="A7900">
        <v>8132</v>
      </c>
      <c r="B7900" t="s">
        <v>389</v>
      </c>
      <c r="C7900">
        <v>38</v>
      </c>
      <c r="D7900">
        <v>11</v>
      </c>
      <c r="E7900">
        <v>0</v>
      </c>
      <c r="F7900" t="s">
        <v>582</v>
      </c>
      <c r="G7900" t="s">
        <v>582</v>
      </c>
      <c r="H7900" t="s">
        <v>132</v>
      </c>
      <c r="I7900" t="s">
        <v>132</v>
      </c>
      <c r="J7900" t="s">
        <v>646</v>
      </c>
    </row>
    <row r="7901" spans="1:10" x14ac:dyDescent="0.35">
      <c r="A7901">
        <v>8133</v>
      </c>
      <c r="B7901" t="s">
        <v>390</v>
      </c>
      <c r="C7901">
        <v>15</v>
      </c>
      <c r="D7901">
        <v>29</v>
      </c>
      <c r="E7901">
        <v>2</v>
      </c>
      <c r="F7901" t="s">
        <v>582</v>
      </c>
      <c r="G7901" t="s">
        <v>581</v>
      </c>
      <c r="H7901" t="s">
        <v>132</v>
      </c>
      <c r="I7901" t="s">
        <v>132</v>
      </c>
      <c r="J7901" t="s">
        <v>646</v>
      </c>
    </row>
    <row r="7902" spans="1:10" x14ac:dyDescent="0.35">
      <c r="A7902">
        <v>8134</v>
      </c>
      <c r="B7902" t="s">
        <v>390</v>
      </c>
      <c r="C7902">
        <v>16</v>
      </c>
      <c r="D7902">
        <v>24</v>
      </c>
      <c r="E7902">
        <v>4</v>
      </c>
      <c r="F7902" t="s">
        <v>582</v>
      </c>
      <c r="G7902" t="s">
        <v>581</v>
      </c>
      <c r="H7902" t="s">
        <v>132</v>
      </c>
      <c r="I7902" t="s">
        <v>132</v>
      </c>
      <c r="J7902" t="s">
        <v>646</v>
      </c>
    </row>
    <row r="7903" spans="1:10" x14ac:dyDescent="0.35">
      <c r="A7903">
        <v>8135</v>
      </c>
      <c r="B7903" t="s">
        <v>390</v>
      </c>
      <c r="C7903">
        <v>17</v>
      </c>
      <c r="D7903">
        <v>15</v>
      </c>
      <c r="E7903">
        <v>10</v>
      </c>
      <c r="F7903" t="s">
        <v>582</v>
      </c>
      <c r="G7903" t="s">
        <v>581</v>
      </c>
      <c r="H7903" t="s">
        <v>132</v>
      </c>
      <c r="I7903" t="s">
        <v>132</v>
      </c>
      <c r="J7903" t="s">
        <v>646</v>
      </c>
    </row>
    <row r="7904" spans="1:10" x14ac:dyDescent="0.35">
      <c r="A7904">
        <v>8136</v>
      </c>
      <c r="B7904" t="s">
        <v>390</v>
      </c>
      <c r="C7904">
        <v>18</v>
      </c>
      <c r="D7904">
        <v>11</v>
      </c>
      <c r="E7904">
        <v>2</v>
      </c>
      <c r="F7904" t="s">
        <v>582</v>
      </c>
      <c r="G7904" t="s">
        <v>581</v>
      </c>
      <c r="H7904" t="s">
        <v>132</v>
      </c>
      <c r="I7904" t="s">
        <v>132</v>
      </c>
      <c r="J7904" t="s">
        <v>646</v>
      </c>
    </row>
    <row r="7905" spans="1:10" x14ac:dyDescent="0.35">
      <c r="A7905">
        <v>8137</v>
      </c>
      <c r="B7905" t="s">
        <v>390</v>
      </c>
      <c r="C7905">
        <v>19</v>
      </c>
      <c r="D7905">
        <v>18</v>
      </c>
      <c r="E7905">
        <v>1</v>
      </c>
      <c r="F7905" t="s">
        <v>582</v>
      </c>
      <c r="G7905" t="s">
        <v>581</v>
      </c>
      <c r="H7905" t="s">
        <v>132</v>
      </c>
      <c r="I7905" t="s">
        <v>132</v>
      </c>
      <c r="J7905" t="s">
        <v>646</v>
      </c>
    </row>
    <row r="7906" spans="1:10" x14ac:dyDescent="0.35">
      <c r="A7906">
        <v>8138</v>
      </c>
      <c r="B7906" t="s">
        <v>390</v>
      </c>
      <c r="C7906">
        <v>20</v>
      </c>
      <c r="D7906">
        <v>15</v>
      </c>
      <c r="E7906">
        <v>5</v>
      </c>
      <c r="F7906" t="s">
        <v>582</v>
      </c>
      <c r="G7906" t="s">
        <v>581</v>
      </c>
      <c r="H7906" t="s">
        <v>132</v>
      </c>
      <c r="I7906" t="s">
        <v>132</v>
      </c>
      <c r="J7906" t="s">
        <v>646</v>
      </c>
    </row>
    <row r="7907" spans="1:10" x14ac:dyDescent="0.35">
      <c r="A7907">
        <v>8139</v>
      </c>
      <c r="B7907" t="s">
        <v>390</v>
      </c>
      <c r="C7907">
        <v>21</v>
      </c>
      <c r="D7907">
        <v>12</v>
      </c>
      <c r="E7907">
        <v>5</v>
      </c>
      <c r="F7907" t="s">
        <v>582</v>
      </c>
      <c r="G7907" t="s">
        <v>581</v>
      </c>
      <c r="H7907" t="s">
        <v>132</v>
      </c>
      <c r="I7907" t="s">
        <v>132</v>
      </c>
      <c r="J7907" t="s">
        <v>646</v>
      </c>
    </row>
    <row r="7908" spans="1:10" x14ac:dyDescent="0.35">
      <c r="A7908">
        <v>8140</v>
      </c>
      <c r="B7908" t="s">
        <v>390</v>
      </c>
      <c r="C7908">
        <v>22</v>
      </c>
      <c r="D7908">
        <v>15</v>
      </c>
      <c r="E7908">
        <v>3</v>
      </c>
      <c r="F7908" t="s">
        <v>582</v>
      </c>
      <c r="G7908" t="s">
        <v>581</v>
      </c>
      <c r="H7908" t="s">
        <v>132</v>
      </c>
      <c r="I7908" t="s">
        <v>132</v>
      </c>
      <c r="J7908" t="s">
        <v>646</v>
      </c>
    </row>
    <row r="7909" spans="1:10" x14ac:dyDescent="0.35">
      <c r="A7909">
        <v>8141</v>
      </c>
      <c r="B7909" t="s">
        <v>390</v>
      </c>
      <c r="C7909">
        <v>23</v>
      </c>
      <c r="D7909">
        <v>9</v>
      </c>
      <c r="E7909">
        <v>1</v>
      </c>
      <c r="F7909" t="s">
        <v>582</v>
      </c>
      <c r="G7909" t="s">
        <v>581</v>
      </c>
      <c r="H7909" t="s">
        <v>132</v>
      </c>
      <c r="I7909" t="s">
        <v>132</v>
      </c>
      <c r="J7909" t="s">
        <v>646</v>
      </c>
    </row>
    <row r="7910" spans="1:10" x14ac:dyDescent="0.35">
      <c r="A7910">
        <v>8142</v>
      </c>
      <c r="B7910" t="s">
        <v>390</v>
      </c>
      <c r="C7910">
        <v>24</v>
      </c>
      <c r="D7910">
        <v>7</v>
      </c>
      <c r="E7910">
        <v>0</v>
      </c>
      <c r="F7910" t="s">
        <v>582</v>
      </c>
      <c r="G7910" t="s">
        <v>581</v>
      </c>
      <c r="H7910" t="s">
        <v>132</v>
      </c>
      <c r="I7910" t="s">
        <v>132</v>
      </c>
      <c r="J7910" t="s">
        <v>646</v>
      </c>
    </row>
    <row r="7911" spans="1:10" x14ac:dyDescent="0.35">
      <c r="A7911">
        <v>8143</v>
      </c>
      <c r="B7911" t="s">
        <v>390</v>
      </c>
      <c r="C7911">
        <v>25</v>
      </c>
      <c r="D7911">
        <v>14</v>
      </c>
      <c r="E7911">
        <v>4</v>
      </c>
      <c r="F7911" t="s">
        <v>582</v>
      </c>
      <c r="G7911" t="s">
        <v>581</v>
      </c>
      <c r="H7911" t="s">
        <v>132</v>
      </c>
      <c r="I7911" t="s">
        <v>132</v>
      </c>
      <c r="J7911" t="s">
        <v>646</v>
      </c>
    </row>
    <row r="7912" spans="1:10" x14ac:dyDescent="0.35">
      <c r="A7912">
        <v>8144</v>
      </c>
      <c r="B7912" t="s">
        <v>390</v>
      </c>
      <c r="C7912">
        <v>26</v>
      </c>
      <c r="D7912">
        <v>9</v>
      </c>
      <c r="E7912">
        <v>5</v>
      </c>
      <c r="F7912" t="s">
        <v>582</v>
      </c>
      <c r="G7912" t="s">
        <v>581</v>
      </c>
      <c r="H7912" t="s">
        <v>132</v>
      </c>
      <c r="I7912" t="s">
        <v>132</v>
      </c>
      <c r="J7912" t="s">
        <v>646</v>
      </c>
    </row>
    <row r="7913" spans="1:10" x14ac:dyDescent="0.35">
      <c r="A7913">
        <v>8145</v>
      </c>
      <c r="B7913" t="s">
        <v>390</v>
      </c>
      <c r="C7913">
        <v>27</v>
      </c>
      <c r="D7913">
        <v>18</v>
      </c>
      <c r="E7913">
        <v>7</v>
      </c>
      <c r="F7913" t="s">
        <v>582</v>
      </c>
      <c r="G7913" t="s">
        <v>581</v>
      </c>
      <c r="H7913" t="s">
        <v>132</v>
      </c>
      <c r="I7913" t="s">
        <v>132</v>
      </c>
      <c r="J7913" t="s">
        <v>646</v>
      </c>
    </row>
    <row r="7914" spans="1:10" x14ac:dyDescent="0.35">
      <c r="A7914">
        <v>8146</v>
      </c>
      <c r="B7914" t="s">
        <v>390</v>
      </c>
      <c r="C7914">
        <v>28</v>
      </c>
      <c r="D7914">
        <v>31</v>
      </c>
      <c r="E7914">
        <v>5</v>
      </c>
      <c r="F7914" t="s">
        <v>582</v>
      </c>
      <c r="G7914" t="s">
        <v>581</v>
      </c>
      <c r="H7914" t="s">
        <v>132</v>
      </c>
      <c r="I7914" t="s">
        <v>132</v>
      </c>
      <c r="J7914" t="s">
        <v>646</v>
      </c>
    </row>
    <row r="7915" spans="1:10" x14ac:dyDescent="0.35">
      <c r="A7915">
        <v>8147</v>
      </c>
      <c r="B7915" t="s">
        <v>390</v>
      </c>
      <c r="C7915">
        <v>29</v>
      </c>
      <c r="D7915">
        <v>24</v>
      </c>
      <c r="E7915">
        <v>3</v>
      </c>
      <c r="F7915" t="s">
        <v>582</v>
      </c>
      <c r="G7915" t="s">
        <v>581</v>
      </c>
      <c r="H7915" t="s">
        <v>132</v>
      </c>
      <c r="I7915" t="s">
        <v>132</v>
      </c>
      <c r="J7915" t="s">
        <v>646</v>
      </c>
    </row>
    <row r="7916" spans="1:10" x14ac:dyDescent="0.35">
      <c r="A7916">
        <v>8148</v>
      </c>
      <c r="B7916" t="s">
        <v>390</v>
      </c>
      <c r="C7916">
        <v>30</v>
      </c>
      <c r="D7916">
        <v>28</v>
      </c>
      <c r="E7916">
        <v>5</v>
      </c>
      <c r="F7916" t="s">
        <v>582</v>
      </c>
      <c r="G7916" t="s">
        <v>581</v>
      </c>
      <c r="H7916" t="s">
        <v>132</v>
      </c>
      <c r="I7916" t="s">
        <v>132</v>
      </c>
      <c r="J7916" t="s">
        <v>646</v>
      </c>
    </row>
    <row r="7917" spans="1:10" x14ac:dyDescent="0.35">
      <c r="A7917">
        <v>8149</v>
      </c>
      <c r="B7917" t="s">
        <v>390</v>
      </c>
      <c r="C7917">
        <v>31</v>
      </c>
      <c r="D7917">
        <v>22</v>
      </c>
      <c r="E7917">
        <v>7</v>
      </c>
      <c r="F7917" t="s">
        <v>582</v>
      </c>
      <c r="G7917" t="s">
        <v>581</v>
      </c>
      <c r="H7917" t="s">
        <v>132</v>
      </c>
      <c r="I7917" t="s">
        <v>132</v>
      </c>
      <c r="J7917" t="s">
        <v>646</v>
      </c>
    </row>
    <row r="7918" spans="1:10" x14ac:dyDescent="0.35">
      <c r="A7918">
        <v>8150</v>
      </c>
      <c r="B7918" t="s">
        <v>390</v>
      </c>
      <c r="C7918">
        <v>32</v>
      </c>
      <c r="D7918">
        <v>19</v>
      </c>
      <c r="E7918">
        <v>4</v>
      </c>
      <c r="F7918" t="s">
        <v>582</v>
      </c>
      <c r="G7918" t="s">
        <v>581</v>
      </c>
      <c r="H7918" t="s">
        <v>132</v>
      </c>
      <c r="I7918" t="s">
        <v>132</v>
      </c>
      <c r="J7918" t="s">
        <v>646</v>
      </c>
    </row>
    <row r="7919" spans="1:10" x14ac:dyDescent="0.35">
      <c r="A7919">
        <v>8151</v>
      </c>
      <c r="B7919" t="s">
        <v>390</v>
      </c>
      <c r="C7919">
        <v>33</v>
      </c>
      <c r="D7919">
        <v>14</v>
      </c>
      <c r="E7919">
        <v>2</v>
      </c>
      <c r="F7919" t="s">
        <v>582</v>
      </c>
      <c r="G7919" t="s">
        <v>581</v>
      </c>
      <c r="H7919" t="s">
        <v>132</v>
      </c>
      <c r="I7919" t="s">
        <v>132</v>
      </c>
      <c r="J7919" t="s">
        <v>646</v>
      </c>
    </row>
    <row r="7920" spans="1:10" x14ac:dyDescent="0.35">
      <c r="A7920">
        <v>8152</v>
      </c>
      <c r="B7920" t="s">
        <v>390</v>
      </c>
      <c r="C7920">
        <v>34</v>
      </c>
      <c r="D7920">
        <v>17</v>
      </c>
      <c r="E7920">
        <v>1</v>
      </c>
      <c r="F7920" t="s">
        <v>582</v>
      </c>
      <c r="G7920" t="s">
        <v>581</v>
      </c>
      <c r="H7920" t="s">
        <v>132</v>
      </c>
      <c r="I7920" t="s">
        <v>132</v>
      </c>
      <c r="J7920" t="s">
        <v>646</v>
      </c>
    </row>
    <row r="7921" spans="1:10" x14ac:dyDescent="0.35">
      <c r="A7921">
        <v>8153</v>
      </c>
      <c r="B7921" t="s">
        <v>390</v>
      </c>
      <c r="C7921">
        <v>35</v>
      </c>
      <c r="D7921">
        <v>8</v>
      </c>
      <c r="E7921">
        <v>1</v>
      </c>
      <c r="F7921" t="s">
        <v>582</v>
      </c>
      <c r="G7921" t="s">
        <v>581</v>
      </c>
      <c r="H7921" t="s">
        <v>132</v>
      </c>
      <c r="I7921" t="s">
        <v>132</v>
      </c>
      <c r="J7921" t="s">
        <v>646</v>
      </c>
    </row>
    <row r="7922" spans="1:10" x14ac:dyDescent="0.35">
      <c r="A7922">
        <v>8154</v>
      </c>
      <c r="B7922" t="s">
        <v>390</v>
      </c>
      <c r="C7922">
        <v>36</v>
      </c>
      <c r="D7922">
        <v>11</v>
      </c>
      <c r="E7922">
        <v>1</v>
      </c>
      <c r="F7922" t="s">
        <v>582</v>
      </c>
      <c r="G7922" t="s">
        <v>581</v>
      </c>
      <c r="H7922" t="s">
        <v>132</v>
      </c>
      <c r="I7922" t="s">
        <v>132</v>
      </c>
      <c r="J7922" t="s">
        <v>646</v>
      </c>
    </row>
    <row r="7923" spans="1:10" x14ac:dyDescent="0.35">
      <c r="A7923">
        <v>8155</v>
      </c>
      <c r="B7923" t="s">
        <v>390</v>
      </c>
      <c r="C7923">
        <v>37</v>
      </c>
      <c r="D7923">
        <v>8</v>
      </c>
      <c r="E7923">
        <v>4</v>
      </c>
      <c r="F7923" t="s">
        <v>582</v>
      </c>
      <c r="G7923" t="s">
        <v>581</v>
      </c>
      <c r="H7923" t="s">
        <v>132</v>
      </c>
      <c r="I7923" t="s">
        <v>132</v>
      </c>
      <c r="J7923" t="s">
        <v>646</v>
      </c>
    </row>
    <row r="7924" spans="1:10" x14ac:dyDescent="0.35">
      <c r="A7924">
        <v>8156</v>
      </c>
      <c r="B7924" t="s">
        <v>390</v>
      </c>
      <c r="C7924">
        <v>38</v>
      </c>
      <c r="D7924">
        <v>10</v>
      </c>
      <c r="E7924">
        <v>4</v>
      </c>
      <c r="F7924" t="s">
        <v>582</v>
      </c>
      <c r="G7924" t="s">
        <v>581</v>
      </c>
      <c r="H7924" t="s">
        <v>132</v>
      </c>
      <c r="I7924" t="s">
        <v>132</v>
      </c>
      <c r="J7924" t="s">
        <v>646</v>
      </c>
    </row>
    <row r="7925" spans="1:10" x14ac:dyDescent="0.35">
      <c r="A7925">
        <v>8157</v>
      </c>
      <c r="B7925" t="s">
        <v>391</v>
      </c>
      <c r="C7925">
        <v>15</v>
      </c>
      <c r="D7925">
        <v>26</v>
      </c>
      <c r="E7925">
        <v>3</v>
      </c>
      <c r="F7925" t="s">
        <v>582</v>
      </c>
      <c r="G7925" t="s">
        <v>581</v>
      </c>
      <c r="H7925" t="s">
        <v>132</v>
      </c>
      <c r="I7925" t="s">
        <v>132</v>
      </c>
      <c r="J7925" t="s">
        <v>646</v>
      </c>
    </row>
    <row r="7926" spans="1:10" x14ac:dyDescent="0.35">
      <c r="A7926">
        <v>8158</v>
      </c>
      <c r="B7926" t="s">
        <v>391</v>
      </c>
      <c r="C7926">
        <v>16</v>
      </c>
      <c r="D7926">
        <v>19</v>
      </c>
      <c r="E7926">
        <v>2</v>
      </c>
      <c r="F7926" t="s">
        <v>582</v>
      </c>
      <c r="G7926" t="s">
        <v>581</v>
      </c>
      <c r="H7926" t="s">
        <v>132</v>
      </c>
      <c r="I7926" t="s">
        <v>132</v>
      </c>
      <c r="J7926" t="s">
        <v>646</v>
      </c>
    </row>
    <row r="7927" spans="1:10" x14ac:dyDescent="0.35">
      <c r="A7927">
        <v>8159</v>
      </c>
      <c r="B7927" t="s">
        <v>391</v>
      </c>
      <c r="C7927">
        <v>17</v>
      </c>
      <c r="D7927">
        <v>23</v>
      </c>
      <c r="E7927">
        <v>3</v>
      </c>
      <c r="F7927" t="s">
        <v>582</v>
      </c>
      <c r="G7927" t="s">
        <v>581</v>
      </c>
      <c r="H7927" t="s">
        <v>132</v>
      </c>
      <c r="I7927" t="s">
        <v>132</v>
      </c>
      <c r="J7927" t="s">
        <v>646</v>
      </c>
    </row>
    <row r="7928" spans="1:10" x14ac:dyDescent="0.35">
      <c r="A7928">
        <v>8160</v>
      </c>
      <c r="B7928" t="s">
        <v>391</v>
      </c>
      <c r="C7928">
        <v>18</v>
      </c>
      <c r="D7928">
        <v>38</v>
      </c>
      <c r="E7928">
        <v>2</v>
      </c>
      <c r="F7928" t="s">
        <v>582</v>
      </c>
      <c r="G7928" t="s">
        <v>581</v>
      </c>
      <c r="H7928" t="s">
        <v>132</v>
      </c>
      <c r="I7928" t="s">
        <v>132</v>
      </c>
      <c r="J7928" t="s">
        <v>646</v>
      </c>
    </row>
    <row r="7929" spans="1:10" x14ac:dyDescent="0.35">
      <c r="A7929">
        <v>8161</v>
      </c>
      <c r="B7929" t="s">
        <v>391</v>
      </c>
      <c r="C7929">
        <v>19</v>
      </c>
      <c r="D7929">
        <v>32</v>
      </c>
      <c r="E7929">
        <v>1</v>
      </c>
      <c r="F7929" t="s">
        <v>582</v>
      </c>
      <c r="G7929" t="s">
        <v>581</v>
      </c>
      <c r="H7929" t="s">
        <v>132</v>
      </c>
      <c r="I7929" t="s">
        <v>132</v>
      </c>
      <c r="J7929" t="s">
        <v>646</v>
      </c>
    </row>
    <row r="7930" spans="1:10" x14ac:dyDescent="0.35">
      <c r="A7930">
        <v>8162</v>
      </c>
      <c r="B7930" t="s">
        <v>391</v>
      </c>
      <c r="C7930">
        <v>20</v>
      </c>
      <c r="D7930">
        <v>12</v>
      </c>
      <c r="E7930">
        <v>0</v>
      </c>
      <c r="F7930" t="s">
        <v>582</v>
      </c>
      <c r="G7930" t="s">
        <v>581</v>
      </c>
      <c r="H7930" t="s">
        <v>132</v>
      </c>
      <c r="I7930" t="s">
        <v>132</v>
      </c>
      <c r="J7930" t="s">
        <v>646</v>
      </c>
    </row>
    <row r="7931" spans="1:10" x14ac:dyDescent="0.35">
      <c r="A7931">
        <v>8163</v>
      </c>
      <c r="B7931" t="s">
        <v>391</v>
      </c>
      <c r="C7931">
        <v>21</v>
      </c>
      <c r="D7931">
        <v>11</v>
      </c>
      <c r="E7931">
        <v>0</v>
      </c>
      <c r="F7931" t="s">
        <v>582</v>
      </c>
      <c r="G7931" t="s">
        <v>581</v>
      </c>
      <c r="H7931" t="s">
        <v>132</v>
      </c>
      <c r="I7931" t="s">
        <v>132</v>
      </c>
      <c r="J7931" t="s">
        <v>646</v>
      </c>
    </row>
    <row r="7932" spans="1:10" x14ac:dyDescent="0.35">
      <c r="A7932">
        <v>8164</v>
      </c>
      <c r="B7932" t="s">
        <v>391</v>
      </c>
      <c r="C7932">
        <v>22</v>
      </c>
      <c r="D7932">
        <v>6</v>
      </c>
      <c r="E7932">
        <v>2</v>
      </c>
      <c r="F7932" t="s">
        <v>582</v>
      </c>
      <c r="G7932" t="s">
        <v>581</v>
      </c>
      <c r="H7932" t="s">
        <v>132</v>
      </c>
      <c r="I7932" t="s">
        <v>132</v>
      </c>
      <c r="J7932" t="s">
        <v>646</v>
      </c>
    </row>
    <row r="7933" spans="1:10" x14ac:dyDescent="0.35">
      <c r="A7933">
        <v>8165</v>
      </c>
      <c r="B7933" t="s">
        <v>391</v>
      </c>
      <c r="C7933">
        <v>23</v>
      </c>
      <c r="D7933">
        <v>6</v>
      </c>
      <c r="E7933">
        <v>1</v>
      </c>
      <c r="F7933" t="s">
        <v>582</v>
      </c>
      <c r="G7933" t="s">
        <v>581</v>
      </c>
      <c r="H7933" t="s">
        <v>132</v>
      </c>
      <c r="I7933" t="s">
        <v>132</v>
      </c>
      <c r="J7933" t="s">
        <v>646</v>
      </c>
    </row>
    <row r="7934" spans="1:10" x14ac:dyDescent="0.35">
      <c r="A7934">
        <v>8166</v>
      </c>
      <c r="B7934" t="s">
        <v>391</v>
      </c>
      <c r="C7934">
        <v>24</v>
      </c>
      <c r="D7934">
        <v>1</v>
      </c>
      <c r="E7934">
        <v>1</v>
      </c>
      <c r="F7934" t="s">
        <v>582</v>
      </c>
      <c r="G7934" t="s">
        <v>581</v>
      </c>
      <c r="H7934" t="s">
        <v>132</v>
      </c>
      <c r="I7934" t="s">
        <v>132</v>
      </c>
      <c r="J7934" t="s">
        <v>646</v>
      </c>
    </row>
    <row r="7935" spans="1:10" x14ac:dyDescent="0.35">
      <c r="A7935">
        <v>8167</v>
      </c>
      <c r="B7935" t="s">
        <v>391</v>
      </c>
      <c r="C7935">
        <v>25</v>
      </c>
      <c r="D7935">
        <v>5</v>
      </c>
      <c r="E7935">
        <v>0</v>
      </c>
      <c r="F7935" t="s">
        <v>582</v>
      </c>
      <c r="G7935" t="s">
        <v>581</v>
      </c>
      <c r="H7935" t="s">
        <v>132</v>
      </c>
      <c r="I7935" t="s">
        <v>132</v>
      </c>
      <c r="J7935" t="s">
        <v>646</v>
      </c>
    </row>
    <row r="7936" spans="1:10" x14ac:dyDescent="0.35">
      <c r="A7936">
        <v>8168</v>
      </c>
      <c r="B7936" t="s">
        <v>391</v>
      </c>
      <c r="C7936">
        <v>26</v>
      </c>
      <c r="D7936">
        <v>11</v>
      </c>
      <c r="E7936">
        <v>1</v>
      </c>
      <c r="F7936" t="s">
        <v>582</v>
      </c>
      <c r="G7936" t="s">
        <v>581</v>
      </c>
      <c r="H7936" t="s">
        <v>132</v>
      </c>
      <c r="I7936" t="s">
        <v>132</v>
      </c>
      <c r="J7936" t="s">
        <v>646</v>
      </c>
    </row>
    <row r="7937" spans="1:10" x14ac:dyDescent="0.35">
      <c r="A7937">
        <v>8169</v>
      </c>
      <c r="B7937" t="s">
        <v>391</v>
      </c>
      <c r="C7937">
        <v>27</v>
      </c>
      <c r="D7937">
        <v>12</v>
      </c>
      <c r="E7937">
        <v>0</v>
      </c>
      <c r="F7937" t="s">
        <v>582</v>
      </c>
      <c r="G7937" t="s">
        <v>581</v>
      </c>
      <c r="H7937" t="s">
        <v>132</v>
      </c>
      <c r="I7937" t="s">
        <v>132</v>
      </c>
      <c r="J7937" t="s">
        <v>646</v>
      </c>
    </row>
    <row r="7938" spans="1:10" x14ac:dyDescent="0.35">
      <c r="A7938">
        <v>8170</v>
      </c>
      <c r="B7938" t="s">
        <v>391</v>
      </c>
      <c r="C7938">
        <v>28</v>
      </c>
      <c r="D7938">
        <v>16</v>
      </c>
      <c r="E7938">
        <v>3</v>
      </c>
      <c r="F7938" t="s">
        <v>582</v>
      </c>
      <c r="G7938" t="s">
        <v>581</v>
      </c>
      <c r="H7938" t="s">
        <v>132</v>
      </c>
      <c r="I7938" t="s">
        <v>132</v>
      </c>
      <c r="J7938" t="s">
        <v>646</v>
      </c>
    </row>
    <row r="7939" spans="1:10" x14ac:dyDescent="0.35">
      <c r="A7939">
        <v>8171</v>
      </c>
      <c r="B7939" t="s">
        <v>391</v>
      </c>
      <c r="C7939">
        <v>29</v>
      </c>
      <c r="D7939">
        <v>30</v>
      </c>
      <c r="E7939">
        <v>2</v>
      </c>
      <c r="F7939" t="s">
        <v>582</v>
      </c>
      <c r="G7939" t="s">
        <v>581</v>
      </c>
      <c r="H7939" t="s">
        <v>132</v>
      </c>
      <c r="I7939" t="s">
        <v>132</v>
      </c>
      <c r="J7939" t="s">
        <v>646</v>
      </c>
    </row>
    <row r="7940" spans="1:10" x14ac:dyDescent="0.35">
      <c r="A7940">
        <v>8172</v>
      </c>
      <c r="B7940" t="s">
        <v>391</v>
      </c>
      <c r="C7940">
        <v>30</v>
      </c>
      <c r="D7940">
        <v>14</v>
      </c>
      <c r="E7940">
        <v>1</v>
      </c>
      <c r="F7940" t="s">
        <v>582</v>
      </c>
      <c r="G7940" t="s">
        <v>581</v>
      </c>
      <c r="H7940" t="s">
        <v>132</v>
      </c>
      <c r="I7940" t="s">
        <v>132</v>
      </c>
      <c r="J7940" t="s">
        <v>646</v>
      </c>
    </row>
    <row r="7941" spans="1:10" x14ac:dyDescent="0.35">
      <c r="A7941">
        <v>8173</v>
      </c>
      <c r="B7941" t="s">
        <v>391</v>
      </c>
      <c r="C7941">
        <v>31</v>
      </c>
      <c r="D7941">
        <v>18</v>
      </c>
      <c r="E7941">
        <v>1</v>
      </c>
      <c r="F7941" t="s">
        <v>582</v>
      </c>
      <c r="G7941" t="s">
        <v>581</v>
      </c>
      <c r="H7941" t="s">
        <v>132</v>
      </c>
      <c r="I7941" t="s">
        <v>132</v>
      </c>
      <c r="J7941" t="s">
        <v>646</v>
      </c>
    </row>
    <row r="7942" spans="1:10" x14ac:dyDescent="0.35">
      <c r="A7942">
        <v>8174</v>
      </c>
      <c r="B7942" t="s">
        <v>391</v>
      </c>
      <c r="C7942">
        <v>32</v>
      </c>
      <c r="D7942">
        <v>20</v>
      </c>
      <c r="E7942">
        <v>2</v>
      </c>
      <c r="F7942" t="s">
        <v>582</v>
      </c>
      <c r="G7942" t="s">
        <v>581</v>
      </c>
      <c r="H7942" t="s">
        <v>132</v>
      </c>
      <c r="I7942" t="s">
        <v>132</v>
      </c>
      <c r="J7942" t="s">
        <v>646</v>
      </c>
    </row>
    <row r="7943" spans="1:10" x14ac:dyDescent="0.35">
      <c r="A7943">
        <v>8175</v>
      </c>
      <c r="B7943" t="s">
        <v>391</v>
      </c>
      <c r="C7943">
        <v>33</v>
      </c>
      <c r="D7943">
        <v>18</v>
      </c>
      <c r="E7943">
        <v>5</v>
      </c>
      <c r="F7943" t="s">
        <v>582</v>
      </c>
      <c r="G7943" t="s">
        <v>581</v>
      </c>
      <c r="H7943" t="s">
        <v>132</v>
      </c>
      <c r="I7943" t="s">
        <v>132</v>
      </c>
      <c r="J7943" t="s">
        <v>646</v>
      </c>
    </row>
    <row r="7944" spans="1:10" x14ac:dyDescent="0.35">
      <c r="A7944">
        <v>8176</v>
      </c>
      <c r="B7944" t="s">
        <v>391</v>
      </c>
      <c r="C7944">
        <v>34</v>
      </c>
      <c r="D7944">
        <v>8</v>
      </c>
      <c r="E7944">
        <v>1</v>
      </c>
      <c r="F7944" t="s">
        <v>582</v>
      </c>
      <c r="G7944" t="s">
        <v>581</v>
      </c>
      <c r="H7944" t="s">
        <v>132</v>
      </c>
      <c r="I7944" t="s">
        <v>132</v>
      </c>
      <c r="J7944" t="s">
        <v>646</v>
      </c>
    </row>
    <row r="7945" spans="1:10" x14ac:dyDescent="0.35">
      <c r="A7945">
        <v>8177</v>
      </c>
      <c r="B7945" t="s">
        <v>391</v>
      </c>
      <c r="C7945">
        <v>35</v>
      </c>
      <c r="D7945">
        <v>6</v>
      </c>
      <c r="E7945">
        <v>2</v>
      </c>
      <c r="F7945" t="s">
        <v>582</v>
      </c>
      <c r="G7945" t="s">
        <v>581</v>
      </c>
      <c r="H7945" t="s">
        <v>132</v>
      </c>
      <c r="I7945" t="s">
        <v>132</v>
      </c>
      <c r="J7945" t="s">
        <v>646</v>
      </c>
    </row>
    <row r="7946" spans="1:10" x14ac:dyDescent="0.35">
      <c r="A7946">
        <v>8178</v>
      </c>
      <c r="B7946" t="s">
        <v>391</v>
      </c>
      <c r="C7946">
        <v>36</v>
      </c>
      <c r="D7946">
        <v>7</v>
      </c>
      <c r="E7946">
        <v>1</v>
      </c>
      <c r="F7946" t="s">
        <v>582</v>
      </c>
      <c r="G7946" t="s">
        <v>581</v>
      </c>
      <c r="H7946" t="s">
        <v>132</v>
      </c>
      <c r="I7946" t="s">
        <v>132</v>
      </c>
      <c r="J7946" t="s">
        <v>646</v>
      </c>
    </row>
    <row r="7947" spans="1:10" x14ac:dyDescent="0.35">
      <c r="A7947">
        <v>8179</v>
      </c>
      <c r="B7947" t="s">
        <v>391</v>
      </c>
      <c r="C7947">
        <v>37</v>
      </c>
      <c r="D7947">
        <v>14</v>
      </c>
      <c r="E7947">
        <v>1</v>
      </c>
      <c r="F7947" t="s">
        <v>582</v>
      </c>
      <c r="G7947" t="s">
        <v>581</v>
      </c>
      <c r="H7947" t="s">
        <v>132</v>
      </c>
      <c r="I7947" t="s">
        <v>132</v>
      </c>
      <c r="J7947" t="s">
        <v>646</v>
      </c>
    </row>
    <row r="7948" spans="1:10" x14ac:dyDescent="0.35">
      <c r="A7948">
        <v>8180</v>
      </c>
      <c r="B7948" t="s">
        <v>391</v>
      </c>
      <c r="C7948">
        <v>38</v>
      </c>
      <c r="D7948">
        <v>10</v>
      </c>
      <c r="E7948">
        <v>0</v>
      </c>
      <c r="F7948" t="s">
        <v>582</v>
      </c>
      <c r="G7948" t="s">
        <v>581</v>
      </c>
      <c r="H7948" t="s">
        <v>132</v>
      </c>
      <c r="I7948" t="s">
        <v>132</v>
      </c>
      <c r="J7948" t="s">
        <v>646</v>
      </c>
    </row>
    <row r="7949" spans="1:10" x14ac:dyDescent="0.35">
      <c r="A7949">
        <v>8181</v>
      </c>
      <c r="B7949" t="s">
        <v>392</v>
      </c>
      <c r="C7949">
        <v>15</v>
      </c>
      <c r="D7949">
        <v>23</v>
      </c>
      <c r="E7949">
        <v>4</v>
      </c>
      <c r="F7949" t="s">
        <v>582</v>
      </c>
      <c r="G7949" t="s">
        <v>582</v>
      </c>
      <c r="H7949" t="s">
        <v>132</v>
      </c>
      <c r="I7949" t="s">
        <v>626</v>
      </c>
      <c r="J7949" t="s">
        <v>627</v>
      </c>
    </row>
    <row r="7950" spans="1:10" x14ac:dyDescent="0.35">
      <c r="A7950">
        <v>8182</v>
      </c>
      <c r="B7950" t="s">
        <v>392</v>
      </c>
      <c r="C7950">
        <v>16</v>
      </c>
      <c r="D7950">
        <v>38</v>
      </c>
      <c r="E7950">
        <v>4</v>
      </c>
      <c r="F7950" t="s">
        <v>582</v>
      </c>
      <c r="G7950" t="s">
        <v>582</v>
      </c>
      <c r="H7950" t="s">
        <v>132</v>
      </c>
      <c r="I7950" t="s">
        <v>626</v>
      </c>
      <c r="J7950" t="s">
        <v>627</v>
      </c>
    </row>
    <row r="7951" spans="1:10" x14ac:dyDescent="0.35">
      <c r="A7951">
        <v>8183</v>
      </c>
      <c r="B7951" t="s">
        <v>392</v>
      </c>
      <c r="C7951">
        <v>17</v>
      </c>
      <c r="D7951">
        <v>24</v>
      </c>
      <c r="E7951">
        <v>3</v>
      </c>
      <c r="F7951" t="s">
        <v>582</v>
      </c>
      <c r="G7951" t="s">
        <v>582</v>
      </c>
      <c r="H7951" t="s">
        <v>132</v>
      </c>
      <c r="I7951" t="s">
        <v>626</v>
      </c>
      <c r="J7951" t="s">
        <v>627</v>
      </c>
    </row>
    <row r="7952" spans="1:10" x14ac:dyDescent="0.35">
      <c r="A7952">
        <v>8184</v>
      </c>
      <c r="B7952" t="s">
        <v>392</v>
      </c>
      <c r="C7952">
        <v>18</v>
      </c>
      <c r="D7952">
        <v>29</v>
      </c>
      <c r="E7952">
        <v>5</v>
      </c>
      <c r="F7952" t="s">
        <v>582</v>
      </c>
      <c r="G7952" t="s">
        <v>582</v>
      </c>
      <c r="H7952" t="s">
        <v>132</v>
      </c>
      <c r="I7952" t="s">
        <v>626</v>
      </c>
      <c r="J7952" t="s">
        <v>627</v>
      </c>
    </row>
    <row r="7953" spans="1:10" x14ac:dyDescent="0.35">
      <c r="A7953">
        <v>8185</v>
      </c>
      <c r="B7953" t="s">
        <v>392</v>
      </c>
      <c r="C7953">
        <v>19</v>
      </c>
      <c r="D7953">
        <v>22</v>
      </c>
      <c r="E7953">
        <v>1</v>
      </c>
      <c r="F7953" t="s">
        <v>582</v>
      </c>
      <c r="G7953" t="s">
        <v>582</v>
      </c>
      <c r="H7953" t="s">
        <v>132</v>
      </c>
      <c r="I7953" t="s">
        <v>626</v>
      </c>
      <c r="J7953" t="s">
        <v>627</v>
      </c>
    </row>
    <row r="7954" spans="1:10" x14ac:dyDescent="0.35">
      <c r="A7954">
        <v>8186</v>
      </c>
      <c r="B7954" t="s">
        <v>392</v>
      </c>
      <c r="C7954">
        <v>20</v>
      </c>
      <c r="D7954">
        <v>13</v>
      </c>
      <c r="E7954">
        <v>0</v>
      </c>
      <c r="F7954" t="s">
        <v>582</v>
      </c>
      <c r="G7954" t="s">
        <v>582</v>
      </c>
      <c r="H7954" t="s">
        <v>132</v>
      </c>
      <c r="I7954" t="s">
        <v>626</v>
      </c>
      <c r="J7954" t="s">
        <v>627</v>
      </c>
    </row>
    <row r="7955" spans="1:10" x14ac:dyDescent="0.35">
      <c r="A7955">
        <v>8187</v>
      </c>
      <c r="B7955" t="s">
        <v>392</v>
      </c>
      <c r="C7955">
        <v>21</v>
      </c>
      <c r="D7955">
        <v>7</v>
      </c>
      <c r="E7955">
        <v>2</v>
      </c>
      <c r="F7955" t="s">
        <v>582</v>
      </c>
      <c r="G7955" t="s">
        <v>582</v>
      </c>
      <c r="H7955" t="s">
        <v>132</v>
      </c>
      <c r="I7955" t="s">
        <v>626</v>
      </c>
      <c r="J7955" t="s">
        <v>627</v>
      </c>
    </row>
    <row r="7956" spans="1:10" x14ac:dyDescent="0.35">
      <c r="A7956">
        <v>8188</v>
      </c>
      <c r="B7956" t="s">
        <v>392</v>
      </c>
      <c r="C7956">
        <v>22</v>
      </c>
      <c r="D7956">
        <v>9</v>
      </c>
      <c r="E7956">
        <v>0</v>
      </c>
      <c r="F7956" t="s">
        <v>582</v>
      </c>
      <c r="G7956" t="s">
        <v>582</v>
      </c>
      <c r="H7956" t="s">
        <v>132</v>
      </c>
      <c r="I7956" t="s">
        <v>626</v>
      </c>
      <c r="J7956" t="s">
        <v>627</v>
      </c>
    </row>
    <row r="7957" spans="1:10" x14ac:dyDescent="0.35">
      <c r="A7957">
        <v>8189</v>
      </c>
      <c r="B7957" t="s">
        <v>392</v>
      </c>
      <c r="C7957">
        <v>23</v>
      </c>
      <c r="D7957">
        <v>9</v>
      </c>
      <c r="E7957">
        <v>2</v>
      </c>
      <c r="F7957" t="s">
        <v>582</v>
      </c>
      <c r="G7957" t="s">
        <v>582</v>
      </c>
      <c r="H7957" t="s">
        <v>132</v>
      </c>
      <c r="I7957" t="s">
        <v>626</v>
      </c>
      <c r="J7957" t="s">
        <v>627</v>
      </c>
    </row>
    <row r="7958" spans="1:10" x14ac:dyDescent="0.35">
      <c r="A7958">
        <v>8190</v>
      </c>
      <c r="B7958" t="s">
        <v>392</v>
      </c>
      <c r="C7958">
        <v>24</v>
      </c>
      <c r="D7958">
        <v>12</v>
      </c>
      <c r="E7958">
        <v>2</v>
      </c>
      <c r="F7958" t="s">
        <v>582</v>
      </c>
      <c r="G7958" t="s">
        <v>582</v>
      </c>
      <c r="H7958" t="s">
        <v>132</v>
      </c>
      <c r="I7958" t="s">
        <v>626</v>
      </c>
      <c r="J7958" t="s">
        <v>627</v>
      </c>
    </row>
    <row r="7959" spans="1:10" x14ac:dyDescent="0.35">
      <c r="A7959">
        <v>8191</v>
      </c>
      <c r="B7959" t="s">
        <v>392</v>
      </c>
      <c r="C7959">
        <v>25</v>
      </c>
      <c r="D7959">
        <v>10</v>
      </c>
      <c r="E7959">
        <v>3</v>
      </c>
      <c r="F7959" t="s">
        <v>582</v>
      </c>
      <c r="G7959" t="s">
        <v>582</v>
      </c>
      <c r="H7959" t="s">
        <v>132</v>
      </c>
      <c r="I7959" t="s">
        <v>626</v>
      </c>
      <c r="J7959" t="s">
        <v>627</v>
      </c>
    </row>
    <row r="7960" spans="1:10" x14ac:dyDescent="0.35">
      <c r="A7960">
        <v>8192</v>
      </c>
      <c r="B7960" t="s">
        <v>392</v>
      </c>
      <c r="C7960">
        <v>26</v>
      </c>
      <c r="D7960">
        <v>22</v>
      </c>
      <c r="E7960">
        <v>2</v>
      </c>
      <c r="F7960" t="s">
        <v>582</v>
      </c>
      <c r="G7960" t="s">
        <v>582</v>
      </c>
      <c r="H7960" t="s">
        <v>132</v>
      </c>
      <c r="I7960" t="s">
        <v>626</v>
      </c>
      <c r="J7960" t="s">
        <v>627</v>
      </c>
    </row>
    <row r="7961" spans="1:10" x14ac:dyDescent="0.35">
      <c r="A7961">
        <v>8193</v>
      </c>
      <c r="B7961" t="s">
        <v>392</v>
      </c>
      <c r="C7961">
        <v>27</v>
      </c>
      <c r="D7961">
        <v>20</v>
      </c>
      <c r="E7961">
        <v>3</v>
      </c>
      <c r="F7961" t="s">
        <v>582</v>
      </c>
      <c r="G7961" t="s">
        <v>582</v>
      </c>
      <c r="H7961" t="s">
        <v>132</v>
      </c>
      <c r="I7961" t="s">
        <v>626</v>
      </c>
      <c r="J7961" t="s">
        <v>627</v>
      </c>
    </row>
    <row r="7962" spans="1:10" x14ac:dyDescent="0.35">
      <c r="A7962">
        <v>8194</v>
      </c>
      <c r="B7962" t="s">
        <v>392</v>
      </c>
      <c r="C7962">
        <v>28</v>
      </c>
      <c r="D7962">
        <v>15</v>
      </c>
      <c r="E7962">
        <v>2</v>
      </c>
      <c r="F7962" t="s">
        <v>582</v>
      </c>
      <c r="G7962" t="s">
        <v>582</v>
      </c>
      <c r="H7962" t="s">
        <v>132</v>
      </c>
      <c r="I7962" t="s">
        <v>626</v>
      </c>
      <c r="J7962" t="s">
        <v>627</v>
      </c>
    </row>
    <row r="7963" spans="1:10" x14ac:dyDescent="0.35">
      <c r="A7963">
        <v>8195</v>
      </c>
      <c r="B7963" t="s">
        <v>392</v>
      </c>
      <c r="C7963">
        <v>29</v>
      </c>
      <c r="D7963">
        <v>32</v>
      </c>
      <c r="E7963">
        <v>4</v>
      </c>
      <c r="F7963" t="s">
        <v>582</v>
      </c>
      <c r="G7963" t="s">
        <v>582</v>
      </c>
      <c r="H7963" t="s">
        <v>132</v>
      </c>
      <c r="I7963" t="s">
        <v>626</v>
      </c>
      <c r="J7963" t="s">
        <v>627</v>
      </c>
    </row>
    <row r="7964" spans="1:10" x14ac:dyDescent="0.35">
      <c r="A7964">
        <v>8196</v>
      </c>
      <c r="B7964" t="s">
        <v>392</v>
      </c>
      <c r="C7964">
        <v>30</v>
      </c>
      <c r="D7964">
        <v>24</v>
      </c>
      <c r="E7964">
        <v>4</v>
      </c>
      <c r="F7964" t="s">
        <v>582</v>
      </c>
      <c r="G7964" t="s">
        <v>582</v>
      </c>
      <c r="H7964" t="s">
        <v>132</v>
      </c>
      <c r="I7964" t="s">
        <v>626</v>
      </c>
      <c r="J7964" t="s">
        <v>627</v>
      </c>
    </row>
    <row r="7965" spans="1:10" x14ac:dyDescent="0.35">
      <c r="A7965">
        <v>8197</v>
      </c>
      <c r="B7965" t="s">
        <v>392</v>
      </c>
      <c r="C7965">
        <v>31</v>
      </c>
      <c r="D7965">
        <v>22</v>
      </c>
      <c r="E7965">
        <v>1</v>
      </c>
      <c r="F7965" t="s">
        <v>582</v>
      </c>
      <c r="G7965" t="s">
        <v>582</v>
      </c>
      <c r="H7965" t="s">
        <v>132</v>
      </c>
      <c r="I7965" t="s">
        <v>626</v>
      </c>
      <c r="J7965" t="s">
        <v>627</v>
      </c>
    </row>
    <row r="7966" spans="1:10" x14ac:dyDescent="0.35">
      <c r="A7966">
        <v>8198</v>
      </c>
      <c r="B7966" t="s">
        <v>392</v>
      </c>
      <c r="C7966">
        <v>32</v>
      </c>
      <c r="D7966">
        <v>16</v>
      </c>
      <c r="E7966">
        <v>1</v>
      </c>
      <c r="F7966" t="s">
        <v>582</v>
      </c>
      <c r="G7966" t="s">
        <v>582</v>
      </c>
      <c r="H7966" t="s">
        <v>132</v>
      </c>
      <c r="I7966" t="s">
        <v>626</v>
      </c>
      <c r="J7966" t="s">
        <v>627</v>
      </c>
    </row>
    <row r="7967" spans="1:10" x14ac:dyDescent="0.35">
      <c r="A7967">
        <v>8199</v>
      </c>
      <c r="B7967" t="s">
        <v>392</v>
      </c>
      <c r="C7967">
        <v>33</v>
      </c>
      <c r="D7967">
        <v>14</v>
      </c>
      <c r="E7967">
        <v>5</v>
      </c>
      <c r="F7967" t="s">
        <v>582</v>
      </c>
      <c r="G7967" t="s">
        <v>582</v>
      </c>
      <c r="H7967" t="s">
        <v>132</v>
      </c>
      <c r="I7967" t="s">
        <v>626</v>
      </c>
      <c r="J7967" t="s">
        <v>627</v>
      </c>
    </row>
    <row r="7968" spans="1:10" x14ac:dyDescent="0.35">
      <c r="A7968">
        <v>8200</v>
      </c>
      <c r="B7968" t="s">
        <v>392</v>
      </c>
      <c r="C7968">
        <v>34</v>
      </c>
      <c r="D7968">
        <v>10</v>
      </c>
      <c r="E7968">
        <v>5</v>
      </c>
      <c r="F7968" t="s">
        <v>582</v>
      </c>
      <c r="G7968" t="s">
        <v>582</v>
      </c>
      <c r="H7968" t="s">
        <v>132</v>
      </c>
      <c r="I7968" t="s">
        <v>626</v>
      </c>
      <c r="J7968" t="s">
        <v>627</v>
      </c>
    </row>
    <row r="7969" spans="1:10" x14ac:dyDescent="0.35">
      <c r="A7969">
        <v>8201</v>
      </c>
      <c r="B7969" t="s">
        <v>392</v>
      </c>
      <c r="C7969">
        <v>35</v>
      </c>
      <c r="D7969">
        <v>12</v>
      </c>
      <c r="E7969">
        <v>3</v>
      </c>
      <c r="F7969" t="s">
        <v>582</v>
      </c>
      <c r="G7969" t="s">
        <v>582</v>
      </c>
      <c r="H7969" t="s">
        <v>132</v>
      </c>
      <c r="I7969" t="s">
        <v>626</v>
      </c>
      <c r="J7969" t="s">
        <v>627</v>
      </c>
    </row>
    <row r="7970" spans="1:10" x14ac:dyDescent="0.35">
      <c r="A7970">
        <v>8202</v>
      </c>
      <c r="B7970" t="s">
        <v>392</v>
      </c>
      <c r="C7970">
        <v>36</v>
      </c>
      <c r="D7970">
        <v>5</v>
      </c>
      <c r="E7970">
        <v>1</v>
      </c>
      <c r="F7970" t="s">
        <v>582</v>
      </c>
      <c r="G7970" t="s">
        <v>582</v>
      </c>
      <c r="H7970" t="s">
        <v>132</v>
      </c>
      <c r="I7970" t="s">
        <v>626</v>
      </c>
      <c r="J7970" t="s">
        <v>627</v>
      </c>
    </row>
    <row r="7971" spans="1:10" x14ac:dyDescent="0.35">
      <c r="A7971">
        <v>8203</v>
      </c>
      <c r="B7971" t="s">
        <v>392</v>
      </c>
      <c r="C7971">
        <v>37</v>
      </c>
      <c r="D7971">
        <v>13</v>
      </c>
      <c r="E7971">
        <v>4</v>
      </c>
      <c r="F7971" t="s">
        <v>582</v>
      </c>
      <c r="G7971" t="s">
        <v>582</v>
      </c>
      <c r="H7971" t="s">
        <v>132</v>
      </c>
      <c r="I7971" t="s">
        <v>626</v>
      </c>
      <c r="J7971" t="s">
        <v>627</v>
      </c>
    </row>
    <row r="7972" spans="1:10" x14ac:dyDescent="0.35">
      <c r="A7972">
        <v>8204</v>
      </c>
      <c r="B7972" t="s">
        <v>392</v>
      </c>
      <c r="C7972">
        <v>38</v>
      </c>
      <c r="D7972">
        <v>8</v>
      </c>
      <c r="E7972">
        <v>2</v>
      </c>
      <c r="F7972" t="s">
        <v>582</v>
      </c>
      <c r="G7972" t="s">
        <v>582</v>
      </c>
      <c r="H7972" t="s">
        <v>132</v>
      </c>
      <c r="I7972" t="s">
        <v>626</v>
      </c>
      <c r="J7972" t="s">
        <v>627</v>
      </c>
    </row>
    <row r="7973" spans="1:10" x14ac:dyDescent="0.35">
      <c r="A7973">
        <v>8207</v>
      </c>
      <c r="B7973" t="s">
        <v>393</v>
      </c>
      <c r="C7973">
        <v>15</v>
      </c>
      <c r="D7973">
        <v>67</v>
      </c>
      <c r="E7973">
        <v>2</v>
      </c>
      <c r="F7973" t="s">
        <v>582</v>
      </c>
      <c r="G7973" t="s">
        <v>582</v>
      </c>
      <c r="H7973" t="s">
        <v>132</v>
      </c>
      <c r="I7973" t="s">
        <v>626</v>
      </c>
      <c r="J7973" t="s">
        <v>627</v>
      </c>
    </row>
    <row r="7974" spans="1:10" x14ac:dyDescent="0.35">
      <c r="A7974">
        <v>8208</v>
      </c>
      <c r="B7974" t="s">
        <v>393</v>
      </c>
      <c r="C7974">
        <v>16</v>
      </c>
      <c r="D7974">
        <v>54</v>
      </c>
      <c r="E7974">
        <v>4</v>
      </c>
      <c r="F7974" t="s">
        <v>582</v>
      </c>
      <c r="G7974" t="s">
        <v>582</v>
      </c>
      <c r="H7974" t="s">
        <v>132</v>
      </c>
      <c r="I7974" t="s">
        <v>626</v>
      </c>
      <c r="J7974" t="s">
        <v>627</v>
      </c>
    </row>
    <row r="7975" spans="1:10" x14ac:dyDescent="0.35">
      <c r="A7975">
        <v>8209</v>
      </c>
      <c r="B7975" t="s">
        <v>393</v>
      </c>
      <c r="C7975">
        <v>17</v>
      </c>
      <c r="D7975">
        <v>48</v>
      </c>
      <c r="E7975">
        <v>4</v>
      </c>
      <c r="F7975" t="s">
        <v>582</v>
      </c>
      <c r="G7975" t="s">
        <v>582</v>
      </c>
      <c r="H7975" t="s">
        <v>132</v>
      </c>
      <c r="I7975" t="s">
        <v>626</v>
      </c>
      <c r="J7975" t="s">
        <v>627</v>
      </c>
    </row>
    <row r="7976" spans="1:10" x14ac:dyDescent="0.35">
      <c r="A7976">
        <v>8210</v>
      </c>
      <c r="B7976" t="s">
        <v>393</v>
      </c>
      <c r="C7976">
        <v>18</v>
      </c>
      <c r="D7976">
        <v>55</v>
      </c>
      <c r="E7976">
        <v>5</v>
      </c>
      <c r="F7976" t="s">
        <v>582</v>
      </c>
      <c r="G7976" t="s">
        <v>582</v>
      </c>
      <c r="H7976" t="s">
        <v>132</v>
      </c>
      <c r="I7976" t="s">
        <v>626</v>
      </c>
      <c r="J7976" t="s">
        <v>627</v>
      </c>
    </row>
    <row r="7977" spans="1:10" x14ac:dyDescent="0.35">
      <c r="A7977">
        <v>8211</v>
      </c>
      <c r="B7977" t="s">
        <v>393</v>
      </c>
      <c r="C7977">
        <v>19</v>
      </c>
      <c r="D7977">
        <v>38</v>
      </c>
      <c r="E7977">
        <v>2</v>
      </c>
      <c r="F7977" t="s">
        <v>582</v>
      </c>
      <c r="G7977" t="s">
        <v>582</v>
      </c>
      <c r="H7977" t="s">
        <v>132</v>
      </c>
      <c r="I7977" t="s">
        <v>626</v>
      </c>
      <c r="J7977" t="s">
        <v>627</v>
      </c>
    </row>
    <row r="7978" spans="1:10" x14ac:dyDescent="0.35">
      <c r="A7978">
        <v>8212</v>
      </c>
      <c r="B7978" t="s">
        <v>393</v>
      </c>
      <c r="C7978">
        <v>20</v>
      </c>
      <c r="D7978">
        <v>32</v>
      </c>
      <c r="E7978">
        <v>1</v>
      </c>
      <c r="F7978" t="s">
        <v>582</v>
      </c>
      <c r="G7978" t="s">
        <v>582</v>
      </c>
      <c r="H7978" t="s">
        <v>132</v>
      </c>
      <c r="I7978" t="s">
        <v>626</v>
      </c>
      <c r="J7978" t="s">
        <v>627</v>
      </c>
    </row>
    <row r="7979" spans="1:10" x14ac:dyDescent="0.35">
      <c r="A7979">
        <v>8213</v>
      </c>
      <c r="B7979" t="s">
        <v>393</v>
      </c>
      <c r="C7979">
        <v>21</v>
      </c>
      <c r="D7979">
        <v>26</v>
      </c>
      <c r="E7979">
        <v>3</v>
      </c>
      <c r="F7979" t="s">
        <v>582</v>
      </c>
      <c r="G7979" t="s">
        <v>582</v>
      </c>
      <c r="H7979" t="s">
        <v>132</v>
      </c>
      <c r="I7979" t="s">
        <v>626</v>
      </c>
      <c r="J7979" t="s">
        <v>627</v>
      </c>
    </row>
    <row r="7980" spans="1:10" x14ac:dyDescent="0.35">
      <c r="A7980">
        <v>8214</v>
      </c>
      <c r="B7980" t="s">
        <v>393</v>
      </c>
      <c r="C7980">
        <v>22</v>
      </c>
      <c r="D7980">
        <v>20</v>
      </c>
      <c r="E7980">
        <v>4</v>
      </c>
      <c r="F7980" t="s">
        <v>582</v>
      </c>
      <c r="G7980" t="s">
        <v>582</v>
      </c>
      <c r="H7980" t="s">
        <v>132</v>
      </c>
      <c r="I7980" t="s">
        <v>626</v>
      </c>
      <c r="J7980" t="s">
        <v>627</v>
      </c>
    </row>
    <row r="7981" spans="1:10" x14ac:dyDescent="0.35">
      <c r="A7981">
        <v>8215</v>
      </c>
      <c r="B7981" t="s">
        <v>393</v>
      </c>
      <c r="C7981">
        <v>23</v>
      </c>
      <c r="D7981">
        <v>16</v>
      </c>
      <c r="E7981">
        <v>4</v>
      </c>
      <c r="F7981" t="s">
        <v>582</v>
      </c>
      <c r="G7981" t="s">
        <v>582</v>
      </c>
      <c r="H7981" t="s">
        <v>132</v>
      </c>
      <c r="I7981" t="s">
        <v>626</v>
      </c>
      <c r="J7981" t="s">
        <v>627</v>
      </c>
    </row>
    <row r="7982" spans="1:10" x14ac:dyDescent="0.35">
      <c r="A7982">
        <v>8216</v>
      </c>
      <c r="B7982" t="s">
        <v>393</v>
      </c>
      <c r="C7982">
        <v>24</v>
      </c>
      <c r="D7982">
        <v>15</v>
      </c>
      <c r="E7982">
        <v>4</v>
      </c>
      <c r="F7982" t="s">
        <v>582</v>
      </c>
      <c r="G7982" t="s">
        <v>582</v>
      </c>
      <c r="H7982" t="s">
        <v>132</v>
      </c>
      <c r="I7982" t="s">
        <v>626</v>
      </c>
      <c r="J7982" t="s">
        <v>627</v>
      </c>
    </row>
    <row r="7983" spans="1:10" x14ac:dyDescent="0.35">
      <c r="A7983">
        <v>8217</v>
      </c>
      <c r="B7983" t="s">
        <v>393</v>
      </c>
      <c r="C7983">
        <v>25</v>
      </c>
      <c r="D7983">
        <v>28</v>
      </c>
      <c r="E7983">
        <v>4</v>
      </c>
      <c r="F7983" t="s">
        <v>582</v>
      </c>
      <c r="G7983" t="s">
        <v>582</v>
      </c>
      <c r="H7983" t="s">
        <v>132</v>
      </c>
      <c r="I7983" t="s">
        <v>626</v>
      </c>
      <c r="J7983" t="s">
        <v>627</v>
      </c>
    </row>
    <row r="7984" spans="1:10" x14ac:dyDescent="0.35">
      <c r="A7984">
        <v>8218</v>
      </c>
      <c r="B7984" t="s">
        <v>393</v>
      </c>
      <c r="C7984">
        <v>26</v>
      </c>
      <c r="D7984">
        <v>30</v>
      </c>
      <c r="E7984">
        <v>5</v>
      </c>
      <c r="F7984" t="s">
        <v>582</v>
      </c>
      <c r="G7984" t="s">
        <v>582</v>
      </c>
      <c r="H7984" t="s">
        <v>132</v>
      </c>
      <c r="I7984" t="s">
        <v>626</v>
      </c>
      <c r="J7984" t="s">
        <v>627</v>
      </c>
    </row>
    <row r="7985" spans="1:10" x14ac:dyDescent="0.35">
      <c r="A7985">
        <v>8219</v>
      </c>
      <c r="B7985" t="s">
        <v>393</v>
      </c>
      <c r="C7985">
        <v>27</v>
      </c>
      <c r="D7985">
        <v>33</v>
      </c>
      <c r="E7985">
        <v>7</v>
      </c>
      <c r="F7985" t="s">
        <v>582</v>
      </c>
      <c r="G7985" t="s">
        <v>582</v>
      </c>
      <c r="H7985" t="s">
        <v>132</v>
      </c>
      <c r="I7985" t="s">
        <v>626</v>
      </c>
      <c r="J7985" t="s">
        <v>627</v>
      </c>
    </row>
    <row r="7986" spans="1:10" x14ac:dyDescent="0.35">
      <c r="A7986">
        <v>8220</v>
      </c>
      <c r="B7986" t="s">
        <v>393</v>
      </c>
      <c r="C7986">
        <v>28</v>
      </c>
      <c r="D7986">
        <v>50</v>
      </c>
      <c r="E7986">
        <v>10</v>
      </c>
      <c r="F7986" t="s">
        <v>582</v>
      </c>
      <c r="G7986" t="s">
        <v>582</v>
      </c>
      <c r="H7986" t="s">
        <v>132</v>
      </c>
      <c r="I7986" t="s">
        <v>626</v>
      </c>
      <c r="J7986" t="s">
        <v>627</v>
      </c>
    </row>
    <row r="7987" spans="1:10" x14ac:dyDescent="0.35">
      <c r="A7987">
        <v>8221</v>
      </c>
      <c r="B7987" t="s">
        <v>393</v>
      </c>
      <c r="C7987">
        <v>29</v>
      </c>
      <c r="D7987">
        <v>63</v>
      </c>
      <c r="E7987">
        <v>8</v>
      </c>
      <c r="F7987" t="s">
        <v>582</v>
      </c>
      <c r="G7987" t="s">
        <v>582</v>
      </c>
      <c r="H7987" t="s">
        <v>132</v>
      </c>
      <c r="I7987" t="s">
        <v>626</v>
      </c>
      <c r="J7987" t="s">
        <v>627</v>
      </c>
    </row>
    <row r="7988" spans="1:10" x14ac:dyDescent="0.35">
      <c r="A7988">
        <v>8222</v>
      </c>
      <c r="B7988" t="s">
        <v>393</v>
      </c>
      <c r="C7988">
        <v>30</v>
      </c>
      <c r="D7988">
        <v>41</v>
      </c>
      <c r="E7988">
        <v>4</v>
      </c>
      <c r="F7988" t="s">
        <v>582</v>
      </c>
      <c r="G7988" t="s">
        <v>582</v>
      </c>
      <c r="H7988" t="s">
        <v>132</v>
      </c>
      <c r="I7988" t="s">
        <v>626</v>
      </c>
      <c r="J7988" t="s">
        <v>627</v>
      </c>
    </row>
    <row r="7989" spans="1:10" x14ac:dyDescent="0.35">
      <c r="A7989">
        <v>8223</v>
      </c>
      <c r="B7989" t="s">
        <v>393</v>
      </c>
      <c r="C7989">
        <v>31</v>
      </c>
      <c r="D7989">
        <v>43</v>
      </c>
      <c r="E7989">
        <v>9</v>
      </c>
      <c r="F7989" t="s">
        <v>582</v>
      </c>
      <c r="G7989" t="s">
        <v>582</v>
      </c>
      <c r="H7989" t="s">
        <v>132</v>
      </c>
      <c r="I7989" t="s">
        <v>626</v>
      </c>
      <c r="J7989" t="s">
        <v>627</v>
      </c>
    </row>
    <row r="7990" spans="1:10" x14ac:dyDescent="0.35">
      <c r="A7990">
        <v>8224</v>
      </c>
      <c r="B7990" t="s">
        <v>393</v>
      </c>
      <c r="C7990">
        <v>32</v>
      </c>
      <c r="D7990">
        <v>25</v>
      </c>
      <c r="E7990">
        <v>7</v>
      </c>
      <c r="F7990" t="s">
        <v>582</v>
      </c>
      <c r="G7990" t="s">
        <v>582</v>
      </c>
      <c r="H7990" t="s">
        <v>132</v>
      </c>
      <c r="I7990" t="s">
        <v>626</v>
      </c>
      <c r="J7990" t="s">
        <v>627</v>
      </c>
    </row>
    <row r="7991" spans="1:10" x14ac:dyDescent="0.35">
      <c r="A7991">
        <v>8225</v>
      </c>
      <c r="B7991" t="s">
        <v>393</v>
      </c>
      <c r="C7991">
        <v>33</v>
      </c>
      <c r="D7991">
        <v>35</v>
      </c>
      <c r="E7991">
        <v>6</v>
      </c>
      <c r="F7991" t="s">
        <v>582</v>
      </c>
      <c r="G7991" t="s">
        <v>582</v>
      </c>
      <c r="H7991" t="s">
        <v>132</v>
      </c>
      <c r="I7991" t="s">
        <v>626</v>
      </c>
      <c r="J7991" t="s">
        <v>627</v>
      </c>
    </row>
    <row r="7992" spans="1:10" x14ac:dyDescent="0.35">
      <c r="A7992">
        <v>8226</v>
      </c>
      <c r="B7992" t="s">
        <v>393</v>
      </c>
      <c r="C7992">
        <v>34</v>
      </c>
      <c r="D7992">
        <v>24</v>
      </c>
      <c r="E7992">
        <v>10</v>
      </c>
      <c r="F7992" t="s">
        <v>582</v>
      </c>
      <c r="G7992" t="s">
        <v>582</v>
      </c>
      <c r="H7992" t="s">
        <v>132</v>
      </c>
      <c r="I7992" t="s">
        <v>626</v>
      </c>
      <c r="J7992" t="s">
        <v>627</v>
      </c>
    </row>
    <row r="7993" spans="1:10" x14ac:dyDescent="0.35">
      <c r="A7993">
        <v>8227</v>
      </c>
      <c r="B7993" t="s">
        <v>393</v>
      </c>
      <c r="C7993">
        <v>35</v>
      </c>
      <c r="D7993">
        <v>24</v>
      </c>
      <c r="E7993">
        <v>3</v>
      </c>
      <c r="F7993" t="s">
        <v>582</v>
      </c>
      <c r="G7993" t="s">
        <v>582</v>
      </c>
      <c r="H7993" t="s">
        <v>132</v>
      </c>
      <c r="I7993" t="s">
        <v>626</v>
      </c>
      <c r="J7993" t="s">
        <v>627</v>
      </c>
    </row>
    <row r="7994" spans="1:10" x14ac:dyDescent="0.35">
      <c r="A7994">
        <v>8228</v>
      </c>
      <c r="B7994" t="s">
        <v>393</v>
      </c>
      <c r="C7994">
        <v>36</v>
      </c>
      <c r="D7994">
        <v>23</v>
      </c>
      <c r="E7994">
        <v>4</v>
      </c>
      <c r="F7994" t="s">
        <v>582</v>
      </c>
      <c r="G7994" t="s">
        <v>582</v>
      </c>
      <c r="H7994" t="s">
        <v>132</v>
      </c>
      <c r="I7994" t="s">
        <v>626</v>
      </c>
      <c r="J7994" t="s">
        <v>627</v>
      </c>
    </row>
    <row r="7995" spans="1:10" x14ac:dyDescent="0.35">
      <c r="A7995">
        <v>8229</v>
      </c>
      <c r="B7995" t="s">
        <v>393</v>
      </c>
      <c r="C7995">
        <v>37</v>
      </c>
      <c r="D7995">
        <v>32</v>
      </c>
      <c r="E7995">
        <v>5</v>
      </c>
      <c r="F7995" t="s">
        <v>582</v>
      </c>
      <c r="G7995" t="s">
        <v>582</v>
      </c>
      <c r="H7995" t="s">
        <v>132</v>
      </c>
      <c r="I7995" t="s">
        <v>626</v>
      </c>
      <c r="J7995" t="s">
        <v>627</v>
      </c>
    </row>
    <row r="7996" spans="1:10" x14ac:dyDescent="0.35">
      <c r="A7996">
        <v>8230</v>
      </c>
      <c r="B7996" t="s">
        <v>393</v>
      </c>
      <c r="C7996">
        <v>38</v>
      </c>
      <c r="D7996">
        <v>23</v>
      </c>
      <c r="E7996">
        <v>3</v>
      </c>
      <c r="F7996" t="s">
        <v>582</v>
      </c>
      <c r="G7996" t="s">
        <v>582</v>
      </c>
      <c r="H7996" t="s">
        <v>132</v>
      </c>
      <c r="I7996" t="s">
        <v>626</v>
      </c>
      <c r="J7996" t="s">
        <v>627</v>
      </c>
    </row>
    <row r="7997" spans="1:10" x14ac:dyDescent="0.35">
      <c r="A7997">
        <v>8231</v>
      </c>
      <c r="B7997" t="s">
        <v>394</v>
      </c>
      <c r="C7997">
        <v>15</v>
      </c>
      <c r="D7997">
        <v>40</v>
      </c>
      <c r="E7997">
        <v>1</v>
      </c>
      <c r="F7997" t="s">
        <v>582</v>
      </c>
      <c r="G7997" t="s">
        <v>582</v>
      </c>
      <c r="H7997" t="s">
        <v>132</v>
      </c>
      <c r="I7997" t="s">
        <v>626</v>
      </c>
      <c r="J7997" t="s">
        <v>627</v>
      </c>
    </row>
    <row r="7998" spans="1:10" x14ac:dyDescent="0.35">
      <c r="A7998">
        <v>8232</v>
      </c>
      <c r="B7998" t="s">
        <v>394</v>
      </c>
      <c r="C7998">
        <v>16</v>
      </c>
      <c r="D7998">
        <v>49</v>
      </c>
      <c r="E7998">
        <v>6</v>
      </c>
      <c r="F7998" t="s">
        <v>582</v>
      </c>
      <c r="G7998" t="s">
        <v>582</v>
      </c>
      <c r="H7998" t="s">
        <v>132</v>
      </c>
      <c r="I7998" t="s">
        <v>626</v>
      </c>
      <c r="J7998" t="s">
        <v>627</v>
      </c>
    </row>
    <row r="7999" spans="1:10" x14ac:dyDescent="0.35">
      <c r="A7999">
        <v>8233</v>
      </c>
      <c r="B7999" t="s">
        <v>394</v>
      </c>
      <c r="C7999">
        <v>17</v>
      </c>
      <c r="D7999">
        <v>66</v>
      </c>
      <c r="E7999">
        <v>5</v>
      </c>
      <c r="F7999" t="s">
        <v>582</v>
      </c>
      <c r="G7999" t="s">
        <v>582</v>
      </c>
      <c r="H7999" t="s">
        <v>132</v>
      </c>
      <c r="I7999" t="s">
        <v>626</v>
      </c>
      <c r="J7999" t="s">
        <v>627</v>
      </c>
    </row>
    <row r="8000" spans="1:10" x14ac:dyDescent="0.35">
      <c r="A8000">
        <v>8234</v>
      </c>
      <c r="B8000" t="s">
        <v>394</v>
      </c>
      <c r="C8000">
        <v>18</v>
      </c>
      <c r="D8000">
        <v>49</v>
      </c>
      <c r="E8000">
        <v>4</v>
      </c>
      <c r="F8000" t="s">
        <v>582</v>
      </c>
      <c r="G8000" t="s">
        <v>582</v>
      </c>
      <c r="H8000" t="s">
        <v>132</v>
      </c>
      <c r="I8000" t="s">
        <v>626</v>
      </c>
      <c r="J8000" t="s">
        <v>627</v>
      </c>
    </row>
    <row r="8001" spans="1:10" x14ac:dyDescent="0.35">
      <c r="A8001">
        <v>8235</v>
      </c>
      <c r="B8001" t="s">
        <v>394</v>
      </c>
      <c r="C8001">
        <v>19</v>
      </c>
      <c r="D8001">
        <v>26</v>
      </c>
      <c r="E8001">
        <v>7</v>
      </c>
      <c r="F8001" t="s">
        <v>582</v>
      </c>
      <c r="G8001" t="s">
        <v>582</v>
      </c>
      <c r="H8001" t="s">
        <v>132</v>
      </c>
      <c r="I8001" t="s">
        <v>626</v>
      </c>
      <c r="J8001" t="s">
        <v>627</v>
      </c>
    </row>
    <row r="8002" spans="1:10" x14ac:dyDescent="0.35">
      <c r="A8002">
        <v>8236</v>
      </c>
      <c r="B8002" t="s">
        <v>394</v>
      </c>
      <c r="C8002">
        <v>20</v>
      </c>
      <c r="D8002">
        <v>23</v>
      </c>
      <c r="E8002">
        <v>12</v>
      </c>
      <c r="F8002" t="s">
        <v>582</v>
      </c>
      <c r="G8002" t="s">
        <v>582</v>
      </c>
      <c r="H8002" t="s">
        <v>132</v>
      </c>
      <c r="I8002" t="s">
        <v>626</v>
      </c>
      <c r="J8002" t="s">
        <v>627</v>
      </c>
    </row>
    <row r="8003" spans="1:10" x14ac:dyDescent="0.35">
      <c r="A8003">
        <v>8237</v>
      </c>
      <c r="B8003" t="s">
        <v>394</v>
      </c>
      <c r="C8003">
        <v>21</v>
      </c>
      <c r="D8003">
        <v>21</v>
      </c>
      <c r="E8003">
        <v>5</v>
      </c>
      <c r="F8003" t="s">
        <v>582</v>
      </c>
      <c r="G8003" t="s">
        <v>582</v>
      </c>
      <c r="H8003" t="s">
        <v>132</v>
      </c>
      <c r="I8003" t="s">
        <v>626</v>
      </c>
      <c r="J8003" t="s">
        <v>627</v>
      </c>
    </row>
    <row r="8004" spans="1:10" x14ac:dyDescent="0.35">
      <c r="A8004">
        <v>8238</v>
      </c>
      <c r="B8004" t="s">
        <v>394</v>
      </c>
      <c r="C8004">
        <v>22</v>
      </c>
      <c r="D8004">
        <v>26</v>
      </c>
      <c r="E8004">
        <v>2</v>
      </c>
      <c r="F8004" t="s">
        <v>582</v>
      </c>
      <c r="G8004" t="s">
        <v>582</v>
      </c>
      <c r="H8004" t="s">
        <v>132</v>
      </c>
      <c r="I8004" t="s">
        <v>626</v>
      </c>
      <c r="J8004" t="s">
        <v>627</v>
      </c>
    </row>
    <row r="8005" spans="1:10" x14ac:dyDescent="0.35">
      <c r="A8005">
        <v>8239</v>
      </c>
      <c r="B8005" t="s">
        <v>394</v>
      </c>
      <c r="C8005">
        <v>23</v>
      </c>
      <c r="D8005">
        <v>24</v>
      </c>
      <c r="E8005">
        <v>0</v>
      </c>
      <c r="F8005" t="s">
        <v>582</v>
      </c>
      <c r="G8005" t="s">
        <v>582</v>
      </c>
      <c r="H8005" t="s">
        <v>132</v>
      </c>
      <c r="I8005" t="s">
        <v>626</v>
      </c>
      <c r="J8005" t="s">
        <v>627</v>
      </c>
    </row>
    <row r="8006" spans="1:10" x14ac:dyDescent="0.35">
      <c r="A8006">
        <v>8240</v>
      </c>
      <c r="B8006" t="s">
        <v>394</v>
      </c>
      <c r="C8006">
        <v>24</v>
      </c>
      <c r="D8006">
        <v>35</v>
      </c>
      <c r="E8006">
        <v>1</v>
      </c>
      <c r="F8006" t="s">
        <v>582</v>
      </c>
      <c r="G8006" t="s">
        <v>582</v>
      </c>
      <c r="H8006" t="s">
        <v>132</v>
      </c>
      <c r="I8006" t="s">
        <v>626</v>
      </c>
      <c r="J8006" t="s">
        <v>627</v>
      </c>
    </row>
    <row r="8007" spans="1:10" x14ac:dyDescent="0.35">
      <c r="A8007">
        <v>8241</v>
      </c>
      <c r="B8007" t="s">
        <v>394</v>
      </c>
      <c r="C8007">
        <v>25</v>
      </c>
      <c r="D8007">
        <v>28</v>
      </c>
      <c r="E8007">
        <v>0</v>
      </c>
      <c r="F8007" t="s">
        <v>582</v>
      </c>
      <c r="G8007" t="s">
        <v>582</v>
      </c>
      <c r="H8007" t="s">
        <v>132</v>
      </c>
      <c r="I8007" t="s">
        <v>626</v>
      </c>
      <c r="J8007" t="s">
        <v>627</v>
      </c>
    </row>
    <row r="8008" spans="1:10" x14ac:dyDescent="0.35">
      <c r="A8008">
        <v>8242</v>
      </c>
      <c r="B8008" t="s">
        <v>394</v>
      </c>
      <c r="C8008">
        <v>26</v>
      </c>
      <c r="D8008">
        <v>19</v>
      </c>
      <c r="E8008">
        <v>2</v>
      </c>
      <c r="F8008" t="s">
        <v>582</v>
      </c>
      <c r="G8008" t="s">
        <v>582</v>
      </c>
      <c r="H8008" t="s">
        <v>132</v>
      </c>
      <c r="I8008" t="s">
        <v>626</v>
      </c>
      <c r="J8008" t="s">
        <v>627</v>
      </c>
    </row>
    <row r="8009" spans="1:10" x14ac:dyDescent="0.35">
      <c r="A8009">
        <v>8243</v>
      </c>
      <c r="B8009" t="s">
        <v>394</v>
      </c>
      <c r="C8009">
        <v>27</v>
      </c>
      <c r="D8009">
        <v>35</v>
      </c>
      <c r="E8009">
        <v>2</v>
      </c>
      <c r="F8009" t="s">
        <v>582</v>
      </c>
      <c r="G8009" t="s">
        <v>582</v>
      </c>
      <c r="H8009" t="s">
        <v>132</v>
      </c>
      <c r="I8009" t="s">
        <v>626</v>
      </c>
      <c r="J8009" t="s">
        <v>627</v>
      </c>
    </row>
    <row r="8010" spans="1:10" x14ac:dyDescent="0.35">
      <c r="A8010">
        <v>8244</v>
      </c>
      <c r="B8010" t="s">
        <v>394</v>
      </c>
      <c r="C8010">
        <v>28</v>
      </c>
      <c r="D8010">
        <v>40</v>
      </c>
      <c r="E8010">
        <v>8</v>
      </c>
      <c r="F8010" t="s">
        <v>582</v>
      </c>
      <c r="G8010" t="s">
        <v>582</v>
      </c>
      <c r="H8010" t="s">
        <v>132</v>
      </c>
      <c r="I8010" t="s">
        <v>626</v>
      </c>
      <c r="J8010" t="s">
        <v>627</v>
      </c>
    </row>
    <row r="8011" spans="1:10" x14ac:dyDescent="0.35">
      <c r="A8011">
        <v>8245</v>
      </c>
      <c r="B8011" t="s">
        <v>394</v>
      </c>
      <c r="C8011">
        <v>29</v>
      </c>
      <c r="D8011">
        <v>29</v>
      </c>
      <c r="E8011">
        <v>14</v>
      </c>
      <c r="F8011" t="s">
        <v>582</v>
      </c>
      <c r="G8011" t="s">
        <v>582</v>
      </c>
      <c r="H8011" t="s">
        <v>132</v>
      </c>
      <c r="I8011" t="s">
        <v>626</v>
      </c>
      <c r="J8011" t="s">
        <v>627</v>
      </c>
    </row>
    <row r="8012" spans="1:10" x14ac:dyDescent="0.35">
      <c r="A8012">
        <v>8246</v>
      </c>
      <c r="B8012" t="s">
        <v>394</v>
      </c>
      <c r="C8012">
        <v>30</v>
      </c>
      <c r="D8012">
        <v>57</v>
      </c>
      <c r="E8012">
        <v>9</v>
      </c>
      <c r="F8012" t="s">
        <v>582</v>
      </c>
      <c r="G8012" t="s">
        <v>582</v>
      </c>
      <c r="H8012" t="s">
        <v>132</v>
      </c>
      <c r="I8012" t="s">
        <v>626</v>
      </c>
      <c r="J8012" t="s">
        <v>627</v>
      </c>
    </row>
    <row r="8013" spans="1:10" x14ac:dyDescent="0.35">
      <c r="A8013">
        <v>8247</v>
      </c>
      <c r="B8013" t="s">
        <v>394</v>
      </c>
      <c r="C8013">
        <v>31</v>
      </c>
      <c r="D8013">
        <v>39</v>
      </c>
      <c r="E8013">
        <v>5</v>
      </c>
      <c r="F8013" t="s">
        <v>582</v>
      </c>
      <c r="G8013" t="s">
        <v>582</v>
      </c>
      <c r="H8013" t="s">
        <v>132</v>
      </c>
      <c r="I8013" t="s">
        <v>626</v>
      </c>
      <c r="J8013" t="s">
        <v>627</v>
      </c>
    </row>
    <row r="8014" spans="1:10" x14ac:dyDescent="0.35">
      <c r="A8014">
        <v>8248</v>
      </c>
      <c r="B8014" t="s">
        <v>394</v>
      </c>
      <c r="C8014">
        <v>32</v>
      </c>
      <c r="D8014">
        <v>42</v>
      </c>
      <c r="E8014">
        <v>13</v>
      </c>
      <c r="F8014" t="s">
        <v>582</v>
      </c>
      <c r="G8014" t="s">
        <v>582</v>
      </c>
      <c r="H8014" t="s">
        <v>132</v>
      </c>
      <c r="I8014" t="s">
        <v>626</v>
      </c>
      <c r="J8014" t="s">
        <v>627</v>
      </c>
    </row>
    <row r="8015" spans="1:10" x14ac:dyDescent="0.35">
      <c r="A8015">
        <v>8249</v>
      </c>
      <c r="B8015" t="s">
        <v>394</v>
      </c>
      <c r="C8015">
        <v>33</v>
      </c>
      <c r="D8015">
        <v>37</v>
      </c>
      <c r="E8015">
        <v>2</v>
      </c>
      <c r="F8015" t="s">
        <v>582</v>
      </c>
      <c r="G8015" t="s">
        <v>582</v>
      </c>
      <c r="H8015" t="s">
        <v>132</v>
      </c>
      <c r="I8015" t="s">
        <v>626</v>
      </c>
      <c r="J8015" t="s">
        <v>627</v>
      </c>
    </row>
    <row r="8016" spans="1:10" x14ac:dyDescent="0.35">
      <c r="A8016">
        <v>8250</v>
      </c>
      <c r="B8016" t="s">
        <v>394</v>
      </c>
      <c r="C8016">
        <v>34</v>
      </c>
      <c r="D8016">
        <v>33</v>
      </c>
      <c r="E8016">
        <v>4</v>
      </c>
      <c r="F8016" t="s">
        <v>582</v>
      </c>
      <c r="G8016" t="s">
        <v>582</v>
      </c>
      <c r="H8016" t="s">
        <v>132</v>
      </c>
      <c r="I8016" t="s">
        <v>626</v>
      </c>
      <c r="J8016" t="s">
        <v>627</v>
      </c>
    </row>
    <row r="8017" spans="1:10" x14ac:dyDescent="0.35">
      <c r="A8017">
        <v>8251</v>
      </c>
      <c r="B8017" t="s">
        <v>394</v>
      </c>
      <c r="C8017">
        <v>35</v>
      </c>
      <c r="D8017">
        <v>20</v>
      </c>
      <c r="E8017">
        <v>5</v>
      </c>
      <c r="F8017" t="s">
        <v>582</v>
      </c>
      <c r="G8017" t="s">
        <v>582</v>
      </c>
      <c r="H8017" t="s">
        <v>132</v>
      </c>
      <c r="I8017" t="s">
        <v>626</v>
      </c>
      <c r="J8017" t="s">
        <v>627</v>
      </c>
    </row>
    <row r="8018" spans="1:10" x14ac:dyDescent="0.35">
      <c r="A8018">
        <v>8252</v>
      </c>
      <c r="B8018" t="s">
        <v>394</v>
      </c>
      <c r="C8018">
        <v>36</v>
      </c>
      <c r="D8018">
        <v>18</v>
      </c>
      <c r="E8018">
        <v>3</v>
      </c>
      <c r="F8018" t="s">
        <v>582</v>
      </c>
      <c r="G8018" t="s">
        <v>582</v>
      </c>
      <c r="H8018" t="s">
        <v>132</v>
      </c>
      <c r="I8018" t="s">
        <v>626</v>
      </c>
      <c r="J8018" t="s">
        <v>627</v>
      </c>
    </row>
    <row r="8019" spans="1:10" x14ac:dyDescent="0.35">
      <c r="A8019">
        <v>8253</v>
      </c>
      <c r="B8019" t="s">
        <v>394</v>
      </c>
      <c r="C8019">
        <v>37</v>
      </c>
      <c r="D8019">
        <v>15</v>
      </c>
      <c r="E8019">
        <v>2</v>
      </c>
      <c r="F8019" t="s">
        <v>582</v>
      </c>
      <c r="G8019" t="s">
        <v>582</v>
      </c>
      <c r="H8019" t="s">
        <v>132</v>
      </c>
      <c r="I8019" t="s">
        <v>626</v>
      </c>
      <c r="J8019" t="s">
        <v>627</v>
      </c>
    </row>
    <row r="8020" spans="1:10" x14ac:dyDescent="0.35">
      <c r="A8020">
        <v>8254</v>
      </c>
      <c r="B8020" t="s">
        <v>394</v>
      </c>
      <c r="C8020">
        <v>38</v>
      </c>
      <c r="D8020">
        <v>20</v>
      </c>
      <c r="E8020">
        <v>7</v>
      </c>
      <c r="F8020" t="s">
        <v>582</v>
      </c>
      <c r="G8020" t="s">
        <v>582</v>
      </c>
      <c r="H8020" t="s">
        <v>132</v>
      </c>
      <c r="I8020" t="s">
        <v>626</v>
      </c>
      <c r="J8020" t="s">
        <v>627</v>
      </c>
    </row>
    <row r="8021" spans="1:10" x14ac:dyDescent="0.35">
      <c r="A8021">
        <v>8258</v>
      </c>
      <c r="B8021" t="s">
        <v>395</v>
      </c>
      <c r="C8021">
        <v>15</v>
      </c>
      <c r="D8021">
        <v>70</v>
      </c>
      <c r="E8021">
        <v>6</v>
      </c>
      <c r="F8021" t="s">
        <v>581</v>
      </c>
      <c r="G8021" t="s">
        <v>581</v>
      </c>
      <c r="H8021" t="s">
        <v>143</v>
      </c>
      <c r="I8021" t="s">
        <v>620</v>
      </c>
      <c r="J8021" t="s">
        <v>651</v>
      </c>
    </row>
    <row r="8022" spans="1:10" x14ac:dyDescent="0.35">
      <c r="A8022">
        <v>8259</v>
      </c>
      <c r="B8022" t="s">
        <v>395</v>
      </c>
      <c r="C8022">
        <v>16</v>
      </c>
      <c r="D8022">
        <v>63</v>
      </c>
      <c r="E8022">
        <v>15</v>
      </c>
      <c r="F8022" t="s">
        <v>581</v>
      </c>
      <c r="G8022" t="s">
        <v>581</v>
      </c>
      <c r="H8022" t="s">
        <v>143</v>
      </c>
      <c r="I8022" t="s">
        <v>620</v>
      </c>
      <c r="J8022" t="s">
        <v>651</v>
      </c>
    </row>
    <row r="8023" spans="1:10" x14ac:dyDescent="0.35">
      <c r="A8023">
        <v>8260</v>
      </c>
      <c r="B8023" t="s">
        <v>395</v>
      </c>
      <c r="C8023">
        <v>17</v>
      </c>
      <c r="D8023">
        <v>51</v>
      </c>
      <c r="E8023">
        <v>6</v>
      </c>
      <c r="F8023" t="s">
        <v>581</v>
      </c>
      <c r="G8023" t="s">
        <v>581</v>
      </c>
      <c r="H8023" t="s">
        <v>143</v>
      </c>
      <c r="I8023" t="s">
        <v>620</v>
      </c>
      <c r="J8023" t="s">
        <v>651</v>
      </c>
    </row>
    <row r="8024" spans="1:10" x14ac:dyDescent="0.35">
      <c r="A8024">
        <v>8261</v>
      </c>
      <c r="B8024" t="s">
        <v>395</v>
      </c>
      <c r="C8024">
        <v>18</v>
      </c>
      <c r="D8024">
        <v>64</v>
      </c>
      <c r="E8024">
        <v>6</v>
      </c>
      <c r="F8024" t="s">
        <v>581</v>
      </c>
      <c r="G8024" t="s">
        <v>581</v>
      </c>
      <c r="H8024" t="s">
        <v>143</v>
      </c>
      <c r="I8024" t="s">
        <v>620</v>
      </c>
      <c r="J8024" t="s">
        <v>651</v>
      </c>
    </row>
    <row r="8025" spans="1:10" x14ac:dyDescent="0.35">
      <c r="A8025">
        <v>8262</v>
      </c>
      <c r="B8025" t="s">
        <v>395</v>
      </c>
      <c r="C8025">
        <v>19</v>
      </c>
      <c r="D8025">
        <v>40</v>
      </c>
      <c r="E8025">
        <v>2</v>
      </c>
      <c r="F8025" t="s">
        <v>581</v>
      </c>
      <c r="G8025" t="s">
        <v>581</v>
      </c>
      <c r="H8025" t="s">
        <v>143</v>
      </c>
      <c r="I8025" t="s">
        <v>620</v>
      </c>
      <c r="J8025" t="s">
        <v>651</v>
      </c>
    </row>
    <row r="8026" spans="1:10" x14ac:dyDescent="0.35">
      <c r="A8026">
        <v>8263</v>
      </c>
      <c r="B8026" t="s">
        <v>395</v>
      </c>
      <c r="C8026">
        <v>20</v>
      </c>
      <c r="D8026">
        <v>14</v>
      </c>
      <c r="E8026">
        <v>2</v>
      </c>
      <c r="F8026" t="s">
        <v>581</v>
      </c>
      <c r="G8026" t="s">
        <v>581</v>
      </c>
      <c r="H8026" t="s">
        <v>143</v>
      </c>
      <c r="I8026" t="s">
        <v>620</v>
      </c>
      <c r="J8026" t="s">
        <v>651</v>
      </c>
    </row>
    <row r="8027" spans="1:10" x14ac:dyDescent="0.35">
      <c r="A8027">
        <v>8264</v>
      </c>
      <c r="B8027" t="s">
        <v>395</v>
      </c>
      <c r="C8027">
        <v>21</v>
      </c>
      <c r="D8027">
        <v>9</v>
      </c>
      <c r="E8027">
        <v>6</v>
      </c>
      <c r="F8027" t="s">
        <v>581</v>
      </c>
      <c r="G8027" t="s">
        <v>581</v>
      </c>
      <c r="H8027" t="s">
        <v>143</v>
      </c>
      <c r="I8027" t="s">
        <v>620</v>
      </c>
      <c r="J8027" t="s">
        <v>651</v>
      </c>
    </row>
    <row r="8028" spans="1:10" x14ac:dyDescent="0.35">
      <c r="A8028">
        <v>8265</v>
      </c>
      <c r="B8028" t="s">
        <v>395</v>
      </c>
      <c r="C8028">
        <v>22</v>
      </c>
      <c r="D8028">
        <v>8</v>
      </c>
      <c r="E8028">
        <v>2</v>
      </c>
      <c r="F8028" t="s">
        <v>581</v>
      </c>
      <c r="G8028" t="s">
        <v>581</v>
      </c>
      <c r="H8028" t="s">
        <v>143</v>
      </c>
      <c r="I8028" t="s">
        <v>620</v>
      </c>
      <c r="J8028" t="s">
        <v>651</v>
      </c>
    </row>
    <row r="8029" spans="1:10" x14ac:dyDescent="0.35">
      <c r="A8029">
        <v>8266</v>
      </c>
      <c r="B8029" t="s">
        <v>395</v>
      </c>
      <c r="C8029">
        <v>23</v>
      </c>
      <c r="D8029">
        <v>6</v>
      </c>
      <c r="E8029">
        <v>1</v>
      </c>
      <c r="F8029" t="s">
        <v>581</v>
      </c>
      <c r="G8029" t="s">
        <v>581</v>
      </c>
      <c r="H8029" t="s">
        <v>143</v>
      </c>
      <c r="I8029" t="s">
        <v>620</v>
      </c>
      <c r="J8029" t="s">
        <v>651</v>
      </c>
    </row>
    <row r="8030" spans="1:10" x14ac:dyDescent="0.35">
      <c r="A8030">
        <v>8267</v>
      </c>
      <c r="B8030" t="s">
        <v>395</v>
      </c>
      <c r="C8030">
        <v>24</v>
      </c>
      <c r="D8030">
        <v>8</v>
      </c>
      <c r="E8030">
        <v>1</v>
      </c>
      <c r="F8030" t="s">
        <v>581</v>
      </c>
      <c r="G8030" t="s">
        <v>581</v>
      </c>
      <c r="H8030" t="s">
        <v>143</v>
      </c>
      <c r="I8030" t="s">
        <v>620</v>
      </c>
      <c r="J8030" t="s">
        <v>651</v>
      </c>
    </row>
    <row r="8031" spans="1:10" x14ac:dyDescent="0.35">
      <c r="A8031">
        <v>8268</v>
      </c>
      <c r="B8031" t="s">
        <v>395</v>
      </c>
      <c r="C8031">
        <v>25</v>
      </c>
      <c r="D8031">
        <v>7</v>
      </c>
      <c r="E8031">
        <v>5</v>
      </c>
      <c r="F8031" t="s">
        <v>581</v>
      </c>
      <c r="G8031" t="s">
        <v>581</v>
      </c>
      <c r="H8031" t="s">
        <v>143</v>
      </c>
      <c r="I8031" t="s">
        <v>620</v>
      </c>
      <c r="J8031" t="s">
        <v>651</v>
      </c>
    </row>
    <row r="8032" spans="1:10" x14ac:dyDescent="0.35">
      <c r="A8032">
        <v>8269</v>
      </c>
      <c r="B8032" t="s">
        <v>395</v>
      </c>
      <c r="C8032">
        <v>26</v>
      </c>
      <c r="D8032">
        <v>24</v>
      </c>
      <c r="E8032">
        <v>9</v>
      </c>
      <c r="F8032" t="s">
        <v>581</v>
      </c>
      <c r="G8032" t="s">
        <v>581</v>
      </c>
      <c r="H8032" t="s">
        <v>143</v>
      </c>
      <c r="I8032" t="s">
        <v>620</v>
      </c>
      <c r="J8032" t="s">
        <v>651</v>
      </c>
    </row>
    <row r="8033" spans="1:10" x14ac:dyDescent="0.35">
      <c r="A8033">
        <v>8270</v>
      </c>
      <c r="B8033" t="s">
        <v>395</v>
      </c>
      <c r="C8033">
        <v>27</v>
      </c>
      <c r="D8033">
        <v>26</v>
      </c>
      <c r="E8033">
        <v>12</v>
      </c>
      <c r="F8033" t="s">
        <v>581</v>
      </c>
      <c r="G8033" t="s">
        <v>581</v>
      </c>
      <c r="H8033" t="s">
        <v>143</v>
      </c>
      <c r="I8033" t="s">
        <v>620</v>
      </c>
      <c r="J8033" t="s">
        <v>651</v>
      </c>
    </row>
    <row r="8034" spans="1:10" x14ac:dyDescent="0.35">
      <c r="A8034">
        <v>8271</v>
      </c>
      <c r="B8034" t="s">
        <v>395</v>
      </c>
      <c r="C8034">
        <v>28</v>
      </c>
      <c r="D8034">
        <v>21</v>
      </c>
      <c r="E8034">
        <v>15</v>
      </c>
      <c r="F8034" t="s">
        <v>581</v>
      </c>
      <c r="G8034" t="s">
        <v>581</v>
      </c>
      <c r="H8034" t="s">
        <v>143</v>
      </c>
      <c r="I8034" t="s">
        <v>620</v>
      </c>
      <c r="J8034" t="s">
        <v>651</v>
      </c>
    </row>
    <row r="8035" spans="1:10" x14ac:dyDescent="0.35">
      <c r="A8035">
        <v>8272</v>
      </c>
      <c r="B8035" t="s">
        <v>395</v>
      </c>
      <c r="C8035">
        <v>29</v>
      </c>
      <c r="D8035">
        <v>17</v>
      </c>
      <c r="E8035">
        <v>11</v>
      </c>
      <c r="F8035" t="s">
        <v>581</v>
      </c>
      <c r="G8035" t="s">
        <v>581</v>
      </c>
      <c r="H8035" t="s">
        <v>143</v>
      </c>
      <c r="I8035" t="s">
        <v>620</v>
      </c>
      <c r="J8035" t="s">
        <v>651</v>
      </c>
    </row>
    <row r="8036" spans="1:10" x14ac:dyDescent="0.35">
      <c r="A8036">
        <v>8273</v>
      </c>
      <c r="B8036" t="s">
        <v>395</v>
      </c>
      <c r="C8036">
        <v>30</v>
      </c>
      <c r="D8036">
        <v>25</v>
      </c>
      <c r="E8036">
        <v>9</v>
      </c>
      <c r="F8036" t="s">
        <v>581</v>
      </c>
      <c r="G8036" t="s">
        <v>581</v>
      </c>
      <c r="H8036" t="s">
        <v>143</v>
      </c>
      <c r="I8036" t="s">
        <v>620</v>
      </c>
      <c r="J8036" t="s">
        <v>651</v>
      </c>
    </row>
    <row r="8037" spans="1:10" x14ac:dyDescent="0.35">
      <c r="A8037">
        <v>8274</v>
      </c>
      <c r="B8037" t="s">
        <v>395</v>
      </c>
      <c r="C8037">
        <v>31</v>
      </c>
      <c r="D8037">
        <v>30</v>
      </c>
      <c r="E8037">
        <v>5</v>
      </c>
      <c r="F8037" t="s">
        <v>581</v>
      </c>
      <c r="G8037" t="s">
        <v>581</v>
      </c>
      <c r="H8037" t="s">
        <v>143</v>
      </c>
      <c r="I8037" t="s">
        <v>620</v>
      </c>
      <c r="J8037" t="s">
        <v>651</v>
      </c>
    </row>
    <row r="8038" spans="1:10" x14ac:dyDescent="0.35">
      <c r="A8038">
        <v>8275</v>
      </c>
      <c r="B8038" t="s">
        <v>395</v>
      </c>
      <c r="C8038">
        <v>32</v>
      </c>
      <c r="D8038">
        <v>15</v>
      </c>
      <c r="E8038">
        <v>6</v>
      </c>
      <c r="F8038" t="s">
        <v>581</v>
      </c>
      <c r="G8038" t="s">
        <v>581</v>
      </c>
      <c r="H8038" t="s">
        <v>143</v>
      </c>
      <c r="I8038" t="s">
        <v>620</v>
      </c>
      <c r="J8038" t="s">
        <v>651</v>
      </c>
    </row>
    <row r="8039" spans="1:10" x14ac:dyDescent="0.35">
      <c r="A8039">
        <v>8276</v>
      </c>
      <c r="B8039" t="s">
        <v>395</v>
      </c>
      <c r="C8039">
        <v>33</v>
      </c>
      <c r="D8039">
        <v>17</v>
      </c>
      <c r="E8039">
        <v>6</v>
      </c>
      <c r="F8039" t="s">
        <v>581</v>
      </c>
      <c r="G8039" t="s">
        <v>581</v>
      </c>
      <c r="H8039" t="s">
        <v>143</v>
      </c>
      <c r="I8039" t="s">
        <v>620</v>
      </c>
      <c r="J8039" t="s">
        <v>651</v>
      </c>
    </row>
    <row r="8040" spans="1:10" x14ac:dyDescent="0.35">
      <c r="A8040">
        <v>8277</v>
      </c>
      <c r="B8040" t="s">
        <v>395</v>
      </c>
      <c r="C8040">
        <v>34</v>
      </c>
      <c r="D8040">
        <v>8</v>
      </c>
      <c r="E8040">
        <v>7</v>
      </c>
      <c r="F8040" t="s">
        <v>581</v>
      </c>
      <c r="G8040" t="s">
        <v>581</v>
      </c>
      <c r="H8040" t="s">
        <v>143</v>
      </c>
      <c r="I8040" t="s">
        <v>620</v>
      </c>
      <c r="J8040" t="s">
        <v>651</v>
      </c>
    </row>
    <row r="8041" spans="1:10" x14ac:dyDescent="0.35">
      <c r="A8041">
        <v>8278</v>
      </c>
      <c r="B8041" t="s">
        <v>395</v>
      </c>
      <c r="C8041">
        <v>35</v>
      </c>
      <c r="D8041">
        <v>9</v>
      </c>
      <c r="E8041">
        <v>13</v>
      </c>
      <c r="F8041" t="s">
        <v>581</v>
      </c>
      <c r="G8041" t="s">
        <v>581</v>
      </c>
      <c r="H8041" t="s">
        <v>143</v>
      </c>
      <c r="I8041" t="s">
        <v>620</v>
      </c>
      <c r="J8041" t="s">
        <v>651</v>
      </c>
    </row>
    <row r="8042" spans="1:10" x14ac:dyDescent="0.35">
      <c r="A8042">
        <v>8279</v>
      </c>
      <c r="B8042" t="s">
        <v>395</v>
      </c>
      <c r="C8042">
        <v>36</v>
      </c>
      <c r="D8042">
        <v>24</v>
      </c>
      <c r="E8042">
        <v>6</v>
      </c>
      <c r="F8042" t="s">
        <v>581</v>
      </c>
      <c r="G8042" t="s">
        <v>581</v>
      </c>
      <c r="H8042" t="s">
        <v>143</v>
      </c>
      <c r="I8042" t="s">
        <v>620</v>
      </c>
      <c r="J8042" t="s">
        <v>651</v>
      </c>
    </row>
    <row r="8043" spans="1:10" x14ac:dyDescent="0.35">
      <c r="A8043">
        <v>8280</v>
      </c>
      <c r="B8043" t="s">
        <v>395</v>
      </c>
      <c r="C8043">
        <v>37</v>
      </c>
      <c r="D8043">
        <v>19</v>
      </c>
      <c r="E8043">
        <v>5</v>
      </c>
      <c r="F8043" t="s">
        <v>581</v>
      </c>
      <c r="G8043" t="s">
        <v>581</v>
      </c>
      <c r="H8043" t="s">
        <v>143</v>
      </c>
      <c r="I8043" t="s">
        <v>620</v>
      </c>
      <c r="J8043" t="s">
        <v>651</v>
      </c>
    </row>
    <row r="8044" spans="1:10" x14ac:dyDescent="0.35">
      <c r="A8044">
        <v>8281</v>
      </c>
      <c r="B8044" t="s">
        <v>395</v>
      </c>
      <c r="C8044">
        <v>38</v>
      </c>
      <c r="D8044">
        <v>20</v>
      </c>
      <c r="E8044">
        <v>3</v>
      </c>
      <c r="F8044" t="s">
        <v>581</v>
      </c>
      <c r="G8044" t="s">
        <v>581</v>
      </c>
      <c r="H8044" t="s">
        <v>143</v>
      </c>
      <c r="I8044" t="s">
        <v>620</v>
      </c>
      <c r="J8044" t="s">
        <v>651</v>
      </c>
    </row>
    <row r="8045" spans="1:10" x14ac:dyDescent="0.35">
      <c r="A8045">
        <v>8282</v>
      </c>
      <c r="B8045" t="s">
        <v>396</v>
      </c>
      <c r="C8045">
        <v>15</v>
      </c>
      <c r="D8045">
        <v>95</v>
      </c>
      <c r="E8045">
        <v>8</v>
      </c>
      <c r="F8045" t="s">
        <v>581</v>
      </c>
      <c r="G8045" t="s">
        <v>581</v>
      </c>
      <c r="H8045" t="s">
        <v>143</v>
      </c>
      <c r="I8045" t="s">
        <v>652</v>
      </c>
      <c r="J8045" t="s">
        <v>653</v>
      </c>
    </row>
    <row r="8046" spans="1:10" x14ac:dyDescent="0.35">
      <c r="A8046">
        <v>8283</v>
      </c>
      <c r="B8046" t="s">
        <v>396</v>
      </c>
      <c r="C8046">
        <v>16</v>
      </c>
      <c r="D8046">
        <v>81</v>
      </c>
      <c r="E8046">
        <v>6</v>
      </c>
      <c r="F8046" t="s">
        <v>581</v>
      </c>
      <c r="G8046" t="s">
        <v>581</v>
      </c>
      <c r="H8046" t="s">
        <v>143</v>
      </c>
      <c r="I8046" t="s">
        <v>652</v>
      </c>
      <c r="J8046" t="s">
        <v>653</v>
      </c>
    </row>
    <row r="8047" spans="1:10" x14ac:dyDescent="0.35">
      <c r="A8047">
        <v>8284</v>
      </c>
      <c r="B8047" t="s">
        <v>396</v>
      </c>
      <c r="C8047">
        <v>17</v>
      </c>
      <c r="D8047">
        <v>64</v>
      </c>
      <c r="E8047">
        <v>6</v>
      </c>
      <c r="F8047" t="s">
        <v>581</v>
      </c>
      <c r="G8047" t="s">
        <v>581</v>
      </c>
      <c r="H8047" t="s">
        <v>143</v>
      </c>
      <c r="I8047" t="s">
        <v>652</v>
      </c>
      <c r="J8047" t="s">
        <v>653</v>
      </c>
    </row>
    <row r="8048" spans="1:10" x14ac:dyDescent="0.35">
      <c r="A8048">
        <v>8285</v>
      </c>
      <c r="B8048" t="s">
        <v>396</v>
      </c>
      <c r="C8048">
        <v>18</v>
      </c>
      <c r="D8048">
        <v>61</v>
      </c>
      <c r="E8048">
        <v>5</v>
      </c>
      <c r="F8048" t="s">
        <v>581</v>
      </c>
      <c r="G8048" t="s">
        <v>581</v>
      </c>
      <c r="H8048" t="s">
        <v>143</v>
      </c>
      <c r="I8048" t="s">
        <v>652</v>
      </c>
      <c r="J8048" t="s">
        <v>653</v>
      </c>
    </row>
    <row r="8049" spans="1:10" x14ac:dyDescent="0.35">
      <c r="A8049">
        <v>8286</v>
      </c>
      <c r="B8049" t="s">
        <v>396</v>
      </c>
      <c r="C8049">
        <v>19</v>
      </c>
      <c r="D8049">
        <v>37</v>
      </c>
      <c r="E8049">
        <v>1</v>
      </c>
      <c r="F8049" t="s">
        <v>581</v>
      </c>
      <c r="G8049" t="s">
        <v>581</v>
      </c>
      <c r="H8049" t="s">
        <v>143</v>
      </c>
      <c r="I8049" t="s">
        <v>652</v>
      </c>
      <c r="J8049" t="s">
        <v>653</v>
      </c>
    </row>
    <row r="8050" spans="1:10" x14ac:dyDescent="0.35">
      <c r="A8050">
        <v>8287</v>
      </c>
      <c r="B8050" t="s">
        <v>396</v>
      </c>
      <c r="C8050">
        <v>20</v>
      </c>
      <c r="D8050">
        <v>18</v>
      </c>
      <c r="E8050">
        <v>3</v>
      </c>
      <c r="F8050" t="s">
        <v>581</v>
      </c>
      <c r="G8050" t="s">
        <v>581</v>
      </c>
      <c r="H8050" t="s">
        <v>143</v>
      </c>
      <c r="I8050" t="s">
        <v>652</v>
      </c>
      <c r="J8050" t="s">
        <v>653</v>
      </c>
    </row>
    <row r="8051" spans="1:10" x14ac:dyDescent="0.35">
      <c r="A8051">
        <v>8288</v>
      </c>
      <c r="B8051" t="s">
        <v>396</v>
      </c>
      <c r="C8051">
        <v>21</v>
      </c>
      <c r="D8051">
        <v>19</v>
      </c>
      <c r="E8051">
        <v>0</v>
      </c>
      <c r="F8051" t="s">
        <v>581</v>
      </c>
      <c r="G8051" t="s">
        <v>581</v>
      </c>
      <c r="H8051" t="s">
        <v>143</v>
      </c>
      <c r="I8051" t="s">
        <v>652</v>
      </c>
      <c r="J8051" t="s">
        <v>653</v>
      </c>
    </row>
    <row r="8052" spans="1:10" x14ac:dyDescent="0.35">
      <c r="A8052">
        <v>8289</v>
      </c>
      <c r="B8052" t="s">
        <v>396</v>
      </c>
      <c r="C8052">
        <v>22</v>
      </c>
      <c r="D8052">
        <v>17</v>
      </c>
      <c r="E8052">
        <v>0</v>
      </c>
      <c r="F8052" t="s">
        <v>581</v>
      </c>
      <c r="G8052" t="s">
        <v>581</v>
      </c>
      <c r="H8052" t="s">
        <v>143</v>
      </c>
      <c r="I8052" t="s">
        <v>652</v>
      </c>
      <c r="J8052" t="s">
        <v>653</v>
      </c>
    </row>
    <row r="8053" spans="1:10" x14ac:dyDescent="0.35">
      <c r="A8053">
        <v>8290</v>
      </c>
      <c r="B8053" t="s">
        <v>396</v>
      </c>
      <c r="C8053">
        <v>23</v>
      </c>
      <c r="D8053">
        <v>10</v>
      </c>
      <c r="E8053">
        <v>0</v>
      </c>
      <c r="F8053" t="s">
        <v>581</v>
      </c>
      <c r="G8053" t="s">
        <v>581</v>
      </c>
      <c r="H8053" t="s">
        <v>143</v>
      </c>
      <c r="I8053" t="s">
        <v>652</v>
      </c>
      <c r="J8053" t="s">
        <v>653</v>
      </c>
    </row>
    <row r="8054" spans="1:10" x14ac:dyDescent="0.35">
      <c r="A8054">
        <v>8291</v>
      </c>
      <c r="B8054" t="s">
        <v>396</v>
      </c>
      <c r="C8054">
        <v>24</v>
      </c>
      <c r="D8054">
        <v>12</v>
      </c>
      <c r="E8054">
        <v>0</v>
      </c>
      <c r="F8054" t="s">
        <v>581</v>
      </c>
      <c r="G8054" t="s">
        <v>581</v>
      </c>
      <c r="H8054" t="s">
        <v>143</v>
      </c>
      <c r="I8054" t="s">
        <v>652</v>
      </c>
      <c r="J8054" t="s">
        <v>653</v>
      </c>
    </row>
    <row r="8055" spans="1:10" x14ac:dyDescent="0.35">
      <c r="A8055">
        <v>8292</v>
      </c>
      <c r="B8055" t="s">
        <v>396</v>
      </c>
      <c r="C8055">
        <v>25</v>
      </c>
      <c r="D8055">
        <v>16</v>
      </c>
      <c r="E8055">
        <v>6</v>
      </c>
      <c r="F8055" t="s">
        <v>581</v>
      </c>
      <c r="G8055" t="s">
        <v>581</v>
      </c>
      <c r="H8055" t="s">
        <v>143</v>
      </c>
      <c r="I8055" t="s">
        <v>652</v>
      </c>
      <c r="J8055" t="s">
        <v>653</v>
      </c>
    </row>
    <row r="8056" spans="1:10" x14ac:dyDescent="0.35">
      <c r="A8056">
        <v>8293</v>
      </c>
      <c r="B8056" t="s">
        <v>396</v>
      </c>
      <c r="C8056">
        <v>26</v>
      </c>
      <c r="D8056">
        <v>21</v>
      </c>
      <c r="E8056">
        <v>3</v>
      </c>
      <c r="F8056" t="s">
        <v>581</v>
      </c>
      <c r="G8056" t="s">
        <v>581</v>
      </c>
      <c r="H8056" t="s">
        <v>143</v>
      </c>
      <c r="I8056" t="s">
        <v>652</v>
      </c>
      <c r="J8056" t="s">
        <v>653</v>
      </c>
    </row>
    <row r="8057" spans="1:10" x14ac:dyDescent="0.35">
      <c r="A8057">
        <v>8294</v>
      </c>
      <c r="B8057" t="s">
        <v>396</v>
      </c>
      <c r="C8057">
        <v>27</v>
      </c>
      <c r="D8057">
        <v>37</v>
      </c>
      <c r="E8057">
        <v>4</v>
      </c>
      <c r="F8057" t="s">
        <v>581</v>
      </c>
      <c r="G8057" t="s">
        <v>581</v>
      </c>
      <c r="H8057" t="s">
        <v>143</v>
      </c>
      <c r="I8057" t="s">
        <v>652</v>
      </c>
      <c r="J8057" t="s">
        <v>653</v>
      </c>
    </row>
    <row r="8058" spans="1:10" x14ac:dyDescent="0.35">
      <c r="A8058">
        <v>8295</v>
      </c>
      <c r="B8058" t="s">
        <v>396</v>
      </c>
      <c r="C8058">
        <v>28</v>
      </c>
      <c r="D8058">
        <v>24</v>
      </c>
      <c r="E8058">
        <v>1</v>
      </c>
      <c r="F8058" t="s">
        <v>581</v>
      </c>
      <c r="G8058" t="s">
        <v>581</v>
      </c>
      <c r="H8058" t="s">
        <v>143</v>
      </c>
      <c r="I8058" t="s">
        <v>652</v>
      </c>
      <c r="J8058" t="s">
        <v>653</v>
      </c>
    </row>
    <row r="8059" spans="1:10" x14ac:dyDescent="0.35">
      <c r="A8059">
        <v>8296</v>
      </c>
      <c r="B8059" t="s">
        <v>396</v>
      </c>
      <c r="C8059">
        <v>29</v>
      </c>
      <c r="D8059">
        <v>31</v>
      </c>
      <c r="E8059">
        <v>0</v>
      </c>
      <c r="F8059" t="s">
        <v>581</v>
      </c>
      <c r="G8059" t="s">
        <v>581</v>
      </c>
      <c r="H8059" t="s">
        <v>143</v>
      </c>
      <c r="I8059" t="s">
        <v>652</v>
      </c>
      <c r="J8059" t="s">
        <v>653</v>
      </c>
    </row>
    <row r="8060" spans="1:10" x14ac:dyDescent="0.35">
      <c r="A8060">
        <v>8297</v>
      </c>
      <c r="B8060" t="s">
        <v>396</v>
      </c>
      <c r="C8060">
        <v>30</v>
      </c>
      <c r="D8060">
        <v>20</v>
      </c>
      <c r="E8060">
        <v>3</v>
      </c>
      <c r="F8060" t="s">
        <v>581</v>
      </c>
      <c r="G8060" t="s">
        <v>581</v>
      </c>
      <c r="H8060" t="s">
        <v>143</v>
      </c>
      <c r="I8060" t="s">
        <v>652</v>
      </c>
      <c r="J8060" t="s">
        <v>653</v>
      </c>
    </row>
    <row r="8061" spans="1:10" x14ac:dyDescent="0.35">
      <c r="A8061">
        <v>8298</v>
      </c>
      <c r="B8061" t="s">
        <v>396</v>
      </c>
      <c r="C8061">
        <v>31</v>
      </c>
      <c r="D8061">
        <v>35</v>
      </c>
      <c r="E8061">
        <v>6</v>
      </c>
      <c r="F8061" t="s">
        <v>581</v>
      </c>
      <c r="G8061" t="s">
        <v>581</v>
      </c>
      <c r="H8061" t="s">
        <v>143</v>
      </c>
      <c r="I8061" t="s">
        <v>652</v>
      </c>
      <c r="J8061" t="s">
        <v>653</v>
      </c>
    </row>
    <row r="8062" spans="1:10" x14ac:dyDescent="0.35">
      <c r="A8062">
        <v>8299</v>
      </c>
      <c r="B8062" t="s">
        <v>396</v>
      </c>
      <c r="C8062">
        <v>32</v>
      </c>
      <c r="D8062">
        <v>42</v>
      </c>
      <c r="E8062">
        <v>7</v>
      </c>
      <c r="F8062" t="s">
        <v>581</v>
      </c>
      <c r="G8062" t="s">
        <v>581</v>
      </c>
      <c r="H8062" t="s">
        <v>143</v>
      </c>
      <c r="I8062" t="s">
        <v>652</v>
      </c>
      <c r="J8062" t="s">
        <v>653</v>
      </c>
    </row>
    <row r="8063" spans="1:10" x14ac:dyDescent="0.35">
      <c r="A8063">
        <v>8300</v>
      </c>
      <c r="B8063" t="s">
        <v>396</v>
      </c>
      <c r="C8063">
        <v>33</v>
      </c>
      <c r="D8063">
        <v>32</v>
      </c>
      <c r="E8063">
        <v>1</v>
      </c>
      <c r="F8063" t="s">
        <v>581</v>
      </c>
      <c r="G8063" t="s">
        <v>581</v>
      </c>
      <c r="H8063" t="s">
        <v>143</v>
      </c>
      <c r="I8063" t="s">
        <v>652</v>
      </c>
      <c r="J8063" t="s">
        <v>653</v>
      </c>
    </row>
    <row r="8064" spans="1:10" x14ac:dyDescent="0.35">
      <c r="A8064">
        <v>8301</v>
      </c>
      <c r="B8064" t="s">
        <v>396</v>
      </c>
      <c r="C8064">
        <v>34</v>
      </c>
      <c r="D8064">
        <v>48</v>
      </c>
      <c r="E8064">
        <v>2</v>
      </c>
      <c r="F8064" t="s">
        <v>581</v>
      </c>
      <c r="G8064" t="s">
        <v>581</v>
      </c>
      <c r="H8064" t="s">
        <v>143</v>
      </c>
      <c r="I8064" t="s">
        <v>652</v>
      </c>
      <c r="J8064" t="s">
        <v>653</v>
      </c>
    </row>
    <row r="8065" spans="1:10" x14ac:dyDescent="0.35">
      <c r="A8065">
        <v>8302</v>
      </c>
      <c r="B8065" t="s">
        <v>396</v>
      </c>
      <c r="C8065">
        <v>35</v>
      </c>
      <c r="D8065">
        <v>30</v>
      </c>
      <c r="E8065">
        <v>0</v>
      </c>
      <c r="F8065" t="s">
        <v>581</v>
      </c>
      <c r="G8065" t="s">
        <v>581</v>
      </c>
      <c r="H8065" t="s">
        <v>143</v>
      </c>
      <c r="I8065" t="s">
        <v>652</v>
      </c>
      <c r="J8065" t="s">
        <v>653</v>
      </c>
    </row>
    <row r="8066" spans="1:10" x14ac:dyDescent="0.35">
      <c r="A8066">
        <v>8303</v>
      </c>
      <c r="B8066" t="s">
        <v>396</v>
      </c>
      <c r="C8066">
        <v>36</v>
      </c>
      <c r="D8066">
        <v>29</v>
      </c>
      <c r="E8066">
        <v>4</v>
      </c>
      <c r="F8066" t="s">
        <v>581</v>
      </c>
      <c r="G8066" t="s">
        <v>581</v>
      </c>
      <c r="H8066" t="s">
        <v>143</v>
      </c>
      <c r="I8066" t="s">
        <v>652</v>
      </c>
      <c r="J8066" t="s">
        <v>653</v>
      </c>
    </row>
    <row r="8067" spans="1:10" x14ac:dyDescent="0.35">
      <c r="A8067">
        <v>8304</v>
      </c>
      <c r="B8067" t="s">
        <v>396</v>
      </c>
      <c r="C8067">
        <v>37</v>
      </c>
      <c r="D8067">
        <v>67</v>
      </c>
      <c r="E8067">
        <v>1</v>
      </c>
      <c r="F8067" t="s">
        <v>581</v>
      </c>
      <c r="G8067" t="s">
        <v>581</v>
      </c>
      <c r="H8067" t="s">
        <v>143</v>
      </c>
      <c r="I8067" t="s">
        <v>652</v>
      </c>
      <c r="J8067" t="s">
        <v>653</v>
      </c>
    </row>
    <row r="8068" spans="1:10" x14ac:dyDescent="0.35">
      <c r="A8068">
        <v>8305</v>
      </c>
      <c r="B8068" t="s">
        <v>396</v>
      </c>
      <c r="C8068">
        <v>38</v>
      </c>
      <c r="D8068">
        <v>36</v>
      </c>
      <c r="E8068">
        <v>6</v>
      </c>
      <c r="F8068" t="s">
        <v>581</v>
      </c>
      <c r="G8068" t="s">
        <v>581</v>
      </c>
      <c r="H8068" t="s">
        <v>143</v>
      </c>
      <c r="I8068" t="s">
        <v>652</v>
      </c>
      <c r="J8068" t="s">
        <v>653</v>
      </c>
    </row>
    <row r="8069" spans="1:10" x14ac:dyDescent="0.35">
      <c r="A8069">
        <v>8306</v>
      </c>
      <c r="B8069" t="s">
        <v>397</v>
      </c>
      <c r="C8069">
        <v>15</v>
      </c>
      <c r="D8069">
        <v>22</v>
      </c>
      <c r="E8069">
        <v>1</v>
      </c>
      <c r="F8069" t="s">
        <v>581</v>
      </c>
      <c r="G8069" t="s">
        <v>581</v>
      </c>
      <c r="H8069" t="s">
        <v>143</v>
      </c>
      <c r="I8069" t="s">
        <v>654</v>
      </c>
      <c r="J8069" t="s">
        <v>655</v>
      </c>
    </row>
    <row r="8070" spans="1:10" x14ac:dyDescent="0.35">
      <c r="A8070">
        <v>8307</v>
      </c>
      <c r="B8070" t="s">
        <v>397</v>
      </c>
      <c r="C8070">
        <v>16</v>
      </c>
      <c r="D8070">
        <v>22</v>
      </c>
      <c r="E8070">
        <v>2</v>
      </c>
      <c r="F8070" t="s">
        <v>581</v>
      </c>
      <c r="G8070" t="s">
        <v>581</v>
      </c>
      <c r="H8070" t="s">
        <v>143</v>
      </c>
      <c r="I8070" t="s">
        <v>654</v>
      </c>
      <c r="J8070" t="s">
        <v>655</v>
      </c>
    </row>
    <row r="8071" spans="1:10" x14ac:dyDescent="0.35">
      <c r="A8071">
        <v>8308</v>
      </c>
      <c r="B8071" t="s">
        <v>397</v>
      </c>
      <c r="C8071">
        <v>17</v>
      </c>
      <c r="D8071">
        <v>11</v>
      </c>
      <c r="E8071">
        <v>0</v>
      </c>
      <c r="F8071" t="s">
        <v>581</v>
      </c>
      <c r="G8071" t="s">
        <v>581</v>
      </c>
      <c r="H8071" t="s">
        <v>143</v>
      </c>
      <c r="I8071" t="s">
        <v>654</v>
      </c>
      <c r="J8071" t="s">
        <v>655</v>
      </c>
    </row>
    <row r="8072" spans="1:10" x14ac:dyDescent="0.35">
      <c r="A8072">
        <v>8309</v>
      </c>
      <c r="B8072" t="s">
        <v>397</v>
      </c>
      <c r="C8072">
        <v>18</v>
      </c>
      <c r="D8072">
        <v>8</v>
      </c>
      <c r="E8072">
        <v>3</v>
      </c>
      <c r="F8072" t="s">
        <v>581</v>
      </c>
      <c r="G8072" t="s">
        <v>581</v>
      </c>
      <c r="H8072" t="s">
        <v>143</v>
      </c>
      <c r="I8072" t="s">
        <v>654</v>
      </c>
      <c r="J8072" t="s">
        <v>655</v>
      </c>
    </row>
    <row r="8073" spans="1:10" x14ac:dyDescent="0.35">
      <c r="A8073">
        <v>8310</v>
      </c>
      <c r="B8073" t="s">
        <v>397</v>
      </c>
      <c r="C8073">
        <v>19</v>
      </c>
      <c r="D8073">
        <v>8</v>
      </c>
      <c r="E8073">
        <v>1</v>
      </c>
      <c r="F8073" t="s">
        <v>581</v>
      </c>
      <c r="G8073" t="s">
        <v>581</v>
      </c>
      <c r="H8073" t="s">
        <v>143</v>
      </c>
      <c r="I8073" t="s">
        <v>654</v>
      </c>
      <c r="J8073" t="s">
        <v>655</v>
      </c>
    </row>
    <row r="8074" spans="1:10" x14ac:dyDescent="0.35">
      <c r="A8074">
        <v>8311</v>
      </c>
      <c r="B8074" t="s">
        <v>397</v>
      </c>
      <c r="C8074">
        <v>20</v>
      </c>
      <c r="D8074">
        <v>3</v>
      </c>
      <c r="E8074">
        <v>0</v>
      </c>
      <c r="F8074" t="s">
        <v>581</v>
      </c>
      <c r="G8074" t="s">
        <v>581</v>
      </c>
      <c r="H8074" t="s">
        <v>143</v>
      </c>
      <c r="I8074" t="s">
        <v>654</v>
      </c>
      <c r="J8074" t="s">
        <v>655</v>
      </c>
    </row>
    <row r="8075" spans="1:10" x14ac:dyDescent="0.35">
      <c r="A8075">
        <v>8312</v>
      </c>
      <c r="B8075" t="s">
        <v>397</v>
      </c>
      <c r="C8075">
        <v>21</v>
      </c>
      <c r="D8075">
        <v>3</v>
      </c>
      <c r="E8075">
        <v>0</v>
      </c>
      <c r="F8075" t="s">
        <v>581</v>
      </c>
      <c r="G8075" t="s">
        <v>581</v>
      </c>
      <c r="H8075" t="s">
        <v>143</v>
      </c>
      <c r="I8075" t="s">
        <v>654</v>
      </c>
      <c r="J8075" t="s">
        <v>655</v>
      </c>
    </row>
    <row r="8076" spans="1:10" x14ac:dyDescent="0.35">
      <c r="A8076">
        <v>8313</v>
      </c>
      <c r="B8076" t="s">
        <v>397</v>
      </c>
      <c r="C8076">
        <v>22</v>
      </c>
      <c r="D8076">
        <v>5</v>
      </c>
      <c r="E8076">
        <v>0</v>
      </c>
      <c r="F8076" t="s">
        <v>581</v>
      </c>
      <c r="G8076" t="s">
        <v>581</v>
      </c>
      <c r="H8076" t="s">
        <v>143</v>
      </c>
      <c r="I8076" t="s">
        <v>654</v>
      </c>
      <c r="J8076" t="s">
        <v>655</v>
      </c>
    </row>
    <row r="8077" spans="1:10" x14ac:dyDescent="0.35">
      <c r="A8077">
        <v>8314</v>
      </c>
      <c r="B8077" t="s">
        <v>397</v>
      </c>
      <c r="C8077">
        <v>23</v>
      </c>
      <c r="D8077">
        <v>1</v>
      </c>
      <c r="E8077">
        <v>0</v>
      </c>
      <c r="F8077" t="s">
        <v>581</v>
      </c>
      <c r="G8077" t="s">
        <v>581</v>
      </c>
      <c r="H8077" t="s">
        <v>143</v>
      </c>
      <c r="I8077" t="s">
        <v>654</v>
      </c>
      <c r="J8077" t="s">
        <v>655</v>
      </c>
    </row>
    <row r="8078" spans="1:10" x14ac:dyDescent="0.35">
      <c r="A8078">
        <v>8315</v>
      </c>
      <c r="B8078" t="s">
        <v>397</v>
      </c>
      <c r="C8078">
        <v>24</v>
      </c>
      <c r="D8078">
        <v>2</v>
      </c>
      <c r="E8078">
        <v>0</v>
      </c>
      <c r="F8078" t="s">
        <v>581</v>
      </c>
      <c r="G8078" t="s">
        <v>581</v>
      </c>
      <c r="H8078" t="s">
        <v>143</v>
      </c>
      <c r="I8078" t="s">
        <v>654</v>
      </c>
      <c r="J8078" t="s">
        <v>655</v>
      </c>
    </row>
    <row r="8079" spans="1:10" x14ac:dyDescent="0.35">
      <c r="A8079">
        <v>8316</v>
      </c>
      <c r="B8079" t="s">
        <v>397</v>
      </c>
      <c r="C8079">
        <v>25</v>
      </c>
      <c r="D8079">
        <v>2</v>
      </c>
      <c r="E8079">
        <v>2</v>
      </c>
      <c r="F8079" t="s">
        <v>581</v>
      </c>
      <c r="G8079" t="s">
        <v>581</v>
      </c>
      <c r="H8079" t="s">
        <v>143</v>
      </c>
      <c r="I8079" t="s">
        <v>654</v>
      </c>
      <c r="J8079" t="s">
        <v>655</v>
      </c>
    </row>
    <row r="8080" spans="1:10" x14ac:dyDescent="0.35">
      <c r="A8080">
        <v>8317</v>
      </c>
      <c r="B8080" t="s">
        <v>397</v>
      </c>
      <c r="C8080">
        <v>26</v>
      </c>
      <c r="D8080">
        <v>1</v>
      </c>
      <c r="E8080">
        <v>0</v>
      </c>
      <c r="F8080" t="s">
        <v>581</v>
      </c>
      <c r="G8080" t="s">
        <v>581</v>
      </c>
      <c r="H8080" t="s">
        <v>143</v>
      </c>
      <c r="I8080" t="s">
        <v>654</v>
      </c>
      <c r="J8080" t="s">
        <v>655</v>
      </c>
    </row>
    <row r="8081" spans="1:10" x14ac:dyDescent="0.35">
      <c r="A8081">
        <v>8318</v>
      </c>
      <c r="B8081" t="s">
        <v>397</v>
      </c>
      <c r="C8081">
        <v>27</v>
      </c>
      <c r="D8081">
        <v>3</v>
      </c>
      <c r="E8081">
        <v>1</v>
      </c>
      <c r="F8081" t="s">
        <v>581</v>
      </c>
      <c r="G8081" t="s">
        <v>581</v>
      </c>
      <c r="H8081" t="s">
        <v>143</v>
      </c>
      <c r="I8081" t="s">
        <v>654</v>
      </c>
      <c r="J8081" t="s">
        <v>655</v>
      </c>
    </row>
    <row r="8082" spans="1:10" x14ac:dyDescent="0.35">
      <c r="A8082">
        <v>8319</v>
      </c>
      <c r="B8082" t="s">
        <v>397</v>
      </c>
      <c r="C8082">
        <v>28</v>
      </c>
      <c r="D8082">
        <v>13</v>
      </c>
      <c r="E8082">
        <v>0</v>
      </c>
      <c r="F8082" t="s">
        <v>581</v>
      </c>
      <c r="G8082" t="s">
        <v>581</v>
      </c>
      <c r="H8082" t="s">
        <v>143</v>
      </c>
      <c r="I8082" t="s">
        <v>654</v>
      </c>
      <c r="J8082" t="s">
        <v>655</v>
      </c>
    </row>
    <row r="8083" spans="1:10" x14ac:dyDescent="0.35">
      <c r="A8083">
        <v>8320</v>
      </c>
      <c r="B8083" t="s">
        <v>397</v>
      </c>
      <c r="C8083">
        <v>29</v>
      </c>
      <c r="D8083">
        <v>5</v>
      </c>
      <c r="E8083">
        <v>0</v>
      </c>
      <c r="F8083" t="s">
        <v>581</v>
      </c>
      <c r="G8083" t="s">
        <v>581</v>
      </c>
      <c r="H8083" t="s">
        <v>143</v>
      </c>
      <c r="I8083" t="s">
        <v>654</v>
      </c>
      <c r="J8083" t="s">
        <v>655</v>
      </c>
    </row>
    <row r="8084" spans="1:10" x14ac:dyDescent="0.35">
      <c r="A8084">
        <v>8321</v>
      </c>
      <c r="B8084" t="s">
        <v>397</v>
      </c>
      <c r="C8084">
        <v>30</v>
      </c>
      <c r="D8084">
        <v>11</v>
      </c>
      <c r="E8084">
        <v>1</v>
      </c>
      <c r="F8084" t="s">
        <v>581</v>
      </c>
      <c r="G8084" t="s">
        <v>581</v>
      </c>
      <c r="H8084" t="s">
        <v>143</v>
      </c>
      <c r="I8084" t="s">
        <v>654</v>
      </c>
      <c r="J8084" t="s">
        <v>655</v>
      </c>
    </row>
    <row r="8085" spans="1:10" x14ac:dyDescent="0.35">
      <c r="A8085">
        <v>8322</v>
      </c>
      <c r="B8085" t="s">
        <v>397</v>
      </c>
      <c r="C8085">
        <v>31</v>
      </c>
      <c r="D8085">
        <v>7</v>
      </c>
      <c r="E8085">
        <v>0</v>
      </c>
      <c r="F8085" t="s">
        <v>581</v>
      </c>
      <c r="G8085" t="s">
        <v>581</v>
      </c>
      <c r="H8085" t="s">
        <v>143</v>
      </c>
      <c r="I8085" t="s">
        <v>654</v>
      </c>
      <c r="J8085" t="s">
        <v>655</v>
      </c>
    </row>
    <row r="8086" spans="1:10" x14ac:dyDescent="0.35">
      <c r="A8086">
        <v>8323</v>
      </c>
      <c r="B8086" t="s">
        <v>397</v>
      </c>
      <c r="C8086">
        <v>32</v>
      </c>
      <c r="D8086">
        <v>3</v>
      </c>
      <c r="E8086">
        <v>0</v>
      </c>
      <c r="F8086" t="s">
        <v>581</v>
      </c>
      <c r="G8086" t="s">
        <v>581</v>
      </c>
      <c r="H8086" t="s">
        <v>143</v>
      </c>
      <c r="I8086" t="s">
        <v>654</v>
      </c>
      <c r="J8086" t="s">
        <v>655</v>
      </c>
    </row>
    <row r="8087" spans="1:10" x14ac:dyDescent="0.35">
      <c r="A8087">
        <v>8324</v>
      </c>
      <c r="B8087" t="s">
        <v>397</v>
      </c>
      <c r="C8087">
        <v>33</v>
      </c>
      <c r="D8087">
        <v>4</v>
      </c>
      <c r="E8087">
        <v>1</v>
      </c>
      <c r="F8087" t="s">
        <v>581</v>
      </c>
      <c r="G8087" t="s">
        <v>581</v>
      </c>
      <c r="H8087" t="s">
        <v>143</v>
      </c>
      <c r="I8087" t="s">
        <v>654</v>
      </c>
      <c r="J8087" t="s">
        <v>655</v>
      </c>
    </row>
    <row r="8088" spans="1:10" x14ac:dyDescent="0.35">
      <c r="A8088">
        <v>8325</v>
      </c>
      <c r="B8088" t="s">
        <v>397</v>
      </c>
      <c r="C8088">
        <v>34</v>
      </c>
      <c r="D8088">
        <v>6</v>
      </c>
      <c r="E8088">
        <v>1</v>
      </c>
      <c r="F8088" t="s">
        <v>581</v>
      </c>
      <c r="G8088" t="s">
        <v>581</v>
      </c>
      <c r="H8088" t="s">
        <v>143</v>
      </c>
      <c r="I8088" t="s">
        <v>654</v>
      </c>
      <c r="J8088" t="s">
        <v>655</v>
      </c>
    </row>
    <row r="8089" spans="1:10" x14ac:dyDescent="0.35">
      <c r="A8089">
        <v>8326</v>
      </c>
      <c r="B8089" t="s">
        <v>397</v>
      </c>
      <c r="C8089">
        <v>35</v>
      </c>
      <c r="D8089">
        <v>2</v>
      </c>
      <c r="E8089">
        <v>0</v>
      </c>
      <c r="F8089" t="s">
        <v>581</v>
      </c>
      <c r="G8089" t="s">
        <v>581</v>
      </c>
      <c r="H8089" t="s">
        <v>143</v>
      </c>
      <c r="I8089" t="s">
        <v>654</v>
      </c>
      <c r="J8089" t="s">
        <v>655</v>
      </c>
    </row>
    <row r="8090" spans="1:10" x14ac:dyDescent="0.35">
      <c r="A8090">
        <v>8327</v>
      </c>
      <c r="B8090" t="s">
        <v>397</v>
      </c>
      <c r="C8090">
        <v>36</v>
      </c>
      <c r="D8090">
        <v>3</v>
      </c>
      <c r="E8090">
        <v>0</v>
      </c>
      <c r="F8090" t="s">
        <v>581</v>
      </c>
      <c r="G8090" t="s">
        <v>581</v>
      </c>
      <c r="H8090" t="s">
        <v>143</v>
      </c>
      <c r="I8090" t="s">
        <v>654</v>
      </c>
      <c r="J8090" t="s">
        <v>655</v>
      </c>
    </row>
    <row r="8091" spans="1:10" x14ac:dyDescent="0.35">
      <c r="A8091">
        <v>8328</v>
      </c>
      <c r="B8091" t="s">
        <v>397</v>
      </c>
      <c r="C8091">
        <v>37</v>
      </c>
      <c r="D8091">
        <v>3</v>
      </c>
      <c r="E8091">
        <v>1</v>
      </c>
      <c r="F8091" t="s">
        <v>581</v>
      </c>
      <c r="G8091" t="s">
        <v>581</v>
      </c>
      <c r="H8091" t="s">
        <v>143</v>
      </c>
      <c r="I8091" t="s">
        <v>654</v>
      </c>
      <c r="J8091" t="s">
        <v>655</v>
      </c>
    </row>
    <row r="8092" spans="1:10" x14ac:dyDescent="0.35">
      <c r="A8092">
        <v>8329</v>
      </c>
      <c r="B8092" t="s">
        <v>397</v>
      </c>
      <c r="C8092">
        <v>38</v>
      </c>
      <c r="D8092">
        <v>3</v>
      </c>
      <c r="E8092">
        <v>1</v>
      </c>
      <c r="F8092" t="s">
        <v>581</v>
      </c>
      <c r="G8092" t="s">
        <v>581</v>
      </c>
      <c r="H8092" t="s">
        <v>143</v>
      </c>
      <c r="I8092" t="s">
        <v>654</v>
      </c>
      <c r="J8092" t="s">
        <v>655</v>
      </c>
    </row>
    <row r="8093" spans="1:10" x14ac:dyDescent="0.35">
      <c r="A8093">
        <v>8330</v>
      </c>
      <c r="B8093" t="s">
        <v>398</v>
      </c>
      <c r="C8093">
        <v>15</v>
      </c>
      <c r="D8093">
        <v>50</v>
      </c>
      <c r="E8093">
        <v>0</v>
      </c>
      <c r="F8093" t="s">
        <v>581</v>
      </c>
      <c r="G8093" t="s">
        <v>581</v>
      </c>
      <c r="H8093" t="s">
        <v>143</v>
      </c>
      <c r="I8093" t="s">
        <v>620</v>
      </c>
      <c r="J8093" t="s">
        <v>656</v>
      </c>
    </row>
    <row r="8094" spans="1:10" x14ac:dyDescent="0.35">
      <c r="A8094">
        <v>8331</v>
      </c>
      <c r="B8094" t="s">
        <v>398</v>
      </c>
      <c r="C8094">
        <v>16</v>
      </c>
      <c r="D8094">
        <v>37</v>
      </c>
      <c r="E8094">
        <v>1</v>
      </c>
      <c r="F8094" t="s">
        <v>581</v>
      </c>
      <c r="G8094" t="s">
        <v>581</v>
      </c>
      <c r="H8094" t="s">
        <v>143</v>
      </c>
      <c r="I8094" t="s">
        <v>620</v>
      </c>
      <c r="J8094" t="s">
        <v>656</v>
      </c>
    </row>
    <row r="8095" spans="1:10" x14ac:dyDescent="0.35">
      <c r="A8095">
        <v>8332</v>
      </c>
      <c r="B8095" t="s">
        <v>398</v>
      </c>
      <c r="C8095">
        <v>17</v>
      </c>
      <c r="D8095">
        <v>31</v>
      </c>
      <c r="E8095">
        <v>2</v>
      </c>
      <c r="F8095" t="s">
        <v>581</v>
      </c>
      <c r="G8095" t="s">
        <v>581</v>
      </c>
      <c r="H8095" t="s">
        <v>143</v>
      </c>
      <c r="I8095" t="s">
        <v>620</v>
      </c>
      <c r="J8095" t="s">
        <v>656</v>
      </c>
    </row>
    <row r="8096" spans="1:10" x14ac:dyDescent="0.35">
      <c r="A8096">
        <v>8333</v>
      </c>
      <c r="B8096" t="s">
        <v>398</v>
      </c>
      <c r="C8096">
        <v>18</v>
      </c>
      <c r="D8096">
        <v>27</v>
      </c>
      <c r="E8096">
        <v>2</v>
      </c>
      <c r="F8096" t="s">
        <v>581</v>
      </c>
      <c r="G8096" t="s">
        <v>581</v>
      </c>
      <c r="H8096" t="s">
        <v>143</v>
      </c>
      <c r="I8096" t="s">
        <v>620</v>
      </c>
      <c r="J8096" t="s">
        <v>656</v>
      </c>
    </row>
    <row r="8097" spans="1:10" x14ac:dyDescent="0.35">
      <c r="A8097">
        <v>8334</v>
      </c>
      <c r="B8097" t="s">
        <v>398</v>
      </c>
      <c r="C8097">
        <v>19</v>
      </c>
      <c r="D8097">
        <v>21</v>
      </c>
      <c r="E8097">
        <v>0</v>
      </c>
      <c r="F8097" t="s">
        <v>581</v>
      </c>
      <c r="G8097" t="s">
        <v>581</v>
      </c>
      <c r="H8097" t="s">
        <v>143</v>
      </c>
      <c r="I8097" t="s">
        <v>620</v>
      </c>
      <c r="J8097" t="s">
        <v>656</v>
      </c>
    </row>
    <row r="8098" spans="1:10" x14ac:dyDescent="0.35">
      <c r="A8098">
        <v>8335</v>
      </c>
      <c r="B8098" t="s">
        <v>398</v>
      </c>
      <c r="C8098">
        <v>20</v>
      </c>
      <c r="D8098">
        <v>13</v>
      </c>
      <c r="E8098">
        <v>0</v>
      </c>
      <c r="F8098" t="s">
        <v>581</v>
      </c>
      <c r="G8098" t="s">
        <v>581</v>
      </c>
      <c r="H8098" t="s">
        <v>143</v>
      </c>
      <c r="I8098" t="s">
        <v>620</v>
      </c>
      <c r="J8098" t="s">
        <v>656</v>
      </c>
    </row>
    <row r="8099" spans="1:10" x14ac:dyDescent="0.35">
      <c r="A8099">
        <v>8336</v>
      </c>
      <c r="B8099" t="s">
        <v>398</v>
      </c>
      <c r="C8099">
        <v>21</v>
      </c>
      <c r="D8099">
        <v>7</v>
      </c>
      <c r="E8099">
        <v>0</v>
      </c>
      <c r="F8099" t="s">
        <v>581</v>
      </c>
      <c r="G8099" t="s">
        <v>581</v>
      </c>
      <c r="H8099" t="s">
        <v>143</v>
      </c>
      <c r="I8099" t="s">
        <v>620</v>
      </c>
      <c r="J8099" t="s">
        <v>656</v>
      </c>
    </row>
    <row r="8100" spans="1:10" x14ac:dyDescent="0.35">
      <c r="A8100">
        <v>8337</v>
      </c>
      <c r="B8100" t="s">
        <v>398</v>
      </c>
      <c r="C8100">
        <v>22</v>
      </c>
      <c r="D8100">
        <v>3</v>
      </c>
      <c r="E8100">
        <v>0</v>
      </c>
      <c r="F8100" t="s">
        <v>581</v>
      </c>
      <c r="G8100" t="s">
        <v>581</v>
      </c>
      <c r="H8100" t="s">
        <v>143</v>
      </c>
      <c r="I8100" t="s">
        <v>620</v>
      </c>
      <c r="J8100" t="s">
        <v>656</v>
      </c>
    </row>
    <row r="8101" spans="1:10" x14ac:dyDescent="0.35">
      <c r="A8101">
        <v>8338</v>
      </c>
      <c r="B8101" t="s">
        <v>398</v>
      </c>
      <c r="C8101">
        <v>23</v>
      </c>
      <c r="D8101">
        <v>5</v>
      </c>
      <c r="E8101">
        <v>0</v>
      </c>
      <c r="F8101" t="s">
        <v>581</v>
      </c>
      <c r="G8101" t="s">
        <v>581</v>
      </c>
      <c r="H8101" t="s">
        <v>143</v>
      </c>
      <c r="I8101" t="s">
        <v>620</v>
      </c>
      <c r="J8101" t="s">
        <v>656</v>
      </c>
    </row>
    <row r="8102" spans="1:10" x14ac:dyDescent="0.35">
      <c r="A8102">
        <v>8339</v>
      </c>
      <c r="B8102" t="s">
        <v>398</v>
      </c>
      <c r="C8102">
        <v>24</v>
      </c>
      <c r="D8102">
        <v>7</v>
      </c>
      <c r="E8102">
        <v>1</v>
      </c>
      <c r="F8102" t="s">
        <v>581</v>
      </c>
      <c r="G8102" t="s">
        <v>581</v>
      </c>
      <c r="H8102" t="s">
        <v>143</v>
      </c>
      <c r="I8102" t="s">
        <v>620</v>
      </c>
      <c r="J8102" t="s">
        <v>656</v>
      </c>
    </row>
    <row r="8103" spans="1:10" x14ac:dyDescent="0.35">
      <c r="A8103">
        <v>8340</v>
      </c>
      <c r="B8103" t="s">
        <v>398</v>
      </c>
      <c r="C8103">
        <v>25</v>
      </c>
      <c r="D8103">
        <v>6</v>
      </c>
      <c r="E8103">
        <v>1</v>
      </c>
      <c r="F8103" t="s">
        <v>581</v>
      </c>
      <c r="G8103" t="s">
        <v>581</v>
      </c>
      <c r="H8103" t="s">
        <v>143</v>
      </c>
      <c r="I8103" t="s">
        <v>620</v>
      </c>
      <c r="J8103" t="s">
        <v>656</v>
      </c>
    </row>
    <row r="8104" spans="1:10" x14ac:dyDescent="0.35">
      <c r="A8104">
        <v>8341</v>
      </c>
      <c r="B8104" t="s">
        <v>398</v>
      </c>
      <c r="C8104">
        <v>26</v>
      </c>
      <c r="D8104">
        <v>7</v>
      </c>
      <c r="E8104">
        <v>0</v>
      </c>
      <c r="F8104" t="s">
        <v>581</v>
      </c>
      <c r="G8104" t="s">
        <v>581</v>
      </c>
      <c r="H8104" t="s">
        <v>143</v>
      </c>
      <c r="I8104" t="s">
        <v>620</v>
      </c>
      <c r="J8104" t="s">
        <v>656</v>
      </c>
    </row>
    <row r="8105" spans="1:10" x14ac:dyDescent="0.35">
      <c r="A8105">
        <v>8342</v>
      </c>
      <c r="B8105" t="s">
        <v>398</v>
      </c>
      <c r="C8105">
        <v>27</v>
      </c>
      <c r="D8105">
        <v>18</v>
      </c>
      <c r="E8105">
        <v>2</v>
      </c>
      <c r="F8105" t="s">
        <v>581</v>
      </c>
      <c r="G8105" t="s">
        <v>581</v>
      </c>
      <c r="H8105" t="s">
        <v>143</v>
      </c>
      <c r="I8105" t="s">
        <v>620</v>
      </c>
      <c r="J8105" t="s">
        <v>656</v>
      </c>
    </row>
    <row r="8106" spans="1:10" x14ac:dyDescent="0.35">
      <c r="A8106">
        <v>8343</v>
      </c>
      <c r="B8106" t="s">
        <v>398</v>
      </c>
      <c r="C8106">
        <v>28</v>
      </c>
      <c r="D8106">
        <v>23</v>
      </c>
      <c r="E8106">
        <v>0</v>
      </c>
      <c r="F8106" t="s">
        <v>581</v>
      </c>
      <c r="G8106" t="s">
        <v>581</v>
      </c>
      <c r="H8106" t="s">
        <v>143</v>
      </c>
      <c r="I8106" t="s">
        <v>620</v>
      </c>
      <c r="J8106" t="s">
        <v>656</v>
      </c>
    </row>
    <row r="8107" spans="1:10" x14ac:dyDescent="0.35">
      <c r="A8107">
        <v>8344</v>
      </c>
      <c r="B8107" t="s">
        <v>398</v>
      </c>
      <c r="C8107">
        <v>29</v>
      </c>
      <c r="D8107">
        <v>7</v>
      </c>
      <c r="E8107">
        <v>0</v>
      </c>
      <c r="F8107" t="s">
        <v>581</v>
      </c>
      <c r="G8107" t="s">
        <v>581</v>
      </c>
      <c r="H8107" t="s">
        <v>143</v>
      </c>
      <c r="I8107" t="s">
        <v>620</v>
      </c>
      <c r="J8107" t="s">
        <v>656</v>
      </c>
    </row>
    <row r="8108" spans="1:10" x14ac:dyDescent="0.35">
      <c r="A8108">
        <v>8345</v>
      </c>
      <c r="B8108" t="s">
        <v>398</v>
      </c>
      <c r="C8108">
        <v>30</v>
      </c>
      <c r="D8108">
        <v>23</v>
      </c>
      <c r="E8108">
        <v>1</v>
      </c>
      <c r="F8108" t="s">
        <v>581</v>
      </c>
      <c r="G8108" t="s">
        <v>581</v>
      </c>
      <c r="H8108" t="s">
        <v>143</v>
      </c>
      <c r="I8108" t="s">
        <v>620</v>
      </c>
      <c r="J8108" t="s">
        <v>656</v>
      </c>
    </row>
    <row r="8109" spans="1:10" x14ac:dyDescent="0.35">
      <c r="A8109">
        <v>8346</v>
      </c>
      <c r="B8109" t="s">
        <v>398</v>
      </c>
      <c r="C8109">
        <v>31</v>
      </c>
      <c r="D8109">
        <v>36</v>
      </c>
      <c r="E8109">
        <v>3</v>
      </c>
      <c r="F8109" t="s">
        <v>581</v>
      </c>
      <c r="G8109" t="s">
        <v>581</v>
      </c>
      <c r="H8109" t="s">
        <v>143</v>
      </c>
      <c r="I8109" t="s">
        <v>620</v>
      </c>
      <c r="J8109" t="s">
        <v>656</v>
      </c>
    </row>
    <row r="8110" spans="1:10" x14ac:dyDescent="0.35">
      <c r="A8110">
        <v>8347</v>
      </c>
      <c r="B8110" t="s">
        <v>398</v>
      </c>
      <c r="C8110">
        <v>32</v>
      </c>
      <c r="D8110">
        <v>18</v>
      </c>
      <c r="E8110">
        <v>3</v>
      </c>
      <c r="F8110" t="s">
        <v>581</v>
      </c>
      <c r="G8110" t="s">
        <v>581</v>
      </c>
      <c r="H8110" t="s">
        <v>143</v>
      </c>
      <c r="I8110" t="s">
        <v>620</v>
      </c>
      <c r="J8110" t="s">
        <v>656</v>
      </c>
    </row>
    <row r="8111" spans="1:10" x14ac:dyDescent="0.35">
      <c r="A8111">
        <v>8348</v>
      </c>
      <c r="B8111" t="s">
        <v>398</v>
      </c>
      <c r="C8111">
        <v>33</v>
      </c>
      <c r="D8111">
        <v>22</v>
      </c>
      <c r="E8111">
        <v>2</v>
      </c>
      <c r="F8111" t="s">
        <v>581</v>
      </c>
      <c r="G8111" t="s">
        <v>581</v>
      </c>
      <c r="H8111" t="s">
        <v>143</v>
      </c>
      <c r="I8111" t="s">
        <v>620</v>
      </c>
      <c r="J8111" t="s">
        <v>656</v>
      </c>
    </row>
    <row r="8112" spans="1:10" x14ac:dyDescent="0.35">
      <c r="A8112">
        <v>8349</v>
      </c>
      <c r="B8112" t="s">
        <v>398</v>
      </c>
      <c r="C8112">
        <v>34</v>
      </c>
      <c r="D8112">
        <v>11</v>
      </c>
      <c r="E8112">
        <v>2</v>
      </c>
      <c r="F8112" t="s">
        <v>581</v>
      </c>
      <c r="G8112" t="s">
        <v>581</v>
      </c>
      <c r="H8112" t="s">
        <v>143</v>
      </c>
      <c r="I8112" t="s">
        <v>620</v>
      </c>
      <c r="J8112" t="s">
        <v>656</v>
      </c>
    </row>
    <row r="8113" spans="1:10" x14ac:dyDescent="0.35">
      <c r="A8113">
        <v>8350</v>
      </c>
      <c r="B8113" t="s">
        <v>398</v>
      </c>
      <c r="C8113">
        <v>35</v>
      </c>
      <c r="D8113">
        <v>10</v>
      </c>
      <c r="E8113">
        <v>2</v>
      </c>
      <c r="F8113" t="s">
        <v>581</v>
      </c>
      <c r="G8113" t="s">
        <v>581</v>
      </c>
      <c r="H8113" t="s">
        <v>143</v>
      </c>
      <c r="I8113" t="s">
        <v>620</v>
      </c>
      <c r="J8113" t="s">
        <v>656</v>
      </c>
    </row>
    <row r="8114" spans="1:10" x14ac:dyDescent="0.35">
      <c r="A8114">
        <v>8351</v>
      </c>
      <c r="B8114" t="s">
        <v>398</v>
      </c>
      <c r="C8114">
        <v>36</v>
      </c>
      <c r="D8114">
        <v>11</v>
      </c>
      <c r="E8114">
        <v>5</v>
      </c>
      <c r="F8114" t="s">
        <v>581</v>
      </c>
      <c r="G8114" t="s">
        <v>581</v>
      </c>
      <c r="H8114" t="s">
        <v>143</v>
      </c>
      <c r="I8114" t="s">
        <v>620</v>
      </c>
      <c r="J8114" t="s">
        <v>656</v>
      </c>
    </row>
    <row r="8115" spans="1:10" x14ac:dyDescent="0.35">
      <c r="A8115">
        <v>8352</v>
      </c>
      <c r="B8115" t="s">
        <v>398</v>
      </c>
      <c r="C8115">
        <v>37</v>
      </c>
      <c r="D8115">
        <v>16</v>
      </c>
      <c r="E8115">
        <v>2</v>
      </c>
      <c r="F8115" t="s">
        <v>581</v>
      </c>
      <c r="G8115" t="s">
        <v>581</v>
      </c>
      <c r="H8115" t="s">
        <v>143</v>
      </c>
      <c r="I8115" t="s">
        <v>620</v>
      </c>
      <c r="J8115" t="s">
        <v>656</v>
      </c>
    </row>
    <row r="8116" spans="1:10" x14ac:dyDescent="0.35">
      <c r="A8116">
        <v>8353</v>
      </c>
      <c r="B8116" t="s">
        <v>398</v>
      </c>
      <c r="C8116">
        <v>38</v>
      </c>
      <c r="D8116">
        <v>14</v>
      </c>
      <c r="E8116">
        <v>2</v>
      </c>
      <c r="F8116" t="s">
        <v>581</v>
      </c>
      <c r="G8116" t="s">
        <v>581</v>
      </c>
      <c r="H8116" t="s">
        <v>143</v>
      </c>
      <c r="I8116" t="s">
        <v>620</v>
      </c>
      <c r="J8116" t="s">
        <v>656</v>
      </c>
    </row>
    <row r="8117" spans="1:10" x14ac:dyDescent="0.35">
      <c r="A8117">
        <v>8354</v>
      </c>
      <c r="B8117" t="s">
        <v>399</v>
      </c>
      <c r="C8117">
        <v>15</v>
      </c>
      <c r="D8117">
        <v>162</v>
      </c>
      <c r="E8117">
        <v>19</v>
      </c>
      <c r="F8117" t="s">
        <v>581</v>
      </c>
      <c r="G8117" t="s">
        <v>581</v>
      </c>
      <c r="H8117" t="s">
        <v>143</v>
      </c>
      <c r="I8117" t="s">
        <v>654</v>
      </c>
      <c r="J8117" t="s">
        <v>655</v>
      </c>
    </row>
    <row r="8118" spans="1:10" x14ac:dyDescent="0.35">
      <c r="A8118">
        <v>8355</v>
      </c>
      <c r="B8118" t="s">
        <v>399</v>
      </c>
      <c r="C8118">
        <v>16</v>
      </c>
      <c r="D8118">
        <v>117</v>
      </c>
      <c r="E8118">
        <v>34</v>
      </c>
      <c r="F8118" t="s">
        <v>581</v>
      </c>
      <c r="G8118" t="s">
        <v>581</v>
      </c>
      <c r="H8118" t="s">
        <v>143</v>
      </c>
      <c r="I8118" t="s">
        <v>654</v>
      </c>
      <c r="J8118" t="s">
        <v>655</v>
      </c>
    </row>
    <row r="8119" spans="1:10" x14ac:dyDescent="0.35">
      <c r="A8119">
        <v>8356</v>
      </c>
      <c r="B8119" t="s">
        <v>399</v>
      </c>
      <c r="C8119">
        <v>17</v>
      </c>
      <c r="D8119">
        <v>55</v>
      </c>
      <c r="E8119">
        <v>21</v>
      </c>
      <c r="F8119" t="s">
        <v>581</v>
      </c>
      <c r="G8119" t="s">
        <v>581</v>
      </c>
      <c r="H8119" t="s">
        <v>143</v>
      </c>
      <c r="I8119" t="s">
        <v>654</v>
      </c>
      <c r="J8119" t="s">
        <v>655</v>
      </c>
    </row>
    <row r="8120" spans="1:10" x14ac:dyDescent="0.35">
      <c r="A8120">
        <v>8357</v>
      </c>
      <c r="B8120" t="s">
        <v>399</v>
      </c>
      <c r="C8120">
        <v>18</v>
      </c>
      <c r="D8120">
        <v>55</v>
      </c>
      <c r="E8120">
        <v>13</v>
      </c>
      <c r="F8120" t="s">
        <v>581</v>
      </c>
      <c r="G8120" t="s">
        <v>581</v>
      </c>
      <c r="H8120" t="s">
        <v>143</v>
      </c>
      <c r="I8120" t="s">
        <v>654</v>
      </c>
      <c r="J8120" t="s">
        <v>655</v>
      </c>
    </row>
    <row r="8121" spans="1:10" x14ac:dyDescent="0.35">
      <c r="A8121">
        <v>8358</v>
      </c>
      <c r="B8121" t="s">
        <v>399</v>
      </c>
      <c r="C8121">
        <v>19</v>
      </c>
      <c r="D8121">
        <v>48</v>
      </c>
      <c r="E8121">
        <v>7</v>
      </c>
      <c r="F8121" t="s">
        <v>581</v>
      </c>
      <c r="G8121" t="s">
        <v>581</v>
      </c>
      <c r="H8121" t="s">
        <v>143</v>
      </c>
      <c r="I8121" t="s">
        <v>654</v>
      </c>
      <c r="J8121" t="s">
        <v>655</v>
      </c>
    </row>
    <row r="8122" spans="1:10" x14ac:dyDescent="0.35">
      <c r="A8122">
        <v>8359</v>
      </c>
      <c r="B8122" t="s">
        <v>399</v>
      </c>
      <c r="C8122">
        <v>20</v>
      </c>
      <c r="D8122">
        <v>24</v>
      </c>
      <c r="E8122">
        <v>1</v>
      </c>
      <c r="F8122" t="s">
        <v>581</v>
      </c>
      <c r="G8122" t="s">
        <v>581</v>
      </c>
      <c r="H8122" t="s">
        <v>143</v>
      </c>
      <c r="I8122" t="s">
        <v>654</v>
      </c>
      <c r="J8122" t="s">
        <v>655</v>
      </c>
    </row>
    <row r="8123" spans="1:10" x14ac:dyDescent="0.35">
      <c r="A8123">
        <v>8360</v>
      </c>
      <c r="B8123" t="s">
        <v>399</v>
      </c>
      <c r="C8123">
        <v>21</v>
      </c>
      <c r="D8123">
        <v>12</v>
      </c>
      <c r="E8123">
        <v>1</v>
      </c>
      <c r="F8123" t="s">
        <v>581</v>
      </c>
      <c r="G8123" t="s">
        <v>581</v>
      </c>
      <c r="H8123" t="s">
        <v>143</v>
      </c>
      <c r="I8123" t="s">
        <v>654</v>
      </c>
      <c r="J8123" t="s">
        <v>655</v>
      </c>
    </row>
    <row r="8124" spans="1:10" x14ac:dyDescent="0.35">
      <c r="A8124">
        <v>8361</v>
      </c>
      <c r="B8124" t="s">
        <v>399</v>
      </c>
      <c r="C8124">
        <v>22</v>
      </c>
      <c r="D8124">
        <v>15</v>
      </c>
      <c r="E8124">
        <v>5</v>
      </c>
      <c r="F8124" t="s">
        <v>581</v>
      </c>
      <c r="G8124" t="s">
        <v>581</v>
      </c>
      <c r="H8124" t="s">
        <v>143</v>
      </c>
      <c r="I8124" t="s">
        <v>654</v>
      </c>
      <c r="J8124" t="s">
        <v>655</v>
      </c>
    </row>
    <row r="8125" spans="1:10" x14ac:dyDescent="0.35">
      <c r="A8125">
        <v>8362</v>
      </c>
      <c r="B8125" t="s">
        <v>399</v>
      </c>
      <c r="C8125">
        <v>23</v>
      </c>
      <c r="D8125">
        <v>13</v>
      </c>
      <c r="E8125">
        <v>8</v>
      </c>
      <c r="F8125" t="s">
        <v>581</v>
      </c>
      <c r="G8125" t="s">
        <v>581</v>
      </c>
      <c r="H8125" t="s">
        <v>143</v>
      </c>
      <c r="I8125" t="s">
        <v>654</v>
      </c>
      <c r="J8125" t="s">
        <v>655</v>
      </c>
    </row>
    <row r="8126" spans="1:10" x14ac:dyDescent="0.35">
      <c r="A8126">
        <v>8363</v>
      </c>
      <c r="B8126" t="s">
        <v>399</v>
      </c>
      <c r="C8126">
        <v>24</v>
      </c>
      <c r="D8126">
        <v>9</v>
      </c>
      <c r="E8126">
        <v>1</v>
      </c>
      <c r="F8126" t="s">
        <v>581</v>
      </c>
      <c r="G8126" t="s">
        <v>581</v>
      </c>
      <c r="H8126" t="s">
        <v>143</v>
      </c>
      <c r="I8126" t="s">
        <v>654</v>
      </c>
      <c r="J8126" t="s">
        <v>655</v>
      </c>
    </row>
    <row r="8127" spans="1:10" x14ac:dyDescent="0.35">
      <c r="A8127">
        <v>8364</v>
      </c>
      <c r="B8127" t="s">
        <v>399</v>
      </c>
      <c r="C8127">
        <v>25</v>
      </c>
      <c r="D8127">
        <v>10</v>
      </c>
      <c r="E8127">
        <v>2</v>
      </c>
      <c r="F8127" t="s">
        <v>581</v>
      </c>
      <c r="G8127" t="s">
        <v>581</v>
      </c>
      <c r="H8127" t="s">
        <v>143</v>
      </c>
      <c r="I8127" t="s">
        <v>654</v>
      </c>
      <c r="J8127" t="s">
        <v>655</v>
      </c>
    </row>
    <row r="8128" spans="1:10" x14ac:dyDescent="0.35">
      <c r="A8128">
        <v>8365</v>
      </c>
      <c r="B8128" t="s">
        <v>399</v>
      </c>
      <c r="C8128">
        <v>26</v>
      </c>
      <c r="D8128">
        <v>11</v>
      </c>
      <c r="E8128">
        <v>2</v>
      </c>
      <c r="F8128" t="s">
        <v>581</v>
      </c>
      <c r="G8128" t="s">
        <v>581</v>
      </c>
      <c r="H8128" t="s">
        <v>143</v>
      </c>
      <c r="I8128" t="s">
        <v>654</v>
      </c>
      <c r="J8128" t="s">
        <v>655</v>
      </c>
    </row>
    <row r="8129" spans="1:10" x14ac:dyDescent="0.35">
      <c r="A8129">
        <v>8366</v>
      </c>
      <c r="B8129" t="s">
        <v>399</v>
      </c>
      <c r="C8129">
        <v>27</v>
      </c>
      <c r="D8129">
        <v>22</v>
      </c>
      <c r="E8129">
        <v>4</v>
      </c>
      <c r="F8129" t="s">
        <v>581</v>
      </c>
      <c r="G8129" t="s">
        <v>581</v>
      </c>
      <c r="H8129" t="s">
        <v>143</v>
      </c>
      <c r="I8129" t="s">
        <v>654</v>
      </c>
      <c r="J8129" t="s">
        <v>655</v>
      </c>
    </row>
    <row r="8130" spans="1:10" x14ac:dyDescent="0.35">
      <c r="A8130">
        <v>8367</v>
      </c>
      <c r="B8130" t="s">
        <v>399</v>
      </c>
      <c r="C8130">
        <v>28</v>
      </c>
      <c r="D8130">
        <v>18</v>
      </c>
      <c r="E8130">
        <v>5</v>
      </c>
      <c r="F8130" t="s">
        <v>581</v>
      </c>
      <c r="G8130" t="s">
        <v>581</v>
      </c>
      <c r="H8130" t="s">
        <v>143</v>
      </c>
      <c r="I8130" t="s">
        <v>654</v>
      </c>
      <c r="J8130" t="s">
        <v>655</v>
      </c>
    </row>
    <row r="8131" spans="1:10" x14ac:dyDescent="0.35">
      <c r="A8131">
        <v>8368</v>
      </c>
      <c r="B8131" t="s">
        <v>399</v>
      </c>
      <c r="C8131">
        <v>29</v>
      </c>
      <c r="D8131">
        <v>52</v>
      </c>
      <c r="E8131">
        <v>4</v>
      </c>
      <c r="F8131" t="s">
        <v>581</v>
      </c>
      <c r="G8131" t="s">
        <v>581</v>
      </c>
      <c r="H8131" t="s">
        <v>143</v>
      </c>
      <c r="I8131" t="s">
        <v>654</v>
      </c>
      <c r="J8131" t="s">
        <v>655</v>
      </c>
    </row>
    <row r="8132" spans="1:10" x14ac:dyDescent="0.35">
      <c r="A8132">
        <v>8369</v>
      </c>
      <c r="B8132" t="s">
        <v>399</v>
      </c>
      <c r="C8132">
        <v>30</v>
      </c>
      <c r="D8132">
        <v>68</v>
      </c>
      <c r="E8132">
        <v>2</v>
      </c>
      <c r="F8132" t="s">
        <v>581</v>
      </c>
      <c r="G8132" t="s">
        <v>581</v>
      </c>
      <c r="H8132" t="s">
        <v>143</v>
      </c>
      <c r="I8132" t="s">
        <v>654</v>
      </c>
      <c r="J8132" t="s">
        <v>655</v>
      </c>
    </row>
    <row r="8133" spans="1:10" x14ac:dyDescent="0.35">
      <c r="A8133">
        <v>8370</v>
      </c>
      <c r="B8133" t="s">
        <v>399</v>
      </c>
      <c r="C8133">
        <v>31</v>
      </c>
      <c r="D8133">
        <v>47</v>
      </c>
      <c r="E8133">
        <v>2</v>
      </c>
      <c r="F8133" t="s">
        <v>581</v>
      </c>
      <c r="G8133" t="s">
        <v>581</v>
      </c>
      <c r="H8133" t="s">
        <v>143</v>
      </c>
      <c r="I8133" t="s">
        <v>654</v>
      </c>
      <c r="J8133" t="s">
        <v>655</v>
      </c>
    </row>
    <row r="8134" spans="1:10" x14ac:dyDescent="0.35">
      <c r="A8134">
        <v>8371</v>
      </c>
      <c r="B8134" t="s">
        <v>399</v>
      </c>
      <c r="C8134">
        <v>32</v>
      </c>
      <c r="D8134">
        <v>36</v>
      </c>
      <c r="E8134">
        <v>9</v>
      </c>
      <c r="F8134" t="s">
        <v>581</v>
      </c>
      <c r="G8134" t="s">
        <v>581</v>
      </c>
      <c r="H8134" t="s">
        <v>143</v>
      </c>
      <c r="I8134" t="s">
        <v>654</v>
      </c>
      <c r="J8134" t="s">
        <v>655</v>
      </c>
    </row>
    <row r="8135" spans="1:10" x14ac:dyDescent="0.35">
      <c r="A8135">
        <v>8372</v>
      </c>
      <c r="B8135" t="s">
        <v>399</v>
      </c>
      <c r="C8135">
        <v>33</v>
      </c>
      <c r="D8135">
        <v>61</v>
      </c>
      <c r="E8135">
        <v>0</v>
      </c>
      <c r="F8135" t="s">
        <v>581</v>
      </c>
      <c r="G8135" t="s">
        <v>581</v>
      </c>
      <c r="H8135" t="s">
        <v>143</v>
      </c>
      <c r="I8135" t="s">
        <v>654</v>
      </c>
      <c r="J8135" t="s">
        <v>655</v>
      </c>
    </row>
    <row r="8136" spans="1:10" x14ac:dyDescent="0.35">
      <c r="A8136">
        <v>8373</v>
      </c>
      <c r="B8136" t="s">
        <v>399</v>
      </c>
      <c r="C8136">
        <v>34</v>
      </c>
      <c r="D8136">
        <v>52</v>
      </c>
      <c r="E8136">
        <v>5</v>
      </c>
      <c r="F8136" t="s">
        <v>581</v>
      </c>
      <c r="G8136" t="s">
        <v>581</v>
      </c>
      <c r="H8136" t="s">
        <v>143</v>
      </c>
      <c r="I8136" t="s">
        <v>654</v>
      </c>
      <c r="J8136" t="s">
        <v>655</v>
      </c>
    </row>
    <row r="8137" spans="1:10" x14ac:dyDescent="0.35">
      <c r="A8137">
        <v>8374</v>
      </c>
      <c r="B8137" t="s">
        <v>399</v>
      </c>
      <c r="C8137">
        <v>35</v>
      </c>
      <c r="D8137">
        <v>23</v>
      </c>
      <c r="E8137">
        <v>3</v>
      </c>
      <c r="F8137" t="s">
        <v>581</v>
      </c>
      <c r="G8137" t="s">
        <v>581</v>
      </c>
      <c r="H8137" t="s">
        <v>143</v>
      </c>
      <c r="I8137" t="s">
        <v>654</v>
      </c>
      <c r="J8137" t="s">
        <v>655</v>
      </c>
    </row>
    <row r="8138" spans="1:10" x14ac:dyDescent="0.35">
      <c r="A8138">
        <v>8375</v>
      </c>
      <c r="B8138" t="s">
        <v>399</v>
      </c>
      <c r="C8138">
        <v>36</v>
      </c>
      <c r="D8138">
        <v>39</v>
      </c>
      <c r="E8138">
        <v>8</v>
      </c>
      <c r="F8138" t="s">
        <v>581</v>
      </c>
      <c r="G8138" t="s">
        <v>581</v>
      </c>
      <c r="H8138" t="s">
        <v>143</v>
      </c>
      <c r="I8138" t="s">
        <v>654</v>
      </c>
      <c r="J8138" t="s">
        <v>655</v>
      </c>
    </row>
    <row r="8139" spans="1:10" x14ac:dyDescent="0.35">
      <c r="A8139">
        <v>8376</v>
      </c>
      <c r="B8139" t="s">
        <v>399</v>
      </c>
      <c r="C8139">
        <v>37</v>
      </c>
      <c r="D8139">
        <v>49</v>
      </c>
      <c r="E8139">
        <v>5</v>
      </c>
      <c r="F8139" t="s">
        <v>581</v>
      </c>
      <c r="G8139" t="s">
        <v>581</v>
      </c>
      <c r="H8139" t="s">
        <v>143</v>
      </c>
      <c r="I8139" t="s">
        <v>654</v>
      </c>
      <c r="J8139" t="s">
        <v>655</v>
      </c>
    </row>
    <row r="8140" spans="1:10" x14ac:dyDescent="0.35">
      <c r="A8140">
        <v>8377</v>
      </c>
      <c r="B8140" t="s">
        <v>399</v>
      </c>
      <c r="C8140">
        <v>38</v>
      </c>
      <c r="D8140">
        <v>32</v>
      </c>
      <c r="E8140">
        <v>11</v>
      </c>
      <c r="F8140" t="s">
        <v>581</v>
      </c>
      <c r="G8140" t="s">
        <v>581</v>
      </c>
      <c r="H8140" t="s">
        <v>143</v>
      </c>
      <c r="I8140" t="s">
        <v>654</v>
      </c>
      <c r="J8140" t="s">
        <v>655</v>
      </c>
    </row>
    <row r="8141" spans="1:10" x14ac:dyDescent="0.35">
      <c r="A8141">
        <v>8378</v>
      </c>
      <c r="B8141" t="s">
        <v>400</v>
      </c>
      <c r="C8141">
        <v>15</v>
      </c>
      <c r="D8141">
        <v>76</v>
      </c>
      <c r="E8141">
        <v>15</v>
      </c>
      <c r="F8141" t="s">
        <v>581</v>
      </c>
      <c r="G8141" t="s">
        <v>581</v>
      </c>
      <c r="H8141" t="s">
        <v>143</v>
      </c>
      <c r="I8141" t="s">
        <v>654</v>
      </c>
      <c r="J8141" t="s">
        <v>655</v>
      </c>
    </row>
    <row r="8142" spans="1:10" x14ac:dyDescent="0.35">
      <c r="A8142">
        <v>8379</v>
      </c>
      <c r="B8142" t="s">
        <v>400</v>
      </c>
      <c r="C8142">
        <v>16</v>
      </c>
      <c r="D8142">
        <v>67</v>
      </c>
      <c r="E8142">
        <v>8</v>
      </c>
      <c r="F8142" t="s">
        <v>581</v>
      </c>
      <c r="G8142" t="s">
        <v>581</v>
      </c>
      <c r="H8142" t="s">
        <v>143</v>
      </c>
      <c r="I8142" t="s">
        <v>654</v>
      </c>
      <c r="J8142" t="s">
        <v>655</v>
      </c>
    </row>
    <row r="8143" spans="1:10" x14ac:dyDescent="0.35">
      <c r="A8143">
        <v>8380</v>
      </c>
      <c r="B8143" t="s">
        <v>400</v>
      </c>
      <c r="C8143">
        <v>17</v>
      </c>
      <c r="D8143">
        <v>41</v>
      </c>
      <c r="E8143">
        <v>10</v>
      </c>
      <c r="F8143" t="s">
        <v>581</v>
      </c>
      <c r="G8143" t="s">
        <v>581</v>
      </c>
      <c r="H8143" t="s">
        <v>143</v>
      </c>
      <c r="I8143" t="s">
        <v>654</v>
      </c>
      <c r="J8143" t="s">
        <v>655</v>
      </c>
    </row>
    <row r="8144" spans="1:10" x14ac:dyDescent="0.35">
      <c r="A8144">
        <v>8381</v>
      </c>
      <c r="B8144" t="s">
        <v>400</v>
      </c>
      <c r="C8144">
        <v>18</v>
      </c>
      <c r="D8144">
        <v>32</v>
      </c>
      <c r="E8144">
        <v>9</v>
      </c>
      <c r="F8144" t="s">
        <v>581</v>
      </c>
      <c r="G8144" t="s">
        <v>581</v>
      </c>
      <c r="H8144" t="s">
        <v>143</v>
      </c>
      <c r="I8144" t="s">
        <v>654</v>
      </c>
      <c r="J8144" t="s">
        <v>655</v>
      </c>
    </row>
    <row r="8145" spans="1:10" x14ac:dyDescent="0.35">
      <c r="A8145">
        <v>8382</v>
      </c>
      <c r="B8145" t="s">
        <v>400</v>
      </c>
      <c r="C8145">
        <v>19</v>
      </c>
      <c r="D8145">
        <v>24</v>
      </c>
      <c r="E8145">
        <v>8</v>
      </c>
      <c r="F8145" t="s">
        <v>581</v>
      </c>
      <c r="G8145" t="s">
        <v>581</v>
      </c>
      <c r="H8145" t="s">
        <v>143</v>
      </c>
      <c r="I8145" t="s">
        <v>654</v>
      </c>
      <c r="J8145" t="s">
        <v>655</v>
      </c>
    </row>
    <row r="8146" spans="1:10" x14ac:dyDescent="0.35">
      <c r="A8146">
        <v>8383</v>
      </c>
      <c r="B8146" t="s">
        <v>400</v>
      </c>
      <c r="C8146">
        <v>20</v>
      </c>
      <c r="D8146">
        <v>17</v>
      </c>
      <c r="E8146">
        <v>5</v>
      </c>
      <c r="F8146" t="s">
        <v>581</v>
      </c>
      <c r="G8146" t="s">
        <v>581</v>
      </c>
      <c r="H8146" t="s">
        <v>143</v>
      </c>
      <c r="I8146" t="s">
        <v>654</v>
      </c>
      <c r="J8146" t="s">
        <v>655</v>
      </c>
    </row>
    <row r="8147" spans="1:10" x14ac:dyDescent="0.35">
      <c r="A8147">
        <v>8384</v>
      </c>
      <c r="B8147" t="s">
        <v>400</v>
      </c>
      <c r="C8147">
        <v>21</v>
      </c>
      <c r="D8147">
        <v>7</v>
      </c>
      <c r="E8147">
        <v>2</v>
      </c>
      <c r="F8147" t="s">
        <v>581</v>
      </c>
      <c r="G8147" t="s">
        <v>581</v>
      </c>
      <c r="H8147" t="s">
        <v>143</v>
      </c>
      <c r="I8147" t="s">
        <v>654</v>
      </c>
      <c r="J8147" t="s">
        <v>655</v>
      </c>
    </row>
    <row r="8148" spans="1:10" x14ac:dyDescent="0.35">
      <c r="A8148">
        <v>8385</v>
      </c>
      <c r="B8148" t="s">
        <v>400</v>
      </c>
      <c r="C8148">
        <v>22</v>
      </c>
      <c r="D8148">
        <v>9</v>
      </c>
      <c r="E8148">
        <v>5</v>
      </c>
      <c r="F8148" t="s">
        <v>581</v>
      </c>
      <c r="G8148" t="s">
        <v>581</v>
      </c>
      <c r="H8148" t="s">
        <v>143</v>
      </c>
      <c r="I8148" t="s">
        <v>654</v>
      </c>
      <c r="J8148" t="s">
        <v>655</v>
      </c>
    </row>
    <row r="8149" spans="1:10" x14ac:dyDescent="0.35">
      <c r="A8149">
        <v>8386</v>
      </c>
      <c r="B8149" t="s">
        <v>400</v>
      </c>
      <c r="C8149">
        <v>23</v>
      </c>
      <c r="D8149">
        <v>12</v>
      </c>
      <c r="E8149">
        <v>7</v>
      </c>
      <c r="F8149" t="s">
        <v>581</v>
      </c>
      <c r="G8149" t="s">
        <v>581</v>
      </c>
      <c r="H8149" t="s">
        <v>143</v>
      </c>
      <c r="I8149" t="s">
        <v>654</v>
      </c>
      <c r="J8149" t="s">
        <v>655</v>
      </c>
    </row>
    <row r="8150" spans="1:10" x14ac:dyDescent="0.35">
      <c r="A8150">
        <v>8387</v>
      </c>
      <c r="B8150" t="s">
        <v>400</v>
      </c>
      <c r="C8150">
        <v>24</v>
      </c>
      <c r="D8150">
        <v>12</v>
      </c>
      <c r="E8150">
        <v>1</v>
      </c>
      <c r="F8150" t="s">
        <v>581</v>
      </c>
      <c r="G8150" t="s">
        <v>581</v>
      </c>
      <c r="H8150" t="s">
        <v>143</v>
      </c>
      <c r="I8150" t="s">
        <v>654</v>
      </c>
      <c r="J8150" t="s">
        <v>655</v>
      </c>
    </row>
    <row r="8151" spans="1:10" x14ac:dyDescent="0.35">
      <c r="A8151">
        <v>8388</v>
      </c>
      <c r="B8151" t="s">
        <v>400</v>
      </c>
      <c r="C8151">
        <v>25</v>
      </c>
      <c r="D8151">
        <v>9</v>
      </c>
      <c r="E8151">
        <v>3</v>
      </c>
      <c r="F8151" t="s">
        <v>581</v>
      </c>
      <c r="G8151" t="s">
        <v>581</v>
      </c>
      <c r="H8151" t="s">
        <v>143</v>
      </c>
      <c r="I8151" t="s">
        <v>654</v>
      </c>
      <c r="J8151" t="s">
        <v>655</v>
      </c>
    </row>
    <row r="8152" spans="1:10" x14ac:dyDescent="0.35">
      <c r="A8152">
        <v>8389</v>
      </c>
      <c r="B8152" t="s">
        <v>400</v>
      </c>
      <c r="C8152">
        <v>26</v>
      </c>
      <c r="D8152">
        <v>6</v>
      </c>
      <c r="E8152">
        <v>3</v>
      </c>
      <c r="F8152" t="s">
        <v>581</v>
      </c>
      <c r="G8152" t="s">
        <v>581</v>
      </c>
      <c r="H8152" t="s">
        <v>143</v>
      </c>
      <c r="I8152" t="s">
        <v>654</v>
      </c>
      <c r="J8152" t="s">
        <v>655</v>
      </c>
    </row>
    <row r="8153" spans="1:10" x14ac:dyDescent="0.35">
      <c r="A8153">
        <v>8390</v>
      </c>
      <c r="B8153" t="s">
        <v>400</v>
      </c>
      <c r="C8153">
        <v>27</v>
      </c>
      <c r="D8153">
        <v>12</v>
      </c>
      <c r="E8153">
        <v>7</v>
      </c>
      <c r="F8153" t="s">
        <v>581</v>
      </c>
      <c r="G8153" t="s">
        <v>581</v>
      </c>
      <c r="H8153" t="s">
        <v>143</v>
      </c>
      <c r="I8153" t="s">
        <v>654</v>
      </c>
      <c r="J8153" t="s">
        <v>655</v>
      </c>
    </row>
    <row r="8154" spans="1:10" x14ac:dyDescent="0.35">
      <c r="A8154">
        <v>8391</v>
      </c>
      <c r="B8154" t="s">
        <v>400</v>
      </c>
      <c r="C8154">
        <v>28</v>
      </c>
      <c r="D8154">
        <v>29</v>
      </c>
      <c r="E8154">
        <v>11</v>
      </c>
      <c r="F8154" t="s">
        <v>581</v>
      </c>
      <c r="G8154" t="s">
        <v>581</v>
      </c>
      <c r="H8154" t="s">
        <v>143</v>
      </c>
      <c r="I8154" t="s">
        <v>654</v>
      </c>
      <c r="J8154" t="s">
        <v>655</v>
      </c>
    </row>
    <row r="8155" spans="1:10" x14ac:dyDescent="0.35">
      <c r="A8155">
        <v>8392</v>
      </c>
      <c r="B8155" t="s">
        <v>400</v>
      </c>
      <c r="C8155">
        <v>29</v>
      </c>
      <c r="D8155">
        <v>29</v>
      </c>
      <c r="E8155">
        <v>5</v>
      </c>
      <c r="F8155" t="s">
        <v>581</v>
      </c>
      <c r="G8155" t="s">
        <v>581</v>
      </c>
      <c r="H8155" t="s">
        <v>143</v>
      </c>
      <c r="I8155" t="s">
        <v>654</v>
      </c>
      <c r="J8155" t="s">
        <v>655</v>
      </c>
    </row>
    <row r="8156" spans="1:10" x14ac:dyDescent="0.35">
      <c r="A8156">
        <v>8393</v>
      </c>
      <c r="B8156" t="s">
        <v>400</v>
      </c>
      <c r="C8156">
        <v>30</v>
      </c>
      <c r="D8156">
        <v>20</v>
      </c>
      <c r="E8156">
        <v>12</v>
      </c>
      <c r="F8156" t="s">
        <v>581</v>
      </c>
      <c r="G8156" t="s">
        <v>581</v>
      </c>
      <c r="H8156" t="s">
        <v>143</v>
      </c>
      <c r="I8156" t="s">
        <v>654</v>
      </c>
      <c r="J8156" t="s">
        <v>655</v>
      </c>
    </row>
    <row r="8157" spans="1:10" x14ac:dyDescent="0.35">
      <c r="A8157">
        <v>8394</v>
      </c>
      <c r="B8157" t="s">
        <v>400</v>
      </c>
      <c r="C8157">
        <v>31</v>
      </c>
      <c r="D8157">
        <v>52</v>
      </c>
      <c r="E8157">
        <v>9</v>
      </c>
      <c r="F8157" t="s">
        <v>581</v>
      </c>
      <c r="G8157" t="s">
        <v>581</v>
      </c>
      <c r="H8157" t="s">
        <v>143</v>
      </c>
      <c r="I8157" t="s">
        <v>654</v>
      </c>
      <c r="J8157" t="s">
        <v>655</v>
      </c>
    </row>
    <row r="8158" spans="1:10" x14ac:dyDescent="0.35">
      <c r="A8158">
        <v>8395</v>
      </c>
      <c r="B8158" t="s">
        <v>400</v>
      </c>
      <c r="C8158">
        <v>32</v>
      </c>
      <c r="D8158">
        <v>51</v>
      </c>
      <c r="E8158">
        <v>9</v>
      </c>
      <c r="F8158" t="s">
        <v>581</v>
      </c>
      <c r="G8158" t="s">
        <v>581</v>
      </c>
      <c r="H8158" t="s">
        <v>143</v>
      </c>
      <c r="I8158" t="s">
        <v>654</v>
      </c>
      <c r="J8158" t="s">
        <v>655</v>
      </c>
    </row>
    <row r="8159" spans="1:10" x14ac:dyDescent="0.35">
      <c r="A8159">
        <v>8396</v>
      </c>
      <c r="B8159" t="s">
        <v>400</v>
      </c>
      <c r="C8159">
        <v>33</v>
      </c>
      <c r="D8159">
        <v>38</v>
      </c>
      <c r="E8159">
        <v>19</v>
      </c>
      <c r="F8159" t="s">
        <v>581</v>
      </c>
      <c r="G8159" t="s">
        <v>581</v>
      </c>
      <c r="H8159" t="s">
        <v>143</v>
      </c>
      <c r="I8159" t="s">
        <v>654</v>
      </c>
      <c r="J8159" t="s">
        <v>655</v>
      </c>
    </row>
    <row r="8160" spans="1:10" x14ac:dyDescent="0.35">
      <c r="A8160">
        <v>8397</v>
      </c>
      <c r="B8160" t="s">
        <v>400</v>
      </c>
      <c r="C8160">
        <v>34</v>
      </c>
      <c r="D8160">
        <v>31</v>
      </c>
      <c r="E8160">
        <v>12</v>
      </c>
      <c r="F8160" t="s">
        <v>581</v>
      </c>
      <c r="G8160" t="s">
        <v>581</v>
      </c>
      <c r="H8160" t="s">
        <v>143</v>
      </c>
      <c r="I8160" t="s">
        <v>654</v>
      </c>
      <c r="J8160" t="s">
        <v>655</v>
      </c>
    </row>
    <row r="8161" spans="1:10" x14ac:dyDescent="0.35">
      <c r="A8161">
        <v>8398</v>
      </c>
      <c r="B8161" t="s">
        <v>400</v>
      </c>
      <c r="C8161">
        <v>35</v>
      </c>
      <c r="D8161">
        <v>30</v>
      </c>
      <c r="E8161">
        <v>7</v>
      </c>
      <c r="F8161" t="s">
        <v>581</v>
      </c>
      <c r="G8161" t="s">
        <v>581</v>
      </c>
      <c r="H8161" t="s">
        <v>143</v>
      </c>
      <c r="I8161" t="s">
        <v>654</v>
      </c>
      <c r="J8161" t="s">
        <v>655</v>
      </c>
    </row>
    <row r="8162" spans="1:10" x14ac:dyDescent="0.35">
      <c r="A8162">
        <v>8399</v>
      </c>
      <c r="B8162" t="s">
        <v>400</v>
      </c>
      <c r="C8162">
        <v>36</v>
      </c>
      <c r="D8162">
        <v>18</v>
      </c>
      <c r="E8162">
        <v>4</v>
      </c>
      <c r="F8162" t="s">
        <v>581</v>
      </c>
      <c r="G8162" t="s">
        <v>581</v>
      </c>
      <c r="H8162" t="s">
        <v>143</v>
      </c>
      <c r="I8162" t="s">
        <v>654</v>
      </c>
      <c r="J8162" t="s">
        <v>655</v>
      </c>
    </row>
    <row r="8163" spans="1:10" x14ac:dyDescent="0.35">
      <c r="A8163">
        <v>8400</v>
      </c>
      <c r="B8163" t="s">
        <v>400</v>
      </c>
      <c r="C8163">
        <v>37</v>
      </c>
      <c r="D8163">
        <v>19</v>
      </c>
      <c r="E8163">
        <v>14</v>
      </c>
      <c r="F8163" t="s">
        <v>581</v>
      </c>
      <c r="G8163" t="s">
        <v>581</v>
      </c>
      <c r="H8163" t="s">
        <v>143</v>
      </c>
      <c r="I8163" t="s">
        <v>654</v>
      </c>
      <c r="J8163" t="s">
        <v>655</v>
      </c>
    </row>
    <row r="8164" spans="1:10" x14ac:dyDescent="0.35">
      <c r="A8164">
        <v>8401</v>
      </c>
      <c r="B8164" t="s">
        <v>400</v>
      </c>
      <c r="C8164">
        <v>38</v>
      </c>
      <c r="D8164">
        <v>13</v>
      </c>
      <c r="E8164">
        <v>9</v>
      </c>
      <c r="F8164" t="s">
        <v>581</v>
      </c>
      <c r="G8164" t="s">
        <v>581</v>
      </c>
      <c r="H8164" t="s">
        <v>143</v>
      </c>
      <c r="I8164" t="s">
        <v>654</v>
      </c>
      <c r="J8164" t="s">
        <v>655</v>
      </c>
    </row>
    <row r="8165" spans="1:10" x14ac:dyDescent="0.35">
      <c r="A8165">
        <v>8402</v>
      </c>
      <c r="B8165" t="s">
        <v>401</v>
      </c>
      <c r="C8165">
        <v>15</v>
      </c>
      <c r="D8165">
        <v>25</v>
      </c>
      <c r="E8165">
        <v>0</v>
      </c>
      <c r="F8165" t="s">
        <v>581</v>
      </c>
      <c r="G8165" t="s">
        <v>581</v>
      </c>
      <c r="H8165" t="s">
        <v>143</v>
      </c>
      <c r="I8165" t="s">
        <v>654</v>
      </c>
      <c r="J8165" t="s">
        <v>657</v>
      </c>
    </row>
    <row r="8166" spans="1:10" x14ac:dyDescent="0.35">
      <c r="A8166">
        <v>8403</v>
      </c>
      <c r="B8166" t="s">
        <v>401</v>
      </c>
      <c r="C8166">
        <v>16</v>
      </c>
      <c r="D8166">
        <v>32</v>
      </c>
      <c r="E8166">
        <v>1</v>
      </c>
      <c r="F8166" t="s">
        <v>581</v>
      </c>
      <c r="G8166" t="s">
        <v>581</v>
      </c>
      <c r="H8166" t="s">
        <v>143</v>
      </c>
      <c r="I8166" t="s">
        <v>654</v>
      </c>
      <c r="J8166" t="s">
        <v>657</v>
      </c>
    </row>
    <row r="8167" spans="1:10" x14ac:dyDescent="0.35">
      <c r="A8167">
        <v>8404</v>
      </c>
      <c r="B8167" t="s">
        <v>401</v>
      </c>
      <c r="C8167">
        <v>17</v>
      </c>
      <c r="D8167">
        <v>22</v>
      </c>
      <c r="E8167">
        <v>0</v>
      </c>
      <c r="F8167" t="s">
        <v>581</v>
      </c>
      <c r="G8167" t="s">
        <v>581</v>
      </c>
      <c r="H8167" t="s">
        <v>143</v>
      </c>
      <c r="I8167" t="s">
        <v>654</v>
      </c>
      <c r="J8167" t="s">
        <v>657</v>
      </c>
    </row>
    <row r="8168" spans="1:10" x14ac:dyDescent="0.35">
      <c r="A8168">
        <v>8405</v>
      </c>
      <c r="B8168" t="s">
        <v>401</v>
      </c>
      <c r="C8168">
        <v>18</v>
      </c>
      <c r="D8168">
        <v>14</v>
      </c>
      <c r="E8168">
        <v>4</v>
      </c>
      <c r="F8168" t="s">
        <v>581</v>
      </c>
      <c r="G8168" t="s">
        <v>581</v>
      </c>
      <c r="H8168" t="s">
        <v>143</v>
      </c>
      <c r="I8168" t="s">
        <v>654</v>
      </c>
      <c r="J8168" t="s">
        <v>657</v>
      </c>
    </row>
    <row r="8169" spans="1:10" x14ac:dyDescent="0.35">
      <c r="A8169">
        <v>8406</v>
      </c>
      <c r="B8169" t="s">
        <v>401</v>
      </c>
      <c r="C8169">
        <v>19</v>
      </c>
      <c r="D8169">
        <v>18</v>
      </c>
      <c r="E8169">
        <v>0</v>
      </c>
      <c r="F8169" t="s">
        <v>581</v>
      </c>
      <c r="G8169" t="s">
        <v>581</v>
      </c>
      <c r="H8169" t="s">
        <v>143</v>
      </c>
      <c r="I8169" t="s">
        <v>654</v>
      </c>
      <c r="J8169" t="s">
        <v>657</v>
      </c>
    </row>
    <row r="8170" spans="1:10" x14ac:dyDescent="0.35">
      <c r="A8170">
        <v>8407</v>
      </c>
      <c r="B8170" t="s">
        <v>401</v>
      </c>
      <c r="C8170">
        <v>20</v>
      </c>
      <c r="D8170">
        <v>9</v>
      </c>
      <c r="E8170">
        <v>0</v>
      </c>
      <c r="F8170" t="s">
        <v>581</v>
      </c>
      <c r="G8170" t="s">
        <v>581</v>
      </c>
      <c r="H8170" t="s">
        <v>143</v>
      </c>
      <c r="I8170" t="s">
        <v>654</v>
      </c>
      <c r="J8170" t="s">
        <v>657</v>
      </c>
    </row>
    <row r="8171" spans="1:10" x14ac:dyDescent="0.35">
      <c r="A8171">
        <v>8408</v>
      </c>
      <c r="B8171" t="s">
        <v>401</v>
      </c>
      <c r="C8171">
        <v>21</v>
      </c>
      <c r="D8171">
        <v>8</v>
      </c>
      <c r="E8171">
        <v>0</v>
      </c>
      <c r="F8171" t="s">
        <v>581</v>
      </c>
      <c r="G8171" t="s">
        <v>581</v>
      </c>
      <c r="H8171" t="s">
        <v>143</v>
      </c>
      <c r="I8171" t="s">
        <v>654</v>
      </c>
      <c r="J8171" t="s">
        <v>657</v>
      </c>
    </row>
    <row r="8172" spans="1:10" x14ac:dyDescent="0.35">
      <c r="A8172">
        <v>8409</v>
      </c>
      <c r="B8172" t="s">
        <v>401</v>
      </c>
      <c r="C8172">
        <v>22</v>
      </c>
      <c r="D8172">
        <v>3</v>
      </c>
      <c r="E8172">
        <v>0</v>
      </c>
      <c r="F8172" t="s">
        <v>581</v>
      </c>
      <c r="G8172" t="s">
        <v>581</v>
      </c>
      <c r="H8172" t="s">
        <v>143</v>
      </c>
      <c r="I8172" t="s">
        <v>654</v>
      </c>
      <c r="J8172" t="s">
        <v>657</v>
      </c>
    </row>
    <row r="8173" spans="1:10" x14ac:dyDescent="0.35">
      <c r="A8173">
        <v>8410</v>
      </c>
      <c r="B8173" t="s">
        <v>401</v>
      </c>
      <c r="C8173">
        <v>23</v>
      </c>
      <c r="D8173">
        <v>7</v>
      </c>
      <c r="E8173">
        <v>0</v>
      </c>
      <c r="F8173" t="s">
        <v>581</v>
      </c>
      <c r="G8173" t="s">
        <v>581</v>
      </c>
      <c r="H8173" t="s">
        <v>143</v>
      </c>
      <c r="I8173" t="s">
        <v>654</v>
      </c>
      <c r="J8173" t="s">
        <v>657</v>
      </c>
    </row>
    <row r="8174" spans="1:10" x14ac:dyDescent="0.35">
      <c r="A8174">
        <v>8411</v>
      </c>
      <c r="B8174" t="s">
        <v>401</v>
      </c>
      <c r="C8174">
        <v>24</v>
      </c>
      <c r="D8174">
        <v>4</v>
      </c>
      <c r="E8174">
        <v>0</v>
      </c>
      <c r="F8174" t="s">
        <v>581</v>
      </c>
      <c r="G8174" t="s">
        <v>581</v>
      </c>
      <c r="H8174" t="s">
        <v>143</v>
      </c>
      <c r="I8174" t="s">
        <v>654</v>
      </c>
      <c r="J8174" t="s">
        <v>657</v>
      </c>
    </row>
    <row r="8175" spans="1:10" x14ac:dyDescent="0.35">
      <c r="A8175">
        <v>8412</v>
      </c>
      <c r="B8175" t="s">
        <v>401</v>
      </c>
      <c r="C8175">
        <v>25</v>
      </c>
      <c r="D8175">
        <v>8</v>
      </c>
      <c r="E8175">
        <v>0</v>
      </c>
      <c r="F8175" t="s">
        <v>581</v>
      </c>
      <c r="G8175" t="s">
        <v>581</v>
      </c>
      <c r="H8175" t="s">
        <v>143</v>
      </c>
      <c r="I8175" t="s">
        <v>654</v>
      </c>
      <c r="J8175" t="s">
        <v>657</v>
      </c>
    </row>
    <row r="8176" spans="1:10" x14ac:dyDescent="0.35">
      <c r="A8176">
        <v>8413</v>
      </c>
      <c r="B8176" t="s">
        <v>401</v>
      </c>
      <c r="C8176">
        <v>26</v>
      </c>
      <c r="D8176">
        <v>6</v>
      </c>
      <c r="E8176">
        <v>0</v>
      </c>
      <c r="F8176" t="s">
        <v>581</v>
      </c>
      <c r="G8176" t="s">
        <v>581</v>
      </c>
      <c r="H8176" t="s">
        <v>143</v>
      </c>
      <c r="I8176" t="s">
        <v>654</v>
      </c>
      <c r="J8176" t="s">
        <v>657</v>
      </c>
    </row>
    <row r="8177" spans="1:10" x14ac:dyDescent="0.35">
      <c r="A8177">
        <v>8414</v>
      </c>
      <c r="B8177" t="s">
        <v>401</v>
      </c>
      <c r="C8177">
        <v>27</v>
      </c>
      <c r="D8177">
        <v>5</v>
      </c>
      <c r="E8177">
        <v>0</v>
      </c>
      <c r="F8177" t="s">
        <v>581</v>
      </c>
      <c r="G8177" t="s">
        <v>581</v>
      </c>
      <c r="H8177" t="s">
        <v>143</v>
      </c>
      <c r="I8177" t="s">
        <v>654</v>
      </c>
      <c r="J8177" t="s">
        <v>657</v>
      </c>
    </row>
    <row r="8178" spans="1:10" x14ac:dyDescent="0.35">
      <c r="A8178">
        <v>8415</v>
      </c>
      <c r="B8178" t="s">
        <v>401</v>
      </c>
      <c r="C8178">
        <v>28</v>
      </c>
      <c r="D8178">
        <v>10</v>
      </c>
      <c r="E8178">
        <v>1</v>
      </c>
      <c r="F8178" t="s">
        <v>581</v>
      </c>
      <c r="G8178" t="s">
        <v>581</v>
      </c>
      <c r="H8178" t="s">
        <v>143</v>
      </c>
      <c r="I8178" t="s">
        <v>654</v>
      </c>
      <c r="J8178" t="s">
        <v>657</v>
      </c>
    </row>
    <row r="8179" spans="1:10" x14ac:dyDescent="0.35">
      <c r="A8179">
        <v>8416</v>
      </c>
      <c r="B8179" t="s">
        <v>401</v>
      </c>
      <c r="C8179">
        <v>29</v>
      </c>
      <c r="D8179">
        <v>13</v>
      </c>
      <c r="E8179">
        <v>0</v>
      </c>
      <c r="F8179" t="s">
        <v>581</v>
      </c>
      <c r="G8179" t="s">
        <v>581</v>
      </c>
      <c r="H8179" t="s">
        <v>143</v>
      </c>
      <c r="I8179" t="s">
        <v>654</v>
      </c>
      <c r="J8179" t="s">
        <v>657</v>
      </c>
    </row>
    <row r="8180" spans="1:10" x14ac:dyDescent="0.35">
      <c r="A8180">
        <v>8417</v>
      </c>
      <c r="B8180" t="s">
        <v>401</v>
      </c>
      <c r="C8180">
        <v>30</v>
      </c>
      <c r="D8180">
        <v>10</v>
      </c>
      <c r="E8180">
        <v>4</v>
      </c>
      <c r="F8180" t="s">
        <v>581</v>
      </c>
      <c r="G8180" t="s">
        <v>581</v>
      </c>
      <c r="H8180" t="s">
        <v>143</v>
      </c>
      <c r="I8180" t="s">
        <v>654</v>
      </c>
      <c r="J8180" t="s">
        <v>657</v>
      </c>
    </row>
    <row r="8181" spans="1:10" x14ac:dyDescent="0.35">
      <c r="A8181">
        <v>8418</v>
      </c>
      <c r="B8181" t="s">
        <v>401</v>
      </c>
      <c r="C8181">
        <v>31</v>
      </c>
      <c r="D8181">
        <v>15</v>
      </c>
      <c r="E8181">
        <v>1</v>
      </c>
      <c r="F8181" t="s">
        <v>581</v>
      </c>
      <c r="G8181" t="s">
        <v>581</v>
      </c>
      <c r="H8181" t="s">
        <v>143</v>
      </c>
      <c r="I8181" t="s">
        <v>654</v>
      </c>
      <c r="J8181" t="s">
        <v>657</v>
      </c>
    </row>
    <row r="8182" spans="1:10" x14ac:dyDescent="0.35">
      <c r="A8182">
        <v>8419</v>
      </c>
      <c r="B8182" t="s">
        <v>401</v>
      </c>
      <c r="C8182">
        <v>32</v>
      </c>
      <c r="D8182">
        <v>15</v>
      </c>
      <c r="E8182">
        <v>1</v>
      </c>
      <c r="F8182" t="s">
        <v>581</v>
      </c>
      <c r="G8182" t="s">
        <v>581</v>
      </c>
      <c r="H8182" t="s">
        <v>143</v>
      </c>
      <c r="I8182" t="s">
        <v>654</v>
      </c>
      <c r="J8182" t="s">
        <v>657</v>
      </c>
    </row>
    <row r="8183" spans="1:10" x14ac:dyDescent="0.35">
      <c r="A8183">
        <v>8420</v>
      </c>
      <c r="B8183" t="s">
        <v>401</v>
      </c>
      <c r="C8183">
        <v>33</v>
      </c>
      <c r="D8183">
        <v>17</v>
      </c>
      <c r="E8183">
        <v>0</v>
      </c>
      <c r="F8183" t="s">
        <v>581</v>
      </c>
      <c r="G8183" t="s">
        <v>581</v>
      </c>
      <c r="H8183" t="s">
        <v>143</v>
      </c>
      <c r="I8183" t="s">
        <v>654</v>
      </c>
      <c r="J8183" t="s">
        <v>657</v>
      </c>
    </row>
    <row r="8184" spans="1:10" x14ac:dyDescent="0.35">
      <c r="A8184">
        <v>8421</v>
      </c>
      <c r="B8184" t="s">
        <v>401</v>
      </c>
      <c r="C8184">
        <v>34</v>
      </c>
      <c r="D8184">
        <v>8</v>
      </c>
      <c r="E8184">
        <v>0</v>
      </c>
      <c r="F8184" t="s">
        <v>581</v>
      </c>
      <c r="G8184" t="s">
        <v>581</v>
      </c>
      <c r="H8184" t="s">
        <v>143</v>
      </c>
      <c r="I8184" t="s">
        <v>654</v>
      </c>
      <c r="J8184" t="s">
        <v>657</v>
      </c>
    </row>
    <row r="8185" spans="1:10" x14ac:dyDescent="0.35">
      <c r="A8185">
        <v>8422</v>
      </c>
      <c r="B8185" t="s">
        <v>401</v>
      </c>
      <c r="C8185">
        <v>35</v>
      </c>
      <c r="D8185">
        <v>10</v>
      </c>
      <c r="E8185">
        <v>0</v>
      </c>
      <c r="F8185" t="s">
        <v>581</v>
      </c>
      <c r="G8185" t="s">
        <v>581</v>
      </c>
      <c r="H8185" t="s">
        <v>143</v>
      </c>
      <c r="I8185" t="s">
        <v>654</v>
      </c>
      <c r="J8185" t="s">
        <v>657</v>
      </c>
    </row>
    <row r="8186" spans="1:10" x14ac:dyDescent="0.35">
      <c r="A8186">
        <v>8423</v>
      </c>
      <c r="B8186" t="s">
        <v>401</v>
      </c>
      <c r="C8186">
        <v>36</v>
      </c>
      <c r="D8186">
        <v>18</v>
      </c>
      <c r="E8186">
        <v>1</v>
      </c>
      <c r="F8186" t="s">
        <v>581</v>
      </c>
      <c r="G8186" t="s">
        <v>581</v>
      </c>
      <c r="H8186" t="s">
        <v>143</v>
      </c>
      <c r="I8186" t="s">
        <v>654</v>
      </c>
      <c r="J8186" t="s">
        <v>657</v>
      </c>
    </row>
    <row r="8187" spans="1:10" x14ac:dyDescent="0.35">
      <c r="A8187">
        <v>8424</v>
      </c>
      <c r="B8187" t="s">
        <v>401</v>
      </c>
      <c r="C8187">
        <v>37</v>
      </c>
      <c r="D8187">
        <v>12</v>
      </c>
      <c r="E8187">
        <v>0</v>
      </c>
      <c r="F8187" t="s">
        <v>581</v>
      </c>
      <c r="G8187" t="s">
        <v>581</v>
      </c>
      <c r="H8187" t="s">
        <v>143</v>
      </c>
      <c r="I8187" t="s">
        <v>654</v>
      </c>
      <c r="J8187" t="s">
        <v>657</v>
      </c>
    </row>
    <row r="8188" spans="1:10" x14ac:dyDescent="0.35">
      <c r="A8188">
        <v>8425</v>
      </c>
      <c r="B8188" t="s">
        <v>401</v>
      </c>
      <c r="C8188">
        <v>38</v>
      </c>
      <c r="D8188">
        <v>13</v>
      </c>
      <c r="E8188">
        <v>0</v>
      </c>
      <c r="F8188" t="s">
        <v>581</v>
      </c>
      <c r="G8188" t="s">
        <v>581</v>
      </c>
      <c r="H8188" t="s">
        <v>143</v>
      </c>
      <c r="I8188" t="s">
        <v>654</v>
      </c>
      <c r="J8188" t="s">
        <v>657</v>
      </c>
    </row>
    <row r="8189" spans="1:10" x14ac:dyDescent="0.35">
      <c r="A8189">
        <v>8426</v>
      </c>
      <c r="B8189" t="s">
        <v>402</v>
      </c>
      <c r="C8189">
        <v>15</v>
      </c>
      <c r="D8189">
        <v>19</v>
      </c>
      <c r="E8189">
        <v>3</v>
      </c>
      <c r="F8189" t="s">
        <v>581</v>
      </c>
      <c r="G8189" t="s">
        <v>581</v>
      </c>
      <c r="H8189" t="s">
        <v>143</v>
      </c>
      <c r="I8189" t="s">
        <v>654</v>
      </c>
      <c r="J8189" t="s">
        <v>658</v>
      </c>
    </row>
    <row r="8190" spans="1:10" x14ac:dyDescent="0.35">
      <c r="A8190">
        <v>8427</v>
      </c>
      <c r="B8190" t="s">
        <v>402</v>
      </c>
      <c r="C8190">
        <v>16</v>
      </c>
      <c r="D8190">
        <v>30</v>
      </c>
      <c r="E8190">
        <v>1</v>
      </c>
      <c r="F8190" t="s">
        <v>581</v>
      </c>
      <c r="G8190" t="s">
        <v>581</v>
      </c>
      <c r="H8190" t="s">
        <v>143</v>
      </c>
      <c r="I8190" t="s">
        <v>654</v>
      </c>
      <c r="J8190" t="s">
        <v>658</v>
      </c>
    </row>
    <row r="8191" spans="1:10" x14ac:dyDescent="0.35">
      <c r="A8191">
        <v>8428</v>
      </c>
      <c r="B8191" t="s">
        <v>402</v>
      </c>
      <c r="C8191">
        <v>17</v>
      </c>
      <c r="D8191">
        <v>16</v>
      </c>
      <c r="E8191">
        <v>1</v>
      </c>
      <c r="F8191" t="s">
        <v>581</v>
      </c>
      <c r="G8191" t="s">
        <v>581</v>
      </c>
      <c r="H8191" t="s">
        <v>143</v>
      </c>
      <c r="I8191" t="s">
        <v>654</v>
      </c>
      <c r="J8191" t="s">
        <v>658</v>
      </c>
    </row>
    <row r="8192" spans="1:10" x14ac:dyDescent="0.35">
      <c r="A8192">
        <v>8429</v>
      </c>
      <c r="B8192" t="s">
        <v>402</v>
      </c>
      <c r="C8192">
        <v>18</v>
      </c>
      <c r="D8192">
        <v>27</v>
      </c>
      <c r="E8192">
        <v>0</v>
      </c>
      <c r="F8192" t="s">
        <v>581</v>
      </c>
      <c r="G8192" t="s">
        <v>581</v>
      </c>
      <c r="H8192" t="s">
        <v>143</v>
      </c>
      <c r="I8192" t="s">
        <v>654</v>
      </c>
      <c r="J8192" t="s">
        <v>658</v>
      </c>
    </row>
    <row r="8193" spans="1:10" x14ac:dyDescent="0.35">
      <c r="A8193">
        <v>8430</v>
      </c>
      <c r="B8193" t="s">
        <v>402</v>
      </c>
      <c r="C8193">
        <v>19</v>
      </c>
      <c r="D8193">
        <v>11</v>
      </c>
      <c r="E8193">
        <v>0</v>
      </c>
      <c r="F8193" t="s">
        <v>581</v>
      </c>
      <c r="G8193" t="s">
        <v>581</v>
      </c>
      <c r="H8193" t="s">
        <v>143</v>
      </c>
      <c r="I8193" t="s">
        <v>654</v>
      </c>
      <c r="J8193" t="s">
        <v>658</v>
      </c>
    </row>
    <row r="8194" spans="1:10" x14ac:dyDescent="0.35">
      <c r="A8194">
        <v>8431</v>
      </c>
      <c r="B8194" t="s">
        <v>402</v>
      </c>
      <c r="C8194">
        <v>20</v>
      </c>
      <c r="D8194">
        <v>4</v>
      </c>
      <c r="E8194">
        <v>2</v>
      </c>
      <c r="F8194" t="s">
        <v>581</v>
      </c>
      <c r="G8194" t="s">
        <v>581</v>
      </c>
      <c r="H8194" t="s">
        <v>143</v>
      </c>
      <c r="I8194" t="s">
        <v>654</v>
      </c>
      <c r="J8194" t="s">
        <v>658</v>
      </c>
    </row>
    <row r="8195" spans="1:10" x14ac:dyDescent="0.35">
      <c r="A8195">
        <v>8432</v>
      </c>
      <c r="B8195" t="s">
        <v>402</v>
      </c>
      <c r="C8195">
        <v>21</v>
      </c>
      <c r="D8195">
        <v>4</v>
      </c>
      <c r="E8195">
        <v>1</v>
      </c>
      <c r="F8195" t="s">
        <v>581</v>
      </c>
      <c r="G8195" t="s">
        <v>581</v>
      </c>
      <c r="H8195" t="s">
        <v>143</v>
      </c>
      <c r="I8195" t="s">
        <v>654</v>
      </c>
      <c r="J8195" t="s">
        <v>658</v>
      </c>
    </row>
    <row r="8196" spans="1:10" x14ac:dyDescent="0.35">
      <c r="A8196">
        <v>8433</v>
      </c>
      <c r="B8196" t="s">
        <v>402</v>
      </c>
      <c r="C8196">
        <v>22</v>
      </c>
      <c r="D8196">
        <v>3</v>
      </c>
      <c r="E8196">
        <v>0</v>
      </c>
      <c r="F8196" t="s">
        <v>581</v>
      </c>
      <c r="G8196" t="s">
        <v>581</v>
      </c>
      <c r="H8196" t="s">
        <v>143</v>
      </c>
      <c r="I8196" t="s">
        <v>654</v>
      </c>
      <c r="J8196" t="s">
        <v>658</v>
      </c>
    </row>
    <row r="8197" spans="1:10" x14ac:dyDescent="0.35">
      <c r="A8197">
        <v>8434</v>
      </c>
      <c r="B8197" t="s">
        <v>402</v>
      </c>
      <c r="C8197">
        <v>23</v>
      </c>
      <c r="D8197">
        <v>6</v>
      </c>
      <c r="E8197">
        <v>0</v>
      </c>
      <c r="F8197" t="s">
        <v>581</v>
      </c>
      <c r="G8197" t="s">
        <v>581</v>
      </c>
      <c r="H8197" t="s">
        <v>143</v>
      </c>
      <c r="I8197" t="s">
        <v>654</v>
      </c>
      <c r="J8197" t="s">
        <v>658</v>
      </c>
    </row>
    <row r="8198" spans="1:10" x14ac:dyDescent="0.35">
      <c r="A8198">
        <v>8435</v>
      </c>
      <c r="B8198" t="s">
        <v>402</v>
      </c>
      <c r="C8198">
        <v>24</v>
      </c>
      <c r="D8198">
        <v>4</v>
      </c>
      <c r="E8198">
        <v>0</v>
      </c>
      <c r="F8198" t="s">
        <v>581</v>
      </c>
      <c r="G8198" t="s">
        <v>581</v>
      </c>
      <c r="H8198" t="s">
        <v>143</v>
      </c>
      <c r="I8198" t="s">
        <v>654</v>
      </c>
      <c r="J8198" t="s">
        <v>658</v>
      </c>
    </row>
    <row r="8199" spans="1:10" x14ac:dyDescent="0.35">
      <c r="A8199">
        <v>8436</v>
      </c>
      <c r="B8199" t="s">
        <v>402</v>
      </c>
      <c r="C8199">
        <v>25</v>
      </c>
      <c r="D8199">
        <v>3</v>
      </c>
      <c r="E8199">
        <v>0</v>
      </c>
      <c r="F8199" t="s">
        <v>581</v>
      </c>
      <c r="G8199" t="s">
        <v>581</v>
      </c>
      <c r="H8199" t="s">
        <v>143</v>
      </c>
      <c r="I8199" t="s">
        <v>654</v>
      </c>
      <c r="J8199" t="s">
        <v>658</v>
      </c>
    </row>
    <row r="8200" spans="1:10" x14ac:dyDescent="0.35">
      <c r="A8200">
        <v>8437</v>
      </c>
      <c r="B8200" t="s">
        <v>402</v>
      </c>
      <c r="C8200">
        <v>26</v>
      </c>
      <c r="D8200">
        <v>7</v>
      </c>
      <c r="E8200">
        <v>0</v>
      </c>
      <c r="F8200" t="s">
        <v>581</v>
      </c>
      <c r="G8200" t="s">
        <v>581</v>
      </c>
      <c r="H8200" t="s">
        <v>143</v>
      </c>
      <c r="I8200" t="s">
        <v>654</v>
      </c>
      <c r="J8200" t="s">
        <v>658</v>
      </c>
    </row>
    <row r="8201" spans="1:10" x14ac:dyDescent="0.35">
      <c r="A8201">
        <v>8438</v>
      </c>
      <c r="B8201" t="s">
        <v>402</v>
      </c>
      <c r="C8201">
        <v>27</v>
      </c>
      <c r="D8201">
        <v>5</v>
      </c>
      <c r="E8201">
        <v>1</v>
      </c>
      <c r="F8201" t="s">
        <v>581</v>
      </c>
      <c r="G8201" t="s">
        <v>581</v>
      </c>
      <c r="H8201" t="s">
        <v>143</v>
      </c>
      <c r="I8201" t="s">
        <v>654</v>
      </c>
      <c r="J8201" t="s">
        <v>658</v>
      </c>
    </row>
    <row r="8202" spans="1:10" x14ac:dyDescent="0.35">
      <c r="A8202">
        <v>8439</v>
      </c>
      <c r="B8202" t="s">
        <v>402</v>
      </c>
      <c r="C8202">
        <v>28</v>
      </c>
      <c r="D8202">
        <v>11</v>
      </c>
      <c r="E8202">
        <v>3</v>
      </c>
      <c r="F8202" t="s">
        <v>581</v>
      </c>
      <c r="G8202" t="s">
        <v>581</v>
      </c>
      <c r="H8202" t="s">
        <v>143</v>
      </c>
      <c r="I8202" t="s">
        <v>654</v>
      </c>
      <c r="J8202" t="s">
        <v>658</v>
      </c>
    </row>
    <row r="8203" spans="1:10" x14ac:dyDescent="0.35">
      <c r="A8203">
        <v>8440</v>
      </c>
      <c r="B8203" t="s">
        <v>402</v>
      </c>
      <c r="C8203">
        <v>29</v>
      </c>
      <c r="D8203">
        <v>22</v>
      </c>
      <c r="E8203">
        <v>0</v>
      </c>
      <c r="F8203" t="s">
        <v>581</v>
      </c>
      <c r="G8203" t="s">
        <v>581</v>
      </c>
      <c r="H8203" t="s">
        <v>143</v>
      </c>
      <c r="I8203" t="s">
        <v>654</v>
      </c>
      <c r="J8203" t="s">
        <v>658</v>
      </c>
    </row>
    <row r="8204" spans="1:10" x14ac:dyDescent="0.35">
      <c r="A8204">
        <v>8441</v>
      </c>
      <c r="B8204" t="s">
        <v>402</v>
      </c>
      <c r="C8204">
        <v>30</v>
      </c>
      <c r="D8204">
        <v>11</v>
      </c>
      <c r="E8204">
        <v>1</v>
      </c>
      <c r="F8204" t="s">
        <v>581</v>
      </c>
      <c r="G8204" t="s">
        <v>581</v>
      </c>
      <c r="H8204" t="s">
        <v>143</v>
      </c>
      <c r="I8204" t="s">
        <v>654</v>
      </c>
      <c r="J8204" t="s">
        <v>658</v>
      </c>
    </row>
    <row r="8205" spans="1:10" x14ac:dyDescent="0.35">
      <c r="A8205">
        <v>8442</v>
      </c>
      <c r="B8205" t="s">
        <v>402</v>
      </c>
      <c r="C8205">
        <v>31</v>
      </c>
      <c r="D8205">
        <v>9</v>
      </c>
      <c r="E8205">
        <v>0</v>
      </c>
      <c r="F8205" t="s">
        <v>581</v>
      </c>
      <c r="G8205" t="s">
        <v>581</v>
      </c>
      <c r="H8205" t="s">
        <v>143</v>
      </c>
      <c r="I8205" t="s">
        <v>654</v>
      </c>
      <c r="J8205" t="s">
        <v>658</v>
      </c>
    </row>
    <row r="8206" spans="1:10" x14ac:dyDescent="0.35">
      <c r="A8206">
        <v>8443</v>
      </c>
      <c r="B8206" t="s">
        <v>402</v>
      </c>
      <c r="C8206">
        <v>32</v>
      </c>
      <c r="D8206">
        <v>6</v>
      </c>
      <c r="E8206">
        <v>0</v>
      </c>
      <c r="F8206" t="s">
        <v>581</v>
      </c>
      <c r="G8206" t="s">
        <v>581</v>
      </c>
      <c r="H8206" t="s">
        <v>143</v>
      </c>
      <c r="I8206" t="s">
        <v>654</v>
      </c>
      <c r="J8206" t="s">
        <v>658</v>
      </c>
    </row>
    <row r="8207" spans="1:10" x14ac:dyDescent="0.35">
      <c r="A8207">
        <v>8444</v>
      </c>
      <c r="B8207" t="s">
        <v>402</v>
      </c>
      <c r="C8207">
        <v>33</v>
      </c>
      <c r="D8207">
        <v>9</v>
      </c>
      <c r="E8207">
        <v>1</v>
      </c>
      <c r="F8207" t="s">
        <v>581</v>
      </c>
      <c r="G8207" t="s">
        <v>581</v>
      </c>
      <c r="H8207" t="s">
        <v>143</v>
      </c>
      <c r="I8207" t="s">
        <v>654</v>
      </c>
      <c r="J8207" t="s">
        <v>658</v>
      </c>
    </row>
    <row r="8208" spans="1:10" x14ac:dyDescent="0.35">
      <c r="A8208">
        <v>8445</v>
      </c>
      <c r="B8208" t="s">
        <v>402</v>
      </c>
      <c r="C8208">
        <v>34</v>
      </c>
      <c r="D8208">
        <v>8</v>
      </c>
      <c r="E8208">
        <v>0</v>
      </c>
      <c r="F8208" t="s">
        <v>581</v>
      </c>
      <c r="G8208" t="s">
        <v>581</v>
      </c>
      <c r="H8208" t="s">
        <v>143</v>
      </c>
      <c r="I8208" t="s">
        <v>654</v>
      </c>
      <c r="J8208" t="s">
        <v>658</v>
      </c>
    </row>
    <row r="8209" spans="1:10" x14ac:dyDescent="0.35">
      <c r="A8209">
        <v>8446</v>
      </c>
      <c r="B8209" t="s">
        <v>402</v>
      </c>
      <c r="C8209">
        <v>35</v>
      </c>
      <c r="D8209">
        <v>9</v>
      </c>
      <c r="E8209">
        <v>0</v>
      </c>
      <c r="F8209" t="s">
        <v>581</v>
      </c>
      <c r="G8209" t="s">
        <v>581</v>
      </c>
      <c r="H8209" t="s">
        <v>143</v>
      </c>
      <c r="I8209" t="s">
        <v>654</v>
      </c>
      <c r="J8209" t="s">
        <v>658</v>
      </c>
    </row>
    <row r="8210" spans="1:10" x14ac:dyDescent="0.35">
      <c r="A8210">
        <v>8447</v>
      </c>
      <c r="B8210" t="s">
        <v>402</v>
      </c>
      <c r="C8210">
        <v>36</v>
      </c>
      <c r="D8210">
        <v>6</v>
      </c>
      <c r="E8210">
        <v>0</v>
      </c>
      <c r="F8210" t="s">
        <v>581</v>
      </c>
      <c r="G8210" t="s">
        <v>581</v>
      </c>
      <c r="H8210" t="s">
        <v>143</v>
      </c>
      <c r="I8210" t="s">
        <v>654</v>
      </c>
      <c r="J8210" t="s">
        <v>658</v>
      </c>
    </row>
    <row r="8211" spans="1:10" x14ac:dyDescent="0.35">
      <c r="A8211">
        <v>8448</v>
      </c>
      <c r="B8211" t="s">
        <v>402</v>
      </c>
      <c r="C8211">
        <v>37</v>
      </c>
      <c r="D8211">
        <v>11</v>
      </c>
      <c r="E8211">
        <v>2</v>
      </c>
      <c r="F8211" t="s">
        <v>581</v>
      </c>
      <c r="G8211" t="s">
        <v>581</v>
      </c>
      <c r="H8211" t="s">
        <v>143</v>
      </c>
      <c r="I8211" t="s">
        <v>654</v>
      </c>
      <c r="J8211" t="s">
        <v>658</v>
      </c>
    </row>
    <row r="8212" spans="1:10" x14ac:dyDescent="0.35">
      <c r="A8212">
        <v>8449</v>
      </c>
      <c r="B8212" t="s">
        <v>402</v>
      </c>
      <c r="C8212">
        <v>38</v>
      </c>
      <c r="D8212">
        <v>5</v>
      </c>
      <c r="E8212">
        <v>0</v>
      </c>
      <c r="F8212" t="s">
        <v>581</v>
      </c>
      <c r="G8212" t="s">
        <v>581</v>
      </c>
      <c r="H8212" t="s">
        <v>143</v>
      </c>
      <c r="I8212" t="s">
        <v>654</v>
      </c>
      <c r="J8212" t="s">
        <v>658</v>
      </c>
    </row>
    <row r="8213" spans="1:10" x14ac:dyDescent="0.35">
      <c r="A8213">
        <v>8450</v>
      </c>
      <c r="B8213" t="s">
        <v>403</v>
      </c>
      <c r="C8213">
        <v>15</v>
      </c>
      <c r="D8213">
        <v>68</v>
      </c>
      <c r="E8213">
        <v>1</v>
      </c>
      <c r="F8213" t="s">
        <v>581</v>
      </c>
      <c r="G8213" t="s">
        <v>581</v>
      </c>
      <c r="H8213" t="s">
        <v>143</v>
      </c>
      <c r="I8213" t="s">
        <v>654</v>
      </c>
      <c r="J8213" t="s">
        <v>657</v>
      </c>
    </row>
    <row r="8214" spans="1:10" x14ac:dyDescent="0.35">
      <c r="A8214">
        <v>8451</v>
      </c>
      <c r="B8214" t="s">
        <v>403</v>
      </c>
      <c r="C8214">
        <v>16</v>
      </c>
      <c r="D8214">
        <v>60</v>
      </c>
      <c r="E8214">
        <v>9</v>
      </c>
      <c r="F8214" t="s">
        <v>581</v>
      </c>
      <c r="G8214" t="s">
        <v>581</v>
      </c>
      <c r="H8214" t="s">
        <v>143</v>
      </c>
      <c r="I8214" t="s">
        <v>654</v>
      </c>
      <c r="J8214" t="s">
        <v>657</v>
      </c>
    </row>
    <row r="8215" spans="1:10" x14ac:dyDescent="0.35">
      <c r="A8215">
        <v>8452</v>
      </c>
      <c r="B8215" t="s">
        <v>403</v>
      </c>
      <c r="C8215">
        <v>17</v>
      </c>
      <c r="D8215">
        <v>37</v>
      </c>
      <c r="E8215">
        <v>3</v>
      </c>
      <c r="F8215" t="s">
        <v>581</v>
      </c>
      <c r="G8215" t="s">
        <v>581</v>
      </c>
      <c r="H8215" t="s">
        <v>143</v>
      </c>
      <c r="I8215" t="s">
        <v>654</v>
      </c>
      <c r="J8215" t="s">
        <v>657</v>
      </c>
    </row>
    <row r="8216" spans="1:10" x14ac:dyDescent="0.35">
      <c r="A8216">
        <v>8453</v>
      </c>
      <c r="B8216" t="s">
        <v>403</v>
      </c>
      <c r="C8216">
        <v>18</v>
      </c>
      <c r="D8216">
        <v>28</v>
      </c>
      <c r="E8216">
        <v>1</v>
      </c>
      <c r="F8216" t="s">
        <v>581</v>
      </c>
      <c r="G8216" t="s">
        <v>581</v>
      </c>
      <c r="H8216" t="s">
        <v>143</v>
      </c>
      <c r="I8216" t="s">
        <v>654</v>
      </c>
      <c r="J8216" t="s">
        <v>657</v>
      </c>
    </row>
    <row r="8217" spans="1:10" x14ac:dyDescent="0.35">
      <c r="A8217">
        <v>8454</v>
      </c>
      <c r="B8217" t="s">
        <v>403</v>
      </c>
      <c r="C8217">
        <v>19</v>
      </c>
      <c r="D8217">
        <v>23</v>
      </c>
      <c r="E8217">
        <v>1</v>
      </c>
      <c r="F8217" t="s">
        <v>581</v>
      </c>
      <c r="G8217" t="s">
        <v>581</v>
      </c>
      <c r="H8217" t="s">
        <v>143</v>
      </c>
      <c r="I8217" t="s">
        <v>654</v>
      </c>
      <c r="J8217" t="s">
        <v>657</v>
      </c>
    </row>
    <row r="8218" spans="1:10" x14ac:dyDescent="0.35">
      <c r="A8218">
        <v>8455</v>
      </c>
      <c r="B8218" t="s">
        <v>403</v>
      </c>
      <c r="C8218">
        <v>20</v>
      </c>
      <c r="D8218">
        <v>24</v>
      </c>
      <c r="E8218">
        <v>3</v>
      </c>
      <c r="F8218" t="s">
        <v>581</v>
      </c>
      <c r="G8218" t="s">
        <v>581</v>
      </c>
      <c r="H8218" t="s">
        <v>143</v>
      </c>
      <c r="I8218" t="s">
        <v>654</v>
      </c>
      <c r="J8218" t="s">
        <v>657</v>
      </c>
    </row>
    <row r="8219" spans="1:10" x14ac:dyDescent="0.35">
      <c r="A8219">
        <v>8456</v>
      </c>
      <c r="B8219" t="s">
        <v>403</v>
      </c>
      <c r="C8219">
        <v>21</v>
      </c>
      <c r="D8219">
        <v>12</v>
      </c>
      <c r="E8219">
        <v>0</v>
      </c>
      <c r="F8219" t="s">
        <v>581</v>
      </c>
      <c r="G8219" t="s">
        <v>581</v>
      </c>
      <c r="H8219" t="s">
        <v>143</v>
      </c>
      <c r="I8219" t="s">
        <v>654</v>
      </c>
      <c r="J8219" t="s">
        <v>657</v>
      </c>
    </row>
    <row r="8220" spans="1:10" x14ac:dyDescent="0.35">
      <c r="A8220">
        <v>8457</v>
      </c>
      <c r="B8220" t="s">
        <v>403</v>
      </c>
      <c r="C8220">
        <v>22</v>
      </c>
      <c r="D8220">
        <v>15</v>
      </c>
      <c r="E8220">
        <v>0</v>
      </c>
      <c r="F8220" t="s">
        <v>581</v>
      </c>
      <c r="G8220" t="s">
        <v>581</v>
      </c>
      <c r="H8220" t="s">
        <v>143</v>
      </c>
      <c r="I8220" t="s">
        <v>654</v>
      </c>
      <c r="J8220" t="s">
        <v>657</v>
      </c>
    </row>
    <row r="8221" spans="1:10" x14ac:dyDescent="0.35">
      <c r="A8221">
        <v>8458</v>
      </c>
      <c r="B8221" t="s">
        <v>403</v>
      </c>
      <c r="C8221">
        <v>23</v>
      </c>
      <c r="D8221">
        <v>10</v>
      </c>
      <c r="E8221">
        <v>1</v>
      </c>
      <c r="F8221" t="s">
        <v>581</v>
      </c>
      <c r="G8221" t="s">
        <v>581</v>
      </c>
      <c r="H8221" t="s">
        <v>143</v>
      </c>
      <c r="I8221" t="s">
        <v>654</v>
      </c>
      <c r="J8221" t="s">
        <v>657</v>
      </c>
    </row>
    <row r="8222" spans="1:10" x14ac:dyDescent="0.35">
      <c r="A8222">
        <v>8459</v>
      </c>
      <c r="B8222" t="s">
        <v>403</v>
      </c>
      <c r="C8222">
        <v>24</v>
      </c>
      <c r="D8222">
        <v>5</v>
      </c>
      <c r="E8222">
        <v>2</v>
      </c>
      <c r="F8222" t="s">
        <v>581</v>
      </c>
      <c r="G8222" t="s">
        <v>581</v>
      </c>
      <c r="H8222" t="s">
        <v>143</v>
      </c>
      <c r="I8222" t="s">
        <v>654</v>
      </c>
      <c r="J8222" t="s">
        <v>657</v>
      </c>
    </row>
    <row r="8223" spans="1:10" x14ac:dyDescent="0.35">
      <c r="A8223">
        <v>8460</v>
      </c>
      <c r="B8223" t="s">
        <v>403</v>
      </c>
      <c r="C8223">
        <v>25</v>
      </c>
      <c r="D8223">
        <v>19</v>
      </c>
      <c r="E8223">
        <v>0</v>
      </c>
      <c r="F8223" t="s">
        <v>581</v>
      </c>
      <c r="G8223" t="s">
        <v>581</v>
      </c>
      <c r="H8223" t="s">
        <v>143</v>
      </c>
      <c r="I8223" t="s">
        <v>654</v>
      </c>
      <c r="J8223" t="s">
        <v>657</v>
      </c>
    </row>
    <row r="8224" spans="1:10" x14ac:dyDescent="0.35">
      <c r="A8224">
        <v>8461</v>
      </c>
      <c r="B8224" t="s">
        <v>403</v>
      </c>
      <c r="C8224">
        <v>26</v>
      </c>
      <c r="D8224">
        <v>22</v>
      </c>
      <c r="E8224">
        <v>5</v>
      </c>
      <c r="F8224" t="s">
        <v>581</v>
      </c>
      <c r="G8224" t="s">
        <v>581</v>
      </c>
      <c r="H8224" t="s">
        <v>143</v>
      </c>
      <c r="I8224" t="s">
        <v>654</v>
      </c>
      <c r="J8224" t="s">
        <v>657</v>
      </c>
    </row>
    <row r="8225" spans="1:10" x14ac:dyDescent="0.35">
      <c r="A8225">
        <v>8462</v>
      </c>
      <c r="B8225" t="s">
        <v>403</v>
      </c>
      <c r="C8225">
        <v>27</v>
      </c>
      <c r="D8225">
        <v>22</v>
      </c>
      <c r="E8225">
        <v>1</v>
      </c>
      <c r="F8225" t="s">
        <v>581</v>
      </c>
      <c r="G8225" t="s">
        <v>581</v>
      </c>
      <c r="H8225" t="s">
        <v>143</v>
      </c>
      <c r="I8225" t="s">
        <v>654</v>
      </c>
      <c r="J8225" t="s">
        <v>657</v>
      </c>
    </row>
    <row r="8226" spans="1:10" x14ac:dyDescent="0.35">
      <c r="A8226">
        <v>8463</v>
      </c>
      <c r="B8226" t="s">
        <v>403</v>
      </c>
      <c r="C8226">
        <v>28</v>
      </c>
      <c r="D8226">
        <v>16</v>
      </c>
      <c r="E8226">
        <v>3</v>
      </c>
      <c r="F8226" t="s">
        <v>581</v>
      </c>
      <c r="G8226" t="s">
        <v>581</v>
      </c>
      <c r="H8226" t="s">
        <v>143</v>
      </c>
      <c r="I8226" t="s">
        <v>654</v>
      </c>
      <c r="J8226" t="s">
        <v>657</v>
      </c>
    </row>
    <row r="8227" spans="1:10" x14ac:dyDescent="0.35">
      <c r="A8227">
        <v>8464</v>
      </c>
      <c r="B8227" t="s">
        <v>403</v>
      </c>
      <c r="C8227">
        <v>29</v>
      </c>
      <c r="D8227">
        <v>23</v>
      </c>
      <c r="E8227">
        <v>1</v>
      </c>
      <c r="F8227" t="s">
        <v>581</v>
      </c>
      <c r="G8227" t="s">
        <v>581</v>
      </c>
      <c r="H8227" t="s">
        <v>143</v>
      </c>
      <c r="I8227" t="s">
        <v>654</v>
      </c>
      <c r="J8227" t="s">
        <v>657</v>
      </c>
    </row>
    <row r="8228" spans="1:10" x14ac:dyDescent="0.35">
      <c r="A8228">
        <v>8465</v>
      </c>
      <c r="B8228" t="s">
        <v>403</v>
      </c>
      <c r="C8228">
        <v>30</v>
      </c>
      <c r="D8228">
        <v>25</v>
      </c>
      <c r="E8228">
        <v>4</v>
      </c>
      <c r="F8228" t="s">
        <v>581</v>
      </c>
      <c r="G8228" t="s">
        <v>581</v>
      </c>
      <c r="H8228" t="s">
        <v>143</v>
      </c>
      <c r="I8228" t="s">
        <v>654</v>
      </c>
      <c r="J8228" t="s">
        <v>657</v>
      </c>
    </row>
    <row r="8229" spans="1:10" x14ac:dyDescent="0.35">
      <c r="A8229">
        <v>8466</v>
      </c>
      <c r="B8229" t="s">
        <v>403</v>
      </c>
      <c r="C8229">
        <v>31</v>
      </c>
      <c r="D8229">
        <v>30</v>
      </c>
      <c r="E8229">
        <v>1</v>
      </c>
      <c r="F8229" t="s">
        <v>581</v>
      </c>
      <c r="G8229" t="s">
        <v>581</v>
      </c>
      <c r="H8229" t="s">
        <v>143</v>
      </c>
      <c r="I8229" t="s">
        <v>654</v>
      </c>
      <c r="J8229" t="s">
        <v>657</v>
      </c>
    </row>
    <row r="8230" spans="1:10" x14ac:dyDescent="0.35">
      <c r="A8230">
        <v>8467</v>
      </c>
      <c r="B8230" t="s">
        <v>403</v>
      </c>
      <c r="C8230">
        <v>32</v>
      </c>
      <c r="D8230">
        <v>28</v>
      </c>
      <c r="E8230">
        <v>0</v>
      </c>
      <c r="F8230" t="s">
        <v>581</v>
      </c>
      <c r="G8230" t="s">
        <v>581</v>
      </c>
      <c r="H8230" t="s">
        <v>143</v>
      </c>
      <c r="I8230" t="s">
        <v>654</v>
      </c>
      <c r="J8230" t="s">
        <v>657</v>
      </c>
    </row>
    <row r="8231" spans="1:10" x14ac:dyDescent="0.35">
      <c r="A8231">
        <v>8468</v>
      </c>
      <c r="B8231" t="s">
        <v>403</v>
      </c>
      <c r="C8231">
        <v>33</v>
      </c>
      <c r="D8231">
        <v>33</v>
      </c>
      <c r="E8231">
        <v>2</v>
      </c>
      <c r="F8231" t="s">
        <v>581</v>
      </c>
      <c r="G8231" t="s">
        <v>581</v>
      </c>
      <c r="H8231" t="s">
        <v>143</v>
      </c>
      <c r="I8231" t="s">
        <v>654</v>
      </c>
      <c r="J8231" t="s">
        <v>657</v>
      </c>
    </row>
    <row r="8232" spans="1:10" x14ac:dyDescent="0.35">
      <c r="A8232">
        <v>8469</v>
      </c>
      <c r="B8232" t="s">
        <v>403</v>
      </c>
      <c r="C8232">
        <v>34</v>
      </c>
      <c r="D8232">
        <v>34</v>
      </c>
      <c r="E8232">
        <v>6</v>
      </c>
      <c r="F8232" t="s">
        <v>581</v>
      </c>
      <c r="G8232" t="s">
        <v>581</v>
      </c>
      <c r="H8232" t="s">
        <v>143</v>
      </c>
      <c r="I8232" t="s">
        <v>654</v>
      </c>
      <c r="J8232" t="s">
        <v>657</v>
      </c>
    </row>
    <row r="8233" spans="1:10" x14ac:dyDescent="0.35">
      <c r="A8233">
        <v>8470</v>
      </c>
      <c r="B8233" t="s">
        <v>403</v>
      </c>
      <c r="C8233">
        <v>35</v>
      </c>
      <c r="D8233">
        <v>30</v>
      </c>
      <c r="E8233">
        <v>2</v>
      </c>
      <c r="F8233" t="s">
        <v>581</v>
      </c>
      <c r="G8233" t="s">
        <v>581</v>
      </c>
      <c r="H8233" t="s">
        <v>143</v>
      </c>
      <c r="I8233" t="s">
        <v>654</v>
      </c>
      <c r="J8233" t="s">
        <v>657</v>
      </c>
    </row>
    <row r="8234" spans="1:10" x14ac:dyDescent="0.35">
      <c r="A8234">
        <v>8471</v>
      </c>
      <c r="B8234" t="s">
        <v>403</v>
      </c>
      <c r="C8234">
        <v>36</v>
      </c>
      <c r="D8234">
        <v>29</v>
      </c>
      <c r="E8234">
        <v>2</v>
      </c>
      <c r="F8234" t="s">
        <v>581</v>
      </c>
      <c r="G8234" t="s">
        <v>581</v>
      </c>
      <c r="H8234" t="s">
        <v>143</v>
      </c>
      <c r="I8234" t="s">
        <v>654</v>
      </c>
      <c r="J8234" t="s">
        <v>657</v>
      </c>
    </row>
    <row r="8235" spans="1:10" x14ac:dyDescent="0.35">
      <c r="A8235">
        <v>8472</v>
      </c>
      <c r="B8235" t="s">
        <v>403</v>
      </c>
      <c r="C8235">
        <v>37</v>
      </c>
      <c r="D8235">
        <v>29</v>
      </c>
      <c r="E8235">
        <v>1</v>
      </c>
      <c r="F8235" t="s">
        <v>581</v>
      </c>
      <c r="G8235" t="s">
        <v>581</v>
      </c>
      <c r="H8235" t="s">
        <v>143</v>
      </c>
      <c r="I8235" t="s">
        <v>654</v>
      </c>
      <c r="J8235" t="s">
        <v>657</v>
      </c>
    </row>
    <row r="8236" spans="1:10" x14ac:dyDescent="0.35">
      <c r="A8236">
        <v>8473</v>
      </c>
      <c r="B8236" t="s">
        <v>403</v>
      </c>
      <c r="C8236">
        <v>38</v>
      </c>
      <c r="D8236">
        <v>43</v>
      </c>
      <c r="E8236">
        <v>4</v>
      </c>
      <c r="F8236" t="s">
        <v>581</v>
      </c>
      <c r="G8236" t="s">
        <v>581</v>
      </c>
      <c r="H8236" t="s">
        <v>143</v>
      </c>
      <c r="I8236" t="s">
        <v>654</v>
      </c>
      <c r="J8236" t="s">
        <v>657</v>
      </c>
    </row>
    <row r="8237" spans="1:10" x14ac:dyDescent="0.35">
      <c r="A8237">
        <v>8474</v>
      </c>
      <c r="B8237" t="s">
        <v>404</v>
      </c>
      <c r="C8237">
        <v>15</v>
      </c>
      <c r="D8237">
        <v>84</v>
      </c>
      <c r="E8237">
        <v>8</v>
      </c>
      <c r="F8237" t="s">
        <v>581</v>
      </c>
      <c r="G8237" t="s">
        <v>581</v>
      </c>
      <c r="H8237" t="s">
        <v>143</v>
      </c>
      <c r="I8237" t="s">
        <v>654</v>
      </c>
      <c r="J8237" t="s">
        <v>658</v>
      </c>
    </row>
    <row r="8238" spans="1:10" x14ac:dyDescent="0.35">
      <c r="A8238">
        <v>8475</v>
      </c>
      <c r="B8238" t="s">
        <v>404</v>
      </c>
      <c r="C8238">
        <v>16</v>
      </c>
      <c r="D8238">
        <v>71</v>
      </c>
      <c r="E8238">
        <v>1</v>
      </c>
      <c r="F8238" t="s">
        <v>581</v>
      </c>
      <c r="G8238" t="s">
        <v>581</v>
      </c>
      <c r="H8238" t="s">
        <v>143</v>
      </c>
      <c r="I8238" t="s">
        <v>654</v>
      </c>
      <c r="J8238" t="s">
        <v>658</v>
      </c>
    </row>
    <row r="8239" spans="1:10" x14ac:dyDescent="0.35">
      <c r="A8239">
        <v>8476</v>
      </c>
      <c r="B8239" t="s">
        <v>404</v>
      </c>
      <c r="C8239">
        <v>17</v>
      </c>
      <c r="D8239">
        <v>55</v>
      </c>
      <c r="E8239">
        <v>1</v>
      </c>
      <c r="F8239" t="s">
        <v>581</v>
      </c>
      <c r="G8239" t="s">
        <v>581</v>
      </c>
      <c r="H8239" t="s">
        <v>143</v>
      </c>
      <c r="I8239" t="s">
        <v>654</v>
      </c>
      <c r="J8239" t="s">
        <v>658</v>
      </c>
    </row>
    <row r="8240" spans="1:10" x14ac:dyDescent="0.35">
      <c r="A8240">
        <v>8477</v>
      </c>
      <c r="B8240" t="s">
        <v>404</v>
      </c>
      <c r="C8240">
        <v>18</v>
      </c>
      <c r="D8240">
        <v>62</v>
      </c>
      <c r="E8240">
        <v>2</v>
      </c>
      <c r="F8240" t="s">
        <v>581</v>
      </c>
      <c r="G8240" t="s">
        <v>581</v>
      </c>
      <c r="H8240" t="s">
        <v>143</v>
      </c>
      <c r="I8240" t="s">
        <v>654</v>
      </c>
      <c r="J8240" t="s">
        <v>658</v>
      </c>
    </row>
    <row r="8241" spans="1:10" x14ac:dyDescent="0.35">
      <c r="A8241">
        <v>8478</v>
      </c>
      <c r="B8241" t="s">
        <v>404</v>
      </c>
      <c r="C8241">
        <v>19</v>
      </c>
      <c r="D8241">
        <v>49</v>
      </c>
      <c r="E8241">
        <v>3</v>
      </c>
      <c r="F8241" t="s">
        <v>581</v>
      </c>
      <c r="G8241" t="s">
        <v>581</v>
      </c>
      <c r="H8241" t="s">
        <v>143</v>
      </c>
      <c r="I8241" t="s">
        <v>654</v>
      </c>
      <c r="J8241" t="s">
        <v>658</v>
      </c>
    </row>
    <row r="8242" spans="1:10" x14ac:dyDescent="0.35">
      <c r="A8242">
        <v>8479</v>
      </c>
      <c r="B8242" t="s">
        <v>404</v>
      </c>
      <c r="C8242">
        <v>20</v>
      </c>
      <c r="D8242">
        <v>24</v>
      </c>
      <c r="E8242">
        <v>0</v>
      </c>
      <c r="F8242" t="s">
        <v>581</v>
      </c>
      <c r="G8242" t="s">
        <v>581</v>
      </c>
      <c r="H8242" t="s">
        <v>143</v>
      </c>
      <c r="I8242" t="s">
        <v>654</v>
      </c>
      <c r="J8242" t="s">
        <v>658</v>
      </c>
    </row>
    <row r="8243" spans="1:10" x14ac:dyDescent="0.35">
      <c r="A8243">
        <v>8480</v>
      </c>
      <c r="B8243" t="s">
        <v>404</v>
      </c>
      <c r="C8243">
        <v>21</v>
      </c>
      <c r="D8243">
        <v>11</v>
      </c>
      <c r="E8243">
        <v>1</v>
      </c>
      <c r="F8243" t="s">
        <v>581</v>
      </c>
      <c r="G8243" t="s">
        <v>581</v>
      </c>
      <c r="H8243" t="s">
        <v>143</v>
      </c>
      <c r="I8243" t="s">
        <v>654</v>
      </c>
      <c r="J8243" t="s">
        <v>658</v>
      </c>
    </row>
    <row r="8244" spans="1:10" x14ac:dyDescent="0.35">
      <c r="A8244">
        <v>8481</v>
      </c>
      <c r="B8244" t="s">
        <v>404</v>
      </c>
      <c r="C8244">
        <v>22</v>
      </c>
      <c r="D8244">
        <v>16</v>
      </c>
      <c r="E8244">
        <v>2</v>
      </c>
      <c r="F8244" t="s">
        <v>581</v>
      </c>
      <c r="G8244" t="s">
        <v>581</v>
      </c>
      <c r="H8244" t="s">
        <v>143</v>
      </c>
      <c r="I8244" t="s">
        <v>654</v>
      </c>
      <c r="J8244" t="s">
        <v>658</v>
      </c>
    </row>
    <row r="8245" spans="1:10" x14ac:dyDescent="0.35">
      <c r="A8245">
        <v>8482</v>
      </c>
      <c r="B8245" t="s">
        <v>404</v>
      </c>
      <c r="C8245">
        <v>23</v>
      </c>
      <c r="D8245">
        <v>11</v>
      </c>
      <c r="E8245">
        <v>2</v>
      </c>
      <c r="F8245" t="s">
        <v>581</v>
      </c>
      <c r="G8245" t="s">
        <v>581</v>
      </c>
      <c r="H8245" t="s">
        <v>143</v>
      </c>
      <c r="I8245" t="s">
        <v>654</v>
      </c>
      <c r="J8245" t="s">
        <v>658</v>
      </c>
    </row>
    <row r="8246" spans="1:10" x14ac:dyDescent="0.35">
      <c r="A8246">
        <v>8483</v>
      </c>
      <c r="B8246" t="s">
        <v>404</v>
      </c>
      <c r="C8246">
        <v>24</v>
      </c>
      <c r="D8246">
        <v>8</v>
      </c>
      <c r="E8246">
        <v>4</v>
      </c>
      <c r="F8246" t="s">
        <v>581</v>
      </c>
      <c r="G8246" t="s">
        <v>581</v>
      </c>
      <c r="H8246" t="s">
        <v>143</v>
      </c>
      <c r="I8246" t="s">
        <v>654</v>
      </c>
      <c r="J8246" t="s">
        <v>658</v>
      </c>
    </row>
    <row r="8247" spans="1:10" x14ac:dyDescent="0.35">
      <c r="A8247">
        <v>8484</v>
      </c>
      <c r="B8247" t="s">
        <v>404</v>
      </c>
      <c r="C8247">
        <v>25</v>
      </c>
      <c r="D8247">
        <v>14</v>
      </c>
      <c r="E8247">
        <v>2</v>
      </c>
      <c r="F8247" t="s">
        <v>581</v>
      </c>
      <c r="G8247" t="s">
        <v>581</v>
      </c>
      <c r="H8247" t="s">
        <v>143</v>
      </c>
      <c r="I8247" t="s">
        <v>654</v>
      </c>
      <c r="J8247" t="s">
        <v>658</v>
      </c>
    </row>
    <row r="8248" spans="1:10" x14ac:dyDescent="0.35">
      <c r="A8248">
        <v>8485</v>
      </c>
      <c r="B8248" t="s">
        <v>404</v>
      </c>
      <c r="C8248">
        <v>26</v>
      </c>
      <c r="D8248">
        <v>11</v>
      </c>
      <c r="E8248">
        <v>4</v>
      </c>
      <c r="F8248" t="s">
        <v>581</v>
      </c>
      <c r="G8248" t="s">
        <v>581</v>
      </c>
      <c r="H8248" t="s">
        <v>143</v>
      </c>
      <c r="I8248" t="s">
        <v>654</v>
      </c>
      <c r="J8248" t="s">
        <v>658</v>
      </c>
    </row>
    <row r="8249" spans="1:10" x14ac:dyDescent="0.35">
      <c r="A8249">
        <v>8486</v>
      </c>
      <c r="B8249" t="s">
        <v>404</v>
      </c>
      <c r="C8249">
        <v>27</v>
      </c>
      <c r="D8249">
        <v>19</v>
      </c>
      <c r="E8249">
        <v>2</v>
      </c>
      <c r="F8249" t="s">
        <v>581</v>
      </c>
      <c r="G8249" t="s">
        <v>581</v>
      </c>
      <c r="H8249" t="s">
        <v>143</v>
      </c>
      <c r="I8249" t="s">
        <v>654</v>
      </c>
      <c r="J8249" t="s">
        <v>658</v>
      </c>
    </row>
    <row r="8250" spans="1:10" x14ac:dyDescent="0.35">
      <c r="A8250">
        <v>8487</v>
      </c>
      <c r="B8250" t="s">
        <v>404</v>
      </c>
      <c r="C8250">
        <v>28</v>
      </c>
      <c r="D8250">
        <v>85</v>
      </c>
      <c r="E8250">
        <v>8</v>
      </c>
      <c r="F8250" t="s">
        <v>581</v>
      </c>
      <c r="G8250" t="s">
        <v>581</v>
      </c>
      <c r="H8250" t="s">
        <v>143</v>
      </c>
      <c r="I8250" t="s">
        <v>654</v>
      </c>
      <c r="J8250" t="s">
        <v>658</v>
      </c>
    </row>
    <row r="8251" spans="1:10" x14ac:dyDescent="0.35">
      <c r="A8251">
        <v>8488</v>
      </c>
      <c r="B8251" t="s">
        <v>404</v>
      </c>
      <c r="C8251">
        <v>29</v>
      </c>
      <c r="D8251">
        <v>33</v>
      </c>
      <c r="E8251">
        <v>6</v>
      </c>
      <c r="F8251" t="s">
        <v>581</v>
      </c>
      <c r="G8251" t="s">
        <v>581</v>
      </c>
      <c r="H8251" t="s">
        <v>143</v>
      </c>
      <c r="I8251" t="s">
        <v>654</v>
      </c>
      <c r="J8251" t="s">
        <v>658</v>
      </c>
    </row>
    <row r="8252" spans="1:10" x14ac:dyDescent="0.35">
      <c r="A8252">
        <v>8489</v>
      </c>
      <c r="B8252" t="s">
        <v>404</v>
      </c>
      <c r="C8252">
        <v>30</v>
      </c>
      <c r="D8252">
        <v>44</v>
      </c>
      <c r="E8252">
        <v>6</v>
      </c>
      <c r="F8252" t="s">
        <v>581</v>
      </c>
      <c r="G8252" t="s">
        <v>581</v>
      </c>
      <c r="H8252" t="s">
        <v>143</v>
      </c>
      <c r="I8252" t="s">
        <v>654</v>
      </c>
      <c r="J8252" t="s">
        <v>658</v>
      </c>
    </row>
    <row r="8253" spans="1:10" x14ac:dyDescent="0.35">
      <c r="A8253">
        <v>8490</v>
      </c>
      <c r="B8253" t="s">
        <v>404</v>
      </c>
      <c r="C8253">
        <v>31</v>
      </c>
      <c r="D8253">
        <v>33</v>
      </c>
      <c r="E8253">
        <v>1</v>
      </c>
      <c r="F8253" t="s">
        <v>581</v>
      </c>
      <c r="G8253" t="s">
        <v>581</v>
      </c>
      <c r="H8253" t="s">
        <v>143</v>
      </c>
      <c r="I8253" t="s">
        <v>654</v>
      </c>
      <c r="J8253" t="s">
        <v>658</v>
      </c>
    </row>
    <row r="8254" spans="1:10" x14ac:dyDescent="0.35">
      <c r="A8254">
        <v>8491</v>
      </c>
      <c r="B8254" t="s">
        <v>404</v>
      </c>
      <c r="C8254">
        <v>32</v>
      </c>
      <c r="D8254">
        <v>49</v>
      </c>
      <c r="E8254">
        <v>3</v>
      </c>
      <c r="F8254" t="s">
        <v>581</v>
      </c>
      <c r="G8254" t="s">
        <v>581</v>
      </c>
      <c r="H8254" t="s">
        <v>143</v>
      </c>
      <c r="I8254" t="s">
        <v>654</v>
      </c>
      <c r="J8254" t="s">
        <v>658</v>
      </c>
    </row>
    <row r="8255" spans="1:10" x14ac:dyDescent="0.35">
      <c r="A8255">
        <v>8492</v>
      </c>
      <c r="B8255" t="s">
        <v>404</v>
      </c>
      <c r="C8255">
        <v>33</v>
      </c>
      <c r="D8255">
        <v>51</v>
      </c>
      <c r="E8255">
        <v>8</v>
      </c>
      <c r="F8255" t="s">
        <v>581</v>
      </c>
      <c r="G8255" t="s">
        <v>581</v>
      </c>
      <c r="H8255" t="s">
        <v>143</v>
      </c>
      <c r="I8255" t="s">
        <v>654</v>
      </c>
      <c r="J8255" t="s">
        <v>658</v>
      </c>
    </row>
    <row r="8256" spans="1:10" x14ac:dyDescent="0.35">
      <c r="A8256">
        <v>8493</v>
      </c>
      <c r="B8256" t="s">
        <v>404</v>
      </c>
      <c r="C8256">
        <v>34</v>
      </c>
      <c r="D8256">
        <v>41</v>
      </c>
      <c r="E8256">
        <v>6</v>
      </c>
      <c r="F8256" t="s">
        <v>581</v>
      </c>
      <c r="G8256" t="s">
        <v>581</v>
      </c>
      <c r="H8256" t="s">
        <v>143</v>
      </c>
      <c r="I8256" t="s">
        <v>654</v>
      </c>
      <c r="J8256" t="s">
        <v>658</v>
      </c>
    </row>
    <row r="8257" spans="1:10" x14ac:dyDescent="0.35">
      <c r="A8257">
        <v>8494</v>
      </c>
      <c r="B8257" t="s">
        <v>404</v>
      </c>
      <c r="C8257">
        <v>35</v>
      </c>
      <c r="D8257">
        <v>24</v>
      </c>
      <c r="E8257">
        <v>1</v>
      </c>
      <c r="F8257" t="s">
        <v>581</v>
      </c>
      <c r="G8257" t="s">
        <v>581</v>
      </c>
      <c r="H8257" t="s">
        <v>143</v>
      </c>
      <c r="I8257" t="s">
        <v>654</v>
      </c>
      <c r="J8257" t="s">
        <v>658</v>
      </c>
    </row>
    <row r="8258" spans="1:10" x14ac:dyDescent="0.35">
      <c r="A8258">
        <v>8495</v>
      </c>
      <c r="B8258" t="s">
        <v>404</v>
      </c>
      <c r="C8258">
        <v>36</v>
      </c>
      <c r="D8258">
        <v>21</v>
      </c>
      <c r="E8258">
        <v>0</v>
      </c>
      <c r="F8258" t="s">
        <v>581</v>
      </c>
      <c r="G8258" t="s">
        <v>581</v>
      </c>
      <c r="H8258" t="s">
        <v>143</v>
      </c>
      <c r="I8258" t="s">
        <v>654</v>
      </c>
      <c r="J8258" t="s">
        <v>658</v>
      </c>
    </row>
    <row r="8259" spans="1:10" x14ac:dyDescent="0.35">
      <c r="A8259">
        <v>8496</v>
      </c>
      <c r="B8259" t="s">
        <v>404</v>
      </c>
      <c r="C8259">
        <v>37</v>
      </c>
      <c r="D8259">
        <v>20</v>
      </c>
      <c r="E8259">
        <v>5</v>
      </c>
      <c r="F8259" t="s">
        <v>581</v>
      </c>
      <c r="G8259" t="s">
        <v>581</v>
      </c>
      <c r="H8259" t="s">
        <v>143</v>
      </c>
      <c r="I8259" t="s">
        <v>654</v>
      </c>
      <c r="J8259" t="s">
        <v>658</v>
      </c>
    </row>
    <row r="8260" spans="1:10" x14ac:dyDescent="0.35">
      <c r="A8260">
        <v>8497</v>
      </c>
      <c r="B8260" t="s">
        <v>404</v>
      </c>
      <c r="C8260">
        <v>38</v>
      </c>
      <c r="D8260">
        <v>28</v>
      </c>
      <c r="E8260">
        <v>7</v>
      </c>
      <c r="F8260" t="s">
        <v>581</v>
      </c>
      <c r="G8260" t="s">
        <v>581</v>
      </c>
      <c r="H8260" t="s">
        <v>143</v>
      </c>
      <c r="I8260" t="s">
        <v>654</v>
      </c>
      <c r="J8260" t="s">
        <v>658</v>
      </c>
    </row>
    <row r="8261" spans="1:10" x14ac:dyDescent="0.35">
      <c r="A8261">
        <v>8498</v>
      </c>
      <c r="B8261" t="s">
        <v>405</v>
      </c>
      <c r="C8261">
        <v>15</v>
      </c>
      <c r="D8261">
        <v>104</v>
      </c>
      <c r="E8261">
        <v>19</v>
      </c>
      <c r="F8261" t="s">
        <v>581</v>
      </c>
      <c r="G8261" t="s">
        <v>581</v>
      </c>
      <c r="H8261" t="s">
        <v>143</v>
      </c>
      <c r="I8261" t="s">
        <v>659</v>
      </c>
      <c r="J8261" t="s">
        <v>660</v>
      </c>
    </row>
    <row r="8262" spans="1:10" x14ac:dyDescent="0.35">
      <c r="A8262">
        <v>8499</v>
      </c>
      <c r="B8262" t="s">
        <v>405</v>
      </c>
      <c r="C8262">
        <v>16</v>
      </c>
      <c r="D8262">
        <v>109</v>
      </c>
      <c r="E8262">
        <v>12</v>
      </c>
      <c r="F8262" t="s">
        <v>581</v>
      </c>
      <c r="G8262" t="s">
        <v>581</v>
      </c>
      <c r="H8262" t="s">
        <v>143</v>
      </c>
      <c r="I8262" t="s">
        <v>659</v>
      </c>
      <c r="J8262" t="s">
        <v>660</v>
      </c>
    </row>
    <row r="8263" spans="1:10" x14ac:dyDescent="0.35">
      <c r="A8263">
        <v>8500</v>
      </c>
      <c r="B8263" t="s">
        <v>405</v>
      </c>
      <c r="C8263">
        <v>17</v>
      </c>
      <c r="D8263">
        <v>71</v>
      </c>
      <c r="E8263">
        <v>13</v>
      </c>
      <c r="F8263" t="s">
        <v>581</v>
      </c>
      <c r="G8263" t="s">
        <v>581</v>
      </c>
      <c r="H8263" t="s">
        <v>143</v>
      </c>
      <c r="I8263" t="s">
        <v>659</v>
      </c>
      <c r="J8263" t="s">
        <v>660</v>
      </c>
    </row>
    <row r="8264" spans="1:10" x14ac:dyDescent="0.35">
      <c r="A8264">
        <v>8501</v>
      </c>
      <c r="B8264" t="s">
        <v>405</v>
      </c>
      <c r="C8264">
        <v>18</v>
      </c>
      <c r="D8264">
        <v>43</v>
      </c>
      <c r="E8264">
        <v>11</v>
      </c>
      <c r="F8264" t="s">
        <v>581</v>
      </c>
      <c r="G8264" t="s">
        <v>581</v>
      </c>
      <c r="H8264" t="s">
        <v>143</v>
      </c>
      <c r="I8264" t="s">
        <v>659</v>
      </c>
      <c r="J8264" t="s">
        <v>660</v>
      </c>
    </row>
    <row r="8265" spans="1:10" x14ac:dyDescent="0.35">
      <c r="A8265">
        <v>8502</v>
      </c>
      <c r="B8265" t="s">
        <v>405</v>
      </c>
      <c r="C8265">
        <v>19</v>
      </c>
      <c r="D8265">
        <v>19</v>
      </c>
      <c r="E8265">
        <v>5</v>
      </c>
      <c r="F8265" t="s">
        <v>581</v>
      </c>
      <c r="G8265" t="s">
        <v>581</v>
      </c>
      <c r="H8265" t="s">
        <v>143</v>
      </c>
      <c r="I8265" t="s">
        <v>659</v>
      </c>
      <c r="J8265" t="s">
        <v>660</v>
      </c>
    </row>
    <row r="8266" spans="1:10" x14ac:dyDescent="0.35">
      <c r="A8266">
        <v>8503</v>
      </c>
      <c r="B8266" t="s">
        <v>405</v>
      </c>
      <c r="C8266">
        <v>20</v>
      </c>
      <c r="D8266">
        <v>22</v>
      </c>
      <c r="E8266">
        <v>2</v>
      </c>
      <c r="F8266" t="s">
        <v>581</v>
      </c>
      <c r="G8266" t="s">
        <v>581</v>
      </c>
      <c r="H8266" t="s">
        <v>143</v>
      </c>
      <c r="I8266" t="s">
        <v>659</v>
      </c>
      <c r="J8266" t="s">
        <v>660</v>
      </c>
    </row>
    <row r="8267" spans="1:10" x14ac:dyDescent="0.35">
      <c r="A8267">
        <v>8504</v>
      </c>
      <c r="B8267" t="s">
        <v>405</v>
      </c>
      <c r="C8267">
        <v>21</v>
      </c>
      <c r="D8267">
        <v>11</v>
      </c>
      <c r="E8267">
        <v>2</v>
      </c>
      <c r="F8267" t="s">
        <v>581</v>
      </c>
      <c r="G8267" t="s">
        <v>581</v>
      </c>
      <c r="H8267" t="s">
        <v>143</v>
      </c>
      <c r="I8267" t="s">
        <v>659</v>
      </c>
      <c r="J8267" t="s">
        <v>660</v>
      </c>
    </row>
    <row r="8268" spans="1:10" x14ac:dyDescent="0.35">
      <c r="A8268">
        <v>8505</v>
      </c>
      <c r="B8268" t="s">
        <v>405</v>
      </c>
      <c r="C8268">
        <v>22</v>
      </c>
      <c r="D8268">
        <v>5</v>
      </c>
      <c r="E8268">
        <v>0</v>
      </c>
      <c r="F8268" t="s">
        <v>581</v>
      </c>
      <c r="G8268" t="s">
        <v>581</v>
      </c>
      <c r="H8268" t="s">
        <v>143</v>
      </c>
      <c r="I8268" t="s">
        <v>659</v>
      </c>
      <c r="J8268" t="s">
        <v>660</v>
      </c>
    </row>
    <row r="8269" spans="1:10" x14ac:dyDescent="0.35">
      <c r="A8269">
        <v>8506</v>
      </c>
      <c r="B8269" t="s">
        <v>405</v>
      </c>
      <c r="C8269">
        <v>23</v>
      </c>
      <c r="D8269">
        <v>9</v>
      </c>
      <c r="E8269">
        <v>0</v>
      </c>
      <c r="F8269" t="s">
        <v>581</v>
      </c>
      <c r="G8269" t="s">
        <v>581</v>
      </c>
      <c r="H8269" t="s">
        <v>143</v>
      </c>
      <c r="I8269" t="s">
        <v>659</v>
      </c>
      <c r="J8269" t="s">
        <v>660</v>
      </c>
    </row>
    <row r="8270" spans="1:10" x14ac:dyDescent="0.35">
      <c r="A8270">
        <v>8507</v>
      </c>
      <c r="B8270" t="s">
        <v>405</v>
      </c>
      <c r="C8270">
        <v>24</v>
      </c>
      <c r="D8270">
        <v>9</v>
      </c>
      <c r="E8270">
        <v>1</v>
      </c>
      <c r="F8270" t="s">
        <v>581</v>
      </c>
      <c r="G8270" t="s">
        <v>581</v>
      </c>
      <c r="H8270" t="s">
        <v>143</v>
      </c>
      <c r="I8270" t="s">
        <v>659</v>
      </c>
      <c r="J8270" t="s">
        <v>660</v>
      </c>
    </row>
    <row r="8271" spans="1:10" x14ac:dyDescent="0.35">
      <c r="A8271">
        <v>8508</v>
      </c>
      <c r="B8271" t="s">
        <v>405</v>
      </c>
      <c r="C8271">
        <v>25</v>
      </c>
      <c r="D8271">
        <v>13</v>
      </c>
      <c r="E8271">
        <v>2</v>
      </c>
      <c r="F8271" t="s">
        <v>581</v>
      </c>
      <c r="G8271" t="s">
        <v>581</v>
      </c>
      <c r="H8271" t="s">
        <v>143</v>
      </c>
      <c r="I8271" t="s">
        <v>659</v>
      </c>
      <c r="J8271" t="s">
        <v>660</v>
      </c>
    </row>
    <row r="8272" spans="1:10" x14ac:dyDescent="0.35">
      <c r="A8272">
        <v>8509</v>
      </c>
      <c r="B8272" t="s">
        <v>405</v>
      </c>
      <c r="C8272">
        <v>26</v>
      </c>
      <c r="D8272">
        <v>10</v>
      </c>
      <c r="E8272">
        <v>2</v>
      </c>
      <c r="F8272" t="s">
        <v>581</v>
      </c>
      <c r="G8272" t="s">
        <v>581</v>
      </c>
      <c r="H8272" t="s">
        <v>143</v>
      </c>
      <c r="I8272" t="s">
        <v>659</v>
      </c>
      <c r="J8272" t="s">
        <v>660</v>
      </c>
    </row>
    <row r="8273" spans="1:10" x14ac:dyDescent="0.35">
      <c r="A8273">
        <v>8510</v>
      </c>
      <c r="B8273" t="s">
        <v>405</v>
      </c>
      <c r="C8273">
        <v>27</v>
      </c>
      <c r="D8273">
        <v>16</v>
      </c>
      <c r="E8273">
        <v>2</v>
      </c>
      <c r="F8273" t="s">
        <v>581</v>
      </c>
      <c r="G8273" t="s">
        <v>581</v>
      </c>
      <c r="H8273" t="s">
        <v>143</v>
      </c>
      <c r="I8273" t="s">
        <v>659</v>
      </c>
      <c r="J8273" t="s">
        <v>660</v>
      </c>
    </row>
    <row r="8274" spans="1:10" x14ac:dyDescent="0.35">
      <c r="A8274">
        <v>8511</v>
      </c>
      <c r="B8274" t="s">
        <v>405</v>
      </c>
      <c r="C8274">
        <v>28</v>
      </c>
      <c r="D8274">
        <v>14</v>
      </c>
      <c r="E8274">
        <v>4</v>
      </c>
      <c r="F8274" t="s">
        <v>581</v>
      </c>
      <c r="G8274" t="s">
        <v>581</v>
      </c>
      <c r="H8274" t="s">
        <v>143</v>
      </c>
      <c r="I8274" t="s">
        <v>659</v>
      </c>
      <c r="J8274" t="s">
        <v>660</v>
      </c>
    </row>
    <row r="8275" spans="1:10" x14ac:dyDescent="0.35">
      <c r="A8275">
        <v>8512</v>
      </c>
      <c r="B8275" t="s">
        <v>405</v>
      </c>
      <c r="C8275">
        <v>29</v>
      </c>
      <c r="D8275">
        <v>28</v>
      </c>
      <c r="E8275">
        <v>7</v>
      </c>
      <c r="F8275" t="s">
        <v>581</v>
      </c>
      <c r="G8275" t="s">
        <v>581</v>
      </c>
      <c r="H8275" t="s">
        <v>143</v>
      </c>
      <c r="I8275" t="s">
        <v>659</v>
      </c>
      <c r="J8275" t="s">
        <v>660</v>
      </c>
    </row>
    <row r="8276" spans="1:10" x14ac:dyDescent="0.35">
      <c r="A8276">
        <v>8513</v>
      </c>
      <c r="B8276" t="s">
        <v>405</v>
      </c>
      <c r="C8276">
        <v>30</v>
      </c>
      <c r="D8276">
        <v>27</v>
      </c>
      <c r="E8276">
        <v>3</v>
      </c>
      <c r="F8276" t="s">
        <v>581</v>
      </c>
      <c r="G8276" t="s">
        <v>581</v>
      </c>
      <c r="H8276" t="s">
        <v>143</v>
      </c>
      <c r="I8276" t="s">
        <v>659</v>
      </c>
      <c r="J8276" t="s">
        <v>660</v>
      </c>
    </row>
    <row r="8277" spans="1:10" x14ac:dyDescent="0.35">
      <c r="A8277">
        <v>8514</v>
      </c>
      <c r="B8277" t="s">
        <v>405</v>
      </c>
      <c r="C8277">
        <v>31</v>
      </c>
      <c r="D8277">
        <v>34</v>
      </c>
      <c r="E8277">
        <v>3</v>
      </c>
      <c r="F8277" t="s">
        <v>581</v>
      </c>
      <c r="G8277" t="s">
        <v>581</v>
      </c>
      <c r="H8277" t="s">
        <v>143</v>
      </c>
      <c r="I8277" t="s">
        <v>659</v>
      </c>
      <c r="J8277" t="s">
        <v>660</v>
      </c>
    </row>
    <row r="8278" spans="1:10" x14ac:dyDescent="0.35">
      <c r="A8278">
        <v>8515</v>
      </c>
      <c r="B8278" t="s">
        <v>405</v>
      </c>
      <c r="C8278">
        <v>32</v>
      </c>
      <c r="D8278">
        <v>28</v>
      </c>
      <c r="E8278">
        <v>4</v>
      </c>
      <c r="F8278" t="s">
        <v>581</v>
      </c>
      <c r="G8278" t="s">
        <v>581</v>
      </c>
      <c r="H8278" t="s">
        <v>143</v>
      </c>
      <c r="I8278" t="s">
        <v>659</v>
      </c>
      <c r="J8278" t="s">
        <v>660</v>
      </c>
    </row>
    <row r="8279" spans="1:10" x14ac:dyDescent="0.35">
      <c r="A8279">
        <v>8516</v>
      </c>
      <c r="B8279" t="s">
        <v>405</v>
      </c>
      <c r="C8279">
        <v>33</v>
      </c>
      <c r="D8279">
        <v>39</v>
      </c>
      <c r="E8279">
        <v>4</v>
      </c>
      <c r="F8279" t="s">
        <v>581</v>
      </c>
      <c r="G8279" t="s">
        <v>581</v>
      </c>
      <c r="H8279" t="s">
        <v>143</v>
      </c>
      <c r="I8279" t="s">
        <v>659</v>
      </c>
      <c r="J8279" t="s">
        <v>660</v>
      </c>
    </row>
    <row r="8280" spans="1:10" x14ac:dyDescent="0.35">
      <c r="A8280">
        <v>8517</v>
      </c>
      <c r="B8280" t="s">
        <v>405</v>
      </c>
      <c r="C8280">
        <v>34</v>
      </c>
      <c r="D8280">
        <v>40</v>
      </c>
      <c r="E8280">
        <v>1</v>
      </c>
      <c r="F8280" t="s">
        <v>581</v>
      </c>
      <c r="G8280" t="s">
        <v>581</v>
      </c>
      <c r="H8280" t="s">
        <v>143</v>
      </c>
      <c r="I8280" t="s">
        <v>659</v>
      </c>
      <c r="J8280" t="s">
        <v>660</v>
      </c>
    </row>
    <row r="8281" spans="1:10" x14ac:dyDescent="0.35">
      <c r="A8281">
        <v>8518</v>
      </c>
      <c r="B8281" t="s">
        <v>405</v>
      </c>
      <c r="C8281">
        <v>35</v>
      </c>
      <c r="D8281">
        <v>19</v>
      </c>
      <c r="E8281">
        <v>1</v>
      </c>
      <c r="F8281" t="s">
        <v>581</v>
      </c>
      <c r="G8281" t="s">
        <v>581</v>
      </c>
      <c r="H8281" t="s">
        <v>143</v>
      </c>
      <c r="I8281" t="s">
        <v>659</v>
      </c>
      <c r="J8281" t="s">
        <v>660</v>
      </c>
    </row>
    <row r="8282" spans="1:10" x14ac:dyDescent="0.35">
      <c r="A8282">
        <v>8519</v>
      </c>
      <c r="B8282" t="s">
        <v>405</v>
      </c>
      <c r="C8282">
        <v>36</v>
      </c>
      <c r="D8282">
        <v>20</v>
      </c>
      <c r="E8282">
        <v>4</v>
      </c>
      <c r="F8282" t="s">
        <v>581</v>
      </c>
      <c r="G8282" t="s">
        <v>581</v>
      </c>
      <c r="H8282" t="s">
        <v>143</v>
      </c>
      <c r="I8282" t="s">
        <v>659</v>
      </c>
      <c r="J8282" t="s">
        <v>660</v>
      </c>
    </row>
    <row r="8283" spans="1:10" x14ac:dyDescent="0.35">
      <c r="A8283">
        <v>8520</v>
      </c>
      <c r="B8283" t="s">
        <v>405</v>
      </c>
      <c r="C8283">
        <v>37</v>
      </c>
      <c r="D8283">
        <v>33</v>
      </c>
      <c r="E8283">
        <v>5</v>
      </c>
      <c r="F8283" t="s">
        <v>581</v>
      </c>
      <c r="G8283" t="s">
        <v>581</v>
      </c>
      <c r="H8283" t="s">
        <v>143</v>
      </c>
      <c r="I8283" t="s">
        <v>659</v>
      </c>
      <c r="J8283" t="s">
        <v>660</v>
      </c>
    </row>
    <row r="8284" spans="1:10" x14ac:dyDescent="0.35">
      <c r="A8284">
        <v>8521</v>
      </c>
      <c r="B8284" t="s">
        <v>405</v>
      </c>
      <c r="C8284">
        <v>38</v>
      </c>
      <c r="D8284">
        <v>37</v>
      </c>
      <c r="E8284">
        <v>1</v>
      </c>
      <c r="F8284" t="s">
        <v>581</v>
      </c>
      <c r="G8284" t="s">
        <v>581</v>
      </c>
      <c r="H8284" t="s">
        <v>143</v>
      </c>
      <c r="I8284" t="s">
        <v>659</v>
      </c>
      <c r="J8284" t="s">
        <v>660</v>
      </c>
    </row>
    <row r="8285" spans="1:10" x14ac:dyDescent="0.35">
      <c r="A8285">
        <v>8522</v>
      </c>
      <c r="B8285" t="s">
        <v>406</v>
      </c>
      <c r="C8285">
        <v>15</v>
      </c>
      <c r="D8285">
        <v>79</v>
      </c>
      <c r="E8285">
        <v>1</v>
      </c>
      <c r="F8285" t="s">
        <v>581</v>
      </c>
      <c r="G8285" t="s">
        <v>581</v>
      </c>
      <c r="H8285" t="s">
        <v>143</v>
      </c>
      <c r="I8285" t="s">
        <v>659</v>
      </c>
      <c r="J8285" t="s">
        <v>661</v>
      </c>
    </row>
    <row r="8286" spans="1:10" x14ac:dyDescent="0.35">
      <c r="A8286">
        <v>8523</v>
      </c>
      <c r="B8286" t="s">
        <v>406</v>
      </c>
      <c r="C8286">
        <v>16</v>
      </c>
      <c r="D8286">
        <v>76</v>
      </c>
      <c r="E8286">
        <v>7</v>
      </c>
      <c r="F8286" t="s">
        <v>581</v>
      </c>
      <c r="G8286" t="s">
        <v>581</v>
      </c>
      <c r="H8286" t="s">
        <v>143</v>
      </c>
      <c r="I8286" t="s">
        <v>659</v>
      </c>
      <c r="J8286" t="s">
        <v>661</v>
      </c>
    </row>
    <row r="8287" spans="1:10" x14ac:dyDescent="0.35">
      <c r="A8287">
        <v>8524</v>
      </c>
      <c r="B8287" t="s">
        <v>406</v>
      </c>
      <c r="C8287">
        <v>17</v>
      </c>
      <c r="D8287">
        <v>64</v>
      </c>
      <c r="E8287">
        <v>4</v>
      </c>
      <c r="F8287" t="s">
        <v>581</v>
      </c>
      <c r="G8287" t="s">
        <v>581</v>
      </c>
      <c r="H8287" t="s">
        <v>143</v>
      </c>
      <c r="I8287" t="s">
        <v>659</v>
      </c>
      <c r="J8287" t="s">
        <v>661</v>
      </c>
    </row>
    <row r="8288" spans="1:10" x14ac:dyDescent="0.35">
      <c r="A8288">
        <v>8525</v>
      </c>
      <c r="B8288" t="s">
        <v>406</v>
      </c>
      <c r="C8288">
        <v>18</v>
      </c>
      <c r="D8288">
        <v>52</v>
      </c>
      <c r="E8288">
        <v>7</v>
      </c>
      <c r="F8288" t="s">
        <v>581</v>
      </c>
      <c r="G8288" t="s">
        <v>581</v>
      </c>
      <c r="H8288" t="s">
        <v>143</v>
      </c>
      <c r="I8288" t="s">
        <v>659</v>
      </c>
      <c r="J8288" t="s">
        <v>661</v>
      </c>
    </row>
    <row r="8289" spans="1:10" x14ac:dyDescent="0.35">
      <c r="A8289">
        <v>8526</v>
      </c>
      <c r="B8289" t="s">
        <v>406</v>
      </c>
      <c r="C8289">
        <v>19</v>
      </c>
      <c r="D8289">
        <v>57</v>
      </c>
      <c r="E8289">
        <v>6</v>
      </c>
      <c r="F8289" t="s">
        <v>581</v>
      </c>
      <c r="G8289" t="s">
        <v>581</v>
      </c>
      <c r="H8289" t="s">
        <v>143</v>
      </c>
      <c r="I8289" t="s">
        <v>659</v>
      </c>
      <c r="J8289" t="s">
        <v>661</v>
      </c>
    </row>
    <row r="8290" spans="1:10" x14ac:dyDescent="0.35">
      <c r="A8290">
        <v>8527</v>
      </c>
      <c r="B8290" t="s">
        <v>406</v>
      </c>
      <c r="C8290">
        <v>20</v>
      </c>
      <c r="D8290">
        <v>28</v>
      </c>
      <c r="E8290">
        <v>5</v>
      </c>
      <c r="F8290" t="s">
        <v>581</v>
      </c>
      <c r="G8290" t="s">
        <v>581</v>
      </c>
      <c r="H8290" t="s">
        <v>143</v>
      </c>
      <c r="I8290" t="s">
        <v>659</v>
      </c>
      <c r="J8290" t="s">
        <v>661</v>
      </c>
    </row>
    <row r="8291" spans="1:10" x14ac:dyDescent="0.35">
      <c r="A8291">
        <v>8528</v>
      </c>
      <c r="B8291" t="s">
        <v>406</v>
      </c>
      <c r="C8291">
        <v>21</v>
      </c>
      <c r="D8291">
        <v>14</v>
      </c>
      <c r="E8291">
        <v>0</v>
      </c>
      <c r="F8291" t="s">
        <v>581</v>
      </c>
      <c r="G8291" t="s">
        <v>581</v>
      </c>
      <c r="H8291" t="s">
        <v>143</v>
      </c>
      <c r="I8291" t="s">
        <v>659</v>
      </c>
      <c r="J8291" t="s">
        <v>661</v>
      </c>
    </row>
    <row r="8292" spans="1:10" x14ac:dyDescent="0.35">
      <c r="A8292">
        <v>8529</v>
      </c>
      <c r="B8292" t="s">
        <v>406</v>
      </c>
      <c r="C8292">
        <v>22</v>
      </c>
      <c r="D8292">
        <v>13</v>
      </c>
      <c r="E8292">
        <v>5</v>
      </c>
      <c r="F8292" t="s">
        <v>581</v>
      </c>
      <c r="G8292" t="s">
        <v>581</v>
      </c>
      <c r="H8292" t="s">
        <v>143</v>
      </c>
      <c r="I8292" t="s">
        <v>659</v>
      </c>
      <c r="J8292" t="s">
        <v>661</v>
      </c>
    </row>
    <row r="8293" spans="1:10" x14ac:dyDescent="0.35">
      <c r="A8293">
        <v>8530</v>
      </c>
      <c r="B8293" t="s">
        <v>406</v>
      </c>
      <c r="C8293">
        <v>23</v>
      </c>
      <c r="D8293">
        <v>6</v>
      </c>
      <c r="E8293">
        <v>1</v>
      </c>
      <c r="F8293" t="s">
        <v>581</v>
      </c>
      <c r="G8293" t="s">
        <v>581</v>
      </c>
      <c r="H8293" t="s">
        <v>143</v>
      </c>
      <c r="I8293" t="s">
        <v>659</v>
      </c>
      <c r="J8293" t="s">
        <v>661</v>
      </c>
    </row>
    <row r="8294" spans="1:10" x14ac:dyDescent="0.35">
      <c r="A8294">
        <v>8531</v>
      </c>
      <c r="B8294" t="s">
        <v>406</v>
      </c>
      <c r="C8294">
        <v>24</v>
      </c>
      <c r="D8294">
        <v>7</v>
      </c>
      <c r="E8294">
        <v>2</v>
      </c>
      <c r="F8294" t="s">
        <v>581</v>
      </c>
      <c r="G8294" t="s">
        <v>581</v>
      </c>
      <c r="H8294" t="s">
        <v>143</v>
      </c>
      <c r="I8294" t="s">
        <v>659</v>
      </c>
      <c r="J8294" t="s">
        <v>661</v>
      </c>
    </row>
    <row r="8295" spans="1:10" x14ac:dyDescent="0.35">
      <c r="A8295">
        <v>8532</v>
      </c>
      <c r="B8295" t="s">
        <v>406</v>
      </c>
      <c r="C8295">
        <v>25</v>
      </c>
      <c r="D8295">
        <v>35</v>
      </c>
      <c r="E8295">
        <v>3</v>
      </c>
      <c r="F8295" t="s">
        <v>581</v>
      </c>
      <c r="G8295" t="s">
        <v>581</v>
      </c>
      <c r="H8295" t="s">
        <v>143</v>
      </c>
      <c r="I8295" t="s">
        <v>659</v>
      </c>
      <c r="J8295" t="s">
        <v>661</v>
      </c>
    </row>
    <row r="8296" spans="1:10" x14ac:dyDescent="0.35">
      <c r="A8296">
        <v>8533</v>
      </c>
      <c r="B8296" t="s">
        <v>406</v>
      </c>
      <c r="C8296">
        <v>26</v>
      </c>
      <c r="D8296">
        <v>20</v>
      </c>
      <c r="E8296">
        <v>3</v>
      </c>
      <c r="F8296" t="s">
        <v>581</v>
      </c>
      <c r="G8296" t="s">
        <v>581</v>
      </c>
      <c r="H8296" t="s">
        <v>143</v>
      </c>
      <c r="I8296" t="s">
        <v>659</v>
      </c>
      <c r="J8296" t="s">
        <v>661</v>
      </c>
    </row>
    <row r="8297" spans="1:10" x14ac:dyDescent="0.35">
      <c r="A8297">
        <v>8534</v>
      </c>
      <c r="B8297" t="s">
        <v>406</v>
      </c>
      <c r="C8297">
        <v>27</v>
      </c>
      <c r="D8297">
        <v>15</v>
      </c>
      <c r="E8297">
        <v>2</v>
      </c>
      <c r="F8297" t="s">
        <v>581</v>
      </c>
      <c r="G8297" t="s">
        <v>581</v>
      </c>
      <c r="H8297" t="s">
        <v>143</v>
      </c>
      <c r="I8297" t="s">
        <v>659</v>
      </c>
      <c r="J8297" t="s">
        <v>661</v>
      </c>
    </row>
    <row r="8298" spans="1:10" x14ac:dyDescent="0.35">
      <c r="A8298">
        <v>8535</v>
      </c>
      <c r="B8298" t="s">
        <v>406</v>
      </c>
      <c r="C8298">
        <v>28</v>
      </c>
      <c r="D8298">
        <v>10</v>
      </c>
      <c r="E8298">
        <v>4</v>
      </c>
      <c r="F8298" t="s">
        <v>581</v>
      </c>
      <c r="G8298" t="s">
        <v>581</v>
      </c>
      <c r="H8298" t="s">
        <v>143</v>
      </c>
      <c r="I8298" t="s">
        <v>659</v>
      </c>
      <c r="J8298" t="s">
        <v>661</v>
      </c>
    </row>
    <row r="8299" spans="1:10" x14ac:dyDescent="0.35">
      <c r="A8299">
        <v>8536</v>
      </c>
      <c r="B8299" t="s">
        <v>406</v>
      </c>
      <c r="C8299">
        <v>29</v>
      </c>
      <c r="D8299">
        <v>29</v>
      </c>
      <c r="E8299">
        <v>4</v>
      </c>
      <c r="F8299" t="s">
        <v>581</v>
      </c>
      <c r="G8299" t="s">
        <v>581</v>
      </c>
      <c r="H8299" t="s">
        <v>143</v>
      </c>
      <c r="I8299" t="s">
        <v>659</v>
      </c>
      <c r="J8299" t="s">
        <v>661</v>
      </c>
    </row>
    <row r="8300" spans="1:10" x14ac:dyDescent="0.35">
      <c r="A8300">
        <v>8537</v>
      </c>
      <c r="B8300" t="s">
        <v>406</v>
      </c>
      <c r="C8300">
        <v>30</v>
      </c>
      <c r="D8300">
        <v>20</v>
      </c>
      <c r="E8300">
        <v>5</v>
      </c>
      <c r="F8300" t="s">
        <v>581</v>
      </c>
      <c r="G8300" t="s">
        <v>581</v>
      </c>
      <c r="H8300" t="s">
        <v>143</v>
      </c>
      <c r="I8300" t="s">
        <v>659</v>
      </c>
      <c r="J8300" t="s">
        <v>661</v>
      </c>
    </row>
    <row r="8301" spans="1:10" x14ac:dyDescent="0.35">
      <c r="A8301">
        <v>8538</v>
      </c>
      <c r="B8301" t="s">
        <v>406</v>
      </c>
      <c r="C8301">
        <v>31</v>
      </c>
      <c r="D8301">
        <v>21</v>
      </c>
      <c r="E8301">
        <v>4</v>
      </c>
      <c r="F8301" t="s">
        <v>581</v>
      </c>
      <c r="G8301" t="s">
        <v>581</v>
      </c>
      <c r="H8301" t="s">
        <v>143</v>
      </c>
      <c r="I8301" t="s">
        <v>659</v>
      </c>
      <c r="J8301" t="s">
        <v>661</v>
      </c>
    </row>
    <row r="8302" spans="1:10" x14ac:dyDescent="0.35">
      <c r="A8302">
        <v>8539</v>
      </c>
      <c r="B8302" t="s">
        <v>406</v>
      </c>
      <c r="C8302">
        <v>32</v>
      </c>
      <c r="D8302">
        <v>39</v>
      </c>
      <c r="E8302">
        <v>5</v>
      </c>
      <c r="F8302" t="s">
        <v>581</v>
      </c>
      <c r="G8302" t="s">
        <v>581</v>
      </c>
      <c r="H8302" t="s">
        <v>143</v>
      </c>
      <c r="I8302" t="s">
        <v>659</v>
      </c>
      <c r="J8302" t="s">
        <v>661</v>
      </c>
    </row>
    <row r="8303" spans="1:10" x14ac:dyDescent="0.35">
      <c r="A8303">
        <v>8540</v>
      </c>
      <c r="B8303" t="s">
        <v>406</v>
      </c>
      <c r="C8303">
        <v>33</v>
      </c>
      <c r="D8303">
        <v>37</v>
      </c>
      <c r="E8303">
        <v>7</v>
      </c>
      <c r="F8303" t="s">
        <v>581</v>
      </c>
      <c r="G8303" t="s">
        <v>581</v>
      </c>
      <c r="H8303" t="s">
        <v>143</v>
      </c>
      <c r="I8303" t="s">
        <v>659</v>
      </c>
      <c r="J8303" t="s">
        <v>661</v>
      </c>
    </row>
    <row r="8304" spans="1:10" x14ac:dyDescent="0.35">
      <c r="A8304">
        <v>8541</v>
      </c>
      <c r="B8304" t="s">
        <v>406</v>
      </c>
      <c r="C8304">
        <v>34</v>
      </c>
      <c r="D8304">
        <v>34</v>
      </c>
      <c r="E8304">
        <v>6</v>
      </c>
      <c r="F8304" t="s">
        <v>581</v>
      </c>
      <c r="G8304" t="s">
        <v>581</v>
      </c>
      <c r="H8304" t="s">
        <v>143</v>
      </c>
      <c r="I8304" t="s">
        <v>659</v>
      </c>
      <c r="J8304" t="s">
        <v>661</v>
      </c>
    </row>
    <row r="8305" spans="1:10" x14ac:dyDescent="0.35">
      <c r="A8305">
        <v>8542</v>
      </c>
      <c r="B8305" t="s">
        <v>406</v>
      </c>
      <c r="C8305">
        <v>35</v>
      </c>
      <c r="D8305">
        <v>28</v>
      </c>
      <c r="E8305">
        <v>2</v>
      </c>
      <c r="F8305" t="s">
        <v>581</v>
      </c>
      <c r="G8305" t="s">
        <v>581</v>
      </c>
      <c r="H8305" t="s">
        <v>143</v>
      </c>
      <c r="I8305" t="s">
        <v>659</v>
      </c>
      <c r="J8305" t="s">
        <v>661</v>
      </c>
    </row>
    <row r="8306" spans="1:10" x14ac:dyDescent="0.35">
      <c r="A8306">
        <v>8543</v>
      </c>
      <c r="B8306" t="s">
        <v>406</v>
      </c>
      <c r="C8306">
        <v>36</v>
      </c>
      <c r="D8306">
        <v>50</v>
      </c>
      <c r="E8306">
        <v>3</v>
      </c>
      <c r="F8306" t="s">
        <v>581</v>
      </c>
      <c r="G8306" t="s">
        <v>581</v>
      </c>
      <c r="H8306" t="s">
        <v>143</v>
      </c>
      <c r="I8306" t="s">
        <v>659</v>
      </c>
      <c r="J8306" t="s">
        <v>661</v>
      </c>
    </row>
    <row r="8307" spans="1:10" x14ac:dyDescent="0.35">
      <c r="A8307">
        <v>8544</v>
      </c>
      <c r="B8307" t="s">
        <v>406</v>
      </c>
      <c r="C8307">
        <v>37</v>
      </c>
      <c r="D8307">
        <v>40</v>
      </c>
      <c r="E8307">
        <v>5</v>
      </c>
      <c r="F8307" t="s">
        <v>581</v>
      </c>
      <c r="G8307" t="s">
        <v>581</v>
      </c>
      <c r="H8307" t="s">
        <v>143</v>
      </c>
      <c r="I8307" t="s">
        <v>659</v>
      </c>
      <c r="J8307" t="s">
        <v>661</v>
      </c>
    </row>
    <row r="8308" spans="1:10" x14ac:dyDescent="0.35">
      <c r="A8308">
        <v>8545</v>
      </c>
      <c r="B8308" t="s">
        <v>406</v>
      </c>
      <c r="C8308">
        <v>38</v>
      </c>
      <c r="D8308">
        <v>30</v>
      </c>
      <c r="E8308">
        <v>8</v>
      </c>
      <c r="F8308" t="s">
        <v>581</v>
      </c>
      <c r="G8308" t="s">
        <v>581</v>
      </c>
      <c r="H8308" t="s">
        <v>143</v>
      </c>
      <c r="I8308" t="s">
        <v>659</v>
      </c>
      <c r="J8308" t="s">
        <v>661</v>
      </c>
    </row>
    <row r="8309" spans="1:10" x14ac:dyDescent="0.35">
      <c r="A8309">
        <v>8546</v>
      </c>
      <c r="B8309" t="s">
        <v>407</v>
      </c>
      <c r="C8309">
        <v>15</v>
      </c>
      <c r="D8309">
        <v>87</v>
      </c>
      <c r="E8309">
        <v>3</v>
      </c>
      <c r="F8309" t="s">
        <v>581</v>
      </c>
      <c r="G8309" t="s">
        <v>581</v>
      </c>
      <c r="H8309" t="s">
        <v>143</v>
      </c>
      <c r="I8309" t="s">
        <v>659</v>
      </c>
      <c r="J8309" t="s">
        <v>662</v>
      </c>
    </row>
    <row r="8310" spans="1:10" x14ac:dyDescent="0.35">
      <c r="A8310">
        <v>8547</v>
      </c>
      <c r="B8310" t="s">
        <v>407</v>
      </c>
      <c r="C8310">
        <v>16</v>
      </c>
      <c r="D8310">
        <v>89</v>
      </c>
      <c r="E8310">
        <v>3</v>
      </c>
      <c r="F8310" t="s">
        <v>581</v>
      </c>
      <c r="G8310" t="s">
        <v>581</v>
      </c>
      <c r="H8310" t="s">
        <v>143</v>
      </c>
      <c r="I8310" t="s">
        <v>659</v>
      </c>
      <c r="J8310" t="s">
        <v>662</v>
      </c>
    </row>
    <row r="8311" spans="1:10" x14ac:dyDescent="0.35">
      <c r="A8311">
        <v>8548</v>
      </c>
      <c r="B8311" t="s">
        <v>407</v>
      </c>
      <c r="C8311">
        <v>17</v>
      </c>
      <c r="D8311">
        <v>66</v>
      </c>
      <c r="E8311">
        <v>5</v>
      </c>
      <c r="F8311" t="s">
        <v>581</v>
      </c>
      <c r="G8311" t="s">
        <v>581</v>
      </c>
      <c r="H8311" t="s">
        <v>143</v>
      </c>
      <c r="I8311" t="s">
        <v>659</v>
      </c>
      <c r="J8311" t="s">
        <v>662</v>
      </c>
    </row>
    <row r="8312" spans="1:10" x14ac:dyDescent="0.35">
      <c r="A8312">
        <v>8549</v>
      </c>
      <c r="B8312" t="s">
        <v>407</v>
      </c>
      <c r="C8312">
        <v>18</v>
      </c>
      <c r="D8312">
        <v>58</v>
      </c>
      <c r="E8312">
        <v>5</v>
      </c>
      <c r="F8312" t="s">
        <v>581</v>
      </c>
      <c r="G8312" t="s">
        <v>581</v>
      </c>
      <c r="H8312" t="s">
        <v>143</v>
      </c>
      <c r="I8312" t="s">
        <v>659</v>
      </c>
      <c r="J8312" t="s">
        <v>662</v>
      </c>
    </row>
    <row r="8313" spans="1:10" x14ac:dyDescent="0.35">
      <c r="A8313">
        <v>8550</v>
      </c>
      <c r="B8313" t="s">
        <v>407</v>
      </c>
      <c r="C8313">
        <v>19</v>
      </c>
      <c r="D8313">
        <v>40</v>
      </c>
      <c r="E8313">
        <v>7</v>
      </c>
      <c r="F8313" t="s">
        <v>581</v>
      </c>
      <c r="G8313" t="s">
        <v>581</v>
      </c>
      <c r="H8313" t="s">
        <v>143</v>
      </c>
      <c r="I8313" t="s">
        <v>659</v>
      </c>
      <c r="J8313" t="s">
        <v>662</v>
      </c>
    </row>
    <row r="8314" spans="1:10" x14ac:dyDescent="0.35">
      <c r="A8314">
        <v>8551</v>
      </c>
      <c r="B8314" t="s">
        <v>407</v>
      </c>
      <c r="C8314">
        <v>20</v>
      </c>
      <c r="D8314">
        <v>29</v>
      </c>
      <c r="E8314">
        <v>1</v>
      </c>
      <c r="F8314" t="s">
        <v>581</v>
      </c>
      <c r="G8314" t="s">
        <v>581</v>
      </c>
      <c r="H8314" t="s">
        <v>143</v>
      </c>
      <c r="I8314" t="s">
        <v>659</v>
      </c>
      <c r="J8314" t="s">
        <v>662</v>
      </c>
    </row>
    <row r="8315" spans="1:10" x14ac:dyDescent="0.35">
      <c r="A8315">
        <v>8552</v>
      </c>
      <c r="B8315" t="s">
        <v>407</v>
      </c>
      <c r="C8315">
        <v>21</v>
      </c>
      <c r="D8315">
        <v>16</v>
      </c>
      <c r="E8315">
        <v>2</v>
      </c>
      <c r="F8315" t="s">
        <v>581</v>
      </c>
      <c r="G8315" t="s">
        <v>581</v>
      </c>
      <c r="H8315" t="s">
        <v>143</v>
      </c>
      <c r="I8315" t="s">
        <v>659</v>
      </c>
      <c r="J8315" t="s">
        <v>662</v>
      </c>
    </row>
    <row r="8316" spans="1:10" x14ac:dyDescent="0.35">
      <c r="A8316">
        <v>8553</v>
      </c>
      <c r="B8316" t="s">
        <v>407</v>
      </c>
      <c r="C8316">
        <v>22</v>
      </c>
      <c r="D8316">
        <v>14</v>
      </c>
      <c r="E8316">
        <v>1</v>
      </c>
      <c r="F8316" t="s">
        <v>581</v>
      </c>
      <c r="G8316" t="s">
        <v>581</v>
      </c>
      <c r="H8316" t="s">
        <v>143</v>
      </c>
      <c r="I8316" t="s">
        <v>659</v>
      </c>
      <c r="J8316" t="s">
        <v>662</v>
      </c>
    </row>
    <row r="8317" spans="1:10" x14ac:dyDescent="0.35">
      <c r="A8317">
        <v>8554</v>
      </c>
      <c r="B8317" t="s">
        <v>407</v>
      </c>
      <c r="C8317">
        <v>23</v>
      </c>
      <c r="D8317">
        <v>10</v>
      </c>
      <c r="E8317">
        <v>3</v>
      </c>
      <c r="F8317" t="s">
        <v>581</v>
      </c>
      <c r="G8317" t="s">
        <v>581</v>
      </c>
      <c r="H8317" t="s">
        <v>143</v>
      </c>
      <c r="I8317" t="s">
        <v>659</v>
      </c>
      <c r="J8317" t="s">
        <v>662</v>
      </c>
    </row>
    <row r="8318" spans="1:10" x14ac:dyDescent="0.35">
      <c r="A8318">
        <v>8555</v>
      </c>
      <c r="B8318" t="s">
        <v>407</v>
      </c>
      <c r="C8318">
        <v>24</v>
      </c>
      <c r="D8318">
        <v>8</v>
      </c>
      <c r="E8318">
        <v>4</v>
      </c>
      <c r="F8318" t="s">
        <v>581</v>
      </c>
      <c r="G8318" t="s">
        <v>581</v>
      </c>
      <c r="H8318" t="s">
        <v>143</v>
      </c>
      <c r="I8318" t="s">
        <v>659</v>
      </c>
      <c r="J8318" t="s">
        <v>662</v>
      </c>
    </row>
    <row r="8319" spans="1:10" x14ac:dyDescent="0.35">
      <c r="A8319">
        <v>8556</v>
      </c>
      <c r="B8319" t="s">
        <v>407</v>
      </c>
      <c r="C8319">
        <v>25</v>
      </c>
      <c r="D8319">
        <v>9</v>
      </c>
      <c r="E8319">
        <v>2</v>
      </c>
      <c r="F8319" t="s">
        <v>581</v>
      </c>
      <c r="G8319" t="s">
        <v>581</v>
      </c>
      <c r="H8319" t="s">
        <v>143</v>
      </c>
      <c r="I8319" t="s">
        <v>659</v>
      </c>
      <c r="J8319" t="s">
        <v>662</v>
      </c>
    </row>
    <row r="8320" spans="1:10" x14ac:dyDescent="0.35">
      <c r="A8320">
        <v>8557</v>
      </c>
      <c r="B8320" t="s">
        <v>407</v>
      </c>
      <c r="C8320">
        <v>26</v>
      </c>
      <c r="D8320">
        <v>15</v>
      </c>
      <c r="E8320">
        <v>0</v>
      </c>
      <c r="F8320" t="s">
        <v>581</v>
      </c>
      <c r="G8320" t="s">
        <v>581</v>
      </c>
      <c r="H8320" t="s">
        <v>143</v>
      </c>
      <c r="I8320" t="s">
        <v>659</v>
      </c>
      <c r="J8320" t="s">
        <v>662</v>
      </c>
    </row>
    <row r="8321" spans="1:10" x14ac:dyDescent="0.35">
      <c r="A8321">
        <v>8558</v>
      </c>
      <c r="B8321" t="s">
        <v>407</v>
      </c>
      <c r="C8321">
        <v>27</v>
      </c>
      <c r="D8321">
        <v>18</v>
      </c>
      <c r="E8321">
        <v>1</v>
      </c>
      <c r="F8321" t="s">
        <v>581</v>
      </c>
      <c r="G8321" t="s">
        <v>581</v>
      </c>
      <c r="H8321" t="s">
        <v>143</v>
      </c>
      <c r="I8321" t="s">
        <v>659</v>
      </c>
      <c r="J8321" t="s">
        <v>662</v>
      </c>
    </row>
    <row r="8322" spans="1:10" x14ac:dyDescent="0.35">
      <c r="A8322">
        <v>8559</v>
      </c>
      <c r="B8322" t="s">
        <v>407</v>
      </c>
      <c r="C8322">
        <v>28</v>
      </c>
      <c r="D8322">
        <v>16</v>
      </c>
      <c r="E8322">
        <v>2</v>
      </c>
      <c r="F8322" t="s">
        <v>581</v>
      </c>
      <c r="G8322" t="s">
        <v>581</v>
      </c>
      <c r="H8322" t="s">
        <v>143</v>
      </c>
      <c r="I8322" t="s">
        <v>659</v>
      </c>
      <c r="J8322" t="s">
        <v>662</v>
      </c>
    </row>
    <row r="8323" spans="1:10" x14ac:dyDescent="0.35">
      <c r="A8323">
        <v>8560</v>
      </c>
      <c r="B8323" t="s">
        <v>407</v>
      </c>
      <c r="C8323">
        <v>29</v>
      </c>
      <c r="D8323">
        <v>25</v>
      </c>
      <c r="E8323">
        <v>7</v>
      </c>
      <c r="F8323" t="s">
        <v>581</v>
      </c>
      <c r="G8323" t="s">
        <v>581</v>
      </c>
      <c r="H8323" t="s">
        <v>143</v>
      </c>
      <c r="I8323" t="s">
        <v>659</v>
      </c>
      <c r="J8323" t="s">
        <v>662</v>
      </c>
    </row>
    <row r="8324" spans="1:10" x14ac:dyDescent="0.35">
      <c r="A8324">
        <v>8561</v>
      </c>
      <c r="B8324" t="s">
        <v>407</v>
      </c>
      <c r="C8324">
        <v>30</v>
      </c>
      <c r="D8324">
        <v>31</v>
      </c>
      <c r="E8324">
        <v>2</v>
      </c>
      <c r="F8324" t="s">
        <v>581</v>
      </c>
      <c r="G8324" t="s">
        <v>581</v>
      </c>
      <c r="H8324" t="s">
        <v>143</v>
      </c>
      <c r="I8324" t="s">
        <v>659</v>
      </c>
      <c r="J8324" t="s">
        <v>662</v>
      </c>
    </row>
    <row r="8325" spans="1:10" x14ac:dyDescent="0.35">
      <c r="A8325">
        <v>8562</v>
      </c>
      <c r="B8325" t="s">
        <v>407</v>
      </c>
      <c r="C8325">
        <v>31</v>
      </c>
      <c r="D8325">
        <v>36</v>
      </c>
      <c r="E8325">
        <v>3</v>
      </c>
      <c r="F8325" t="s">
        <v>581</v>
      </c>
      <c r="G8325" t="s">
        <v>581</v>
      </c>
      <c r="H8325" t="s">
        <v>143</v>
      </c>
      <c r="I8325" t="s">
        <v>659</v>
      </c>
      <c r="J8325" t="s">
        <v>662</v>
      </c>
    </row>
    <row r="8326" spans="1:10" x14ac:dyDescent="0.35">
      <c r="A8326">
        <v>8563</v>
      </c>
      <c r="B8326" t="s">
        <v>407</v>
      </c>
      <c r="C8326">
        <v>32</v>
      </c>
      <c r="D8326">
        <v>36</v>
      </c>
      <c r="E8326">
        <v>0</v>
      </c>
      <c r="F8326" t="s">
        <v>581</v>
      </c>
      <c r="G8326" t="s">
        <v>581</v>
      </c>
      <c r="H8326" t="s">
        <v>143</v>
      </c>
      <c r="I8326" t="s">
        <v>659</v>
      </c>
      <c r="J8326" t="s">
        <v>662</v>
      </c>
    </row>
    <row r="8327" spans="1:10" x14ac:dyDescent="0.35">
      <c r="A8327">
        <v>8564</v>
      </c>
      <c r="B8327" t="s">
        <v>407</v>
      </c>
      <c r="C8327">
        <v>33</v>
      </c>
      <c r="D8327">
        <v>36</v>
      </c>
      <c r="E8327">
        <v>0</v>
      </c>
      <c r="F8327" t="s">
        <v>581</v>
      </c>
      <c r="G8327" t="s">
        <v>581</v>
      </c>
      <c r="H8327" t="s">
        <v>143</v>
      </c>
      <c r="I8327" t="s">
        <v>659</v>
      </c>
      <c r="J8327" t="s">
        <v>662</v>
      </c>
    </row>
    <row r="8328" spans="1:10" x14ac:dyDescent="0.35">
      <c r="A8328">
        <v>8565</v>
      </c>
      <c r="B8328" t="s">
        <v>407</v>
      </c>
      <c r="C8328">
        <v>34</v>
      </c>
      <c r="D8328">
        <v>32</v>
      </c>
      <c r="E8328">
        <v>0</v>
      </c>
      <c r="F8328" t="s">
        <v>581</v>
      </c>
      <c r="G8328" t="s">
        <v>581</v>
      </c>
      <c r="H8328" t="s">
        <v>143</v>
      </c>
      <c r="I8328" t="s">
        <v>659</v>
      </c>
      <c r="J8328" t="s">
        <v>662</v>
      </c>
    </row>
    <row r="8329" spans="1:10" x14ac:dyDescent="0.35">
      <c r="A8329">
        <v>8566</v>
      </c>
      <c r="B8329" t="s">
        <v>407</v>
      </c>
      <c r="C8329">
        <v>35</v>
      </c>
      <c r="D8329">
        <v>31</v>
      </c>
      <c r="E8329">
        <v>3</v>
      </c>
      <c r="F8329" t="s">
        <v>581</v>
      </c>
      <c r="G8329" t="s">
        <v>581</v>
      </c>
      <c r="H8329" t="s">
        <v>143</v>
      </c>
      <c r="I8329" t="s">
        <v>659</v>
      </c>
      <c r="J8329" t="s">
        <v>662</v>
      </c>
    </row>
    <row r="8330" spans="1:10" x14ac:dyDescent="0.35">
      <c r="A8330">
        <v>8567</v>
      </c>
      <c r="B8330" t="s">
        <v>407</v>
      </c>
      <c r="C8330">
        <v>36</v>
      </c>
      <c r="D8330">
        <v>23</v>
      </c>
      <c r="E8330">
        <v>5</v>
      </c>
      <c r="F8330" t="s">
        <v>581</v>
      </c>
      <c r="G8330" t="s">
        <v>581</v>
      </c>
      <c r="H8330" t="s">
        <v>143</v>
      </c>
      <c r="I8330" t="s">
        <v>659</v>
      </c>
      <c r="J8330" t="s">
        <v>662</v>
      </c>
    </row>
    <row r="8331" spans="1:10" x14ac:dyDescent="0.35">
      <c r="A8331">
        <v>8568</v>
      </c>
      <c r="B8331" t="s">
        <v>407</v>
      </c>
      <c r="C8331">
        <v>37</v>
      </c>
      <c r="D8331">
        <v>51</v>
      </c>
      <c r="E8331">
        <v>2</v>
      </c>
      <c r="F8331" t="s">
        <v>581</v>
      </c>
      <c r="G8331" t="s">
        <v>581</v>
      </c>
      <c r="H8331" t="s">
        <v>143</v>
      </c>
      <c r="I8331" t="s">
        <v>659</v>
      </c>
      <c r="J8331" t="s">
        <v>662</v>
      </c>
    </row>
    <row r="8332" spans="1:10" x14ac:dyDescent="0.35">
      <c r="A8332">
        <v>8569</v>
      </c>
      <c r="B8332" t="s">
        <v>407</v>
      </c>
      <c r="C8332">
        <v>38</v>
      </c>
      <c r="D8332">
        <v>27</v>
      </c>
      <c r="E8332">
        <v>2</v>
      </c>
      <c r="F8332" t="s">
        <v>581</v>
      </c>
      <c r="G8332" t="s">
        <v>581</v>
      </c>
      <c r="H8332" t="s">
        <v>143</v>
      </c>
      <c r="I8332" t="s">
        <v>659</v>
      </c>
      <c r="J8332" t="s">
        <v>662</v>
      </c>
    </row>
    <row r="8333" spans="1:10" x14ac:dyDescent="0.35">
      <c r="A8333">
        <v>8573</v>
      </c>
      <c r="B8333" t="s">
        <v>408</v>
      </c>
      <c r="C8333">
        <v>15</v>
      </c>
      <c r="D8333">
        <v>31</v>
      </c>
      <c r="E8333">
        <v>1</v>
      </c>
      <c r="F8333" t="s">
        <v>581</v>
      </c>
      <c r="G8333" t="s">
        <v>581</v>
      </c>
      <c r="H8333" t="s">
        <v>143</v>
      </c>
      <c r="I8333" t="s">
        <v>620</v>
      </c>
      <c r="J8333" t="s">
        <v>651</v>
      </c>
    </row>
    <row r="8334" spans="1:10" x14ac:dyDescent="0.35">
      <c r="A8334">
        <v>8574</v>
      </c>
      <c r="B8334" t="s">
        <v>408</v>
      </c>
      <c r="C8334">
        <v>16</v>
      </c>
      <c r="D8334">
        <v>12</v>
      </c>
      <c r="E8334">
        <v>1</v>
      </c>
      <c r="F8334" t="s">
        <v>581</v>
      </c>
      <c r="G8334" t="s">
        <v>581</v>
      </c>
      <c r="H8334" t="s">
        <v>143</v>
      </c>
      <c r="I8334" t="s">
        <v>620</v>
      </c>
      <c r="J8334" t="s">
        <v>651</v>
      </c>
    </row>
    <row r="8335" spans="1:10" x14ac:dyDescent="0.35">
      <c r="A8335">
        <v>8575</v>
      </c>
      <c r="B8335" t="s">
        <v>408</v>
      </c>
      <c r="C8335">
        <v>17</v>
      </c>
      <c r="D8335">
        <v>8</v>
      </c>
      <c r="E8335">
        <v>1</v>
      </c>
      <c r="F8335" t="s">
        <v>581</v>
      </c>
      <c r="G8335" t="s">
        <v>581</v>
      </c>
      <c r="H8335" t="s">
        <v>143</v>
      </c>
      <c r="I8335" t="s">
        <v>620</v>
      </c>
      <c r="J8335" t="s">
        <v>651</v>
      </c>
    </row>
    <row r="8336" spans="1:10" x14ac:dyDescent="0.35">
      <c r="A8336">
        <v>8576</v>
      </c>
      <c r="B8336" t="s">
        <v>408</v>
      </c>
      <c r="C8336">
        <v>18</v>
      </c>
      <c r="D8336">
        <v>12</v>
      </c>
      <c r="E8336">
        <v>1</v>
      </c>
      <c r="F8336" t="s">
        <v>581</v>
      </c>
      <c r="G8336" t="s">
        <v>581</v>
      </c>
      <c r="H8336" t="s">
        <v>143</v>
      </c>
      <c r="I8336" t="s">
        <v>620</v>
      </c>
      <c r="J8336" t="s">
        <v>651</v>
      </c>
    </row>
    <row r="8337" spans="1:10" x14ac:dyDescent="0.35">
      <c r="A8337">
        <v>8577</v>
      </c>
      <c r="B8337" t="s">
        <v>408</v>
      </c>
      <c r="C8337">
        <v>19</v>
      </c>
      <c r="D8337">
        <v>32</v>
      </c>
      <c r="E8337">
        <v>3</v>
      </c>
      <c r="F8337" t="s">
        <v>581</v>
      </c>
      <c r="G8337" t="s">
        <v>581</v>
      </c>
      <c r="H8337" t="s">
        <v>143</v>
      </c>
      <c r="I8337" t="s">
        <v>620</v>
      </c>
      <c r="J8337" t="s">
        <v>651</v>
      </c>
    </row>
    <row r="8338" spans="1:10" x14ac:dyDescent="0.35">
      <c r="A8338">
        <v>8578</v>
      </c>
      <c r="B8338" t="s">
        <v>408</v>
      </c>
      <c r="C8338">
        <v>20</v>
      </c>
      <c r="D8338">
        <v>9</v>
      </c>
      <c r="E8338">
        <v>1</v>
      </c>
      <c r="F8338" t="s">
        <v>581</v>
      </c>
      <c r="G8338" t="s">
        <v>581</v>
      </c>
      <c r="H8338" t="s">
        <v>143</v>
      </c>
      <c r="I8338" t="s">
        <v>620</v>
      </c>
      <c r="J8338" t="s">
        <v>651</v>
      </c>
    </row>
    <row r="8339" spans="1:10" x14ac:dyDescent="0.35">
      <c r="A8339">
        <v>8579</v>
      </c>
      <c r="B8339" t="s">
        <v>408</v>
      </c>
      <c r="C8339">
        <v>21</v>
      </c>
      <c r="D8339">
        <v>5</v>
      </c>
      <c r="E8339">
        <v>0</v>
      </c>
      <c r="F8339" t="s">
        <v>581</v>
      </c>
      <c r="G8339" t="s">
        <v>581</v>
      </c>
      <c r="H8339" t="s">
        <v>143</v>
      </c>
      <c r="I8339" t="s">
        <v>620</v>
      </c>
      <c r="J8339" t="s">
        <v>651</v>
      </c>
    </row>
    <row r="8340" spans="1:10" x14ac:dyDescent="0.35">
      <c r="A8340">
        <v>8580</v>
      </c>
      <c r="B8340" t="s">
        <v>408</v>
      </c>
      <c r="C8340">
        <v>22</v>
      </c>
      <c r="D8340">
        <v>7</v>
      </c>
      <c r="E8340">
        <v>2</v>
      </c>
      <c r="F8340" t="s">
        <v>581</v>
      </c>
      <c r="G8340" t="s">
        <v>581</v>
      </c>
      <c r="H8340" t="s">
        <v>143</v>
      </c>
      <c r="I8340" t="s">
        <v>620</v>
      </c>
      <c r="J8340" t="s">
        <v>651</v>
      </c>
    </row>
    <row r="8341" spans="1:10" x14ac:dyDescent="0.35">
      <c r="A8341">
        <v>8581</v>
      </c>
      <c r="B8341" t="s">
        <v>408</v>
      </c>
      <c r="C8341">
        <v>23</v>
      </c>
      <c r="D8341">
        <v>3</v>
      </c>
      <c r="E8341">
        <v>0</v>
      </c>
      <c r="F8341" t="s">
        <v>581</v>
      </c>
      <c r="G8341" t="s">
        <v>581</v>
      </c>
      <c r="H8341" t="s">
        <v>143</v>
      </c>
      <c r="I8341" t="s">
        <v>620</v>
      </c>
      <c r="J8341" t="s">
        <v>651</v>
      </c>
    </row>
    <row r="8342" spans="1:10" x14ac:dyDescent="0.35">
      <c r="A8342">
        <v>8582</v>
      </c>
      <c r="B8342" t="s">
        <v>408</v>
      </c>
      <c r="C8342">
        <v>24</v>
      </c>
      <c r="D8342">
        <v>6</v>
      </c>
      <c r="E8342">
        <v>2</v>
      </c>
      <c r="F8342" t="s">
        <v>581</v>
      </c>
      <c r="G8342" t="s">
        <v>581</v>
      </c>
      <c r="H8342" t="s">
        <v>143</v>
      </c>
      <c r="I8342" t="s">
        <v>620</v>
      </c>
      <c r="J8342" t="s">
        <v>651</v>
      </c>
    </row>
    <row r="8343" spans="1:10" x14ac:dyDescent="0.35">
      <c r="A8343">
        <v>8583</v>
      </c>
      <c r="B8343" t="s">
        <v>408</v>
      </c>
      <c r="C8343">
        <v>25</v>
      </c>
      <c r="D8343">
        <v>8</v>
      </c>
      <c r="E8343">
        <v>0</v>
      </c>
      <c r="F8343" t="s">
        <v>581</v>
      </c>
      <c r="G8343" t="s">
        <v>581</v>
      </c>
      <c r="H8343" t="s">
        <v>143</v>
      </c>
      <c r="I8343" t="s">
        <v>620</v>
      </c>
      <c r="J8343" t="s">
        <v>651</v>
      </c>
    </row>
    <row r="8344" spans="1:10" x14ac:dyDescent="0.35">
      <c r="A8344">
        <v>8584</v>
      </c>
      <c r="B8344" t="s">
        <v>408</v>
      </c>
      <c r="C8344">
        <v>26</v>
      </c>
      <c r="D8344">
        <v>5</v>
      </c>
      <c r="E8344">
        <v>2</v>
      </c>
      <c r="F8344" t="s">
        <v>581</v>
      </c>
      <c r="G8344" t="s">
        <v>581</v>
      </c>
      <c r="H8344" t="s">
        <v>143</v>
      </c>
      <c r="I8344" t="s">
        <v>620</v>
      </c>
      <c r="J8344" t="s">
        <v>651</v>
      </c>
    </row>
    <row r="8345" spans="1:10" x14ac:dyDescent="0.35">
      <c r="A8345">
        <v>8585</v>
      </c>
      <c r="B8345" t="s">
        <v>408</v>
      </c>
      <c r="C8345">
        <v>27</v>
      </c>
      <c r="D8345">
        <v>12</v>
      </c>
      <c r="E8345">
        <v>2</v>
      </c>
      <c r="F8345" t="s">
        <v>581</v>
      </c>
      <c r="G8345" t="s">
        <v>581</v>
      </c>
      <c r="H8345" t="s">
        <v>143</v>
      </c>
      <c r="I8345" t="s">
        <v>620</v>
      </c>
      <c r="J8345" t="s">
        <v>651</v>
      </c>
    </row>
    <row r="8346" spans="1:10" x14ac:dyDescent="0.35">
      <c r="A8346">
        <v>8586</v>
      </c>
      <c r="B8346" t="s">
        <v>408</v>
      </c>
      <c r="C8346">
        <v>28</v>
      </c>
      <c r="D8346">
        <v>5</v>
      </c>
      <c r="E8346">
        <v>3</v>
      </c>
      <c r="F8346" t="s">
        <v>581</v>
      </c>
      <c r="G8346" t="s">
        <v>581</v>
      </c>
      <c r="H8346" t="s">
        <v>143</v>
      </c>
      <c r="I8346" t="s">
        <v>620</v>
      </c>
      <c r="J8346" t="s">
        <v>651</v>
      </c>
    </row>
    <row r="8347" spans="1:10" x14ac:dyDescent="0.35">
      <c r="A8347">
        <v>8587</v>
      </c>
      <c r="B8347" t="s">
        <v>408</v>
      </c>
      <c r="C8347">
        <v>29</v>
      </c>
      <c r="D8347">
        <v>11</v>
      </c>
      <c r="E8347">
        <v>2</v>
      </c>
      <c r="F8347" t="s">
        <v>581</v>
      </c>
      <c r="G8347" t="s">
        <v>581</v>
      </c>
      <c r="H8347" t="s">
        <v>143</v>
      </c>
      <c r="I8347" t="s">
        <v>620</v>
      </c>
      <c r="J8347" t="s">
        <v>651</v>
      </c>
    </row>
    <row r="8348" spans="1:10" x14ac:dyDescent="0.35">
      <c r="A8348">
        <v>8588</v>
      </c>
      <c r="B8348" t="s">
        <v>408</v>
      </c>
      <c r="C8348">
        <v>30</v>
      </c>
      <c r="D8348">
        <v>8</v>
      </c>
      <c r="E8348">
        <v>1</v>
      </c>
      <c r="F8348" t="s">
        <v>581</v>
      </c>
      <c r="G8348" t="s">
        <v>581</v>
      </c>
      <c r="H8348" t="s">
        <v>143</v>
      </c>
      <c r="I8348" t="s">
        <v>620</v>
      </c>
      <c r="J8348" t="s">
        <v>651</v>
      </c>
    </row>
    <row r="8349" spans="1:10" x14ac:dyDescent="0.35">
      <c r="A8349">
        <v>8589</v>
      </c>
      <c r="B8349" t="s">
        <v>408</v>
      </c>
      <c r="C8349">
        <v>31</v>
      </c>
      <c r="D8349">
        <v>21</v>
      </c>
      <c r="E8349">
        <v>3</v>
      </c>
      <c r="F8349" t="s">
        <v>581</v>
      </c>
      <c r="G8349" t="s">
        <v>581</v>
      </c>
      <c r="H8349" t="s">
        <v>143</v>
      </c>
      <c r="I8349" t="s">
        <v>620</v>
      </c>
      <c r="J8349" t="s">
        <v>651</v>
      </c>
    </row>
    <row r="8350" spans="1:10" x14ac:dyDescent="0.35">
      <c r="A8350">
        <v>8590</v>
      </c>
      <c r="B8350" t="s">
        <v>408</v>
      </c>
      <c r="C8350">
        <v>32</v>
      </c>
      <c r="D8350">
        <v>8</v>
      </c>
      <c r="E8350">
        <v>1</v>
      </c>
      <c r="F8350" t="s">
        <v>581</v>
      </c>
      <c r="G8350" t="s">
        <v>581</v>
      </c>
      <c r="H8350" t="s">
        <v>143</v>
      </c>
      <c r="I8350" t="s">
        <v>620</v>
      </c>
      <c r="J8350" t="s">
        <v>651</v>
      </c>
    </row>
    <row r="8351" spans="1:10" x14ac:dyDescent="0.35">
      <c r="A8351">
        <v>8591</v>
      </c>
      <c r="B8351" t="s">
        <v>408</v>
      </c>
      <c r="C8351">
        <v>33</v>
      </c>
      <c r="D8351">
        <v>10</v>
      </c>
      <c r="E8351">
        <v>3</v>
      </c>
      <c r="F8351" t="s">
        <v>581</v>
      </c>
      <c r="G8351" t="s">
        <v>581</v>
      </c>
      <c r="H8351" t="s">
        <v>143</v>
      </c>
      <c r="I8351" t="s">
        <v>620</v>
      </c>
      <c r="J8351" t="s">
        <v>651</v>
      </c>
    </row>
    <row r="8352" spans="1:10" x14ac:dyDescent="0.35">
      <c r="A8352">
        <v>8592</v>
      </c>
      <c r="B8352" t="s">
        <v>408</v>
      </c>
      <c r="C8352">
        <v>34</v>
      </c>
      <c r="D8352">
        <v>13</v>
      </c>
      <c r="E8352">
        <v>6</v>
      </c>
      <c r="F8352" t="s">
        <v>581</v>
      </c>
      <c r="G8352" t="s">
        <v>581</v>
      </c>
      <c r="H8352" t="s">
        <v>143</v>
      </c>
      <c r="I8352" t="s">
        <v>620</v>
      </c>
      <c r="J8352" t="s">
        <v>651</v>
      </c>
    </row>
    <row r="8353" spans="1:10" x14ac:dyDescent="0.35">
      <c r="A8353">
        <v>8593</v>
      </c>
      <c r="B8353" t="s">
        <v>408</v>
      </c>
      <c r="C8353">
        <v>35</v>
      </c>
      <c r="D8353">
        <v>6</v>
      </c>
      <c r="E8353">
        <v>0</v>
      </c>
      <c r="F8353" t="s">
        <v>581</v>
      </c>
      <c r="G8353" t="s">
        <v>581</v>
      </c>
      <c r="H8353" t="s">
        <v>143</v>
      </c>
      <c r="I8353" t="s">
        <v>620</v>
      </c>
      <c r="J8353" t="s">
        <v>651</v>
      </c>
    </row>
    <row r="8354" spans="1:10" x14ac:dyDescent="0.35">
      <c r="A8354">
        <v>8594</v>
      </c>
      <c r="B8354" t="s">
        <v>408</v>
      </c>
      <c r="C8354">
        <v>36</v>
      </c>
      <c r="D8354">
        <v>5</v>
      </c>
      <c r="E8354">
        <v>1</v>
      </c>
      <c r="F8354" t="s">
        <v>581</v>
      </c>
      <c r="G8354" t="s">
        <v>581</v>
      </c>
      <c r="H8354" t="s">
        <v>143</v>
      </c>
      <c r="I8354" t="s">
        <v>620</v>
      </c>
      <c r="J8354" t="s">
        <v>651</v>
      </c>
    </row>
    <row r="8355" spans="1:10" x14ac:dyDescent="0.35">
      <c r="A8355">
        <v>8595</v>
      </c>
      <c r="B8355" t="s">
        <v>408</v>
      </c>
      <c r="C8355">
        <v>37</v>
      </c>
      <c r="D8355">
        <v>7</v>
      </c>
      <c r="E8355">
        <v>3</v>
      </c>
      <c r="F8355" t="s">
        <v>581</v>
      </c>
      <c r="G8355" t="s">
        <v>581</v>
      </c>
      <c r="H8355" t="s">
        <v>143</v>
      </c>
      <c r="I8355" t="s">
        <v>620</v>
      </c>
      <c r="J8355" t="s">
        <v>651</v>
      </c>
    </row>
    <row r="8356" spans="1:10" x14ac:dyDescent="0.35">
      <c r="A8356">
        <v>8596</v>
      </c>
      <c r="B8356" t="s">
        <v>408</v>
      </c>
      <c r="C8356">
        <v>38</v>
      </c>
      <c r="D8356">
        <v>11</v>
      </c>
      <c r="E8356">
        <v>3</v>
      </c>
      <c r="F8356" t="s">
        <v>581</v>
      </c>
      <c r="G8356" t="s">
        <v>581</v>
      </c>
      <c r="H8356" t="s">
        <v>143</v>
      </c>
      <c r="I8356" t="s">
        <v>620</v>
      </c>
      <c r="J8356" t="s">
        <v>651</v>
      </c>
    </row>
    <row r="8357" spans="1:10" x14ac:dyDescent="0.35">
      <c r="A8357">
        <v>8598</v>
      </c>
      <c r="B8357" t="s">
        <v>409</v>
      </c>
      <c r="C8357">
        <v>15</v>
      </c>
      <c r="D8357">
        <v>9</v>
      </c>
      <c r="E8357">
        <v>0</v>
      </c>
      <c r="F8357" t="s">
        <v>581</v>
      </c>
      <c r="G8357" t="s">
        <v>581</v>
      </c>
      <c r="H8357" t="s">
        <v>143</v>
      </c>
      <c r="I8357" t="s">
        <v>652</v>
      </c>
      <c r="J8357" t="s">
        <v>663</v>
      </c>
    </row>
    <row r="8358" spans="1:10" x14ac:dyDescent="0.35">
      <c r="A8358">
        <v>8599</v>
      </c>
      <c r="B8358" t="s">
        <v>409</v>
      </c>
      <c r="C8358">
        <v>16</v>
      </c>
      <c r="D8358">
        <v>3</v>
      </c>
      <c r="E8358">
        <v>0</v>
      </c>
      <c r="F8358" t="s">
        <v>581</v>
      </c>
      <c r="G8358" t="s">
        <v>581</v>
      </c>
      <c r="H8358" t="s">
        <v>143</v>
      </c>
      <c r="I8358" t="s">
        <v>652</v>
      </c>
      <c r="J8358" t="s">
        <v>663</v>
      </c>
    </row>
    <row r="8359" spans="1:10" x14ac:dyDescent="0.35">
      <c r="A8359">
        <v>8600</v>
      </c>
      <c r="B8359" t="s">
        <v>409</v>
      </c>
      <c r="C8359">
        <v>17</v>
      </c>
      <c r="D8359">
        <v>4</v>
      </c>
      <c r="E8359">
        <v>0</v>
      </c>
      <c r="F8359" t="s">
        <v>581</v>
      </c>
      <c r="G8359" t="s">
        <v>581</v>
      </c>
      <c r="H8359" t="s">
        <v>143</v>
      </c>
      <c r="I8359" t="s">
        <v>652</v>
      </c>
      <c r="J8359" t="s">
        <v>663</v>
      </c>
    </row>
    <row r="8360" spans="1:10" x14ac:dyDescent="0.35">
      <c r="A8360">
        <v>8601</v>
      </c>
      <c r="B8360" t="s">
        <v>409</v>
      </c>
      <c r="C8360">
        <v>18</v>
      </c>
      <c r="D8360">
        <v>3</v>
      </c>
      <c r="E8360">
        <v>0</v>
      </c>
      <c r="F8360" t="s">
        <v>581</v>
      </c>
      <c r="G8360" t="s">
        <v>581</v>
      </c>
      <c r="H8360" t="s">
        <v>143</v>
      </c>
      <c r="I8360" t="s">
        <v>652</v>
      </c>
      <c r="J8360" t="s">
        <v>663</v>
      </c>
    </row>
    <row r="8361" spans="1:10" x14ac:dyDescent="0.35">
      <c r="A8361">
        <v>8602</v>
      </c>
      <c r="B8361" t="s">
        <v>409</v>
      </c>
      <c r="C8361">
        <v>19</v>
      </c>
      <c r="D8361">
        <v>4</v>
      </c>
      <c r="E8361">
        <v>0</v>
      </c>
      <c r="F8361" t="s">
        <v>581</v>
      </c>
      <c r="G8361" t="s">
        <v>581</v>
      </c>
      <c r="H8361" t="s">
        <v>143</v>
      </c>
      <c r="I8361" t="s">
        <v>652</v>
      </c>
      <c r="J8361" t="s">
        <v>663</v>
      </c>
    </row>
    <row r="8362" spans="1:10" x14ac:dyDescent="0.35">
      <c r="A8362">
        <v>8603</v>
      </c>
      <c r="B8362" t="s">
        <v>409</v>
      </c>
      <c r="C8362">
        <v>20</v>
      </c>
      <c r="D8362">
        <v>2</v>
      </c>
      <c r="E8362">
        <v>0</v>
      </c>
      <c r="F8362" t="s">
        <v>581</v>
      </c>
      <c r="G8362" t="s">
        <v>581</v>
      </c>
      <c r="H8362" t="s">
        <v>143</v>
      </c>
      <c r="I8362" t="s">
        <v>652</v>
      </c>
      <c r="J8362" t="s">
        <v>663</v>
      </c>
    </row>
    <row r="8363" spans="1:10" x14ac:dyDescent="0.35">
      <c r="A8363">
        <v>8604</v>
      </c>
      <c r="B8363" t="s">
        <v>409</v>
      </c>
      <c r="C8363">
        <v>21</v>
      </c>
      <c r="D8363">
        <v>3</v>
      </c>
      <c r="E8363">
        <v>0</v>
      </c>
      <c r="F8363" t="s">
        <v>581</v>
      </c>
      <c r="G8363" t="s">
        <v>581</v>
      </c>
      <c r="H8363" t="s">
        <v>143</v>
      </c>
      <c r="I8363" t="s">
        <v>652</v>
      </c>
      <c r="J8363" t="s">
        <v>663</v>
      </c>
    </row>
    <row r="8364" spans="1:10" x14ac:dyDescent="0.35">
      <c r="A8364">
        <v>8605</v>
      </c>
      <c r="B8364" t="s">
        <v>409</v>
      </c>
      <c r="C8364">
        <v>23</v>
      </c>
      <c r="D8364">
        <v>2</v>
      </c>
      <c r="E8364">
        <v>0</v>
      </c>
      <c r="F8364" t="s">
        <v>581</v>
      </c>
      <c r="G8364" t="s">
        <v>581</v>
      </c>
      <c r="H8364" t="s">
        <v>143</v>
      </c>
      <c r="I8364" t="s">
        <v>652</v>
      </c>
      <c r="J8364" t="s">
        <v>663</v>
      </c>
    </row>
    <row r="8365" spans="1:10" x14ac:dyDescent="0.35">
      <c r="A8365">
        <v>8606</v>
      </c>
      <c r="B8365" t="s">
        <v>409</v>
      </c>
      <c r="C8365">
        <v>25</v>
      </c>
      <c r="D8365">
        <v>1</v>
      </c>
      <c r="E8365">
        <v>0</v>
      </c>
      <c r="F8365" t="s">
        <v>581</v>
      </c>
      <c r="G8365" t="s">
        <v>581</v>
      </c>
      <c r="H8365" t="s">
        <v>143</v>
      </c>
      <c r="I8365" t="s">
        <v>652</v>
      </c>
      <c r="J8365" t="s">
        <v>663</v>
      </c>
    </row>
    <row r="8366" spans="1:10" x14ac:dyDescent="0.35">
      <c r="A8366">
        <v>8607</v>
      </c>
      <c r="B8366" t="s">
        <v>409</v>
      </c>
      <c r="C8366">
        <v>27</v>
      </c>
      <c r="D8366">
        <v>2</v>
      </c>
      <c r="E8366">
        <v>0</v>
      </c>
      <c r="F8366" t="s">
        <v>581</v>
      </c>
      <c r="G8366" t="s">
        <v>581</v>
      </c>
      <c r="H8366" t="s">
        <v>143</v>
      </c>
      <c r="I8366" t="s">
        <v>652</v>
      </c>
      <c r="J8366" t="s">
        <v>663</v>
      </c>
    </row>
    <row r="8367" spans="1:10" x14ac:dyDescent="0.35">
      <c r="A8367">
        <v>8608</v>
      </c>
      <c r="B8367" t="s">
        <v>409</v>
      </c>
      <c r="C8367">
        <v>28</v>
      </c>
      <c r="D8367">
        <v>2</v>
      </c>
      <c r="E8367">
        <v>0</v>
      </c>
      <c r="F8367" t="s">
        <v>581</v>
      </c>
      <c r="G8367" t="s">
        <v>581</v>
      </c>
      <c r="H8367" t="s">
        <v>143</v>
      </c>
      <c r="I8367" t="s">
        <v>652</v>
      </c>
      <c r="J8367" t="s">
        <v>663</v>
      </c>
    </row>
    <row r="8368" spans="1:10" x14ac:dyDescent="0.35">
      <c r="A8368">
        <v>8609</v>
      </c>
      <c r="B8368" t="s">
        <v>409</v>
      </c>
      <c r="C8368">
        <v>29</v>
      </c>
      <c r="D8368">
        <v>1</v>
      </c>
      <c r="E8368">
        <v>0</v>
      </c>
      <c r="F8368" t="s">
        <v>581</v>
      </c>
      <c r="G8368" t="s">
        <v>581</v>
      </c>
      <c r="H8368" t="s">
        <v>143</v>
      </c>
      <c r="I8368" t="s">
        <v>652</v>
      </c>
      <c r="J8368" t="s">
        <v>663</v>
      </c>
    </row>
    <row r="8369" spans="1:10" x14ac:dyDescent="0.35">
      <c r="A8369">
        <v>8610</v>
      </c>
      <c r="B8369" t="s">
        <v>409</v>
      </c>
      <c r="C8369">
        <v>30</v>
      </c>
      <c r="D8369">
        <v>4</v>
      </c>
      <c r="E8369">
        <v>0</v>
      </c>
      <c r="F8369" t="s">
        <v>581</v>
      </c>
      <c r="G8369" t="s">
        <v>581</v>
      </c>
      <c r="H8369" t="s">
        <v>143</v>
      </c>
      <c r="I8369" t="s">
        <v>652</v>
      </c>
      <c r="J8369" t="s">
        <v>663</v>
      </c>
    </row>
    <row r="8370" spans="1:10" x14ac:dyDescent="0.35">
      <c r="A8370">
        <v>8611</v>
      </c>
      <c r="B8370" t="s">
        <v>409</v>
      </c>
      <c r="C8370">
        <v>31</v>
      </c>
      <c r="D8370">
        <v>2</v>
      </c>
      <c r="E8370">
        <v>0</v>
      </c>
      <c r="F8370" t="s">
        <v>581</v>
      </c>
      <c r="G8370" t="s">
        <v>581</v>
      </c>
      <c r="H8370" t="s">
        <v>143</v>
      </c>
      <c r="I8370" t="s">
        <v>652</v>
      </c>
      <c r="J8370" t="s">
        <v>663</v>
      </c>
    </row>
    <row r="8371" spans="1:10" x14ac:dyDescent="0.35">
      <c r="A8371">
        <v>8612</v>
      </c>
      <c r="B8371" t="s">
        <v>409</v>
      </c>
      <c r="C8371">
        <v>32</v>
      </c>
      <c r="D8371">
        <v>3</v>
      </c>
      <c r="E8371">
        <v>0</v>
      </c>
      <c r="F8371" t="s">
        <v>581</v>
      </c>
      <c r="G8371" t="s">
        <v>581</v>
      </c>
      <c r="H8371" t="s">
        <v>143</v>
      </c>
      <c r="I8371" t="s">
        <v>652</v>
      </c>
      <c r="J8371" t="s">
        <v>663</v>
      </c>
    </row>
    <row r="8372" spans="1:10" x14ac:dyDescent="0.35">
      <c r="A8372">
        <v>8613</v>
      </c>
      <c r="B8372" t="s">
        <v>409</v>
      </c>
      <c r="C8372">
        <v>33</v>
      </c>
      <c r="D8372">
        <v>2</v>
      </c>
      <c r="E8372">
        <v>0</v>
      </c>
      <c r="F8372" t="s">
        <v>581</v>
      </c>
      <c r="G8372" t="s">
        <v>581</v>
      </c>
      <c r="H8372" t="s">
        <v>143</v>
      </c>
      <c r="I8372" t="s">
        <v>652</v>
      </c>
      <c r="J8372" t="s">
        <v>663</v>
      </c>
    </row>
    <row r="8373" spans="1:10" x14ac:dyDescent="0.35">
      <c r="A8373">
        <v>8614</v>
      </c>
      <c r="B8373" t="s">
        <v>409</v>
      </c>
      <c r="C8373">
        <v>34</v>
      </c>
      <c r="D8373">
        <v>2</v>
      </c>
      <c r="E8373">
        <v>0</v>
      </c>
      <c r="F8373" t="s">
        <v>581</v>
      </c>
      <c r="G8373" t="s">
        <v>581</v>
      </c>
      <c r="H8373" t="s">
        <v>143</v>
      </c>
      <c r="I8373" t="s">
        <v>652</v>
      </c>
      <c r="J8373" t="s">
        <v>663</v>
      </c>
    </row>
    <row r="8374" spans="1:10" x14ac:dyDescent="0.35">
      <c r="A8374">
        <v>8615</v>
      </c>
      <c r="B8374" t="s">
        <v>409</v>
      </c>
      <c r="C8374">
        <v>35</v>
      </c>
      <c r="D8374">
        <v>1</v>
      </c>
      <c r="E8374">
        <v>0</v>
      </c>
      <c r="F8374" t="s">
        <v>581</v>
      </c>
      <c r="G8374" t="s">
        <v>581</v>
      </c>
      <c r="H8374" t="s">
        <v>143</v>
      </c>
      <c r="I8374" t="s">
        <v>652</v>
      </c>
      <c r="J8374" t="s">
        <v>663</v>
      </c>
    </row>
    <row r="8375" spans="1:10" x14ac:dyDescent="0.35">
      <c r="A8375">
        <v>8616</v>
      </c>
      <c r="B8375" t="s">
        <v>409</v>
      </c>
      <c r="C8375">
        <v>37</v>
      </c>
      <c r="D8375">
        <v>2</v>
      </c>
      <c r="E8375">
        <v>1</v>
      </c>
      <c r="F8375" t="s">
        <v>581</v>
      </c>
      <c r="G8375" t="s">
        <v>581</v>
      </c>
      <c r="H8375" t="s">
        <v>143</v>
      </c>
      <c r="I8375" t="s">
        <v>652</v>
      </c>
      <c r="J8375" t="s">
        <v>663</v>
      </c>
    </row>
    <row r="8376" spans="1:10" x14ac:dyDescent="0.35">
      <c r="A8376">
        <v>8617</v>
      </c>
      <c r="B8376" t="s">
        <v>409</v>
      </c>
      <c r="C8376">
        <v>38</v>
      </c>
      <c r="D8376">
        <v>2</v>
      </c>
      <c r="E8376">
        <v>0</v>
      </c>
      <c r="F8376" t="s">
        <v>581</v>
      </c>
      <c r="G8376" t="s">
        <v>581</v>
      </c>
      <c r="H8376" t="s">
        <v>143</v>
      </c>
      <c r="I8376" t="s">
        <v>652</v>
      </c>
      <c r="J8376" t="s">
        <v>663</v>
      </c>
    </row>
    <row r="8377" spans="1:10" x14ac:dyDescent="0.35">
      <c r="A8377">
        <v>8618</v>
      </c>
      <c r="B8377" t="s">
        <v>410</v>
      </c>
      <c r="C8377">
        <v>15</v>
      </c>
      <c r="D8377">
        <v>63</v>
      </c>
      <c r="E8377">
        <v>2</v>
      </c>
      <c r="F8377" t="s">
        <v>581</v>
      </c>
      <c r="G8377" t="s">
        <v>581</v>
      </c>
      <c r="H8377" t="s">
        <v>143</v>
      </c>
      <c r="I8377" t="s">
        <v>652</v>
      </c>
      <c r="J8377" t="s">
        <v>663</v>
      </c>
    </row>
    <row r="8378" spans="1:10" x14ac:dyDescent="0.35">
      <c r="A8378">
        <v>8619</v>
      </c>
      <c r="B8378" t="s">
        <v>410</v>
      </c>
      <c r="C8378">
        <v>16</v>
      </c>
      <c r="D8378">
        <v>71</v>
      </c>
      <c r="E8378">
        <v>4</v>
      </c>
      <c r="F8378" t="s">
        <v>581</v>
      </c>
      <c r="G8378" t="s">
        <v>581</v>
      </c>
      <c r="H8378" t="s">
        <v>143</v>
      </c>
      <c r="I8378" t="s">
        <v>652</v>
      </c>
      <c r="J8378" t="s">
        <v>663</v>
      </c>
    </row>
    <row r="8379" spans="1:10" x14ac:dyDescent="0.35">
      <c r="A8379">
        <v>8620</v>
      </c>
      <c r="B8379" t="s">
        <v>410</v>
      </c>
      <c r="C8379">
        <v>17</v>
      </c>
      <c r="D8379">
        <v>56</v>
      </c>
      <c r="E8379">
        <v>2</v>
      </c>
      <c r="F8379" t="s">
        <v>581</v>
      </c>
      <c r="G8379" t="s">
        <v>581</v>
      </c>
      <c r="H8379" t="s">
        <v>143</v>
      </c>
      <c r="I8379" t="s">
        <v>652</v>
      </c>
      <c r="J8379" t="s">
        <v>663</v>
      </c>
    </row>
    <row r="8380" spans="1:10" x14ac:dyDescent="0.35">
      <c r="A8380">
        <v>8621</v>
      </c>
      <c r="B8380" t="s">
        <v>410</v>
      </c>
      <c r="C8380">
        <v>18</v>
      </c>
      <c r="D8380">
        <v>43</v>
      </c>
      <c r="E8380">
        <v>5</v>
      </c>
      <c r="F8380" t="s">
        <v>581</v>
      </c>
      <c r="G8380" t="s">
        <v>581</v>
      </c>
      <c r="H8380" t="s">
        <v>143</v>
      </c>
      <c r="I8380" t="s">
        <v>652</v>
      </c>
      <c r="J8380" t="s">
        <v>663</v>
      </c>
    </row>
    <row r="8381" spans="1:10" x14ac:dyDescent="0.35">
      <c r="A8381">
        <v>8622</v>
      </c>
      <c r="B8381" t="s">
        <v>410</v>
      </c>
      <c r="C8381">
        <v>19</v>
      </c>
      <c r="D8381">
        <v>25</v>
      </c>
      <c r="E8381">
        <v>1</v>
      </c>
      <c r="F8381" t="s">
        <v>581</v>
      </c>
      <c r="G8381" t="s">
        <v>581</v>
      </c>
      <c r="H8381" t="s">
        <v>143</v>
      </c>
      <c r="I8381" t="s">
        <v>652</v>
      </c>
      <c r="J8381" t="s">
        <v>663</v>
      </c>
    </row>
    <row r="8382" spans="1:10" x14ac:dyDescent="0.35">
      <c r="A8382">
        <v>8623</v>
      </c>
      <c r="B8382" t="s">
        <v>410</v>
      </c>
      <c r="C8382">
        <v>20</v>
      </c>
      <c r="D8382">
        <v>17</v>
      </c>
      <c r="E8382">
        <v>1</v>
      </c>
      <c r="F8382" t="s">
        <v>581</v>
      </c>
      <c r="G8382" t="s">
        <v>581</v>
      </c>
      <c r="H8382" t="s">
        <v>143</v>
      </c>
      <c r="I8382" t="s">
        <v>652</v>
      </c>
      <c r="J8382" t="s">
        <v>663</v>
      </c>
    </row>
    <row r="8383" spans="1:10" x14ac:dyDescent="0.35">
      <c r="A8383">
        <v>8624</v>
      </c>
      <c r="B8383" t="s">
        <v>410</v>
      </c>
      <c r="C8383">
        <v>21</v>
      </c>
      <c r="D8383">
        <v>10</v>
      </c>
      <c r="E8383">
        <v>1</v>
      </c>
      <c r="F8383" t="s">
        <v>581</v>
      </c>
      <c r="G8383" t="s">
        <v>581</v>
      </c>
      <c r="H8383" t="s">
        <v>143</v>
      </c>
      <c r="I8383" t="s">
        <v>652</v>
      </c>
      <c r="J8383" t="s">
        <v>663</v>
      </c>
    </row>
    <row r="8384" spans="1:10" x14ac:dyDescent="0.35">
      <c r="A8384">
        <v>8625</v>
      </c>
      <c r="B8384" t="s">
        <v>410</v>
      </c>
      <c r="C8384">
        <v>22</v>
      </c>
      <c r="D8384">
        <v>9</v>
      </c>
      <c r="E8384">
        <v>0</v>
      </c>
      <c r="F8384" t="s">
        <v>581</v>
      </c>
      <c r="G8384" t="s">
        <v>581</v>
      </c>
      <c r="H8384" t="s">
        <v>143</v>
      </c>
      <c r="I8384" t="s">
        <v>652</v>
      </c>
      <c r="J8384" t="s">
        <v>663</v>
      </c>
    </row>
    <row r="8385" spans="1:10" x14ac:dyDescent="0.35">
      <c r="A8385">
        <v>8626</v>
      </c>
      <c r="B8385" t="s">
        <v>410</v>
      </c>
      <c r="C8385">
        <v>23</v>
      </c>
      <c r="D8385">
        <v>12</v>
      </c>
      <c r="E8385">
        <v>0</v>
      </c>
      <c r="F8385" t="s">
        <v>581</v>
      </c>
      <c r="G8385" t="s">
        <v>581</v>
      </c>
      <c r="H8385" t="s">
        <v>143</v>
      </c>
      <c r="I8385" t="s">
        <v>652</v>
      </c>
      <c r="J8385" t="s">
        <v>663</v>
      </c>
    </row>
    <row r="8386" spans="1:10" x14ac:dyDescent="0.35">
      <c r="A8386">
        <v>8627</v>
      </c>
      <c r="B8386" t="s">
        <v>410</v>
      </c>
      <c r="C8386">
        <v>24</v>
      </c>
      <c r="D8386">
        <v>5</v>
      </c>
      <c r="E8386">
        <v>1</v>
      </c>
      <c r="F8386" t="s">
        <v>581</v>
      </c>
      <c r="G8386" t="s">
        <v>581</v>
      </c>
      <c r="H8386" t="s">
        <v>143</v>
      </c>
      <c r="I8386" t="s">
        <v>652</v>
      </c>
      <c r="J8386" t="s">
        <v>663</v>
      </c>
    </row>
    <row r="8387" spans="1:10" x14ac:dyDescent="0.35">
      <c r="A8387">
        <v>8628</v>
      </c>
      <c r="B8387" t="s">
        <v>410</v>
      </c>
      <c r="C8387">
        <v>25</v>
      </c>
      <c r="D8387">
        <v>6</v>
      </c>
      <c r="E8387">
        <v>0</v>
      </c>
      <c r="F8387" t="s">
        <v>581</v>
      </c>
      <c r="G8387" t="s">
        <v>581</v>
      </c>
      <c r="H8387" t="s">
        <v>143</v>
      </c>
      <c r="I8387" t="s">
        <v>652</v>
      </c>
      <c r="J8387" t="s">
        <v>663</v>
      </c>
    </row>
    <row r="8388" spans="1:10" x14ac:dyDescent="0.35">
      <c r="A8388">
        <v>8629</v>
      </c>
      <c r="B8388" t="s">
        <v>410</v>
      </c>
      <c r="C8388">
        <v>26</v>
      </c>
      <c r="D8388">
        <v>15</v>
      </c>
      <c r="E8388">
        <v>3</v>
      </c>
      <c r="F8388" t="s">
        <v>581</v>
      </c>
      <c r="G8388" t="s">
        <v>581</v>
      </c>
      <c r="H8388" t="s">
        <v>143</v>
      </c>
      <c r="I8388" t="s">
        <v>652</v>
      </c>
      <c r="J8388" t="s">
        <v>663</v>
      </c>
    </row>
    <row r="8389" spans="1:10" x14ac:dyDescent="0.35">
      <c r="A8389">
        <v>8630</v>
      </c>
      <c r="B8389" t="s">
        <v>410</v>
      </c>
      <c r="C8389">
        <v>27</v>
      </c>
      <c r="D8389">
        <v>18</v>
      </c>
      <c r="E8389">
        <v>0</v>
      </c>
      <c r="F8389" t="s">
        <v>581</v>
      </c>
      <c r="G8389" t="s">
        <v>581</v>
      </c>
      <c r="H8389" t="s">
        <v>143</v>
      </c>
      <c r="I8389" t="s">
        <v>652</v>
      </c>
      <c r="J8389" t="s">
        <v>663</v>
      </c>
    </row>
    <row r="8390" spans="1:10" x14ac:dyDescent="0.35">
      <c r="A8390">
        <v>8631</v>
      </c>
      <c r="B8390" t="s">
        <v>410</v>
      </c>
      <c r="C8390">
        <v>28</v>
      </c>
      <c r="D8390">
        <v>25</v>
      </c>
      <c r="E8390">
        <v>1</v>
      </c>
      <c r="F8390" t="s">
        <v>581</v>
      </c>
      <c r="G8390" t="s">
        <v>581</v>
      </c>
      <c r="H8390" t="s">
        <v>143</v>
      </c>
      <c r="I8390" t="s">
        <v>652</v>
      </c>
      <c r="J8390" t="s">
        <v>663</v>
      </c>
    </row>
    <row r="8391" spans="1:10" x14ac:dyDescent="0.35">
      <c r="A8391">
        <v>8632</v>
      </c>
      <c r="B8391" t="s">
        <v>410</v>
      </c>
      <c r="C8391">
        <v>29</v>
      </c>
      <c r="D8391">
        <v>31</v>
      </c>
      <c r="E8391">
        <v>5</v>
      </c>
      <c r="F8391" t="s">
        <v>581</v>
      </c>
      <c r="G8391" t="s">
        <v>581</v>
      </c>
      <c r="H8391" t="s">
        <v>143</v>
      </c>
      <c r="I8391" t="s">
        <v>652</v>
      </c>
      <c r="J8391" t="s">
        <v>663</v>
      </c>
    </row>
    <row r="8392" spans="1:10" x14ac:dyDescent="0.35">
      <c r="A8392">
        <v>8633</v>
      </c>
      <c r="B8392" t="s">
        <v>410</v>
      </c>
      <c r="C8392">
        <v>30</v>
      </c>
      <c r="D8392">
        <v>21</v>
      </c>
      <c r="E8392">
        <v>2</v>
      </c>
      <c r="F8392" t="s">
        <v>581</v>
      </c>
      <c r="G8392" t="s">
        <v>581</v>
      </c>
      <c r="H8392" t="s">
        <v>143</v>
      </c>
      <c r="I8392" t="s">
        <v>652</v>
      </c>
      <c r="J8392" t="s">
        <v>663</v>
      </c>
    </row>
    <row r="8393" spans="1:10" x14ac:dyDescent="0.35">
      <c r="A8393">
        <v>8634</v>
      </c>
      <c r="B8393" t="s">
        <v>410</v>
      </c>
      <c r="C8393">
        <v>31</v>
      </c>
      <c r="D8393">
        <v>21</v>
      </c>
      <c r="E8393">
        <v>5</v>
      </c>
      <c r="F8393" t="s">
        <v>581</v>
      </c>
      <c r="G8393" t="s">
        <v>581</v>
      </c>
      <c r="H8393" t="s">
        <v>143</v>
      </c>
      <c r="I8393" t="s">
        <v>652</v>
      </c>
      <c r="J8393" t="s">
        <v>663</v>
      </c>
    </row>
    <row r="8394" spans="1:10" x14ac:dyDescent="0.35">
      <c r="A8394">
        <v>8635</v>
      </c>
      <c r="B8394" t="s">
        <v>410</v>
      </c>
      <c r="C8394">
        <v>32</v>
      </c>
      <c r="D8394">
        <v>17</v>
      </c>
      <c r="E8394">
        <v>1</v>
      </c>
      <c r="F8394" t="s">
        <v>581</v>
      </c>
      <c r="G8394" t="s">
        <v>581</v>
      </c>
      <c r="H8394" t="s">
        <v>143</v>
      </c>
      <c r="I8394" t="s">
        <v>652</v>
      </c>
      <c r="J8394" t="s">
        <v>663</v>
      </c>
    </row>
    <row r="8395" spans="1:10" x14ac:dyDescent="0.35">
      <c r="A8395">
        <v>8636</v>
      </c>
      <c r="B8395" t="s">
        <v>410</v>
      </c>
      <c r="C8395">
        <v>33</v>
      </c>
      <c r="D8395">
        <v>18</v>
      </c>
      <c r="E8395">
        <v>3</v>
      </c>
      <c r="F8395" t="s">
        <v>581</v>
      </c>
      <c r="G8395" t="s">
        <v>581</v>
      </c>
      <c r="H8395" t="s">
        <v>143</v>
      </c>
      <c r="I8395" t="s">
        <v>652</v>
      </c>
      <c r="J8395" t="s">
        <v>663</v>
      </c>
    </row>
    <row r="8396" spans="1:10" x14ac:dyDescent="0.35">
      <c r="A8396">
        <v>8637</v>
      </c>
      <c r="B8396" t="s">
        <v>410</v>
      </c>
      <c r="C8396">
        <v>34</v>
      </c>
      <c r="D8396">
        <v>24</v>
      </c>
      <c r="E8396">
        <v>1</v>
      </c>
      <c r="F8396" t="s">
        <v>581</v>
      </c>
      <c r="G8396" t="s">
        <v>581</v>
      </c>
      <c r="H8396" t="s">
        <v>143</v>
      </c>
      <c r="I8396" t="s">
        <v>652</v>
      </c>
      <c r="J8396" t="s">
        <v>663</v>
      </c>
    </row>
    <row r="8397" spans="1:10" x14ac:dyDescent="0.35">
      <c r="A8397">
        <v>8638</v>
      </c>
      <c r="B8397" t="s">
        <v>410</v>
      </c>
      <c r="C8397">
        <v>35</v>
      </c>
      <c r="D8397">
        <v>24</v>
      </c>
      <c r="E8397">
        <v>1</v>
      </c>
      <c r="F8397" t="s">
        <v>581</v>
      </c>
      <c r="G8397" t="s">
        <v>581</v>
      </c>
      <c r="H8397" t="s">
        <v>143</v>
      </c>
      <c r="I8397" t="s">
        <v>652</v>
      </c>
      <c r="J8397" t="s">
        <v>663</v>
      </c>
    </row>
    <row r="8398" spans="1:10" x14ac:dyDescent="0.35">
      <c r="A8398">
        <v>8639</v>
      </c>
      <c r="B8398" t="s">
        <v>410</v>
      </c>
      <c r="C8398">
        <v>36</v>
      </c>
      <c r="D8398">
        <v>14</v>
      </c>
      <c r="E8398">
        <v>2</v>
      </c>
      <c r="F8398" t="s">
        <v>581</v>
      </c>
      <c r="G8398" t="s">
        <v>581</v>
      </c>
      <c r="H8398" t="s">
        <v>143</v>
      </c>
      <c r="I8398" t="s">
        <v>652</v>
      </c>
      <c r="J8398" t="s">
        <v>663</v>
      </c>
    </row>
    <row r="8399" spans="1:10" x14ac:dyDescent="0.35">
      <c r="A8399">
        <v>8640</v>
      </c>
      <c r="B8399" t="s">
        <v>410</v>
      </c>
      <c r="C8399">
        <v>37</v>
      </c>
      <c r="D8399">
        <v>19</v>
      </c>
      <c r="E8399">
        <v>3</v>
      </c>
      <c r="F8399" t="s">
        <v>581</v>
      </c>
      <c r="G8399" t="s">
        <v>581</v>
      </c>
      <c r="H8399" t="s">
        <v>143</v>
      </c>
      <c r="I8399" t="s">
        <v>652</v>
      </c>
      <c r="J8399" t="s">
        <v>663</v>
      </c>
    </row>
    <row r="8400" spans="1:10" x14ac:dyDescent="0.35">
      <c r="A8400">
        <v>8641</v>
      </c>
      <c r="B8400" t="s">
        <v>410</v>
      </c>
      <c r="C8400">
        <v>38</v>
      </c>
      <c r="D8400">
        <v>31</v>
      </c>
      <c r="E8400">
        <v>5</v>
      </c>
      <c r="F8400" t="s">
        <v>581</v>
      </c>
      <c r="G8400" t="s">
        <v>581</v>
      </c>
      <c r="H8400" t="s">
        <v>143</v>
      </c>
      <c r="I8400" t="s">
        <v>652</v>
      </c>
      <c r="J8400" t="s">
        <v>663</v>
      </c>
    </row>
    <row r="8401" spans="1:10" x14ac:dyDescent="0.35">
      <c r="A8401">
        <v>8643</v>
      </c>
      <c r="B8401" t="s">
        <v>411</v>
      </c>
      <c r="C8401">
        <v>15</v>
      </c>
      <c r="D8401">
        <v>46</v>
      </c>
      <c r="E8401">
        <v>5</v>
      </c>
      <c r="F8401" t="s">
        <v>581</v>
      </c>
      <c r="G8401" t="s">
        <v>581</v>
      </c>
      <c r="H8401" t="s">
        <v>143</v>
      </c>
      <c r="I8401" t="s">
        <v>652</v>
      </c>
      <c r="J8401" t="s">
        <v>663</v>
      </c>
    </row>
    <row r="8402" spans="1:10" x14ac:dyDescent="0.35">
      <c r="A8402">
        <v>8644</v>
      </c>
      <c r="B8402" t="s">
        <v>411</v>
      </c>
      <c r="C8402">
        <v>16</v>
      </c>
      <c r="D8402">
        <v>23</v>
      </c>
      <c r="E8402">
        <v>4</v>
      </c>
      <c r="F8402" t="s">
        <v>581</v>
      </c>
      <c r="G8402" t="s">
        <v>581</v>
      </c>
      <c r="H8402" t="s">
        <v>143</v>
      </c>
      <c r="I8402" t="s">
        <v>652</v>
      </c>
      <c r="J8402" t="s">
        <v>663</v>
      </c>
    </row>
    <row r="8403" spans="1:10" x14ac:dyDescent="0.35">
      <c r="A8403">
        <v>8645</v>
      </c>
      <c r="B8403" t="s">
        <v>411</v>
      </c>
      <c r="C8403">
        <v>17</v>
      </c>
      <c r="D8403">
        <v>29</v>
      </c>
      <c r="E8403">
        <v>2</v>
      </c>
      <c r="F8403" t="s">
        <v>581</v>
      </c>
      <c r="G8403" t="s">
        <v>581</v>
      </c>
      <c r="H8403" t="s">
        <v>143</v>
      </c>
      <c r="I8403" t="s">
        <v>652</v>
      </c>
      <c r="J8403" t="s">
        <v>663</v>
      </c>
    </row>
    <row r="8404" spans="1:10" x14ac:dyDescent="0.35">
      <c r="A8404">
        <v>8646</v>
      </c>
      <c r="B8404" t="s">
        <v>411</v>
      </c>
      <c r="C8404">
        <v>18</v>
      </c>
      <c r="D8404">
        <v>28</v>
      </c>
      <c r="E8404">
        <v>2</v>
      </c>
      <c r="F8404" t="s">
        <v>581</v>
      </c>
      <c r="G8404" t="s">
        <v>581</v>
      </c>
      <c r="H8404" t="s">
        <v>143</v>
      </c>
      <c r="I8404" t="s">
        <v>652</v>
      </c>
      <c r="J8404" t="s">
        <v>663</v>
      </c>
    </row>
    <row r="8405" spans="1:10" x14ac:dyDescent="0.35">
      <c r="A8405">
        <v>8647</v>
      </c>
      <c r="B8405" t="s">
        <v>411</v>
      </c>
      <c r="C8405">
        <v>19</v>
      </c>
      <c r="D8405">
        <v>19</v>
      </c>
      <c r="E8405">
        <v>2</v>
      </c>
      <c r="F8405" t="s">
        <v>581</v>
      </c>
      <c r="G8405" t="s">
        <v>581</v>
      </c>
      <c r="H8405" t="s">
        <v>143</v>
      </c>
      <c r="I8405" t="s">
        <v>652</v>
      </c>
      <c r="J8405" t="s">
        <v>663</v>
      </c>
    </row>
    <row r="8406" spans="1:10" x14ac:dyDescent="0.35">
      <c r="A8406">
        <v>8648</v>
      </c>
      <c r="B8406" t="s">
        <v>411</v>
      </c>
      <c r="C8406">
        <v>20</v>
      </c>
      <c r="D8406">
        <v>8</v>
      </c>
      <c r="E8406">
        <v>7</v>
      </c>
      <c r="F8406" t="s">
        <v>581</v>
      </c>
      <c r="G8406" t="s">
        <v>581</v>
      </c>
      <c r="H8406" t="s">
        <v>143</v>
      </c>
      <c r="I8406" t="s">
        <v>652</v>
      </c>
      <c r="J8406" t="s">
        <v>663</v>
      </c>
    </row>
    <row r="8407" spans="1:10" x14ac:dyDescent="0.35">
      <c r="A8407">
        <v>8649</v>
      </c>
      <c r="B8407" t="s">
        <v>411</v>
      </c>
      <c r="C8407">
        <v>21</v>
      </c>
      <c r="D8407">
        <v>10</v>
      </c>
      <c r="E8407">
        <v>7</v>
      </c>
      <c r="F8407" t="s">
        <v>581</v>
      </c>
      <c r="G8407" t="s">
        <v>581</v>
      </c>
      <c r="H8407" t="s">
        <v>143</v>
      </c>
      <c r="I8407" t="s">
        <v>652</v>
      </c>
      <c r="J8407" t="s">
        <v>663</v>
      </c>
    </row>
    <row r="8408" spans="1:10" x14ac:dyDescent="0.35">
      <c r="A8408">
        <v>8650</v>
      </c>
      <c r="B8408" t="s">
        <v>411</v>
      </c>
      <c r="C8408">
        <v>22</v>
      </c>
      <c r="D8408">
        <v>8</v>
      </c>
      <c r="E8408">
        <v>9</v>
      </c>
      <c r="F8408" t="s">
        <v>581</v>
      </c>
      <c r="G8408" t="s">
        <v>581</v>
      </c>
      <c r="H8408" t="s">
        <v>143</v>
      </c>
      <c r="I8408" t="s">
        <v>652</v>
      </c>
      <c r="J8408" t="s">
        <v>663</v>
      </c>
    </row>
    <row r="8409" spans="1:10" x14ac:dyDescent="0.35">
      <c r="A8409">
        <v>8651</v>
      </c>
      <c r="B8409" t="s">
        <v>411</v>
      </c>
      <c r="C8409">
        <v>23</v>
      </c>
      <c r="D8409">
        <v>9</v>
      </c>
      <c r="E8409">
        <v>8</v>
      </c>
      <c r="F8409" t="s">
        <v>581</v>
      </c>
      <c r="G8409" t="s">
        <v>581</v>
      </c>
      <c r="H8409" t="s">
        <v>143</v>
      </c>
      <c r="I8409" t="s">
        <v>652</v>
      </c>
      <c r="J8409" t="s">
        <v>663</v>
      </c>
    </row>
    <row r="8410" spans="1:10" x14ac:dyDescent="0.35">
      <c r="A8410">
        <v>8652</v>
      </c>
      <c r="B8410" t="s">
        <v>411</v>
      </c>
      <c r="C8410">
        <v>24</v>
      </c>
      <c r="D8410">
        <v>13</v>
      </c>
      <c r="E8410">
        <v>11</v>
      </c>
      <c r="F8410" t="s">
        <v>581</v>
      </c>
      <c r="G8410" t="s">
        <v>581</v>
      </c>
      <c r="H8410" t="s">
        <v>143</v>
      </c>
      <c r="I8410" t="s">
        <v>652</v>
      </c>
      <c r="J8410" t="s">
        <v>663</v>
      </c>
    </row>
    <row r="8411" spans="1:10" x14ac:dyDescent="0.35">
      <c r="A8411">
        <v>8653</v>
      </c>
      <c r="B8411" t="s">
        <v>411</v>
      </c>
      <c r="C8411">
        <v>25</v>
      </c>
      <c r="D8411">
        <v>6</v>
      </c>
      <c r="E8411">
        <v>11</v>
      </c>
      <c r="F8411" t="s">
        <v>581</v>
      </c>
      <c r="G8411" t="s">
        <v>581</v>
      </c>
      <c r="H8411" t="s">
        <v>143</v>
      </c>
      <c r="I8411" t="s">
        <v>652</v>
      </c>
      <c r="J8411" t="s">
        <v>663</v>
      </c>
    </row>
    <row r="8412" spans="1:10" x14ac:dyDescent="0.35">
      <c r="A8412">
        <v>8654</v>
      </c>
      <c r="B8412" t="s">
        <v>411</v>
      </c>
      <c r="C8412">
        <v>26</v>
      </c>
      <c r="D8412">
        <v>10</v>
      </c>
      <c r="E8412">
        <v>14</v>
      </c>
      <c r="F8412" t="s">
        <v>581</v>
      </c>
      <c r="G8412" t="s">
        <v>581</v>
      </c>
      <c r="H8412" t="s">
        <v>143</v>
      </c>
      <c r="I8412" t="s">
        <v>652</v>
      </c>
      <c r="J8412" t="s">
        <v>663</v>
      </c>
    </row>
    <row r="8413" spans="1:10" x14ac:dyDescent="0.35">
      <c r="A8413">
        <v>8655</v>
      </c>
      <c r="B8413" t="s">
        <v>411</v>
      </c>
      <c r="C8413">
        <v>27</v>
      </c>
      <c r="D8413">
        <v>22</v>
      </c>
      <c r="E8413">
        <v>12</v>
      </c>
      <c r="F8413" t="s">
        <v>581</v>
      </c>
      <c r="G8413" t="s">
        <v>581</v>
      </c>
      <c r="H8413" t="s">
        <v>143</v>
      </c>
      <c r="I8413" t="s">
        <v>652</v>
      </c>
      <c r="J8413" t="s">
        <v>663</v>
      </c>
    </row>
    <row r="8414" spans="1:10" x14ac:dyDescent="0.35">
      <c r="A8414">
        <v>8656</v>
      </c>
      <c r="B8414" t="s">
        <v>411</v>
      </c>
      <c r="C8414">
        <v>28</v>
      </c>
      <c r="D8414">
        <v>21</v>
      </c>
      <c r="E8414">
        <v>20</v>
      </c>
      <c r="F8414" t="s">
        <v>581</v>
      </c>
      <c r="G8414" t="s">
        <v>581</v>
      </c>
      <c r="H8414" t="s">
        <v>143</v>
      </c>
      <c r="I8414" t="s">
        <v>652</v>
      </c>
      <c r="J8414" t="s">
        <v>663</v>
      </c>
    </row>
    <row r="8415" spans="1:10" x14ac:dyDescent="0.35">
      <c r="A8415">
        <v>8657</v>
      </c>
      <c r="B8415" t="s">
        <v>411</v>
      </c>
      <c r="C8415">
        <v>29</v>
      </c>
      <c r="D8415">
        <v>15</v>
      </c>
      <c r="E8415">
        <v>16</v>
      </c>
      <c r="F8415" t="s">
        <v>581</v>
      </c>
      <c r="G8415" t="s">
        <v>581</v>
      </c>
      <c r="H8415" t="s">
        <v>143</v>
      </c>
      <c r="I8415" t="s">
        <v>652</v>
      </c>
      <c r="J8415" t="s">
        <v>663</v>
      </c>
    </row>
    <row r="8416" spans="1:10" x14ac:dyDescent="0.35">
      <c r="A8416">
        <v>8658</v>
      </c>
      <c r="B8416" t="s">
        <v>411</v>
      </c>
      <c r="C8416">
        <v>30</v>
      </c>
      <c r="D8416">
        <v>20</v>
      </c>
      <c r="E8416">
        <v>21</v>
      </c>
      <c r="F8416" t="s">
        <v>581</v>
      </c>
      <c r="G8416" t="s">
        <v>581</v>
      </c>
      <c r="H8416" t="s">
        <v>143</v>
      </c>
      <c r="I8416" t="s">
        <v>652</v>
      </c>
      <c r="J8416" t="s">
        <v>663</v>
      </c>
    </row>
    <row r="8417" spans="1:10" x14ac:dyDescent="0.35">
      <c r="A8417">
        <v>8659</v>
      </c>
      <c r="B8417" t="s">
        <v>411</v>
      </c>
      <c r="C8417">
        <v>31</v>
      </c>
      <c r="D8417">
        <v>16</v>
      </c>
      <c r="E8417">
        <v>12</v>
      </c>
      <c r="F8417" t="s">
        <v>581</v>
      </c>
      <c r="G8417" t="s">
        <v>581</v>
      </c>
      <c r="H8417" t="s">
        <v>143</v>
      </c>
      <c r="I8417" t="s">
        <v>652</v>
      </c>
      <c r="J8417" t="s">
        <v>663</v>
      </c>
    </row>
    <row r="8418" spans="1:10" x14ac:dyDescent="0.35">
      <c r="A8418">
        <v>8660</v>
      </c>
      <c r="B8418" t="s">
        <v>411</v>
      </c>
      <c r="C8418">
        <v>32</v>
      </c>
      <c r="D8418">
        <v>7</v>
      </c>
      <c r="E8418">
        <v>18</v>
      </c>
      <c r="F8418" t="s">
        <v>581</v>
      </c>
      <c r="G8418" t="s">
        <v>581</v>
      </c>
      <c r="H8418" t="s">
        <v>143</v>
      </c>
      <c r="I8418" t="s">
        <v>652</v>
      </c>
      <c r="J8418" t="s">
        <v>663</v>
      </c>
    </row>
    <row r="8419" spans="1:10" x14ac:dyDescent="0.35">
      <c r="A8419">
        <v>8661</v>
      </c>
      <c r="B8419" t="s">
        <v>411</v>
      </c>
      <c r="C8419">
        <v>33</v>
      </c>
      <c r="D8419">
        <v>15</v>
      </c>
      <c r="E8419">
        <v>8</v>
      </c>
      <c r="F8419" t="s">
        <v>581</v>
      </c>
      <c r="G8419" t="s">
        <v>581</v>
      </c>
      <c r="H8419" t="s">
        <v>143</v>
      </c>
      <c r="I8419" t="s">
        <v>652</v>
      </c>
      <c r="J8419" t="s">
        <v>663</v>
      </c>
    </row>
    <row r="8420" spans="1:10" x14ac:dyDescent="0.35">
      <c r="A8420">
        <v>8662</v>
      </c>
      <c r="B8420" t="s">
        <v>411</v>
      </c>
      <c r="C8420">
        <v>34</v>
      </c>
      <c r="D8420">
        <v>19</v>
      </c>
      <c r="E8420">
        <v>16</v>
      </c>
      <c r="F8420" t="s">
        <v>581</v>
      </c>
      <c r="G8420" t="s">
        <v>581</v>
      </c>
      <c r="H8420" t="s">
        <v>143</v>
      </c>
      <c r="I8420" t="s">
        <v>652</v>
      </c>
      <c r="J8420" t="s">
        <v>663</v>
      </c>
    </row>
    <row r="8421" spans="1:10" x14ac:dyDescent="0.35">
      <c r="A8421">
        <v>8663</v>
      </c>
      <c r="B8421" t="s">
        <v>411</v>
      </c>
      <c r="C8421">
        <v>35</v>
      </c>
      <c r="D8421">
        <v>21</v>
      </c>
      <c r="E8421">
        <v>13</v>
      </c>
      <c r="F8421" t="s">
        <v>581</v>
      </c>
      <c r="G8421" t="s">
        <v>581</v>
      </c>
      <c r="H8421" t="s">
        <v>143</v>
      </c>
      <c r="I8421" t="s">
        <v>652</v>
      </c>
      <c r="J8421" t="s">
        <v>663</v>
      </c>
    </row>
    <row r="8422" spans="1:10" x14ac:dyDescent="0.35">
      <c r="A8422">
        <v>8664</v>
      </c>
      <c r="B8422" t="s">
        <v>411</v>
      </c>
      <c r="C8422">
        <v>36</v>
      </c>
      <c r="D8422">
        <v>4</v>
      </c>
      <c r="E8422">
        <v>2</v>
      </c>
      <c r="F8422" t="s">
        <v>581</v>
      </c>
      <c r="G8422" t="s">
        <v>581</v>
      </c>
      <c r="H8422" t="s">
        <v>143</v>
      </c>
      <c r="I8422" t="s">
        <v>652</v>
      </c>
      <c r="J8422" t="s">
        <v>663</v>
      </c>
    </row>
    <row r="8423" spans="1:10" x14ac:dyDescent="0.35">
      <c r="A8423">
        <v>8665</v>
      </c>
      <c r="B8423" t="s">
        <v>411</v>
      </c>
      <c r="C8423">
        <v>37</v>
      </c>
      <c r="D8423">
        <v>17</v>
      </c>
      <c r="E8423">
        <v>14</v>
      </c>
      <c r="F8423" t="s">
        <v>581</v>
      </c>
      <c r="G8423" t="s">
        <v>581</v>
      </c>
      <c r="H8423" t="s">
        <v>143</v>
      </c>
      <c r="I8423" t="s">
        <v>652</v>
      </c>
      <c r="J8423" t="s">
        <v>663</v>
      </c>
    </row>
    <row r="8424" spans="1:10" x14ac:dyDescent="0.35">
      <c r="A8424">
        <v>8666</v>
      </c>
      <c r="B8424" t="s">
        <v>411</v>
      </c>
      <c r="C8424">
        <v>38</v>
      </c>
      <c r="D8424">
        <v>10</v>
      </c>
      <c r="E8424">
        <v>16</v>
      </c>
      <c r="F8424" t="s">
        <v>581</v>
      </c>
      <c r="G8424" t="s">
        <v>581</v>
      </c>
      <c r="H8424" t="s">
        <v>143</v>
      </c>
      <c r="I8424" t="s">
        <v>652</v>
      </c>
      <c r="J8424" t="s">
        <v>663</v>
      </c>
    </row>
    <row r="8425" spans="1:10" x14ac:dyDescent="0.35">
      <c r="A8425">
        <v>8667</v>
      </c>
      <c r="B8425" t="s">
        <v>412</v>
      </c>
      <c r="C8425">
        <v>15</v>
      </c>
      <c r="D8425">
        <v>81</v>
      </c>
      <c r="E8425">
        <v>5</v>
      </c>
      <c r="F8425" t="s">
        <v>581</v>
      </c>
      <c r="G8425" t="s">
        <v>581</v>
      </c>
      <c r="H8425" t="s">
        <v>143</v>
      </c>
      <c r="I8425" t="s">
        <v>652</v>
      </c>
      <c r="J8425" t="s">
        <v>663</v>
      </c>
    </row>
    <row r="8426" spans="1:10" x14ac:dyDescent="0.35">
      <c r="A8426">
        <v>8668</v>
      </c>
      <c r="B8426" t="s">
        <v>412</v>
      </c>
      <c r="C8426">
        <v>16</v>
      </c>
      <c r="D8426">
        <v>126</v>
      </c>
      <c r="E8426">
        <v>7</v>
      </c>
      <c r="F8426" t="s">
        <v>581</v>
      </c>
      <c r="G8426" t="s">
        <v>581</v>
      </c>
      <c r="H8426" t="s">
        <v>143</v>
      </c>
      <c r="I8426" t="s">
        <v>652</v>
      </c>
      <c r="J8426" t="s">
        <v>663</v>
      </c>
    </row>
    <row r="8427" spans="1:10" x14ac:dyDescent="0.35">
      <c r="A8427">
        <v>8669</v>
      </c>
      <c r="B8427" t="s">
        <v>412</v>
      </c>
      <c r="C8427">
        <v>17</v>
      </c>
      <c r="D8427">
        <v>52</v>
      </c>
      <c r="E8427">
        <v>2</v>
      </c>
      <c r="F8427" t="s">
        <v>581</v>
      </c>
      <c r="G8427" t="s">
        <v>581</v>
      </c>
      <c r="H8427" t="s">
        <v>143</v>
      </c>
      <c r="I8427" t="s">
        <v>652</v>
      </c>
      <c r="J8427" t="s">
        <v>663</v>
      </c>
    </row>
    <row r="8428" spans="1:10" x14ac:dyDescent="0.35">
      <c r="A8428">
        <v>8670</v>
      </c>
      <c r="B8428" t="s">
        <v>412</v>
      </c>
      <c r="C8428">
        <v>18</v>
      </c>
      <c r="D8428">
        <v>48</v>
      </c>
      <c r="E8428">
        <v>1</v>
      </c>
      <c r="F8428" t="s">
        <v>581</v>
      </c>
      <c r="G8428" t="s">
        <v>581</v>
      </c>
      <c r="H8428" t="s">
        <v>143</v>
      </c>
      <c r="I8428" t="s">
        <v>652</v>
      </c>
      <c r="J8428" t="s">
        <v>663</v>
      </c>
    </row>
    <row r="8429" spans="1:10" x14ac:dyDescent="0.35">
      <c r="A8429">
        <v>8671</v>
      </c>
      <c r="B8429" t="s">
        <v>412</v>
      </c>
      <c r="C8429">
        <v>19</v>
      </c>
      <c r="D8429">
        <v>36</v>
      </c>
      <c r="E8429">
        <v>2</v>
      </c>
      <c r="F8429" t="s">
        <v>581</v>
      </c>
      <c r="G8429" t="s">
        <v>581</v>
      </c>
      <c r="H8429" t="s">
        <v>143</v>
      </c>
      <c r="I8429" t="s">
        <v>652</v>
      </c>
      <c r="J8429" t="s">
        <v>663</v>
      </c>
    </row>
    <row r="8430" spans="1:10" x14ac:dyDescent="0.35">
      <c r="A8430">
        <v>8672</v>
      </c>
      <c r="B8430" t="s">
        <v>412</v>
      </c>
      <c r="C8430">
        <v>20</v>
      </c>
      <c r="D8430">
        <v>15</v>
      </c>
      <c r="E8430">
        <v>0</v>
      </c>
      <c r="F8430" t="s">
        <v>581</v>
      </c>
      <c r="G8430" t="s">
        <v>581</v>
      </c>
      <c r="H8430" t="s">
        <v>143</v>
      </c>
      <c r="I8430" t="s">
        <v>652</v>
      </c>
      <c r="J8430" t="s">
        <v>663</v>
      </c>
    </row>
    <row r="8431" spans="1:10" x14ac:dyDescent="0.35">
      <c r="A8431">
        <v>8673</v>
      </c>
      <c r="B8431" t="s">
        <v>412</v>
      </c>
      <c r="C8431">
        <v>21</v>
      </c>
      <c r="D8431">
        <v>13</v>
      </c>
      <c r="E8431">
        <v>0</v>
      </c>
      <c r="F8431" t="s">
        <v>581</v>
      </c>
      <c r="G8431" t="s">
        <v>581</v>
      </c>
      <c r="H8431" t="s">
        <v>143</v>
      </c>
      <c r="I8431" t="s">
        <v>652</v>
      </c>
      <c r="J8431" t="s">
        <v>663</v>
      </c>
    </row>
    <row r="8432" spans="1:10" x14ac:dyDescent="0.35">
      <c r="A8432">
        <v>8674</v>
      </c>
      <c r="B8432" t="s">
        <v>412</v>
      </c>
      <c r="C8432">
        <v>22</v>
      </c>
      <c r="D8432">
        <v>17</v>
      </c>
      <c r="E8432">
        <v>1</v>
      </c>
      <c r="F8432" t="s">
        <v>581</v>
      </c>
      <c r="G8432" t="s">
        <v>581</v>
      </c>
      <c r="H8432" t="s">
        <v>143</v>
      </c>
      <c r="I8432" t="s">
        <v>652</v>
      </c>
      <c r="J8432" t="s">
        <v>663</v>
      </c>
    </row>
    <row r="8433" spans="1:10" x14ac:dyDescent="0.35">
      <c r="A8433">
        <v>8675</v>
      </c>
      <c r="B8433" t="s">
        <v>412</v>
      </c>
      <c r="C8433">
        <v>23</v>
      </c>
      <c r="D8433">
        <v>10</v>
      </c>
      <c r="E8433">
        <v>1</v>
      </c>
      <c r="F8433" t="s">
        <v>581</v>
      </c>
      <c r="G8433" t="s">
        <v>581</v>
      </c>
      <c r="H8433" t="s">
        <v>143</v>
      </c>
      <c r="I8433" t="s">
        <v>652</v>
      </c>
      <c r="J8433" t="s">
        <v>663</v>
      </c>
    </row>
    <row r="8434" spans="1:10" x14ac:dyDescent="0.35">
      <c r="A8434">
        <v>8676</v>
      </c>
      <c r="B8434" t="s">
        <v>412</v>
      </c>
      <c r="C8434">
        <v>24</v>
      </c>
      <c r="D8434">
        <v>11</v>
      </c>
      <c r="E8434">
        <v>1</v>
      </c>
      <c r="F8434" t="s">
        <v>581</v>
      </c>
      <c r="G8434" t="s">
        <v>581</v>
      </c>
      <c r="H8434" t="s">
        <v>143</v>
      </c>
      <c r="I8434" t="s">
        <v>652</v>
      </c>
      <c r="J8434" t="s">
        <v>663</v>
      </c>
    </row>
    <row r="8435" spans="1:10" x14ac:dyDescent="0.35">
      <c r="A8435">
        <v>8677</v>
      </c>
      <c r="B8435" t="s">
        <v>412</v>
      </c>
      <c r="C8435">
        <v>25</v>
      </c>
      <c r="D8435">
        <v>18</v>
      </c>
      <c r="E8435">
        <v>1</v>
      </c>
      <c r="F8435" t="s">
        <v>581</v>
      </c>
      <c r="G8435" t="s">
        <v>581</v>
      </c>
      <c r="H8435" t="s">
        <v>143</v>
      </c>
      <c r="I8435" t="s">
        <v>652</v>
      </c>
      <c r="J8435" t="s">
        <v>663</v>
      </c>
    </row>
    <row r="8436" spans="1:10" x14ac:dyDescent="0.35">
      <c r="A8436">
        <v>8678</v>
      </c>
      <c r="B8436" t="s">
        <v>412</v>
      </c>
      <c r="C8436">
        <v>26</v>
      </c>
      <c r="D8436">
        <v>18</v>
      </c>
      <c r="E8436">
        <v>1</v>
      </c>
      <c r="F8436" t="s">
        <v>581</v>
      </c>
      <c r="G8436" t="s">
        <v>581</v>
      </c>
      <c r="H8436" t="s">
        <v>143</v>
      </c>
      <c r="I8436" t="s">
        <v>652</v>
      </c>
      <c r="J8436" t="s">
        <v>663</v>
      </c>
    </row>
    <row r="8437" spans="1:10" x14ac:dyDescent="0.35">
      <c r="A8437">
        <v>8679</v>
      </c>
      <c r="B8437" t="s">
        <v>412</v>
      </c>
      <c r="C8437">
        <v>27</v>
      </c>
      <c r="D8437">
        <v>18</v>
      </c>
      <c r="E8437">
        <v>2</v>
      </c>
      <c r="F8437" t="s">
        <v>581</v>
      </c>
      <c r="G8437" t="s">
        <v>581</v>
      </c>
      <c r="H8437" t="s">
        <v>143</v>
      </c>
      <c r="I8437" t="s">
        <v>652</v>
      </c>
      <c r="J8437" t="s">
        <v>663</v>
      </c>
    </row>
    <row r="8438" spans="1:10" x14ac:dyDescent="0.35">
      <c r="A8438">
        <v>8680</v>
      </c>
      <c r="B8438" t="s">
        <v>412</v>
      </c>
      <c r="C8438">
        <v>28</v>
      </c>
      <c r="D8438">
        <v>46</v>
      </c>
      <c r="E8438">
        <v>2</v>
      </c>
      <c r="F8438" t="s">
        <v>581</v>
      </c>
      <c r="G8438" t="s">
        <v>581</v>
      </c>
      <c r="H8438" t="s">
        <v>143</v>
      </c>
      <c r="I8438" t="s">
        <v>652</v>
      </c>
      <c r="J8438" t="s">
        <v>663</v>
      </c>
    </row>
    <row r="8439" spans="1:10" x14ac:dyDescent="0.35">
      <c r="A8439">
        <v>8681</v>
      </c>
      <c r="B8439" t="s">
        <v>412</v>
      </c>
      <c r="C8439">
        <v>29</v>
      </c>
      <c r="D8439">
        <v>39</v>
      </c>
      <c r="E8439">
        <v>4</v>
      </c>
      <c r="F8439" t="s">
        <v>581</v>
      </c>
      <c r="G8439" t="s">
        <v>581</v>
      </c>
      <c r="H8439" t="s">
        <v>143</v>
      </c>
      <c r="I8439" t="s">
        <v>652</v>
      </c>
      <c r="J8439" t="s">
        <v>663</v>
      </c>
    </row>
    <row r="8440" spans="1:10" x14ac:dyDescent="0.35">
      <c r="A8440">
        <v>8682</v>
      </c>
      <c r="B8440" t="s">
        <v>412</v>
      </c>
      <c r="C8440">
        <v>30</v>
      </c>
      <c r="D8440">
        <v>34</v>
      </c>
      <c r="E8440">
        <v>3</v>
      </c>
      <c r="F8440" t="s">
        <v>581</v>
      </c>
      <c r="G8440" t="s">
        <v>581</v>
      </c>
      <c r="H8440" t="s">
        <v>143</v>
      </c>
      <c r="I8440" t="s">
        <v>652</v>
      </c>
      <c r="J8440" t="s">
        <v>663</v>
      </c>
    </row>
    <row r="8441" spans="1:10" x14ac:dyDescent="0.35">
      <c r="A8441">
        <v>8683</v>
      </c>
      <c r="B8441" t="s">
        <v>412</v>
      </c>
      <c r="C8441">
        <v>31</v>
      </c>
      <c r="D8441">
        <v>31</v>
      </c>
      <c r="E8441">
        <v>2</v>
      </c>
      <c r="F8441" t="s">
        <v>581</v>
      </c>
      <c r="G8441" t="s">
        <v>581</v>
      </c>
      <c r="H8441" t="s">
        <v>143</v>
      </c>
      <c r="I8441" t="s">
        <v>652</v>
      </c>
      <c r="J8441" t="s">
        <v>663</v>
      </c>
    </row>
    <row r="8442" spans="1:10" x14ac:dyDescent="0.35">
      <c r="A8442">
        <v>8684</v>
      </c>
      <c r="B8442" t="s">
        <v>412</v>
      </c>
      <c r="C8442">
        <v>32</v>
      </c>
      <c r="D8442">
        <v>62</v>
      </c>
      <c r="E8442">
        <v>2</v>
      </c>
      <c r="F8442" t="s">
        <v>581</v>
      </c>
      <c r="G8442" t="s">
        <v>581</v>
      </c>
      <c r="H8442" t="s">
        <v>143</v>
      </c>
      <c r="I8442" t="s">
        <v>652</v>
      </c>
      <c r="J8442" t="s">
        <v>663</v>
      </c>
    </row>
    <row r="8443" spans="1:10" x14ac:dyDescent="0.35">
      <c r="A8443">
        <v>8685</v>
      </c>
      <c r="B8443" t="s">
        <v>412</v>
      </c>
      <c r="C8443">
        <v>33</v>
      </c>
      <c r="D8443">
        <v>42</v>
      </c>
      <c r="E8443">
        <v>2</v>
      </c>
      <c r="F8443" t="s">
        <v>581</v>
      </c>
      <c r="G8443" t="s">
        <v>581</v>
      </c>
      <c r="H8443" t="s">
        <v>143</v>
      </c>
      <c r="I8443" t="s">
        <v>652</v>
      </c>
      <c r="J8443" t="s">
        <v>663</v>
      </c>
    </row>
    <row r="8444" spans="1:10" x14ac:dyDescent="0.35">
      <c r="A8444">
        <v>8686</v>
      </c>
      <c r="B8444" t="s">
        <v>412</v>
      </c>
      <c r="C8444">
        <v>34</v>
      </c>
      <c r="D8444">
        <v>34</v>
      </c>
      <c r="E8444">
        <v>0</v>
      </c>
      <c r="F8444" t="s">
        <v>581</v>
      </c>
      <c r="G8444" t="s">
        <v>581</v>
      </c>
      <c r="H8444" t="s">
        <v>143</v>
      </c>
      <c r="I8444" t="s">
        <v>652</v>
      </c>
      <c r="J8444" t="s">
        <v>663</v>
      </c>
    </row>
    <row r="8445" spans="1:10" x14ac:dyDescent="0.35">
      <c r="A8445">
        <v>8687</v>
      </c>
      <c r="B8445" t="s">
        <v>412</v>
      </c>
      <c r="C8445">
        <v>35</v>
      </c>
      <c r="D8445">
        <v>17</v>
      </c>
      <c r="E8445">
        <v>2</v>
      </c>
      <c r="F8445" t="s">
        <v>581</v>
      </c>
      <c r="G8445" t="s">
        <v>581</v>
      </c>
      <c r="H8445" t="s">
        <v>143</v>
      </c>
      <c r="I8445" t="s">
        <v>652</v>
      </c>
      <c r="J8445" t="s">
        <v>663</v>
      </c>
    </row>
    <row r="8446" spans="1:10" x14ac:dyDescent="0.35">
      <c r="A8446">
        <v>8688</v>
      </c>
      <c r="B8446" t="s">
        <v>412</v>
      </c>
      <c r="C8446">
        <v>36</v>
      </c>
      <c r="D8446">
        <v>15</v>
      </c>
      <c r="E8446">
        <v>3</v>
      </c>
      <c r="F8446" t="s">
        <v>581</v>
      </c>
      <c r="G8446" t="s">
        <v>581</v>
      </c>
      <c r="H8446" t="s">
        <v>143</v>
      </c>
      <c r="I8446" t="s">
        <v>652</v>
      </c>
      <c r="J8446" t="s">
        <v>663</v>
      </c>
    </row>
    <row r="8447" spans="1:10" x14ac:dyDescent="0.35">
      <c r="A8447">
        <v>8689</v>
      </c>
      <c r="B8447" t="s">
        <v>412</v>
      </c>
      <c r="C8447">
        <v>37</v>
      </c>
      <c r="D8447">
        <v>16</v>
      </c>
      <c r="E8447">
        <v>2</v>
      </c>
      <c r="F8447" t="s">
        <v>581</v>
      </c>
      <c r="G8447" t="s">
        <v>581</v>
      </c>
      <c r="H8447" t="s">
        <v>143</v>
      </c>
      <c r="I8447" t="s">
        <v>652</v>
      </c>
      <c r="J8447" t="s">
        <v>663</v>
      </c>
    </row>
    <row r="8448" spans="1:10" x14ac:dyDescent="0.35">
      <c r="A8448">
        <v>8690</v>
      </c>
      <c r="B8448" t="s">
        <v>412</v>
      </c>
      <c r="C8448">
        <v>38</v>
      </c>
      <c r="D8448">
        <v>22</v>
      </c>
      <c r="E8448">
        <v>1</v>
      </c>
      <c r="F8448" t="s">
        <v>581</v>
      </c>
      <c r="G8448" t="s">
        <v>581</v>
      </c>
      <c r="H8448" t="s">
        <v>143</v>
      </c>
      <c r="I8448" t="s">
        <v>652</v>
      </c>
      <c r="J8448" t="s">
        <v>663</v>
      </c>
    </row>
    <row r="8449" spans="1:10" x14ac:dyDescent="0.35">
      <c r="A8449">
        <v>8691</v>
      </c>
      <c r="B8449" t="s">
        <v>413</v>
      </c>
      <c r="C8449">
        <v>15</v>
      </c>
      <c r="D8449">
        <v>20</v>
      </c>
      <c r="E8449">
        <v>0</v>
      </c>
      <c r="F8449" t="s">
        <v>581</v>
      </c>
      <c r="G8449" t="s">
        <v>581</v>
      </c>
      <c r="H8449" t="s">
        <v>143</v>
      </c>
      <c r="I8449" t="s">
        <v>652</v>
      </c>
      <c r="J8449" t="s">
        <v>663</v>
      </c>
    </row>
    <row r="8450" spans="1:10" x14ac:dyDescent="0.35">
      <c r="A8450">
        <v>8692</v>
      </c>
      <c r="B8450" t="s">
        <v>413</v>
      </c>
      <c r="C8450">
        <v>16</v>
      </c>
      <c r="D8450">
        <v>12</v>
      </c>
      <c r="E8450">
        <v>0</v>
      </c>
      <c r="F8450" t="s">
        <v>581</v>
      </c>
      <c r="G8450" t="s">
        <v>581</v>
      </c>
      <c r="H8450" t="s">
        <v>143</v>
      </c>
      <c r="I8450" t="s">
        <v>652</v>
      </c>
      <c r="J8450" t="s">
        <v>663</v>
      </c>
    </row>
    <row r="8451" spans="1:10" x14ac:dyDescent="0.35">
      <c r="A8451">
        <v>8693</v>
      </c>
      <c r="B8451" t="s">
        <v>413</v>
      </c>
      <c r="C8451">
        <v>17</v>
      </c>
      <c r="D8451">
        <v>5</v>
      </c>
      <c r="E8451">
        <v>0</v>
      </c>
      <c r="F8451" t="s">
        <v>581</v>
      </c>
      <c r="G8451" t="s">
        <v>581</v>
      </c>
      <c r="H8451" t="s">
        <v>143</v>
      </c>
      <c r="I8451" t="s">
        <v>652</v>
      </c>
      <c r="J8451" t="s">
        <v>663</v>
      </c>
    </row>
    <row r="8452" spans="1:10" x14ac:dyDescent="0.35">
      <c r="A8452">
        <v>8694</v>
      </c>
      <c r="B8452" t="s">
        <v>413</v>
      </c>
      <c r="C8452">
        <v>18</v>
      </c>
      <c r="D8452">
        <v>8</v>
      </c>
      <c r="E8452">
        <v>1</v>
      </c>
      <c r="F8452" t="s">
        <v>581</v>
      </c>
      <c r="G8452" t="s">
        <v>581</v>
      </c>
      <c r="H8452" t="s">
        <v>143</v>
      </c>
      <c r="I8452" t="s">
        <v>652</v>
      </c>
      <c r="J8452" t="s">
        <v>663</v>
      </c>
    </row>
    <row r="8453" spans="1:10" x14ac:dyDescent="0.35">
      <c r="A8453">
        <v>8695</v>
      </c>
      <c r="B8453" t="s">
        <v>413</v>
      </c>
      <c r="C8453">
        <v>19</v>
      </c>
      <c r="D8453">
        <v>6</v>
      </c>
      <c r="E8453">
        <v>0</v>
      </c>
      <c r="F8453" t="s">
        <v>581</v>
      </c>
      <c r="G8453" t="s">
        <v>581</v>
      </c>
      <c r="H8453" t="s">
        <v>143</v>
      </c>
      <c r="I8453" t="s">
        <v>652</v>
      </c>
      <c r="J8453" t="s">
        <v>663</v>
      </c>
    </row>
    <row r="8454" spans="1:10" x14ac:dyDescent="0.35">
      <c r="A8454">
        <v>8696</v>
      </c>
      <c r="B8454" t="s">
        <v>413</v>
      </c>
      <c r="C8454">
        <v>20</v>
      </c>
      <c r="D8454">
        <v>6</v>
      </c>
      <c r="E8454">
        <v>1</v>
      </c>
      <c r="F8454" t="s">
        <v>581</v>
      </c>
      <c r="G8454" t="s">
        <v>581</v>
      </c>
      <c r="H8454" t="s">
        <v>143</v>
      </c>
      <c r="I8454" t="s">
        <v>652</v>
      </c>
      <c r="J8454" t="s">
        <v>663</v>
      </c>
    </row>
    <row r="8455" spans="1:10" x14ac:dyDescent="0.35">
      <c r="A8455">
        <v>8697</v>
      </c>
      <c r="B8455" t="s">
        <v>413</v>
      </c>
      <c r="C8455">
        <v>21</v>
      </c>
      <c r="D8455">
        <v>2</v>
      </c>
      <c r="E8455">
        <v>0</v>
      </c>
      <c r="F8455" t="s">
        <v>581</v>
      </c>
      <c r="G8455" t="s">
        <v>581</v>
      </c>
      <c r="H8455" t="s">
        <v>143</v>
      </c>
      <c r="I8455" t="s">
        <v>652</v>
      </c>
      <c r="J8455" t="s">
        <v>663</v>
      </c>
    </row>
    <row r="8456" spans="1:10" x14ac:dyDescent="0.35">
      <c r="A8456">
        <v>8698</v>
      </c>
      <c r="B8456" t="s">
        <v>413</v>
      </c>
      <c r="C8456">
        <v>22</v>
      </c>
      <c r="D8456">
        <v>2</v>
      </c>
      <c r="E8456">
        <v>0</v>
      </c>
      <c r="F8456" t="s">
        <v>581</v>
      </c>
      <c r="G8456" t="s">
        <v>581</v>
      </c>
      <c r="H8456" t="s">
        <v>143</v>
      </c>
      <c r="I8456" t="s">
        <v>652</v>
      </c>
      <c r="J8456" t="s">
        <v>663</v>
      </c>
    </row>
    <row r="8457" spans="1:10" x14ac:dyDescent="0.35">
      <c r="A8457">
        <v>8699</v>
      </c>
      <c r="B8457" t="s">
        <v>413</v>
      </c>
      <c r="C8457">
        <v>23</v>
      </c>
      <c r="D8457">
        <v>1</v>
      </c>
      <c r="E8457">
        <v>0</v>
      </c>
      <c r="F8457" t="s">
        <v>581</v>
      </c>
      <c r="G8457" t="s">
        <v>581</v>
      </c>
      <c r="H8457" t="s">
        <v>143</v>
      </c>
      <c r="I8457" t="s">
        <v>652</v>
      </c>
      <c r="J8457" t="s">
        <v>663</v>
      </c>
    </row>
    <row r="8458" spans="1:10" x14ac:dyDescent="0.35">
      <c r="A8458">
        <v>8700</v>
      </c>
      <c r="B8458" t="s">
        <v>413</v>
      </c>
      <c r="C8458">
        <v>24</v>
      </c>
      <c r="D8458">
        <v>2</v>
      </c>
      <c r="E8458">
        <v>0</v>
      </c>
      <c r="F8458" t="s">
        <v>581</v>
      </c>
      <c r="G8458" t="s">
        <v>581</v>
      </c>
      <c r="H8458" t="s">
        <v>143</v>
      </c>
      <c r="I8458" t="s">
        <v>652</v>
      </c>
      <c r="J8458" t="s">
        <v>663</v>
      </c>
    </row>
    <row r="8459" spans="1:10" x14ac:dyDescent="0.35">
      <c r="A8459">
        <v>8701</v>
      </c>
      <c r="B8459" t="s">
        <v>413</v>
      </c>
      <c r="C8459">
        <v>25</v>
      </c>
      <c r="D8459">
        <v>3</v>
      </c>
      <c r="E8459">
        <v>0</v>
      </c>
      <c r="F8459" t="s">
        <v>581</v>
      </c>
      <c r="G8459" t="s">
        <v>581</v>
      </c>
      <c r="H8459" t="s">
        <v>143</v>
      </c>
      <c r="I8459" t="s">
        <v>652</v>
      </c>
      <c r="J8459" t="s">
        <v>663</v>
      </c>
    </row>
    <row r="8460" spans="1:10" x14ac:dyDescent="0.35">
      <c r="A8460">
        <v>8702</v>
      </c>
      <c r="B8460" t="s">
        <v>413</v>
      </c>
      <c r="C8460">
        <v>26</v>
      </c>
      <c r="D8460">
        <v>6</v>
      </c>
      <c r="E8460">
        <v>0</v>
      </c>
      <c r="F8460" t="s">
        <v>581</v>
      </c>
      <c r="G8460" t="s">
        <v>581</v>
      </c>
      <c r="H8460" t="s">
        <v>143</v>
      </c>
      <c r="I8460" t="s">
        <v>652</v>
      </c>
      <c r="J8460" t="s">
        <v>663</v>
      </c>
    </row>
    <row r="8461" spans="1:10" x14ac:dyDescent="0.35">
      <c r="A8461">
        <v>8703</v>
      </c>
      <c r="B8461" t="s">
        <v>413</v>
      </c>
      <c r="C8461">
        <v>27</v>
      </c>
      <c r="D8461">
        <v>4</v>
      </c>
      <c r="E8461">
        <v>1</v>
      </c>
      <c r="F8461" t="s">
        <v>581</v>
      </c>
      <c r="G8461" t="s">
        <v>581</v>
      </c>
      <c r="H8461" t="s">
        <v>143</v>
      </c>
      <c r="I8461" t="s">
        <v>652</v>
      </c>
      <c r="J8461" t="s">
        <v>663</v>
      </c>
    </row>
    <row r="8462" spans="1:10" x14ac:dyDescent="0.35">
      <c r="A8462">
        <v>8704</v>
      </c>
      <c r="B8462" t="s">
        <v>413</v>
      </c>
      <c r="C8462">
        <v>28</v>
      </c>
      <c r="D8462">
        <v>2</v>
      </c>
      <c r="E8462">
        <v>0</v>
      </c>
      <c r="F8462" t="s">
        <v>581</v>
      </c>
      <c r="G8462" t="s">
        <v>581</v>
      </c>
      <c r="H8462" t="s">
        <v>143</v>
      </c>
      <c r="I8462" t="s">
        <v>652</v>
      </c>
      <c r="J8462" t="s">
        <v>663</v>
      </c>
    </row>
    <row r="8463" spans="1:10" x14ac:dyDescent="0.35">
      <c r="A8463">
        <v>8705</v>
      </c>
      <c r="B8463" t="s">
        <v>413</v>
      </c>
      <c r="C8463">
        <v>29</v>
      </c>
      <c r="D8463">
        <v>4</v>
      </c>
      <c r="E8463">
        <v>0</v>
      </c>
      <c r="F8463" t="s">
        <v>581</v>
      </c>
      <c r="G8463" t="s">
        <v>581</v>
      </c>
      <c r="H8463" t="s">
        <v>143</v>
      </c>
      <c r="I8463" t="s">
        <v>652</v>
      </c>
      <c r="J8463" t="s">
        <v>663</v>
      </c>
    </row>
    <row r="8464" spans="1:10" x14ac:dyDescent="0.35">
      <c r="A8464">
        <v>8706</v>
      </c>
      <c r="B8464" t="s">
        <v>413</v>
      </c>
      <c r="C8464">
        <v>30</v>
      </c>
      <c r="D8464">
        <v>7</v>
      </c>
      <c r="E8464">
        <v>0</v>
      </c>
      <c r="F8464" t="s">
        <v>581</v>
      </c>
      <c r="G8464" t="s">
        <v>581</v>
      </c>
      <c r="H8464" t="s">
        <v>143</v>
      </c>
      <c r="I8464" t="s">
        <v>652</v>
      </c>
      <c r="J8464" t="s">
        <v>663</v>
      </c>
    </row>
    <row r="8465" spans="1:10" x14ac:dyDescent="0.35">
      <c r="A8465">
        <v>8707</v>
      </c>
      <c r="B8465" t="s">
        <v>413</v>
      </c>
      <c r="C8465">
        <v>31</v>
      </c>
      <c r="D8465">
        <v>3</v>
      </c>
      <c r="E8465">
        <v>0</v>
      </c>
      <c r="F8465" t="s">
        <v>581</v>
      </c>
      <c r="G8465" t="s">
        <v>581</v>
      </c>
      <c r="H8465" t="s">
        <v>143</v>
      </c>
      <c r="I8465" t="s">
        <v>652</v>
      </c>
      <c r="J8465" t="s">
        <v>663</v>
      </c>
    </row>
    <row r="8466" spans="1:10" x14ac:dyDescent="0.35">
      <c r="A8466">
        <v>8708</v>
      </c>
      <c r="B8466" t="s">
        <v>413</v>
      </c>
      <c r="C8466">
        <v>32</v>
      </c>
      <c r="D8466">
        <v>5</v>
      </c>
      <c r="E8466">
        <v>0</v>
      </c>
      <c r="F8466" t="s">
        <v>581</v>
      </c>
      <c r="G8466" t="s">
        <v>581</v>
      </c>
      <c r="H8466" t="s">
        <v>143</v>
      </c>
      <c r="I8466" t="s">
        <v>652</v>
      </c>
      <c r="J8466" t="s">
        <v>663</v>
      </c>
    </row>
    <row r="8467" spans="1:10" x14ac:dyDescent="0.35">
      <c r="A8467">
        <v>8709</v>
      </c>
      <c r="B8467" t="s">
        <v>413</v>
      </c>
      <c r="C8467">
        <v>33</v>
      </c>
      <c r="D8467">
        <v>10</v>
      </c>
      <c r="E8467">
        <v>0</v>
      </c>
      <c r="F8467" t="s">
        <v>581</v>
      </c>
      <c r="G8467" t="s">
        <v>581</v>
      </c>
      <c r="H8467" t="s">
        <v>143</v>
      </c>
      <c r="I8467" t="s">
        <v>652</v>
      </c>
      <c r="J8467" t="s">
        <v>663</v>
      </c>
    </row>
    <row r="8468" spans="1:10" x14ac:dyDescent="0.35">
      <c r="A8468">
        <v>8710</v>
      </c>
      <c r="B8468" t="s">
        <v>413</v>
      </c>
      <c r="C8468">
        <v>34</v>
      </c>
      <c r="D8468">
        <v>5</v>
      </c>
      <c r="E8468">
        <v>0</v>
      </c>
      <c r="F8468" t="s">
        <v>581</v>
      </c>
      <c r="G8468" t="s">
        <v>581</v>
      </c>
      <c r="H8468" t="s">
        <v>143</v>
      </c>
      <c r="I8468" t="s">
        <v>652</v>
      </c>
      <c r="J8468" t="s">
        <v>663</v>
      </c>
    </row>
    <row r="8469" spans="1:10" x14ac:dyDescent="0.35">
      <c r="A8469">
        <v>8711</v>
      </c>
      <c r="B8469" t="s">
        <v>413</v>
      </c>
      <c r="C8469">
        <v>35</v>
      </c>
      <c r="D8469">
        <v>2</v>
      </c>
      <c r="E8469">
        <v>0</v>
      </c>
      <c r="F8469" t="s">
        <v>581</v>
      </c>
      <c r="G8469" t="s">
        <v>581</v>
      </c>
      <c r="H8469" t="s">
        <v>143</v>
      </c>
      <c r="I8469" t="s">
        <v>652</v>
      </c>
      <c r="J8469" t="s">
        <v>663</v>
      </c>
    </row>
    <row r="8470" spans="1:10" x14ac:dyDescent="0.35">
      <c r="A8470">
        <v>8712</v>
      </c>
      <c r="B8470" t="s">
        <v>413</v>
      </c>
      <c r="C8470">
        <v>36</v>
      </c>
      <c r="D8470">
        <v>1</v>
      </c>
      <c r="E8470">
        <v>1</v>
      </c>
      <c r="F8470" t="s">
        <v>581</v>
      </c>
      <c r="G8470" t="s">
        <v>581</v>
      </c>
      <c r="H8470" t="s">
        <v>143</v>
      </c>
      <c r="I8470" t="s">
        <v>652</v>
      </c>
      <c r="J8470" t="s">
        <v>663</v>
      </c>
    </row>
    <row r="8471" spans="1:10" x14ac:dyDescent="0.35">
      <c r="A8471">
        <v>8713</v>
      </c>
      <c r="B8471" t="s">
        <v>413</v>
      </c>
      <c r="C8471">
        <v>37</v>
      </c>
      <c r="D8471">
        <v>4</v>
      </c>
      <c r="E8471">
        <v>0</v>
      </c>
      <c r="F8471" t="s">
        <v>581</v>
      </c>
      <c r="G8471" t="s">
        <v>581</v>
      </c>
      <c r="H8471" t="s">
        <v>143</v>
      </c>
      <c r="I8471" t="s">
        <v>652</v>
      </c>
      <c r="J8471" t="s">
        <v>663</v>
      </c>
    </row>
    <row r="8472" spans="1:10" x14ac:dyDescent="0.35">
      <c r="A8472">
        <v>8714</v>
      </c>
      <c r="B8472" t="s">
        <v>413</v>
      </c>
      <c r="C8472">
        <v>38</v>
      </c>
      <c r="D8472">
        <v>5</v>
      </c>
      <c r="E8472">
        <v>0</v>
      </c>
      <c r="F8472" t="s">
        <v>581</v>
      </c>
      <c r="G8472" t="s">
        <v>581</v>
      </c>
      <c r="H8472" t="s">
        <v>143</v>
      </c>
      <c r="I8472" t="s">
        <v>652</v>
      </c>
      <c r="J8472" t="s">
        <v>663</v>
      </c>
    </row>
    <row r="8473" spans="1:10" x14ac:dyDescent="0.35">
      <c r="A8473">
        <v>8715</v>
      </c>
      <c r="B8473" t="s">
        <v>414</v>
      </c>
      <c r="C8473">
        <v>15</v>
      </c>
      <c r="D8473">
        <v>25</v>
      </c>
      <c r="E8473">
        <v>7</v>
      </c>
      <c r="F8473" t="s">
        <v>581</v>
      </c>
      <c r="G8473" t="s">
        <v>581</v>
      </c>
      <c r="H8473" t="s">
        <v>143</v>
      </c>
      <c r="I8473" t="s">
        <v>652</v>
      </c>
      <c r="J8473" t="s">
        <v>663</v>
      </c>
    </row>
    <row r="8474" spans="1:10" x14ac:dyDescent="0.35">
      <c r="A8474">
        <v>8716</v>
      </c>
      <c r="B8474" t="s">
        <v>414</v>
      </c>
      <c r="C8474">
        <v>16</v>
      </c>
      <c r="D8474">
        <v>19</v>
      </c>
      <c r="E8474">
        <v>3</v>
      </c>
      <c r="F8474" t="s">
        <v>581</v>
      </c>
      <c r="G8474" t="s">
        <v>581</v>
      </c>
      <c r="H8474" t="s">
        <v>143</v>
      </c>
      <c r="I8474" t="s">
        <v>652</v>
      </c>
      <c r="J8474" t="s">
        <v>663</v>
      </c>
    </row>
    <row r="8475" spans="1:10" x14ac:dyDescent="0.35">
      <c r="A8475">
        <v>8717</v>
      </c>
      <c r="B8475" t="s">
        <v>414</v>
      </c>
      <c r="C8475">
        <v>17</v>
      </c>
      <c r="D8475">
        <v>10</v>
      </c>
      <c r="E8475">
        <v>2</v>
      </c>
      <c r="F8475" t="s">
        <v>581</v>
      </c>
      <c r="G8475" t="s">
        <v>581</v>
      </c>
      <c r="H8475" t="s">
        <v>143</v>
      </c>
      <c r="I8475" t="s">
        <v>652</v>
      </c>
      <c r="J8475" t="s">
        <v>663</v>
      </c>
    </row>
    <row r="8476" spans="1:10" x14ac:dyDescent="0.35">
      <c r="A8476">
        <v>8718</v>
      </c>
      <c r="B8476" t="s">
        <v>414</v>
      </c>
      <c r="C8476">
        <v>18</v>
      </c>
      <c r="D8476">
        <v>13</v>
      </c>
      <c r="E8476">
        <v>3</v>
      </c>
      <c r="F8476" t="s">
        <v>581</v>
      </c>
      <c r="G8476" t="s">
        <v>581</v>
      </c>
      <c r="H8476" t="s">
        <v>143</v>
      </c>
      <c r="I8476" t="s">
        <v>652</v>
      </c>
      <c r="J8476" t="s">
        <v>663</v>
      </c>
    </row>
    <row r="8477" spans="1:10" x14ac:dyDescent="0.35">
      <c r="A8477">
        <v>8719</v>
      </c>
      <c r="B8477" t="s">
        <v>414</v>
      </c>
      <c r="C8477">
        <v>19</v>
      </c>
      <c r="D8477">
        <v>13</v>
      </c>
      <c r="E8477">
        <v>0</v>
      </c>
      <c r="F8477" t="s">
        <v>581</v>
      </c>
      <c r="G8477" t="s">
        <v>581</v>
      </c>
      <c r="H8477" t="s">
        <v>143</v>
      </c>
      <c r="I8477" t="s">
        <v>652</v>
      </c>
      <c r="J8477" t="s">
        <v>663</v>
      </c>
    </row>
    <row r="8478" spans="1:10" x14ac:dyDescent="0.35">
      <c r="A8478">
        <v>8720</v>
      </c>
      <c r="B8478" t="s">
        <v>414</v>
      </c>
      <c r="C8478">
        <v>20</v>
      </c>
      <c r="D8478">
        <v>11</v>
      </c>
      <c r="E8478">
        <v>4</v>
      </c>
      <c r="F8478" t="s">
        <v>581</v>
      </c>
      <c r="G8478" t="s">
        <v>581</v>
      </c>
      <c r="H8478" t="s">
        <v>143</v>
      </c>
      <c r="I8478" t="s">
        <v>652</v>
      </c>
      <c r="J8478" t="s">
        <v>663</v>
      </c>
    </row>
    <row r="8479" spans="1:10" x14ac:dyDescent="0.35">
      <c r="A8479">
        <v>8721</v>
      </c>
      <c r="B8479" t="s">
        <v>414</v>
      </c>
      <c r="C8479">
        <v>21</v>
      </c>
      <c r="D8479">
        <v>7</v>
      </c>
      <c r="E8479">
        <v>0</v>
      </c>
      <c r="F8479" t="s">
        <v>581</v>
      </c>
      <c r="G8479" t="s">
        <v>581</v>
      </c>
      <c r="H8479" t="s">
        <v>143</v>
      </c>
      <c r="I8479" t="s">
        <v>652</v>
      </c>
      <c r="J8479" t="s">
        <v>663</v>
      </c>
    </row>
    <row r="8480" spans="1:10" x14ac:dyDescent="0.35">
      <c r="A8480">
        <v>8722</v>
      </c>
      <c r="B8480" t="s">
        <v>414</v>
      </c>
      <c r="C8480">
        <v>22</v>
      </c>
      <c r="D8480">
        <v>9</v>
      </c>
      <c r="E8480">
        <v>0</v>
      </c>
      <c r="F8480" t="s">
        <v>581</v>
      </c>
      <c r="G8480" t="s">
        <v>581</v>
      </c>
      <c r="H8480" t="s">
        <v>143</v>
      </c>
      <c r="I8480" t="s">
        <v>652</v>
      </c>
      <c r="J8480" t="s">
        <v>663</v>
      </c>
    </row>
    <row r="8481" spans="1:10" x14ac:dyDescent="0.35">
      <c r="A8481">
        <v>8723</v>
      </c>
      <c r="B8481" t="s">
        <v>414</v>
      </c>
      <c r="C8481">
        <v>23</v>
      </c>
      <c r="D8481">
        <v>5</v>
      </c>
      <c r="E8481">
        <v>1</v>
      </c>
      <c r="F8481" t="s">
        <v>581</v>
      </c>
      <c r="G8481" t="s">
        <v>581</v>
      </c>
      <c r="H8481" t="s">
        <v>143</v>
      </c>
      <c r="I8481" t="s">
        <v>652</v>
      </c>
      <c r="J8481" t="s">
        <v>663</v>
      </c>
    </row>
    <row r="8482" spans="1:10" x14ac:dyDescent="0.35">
      <c r="A8482">
        <v>8724</v>
      </c>
      <c r="B8482" t="s">
        <v>414</v>
      </c>
      <c r="C8482">
        <v>24</v>
      </c>
      <c r="D8482">
        <v>9</v>
      </c>
      <c r="E8482">
        <v>1</v>
      </c>
      <c r="F8482" t="s">
        <v>581</v>
      </c>
      <c r="G8482" t="s">
        <v>581</v>
      </c>
      <c r="H8482" t="s">
        <v>143</v>
      </c>
      <c r="I8482" t="s">
        <v>652</v>
      </c>
      <c r="J8482" t="s">
        <v>663</v>
      </c>
    </row>
    <row r="8483" spans="1:10" x14ac:dyDescent="0.35">
      <c r="A8483">
        <v>8725</v>
      </c>
      <c r="B8483" t="s">
        <v>414</v>
      </c>
      <c r="C8483">
        <v>25</v>
      </c>
      <c r="D8483">
        <v>4</v>
      </c>
      <c r="E8483">
        <v>2</v>
      </c>
      <c r="F8483" t="s">
        <v>581</v>
      </c>
      <c r="G8483" t="s">
        <v>581</v>
      </c>
      <c r="H8483" t="s">
        <v>143</v>
      </c>
      <c r="I8483" t="s">
        <v>652</v>
      </c>
      <c r="J8483" t="s">
        <v>663</v>
      </c>
    </row>
    <row r="8484" spans="1:10" x14ac:dyDescent="0.35">
      <c r="A8484">
        <v>8726</v>
      </c>
      <c r="B8484" t="s">
        <v>414</v>
      </c>
      <c r="C8484">
        <v>26</v>
      </c>
      <c r="D8484">
        <v>8</v>
      </c>
      <c r="E8484">
        <v>1</v>
      </c>
      <c r="F8484" t="s">
        <v>581</v>
      </c>
      <c r="G8484" t="s">
        <v>581</v>
      </c>
      <c r="H8484" t="s">
        <v>143</v>
      </c>
      <c r="I8484" t="s">
        <v>652</v>
      </c>
      <c r="J8484" t="s">
        <v>663</v>
      </c>
    </row>
    <row r="8485" spans="1:10" x14ac:dyDescent="0.35">
      <c r="A8485">
        <v>8727</v>
      </c>
      <c r="B8485" t="s">
        <v>414</v>
      </c>
      <c r="C8485">
        <v>27</v>
      </c>
      <c r="D8485">
        <v>5</v>
      </c>
      <c r="E8485">
        <v>0</v>
      </c>
      <c r="F8485" t="s">
        <v>581</v>
      </c>
      <c r="G8485" t="s">
        <v>581</v>
      </c>
      <c r="H8485" t="s">
        <v>143</v>
      </c>
      <c r="I8485" t="s">
        <v>652</v>
      </c>
      <c r="J8485" t="s">
        <v>663</v>
      </c>
    </row>
    <row r="8486" spans="1:10" x14ac:dyDescent="0.35">
      <c r="A8486">
        <v>8728</v>
      </c>
      <c r="B8486" t="s">
        <v>414</v>
      </c>
      <c r="C8486">
        <v>28</v>
      </c>
      <c r="D8486">
        <v>6</v>
      </c>
      <c r="E8486">
        <v>0</v>
      </c>
      <c r="F8486" t="s">
        <v>581</v>
      </c>
      <c r="G8486" t="s">
        <v>581</v>
      </c>
      <c r="H8486" t="s">
        <v>143</v>
      </c>
      <c r="I8486" t="s">
        <v>652</v>
      </c>
      <c r="J8486" t="s">
        <v>663</v>
      </c>
    </row>
    <row r="8487" spans="1:10" x14ac:dyDescent="0.35">
      <c r="A8487">
        <v>8729</v>
      </c>
      <c r="B8487" t="s">
        <v>414</v>
      </c>
      <c r="C8487">
        <v>29</v>
      </c>
      <c r="D8487">
        <v>17</v>
      </c>
      <c r="E8487">
        <v>0</v>
      </c>
      <c r="F8487" t="s">
        <v>581</v>
      </c>
      <c r="G8487" t="s">
        <v>581</v>
      </c>
      <c r="H8487" t="s">
        <v>143</v>
      </c>
      <c r="I8487" t="s">
        <v>652</v>
      </c>
      <c r="J8487" t="s">
        <v>663</v>
      </c>
    </row>
    <row r="8488" spans="1:10" x14ac:dyDescent="0.35">
      <c r="A8488">
        <v>8730</v>
      </c>
      <c r="B8488" t="s">
        <v>414</v>
      </c>
      <c r="C8488">
        <v>30</v>
      </c>
      <c r="D8488">
        <v>14</v>
      </c>
      <c r="E8488">
        <v>3</v>
      </c>
      <c r="F8488" t="s">
        <v>581</v>
      </c>
      <c r="G8488" t="s">
        <v>581</v>
      </c>
      <c r="H8488" t="s">
        <v>143</v>
      </c>
      <c r="I8488" t="s">
        <v>652</v>
      </c>
      <c r="J8488" t="s">
        <v>663</v>
      </c>
    </row>
    <row r="8489" spans="1:10" x14ac:dyDescent="0.35">
      <c r="A8489">
        <v>8731</v>
      </c>
      <c r="B8489" t="s">
        <v>414</v>
      </c>
      <c r="C8489">
        <v>31</v>
      </c>
      <c r="D8489">
        <v>4</v>
      </c>
      <c r="E8489">
        <v>2</v>
      </c>
      <c r="F8489" t="s">
        <v>581</v>
      </c>
      <c r="G8489" t="s">
        <v>581</v>
      </c>
      <c r="H8489" t="s">
        <v>143</v>
      </c>
      <c r="I8489" t="s">
        <v>652</v>
      </c>
      <c r="J8489" t="s">
        <v>663</v>
      </c>
    </row>
    <row r="8490" spans="1:10" x14ac:dyDescent="0.35">
      <c r="A8490">
        <v>8732</v>
      </c>
      <c r="B8490" t="s">
        <v>414</v>
      </c>
      <c r="C8490">
        <v>32</v>
      </c>
      <c r="D8490">
        <v>8</v>
      </c>
      <c r="E8490">
        <v>0</v>
      </c>
      <c r="F8490" t="s">
        <v>581</v>
      </c>
      <c r="G8490" t="s">
        <v>581</v>
      </c>
      <c r="H8490" t="s">
        <v>143</v>
      </c>
      <c r="I8490" t="s">
        <v>652</v>
      </c>
      <c r="J8490" t="s">
        <v>663</v>
      </c>
    </row>
    <row r="8491" spans="1:10" x14ac:dyDescent="0.35">
      <c r="A8491">
        <v>8733</v>
      </c>
      <c r="B8491" t="s">
        <v>414</v>
      </c>
      <c r="C8491">
        <v>33</v>
      </c>
      <c r="D8491">
        <v>11</v>
      </c>
      <c r="E8491">
        <v>0</v>
      </c>
      <c r="F8491" t="s">
        <v>581</v>
      </c>
      <c r="G8491" t="s">
        <v>581</v>
      </c>
      <c r="H8491" t="s">
        <v>143</v>
      </c>
      <c r="I8491" t="s">
        <v>652</v>
      </c>
      <c r="J8491" t="s">
        <v>663</v>
      </c>
    </row>
    <row r="8492" spans="1:10" x14ac:dyDescent="0.35">
      <c r="A8492">
        <v>8734</v>
      </c>
      <c r="B8492" t="s">
        <v>414</v>
      </c>
      <c r="C8492">
        <v>34</v>
      </c>
      <c r="D8492">
        <v>9</v>
      </c>
      <c r="E8492">
        <v>2</v>
      </c>
      <c r="F8492" t="s">
        <v>581</v>
      </c>
      <c r="G8492" t="s">
        <v>581</v>
      </c>
      <c r="H8492" t="s">
        <v>143</v>
      </c>
      <c r="I8492" t="s">
        <v>652</v>
      </c>
      <c r="J8492" t="s">
        <v>663</v>
      </c>
    </row>
    <row r="8493" spans="1:10" x14ac:dyDescent="0.35">
      <c r="A8493">
        <v>8735</v>
      </c>
      <c r="B8493" t="s">
        <v>414</v>
      </c>
      <c r="C8493">
        <v>35</v>
      </c>
      <c r="D8493">
        <v>7</v>
      </c>
      <c r="E8493">
        <v>1</v>
      </c>
      <c r="F8493" t="s">
        <v>581</v>
      </c>
      <c r="G8493" t="s">
        <v>581</v>
      </c>
      <c r="H8493" t="s">
        <v>143</v>
      </c>
      <c r="I8493" t="s">
        <v>652</v>
      </c>
      <c r="J8493" t="s">
        <v>663</v>
      </c>
    </row>
    <row r="8494" spans="1:10" x14ac:dyDescent="0.35">
      <c r="A8494">
        <v>8736</v>
      </c>
      <c r="B8494" t="s">
        <v>414</v>
      </c>
      <c r="C8494">
        <v>36</v>
      </c>
      <c r="D8494">
        <v>8</v>
      </c>
      <c r="E8494">
        <v>3</v>
      </c>
      <c r="F8494" t="s">
        <v>581</v>
      </c>
      <c r="G8494" t="s">
        <v>581</v>
      </c>
      <c r="H8494" t="s">
        <v>143</v>
      </c>
      <c r="I8494" t="s">
        <v>652</v>
      </c>
      <c r="J8494" t="s">
        <v>663</v>
      </c>
    </row>
    <row r="8495" spans="1:10" x14ac:dyDescent="0.35">
      <c r="A8495">
        <v>8737</v>
      </c>
      <c r="B8495" t="s">
        <v>414</v>
      </c>
      <c r="C8495">
        <v>37</v>
      </c>
      <c r="D8495">
        <v>8</v>
      </c>
      <c r="E8495">
        <v>2</v>
      </c>
      <c r="F8495" t="s">
        <v>581</v>
      </c>
      <c r="G8495" t="s">
        <v>581</v>
      </c>
      <c r="H8495" t="s">
        <v>143</v>
      </c>
      <c r="I8495" t="s">
        <v>652</v>
      </c>
      <c r="J8495" t="s">
        <v>663</v>
      </c>
    </row>
    <row r="8496" spans="1:10" x14ac:dyDescent="0.35">
      <c r="A8496">
        <v>8738</v>
      </c>
      <c r="B8496" t="s">
        <v>414</v>
      </c>
      <c r="C8496">
        <v>38</v>
      </c>
      <c r="D8496">
        <v>10</v>
      </c>
      <c r="E8496">
        <v>3</v>
      </c>
      <c r="F8496" t="s">
        <v>581</v>
      </c>
      <c r="G8496" t="s">
        <v>581</v>
      </c>
      <c r="H8496" t="s">
        <v>143</v>
      </c>
      <c r="I8496" t="s">
        <v>652</v>
      </c>
      <c r="J8496" t="s">
        <v>663</v>
      </c>
    </row>
    <row r="8497" spans="1:10" x14ac:dyDescent="0.35">
      <c r="A8497">
        <v>8739</v>
      </c>
      <c r="B8497" t="s">
        <v>415</v>
      </c>
      <c r="C8497">
        <v>15</v>
      </c>
      <c r="D8497">
        <v>28</v>
      </c>
      <c r="E8497">
        <v>6</v>
      </c>
      <c r="F8497" t="s">
        <v>581</v>
      </c>
      <c r="G8497" t="s">
        <v>581</v>
      </c>
      <c r="H8497" t="s">
        <v>143</v>
      </c>
      <c r="I8497" t="s">
        <v>652</v>
      </c>
      <c r="J8497" t="s">
        <v>664</v>
      </c>
    </row>
    <row r="8498" spans="1:10" x14ac:dyDescent="0.35">
      <c r="A8498">
        <v>8740</v>
      </c>
      <c r="B8498" t="s">
        <v>415</v>
      </c>
      <c r="C8498">
        <v>16</v>
      </c>
      <c r="D8498">
        <v>35</v>
      </c>
      <c r="E8498">
        <v>9</v>
      </c>
      <c r="F8498" t="s">
        <v>581</v>
      </c>
      <c r="G8498" t="s">
        <v>581</v>
      </c>
      <c r="H8498" t="s">
        <v>143</v>
      </c>
      <c r="I8498" t="s">
        <v>652</v>
      </c>
      <c r="J8498" t="s">
        <v>664</v>
      </c>
    </row>
    <row r="8499" spans="1:10" x14ac:dyDescent="0.35">
      <c r="A8499">
        <v>8741</v>
      </c>
      <c r="B8499" t="s">
        <v>415</v>
      </c>
      <c r="C8499">
        <v>17</v>
      </c>
      <c r="D8499">
        <v>15</v>
      </c>
      <c r="E8499">
        <v>10</v>
      </c>
      <c r="F8499" t="s">
        <v>581</v>
      </c>
      <c r="G8499" t="s">
        <v>581</v>
      </c>
      <c r="H8499" t="s">
        <v>143</v>
      </c>
      <c r="I8499" t="s">
        <v>652</v>
      </c>
      <c r="J8499" t="s">
        <v>664</v>
      </c>
    </row>
    <row r="8500" spans="1:10" x14ac:dyDescent="0.35">
      <c r="A8500">
        <v>8742</v>
      </c>
      <c r="B8500" t="s">
        <v>415</v>
      </c>
      <c r="C8500">
        <v>18</v>
      </c>
      <c r="D8500">
        <v>12</v>
      </c>
      <c r="E8500">
        <v>7</v>
      </c>
      <c r="F8500" t="s">
        <v>581</v>
      </c>
      <c r="G8500" t="s">
        <v>581</v>
      </c>
      <c r="H8500" t="s">
        <v>143</v>
      </c>
      <c r="I8500" t="s">
        <v>652</v>
      </c>
      <c r="J8500" t="s">
        <v>664</v>
      </c>
    </row>
    <row r="8501" spans="1:10" x14ac:dyDescent="0.35">
      <c r="A8501">
        <v>8743</v>
      </c>
      <c r="B8501" t="s">
        <v>415</v>
      </c>
      <c r="C8501">
        <v>19</v>
      </c>
      <c r="D8501">
        <v>10</v>
      </c>
      <c r="E8501">
        <v>5</v>
      </c>
      <c r="F8501" t="s">
        <v>581</v>
      </c>
      <c r="G8501" t="s">
        <v>581</v>
      </c>
      <c r="H8501" t="s">
        <v>143</v>
      </c>
      <c r="I8501" t="s">
        <v>652</v>
      </c>
      <c r="J8501" t="s">
        <v>664</v>
      </c>
    </row>
    <row r="8502" spans="1:10" x14ac:dyDescent="0.35">
      <c r="A8502">
        <v>8744</v>
      </c>
      <c r="B8502" t="s">
        <v>415</v>
      </c>
      <c r="C8502">
        <v>20</v>
      </c>
      <c r="D8502">
        <v>4</v>
      </c>
      <c r="E8502">
        <v>0</v>
      </c>
      <c r="F8502" t="s">
        <v>581</v>
      </c>
      <c r="G8502" t="s">
        <v>581</v>
      </c>
      <c r="H8502" t="s">
        <v>143</v>
      </c>
      <c r="I8502" t="s">
        <v>652</v>
      </c>
      <c r="J8502" t="s">
        <v>664</v>
      </c>
    </row>
    <row r="8503" spans="1:10" x14ac:dyDescent="0.35">
      <c r="A8503">
        <v>8745</v>
      </c>
      <c r="B8503" t="s">
        <v>415</v>
      </c>
      <c r="C8503">
        <v>21</v>
      </c>
      <c r="D8503">
        <v>2</v>
      </c>
      <c r="E8503">
        <v>2</v>
      </c>
      <c r="F8503" t="s">
        <v>581</v>
      </c>
      <c r="G8503" t="s">
        <v>581</v>
      </c>
      <c r="H8503" t="s">
        <v>143</v>
      </c>
      <c r="I8503" t="s">
        <v>652</v>
      </c>
      <c r="J8503" t="s">
        <v>664</v>
      </c>
    </row>
    <row r="8504" spans="1:10" x14ac:dyDescent="0.35">
      <c r="A8504">
        <v>8746</v>
      </c>
      <c r="B8504" t="s">
        <v>415</v>
      </c>
      <c r="C8504">
        <v>22</v>
      </c>
      <c r="D8504">
        <v>3</v>
      </c>
      <c r="E8504">
        <v>0</v>
      </c>
      <c r="F8504" t="s">
        <v>581</v>
      </c>
      <c r="G8504" t="s">
        <v>581</v>
      </c>
      <c r="H8504" t="s">
        <v>143</v>
      </c>
      <c r="I8504" t="s">
        <v>652</v>
      </c>
      <c r="J8504" t="s">
        <v>664</v>
      </c>
    </row>
    <row r="8505" spans="1:10" x14ac:dyDescent="0.35">
      <c r="A8505">
        <v>8747</v>
      </c>
      <c r="B8505" t="s">
        <v>415</v>
      </c>
      <c r="C8505">
        <v>23</v>
      </c>
      <c r="D8505">
        <v>5</v>
      </c>
      <c r="E8505">
        <v>0</v>
      </c>
      <c r="F8505" t="s">
        <v>581</v>
      </c>
      <c r="G8505" t="s">
        <v>581</v>
      </c>
      <c r="H8505" t="s">
        <v>143</v>
      </c>
      <c r="I8505" t="s">
        <v>652</v>
      </c>
      <c r="J8505" t="s">
        <v>664</v>
      </c>
    </row>
    <row r="8506" spans="1:10" x14ac:dyDescent="0.35">
      <c r="A8506">
        <v>8748</v>
      </c>
      <c r="B8506" t="s">
        <v>415</v>
      </c>
      <c r="C8506">
        <v>25</v>
      </c>
      <c r="D8506">
        <v>3</v>
      </c>
      <c r="E8506">
        <v>2</v>
      </c>
      <c r="F8506" t="s">
        <v>581</v>
      </c>
      <c r="G8506" t="s">
        <v>581</v>
      </c>
      <c r="H8506" t="s">
        <v>143</v>
      </c>
      <c r="I8506" t="s">
        <v>652</v>
      </c>
      <c r="J8506" t="s">
        <v>664</v>
      </c>
    </row>
    <row r="8507" spans="1:10" x14ac:dyDescent="0.35">
      <c r="A8507">
        <v>8749</v>
      </c>
      <c r="B8507" t="s">
        <v>415</v>
      </c>
      <c r="C8507">
        <v>26</v>
      </c>
      <c r="D8507">
        <v>4</v>
      </c>
      <c r="E8507">
        <v>2</v>
      </c>
      <c r="F8507" t="s">
        <v>581</v>
      </c>
      <c r="G8507" t="s">
        <v>581</v>
      </c>
      <c r="H8507" t="s">
        <v>143</v>
      </c>
      <c r="I8507" t="s">
        <v>652</v>
      </c>
      <c r="J8507" t="s">
        <v>664</v>
      </c>
    </row>
    <row r="8508" spans="1:10" x14ac:dyDescent="0.35">
      <c r="A8508">
        <v>8750</v>
      </c>
      <c r="B8508" t="s">
        <v>415</v>
      </c>
      <c r="C8508">
        <v>27</v>
      </c>
      <c r="D8508">
        <v>8</v>
      </c>
      <c r="E8508">
        <v>3</v>
      </c>
      <c r="F8508" t="s">
        <v>581</v>
      </c>
      <c r="G8508" t="s">
        <v>581</v>
      </c>
      <c r="H8508" t="s">
        <v>143</v>
      </c>
      <c r="I8508" t="s">
        <v>652</v>
      </c>
      <c r="J8508" t="s">
        <v>664</v>
      </c>
    </row>
    <row r="8509" spans="1:10" x14ac:dyDescent="0.35">
      <c r="A8509">
        <v>8751</v>
      </c>
      <c r="B8509" t="s">
        <v>415</v>
      </c>
      <c r="C8509">
        <v>28</v>
      </c>
      <c r="D8509">
        <v>10</v>
      </c>
      <c r="E8509">
        <v>2</v>
      </c>
      <c r="F8509" t="s">
        <v>581</v>
      </c>
      <c r="G8509" t="s">
        <v>581</v>
      </c>
      <c r="H8509" t="s">
        <v>143</v>
      </c>
      <c r="I8509" t="s">
        <v>652</v>
      </c>
      <c r="J8509" t="s">
        <v>664</v>
      </c>
    </row>
    <row r="8510" spans="1:10" x14ac:dyDescent="0.35">
      <c r="A8510">
        <v>8752</v>
      </c>
      <c r="B8510" t="s">
        <v>415</v>
      </c>
      <c r="C8510">
        <v>29</v>
      </c>
      <c r="D8510">
        <v>14</v>
      </c>
      <c r="E8510">
        <v>4</v>
      </c>
      <c r="F8510" t="s">
        <v>581</v>
      </c>
      <c r="G8510" t="s">
        <v>581</v>
      </c>
      <c r="H8510" t="s">
        <v>143</v>
      </c>
      <c r="I8510" t="s">
        <v>652</v>
      </c>
      <c r="J8510" t="s">
        <v>664</v>
      </c>
    </row>
    <row r="8511" spans="1:10" x14ac:dyDescent="0.35">
      <c r="A8511">
        <v>8753</v>
      </c>
      <c r="B8511" t="s">
        <v>415</v>
      </c>
      <c r="C8511">
        <v>30</v>
      </c>
      <c r="D8511">
        <v>6</v>
      </c>
      <c r="E8511">
        <v>4</v>
      </c>
      <c r="F8511" t="s">
        <v>581</v>
      </c>
      <c r="G8511" t="s">
        <v>581</v>
      </c>
      <c r="H8511" t="s">
        <v>143</v>
      </c>
      <c r="I8511" t="s">
        <v>652</v>
      </c>
      <c r="J8511" t="s">
        <v>664</v>
      </c>
    </row>
    <row r="8512" spans="1:10" x14ac:dyDescent="0.35">
      <c r="A8512">
        <v>8754</v>
      </c>
      <c r="B8512" t="s">
        <v>415</v>
      </c>
      <c r="C8512">
        <v>31</v>
      </c>
      <c r="D8512">
        <v>6</v>
      </c>
      <c r="E8512">
        <v>4</v>
      </c>
      <c r="F8512" t="s">
        <v>581</v>
      </c>
      <c r="G8512" t="s">
        <v>581</v>
      </c>
      <c r="H8512" t="s">
        <v>143</v>
      </c>
      <c r="I8512" t="s">
        <v>652</v>
      </c>
      <c r="J8512" t="s">
        <v>664</v>
      </c>
    </row>
    <row r="8513" spans="1:10" x14ac:dyDescent="0.35">
      <c r="A8513">
        <v>8755</v>
      </c>
      <c r="B8513" t="s">
        <v>415</v>
      </c>
      <c r="C8513">
        <v>32</v>
      </c>
      <c r="D8513">
        <v>12</v>
      </c>
      <c r="E8513">
        <v>3</v>
      </c>
      <c r="F8513" t="s">
        <v>581</v>
      </c>
      <c r="G8513" t="s">
        <v>581</v>
      </c>
      <c r="H8513" t="s">
        <v>143</v>
      </c>
      <c r="I8513" t="s">
        <v>652</v>
      </c>
      <c r="J8513" t="s">
        <v>664</v>
      </c>
    </row>
    <row r="8514" spans="1:10" x14ac:dyDescent="0.35">
      <c r="A8514">
        <v>8756</v>
      </c>
      <c r="B8514" t="s">
        <v>415</v>
      </c>
      <c r="C8514">
        <v>33</v>
      </c>
      <c r="D8514">
        <v>21</v>
      </c>
      <c r="E8514">
        <v>6</v>
      </c>
      <c r="F8514" t="s">
        <v>581</v>
      </c>
      <c r="G8514" t="s">
        <v>581</v>
      </c>
      <c r="H8514" t="s">
        <v>143</v>
      </c>
      <c r="I8514" t="s">
        <v>652</v>
      </c>
      <c r="J8514" t="s">
        <v>664</v>
      </c>
    </row>
    <row r="8515" spans="1:10" x14ac:dyDescent="0.35">
      <c r="A8515">
        <v>8757</v>
      </c>
      <c r="B8515" t="s">
        <v>415</v>
      </c>
      <c r="C8515">
        <v>34</v>
      </c>
      <c r="D8515">
        <v>53</v>
      </c>
      <c r="E8515">
        <v>5</v>
      </c>
      <c r="F8515" t="s">
        <v>581</v>
      </c>
      <c r="G8515" t="s">
        <v>581</v>
      </c>
      <c r="H8515" t="s">
        <v>143</v>
      </c>
      <c r="I8515" t="s">
        <v>652</v>
      </c>
      <c r="J8515" t="s">
        <v>664</v>
      </c>
    </row>
    <row r="8516" spans="1:10" x14ac:dyDescent="0.35">
      <c r="A8516">
        <v>8758</v>
      </c>
      <c r="B8516" t="s">
        <v>415</v>
      </c>
      <c r="C8516">
        <v>35</v>
      </c>
      <c r="D8516">
        <v>36</v>
      </c>
      <c r="E8516">
        <v>4</v>
      </c>
      <c r="F8516" t="s">
        <v>581</v>
      </c>
      <c r="G8516" t="s">
        <v>581</v>
      </c>
      <c r="H8516" t="s">
        <v>143</v>
      </c>
      <c r="I8516" t="s">
        <v>652</v>
      </c>
      <c r="J8516" t="s">
        <v>664</v>
      </c>
    </row>
    <row r="8517" spans="1:10" x14ac:dyDescent="0.35">
      <c r="A8517">
        <v>8759</v>
      </c>
      <c r="B8517" t="s">
        <v>415</v>
      </c>
      <c r="C8517">
        <v>36</v>
      </c>
      <c r="D8517">
        <v>8</v>
      </c>
      <c r="E8517">
        <v>6</v>
      </c>
      <c r="F8517" t="s">
        <v>581</v>
      </c>
      <c r="G8517" t="s">
        <v>581</v>
      </c>
      <c r="H8517" t="s">
        <v>143</v>
      </c>
      <c r="I8517" t="s">
        <v>652</v>
      </c>
      <c r="J8517" t="s">
        <v>664</v>
      </c>
    </row>
    <row r="8518" spans="1:10" x14ac:dyDescent="0.35">
      <c r="A8518">
        <v>8760</v>
      </c>
      <c r="B8518" t="s">
        <v>415</v>
      </c>
      <c r="C8518">
        <v>37</v>
      </c>
      <c r="D8518">
        <v>14</v>
      </c>
      <c r="E8518">
        <v>4</v>
      </c>
      <c r="F8518" t="s">
        <v>581</v>
      </c>
      <c r="G8518" t="s">
        <v>581</v>
      </c>
      <c r="H8518" t="s">
        <v>143</v>
      </c>
      <c r="I8518" t="s">
        <v>652</v>
      </c>
      <c r="J8518" t="s">
        <v>664</v>
      </c>
    </row>
    <row r="8519" spans="1:10" x14ac:dyDescent="0.35">
      <c r="A8519">
        <v>8761</v>
      </c>
      <c r="B8519" t="s">
        <v>415</v>
      </c>
      <c r="C8519">
        <v>38</v>
      </c>
      <c r="D8519">
        <v>7</v>
      </c>
      <c r="E8519">
        <v>2</v>
      </c>
      <c r="F8519" t="s">
        <v>581</v>
      </c>
      <c r="G8519" t="s">
        <v>581</v>
      </c>
      <c r="H8519" t="s">
        <v>143</v>
      </c>
      <c r="I8519" t="s">
        <v>652</v>
      </c>
      <c r="J8519" t="s">
        <v>664</v>
      </c>
    </row>
    <row r="8520" spans="1:10" x14ac:dyDescent="0.35">
      <c r="A8520">
        <v>8767</v>
      </c>
      <c r="B8520" t="s">
        <v>416</v>
      </c>
      <c r="C8520">
        <v>15</v>
      </c>
      <c r="D8520">
        <v>13</v>
      </c>
      <c r="E8520">
        <v>0</v>
      </c>
      <c r="F8520" t="s">
        <v>581</v>
      </c>
      <c r="G8520" t="s">
        <v>581</v>
      </c>
      <c r="H8520" t="s">
        <v>143</v>
      </c>
      <c r="I8520" t="s">
        <v>652</v>
      </c>
      <c r="J8520" t="s">
        <v>665</v>
      </c>
    </row>
    <row r="8521" spans="1:10" x14ac:dyDescent="0.35">
      <c r="A8521">
        <v>8768</v>
      </c>
      <c r="B8521" t="s">
        <v>416</v>
      </c>
      <c r="C8521">
        <v>16</v>
      </c>
      <c r="D8521">
        <v>4</v>
      </c>
      <c r="E8521">
        <v>0</v>
      </c>
      <c r="F8521" t="s">
        <v>581</v>
      </c>
      <c r="G8521" t="s">
        <v>581</v>
      </c>
      <c r="H8521" t="s">
        <v>143</v>
      </c>
      <c r="I8521" t="s">
        <v>652</v>
      </c>
      <c r="J8521" t="s">
        <v>665</v>
      </c>
    </row>
    <row r="8522" spans="1:10" x14ac:dyDescent="0.35">
      <c r="A8522">
        <v>8769</v>
      </c>
      <c r="B8522" t="s">
        <v>416</v>
      </c>
      <c r="C8522">
        <v>17</v>
      </c>
      <c r="D8522">
        <v>11</v>
      </c>
      <c r="E8522">
        <v>0</v>
      </c>
      <c r="F8522" t="s">
        <v>581</v>
      </c>
      <c r="G8522" t="s">
        <v>581</v>
      </c>
      <c r="H8522" t="s">
        <v>143</v>
      </c>
      <c r="I8522" t="s">
        <v>652</v>
      </c>
      <c r="J8522" t="s">
        <v>665</v>
      </c>
    </row>
    <row r="8523" spans="1:10" x14ac:dyDescent="0.35">
      <c r="A8523">
        <v>8770</v>
      </c>
      <c r="B8523" t="s">
        <v>416</v>
      </c>
      <c r="C8523">
        <v>18</v>
      </c>
      <c r="D8523">
        <v>5</v>
      </c>
      <c r="E8523">
        <v>0</v>
      </c>
      <c r="F8523" t="s">
        <v>581</v>
      </c>
      <c r="G8523" t="s">
        <v>581</v>
      </c>
      <c r="H8523" t="s">
        <v>143</v>
      </c>
      <c r="I8523" t="s">
        <v>652</v>
      </c>
      <c r="J8523" t="s">
        <v>665</v>
      </c>
    </row>
    <row r="8524" spans="1:10" x14ac:dyDescent="0.35">
      <c r="A8524">
        <v>8771</v>
      </c>
      <c r="B8524" t="s">
        <v>416</v>
      </c>
      <c r="C8524">
        <v>19</v>
      </c>
      <c r="D8524">
        <v>3</v>
      </c>
      <c r="E8524">
        <v>0</v>
      </c>
      <c r="F8524" t="s">
        <v>581</v>
      </c>
      <c r="G8524" t="s">
        <v>581</v>
      </c>
      <c r="H8524" t="s">
        <v>143</v>
      </c>
      <c r="I8524" t="s">
        <v>652</v>
      </c>
      <c r="J8524" t="s">
        <v>665</v>
      </c>
    </row>
    <row r="8525" spans="1:10" x14ac:dyDescent="0.35">
      <c r="A8525">
        <v>8772</v>
      </c>
      <c r="B8525" t="s">
        <v>416</v>
      </c>
      <c r="C8525">
        <v>20</v>
      </c>
      <c r="D8525">
        <v>4</v>
      </c>
      <c r="E8525">
        <v>0</v>
      </c>
      <c r="F8525" t="s">
        <v>581</v>
      </c>
      <c r="G8525" t="s">
        <v>581</v>
      </c>
      <c r="H8525" t="s">
        <v>143</v>
      </c>
      <c r="I8525" t="s">
        <v>652</v>
      </c>
      <c r="J8525" t="s">
        <v>665</v>
      </c>
    </row>
    <row r="8526" spans="1:10" x14ac:dyDescent="0.35">
      <c r="A8526">
        <v>8773</v>
      </c>
      <c r="B8526" t="s">
        <v>416</v>
      </c>
      <c r="C8526">
        <v>21</v>
      </c>
      <c r="D8526">
        <v>1</v>
      </c>
      <c r="E8526">
        <v>0</v>
      </c>
      <c r="F8526" t="s">
        <v>581</v>
      </c>
      <c r="G8526" t="s">
        <v>581</v>
      </c>
      <c r="H8526" t="s">
        <v>143</v>
      </c>
      <c r="I8526" t="s">
        <v>652</v>
      </c>
      <c r="J8526" t="s">
        <v>665</v>
      </c>
    </row>
    <row r="8527" spans="1:10" x14ac:dyDescent="0.35">
      <c r="A8527">
        <v>8774</v>
      </c>
      <c r="B8527" t="s">
        <v>416</v>
      </c>
      <c r="C8527">
        <v>24</v>
      </c>
      <c r="D8527">
        <v>1</v>
      </c>
      <c r="E8527">
        <v>0</v>
      </c>
      <c r="F8527" t="s">
        <v>581</v>
      </c>
      <c r="G8527" t="s">
        <v>581</v>
      </c>
      <c r="H8527" t="s">
        <v>143</v>
      </c>
      <c r="I8527" t="s">
        <v>652</v>
      </c>
      <c r="J8527" t="s">
        <v>665</v>
      </c>
    </row>
    <row r="8528" spans="1:10" x14ac:dyDescent="0.35">
      <c r="A8528">
        <v>8775</v>
      </c>
      <c r="B8528" t="s">
        <v>416</v>
      </c>
      <c r="C8528">
        <v>25</v>
      </c>
      <c r="D8528">
        <v>1</v>
      </c>
      <c r="E8528">
        <v>0</v>
      </c>
      <c r="F8528" t="s">
        <v>581</v>
      </c>
      <c r="G8528" t="s">
        <v>581</v>
      </c>
      <c r="H8528" t="s">
        <v>143</v>
      </c>
      <c r="I8528" t="s">
        <v>652</v>
      </c>
      <c r="J8528" t="s">
        <v>665</v>
      </c>
    </row>
    <row r="8529" spans="1:10" x14ac:dyDescent="0.35">
      <c r="A8529">
        <v>8776</v>
      </c>
      <c r="B8529" t="s">
        <v>416</v>
      </c>
      <c r="C8529">
        <v>26</v>
      </c>
      <c r="D8529">
        <v>4</v>
      </c>
      <c r="E8529">
        <v>0</v>
      </c>
      <c r="F8529" t="s">
        <v>581</v>
      </c>
      <c r="G8529" t="s">
        <v>581</v>
      </c>
      <c r="H8529" t="s">
        <v>143</v>
      </c>
      <c r="I8529" t="s">
        <v>652</v>
      </c>
      <c r="J8529" t="s">
        <v>665</v>
      </c>
    </row>
    <row r="8530" spans="1:10" x14ac:dyDescent="0.35">
      <c r="A8530">
        <v>8777</v>
      </c>
      <c r="B8530" t="s">
        <v>416</v>
      </c>
      <c r="C8530">
        <v>27</v>
      </c>
      <c r="D8530">
        <v>4</v>
      </c>
      <c r="E8530">
        <v>0</v>
      </c>
      <c r="F8530" t="s">
        <v>581</v>
      </c>
      <c r="G8530" t="s">
        <v>581</v>
      </c>
      <c r="H8530" t="s">
        <v>143</v>
      </c>
      <c r="I8530" t="s">
        <v>652</v>
      </c>
      <c r="J8530" t="s">
        <v>665</v>
      </c>
    </row>
    <row r="8531" spans="1:10" x14ac:dyDescent="0.35">
      <c r="A8531">
        <v>8778</v>
      </c>
      <c r="B8531" t="s">
        <v>416</v>
      </c>
      <c r="C8531">
        <v>28</v>
      </c>
      <c r="D8531">
        <v>8</v>
      </c>
      <c r="E8531">
        <v>0</v>
      </c>
      <c r="F8531" t="s">
        <v>581</v>
      </c>
      <c r="G8531" t="s">
        <v>581</v>
      </c>
      <c r="H8531" t="s">
        <v>143</v>
      </c>
      <c r="I8531" t="s">
        <v>652</v>
      </c>
      <c r="J8531" t="s">
        <v>665</v>
      </c>
    </row>
    <row r="8532" spans="1:10" x14ac:dyDescent="0.35">
      <c r="A8532">
        <v>8779</v>
      </c>
      <c r="B8532" t="s">
        <v>416</v>
      </c>
      <c r="C8532">
        <v>29</v>
      </c>
      <c r="D8532">
        <v>6</v>
      </c>
      <c r="E8532">
        <v>0</v>
      </c>
      <c r="F8532" t="s">
        <v>581</v>
      </c>
      <c r="G8532" t="s">
        <v>581</v>
      </c>
      <c r="H8532" t="s">
        <v>143</v>
      </c>
      <c r="I8532" t="s">
        <v>652</v>
      </c>
      <c r="J8532" t="s">
        <v>665</v>
      </c>
    </row>
    <row r="8533" spans="1:10" x14ac:dyDescent="0.35">
      <c r="A8533">
        <v>8780</v>
      </c>
      <c r="B8533" t="s">
        <v>416</v>
      </c>
      <c r="C8533">
        <v>30</v>
      </c>
      <c r="D8533">
        <v>6</v>
      </c>
      <c r="E8533">
        <v>0</v>
      </c>
      <c r="F8533" t="s">
        <v>581</v>
      </c>
      <c r="G8533" t="s">
        <v>581</v>
      </c>
      <c r="H8533" t="s">
        <v>143</v>
      </c>
      <c r="I8533" t="s">
        <v>652</v>
      </c>
      <c r="J8533" t="s">
        <v>665</v>
      </c>
    </row>
    <row r="8534" spans="1:10" x14ac:dyDescent="0.35">
      <c r="A8534">
        <v>8781</v>
      </c>
      <c r="B8534" t="s">
        <v>416</v>
      </c>
      <c r="C8534">
        <v>31</v>
      </c>
      <c r="D8534">
        <v>4</v>
      </c>
      <c r="E8534">
        <v>0</v>
      </c>
      <c r="F8534" t="s">
        <v>581</v>
      </c>
      <c r="G8534" t="s">
        <v>581</v>
      </c>
      <c r="H8534" t="s">
        <v>143</v>
      </c>
      <c r="I8534" t="s">
        <v>652</v>
      </c>
      <c r="J8534" t="s">
        <v>665</v>
      </c>
    </row>
    <row r="8535" spans="1:10" x14ac:dyDescent="0.35">
      <c r="A8535">
        <v>8782</v>
      </c>
      <c r="B8535" t="s">
        <v>416</v>
      </c>
      <c r="C8535">
        <v>32</v>
      </c>
      <c r="D8535">
        <v>6</v>
      </c>
      <c r="E8535">
        <v>0</v>
      </c>
      <c r="F8535" t="s">
        <v>581</v>
      </c>
      <c r="G8535" t="s">
        <v>581</v>
      </c>
      <c r="H8535" t="s">
        <v>143</v>
      </c>
      <c r="I8535" t="s">
        <v>652</v>
      </c>
      <c r="J8535" t="s">
        <v>665</v>
      </c>
    </row>
    <row r="8536" spans="1:10" x14ac:dyDescent="0.35">
      <c r="A8536">
        <v>8783</v>
      </c>
      <c r="B8536" t="s">
        <v>416</v>
      </c>
      <c r="C8536">
        <v>33</v>
      </c>
      <c r="D8536">
        <v>7</v>
      </c>
      <c r="E8536">
        <v>0</v>
      </c>
      <c r="F8536" t="s">
        <v>581</v>
      </c>
      <c r="G8536" t="s">
        <v>581</v>
      </c>
      <c r="H8536" t="s">
        <v>143</v>
      </c>
      <c r="I8536" t="s">
        <v>652</v>
      </c>
      <c r="J8536" t="s">
        <v>665</v>
      </c>
    </row>
    <row r="8537" spans="1:10" x14ac:dyDescent="0.35">
      <c r="A8537">
        <v>8784</v>
      </c>
      <c r="B8537" t="s">
        <v>416</v>
      </c>
      <c r="C8537">
        <v>34</v>
      </c>
      <c r="D8537">
        <v>4</v>
      </c>
      <c r="E8537">
        <v>0</v>
      </c>
      <c r="F8537" t="s">
        <v>581</v>
      </c>
      <c r="G8537" t="s">
        <v>581</v>
      </c>
      <c r="H8537" t="s">
        <v>143</v>
      </c>
      <c r="I8537" t="s">
        <v>652</v>
      </c>
      <c r="J8537" t="s">
        <v>665</v>
      </c>
    </row>
    <row r="8538" spans="1:10" x14ac:dyDescent="0.35">
      <c r="A8538">
        <v>8785</v>
      </c>
      <c r="B8538" t="s">
        <v>416</v>
      </c>
      <c r="C8538">
        <v>36</v>
      </c>
      <c r="D8538">
        <v>3</v>
      </c>
      <c r="E8538">
        <v>0</v>
      </c>
      <c r="F8538" t="s">
        <v>581</v>
      </c>
      <c r="G8538" t="s">
        <v>581</v>
      </c>
      <c r="H8538" t="s">
        <v>143</v>
      </c>
      <c r="I8538" t="s">
        <v>652</v>
      </c>
      <c r="J8538" t="s">
        <v>665</v>
      </c>
    </row>
    <row r="8539" spans="1:10" x14ac:dyDescent="0.35">
      <c r="A8539">
        <v>8786</v>
      </c>
      <c r="B8539" t="s">
        <v>416</v>
      </c>
      <c r="C8539">
        <v>37</v>
      </c>
      <c r="D8539">
        <v>4</v>
      </c>
      <c r="E8539">
        <v>0</v>
      </c>
      <c r="F8539" t="s">
        <v>581</v>
      </c>
      <c r="G8539" t="s">
        <v>581</v>
      </c>
      <c r="H8539" t="s">
        <v>143</v>
      </c>
      <c r="I8539" t="s">
        <v>652</v>
      </c>
      <c r="J8539" t="s">
        <v>665</v>
      </c>
    </row>
    <row r="8540" spans="1:10" x14ac:dyDescent="0.35">
      <c r="A8540">
        <v>8787</v>
      </c>
      <c r="B8540" t="s">
        <v>416</v>
      </c>
      <c r="C8540">
        <v>38</v>
      </c>
      <c r="D8540">
        <v>2</v>
      </c>
      <c r="E8540">
        <v>0</v>
      </c>
      <c r="F8540" t="s">
        <v>581</v>
      </c>
      <c r="G8540" t="s">
        <v>581</v>
      </c>
      <c r="H8540" t="s">
        <v>143</v>
      </c>
      <c r="I8540" t="s">
        <v>652</v>
      </c>
      <c r="J8540" t="s">
        <v>665</v>
      </c>
    </row>
    <row r="8541" spans="1:10" x14ac:dyDescent="0.35">
      <c r="A8541">
        <v>8788</v>
      </c>
      <c r="B8541" t="s">
        <v>417</v>
      </c>
      <c r="C8541">
        <v>15</v>
      </c>
      <c r="D8541">
        <v>56</v>
      </c>
      <c r="E8541">
        <v>8</v>
      </c>
      <c r="F8541" t="s">
        <v>581</v>
      </c>
      <c r="G8541" t="s">
        <v>581</v>
      </c>
      <c r="H8541" t="s">
        <v>143</v>
      </c>
      <c r="I8541" t="s">
        <v>652</v>
      </c>
      <c r="J8541" t="s">
        <v>665</v>
      </c>
    </row>
    <row r="8542" spans="1:10" x14ac:dyDescent="0.35">
      <c r="A8542">
        <v>8789</v>
      </c>
      <c r="B8542" t="s">
        <v>417</v>
      </c>
      <c r="C8542">
        <v>16</v>
      </c>
      <c r="D8542">
        <v>38</v>
      </c>
      <c r="E8542">
        <v>24</v>
      </c>
      <c r="F8542" t="s">
        <v>581</v>
      </c>
      <c r="G8542" t="s">
        <v>581</v>
      </c>
      <c r="H8542" t="s">
        <v>143</v>
      </c>
      <c r="I8542" t="s">
        <v>652</v>
      </c>
      <c r="J8542" t="s">
        <v>665</v>
      </c>
    </row>
    <row r="8543" spans="1:10" x14ac:dyDescent="0.35">
      <c r="A8543">
        <v>8790</v>
      </c>
      <c r="B8543" t="s">
        <v>417</v>
      </c>
      <c r="C8543">
        <v>17</v>
      </c>
      <c r="D8543">
        <v>46</v>
      </c>
      <c r="E8543">
        <v>9</v>
      </c>
      <c r="F8543" t="s">
        <v>581</v>
      </c>
      <c r="G8543" t="s">
        <v>581</v>
      </c>
      <c r="H8543" t="s">
        <v>143</v>
      </c>
      <c r="I8543" t="s">
        <v>652</v>
      </c>
      <c r="J8543" t="s">
        <v>665</v>
      </c>
    </row>
    <row r="8544" spans="1:10" x14ac:dyDescent="0.35">
      <c r="A8544">
        <v>8791</v>
      </c>
      <c r="B8544" t="s">
        <v>417</v>
      </c>
      <c r="C8544">
        <v>18</v>
      </c>
      <c r="D8544">
        <v>28</v>
      </c>
      <c r="E8544">
        <v>5</v>
      </c>
      <c r="F8544" t="s">
        <v>581</v>
      </c>
      <c r="G8544" t="s">
        <v>581</v>
      </c>
      <c r="H8544" t="s">
        <v>143</v>
      </c>
      <c r="I8544" t="s">
        <v>652</v>
      </c>
      <c r="J8544" t="s">
        <v>665</v>
      </c>
    </row>
    <row r="8545" spans="1:10" x14ac:dyDescent="0.35">
      <c r="A8545">
        <v>8792</v>
      </c>
      <c r="B8545" t="s">
        <v>417</v>
      </c>
      <c r="C8545">
        <v>19</v>
      </c>
      <c r="D8545">
        <v>10</v>
      </c>
      <c r="E8545">
        <v>6</v>
      </c>
      <c r="F8545" t="s">
        <v>581</v>
      </c>
      <c r="G8545" t="s">
        <v>581</v>
      </c>
      <c r="H8545" t="s">
        <v>143</v>
      </c>
      <c r="I8545" t="s">
        <v>652</v>
      </c>
      <c r="J8545" t="s">
        <v>665</v>
      </c>
    </row>
    <row r="8546" spans="1:10" x14ac:dyDescent="0.35">
      <c r="A8546">
        <v>8793</v>
      </c>
      <c r="B8546" t="s">
        <v>417</v>
      </c>
      <c r="C8546">
        <v>20</v>
      </c>
      <c r="D8546">
        <v>13</v>
      </c>
      <c r="E8546">
        <v>6</v>
      </c>
      <c r="F8546" t="s">
        <v>581</v>
      </c>
      <c r="G8546" t="s">
        <v>581</v>
      </c>
      <c r="H8546" t="s">
        <v>143</v>
      </c>
      <c r="I8546" t="s">
        <v>652</v>
      </c>
      <c r="J8546" t="s">
        <v>665</v>
      </c>
    </row>
    <row r="8547" spans="1:10" x14ac:dyDescent="0.35">
      <c r="A8547">
        <v>8794</v>
      </c>
      <c r="B8547" t="s">
        <v>417</v>
      </c>
      <c r="C8547">
        <v>21</v>
      </c>
      <c r="D8547">
        <v>5</v>
      </c>
      <c r="E8547">
        <v>0</v>
      </c>
      <c r="F8547" t="s">
        <v>581</v>
      </c>
      <c r="G8547" t="s">
        <v>581</v>
      </c>
      <c r="H8547" t="s">
        <v>143</v>
      </c>
      <c r="I8547" t="s">
        <v>652</v>
      </c>
      <c r="J8547" t="s">
        <v>665</v>
      </c>
    </row>
    <row r="8548" spans="1:10" x14ac:dyDescent="0.35">
      <c r="A8548">
        <v>8795</v>
      </c>
      <c r="B8548" t="s">
        <v>417</v>
      </c>
      <c r="C8548">
        <v>22</v>
      </c>
      <c r="D8548">
        <v>6</v>
      </c>
      <c r="E8548">
        <v>0</v>
      </c>
      <c r="F8548" t="s">
        <v>581</v>
      </c>
      <c r="G8548" t="s">
        <v>581</v>
      </c>
      <c r="H8548" t="s">
        <v>143</v>
      </c>
      <c r="I8548" t="s">
        <v>652</v>
      </c>
      <c r="J8548" t="s">
        <v>665</v>
      </c>
    </row>
    <row r="8549" spans="1:10" x14ac:dyDescent="0.35">
      <c r="A8549">
        <v>8796</v>
      </c>
      <c r="B8549" t="s">
        <v>417</v>
      </c>
      <c r="C8549">
        <v>23</v>
      </c>
      <c r="D8549">
        <v>9</v>
      </c>
      <c r="E8549">
        <v>2</v>
      </c>
      <c r="F8549" t="s">
        <v>581</v>
      </c>
      <c r="G8549" t="s">
        <v>581</v>
      </c>
      <c r="H8549" t="s">
        <v>143</v>
      </c>
      <c r="I8549" t="s">
        <v>652</v>
      </c>
      <c r="J8549" t="s">
        <v>665</v>
      </c>
    </row>
    <row r="8550" spans="1:10" x14ac:dyDescent="0.35">
      <c r="A8550">
        <v>8797</v>
      </c>
      <c r="B8550" t="s">
        <v>417</v>
      </c>
      <c r="C8550">
        <v>24</v>
      </c>
      <c r="D8550">
        <v>8</v>
      </c>
      <c r="E8550">
        <v>2</v>
      </c>
      <c r="F8550" t="s">
        <v>581</v>
      </c>
      <c r="G8550" t="s">
        <v>581</v>
      </c>
      <c r="H8550" t="s">
        <v>143</v>
      </c>
      <c r="I8550" t="s">
        <v>652</v>
      </c>
      <c r="J8550" t="s">
        <v>665</v>
      </c>
    </row>
    <row r="8551" spans="1:10" x14ac:dyDescent="0.35">
      <c r="A8551">
        <v>8798</v>
      </c>
      <c r="B8551" t="s">
        <v>417</v>
      </c>
      <c r="C8551">
        <v>25</v>
      </c>
      <c r="D8551">
        <v>12</v>
      </c>
      <c r="E8551">
        <v>8</v>
      </c>
      <c r="F8551" t="s">
        <v>581</v>
      </c>
      <c r="G8551" t="s">
        <v>581</v>
      </c>
      <c r="H8551" t="s">
        <v>143</v>
      </c>
      <c r="I8551" t="s">
        <v>652</v>
      </c>
      <c r="J8551" t="s">
        <v>665</v>
      </c>
    </row>
    <row r="8552" spans="1:10" x14ac:dyDescent="0.35">
      <c r="A8552">
        <v>8799</v>
      </c>
      <c r="B8552" t="s">
        <v>417</v>
      </c>
      <c r="C8552">
        <v>26</v>
      </c>
      <c r="D8552">
        <v>11</v>
      </c>
      <c r="E8552">
        <v>4</v>
      </c>
      <c r="F8552" t="s">
        <v>581</v>
      </c>
      <c r="G8552" t="s">
        <v>581</v>
      </c>
      <c r="H8552" t="s">
        <v>143</v>
      </c>
      <c r="I8552" t="s">
        <v>652</v>
      </c>
      <c r="J8552" t="s">
        <v>665</v>
      </c>
    </row>
    <row r="8553" spans="1:10" x14ac:dyDescent="0.35">
      <c r="A8553">
        <v>8800</v>
      </c>
      <c r="B8553" t="s">
        <v>417</v>
      </c>
      <c r="C8553">
        <v>27</v>
      </c>
      <c r="D8553">
        <v>9</v>
      </c>
      <c r="E8553">
        <v>3</v>
      </c>
      <c r="F8553" t="s">
        <v>581</v>
      </c>
      <c r="G8553" t="s">
        <v>581</v>
      </c>
      <c r="H8553" t="s">
        <v>143</v>
      </c>
      <c r="I8553" t="s">
        <v>652</v>
      </c>
      <c r="J8553" t="s">
        <v>665</v>
      </c>
    </row>
    <row r="8554" spans="1:10" x14ac:dyDescent="0.35">
      <c r="A8554">
        <v>8801</v>
      </c>
      <c r="B8554" t="s">
        <v>417</v>
      </c>
      <c r="C8554">
        <v>28</v>
      </c>
      <c r="D8554">
        <v>21</v>
      </c>
      <c r="E8554">
        <v>16</v>
      </c>
      <c r="F8554" t="s">
        <v>581</v>
      </c>
      <c r="G8554" t="s">
        <v>581</v>
      </c>
      <c r="H8554" t="s">
        <v>143</v>
      </c>
      <c r="I8554" t="s">
        <v>652</v>
      </c>
      <c r="J8554" t="s">
        <v>665</v>
      </c>
    </row>
    <row r="8555" spans="1:10" x14ac:dyDescent="0.35">
      <c r="A8555">
        <v>8802</v>
      </c>
      <c r="B8555" t="s">
        <v>417</v>
      </c>
      <c r="C8555">
        <v>29</v>
      </c>
      <c r="D8555">
        <v>30</v>
      </c>
      <c r="E8555">
        <v>15</v>
      </c>
      <c r="F8555" t="s">
        <v>581</v>
      </c>
      <c r="G8555" t="s">
        <v>581</v>
      </c>
      <c r="H8555" t="s">
        <v>143</v>
      </c>
      <c r="I8555" t="s">
        <v>652</v>
      </c>
      <c r="J8555" t="s">
        <v>665</v>
      </c>
    </row>
    <row r="8556" spans="1:10" x14ac:dyDescent="0.35">
      <c r="A8556">
        <v>8803</v>
      </c>
      <c r="B8556" t="s">
        <v>417</v>
      </c>
      <c r="C8556">
        <v>30</v>
      </c>
      <c r="D8556">
        <v>26</v>
      </c>
      <c r="E8556">
        <v>25</v>
      </c>
      <c r="F8556" t="s">
        <v>581</v>
      </c>
      <c r="G8556" t="s">
        <v>581</v>
      </c>
      <c r="H8556" t="s">
        <v>143</v>
      </c>
      <c r="I8556" t="s">
        <v>652</v>
      </c>
      <c r="J8556" t="s">
        <v>665</v>
      </c>
    </row>
    <row r="8557" spans="1:10" x14ac:dyDescent="0.35">
      <c r="A8557">
        <v>8804</v>
      </c>
      <c r="B8557" t="s">
        <v>417</v>
      </c>
      <c r="C8557">
        <v>31</v>
      </c>
      <c r="D8557">
        <v>20</v>
      </c>
      <c r="E8557">
        <v>9</v>
      </c>
      <c r="F8557" t="s">
        <v>581</v>
      </c>
      <c r="G8557" t="s">
        <v>581</v>
      </c>
      <c r="H8557" t="s">
        <v>143</v>
      </c>
      <c r="I8557" t="s">
        <v>652</v>
      </c>
      <c r="J8557" t="s">
        <v>665</v>
      </c>
    </row>
    <row r="8558" spans="1:10" x14ac:dyDescent="0.35">
      <c r="A8558">
        <v>8805</v>
      </c>
      <c r="B8558" t="s">
        <v>417</v>
      </c>
      <c r="C8558">
        <v>32</v>
      </c>
      <c r="D8558">
        <v>32</v>
      </c>
      <c r="E8558">
        <v>43</v>
      </c>
      <c r="F8558" t="s">
        <v>581</v>
      </c>
      <c r="G8558" t="s">
        <v>581</v>
      </c>
      <c r="H8558" t="s">
        <v>143</v>
      </c>
      <c r="I8558" t="s">
        <v>652</v>
      </c>
      <c r="J8558" t="s">
        <v>665</v>
      </c>
    </row>
    <row r="8559" spans="1:10" x14ac:dyDescent="0.35">
      <c r="A8559">
        <v>8806</v>
      </c>
      <c r="B8559" t="s">
        <v>417</v>
      </c>
      <c r="C8559">
        <v>33</v>
      </c>
      <c r="D8559">
        <v>17</v>
      </c>
      <c r="E8559">
        <v>26</v>
      </c>
      <c r="F8559" t="s">
        <v>581</v>
      </c>
      <c r="G8559" t="s">
        <v>581</v>
      </c>
      <c r="H8559" t="s">
        <v>143</v>
      </c>
      <c r="I8559" t="s">
        <v>652</v>
      </c>
      <c r="J8559" t="s">
        <v>665</v>
      </c>
    </row>
    <row r="8560" spans="1:10" x14ac:dyDescent="0.35">
      <c r="A8560">
        <v>8807</v>
      </c>
      <c r="B8560" t="s">
        <v>417</v>
      </c>
      <c r="C8560">
        <v>34</v>
      </c>
      <c r="D8560">
        <v>13</v>
      </c>
      <c r="E8560">
        <v>20</v>
      </c>
      <c r="F8560" t="s">
        <v>581</v>
      </c>
      <c r="G8560" t="s">
        <v>581</v>
      </c>
      <c r="H8560" t="s">
        <v>143</v>
      </c>
      <c r="I8560" t="s">
        <v>652</v>
      </c>
      <c r="J8560" t="s">
        <v>665</v>
      </c>
    </row>
    <row r="8561" spans="1:10" x14ac:dyDescent="0.35">
      <c r="A8561">
        <v>8808</v>
      </c>
      <c r="B8561" t="s">
        <v>417</v>
      </c>
      <c r="C8561">
        <v>35</v>
      </c>
      <c r="D8561">
        <v>16</v>
      </c>
      <c r="E8561">
        <v>12</v>
      </c>
      <c r="F8561" t="s">
        <v>581</v>
      </c>
      <c r="G8561" t="s">
        <v>581</v>
      </c>
      <c r="H8561" t="s">
        <v>143</v>
      </c>
      <c r="I8561" t="s">
        <v>652</v>
      </c>
      <c r="J8561" t="s">
        <v>665</v>
      </c>
    </row>
    <row r="8562" spans="1:10" x14ac:dyDescent="0.35">
      <c r="A8562">
        <v>8809</v>
      </c>
      <c r="B8562" t="s">
        <v>417</v>
      </c>
      <c r="C8562">
        <v>36</v>
      </c>
      <c r="D8562">
        <v>27</v>
      </c>
      <c r="E8562">
        <v>14</v>
      </c>
      <c r="F8562" t="s">
        <v>581</v>
      </c>
      <c r="G8562" t="s">
        <v>581</v>
      </c>
      <c r="H8562" t="s">
        <v>143</v>
      </c>
      <c r="I8562" t="s">
        <v>652</v>
      </c>
      <c r="J8562" t="s">
        <v>665</v>
      </c>
    </row>
    <row r="8563" spans="1:10" x14ac:dyDescent="0.35">
      <c r="A8563">
        <v>8810</v>
      </c>
      <c r="B8563" t="s">
        <v>417</v>
      </c>
      <c r="C8563">
        <v>37</v>
      </c>
      <c r="D8563">
        <v>30</v>
      </c>
      <c r="E8563">
        <v>14</v>
      </c>
      <c r="F8563" t="s">
        <v>581</v>
      </c>
      <c r="G8563" t="s">
        <v>581</v>
      </c>
      <c r="H8563" t="s">
        <v>143</v>
      </c>
      <c r="I8563" t="s">
        <v>652</v>
      </c>
      <c r="J8563" t="s">
        <v>665</v>
      </c>
    </row>
    <row r="8564" spans="1:10" x14ac:dyDescent="0.35">
      <c r="A8564">
        <v>8811</v>
      </c>
      <c r="B8564" t="s">
        <v>417</v>
      </c>
      <c r="C8564">
        <v>38</v>
      </c>
      <c r="D8564">
        <v>19</v>
      </c>
      <c r="E8564">
        <v>12</v>
      </c>
      <c r="F8564" t="s">
        <v>581</v>
      </c>
      <c r="G8564" t="s">
        <v>581</v>
      </c>
      <c r="H8564" t="s">
        <v>143</v>
      </c>
      <c r="I8564" t="s">
        <v>652</v>
      </c>
      <c r="J8564" t="s">
        <v>665</v>
      </c>
    </row>
    <row r="8565" spans="1:10" x14ac:dyDescent="0.35">
      <c r="A8565">
        <v>8812</v>
      </c>
      <c r="B8565" t="s">
        <v>418</v>
      </c>
      <c r="C8565">
        <v>15</v>
      </c>
      <c r="D8565">
        <v>34</v>
      </c>
      <c r="E8565">
        <v>2</v>
      </c>
      <c r="F8565" t="s">
        <v>581</v>
      </c>
      <c r="G8565" t="s">
        <v>581</v>
      </c>
      <c r="H8565" t="s">
        <v>143</v>
      </c>
      <c r="I8565" t="s">
        <v>652</v>
      </c>
      <c r="J8565" t="s">
        <v>665</v>
      </c>
    </row>
    <row r="8566" spans="1:10" x14ac:dyDescent="0.35">
      <c r="A8566">
        <v>8813</v>
      </c>
      <c r="B8566" t="s">
        <v>418</v>
      </c>
      <c r="C8566">
        <v>16</v>
      </c>
      <c r="D8566">
        <v>29</v>
      </c>
      <c r="E8566">
        <v>4</v>
      </c>
      <c r="F8566" t="s">
        <v>581</v>
      </c>
      <c r="G8566" t="s">
        <v>581</v>
      </c>
      <c r="H8566" t="s">
        <v>143</v>
      </c>
      <c r="I8566" t="s">
        <v>652</v>
      </c>
      <c r="J8566" t="s">
        <v>665</v>
      </c>
    </row>
    <row r="8567" spans="1:10" x14ac:dyDescent="0.35">
      <c r="A8567">
        <v>8814</v>
      </c>
      <c r="B8567" t="s">
        <v>418</v>
      </c>
      <c r="C8567">
        <v>17</v>
      </c>
      <c r="D8567">
        <v>16</v>
      </c>
      <c r="E8567">
        <v>0</v>
      </c>
      <c r="F8567" t="s">
        <v>581</v>
      </c>
      <c r="G8567" t="s">
        <v>581</v>
      </c>
      <c r="H8567" t="s">
        <v>143</v>
      </c>
      <c r="I8567" t="s">
        <v>652</v>
      </c>
      <c r="J8567" t="s">
        <v>665</v>
      </c>
    </row>
    <row r="8568" spans="1:10" x14ac:dyDescent="0.35">
      <c r="A8568">
        <v>8815</v>
      </c>
      <c r="B8568" t="s">
        <v>418</v>
      </c>
      <c r="C8568">
        <v>18</v>
      </c>
      <c r="D8568">
        <v>16</v>
      </c>
      <c r="E8568">
        <v>1</v>
      </c>
      <c r="F8568" t="s">
        <v>581</v>
      </c>
      <c r="G8568" t="s">
        <v>581</v>
      </c>
      <c r="H8568" t="s">
        <v>143</v>
      </c>
      <c r="I8568" t="s">
        <v>652</v>
      </c>
      <c r="J8568" t="s">
        <v>665</v>
      </c>
    </row>
    <row r="8569" spans="1:10" x14ac:dyDescent="0.35">
      <c r="A8569">
        <v>8816</v>
      </c>
      <c r="B8569" t="s">
        <v>418</v>
      </c>
      <c r="C8569">
        <v>19</v>
      </c>
      <c r="D8569">
        <v>11</v>
      </c>
      <c r="E8569">
        <v>0</v>
      </c>
      <c r="F8569" t="s">
        <v>581</v>
      </c>
      <c r="G8569" t="s">
        <v>581</v>
      </c>
      <c r="H8569" t="s">
        <v>143</v>
      </c>
      <c r="I8569" t="s">
        <v>652</v>
      </c>
      <c r="J8569" t="s">
        <v>665</v>
      </c>
    </row>
    <row r="8570" spans="1:10" x14ac:dyDescent="0.35">
      <c r="A8570">
        <v>8817</v>
      </c>
      <c r="B8570" t="s">
        <v>418</v>
      </c>
      <c r="C8570">
        <v>20</v>
      </c>
      <c r="D8570">
        <v>3</v>
      </c>
      <c r="E8570">
        <v>1</v>
      </c>
      <c r="F8570" t="s">
        <v>581</v>
      </c>
      <c r="G8570" t="s">
        <v>581</v>
      </c>
      <c r="H8570" t="s">
        <v>143</v>
      </c>
      <c r="I8570" t="s">
        <v>652</v>
      </c>
      <c r="J8570" t="s">
        <v>665</v>
      </c>
    </row>
    <row r="8571" spans="1:10" x14ac:dyDescent="0.35">
      <c r="A8571">
        <v>8818</v>
      </c>
      <c r="B8571" t="s">
        <v>418</v>
      </c>
      <c r="C8571">
        <v>21</v>
      </c>
      <c r="D8571">
        <v>7</v>
      </c>
      <c r="E8571">
        <v>0</v>
      </c>
      <c r="F8571" t="s">
        <v>581</v>
      </c>
      <c r="G8571" t="s">
        <v>581</v>
      </c>
      <c r="H8571" t="s">
        <v>143</v>
      </c>
      <c r="I8571" t="s">
        <v>652</v>
      </c>
      <c r="J8571" t="s">
        <v>665</v>
      </c>
    </row>
    <row r="8572" spans="1:10" x14ac:dyDescent="0.35">
      <c r="A8572">
        <v>8819</v>
      </c>
      <c r="B8572" t="s">
        <v>418</v>
      </c>
      <c r="C8572">
        <v>22</v>
      </c>
      <c r="D8572">
        <v>8</v>
      </c>
      <c r="E8572">
        <v>0</v>
      </c>
      <c r="F8572" t="s">
        <v>581</v>
      </c>
      <c r="G8572" t="s">
        <v>581</v>
      </c>
      <c r="H8572" t="s">
        <v>143</v>
      </c>
      <c r="I8572" t="s">
        <v>652</v>
      </c>
      <c r="J8572" t="s">
        <v>665</v>
      </c>
    </row>
    <row r="8573" spans="1:10" x14ac:dyDescent="0.35">
      <c r="A8573">
        <v>8820</v>
      </c>
      <c r="B8573" t="s">
        <v>418</v>
      </c>
      <c r="C8573">
        <v>23</v>
      </c>
      <c r="D8573">
        <v>1</v>
      </c>
      <c r="E8573">
        <v>0</v>
      </c>
      <c r="F8573" t="s">
        <v>581</v>
      </c>
      <c r="G8573" t="s">
        <v>581</v>
      </c>
      <c r="H8573" t="s">
        <v>143</v>
      </c>
      <c r="I8573" t="s">
        <v>652</v>
      </c>
      <c r="J8573" t="s">
        <v>665</v>
      </c>
    </row>
    <row r="8574" spans="1:10" x14ac:dyDescent="0.35">
      <c r="A8574">
        <v>8821</v>
      </c>
      <c r="B8574" t="s">
        <v>418</v>
      </c>
      <c r="C8574">
        <v>24</v>
      </c>
      <c r="D8574">
        <v>4</v>
      </c>
      <c r="E8574">
        <v>0</v>
      </c>
      <c r="F8574" t="s">
        <v>581</v>
      </c>
      <c r="G8574" t="s">
        <v>581</v>
      </c>
      <c r="H8574" t="s">
        <v>143</v>
      </c>
      <c r="I8574" t="s">
        <v>652</v>
      </c>
      <c r="J8574" t="s">
        <v>665</v>
      </c>
    </row>
    <row r="8575" spans="1:10" x14ac:dyDescent="0.35">
      <c r="A8575">
        <v>8822</v>
      </c>
      <c r="B8575" t="s">
        <v>418</v>
      </c>
      <c r="C8575">
        <v>25</v>
      </c>
      <c r="D8575">
        <v>5</v>
      </c>
      <c r="E8575">
        <v>3</v>
      </c>
      <c r="F8575" t="s">
        <v>581</v>
      </c>
      <c r="G8575" t="s">
        <v>581</v>
      </c>
      <c r="H8575" t="s">
        <v>143</v>
      </c>
      <c r="I8575" t="s">
        <v>652</v>
      </c>
      <c r="J8575" t="s">
        <v>665</v>
      </c>
    </row>
    <row r="8576" spans="1:10" x14ac:dyDescent="0.35">
      <c r="A8576">
        <v>8823</v>
      </c>
      <c r="B8576" t="s">
        <v>418</v>
      </c>
      <c r="C8576">
        <v>26</v>
      </c>
      <c r="D8576">
        <v>8</v>
      </c>
      <c r="E8576">
        <v>0</v>
      </c>
      <c r="F8576" t="s">
        <v>581</v>
      </c>
      <c r="G8576" t="s">
        <v>581</v>
      </c>
      <c r="H8576" t="s">
        <v>143</v>
      </c>
      <c r="I8576" t="s">
        <v>652</v>
      </c>
      <c r="J8576" t="s">
        <v>665</v>
      </c>
    </row>
    <row r="8577" spans="1:10" x14ac:dyDescent="0.35">
      <c r="A8577">
        <v>8824</v>
      </c>
      <c r="B8577" t="s">
        <v>418</v>
      </c>
      <c r="C8577">
        <v>27</v>
      </c>
      <c r="D8577">
        <v>11</v>
      </c>
      <c r="E8577">
        <v>3</v>
      </c>
      <c r="F8577" t="s">
        <v>581</v>
      </c>
      <c r="G8577" t="s">
        <v>581</v>
      </c>
      <c r="H8577" t="s">
        <v>143</v>
      </c>
      <c r="I8577" t="s">
        <v>652</v>
      </c>
      <c r="J8577" t="s">
        <v>665</v>
      </c>
    </row>
    <row r="8578" spans="1:10" x14ac:dyDescent="0.35">
      <c r="A8578">
        <v>8825</v>
      </c>
      <c r="B8578" t="s">
        <v>418</v>
      </c>
      <c r="C8578">
        <v>28</v>
      </c>
      <c r="D8578">
        <v>9</v>
      </c>
      <c r="E8578">
        <v>0</v>
      </c>
      <c r="F8578" t="s">
        <v>581</v>
      </c>
      <c r="G8578" t="s">
        <v>581</v>
      </c>
      <c r="H8578" t="s">
        <v>143</v>
      </c>
      <c r="I8578" t="s">
        <v>652</v>
      </c>
      <c r="J8578" t="s">
        <v>665</v>
      </c>
    </row>
    <row r="8579" spans="1:10" x14ac:dyDescent="0.35">
      <c r="A8579">
        <v>8826</v>
      </c>
      <c r="B8579" t="s">
        <v>418</v>
      </c>
      <c r="C8579">
        <v>29</v>
      </c>
      <c r="D8579">
        <v>5</v>
      </c>
      <c r="E8579">
        <v>1</v>
      </c>
      <c r="F8579" t="s">
        <v>581</v>
      </c>
      <c r="G8579" t="s">
        <v>581</v>
      </c>
      <c r="H8579" t="s">
        <v>143</v>
      </c>
      <c r="I8579" t="s">
        <v>652</v>
      </c>
      <c r="J8579" t="s">
        <v>665</v>
      </c>
    </row>
    <row r="8580" spans="1:10" x14ac:dyDescent="0.35">
      <c r="A8580">
        <v>8827</v>
      </c>
      <c r="B8580" t="s">
        <v>418</v>
      </c>
      <c r="C8580">
        <v>30</v>
      </c>
      <c r="D8580">
        <v>9</v>
      </c>
      <c r="E8580">
        <v>0</v>
      </c>
      <c r="F8580" t="s">
        <v>581</v>
      </c>
      <c r="G8580" t="s">
        <v>581</v>
      </c>
      <c r="H8580" t="s">
        <v>143</v>
      </c>
      <c r="I8580" t="s">
        <v>652</v>
      </c>
      <c r="J8580" t="s">
        <v>665</v>
      </c>
    </row>
    <row r="8581" spans="1:10" x14ac:dyDescent="0.35">
      <c r="A8581">
        <v>8828</v>
      </c>
      <c r="B8581" t="s">
        <v>418</v>
      </c>
      <c r="C8581">
        <v>31</v>
      </c>
      <c r="D8581">
        <v>20</v>
      </c>
      <c r="E8581">
        <v>0</v>
      </c>
      <c r="F8581" t="s">
        <v>581</v>
      </c>
      <c r="G8581" t="s">
        <v>581</v>
      </c>
      <c r="H8581" t="s">
        <v>143</v>
      </c>
      <c r="I8581" t="s">
        <v>652</v>
      </c>
      <c r="J8581" t="s">
        <v>665</v>
      </c>
    </row>
    <row r="8582" spans="1:10" x14ac:dyDescent="0.35">
      <c r="A8582">
        <v>8829</v>
      </c>
      <c r="B8582" t="s">
        <v>418</v>
      </c>
      <c r="C8582">
        <v>32</v>
      </c>
      <c r="D8582">
        <v>9</v>
      </c>
      <c r="E8582">
        <v>1</v>
      </c>
      <c r="F8582" t="s">
        <v>581</v>
      </c>
      <c r="G8582" t="s">
        <v>581</v>
      </c>
      <c r="H8582" t="s">
        <v>143</v>
      </c>
      <c r="I8582" t="s">
        <v>652</v>
      </c>
      <c r="J8582" t="s">
        <v>665</v>
      </c>
    </row>
    <row r="8583" spans="1:10" x14ac:dyDescent="0.35">
      <c r="A8583">
        <v>8830</v>
      </c>
      <c r="B8583" t="s">
        <v>418</v>
      </c>
      <c r="C8583">
        <v>33</v>
      </c>
      <c r="D8583">
        <v>14</v>
      </c>
      <c r="E8583">
        <v>0</v>
      </c>
      <c r="F8583" t="s">
        <v>581</v>
      </c>
      <c r="G8583" t="s">
        <v>581</v>
      </c>
      <c r="H8583" t="s">
        <v>143</v>
      </c>
      <c r="I8583" t="s">
        <v>652</v>
      </c>
      <c r="J8583" t="s">
        <v>665</v>
      </c>
    </row>
    <row r="8584" spans="1:10" x14ac:dyDescent="0.35">
      <c r="A8584">
        <v>8831</v>
      </c>
      <c r="B8584" t="s">
        <v>418</v>
      </c>
      <c r="C8584">
        <v>34</v>
      </c>
      <c r="D8584">
        <v>9</v>
      </c>
      <c r="E8584">
        <v>0</v>
      </c>
      <c r="F8584" t="s">
        <v>581</v>
      </c>
      <c r="G8584" t="s">
        <v>581</v>
      </c>
      <c r="H8584" t="s">
        <v>143</v>
      </c>
      <c r="I8584" t="s">
        <v>652</v>
      </c>
      <c r="J8584" t="s">
        <v>665</v>
      </c>
    </row>
    <row r="8585" spans="1:10" x14ac:dyDescent="0.35">
      <c r="A8585">
        <v>8832</v>
      </c>
      <c r="B8585" t="s">
        <v>418</v>
      </c>
      <c r="C8585">
        <v>35</v>
      </c>
      <c r="D8585">
        <v>22</v>
      </c>
      <c r="E8585">
        <v>0</v>
      </c>
      <c r="F8585" t="s">
        <v>581</v>
      </c>
      <c r="G8585" t="s">
        <v>581</v>
      </c>
      <c r="H8585" t="s">
        <v>143</v>
      </c>
      <c r="I8585" t="s">
        <v>652</v>
      </c>
      <c r="J8585" t="s">
        <v>665</v>
      </c>
    </row>
    <row r="8586" spans="1:10" x14ac:dyDescent="0.35">
      <c r="A8586">
        <v>8833</v>
      </c>
      <c r="B8586" t="s">
        <v>418</v>
      </c>
      <c r="C8586">
        <v>36</v>
      </c>
      <c r="D8586">
        <v>9</v>
      </c>
      <c r="E8586">
        <v>1</v>
      </c>
      <c r="F8586" t="s">
        <v>581</v>
      </c>
      <c r="G8586" t="s">
        <v>581</v>
      </c>
      <c r="H8586" t="s">
        <v>143</v>
      </c>
      <c r="I8586" t="s">
        <v>652</v>
      </c>
      <c r="J8586" t="s">
        <v>665</v>
      </c>
    </row>
    <row r="8587" spans="1:10" x14ac:dyDescent="0.35">
      <c r="A8587">
        <v>8834</v>
      </c>
      <c r="B8587" t="s">
        <v>418</v>
      </c>
      <c r="C8587">
        <v>37</v>
      </c>
      <c r="D8587">
        <v>18</v>
      </c>
      <c r="E8587">
        <v>1</v>
      </c>
      <c r="F8587" t="s">
        <v>581</v>
      </c>
      <c r="G8587" t="s">
        <v>581</v>
      </c>
      <c r="H8587" t="s">
        <v>143</v>
      </c>
      <c r="I8587" t="s">
        <v>652</v>
      </c>
      <c r="J8587" t="s">
        <v>665</v>
      </c>
    </row>
    <row r="8588" spans="1:10" x14ac:dyDescent="0.35">
      <c r="A8588">
        <v>8835</v>
      </c>
      <c r="B8588" t="s">
        <v>418</v>
      </c>
      <c r="C8588">
        <v>38</v>
      </c>
      <c r="D8588">
        <v>11</v>
      </c>
      <c r="E8588">
        <v>3</v>
      </c>
      <c r="F8588" t="s">
        <v>581</v>
      </c>
      <c r="G8588" t="s">
        <v>581</v>
      </c>
      <c r="H8588" t="s">
        <v>143</v>
      </c>
      <c r="I8588" t="s">
        <v>652</v>
      </c>
      <c r="J8588" t="s">
        <v>665</v>
      </c>
    </row>
    <row r="8589" spans="1:10" x14ac:dyDescent="0.35">
      <c r="A8589">
        <v>8836</v>
      </c>
      <c r="B8589" t="s">
        <v>419</v>
      </c>
      <c r="C8589">
        <v>15</v>
      </c>
      <c r="D8589">
        <v>25</v>
      </c>
      <c r="E8589">
        <v>0</v>
      </c>
      <c r="F8589" t="s">
        <v>581</v>
      </c>
      <c r="G8589" t="s">
        <v>581</v>
      </c>
      <c r="H8589" t="s">
        <v>143</v>
      </c>
      <c r="I8589" t="s">
        <v>652</v>
      </c>
      <c r="J8589" t="s">
        <v>665</v>
      </c>
    </row>
    <row r="8590" spans="1:10" x14ac:dyDescent="0.35">
      <c r="A8590">
        <v>8837</v>
      </c>
      <c r="B8590" t="s">
        <v>419</v>
      </c>
      <c r="C8590">
        <v>16</v>
      </c>
      <c r="D8590">
        <v>14</v>
      </c>
      <c r="E8590">
        <v>0</v>
      </c>
      <c r="F8590" t="s">
        <v>581</v>
      </c>
      <c r="G8590" t="s">
        <v>581</v>
      </c>
      <c r="H8590" t="s">
        <v>143</v>
      </c>
      <c r="I8590" t="s">
        <v>652</v>
      </c>
      <c r="J8590" t="s">
        <v>665</v>
      </c>
    </row>
    <row r="8591" spans="1:10" x14ac:dyDescent="0.35">
      <c r="A8591">
        <v>8838</v>
      </c>
      <c r="B8591" t="s">
        <v>419</v>
      </c>
      <c r="C8591">
        <v>17</v>
      </c>
      <c r="D8591">
        <v>8</v>
      </c>
      <c r="E8591">
        <v>0</v>
      </c>
      <c r="F8591" t="s">
        <v>581</v>
      </c>
      <c r="G8591" t="s">
        <v>581</v>
      </c>
      <c r="H8591" t="s">
        <v>143</v>
      </c>
      <c r="I8591" t="s">
        <v>652</v>
      </c>
      <c r="J8591" t="s">
        <v>665</v>
      </c>
    </row>
    <row r="8592" spans="1:10" x14ac:dyDescent="0.35">
      <c r="A8592">
        <v>8839</v>
      </c>
      <c r="B8592" t="s">
        <v>419</v>
      </c>
      <c r="C8592">
        <v>18</v>
      </c>
      <c r="D8592">
        <v>7</v>
      </c>
      <c r="E8592">
        <v>0</v>
      </c>
      <c r="F8592" t="s">
        <v>581</v>
      </c>
      <c r="G8592" t="s">
        <v>581</v>
      </c>
      <c r="H8592" t="s">
        <v>143</v>
      </c>
      <c r="I8592" t="s">
        <v>652</v>
      </c>
      <c r="J8592" t="s">
        <v>665</v>
      </c>
    </row>
    <row r="8593" spans="1:10" x14ac:dyDescent="0.35">
      <c r="A8593">
        <v>8840</v>
      </c>
      <c r="B8593" t="s">
        <v>419</v>
      </c>
      <c r="C8593">
        <v>19</v>
      </c>
      <c r="D8593">
        <v>5</v>
      </c>
      <c r="E8593">
        <v>0</v>
      </c>
      <c r="F8593" t="s">
        <v>581</v>
      </c>
      <c r="G8593" t="s">
        <v>581</v>
      </c>
      <c r="H8593" t="s">
        <v>143</v>
      </c>
      <c r="I8593" t="s">
        <v>652</v>
      </c>
      <c r="J8593" t="s">
        <v>665</v>
      </c>
    </row>
    <row r="8594" spans="1:10" x14ac:dyDescent="0.35">
      <c r="A8594">
        <v>8841</v>
      </c>
      <c r="B8594" t="s">
        <v>419</v>
      </c>
      <c r="C8594">
        <v>20</v>
      </c>
      <c r="D8594">
        <v>8</v>
      </c>
      <c r="E8594">
        <v>2</v>
      </c>
      <c r="F8594" t="s">
        <v>581</v>
      </c>
      <c r="G8594" t="s">
        <v>581</v>
      </c>
      <c r="H8594" t="s">
        <v>143</v>
      </c>
      <c r="I8594" t="s">
        <v>652</v>
      </c>
      <c r="J8594" t="s">
        <v>665</v>
      </c>
    </row>
    <row r="8595" spans="1:10" x14ac:dyDescent="0.35">
      <c r="A8595">
        <v>8842</v>
      </c>
      <c r="B8595" t="s">
        <v>419</v>
      </c>
      <c r="C8595">
        <v>21</v>
      </c>
      <c r="D8595">
        <v>5</v>
      </c>
      <c r="E8595">
        <v>1</v>
      </c>
      <c r="F8595" t="s">
        <v>581</v>
      </c>
      <c r="G8595" t="s">
        <v>581</v>
      </c>
      <c r="H8595" t="s">
        <v>143</v>
      </c>
      <c r="I8595" t="s">
        <v>652</v>
      </c>
      <c r="J8595" t="s">
        <v>665</v>
      </c>
    </row>
    <row r="8596" spans="1:10" x14ac:dyDescent="0.35">
      <c r="A8596">
        <v>8843</v>
      </c>
      <c r="B8596" t="s">
        <v>419</v>
      </c>
      <c r="C8596">
        <v>22</v>
      </c>
      <c r="D8596">
        <v>3</v>
      </c>
      <c r="E8596">
        <v>0</v>
      </c>
      <c r="F8596" t="s">
        <v>581</v>
      </c>
      <c r="G8596" t="s">
        <v>581</v>
      </c>
      <c r="H8596" t="s">
        <v>143</v>
      </c>
      <c r="I8596" t="s">
        <v>652</v>
      </c>
      <c r="J8596" t="s">
        <v>665</v>
      </c>
    </row>
    <row r="8597" spans="1:10" x14ac:dyDescent="0.35">
      <c r="A8597">
        <v>8844</v>
      </c>
      <c r="B8597" t="s">
        <v>419</v>
      </c>
      <c r="C8597">
        <v>23</v>
      </c>
      <c r="D8597">
        <v>5</v>
      </c>
      <c r="E8597">
        <v>0</v>
      </c>
      <c r="F8597" t="s">
        <v>581</v>
      </c>
      <c r="G8597" t="s">
        <v>581</v>
      </c>
      <c r="H8597" t="s">
        <v>143</v>
      </c>
      <c r="I8597" t="s">
        <v>652</v>
      </c>
      <c r="J8597" t="s">
        <v>665</v>
      </c>
    </row>
    <row r="8598" spans="1:10" x14ac:dyDescent="0.35">
      <c r="A8598">
        <v>8845</v>
      </c>
      <c r="B8598" t="s">
        <v>419</v>
      </c>
      <c r="C8598">
        <v>24</v>
      </c>
      <c r="D8598">
        <v>3</v>
      </c>
      <c r="E8598">
        <v>0</v>
      </c>
      <c r="F8598" t="s">
        <v>581</v>
      </c>
      <c r="G8598" t="s">
        <v>581</v>
      </c>
      <c r="H8598" t="s">
        <v>143</v>
      </c>
      <c r="I8598" t="s">
        <v>652</v>
      </c>
      <c r="J8598" t="s">
        <v>665</v>
      </c>
    </row>
    <row r="8599" spans="1:10" x14ac:dyDescent="0.35">
      <c r="A8599">
        <v>8846</v>
      </c>
      <c r="B8599" t="s">
        <v>419</v>
      </c>
      <c r="C8599">
        <v>25</v>
      </c>
      <c r="D8599">
        <v>8</v>
      </c>
      <c r="E8599">
        <v>0</v>
      </c>
      <c r="F8599" t="s">
        <v>581</v>
      </c>
      <c r="G8599" t="s">
        <v>581</v>
      </c>
      <c r="H8599" t="s">
        <v>143</v>
      </c>
      <c r="I8599" t="s">
        <v>652</v>
      </c>
      <c r="J8599" t="s">
        <v>665</v>
      </c>
    </row>
    <row r="8600" spans="1:10" x14ac:dyDescent="0.35">
      <c r="A8600">
        <v>8847</v>
      </c>
      <c r="B8600" t="s">
        <v>419</v>
      </c>
      <c r="C8600">
        <v>26</v>
      </c>
      <c r="D8600">
        <v>11</v>
      </c>
      <c r="E8600">
        <v>0</v>
      </c>
      <c r="F8600" t="s">
        <v>581</v>
      </c>
      <c r="G8600" t="s">
        <v>581</v>
      </c>
      <c r="H8600" t="s">
        <v>143</v>
      </c>
      <c r="I8600" t="s">
        <v>652</v>
      </c>
      <c r="J8600" t="s">
        <v>665</v>
      </c>
    </row>
    <row r="8601" spans="1:10" x14ac:dyDescent="0.35">
      <c r="A8601">
        <v>8848</v>
      </c>
      <c r="B8601" t="s">
        <v>419</v>
      </c>
      <c r="C8601">
        <v>27</v>
      </c>
      <c r="D8601">
        <v>10</v>
      </c>
      <c r="E8601">
        <v>0</v>
      </c>
      <c r="F8601" t="s">
        <v>581</v>
      </c>
      <c r="G8601" t="s">
        <v>581</v>
      </c>
      <c r="H8601" t="s">
        <v>143</v>
      </c>
      <c r="I8601" t="s">
        <v>652</v>
      </c>
      <c r="J8601" t="s">
        <v>665</v>
      </c>
    </row>
    <row r="8602" spans="1:10" x14ac:dyDescent="0.35">
      <c r="A8602">
        <v>8849</v>
      </c>
      <c r="B8602" t="s">
        <v>419</v>
      </c>
      <c r="C8602">
        <v>28</v>
      </c>
      <c r="D8602">
        <v>20</v>
      </c>
      <c r="E8602">
        <v>0</v>
      </c>
      <c r="F8602" t="s">
        <v>581</v>
      </c>
      <c r="G8602" t="s">
        <v>581</v>
      </c>
      <c r="H8602" t="s">
        <v>143</v>
      </c>
      <c r="I8602" t="s">
        <v>652</v>
      </c>
      <c r="J8602" t="s">
        <v>665</v>
      </c>
    </row>
    <row r="8603" spans="1:10" x14ac:dyDescent="0.35">
      <c r="A8603">
        <v>8850</v>
      </c>
      <c r="B8603" t="s">
        <v>419</v>
      </c>
      <c r="C8603">
        <v>29</v>
      </c>
      <c r="D8603">
        <v>11</v>
      </c>
      <c r="E8603">
        <v>0</v>
      </c>
      <c r="F8603" t="s">
        <v>581</v>
      </c>
      <c r="G8603" t="s">
        <v>581</v>
      </c>
      <c r="H8603" t="s">
        <v>143</v>
      </c>
      <c r="I8603" t="s">
        <v>652</v>
      </c>
      <c r="J8603" t="s">
        <v>665</v>
      </c>
    </row>
    <row r="8604" spans="1:10" x14ac:dyDescent="0.35">
      <c r="A8604">
        <v>8851</v>
      </c>
      <c r="B8604" t="s">
        <v>419</v>
      </c>
      <c r="C8604">
        <v>30</v>
      </c>
      <c r="D8604">
        <v>14</v>
      </c>
      <c r="E8604">
        <v>0</v>
      </c>
      <c r="F8604" t="s">
        <v>581</v>
      </c>
      <c r="G8604" t="s">
        <v>581</v>
      </c>
      <c r="H8604" t="s">
        <v>143</v>
      </c>
      <c r="I8604" t="s">
        <v>652</v>
      </c>
      <c r="J8604" t="s">
        <v>665</v>
      </c>
    </row>
    <row r="8605" spans="1:10" x14ac:dyDescent="0.35">
      <c r="A8605">
        <v>8852</v>
      </c>
      <c r="B8605" t="s">
        <v>419</v>
      </c>
      <c r="C8605">
        <v>31</v>
      </c>
      <c r="D8605">
        <v>6</v>
      </c>
      <c r="E8605">
        <v>0</v>
      </c>
      <c r="F8605" t="s">
        <v>581</v>
      </c>
      <c r="G8605" t="s">
        <v>581</v>
      </c>
      <c r="H8605" t="s">
        <v>143</v>
      </c>
      <c r="I8605" t="s">
        <v>652</v>
      </c>
      <c r="J8605" t="s">
        <v>665</v>
      </c>
    </row>
    <row r="8606" spans="1:10" x14ac:dyDescent="0.35">
      <c r="A8606">
        <v>8853</v>
      </c>
      <c r="B8606" t="s">
        <v>419</v>
      </c>
      <c r="C8606">
        <v>32</v>
      </c>
      <c r="D8606">
        <v>11</v>
      </c>
      <c r="E8606">
        <v>0</v>
      </c>
      <c r="F8606" t="s">
        <v>581</v>
      </c>
      <c r="G8606" t="s">
        <v>581</v>
      </c>
      <c r="H8606" t="s">
        <v>143</v>
      </c>
      <c r="I8606" t="s">
        <v>652</v>
      </c>
      <c r="J8606" t="s">
        <v>665</v>
      </c>
    </row>
    <row r="8607" spans="1:10" x14ac:dyDescent="0.35">
      <c r="A8607">
        <v>8854</v>
      </c>
      <c r="B8607" t="s">
        <v>419</v>
      </c>
      <c r="C8607">
        <v>33</v>
      </c>
      <c r="D8607">
        <v>6</v>
      </c>
      <c r="E8607">
        <v>0</v>
      </c>
      <c r="F8607" t="s">
        <v>581</v>
      </c>
      <c r="G8607" t="s">
        <v>581</v>
      </c>
      <c r="H8607" t="s">
        <v>143</v>
      </c>
      <c r="I8607" t="s">
        <v>652</v>
      </c>
      <c r="J8607" t="s">
        <v>665</v>
      </c>
    </row>
    <row r="8608" spans="1:10" x14ac:dyDescent="0.35">
      <c r="A8608">
        <v>8855</v>
      </c>
      <c r="B8608" t="s">
        <v>419</v>
      </c>
      <c r="C8608">
        <v>34</v>
      </c>
      <c r="D8608">
        <v>14</v>
      </c>
      <c r="E8608">
        <v>1</v>
      </c>
      <c r="F8608" t="s">
        <v>581</v>
      </c>
      <c r="G8608" t="s">
        <v>581</v>
      </c>
      <c r="H8608" t="s">
        <v>143</v>
      </c>
      <c r="I8608" t="s">
        <v>652</v>
      </c>
      <c r="J8608" t="s">
        <v>665</v>
      </c>
    </row>
    <row r="8609" spans="1:10" x14ac:dyDescent="0.35">
      <c r="A8609">
        <v>8856</v>
      </c>
      <c r="B8609" t="s">
        <v>419</v>
      </c>
      <c r="C8609">
        <v>35</v>
      </c>
      <c r="D8609">
        <v>7</v>
      </c>
      <c r="E8609">
        <v>1</v>
      </c>
      <c r="F8609" t="s">
        <v>581</v>
      </c>
      <c r="G8609" t="s">
        <v>581</v>
      </c>
      <c r="H8609" t="s">
        <v>143</v>
      </c>
      <c r="I8609" t="s">
        <v>652</v>
      </c>
      <c r="J8609" t="s">
        <v>665</v>
      </c>
    </row>
    <row r="8610" spans="1:10" x14ac:dyDescent="0.35">
      <c r="A8610">
        <v>8857</v>
      </c>
      <c r="B8610" t="s">
        <v>419</v>
      </c>
      <c r="C8610">
        <v>36</v>
      </c>
      <c r="D8610">
        <v>6</v>
      </c>
      <c r="E8610">
        <v>0</v>
      </c>
      <c r="F8610" t="s">
        <v>581</v>
      </c>
      <c r="G8610" t="s">
        <v>581</v>
      </c>
      <c r="H8610" t="s">
        <v>143</v>
      </c>
      <c r="I8610" t="s">
        <v>652</v>
      </c>
      <c r="J8610" t="s">
        <v>665</v>
      </c>
    </row>
    <row r="8611" spans="1:10" x14ac:dyDescent="0.35">
      <c r="A8611">
        <v>8858</v>
      </c>
      <c r="B8611" t="s">
        <v>419</v>
      </c>
      <c r="C8611">
        <v>37</v>
      </c>
      <c r="D8611">
        <v>7</v>
      </c>
      <c r="E8611">
        <v>0</v>
      </c>
      <c r="F8611" t="s">
        <v>581</v>
      </c>
      <c r="G8611" t="s">
        <v>581</v>
      </c>
      <c r="H8611" t="s">
        <v>143</v>
      </c>
      <c r="I8611" t="s">
        <v>652</v>
      </c>
      <c r="J8611" t="s">
        <v>665</v>
      </c>
    </row>
    <row r="8612" spans="1:10" x14ac:dyDescent="0.35">
      <c r="A8612">
        <v>8859</v>
      </c>
      <c r="B8612" t="s">
        <v>419</v>
      </c>
      <c r="C8612">
        <v>38</v>
      </c>
      <c r="D8612">
        <v>8</v>
      </c>
      <c r="E8612">
        <v>0</v>
      </c>
      <c r="F8612" t="s">
        <v>581</v>
      </c>
      <c r="G8612" t="s">
        <v>581</v>
      </c>
      <c r="H8612" t="s">
        <v>143</v>
      </c>
      <c r="I8612" t="s">
        <v>652</v>
      </c>
      <c r="J8612" t="s">
        <v>665</v>
      </c>
    </row>
    <row r="8613" spans="1:10" x14ac:dyDescent="0.35">
      <c r="A8613">
        <v>8861</v>
      </c>
      <c r="B8613" t="s">
        <v>420</v>
      </c>
      <c r="C8613">
        <v>15</v>
      </c>
      <c r="D8613">
        <v>47</v>
      </c>
      <c r="E8613">
        <v>3</v>
      </c>
      <c r="F8613" t="s">
        <v>581</v>
      </c>
      <c r="G8613" t="s">
        <v>581</v>
      </c>
      <c r="H8613" t="s">
        <v>143</v>
      </c>
      <c r="I8613" t="s">
        <v>652</v>
      </c>
      <c r="J8613" t="s">
        <v>653</v>
      </c>
    </row>
    <row r="8614" spans="1:10" x14ac:dyDescent="0.35">
      <c r="A8614">
        <v>8862</v>
      </c>
      <c r="B8614" t="s">
        <v>420</v>
      </c>
      <c r="C8614">
        <v>16</v>
      </c>
      <c r="D8614">
        <v>32</v>
      </c>
      <c r="E8614">
        <v>5</v>
      </c>
      <c r="F8614" t="s">
        <v>581</v>
      </c>
      <c r="G8614" t="s">
        <v>581</v>
      </c>
      <c r="H8614" t="s">
        <v>143</v>
      </c>
      <c r="I8614" t="s">
        <v>652</v>
      </c>
      <c r="J8614" t="s">
        <v>653</v>
      </c>
    </row>
    <row r="8615" spans="1:10" x14ac:dyDescent="0.35">
      <c r="A8615">
        <v>8863</v>
      </c>
      <c r="B8615" t="s">
        <v>420</v>
      </c>
      <c r="C8615">
        <v>17</v>
      </c>
      <c r="D8615">
        <v>13</v>
      </c>
      <c r="E8615">
        <v>3</v>
      </c>
      <c r="F8615" t="s">
        <v>581</v>
      </c>
      <c r="G8615" t="s">
        <v>581</v>
      </c>
      <c r="H8615" t="s">
        <v>143</v>
      </c>
      <c r="I8615" t="s">
        <v>652</v>
      </c>
      <c r="J8615" t="s">
        <v>653</v>
      </c>
    </row>
    <row r="8616" spans="1:10" x14ac:dyDescent="0.35">
      <c r="A8616">
        <v>8864</v>
      </c>
      <c r="B8616" t="s">
        <v>420</v>
      </c>
      <c r="C8616">
        <v>18</v>
      </c>
      <c r="D8616">
        <v>20</v>
      </c>
      <c r="E8616">
        <v>7</v>
      </c>
      <c r="F8616" t="s">
        <v>581</v>
      </c>
      <c r="G8616" t="s">
        <v>581</v>
      </c>
      <c r="H8616" t="s">
        <v>143</v>
      </c>
      <c r="I8616" t="s">
        <v>652</v>
      </c>
      <c r="J8616" t="s">
        <v>653</v>
      </c>
    </row>
    <row r="8617" spans="1:10" x14ac:dyDescent="0.35">
      <c r="A8617">
        <v>8865</v>
      </c>
      <c r="B8617" t="s">
        <v>420</v>
      </c>
      <c r="C8617">
        <v>19</v>
      </c>
      <c r="D8617">
        <v>27</v>
      </c>
      <c r="E8617">
        <v>4</v>
      </c>
      <c r="F8617" t="s">
        <v>581</v>
      </c>
      <c r="G8617" t="s">
        <v>581</v>
      </c>
      <c r="H8617" t="s">
        <v>143</v>
      </c>
      <c r="I8617" t="s">
        <v>652</v>
      </c>
      <c r="J8617" t="s">
        <v>653</v>
      </c>
    </row>
    <row r="8618" spans="1:10" x14ac:dyDescent="0.35">
      <c r="A8618">
        <v>8866</v>
      </c>
      <c r="B8618" t="s">
        <v>420</v>
      </c>
      <c r="C8618">
        <v>20</v>
      </c>
      <c r="D8618">
        <v>9</v>
      </c>
      <c r="E8618">
        <v>4</v>
      </c>
      <c r="F8618" t="s">
        <v>581</v>
      </c>
      <c r="G8618" t="s">
        <v>581</v>
      </c>
      <c r="H8618" t="s">
        <v>143</v>
      </c>
      <c r="I8618" t="s">
        <v>652</v>
      </c>
      <c r="J8618" t="s">
        <v>653</v>
      </c>
    </row>
    <row r="8619" spans="1:10" x14ac:dyDescent="0.35">
      <c r="A8619">
        <v>8867</v>
      </c>
      <c r="B8619" t="s">
        <v>420</v>
      </c>
      <c r="C8619">
        <v>21</v>
      </c>
      <c r="D8619">
        <v>5</v>
      </c>
      <c r="E8619">
        <v>2</v>
      </c>
      <c r="F8619" t="s">
        <v>581</v>
      </c>
      <c r="G8619" t="s">
        <v>581</v>
      </c>
      <c r="H8619" t="s">
        <v>143</v>
      </c>
      <c r="I8619" t="s">
        <v>652</v>
      </c>
      <c r="J8619" t="s">
        <v>653</v>
      </c>
    </row>
    <row r="8620" spans="1:10" x14ac:dyDescent="0.35">
      <c r="A8620">
        <v>8868</v>
      </c>
      <c r="B8620" t="s">
        <v>420</v>
      </c>
      <c r="C8620">
        <v>22</v>
      </c>
      <c r="D8620">
        <v>4</v>
      </c>
      <c r="E8620">
        <v>1</v>
      </c>
      <c r="F8620" t="s">
        <v>581</v>
      </c>
      <c r="G8620" t="s">
        <v>581</v>
      </c>
      <c r="H8620" t="s">
        <v>143</v>
      </c>
      <c r="I8620" t="s">
        <v>652</v>
      </c>
      <c r="J8620" t="s">
        <v>653</v>
      </c>
    </row>
    <row r="8621" spans="1:10" x14ac:dyDescent="0.35">
      <c r="A8621">
        <v>8869</v>
      </c>
      <c r="B8621" t="s">
        <v>420</v>
      </c>
      <c r="C8621">
        <v>23</v>
      </c>
      <c r="D8621">
        <v>8</v>
      </c>
      <c r="E8621">
        <v>3</v>
      </c>
      <c r="F8621" t="s">
        <v>581</v>
      </c>
      <c r="G8621" t="s">
        <v>581</v>
      </c>
      <c r="H8621" t="s">
        <v>143</v>
      </c>
      <c r="I8621" t="s">
        <v>652</v>
      </c>
      <c r="J8621" t="s">
        <v>653</v>
      </c>
    </row>
    <row r="8622" spans="1:10" x14ac:dyDescent="0.35">
      <c r="A8622">
        <v>8870</v>
      </c>
      <c r="B8622" t="s">
        <v>420</v>
      </c>
      <c r="C8622">
        <v>24</v>
      </c>
      <c r="D8622">
        <v>4</v>
      </c>
      <c r="E8622">
        <v>0</v>
      </c>
      <c r="F8622" t="s">
        <v>581</v>
      </c>
      <c r="G8622" t="s">
        <v>581</v>
      </c>
      <c r="H8622" t="s">
        <v>143</v>
      </c>
      <c r="I8622" t="s">
        <v>652</v>
      </c>
      <c r="J8622" t="s">
        <v>653</v>
      </c>
    </row>
    <row r="8623" spans="1:10" x14ac:dyDescent="0.35">
      <c r="A8623">
        <v>8871</v>
      </c>
      <c r="B8623" t="s">
        <v>420</v>
      </c>
      <c r="C8623">
        <v>25</v>
      </c>
      <c r="D8623">
        <v>6</v>
      </c>
      <c r="E8623">
        <v>3</v>
      </c>
      <c r="F8623" t="s">
        <v>581</v>
      </c>
      <c r="G8623" t="s">
        <v>581</v>
      </c>
      <c r="H8623" t="s">
        <v>143</v>
      </c>
      <c r="I8623" t="s">
        <v>652</v>
      </c>
      <c r="J8623" t="s">
        <v>653</v>
      </c>
    </row>
    <row r="8624" spans="1:10" x14ac:dyDescent="0.35">
      <c r="A8624">
        <v>8872</v>
      </c>
      <c r="B8624" t="s">
        <v>420</v>
      </c>
      <c r="C8624">
        <v>26</v>
      </c>
      <c r="D8624">
        <v>12</v>
      </c>
      <c r="E8624">
        <v>3</v>
      </c>
      <c r="F8624" t="s">
        <v>581</v>
      </c>
      <c r="G8624" t="s">
        <v>581</v>
      </c>
      <c r="H8624" t="s">
        <v>143</v>
      </c>
      <c r="I8624" t="s">
        <v>652</v>
      </c>
      <c r="J8624" t="s">
        <v>653</v>
      </c>
    </row>
    <row r="8625" spans="1:10" x14ac:dyDescent="0.35">
      <c r="A8625">
        <v>8873</v>
      </c>
      <c r="B8625" t="s">
        <v>420</v>
      </c>
      <c r="C8625">
        <v>27</v>
      </c>
      <c r="D8625">
        <v>11</v>
      </c>
      <c r="E8625">
        <v>5</v>
      </c>
      <c r="F8625" t="s">
        <v>581</v>
      </c>
      <c r="G8625" t="s">
        <v>581</v>
      </c>
      <c r="H8625" t="s">
        <v>143</v>
      </c>
      <c r="I8625" t="s">
        <v>652</v>
      </c>
      <c r="J8625" t="s">
        <v>653</v>
      </c>
    </row>
    <row r="8626" spans="1:10" x14ac:dyDescent="0.35">
      <c r="A8626">
        <v>8874</v>
      </c>
      <c r="B8626" t="s">
        <v>420</v>
      </c>
      <c r="C8626">
        <v>28</v>
      </c>
      <c r="D8626">
        <v>42</v>
      </c>
      <c r="E8626">
        <v>4</v>
      </c>
      <c r="F8626" t="s">
        <v>581</v>
      </c>
      <c r="G8626" t="s">
        <v>581</v>
      </c>
      <c r="H8626" t="s">
        <v>143</v>
      </c>
      <c r="I8626" t="s">
        <v>652</v>
      </c>
      <c r="J8626" t="s">
        <v>653</v>
      </c>
    </row>
    <row r="8627" spans="1:10" x14ac:dyDescent="0.35">
      <c r="A8627">
        <v>8875</v>
      </c>
      <c r="B8627" t="s">
        <v>420</v>
      </c>
      <c r="C8627">
        <v>29</v>
      </c>
      <c r="D8627">
        <v>35</v>
      </c>
      <c r="E8627">
        <v>2</v>
      </c>
      <c r="F8627" t="s">
        <v>581</v>
      </c>
      <c r="G8627" t="s">
        <v>581</v>
      </c>
      <c r="H8627" t="s">
        <v>143</v>
      </c>
      <c r="I8627" t="s">
        <v>652</v>
      </c>
      <c r="J8627" t="s">
        <v>653</v>
      </c>
    </row>
    <row r="8628" spans="1:10" x14ac:dyDescent="0.35">
      <c r="A8628">
        <v>8876</v>
      </c>
      <c r="B8628" t="s">
        <v>420</v>
      </c>
      <c r="C8628">
        <v>30</v>
      </c>
      <c r="D8628">
        <v>29</v>
      </c>
      <c r="E8628">
        <v>5</v>
      </c>
      <c r="F8628" t="s">
        <v>581</v>
      </c>
      <c r="G8628" t="s">
        <v>581</v>
      </c>
      <c r="H8628" t="s">
        <v>143</v>
      </c>
      <c r="I8628" t="s">
        <v>652</v>
      </c>
      <c r="J8628" t="s">
        <v>653</v>
      </c>
    </row>
    <row r="8629" spans="1:10" x14ac:dyDescent="0.35">
      <c r="A8629">
        <v>8877</v>
      </c>
      <c r="B8629" t="s">
        <v>420</v>
      </c>
      <c r="C8629">
        <v>31</v>
      </c>
      <c r="D8629">
        <v>15</v>
      </c>
      <c r="E8629">
        <v>2</v>
      </c>
      <c r="F8629" t="s">
        <v>581</v>
      </c>
      <c r="G8629" t="s">
        <v>581</v>
      </c>
      <c r="H8629" t="s">
        <v>143</v>
      </c>
      <c r="I8629" t="s">
        <v>652</v>
      </c>
      <c r="J8629" t="s">
        <v>653</v>
      </c>
    </row>
    <row r="8630" spans="1:10" x14ac:dyDescent="0.35">
      <c r="A8630">
        <v>8878</v>
      </c>
      <c r="B8630" t="s">
        <v>420</v>
      </c>
      <c r="C8630">
        <v>32</v>
      </c>
      <c r="D8630">
        <v>17</v>
      </c>
      <c r="E8630">
        <v>1</v>
      </c>
      <c r="F8630" t="s">
        <v>581</v>
      </c>
      <c r="G8630" t="s">
        <v>581</v>
      </c>
      <c r="H8630" t="s">
        <v>143</v>
      </c>
      <c r="I8630" t="s">
        <v>652</v>
      </c>
      <c r="J8630" t="s">
        <v>653</v>
      </c>
    </row>
    <row r="8631" spans="1:10" x14ac:dyDescent="0.35">
      <c r="A8631">
        <v>8879</v>
      </c>
      <c r="B8631" t="s">
        <v>420</v>
      </c>
      <c r="C8631">
        <v>33</v>
      </c>
      <c r="D8631">
        <v>26</v>
      </c>
      <c r="E8631">
        <v>4</v>
      </c>
      <c r="F8631" t="s">
        <v>581</v>
      </c>
      <c r="G8631" t="s">
        <v>581</v>
      </c>
      <c r="H8631" t="s">
        <v>143</v>
      </c>
      <c r="I8631" t="s">
        <v>652</v>
      </c>
      <c r="J8631" t="s">
        <v>653</v>
      </c>
    </row>
    <row r="8632" spans="1:10" x14ac:dyDescent="0.35">
      <c r="A8632">
        <v>8880</v>
      </c>
      <c r="B8632" t="s">
        <v>420</v>
      </c>
      <c r="C8632">
        <v>34</v>
      </c>
      <c r="D8632">
        <v>38</v>
      </c>
      <c r="E8632">
        <v>4</v>
      </c>
      <c r="F8632" t="s">
        <v>581</v>
      </c>
      <c r="G8632" t="s">
        <v>581</v>
      </c>
      <c r="H8632" t="s">
        <v>143</v>
      </c>
      <c r="I8632" t="s">
        <v>652</v>
      </c>
      <c r="J8632" t="s">
        <v>653</v>
      </c>
    </row>
    <row r="8633" spans="1:10" x14ac:dyDescent="0.35">
      <c r="A8633">
        <v>8881</v>
      </c>
      <c r="B8633" t="s">
        <v>420</v>
      </c>
      <c r="C8633">
        <v>35</v>
      </c>
      <c r="D8633">
        <v>22</v>
      </c>
      <c r="E8633">
        <v>0</v>
      </c>
      <c r="F8633" t="s">
        <v>581</v>
      </c>
      <c r="G8633" t="s">
        <v>581</v>
      </c>
      <c r="H8633" t="s">
        <v>143</v>
      </c>
      <c r="I8633" t="s">
        <v>652</v>
      </c>
      <c r="J8633" t="s">
        <v>653</v>
      </c>
    </row>
    <row r="8634" spans="1:10" x14ac:dyDescent="0.35">
      <c r="A8634">
        <v>8882</v>
      </c>
      <c r="B8634" t="s">
        <v>420</v>
      </c>
      <c r="C8634">
        <v>36</v>
      </c>
      <c r="D8634">
        <v>15</v>
      </c>
      <c r="E8634">
        <v>2</v>
      </c>
      <c r="F8634" t="s">
        <v>581</v>
      </c>
      <c r="G8634" t="s">
        <v>581</v>
      </c>
      <c r="H8634" t="s">
        <v>143</v>
      </c>
      <c r="I8634" t="s">
        <v>652</v>
      </c>
      <c r="J8634" t="s">
        <v>653</v>
      </c>
    </row>
    <row r="8635" spans="1:10" x14ac:dyDescent="0.35">
      <c r="A8635">
        <v>8883</v>
      </c>
      <c r="B8635" t="s">
        <v>420</v>
      </c>
      <c r="C8635">
        <v>37</v>
      </c>
      <c r="D8635">
        <v>24</v>
      </c>
      <c r="E8635">
        <v>1</v>
      </c>
      <c r="F8635" t="s">
        <v>581</v>
      </c>
      <c r="G8635" t="s">
        <v>581</v>
      </c>
      <c r="H8635" t="s">
        <v>143</v>
      </c>
      <c r="I8635" t="s">
        <v>652</v>
      </c>
      <c r="J8635" t="s">
        <v>653</v>
      </c>
    </row>
    <row r="8636" spans="1:10" x14ac:dyDescent="0.35">
      <c r="A8636">
        <v>8884</v>
      </c>
      <c r="B8636" t="s">
        <v>420</v>
      </c>
      <c r="C8636">
        <v>38</v>
      </c>
      <c r="D8636">
        <v>14</v>
      </c>
      <c r="E8636">
        <v>4</v>
      </c>
      <c r="F8636" t="s">
        <v>581</v>
      </c>
      <c r="G8636" t="s">
        <v>581</v>
      </c>
      <c r="H8636" t="s">
        <v>143</v>
      </c>
      <c r="I8636" t="s">
        <v>652</v>
      </c>
      <c r="J8636" t="s">
        <v>653</v>
      </c>
    </row>
    <row r="8637" spans="1:10" x14ac:dyDescent="0.35">
      <c r="A8637">
        <v>8885</v>
      </c>
      <c r="B8637" t="s">
        <v>421</v>
      </c>
      <c r="C8637">
        <v>15</v>
      </c>
      <c r="D8637">
        <v>19</v>
      </c>
      <c r="E8637">
        <v>0</v>
      </c>
      <c r="F8637" t="s">
        <v>581</v>
      </c>
      <c r="G8637" t="s">
        <v>581</v>
      </c>
      <c r="H8637" t="s">
        <v>143</v>
      </c>
      <c r="I8637" t="s">
        <v>652</v>
      </c>
      <c r="J8637" t="s">
        <v>653</v>
      </c>
    </row>
    <row r="8638" spans="1:10" x14ac:dyDescent="0.35">
      <c r="A8638">
        <v>8886</v>
      </c>
      <c r="B8638" t="s">
        <v>421</v>
      </c>
      <c r="C8638">
        <v>16</v>
      </c>
      <c r="D8638">
        <v>21</v>
      </c>
      <c r="E8638">
        <v>1</v>
      </c>
      <c r="F8638" t="s">
        <v>581</v>
      </c>
      <c r="G8638" t="s">
        <v>581</v>
      </c>
      <c r="H8638" t="s">
        <v>143</v>
      </c>
      <c r="I8638" t="s">
        <v>652</v>
      </c>
      <c r="J8638" t="s">
        <v>653</v>
      </c>
    </row>
    <row r="8639" spans="1:10" x14ac:dyDescent="0.35">
      <c r="A8639">
        <v>8887</v>
      </c>
      <c r="B8639" t="s">
        <v>421</v>
      </c>
      <c r="C8639">
        <v>17</v>
      </c>
      <c r="D8639">
        <v>9</v>
      </c>
      <c r="E8639">
        <v>3</v>
      </c>
      <c r="F8639" t="s">
        <v>581</v>
      </c>
      <c r="G8639" t="s">
        <v>581</v>
      </c>
      <c r="H8639" t="s">
        <v>143</v>
      </c>
      <c r="I8639" t="s">
        <v>652</v>
      </c>
      <c r="J8639" t="s">
        <v>653</v>
      </c>
    </row>
    <row r="8640" spans="1:10" x14ac:dyDescent="0.35">
      <c r="A8640">
        <v>8888</v>
      </c>
      <c r="B8640" t="s">
        <v>421</v>
      </c>
      <c r="C8640">
        <v>18</v>
      </c>
      <c r="D8640">
        <v>10</v>
      </c>
      <c r="E8640">
        <v>2</v>
      </c>
      <c r="F8640" t="s">
        <v>581</v>
      </c>
      <c r="G8640" t="s">
        <v>581</v>
      </c>
      <c r="H8640" t="s">
        <v>143</v>
      </c>
      <c r="I8640" t="s">
        <v>652</v>
      </c>
      <c r="J8640" t="s">
        <v>653</v>
      </c>
    </row>
    <row r="8641" spans="1:10" x14ac:dyDescent="0.35">
      <c r="A8641">
        <v>8889</v>
      </c>
      <c r="B8641" t="s">
        <v>421</v>
      </c>
      <c r="C8641">
        <v>19</v>
      </c>
      <c r="D8641">
        <v>9</v>
      </c>
      <c r="E8641">
        <v>0</v>
      </c>
      <c r="F8641" t="s">
        <v>581</v>
      </c>
      <c r="G8641" t="s">
        <v>581</v>
      </c>
      <c r="H8641" t="s">
        <v>143</v>
      </c>
      <c r="I8641" t="s">
        <v>652</v>
      </c>
      <c r="J8641" t="s">
        <v>653</v>
      </c>
    </row>
    <row r="8642" spans="1:10" x14ac:dyDescent="0.35">
      <c r="A8642">
        <v>8890</v>
      </c>
      <c r="B8642" t="s">
        <v>421</v>
      </c>
      <c r="C8642">
        <v>20</v>
      </c>
      <c r="D8642">
        <v>10</v>
      </c>
      <c r="E8642">
        <v>1</v>
      </c>
      <c r="F8642" t="s">
        <v>581</v>
      </c>
      <c r="G8642" t="s">
        <v>581</v>
      </c>
      <c r="H8642" t="s">
        <v>143</v>
      </c>
      <c r="I8642" t="s">
        <v>652</v>
      </c>
      <c r="J8642" t="s">
        <v>653</v>
      </c>
    </row>
    <row r="8643" spans="1:10" x14ac:dyDescent="0.35">
      <c r="A8643">
        <v>8891</v>
      </c>
      <c r="B8643" t="s">
        <v>421</v>
      </c>
      <c r="C8643">
        <v>21</v>
      </c>
      <c r="D8643">
        <v>3</v>
      </c>
      <c r="E8643">
        <v>0</v>
      </c>
      <c r="F8643" t="s">
        <v>581</v>
      </c>
      <c r="G8643" t="s">
        <v>581</v>
      </c>
      <c r="H8643" t="s">
        <v>143</v>
      </c>
      <c r="I8643" t="s">
        <v>652</v>
      </c>
      <c r="J8643" t="s">
        <v>653</v>
      </c>
    </row>
    <row r="8644" spans="1:10" x14ac:dyDescent="0.35">
      <c r="A8644">
        <v>8892</v>
      </c>
      <c r="B8644" t="s">
        <v>421</v>
      </c>
      <c r="C8644">
        <v>22</v>
      </c>
      <c r="D8644">
        <v>1</v>
      </c>
      <c r="E8644">
        <v>0</v>
      </c>
      <c r="F8644" t="s">
        <v>581</v>
      </c>
      <c r="G8644" t="s">
        <v>581</v>
      </c>
      <c r="H8644" t="s">
        <v>143</v>
      </c>
      <c r="I8644" t="s">
        <v>652</v>
      </c>
      <c r="J8644" t="s">
        <v>653</v>
      </c>
    </row>
    <row r="8645" spans="1:10" x14ac:dyDescent="0.35">
      <c r="A8645">
        <v>8893</v>
      </c>
      <c r="B8645" t="s">
        <v>421</v>
      </c>
      <c r="C8645">
        <v>23</v>
      </c>
      <c r="D8645">
        <v>2</v>
      </c>
      <c r="E8645">
        <v>0</v>
      </c>
      <c r="F8645" t="s">
        <v>581</v>
      </c>
      <c r="G8645" t="s">
        <v>581</v>
      </c>
      <c r="H8645" t="s">
        <v>143</v>
      </c>
      <c r="I8645" t="s">
        <v>652</v>
      </c>
      <c r="J8645" t="s">
        <v>653</v>
      </c>
    </row>
    <row r="8646" spans="1:10" x14ac:dyDescent="0.35">
      <c r="A8646">
        <v>8894</v>
      </c>
      <c r="B8646" t="s">
        <v>421</v>
      </c>
      <c r="C8646">
        <v>24</v>
      </c>
      <c r="D8646">
        <v>3</v>
      </c>
      <c r="E8646">
        <v>0</v>
      </c>
      <c r="F8646" t="s">
        <v>581</v>
      </c>
      <c r="G8646" t="s">
        <v>581</v>
      </c>
      <c r="H8646" t="s">
        <v>143</v>
      </c>
      <c r="I8646" t="s">
        <v>652</v>
      </c>
      <c r="J8646" t="s">
        <v>653</v>
      </c>
    </row>
    <row r="8647" spans="1:10" x14ac:dyDescent="0.35">
      <c r="A8647">
        <v>8895</v>
      </c>
      <c r="B8647" t="s">
        <v>421</v>
      </c>
      <c r="C8647">
        <v>25</v>
      </c>
      <c r="D8647">
        <v>4</v>
      </c>
      <c r="E8647">
        <v>1</v>
      </c>
      <c r="F8647" t="s">
        <v>581</v>
      </c>
      <c r="G8647" t="s">
        <v>581</v>
      </c>
      <c r="H8647" t="s">
        <v>143</v>
      </c>
      <c r="I8647" t="s">
        <v>652</v>
      </c>
      <c r="J8647" t="s">
        <v>653</v>
      </c>
    </row>
    <row r="8648" spans="1:10" x14ac:dyDescent="0.35">
      <c r="A8648">
        <v>8896</v>
      </c>
      <c r="B8648" t="s">
        <v>421</v>
      </c>
      <c r="C8648">
        <v>26</v>
      </c>
      <c r="D8648">
        <v>3</v>
      </c>
      <c r="E8648">
        <v>1</v>
      </c>
      <c r="F8648" t="s">
        <v>581</v>
      </c>
      <c r="G8648" t="s">
        <v>581</v>
      </c>
      <c r="H8648" t="s">
        <v>143</v>
      </c>
      <c r="I8648" t="s">
        <v>652</v>
      </c>
      <c r="J8648" t="s">
        <v>653</v>
      </c>
    </row>
    <row r="8649" spans="1:10" x14ac:dyDescent="0.35">
      <c r="A8649">
        <v>8897</v>
      </c>
      <c r="B8649" t="s">
        <v>421</v>
      </c>
      <c r="C8649">
        <v>27</v>
      </c>
      <c r="D8649">
        <v>5</v>
      </c>
      <c r="E8649">
        <v>0</v>
      </c>
      <c r="F8649" t="s">
        <v>581</v>
      </c>
      <c r="G8649" t="s">
        <v>581</v>
      </c>
      <c r="H8649" t="s">
        <v>143</v>
      </c>
      <c r="I8649" t="s">
        <v>652</v>
      </c>
      <c r="J8649" t="s">
        <v>653</v>
      </c>
    </row>
    <row r="8650" spans="1:10" x14ac:dyDescent="0.35">
      <c r="A8650">
        <v>8898</v>
      </c>
      <c r="B8650" t="s">
        <v>421</v>
      </c>
      <c r="C8650">
        <v>28</v>
      </c>
      <c r="D8650">
        <v>9</v>
      </c>
      <c r="E8650">
        <v>1</v>
      </c>
      <c r="F8650" t="s">
        <v>581</v>
      </c>
      <c r="G8650" t="s">
        <v>581</v>
      </c>
      <c r="H8650" t="s">
        <v>143</v>
      </c>
      <c r="I8650" t="s">
        <v>652</v>
      </c>
      <c r="J8650" t="s">
        <v>653</v>
      </c>
    </row>
    <row r="8651" spans="1:10" x14ac:dyDescent="0.35">
      <c r="A8651">
        <v>8899</v>
      </c>
      <c r="B8651" t="s">
        <v>421</v>
      </c>
      <c r="C8651">
        <v>29</v>
      </c>
      <c r="D8651">
        <v>8</v>
      </c>
      <c r="E8651">
        <v>2</v>
      </c>
      <c r="F8651" t="s">
        <v>581</v>
      </c>
      <c r="G8651" t="s">
        <v>581</v>
      </c>
      <c r="H8651" t="s">
        <v>143</v>
      </c>
      <c r="I8651" t="s">
        <v>652</v>
      </c>
      <c r="J8651" t="s">
        <v>653</v>
      </c>
    </row>
    <row r="8652" spans="1:10" x14ac:dyDescent="0.35">
      <c r="A8652">
        <v>8900</v>
      </c>
      <c r="B8652" t="s">
        <v>421</v>
      </c>
      <c r="C8652">
        <v>30</v>
      </c>
      <c r="D8652">
        <v>3</v>
      </c>
      <c r="E8652">
        <v>3</v>
      </c>
      <c r="F8652" t="s">
        <v>581</v>
      </c>
      <c r="G8652" t="s">
        <v>581</v>
      </c>
      <c r="H8652" t="s">
        <v>143</v>
      </c>
      <c r="I8652" t="s">
        <v>652</v>
      </c>
      <c r="J8652" t="s">
        <v>653</v>
      </c>
    </row>
    <row r="8653" spans="1:10" x14ac:dyDescent="0.35">
      <c r="A8653">
        <v>8901</v>
      </c>
      <c r="B8653" t="s">
        <v>421</v>
      </c>
      <c r="C8653">
        <v>31</v>
      </c>
      <c r="D8653">
        <v>9</v>
      </c>
      <c r="E8653">
        <v>0</v>
      </c>
      <c r="F8653" t="s">
        <v>581</v>
      </c>
      <c r="G8653" t="s">
        <v>581</v>
      </c>
      <c r="H8653" t="s">
        <v>143</v>
      </c>
      <c r="I8653" t="s">
        <v>652</v>
      </c>
      <c r="J8653" t="s">
        <v>653</v>
      </c>
    </row>
    <row r="8654" spans="1:10" x14ac:dyDescent="0.35">
      <c r="A8654">
        <v>8902</v>
      </c>
      <c r="B8654" t="s">
        <v>421</v>
      </c>
      <c r="C8654">
        <v>32</v>
      </c>
      <c r="D8654">
        <v>9</v>
      </c>
      <c r="E8654">
        <v>1</v>
      </c>
      <c r="F8654" t="s">
        <v>581</v>
      </c>
      <c r="G8654" t="s">
        <v>581</v>
      </c>
      <c r="H8654" t="s">
        <v>143</v>
      </c>
      <c r="I8654" t="s">
        <v>652</v>
      </c>
      <c r="J8654" t="s">
        <v>653</v>
      </c>
    </row>
    <row r="8655" spans="1:10" x14ac:dyDescent="0.35">
      <c r="A8655">
        <v>8903</v>
      </c>
      <c r="B8655" t="s">
        <v>421</v>
      </c>
      <c r="C8655">
        <v>33</v>
      </c>
      <c r="D8655">
        <v>7</v>
      </c>
      <c r="E8655">
        <v>2</v>
      </c>
      <c r="F8655" t="s">
        <v>581</v>
      </c>
      <c r="G8655" t="s">
        <v>581</v>
      </c>
      <c r="H8655" t="s">
        <v>143</v>
      </c>
      <c r="I8655" t="s">
        <v>652</v>
      </c>
      <c r="J8655" t="s">
        <v>653</v>
      </c>
    </row>
    <row r="8656" spans="1:10" x14ac:dyDescent="0.35">
      <c r="A8656">
        <v>8904</v>
      </c>
      <c r="B8656" t="s">
        <v>421</v>
      </c>
      <c r="C8656">
        <v>34</v>
      </c>
      <c r="D8656">
        <v>11</v>
      </c>
      <c r="E8656">
        <v>0</v>
      </c>
      <c r="F8656" t="s">
        <v>581</v>
      </c>
      <c r="G8656" t="s">
        <v>581</v>
      </c>
      <c r="H8656" t="s">
        <v>143</v>
      </c>
      <c r="I8656" t="s">
        <v>652</v>
      </c>
      <c r="J8656" t="s">
        <v>653</v>
      </c>
    </row>
    <row r="8657" spans="1:10" x14ac:dyDescent="0.35">
      <c r="A8657">
        <v>8905</v>
      </c>
      <c r="B8657" t="s">
        <v>421</v>
      </c>
      <c r="C8657">
        <v>35</v>
      </c>
      <c r="D8657">
        <v>6</v>
      </c>
      <c r="E8657">
        <v>1</v>
      </c>
      <c r="F8657" t="s">
        <v>581</v>
      </c>
      <c r="G8657" t="s">
        <v>581</v>
      </c>
      <c r="H8657" t="s">
        <v>143</v>
      </c>
      <c r="I8657" t="s">
        <v>652</v>
      </c>
      <c r="J8657" t="s">
        <v>653</v>
      </c>
    </row>
    <row r="8658" spans="1:10" x14ac:dyDescent="0.35">
      <c r="A8658">
        <v>8906</v>
      </c>
      <c r="B8658" t="s">
        <v>421</v>
      </c>
      <c r="C8658">
        <v>36</v>
      </c>
      <c r="D8658">
        <v>8</v>
      </c>
      <c r="E8658">
        <v>0</v>
      </c>
      <c r="F8658" t="s">
        <v>581</v>
      </c>
      <c r="G8658" t="s">
        <v>581</v>
      </c>
      <c r="H8658" t="s">
        <v>143</v>
      </c>
      <c r="I8658" t="s">
        <v>652</v>
      </c>
      <c r="J8658" t="s">
        <v>653</v>
      </c>
    </row>
    <row r="8659" spans="1:10" x14ac:dyDescent="0.35">
      <c r="A8659">
        <v>8907</v>
      </c>
      <c r="B8659" t="s">
        <v>421</v>
      </c>
      <c r="C8659">
        <v>37</v>
      </c>
      <c r="D8659">
        <v>10</v>
      </c>
      <c r="E8659">
        <v>1</v>
      </c>
      <c r="F8659" t="s">
        <v>581</v>
      </c>
      <c r="G8659" t="s">
        <v>581</v>
      </c>
      <c r="H8659" t="s">
        <v>143</v>
      </c>
      <c r="I8659" t="s">
        <v>652</v>
      </c>
      <c r="J8659" t="s">
        <v>653</v>
      </c>
    </row>
    <row r="8660" spans="1:10" x14ac:dyDescent="0.35">
      <c r="A8660">
        <v>8908</v>
      </c>
      <c r="B8660" t="s">
        <v>421</v>
      </c>
      <c r="C8660">
        <v>38</v>
      </c>
      <c r="D8660">
        <v>4</v>
      </c>
      <c r="E8660">
        <v>0</v>
      </c>
      <c r="F8660" t="s">
        <v>581</v>
      </c>
      <c r="G8660" t="s">
        <v>581</v>
      </c>
      <c r="H8660" t="s">
        <v>143</v>
      </c>
      <c r="I8660" t="s">
        <v>652</v>
      </c>
      <c r="J8660" t="s">
        <v>653</v>
      </c>
    </row>
    <row r="8661" spans="1:10" x14ac:dyDescent="0.35">
      <c r="A8661">
        <v>8909</v>
      </c>
      <c r="B8661" t="s">
        <v>422</v>
      </c>
      <c r="C8661">
        <v>15</v>
      </c>
      <c r="D8661">
        <v>27</v>
      </c>
      <c r="E8661">
        <v>3</v>
      </c>
      <c r="F8661" t="s">
        <v>581</v>
      </c>
      <c r="G8661" t="s">
        <v>581</v>
      </c>
      <c r="H8661" t="s">
        <v>143</v>
      </c>
      <c r="I8661" t="s">
        <v>652</v>
      </c>
      <c r="J8661" t="s">
        <v>653</v>
      </c>
    </row>
    <row r="8662" spans="1:10" x14ac:dyDescent="0.35">
      <c r="A8662">
        <v>8910</v>
      </c>
      <c r="B8662" t="s">
        <v>422</v>
      </c>
      <c r="C8662">
        <v>16</v>
      </c>
      <c r="D8662">
        <v>26</v>
      </c>
      <c r="E8662">
        <v>7</v>
      </c>
      <c r="F8662" t="s">
        <v>581</v>
      </c>
      <c r="G8662" t="s">
        <v>581</v>
      </c>
      <c r="H8662" t="s">
        <v>143</v>
      </c>
      <c r="I8662" t="s">
        <v>652</v>
      </c>
      <c r="J8662" t="s">
        <v>653</v>
      </c>
    </row>
    <row r="8663" spans="1:10" x14ac:dyDescent="0.35">
      <c r="A8663">
        <v>8911</v>
      </c>
      <c r="B8663" t="s">
        <v>422</v>
      </c>
      <c r="C8663">
        <v>17</v>
      </c>
      <c r="D8663">
        <v>18</v>
      </c>
      <c r="E8663">
        <v>1</v>
      </c>
      <c r="F8663" t="s">
        <v>581</v>
      </c>
      <c r="G8663" t="s">
        <v>581</v>
      </c>
      <c r="H8663" t="s">
        <v>143</v>
      </c>
      <c r="I8663" t="s">
        <v>652</v>
      </c>
      <c r="J8663" t="s">
        <v>653</v>
      </c>
    </row>
    <row r="8664" spans="1:10" x14ac:dyDescent="0.35">
      <c r="A8664">
        <v>8912</v>
      </c>
      <c r="B8664" t="s">
        <v>422</v>
      </c>
      <c r="C8664">
        <v>18</v>
      </c>
      <c r="D8664">
        <v>13</v>
      </c>
      <c r="E8664">
        <v>0</v>
      </c>
      <c r="F8664" t="s">
        <v>581</v>
      </c>
      <c r="G8664" t="s">
        <v>581</v>
      </c>
      <c r="H8664" t="s">
        <v>143</v>
      </c>
      <c r="I8664" t="s">
        <v>652</v>
      </c>
      <c r="J8664" t="s">
        <v>653</v>
      </c>
    </row>
    <row r="8665" spans="1:10" x14ac:dyDescent="0.35">
      <c r="A8665">
        <v>8913</v>
      </c>
      <c r="B8665" t="s">
        <v>422</v>
      </c>
      <c r="C8665">
        <v>19</v>
      </c>
      <c r="D8665">
        <v>14</v>
      </c>
      <c r="E8665">
        <v>1</v>
      </c>
      <c r="F8665" t="s">
        <v>581</v>
      </c>
      <c r="G8665" t="s">
        <v>581</v>
      </c>
      <c r="H8665" t="s">
        <v>143</v>
      </c>
      <c r="I8665" t="s">
        <v>652</v>
      </c>
      <c r="J8665" t="s">
        <v>653</v>
      </c>
    </row>
    <row r="8666" spans="1:10" x14ac:dyDescent="0.35">
      <c r="A8666">
        <v>8914</v>
      </c>
      <c r="B8666" t="s">
        <v>422</v>
      </c>
      <c r="C8666">
        <v>20</v>
      </c>
      <c r="D8666">
        <v>12</v>
      </c>
      <c r="E8666">
        <v>2</v>
      </c>
      <c r="F8666" t="s">
        <v>581</v>
      </c>
      <c r="G8666" t="s">
        <v>581</v>
      </c>
      <c r="H8666" t="s">
        <v>143</v>
      </c>
      <c r="I8666" t="s">
        <v>652</v>
      </c>
      <c r="J8666" t="s">
        <v>653</v>
      </c>
    </row>
    <row r="8667" spans="1:10" x14ac:dyDescent="0.35">
      <c r="A8667">
        <v>8915</v>
      </c>
      <c r="B8667" t="s">
        <v>422</v>
      </c>
      <c r="C8667">
        <v>21</v>
      </c>
      <c r="D8667">
        <v>7</v>
      </c>
      <c r="E8667">
        <v>0</v>
      </c>
      <c r="F8667" t="s">
        <v>581</v>
      </c>
      <c r="G8667" t="s">
        <v>581</v>
      </c>
      <c r="H8667" t="s">
        <v>143</v>
      </c>
      <c r="I8667" t="s">
        <v>652</v>
      </c>
      <c r="J8667" t="s">
        <v>653</v>
      </c>
    </row>
    <row r="8668" spans="1:10" x14ac:dyDescent="0.35">
      <c r="A8668">
        <v>8916</v>
      </c>
      <c r="B8668" t="s">
        <v>422</v>
      </c>
      <c r="C8668">
        <v>23</v>
      </c>
      <c r="D8668">
        <v>6</v>
      </c>
      <c r="E8668">
        <v>0</v>
      </c>
      <c r="F8668" t="s">
        <v>581</v>
      </c>
      <c r="G8668" t="s">
        <v>581</v>
      </c>
      <c r="H8668" t="s">
        <v>143</v>
      </c>
      <c r="I8668" t="s">
        <v>652</v>
      </c>
      <c r="J8668" t="s">
        <v>653</v>
      </c>
    </row>
    <row r="8669" spans="1:10" x14ac:dyDescent="0.35">
      <c r="A8669">
        <v>8917</v>
      </c>
      <c r="B8669" t="s">
        <v>422</v>
      </c>
      <c r="C8669">
        <v>24</v>
      </c>
      <c r="D8669">
        <v>1</v>
      </c>
      <c r="E8669">
        <v>0</v>
      </c>
      <c r="F8669" t="s">
        <v>581</v>
      </c>
      <c r="G8669" t="s">
        <v>581</v>
      </c>
      <c r="H8669" t="s">
        <v>143</v>
      </c>
      <c r="I8669" t="s">
        <v>652</v>
      </c>
      <c r="J8669" t="s">
        <v>653</v>
      </c>
    </row>
    <row r="8670" spans="1:10" x14ac:dyDescent="0.35">
      <c r="A8670">
        <v>8918</v>
      </c>
      <c r="B8670" t="s">
        <v>422</v>
      </c>
      <c r="C8670">
        <v>25</v>
      </c>
      <c r="D8670">
        <v>7</v>
      </c>
      <c r="E8670">
        <v>0</v>
      </c>
      <c r="F8670" t="s">
        <v>581</v>
      </c>
      <c r="G8670" t="s">
        <v>581</v>
      </c>
      <c r="H8670" t="s">
        <v>143</v>
      </c>
      <c r="I8670" t="s">
        <v>652</v>
      </c>
      <c r="J8670" t="s">
        <v>653</v>
      </c>
    </row>
    <row r="8671" spans="1:10" x14ac:dyDescent="0.35">
      <c r="A8671">
        <v>8919</v>
      </c>
      <c r="B8671" t="s">
        <v>422</v>
      </c>
      <c r="C8671">
        <v>26</v>
      </c>
      <c r="D8671">
        <v>4</v>
      </c>
      <c r="E8671">
        <v>0</v>
      </c>
      <c r="F8671" t="s">
        <v>581</v>
      </c>
      <c r="G8671" t="s">
        <v>581</v>
      </c>
      <c r="H8671" t="s">
        <v>143</v>
      </c>
      <c r="I8671" t="s">
        <v>652</v>
      </c>
      <c r="J8671" t="s">
        <v>653</v>
      </c>
    </row>
    <row r="8672" spans="1:10" x14ac:dyDescent="0.35">
      <c r="A8672">
        <v>8920</v>
      </c>
      <c r="B8672" t="s">
        <v>422</v>
      </c>
      <c r="C8672">
        <v>27</v>
      </c>
      <c r="D8672">
        <v>13</v>
      </c>
      <c r="E8672">
        <v>0</v>
      </c>
      <c r="F8672" t="s">
        <v>581</v>
      </c>
      <c r="G8672" t="s">
        <v>581</v>
      </c>
      <c r="H8672" t="s">
        <v>143</v>
      </c>
      <c r="I8672" t="s">
        <v>652</v>
      </c>
      <c r="J8672" t="s">
        <v>653</v>
      </c>
    </row>
    <row r="8673" spans="1:10" x14ac:dyDescent="0.35">
      <c r="A8673">
        <v>8921</v>
      </c>
      <c r="B8673" t="s">
        <v>422</v>
      </c>
      <c r="C8673">
        <v>28</v>
      </c>
      <c r="D8673">
        <v>14</v>
      </c>
      <c r="E8673">
        <v>1</v>
      </c>
      <c r="F8673" t="s">
        <v>581</v>
      </c>
      <c r="G8673" t="s">
        <v>581</v>
      </c>
      <c r="H8673" t="s">
        <v>143</v>
      </c>
      <c r="I8673" t="s">
        <v>652</v>
      </c>
      <c r="J8673" t="s">
        <v>653</v>
      </c>
    </row>
    <row r="8674" spans="1:10" x14ac:dyDescent="0.35">
      <c r="A8674">
        <v>8922</v>
      </c>
      <c r="B8674" t="s">
        <v>422</v>
      </c>
      <c r="C8674">
        <v>29</v>
      </c>
      <c r="D8674">
        <v>11</v>
      </c>
      <c r="E8674">
        <v>2</v>
      </c>
      <c r="F8674" t="s">
        <v>581</v>
      </c>
      <c r="G8674" t="s">
        <v>581</v>
      </c>
      <c r="H8674" t="s">
        <v>143</v>
      </c>
      <c r="I8674" t="s">
        <v>652</v>
      </c>
      <c r="J8674" t="s">
        <v>653</v>
      </c>
    </row>
    <row r="8675" spans="1:10" x14ac:dyDescent="0.35">
      <c r="A8675">
        <v>8923</v>
      </c>
      <c r="B8675" t="s">
        <v>422</v>
      </c>
      <c r="C8675">
        <v>30</v>
      </c>
      <c r="D8675">
        <v>19</v>
      </c>
      <c r="E8675">
        <v>1</v>
      </c>
      <c r="F8675" t="s">
        <v>581</v>
      </c>
      <c r="G8675" t="s">
        <v>581</v>
      </c>
      <c r="H8675" t="s">
        <v>143</v>
      </c>
      <c r="I8675" t="s">
        <v>652</v>
      </c>
      <c r="J8675" t="s">
        <v>653</v>
      </c>
    </row>
    <row r="8676" spans="1:10" x14ac:dyDescent="0.35">
      <c r="A8676">
        <v>8924</v>
      </c>
      <c r="B8676" t="s">
        <v>422</v>
      </c>
      <c r="C8676">
        <v>31</v>
      </c>
      <c r="D8676">
        <v>16</v>
      </c>
      <c r="E8676">
        <v>3</v>
      </c>
      <c r="F8676" t="s">
        <v>581</v>
      </c>
      <c r="G8676" t="s">
        <v>581</v>
      </c>
      <c r="H8676" t="s">
        <v>143</v>
      </c>
      <c r="I8676" t="s">
        <v>652</v>
      </c>
      <c r="J8676" t="s">
        <v>653</v>
      </c>
    </row>
    <row r="8677" spans="1:10" x14ac:dyDescent="0.35">
      <c r="A8677">
        <v>8925</v>
      </c>
      <c r="B8677" t="s">
        <v>422</v>
      </c>
      <c r="C8677">
        <v>32</v>
      </c>
      <c r="D8677">
        <v>20</v>
      </c>
      <c r="E8677">
        <v>2</v>
      </c>
      <c r="F8677" t="s">
        <v>581</v>
      </c>
      <c r="G8677" t="s">
        <v>581</v>
      </c>
      <c r="H8677" t="s">
        <v>143</v>
      </c>
      <c r="I8677" t="s">
        <v>652</v>
      </c>
      <c r="J8677" t="s">
        <v>653</v>
      </c>
    </row>
    <row r="8678" spans="1:10" x14ac:dyDescent="0.35">
      <c r="A8678">
        <v>8926</v>
      </c>
      <c r="B8678" t="s">
        <v>422</v>
      </c>
      <c r="C8678">
        <v>33</v>
      </c>
      <c r="D8678">
        <v>11</v>
      </c>
      <c r="E8678">
        <v>1</v>
      </c>
      <c r="F8678" t="s">
        <v>581</v>
      </c>
      <c r="G8678" t="s">
        <v>581</v>
      </c>
      <c r="H8678" t="s">
        <v>143</v>
      </c>
      <c r="I8678" t="s">
        <v>652</v>
      </c>
      <c r="J8678" t="s">
        <v>653</v>
      </c>
    </row>
    <row r="8679" spans="1:10" x14ac:dyDescent="0.35">
      <c r="A8679">
        <v>8927</v>
      </c>
      <c r="B8679" t="s">
        <v>422</v>
      </c>
      <c r="C8679">
        <v>34</v>
      </c>
      <c r="D8679">
        <v>13</v>
      </c>
      <c r="E8679">
        <v>5</v>
      </c>
      <c r="F8679" t="s">
        <v>581</v>
      </c>
      <c r="G8679" t="s">
        <v>581</v>
      </c>
      <c r="H8679" t="s">
        <v>143</v>
      </c>
      <c r="I8679" t="s">
        <v>652</v>
      </c>
      <c r="J8679" t="s">
        <v>653</v>
      </c>
    </row>
    <row r="8680" spans="1:10" x14ac:dyDescent="0.35">
      <c r="A8680">
        <v>8928</v>
      </c>
      <c r="B8680" t="s">
        <v>422</v>
      </c>
      <c r="C8680">
        <v>35</v>
      </c>
      <c r="D8680">
        <v>7</v>
      </c>
      <c r="E8680">
        <v>0</v>
      </c>
      <c r="F8680" t="s">
        <v>581</v>
      </c>
      <c r="G8680" t="s">
        <v>581</v>
      </c>
      <c r="H8680" t="s">
        <v>143</v>
      </c>
      <c r="I8680" t="s">
        <v>652</v>
      </c>
      <c r="J8680" t="s">
        <v>653</v>
      </c>
    </row>
    <row r="8681" spans="1:10" x14ac:dyDescent="0.35">
      <c r="A8681">
        <v>8929</v>
      </c>
      <c r="B8681" t="s">
        <v>422</v>
      </c>
      <c r="C8681">
        <v>36</v>
      </c>
      <c r="D8681">
        <v>11</v>
      </c>
      <c r="E8681">
        <v>2</v>
      </c>
      <c r="F8681" t="s">
        <v>581</v>
      </c>
      <c r="G8681" t="s">
        <v>581</v>
      </c>
      <c r="H8681" t="s">
        <v>143</v>
      </c>
      <c r="I8681" t="s">
        <v>652</v>
      </c>
      <c r="J8681" t="s">
        <v>653</v>
      </c>
    </row>
    <row r="8682" spans="1:10" x14ac:dyDescent="0.35">
      <c r="A8682">
        <v>8930</v>
      </c>
      <c r="B8682" t="s">
        <v>422</v>
      </c>
      <c r="C8682">
        <v>37</v>
      </c>
      <c r="D8682">
        <v>13</v>
      </c>
      <c r="E8682">
        <v>2</v>
      </c>
      <c r="F8682" t="s">
        <v>581</v>
      </c>
      <c r="G8682" t="s">
        <v>581</v>
      </c>
      <c r="H8682" t="s">
        <v>143</v>
      </c>
      <c r="I8682" t="s">
        <v>652</v>
      </c>
      <c r="J8682" t="s">
        <v>653</v>
      </c>
    </row>
    <row r="8683" spans="1:10" x14ac:dyDescent="0.35">
      <c r="A8683">
        <v>8931</v>
      </c>
      <c r="B8683" t="s">
        <v>422</v>
      </c>
      <c r="C8683">
        <v>38</v>
      </c>
      <c r="D8683">
        <v>7</v>
      </c>
      <c r="E8683">
        <v>4</v>
      </c>
      <c r="F8683" t="s">
        <v>581</v>
      </c>
      <c r="G8683" t="s">
        <v>581</v>
      </c>
      <c r="H8683" t="s">
        <v>143</v>
      </c>
      <c r="I8683" t="s">
        <v>652</v>
      </c>
      <c r="J8683" t="s">
        <v>653</v>
      </c>
    </row>
    <row r="8684" spans="1:10" x14ac:dyDescent="0.35">
      <c r="A8684">
        <v>8932</v>
      </c>
      <c r="B8684" t="s">
        <v>423</v>
      </c>
      <c r="C8684">
        <v>15</v>
      </c>
      <c r="D8684">
        <v>38</v>
      </c>
      <c r="E8684">
        <v>3</v>
      </c>
      <c r="F8684" t="s">
        <v>581</v>
      </c>
      <c r="G8684" t="s">
        <v>581</v>
      </c>
      <c r="H8684" t="s">
        <v>143</v>
      </c>
      <c r="I8684" t="s">
        <v>652</v>
      </c>
      <c r="J8684" t="s">
        <v>653</v>
      </c>
    </row>
    <row r="8685" spans="1:10" x14ac:dyDescent="0.35">
      <c r="A8685">
        <v>8933</v>
      </c>
      <c r="B8685" t="s">
        <v>423</v>
      </c>
      <c r="C8685">
        <v>16</v>
      </c>
      <c r="D8685">
        <v>35</v>
      </c>
      <c r="E8685">
        <v>4</v>
      </c>
      <c r="F8685" t="s">
        <v>581</v>
      </c>
      <c r="G8685" t="s">
        <v>581</v>
      </c>
      <c r="H8685" t="s">
        <v>143</v>
      </c>
      <c r="I8685" t="s">
        <v>652</v>
      </c>
      <c r="J8685" t="s">
        <v>653</v>
      </c>
    </row>
    <row r="8686" spans="1:10" x14ac:dyDescent="0.35">
      <c r="A8686">
        <v>8934</v>
      </c>
      <c r="B8686" t="s">
        <v>423</v>
      </c>
      <c r="C8686">
        <v>17</v>
      </c>
      <c r="D8686">
        <v>51</v>
      </c>
      <c r="E8686">
        <v>1</v>
      </c>
      <c r="F8686" t="s">
        <v>581</v>
      </c>
      <c r="G8686" t="s">
        <v>581</v>
      </c>
      <c r="H8686" t="s">
        <v>143</v>
      </c>
      <c r="I8686" t="s">
        <v>652</v>
      </c>
      <c r="J8686" t="s">
        <v>653</v>
      </c>
    </row>
    <row r="8687" spans="1:10" x14ac:dyDescent="0.35">
      <c r="A8687">
        <v>8935</v>
      </c>
      <c r="B8687" t="s">
        <v>423</v>
      </c>
      <c r="C8687">
        <v>18</v>
      </c>
      <c r="D8687">
        <v>41</v>
      </c>
      <c r="E8687">
        <v>1</v>
      </c>
      <c r="F8687" t="s">
        <v>581</v>
      </c>
      <c r="G8687" t="s">
        <v>581</v>
      </c>
      <c r="H8687" t="s">
        <v>143</v>
      </c>
      <c r="I8687" t="s">
        <v>652</v>
      </c>
      <c r="J8687" t="s">
        <v>653</v>
      </c>
    </row>
    <row r="8688" spans="1:10" x14ac:dyDescent="0.35">
      <c r="A8688">
        <v>8936</v>
      </c>
      <c r="B8688" t="s">
        <v>423</v>
      </c>
      <c r="C8688">
        <v>19</v>
      </c>
      <c r="D8688">
        <v>24</v>
      </c>
      <c r="E8688">
        <v>2</v>
      </c>
      <c r="F8688" t="s">
        <v>581</v>
      </c>
      <c r="G8688" t="s">
        <v>581</v>
      </c>
      <c r="H8688" t="s">
        <v>143</v>
      </c>
      <c r="I8688" t="s">
        <v>652</v>
      </c>
      <c r="J8688" t="s">
        <v>653</v>
      </c>
    </row>
    <row r="8689" spans="1:10" x14ac:dyDescent="0.35">
      <c r="A8689">
        <v>8937</v>
      </c>
      <c r="B8689" t="s">
        <v>423</v>
      </c>
      <c r="C8689">
        <v>20</v>
      </c>
      <c r="D8689">
        <v>13</v>
      </c>
      <c r="E8689">
        <v>1</v>
      </c>
      <c r="F8689" t="s">
        <v>581</v>
      </c>
      <c r="G8689" t="s">
        <v>581</v>
      </c>
      <c r="H8689" t="s">
        <v>143</v>
      </c>
      <c r="I8689" t="s">
        <v>652</v>
      </c>
      <c r="J8689" t="s">
        <v>653</v>
      </c>
    </row>
    <row r="8690" spans="1:10" x14ac:dyDescent="0.35">
      <c r="A8690">
        <v>8938</v>
      </c>
      <c r="B8690" t="s">
        <v>423</v>
      </c>
      <c r="C8690">
        <v>21</v>
      </c>
      <c r="D8690">
        <v>10</v>
      </c>
      <c r="E8690">
        <v>0</v>
      </c>
      <c r="F8690" t="s">
        <v>581</v>
      </c>
      <c r="G8690" t="s">
        <v>581</v>
      </c>
      <c r="H8690" t="s">
        <v>143</v>
      </c>
      <c r="I8690" t="s">
        <v>652</v>
      </c>
      <c r="J8690" t="s">
        <v>653</v>
      </c>
    </row>
    <row r="8691" spans="1:10" x14ac:dyDescent="0.35">
      <c r="A8691">
        <v>8939</v>
      </c>
      <c r="B8691" t="s">
        <v>423</v>
      </c>
      <c r="C8691">
        <v>22</v>
      </c>
      <c r="D8691">
        <v>4</v>
      </c>
      <c r="E8691">
        <v>1</v>
      </c>
      <c r="F8691" t="s">
        <v>581</v>
      </c>
      <c r="G8691" t="s">
        <v>581</v>
      </c>
      <c r="H8691" t="s">
        <v>143</v>
      </c>
      <c r="I8691" t="s">
        <v>652</v>
      </c>
      <c r="J8691" t="s">
        <v>653</v>
      </c>
    </row>
    <row r="8692" spans="1:10" x14ac:dyDescent="0.35">
      <c r="A8692">
        <v>8940</v>
      </c>
      <c r="B8692" t="s">
        <v>423</v>
      </c>
      <c r="C8692">
        <v>23</v>
      </c>
      <c r="D8692">
        <v>9</v>
      </c>
      <c r="E8692">
        <v>1</v>
      </c>
      <c r="F8692" t="s">
        <v>581</v>
      </c>
      <c r="G8692" t="s">
        <v>581</v>
      </c>
      <c r="H8692" t="s">
        <v>143</v>
      </c>
      <c r="I8692" t="s">
        <v>652</v>
      </c>
      <c r="J8692" t="s">
        <v>653</v>
      </c>
    </row>
    <row r="8693" spans="1:10" x14ac:dyDescent="0.35">
      <c r="A8693">
        <v>8941</v>
      </c>
      <c r="B8693" t="s">
        <v>423</v>
      </c>
      <c r="C8693">
        <v>24</v>
      </c>
      <c r="D8693">
        <v>6</v>
      </c>
      <c r="E8693">
        <v>0</v>
      </c>
      <c r="F8693" t="s">
        <v>581</v>
      </c>
      <c r="G8693" t="s">
        <v>581</v>
      </c>
      <c r="H8693" t="s">
        <v>143</v>
      </c>
      <c r="I8693" t="s">
        <v>652</v>
      </c>
      <c r="J8693" t="s">
        <v>653</v>
      </c>
    </row>
    <row r="8694" spans="1:10" x14ac:dyDescent="0.35">
      <c r="A8694">
        <v>8942</v>
      </c>
      <c r="B8694" t="s">
        <v>423</v>
      </c>
      <c r="C8694">
        <v>25</v>
      </c>
      <c r="D8694">
        <v>19</v>
      </c>
      <c r="E8694">
        <v>0</v>
      </c>
      <c r="F8694" t="s">
        <v>581</v>
      </c>
      <c r="G8694" t="s">
        <v>581</v>
      </c>
      <c r="H8694" t="s">
        <v>143</v>
      </c>
      <c r="I8694" t="s">
        <v>652</v>
      </c>
      <c r="J8694" t="s">
        <v>653</v>
      </c>
    </row>
    <row r="8695" spans="1:10" x14ac:dyDescent="0.35">
      <c r="A8695">
        <v>8943</v>
      </c>
      <c r="B8695" t="s">
        <v>423</v>
      </c>
      <c r="C8695">
        <v>26</v>
      </c>
      <c r="D8695">
        <v>12</v>
      </c>
      <c r="E8695">
        <v>2</v>
      </c>
      <c r="F8695" t="s">
        <v>581</v>
      </c>
      <c r="G8695" t="s">
        <v>581</v>
      </c>
      <c r="H8695" t="s">
        <v>143</v>
      </c>
      <c r="I8695" t="s">
        <v>652</v>
      </c>
      <c r="J8695" t="s">
        <v>653</v>
      </c>
    </row>
    <row r="8696" spans="1:10" x14ac:dyDescent="0.35">
      <c r="A8696">
        <v>8944</v>
      </c>
      <c r="B8696" t="s">
        <v>423</v>
      </c>
      <c r="C8696">
        <v>27</v>
      </c>
      <c r="D8696">
        <v>15</v>
      </c>
      <c r="E8696">
        <v>1</v>
      </c>
      <c r="F8696" t="s">
        <v>581</v>
      </c>
      <c r="G8696" t="s">
        <v>581</v>
      </c>
      <c r="H8696" t="s">
        <v>143</v>
      </c>
      <c r="I8696" t="s">
        <v>652</v>
      </c>
      <c r="J8696" t="s">
        <v>653</v>
      </c>
    </row>
    <row r="8697" spans="1:10" x14ac:dyDescent="0.35">
      <c r="A8697">
        <v>8945</v>
      </c>
      <c r="B8697" t="s">
        <v>423</v>
      </c>
      <c r="C8697">
        <v>28</v>
      </c>
      <c r="D8697">
        <v>20</v>
      </c>
      <c r="E8697">
        <v>2</v>
      </c>
      <c r="F8697" t="s">
        <v>581</v>
      </c>
      <c r="G8697" t="s">
        <v>581</v>
      </c>
      <c r="H8697" t="s">
        <v>143</v>
      </c>
      <c r="I8697" t="s">
        <v>652</v>
      </c>
      <c r="J8697" t="s">
        <v>653</v>
      </c>
    </row>
    <row r="8698" spans="1:10" x14ac:dyDescent="0.35">
      <c r="A8698">
        <v>8946</v>
      </c>
      <c r="B8698" t="s">
        <v>423</v>
      </c>
      <c r="C8698">
        <v>29</v>
      </c>
      <c r="D8698">
        <v>52</v>
      </c>
      <c r="E8698">
        <v>1</v>
      </c>
      <c r="F8698" t="s">
        <v>581</v>
      </c>
      <c r="G8698" t="s">
        <v>581</v>
      </c>
      <c r="H8698" t="s">
        <v>143</v>
      </c>
      <c r="I8698" t="s">
        <v>652</v>
      </c>
      <c r="J8698" t="s">
        <v>653</v>
      </c>
    </row>
    <row r="8699" spans="1:10" x14ac:dyDescent="0.35">
      <c r="A8699">
        <v>8947</v>
      </c>
      <c r="B8699" t="s">
        <v>423</v>
      </c>
      <c r="C8699">
        <v>30</v>
      </c>
      <c r="D8699">
        <v>21</v>
      </c>
      <c r="E8699">
        <v>4</v>
      </c>
      <c r="F8699" t="s">
        <v>581</v>
      </c>
      <c r="G8699" t="s">
        <v>581</v>
      </c>
      <c r="H8699" t="s">
        <v>143</v>
      </c>
      <c r="I8699" t="s">
        <v>652</v>
      </c>
      <c r="J8699" t="s">
        <v>653</v>
      </c>
    </row>
    <row r="8700" spans="1:10" x14ac:dyDescent="0.35">
      <c r="A8700">
        <v>8948</v>
      </c>
      <c r="B8700" t="s">
        <v>423</v>
      </c>
      <c r="C8700">
        <v>31</v>
      </c>
      <c r="D8700">
        <v>24</v>
      </c>
      <c r="E8700">
        <v>5</v>
      </c>
      <c r="F8700" t="s">
        <v>581</v>
      </c>
      <c r="G8700" t="s">
        <v>581</v>
      </c>
      <c r="H8700" t="s">
        <v>143</v>
      </c>
      <c r="I8700" t="s">
        <v>652</v>
      </c>
      <c r="J8700" t="s">
        <v>653</v>
      </c>
    </row>
    <row r="8701" spans="1:10" x14ac:dyDescent="0.35">
      <c r="A8701">
        <v>8949</v>
      </c>
      <c r="B8701" t="s">
        <v>423</v>
      </c>
      <c r="C8701">
        <v>32</v>
      </c>
      <c r="D8701">
        <v>32</v>
      </c>
      <c r="E8701">
        <v>1</v>
      </c>
      <c r="F8701" t="s">
        <v>581</v>
      </c>
      <c r="G8701" t="s">
        <v>581</v>
      </c>
      <c r="H8701" t="s">
        <v>143</v>
      </c>
      <c r="I8701" t="s">
        <v>652</v>
      </c>
      <c r="J8701" t="s">
        <v>653</v>
      </c>
    </row>
    <row r="8702" spans="1:10" x14ac:dyDescent="0.35">
      <c r="A8702">
        <v>8950</v>
      </c>
      <c r="B8702" t="s">
        <v>423</v>
      </c>
      <c r="C8702">
        <v>33</v>
      </c>
      <c r="D8702">
        <v>25</v>
      </c>
      <c r="E8702">
        <v>5</v>
      </c>
      <c r="F8702" t="s">
        <v>581</v>
      </c>
      <c r="G8702" t="s">
        <v>581</v>
      </c>
      <c r="H8702" t="s">
        <v>143</v>
      </c>
      <c r="I8702" t="s">
        <v>652</v>
      </c>
      <c r="J8702" t="s">
        <v>653</v>
      </c>
    </row>
    <row r="8703" spans="1:10" x14ac:dyDescent="0.35">
      <c r="A8703">
        <v>8951</v>
      </c>
      <c r="B8703" t="s">
        <v>423</v>
      </c>
      <c r="C8703">
        <v>34</v>
      </c>
      <c r="D8703">
        <v>22</v>
      </c>
      <c r="E8703">
        <v>1</v>
      </c>
      <c r="F8703" t="s">
        <v>581</v>
      </c>
      <c r="G8703" t="s">
        <v>581</v>
      </c>
      <c r="H8703" t="s">
        <v>143</v>
      </c>
      <c r="I8703" t="s">
        <v>652</v>
      </c>
      <c r="J8703" t="s">
        <v>653</v>
      </c>
    </row>
    <row r="8704" spans="1:10" x14ac:dyDescent="0.35">
      <c r="A8704">
        <v>8952</v>
      </c>
      <c r="B8704" t="s">
        <v>423</v>
      </c>
      <c r="C8704">
        <v>35</v>
      </c>
      <c r="D8704">
        <v>15</v>
      </c>
      <c r="E8704">
        <v>2</v>
      </c>
      <c r="F8704" t="s">
        <v>581</v>
      </c>
      <c r="G8704" t="s">
        <v>581</v>
      </c>
      <c r="H8704" t="s">
        <v>143</v>
      </c>
      <c r="I8704" t="s">
        <v>652</v>
      </c>
      <c r="J8704" t="s">
        <v>653</v>
      </c>
    </row>
    <row r="8705" spans="1:10" x14ac:dyDescent="0.35">
      <c r="A8705">
        <v>8953</v>
      </c>
      <c r="B8705" t="s">
        <v>423</v>
      </c>
      <c r="C8705">
        <v>36</v>
      </c>
      <c r="D8705">
        <v>22</v>
      </c>
      <c r="E8705">
        <v>0</v>
      </c>
      <c r="F8705" t="s">
        <v>581</v>
      </c>
      <c r="G8705" t="s">
        <v>581</v>
      </c>
      <c r="H8705" t="s">
        <v>143</v>
      </c>
      <c r="I8705" t="s">
        <v>652</v>
      </c>
      <c r="J8705" t="s">
        <v>653</v>
      </c>
    </row>
    <row r="8706" spans="1:10" x14ac:dyDescent="0.35">
      <c r="A8706">
        <v>8954</v>
      </c>
      <c r="B8706" t="s">
        <v>423</v>
      </c>
      <c r="C8706">
        <v>37</v>
      </c>
      <c r="D8706">
        <v>19</v>
      </c>
      <c r="E8706">
        <v>2</v>
      </c>
      <c r="F8706" t="s">
        <v>581</v>
      </c>
      <c r="G8706" t="s">
        <v>581</v>
      </c>
      <c r="H8706" t="s">
        <v>143</v>
      </c>
      <c r="I8706" t="s">
        <v>652</v>
      </c>
      <c r="J8706" t="s">
        <v>653</v>
      </c>
    </row>
    <row r="8707" spans="1:10" x14ac:dyDescent="0.35">
      <c r="A8707">
        <v>8955</v>
      </c>
      <c r="B8707" t="s">
        <v>423</v>
      </c>
      <c r="C8707">
        <v>38</v>
      </c>
      <c r="D8707">
        <v>25</v>
      </c>
      <c r="E8707">
        <v>1</v>
      </c>
      <c r="F8707" t="s">
        <v>581</v>
      </c>
      <c r="G8707" t="s">
        <v>581</v>
      </c>
      <c r="H8707" t="s">
        <v>143</v>
      </c>
      <c r="I8707" t="s">
        <v>652</v>
      </c>
      <c r="J8707" t="s">
        <v>653</v>
      </c>
    </row>
    <row r="8708" spans="1:10" x14ac:dyDescent="0.35">
      <c r="A8708">
        <v>8956</v>
      </c>
      <c r="B8708" t="s">
        <v>424</v>
      </c>
      <c r="C8708">
        <v>15</v>
      </c>
      <c r="D8708">
        <v>14</v>
      </c>
      <c r="E8708">
        <v>0</v>
      </c>
      <c r="F8708" t="s">
        <v>581</v>
      </c>
      <c r="G8708" t="s">
        <v>581</v>
      </c>
      <c r="H8708" t="s">
        <v>143</v>
      </c>
      <c r="I8708" t="s">
        <v>652</v>
      </c>
      <c r="J8708" t="s">
        <v>653</v>
      </c>
    </row>
    <row r="8709" spans="1:10" x14ac:dyDescent="0.35">
      <c r="A8709">
        <v>8957</v>
      </c>
      <c r="B8709" t="s">
        <v>424</v>
      </c>
      <c r="C8709">
        <v>16</v>
      </c>
      <c r="D8709">
        <v>15</v>
      </c>
      <c r="E8709">
        <v>2</v>
      </c>
      <c r="F8709" t="s">
        <v>581</v>
      </c>
      <c r="G8709" t="s">
        <v>581</v>
      </c>
      <c r="H8709" t="s">
        <v>143</v>
      </c>
      <c r="I8709" t="s">
        <v>652</v>
      </c>
      <c r="J8709" t="s">
        <v>653</v>
      </c>
    </row>
    <row r="8710" spans="1:10" x14ac:dyDescent="0.35">
      <c r="A8710">
        <v>8958</v>
      </c>
      <c r="B8710" t="s">
        <v>424</v>
      </c>
      <c r="C8710">
        <v>17</v>
      </c>
      <c r="D8710">
        <v>20</v>
      </c>
      <c r="E8710">
        <v>1</v>
      </c>
      <c r="F8710" t="s">
        <v>581</v>
      </c>
      <c r="G8710" t="s">
        <v>581</v>
      </c>
      <c r="H8710" t="s">
        <v>143</v>
      </c>
      <c r="I8710" t="s">
        <v>652</v>
      </c>
      <c r="J8710" t="s">
        <v>653</v>
      </c>
    </row>
    <row r="8711" spans="1:10" x14ac:dyDescent="0.35">
      <c r="A8711">
        <v>8959</v>
      </c>
      <c r="B8711" t="s">
        <v>424</v>
      </c>
      <c r="C8711">
        <v>18</v>
      </c>
      <c r="D8711">
        <v>12</v>
      </c>
      <c r="E8711">
        <v>3</v>
      </c>
      <c r="F8711" t="s">
        <v>581</v>
      </c>
      <c r="G8711" t="s">
        <v>581</v>
      </c>
      <c r="H8711" t="s">
        <v>143</v>
      </c>
      <c r="I8711" t="s">
        <v>652</v>
      </c>
      <c r="J8711" t="s">
        <v>653</v>
      </c>
    </row>
    <row r="8712" spans="1:10" x14ac:dyDescent="0.35">
      <c r="A8712">
        <v>8960</v>
      </c>
      <c r="B8712" t="s">
        <v>424</v>
      </c>
      <c r="C8712">
        <v>19</v>
      </c>
      <c r="D8712">
        <v>6</v>
      </c>
      <c r="E8712">
        <v>1</v>
      </c>
      <c r="F8712" t="s">
        <v>581</v>
      </c>
      <c r="G8712" t="s">
        <v>581</v>
      </c>
      <c r="H8712" t="s">
        <v>143</v>
      </c>
      <c r="I8712" t="s">
        <v>652</v>
      </c>
      <c r="J8712" t="s">
        <v>653</v>
      </c>
    </row>
    <row r="8713" spans="1:10" x14ac:dyDescent="0.35">
      <c r="A8713">
        <v>8961</v>
      </c>
      <c r="B8713" t="s">
        <v>424</v>
      </c>
      <c r="C8713">
        <v>20</v>
      </c>
      <c r="D8713">
        <v>8</v>
      </c>
      <c r="E8713">
        <v>0</v>
      </c>
      <c r="F8713" t="s">
        <v>581</v>
      </c>
      <c r="G8713" t="s">
        <v>581</v>
      </c>
      <c r="H8713" t="s">
        <v>143</v>
      </c>
      <c r="I8713" t="s">
        <v>652</v>
      </c>
      <c r="J8713" t="s">
        <v>653</v>
      </c>
    </row>
    <row r="8714" spans="1:10" x14ac:dyDescent="0.35">
      <c r="A8714">
        <v>8962</v>
      </c>
      <c r="B8714" t="s">
        <v>424</v>
      </c>
      <c r="C8714">
        <v>21</v>
      </c>
      <c r="D8714">
        <v>4</v>
      </c>
      <c r="E8714">
        <v>1</v>
      </c>
      <c r="F8714" t="s">
        <v>581</v>
      </c>
      <c r="G8714" t="s">
        <v>581</v>
      </c>
      <c r="H8714" t="s">
        <v>143</v>
      </c>
      <c r="I8714" t="s">
        <v>652</v>
      </c>
      <c r="J8714" t="s">
        <v>653</v>
      </c>
    </row>
    <row r="8715" spans="1:10" x14ac:dyDescent="0.35">
      <c r="A8715">
        <v>8963</v>
      </c>
      <c r="B8715" t="s">
        <v>424</v>
      </c>
      <c r="C8715">
        <v>22</v>
      </c>
      <c r="D8715">
        <v>4</v>
      </c>
      <c r="E8715">
        <v>1</v>
      </c>
      <c r="F8715" t="s">
        <v>581</v>
      </c>
      <c r="G8715" t="s">
        <v>581</v>
      </c>
      <c r="H8715" t="s">
        <v>143</v>
      </c>
      <c r="I8715" t="s">
        <v>652</v>
      </c>
      <c r="J8715" t="s">
        <v>653</v>
      </c>
    </row>
    <row r="8716" spans="1:10" x14ac:dyDescent="0.35">
      <c r="A8716">
        <v>8964</v>
      </c>
      <c r="B8716" t="s">
        <v>424</v>
      </c>
      <c r="C8716">
        <v>23</v>
      </c>
      <c r="D8716">
        <v>1</v>
      </c>
      <c r="E8716">
        <v>1</v>
      </c>
      <c r="F8716" t="s">
        <v>581</v>
      </c>
      <c r="G8716" t="s">
        <v>581</v>
      </c>
      <c r="H8716" t="s">
        <v>143</v>
      </c>
      <c r="I8716" t="s">
        <v>652</v>
      </c>
      <c r="J8716" t="s">
        <v>653</v>
      </c>
    </row>
    <row r="8717" spans="1:10" x14ac:dyDescent="0.35">
      <c r="A8717">
        <v>8965</v>
      </c>
      <c r="B8717" t="s">
        <v>424</v>
      </c>
      <c r="C8717">
        <v>24</v>
      </c>
      <c r="D8717">
        <v>1</v>
      </c>
      <c r="E8717">
        <v>1</v>
      </c>
      <c r="F8717" t="s">
        <v>581</v>
      </c>
      <c r="G8717" t="s">
        <v>581</v>
      </c>
      <c r="H8717" t="s">
        <v>143</v>
      </c>
      <c r="I8717" t="s">
        <v>652</v>
      </c>
      <c r="J8717" t="s">
        <v>653</v>
      </c>
    </row>
    <row r="8718" spans="1:10" x14ac:dyDescent="0.35">
      <c r="A8718">
        <v>8966</v>
      </c>
      <c r="B8718" t="s">
        <v>424</v>
      </c>
      <c r="C8718">
        <v>25</v>
      </c>
      <c r="D8718">
        <v>2</v>
      </c>
      <c r="E8718">
        <v>0</v>
      </c>
      <c r="F8718" t="s">
        <v>581</v>
      </c>
      <c r="G8718" t="s">
        <v>581</v>
      </c>
      <c r="H8718" t="s">
        <v>143</v>
      </c>
      <c r="I8718" t="s">
        <v>652</v>
      </c>
      <c r="J8718" t="s">
        <v>653</v>
      </c>
    </row>
    <row r="8719" spans="1:10" x14ac:dyDescent="0.35">
      <c r="A8719">
        <v>8967</v>
      </c>
      <c r="B8719" t="s">
        <v>424</v>
      </c>
      <c r="C8719">
        <v>26</v>
      </c>
      <c r="D8719">
        <v>6</v>
      </c>
      <c r="E8719">
        <v>2</v>
      </c>
      <c r="F8719" t="s">
        <v>581</v>
      </c>
      <c r="G8719" t="s">
        <v>581</v>
      </c>
      <c r="H8719" t="s">
        <v>143</v>
      </c>
      <c r="I8719" t="s">
        <v>652</v>
      </c>
      <c r="J8719" t="s">
        <v>653</v>
      </c>
    </row>
    <row r="8720" spans="1:10" x14ac:dyDescent="0.35">
      <c r="A8720">
        <v>8968</v>
      </c>
      <c r="B8720" t="s">
        <v>424</v>
      </c>
      <c r="C8720">
        <v>27</v>
      </c>
      <c r="D8720">
        <v>4</v>
      </c>
      <c r="E8720">
        <v>0</v>
      </c>
      <c r="F8720" t="s">
        <v>581</v>
      </c>
      <c r="G8720" t="s">
        <v>581</v>
      </c>
      <c r="H8720" t="s">
        <v>143</v>
      </c>
      <c r="I8720" t="s">
        <v>652</v>
      </c>
      <c r="J8720" t="s">
        <v>653</v>
      </c>
    </row>
    <row r="8721" spans="1:10" x14ac:dyDescent="0.35">
      <c r="A8721">
        <v>8969</v>
      </c>
      <c r="B8721" t="s">
        <v>424</v>
      </c>
      <c r="C8721">
        <v>28</v>
      </c>
      <c r="D8721">
        <v>7</v>
      </c>
      <c r="E8721">
        <v>0</v>
      </c>
      <c r="F8721" t="s">
        <v>581</v>
      </c>
      <c r="G8721" t="s">
        <v>581</v>
      </c>
      <c r="H8721" t="s">
        <v>143</v>
      </c>
      <c r="I8721" t="s">
        <v>652</v>
      </c>
      <c r="J8721" t="s">
        <v>653</v>
      </c>
    </row>
    <row r="8722" spans="1:10" x14ac:dyDescent="0.35">
      <c r="A8722">
        <v>8970</v>
      </c>
      <c r="B8722" t="s">
        <v>424</v>
      </c>
      <c r="C8722">
        <v>29</v>
      </c>
      <c r="D8722">
        <v>18</v>
      </c>
      <c r="E8722">
        <v>0</v>
      </c>
      <c r="F8722" t="s">
        <v>581</v>
      </c>
      <c r="G8722" t="s">
        <v>581</v>
      </c>
      <c r="H8722" t="s">
        <v>143</v>
      </c>
      <c r="I8722" t="s">
        <v>652</v>
      </c>
      <c r="J8722" t="s">
        <v>653</v>
      </c>
    </row>
    <row r="8723" spans="1:10" x14ac:dyDescent="0.35">
      <c r="A8723">
        <v>8971</v>
      </c>
      <c r="B8723" t="s">
        <v>424</v>
      </c>
      <c r="C8723">
        <v>30</v>
      </c>
      <c r="D8723">
        <v>11</v>
      </c>
      <c r="E8723">
        <v>1</v>
      </c>
      <c r="F8723" t="s">
        <v>581</v>
      </c>
      <c r="G8723" t="s">
        <v>581</v>
      </c>
      <c r="H8723" t="s">
        <v>143</v>
      </c>
      <c r="I8723" t="s">
        <v>652</v>
      </c>
      <c r="J8723" t="s">
        <v>653</v>
      </c>
    </row>
    <row r="8724" spans="1:10" x14ac:dyDescent="0.35">
      <c r="A8724">
        <v>8972</v>
      </c>
      <c r="B8724" t="s">
        <v>424</v>
      </c>
      <c r="C8724">
        <v>31</v>
      </c>
      <c r="D8724">
        <v>14</v>
      </c>
      <c r="E8724">
        <v>1</v>
      </c>
      <c r="F8724" t="s">
        <v>581</v>
      </c>
      <c r="G8724" t="s">
        <v>581</v>
      </c>
      <c r="H8724" t="s">
        <v>143</v>
      </c>
      <c r="I8724" t="s">
        <v>652</v>
      </c>
      <c r="J8724" t="s">
        <v>653</v>
      </c>
    </row>
    <row r="8725" spans="1:10" x14ac:dyDescent="0.35">
      <c r="A8725">
        <v>8973</v>
      </c>
      <c r="B8725" t="s">
        <v>424</v>
      </c>
      <c r="C8725">
        <v>32</v>
      </c>
      <c r="D8725">
        <v>26</v>
      </c>
      <c r="E8725">
        <v>1</v>
      </c>
      <c r="F8725" t="s">
        <v>581</v>
      </c>
      <c r="G8725" t="s">
        <v>581</v>
      </c>
      <c r="H8725" t="s">
        <v>143</v>
      </c>
      <c r="I8725" t="s">
        <v>652</v>
      </c>
      <c r="J8725" t="s">
        <v>653</v>
      </c>
    </row>
    <row r="8726" spans="1:10" x14ac:dyDescent="0.35">
      <c r="A8726">
        <v>8974</v>
      </c>
      <c r="B8726" t="s">
        <v>424</v>
      </c>
      <c r="C8726">
        <v>33</v>
      </c>
      <c r="D8726">
        <v>8</v>
      </c>
      <c r="E8726">
        <v>1</v>
      </c>
      <c r="F8726" t="s">
        <v>581</v>
      </c>
      <c r="G8726" t="s">
        <v>581</v>
      </c>
      <c r="H8726" t="s">
        <v>143</v>
      </c>
      <c r="I8726" t="s">
        <v>652</v>
      </c>
      <c r="J8726" t="s">
        <v>653</v>
      </c>
    </row>
    <row r="8727" spans="1:10" x14ac:dyDescent="0.35">
      <c r="A8727">
        <v>8975</v>
      </c>
      <c r="B8727" t="s">
        <v>424</v>
      </c>
      <c r="C8727">
        <v>34</v>
      </c>
      <c r="D8727">
        <v>6</v>
      </c>
      <c r="E8727">
        <v>0</v>
      </c>
      <c r="F8727" t="s">
        <v>581</v>
      </c>
      <c r="G8727" t="s">
        <v>581</v>
      </c>
      <c r="H8727" t="s">
        <v>143</v>
      </c>
      <c r="I8727" t="s">
        <v>652</v>
      </c>
      <c r="J8727" t="s">
        <v>653</v>
      </c>
    </row>
    <row r="8728" spans="1:10" x14ac:dyDescent="0.35">
      <c r="A8728">
        <v>8976</v>
      </c>
      <c r="B8728" t="s">
        <v>424</v>
      </c>
      <c r="C8728">
        <v>35</v>
      </c>
      <c r="D8728">
        <v>4</v>
      </c>
      <c r="E8728">
        <v>0</v>
      </c>
      <c r="F8728" t="s">
        <v>581</v>
      </c>
      <c r="G8728" t="s">
        <v>581</v>
      </c>
      <c r="H8728" t="s">
        <v>143</v>
      </c>
      <c r="I8728" t="s">
        <v>652</v>
      </c>
      <c r="J8728" t="s">
        <v>653</v>
      </c>
    </row>
    <row r="8729" spans="1:10" x14ac:dyDescent="0.35">
      <c r="A8729">
        <v>8977</v>
      </c>
      <c r="B8729" t="s">
        <v>424</v>
      </c>
      <c r="C8729">
        <v>36</v>
      </c>
      <c r="D8729">
        <v>9</v>
      </c>
      <c r="E8729">
        <v>2</v>
      </c>
      <c r="F8729" t="s">
        <v>581</v>
      </c>
      <c r="G8729" t="s">
        <v>581</v>
      </c>
      <c r="H8729" t="s">
        <v>143</v>
      </c>
      <c r="I8729" t="s">
        <v>652</v>
      </c>
      <c r="J8729" t="s">
        <v>653</v>
      </c>
    </row>
    <row r="8730" spans="1:10" x14ac:dyDescent="0.35">
      <c r="A8730">
        <v>8978</v>
      </c>
      <c r="B8730" t="s">
        <v>424</v>
      </c>
      <c r="C8730">
        <v>37</v>
      </c>
      <c r="D8730">
        <v>9</v>
      </c>
      <c r="E8730">
        <v>0</v>
      </c>
      <c r="F8730" t="s">
        <v>581</v>
      </c>
      <c r="G8730" t="s">
        <v>581</v>
      </c>
      <c r="H8730" t="s">
        <v>143</v>
      </c>
      <c r="I8730" t="s">
        <v>652</v>
      </c>
      <c r="J8730" t="s">
        <v>653</v>
      </c>
    </row>
    <row r="8731" spans="1:10" x14ac:dyDescent="0.35">
      <c r="A8731">
        <v>8979</v>
      </c>
      <c r="B8731" t="s">
        <v>424</v>
      </c>
      <c r="C8731">
        <v>38</v>
      </c>
      <c r="D8731">
        <v>13</v>
      </c>
      <c r="E8731">
        <v>0</v>
      </c>
      <c r="F8731" t="s">
        <v>581</v>
      </c>
      <c r="G8731" t="s">
        <v>581</v>
      </c>
      <c r="H8731" t="s">
        <v>143</v>
      </c>
      <c r="I8731" t="s">
        <v>652</v>
      </c>
      <c r="J8731" t="s">
        <v>653</v>
      </c>
    </row>
    <row r="8732" spans="1:10" x14ac:dyDescent="0.35">
      <c r="A8732">
        <v>8980</v>
      </c>
      <c r="B8732" t="s">
        <v>425</v>
      </c>
      <c r="C8732">
        <v>15</v>
      </c>
      <c r="D8732">
        <v>29</v>
      </c>
      <c r="E8732">
        <v>1</v>
      </c>
      <c r="F8732" t="s">
        <v>581</v>
      </c>
      <c r="G8732" t="s">
        <v>581</v>
      </c>
      <c r="H8732" t="s">
        <v>143</v>
      </c>
      <c r="I8732" t="s">
        <v>652</v>
      </c>
      <c r="J8732" t="s">
        <v>653</v>
      </c>
    </row>
    <row r="8733" spans="1:10" x14ac:dyDescent="0.35">
      <c r="A8733">
        <v>8981</v>
      </c>
      <c r="B8733" t="s">
        <v>425</v>
      </c>
      <c r="C8733">
        <v>16</v>
      </c>
      <c r="D8733">
        <v>21</v>
      </c>
      <c r="E8733">
        <v>4</v>
      </c>
      <c r="F8733" t="s">
        <v>581</v>
      </c>
      <c r="G8733" t="s">
        <v>581</v>
      </c>
      <c r="H8733" t="s">
        <v>143</v>
      </c>
      <c r="I8733" t="s">
        <v>652</v>
      </c>
      <c r="J8733" t="s">
        <v>653</v>
      </c>
    </row>
    <row r="8734" spans="1:10" x14ac:dyDescent="0.35">
      <c r="A8734">
        <v>8982</v>
      </c>
      <c r="B8734" t="s">
        <v>425</v>
      </c>
      <c r="C8734">
        <v>17</v>
      </c>
      <c r="D8734">
        <v>18</v>
      </c>
      <c r="E8734">
        <v>1</v>
      </c>
      <c r="F8734" t="s">
        <v>581</v>
      </c>
      <c r="G8734" t="s">
        <v>581</v>
      </c>
      <c r="H8734" t="s">
        <v>143</v>
      </c>
      <c r="I8734" t="s">
        <v>652</v>
      </c>
      <c r="J8734" t="s">
        <v>653</v>
      </c>
    </row>
    <row r="8735" spans="1:10" x14ac:dyDescent="0.35">
      <c r="A8735">
        <v>8983</v>
      </c>
      <c r="B8735" t="s">
        <v>425</v>
      </c>
      <c r="C8735">
        <v>18</v>
      </c>
      <c r="D8735">
        <v>20</v>
      </c>
      <c r="E8735">
        <v>3</v>
      </c>
      <c r="F8735" t="s">
        <v>581</v>
      </c>
      <c r="G8735" t="s">
        <v>581</v>
      </c>
      <c r="H8735" t="s">
        <v>143</v>
      </c>
      <c r="I8735" t="s">
        <v>652</v>
      </c>
      <c r="J8735" t="s">
        <v>653</v>
      </c>
    </row>
    <row r="8736" spans="1:10" x14ac:dyDescent="0.35">
      <c r="A8736">
        <v>8984</v>
      </c>
      <c r="B8736" t="s">
        <v>425</v>
      </c>
      <c r="C8736">
        <v>19</v>
      </c>
      <c r="D8736">
        <v>12</v>
      </c>
      <c r="E8736">
        <v>0</v>
      </c>
      <c r="F8736" t="s">
        <v>581</v>
      </c>
      <c r="G8736" t="s">
        <v>581</v>
      </c>
      <c r="H8736" t="s">
        <v>143</v>
      </c>
      <c r="I8736" t="s">
        <v>652</v>
      </c>
      <c r="J8736" t="s">
        <v>653</v>
      </c>
    </row>
    <row r="8737" spans="1:10" x14ac:dyDescent="0.35">
      <c r="A8737">
        <v>8985</v>
      </c>
      <c r="B8737" t="s">
        <v>425</v>
      </c>
      <c r="C8737">
        <v>20</v>
      </c>
      <c r="D8737">
        <v>9</v>
      </c>
      <c r="E8737">
        <v>1</v>
      </c>
      <c r="F8737" t="s">
        <v>581</v>
      </c>
      <c r="G8737" t="s">
        <v>581</v>
      </c>
      <c r="H8737" t="s">
        <v>143</v>
      </c>
      <c r="I8737" t="s">
        <v>652</v>
      </c>
      <c r="J8737" t="s">
        <v>653</v>
      </c>
    </row>
    <row r="8738" spans="1:10" x14ac:dyDescent="0.35">
      <c r="A8738">
        <v>8986</v>
      </c>
      <c r="B8738" t="s">
        <v>425</v>
      </c>
      <c r="C8738">
        <v>21</v>
      </c>
      <c r="D8738">
        <v>4</v>
      </c>
      <c r="E8738">
        <v>0</v>
      </c>
      <c r="F8738" t="s">
        <v>581</v>
      </c>
      <c r="G8738" t="s">
        <v>581</v>
      </c>
      <c r="H8738" t="s">
        <v>143</v>
      </c>
      <c r="I8738" t="s">
        <v>652</v>
      </c>
      <c r="J8738" t="s">
        <v>653</v>
      </c>
    </row>
    <row r="8739" spans="1:10" x14ac:dyDescent="0.35">
      <c r="A8739">
        <v>8987</v>
      </c>
      <c r="B8739" t="s">
        <v>425</v>
      </c>
      <c r="C8739">
        <v>22</v>
      </c>
      <c r="D8739">
        <v>5</v>
      </c>
      <c r="E8739">
        <v>1</v>
      </c>
      <c r="F8739" t="s">
        <v>581</v>
      </c>
      <c r="G8739" t="s">
        <v>581</v>
      </c>
      <c r="H8739" t="s">
        <v>143</v>
      </c>
      <c r="I8739" t="s">
        <v>652</v>
      </c>
      <c r="J8739" t="s">
        <v>653</v>
      </c>
    </row>
    <row r="8740" spans="1:10" x14ac:dyDescent="0.35">
      <c r="A8740">
        <v>8988</v>
      </c>
      <c r="B8740" t="s">
        <v>425</v>
      </c>
      <c r="C8740">
        <v>23</v>
      </c>
      <c r="D8740">
        <v>6</v>
      </c>
      <c r="E8740">
        <v>0</v>
      </c>
      <c r="F8740" t="s">
        <v>581</v>
      </c>
      <c r="G8740" t="s">
        <v>581</v>
      </c>
      <c r="H8740" t="s">
        <v>143</v>
      </c>
      <c r="I8740" t="s">
        <v>652</v>
      </c>
      <c r="J8740" t="s">
        <v>653</v>
      </c>
    </row>
    <row r="8741" spans="1:10" x14ac:dyDescent="0.35">
      <c r="A8741">
        <v>8989</v>
      </c>
      <c r="B8741" t="s">
        <v>425</v>
      </c>
      <c r="C8741">
        <v>24</v>
      </c>
      <c r="D8741">
        <v>1</v>
      </c>
      <c r="E8741">
        <v>0</v>
      </c>
      <c r="F8741" t="s">
        <v>581</v>
      </c>
      <c r="G8741" t="s">
        <v>581</v>
      </c>
      <c r="H8741" t="s">
        <v>143</v>
      </c>
      <c r="I8741" t="s">
        <v>652</v>
      </c>
      <c r="J8741" t="s">
        <v>653</v>
      </c>
    </row>
    <row r="8742" spans="1:10" x14ac:dyDescent="0.35">
      <c r="A8742">
        <v>8990</v>
      </c>
      <c r="B8742" t="s">
        <v>425</v>
      </c>
      <c r="C8742">
        <v>25</v>
      </c>
      <c r="D8742">
        <v>3</v>
      </c>
      <c r="E8742">
        <v>1</v>
      </c>
      <c r="F8742" t="s">
        <v>581</v>
      </c>
      <c r="G8742" t="s">
        <v>581</v>
      </c>
      <c r="H8742" t="s">
        <v>143</v>
      </c>
      <c r="I8742" t="s">
        <v>652</v>
      </c>
      <c r="J8742" t="s">
        <v>653</v>
      </c>
    </row>
    <row r="8743" spans="1:10" x14ac:dyDescent="0.35">
      <c r="A8743">
        <v>8991</v>
      </c>
      <c r="B8743" t="s">
        <v>425</v>
      </c>
      <c r="C8743">
        <v>26</v>
      </c>
      <c r="D8743">
        <v>6</v>
      </c>
      <c r="E8743">
        <v>0</v>
      </c>
      <c r="F8743" t="s">
        <v>581</v>
      </c>
      <c r="G8743" t="s">
        <v>581</v>
      </c>
      <c r="H8743" t="s">
        <v>143</v>
      </c>
      <c r="I8743" t="s">
        <v>652</v>
      </c>
      <c r="J8743" t="s">
        <v>653</v>
      </c>
    </row>
    <row r="8744" spans="1:10" x14ac:dyDescent="0.35">
      <c r="A8744">
        <v>8992</v>
      </c>
      <c r="B8744" t="s">
        <v>425</v>
      </c>
      <c r="C8744">
        <v>27</v>
      </c>
      <c r="D8744">
        <v>11</v>
      </c>
      <c r="E8744">
        <v>0</v>
      </c>
      <c r="F8744" t="s">
        <v>581</v>
      </c>
      <c r="G8744" t="s">
        <v>581</v>
      </c>
      <c r="H8744" t="s">
        <v>143</v>
      </c>
      <c r="I8744" t="s">
        <v>652</v>
      </c>
      <c r="J8744" t="s">
        <v>653</v>
      </c>
    </row>
    <row r="8745" spans="1:10" x14ac:dyDescent="0.35">
      <c r="A8745">
        <v>8993</v>
      </c>
      <c r="B8745" t="s">
        <v>425</v>
      </c>
      <c r="C8745">
        <v>28</v>
      </c>
      <c r="D8745">
        <v>15</v>
      </c>
      <c r="E8745">
        <v>1</v>
      </c>
      <c r="F8745" t="s">
        <v>581</v>
      </c>
      <c r="G8745" t="s">
        <v>581</v>
      </c>
      <c r="H8745" t="s">
        <v>143</v>
      </c>
      <c r="I8745" t="s">
        <v>652</v>
      </c>
      <c r="J8745" t="s">
        <v>653</v>
      </c>
    </row>
    <row r="8746" spans="1:10" x14ac:dyDescent="0.35">
      <c r="A8746">
        <v>8994</v>
      </c>
      <c r="B8746" t="s">
        <v>425</v>
      </c>
      <c r="C8746">
        <v>29</v>
      </c>
      <c r="D8746">
        <v>12</v>
      </c>
      <c r="E8746">
        <v>1</v>
      </c>
      <c r="F8746" t="s">
        <v>581</v>
      </c>
      <c r="G8746" t="s">
        <v>581</v>
      </c>
      <c r="H8746" t="s">
        <v>143</v>
      </c>
      <c r="I8746" t="s">
        <v>652</v>
      </c>
      <c r="J8746" t="s">
        <v>653</v>
      </c>
    </row>
    <row r="8747" spans="1:10" x14ac:dyDescent="0.35">
      <c r="A8747">
        <v>8995</v>
      </c>
      <c r="B8747" t="s">
        <v>425</v>
      </c>
      <c r="C8747">
        <v>30</v>
      </c>
      <c r="D8747">
        <v>11</v>
      </c>
      <c r="E8747">
        <v>0</v>
      </c>
      <c r="F8747" t="s">
        <v>581</v>
      </c>
      <c r="G8747" t="s">
        <v>581</v>
      </c>
      <c r="H8747" t="s">
        <v>143</v>
      </c>
      <c r="I8747" t="s">
        <v>652</v>
      </c>
      <c r="J8747" t="s">
        <v>653</v>
      </c>
    </row>
    <row r="8748" spans="1:10" x14ac:dyDescent="0.35">
      <c r="A8748">
        <v>8996</v>
      </c>
      <c r="B8748" t="s">
        <v>425</v>
      </c>
      <c r="C8748">
        <v>31</v>
      </c>
      <c r="D8748">
        <v>18</v>
      </c>
      <c r="E8748">
        <v>1</v>
      </c>
      <c r="F8748" t="s">
        <v>581</v>
      </c>
      <c r="G8748" t="s">
        <v>581</v>
      </c>
      <c r="H8748" t="s">
        <v>143</v>
      </c>
      <c r="I8748" t="s">
        <v>652</v>
      </c>
      <c r="J8748" t="s">
        <v>653</v>
      </c>
    </row>
    <row r="8749" spans="1:10" x14ac:dyDescent="0.35">
      <c r="A8749">
        <v>8997</v>
      </c>
      <c r="B8749" t="s">
        <v>425</v>
      </c>
      <c r="C8749">
        <v>32</v>
      </c>
      <c r="D8749">
        <v>14</v>
      </c>
      <c r="E8749">
        <v>0</v>
      </c>
      <c r="F8749" t="s">
        <v>581</v>
      </c>
      <c r="G8749" t="s">
        <v>581</v>
      </c>
      <c r="H8749" t="s">
        <v>143</v>
      </c>
      <c r="I8749" t="s">
        <v>652</v>
      </c>
      <c r="J8749" t="s">
        <v>653</v>
      </c>
    </row>
    <row r="8750" spans="1:10" x14ac:dyDescent="0.35">
      <c r="A8750">
        <v>8998</v>
      </c>
      <c r="B8750" t="s">
        <v>425</v>
      </c>
      <c r="C8750">
        <v>33</v>
      </c>
      <c r="D8750">
        <v>13</v>
      </c>
      <c r="E8750">
        <v>1</v>
      </c>
      <c r="F8750" t="s">
        <v>581</v>
      </c>
      <c r="G8750" t="s">
        <v>581</v>
      </c>
      <c r="H8750" t="s">
        <v>143</v>
      </c>
      <c r="I8750" t="s">
        <v>652</v>
      </c>
      <c r="J8750" t="s">
        <v>653</v>
      </c>
    </row>
    <row r="8751" spans="1:10" x14ac:dyDescent="0.35">
      <c r="A8751">
        <v>8999</v>
      </c>
      <c r="B8751" t="s">
        <v>425</v>
      </c>
      <c r="C8751">
        <v>34</v>
      </c>
      <c r="D8751">
        <v>12</v>
      </c>
      <c r="E8751">
        <v>0</v>
      </c>
      <c r="F8751" t="s">
        <v>581</v>
      </c>
      <c r="G8751" t="s">
        <v>581</v>
      </c>
      <c r="H8751" t="s">
        <v>143</v>
      </c>
      <c r="I8751" t="s">
        <v>652</v>
      </c>
      <c r="J8751" t="s">
        <v>653</v>
      </c>
    </row>
    <row r="8752" spans="1:10" x14ac:dyDescent="0.35">
      <c r="A8752">
        <v>9000</v>
      </c>
      <c r="B8752" t="s">
        <v>425</v>
      </c>
      <c r="C8752">
        <v>35</v>
      </c>
      <c r="D8752">
        <v>10</v>
      </c>
      <c r="E8752">
        <v>0</v>
      </c>
      <c r="F8752" t="s">
        <v>581</v>
      </c>
      <c r="G8752" t="s">
        <v>581</v>
      </c>
      <c r="H8752" t="s">
        <v>143</v>
      </c>
      <c r="I8752" t="s">
        <v>652</v>
      </c>
      <c r="J8752" t="s">
        <v>653</v>
      </c>
    </row>
    <row r="8753" spans="1:10" x14ac:dyDescent="0.35">
      <c r="A8753">
        <v>9001</v>
      </c>
      <c r="B8753" t="s">
        <v>425</v>
      </c>
      <c r="C8753">
        <v>36</v>
      </c>
      <c r="D8753">
        <v>5</v>
      </c>
      <c r="E8753">
        <v>0</v>
      </c>
      <c r="F8753" t="s">
        <v>581</v>
      </c>
      <c r="G8753" t="s">
        <v>581</v>
      </c>
      <c r="H8753" t="s">
        <v>143</v>
      </c>
      <c r="I8753" t="s">
        <v>652</v>
      </c>
      <c r="J8753" t="s">
        <v>653</v>
      </c>
    </row>
    <row r="8754" spans="1:10" x14ac:dyDescent="0.35">
      <c r="A8754">
        <v>9002</v>
      </c>
      <c r="B8754" t="s">
        <v>425</v>
      </c>
      <c r="C8754">
        <v>37</v>
      </c>
      <c r="D8754">
        <v>10</v>
      </c>
      <c r="E8754">
        <v>1</v>
      </c>
      <c r="F8754" t="s">
        <v>581</v>
      </c>
      <c r="G8754" t="s">
        <v>581</v>
      </c>
      <c r="H8754" t="s">
        <v>143</v>
      </c>
      <c r="I8754" t="s">
        <v>652</v>
      </c>
      <c r="J8754" t="s">
        <v>653</v>
      </c>
    </row>
    <row r="8755" spans="1:10" x14ac:dyDescent="0.35">
      <c r="A8755">
        <v>9003</v>
      </c>
      <c r="B8755" t="s">
        <v>425</v>
      </c>
      <c r="C8755">
        <v>38</v>
      </c>
      <c r="D8755">
        <v>11</v>
      </c>
      <c r="E8755">
        <v>1</v>
      </c>
      <c r="F8755" t="s">
        <v>581</v>
      </c>
      <c r="G8755" t="s">
        <v>581</v>
      </c>
      <c r="H8755" t="s">
        <v>143</v>
      </c>
      <c r="I8755" t="s">
        <v>652</v>
      </c>
      <c r="J8755" t="s">
        <v>653</v>
      </c>
    </row>
    <row r="8756" spans="1:10" x14ac:dyDescent="0.35">
      <c r="A8756">
        <v>9005</v>
      </c>
      <c r="B8756" t="s">
        <v>426</v>
      </c>
      <c r="C8756">
        <v>15</v>
      </c>
      <c r="D8756">
        <v>20</v>
      </c>
      <c r="E8756">
        <v>2</v>
      </c>
      <c r="F8756" t="s">
        <v>581</v>
      </c>
      <c r="G8756" t="s">
        <v>581</v>
      </c>
      <c r="H8756" t="s">
        <v>143</v>
      </c>
      <c r="I8756" t="s">
        <v>652</v>
      </c>
      <c r="J8756" t="s">
        <v>653</v>
      </c>
    </row>
    <row r="8757" spans="1:10" x14ac:dyDescent="0.35">
      <c r="A8757">
        <v>9006</v>
      </c>
      <c r="B8757" t="s">
        <v>426</v>
      </c>
      <c r="C8757">
        <v>16</v>
      </c>
      <c r="D8757">
        <v>25</v>
      </c>
      <c r="E8757">
        <v>9</v>
      </c>
      <c r="F8757" t="s">
        <v>581</v>
      </c>
      <c r="G8757" t="s">
        <v>581</v>
      </c>
      <c r="H8757" t="s">
        <v>143</v>
      </c>
      <c r="I8757" t="s">
        <v>652</v>
      </c>
      <c r="J8757" t="s">
        <v>653</v>
      </c>
    </row>
    <row r="8758" spans="1:10" x14ac:dyDescent="0.35">
      <c r="A8758">
        <v>9007</v>
      </c>
      <c r="B8758" t="s">
        <v>426</v>
      </c>
      <c r="C8758">
        <v>17</v>
      </c>
      <c r="D8758">
        <v>16</v>
      </c>
      <c r="E8758">
        <v>6</v>
      </c>
      <c r="F8758" t="s">
        <v>581</v>
      </c>
      <c r="G8758" t="s">
        <v>581</v>
      </c>
      <c r="H8758" t="s">
        <v>143</v>
      </c>
      <c r="I8758" t="s">
        <v>652</v>
      </c>
      <c r="J8758" t="s">
        <v>653</v>
      </c>
    </row>
    <row r="8759" spans="1:10" x14ac:dyDescent="0.35">
      <c r="A8759">
        <v>9008</v>
      </c>
      <c r="B8759" t="s">
        <v>426</v>
      </c>
      <c r="C8759">
        <v>18</v>
      </c>
      <c r="D8759">
        <v>9</v>
      </c>
      <c r="E8759">
        <v>7</v>
      </c>
      <c r="F8759" t="s">
        <v>581</v>
      </c>
      <c r="G8759" t="s">
        <v>581</v>
      </c>
      <c r="H8759" t="s">
        <v>143</v>
      </c>
      <c r="I8759" t="s">
        <v>652</v>
      </c>
      <c r="J8759" t="s">
        <v>653</v>
      </c>
    </row>
    <row r="8760" spans="1:10" x14ac:dyDescent="0.35">
      <c r="A8760">
        <v>9009</v>
      </c>
      <c r="B8760" t="s">
        <v>426</v>
      </c>
      <c r="C8760">
        <v>19</v>
      </c>
      <c r="D8760">
        <v>12</v>
      </c>
      <c r="E8760">
        <v>1</v>
      </c>
      <c r="F8760" t="s">
        <v>581</v>
      </c>
      <c r="G8760" t="s">
        <v>581</v>
      </c>
      <c r="H8760" t="s">
        <v>143</v>
      </c>
      <c r="I8760" t="s">
        <v>652</v>
      </c>
      <c r="J8760" t="s">
        <v>653</v>
      </c>
    </row>
    <row r="8761" spans="1:10" x14ac:dyDescent="0.35">
      <c r="A8761">
        <v>9010</v>
      </c>
      <c r="B8761" t="s">
        <v>426</v>
      </c>
      <c r="C8761">
        <v>20</v>
      </c>
      <c r="D8761">
        <v>11</v>
      </c>
      <c r="E8761">
        <v>0</v>
      </c>
      <c r="F8761" t="s">
        <v>581</v>
      </c>
      <c r="G8761" t="s">
        <v>581</v>
      </c>
      <c r="H8761" t="s">
        <v>143</v>
      </c>
      <c r="I8761" t="s">
        <v>652</v>
      </c>
      <c r="J8761" t="s">
        <v>653</v>
      </c>
    </row>
    <row r="8762" spans="1:10" x14ac:dyDescent="0.35">
      <c r="A8762">
        <v>9011</v>
      </c>
      <c r="B8762" t="s">
        <v>426</v>
      </c>
      <c r="C8762">
        <v>21</v>
      </c>
      <c r="D8762">
        <v>1</v>
      </c>
      <c r="E8762">
        <v>0</v>
      </c>
      <c r="F8762" t="s">
        <v>581</v>
      </c>
      <c r="G8762" t="s">
        <v>581</v>
      </c>
      <c r="H8762" t="s">
        <v>143</v>
      </c>
      <c r="I8762" t="s">
        <v>652</v>
      </c>
      <c r="J8762" t="s">
        <v>653</v>
      </c>
    </row>
    <row r="8763" spans="1:10" x14ac:dyDescent="0.35">
      <c r="A8763">
        <v>9012</v>
      </c>
      <c r="B8763" t="s">
        <v>426</v>
      </c>
      <c r="C8763">
        <v>22</v>
      </c>
      <c r="D8763">
        <v>1</v>
      </c>
      <c r="E8763">
        <v>1</v>
      </c>
      <c r="F8763" t="s">
        <v>581</v>
      </c>
      <c r="G8763" t="s">
        <v>581</v>
      </c>
      <c r="H8763" t="s">
        <v>143</v>
      </c>
      <c r="I8763" t="s">
        <v>652</v>
      </c>
      <c r="J8763" t="s">
        <v>653</v>
      </c>
    </row>
    <row r="8764" spans="1:10" x14ac:dyDescent="0.35">
      <c r="A8764">
        <v>9013</v>
      </c>
      <c r="B8764" t="s">
        <v>426</v>
      </c>
      <c r="C8764">
        <v>23</v>
      </c>
      <c r="D8764">
        <v>5</v>
      </c>
      <c r="E8764">
        <v>5</v>
      </c>
      <c r="F8764" t="s">
        <v>581</v>
      </c>
      <c r="G8764" t="s">
        <v>581</v>
      </c>
      <c r="H8764" t="s">
        <v>143</v>
      </c>
      <c r="I8764" t="s">
        <v>652</v>
      </c>
      <c r="J8764" t="s">
        <v>653</v>
      </c>
    </row>
    <row r="8765" spans="1:10" x14ac:dyDescent="0.35">
      <c r="A8765">
        <v>9014</v>
      </c>
      <c r="B8765" t="s">
        <v>426</v>
      </c>
      <c r="C8765">
        <v>24</v>
      </c>
      <c r="D8765">
        <v>4</v>
      </c>
      <c r="E8765">
        <v>1</v>
      </c>
      <c r="F8765" t="s">
        <v>581</v>
      </c>
      <c r="G8765" t="s">
        <v>581</v>
      </c>
      <c r="H8765" t="s">
        <v>143</v>
      </c>
      <c r="I8765" t="s">
        <v>652</v>
      </c>
      <c r="J8765" t="s">
        <v>653</v>
      </c>
    </row>
    <row r="8766" spans="1:10" x14ac:dyDescent="0.35">
      <c r="A8766">
        <v>9015</v>
      </c>
      <c r="B8766" t="s">
        <v>426</v>
      </c>
      <c r="C8766">
        <v>25</v>
      </c>
      <c r="D8766">
        <v>6</v>
      </c>
      <c r="E8766">
        <v>1</v>
      </c>
      <c r="F8766" t="s">
        <v>581</v>
      </c>
      <c r="G8766" t="s">
        <v>581</v>
      </c>
      <c r="H8766" t="s">
        <v>143</v>
      </c>
      <c r="I8766" t="s">
        <v>652</v>
      </c>
      <c r="J8766" t="s">
        <v>653</v>
      </c>
    </row>
    <row r="8767" spans="1:10" x14ac:dyDescent="0.35">
      <c r="A8767">
        <v>9016</v>
      </c>
      <c r="B8767" t="s">
        <v>426</v>
      </c>
      <c r="C8767">
        <v>26</v>
      </c>
      <c r="D8767">
        <v>5</v>
      </c>
      <c r="E8767">
        <v>2</v>
      </c>
      <c r="F8767" t="s">
        <v>581</v>
      </c>
      <c r="G8767" t="s">
        <v>581</v>
      </c>
      <c r="H8767" t="s">
        <v>143</v>
      </c>
      <c r="I8767" t="s">
        <v>652</v>
      </c>
      <c r="J8767" t="s">
        <v>653</v>
      </c>
    </row>
    <row r="8768" spans="1:10" x14ac:dyDescent="0.35">
      <c r="A8768">
        <v>9017</v>
      </c>
      <c r="B8768" t="s">
        <v>426</v>
      </c>
      <c r="C8768">
        <v>27</v>
      </c>
      <c r="D8768">
        <v>11</v>
      </c>
      <c r="E8768">
        <v>0</v>
      </c>
      <c r="F8768" t="s">
        <v>581</v>
      </c>
      <c r="G8768" t="s">
        <v>581</v>
      </c>
      <c r="H8768" t="s">
        <v>143</v>
      </c>
      <c r="I8768" t="s">
        <v>652</v>
      </c>
      <c r="J8768" t="s">
        <v>653</v>
      </c>
    </row>
    <row r="8769" spans="1:10" x14ac:dyDescent="0.35">
      <c r="A8769">
        <v>9018</v>
      </c>
      <c r="B8769" t="s">
        <v>426</v>
      </c>
      <c r="C8769">
        <v>28</v>
      </c>
      <c r="D8769">
        <v>15</v>
      </c>
      <c r="E8769">
        <v>2</v>
      </c>
      <c r="F8769" t="s">
        <v>581</v>
      </c>
      <c r="G8769" t="s">
        <v>581</v>
      </c>
      <c r="H8769" t="s">
        <v>143</v>
      </c>
      <c r="I8769" t="s">
        <v>652</v>
      </c>
      <c r="J8769" t="s">
        <v>653</v>
      </c>
    </row>
    <row r="8770" spans="1:10" x14ac:dyDescent="0.35">
      <c r="A8770">
        <v>9019</v>
      </c>
      <c r="B8770" t="s">
        <v>426</v>
      </c>
      <c r="C8770">
        <v>29</v>
      </c>
      <c r="D8770">
        <v>13</v>
      </c>
      <c r="E8770">
        <v>3</v>
      </c>
      <c r="F8770" t="s">
        <v>581</v>
      </c>
      <c r="G8770" t="s">
        <v>581</v>
      </c>
      <c r="H8770" t="s">
        <v>143</v>
      </c>
      <c r="I8770" t="s">
        <v>652</v>
      </c>
      <c r="J8770" t="s">
        <v>653</v>
      </c>
    </row>
    <row r="8771" spans="1:10" x14ac:dyDescent="0.35">
      <c r="A8771">
        <v>9020</v>
      </c>
      <c r="B8771" t="s">
        <v>426</v>
      </c>
      <c r="C8771">
        <v>30</v>
      </c>
      <c r="D8771">
        <v>23</v>
      </c>
      <c r="E8771">
        <v>7</v>
      </c>
      <c r="F8771" t="s">
        <v>581</v>
      </c>
      <c r="G8771" t="s">
        <v>581</v>
      </c>
      <c r="H8771" t="s">
        <v>143</v>
      </c>
      <c r="I8771" t="s">
        <v>652</v>
      </c>
      <c r="J8771" t="s">
        <v>653</v>
      </c>
    </row>
    <row r="8772" spans="1:10" x14ac:dyDescent="0.35">
      <c r="A8772">
        <v>9021</v>
      </c>
      <c r="B8772" t="s">
        <v>426</v>
      </c>
      <c r="C8772">
        <v>31</v>
      </c>
      <c r="D8772">
        <v>6</v>
      </c>
      <c r="E8772">
        <v>2</v>
      </c>
      <c r="F8772" t="s">
        <v>581</v>
      </c>
      <c r="G8772" t="s">
        <v>581</v>
      </c>
      <c r="H8772" t="s">
        <v>143</v>
      </c>
      <c r="I8772" t="s">
        <v>652</v>
      </c>
      <c r="J8772" t="s">
        <v>653</v>
      </c>
    </row>
    <row r="8773" spans="1:10" x14ac:dyDescent="0.35">
      <c r="A8773">
        <v>9022</v>
      </c>
      <c r="B8773" t="s">
        <v>426</v>
      </c>
      <c r="C8773">
        <v>32</v>
      </c>
      <c r="D8773">
        <v>28</v>
      </c>
      <c r="E8773">
        <v>3</v>
      </c>
      <c r="F8773" t="s">
        <v>581</v>
      </c>
      <c r="G8773" t="s">
        <v>581</v>
      </c>
      <c r="H8773" t="s">
        <v>143</v>
      </c>
      <c r="I8773" t="s">
        <v>652</v>
      </c>
      <c r="J8773" t="s">
        <v>653</v>
      </c>
    </row>
    <row r="8774" spans="1:10" x14ac:dyDescent="0.35">
      <c r="A8774">
        <v>9023</v>
      </c>
      <c r="B8774" t="s">
        <v>426</v>
      </c>
      <c r="C8774">
        <v>33</v>
      </c>
      <c r="D8774">
        <v>16</v>
      </c>
      <c r="E8774">
        <v>2</v>
      </c>
      <c r="F8774" t="s">
        <v>581</v>
      </c>
      <c r="G8774" t="s">
        <v>581</v>
      </c>
      <c r="H8774" t="s">
        <v>143</v>
      </c>
      <c r="I8774" t="s">
        <v>652</v>
      </c>
      <c r="J8774" t="s">
        <v>653</v>
      </c>
    </row>
    <row r="8775" spans="1:10" x14ac:dyDescent="0.35">
      <c r="A8775">
        <v>9024</v>
      </c>
      <c r="B8775" t="s">
        <v>426</v>
      </c>
      <c r="C8775">
        <v>34</v>
      </c>
      <c r="D8775">
        <v>15</v>
      </c>
      <c r="E8775">
        <v>1</v>
      </c>
      <c r="F8775" t="s">
        <v>581</v>
      </c>
      <c r="G8775" t="s">
        <v>581</v>
      </c>
      <c r="H8775" t="s">
        <v>143</v>
      </c>
      <c r="I8775" t="s">
        <v>652</v>
      </c>
      <c r="J8775" t="s">
        <v>653</v>
      </c>
    </row>
    <row r="8776" spans="1:10" x14ac:dyDescent="0.35">
      <c r="A8776">
        <v>9025</v>
      </c>
      <c r="B8776" t="s">
        <v>426</v>
      </c>
      <c r="C8776">
        <v>35</v>
      </c>
      <c r="D8776">
        <v>11</v>
      </c>
      <c r="E8776">
        <v>2</v>
      </c>
      <c r="F8776" t="s">
        <v>581</v>
      </c>
      <c r="G8776" t="s">
        <v>581</v>
      </c>
      <c r="H8776" t="s">
        <v>143</v>
      </c>
      <c r="I8776" t="s">
        <v>652</v>
      </c>
      <c r="J8776" t="s">
        <v>653</v>
      </c>
    </row>
    <row r="8777" spans="1:10" x14ac:dyDescent="0.35">
      <c r="A8777">
        <v>9026</v>
      </c>
      <c r="B8777" t="s">
        <v>426</v>
      </c>
      <c r="C8777">
        <v>36</v>
      </c>
      <c r="D8777">
        <v>7</v>
      </c>
      <c r="E8777">
        <v>0</v>
      </c>
      <c r="F8777" t="s">
        <v>581</v>
      </c>
      <c r="G8777" t="s">
        <v>581</v>
      </c>
      <c r="H8777" t="s">
        <v>143</v>
      </c>
      <c r="I8777" t="s">
        <v>652</v>
      </c>
      <c r="J8777" t="s">
        <v>653</v>
      </c>
    </row>
    <row r="8778" spans="1:10" x14ac:dyDescent="0.35">
      <c r="A8778">
        <v>9027</v>
      </c>
      <c r="B8778" t="s">
        <v>426</v>
      </c>
      <c r="C8778">
        <v>37</v>
      </c>
      <c r="D8778">
        <v>6</v>
      </c>
      <c r="E8778">
        <v>2</v>
      </c>
      <c r="F8778" t="s">
        <v>581</v>
      </c>
      <c r="G8778" t="s">
        <v>581</v>
      </c>
      <c r="H8778" t="s">
        <v>143</v>
      </c>
      <c r="I8778" t="s">
        <v>652</v>
      </c>
      <c r="J8778" t="s">
        <v>653</v>
      </c>
    </row>
    <row r="8779" spans="1:10" x14ac:dyDescent="0.35">
      <c r="A8779">
        <v>9028</v>
      </c>
      <c r="B8779" t="s">
        <v>426</v>
      </c>
      <c r="C8779">
        <v>38</v>
      </c>
      <c r="D8779">
        <v>16</v>
      </c>
      <c r="E8779">
        <v>5</v>
      </c>
      <c r="F8779" t="s">
        <v>581</v>
      </c>
      <c r="G8779" t="s">
        <v>581</v>
      </c>
      <c r="H8779" t="s">
        <v>143</v>
      </c>
      <c r="I8779" t="s">
        <v>652</v>
      </c>
      <c r="J8779" t="s">
        <v>653</v>
      </c>
    </row>
    <row r="8780" spans="1:10" x14ac:dyDescent="0.35">
      <c r="A8780">
        <v>9029</v>
      </c>
      <c r="B8780" t="s">
        <v>427</v>
      </c>
      <c r="C8780">
        <v>15</v>
      </c>
      <c r="D8780">
        <v>36</v>
      </c>
      <c r="E8780">
        <v>0</v>
      </c>
      <c r="F8780" t="s">
        <v>581</v>
      </c>
      <c r="G8780" t="s">
        <v>581</v>
      </c>
      <c r="H8780" t="s">
        <v>143</v>
      </c>
      <c r="I8780" t="s">
        <v>652</v>
      </c>
      <c r="J8780" t="s">
        <v>653</v>
      </c>
    </row>
    <row r="8781" spans="1:10" x14ac:dyDescent="0.35">
      <c r="A8781">
        <v>9030</v>
      </c>
      <c r="B8781" t="s">
        <v>427</v>
      </c>
      <c r="C8781">
        <v>16</v>
      </c>
      <c r="D8781">
        <v>26</v>
      </c>
      <c r="E8781">
        <v>2</v>
      </c>
      <c r="F8781" t="s">
        <v>581</v>
      </c>
      <c r="G8781" t="s">
        <v>581</v>
      </c>
      <c r="H8781" t="s">
        <v>143</v>
      </c>
      <c r="I8781" t="s">
        <v>652</v>
      </c>
      <c r="J8781" t="s">
        <v>653</v>
      </c>
    </row>
    <row r="8782" spans="1:10" x14ac:dyDescent="0.35">
      <c r="A8782">
        <v>9031</v>
      </c>
      <c r="B8782" t="s">
        <v>427</v>
      </c>
      <c r="C8782">
        <v>17</v>
      </c>
      <c r="D8782">
        <v>26</v>
      </c>
      <c r="E8782">
        <v>2</v>
      </c>
      <c r="F8782" t="s">
        <v>581</v>
      </c>
      <c r="G8782" t="s">
        <v>581</v>
      </c>
      <c r="H8782" t="s">
        <v>143</v>
      </c>
      <c r="I8782" t="s">
        <v>652</v>
      </c>
      <c r="J8782" t="s">
        <v>653</v>
      </c>
    </row>
    <row r="8783" spans="1:10" x14ac:dyDescent="0.35">
      <c r="A8783">
        <v>9032</v>
      </c>
      <c r="B8783" t="s">
        <v>427</v>
      </c>
      <c r="C8783">
        <v>18</v>
      </c>
      <c r="D8783">
        <v>23</v>
      </c>
      <c r="E8783">
        <v>3</v>
      </c>
      <c r="F8783" t="s">
        <v>581</v>
      </c>
      <c r="G8783" t="s">
        <v>581</v>
      </c>
      <c r="H8783" t="s">
        <v>143</v>
      </c>
      <c r="I8783" t="s">
        <v>652</v>
      </c>
      <c r="J8783" t="s">
        <v>653</v>
      </c>
    </row>
    <row r="8784" spans="1:10" x14ac:dyDescent="0.35">
      <c r="A8784">
        <v>9033</v>
      </c>
      <c r="B8784" t="s">
        <v>427</v>
      </c>
      <c r="C8784">
        <v>19</v>
      </c>
      <c r="D8784">
        <v>14</v>
      </c>
      <c r="E8784">
        <v>0</v>
      </c>
      <c r="F8784" t="s">
        <v>581</v>
      </c>
      <c r="G8784" t="s">
        <v>581</v>
      </c>
      <c r="H8784" t="s">
        <v>143</v>
      </c>
      <c r="I8784" t="s">
        <v>652</v>
      </c>
      <c r="J8784" t="s">
        <v>653</v>
      </c>
    </row>
    <row r="8785" spans="1:10" x14ac:dyDescent="0.35">
      <c r="A8785">
        <v>9034</v>
      </c>
      <c r="B8785" t="s">
        <v>427</v>
      </c>
      <c r="C8785">
        <v>20</v>
      </c>
      <c r="D8785">
        <v>19</v>
      </c>
      <c r="E8785">
        <v>0</v>
      </c>
      <c r="F8785" t="s">
        <v>581</v>
      </c>
      <c r="G8785" t="s">
        <v>581</v>
      </c>
      <c r="H8785" t="s">
        <v>143</v>
      </c>
      <c r="I8785" t="s">
        <v>652</v>
      </c>
      <c r="J8785" t="s">
        <v>653</v>
      </c>
    </row>
    <row r="8786" spans="1:10" x14ac:dyDescent="0.35">
      <c r="A8786">
        <v>9035</v>
      </c>
      <c r="B8786" t="s">
        <v>427</v>
      </c>
      <c r="C8786">
        <v>21</v>
      </c>
      <c r="D8786">
        <v>4</v>
      </c>
      <c r="E8786">
        <v>1</v>
      </c>
      <c r="F8786" t="s">
        <v>581</v>
      </c>
      <c r="G8786" t="s">
        <v>581</v>
      </c>
      <c r="H8786" t="s">
        <v>143</v>
      </c>
      <c r="I8786" t="s">
        <v>652</v>
      </c>
      <c r="J8786" t="s">
        <v>653</v>
      </c>
    </row>
    <row r="8787" spans="1:10" x14ac:dyDescent="0.35">
      <c r="A8787">
        <v>9036</v>
      </c>
      <c r="B8787" t="s">
        <v>427</v>
      </c>
      <c r="C8787">
        <v>22</v>
      </c>
      <c r="D8787">
        <v>2</v>
      </c>
      <c r="E8787">
        <v>0</v>
      </c>
      <c r="F8787" t="s">
        <v>581</v>
      </c>
      <c r="G8787" t="s">
        <v>581</v>
      </c>
      <c r="H8787" t="s">
        <v>143</v>
      </c>
      <c r="I8787" t="s">
        <v>652</v>
      </c>
      <c r="J8787" t="s">
        <v>653</v>
      </c>
    </row>
    <row r="8788" spans="1:10" x14ac:dyDescent="0.35">
      <c r="A8788">
        <v>9037</v>
      </c>
      <c r="B8788" t="s">
        <v>427</v>
      </c>
      <c r="C8788">
        <v>23</v>
      </c>
      <c r="D8788">
        <v>11</v>
      </c>
      <c r="E8788">
        <v>1</v>
      </c>
      <c r="F8788" t="s">
        <v>581</v>
      </c>
      <c r="G8788" t="s">
        <v>581</v>
      </c>
      <c r="H8788" t="s">
        <v>143</v>
      </c>
      <c r="I8788" t="s">
        <v>652</v>
      </c>
      <c r="J8788" t="s">
        <v>653</v>
      </c>
    </row>
    <row r="8789" spans="1:10" x14ac:dyDescent="0.35">
      <c r="A8789">
        <v>9038</v>
      </c>
      <c r="B8789" t="s">
        <v>427</v>
      </c>
      <c r="C8789">
        <v>24</v>
      </c>
      <c r="D8789">
        <v>23</v>
      </c>
      <c r="E8789">
        <v>1</v>
      </c>
      <c r="F8789" t="s">
        <v>581</v>
      </c>
      <c r="G8789" t="s">
        <v>581</v>
      </c>
      <c r="H8789" t="s">
        <v>143</v>
      </c>
      <c r="I8789" t="s">
        <v>652</v>
      </c>
      <c r="J8789" t="s">
        <v>653</v>
      </c>
    </row>
    <row r="8790" spans="1:10" x14ac:dyDescent="0.35">
      <c r="A8790">
        <v>9039</v>
      </c>
      <c r="B8790" t="s">
        <v>427</v>
      </c>
      <c r="C8790">
        <v>25</v>
      </c>
      <c r="D8790">
        <v>23</v>
      </c>
      <c r="E8790">
        <v>2</v>
      </c>
      <c r="F8790" t="s">
        <v>581</v>
      </c>
      <c r="G8790" t="s">
        <v>581</v>
      </c>
      <c r="H8790" t="s">
        <v>143</v>
      </c>
      <c r="I8790" t="s">
        <v>652</v>
      </c>
      <c r="J8790" t="s">
        <v>653</v>
      </c>
    </row>
    <row r="8791" spans="1:10" x14ac:dyDescent="0.35">
      <c r="A8791">
        <v>9040</v>
      </c>
      <c r="B8791" t="s">
        <v>427</v>
      </c>
      <c r="C8791">
        <v>26</v>
      </c>
      <c r="D8791">
        <v>11</v>
      </c>
      <c r="E8791">
        <v>2</v>
      </c>
      <c r="F8791" t="s">
        <v>581</v>
      </c>
      <c r="G8791" t="s">
        <v>581</v>
      </c>
      <c r="H8791" t="s">
        <v>143</v>
      </c>
      <c r="I8791" t="s">
        <v>652</v>
      </c>
      <c r="J8791" t="s">
        <v>653</v>
      </c>
    </row>
    <row r="8792" spans="1:10" x14ac:dyDescent="0.35">
      <c r="A8792">
        <v>9041</v>
      </c>
      <c r="B8792" t="s">
        <v>427</v>
      </c>
      <c r="C8792">
        <v>27</v>
      </c>
      <c r="D8792">
        <v>8</v>
      </c>
      <c r="E8792">
        <v>2</v>
      </c>
      <c r="F8792" t="s">
        <v>581</v>
      </c>
      <c r="G8792" t="s">
        <v>581</v>
      </c>
      <c r="H8792" t="s">
        <v>143</v>
      </c>
      <c r="I8792" t="s">
        <v>652</v>
      </c>
      <c r="J8792" t="s">
        <v>653</v>
      </c>
    </row>
    <row r="8793" spans="1:10" x14ac:dyDescent="0.35">
      <c r="A8793">
        <v>9042</v>
      </c>
      <c r="B8793" t="s">
        <v>427</v>
      </c>
      <c r="C8793">
        <v>28</v>
      </c>
      <c r="D8793">
        <v>10</v>
      </c>
      <c r="E8793">
        <v>0</v>
      </c>
      <c r="F8793" t="s">
        <v>581</v>
      </c>
      <c r="G8793" t="s">
        <v>581</v>
      </c>
      <c r="H8793" t="s">
        <v>143</v>
      </c>
      <c r="I8793" t="s">
        <v>652</v>
      </c>
      <c r="J8793" t="s">
        <v>653</v>
      </c>
    </row>
    <row r="8794" spans="1:10" x14ac:dyDescent="0.35">
      <c r="A8794">
        <v>9043</v>
      </c>
      <c r="B8794" t="s">
        <v>427</v>
      </c>
      <c r="C8794">
        <v>29</v>
      </c>
      <c r="D8794">
        <v>11</v>
      </c>
      <c r="E8794">
        <v>1</v>
      </c>
      <c r="F8794" t="s">
        <v>581</v>
      </c>
      <c r="G8794" t="s">
        <v>581</v>
      </c>
      <c r="H8794" t="s">
        <v>143</v>
      </c>
      <c r="I8794" t="s">
        <v>652</v>
      </c>
      <c r="J8794" t="s">
        <v>653</v>
      </c>
    </row>
    <row r="8795" spans="1:10" x14ac:dyDescent="0.35">
      <c r="A8795">
        <v>9044</v>
      </c>
      <c r="B8795" t="s">
        <v>427</v>
      </c>
      <c r="C8795">
        <v>30</v>
      </c>
      <c r="D8795">
        <v>10</v>
      </c>
      <c r="E8795">
        <v>2</v>
      </c>
      <c r="F8795" t="s">
        <v>581</v>
      </c>
      <c r="G8795" t="s">
        <v>581</v>
      </c>
      <c r="H8795" t="s">
        <v>143</v>
      </c>
      <c r="I8795" t="s">
        <v>652</v>
      </c>
      <c r="J8795" t="s">
        <v>653</v>
      </c>
    </row>
    <row r="8796" spans="1:10" x14ac:dyDescent="0.35">
      <c r="A8796">
        <v>9045</v>
      </c>
      <c r="B8796" t="s">
        <v>427</v>
      </c>
      <c r="C8796">
        <v>31</v>
      </c>
      <c r="D8796">
        <v>12</v>
      </c>
      <c r="E8796">
        <v>3</v>
      </c>
      <c r="F8796" t="s">
        <v>581</v>
      </c>
      <c r="G8796" t="s">
        <v>581</v>
      </c>
      <c r="H8796" t="s">
        <v>143</v>
      </c>
      <c r="I8796" t="s">
        <v>652</v>
      </c>
      <c r="J8796" t="s">
        <v>653</v>
      </c>
    </row>
    <row r="8797" spans="1:10" x14ac:dyDescent="0.35">
      <c r="A8797">
        <v>9046</v>
      </c>
      <c r="B8797" t="s">
        <v>427</v>
      </c>
      <c r="C8797">
        <v>32</v>
      </c>
      <c r="D8797">
        <v>22</v>
      </c>
      <c r="E8797">
        <v>4</v>
      </c>
      <c r="F8797" t="s">
        <v>581</v>
      </c>
      <c r="G8797" t="s">
        <v>581</v>
      </c>
      <c r="H8797" t="s">
        <v>143</v>
      </c>
      <c r="I8797" t="s">
        <v>652</v>
      </c>
      <c r="J8797" t="s">
        <v>653</v>
      </c>
    </row>
    <row r="8798" spans="1:10" x14ac:dyDescent="0.35">
      <c r="A8798">
        <v>9047</v>
      </c>
      <c r="B8798" t="s">
        <v>427</v>
      </c>
      <c r="C8798">
        <v>33</v>
      </c>
      <c r="D8798">
        <v>15</v>
      </c>
      <c r="E8798">
        <v>3</v>
      </c>
      <c r="F8798" t="s">
        <v>581</v>
      </c>
      <c r="G8798" t="s">
        <v>581</v>
      </c>
      <c r="H8798" t="s">
        <v>143</v>
      </c>
      <c r="I8798" t="s">
        <v>652</v>
      </c>
      <c r="J8798" t="s">
        <v>653</v>
      </c>
    </row>
    <row r="8799" spans="1:10" x14ac:dyDescent="0.35">
      <c r="A8799">
        <v>9048</v>
      </c>
      <c r="B8799" t="s">
        <v>427</v>
      </c>
      <c r="C8799">
        <v>34</v>
      </c>
      <c r="D8799">
        <v>7</v>
      </c>
      <c r="E8799">
        <v>4</v>
      </c>
      <c r="F8799" t="s">
        <v>581</v>
      </c>
      <c r="G8799" t="s">
        <v>581</v>
      </c>
      <c r="H8799" t="s">
        <v>143</v>
      </c>
      <c r="I8799" t="s">
        <v>652</v>
      </c>
      <c r="J8799" t="s">
        <v>653</v>
      </c>
    </row>
    <row r="8800" spans="1:10" x14ac:dyDescent="0.35">
      <c r="A8800">
        <v>9049</v>
      </c>
      <c r="B8800" t="s">
        <v>427</v>
      </c>
      <c r="C8800">
        <v>35</v>
      </c>
      <c r="D8800">
        <v>12</v>
      </c>
      <c r="E8800">
        <v>2</v>
      </c>
      <c r="F8800" t="s">
        <v>581</v>
      </c>
      <c r="G8800" t="s">
        <v>581</v>
      </c>
      <c r="H8800" t="s">
        <v>143</v>
      </c>
      <c r="I8800" t="s">
        <v>652</v>
      </c>
      <c r="J8800" t="s">
        <v>653</v>
      </c>
    </row>
    <row r="8801" spans="1:10" x14ac:dyDescent="0.35">
      <c r="A8801">
        <v>9050</v>
      </c>
      <c r="B8801" t="s">
        <v>427</v>
      </c>
      <c r="C8801">
        <v>36</v>
      </c>
      <c r="D8801">
        <v>7</v>
      </c>
      <c r="E8801">
        <v>0</v>
      </c>
      <c r="F8801" t="s">
        <v>581</v>
      </c>
      <c r="G8801" t="s">
        <v>581</v>
      </c>
      <c r="H8801" t="s">
        <v>143</v>
      </c>
      <c r="I8801" t="s">
        <v>652</v>
      </c>
      <c r="J8801" t="s">
        <v>653</v>
      </c>
    </row>
    <row r="8802" spans="1:10" x14ac:dyDescent="0.35">
      <c r="A8802">
        <v>9051</v>
      </c>
      <c r="B8802" t="s">
        <v>427</v>
      </c>
      <c r="C8802">
        <v>37</v>
      </c>
      <c r="D8802">
        <v>12</v>
      </c>
      <c r="E8802">
        <v>2</v>
      </c>
      <c r="F8802" t="s">
        <v>581</v>
      </c>
      <c r="G8802" t="s">
        <v>581</v>
      </c>
      <c r="H8802" t="s">
        <v>143</v>
      </c>
      <c r="I8802" t="s">
        <v>652</v>
      </c>
      <c r="J8802" t="s">
        <v>653</v>
      </c>
    </row>
    <row r="8803" spans="1:10" x14ac:dyDescent="0.35">
      <c r="A8803">
        <v>9052</v>
      </c>
      <c r="B8803" t="s">
        <v>427</v>
      </c>
      <c r="C8803">
        <v>38</v>
      </c>
      <c r="D8803">
        <v>12</v>
      </c>
      <c r="E8803">
        <v>2</v>
      </c>
      <c r="F8803" t="s">
        <v>581</v>
      </c>
      <c r="G8803" t="s">
        <v>581</v>
      </c>
      <c r="H8803" t="s">
        <v>143</v>
      </c>
      <c r="I8803" t="s">
        <v>652</v>
      </c>
      <c r="J8803" t="s">
        <v>653</v>
      </c>
    </row>
    <row r="8804" spans="1:10" x14ac:dyDescent="0.35">
      <c r="A8804">
        <v>9053</v>
      </c>
      <c r="B8804" t="s">
        <v>428</v>
      </c>
      <c r="C8804">
        <v>15</v>
      </c>
      <c r="D8804">
        <v>40</v>
      </c>
      <c r="E8804">
        <v>5</v>
      </c>
      <c r="F8804" t="s">
        <v>581</v>
      </c>
      <c r="G8804" t="s">
        <v>581</v>
      </c>
      <c r="H8804" t="s">
        <v>143</v>
      </c>
      <c r="I8804" t="s">
        <v>652</v>
      </c>
      <c r="J8804" t="s">
        <v>653</v>
      </c>
    </row>
    <row r="8805" spans="1:10" x14ac:dyDescent="0.35">
      <c r="A8805">
        <v>9054</v>
      </c>
      <c r="B8805" t="s">
        <v>428</v>
      </c>
      <c r="C8805">
        <v>16</v>
      </c>
      <c r="D8805">
        <v>37</v>
      </c>
      <c r="E8805">
        <v>3</v>
      </c>
      <c r="F8805" t="s">
        <v>581</v>
      </c>
      <c r="G8805" t="s">
        <v>581</v>
      </c>
      <c r="H8805" t="s">
        <v>143</v>
      </c>
      <c r="I8805" t="s">
        <v>652</v>
      </c>
      <c r="J8805" t="s">
        <v>653</v>
      </c>
    </row>
    <row r="8806" spans="1:10" x14ac:dyDescent="0.35">
      <c r="A8806">
        <v>9055</v>
      </c>
      <c r="B8806" t="s">
        <v>428</v>
      </c>
      <c r="C8806">
        <v>17</v>
      </c>
      <c r="D8806">
        <v>33</v>
      </c>
      <c r="E8806">
        <v>4</v>
      </c>
      <c r="F8806" t="s">
        <v>581</v>
      </c>
      <c r="G8806" t="s">
        <v>581</v>
      </c>
      <c r="H8806" t="s">
        <v>143</v>
      </c>
      <c r="I8806" t="s">
        <v>652</v>
      </c>
      <c r="J8806" t="s">
        <v>653</v>
      </c>
    </row>
    <row r="8807" spans="1:10" x14ac:dyDescent="0.35">
      <c r="A8807">
        <v>9056</v>
      </c>
      <c r="B8807" t="s">
        <v>428</v>
      </c>
      <c r="C8807">
        <v>18</v>
      </c>
      <c r="D8807">
        <v>18</v>
      </c>
      <c r="E8807">
        <v>3</v>
      </c>
      <c r="F8807" t="s">
        <v>581</v>
      </c>
      <c r="G8807" t="s">
        <v>581</v>
      </c>
      <c r="H8807" t="s">
        <v>143</v>
      </c>
      <c r="I8807" t="s">
        <v>652</v>
      </c>
      <c r="J8807" t="s">
        <v>653</v>
      </c>
    </row>
    <row r="8808" spans="1:10" x14ac:dyDescent="0.35">
      <c r="A8808">
        <v>9057</v>
      </c>
      <c r="B8808" t="s">
        <v>428</v>
      </c>
      <c r="C8808">
        <v>19</v>
      </c>
      <c r="D8808">
        <v>18</v>
      </c>
      <c r="E8808">
        <v>2</v>
      </c>
      <c r="F8808" t="s">
        <v>581</v>
      </c>
      <c r="G8808" t="s">
        <v>581</v>
      </c>
      <c r="H8808" t="s">
        <v>143</v>
      </c>
      <c r="I8808" t="s">
        <v>652</v>
      </c>
      <c r="J8808" t="s">
        <v>653</v>
      </c>
    </row>
    <row r="8809" spans="1:10" x14ac:dyDescent="0.35">
      <c r="A8809">
        <v>9058</v>
      </c>
      <c r="B8809" t="s">
        <v>428</v>
      </c>
      <c r="C8809">
        <v>20</v>
      </c>
      <c r="D8809">
        <v>18</v>
      </c>
      <c r="E8809">
        <v>2</v>
      </c>
      <c r="F8809" t="s">
        <v>581</v>
      </c>
      <c r="G8809" t="s">
        <v>581</v>
      </c>
      <c r="H8809" t="s">
        <v>143</v>
      </c>
      <c r="I8809" t="s">
        <v>652</v>
      </c>
      <c r="J8809" t="s">
        <v>653</v>
      </c>
    </row>
    <row r="8810" spans="1:10" x14ac:dyDescent="0.35">
      <c r="A8810">
        <v>9059</v>
      </c>
      <c r="B8810" t="s">
        <v>428</v>
      </c>
      <c r="C8810">
        <v>21</v>
      </c>
      <c r="D8810">
        <v>14</v>
      </c>
      <c r="E8810">
        <v>0</v>
      </c>
      <c r="F8810" t="s">
        <v>581</v>
      </c>
      <c r="G8810" t="s">
        <v>581</v>
      </c>
      <c r="H8810" t="s">
        <v>143</v>
      </c>
      <c r="I8810" t="s">
        <v>652</v>
      </c>
      <c r="J8810" t="s">
        <v>653</v>
      </c>
    </row>
    <row r="8811" spans="1:10" x14ac:dyDescent="0.35">
      <c r="A8811">
        <v>9060</v>
      </c>
      <c r="B8811" t="s">
        <v>428</v>
      </c>
      <c r="C8811">
        <v>22</v>
      </c>
      <c r="D8811">
        <v>5</v>
      </c>
      <c r="E8811">
        <v>0</v>
      </c>
      <c r="F8811" t="s">
        <v>581</v>
      </c>
      <c r="G8811" t="s">
        <v>581</v>
      </c>
      <c r="H8811" t="s">
        <v>143</v>
      </c>
      <c r="I8811" t="s">
        <v>652</v>
      </c>
      <c r="J8811" t="s">
        <v>653</v>
      </c>
    </row>
    <row r="8812" spans="1:10" x14ac:dyDescent="0.35">
      <c r="A8812">
        <v>9061</v>
      </c>
      <c r="B8812" t="s">
        <v>428</v>
      </c>
      <c r="C8812">
        <v>23</v>
      </c>
      <c r="D8812">
        <v>9</v>
      </c>
      <c r="E8812">
        <v>0</v>
      </c>
      <c r="F8812" t="s">
        <v>581</v>
      </c>
      <c r="G8812" t="s">
        <v>581</v>
      </c>
      <c r="H8812" t="s">
        <v>143</v>
      </c>
      <c r="I8812" t="s">
        <v>652</v>
      </c>
      <c r="J8812" t="s">
        <v>653</v>
      </c>
    </row>
    <row r="8813" spans="1:10" x14ac:dyDescent="0.35">
      <c r="A8813">
        <v>9062</v>
      </c>
      <c r="B8813" t="s">
        <v>428</v>
      </c>
      <c r="C8813">
        <v>24</v>
      </c>
      <c r="D8813">
        <v>39</v>
      </c>
      <c r="E8813">
        <v>4</v>
      </c>
      <c r="F8813" t="s">
        <v>581</v>
      </c>
      <c r="G8813" t="s">
        <v>581</v>
      </c>
      <c r="H8813" t="s">
        <v>143</v>
      </c>
      <c r="I8813" t="s">
        <v>652</v>
      </c>
      <c r="J8813" t="s">
        <v>653</v>
      </c>
    </row>
    <row r="8814" spans="1:10" x14ac:dyDescent="0.35">
      <c r="A8814">
        <v>9063</v>
      </c>
      <c r="B8814" t="s">
        <v>428</v>
      </c>
      <c r="C8814">
        <v>25</v>
      </c>
      <c r="D8814">
        <v>10</v>
      </c>
      <c r="E8814">
        <v>2</v>
      </c>
      <c r="F8814" t="s">
        <v>581</v>
      </c>
      <c r="G8814" t="s">
        <v>581</v>
      </c>
      <c r="H8814" t="s">
        <v>143</v>
      </c>
      <c r="I8814" t="s">
        <v>652</v>
      </c>
      <c r="J8814" t="s">
        <v>653</v>
      </c>
    </row>
    <row r="8815" spans="1:10" x14ac:dyDescent="0.35">
      <c r="A8815">
        <v>9064</v>
      </c>
      <c r="B8815" t="s">
        <v>428</v>
      </c>
      <c r="C8815">
        <v>26</v>
      </c>
      <c r="D8815">
        <v>12</v>
      </c>
      <c r="E8815">
        <v>1</v>
      </c>
      <c r="F8815" t="s">
        <v>581</v>
      </c>
      <c r="G8815" t="s">
        <v>581</v>
      </c>
      <c r="H8815" t="s">
        <v>143</v>
      </c>
      <c r="I8815" t="s">
        <v>652</v>
      </c>
      <c r="J8815" t="s">
        <v>653</v>
      </c>
    </row>
    <row r="8816" spans="1:10" x14ac:dyDescent="0.35">
      <c r="A8816">
        <v>9065</v>
      </c>
      <c r="B8816" t="s">
        <v>428</v>
      </c>
      <c r="C8816">
        <v>27</v>
      </c>
      <c r="D8816">
        <v>14</v>
      </c>
      <c r="E8816">
        <v>6</v>
      </c>
      <c r="F8816" t="s">
        <v>581</v>
      </c>
      <c r="G8816" t="s">
        <v>581</v>
      </c>
      <c r="H8816" t="s">
        <v>143</v>
      </c>
      <c r="I8816" t="s">
        <v>652</v>
      </c>
      <c r="J8816" t="s">
        <v>653</v>
      </c>
    </row>
    <row r="8817" spans="1:10" x14ac:dyDescent="0.35">
      <c r="A8817">
        <v>9066</v>
      </c>
      <c r="B8817" t="s">
        <v>428</v>
      </c>
      <c r="C8817">
        <v>28</v>
      </c>
      <c r="D8817">
        <v>21</v>
      </c>
      <c r="E8817">
        <v>2</v>
      </c>
      <c r="F8817" t="s">
        <v>581</v>
      </c>
      <c r="G8817" t="s">
        <v>581</v>
      </c>
      <c r="H8817" t="s">
        <v>143</v>
      </c>
      <c r="I8817" t="s">
        <v>652</v>
      </c>
      <c r="J8817" t="s">
        <v>653</v>
      </c>
    </row>
    <row r="8818" spans="1:10" x14ac:dyDescent="0.35">
      <c r="A8818">
        <v>9067</v>
      </c>
      <c r="B8818" t="s">
        <v>428</v>
      </c>
      <c r="C8818">
        <v>29</v>
      </c>
      <c r="D8818">
        <v>22</v>
      </c>
      <c r="E8818">
        <v>1</v>
      </c>
      <c r="F8818" t="s">
        <v>581</v>
      </c>
      <c r="G8818" t="s">
        <v>581</v>
      </c>
      <c r="H8818" t="s">
        <v>143</v>
      </c>
      <c r="I8818" t="s">
        <v>652</v>
      </c>
      <c r="J8818" t="s">
        <v>653</v>
      </c>
    </row>
    <row r="8819" spans="1:10" x14ac:dyDescent="0.35">
      <c r="A8819">
        <v>9068</v>
      </c>
      <c r="B8819" t="s">
        <v>428</v>
      </c>
      <c r="C8819">
        <v>30</v>
      </c>
      <c r="D8819">
        <v>17</v>
      </c>
      <c r="E8819">
        <v>6</v>
      </c>
      <c r="F8819" t="s">
        <v>581</v>
      </c>
      <c r="G8819" t="s">
        <v>581</v>
      </c>
      <c r="H8819" t="s">
        <v>143</v>
      </c>
      <c r="I8819" t="s">
        <v>652</v>
      </c>
      <c r="J8819" t="s">
        <v>653</v>
      </c>
    </row>
    <row r="8820" spans="1:10" x14ac:dyDescent="0.35">
      <c r="A8820">
        <v>9069</v>
      </c>
      <c r="B8820" t="s">
        <v>428</v>
      </c>
      <c r="C8820">
        <v>31</v>
      </c>
      <c r="D8820">
        <v>19</v>
      </c>
      <c r="E8820">
        <v>2</v>
      </c>
      <c r="F8820" t="s">
        <v>581</v>
      </c>
      <c r="G8820" t="s">
        <v>581</v>
      </c>
      <c r="H8820" t="s">
        <v>143</v>
      </c>
      <c r="I8820" t="s">
        <v>652</v>
      </c>
      <c r="J8820" t="s">
        <v>653</v>
      </c>
    </row>
    <row r="8821" spans="1:10" x14ac:dyDescent="0.35">
      <c r="A8821">
        <v>9070</v>
      </c>
      <c r="B8821" t="s">
        <v>428</v>
      </c>
      <c r="C8821">
        <v>32</v>
      </c>
      <c r="D8821">
        <v>17</v>
      </c>
      <c r="E8821">
        <v>3</v>
      </c>
      <c r="F8821" t="s">
        <v>581</v>
      </c>
      <c r="G8821" t="s">
        <v>581</v>
      </c>
      <c r="H8821" t="s">
        <v>143</v>
      </c>
      <c r="I8821" t="s">
        <v>652</v>
      </c>
      <c r="J8821" t="s">
        <v>653</v>
      </c>
    </row>
    <row r="8822" spans="1:10" x14ac:dyDescent="0.35">
      <c r="A8822">
        <v>9071</v>
      </c>
      <c r="B8822" t="s">
        <v>428</v>
      </c>
      <c r="C8822">
        <v>33</v>
      </c>
      <c r="D8822">
        <v>19</v>
      </c>
      <c r="E8822">
        <v>2</v>
      </c>
      <c r="F8822" t="s">
        <v>581</v>
      </c>
      <c r="G8822" t="s">
        <v>581</v>
      </c>
      <c r="H8822" t="s">
        <v>143</v>
      </c>
      <c r="I8822" t="s">
        <v>652</v>
      </c>
      <c r="J8822" t="s">
        <v>653</v>
      </c>
    </row>
    <row r="8823" spans="1:10" x14ac:dyDescent="0.35">
      <c r="A8823">
        <v>9072</v>
      </c>
      <c r="B8823" t="s">
        <v>428</v>
      </c>
      <c r="C8823">
        <v>34</v>
      </c>
      <c r="D8823">
        <v>17</v>
      </c>
      <c r="E8823">
        <v>3</v>
      </c>
      <c r="F8823" t="s">
        <v>581</v>
      </c>
      <c r="G8823" t="s">
        <v>581</v>
      </c>
      <c r="H8823" t="s">
        <v>143</v>
      </c>
      <c r="I8823" t="s">
        <v>652</v>
      </c>
      <c r="J8823" t="s">
        <v>653</v>
      </c>
    </row>
    <row r="8824" spans="1:10" x14ac:dyDescent="0.35">
      <c r="A8824">
        <v>9073</v>
      </c>
      <c r="B8824" t="s">
        <v>428</v>
      </c>
      <c r="C8824">
        <v>35</v>
      </c>
      <c r="D8824">
        <v>15</v>
      </c>
      <c r="E8824">
        <v>1</v>
      </c>
      <c r="F8824" t="s">
        <v>581</v>
      </c>
      <c r="G8824" t="s">
        <v>581</v>
      </c>
      <c r="H8824" t="s">
        <v>143</v>
      </c>
      <c r="I8824" t="s">
        <v>652</v>
      </c>
      <c r="J8824" t="s">
        <v>653</v>
      </c>
    </row>
    <row r="8825" spans="1:10" x14ac:dyDescent="0.35">
      <c r="A8825">
        <v>9074</v>
      </c>
      <c r="B8825" t="s">
        <v>428</v>
      </c>
      <c r="C8825">
        <v>36</v>
      </c>
      <c r="D8825">
        <v>11</v>
      </c>
      <c r="E8825">
        <v>2</v>
      </c>
      <c r="F8825" t="s">
        <v>581</v>
      </c>
      <c r="G8825" t="s">
        <v>581</v>
      </c>
      <c r="H8825" t="s">
        <v>143</v>
      </c>
      <c r="I8825" t="s">
        <v>652</v>
      </c>
      <c r="J8825" t="s">
        <v>653</v>
      </c>
    </row>
    <row r="8826" spans="1:10" x14ac:dyDescent="0.35">
      <c r="A8826">
        <v>9075</v>
      </c>
      <c r="B8826" t="s">
        <v>428</v>
      </c>
      <c r="C8826">
        <v>37</v>
      </c>
      <c r="D8826">
        <v>18</v>
      </c>
      <c r="E8826">
        <v>5</v>
      </c>
      <c r="F8826" t="s">
        <v>581</v>
      </c>
      <c r="G8826" t="s">
        <v>581</v>
      </c>
      <c r="H8826" t="s">
        <v>143</v>
      </c>
      <c r="I8826" t="s">
        <v>652</v>
      </c>
      <c r="J8826" t="s">
        <v>653</v>
      </c>
    </row>
    <row r="8827" spans="1:10" x14ac:dyDescent="0.35">
      <c r="A8827">
        <v>9076</v>
      </c>
      <c r="B8827" t="s">
        <v>428</v>
      </c>
      <c r="C8827">
        <v>38</v>
      </c>
      <c r="D8827">
        <v>15</v>
      </c>
      <c r="E8827">
        <v>3</v>
      </c>
      <c r="F8827" t="s">
        <v>581</v>
      </c>
      <c r="G8827" t="s">
        <v>581</v>
      </c>
      <c r="H8827" t="s">
        <v>143</v>
      </c>
      <c r="I8827" t="s">
        <v>652</v>
      </c>
      <c r="J8827" t="s">
        <v>653</v>
      </c>
    </row>
    <row r="8828" spans="1:10" x14ac:dyDescent="0.35">
      <c r="A8828">
        <v>9077</v>
      </c>
      <c r="B8828" t="s">
        <v>429</v>
      </c>
      <c r="C8828">
        <v>15</v>
      </c>
      <c r="D8828">
        <v>48</v>
      </c>
      <c r="E8828">
        <v>11</v>
      </c>
      <c r="F8828" t="s">
        <v>581</v>
      </c>
      <c r="G8828" t="s">
        <v>581</v>
      </c>
      <c r="H8828" t="s">
        <v>143</v>
      </c>
      <c r="I8828" t="s">
        <v>652</v>
      </c>
      <c r="J8828" t="s">
        <v>653</v>
      </c>
    </row>
    <row r="8829" spans="1:10" x14ac:dyDescent="0.35">
      <c r="A8829">
        <v>9078</v>
      </c>
      <c r="B8829" t="s">
        <v>429</v>
      </c>
      <c r="C8829">
        <v>16</v>
      </c>
      <c r="D8829">
        <v>44</v>
      </c>
      <c r="E8829">
        <v>8</v>
      </c>
      <c r="F8829" t="s">
        <v>581</v>
      </c>
      <c r="G8829" t="s">
        <v>581</v>
      </c>
      <c r="H8829" t="s">
        <v>143</v>
      </c>
      <c r="I8829" t="s">
        <v>652</v>
      </c>
      <c r="J8829" t="s">
        <v>653</v>
      </c>
    </row>
    <row r="8830" spans="1:10" x14ac:dyDescent="0.35">
      <c r="A8830">
        <v>9079</v>
      </c>
      <c r="B8830" t="s">
        <v>429</v>
      </c>
      <c r="C8830">
        <v>17</v>
      </c>
      <c r="D8830">
        <v>28</v>
      </c>
      <c r="E8830">
        <v>5</v>
      </c>
      <c r="F8830" t="s">
        <v>581</v>
      </c>
      <c r="G8830" t="s">
        <v>581</v>
      </c>
      <c r="H8830" t="s">
        <v>143</v>
      </c>
      <c r="I8830" t="s">
        <v>652</v>
      </c>
      <c r="J8830" t="s">
        <v>653</v>
      </c>
    </row>
    <row r="8831" spans="1:10" x14ac:dyDescent="0.35">
      <c r="A8831">
        <v>9080</v>
      </c>
      <c r="B8831" t="s">
        <v>429</v>
      </c>
      <c r="C8831">
        <v>18</v>
      </c>
      <c r="D8831">
        <v>23</v>
      </c>
      <c r="E8831">
        <v>6</v>
      </c>
      <c r="F8831" t="s">
        <v>581</v>
      </c>
      <c r="G8831" t="s">
        <v>581</v>
      </c>
      <c r="H8831" t="s">
        <v>143</v>
      </c>
      <c r="I8831" t="s">
        <v>652</v>
      </c>
      <c r="J8831" t="s">
        <v>653</v>
      </c>
    </row>
    <row r="8832" spans="1:10" x14ac:dyDescent="0.35">
      <c r="A8832">
        <v>9081</v>
      </c>
      <c r="B8832" t="s">
        <v>429</v>
      </c>
      <c r="C8832">
        <v>19</v>
      </c>
      <c r="D8832">
        <v>33</v>
      </c>
      <c r="E8832">
        <v>5</v>
      </c>
      <c r="F8832" t="s">
        <v>581</v>
      </c>
      <c r="G8832" t="s">
        <v>581</v>
      </c>
      <c r="H8832" t="s">
        <v>143</v>
      </c>
      <c r="I8832" t="s">
        <v>652</v>
      </c>
      <c r="J8832" t="s">
        <v>653</v>
      </c>
    </row>
    <row r="8833" spans="1:10" x14ac:dyDescent="0.35">
      <c r="A8833">
        <v>9082</v>
      </c>
      <c r="B8833" t="s">
        <v>429</v>
      </c>
      <c r="C8833">
        <v>20</v>
      </c>
      <c r="D8833">
        <v>12</v>
      </c>
      <c r="E8833">
        <v>1</v>
      </c>
      <c r="F8833" t="s">
        <v>581</v>
      </c>
      <c r="G8833" t="s">
        <v>581</v>
      </c>
      <c r="H8833" t="s">
        <v>143</v>
      </c>
      <c r="I8833" t="s">
        <v>652</v>
      </c>
      <c r="J8833" t="s">
        <v>653</v>
      </c>
    </row>
    <row r="8834" spans="1:10" x14ac:dyDescent="0.35">
      <c r="A8834">
        <v>9083</v>
      </c>
      <c r="B8834" t="s">
        <v>429</v>
      </c>
      <c r="C8834">
        <v>21</v>
      </c>
      <c r="D8834">
        <v>11</v>
      </c>
      <c r="E8834">
        <v>1</v>
      </c>
      <c r="F8834" t="s">
        <v>581</v>
      </c>
      <c r="G8834" t="s">
        <v>581</v>
      </c>
      <c r="H8834" t="s">
        <v>143</v>
      </c>
      <c r="I8834" t="s">
        <v>652</v>
      </c>
      <c r="J8834" t="s">
        <v>653</v>
      </c>
    </row>
    <row r="8835" spans="1:10" x14ac:dyDescent="0.35">
      <c r="A8835">
        <v>9084</v>
      </c>
      <c r="B8835" t="s">
        <v>429</v>
      </c>
      <c r="C8835">
        <v>22</v>
      </c>
      <c r="D8835">
        <v>6</v>
      </c>
      <c r="E8835">
        <v>0</v>
      </c>
      <c r="F8835" t="s">
        <v>581</v>
      </c>
      <c r="G8835" t="s">
        <v>581</v>
      </c>
      <c r="H8835" t="s">
        <v>143</v>
      </c>
      <c r="I8835" t="s">
        <v>652</v>
      </c>
      <c r="J8835" t="s">
        <v>653</v>
      </c>
    </row>
    <row r="8836" spans="1:10" x14ac:dyDescent="0.35">
      <c r="A8836">
        <v>9085</v>
      </c>
      <c r="B8836" t="s">
        <v>429</v>
      </c>
      <c r="C8836">
        <v>23</v>
      </c>
      <c r="D8836">
        <v>7</v>
      </c>
      <c r="E8836">
        <v>1</v>
      </c>
      <c r="F8836" t="s">
        <v>581</v>
      </c>
      <c r="G8836" t="s">
        <v>581</v>
      </c>
      <c r="H8836" t="s">
        <v>143</v>
      </c>
      <c r="I8836" t="s">
        <v>652</v>
      </c>
      <c r="J8836" t="s">
        <v>653</v>
      </c>
    </row>
    <row r="8837" spans="1:10" x14ac:dyDescent="0.35">
      <c r="A8837">
        <v>9086</v>
      </c>
      <c r="B8837" t="s">
        <v>429</v>
      </c>
      <c r="C8837">
        <v>24</v>
      </c>
      <c r="D8837">
        <v>6</v>
      </c>
      <c r="E8837">
        <v>0</v>
      </c>
      <c r="F8837" t="s">
        <v>581</v>
      </c>
      <c r="G8837" t="s">
        <v>581</v>
      </c>
      <c r="H8837" t="s">
        <v>143</v>
      </c>
      <c r="I8837" t="s">
        <v>652</v>
      </c>
      <c r="J8837" t="s">
        <v>653</v>
      </c>
    </row>
    <row r="8838" spans="1:10" x14ac:dyDescent="0.35">
      <c r="A8838">
        <v>9087</v>
      </c>
      <c r="B8838" t="s">
        <v>429</v>
      </c>
      <c r="C8838">
        <v>25</v>
      </c>
      <c r="D8838">
        <v>5</v>
      </c>
      <c r="E8838">
        <v>1</v>
      </c>
      <c r="F8838" t="s">
        <v>581</v>
      </c>
      <c r="G8838" t="s">
        <v>581</v>
      </c>
      <c r="H8838" t="s">
        <v>143</v>
      </c>
      <c r="I8838" t="s">
        <v>652</v>
      </c>
      <c r="J8838" t="s">
        <v>653</v>
      </c>
    </row>
    <row r="8839" spans="1:10" x14ac:dyDescent="0.35">
      <c r="A8839">
        <v>9088</v>
      </c>
      <c r="B8839" t="s">
        <v>429</v>
      </c>
      <c r="C8839">
        <v>26</v>
      </c>
      <c r="D8839">
        <v>10</v>
      </c>
      <c r="E8839">
        <v>1</v>
      </c>
      <c r="F8839" t="s">
        <v>581</v>
      </c>
      <c r="G8839" t="s">
        <v>581</v>
      </c>
      <c r="H8839" t="s">
        <v>143</v>
      </c>
      <c r="I8839" t="s">
        <v>652</v>
      </c>
      <c r="J8839" t="s">
        <v>653</v>
      </c>
    </row>
    <row r="8840" spans="1:10" x14ac:dyDescent="0.35">
      <c r="A8840">
        <v>9089</v>
      </c>
      <c r="B8840" t="s">
        <v>429</v>
      </c>
      <c r="C8840">
        <v>27</v>
      </c>
      <c r="D8840">
        <v>20</v>
      </c>
      <c r="E8840">
        <v>0</v>
      </c>
      <c r="F8840" t="s">
        <v>581</v>
      </c>
      <c r="G8840" t="s">
        <v>581</v>
      </c>
      <c r="H8840" t="s">
        <v>143</v>
      </c>
      <c r="I8840" t="s">
        <v>652</v>
      </c>
      <c r="J8840" t="s">
        <v>653</v>
      </c>
    </row>
    <row r="8841" spans="1:10" x14ac:dyDescent="0.35">
      <c r="A8841">
        <v>9090</v>
      </c>
      <c r="B8841" t="s">
        <v>429</v>
      </c>
      <c r="C8841">
        <v>28</v>
      </c>
      <c r="D8841">
        <v>28</v>
      </c>
      <c r="E8841">
        <v>3</v>
      </c>
      <c r="F8841" t="s">
        <v>581</v>
      </c>
      <c r="G8841" t="s">
        <v>581</v>
      </c>
      <c r="H8841" t="s">
        <v>143</v>
      </c>
      <c r="I8841" t="s">
        <v>652</v>
      </c>
      <c r="J8841" t="s">
        <v>653</v>
      </c>
    </row>
    <row r="8842" spans="1:10" x14ac:dyDescent="0.35">
      <c r="A8842">
        <v>9091</v>
      </c>
      <c r="B8842" t="s">
        <v>429</v>
      </c>
      <c r="C8842">
        <v>29</v>
      </c>
      <c r="D8842">
        <v>36</v>
      </c>
      <c r="E8842">
        <v>2</v>
      </c>
      <c r="F8842" t="s">
        <v>581</v>
      </c>
      <c r="G8842" t="s">
        <v>581</v>
      </c>
      <c r="H8842" t="s">
        <v>143</v>
      </c>
      <c r="I8842" t="s">
        <v>652</v>
      </c>
      <c r="J8842" t="s">
        <v>653</v>
      </c>
    </row>
    <row r="8843" spans="1:10" x14ac:dyDescent="0.35">
      <c r="A8843">
        <v>9092</v>
      </c>
      <c r="B8843" t="s">
        <v>429</v>
      </c>
      <c r="C8843">
        <v>30</v>
      </c>
      <c r="D8843">
        <v>12</v>
      </c>
      <c r="E8843">
        <v>5</v>
      </c>
      <c r="F8843" t="s">
        <v>581</v>
      </c>
      <c r="G8843" t="s">
        <v>581</v>
      </c>
      <c r="H8843" t="s">
        <v>143</v>
      </c>
      <c r="I8843" t="s">
        <v>652</v>
      </c>
      <c r="J8843" t="s">
        <v>653</v>
      </c>
    </row>
    <row r="8844" spans="1:10" x14ac:dyDescent="0.35">
      <c r="A8844">
        <v>9093</v>
      </c>
      <c r="B8844" t="s">
        <v>429</v>
      </c>
      <c r="C8844">
        <v>31</v>
      </c>
      <c r="D8844">
        <v>32</v>
      </c>
      <c r="E8844">
        <v>3</v>
      </c>
      <c r="F8844" t="s">
        <v>581</v>
      </c>
      <c r="G8844" t="s">
        <v>581</v>
      </c>
      <c r="H8844" t="s">
        <v>143</v>
      </c>
      <c r="I8844" t="s">
        <v>652</v>
      </c>
      <c r="J8844" t="s">
        <v>653</v>
      </c>
    </row>
    <row r="8845" spans="1:10" x14ac:dyDescent="0.35">
      <c r="A8845">
        <v>9094</v>
      </c>
      <c r="B8845" t="s">
        <v>429</v>
      </c>
      <c r="C8845">
        <v>32</v>
      </c>
      <c r="D8845">
        <v>26</v>
      </c>
      <c r="E8845">
        <v>2</v>
      </c>
      <c r="F8845" t="s">
        <v>581</v>
      </c>
      <c r="G8845" t="s">
        <v>581</v>
      </c>
      <c r="H8845" t="s">
        <v>143</v>
      </c>
      <c r="I8845" t="s">
        <v>652</v>
      </c>
      <c r="J8845" t="s">
        <v>653</v>
      </c>
    </row>
    <row r="8846" spans="1:10" x14ac:dyDescent="0.35">
      <c r="A8846">
        <v>9095</v>
      </c>
      <c r="B8846" t="s">
        <v>429</v>
      </c>
      <c r="C8846">
        <v>33</v>
      </c>
      <c r="D8846">
        <v>26</v>
      </c>
      <c r="E8846">
        <v>7</v>
      </c>
      <c r="F8846" t="s">
        <v>581</v>
      </c>
      <c r="G8846" t="s">
        <v>581</v>
      </c>
      <c r="H8846" t="s">
        <v>143</v>
      </c>
      <c r="I8846" t="s">
        <v>652</v>
      </c>
      <c r="J8846" t="s">
        <v>653</v>
      </c>
    </row>
    <row r="8847" spans="1:10" x14ac:dyDescent="0.35">
      <c r="A8847">
        <v>9096</v>
      </c>
      <c r="B8847" t="s">
        <v>429</v>
      </c>
      <c r="C8847">
        <v>34</v>
      </c>
      <c r="D8847">
        <v>20</v>
      </c>
      <c r="E8847">
        <v>3</v>
      </c>
      <c r="F8847" t="s">
        <v>581</v>
      </c>
      <c r="G8847" t="s">
        <v>581</v>
      </c>
      <c r="H8847" t="s">
        <v>143</v>
      </c>
      <c r="I8847" t="s">
        <v>652</v>
      </c>
      <c r="J8847" t="s">
        <v>653</v>
      </c>
    </row>
    <row r="8848" spans="1:10" x14ac:dyDescent="0.35">
      <c r="A8848">
        <v>9097</v>
      </c>
      <c r="B8848" t="s">
        <v>429</v>
      </c>
      <c r="C8848">
        <v>35</v>
      </c>
      <c r="D8848">
        <v>7</v>
      </c>
      <c r="E8848">
        <v>0</v>
      </c>
      <c r="F8848" t="s">
        <v>581</v>
      </c>
      <c r="G8848" t="s">
        <v>581</v>
      </c>
      <c r="H8848" t="s">
        <v>143</v>
      </c>
      <c r="I8848" t="s">
        <v>652</v>
      </c>
      <c r="J8848" t="s">
        <v>653</v>
      </c>
    </row>
    <row r="8849" spans="1:10" x14ac:dyDescent="0.35">
      <c r="A8849">
        <v>9098</v>
      </c>
      <c r="B8849" t="s">
        <v>429</v>
      </c>
      <c r="C8849">
        <v>36</v>
      </c>
      <c r="D8849">
        <v>14</v>
      </c>
      <c r="E8849">
        <v>5</v>
      </c>
      <c r="F8849" t="s">
        <v>581</v>
      </c>
      <c r="G8849" t="s">
        <v>581</v>
      </c>
      <c r="H8849" t="s">
        <v>143</v>
      </c>
      <c r="I8849" t="s">
        <v>652</v>
      </c>
      <c r="J8849" t="s">
        <v>653</v>
      </c>
    </row>
    <row r="8850" spans="1:10" x14ac:dyDescent="0.35">
      <c r="A8850">
        <v>9099</v>
      </c>
      <c r="B8850" t="s">
        <v>429</v>
      </c>
      <c r="C8850">
        <v>37</v>
      </c>
      <c r="D8850">
        <v>12</v>
      </c>
      <c r="E8850">
        <v>4</v>
      </c>
      <c r="F8850" t="s">
        <v>581</v>
      </c>
      <c r="G8850" t="s">
        <v>581</v>
      </c>
      <c r="H8850" t="s">
        <v>143</v>
      </c>
      <c r="I8850" t="s">
        <v>652</v>
      </c>
      <c r="J8850" t="s">
        <v>653</v>
      </c>
    </row>
    <row r="8851" spans="1:10" x14ac:dyDescent="0.35">
      <c r="A8851">
        <v>9100</v>
      </c>
      <c r="B8851" t="s">
        <v>429</v>
      </c>
      <c r="C8851">
        <v>38</v>
      </c>
      <c r="D8851">
        <v>16</v>
      </c>
      <c r="E8851">
        <v>7</v>
      </c>
      <c r="F8851" t="s">
        <v>581</v>
      </c>
      <c r="G8851" t="s">
        <v>581</v>
      </c>
      <c r="H8851" t="s">
        <v>143</v>
      </c>
      <c r="I8851" t="s">
        <v>652</v>
      </c>
      <c r="J8851" t="s">
        <v>653</v>
      </c>
    </row>
    <row r="8852" spans="1:10" x14ac:dyDescent="0.35">
      <c r="A8852">
        <v>9101</v>
      </c>
      <c r="B8852" t="s">
        <v>430</v>
      </c>
      <c r="C8852">
        <v>15</v>
      </c>
      <c r="D8852">
        <v>36</v>
      </c>
      <c r="E8852">
        <v>3</v>
      </c>
      <c r="F8852" t="s">
        <v>581</v>
      </c>
      <c r="G8852" t="s">
        <v>581</v>
      </c>
      <c r="H8852" t="s">
        <v>143</v>
      </c>
      <c r="I8852" t="s">
        <v>652</v>
      </c>
      <c r="J8852" t="s">
        <v>653</v>
      </c>
    </row>
    <row r="8853" spans="1:10" x14ac:dyDescent="0.35">
      <c r="A8853">
        <v>9102</v>
      </c>
      <c r="B8853" t="s">
        <v>430</v>
      </c>
      <c r="C8853">
        <v>16</v>
      </c>
      <c r="D8853">
        <v>43</v>
      </c>
      <c r="E8853">
        <v>0</v>
      </c>
      <c r="F8853" t="s">
        <v>581</v>
      </c>
      <c r="G8853" t="s">
        <v>581</v>
      </c>
      <c r="H8853" t="s">
        <v>143</v>
      </c>
      <c r="I8853" t="s">
        <v>652</v>
      </c>
      <c r="J8853" t="s">
        <v>653</v>
      </c>
    </row>
    <row r="8854" spans="1:10" x14ac:dyDescent="0.35">
      <c r="A8854">
        <v>9103</v>
      </c>
      <c r="B8854" t="s">
        <v>430</v>
      </c>
      <c r="C8854">
        <v>17</v>
      </c>
      <c r="D8854">
        <v>24</v>
      </c>
      <c r="E8854">
        <v>4</v>
      </c>
      <c r="F8854" t="s">
        <v>581</v>
      </c>
      <c r="G8854" t="s">
        <v>581</v>
      </c>
      <c r="H8854" t="s">
        <v>143</v>
      </c>
      <c r="I8854" t="s">
        <v>652</v>
      </c>
      <c r="J8854" t="s">
        <v>653</v>
      </c>
    </row>
    <row r="8855" spans="1:10" x14ac:dyDescent="0.35">
      <c r="A8855">
        <v>9104</v>
      </c>
      <c r="B8855" t="s">
        <v>430</v>
      </c>
      <c r="C8855">
        <v>18</v>
      </c>
      <c r="D8855">
        <v>18</v>
      </c>
      <c r="E8855">
        <v>0</v>
      </c>
      <c r="F8855" t="s">
        <v>581</v>
      </c>
      <c r="G8855" t="s">
        <v>581</v>
      </c>
      <c r="H8855" t="s">
        <v>143</v>
      </c>
      <c r="I8855" t="s">
        <v>652</v>
      </c>
      <c r="J8855" t="s">
        <v>653</v>
      </c>
    </row>
    <row r="8856" spans="1:10" x14ac:dyDescent="0.35">
      <c r="A8856">
        <v>9105</v>
      </c>
      <c r="B8856" t="s">
        <v>430</v>
      </c>
      <c r="C8856">
        <v>19</v>
      </c>
      <c r="D8856">
        <v>15</v>
      </c>
      <c r="E8856">
        <v>0</v>
      </c>
      <c r="F8856" t="s">
        <v>581</v>
      </c>
      <c r="G8856" t="s">
        <v>581</v>
      </c>
      <c r="H8856" t="s">
        <v>143</v>
      </c>
      <c r="I8856" t="s">
        <v>652</v>
      </c>
      <c r="J8856" t="s">
        <v>653</v>
      </c>
    </row>
    <row r="8857" spans="1:10" x14ac:dyDescent="0.35">
      <c r="A8857">
        <v>9106</v>
      </c>
      <c r="B8857" t="s">
        <v>430</v>
      </c>
      <c r="C8857">
        <v>20</v>
      </c>
      <c r="D8857">
        <v>3</v>
      </c>
      <c r="E8857">
        <v>0</v>
      </c>
      <c r="F8857" t="s">
        <v>581</v>
      </c>
      <c r="G8857" t="s">
        <v>581</v>
      </c>
      <c r="H8857" t="s">
        <v>143</v>
      </c>
      <c r="I8857" t="s">
        <v>652</v>
      </c>
      <c r="J8857" t="s">
        <v>653</v>
      </c>
    </row>
    <row r="8858" spans="1:10" x14ac:dyDescent="0.35">
      <c r="A8858">
        <v>9107</v>
      </c>
      <c r="B8858" t="s">
        <v>430</v>
      </c>
      <c r="C8858">
        <v>21</v>
      </c>
      <c r="D8858">
        <v>1</v>
      </c>
      <c r="E8858">
        <v>1</v>
      </c>
      <c r="F8858" t="s">
        <v>581</v>
      </c>
      <c r="G8858" t="s">
        <v>581</v>
      </c>
      <c r="H8858" t="s">
        <v>143</v>
      </c>
      <c r="I8858" t="s">
        <v>652</v>
      </c>
      <c r="J8858" t="s">
        <v>653</v>
      </c>
    </row>
    <row r="8859" spans="1:10" x14ac:dyDescent="0.35">
      <c r="A8859">
        <v>9108</v>
      </c>
      <c r="B8859" t="s">
        <v>430</v>
      </c>
      <c r="C8859">
        <v>22</v>
      </c>
      <c r="D8859">
        <v>10</v>
      </c>
      <c r="E8859">
        <v>0</v>
      </c>
      <c r="F8859" t="s">
        <v>581</v>
      </c>
      <c r="G8859" t="s">
        <v>581</v>
      </c>
      <c r="H8859" t="s">
        <v>143</v>
      </c>
      <c r="I8859" t="s">
        <v>652</v>
      </c>
      <c r="J8859" t="s">
        <v>653</v>
      </c>
    </row>
    <row r="8860" spans="1:10" x14ac:dyDescent="0.35">
      <c r="A8860">
        <v>9109</v>
      </c>
      <c r="B8860" t="s">
        <v>430</v>
      </c>
      <c r="C8860">
        <v>23</v>
      </c>
      <c r="D8860">
        <v>32</v>
      </c>
      <c r="E8860">
        <v>0</v>
      </c>
      <c r="F8860" t="s">
        <v>581</v>
      </c>
      <c r="G8860" t="s">
        <v>581</v>
      </c>
      <c r="H8860" t="s">
        <v>143</v>
      </c>
      <c r="I8860" t="s">
        <v>652</v>
      </c>
      <c r="J8860" t="s">
        <v>653</v>
      </c>
    </row>
    <row r="8861" spans="1:10" x14ac:dyDescent="0.35">
      <c r="A8861">
        <v>9110</v>
      </c>
      <c r="B8861" t="s">
        <v>430</v>
      </c>
      <c r="C8861">
        <v>24</v>
      </c>
      <c r="D8861">
        <v>10</v>
      </c>
      <c r="E8861">
        <v>1</v>
      </c>
      <c r="F8861" t="s">
        <v>581</v>
      </c>
      <c r="G8861" t="s">
        <v>581</v>
      </c>
      <c r="H8861" t="s">
        <v>143</v>
      </c>
      <c r="I8861" t="s">
        <v>652</v>
      </c>
      <c r="J8861" t="s">
        <v>653</v>
      </c>
    </row>
    <row r="8862" spans="1:10" x14ac:dyDescent="0.35">
      <c r="A8862">
        <v>9111</v>
      </c>
      <c r="B8862" t="s">
        <v>430</v>
      </c>
      <c r="C8862">
        <v>25</v>
      </c>
      <c r="D8862">
        <v>6</v>
      </c>
      <c r="E8862">
        <v>0</v>
      </c>
      <c r="F8862" t="s">
        <v>581</v>
      </c>
      <c r="G8862" t="s">
        <v>581</v>
      </c>
      <c r="H8862" t="s">
        <v>143</v>
      </c>
      <c r="I8862" t="s">
        <v>652</v>
      </c>
      <c r="J8862" t="s">
        <v>653</v>
      </c>
    </row>
    <row r="8863" spans="1:10" x14ac:dyDescent="0.35">
      <c r="A8863">
        <v>9112</v>
      </c>
      <c r="B8863" t="s">
        <v>430</v>
      </c>
      <c r="C8863">
        <v>26</v>
      </c>
      <c r="D8863">
        <v>9</v>
      </c>
      <c r="E8863">
        <v>0</v>
      </c>
      <c r="F8863" t="s">
        <v>581</v>
      </c>
      <c r="G8863" t="s">
        <v>581</v>
      </c>
      <c r="H8863" t="s">
        <v>143</v>
      </c>
      <c r="I8863" t="s">
        <v>652</v>
      </c>
      <c r="J8863" t="s">
        <v>653</v>
      </c>
    </row>
    <row r="8864" spans="1:10" x14ac:dyDescent="0.35">
      <c r="A8864">
        <v>9113</v>
      </c>
      <c r="B8864" t="s">
        <v>430</v>
      </c>
      <c r="C8864">
        <v>27</v>
      </c>
      <c r="D8864">
        <v>21</v>
      </c>
      <c r="E8864">
        <v>1</v>
      </c>
      <c r="F8864" t="s">
        <v>581</v>
      </c>
      <c r="G8864" t="s">
        <v>581</v>
      </c>
      <c r="H8864" t="s">
        <v>143</v>
      </c>
      <c r="I8864" t="s">
        <v>652</v>
      </c>
      <c r="J8864" t="s">
        <v>653</v>
      </c>
    </row>
    <row r="8865" spans="1:10" x14ac:dyDescent="0.35">
      <c r="A8865">
        <v>9114</v>
      </c>
      <c r="B8865" t="s">
        <v>430</v>
      </c>
      <c r="C8865">
        <v>28</v>
      </c>
      <c r="D8865">
        <v>13</v>
      </c>
      <c r="E8865">
        <v>1</v>
      </c>
      <c r="F8865" t="s">
        <v>581</v>
      </c>
      <c r="G8865" t="s">
        <v>581</v>
      </c>
      <c r="H8865" t="s">
        <v>143</v>
      </c>
      <c r="I8865" t="s">
        <v>652</v>
      </c>
      <c r="J8865" t="s">
        <v>653</v>
      </c>
    </row>
    <row r="8866" spans="1:10" x14ac:dyDescent="0.35">
      <c r="A8866">
        <v>9115</v>
      </c>
      <c r="B8866" t="s">
        <v>430</v>
      </c>
      <c r="C8866">
        <v>29</v>
      </c>
      <c r="D8866">
        <v>13</v>
      </c>
      <c r="E8866">
        <v>0</v>
      </c>
      <c r="F8866" t="s">
        <v>581</v>
      </c>
      <c r="G8866" t="s">
        <v>581</v>
      </c>
      <c r="H8866" t="s">
        <v>143</v>
      </c>
      <c r="I8866" t="s">
        <v>652</v>
      </c>
      <c r="J8866" t="s">
        <v>653</v>
      </c>
    </row>
    <row r="8867" spans="1:10" x14ac:dyDescent="0.35">
      <c r="A8867">
        <v>9116</v>
      </c>
      <c r="B8867" t="s">
        <v>430</v>
      </c>
      <c r="C8867">
        <v>30</v>
      </c>
      <c r="D8867">
        <v>28</v>
      </c>
      <c r="E8867">
        <v>1</v>
      </c>
      <c r="F8867" t="s">
        <v>581</v>
      </c>
      <c r="G8867" t="s">
        <v>581</v>
      </c>
      <c r="H8867" t="s">
        <v>143</v>
      </c>
      <c r="I8867" t="s">
        <v>652</v>
      </c>
      <c r="J8867" t="s">
        <v>653</v>
      </c>
    </row>
    <row r="8868" spans="1:10" x14ac:dyDescent="0.35">
      <c r="A8868">
        <v>9117</v>
      </c>
      <c r="B8868" t="s">
        <v>430</v>
      </c>
      <c r="C8868">
        <v>31</v>
      </c>
      <c r="D8868">
        <v>42</v>
      </c>
      <c r="E8868">
        <v>3</v>
      </c>
      <c r="F8868" t="s">
        <v>581</v>
      </c>
      <c r="G8868" t="s">
        <v>581</v>
      </c>
      <c r="H8868" t="s">
        <v>143</v>
      </c>
      <c r="I8868" t="s">
        <v>652</v>
      </c>
      <c r="J8868" t="s">
        <v>653</v>
      </c>
    </row>
    <row r="8869" spans="1:10" x14ac:dyDescent="0.35">
      <c r="A8869">
        <v>9118</v>
      </c>
      <c r="B8869" t="s">
        <v>430</v>
      </c>
      <c r="C8869">
        <v>32</v>
      </c>
      <c r="D8869">
        <v>18</v>
      </c>
      <c r="E8869">
        <v>0</v>
      </c>
      <c r="F8869" t="s">
        <v>581</v>
      </c>
      <c r="G8869" t="s">
        <v>581</v>
      </c>
      <c r="H8869" t="s">
        <v>143</v>
      </c>
      <c r="I8869" t="s">
        <v>652</v>
      </c>
      <c r="J8869" t="s">
        <v>653</v>
      </c>
    </row>
    <row r="8870" spans="1:10" x14ac:dyDescent="0.35">
      <c r="A8870">
        <v>9119</v>
      </c>
      <c r="B8870" t="s">
        <v>430</v>
      </c>
      <c r="C8870">
        <v>33</v>
      </c>
      <c r="D8870">
        <v>25</v>
      </c>
      <c r="E8870">
        <v>0</v>
      </c>
      <c r="F8870" t="s">
        <v>581</v>
      </c>
      <c r="G8870" t="s">
        <v>581</v>
      </c>
      <c r="H8870" t="s">
        <v>143</v>
      </c>
      <c r="I8870" t="s">
        <v>652</v>
      </c>
      <c r="J8870" t="s">
        <v>653</v>
      </c>
    </row>
    <row r="8871" spans="1:10" x14ac:dyDescent="0.35">
      <c r="A8871">
        <v>9120</v>
      </c>
      <c r="B8871" t="s">
        <v>430</v>
      </c>
      <c r="C8871">
        <v>34</v>
      </c>
      <c r="D8871">
        <v>25</v>
      </c>
      <c r="E8871">
        <v>2</v>
      </c>
      <c r="F8871" t="s">
        <v>581</v>
      </c>
      <c r="G8871" t="s">
        <v>581</v>
      </c>
      <c r="H8871" t="s">
        <v>143</v>
      </c>
      <c r="I8871" t="s">
        <v>652</v>
      </c>
      <c r="J8871" t="s">
        <v>653</v>
      </c>
    </row>
    <row r="8872" spans="1:10" x14ac:dyDescent="0.35">
      <c r="A8872">
        <v>9121</v>
      </c>
      <c r="B8872" t="s">
        <v>430</v>
      </c>
      <c r="C8872">
        <v>35</v>
      </c>
      <c r="D8872">
        <v>6</v>
      </c>
      <c r="E8872">
        <v>1</v>
      </c>
      <c r="F8872" t="s">
        <v>581</v>
      </c>
      <c r="G8872" t="s">
        <v>581</v>
      </c>
      <c r="H8872" t="s">
        <v>143</v>
      </c>
      <c r="I8872" t="s">
        <v>652</v>
      </c>
      <c r="J8872" t="s">
        <v>653</v>
      </c>
    </row>
    <row r="8873" spans="1:10" x14ac:dyDescent="0.35">
      <c r="A8873">
        <v>9122</v>
      </c>
      <c r="B8873" t="s">
        <v>430</v>
      </c>
      <c r="C8873">
        <v>36</v>
      </c>
      <c r="D8873">
        <v>9</v>
      </c>
      <c r="E8873">
        <v>0</v>
      </c>
      <c r="F8873" t="s">
        <v>581</v>
      </c>
      <c r="G8873" t="s">
        <v>581</v>
      </c>
      <c r="H8873" t="s">
        <v>143</v>
      </c>
      <c r="I8873" t="s">
        <v>652</v>
      </c>
      <c r="J8873" t="s">
        <v>653</v>
      </c>
    </row>
    <row r="8874" spans="1:10" x14ac:dyDescent="0.35">
      <c r="A8874">
        <v>9123</v>
      </c>
      <c r="B8874" t="s">
        <v>430</v>
      </c>
      <c r="C8874">
        <v>37</v>
      </c>
      <c r="D8874">
        <v>24</v>
      </c>
      <c r="E8874">
        <v>0</v>
      </c>
      <c r="F8874" t="s">
        <v>581</v>
      </c>
      <c r="G8874" t="s">
        <v>581</v>
      </c>
      <c r="H8874" t="s">
        <v>143</v>
      </c>
      <c r="I8874" t="s">
        <v>652</v>
      </c>
      <c r="J8874" t="s">
        <v>653</v>
      </c>
    </row>
    <row r="8875" spans="1:10" x14ac:dyDescent="0.35">
      <c r="A8875">
        <v>9124</v>
      </c>
      <c r="B8875" t="s">
        <v>430</v>
      </c>
      <c r="C8875">
        <v>38</v>
      </c>
      <c r="D8875">
        <v>15</v>
      </c>
      <c r="E8875">
        <v>4</v>
      </c>
      <c r="F8875" t="s">
        <v>581</v>
      </c>
      <c r="G8875" t="s">
        <v>581</v>
      </c>
      <c r="H8875" t="s">
        <v>143</v>
      </c>
      <c r="I8875" t="s">
        <v>652</v>
      </c>
      <c r="J8875" t="s">
        <v>653</v>
      </c>
    </row>
    <row r="8876" spans="1:10" x14ac:dyDescent="0.35">
      <c r="A8876">
        <v>9125</v>
      </c>
      <c r="B8876" t="s">
        <v>431</v>
      </c>
      <c r="C8876">
        <v>15</v>
      </c>
      <c r="D8876">
        <v>35</v>
      </c>
      <c r="E8876">
        <v>4</v>
      </c>
      <c r="F8876" t="s">
        <v>581</v>
      </c>
      <c r="G8876" t="s">
        <v>581</v>
      </c>
      <c r="H8876" t="s">
        <v>143</v>
      </c>
      <c r="I8876" t="s">
        <v>652</v>
      </c>
      <c r="J8876" t="s">
        <v>653</v>
      </c>
    </row>
    <row r="8877" spans="1:10" x14ac:dyDescent="0.35">
      <c r="A8877">
        <v>9126</v>
      </c>
      <c r="B8877" t="s">
        <v>431</v>
      </c>
      <c r="C8877">
        <v>16</v>
      </c>
      <c r="D8877">
        <v>26</v>
      </c>
      <c r="E8877">
        <v>3</v>
      </c>
      <c r="F8877" t="s">
        <v>581</v>
      </c>
      <c r="G8877" t="s">
        <v>581</v>
      </c>
      <c r="H8877" t="s">
        <v>143</v>
      </c>
      <c r="I8877" t="s">
        <v>652</v>
      </c>
      <c r="J8877" t="s">
        <v>653</v>
      </c>
    </row>
    <row r="8878" spans="1:10" x14ac:dyDescent="0.35">
      <c r="A8878">
        <v>9127</v>
      </c>
      <c r="B8878" t="s">
        <v>431</v>
      </c>
      <c r="C8878">
        <v>17</v>
      </c>
      <c r="D8878">
        <v>24</v>
      </c>
      <c r="E8878">
        <v>3</v>
      </c>
      <c r="F8878" t="s">
        <v>581</v>
      </c>
      <c r="G8878" t="s">
        <v>581</v>
      </c>
      <c r="H8878" t="s">
        <v>143</v>
      </c>
      <c r="I8878" t="s">
        <v>652</v>
      </c>
      <c r="J8878" t="s">
        <v>653</v>
      </c>
    </row>
    <row r="8879" spans="1:10" x14ac:dyDescent="0.35">
      <c r="A8879">
        <v>9128</v>
      </c>
      <c r="B8879" t="s">
        <v>431</v>
      </c>
      <c r="C8879">
        <v>18</v>
      </c>
      <c r="D8879">
        <v>14</v>
      </c>
      <c r="E8879">
        <v>6</v>
      </c>
      <c r="F8879" t="s">
        <v>581</v>
      </c>
      <c r="G8879" t="s">
        <v>581</v>
      </c>
      <c r="H8879" t="s">
        <v>143</v>
      </c>
      <c r="I8879" t="s">
        <v>652</v>
      </c>
      <c r="J8879" t="s">
        <v>653</v>
      </c>
    </row>
    <row r="8880" spans="1:10" x14ac:dyDescent="0.35">
      <c r="A8880">
        <v>9129</v>
      </c>
      <c r="B8880" t="s">
        <v>431</v>
      </c>
      <c r="C8880">
        <v>19</v>
      </c>
      <c r="D8880">
        <v>14</v>
      </c>
      <c r="E8880">
        <v>1</v>
      </c>
      <c r="F8880" t="s">
        <v>581</v>
      </c>
      <c r="G8880" t="s">
        <v>581</v>
      </c>
      <c r="H8880" t="s">
        <v>143</v>
      </c>
      <c r="I8880" t="s">
        <v>652</v>
      </c>
      <c r="J8880" t="s">
        <v>653</v>
      </c>
    </row>
    <row r="8881" spans="1:10" x14ac:dyDescent="0.35">
      <c r="A8881">
        <v>9130</v>
      </c>
      <c r="B8881" t="s">
        <v>431</v>
      </c>
      <c r="C8881">
        <v>20</v>
      </c>
      <c r="D8881">
        <v>12</v>
      </c>
      <c r="E8881">
        <v>1</v>
      </c>
      <c r="F8881" t="s">
        <v>581</v>
      </c>
      <c r="G8881" t="s">
        <v>581</v>
      </c>
      <c r="H8881" t="s">
        <v>143</v>
      </c>
      <c r="I8881" t="s">
        <v>652</v>
      </c>
      <c r="J8881" t="s">
        <v>653</v>
      </c>
    </row>
    <row r="8882" spans="1:10" x14ac:dyDescent="0.35">
      <c r="A8882">
        <v>9131</v>
      </c>
      <c r="B8882" t="s">
        <v>431</v>
      </c>
      <c r="C8882">
        <v>21</v>
      </c>
      <c r="D8882">
        <v>2</v>
      </c>
      <c r="E8882">
        <v>1</v>
      </c>
      <c r="F8882" t="s">
        <v>581</v>
      </c>
      <c r="G8882" t="s">
        <v>581</v>
      </c>
      <c r="H8882" t="s">
        <v>143</v>
      </c>
      <c r="I8882" t="s">
        <v>652</v>
      </c>
      <c r="J8882" t="s">
        <v>653</v>
      </c>
    </row>
    <row r="8883" spans="1:10" x14ac:dyDescent="0.35">
      <c r="A8883">
        <v>9132</v>
      </c>
      <c r="B8883" t="s">
        <v>431</v>
      </c>
      <c r="C8883">
        <v>22</v>
      </c>
      <c r="D8883">
        <v>4</v>
      </c>
      <c r="E8883">
        <v>2</v>
      </c>
      <c r="F8883" t="s">
        <v>581</v>
      </c>
      <c r="G8883" t="s">
        <v>581</v>
      </c>
      <c r="H8883" t="s">
        <v>143</v>
      </c>
      <c r="I8883" t="s">
        <v>652</v>
      </c>
      <c r="J8883" t="s">
        <v>653</v>
      </c>
    </row>
    <row r="8884" spans="1:10" x14ac:dyDescent="0.35">
      <c r="A8884">
        <v>9133</v>
      </c>
      <c r="B8884" t="s">
        <v>431</v>
      </c>
      <c r="C8884">
        <v>23</v>
      </c>
      <c r="D8884">
        <v>5</v>
      </c>
      <c r="E8884">
        <v>1</v>
      </c>
      <c r="F8884" t="s">
        <v>581</v>
      </c>
      <c r="G8884" t="s">
        <v>581</v>
      </c>
      <c r="H8884" t="s">
        <v>143</v>
      </c>
      <c r="I8884" t="s">
        <v>652</v>
      </c>
      <c r="J8884" t="s">
        <v>653</v>
      </c>
    </row>
    <row r="8885" spans="1:10" x14ac:dyDescent="0.35">
      <c r="A8885">
        <v>9134</v>
      </c>
      <c r="B8885" t="s">
        <v>431</v>
      </c>
      <c r="C8885">
        <v>24</v>
      </c>
      <c r="D8885">
        <v>6</v>
      </c>
      <c r="E8885">
        <v>2</v>
      </c>
      <c r="F8885" t="s">
        <v>581</v>
      </c>
      <c r="G8885" t="s">
        <v>581</v>
      </c>
      <c r="H8885" t="s">
        <v>143</v>
      </c>
      <c r="I8885" t="s">
        <v>652</v>
      </c>
      <c r="J8885" t="s">
        <v>653</v>
      </c>
    </row>
    <row r="8886" spans="1:10" x14ac:dyDescent="0.35">
      <c r="A8886">
        <v>9135</v>
      </c>
      <c r="B8886" t="s">
        <v>431</v>
      </c>
      <c r="C8886">
        <v>25</v>
      </c>
      <c r="D8886">
        <v>5</v>
      </c>
      <c r="E8886">
        <v>0</v>
      </c>
      <c r="F8886" t="s">
        <v>581</v>
      </c>
      <c r="G8886" t="s">
        <v>581</v>
      </c>
      <c r="H8886" t="s">
        <v>143</v>
      </c>
      <c r="I8886" t="s">
        <v>652</v>
      </c>
      <c r="J8886" t="s">
        <v>653</v>
      </c>
    </row>
    <row r="8887" spans="1:10" x14ac:dyDescent="0.35">
      <c r="A8887">
        <v>9136</v>
      </c>
      <c r="B8887" t="s">
        <v>431</v>
      </c>
      <c r="C8887">
        <v>26</v>
      </c>
      <c r="D8887">
        <v>10</v>
      </c>
      <c r="E8887">
        <v>1</v>
      </c>
      <c r="F8887" t="s">
        <v>581</v>
      </c>
      <c r="G8887" t="s">
        <v>581</v>
      </c>
      <c r="H8887" t="s">
        <v>143</v>
      </c>
      <c r="I8887" t="s">
        <v>652</v>
      </c>
      <c r="J8887" t="s">
        <v>653</v>
      </c>
    </row>
    <row r="8888" spans="1:10" x14ac:dyDescent="0.35">
      <c r="A8888">
        <v>9137</v>
      </c>
      <c r="B8888" t="s">
        <v>431</v>
      </c>
      <c r="C8888">
        <v>27</v>
      </c>
      <c r="D8888">
        <v>7</v>
      </c>
      <c r="E8888">
        <v>1</v>
      </c>
      <c r="F8888" t="s">
        <v>581</v>
      </c>
      <c r="G8888" t="s">
        <v>581</v>
      </c>
      <c r="H8888" t="s">
        <v>143</v>
      </c>
      <c r="I8888" t="s">
        <v>652</v>
      </c>
      <c r="J8888" t="s">
        <v>653</v>
      </c>
    </row>
    <row r="8889" spans="1:10" x14ac:dyDescent="0.35">
      <c r="A8889">
        <v>9138</v>
      </c>
      <c r="B8889" t="s">
        <v>431</v>
      </c>
      <c r="C8889">
        <v>28</v>
      </c>
      <c r="D8889">
        <v>15</v>
      </c>
      <c r="E8889">
        <v>0</v>
      </c>
      <c r="F8889" t="s">
        <v>581</v>
      </c>
      <c r="G8889" t="s">
        <v>581</v>
      </c>
      <c r="H8889" t="s">
        <v>143</v>
      </c>
      <c r="I8889" t="s">
        <v>652</v>
      </c>
      <c r="J8889" t="s">
        <v>653</v>
      </c>
    </row>
    <row r="8890" spans="1:10" x14ac:dyDescent="0.35">
      <c r="A8890">
        <v>9139</v>
      </c>
      <c r="B8890" t="s">
        <v>431</v>
      </c>
      <c r="C8890">
        <v>29</v>
      </c>
      <c r="D8890">
        <v>21</v>
      </c>
      <c r="E8890">
        <v>1</v>
      </c>
      <c r="F8890" t="s">
        <v>581</v>
      </c>
      <c r="G8890" t="s">
        <v>581</v>
      </c>
      <c r="H8890" t="s">
        <v>143</v>
      </c>
      <c r="I8890" t="s">
        <v>652</v>
      </c>
      <c r="J8890" t="s">
        <v>653</v>
      </c>
    </row>
    <row r="8891" spans="1:10" x14ac:dyDescent="0.35">
      <c r="A8891">
        <v>9140</v>
      </c>
      <c r="B8891" t="s">
        <v>431</v>
      </c>
      <c r="C8891">
        <v>30</v>
      </c>
      <c r="D8891">
        <v>15</v>
      </c>
      <c r="E8891">
        <v>3</v>
      </c>
      <c r="F8891" t="s">
        <v>581</v>
      </c>
      <c r="G8891" t="s">
        <v>581</v>
      </c>
      <c r="H8891" t="s">
        <v>143</v>
      </c>
      <c r="I8891" t="s">
        <v>652</v>
      </c>
      <c r="J8891" t="s">
        <v>653</v>
      </c>
    </row>
    <row r="8892" spans="1:10" x14ac:dyDescent="0.35">
      <c r="A8892">
        <v>9141</v>
      </c>
      <c r="B8892" t="s">
        <v>431</v>
      </c>
      <c r="C8892">
        <v>31</v>
      </c>
      <c r="D8892">
        <v>12</v>
      </c>
      <c r="E8892">
        <v>1</v>
      </c>
      <c r="F8892" t="s">
        <v>581</v>
      </c>
      <c r="G8892" t="s">
        <v>581</v>
      </c>
      <c r="H8892" t="s">
        <v>143</v>
      </c>
      <c r="I8892" t="s">
        <v>652</v>
      </c>
      <c r="J8892" t="s">
        <v>653</v>
      </c>
    </row>
    <row r="8893" spans="1:10" x14ac:dyDescent="0.35">
      <c r="A8893">
        <v>9142</v>
      </c>
      <c r="B8893" t="s">
        <v>431</v>
      </c>
      <c r="C8893">
        <v>32</v>
      </c>
      <c r="D8893">
        <v>19</v>
      </c>
      <c r="E8893">
        <v>1</v>
      </c>
      <c r="F8893" t="s">
        <v>581</v>
      </c>
      <c r="G8893" t="s">
        <v>581</v>
      </c>
      <c r="H8893" t="s">
        <v>143</v>
      </c>
      <c r="I8893" t="s">
        <v>652</v>
      </c>
      <c r="J8893" t="s">
        <v>653</v>
      </c>
    </row>
    <row r="8894" spans="1:10" x14ac:dyDescent="0.35">
      <c r="A8894">
        <v>9143</v>
      </c>
      <c r="B8894" t="s">
        <v>431</v>
      </c>
      <c r="C8894">
        <v>33</v>
      </c>
      <c r="D8894">
        <v>23</v>
      </c>
      <c r="E8894">
        <v>0</v>
      </c>
      <c r="F8894" t="s">
        <v>581</v>
      </c>
      <c r="G8894" t="s">
        <v>581</v>
      </c>
      <c r="H8894" t="s">
        <v>143</v>
      </c>
      <c r="I8894" t="s">
        <v>652</v>
      </c>
      <c r="J8894" t="s">
        <v>653</v>
      </c>
    </row>
    <row r="8895" spans="1:10" x14ac:dyDescent="0.35">
      <c r="A8895">
        <v>9144</v>
      </c>
      <c r="B8895" t="s">
        <v>431</v>
      </c>
      <c r="C8895">
        <v>34</v>
      </c>
      <c r="D8895">
        <v>12</v>
      </c>
      <c r="E8895">
        <v>3</v>
      </c>
      <c r="F8895" t="s">
        <v>581</v>
      </c>
      <c r="G8895" t="s">
        <v>581</v>
      </c>
      <c r="H8895" t="s">
        <v>143</v>
      </c>
      <c r="I8895" t="s">
        <v>652</v>
      </c>
      <c r="J8895" t="s">
        <v>653</v>
      </c>
    </row>
    <row r="8896" spans="1:10" x14ac:dyDescent="0.35">
      <c r="A8896">
        <v>9145</v>
      </c>
      <c r="B8896" t="s">
        <v>431</v>
      </c>
      <c r="C8896">
        <v>35</v>
      </c>
      <c r="D8896">
        <v>9</v>
      </c>
      <c r="E8896">
        <v>0</v>
      </c>
      <c r="F8896" t="s">
        <v>581</v>
      </c>
      <c r="G8896" t="s">
        <v>581</v>
      </c>
      <c r="H8896" t="s">
        <v>143</v>
      </c>
      <c r="I8896" t="s">
        <v>652</v>
      </c>
      <c r="J8896" t="s">
        <v>653</v>
      </c>
    </row>
    <row r="8897" spans="1:10" x14ac:dyDescent="0.35">
      <c r="A8897">
        <v>9146</v>
      </c>
      <c r="B8897" t="s">
        <v>431</v>
      </c>
      <c r="C8897">
        <v>36</v>
      </c>
      <c r="D8897">
        <v>9</v>
      </c>
      <c r="E8897">
        <v>3</v>
      </c>
      <c r="F8897" t="s">
        <v>581</v>
      </c>
      <c r="G8897" t="s">
        <v>581</v>
      </c>
      <c r="H8897" t="s">
        <v>143</v>
      </c>
      <c r="I8897" t="s">
        <v>652</v>
      </c>
      <c r="J8897" t="s">
        <v>653</v>
      </c>
    </row>
    <row r="8898" spans="1:10" x14ac:dyDescent="0.35">
      <c r="A8898">
        <v>9147</v>
      </c>
      <c r="B8898" t="s">
        <v>431</v>
      </c>
      <c r="C8898">
        <v>37</v>
      </c>
      <c r="D8898">
        <v>11</v>
      </c>
      <c r="E8898">
        <v>0</v>
      </c>
      <c r="F8898" t="s">
        <v>581</v>
      </c>
      <c r="G8898" t="s">
        <v>581</v>
      </c>
      <c r="H8898" t="s">
        <v>143</v>
      </c>
      <c r="I8898" t="s">
        <v>652</v>
      </c>
      <c r="J8898" t="s">
        <v>653</v>
      </c>
    </row>
    <row r="8899" spans="1:10" x14ac:dyDescent="0.35">
      <c r="A8899">
        <v>9148</v>
      </c>
      <c r="B8899" t="s">
        <v>431</v>
      </c>
      <c r="C8899">
        <v>38</v>
      </c>
      <c r="D8899">
        <v>10</v>
      </c>
      <c r="E8899">
        <v>3</v>
      </c>
      <c r="F8899" t="s">
        <v>581</v>
      </c>
      <c r="G8899" t="s">
        <v>581</v>
      </c>
      <c r="H8899" t="s">
        <v>143</v>
      </c>
      <c r="I8899" t="s">
        <v>652</v>
      </c>
      <c r="J8899" t="s">
        <v>653</v>
      </c>
    </row>
    <row r="8900" spans="1:10" x14ac:dyDescent="0.35">
      <c r="A8900">
        <v>9149</v>
      </c>
      <c r="B8900" t="s">
        <v>432</v>
      </c>
      <c r="C8900">
        <v>15</v>
      </c>
      <c r="D8900">
        <v>23</v>
      </c>
      <c r="E8900">
        <v>0</v>
      </c>
      <c r="F8900" t="s">
        <v>581</v>
      </c>
      <c r="G8900" t="s">
        <v>581</v>
      </c>
      <c r="H8900" t="s">
        <v>143</v>
      </c>
      <c r="I8900" t="s">
        <v>652</v>
      </c>
      <c r="J8900" t="s">
        <v>653</v>
      </c>
    </row>
    <row r="8901" spans="1:10" x14ac:dyDescent="0.35">
      <c r="A8901">
        <v>9150</v>
      </c>
      <c r="B8901" t="s">
        <v>432</v>
      </c>
      <c r="C8901">
        <v>16</v>
      </c>
      <c r="D8901">
        <v>10</v>
      </c>
      <c r="E8901">
        <v>0</v>
      </c>
      <c r="F8901" t="s">
        <v>581</v>
      </c>
      <c r="G8901" t="s">
        <v>581</v>
      </c>
      <c r="H8901" t="s">
        <v>143</v>
      </c>
      <c r="I8901" t="s">
        <v>652</v>
      </c>
      <c r="J8901" t="s">
        <v>653</v>
      </c>
    </row>
    <row r="8902" spans="1:10" x14ac:dyDescent="0.35">
      <c r="A8902">
        <v>9151</v>
      </c>
      <c r="B8902" t="s">
        <v>432</v>
      </c>
      <c r="C8902">
        <v>17</v>
      </c>
      <c r="D8902">
        <v>11</v>
      </c>
      <c r="E8902">
        <v>0</v>
      </c>
      <c r="F8902" t="s">
        <v>581</v>
      </c>
      <c r="G8902" t="s">
        <v>581</v>
      </c>
      <c r="H8902" t="s">
        <v>143</v>
      </c>
      <c r="I8902" t="s">
        <v>652</v>
      </c>
      <c r="J8902" t="s">
        <v>653</v>
      </c>
    </row>
    <row r="8903" spans="1:10" x14ac:dyDescent="0.35">
      <c r="A8903">
        <v>9152</v>
      </c>
      <c r="B8903" t="s">
        <v>432</v>
      </c>
      <c r="C8903">
        <v>18</v>
      </c>
      <c r="D8903">
        <v>8</v>
      </c>
      <c r="E8903">
        <v>0</v>
      </c>
      <c r="F8903" t="s">
        <v>581</v>
      </c>
      <c r="G8903" t="s">
        <v>581</v>
      </c>
      <c r="H8903" t="s">
        <v>143</v>
      </c>
      <c r="I8903" t="s">
        <v>652</v>
      </c>
      <c r="J8903" t="s">
        <v>653</v>
      </c>
    </row>
    <row r="8904" spans="1:10" x14ac:dyDescent="0.35">
      <c r="A8904">
        <v>9153</v>
      </c>
      <c r="B8904" t="s">
        <v>432</v>
      </c>
      <c r="C8904">
        <v>19</v>
      </c>
      <c r="D8904">
        <v>7</v>
      </c>
      <c r="E8904">
        <v>0</v>
      </c>
      <c r="F8904" t="s">
        <v>581</v>
      </c>
      <c r="G8904" t="s">
        <v>581</v>
      </c>
      <c r="H8904" t="s">
        <v>143</v>
      </c>
      <c r="I8904" t="s">
        <v>652</v>
      </c>
      <c r="J8904" t="s">
        <v>653</v>
      </c>
    </row>
    <row r="8905" spans="1:10" x14ac:dyDescent="0.35">
      <c r="A8905">
        <v>9154</v>
      </c>
      <c r="B8905" t="s">
        <v>432</v>
      </c>
      <c r="C8905">
        <v>20</v>
      </c>
      <c r="D8905">
        <v>6</v>
      </c>
      <c r="E8905">
        <v>0</v>
      </c>
      <c r="F8905" t="s">
        <v>581</v>
      </c>
      <c r="G8905" t="s">
        <v>581</v>
      </c>
      <c r="H8905" t="s">
        <v>143</v>
      </c>
      <c r="I8905" t="s">
        <v>652</v>
      </c>
      <c r="J8905" t="s">
        <v>653</v>
      </c>
    </row>
    <row r="8906" spans="1:10" x14ac:dyDescent="0.35">
      <c r="A8906">
        <v>9155</v>
      </c>
      <c r="B8906" t="s">
        <v>432</v>
      </c>
      <c r="C8906">
        <v>21</v>
      </c>
      <c r="D8906">
        <v>7</v>
      </c>
      <c r="E8906">
        <v>0</v>
      </c>
      <c r="F8906" t="s">
        <v>581</v>
      </c>
      <c r="G8906" t="s">
        <v>581</v>
      </c>
      <c r="H8906" t="s">
        <v>143</v>
      </c>
      <c r="I8906" t="s">
        <v>652</v>
      </c>
      <c r="J8906" t="s">
        <v>653</v>
      </c>
    </row>
    <row r="8907" spans="1:10" x14ac:dyDescent="0.35">
      <c r="A8907">
        <v>9156</v>
      </c>
      <c r="B8907" t="s">
        <v>432</v>
      </c>
      <c r="C8907">
        <v>22</v>
      </c>
      <c r="D8907">
        <v>7</v>
      </c>
      <c r="E8907">
        <v>1</v>
      </c>
      <c r="F8907" t="s">
        <v>581</v>
      </c>
      <c r="G8907" t="s">
        <v>581</v>
      </c>
      <c r="H8907" t="s">
        <v>143</v>
      </c>
      <c r="I8907" t="s">
        <v>652</v>
      </c>
      <c r="J8907" t="s">
        <v>653</v>
      </c>
    </row>
    <row r="8908" spans="1:10" x14ac:dyDescent="0.35">
      <c r="A8908">
        <v>9157</v>
      </c>
      <c r="B8908" t="s">
        <v>432</v>
      </c>
      <c r="C8908">
        <v>23</v>
      </c>
      <c r="D8908">
        <v>7</v>
      </c>
      <c r="E8908">
        <v>0</v>
      </c>
      <c r="F8908" t="s">
        <v>581</v>
      </c>
      <c r="G8908" t="s">
        <v>581</v>
      </c>
      <c r="H8908" t="s">
        <v>143</v>
      </c>
      <c r="I8908" t="s">
        <v>652</v>
      </c>
      <c r="J8908" t="s">
        <v>653</v>
      </c>
    </row>
    <row r="8909" spans="1:10" x14ac:dyDescent="0.35">
      <c r="A8909">
        <v>9158</v>
      </c>
      <c r="B8909" t="s">
        <v>432</v>
      </c>
      <c r="C8909">
        <v>24</v>
      </c>
      <c r="D8909">
        <v>1</v>
      </c>
      <c r="E8909">
        <v>0</v>
      </c>
      <c r="F8909" t="s">
        <v>581</v>
      </c>
      <c r="G8909" t="s">
        <v>581</v>
      </c>
      <c r="H8909" t="s">
        <v>143</v>
      </c>
      <c r="I8909" t="s">
        <v>652</v>
      </c>
      <c r="J8909" t="s">
        <v>653</v>
      </c>
    </row>
    <row r="8910" spans="1:10" x14ac:dyDescent="0.35">
      <c r="A8910">
        <v>9159</v>
      </c>
      <c r="B8910" t="s">
        <v>432</v>
      </c>
      <c r="C8910">
        <v>25</v>
      </c>
      <c r="D8910">
        <v>5</v>
      </c>
      <c r="E8910">
        <v>0</v>
      </c>
      <c r="F8910" t="s">
        <v>581</v>
      </c>
      <c r="G8910" t="s">
        <v>581</v>
      </c>
      <c r="H8910" t="s">
        <v>143</v>
      </c>
      <c r="I8910" t="s">
        <v>652</v>
      </c>
      <c r="J8910" t="s">
        <v>653</v>
      </c>
    </row>
    <row r="8911" spans="1:10" x14ac:dyDescent="0.35">
      <c r="A8911">
        <v>9160</v>
      </c>
      <c r="B8911" t="s">
        <v>432</v>
      </c>
      <c r="C8911">
        <v>26</v>
      </c>
      <c r="D8911">
        <v>7</v>
      </c>
      <c r="E8911">
        <v>0</v>
      </c>
      <c r="F8911" t="s">
        <v>581</v>
      </c>
      <c r="G8911" t="s">
        <v>581</v>
      </c>
      <c r="H8911" t="s">
        <v>143</v>
      </c>
      <c r="I8911" t="s">
        <v>652</v>
      </c>
      <c r="J8911" t="s">
        <v>653</v>
      </c>
    </row>
    <row r="8912" spans="1:10" x14ac:dyDescent="0.35">
      <c r="A8912">
        <v>9161</v>
      </c>
      <c r="B8912" t="s">
        <v>432</v>
      </c>
      <c r="C8912">
        <v>27</v>
      </c>
      <c r="D8912">
        <v>21</v>
      </c>
      <c r="E8912">
        <v>1</v>
      </c>
      <c r="F8912" t="s">
        <v>581</v>
      </c>
      <c r="G8912" t="s">
        <v>581</v>
      </c>
      <c r="H8912" t="s">
        <v>143</v>
      </c>
      <c r="I8912" t="s">
        <v>652</v>
      </c>
      <c r="J8912" t="s">
        <v>653</v>
      </c>
    </row>
    <row r="8913" spans="1:10" x14ac:dyDescent="0.35">
      <c r="A8913">
        <v>9162</v>
      </c>
      <c r="B8913" t="s">
        <v>432</v>
      </c>
      <c r="C8913">
        <v>28</v>
      </c>
      <c r="D8913">
        <v>7</v>
      </c>
      <c r="E8913">
        <v>1</v>
      </c>
      <c r="F8913" t="s">
        <v>581</v>
      </c>
      <c r="G8913" t="s">
        <v>581</v>
      </c>
      <c r="H8913" t="s">
        <v>143</v>
      </c>
      <c r="I8913" t="s">
        <v>652</v>
      </c>
      <c r="J8913" t="s">
        <v>653</v>
      </c>
    </row>
    <row r="8914" spans="1:10" x14ac:dyDescent="0.35">
      <c r="A8914">
        <v>9163</v>
      </c>
      <c r="B8914" t="s">
        <v>432</v>
      </c>
      <c r="C8914">
        <v>29</v>
      </c>
      <c r="D8914">
        <v>5</v>
      </c>
      <c r="E8914">
        <v>0</v>
      </c>
      <c r="F8914" t="s">
        <v>581</v>
      </c>
      <c r="G8914" t="s">
        <v>581</v>
      </c>
      <c r="H8914" t="s">
        <v>143</v>
      </c>
      <c r="I8914" t="s">
        <v>652</v>
      </c>
      <c r="J8914" t="s">
        <v>653</v>
      </c>
    </row>
    <row r="8915" spans="1:10" x14ac:dyDescent="0.35">
      <c r="A8915">
        <v>9164</v>
      </c>
      <c r="B8915" t="s">
        <v>432</v>
      </c>
      <c r="C8915">
        <v>30</v>
      </c>
      <c r="D8915">
        <v>10</v>
      </c>
      <c r="E8915">
        <v>0</v>
      </c>
      <c r="F8915" t="s">
        <v>581</v>
      </c>
      <c r="G8915" t="s">
        <v>581</v>
      </c>
      <c r="H8915" t="s">
        <v>143</v>
      </c>
      <c r="I8915" t="s">
        <v>652</v>
      </c>
      <c r="J8915" t="s">
        <v>653</v>
      </c>
    </row>
    <row r="8916" spans="1:10" x14ac:dyDescent="0.35">
      <c r="A8916">
        <v>9165</v>
      </c>
      <c r="B8916" t="s">
        <v>432</v>
      </c>
      <c r="C8916">
        <v>31</v>
      </c>
      <c r="D8916">
        <v>7</v>
      </c>
      <c r="E8916">
        <v>0</v>
      </c>
      <c r="F8916" t="s">
        <v>581</v>
      </c>
      <c r="G8916" t="s">
        <v>581</v>
      </c>
      <c r="H8916" t="s">
        <v>143</v>
      </c>
      <c r="I8916" t="s">
        <v>652</v>
      </c>
      <c r="J8916" t="s">
        <v>653</v>
      </c>
    </row>
    <row r="8917" spans="1:10" x14ac:dyDescent="0.35">
      <c r="A8917">
        <v>9166</v>
      </c>
      <c r="B8917" t="s">
        <v>432</v>
      </c>
      <c r="C8917">
        <v>32</v>
      </c>
      <c r="D8917">
        <v>11</v>
      </c>
      <c r="E8917">
        <v>0</v>
      </c>
      <c r="F8917" t="s">
        <v>581</v>
      </c>
      <c r="G8917" t="s">
        <v>581</v>
      </c>
      <c r="H8917" t="s">
        <v>143</v>
      </c>
      <c r="I8917" t="s">
        <v>652</v>
      </c>
      <c r="J8917" t="s">
        <v>653</v>
      </c>
    </row>
    <row r="8918" spans="1:10" x14ac:dyDescent="0.35">
      <c r="A8918">
        <v>9167</v>
      </c>
      <c r="B8918" t="s">
        <v>432</v>
      </c>
      <c r="C8918">
        <v>33</v>
      </c>
      <c r="D8918">
        <v>7</v>
      </c>
      <c r="E8918">
        <v>0</v>
      </c>
      <c r="F8918" t="s">
        <v>581</v>
      </c>
      <c r="G8918" t="s">
        <v>581</v>
      </c>
      <c r="H8918" t="s">
        <v>143</v>
      </c>
      <c r="I8918" t="s">
        <v>652</v>
      </c>
      <c r="J8918" t="s">
        <v>653</v>
      </c>
    </row>
    <row r="8919" spans="1:10" x14ac:dyDescent="0.35">
      <c r="A8919">
        <v>9168</v>
      </c>
      <c r="B8919" t="s">
        <v>432</v>
      </c>
      <c r="C8919">
        <v>34</v>
      </c>
      <c r="D8919">
        <v>12</v>
      </c>
      <c r="E8919">
        <v>0</v>
      </c>
      <c r="F8919" t="s">
        <v>581</v>
      </c>
      <c r="G8919" t="s">
        <v>581</v>
      </c>
      <c r="H8919" t="s">
        <v>143</v>
      </c>
      <c r="I8919" t="s">
        <v>652</v>
      </c>
      <c r="J8919" t="s">
        <v>653</v>
      </c>
    </row>
    <row r="8920" spans="1:10" x14ac:dyDescent="0.35">
      <c r="A8920">
        <v>9169</v>
      </c>
      <c r="B8920" t="s">
        <v>432</v>
      </c>
      <c r="C8920">
        <v>35</v>
      </c>
      <c r="D8920">
        <v>2</v>
      </c>
      <c r="E8920">
        <v>0</v>
      </c>
      <c r="F8920" t="s">
        <v>581</v>
      </c>
      <c r="G8920" t="s">
        <v>581</v>
      </c>
      <c r="H8920" t="s">
        <v>143</v>
      </c>
      <c r="I8920" t="s">
        <v>652</v>
      </c>
      <c r="J8920" t="s">
        <v>653</v>
      </c>
    </row>
    <row r="8921" spans="1:10" x14ac:dyDescent="0.35">
      <c r="A8921">
        <v>9170</v>
      </c>
      <c r="B8921" t="s">
        <v>432</v>
      </c>
      <c r="C8921">
        <v>36</v>
      </c>
      <c r="D8921">
        <v>7</v>
      </c>
      <c r="E8921">
        <v>0</v>
      </c>
      <c r="F8921" t="s">
        <v>581</v>
      </c>
      <c r="G8921" t="s">
        <v>581</v>
      </c>
      <c r="H8921" t="s">
        <v>143</v>
      </c>
      <c r="I8921" t="s">
        <v>652</v>
      </c>
      <c r="J8921" t="s">
        <v>653</v>
      </c>
    </row>
    <row r="8922" spans="1:10" x14ac:dyDescent="0.35">
      <c r="A8922">
        <v>9171</v>
      </c>
      <c r="B8922" t="s">
        <v>432</v>
      </c>
      <c r="C8922">
        <v>37</v>
      </c>
      <c r="D8922">
        <v>7</v>
      </c>
      <c r="E8922">
        <v>0</v>
      </c>
      <c r="F8922" t="s">
        <v>581</v>
      </c>
      <c r="G8922" t="s">
        <v>581</v>
      </c>
      <c r="H8922" t="s">
        <v>143</v>
      </c>
      <c r="I8922" t="s">
        <v>652</v>
      </c>
      <c r="J8922" t="s">
        <v>653</v>
      </c>
    </row>
    <row r="8923" spans="1:10" x14ac:dyDescent="0.35">
      <c r="A8923">
        <v>9172</v>
      </c>
      <c r="B8923" t="s">
        <v>432</v>
      </c>
      <c r="C8923">
        <v>38</v>
      </c>
      <c r="D8923">
        <v>9</v>
      </c>
      <c r="E8923">
        <v>0</v>
      </c>
      <c r="F8923" t="s">
        <v>581</v>
      </c>
      <c r="G8923" t="s">
        <v>581</v>
      </c>
      <c r="H8923" t="s">
        <v>143</v>
      </c>
      <c r="I8923" t="s">
        <v>652</v>
      </c>
      <c r="J8923" t="s">
        <v>653</v>
      </c>
    </row>
    <row r="8924" spans="1:10" x14ac:dyDescent="0.35">
      <c r="A8924">
        <v>9174</v>
      </c>
      <c r="B8924" t="s">
        <v>433</v>
      </c>
      <c r="C8924">
        <v>15</v>
      </c>
      <c r="D8924">
        <v>26</v>
      </c>
      <c r="E8924">
        <v>1</v>
      </c>
      <c r="F8924" t="s">
        <v>581</v>
      </c>
      <c r="G8924" t="s">
        <v>581</v>
      </c>
      <c r="H8924" t="s">
        <v>143</v>
      </c>
      <c r="I8924" t="s">
        <v>652</v>
      </c>
      <c r="J8924" t="s">
        <v>653</v>
      </c>
    </row>
    <row r="8925" spans="1:10" x14ac:dyDescent="0.35">
      <c r="A8925">
        <v>9175</v>
      </c>
      <c r="B8925" t="s">
        <v>433</v>
      </c>
      <c r="C8925">
        <v>16</v>
      </c>
      <c r="D8925">
        <v>22</v>
      </c>
      <c r="E8925">
        <v>4</v>
      </c>
      <c r="F8925" t="s">
        <v>581</v>
      </c>
      <c r="G8925" t="s">
        <v>581</v>
      </c>
      <c r="H8925" t="s">
        <v>143</v>
      </c>
      <c r="I8925" t="s">
        <v>652</v>
      </c>
      <c r="J8925" t="s">
        <v>653</v>
      </c>
    </row>
    <row r="8926" spans="1:10" x14ac:dyDescent="0.35">
      <c r="A8926">
        <v>9176</v>
      </c>
      <c r="B8926" t="s">
        <v>433</v>
      </c>
      <c r="C8926">
        <v>17</v>
      </c>
      <c r="D8926">
        <v>18</v>
      </c>
      <c r="E8926">
        <v>3</v>
      </c>
      <c r="F8926" t="s">
        <v>581</v>
      </c>
      <c r="G8926" t="s">
        <v>581</v>
      </c>
      <c r="H8926" t="s">
        <v>143</v>
      </c>
      <c r="I8926" t="s">
        <v>652</v>
      </c>
      <c r="J8926" t="s">
        <v>653</v>
      </c>
    </row>
    <row r="8927" spans="1:10" x14ac:dyDescent="0.35">
      <c r="A8927">
        <v>9177</v>
      </c>
      <c r="B8927" t="s">
        <v>433</v>
      </c>
      <c r="C8927">
        <v>18</v>
      </c>
      <c r="D8927">
        <v>9</v>
      </c>
      <c r="E8927">
        <v>2</v>
      </c>
      <c r="F8927" t="s">
        <v>581</v>
      </c>
      <c r="G8927" t="s">
        <v>581</v>
      </c>
      <c r="H8927" t="s">
        <v>143</v>
      </c>
      <c r="I8927" t="s">
        <v>652</v>
      </c>
      <c r="J8927" t="s">
        <v>653</v>
      </c>
    </row>
    <row r="8928" spans="1:10" x14ac:dyDescent="0.35">
      <c r="A8928">
        <v>9178</v>
      </c>
      <c r="B8928" t="s">
        <v>433</v>
      </c>
      <c r="C8928">
        <v>19</v>
      </c>
      <c r="D8928">
        <v>17</v>
      </c>
      <c r="E8928">
        <v>0</v>
      </c>
      <c r="F8928" t="s">
        <v>581</v>
      </c>
      <c r="G8928" t="s">
        <v>581</v>
      </c>
      <c r="H8928" t="s">
        <v>143</v>
      </c>
      <c r="I8928" t="s">
        <v>652</v>
      </c>
      <c r="J8928" t="s">
        <v>653</v>
      </c>
    </row>
    <row r="8929" spans="1:10" x14ac:dyDescent="0.35">
      <c r="A8929">
        <v>9179</v>
      </c>
      <c r="B8929" t="s">
        <v>433</v>
      </c>
      <c r="C8929">
        <v>20</v>
      </c>
      <c r="D8929">
        <v>18</v>
      </c>
      <c r="E8929">
        <v>4</v>
      </c>
      <c r="F8929" t="s">
        <v>581</v>
      </c>
      <c r="G8929" t="s">
        <v>581</v>
      </c>
      <c r="H8929" t="s">
        <v>143</v>
      </c>
      <c r="I8929" t="s">
        <v>652</v>
      </c>
      <c r="J8929" t="s">
        <v>653</v>
      </c>
    </row>
    <row r="8930" spans="1:10" x14ac:dyDescent="0.35">
      <c r="A8930">
        <v>9180</v>
      </c>
      <c r="B8930" t="s">
        <v>433</v>
      </c>
      <c r="C8930">
        <v>21</v>
      </c>
      <c r="D8930">
        <v>7</v>
      </c>
      <c r="E8930">
        <v>2</v>
      </c>
      <c r="F8930" t="s">
        <v>581</v>
      </c>
      <c r="G8930" t="s">
        <v>581</v>
      </c>
      <c r="H8930" t="s">
        <v>143</v>
      </c>
      <c r="I8930" t="s">
        <v>652</v>
      </c>
      <c r="J8930" t="s">
        <v>653</v>
      </c>
    </row>
    <row r="8931" spans="1:10" x14ac:dyDescent="0.35">
      <c r="A8931">
        <v>9181</v>
      </c>
      <c r="B8931" t="s">
        <v>433</v>
      </c>
      <c r="C8931">
        <v>22</v>
      </c>
      <c r="D8931">
        <v>2</v>
      </c>
      <c r="E8931">
        <v>3</v>
      </c>
      <c r="F8931" t="s">
        <v>581</v>
      </c>
      <c r="G8931" t="s">
        <v>581</v>
      </c>
      <c r="H8931" t="s">
        <v>143</v>
      </c>
      <c r="I8931" t="s">
        <v>652</v>
      </c>
      <c r="J8931" t="s">
        <v>653</v>
      </c>
    </row>
    <row r="8932" spans="1:10" x14ac:dyDescent="0.35">
      <c r="A8932">
        <v>9182</v>
      </c>
      <c r="B8932" t="s">
        <v>433</v>
      </c>
      <c r="C8932">
        <v>23</v>
      </c>
      <c r="D8932">
        <v>4</v>
      </c>
      <c r="E8932">
        <v>0</v>
      </c>
      <c r="F8932" t="s">
        <v>581</v>
      </c>
      <c r="G8932" t="s">
        <v>581</v>
      </c>
      <c r="H8932" t="s">
        <v>143</v>
      </c>
      <c r="I8932" t="s">
        <v>652</v>
      </c>
      <c r="J8932" t="s">
        <v>653</v>
      </c>
    </row>
    <row r="8933" spans="1:10" x14ac:dyDescent="0.35">
      <c r="A8933">
        <v>9183</v>
      </c>
      <c r="B8933" t="s">
        <v>433</v>
      </c>
      <c r="C8933">
        <v>24</v>
      </c>
      <c r="D8933">
        <v>3</v>
      </c>
      <c r="E8933">
        <v>2</v>
      </c>
      <c r="F8933" t="s">
        <v>581</v>
      </c>
      <c r="G8933" t="s">
        <v>581</v>
      </c>
      <c r="H8933" t="s">
        <v>143</v>
      </c>
      <c r="I8933" t="s">
        <v>652</v>
      </c>
      <c r="J8933" t="s">
        <v>653</v>
      </c>
    </row>
    <row r="8934" spans="1:10" x14ac:dyDescent="0.35">
      <c r="A8934">
        <v>9184</v>
      </c>
      <c r="B8934" t="s">
        <v>433</v>
      </c>
      <c r="C8934">
        <v>25</v>
      </c>
      <c r="D8934">
        <v>6</v>
      </c>
      <c r="E8934">
        <v>2</v>
      </c>
      <c r="F8934" t="s">
        <v>581</v>
      </c>
      <c r="G8934" t="s">
        <v>581</v>
      </c>
      <c r="H8934" t="s">
        <v>143</v>
      </c>
      <c r="I8934" t="s">
        <v>652</v>
      </c>
      <c r="J8934" t="s">
        <v>653</v>
      </c>
    </row>
    <row r="8935" spans="1:10" x14ac:dyDescent="0.35">
      <c r="A8935">
        <v>9185</v>
      </c>
      <c r="B8935" t="s">
        <v>433</v>
      </c>
      <c r="C8935">
        <v>26</v>
      </c>
      <c r="D8935">
        <v>7</v>
      </c>
      <c r="E8935">
        <v>1</v>
      </c>
      <c r="F8935" t="s">
        <v>581</v>
      </c>
      <c r="G8935" t="s">
        <v>581</v>
      </c>
      <c r="H8935" t="s">
        <v>143</v>
      </c>
      <c r="I8935" t="s">
        <v>652</v>
      </c>
      <c r="J8935" t="s">
        <v>653</v>
      </c>
    </row>
    <row r="8936" spans="1:10" x14ac:dyDescent="0.35">
      <c r="A8936">
        <v>9186</v>
      </c>
      <c r="B8936" t="s">
        <v>433</v>
      </c>
      <c r="C8936">
        <v>27</v>
      </c>
      <c r="D8936">
        <v>9</v>
      </c>
      <c r="E8936">
        <v>2</v>
      </c>
      <c r="F8936" t="s">
        <v>581</v>
      </c>
      <c r="G8936" t="s">
        <v>581</v>
      </c>
      <c r="H8936" t="s">
        <v>143</v>
      </c>
      <c r="I8936" t="s">
        <v>652</v>
      </c>
      <c r="J8936" t="s">
        <v>653</v>
      </c>
    </row>
    <row r="8937" spans="1:10" x14ac:dyDescent="0.35">
      <c r="A8937">
        <v>9187</v>
      </c>
      <c r="B8937" t="s">
        <v>433</v>
      </c>
      <c r="C8937">
        <v>28</v>
      </c>
      <c r="D8937">
        <v>10</v>
      </c>
      <c r="E8937">
        <v>6</v>
      </c>
      <c r="F8937" t="s">
        <v>581</v>
      </c>
      <c r="G8937" t="s">
        <v>581</v>
      </c>
      <c r="H8937" t="s">
        <v>143</v>
      </c>
      <c r="I8937" t="s">
        <v>652</v>
      </c>
      <c r="J8937" t="s">
        <v>653</v>
      </c>
    </row>
    <row r="8938" spans="1:10" x14ac:dyDescent="0.35">
      <c r="A8938">
        <v>9188</v>
      </c>
      <c r="B8938" t="s">
        <v>433</v>
      </c>
      <c r="C8938">
        <v>29</v>
      </c>
      <c r="D8938">
        <v>12</v>
      </c>
      <c r="E8938">
        <v>0</v>
      </c>
      <c r="F8938" t="s">
        <v>581</v>
      </c>
      <c r="G8938" t="s">
        <v>581</v>
      </c>
      <c r="H8938" t="s">
        <v>143</v>
      </c>
      <c r="I8938" t="s">
        <v>652</v>
      </c>
      <c r="J8938" t="s">
        <v>653</v>
      </c>
    </row>
    <row r="8939" spans="1:10" x14ac:dyDescent="0.35">
      <c r="A8939">
        <v>9189</v>
      </c>
      <c r="B8939" t="s">
        <v>433</v>
      </c>
      <c r="C8939">
        <v>30</v>
      </c>
      <c r="D8939">
        <v>20</v>
      </c>
      <c r="E8939">
        <v>3</v>
      </c>
      <c r="F8939" t="s">
        <v>581</v>
      </c>
      <c r="G8939" t="s">
        <v>581</v>
      </c>
      <c r="H8939" t="s">
        <v>143</v>
      </c>
      <c r="I8939" t="s">
        <v>652</v>
      </c>
      <c r="J8939" t="s">
        <v>653</v>
      </c>
    </row>
    <row r="8940" spans="1:10" x14ac:dyDescent="0.35">
      <c r="A8940">
        <v>9190</v>
      </c>
      <c r="B8940" t="s">
        <v>433</v>
      </c>
      <c r="C8940">
        <v>31</v>
      </c>
      <c r="D8940">
        <v>8</v>
      </c>
      <c r="E8940">
        <v>2</v>
      </c>
      <c r="F8940" t="s">
        <v>581</v>
      </c>
      <c r="G8940" t="s">
        <v>581</v>
      </c>
      <c r="H8940" t="s">
        <v>143</v>
      </c>
      <c r="I8940" t="s">
        <v>652</v>
      </c>
      <c r="J8940" t="s">
        <v>653</v>
      </c>
    </row>
    <row r="8941" spans="1:10" x14ac:dyDescent="0.35">
      <c r="A8941">
        <v>9191</v>
      </c>
      <c r="B8941" t="s">
        <v>433</v>
      </c>
      <c r="C8941">
        <v>32</v>
      </c>
      <c r="D8941">
        <v>13</v>
      </c>
      <c r="E8941">
        <v>4</v>
      </c>
      <c r="F8941" t="s">
        <v>581</v>
      </c>
      <c r="G8941" t="s">
        <v>581</v>
      </c>
      <c r="H8941" t="s">
        <v>143</v>
      </c>
      <c r="I8941" t="s">
        <v>652</v>
      </c>
      <c r="J8941" t="s">
        <v>653</v>
      </c>
    </row>
    <row r="8942" spans="1:10" x14ac:dyDescent="0.35">
      <c r="A8942">
        <v>9192</v>
      </c>
      <c r="B8942" t="s">
        <v>433</v>
      </c>
      <c r="C8942">
        <v>33</v>
      </c>
      <c r="D8942">
        <v>10</v>
      </c>
      <c r="E8942">
        <v>0</v>
      </c>
      <c r="F8942" t="s">
        <v>581</v>
      </c>
      <c r="G8942" t="s">
        <v>581</v>
      </c>
      <c r="H8942" t="s">
        <v>143</v>
      </c>
      <c r="I8942" t="s">
        <v>652</v>
      </c>
      <c r="J8942" t="s">
        <v>653</v>
      </c>
    </row>
    <row r="8943" spans="1:10" x14ac:dyDescent="0.35">
      <c r="A8943">
        <v>9193</v>
      </c>
      <c r="B8943" t="s">
        <v>433</v>
      </c>
      <c r="C8943">
        <v>34</v>
      </c>
      <c r="D8943">
        <v>11</v>
      </c>
      <c r="E8943">
        <v>3</v>
      </c>
      <c r="F8943" t="s">
        <v>581</v>
      </c>
      <c r="G8943" t="s">
        <v>581</v>
      </c>
      <c r="H8943" t="s">
        <v>143</v>
      </c>
      <c r="I8943" t="s">
        <v>652</v>
      </c>
      <c r="J8943" t="s">
        <v>653</v>
      </c>
    </row>
    <row r="8944" spans="1:10" x14ac:dyDescent="0.35">
      <c r="A8944">
        <v>9194</v>
      </c>
      <c r="B8944" t="s">
        <v>433</v>
      </c>
      <c r="C8944">
        <v>35</v>
      </c>
      <c r="D8944">
        <v>9</v>
      </c>
      <c r="E8944">
        <v>0</v>
      </c>
      <c r="F8944" t="s">
        <v>581</v>
      </c>
      <c r="G8944" t="s">
        <v>581</v>
      </c>
      <c r="H8944" t="s">
        <v>143</v>
      </c>
      <c r="I8944" t="s">
        <v>652</v>
      </c>
      <c r="J8944" t="s">
        <v>653</v>
      </c>
    </row>
    <row r="8945" spans="1:10" x14ac:dyDescent="0.35">
      <c r="A8945">
        <v>9195</v>
      </c>
      <c r="B8945" t="s">
        <v>433</v>
      </c>
      <c r="C8945">
        <v>36</v>
      </c>
      <c r="D8945">
        <v>6</v>
      </c>
      <c r="E8945">
        <v>4</v>
      </c>
      <c r="F8945" t="s">
        <v>581</v>
      </c>
      <c r="G8945" t="s">
        <v>581</v>
      </c>
      <c r="H8945" t="s">
        <v>143</v>
      </c>
      <c r="I8945" t="s">
        <v>652</v>
      </c>
      <c r="J8945" t="s">
        <v>653</v>
      </c>
    </row>
    <row r="8946" spans="1:10" x14ac:dyDescent="0.35">
      <c r="A8946">
        <v>9196</v>
      </c>
      <c r="B8946" t="s">
        <v>433</v>
      </c>
      <c r="C8946">
        <v>37</v>
      </c>
      <c r="D8946">
        <v>5</v>
      </c>
      <c r="E8946">
        <v>3</v>
      </c>
      <c r="F8946" t="s">
        <v>581</v>
      </c>
      <c r="G8946" t="s">
        <v>581</v>
      </c>
      <c r="H8946" t="s">
        <v>143</v>
      </c>
      <c r="I8946" t="s">
        <v>652</v>
      </c>
      <c r="J8946" t="s">
        <v>653</v>
      </c>
    </row>
    <row r="8947" spans="1:10" x14ac:dyDescent="0.35">
      <c r="A8947">
        <v>9197</v>
      </c>
      <c r="B8947" t="s">
        <v>433</v>
      </c>
      <c r="C8947">
        <v>38</v>
      </c>
      <c r="D8947">
        <v>13</v>
      </c>
      <c r="E8947">
        <v>2</v>
      </c>
      <c r="F8947" t="s">
        <v>581</v>
      </c>
      <c r="G8947" t="s">
        <v>581</v>
      </c>
      <c r="H8947" t="s">
        <v>143</v>
      </c>
      <c r="I8947" t="s">
        <v>652</v>
      </c>
      <c r="J8947" t="s">
        <v>653</v>
      </c>
    </row>
    <row r="8948" spans="1:10" x14ac:dyDescent="0.35">
      <c r="A8948">
        <v>9198</v>
      </c>
      <c r="B8948" t="s">
        <v>434</v>
      </c>
      <c r="C8948">
        <v>15</v>
      </c>
      <c r="D8948">
        <v>19</v>
      </c>
      <c r="E8948">
        <v>0</v>
      </c>
      <c r="F8948" t="s">
        <v>581</v>
      </c>
      <c r="G8948" t="s">
        <v>581</v>
      </c>
      <c r="H8948" t="s">
        <v>143</v>
      </c>
      <c r="I8948" t="s">
        <v>652</v>
      </c>
      <c r="J8948" t="s">
        <v>653</v>
      </c>
    </row>
    <row r="8949" spans="1:10" x14ac:dyDescent="0.35">
      <c r="A8949">
        <v>9199</v>
      </c>
      <c r="B8949" t="s">
        <v>434</v>
      </c>
      <c r="C8949">
        <v>16</v>
      </c>
      <c r="D8949">
        <v>29</v>
      </c>
      <c r="E8949">
        <v>4</v>
      </c>
      <c r="F8949" t="s">
        <v>581</v>
      </c>
      <c r="G8949" t="s">
        <v>581</v>
      </c>
      <c r="H8949" t="s">
        <v>143</v>
      </c>
      <c r="I8949" t="s">
        <v>652</v>
      </c>
      <c r="J8949" t="s">
        <v>653</v>
      </c>
    </row>
    <row r="8950" spans="1:10" x14ac:dyDescent="0.35">
      <c r="A8950">
        <v>9200</v>
      </c>
      <c r="B8950" t="s">
        <v>434</v>
      </c>
      <c r="C8950">
        <v>17</v>
      </c>
      <c r="D8950">
        <v>12</v>
      </c>
      <c r="E8950">
        <v>0</v>
      </c>
      <c r="F8950" t="s">
        <v>581</v>
      </c>
      <c r="G8950" t="s">
        <v>581</v>
      </c>
      <c r="H8950" t="s">
        <v>143</v>
      </c>
      <c r="I8950" t="s">
        <v>652</v>
      </c>
      <c r="J8950" t="s">
        <v>653</v>
      </c>
    </row>
    <row r="8951" spans="1:10" x14ac:dyDescent="0.35">
      <c r="A8951">
        <v>9201</v>
      </c>
      <c r="B8951" t="s">
        <v>434</v>
      </c>
      <c r="C8951">
        <v>18</v>
      </c>
      <c r="D8951">
        <v>8</v>
      </c>
      <c r="E8951">
        <v>0</v>
      </c>
      <c r="F8951" t="s">
        <v>581</v>
      </c>
      <c r="G8951" t="s">
        <v>581</v>
      </c>
      <c r="H8951" t="s">
        <v>143</v>
      </c>
      <c r="I8951" t="s">
        <v>652</v>
      </c>
      <c r="J8951" t="s">
        <v>653</v>
      </c>
    </row>
    <row r="8952" spans="1:10" x14ac:dyDescent="0.35">
      <c r="A8952">
        <v>9202</v>
      </c>
      <c r="B8952" t="s">
        <v>434</v>
      </c>
      <c r="C8952">
        <v>19</v>
      </c>
      <c r="D8952">
        <v>19</v>
      </c>
      <c r="E8952">
        <v>0</v>
      </c>
      <c r="F8952" t="s">
        <v>581</v>
      </c>
      <c r="G8952" t="s">
        <v>581</v>
      </c>
      <c r="H8952" t="s">
        <v>143</v>
      </c>
      <c r="I8952" t="s">
        <v>652</v>
      </c>
      <c r="J8952" t="s">
        <v>653</v>
      </c>
    </row>
    <row r="8953" spans="1:10" x14ac:dyDescent="0.35">
      <c r="A8953">
        <v>9203</v>
      </c>
      <c r="B8953" t="s">
        <v>434</v>
      </c>
      <c r="C8953">
        <v>20</v>
      </c>
      <c r="D8953">
        <v>6</v>
      </c>
      <c r="E8953">
        <v>0</v>
      </c>
      <c r="F8953" t="s">
        <v>581</v>
      </c>
      <c r="G8953" t="s">
        <v>581</v>
      </c>
      <c r="H8953" t="s">
        <v>143</v>
      </c>
      <c r="I8953" t="s">
        <v>652</v>
      </c>
      <c r="J8953" t="s">
        <v>653</v>
      </c>
    </row>
    <row r="8954" spans="1:10" x14ac:dyDescent="0.35">
      <c r="A8954">
        <v>9204</v>
      </c>
      <c r="B8954" t="s">
        <v>434</v>
      </c>
      <c r="C8954">
        <v>21</v>
      </c>
      <c r="D8954">
        <v>3</v>
      </c>
      <c r="E8954">
        <v>1</v>
      </c>
      <c r="F8954" t="s">
        <v>581</v>
      </c>
      <c r="G8954" t="s">
        <v>581</v>
      </c>
      <c r="H8954" t="s">
        <v>143</v>
      </c>
      <c r="I8954" t="s">
        <v>652</v>
      </c>
      <c r="J8954" t="s">
        <v>653</v>
      </c>
    </row>
    <row r="8955" spans="1:10" x14ac:dyDescent="0.35">
      <c r="A8955">
        <v>9205</v>
      </c>
      <c r="B8955" t="s">
        <v>434</v>
      </c>
      <c r="C8955">
        <v>22</v>
      </c>
      <c r="D8955">
        <v>4</v>
      </c>
      <c r="E8955">
        <v>1</v>
      </c>
      <c r="F8955" t="s">
        <v>581</v>
      </c>
      <c r="G8955" t="s">
        <v>581</v>
      </c>
      <c r="H8955" t="s">
        <v>143</v>
      </c>
      <c r="I8955" t="s">
        <v>652</v>
      </c>
      <c r="J8955" t="s">
        <v>653</v>
      </c>
    </row>
    <row r="8956" spans="1:10" x14ac:dyDescent="0.35">
      <c r="A8956">
        <v>9206</v>
      </c>
      <c r="B8956" t="s">
        <v>434</v>
      </c>
      <c r="C8956">
        <v>23</v>
      </c>
      <c r="D8956">
        <v>7</v>
      </c>
      <c r="E8956">
        <v>0</v>
      </c>
      <c r="F8956" t="s">
        <v>581</v>
      </c>
      <c r="G8956" t="s">
        <v>581</v>
      </c>
      <c r="H8956" t="s">
        <v>143</v>
      </c>
      <c r="I8956" t="s">
        <v>652</v>
      </c>
      <c r="J8956" t="s">
        <v>653</v>
      </c>
    </row>
    <row r="8957" spans="1:10" x14ac:dyDescent="0.35">
      <c r="A8957">
        <v>9207</v>
      </c>
      <c r="B8957" t="s">
        <v>434</v>
      </c>
      <c r="C8957">
        <v>24</v>
      </c>
      <c r="D8957">
        <v>4</v>
      </c>
      <c r="E8957">
        <v>1</v>
      </c>
      <c r="F8957" t="s">
        <v>581</v>
      </c>
      <c r="G8957" t="s">
        <v>581</v>
      </c>
      <c r="H8957" t="s">
        <v>143</v>
      </c>
      <c r="I8957" t="s">
        <v>652</v>
      </c>
      <c r="J8957" t="s">
        <v>653</v>
      </c>
    </row>
    <row r="8958" spans="1:10" x14ac:dyDescent="0.35">
      <c r="A8958">
        <v>9208</v>
      </c>
      <c r="B8958" t="s">
        <v>434</v>
      </c>
      <c r="C8958">
        <v>25</v>
      </c>
      <c r="D8958">
        <v>5</v>
      </c>
      <c r="E8958">
        <v>0</v>
      </c>
      <c r="F8958" t="s">
        <v>581</v>
      </c>
      <c r="G8958" t="s">
        <v>581</v>
      </c>
      <c r="H8958" t="s">
        <v>143</v>
      </c>
      <c r="I8958" t="s">
        <v>652</v>
      </c>
      <c r="J8958" t="s">
        <v>653</v>
      </c>
    </row>
    <row r="8959" spans="1:10" x14ac:dyDescent="0.35">
      <c r="A8959">
        <v>9209</v>
      </c>
      <c r="B8959" t="s">
        <v>434</v>
      </c>
      <c r="C8959">
        <v>26</v>
      </c>
      <c r="D8959">
        <v>10</v>
      </c>
      <c r="E8959">
        <v>0</v>
      </c>
      <c r="F8959" t="s">
        <v>581</v>
      </c>
      <c r="G8959" t="s">
        <v>581</v>
      </c>
      <c r="H8959" t="s">
        <v>143</v>
      </c>
      <c r="I8959" t="s">
        <v>652</v>
      </c>
      <c r="J8959" t="s">
        <v>653</v>
      </c>
    </row>
    <row r="8960" spans="1:10" x14ac:dyDescent="0.35">
      <c r="A8960">
        <v>9210</v>
      </c>
      <c r="B8960" t="s">
        <v>434</v>
      </c>
      <c r="C8960">
        <v>27</v>
      </c>
      <c r="D8960">
        <v>2</v>
      </c>
      <c r="E8960">
        <v>0</v>
      </c>
      <c r="F8960" t="s">
        <v>581</v>
      </c>
      <c r="G8960" t="s">
        <v>581</v>
      </c>
      <c r="H8960" t="s">
        <v>143</v>
      </c>
      <c r="I8960" t="s">
        <v>652</v>
      </c>
      <c r="J8960" t="s">
        <v>653</v>
      </c>
    </row>
    <row r="8961" spans="1:10" x14ac:dyDescent="0.35">
      <c r="A8961">
        <v>9211</v>
      </c>
      <c r="B8961" t="s">
        <v>434</v>
      </c>
      <c r="C8961">
        <v>28</v>
      </c>
      <c r="D8961">
        <v>13</v>
      </c>
      <c r="E8961">
        <v>2</v>
      </c>
      <c r="F8961" t="s">
        <v>581</v>
      </c>
      <c r="G8961" t="s">
        <v>581</v>
      </c>
      <c r="H8961" t="s">
        <v>143</v>
      </c>
      <c r="I8961" t="s">
        <v>652</v>
      </c>
      <c r="J8961" t="s">
        <v>653</v>
      </c>
    </row>
    <row r="8962" spans="1:10" x14ac:dyDescent="0.35">
      <c r="A8962">
        <v>9212</v>
      </c>
      <c r="B8962" t="s">
        <v>434</v>
      </c>
      <c r="C8962">
        <v>29</v>
      </c>
      <c r="D8962">
        <v>10</v>
      </c>
      <c r="E8962">
        <v>1</v>
      </c>
      <c r="F8962" t="s">
        <v>581</v>
      </c>
      <c r="G8962" t="s">
        <v>581</v>
      </c>
      <c r="H8962" t="s">
        <v>143</v>
      </c>
      <c r="I8962" t="s">
        <v>652</v>
      </c>
      <c r="J8962" t="s">
        <v>653</v>
      </c>
    </row>
    <row r="8963" spans="1:10" x14ac:dyDescent="0.35">
      <c r="A8963">
        <v>9213</v>
      </c>
      <c r="B8963" t="s">
        <v>434</v>
      </c>
      <c r="C8963">
        <v>30</v>
      </c>
      <c r="D8963">
        <v>5</v>
      </c>
      <c r="E8963">
        <v>2</v>
      </c>
      <c r="F8963" t="s">
        <v>581</v>
      </c>
      <c r="G8963" t="s">
        <v>581</v>
      </c>
      <c r="H8963" t="s">
        <v>143</v>
      </c>
      <c r="I8963" t="s">
        <v>652</v>
      </c>
      <c r="J8963" t="s">
        <v>653</v>
      </c>
    </row>
    <row r="8964" spans="1:10" x14ac:dyDescent="0.35">
      <c r="A8964">
        <v>9214</v>
      </c>
      <c r="B8964" t="s">
        <v>434</v>
      </c>
      <c r="C8964">
        <v>31</v>
      </c>
      <c r="D8964">
        <v>10</v>
      </c>
      <c r="E8964">
        <v>0</v>
      </c>
      <c r="F8964" t="s">
        <v>581</v>
      </c>
      <c r="G8964" t="s">
        <v>581</v>
      </c>
      <c r="H8964" t="s">
        <v>143</v>
      </c>
      <c r="I8964" t="s">
        <v>652</v>
      </c>
      <c r="J8964" t="s">
        <v>653</v>
      </c>
    </row>
    <row r="8965" spans="1:10" x14ac:dyDescent="0.35">
      <c r="A8965">
        <v>9215</v>
      </c>
      <c r="B8965" t="s">
        <v>434</v>
      </c>
      <c r="C8965">
        <v>32</v>
      </c>
      <c r="D8965">
        <v>8</v>
      </c>
      <c r="E8965">
        <v>1</v>
      </c>
      <c r="F8965" t="s">
        <v>581</v>
      </c>
      <c r="G8965" t="s">
        <v>581</v>
      </c>
      <c r="H8965" t="s">
        <v>143</v>
      </c>
      <c r="I8965" t="s">
        <v>652</v>
      </c>
      <c r="J8965" t="s">
        <v>653</v>
      </c>
    </row>
    <row r="8966" spans="1:10" x14ac:dyDescent="0.35">
      <c r="A8966">
        <v>9216</v>
      </c>
      <c r="B8966" t="s">
        <v>434</v>
      </c>
      <c r="C8966">
        <v>33</v>
      </c>
      <c r="D8966">
        <v>13</v>
      </c>
      <c r="E8966">
        <v>1</v>
      </c>
      <c r="F8966" t="s">
        <v>581</v>
      </c>
      <c r="G8966" t="s">
        <v>581</v>
      </c>
      <c r="H8966" t="s">
        <v>143</v>
      </c>
      <c r="I8966" t="s">
        <v>652</v>
      </c>
      <c r="J8966" t="s">
        <v>653</v>
      </c>
    </row>
    <row r="8967" spans="1:10" x14ac:dyDescent="0.35">
      <c r="A8967">
        <v>9217</v>
      </c>
      <c r="B8967" t="s">
        <v>434</v>
      </c>
      <c r="C8967">
        <v>34</v>
      </c>
      <c r="D8967">
        <v>6</v>
      </c>
      <c r="E8967">
        <v>0</v>
      </c>
      <c r="F8967" t="s">
        <v>581</v>
      </c>
      <c r="G8967" t="s">
        <v>581</v>
      </c>
      <c r="H8967" t="s">
        <v>143</v>
      </c>
      <c r="I8967" t="s">
        <v>652</v>
      </c>
      <c r="J8967" t="s">
        <v>653</v>
      </c>
    </row>
    <row r="8968" spans="1:10" x14ac:dyDescent="0.35">
      <c r="A8968">
        <v>9218</v>
      </c>
      <c r="B8968" t="s">
        <v>434</v>
      </c>
      <c r="C8968">
        <v>35</v>
      </c>
      <c r="D8968">
        <v>5</v>
      </c>
      <c r="E8968">
        <v>2</v>
      </c>
      <c r="F8968" t="s">
        <v>581</v>
      </c>
      <c r="G8968" t="s">
        <v>581</v>
      </c>
      <c r="H8968" t="s">
        <v>143</v>
      </c>
      <c r="I8968" t="s">
        <v>652</v>
      </c>
      <c r="J8968" t="s">
        <v>653</v>
      </c>
    </row>
    <row r="8969" spans="1:10" x14ac:dyDescent="0.35">
      <c r="A8969">
        <v>9219</v>
      </c>
      <c r="B8969" t="s">
        <v>434</v>
      </c>
      <c r="C8969">
        <v>36</v>
      </c>
      <c r="D8969">
        <v>6</v>
      </c>
      <c r="E8969">
        <v>2</v>
      </c>
      <c r="F8969" t="s">
        <v>581</v>
      </c>
      <c r="G8969" t="s">
        <v>581</v>
      </c>
      <c r="H8969" t="s">
        <v>143</v>
      </c>
      <c r="I8969" t="s">
        <v>652</v>
      </c>
      <c r="J8969" t="s">
        <v>653</v>
      </c>
    </row>
    <row r="8970" spans="1:10" x14ac:dyDescent="0.35">
      <c r="A8970">
        <v>9220</v>
      </c>
      <c r="B8970" t="s">
        <v>434</v>
      </c>
      <c r="C8970">
        <v>37</v>
      </c>
      <c r="D8970">
        <v>5</v>
      </c>
      <c r="E8970">
        <v>3</v>
      </c>
      <c r="F8970" t="s">
        <v>581</v>
      </c>
      <c r="G8970" t="s">
        <v>581</v>
      </c>
      <c r="H8970" t="s">
        <v>143</v>
      </c>
      <c r="I8970" t="s">
        <v>652</v>
      </c>
      <c r="J8970" t="s">
        <v>653</v>
      </c>
    </row>
    <row r="8971" spans="1:10" x14ac:dyDescent="0.35">
      <c r="A8971">
        <v>9221</v>
      </c>
      <c r="B8971" t="s">
        <v>434</v>
      </c>
      <c r="C8971">
        <v>38</v>
      </c>
      <c r="D8971">
        <v>5</v>
      </c>
      <c r="E8971">
        <v>1</v>
      </c>
      <c r="F8971" t="s">
        <v>581</v>
      </c>
      <c r="G8971" t="s">
        <v>581</v>
      </c>
      <c r="H8971" t="s">
        <v>143</v>
      </c>
      <c r="I8971" t="s">
        <v>652</v>
      </c>
      <c r="J8971" t="s">
        <v>653</v>
      </c>
    </row>
    <row r="8972" spans="1:10" x14ac:dyDescent="0.35">
      <c r="A8972">
        <v>9222</v>
      </c>
      <c r="B8972" t="s">
        <v>435</v>
      </c>
      <c r="C8972">
        <v>15</v>
      </c>
      <c r="D8972">
        <v>16</v>
      </c>
      <c r="E8972">
        <v>4</v>
      </c>
      <c r="F8972" t="s">
        <v>581</v>
      </c>
      <c r="G8972" t="s">
        <v>581</v>
      </c>
      <c r="H8972" t="s">
        <v>143</v>
      </c>
      <c r="I8972" t="s">
        <v>654</v>
      </c>
      <c r="J8972" t="s">
        <v>655</v>
      </c>
    </row>
    <row r="8973" spans="1:10" x14ac:dyDescent="0.35">
      <c r="A8973">
        <v>9223</v>
      </c>
      <c r="B8973" t="s">
        <v>435</v>
      </c>
      <c r="C8973">
        <v>16</v>
      </c>
      <c r="D8973">
        <v>13</v>
      </c>
      <c r="E8973">
        <v>7</v>
      </c>
      <c r="F8973" t="s">
        <v>581</v>
      </c>
      <c r="G8973" t="s">
        <v>581</v>
      </c>
      <c r="H8973" t="s">
        <v>143</v>
      </c>
      <c r="I8973" t="s">
        <v>654</v>
      </c>
      <c r="J8973" t="s">
        <v>655</v>
      </c>
    </row>
    <row r="8974" spans="1:10" x14ac:dyDescent="0.35">
      <c r="A8974">
        <v>9224</v>
      </c>
      <c r="B8974" t="s">
        <v>435</v>
      </c>
      <c r="C8974">
        <v>17</v>
      </c>
      <c r="D8974">
        <v>14</v>
      </c>
      <c r="E8974">
        <v>7</v>
      </c>
      <c r="F8974" t="s">
        <v>581</v>
      </c>
      <c r="G8974" t="s">
        <v>581</v>
      </c>
      <c r="H8974" t="s">
        <v>143</v>
      </c>
      <c r="I8974" t="s">
        <v>654</v>
      </c>
      <c r="J8974" t="s">
        <v>655</v>
      </c>
    </row>
    <row r="8975" spans="1:10" x14ac:dyDescent="0.35">
      <c r="A8975">
        <v>9225</v>
      </c>
      <c r="B8975" t="s">
        <v>435</v>
      </c>
      <c r="C8975">
        <v>18</v>
      </c>
      <c r="D8975">
        <v>20</v>
      </c>
      <c r="E8975">
        <v>3</v>
      </c>
      <c r="F8975" t="s">
        <v>581</v>
      </c>
      <c r="G8975" t="s">
        <v>581</v>
      </c>
      <c r="H8975" t="s">
        <v>143</v>
      </c>
      <c r="I8975" t="s">
        <v>654</v>
      </c>
      <c r="J8975" t="s">
        <v>655</v>
      </c>
    </row>
    <row r="8976" spans="1:10" x14ac:dyDescent="0.35">
      <c r="A8976">
        <v>9226</v>
      </c>
      <c r="B8976" t="s">
        <v>435</v>
      </c>
      <c r="C8976">
        <v>19</v>
      </c>
      <c r="D8976">
        <v>12</v>
      </c>
      <c r="E8976">
        <v>4</v>
      </c>
      <c r="F8976" t="s">
        <v>581</v>
      </c>
      <c r="G8976" t="s">
        <v>581</v>
      </c>
      <c r="H8976" t="s">
        <v>143</v>
      </c>
      <c r="I8976" t="s">
        <v>654</v>
      </c>
      <c r="J8976" t="s">
        <v>655</v>
      </c>
    </row>
    <row r="8977" spans="1:10" x14ac:dyDescent="0.35">
      <c r="A8977">
        <v>9227</v>
      </c>
      <c r="B8977" t="s">
        <v>435</v>
      </c>
      <c r="C8977">
        <v>21</v>
      </c>
      <c r="D8977">
        <v>4</v>
      </c>
      <c r="E8977">
        <v>0</v>
      </c>
      <c r="F8977" t="s">
        <v>581</v>
      </c>
      <c r="G8977" t="s">
        <v>581</v>
      </c>
      <c r="H8977" t="s">
        <v>143</v>
      </c>
      <c r="I8977" t="s">
        <v>654</v>
      </c>
      <c r="J8977" t="s">
        <v>655</v>
      </c>
    </row>
    <row r="8978" spans="1:10" x14ac:dyDescent="0.35">
      <c r="A8978">
        <v>9228</v>
      </c>
      <c r="B8978" t="s">
        <v>435</v>
      </c>
      <c r="C8978">
        <v>22</v>
      </c>
      <c r="D8978">
        <v>11</v>
      </c>
      <c r="E8978">
        <v>2</v>
      </c>
      <c r="F8978" t="s">
        <v>581</v>
      </c>
      <c r="G8978" t="s">
        <v>581</v>
      </c>
      <c r="H8978" t="s">
        <v>143</v>
      </c>
      <c r="I8978" t="s">
        <v>654</v>
      </c>
      <c r="J8978" t="s">
        <v>655</v>
      </c>
    </row>
    <row r="8979" spans="1:10" x14ac:dyDescent="0.35">
      <c r="A8979">
        <v>9229</v>
      </c>
      <c r="B8979" t="s">
        <v>435</v>
      </c>
      <c r="C8979">
        <v>23</v>
      </c>
      <c r="D8979">
        <v>5</v>
      </c>
      <c r="E8979">
        <v>1</v>
      </c>
      <c r="F8979" t="s">
        <v>581</v>
      </c>
      <c r="G8979" t="s">
        <v>581</v>
      </c>
      <c r="H8979" t="s">
        <v>143</v>
      </c>
      <c r="I8979" t="s">
        <v>654</v>
      </c>
      <c r="J8979" t="s">
        <v>655</v>
      </c>
    </row>
    <row r="8980" spans="1:10" x14ac:dyDescent="0.35">
      <c r="A8980">
        <v>9230</v>
      </c>
      <c r="B8980" t="s">
        <v>435</v>
      </c>
      <c r="C8980">
        <v>24</v>
      </c>
      <c r="D8980">
        <v>1</v>
      </c>
      <c r="E8980">
        <v>3</v>
      </c>
      <c r="F8980" t="s">
        <v>581</v>
      </c>
      <c r="G8980" t="s">
        <v>581</v>
      </c>
      <c r="H8980" t="s">
        <v>143</v>
      </c>
      <c r="I8980" t="s">
        <v>654</v>
      </c>
      <c r="J8980" t="s">
        <v>655</v>
      </c>
    </row>
    <row r="8981" spans="1:10" x14ac:dyDescent="0.35">
      <c r="A8981">
        <v>9231</v>
      </c>
      <c r="B8981" t="s">
        <v>435</v>
      </c>
      <c r="C8981">
        <v>25</v>
      </c>
      <c r="D8981">
        <v>4</v>
      </c>
      <c r="E8981">
        <v>2</v>
      </c>
      <c r="F8981" t="s">
        <v>581</v>
      </c>
      <c r="G8981" t="s">
        <v>581</v>
      </c>
      <c r="H8981" t="s">
        <v>143</v>
      </c>
      <c r="I8981" t="s">
        <v>654</v>
      </c>
      <c r="J8981" t="s">
        <v>655</v>
      </c>
    </row>
    <row r="8982" spans="1:10" x14ac:dyDescent="0.35">
      <c r="A8982">
        <v>9232</v>
      </c>
      <c r="B8982" t="s">
        <v>435</v>
      </c>
      <c r="C8982">
        <v>26</v>
      </c>
      <c r="D8982">
        <v>1</v>
      </c>
      <c r="E8982">
        <v>3</v>
      </c>
      <c r="F8982" t="s">
        <v>581</v>
      </c>
      <c r="G8982" t="s">
        <v>581</v>
      </c>
      <c r="H8982" t="s">
        <v>143</v>
      </c>
      <c r="I8982" t="s">
        <v>654</v>
      </c>
      <c r="J8982" t="s">
        <v>655</v>
      </c>
    </row>
    <row r="8983" spans="1:10" x14ac:dyDescent="0.35">
      <c r="A8983">
        <v>9233</v>
      </c>
      <c r="B8983" t="s">
        <v>435</v>
      </c>
      <c r="C8983">
        <v>27</v>
      </c>
      <c r="D8983">
        <v>1</v>
      </c>
      <c r="E8983">
        <v>4</v>
      </c>
      <c r="F8983" t="s">
        <v>581</v>
      </c>
      <c r="G8983" t="s">
        <v>581</v>
      </c>
      <c r="H8983" t="s">
        <v>143</v>
      </c>
      <c r="I8983" t="s">
        <v>654</v>
      </c>
      <c r="J8983" t="s">
        <v>655</v>
      </c>
    </row>
    <row r="8984" spans="1:10" x14ac:dyDescent="0.35">
      <c r="A8984">
        <v>9234</v>
      </c>
      <c r="B8984" t="s">
        <v>435</v>
      </c>
      <c r="C8984">
        <v>28</v>
      </c>
      <c r="D8984">
        <v>2</v>
      </c>
      <c r="E8984">
        <v>2</v>
      </c>
      <c r="F8984" t="s">
        <v>581</v>
      </c>
      <c r="G8984" t="s">
        <v>581</v>
      </c>
      <c r="H8984" t="s">
        <v>143</v>
      </c>
      <c r="I8984" t="s">
        <v>654</v>
      </c>
      <c r="J8984" t="s">
        <v>655</v>
      </c>
    </row>
    <row r="8985" spans="1:10" x14ac:dyDescent="0.35">
      <c r="A8985">
        <v>9235</v>
      </c>
      <c r="B8985" t="s">
        <v>435</v>
      </c>
      <c r="C8985">
        <v>29</v>
      </c>
      <c r="D8985">
        <v>4</v>
      </c>
      <c r="E8985">
        <v>2</v>
      </c>
      <c r="F8985" t="s">
        <v>581</v>
      </c>
      <c r="G8985" t="s">
        <v>581</v>
      </c>
      <c r="H8985" t="s">
        <v>143</v>
      </c>
      <c r="I8985" t="s">
        <v>654</v>
      </c>
      <c r="J8985" t="s">
        <v>655</v>
      </c>
    </row>
    <row r="8986" spans="1:10" x14ac:dyDescent="0.35">
      <c r="A8986">
        <v>9236</v>
      </c>
      <c r="B8986" t="s">
        <v>435</v>
      </c>
      <c r="C8986">
        <v>30</v>
      </c>
      <c r="D8986">
        <v>1</v>
      </c>
      <c r="E8986">
        <v>6</v>
      </c>
      <c r="F8986" t="s">
        <v>581</v>
      </c>
      <c r="G8986" t="s">
        <v>581</v>
      </c>
      <c r="H8986" t="s">
        <v>143</v>
      </c>
      <c r="I8986" t="s">
        <v>654</v>
      </c>
      <c r="J8986" t="s">
        <v>655</v>
      </c>
    </row>
    <row r="8987" spans="1:10" x14ac:dyDescent="0.35">
      <c r="A8987">
        <v>9237</v>
      </c>
      <c r="B8987" t="s">
        <v>435</v>
      </c>
      <c r="C8987">
        <v>31</v>
      </c>
      <c r="D8987">
        <v>3</v>
      </c>
      <c r="E8987">
        <v>0</v>
      </c>
      <c r="F8987" t="s">
        <v>581</v>
      </c>
      <c r="G8987" t="s">
        <v>581</v>
      </c>
      <c r="H8987" t="s">
        <v>143</v>
      </c>
      <c r="I8987" t="s">
        <v>654</v>
      </c>
      <c r="J8987" t="s">
        <v>655</v>
      </c>
    </row>
    <row r="8988" spans="1:10" x14ac:dyDescent="0.35">
      <c r="A8988">
        <v>9238</v>
      </c>
      <c r="B8988" t="s">
        <v>435</v>
      </c>
      <c r="C8988">
        <v>32</v>
      </c>
      <c r="D8988">
        <v>5</v>
      </c>
      <c r="E8988">
        <v>1</v>
      </c>
      <c r="F8988" t="s">
        <v>581</v>
      </c>
      <c r="G8988" t="s">
        <v>581</v>
      </c>
      <c r="H8988" t="s">
        <v>143</v>
      </c>
      <c r="I8988" t="s">
        <v>654</v>
      </c>
      <c r="J8988" t="s">
        <v>655</v>
      </c>
    </row>
    <row r="8989" spans="1:10" x14ac:dyDescent="0.35">
      <c r="A8989">
        <v>9239</v>
      </c>
      <c r="B8989" t="s">
        <v>435</v>
      </c>
      <c r="C8989">
        <v>33</v>
      </c>
      <c r="D8989">
        <v>4</v>
      </c>
      <c r="E8989">
        <v>2</v>
      </c>
      <c r="F8989" t="s">
        <v>581</v>
      </c>
      <c r="G8989" t="s">
        <v>581</v>
      </c>
      <c r="H8989" t="s">
        <v>143</v>
      </c>
      <c r="I8989" t="s">
        <v>654</v>
      </c>
      <c r="J8989" t="s">
        <v>655</v>
      </c>
    </row>
    <row r="8990" spans="1:10" x14ac:dyDescent="0.35">
      <c r="A8990">
        <v>9240</v>
      </c>
      <c r="B8990" t="s">
        <v>435</v>
      </c>
      <c r="C8990">
        <v>34</v>
      </c>
      <c r="D8990">
        <v>1</v>
      </c>
      <c r="E8990">
        <v>3</v>
      </c>
      <c r="F8990" t="s">
        <v>581</v>
      </c>
      <c r="G8990" t="s">
        <v>581</v>
      </c>
      <c r="H8990" t="s">
        <v>143</v>
      </c>
      <c r="I8990" t="s">
        <v>654</v>
      </c>
      <c r="J8990" t="s">
        <v>655</v>
      </c>
    </row>
    <row r="8991" spans="1:10" x14ac:dyDescent="0.35">
      <c r="A8991">
        <v>9241</v>
      </c>
      <c r="B8991" t="s">
        <v>435</v>
      </c>
      <c r="C8991">
        <v>35</v>
      </c>
      <c r="D8991">
        <v>5</v>
      </c>
      <c r="E8991">
        <v>4</v>
      </c>
      <c r="F8991" t="s">
        <v>581</v>
      </c>
      <c r="G8991" t="s">
        <v>581</v>
      </c>
      <c r="H8991" t="s">
        <v>143</v>
      </c>
      <c r="I8991" t="s">
        <v>654</v>
      </c>
      <c r="J8991" t="s">
        <v>655</v>
      </c>
    </row>
    <row r="8992" spans="1:10" x14ac:dyDescent="0.35">
      <c r="A8992">
        <v>9242</v>
      </c>
      <c r="B8992" t="s">
        <v>435</v>
      </c>
      <c r="C8992">
        <v>36</v>
      </c>
      <c r="D8992">
        <v>5</v>
      </c>
      <c r="E8992">
        <v>5</v>
      </c>
      <c r="F8992" t="s">
        <v>581</v>
      </c>
      <c r="G8992" t="s">
        <v>581</v>
      </c>
      <c r="H8992" t="s">
        <v>143</v>
      </c>
      <c r="I8992" t="s">
        <v>654</v>
      </c>
      <c r="J8992" t="s">
        <v>655</v>
      </c>
    </row>
    <row r="8993" spans="1:10" x14ac:dyDescent="0.35">
      <c r="A8993">
        <v>9243</v>
      </c>
      <c r="B8993" t="s">
        <v>435</v>
      </c>
      <c r="C8993">
        <v>37</v>
      </c>
      <c r="D8993">
        <v>7</v>
      </c>
      <c r="E8993">
        <v>3</v>
      </c>
      <c r="F8993" t="s">
        <v>581</v>
      </c>
      <c r="G8993" t="s">
        <v>581</v>
      </c>
      <c r="H8993" t="s">
        <v>143</v>
      </c>
      <c r="I8993" t="s">
        <v>654</v>
      </c>
      <c r="J8993" t="s">
        <v>655</v>
      </c>
    </row>
    <row r="8994" spans="1:10" x14ac:dyDescent="0.35">
      <c r="A8994">
        <v>9244</v>
      </c>
      <c r="B8994" t="s">
        <v>435</v>
      </c>
      <c r="C8994">
        <v>38</v>
      </c>
      <c r="D8994">
        <v>13</v>
      </c>
      <c r="E8994">
        <v>3</v>
      </c>
      <c r="F8994" t="s">
        <v>581</v>
      </c>
      <c r="G8994" t="s">
        <v>581</v>
      </c>
      <c r="H8994" t="s">
        <v>143</v>
      </c>
      <c r="I8994" t="s">
        <v>654</v>
      </c>
      <c r="J8994" t="s">
        <v>655</v>
      </c>
    </row>
    <row r="8995" spans="1:10" x14ac:dyDescent="0.35">
      <c r="A8995">
        <v>9245</v>
      </c>
      <c r="B8995" t="s">
        <v>436</v>
      </c>
      <c r="C8995">
        <v>15</v>
      </c>
      <c r="D8995">
        <v>16</v>
      </c>
      <c r="E8995">
        <v>4</v>
      </c>
      <c r="F8995" t="s">
        <v>581</v>
      </c>
      <c r="G8995" t="s">
        <v>581</v>
      </c>
      <c r="H8995" t="s">
        <v>143</v>
      </c>
      <c r="I8995" t="s">
        <v>652</v>
      </c>
      <c r="J8995" t="s">
        <v>653</v>
      </c>
    </row>
    <row r="8996" spans="1:10" x14ac:dyDescent="0.35">
      <c r="A8996">
        <v>9246</v>
      </c>
      <c r="B8996" t="s">
        <v>436</v>
      </c>
      <c r="C8996">
        <v>16</v>
      </c>
      <c r="D8996">
        <v>24</v>
      </c>
      <c r="E8996">
        <v>5</v>
      </c>
      <c r="F8996" t="s">
        <v>581</v>
      </c>
      <c r="G8996" t="s">
        <v>581</v>
      </c>
      <c r="H8996" t="s">
        <v>143</v>
      </c>
      <c r="I8996" t="s">
        <v>652</v>
      </c>
      <c r="J8996" t="s">
        <v>653</v>
      </c>
    </row>
    <row r="8997" spans="1:10" x14ac:dyDescent="0.35">
      <c r="A8997">
        <v>9247</v>
      </c>
      <c r="B8997" t="s">
        <v>436</v>
      </c>
      <c r="C8997">
        <v>17</v>
      </c>
      <c r="D8997">
        <v>9</v>
      </c>
      <c r="E8997">
        <v>5</v>
      </c>
      <c r="F8997" t="s">
        <v>581</v>
      </c>
      <c r="G8997" t="s">
        <v>581</v>
      </c>
      <c r="H8997" t="s">
        <v>143</v>
      </c>
      <c r="I8997" t="s">
        <v>652</v>
      </c>
      <c r="J8997" t="s">
        <v>653</v>
      </c>
    </row>
    <row r="8998" spans="1:10" x14ac:dyDescent="0.35">
      <c r="A8998">
        <v>9248</v>
      </c>
      <c r="B8998" t="s">
        <v>436</v>
      </c>
      <c r="C8998">
        <v>18</v>
      </c>
      <c r="D8998">
        <v>10</v>
      </c>
      <c r="E8998">
        <v>2</v>
      </c>
      <c r="F8998" t="s">
        <v>581</v>
      </c>
      <c r="G8998" t="s">
        <v>581</v>
      </c>
      <c r="H8998" t="s">
        <v>143</v>
      </c>
      <c r="I8998" t="s">
        <v>652</v>
      </c>
      <c r="J8998" t="s">
        <v>653</v>
      </c>
    </row>
    <row r="8999" spans="1:10" x14ac:dyDescent="0.35">
      <c r="A8999">
        <v>9249</v>
      </c>
      <c r="B8999" t="s">
        <v>436</v>
      </c>
      <c r="C8999">
        <v>19</v>
      </c>
      <c r="D8999">
        <v>12</v>
      </c>
      <c r="E8999">
        <v>1</v>
      </c>
      <c r="F8999" t="s">
        <v>581</v>
      </c>
      <c r="G8999" t="s">
        <v>581</v>
      </c>
      <c r="H8999" t="s">
        <v>143</v>
      </c>
      <c r="I8999" t="s">
        <v>652</v>
      </c>
      <c r="J8999" t="s">
        <v>653</v>
      </c>
    </row>
    <row r="9000" spans="1:10" x14ac:dyDescent="0.35">
      <c r="A9000">
        <v>9250</v>
      </c>
      <c r="B9000" t="s">
        <v>436</v>
      </c>
      <c r="C9000">
        <v>20</v>
      </c>
      <c r="D9000">
        <v>3</v>
      </c>
      <c r="E9000">
        <v>0</v>
      </c>
      <c r="F9000" t="s">
        <v>581</v>
      </c>
      <c r="G9000" t="s">
        <v>581</v>
      </c>
      <c r="H9000" t="s">
        <v>143</v>
      </c>
      <c r="I9000" t="s">
        <v>652</v>
      </c>
      <c r="J9000" t="s">
        <v>653</v>
      </c>
    </row>
    <row r="9001" spans="1:10" x14ac:dyDescent="0.35">
      <c r="A9001">
        <v>9251</v>
      </c>
      <c r="B9001" t="s">
        <v>436</v>
      </c>
      <c r="C9001">
        <v>21</v>
      </c>
      <c r="D9001">
        <v>4</v>
      </c>
      <c r="E9001">
        <v>0</v>
      </c>
      <c r="F9001" t="s">
        <v>581</v>
      </c>
      <c r="G9001" t="s">
        <v>581</v>
      </c>
      <c r="H9001" t="s">
        <v>143</v>
      </c>
      <c r="I9001" t="s">
        <v>652</v>
      </c>
      <c r="J9001" t="s">
        <v>653</v>
      </c>
    </row>
    <row r="9002" spans="1:10" x14ac:dyDescent="0.35">
      <c r="A9002">
        <v>9252</v>
      </c>
      <c r="B9002" t="s">
        <v>436</v>
      </c>
      <c r="C9002">
        <v>22</v>
      </c>
      <c r="D9002">
        <v>2</v>
      </c>
      <c r="E9002">
        <v>2</v>
      </c>
      <c r="F9002" t="s">
        <v>581</v>
      </c>
      <c r="G9002" t="s">
        <v>581</v>
      </c>
      <c r="H9002" t="s">
        <v>143</v>
      </c>
      <c r="I9002" t="s">
        <v>652</v>
      </c>
      <c r="J9002" t="s">
        <v>653</v>
      </c>
    </row>
    <row r="9003" spans="1:10" x14ac:dyDescent="0.35">
      <c r="A9003">
        <v>9253</v>
      </c>
      <c r="B9003" t="s">
        <v>436</v>
      </c>
      <c r="C9003">
        <v>23</v>
      </c>
      <c r="D9003">
        <v>1</v>
      </c>
      <c r="E9003">
        <v>0</v>
      </c>
      <c r="F9003" t="s">
        <v>581</v>
      </c>
      <c r="G9003" t="s">
        <v>581</v>
      </c>
      <c r="H9003" t="s">
        <v>143</v>
      </c>
      <c r="I9003" t="s">
        <v>652</v>
      </c>
      <c r="J9003" t="s">
        <v>653</v>
      </c>
    </row>
    <row r="9004" spans="1:10" x14ac:dyDescent="0.35">
      <c r="A9004">
        <v>9254</v>
      </c>
      <c r="B9004" t="s">
        <v>436</v>
      </c>
      <c r="C9004">
        <v>24</v>
      </c>
      <c r="D9004">
        <v>1</v>
      </c>
      <c r="E9004">
        <v>0</v>
      </c>
      <c r="F9004" t="s">
        <v>581</v>
      </c>
      <c r="G9004" t="s">
        <v>581</v>
      </c>
      <c r="H9004" t="s">
        <v>143</v>
      </c>
      <c r="I9004" t="s">
        <v>652</v>
      </c>
      <c r="J9004" t="s">
        <v>653</v>
      </c>
    </row>
    <row r="9005" spans="1:10" x14ac:dyDescent="0.35">
      <c r="A9005">
        <v>9255</v>
      </c>
      <c r="B9005" t="s">
        <v>436</v>
      </c>
      <c r="C9005">
        <v>25</v>
      </c>
      <c r="D9005">
        <v>8</v>
      </c>
      <c r="E9005">
        <v>0</v>
      </c>
      <c r="F9005" t="s">
        <v>581</v>
      </c>
      <c r="G9005" t="s">
        <v>581</v>
      </c>
      <c r="H9005" t="s">
        <v>143</v>
      </c>
      <c r="I9005" t="s">
        <v>652</v>
      </c>
      <c r="J9005" t="s">
        <v>653</v>
      </c>
    </row>
    <row r="9006" spans="1:10" x14ac:dyDescent="0.35">
      <c r="A9006">
        <v>9256</v>
      </c>
      <c r="B9006" t="s">
        <v>436</v>
      </c>
      <c r="C9006">
        <v>26</v>
      </c>
      <c r="D9006">
        <v>10</v>
      </c>
      <c r="E9006">
        <v>0</v>
      </c>
      <c r="F9006" t="s">
        <v>581</v>
      </c>
      <c r="G9006" t="s">
        <v>581</v>
      </c>
      <c r="H9006" t="s">
        <v>143</v>
      </c>
      <c r="I9006" t="s">
        <v>652</v>
      </c>
      <c r="J9006" t="s">
        <v>653</v>
      </c>
    </row>
    <row r="9007" spans="1:10" x14ac:dyDescent="0.35">
      <c r="A9007">
        <v>9257</v>
      </c>
      <c r="B9007" t="s">
        <v>436</v>
      </c>
      <c r="C9007">
        <v>27</v>
      </c>
      <c r="D9007">
        <v>8</v>
      </c>
      <c r="E9007">
        <v>0</v>
      </c>
      <c r="F9007" t="s">
        <v>581</v>
      </c>
      <c r="G9007" t="s">
        <v>581</v>
      </c>
      <c r="H9007" t="s">
        <v>143</v>
      </c>
      <c r="I9007" t="s">
        <v>652</v>
      </c>
      <c r="J9007" t="s">
        <v>653</v>
      </c>
    </row>
    <row r="9008" spans="1:10" x14ac:dyDescent="0.35">
      <c r="A9008">
        <v>9258</v>
      </c>
      <c r="B9008" t="s">
        <v>436</v>
      </c>
      <c r="C9008">
        <v>28</v>
      </c>
      <c r="D9008">
        <v>3</v>
      </c>
      <c r="E9008">
        <v>0</v>
      </c>
      <c r="F9008" t="s">
        <v>581</v>
      </c>
      <c r="G9008" t="s">
        <v>581</v>
      </c>
      <c r="H9008" t="s">
        <v>143</v>
      </c>
      <c r="I9008" t="s">
        <v>652</v>
      </c>
      <c r="J9008" t="s">
        <v>653</v>
      </c>
    </row>
    <row r="9009" spans="1:10" x14ac:dyDescent="0.35">
      <c r="A9009">
        <v>9259</v>
      </c>
      <c r="B9009" t="s">
        <v>436</v>
      </c>
      <c r="C9009">
        <v>29</v>
      </c>
      <c r="D9009">
        <v>5</v>
      </c>
      <c r="E9009">
        <v>3</v>
      </c>
      <c r="F9009" t="s">
        <v>581</v>
      </c>
      <c r="G9009" t="s">
        <v>581</v>
      </c>
      <c r="H9009" t="s">
        <v>143</v>
      </c>
      <c r="I9009" t="s">
        <v>652</v>
      </c>
      <c r="J9009" t="s">
        <v>653</v>
      </c>
    </row>
    <row r="9010" spans="1:10" x14ac:dyDescent="0.35">
      <c r="A9010">
        <v>9260</v>
      </c>
      <c r="B9010" t="s">
        <v>436</v>
      </c>
      <c r="C9010">
        <v>30</v>
      </c>
      <c r="D9010">
        <v>7</v>
      </c>
      <c r="E9010">
        <v>0</v>
      </c>
      <c r="F9010" t="s">
        <v>581</v>
      </c>
      <c r="G9010" t="s">
        <v>581</v>
      </c>
      <c r="H9010" t="s">
        <v>143</v>
      </c>
      <c r="I9010" t="s">
        <v>652</v>
      </c>
      <c r="J9010" t="s">
        <v>653</v>
      </c>
    </row>
    <row r="9011" spans="1:10" x14ac:dyDescent="0.35">
      <c r="A9011">
        <v>9261</v>
      </c>
      <c r="B9011" t="s">
        <v>436</v>
      </c>
      <c r="C9011">
        <v>31</v>
      </c>
      <c r="D9011">
        <v>9</v>
      </c>
      <c r="E9011">
        <v>1</v>
      </c>
      <c r="F9011" t="s">
        <v>581</v>
      </c>
      <c r="G9011" t="s">
        <v>581</v>
      </c>
      <c r="H9011" t="s">
        <v>143</v>
      </c>
      <c r="I9011" t="s">
        <v>652</v>
      </c>
      <c r="J9011" t="s">
        <v>653</v>
      </c>
    </row>
    <row r="9012" spans="1:10" x14ac:dyDescent="0.35">
      <c r="A9012">
        <v>9262</v>
      </c>
      <c r="B9012" t="s">
        <v>436</v>
      </c>
      <c r="C9012">
        <v>32</v>
      </c>
      <c r="D9012">
        <v>32</v>
      </c>
      <c r="E9012">
        <v>0</v>
      </c>
      <c r="F9012" t="s">
        <v>581</v>
      </c>
      <c r="G9012" t="s">
        <v>581</v>
      </c>
      <c r="H9012" t="s">
        <v>143</v>
      </c>
      <c r="I9012" t="s">
        <v>652</v>
      </c>
      <c r="J9012" t="s">
        <v>653</v>
      </c>
    </row>
    <row r="9013" spans="1:10" x14ac:dyDescent="0.35">
      <c r="A9013">
        <v>9263</v>
      </c>
      <c r="B9013" t="s">
        <v>436</v>
      </c>
      <c r="C9013">
        <v>33</v>
      </c>
      <c r="D9013">
        <v>21</v>
      </c>
      <c r="E9013">
        <v>2</v>
      </c>
      <c r="F9013" t="s">
        <v>581</v>
      </c>
      <c r="G9013" t="s">
        <v>581</v>
      </c>
      <c r="H9013" t="s">
        <v>143</v>
      </c>
      <c r="I9013" t="s">
        <v>652</v>
      </c>
      <c r="J9013" t="s">
        <v>653</v>
      </c>
    </row>
    <row r="9014" spans="1:10" x14ac:dyDescent="0.35">
      <c r="A9014">
        <v>9264</v>
      </c>
      <c r="B9014" t="s">
        <v>436</v>
      </c>
      <c r="C9014">
        <v>34</v>
      </c>
      <c r="D9014">
        <v>16</v>
      </c>
      <c r="E9014">
        <v>4</v>
      </c>
      <c r="F9014" t="s">
        <v>581</v>
      </c>
      <c r="G9014" t="s">
        <v>581</v>
      </c>
      <c r="H9014" t="s">
        <v>143</v>
      </c>
      <c r="I9014" t="s">
        <v>652</v>
      </c>
      <c r="J9014" t="s">
        <v>653</v>
      </c>
    </row>
    <row r="9015" spans="1:10" x14ac:dyDescent="0.35">
      <c r="A9015">
        <v>9265</v>
      </c>
      <c r="B9015" t="s">
        <v>436</v>
      </c>
      <c r="C9015">
        <v>35</v>
      </c>
      <c r="D9015">
        <v>3</v>
      </c>
      <c r="E9015">
        <v>1</v>
      </c>
      <c r="F9015" t="s">
        <v>581</v>
      </c>
      <c r="G9015" t="s">
        <v>581</v>
      </c>
      <c r="H9015" t="s">
        <v>143</v>
      </c>
      <c r="I9015" t="s">
        <v>652</v>
      </c>
      <c r="J9015" t="s">
        <v>653</v>
      </c>
    </row>
    <row r="9016" spans="1:10" x14ac:dyDescent="0.35">
      <c r="A9016">
        <v>9266</v>
      </c>
      <c r="B9016" t="s">
        <v>436</v>
      </c>
      <c r="C9016">
        <v>36</v>
      </c>
      <c r="D9016">
        <v>2</v>
      </c>
      <c r="E9016">
        <v>0</v>
      </c>
      <c r="F9016" t="s">
        <v>581</v>
      </c>
      <c r="G9016" t="s">
        <v>581</v>
      </c>
      <c r="H9016" t="s">
        <v>143</v>
      </c>
      <c r="I9016" t="s">
        <v>652</v>
      </c>
      <c r="J9016" t="s">
        <v>653</v>
      </c>
    </row>
    <row r="9017" spans="1:10" x14ac:dyDescent="0.35">
      <c r="A9017">
        <v>9267</v>
      </c>
      <c r="B9017" t="s">
        <v>436</v>
      </c>
      <c r="C9017">
        <v>37</v>
      </c>
      <c r="D9017">
        <v>3</v>
      </c>
      <c r="E9017">
        <v>0</v>
      </c>
      <c r="F9017" t="s">
        <v>581</v>
      </c>
      <c r="G9017" t="s">
        <v>581</v>
      </c>
      <c r="H9017" t="s">
        <v>143</v>
      </c>
      <c r="I9017" t="s">
        <v>652</v>
      </c>
      <c r="J9017" t="s">
        <v>653</v>
      </c>
    </row>
    <row r="9018" spans="1:10" x14ac:dyDescent="0.35">
      <c r="A9018">
        <v>9268</v>
      </c>
      <c r="B9018" t="s">
        <v>436</v>
      </c>
      <c r="C9018">
        <v>38</v>
      </c>
      <c r="D9018">
        <v>7</v>
      </c>
      <c r="E9018">
        <v>0</v>
      </c>
      <c r="F9018" t="s">
        <v>581</v>
      </c>
      <c r="G9018" t="s">
        <v>581</v>
      </c>
      <c r="H9018" t="s">
        <v>143</v>
      </c>
      <c r="I9018" t="s">
        <v>652</v>
      </c>
      <c r="J9018" t="s">
        <v>653</v>
      </c>
    </row>
    <row r="9019" spans="1:10" x14ac:dyDescent="0.35">
      <c r="A9019">
        <v>9269</v>
      </c>
      <c r="B9019" t="s">
        <v>437</v>
      </c>
      <c r="C9019">
        <v>15</v>
      </c>
      <c r="D9019">
        <v>9</v>
      </c>
      <c r="E9019">
        <v>2</v>
      </c>
      <c r="F9019" t="s">
        <v>581</v>
      </c>
      <c r="G9019" t="s">
        <v>581</v>
      </c>
      <c r="H9019" t="s">
        <v>143</v>
      </c>
      <c r="I9019" t="s">
        <v>652</v>
      </c>
      <c r="J9019" t="s">
        <v>653</v>
      </c>
    </row>
    <row r="9020" spans="1:10" x14ac:dyDescent="0.35">
      <c r="A9020">
        <v>9270</v>
      </c>
      <c r="B9020" t="s">
        <v>437</v>
      </c>
      <c r="C9020">
        <v>16</v>
      </c>
      <c r="D9020">
        <v>25</v>
      </c>
      <c r="E9020">
        <v>3</v>
      </c>
      <c r="F9020" t="s">
        <v>581</v>
      </c>
      <c r="G9020" t="s">
        <v>581</v>
      </c>
      <c r="H9020" t="s">
        <v>143</v>
      </c>
      <c r="I9020" t="s">
        <v>652</v>
      </c>
      <c r="J9020" t="s">
        <v>653</v>
      </c>
    </row>
    <row r="9021" spans="1:10" x14ac:dyDescent="0.35">
      <c r="A9021">
        <v>9271</v>
      </c>
      <c r="B9021" t="s">
        <v>437</v>
      </c>
      <c r="C9021">
        <v>17</v>
      </c>
      <c r="D9021">
        <v>30</v>
      </c>
      <c r="E9021">
        <v>3</v>
      </c>
      <c r="F9021" t="s">
        <v>581</v>
      </c>
      <c r="G9021" t="s">
        <v>581</v>
      </c>
      <c r="H9021" t="s">
        <v>143</v>
      </c>
      <c r="I9021" t="s">
        <v>652</v>
      </c>
      <c r="J9021" t="s">
        <v>653</v>
      </c>
    </row>
    <row r="9022" spans="1:10" x14ac:dyDescent="0.35">
      <c r="A9022">
        <v>9272</v>
      </c>
      <c r="B9022" t="s">
        <v>437</v>
      </c>
      <c r="C9022">
        <v>18</v>
      </c>
      <c r="D9022">
        <v>9</v>
      </c>
      <c r="E9022">
        <v>1</v>
      </c>
      <c r="F9022" t="s">
        <v>581</v>
      </c>
      <c r="G9022" t="s">
        <v>581</v>
      </c>
      <c r="H9022" t="s">
        <v>143</v>
      </c>
      <c r="I9022" t="s">
        <v>652</v>
      </c>
      <c r="J9022" t="s">
        <v>653</v>
      </c>
    </row>
    <row r="9023" spans="1:10" x14ac:dyDescent="0.35">
      <c r="A9023">
        <v>9273</v>
      </c>
      <c r="B9023" t="s">
        <v>437</v>
      </c>
      <c r="C9023">
        <v>19</v>
      </c>
      <c r="D9023">
        <v>16</v>
      </c>
      <c r="E9023">
        <v>4</v>
      </c>
      <c r="F9023" t="s">
        <v>581</v>
      </c>
      <c r="G9023" t="s">
        <v>581</v>
      </c>
      <c r="H9023" t="s">
        <v>143</v>
      </c>
      <c r="I9023" t="s">
        <v>652</v>
      </c>
      <c r="J9023" t="s">
        <v>653</v>
      </c>
    </row>
    <row r="9024" spans="1:10" x14ac:dyDescent="0.35">
      <c r="A9024">
        <v>9274</v>
      </c>
      <c r="B9024" t="s">
        <v>437</v>
      </c>
      <c r="C9024">
        <v>20</v>
      </c>
      <c r="D9024">
        <v>1</v>
      </c>
      <c r="E9024">
        <v>1</v>
      </c>
      <c r="F9024" t="s">
        <v>581</v>
      </c>
      <c r="G9024" t="s">
        <v>581</v>
      </c>
      <c r="H9024" t="s">
        <v>143</v>
      </c>
      <c r="I9024" t="s">
        <v>652</v>
      </c>
      <c r="J9024" t="s">
        <v>653</v>
      </c>
    </row>
    <row r="9025" spans="1:10" x14ac:dyDescent="0.35">
      <c r="A9025">
        <v>9275</v>
      </c>
      <c r="B9025" t="s">
        <v>437</v>
      </c>
      <c r="C9025">
        <v>21</v>
      </c>
      <c r="D9025">
        <v>1</v>
      </c>
      <c r="E9025">
        <v>0</v>
      </c>
      <c r="F9025" t="s">
        <v>581</v>
      </c>
      <c r="G9025" t="s">
        <v>581</v>
      </c>
      <c r="H9025" t="s">
        <v>143</v>
      </c>
      <c r="I9025" t="s">
        <v>652</v>
      </c>
      <c r="J9025" t="s">
        <v>653</v>
      </c>
    </row>
    <row r="9026" spans="1:10" x14ac:dyDescent="0.35">
      <c r="A9026">
        <v>9276</v>
      </c>
      <c r="B9026" t="s">
        <v>437</v>
      </c>
      <c r="C9026">
        <v>22</v>
      </c>
      <c r="D9026">
        <v>1</v>
      </c>
      <c r="E9026">
        <v>0</v>
      </c>
      <c r="F9026" t="s">
        <v>581</v>
      </c>
      <c r="G9026" t="s">
        <v>581</v>
      </c>
      <c r="H9026" t="s">
        <v>143</v>
      </c>
      <c r="I9026" t="s">
        <v>652</v>
      </c>
      <c r="J9026" t="s">
        <v>653</v>
      </c>
    </row>
    <row r="9027" spans="1:10" x14ac:dyDescent="0.35">
      <c r="A9027">
        <v>9277</v>
      </c>
      <c r="B9027" t="s">
        <v>437</v>
      </c>
      <c r="C9027">
        <v>23</v>
      </c>
      <c r="D9027">
        <v>4</v>
      </c>
      <c r="E9027">
        <v>0</v>
      </c>
      <c r="F9027" t="s">
        <v>581</v>
      </c>
      <c r="G9027" t="s">
        <v>581</v>
      </c>
      <c r="H9027" t="s">
        <v>143</v>
      </c>
      <c r="I9027" t="s">
        <v>652</v>
      </c>
      <c r="J9027" t="s">
        <v>653</v>
      </c>
    </row>
    <row r="9028" spans="1:10" x14ac:dyDescent="0.35">
      <c r="A9028">
        <v>9278</v>
      </c>
      <c r="B9028" t="s">
        <v>437</v>
      </c>
      <c r="C9028">
        <v>26</v>
      </c>
      <c r="D9028">
        <v>2</v>
      </c>
      <c r="E9028">
        <v>1</v>
      </c>
      <c r="F9028" t="s">
        <v>581</v>
      </c>
      <c r="G9028" t="s">
        <v>581</v>
      </c>
      <c r="H9028" t="s">
        <v>143</v>
      </c>
      <c r="I9028" t="s">
        <v>652</v>
      </c>
      <c r="J9028" t="s">
        <v>653</v>
      </c>
    </row>
    <row r="9029" spans="1:10" x14ac:dyDescent="0.35">
      <c r="A9029">
        <v>9279</v>
      </c>
      <c r="B9029" t="s">
        <v>437</v>
      </c>
      <c r="C9029">
        <v>27</v>
      </c>
      <c r="D9029">
        <v>4</v>
      </c>
      <c r="E9029">
        <v>1</v>
      </c>
      <c r="F9029" t="s">
        <v>581</v>
      </c>
      <c r="G9029" t="s">
        <v>581</v>
      </c>
      <c r="H9029" t="s">
        <v>143</v>
      </c>
      <c r="I9029" t="s">
        <v>652</v>
      </c>
      <c r="J9029" t="s">
        <v>653</v>
      </c>
    </row>
    <row r="9030" spans="1:10" x14ac:dyDescent="0.35">
      <c r="A9030">
        <v>9280</v>
      </c>
      <c r="B9030" t="s">
        <v>437</v>
      </c>
      <c r="C9030">
        <v>28</v>
      </c>
      <c r="D9030">
        <v>8</v>
      </c>
      <c r="E9030">
        <v>0</v>
      </c>
      <c r="F9030" t="s">
        <v>581</v>
      </c>
      <c r="G9030" t="s">
        <v>581</v>
      </c>
      <c r="H9030" t="s">
        <v>143</v>
      </c>
      <c r="I9030" t="s">
        <v>652</v>
      </c>
      <c r="J9030" t="s">
        <v>653</v>
      </c>
    </row>
    <row r="9031" spans="1:10" x14ac:dyDescent="0.35">
      <c r="A9031">
        <v>9281</v>
      </c>
      <c r="B9031" t="s">
        <v>437</v>
      </c>
      <c r="C9031">
        <v>29</v>
      </c>
      <c r="D9031">
        <v>7</v>
      </c>
      <c r="E9031">
        <v>3</v>
      </c>
      <c r="F9031" t="s">
        <v>581</v>
      </c>
      <c r="G9031" t="s">
        <v>581</v>
      </c>
      <c r="H9031" t="s">
        <v>143</v>
      </c>
      <c r="I9031" t="s">
        <v>652</v>
      </c>
      <c r="J9031" t="s">
        <v>653</v>
      </c>
    </row>
    <row r="9032" spans="1:10" x14ac:dyDescent="0.35">
      <c r="A9032">
        <v>9282</v>
      </c>
      <c r="B9032" t="s">
        <v>437</v>
      </c>
      <c r="C9032">
        <v>30</v>
      </c>
      <c r="D9032">
        <v>7</v>
      </c>
      <c r="E9032">
        <v>0</v>
      </c>
      <c r="F9032" t="s">
        <v>581</v>
      </c>
      <c r="G9032" t="s">
        <v>581</v>
      </c>
      <c r="H9032" t="s">
        <v>143</v>
      </c>
      <c r="I9032" t="s">
        <v>652</v>
      </c>
      <c r="J9032" t="s">
        <v>653</v>
      </c>
    </row>
    <row r="9033" spans="1:10" x14ac:dyDescent="0.35">
      <c r="A9033">
        <v>9283</v>
      </c>
      <c r="B9033" t="s">
        <v>437</v>
      </c>
      <c r="C9033">
        <v>31</v>
      </c>
      <c r="D9033">
        <v>3</v>
      </c>
      <c r="E9033">
        <v>0</v>
      </c>
      <c r="F9033" t="s">
        <v>581</v>
      </c>
      <c r="G9033" t="s">
        <v>581</v>
      </c>
      <c r="H9033" t="s">
        <v>143</v>
      </c>
      <c r="I9033" t="s">
        <v>652</v>
      </c>
      <c r="J9033" t="s">
        <v>653</v>
      </c>
    </row>
    <row r="9034" spans="1:10" x14ac:dyDescent="0.35">
      <c r="A9034">
        <v>9284</v>
      </c>
      <c r="B9034" t="s">
        <v>437</v>
      </c>
      <c r="C9034">
        <v>32</v>
      </c>
      <c r="D9034">
        <v>4</v>
      </c>
      <c r="E9034">
        <v>0</v>
      </c>
      <c r="F9034" t="s">
        <v>581</v>
      </c>
      <c r="G9034" t="s">
        <v>581</v>
      </c>
      <c r="H9034" t="s">
        <v>143</v>
      </c>
      <c r="I9034" t="s">
        <v>652</v>
      </c>
      <c r="J9034" t="s">
        <v>653</v>
      </c>
    </row>
    <row r="9035" spans="1:10" x14ac:dyDescent="0.35">
      <c r="A9035">
        <v>9285</v>
      </c>
      <c r="B9035" t="s">
        <v>437</v>
      </c>
      <c r="C9035">
        <v>34</v>
      </c>
      <c r="D9035">
        <v>7</v>
      </c>
      <c r="E9035">
        <v>1</v>
      </c>
      <c r="F9035" t="s">
        <v>581</v>
      </c>
      <c r="G9035" t="s">
        <v>581</v>
      </c>
      <c r="H9035" t="s">
        <v>143</v>
      </c>
      <c r="I9035" t="s">
        <v>652</v>
      </c>
      <c r="J9035" t="s">
        <v>653</v>
      </c>
    </row>
    <row r="9036" spans="1:10" x14ac:dyDescent="0.35">
      <c r="A9036">
        <v>9286</v>
      </c>
      <c r="B9036" t="s">
        <v>437</v>
      </c>
      <c r="C9036">
        <v>35</v>
      </c>
      <c r="D9036">
        <v>4</v>
      </c>
      <c r="E9036">
        <v>1</v>
      </c>
      <c r="F9036" t="s">
        <v>581</v>
      </c>
      <c r="G9036" t="s">
        <v>581</v>
      </c>
      <c r="H9036" t="s">
        <v>143</v>
      </c>
      <c r="I9036" t="s">
        <v>652</v>
      </c>
      <c r="J9036" t="s">
        <v>653</v>
      </c>
    </row>
    <row r="9037" spans="1:10" x14ac:dyDescent="0.35">
      <c r="A9037">
        <v>9287</v>
      </c>
      <c r="B9037" t="s">
        <v>437</v>
      </c>
      <c r="C9037">
        <v>36</v>
      </c>
      <c r="D9037">
        <v>4</v>
      </c>
      <c r="E9037">
        <v>0</v>
      </c>
      <c r="F9037" t="s">
        <v>581</v>
      </c>
      <c r="G9037" t="s">
        <v>581</v>
      </c>
      <c r="H9037" t="s">
        <v>143</v>
      </c>
      <c r="I9037" t="s">
        <v>652</v>
      </c>
      <c r="J9037" t="s">
        <v>653</v>
      </c>
    </row>
    <row r="9038" spans="1:10" x14ac:dyDescent="0.35">
      <c r="A9038">
        <v>9288</v>
      </c>
      <c r="B9038" t="s">
        <v>437</v>
      </c>
      <c r="C9038">
        <v>37</v>
      </c>
      <c r="D9038">
        <v>2</v>
      </c>
      <c r="E9038">
        <v>2</v>
      </c>
      <c r="F9038" t="s">
        <v>581</v>
      </c>
      <c r="G9038" t="s">
        <v>581</v>
      </c>
      <c r="H9038" t="s">
        <v>143</v>
      </c>
      <c r="I9038" t="s">
        <v>652</v>
      </c>
      <c r="J9038" t="s">
        <v>653</v>
      </c>
    </row>
    <row r="9039" spans="1:10" x14ac:dyDescent="0.35">
      <c r="A9039">
        <v>9289</v>
      </c>
      <c r="B9039" t="s">
        <v>437</v>
      </c>
      <c r="C9039">
        <v>38</v>
      </c>
      <c r="D9039">
        <v>5</v>
      </c>
      <c r="E9039">
        <v>2</v>
      </c>
      <c r="F9039" t="s">
        <v>581</v>
      </c>
      <c r="G9039" t="s">
        <v>581</v>
      </c>
      <c r="H9039" t="s">
        <v>143</v>
      </c>
      <c r="I9039" t="s">
        <v>652</v>
      </c>
      <c r="J9039" t="s">
        <v>653</v>
      </c>
    </row>
    <row r="9040" spans="1:10" x14ac:dyDescent="0.35">
      <c r="A9040">
        <v>9290</v>
      </c>
      <c r="B9040" t="s">
        <v>438</v>
      </c>
      <c r="C9040">
        <v>15</v>
      </c>
      <c r="D9040">
        <v>28</v>
      </c>
      <c r="E9040">
        <v>1</v>
      </c>
      <c r="F9040" t="s">
        <v>581</v>
      </c>
      <c r="G9040" t="s">
        <v>581</v>
      </c>
      <c r="H9040" t="s">
        <v>143</v>
      </c>
      <c r="I9040" t="s">
        <v>652</v>
      </c>
      <c r="J9040" t="s">
        <v>665</v>
      </c>
    </row>
    <row r="9041" spans="1:10" x14ac:dyDescent="0.35">
      <c r="A9041">
        <v>9291</v>
      </c>
      <c r="B9041" t="s">
        <v>438</v>
      </c>
      <c r="C9041">
        <v>16</v>
      </c>
      <c r="D9041">
        <v>26</v>
      </c>
      <c r="E9041">
        <v>3</v>
      </c>
      <c r="F9041" t="s">
        <v>581</v>
      </c>
      <c r="G9041" t="s">
        <v>581</v>
      </c>
      <c r="H9041" t="s">
        <v>143</v>
      </c>
      <c r="I9041" t="s">
        <v>652</v>
      </c>
      <c r="J9041" t="s">
        <v>665</v>
      </c>
    </row>
    <row r="9042" spans="1:10" x14ac:dyDescent="0.35">
      <c r="A9042">
        <v>9292</v>
      </c>
      <c r="B9042" t="s">
        <v>438</v>
      </c>
      <c r="C9042">
        <v>17</v>
      </c>
      <c r="D9042">
        <v>19</v>
      </c>
      <c r="E9042">
        <v>6</v>
      </c>
      <c r="F9042" t="s">
        <v>581</v>
      </c>
      <c r="G9042" t="s">
        <v>581</v>
      </c>
      <c r="H9042" t="s">
        <v>143</v>
      </c>
      <c r="I9042" t="s">
        <v>652</v>
      </c>
      <c r="J9042" t="s">
        <v>665</v>
      </c>
    </row>
    <row r="9043" spans="1:10" x14ac:dyDescent="0.35">
      <c r="A9043">
        <v>9293</v>
      </c>
      <c r="B9043" t="s">
        <v>438</v>
      </c>
      <c r="C9043">
        <v>18</v>
      </c>
      <c r="D9043">
        <v>29</v>
      </c>
      <c r="E9043">
        <v>4</v>
      </c>
      <c r="F9043" t="s">
        <v>581</v>
      </c>
      <c r="G9043" t="s">
        <v>581</v>
      </c>
      <c r="H9043" t="s">
        <v>143</v>
      </c>
      <c r="I9043" t="s">
        <v>652</v>
      </c>
      <c r="J9043" t="s">
        <v>665</v>
      </c>
    </row>
    <row r="9044" spans="1:10" x14ac:dyDescent="0.35">
      <c r="A9044">
        <v>9294</v>
      </c>
      <c r="B9044" t="s">
        <v>438</v>
      </c>
      <c r="C9044">
        <v>19</v>
      </c>
      <c r="D9044">
        <v>11</v>
      </c>
      <c r="E9044">
        <v>2</v>
      </c>
      <c r="F9044" t="s">
        <v>581</v>
      </c>
      <c r="G9044" t="s">
        <v>581</v>
      </c>
      <c r="H9044" t="s">
        <v>143</v>
      </c>
      <c r="I9044" t="s">
        <v>652</v>
      </c>
      <c r="J9044" t="s">
        <v>665</v>
      </c>
    </row>
    <row r="9045" spans="1:10" x14ac:dyDescent="0.35">
      <c r="A9045">
        <v>9295</v>
      </c>
      <c r="B9045" t="s">
        <v>438</v>
      </c>
      <c r="C9045">
        <v>20</v>
      </c>
      <c r="D9045">
        <v>14</v>
      </c>
      <c r="E9045">
        <v>0</v>
      </c>
      <c r="F9045" t="s">
        <v>581</v>
      </c>
      <c r="G9045" t="s">
        <v>581</v>
      </c>
      <c r="H9045" t="s">
        <v>143</v>
      </c>
      <c r="I9045" t="s">
        <v>652</v>
      </c>
      <c r="J9045" t="s">
        <v>665</v>
      </c>
    </row>
    <row r="9046" spans="1:10" x14ac:dyDescent="0.35">
      <c r="A9046">
        <v>9296</v>
      </c>
      <c r="B9046" t="s">
        <v>438</v>
      </c>
      <c r="C9046">
        <v>21</v>
      </c>
      <c r="D9046">
        <v>8</v>
      </c>
      <c r="E9046">
        <v>0</v>
      </c>
      <c r="F9046" t="s">
        <v>581</v>
      </c>
      <c r="G9046" t="s">
        <v>581</v>
      </c>
      <c r="H9046" t="s">
        <v>143</v>
      </c>
      <c r="I9046" t="s">
        <v>652</v>
      </c>
      <c r="J9046" t="s">
        <v>665</v>
      </c>
    </row>
    <row r="9047" spans="1:10" x14ac:dyDescent="0.35">
      <c r="A9047">
        <v>9297</v>
      </c>
      <c r="B9047" t="s">
        <v>438</v>
      </c>
      <c r="C9047">
        <v>22</v>
      </c>
      <c r="D9047">
        <v>7</v>
      </c>
      <c r="E9047">
        <v>0</v>
      </c>
      <c r="F9047" t="s">
        <v>581</v>
      </c>
      <c r="G9047" t="s">
        <v>581</v>
      </c>
      <c r="H9047" t="s">
        <v>143</v>
      </c>
      <c r="I9047" t="s">
        <v>652</v>
      </c>
      <c r="J9047" t="s">
        <v>665</v>
      </c>
    </row>
    <row r="9048" spans="1:10" x14ac:dyDescent="0.35">
      <c r="A9048">
        <v>9298</v>
      </c>
      <c r="B9048" t="s">
        <v>438</v>
      </c>
      <c r="C9048">
        <v>23</v>
      </c>
      <c r="D9048">
        <v>4</v>
      </c>
      <c r="E9048">
        <v>0</v>
      </c>
      <c r="F9048" t="s">
        <v>581</v>
      </c>
      <c r="G9048" t="s">
        <v>581</v>
      </c>
      <c r="H9048" t="s">
        <v>143</v>
      </c>
      <c r="I9048" t="s">
        <v>652</v>
      </c>
      <c r="J9048" t="s">
        <v>665</v>
      </c>
    </row>
    <row r="9049" spans="1:10" x14ac:dyDescent="0.35">
      <c r="A9049">
        <v>9299</v>
      </c>
      <c r="B9049" t="s">
        <v>438</v>
      </c>
      <c r="C9049">
        <v>24</v>
      </c>
      <c r="D9049">
        <v>5</v>
      </c>
      <c r="E9049">
        <v>0</v>
      </c>
      <c r="F9049" t="s">
        <v>581</v>
      </c>
      <c r="G9049" t="s">
        <v>581</v>
      </c>
      <c r="H9049" t="s">
        <v>143</v>
      </c>
      <c r="I9049" t="s">
        <v>652</v>
      </c>
      <c r="J9049" t="s">
        <v>665</v>
      </c>
    </row>
    <row r="9050" spans="1:10" x14ac:dyDescent="0.35">
      <c r="A9050">
        <v>9300</v>
      </c>
      <c r="B9050" t="s">
        <v>438</v>
      </c>
      <c r="C9050">
        <v>25</v>
      </c>
      <c r="D9050">
        <v>4</v>
      </c>
      <c r="E9050">
        <v>0</v>
      </c>
      <c r="F9050" t="s">
        <v>581</v>
      </c>
      <c r="G9050" t="s">
        <v>581</v>
      </c>
      <c r="H9050" t="s">
        <v>143</v>
      </c>
      <c r="I9050" t="s">
        <v>652</v>
      </c>
      <c r="J9050" t="s">
        <v>665</v>
      </c>
    </row>
    <row r="9051" spans="1:10" x14ac:dyDescent="0.35">
      <c r="A9051">
        <v>9301</v>
      </c>
      <c r="B9051" t="s">
        <v>438</v>
      </c>
      <c r="C9051">
        <v>26</v>
      </c>
      <c r="D9051">
        <v>11</v>
      </c>
      <c r="E9051">
        <v>0</v>
      </c>
      <c r="F9051" t="s">
        <v>581</v>
      </c>
      <c r="G9051" t="s">
        <v>581</v>
      </c>
      <c r="H9051" t="s">
        <v>143</v>
      </c>
      <c r="I9051" t="s">
        <v>652</v>
      </c>
      <c r="J9051" t="s">
        <v>665</v>
      </c>
    </row>
    <row r="9052" spans="1:10" x14ac:dyDescent="0.35">
      <c r="A9052">
        <v>9302</v>
      </c>
      <c r="B9052" t="s">
        <v>438</v>
      </c>
      <c r="C9052">
        <v>27</v>
      </c>
      <c r="D9052">
        <v>10</v>
      </c>
      <c r="E9052">
        <v>2</v>
      </c>
      <c r="F9052" t="s">
        <v>581</v>
      </c>
      <c r="G9052" t="s">
        <v>581</v>
      </c>
      <c r="H9052" t="s">
        <v>143</v>
      </c>
      <c r="I9052" t="s">
        <v>652</v>
      </c>
      <c r="J9052" t="s">
        <v>665</v>
      </c>
    </row>
    <row r="9053" spans="1:10" x14ac:dyDescent="0.35">
      <c r="A9053">
        <v>9303</v>
      </c>
      <c r="B9053" t="s">
        <v>438</v>
      </c>
      <c r="C9053">
        <v>28</v>
      </c>
      <c r="D9053">
        <v>17</v>
      </c>
      <c r="E9053">
        <v>0</v>
      </c>
      <c r="F9053" t="s">
        <v>581</v>
      </c>
      <c r="G9053" t="s">
        <v>581</v>
      </c>
      <c r="H9053" t="s">
        <v>143</v>
      </c>
      <c r="I9053" t="s">
        <v>652</v>
      </c>
      <c r="J9053" t="s">
        <v>665</v>
      </c>
    </row>
    <row r="9054" spans="1:10" x14ac:dyDescent="0.35">
      <c r="A9054">
        <v>9304</v>
      </c>
      <c r="B9054" t="s">
        <v>438</v>
      </c>
      <c r="C9054">
        <v>29</v>
      </c>
      <c r="D9054">
        <v>19</v>
      </c>
      <c r="E9054">
        <v>2</v>
      </c>
      <c r="F9054" t="s">
        <v>581</v>
      </c>
      <c r="G9054" t="s">
        <v>581</v>
      </c>
      <c r="H9054" t="s">
        <v>143</v>
      </c>
      <c r="I9054" t="s">
        <v>652</v>
      </c>
      <c r="J9054" t="s">
        <v>665</v>
      </c>
    </row>
    <row r="9055" spans="1:10" x14ac:dyDescent="0.35">
      <c r="A9055">
        <v>9305</v>
      </c>
      <c r="B9055" t="s">
        <v>438</v>
      </c>
      <c r="C9055">
        <v>30</v>
      </c>
      <c r="D9055">
        <v>17</v>
      </c>
      <c r="E9055">
        <v>2</v>
      </c>
      <c r="F9055" t="s">
        <v>581</v>
      </c>
      <c r="G9055" t="s">
        <v>581</v>
      </c>
      <c r="H9055" t="s">
        <v>143</v>
      </c>
      <c r="I9055" t="s">
        <v>652</v>
      </c>
      <c r="J9055" t="s">
        <v>665</v>
      </c>
    </row>
    <row r="9056" spans="1:10" x14ac:dyDescent="0.35">
      <c r="A9056">
        <v>9306</v>
      </c>
      <c r="B9056" t="s">
        <v>438</v>
      </c>
      <c r="C9056">
        <v>31</v>
      </c>
      <c r="D9056">
        <v>8</v>
      </c>
      <c r="E9056">
        <v>3</v>
      </c>
      <c r="F9056" t="s">
        <v>581</v>
      </c>
      <c r="G9056" t="s">
        <v>581</v>
      </c>
      <c r="H9056" t="s">
        <v>143</v>
      </c>
      <c r="I9056" t="s">
        <v>652</v>
      </c>
      <c r="J9056" t="s">
        <v>665</v>
      </c>
    </row>
    <row r="9057" spans="1:10" x14ac:dyDescent="0.35">
      <c r="A9057">
        <v>9307</v>
      </c>
      <c r="B9057" t="s">
        <v>438</v>
      </c>
      <c r="C9057">
        <v>32</v>
      </c>
      <c r="D9057">
        <v>7</v>
      </c>
      <c r="E9057">
        <v>0</v>
      </c>
      <c r="F9057" t="s">
        <v>581</v>
      </c>
      <c r="G9057" t="s">
        <v>581</v>
      </c>
      <c r="H9057" t="s">
        <v>143</v>
      </c>
      <c r="I9057" t="s">
        <v>652</v>
      </c>
      <c r="J9057" t="s">
        <v>665</v>
      </c>
    </row>
    <row r="9058" spans="1:10" x14ac:dyDescent="0.35">
      <c r="A9058">
        <v>9308</v>
      </c>
      <c r="B9058" t="s">
        <v>438</v>
      </c>
      <c r="C9058">
        <v>33</v>
      </c>
      <c r="D9058">
        <v>9</v>
      </c>
      <c r="E9058">
        <v>2</v>
      </c>
      <c r="F9058" t="s">
        <v>581</v>
      </c>
      <c r="G9058" t="s">
        <v>581</v>
      </c>
      <c r="H9058" t="s">
        <v>143</v>
      </c>
      <c r="I9058" t="s">
        <v>652</v>
      </c>
      <c r="J9058" t="s">
        <v>665</v>
      </c>
    </row>
    <row r="9059" spans="1:10" x14ac:dyDescent="0.35">
      <c r="A9059">
        <v>9309</v>
      </c>
      <c r="B9059" t="s">
        <v>438</v>
      </c>
      <c r="C9059">
        <v>34</v>
      </c>
      <c r="D9059">
        <v>13</v>
      </c>
      <c r="E9059">
        <v>2</v>
      </c>
      <c r="F9059" t="s">
        <v>581</v>
      </c>
      <c r="G9059" t="s">
        <v>581</v>
      </c>
      <c r="H9059" t="s">
        <v>143</v>
      </c>
      <c r="I9059" t="s">
        <v>652</v>
      </c>
      <c r="J9059" t="s">
        <v>665</v>
      </c>
    </row>
    <row r="9060" spans="1:10" x14ac:dyDescent="0.35">
      <c r="A9060">
        <v>9310</v>
      </c>
      <c r="B9060" t="s">
        <v>438</v>
      </c>
      <c r="C9060">
        <v>35</v>
      </c>
      <c r="D9060">
        <v>11</v>
      </c>
      <c r="E9060">
        <v>2</v>
      </c>
      <c r="F9060" t="s">
        <v>581</v>
      </c>
      <c r="G9060" t="s">
        <v>581</v>
      </c>
      <c r="H9060" t="s">
        <v>143</v>
      </c>
      <c r="I9060" t="s">
        <v>652</v>
      </c>
      <c r="J9060" t="s">
        <v>665</v>
      </c>
    </row>
    <row r="9061" spans="1:10" x14ac:dyDescent="0.35">
      <c r="A9061">
        <v>9311</v>
      </c>
      <c r="B9061" t="s">
        <v>438</v>
      </c>
      <c r="C9061">
        <v>36</v>
      </c>
      <c r="D9061">
        <v>12</v>
      </c>
      <c r="E9061">
        <v>1</v>
      </c>
      <c r="F9061" t="s">
        <v>581</v>
      </c>
      <c r="G9061" t="s">
        <v>581</v>
      </c>
      <c r="H9061" t="s">
        <v>143</v>
      </c>
      <c r="I9061" t="s">
        <v>652</v>
      </c>
      <c r="J9061" t="s">
        <v>665</v>
      </c>
    </row>
    <row r="9062" spans="1:10" x14ac:dyDescent="0.35">
      <c r="A9062">
        <v>9312</v>
      </c>
      <c r="B9062" t="s">
        <v>438</v>
      </c>
      <c r="C9062">
        <v>37</v>
      </c>
      <c r="D9062">
        <v>14</v>
      </c>
      <c r="E9062">
        <v>5</v>
      </c>
      <c r="F9062" t="s">
        <v>581</v>
      </c>
      <c r="G9062" t="s">
        <v>581</v>
      </c>
      <c r="H9062" t="s">
        <v>143</v>
      </c>
      <c r="I9062" t="s">
        <v>652</v>
      </c>
      <c r="J9062" t="s">
        <v>665</v>
      </c>
    </row>
    <row r="9063" spans="1:10" x14ac:dyDescent="0.35">
      <c r="A9063">
        <v>9313</v>
      </c>
      <c r="B9063" t="s">
        <v>438</v>
      </c>
      <c r="C9063">
        <v>38</v>
      </c>
      <c r="D9063">
        <v>9</v>
      </c>
      <c r="E9063">
        <v>4</v>
      </c>
      <c r="F9063" t="s">
        <v>581</v>
      </c>
      <c r="G9063" t="s">
        <v>581</v>
      </c>
      <c r="H9063" t="s">
        <v>143</v>
      </c>
      <c r="I9063" t="s">
        <v>652</v>
      </c>
      <c r="J9063" t="s">
        <v>665</v>
      </c>
    </row>
    <row r="9064" spans="1:10" x14ac:dyDescent="0.35">
      <c r="A9064">
        <v>9314</v>
      </c>
      <c r="B9064" t="s">
        <v>439</v>
      </c>
      <c r="C9064">
        <v>15</v>
      </c>
      <c r="D9064">
        <v>4</v>
      </c>
      <c r="E9064">
        <v>0</v>
      </c>
      <c r="F9064" t="s">
        <v>581</v>
      </c>
      <c r="G9064" t="s">
        <v>581</v>
      </c>
      <c r="H9064" t="s">
        <v>143</v>
      </c>
      <c r="I9064" t="s">
        <v>652</v>
      </c>
      <c r="J9064" t="s">
        <v>665</v>
      </c>
    </row>
    <row r="9065" spans="1:10" x14ac:dyDescent="0.35">
      <c r="A9065">
        <v>9315</v>
      </c>
      <c r="B9065" t="s">
        <v>439</v>
      </c>
      <c r="C9065">
        <v>17</v>
      </c>
      <c r="D9065">
        <v>6</v>
      </c>
      <c r="E9065">
        <v>0</v>
      </c>
      <c r="F9065" t="s">
        <v>581</v>
      </c>
      <c r="G9065" t="s">
        <v>581</v>
      </c>
      <c r="H9065" t="s">
        <v>143</v>
      </c>
      <c r="I9065" t="s">
        <v>652</v>
      </c>
      <c r="J9065" t="s">
        <v>665</v>
      </c>
    </row>
    <row r="9066" spans="1:10" x14ac:dyDescent="0.35">
      <c r="A9066">
        <v>9316</v>
      </c>
      <c r="B9066" t="s">
        <v>439</v>
      </c>
      <c r="C9066">
        <v>21</v>
      </c>
      <c r="D9066">
        <v>2</v>
      </c>
      <c r="E9066">
        <v>0</v>
      </c>
      <c r="F9066" t="s">
        <v>581</v>
      </c>
      <c r="G9066" t="s">
        <v>581</v>
      </c>
      <c r="H9066" t="s">
        <v>143</v>
      </c>
      <c r="I9066" t="s">
        <v>652</v>
      </c>
      <c r="J9066" t="s">
        <v>665</v>
      </c>
    </row>
    <row r="9067" spans="1:10" x14ac:dyDescent="0.35">
      <c r="A9067">
        <v>9317</v>
      </c>
      <c r="B9067" t="s">
        <v>439</v>
      </c>
      <c r="C9067">
        <v>22</v>
      </c>
      <c r="D9067">
        <v>2</v>
      </c>
      <c r="E9067">
        <v>0</v>
      </c>
      <c r="F9067" t="s">
        <v>581</v>
      </c>
      <c r="G9067" t="s">
        <v>581</v>
      </c>
      <c r="H9067" t="s">
        <v>143</v>
      </c>
      <c r="I9067" t="s">
        <v>652</v>
      </c>
      <c r="J9067" t="s">
        <v>665</v>
      </c>
    </row>
    <row r="9068" spans="1:10" x14ac:dyDescent="0.35">
      <c r="A9068">
        <v>9318</v>
      </c>
      <c r="B9068" t="s">
        <v>439</v>
      </c>
      <c r="C9068">
        <v>23</v>
      </c>
      <c r="D9068">
        <v>1</v>
      </c>
      <c r="E9068">
        <v>0</v>
      </c>
      <c r="F9068" t="s">
        <v>581</v>
      </c>
      <c r="G9068" t="s">
        <v>581</v>
      </c>
      <c r="H9068" t="s">
        <v>143</v>
      </c>
      <c r="I9068" t="s">
        <v>652</v>
      </c>
      <c r="J9068" t="s">
        <v>665</v>
      </c>
    </row>
    <row r="9069" spans="1:10" x14ac:dyDescent="0.35">
      <c r="A9069">
        <v>9319</v>
      </c>
      <c r="B9069" t="s">
        <v>439</v>
      </c>
      <c r="C9069">
        <v>25</v>
      </c>
      <c r="D9069">
        <v>1</v>
      </c>
      <c r="E9069">
        <v>0</v>
      </c>
      <c r="F9069" t="s">
        <v>581</v>
      </c>
      <c r="G9069" t="s">
        <v>581</v>
      </c>
      <c r="H9069" t="s">
        <v>143</v>
      </c>
      <c r="I9069" t="s">
        <v>652</v>
      </c>
      <c r="J9069" t="s">
        <v>665</v>
      </c>
    </row>
    <row r="9070" spans="1:10" x14ac:dyDescent="0.35">
      <c r="A9070">
        <v>9320</v>
      </c>
      <c r="B9070" t="s">
        <v>439</v>
      </c>
      <c r="C9070">
        <v>26</v>
      </c>
      <c r="D9070">
        <v>1</v>
      </c>
      <c r="E9070">
        <v>0</v>
      </c>
      <c r="F9070" t="s">
        <v>581</v>
      </c>
      <c r="G9070" t="s">
        <v>581</v>
      </c>
      <c r="H9070" t="s">
        <v>143</v>
      </c>
      <c r="I9070" t="s">
        <v>652</v>
      </c>
      <c r="J9070" t="s">
        <v>665</v>
      </c>
    </row>
    <row r="9071" spans="1:10" x14ac:dyDescent="0.35">
      <c r="A9071">
        <v>9321</v>
      </c>
      <c r="B9071" t="s">
        <v>439</v>
      </c>
      <c r="C9071">
        <v>29</v>
      </c>
      <c r="D9071">
        <v>1</v>
      </c>
      <c r="E9071">
        <v>0</v>
      </c>
      <c r="F9071" t="s">
        <v>581</v>
      </c>
      <c r="G9071" t="s">
        <v>581</v>
      </c>
      <c r="H9071" t="s">
        <v>143</v>
      </c>
      <c r="I9071" t="s">
        <v>652</v>
      </c>
      <c r="J9071" t="s">
        <v>665</v>
      </c>
    </row>
    <row r="9072" spans="1:10" x14ac:dyDescent="0.35">
      <c r="A9072">
        <v>9322</v>
      </c>
      <c r="B9072" t="s">
        <v>439</v>
      </c>
      <c r="C9072">
        <v>31</v>
      </c>
      <c r="D9072">
        <v>1</v>
      </c>
      <c r="E9072">
        <v>0</v>
      </c>
      <c r="F9072" t="s">
        <v>581</v>
      </c>
      <c r="G9072" t="s">
        <v>581</v>
      </c>
      <c r="H9072" t="s">
        <v>143</v>
      </c>
      <c r="I9072" t="s">
        <v>652</v>
      </c>
      <c r="J9072" t="s">
        <v>665</v>
      </c>
    </row>
    <row r="9073" spans="1:10" x14ac:dyDescent="0.35">
      <c r="A9073">
        <v>9323</v>
      </c>
      <c r="B9073" t="s">
        <v>439</v>
      </c>
      <c r="C9073">
        <v>33</v>
      </c>
      <c r="D9073">
        <v>3</v>
      </c>
      <c r="E9073">
        <v>0</v>
      </c>
      <c r="F9073" t="s">
        <v>581</v>
      </c>
      <c r="G9073" t="s">
        <v>581</v>
      </c>
      <c r="H9073" t="s">
        <v>143</v>
      </c>
      <c r="I9073" t="s">
        <v>652</v>
      </c>
      <c r="J9073" t="s">
        <v>665</v>
      </c>
    </row>
    <row r="9074" spans="1:10" x14ac:dyDescent="0.35">
      <c r="A9074">
        <v>9324</v>
      </c>
      <c r="B9074" t="s">
        <v>439</v>
      </c>
      <c r="C9074">
        <v>34</v>
      </c>
      <c r="D9074">
        <v>5</v>
      </c>
      <c r="E9074">
        <v>0</v>
      </c>
      <c r="F9074" t="s">
        <v>581</v>
      </c>
      <c r="G9074" t="s">
        <v>581</v>
      </c>
      <c r="H9074" t="s">
        <v>143</v>
      </c>
      <c r="I9074" t="s">
        <v>652</v>
      </c>
      <c r="J9074" t="s">
        <v>665</v>
      </c>
    </row>
    <row r="9075" spans="1:10" x14ac:dyDescent="0.35">
      <c r="A9075">
        <v>9325</v>
      </c>
      <c r="B9075" t="s">
        <v>439</v>
      </c>
      <c r="C9075">
        <v>36</v>
      </c>
      <c r="D9075">
        <v>3</v>
      </c>
      <c r="E9075">
        <v>0</v>
      </c>
      <c r="F9075" t="s">
        <v>581</v>
      </c>
      <c r="G9075" t="s">
        <v>581</v>
      </c>
      <c r="H9075" t="s">
        <v>143</v>
      </c>
      <c r="I9075" t="s">
        <v>652</v>
      </c>
      <c r="J9075" t="s">
        <v>665</v>
      </c>
    </row>
    <row r="9076" spans="1:10" x14ac:dyDescent="0.35">
      <c r="A9076">
        <v>9326</v>
      </c>
      <c r="B9076" t="s">
        <v>439</v>
      </c>
      <c r="C9076">
        <v>38</v>
      </c>
      <c r="D9076">
        <v>3</v>
      </c>
      <c r="E9076">
        <v>0</v>
      </c>
      <c r="F9076" t="s">
        <v>581</v>
      </c>
      <c r="G9076" t="s">
        <v>581</v>
      </c>
      <c r="H9076" t="s">
        <v>143</v>
      </c>
      <c r="I9076" t="s">
        <v>652</v>
      </c>
      <c r="J9076" t="s">
        <v>665</v>
      </c>
    </row>
    <row r="9077" spans="1:10" x14ac:dyDescent="0.35">
      <c r="A9077">
        <v>9327</v>
      </c>
      <c r="B9077" t="s">
        <v>440</v>
      </c>
      <c r="C9077">
        <v>15</v>
      </c>
      <c r="D9077">
        <v>32</v>
      </c>
      <c r="E9077">
        <v>0</v>
      </c>
      <c r="F9077" t="s">
        <v>581</v>
      </c>
      <c r="G9077" t="s">
        <v>581</v>
      </c>
      <c r="H9077" t="s">
        <v>143</v>
      </c>
      <c r="I9077" t="s">
        <v>652</v>
      </c>
      <c r="J9077" t="s">
        <v>665</v>
      </c>
    </row>
    <row r="9078" spans="1:10" x14ac:dyDescent="0.35">
      <c r="A9078">
        <v>9328</v>
      </c>
      <c r="B9078" t="s">
        <v>440</v>
      </c>
      <c r="C9078">
        <v>16</v>
      </c>
      <c r="D9078">
        <v>29</v>
      </c>
      <c r="E9078">
        <v>3</v>
      </c>
      <c r="F9078" t="s">
        <v>581</v>
      </c>
      <c r="G9078" t="s">
        <v>581</v>
      </c>
      <c r="H9078" t="s">
        <v>143</v>
      </c>
      <c r="I9078" t="s">
        <v>652</v>
      </c>
      <c r="J9078" t="s">
        <v>665</v>
      </c>
    </row>
    <row r="9079" spans="1:10" x14ac:dyDescent="0.35">
      <c r="A9079">
        <v>9329</v>
      </c>
      <c r="B9079" t="s">
        <v>440</v>
      </c>
      <c r="C9079">
        <v>17</v>
      </c>
      <c r="D9079">
        <v>22</v>
      </c>
      <c r="E9079">
        <v>1</v>
      </c>
      <c r="F9079" t="s">
        <v>581</v>
      </c>
      <c r="G9079" t="s">
        <v>581</v>
      </c>
      <c r="H9079" t="s">
        <v>143</v>
      </c>
      <c r="I9079" t="s">
        <v>652</v>
      </c>
      <c r="J9079" t="s">
        <v>665</v>
      </c>
    </row>
    <row r="9080" spans="1:10" x14ac:dyDescent="0.35">
      <c r="A9080">
        <v>9330</v>
      </c>
      <c r="B9080" t="s">
        <v>440</v>
      </c>
      <c r="C9080">
        <v>18</v>
      </c>
      <c r="D9080">
        <v>11</v>
      </c>
      <c r="E9080">
        <v>3</v>
      </c>
      <c r="F9080" t="s">
        <v>581</v>
      </c>
      <c r="G9080" t="s">
        <v>581</v>
      </c>
      <c r="H9080" t="s">
        <v>143</v>
      </c>
      <c r="I9080" t="s">
        <v>652</v>
      </c>
      <c r="J9080" t="s">
        <v>665</v>
      </c>
    </row>
    <row r="9081" spans="1:10" x14ac:dyDescent="0.35">
      <c r="A9081">
        <v>9331</v>
      </c>
      <c r="B9081" t="s">
        <v>440</v>
      </c>
      <c r="C9081">
        <v>19</v>
      </c>
      <c r="D9081">
        <v>15</v>
      </c>
      <c r="E9081">
        <v>0</v>
      </c>
      <c r="F9081" t="s">
        <v>581</v>
      </c>
      <c r="G9081" t="s">
        <v>581</v>
      </c>
      <c r="H9081" t="s">
        <v>143</v>
      </c>
      <c r="I9081" t="s">
        <v>652</v>
      </c>
      <c r="J9081" t="s">
        <v>665</v>
      </c>
    </row>
    <row r="9082" spans="1:10" x14ac:dyDescent="0.35">
      <c r="A9082">
        <v>9332</v>
      </c>
      <c r="B9082" t="s">
        <v>440</v>
      </c>
      <c r="C9082">
        <v>20</v>
      </c>
      <c r="D9082">
        <v>9</v>
      </c>
      <c r="E9082">
        <v>0</v>
      </c>
      <c r="F9082" t="s">
        <v>581</v>
      </c>
      <c r="G9082" t="s">
        <v>581</v>
      </c>
      <c r="H9082" t="s">
        <v>143</v>
      </c>
      <c r="I9082" t="s">
        <v>652</v>
      </c>
      <c r="J9082" t="s">
        <v>665</v>
      </c>
    </row>
    <row r="9083" spans="1:10" x14ac:dyDescent="0.35">
      <c r="A9083">
        <v>9333</v>
      </c>
      <c r="B9083" t="s">
        <v>440</v>
      </c>
      <c r="C9083">
        <v>21</v>
      </c>
      <c r="D9083">
        <v>4</v>
      </c>
      <c r="E9083">
        <v>0</v>
      </c>
      <c r="F9083" t="s">
        <v>581</v>
      </c>
      <c r="G9083" t="s">
        <v>581</v>
      </c>
      <c r="H9083" t="s">
        <v>143</v>
      </c>
      <c r="I9083" t="s">
        <v>652</v>
      </c>
      <c r="J9083" t="s">
        <v>665</v>
      </c>
    </row>
    <row r="9084" spans="1:10" x14ac:dyDescent="0.35">
      <c r="A9084">
        <v>9334</v>
      </c>
      <c r="B9084" t="s">
        <v>440</v>
      </c>
      <c r="C9084">
        <v>22</v>
      </c>
      <c r="D9084">
        <v>9</v>
      </c>
      <c r="E9084">
        <v>0</v>
      </c>
      <c r="F9084" t="s">
        <v>581</v>
      </c>
      <c r="G9084" t="s">
        <v>581</v>
      </c>
      <c r="H9084" t="s">
        <v>143</v>
      </c>
      <c r="I9084" t="s">
        <v>652</v>
      </c>
      <c r="J9084" t="s">
        <v>665</v>
      </c>
    </row>
    <row r="9085" spans="1:10" x14ac:dyDescent="0.35">
      <c r="A9085">
        <v>9335</v>
      </c>
      <c r="B9085" t="s">
        <v>440</v>
      </c>
      <c r="C9085">
        <v>23</v>
      </c>
      <c r="D9085">
        <v>4</v>
      </c>
      <c r="E9085">
        <v>0</v>
      </c>
      <c r="F9085" t="s">
        <v>581</v>
      </c>
      <c r="G9085" t="s">
        <v>581</v>
      </c>
      <c r="H9085" t="s">
        <v>143</v>
      </c>
      <c r="I9085" t="s">
        <v>652</v>
      </c>
      <c r="J9085" t="s">
        <v>665</v>
      </c>
    </row>
    <row r="9086" spans="1:10" x14ac:dyDescent="0.35">
      <c r="A9086">
        <v>9336</v>
      </c>
      <c r="B9086" t="s">
        <v>440</v>
      </c>
      <c r="C9086">
        <v>24</v>
      </c>
      <c r="D9086">
        <v>10</v>
      </c>
      <c r="E9086">
        <v>0</v>
      </c>
      <c r="F9086" t="s">
        <v>581</v>
      </c>
      <c r="G9086" t="s">
        <v>581</v>
      </c>
      <c r="H9086" t="s">
        <v>143</v>
      </c>
      <c r="I9086" t="s">
        <v>652</v>
      </c>
      <c r="J9086" t="s">
        <v>665</v>
      </c>
    </row>
    <row r="9087" spans="1:10" x14ac:dyDescent="0.35">
      <c r="A9087">
        <v>9337</v>
      </c>
      <c r="B9087" t="s">
        <v>440</v>
      </c>
      <c r="C9087">
        <v>25</v>
      </c>
      <c r="D9087">
        <v>38</v>
      </c>
      <c r="E9087">
        <v>0</v>
      </c>
      <c r="F9087" t="s">
        <v>581</v>
      </c>
      <c r="G9087" t="s">
        <v>581</v>
      </c>
      <c r="H9087" t="s">
        <v>143</v>
      </c>
      <c r="I9087" t="s">
        <v>652</v>
      </c>
      <c r="J9087" t="s">
        <v>665</v>
      </c>
    </row>
    <row r="9088" spans="1:10" x14ac:dyDescent="0.35">
      <c r="A9088">
        <v>9338</v>
      </c>
      <c r="B9088" t="s">
        <v>440</v>
      </c>
      <c r="C9088">
        <v>26</v>
      </c>
      <c r="D9088">
        <v>7</v>
      </c>
      <c r="E9088">
        <v>0</v>
      </c>
      <c r="F9088" t="s">
        <v>581</v>
      </c>
      <c r="G9088" t="s">
        <v>581</v>
      </c>
      <c r="H9088" t="s">
        <v>143</v>
      </c>
      <c r="I9088" t="s">
        <v>652</v>
      </c>
      <c r="J9088" t="s">
        <v>665</v>
      </c>
    </row>
    <row r="9089" spans="1:10" x14ac:dyDescent="0.35">
      <c r="A9089">
        <v>9339</v>
      </c>
      <c r="B9089" t="s">
        <v>440</v>
      </c>
      <c r="C9089">
        <v>27</v>
      </c>
      <c r="D9089">
        <v>16</v>
      </c>
      <c r="E9089">
        <v>3</v>
      </c>
      <c r="F9089" t="s">
        <v>581</v>
      </c>
      <c r="G9089" t="s">
        <v>581</v>
      </c>
      <c r="H9089" t="s">
        <v>143</v>
      </c>
      <c r="I9089" t="s">
        <v>652</v>
      </c>
      <c r="J9089" t="s">
        <v>665</v>
      </c>
    </row>
    <row r="9090" spans="1:10" x14ac:dyDescent="0.35">
      <c r="A9090">
        <v>9340</v>
      </c>
      <c r="B9090" t="s">
        <v>440</v>
      </c>
      <c r="C9090">
        <v>28</v>
      </c>
      <c r="D9090">
        <v>14</v>
      </c>
      <c r="E9090">
        <v>2</v>
      </c>
      <c r="F9090" t="s">
        <v>581</v>
      </c>
      <c r="G9090" t="s">
        <v>581</v>
      </c>
      <c r="H9090" t="s">
        <v>143</v>
      </c>
      <c r="I9090" t="s">
        <v>652</v>
      </c>
      <c r="J9090" t="s">
        <v>665</v>
      </c>
    </row>
    <row r="9091" spans="1:10" x14ac:dyDescent="0.35">
      <c r="A9091">
        <v>9341</v>
      </c>
      <c r="B9091" t="s">
        <v>440</v>
      </c>
      <c r="C9091">
        <v>29</v>
      </c>
      <c r="D9091">
        <v>13</v>
      </c>
      <c r="E9091">
        <v>2</v>
      </c>
      <c r="F9091" t="s">
        <v>581</v>
      </c>
      <c r="G9091" t="s">
        <v>581</v>
      </c>
      <c r="H9091" t="s">
        <v>143</v>
      </c>
      <c r="I9091" t="s">
        <v>652</v>
      </c>
      <c r="J9091" t="s">
        <v>665</v>
      </c>
    </row>
    <row r="9092" spans="1:10" x14ac:dyDescent="0.35">
      <c r="A9092">
        <v>9342</v>
      </c>
      <c r="B9092" t="s">
        <v>440</v>
      </c>
      <c r="C9092">
        <v>30</v>
      </c>
      <c r="D9092">
        <v>22</v>
      </c>
      <c r="E9092">
        <v>4</v>
      </c>
      <c r="F9092" t="s">
        <v>581</v>
      </c>
      <c r="G9092" t="s">
        <v>581</v>
      </c>
      <c r="H9092" t="s">
        <v>143</v>
      </c>
      <c r="I9092" t="s">
        <v>652</v>
      </c>
      <c r="J9092" t="s">
        <v>665</v>
      </c>
    </row>
    <row r="9093" spans="1:10" x14ac:dyDescent="0.35">
      <c r="A9093">
        <v>9343</v>
      </c>
      <c r="B9093" t="s">
        <v>440</v>
      </c>
      <c r="C9093">
        <v>31</v>
      </c>
      <c r="D9093">
        <v>21</v>
      </c>
      <c r="E9093">
        <v>3</v>
      </c>
      <c r="F9093" t="s">
        <v>581</v>
      </c>
      <c r="G9093" t="s">
        <v>581</v>
      </c>
      <c r="H9093" t="s">
        <v>143</v>
      </c>
      <c r="I9093" t="s">
        <v>652</v>
      </c>
      <c r="J9093" t="s">
        <v>665</v>
      </c>
    </row>
    <row r="9094" spans="1:10" x14ac:dyDescent="0.35">
      <c r="A9094">
        <v>9344</v>
      </c>
      <c r="B9094" t="s">
        <v>440</v>
      </c>
      <c r="C9094">
        <v>32</v>
      </c>
      <c r="D9094">
        <v>24</v>
      </c>
      <c r="E9094">
        <v>30</v>
      </c>
      <c r="F9094" t="s">
        <v>581</v>
      </c>
      <c r="G9094" t="s">
        <v>581</v>
      </c>
      <c r="H9094" t="s">
        <v>143</v>
      </c>
      <c r="I9094" t="s">
        <v>652</v>
      </c>
      <c r="J9094" t="s">
        <v>665</v>
      </c>
    </row>
    <row r="9095" spans="1:10" x14ac:dyDescent="0.35">
      <c r="A9095">
        <v>9345</v>
      </c>
      <c r="B9095" t="s">
        <v>440</v>
      </c>
      <c r="C9095">
        <v>33</v>
      </c>
      <c r="D9095">
        <v>18</v>
      </c>
      <c r="E9095">
        <v>38</v>
      </c>
      <c r="F9095" t="s">
        <v>581</v>
      </c>
      <c r="G9095" t="s">
        <v>581</v>
      </c>
      <c r="H9095" t="s">
        <v>143</v>
      </c>
      <c r="I9095" t="s">
        <v>652</v>
      </c>
      <c r="J9095" t="s">
        <v>665</v>
      </c>
    </row>
    <row r="9096" spans="1:10" x14ac:dyDescent="0.35">
      <c r="A9096">
        <v>9346</v>
      </c>
      <c r="B9096" t="s">
        <v>440</v>
      </c>
      <c r="C9096">
        <v>34</v>
      </c>
      <c r="D9096">
        <v>19</v>
      </c>
      <c r="E9096">
        <v>4</v>
      </c>
      <c r="F9096" t="s">
        <v>581</v>
      </c>
      <c r="G9096" t="s">
        <v>581</v>
      </c>
      <c r="H9096" t="s">
        <v>143</v>
      </c>
      <c r="I9096" t="s">
        <v>652</v>
      </c>
      <c r="J9096" t="s">
        <v>665</v>
      </c>
    </row>
    <row r="9097" spans="1:10" x14ac:dyDescent="0.35">
      <c r="A9097">
        <v>9347</v>
      </c>
      <c r="B9097" t="s">
        <v>440</v>
      </c>
      <c r="C9097">
        <v>35</v>
      </c>
      <c r="D9097">
        <v>9</v>
      </c>
      <c r="E9097">
        <v>9</v>
      </c>
      <c r="F9097" t="s">
        <v>581</v>
      </c>
      <c r="G9097" t="s">
        <v>581</v>
      </c>
      <c r="H9097" t="s">
        <v>143</v>
      </c>
      <c r="I9097" t="s">
        <v>652</v>
      </c>
      <c r="J9097" t="s">
        <v>665</v>
      </c>
    </row>
    <row r="9098" spans="1:10" x14ac:dyDescent="0.35">
      <c r="A9098">
        <v>9348</v>
      </c>
      <c r="B9098" t="s">
        <v>440</v>
      </c>
      <c r="C9098">
        <v>36</v>
      </c>
      <c r="D9098">
        <v>15</v>
      </c>
      <c r="E9098">
        <v>3</v>
      </c>
      <c r="F9098" t="s">
        <v>581</v>
      </c>
      <c r="G9098" t="s">
        <v>581</v>
      </c>
      <c r="H9098" t="s">
        <v>143</v>
      </c>
      <c r="I9098" t="s">
        <v>652</v>
      </c>
      <c r="J9098" t="s">
        <v>665</v>
      </c>
    </row>
    <row r="9099" spans="1:10" x14ac:dyDescent="0.35">
      <c r="A9099">
        <v>9349</v>
      </c>
      <c r="B9099" t="s">
        <v>440</v>
      </c>
      <c r="C9099">
        <v>37</v>
      </c>
      <c r="D9099">
        <v>17</v>
      </c>
      <c r="E9099">
        <v>31</v>
      </c>
      <c r="F9099" t="s">
        <v>581</v>
      </c>
      <c r="G9099" t="s">
        <v>581</v>
      </c>
      <c r="H9099" t="s">
        <v>143</v>
      </c>
      <c r="I9099" t="s">
        <v>652</v>
      </c>
      <c r="J9099" t="s">
        <v>665</v>
      </c>
    </row>
    <row r="9100" spans="1:10" x14ac:dyDescent="0.35">
      <c r="A9100">
        <v>9350</v>
      </c>
      <c r="B9100" t="s">
        <v>440</v>
      </c>
      <c r="C9100">
        <v>38</v>
      </c>
      <c r="D9100">
        <v>13</v>
      </c>
      <c r="E9100">
        <v>2</v>
      </c>
      <c r="F9100" t="s">
        <v>581</v>
      </c>
      <c r="G9100" t="s">
        <v>581</v>
      </c>
      <c r="H9100" t="s">
        <v>143</v>
      </c>
      <c r="I9100" t="s">
        <v>652</v>
      </c>
      <c r="J9100" t="s">
        <v>665</v>
      </c>
    </row>
    <row r="9101" spans="1:10" x14ac:dyDescent="0.35">
      <c r="A9101">
        <v>9353</v>
      </c>
      <c r="B9101" t="s">
        <v>441</v>
      </c>
      <c r="C9101">
        <v>15</v>
      </c>
      <c r="D9101">
        <v>24</v>
      </c>
      <c r="E9101">
        <v>6</v>
      </c>
      <c r="F9101" t="s">
        <v>581</v>
      </c>
      <c r="G9101" t="s">
        <v>581</v>
      </c>
      <c r="H9101" t="s">
        <v>143</v>
      </c>
      <c r="I9101" t="s">
        <v>620</v>
      </c>
      <c r="J9101" t="s">
        <v>656</v>
      </c>
    </row>
    <row r="9102" spans="1:10" x14ac:dyDescent="0.35">
      <c r="A9102">
        <v>9354</v>
      </c>
      <c r="B9102" t="s">
        <v>441</v>
      </c>
      <c r="C9102">
        <v>16</v>
      </c>
      <c r="D9102">
        <v>29</v>
      </c>
      <c r="E9102">
        <v>8</v>
      </c>
      <c r="F9102" t="s">
        <v>581</v>
      </c>
      <c r="G9102" t="s">
        <v>581</v>
      </c>
      <c r="H9102" t="s">
        <v>143</v>
      </c>
      <c r="I9102" t="s">
        <v>620</v>
      </c>
      <c r="J9102" t="s">
        <v>656</v>
      </c>
    </row>
    <row r="9103" spans="1:10" x14ac:dyDescent="0.35">
      <c r="A9103">
        <v>9355</v>
      </c>
      <c r="B9103" t="s">
        <v>441</v>
      </c>
      <c r="C9103">
        <v>17</v>
      </c>
      <c r="D9103">
        <v>16</v>
      </c>
      <c r="E9103">
        <v>2</v>
      </c>
      <c r="F9103" t="s">
        <v>581</v>
      </c>
      <c r="G9103" t="s">
        <v>581</v>
      </c>
      <c r="H9103" t="s">
        <v>143</v>
      </c>
      <c r="I9103" t="s">
        <v>620</v>
      </c>
      <c r="J9103" t="s">
        <v>656</v>
      </c>
    </row>
    <row r="9104" spans="1:10" x14ac:dyDescent="0.35">
      <c r="A9104">
        <v>9356</v>
      </c>
      <c r="B9104" t="s">
        <v>441</v>
      </c>
      <c r="C9104">
        <v>18</v>
      </c>
      <c r="D9104">
        <v>17</v>
      </c>
      <c r="E9104">
        <v>0</v>
      </c>
      <c r="F9104" t="s">
        <v>581</v>
      </c>
      <c r="G9104" t="s">
        <v>581</v>
      </c>
      <c r="H9104" t="s">
        <v>143</v>
      </c>
      <c r="I9104" t="s">
        <v>620</v>
      </c>
      <c r="J9104" t="s">
        <v>656</v>
      </c>
    </row>
    <row r="9105" spans="1:10" x14ac:dyDescent="0.35">
      <c r="A9105">
        <v>9357</v>
      </c>
      <c r="B9105" t="s">
        <v>441</v>
      </c>
      <c r="C9105">
        <v>19</v>
      </c>
      <c r="D9105">
        <v>5</v>
      </c>
      <c r="E9105">
        <v>2</v>
      </c>
      <c r="F9105" t="s">
        <v>581</v>
      </c>
      <c r="G9105" t="s">
        <v>581</v>
      </c>
      <c r="H9105" t="s">
        <v>143</v>
      </c>
      <c r="I9105" t="s">
        <v>620</v>
      </c>
      <c r="J9105" t="s">
        <v>656</v>
      </c>
    </row>
    <row r="9106" spans="1:10" x14ac:dyDescent="0.35">
      <c r="A9106">
        <v>9358</v>
      </c>
      <c r="B9106" t="s">
        <v>441</v>
      </c>
      <c r="C9106">
        <v>20</v>
      </c>
      <c r="D9106">
        <v>10</v>
      </c>
      <c r="E9106">
        <v>2</v>
      </c>
      <c r="F9106" t="s">
        <v>581</v>
      </c>
      <c r="G9106" t="s">
        <v>581</v>
      </c>
      <c r="H9106" t="s">
        <v>143</v>
      </c>
      <c r="I9106" t="s">
        <v>620</v>
      </c>
      <c r="J9106" t="s">
        <v>656</v>
      </c>
    </row>
    <row r="9107" spans="1:10" x14ac:dyDescent="0.35">
      <c r="A9107">
        <v>9359</v>
      </c>
      <c r="B9107" t="s">
        <v>441</v>
      </c>
      <c r="C9107">
        <v>21</v>
      </c>
      <c r="D9107">
        <v>4</v>
      </c>
      <c r="E9107">
        <v>1</v>
      </c>
      <c r="F9107" t="s">
        <v>581</v>
      </c>
      <c r="G9107" t="s">
        <v>581</v>
      </c>
      <c r="H9107" t="s">
        <v>143</v>
      </c>
      <c r="I9107" t="s">
        <v>620</v>
      </c>
      <c r="J9107" t="s">
        <v>656</v>
      </c>
    </row>
    <row r="9108" spans="1:10" x14ac:dyDescent="0.35">
      <c r="A9108">
        <v>9360</v>
      </c>
      <c r="B9108" t="s">
        <v>441</v>
      </c>
      <c r="C9108">
        <v>22</v>
      </c>
      <c r="D9108">
        <v>2</v>
      </c>
      <c r="E9108">
        <v>0</v>
      </c>
      <c r="F9108" t="s">
        <v>581</v>
      </c>
      <c r="G9108" t="s">
        <v>581</v>
      </c>
      <c r="H9108" t="s">
        <v>143</v>
      </c>
      <c r="I9108" t="s">
        <v>620</v>
      </c>
      <c r="J9108" t="s">
        <v>656</v>
      </c>
    </row>
    <row r="9109" spans="1:10" x14ac:dyDescent="0.35">
      <c r="A9109">
        <v>9361</v>
      </c>
      <c r="B9109" t="s">
        <v>441</v>
      </c>
      <c r="C9109">
        <v>23</v>
      </c>
      <c r="D9109">
        <v>1</v>
      </c>
      <c r="E9109">
        <v>0</v>
      </c>
      <c r="F9109" t="s">
        <v>581</v>
      </c>
      <c r="G9109" t="s">
        <v>581</v>
      </c>
      <c r="H9109" t="s">
        <v>143</v>
      </c>
      <c r="I9109" t="s">
        <v>620</v>
      </c>
      <c r="J9109" t="s">
        <v>656</v>
      </c>
    </row>
    <row r="9110" spans="1:10" x14ac:dyDescent="0.35">
      <c r="A9110">
        <v>9362</v>
      </c>
      <c r="B9110" t="s">
        <v>441</v>
      </c>
      <c r="C9110">
        <v>24</v>
      </c>
      <c r="D9110">
        <v>2</v>
      </c>
      <c r="E9110">
        <v>1</v>
      </c>
      <c r="F9110" t="s">
        <v>581</v>
      </c>
      <c r="G9110" t="s">
        <v>581</v>
      </c>
      <c r="H9110" t="s">
        <v>143</v>
      </c>
      <c r="I9110" t="s">
        <v>620</v>
      </c>
      <c r="J9110" t="s">
        <v>656</v>
      </c>
    </row>
    <row r="9111" spans="1:10" x14ac:dyDescent="0.35">
      <c r="A9111">
        <v>9363</v>
      </c>
      <c r="B9111" t="s">
        <v>441</v>
      </c>
      <c r="C9111">
        <v>25</v>
      </c>
      <c r="D9111">
        <v>3</v>
      </c>
      <c r="E9111">
        <v>1</v>
      </c>
      <c r="F9111" t="s">
        <v>581</v>
      </c>
      <c r="G9111" t="s">
        <v>581</v>
      </c>
      <c r="H9111" t="s">
        <v>143</v>
      </c>
      <c r="I9111" t="s">
        <v>620</v>
      </c>
      <c r="J9111" t="s">
        <v>656</v>
      </c>
    </row>
    <row r="9112" spans="1:10" x14ac:dyDescent="0.35">
      <c r="A9112">
        <v>9364</v>
      </c>
      <c r="B9112" t="s">
        <v>441</v>
      </c>
      <c r="C9112">
        <v>26</v>
      </c>
      <c r="D9112">
        <v>12</v>
      </c>
      <c r="E9112">
        <v>2</v>
      </c>
      <c r="F9112" t="s">
        <v>581</v>
      </c>
      <c r="G9112" t="s">
        <v>581</v>
      </c>
      <c r="H9112" t="s">
        <v>143</v>
      </c>
      <c r="I9112" t="s">
        <v>620</v>
      </c>
      <c r="J9112" t="s">
        <v>656</v>
      </c>
    </row>
    <row r="9113" spans="1:10" x14ac:dyDescent="0.35">
      <c r="A9113">
        <v>9365</v>
      </c>
      <c r="B9113" t="s">
        <v>441</v>
      </c>
      <c r="C9113">
        <v>27</v>
      </c>
      <c r="D9113">
        <v>22</v>
      </c>
      <c r="E9113">
        <v>2</v>
      </c>
      <c r="F9113" t="s">
        <v>581</v>
      </c>
      <c r="G9113" t="s">
        <v>581</v>
      </c>
      <c r="H9113" t="s">
        <v>143</v>
      </c>
      <c r="I9113" t="s">
        <v>620</v>
      </c>
      <c r="J9113" t="s">
        <v>656</v>
      </c>
    </row>
    <row r="9114" spans="1:10" x14ac:dyDescent="0.35">
      <c r="A9114">
        <v>9366</v>
      </c>
      <c r="B9114" t="s">
        <v>441</v>
      </c>
      <c r="C9114">
        <v>28</v>
      </c>
      <c r="D9114">
        <v>15</v>
      </c>
      <c r="E9114">
        <v>2</v>
      </c>
      <c r="F9114" t="s">
        <v>581</v>
      </c>
      <c r="G9114" t="s">
        <v>581</v>
      </c>
      <c r="H9114" t="s">
        <v>143</v>
      </c>
      <c r="I9114" t="s">
        <v>620</v>
      </c>
      <c r="J9114" t="s">
        <v>656</v>
      </c>
    </row>
    <row r="9115" spans="1:10" x14ac:dyDescent="0.35">
      <c r="A9115">
        <v>9367</v>
      </c>
      <c r="B9115" t="s">
        <v>441</v>
      </c>
      <c r="C9115">
        <v>29</v>
      </c>
      <c r="D9115">
        <v>11</v>
      </c>
      <c r="E9115">
        <v>4</v>
      </c>
      <c r="F9115" t="s">
        <v>581</v>
      </c>
      <c r="G9115" t="s">
        <v>581</v>
      </c>
      <c r="H9115" t="s">
        <v>143</v>
      </c>
      <c r="I9115" t="s">
        <v>620</v>
      </c>
      <c r="J9115" t="s">
        <v>656</v>
      </c>
    </row>
    <row r="9116" spans="1:10" x14ac:dyDescent="0.35">
      <c r="A9116">
        <v>9368</v>
      </c>
      <c r="B9116" t="s">
        <v>441</v>
      </c>
      <c r="C9116">
        <v>30</v>
      </c>
      <c r="D9116">
        <v>11</v>
      </c>
      <c r="E9116">
        <v>3</v>
      </c>
      <c r="F9116" t="s">
        <v>581</v>
      </c>
      <c r="G9116" t="s">
        <v>581</v>
      </c>
      <c r="H9116" t="s">
        <v>143</v>
      </c>
      <c r="I9116" t="s">
        <v>620</v>
      </c>
      <c r="J9116" t="s">
        <v>656</v>
      </c>
    </row>
    <row r="9117" spans="1:10" x14ac:dyDescent="0.35">
      <c r="A9117">
        <v>9369</v>
      </c>
      <c r="B9117" t="s">
        <v>441</v>
      </c>
      <c r="C9117">
        <v>31</v>
      </c>
      <c r="D9117">
        <v>7</v>
      </c>
      <c r="E9117">
        <v>0</v>
      </c>
      <c r="F9117" t="s">
        <v>581</v>
      </c>
      <c r="G9117" t="s">
        <v>581</v>
      </c>
      <c r="H9117" t="s">
        <v>143</v>
      </c>
      <c r="I9117" t="s">
        <v>620</v>
      </c>
      <c r="J9117" t="s">
        <v>656</v>
      </c>
    </row>
    <row r="9118" spans="1:10" x14ac:dyDescent="0.35">
      <c r="A9118">
        <v>9370</v>
      </c>
      <c r="B9118" t="s">
        <v>441</v>
      </c>
      <c r="C9118">
        <v>32</v>
      </c>
      <c r="D9118">
        <v>8</v>
      </c>
      <c r="E9118">
        <v>5</v>
      </c>
      <c r="F9118" t="s">
        <v>581</v>
      </c>
      <c r="G9118" t="s">
        <v>581</v>
      </c>
      <c r="H9118" t="s">
        <v>143</v>
      </c>
      <c r="I9118" t="s">
        <v>620</v>
      </c>
      <c r="J9118" t="s">
        <v>656</v>
      </c>
    </row>
    <row r="9119" spans="1:10" x14ac:dyDescent="0.35">
      <c r="A9119">
        <v>9371</v>
      </c>
      <c r="B9119" t="s">
        <v>441</v>
      </c>
      <c r="C9119">
        <v>33</v>
      </c>
      <c r="D9119">
        <v>17</v>
      </c>
      <c r="E9119">
        <v>3</v>
      </c>
      <c r="F9119" t="s">
        <v>581</v>
      </c>
      <c r="G9119" t="s">
        <v>581</v>
      </c>
      <c r="H9119" t="s">
        <v>143</v>
      </c>
      <c r="I9119" t="s">
        <v>620</v>
      </c>
      <c r="J9119" t="s">
        <v>656</v>
      </c>
    </row>
    <row r="9120" spans="1:10" x14ac:dyDescent="0.35">
      <c r="A9120">
        <v>9372</v>
      </c>
      <c r="B9120" t="s">
        <v>441</v>
      </c>
      <c r="C9120">
        <v>34</v>
      </c>
      <c r="D9120">
        <v>11</v>
      </c>
      <c r="E9120">
        <v>1</v>
      </c>
      <c r="F9120" t="s">
        <v>581</v>
      </c>
      <c r="G9120" t="s">
        <v>581</v>
      </c>
      <c r="H9120" t="s">
        <v>143</v>
      </c>
      <c r="I9120" t="s">
        <v>620</v>
      </c>
      <c r="J9120" t="s">
        <v>656</v>
      </c>
    </row>
    <row r="9121" spans="1:10" x14ac:dyDescent="0.35">
      <c r="A9121">
        <v>9373</v>
      </c>
      <c r="B9121" t="s">
        <v>441</v>
      </c>
      <c r="C9121">
        <v>35</v>
      </c>
      <c r="D9121">
        <v>5</v>
      </c>
      <c r="E9121">
        <v>3</v>
      </c>
      <c r="F9121" t="s">
        <v>581</v>
      </c>
      <c r="G9121" t="s">
        <v>581</v>
      </c>
      <c r="H9121" t="s">
        <v>143</v>
      </c>
      <c r="I9121" t="s">
        <v>620</v>
      </c>
      <c r="J9121" t="s">
        <v>656</v>
      </c>
    </row>
    <row r="9122" spans="1:10" x14ac:dyDescent="0.35">
      <c r="A9122">
        <v>9374</v>
      </c>
      <c r="B9122" t="s">
        <v>441</v>
      </c>
      <c r="C9122">
        <v>36</v>
      </c>
      <c r="D9122">
        <v>9</v>
      </c>
      <c r="E9122">
        <v>5</v>
      </c>
      <c r="F9122" t="s">
        <v>581</v>
      </c>
      <c r="G9122" t="s">
        <v>581</v>
      </c>
      <c r="H9122" t="s">
        <v>143</v>
      </c>
      <c r="I9122" t="s">
        <v>620</v>
      </c>
      <c r="J9122" t="s">
        <v>656</v>
      </c>
    </row>
    <row r="9123" spans="1:10" x14ac:dyDescent="0.35">
      <c r="A9123">
        <v>9375</v>
      </c>
      <c r="B9123" t="s">
        <v>441</v>
      </c>
      <c r="C9123">
        <v>37</v>
      </c>
      <c r="D9123">
        <v>19</v>
      </c>
      <c r="E9123">
        <v>2</v>
      </c>
      <c r="F9123" t="s">
        <v>581</v>
      </c>
      <c r="G9123" t="s">
        <v>581</v>
      </c>
      <c r="H9123" t="s">
        <v>143</v>
      </c>
      <c r="I9123" t="s">
        <v>620</v>
      </c>
      <c r="J9123" t="s">
        <v>656</v>
      </c>
    </row>
    <row r="9124" spans="1:10" x14ac:dyDescent="0.35">
      <c r="A9124">
        <v>9376</v>
      </c>
      <c r="B9124" t="s">
        <v>441</v>
      </c>
      <c r="C9124">
        <v>38</v>
      </c>
      <c r="D9124">
        <v>16</v>
      </c>
      <c r="E9124">
        <v>1</v>
      </c>
      <c r="F9124" t="s">
        <v>581</v>
      </c>
      <c r="G9124" t="s">
        <v>581</v>
      </c>
      <c r="H9124" t="s">
        <v>143</v>
      </c>
      <c r="I9124" t="s">
        <v>620</v>
      </c>
      <c r="J9124" t="s">
        <v>656</v>
      </c>
    </row>
    <row r="9125" spans="1:10" x14ac:dyDescent="0.35">
      <c r="A9125">
        <v>9378</v>
      </c>
      <c r="B9125" t="s">
        <v>442</v>
      </c>
      <c r="C9125">
        <v>15</v>
      </c>
      <c r="D9125">
        <v>13</v>
      </c>
      <c r="E9125">
        <v>0</v>
      </c>
      <c r="F9125" t="s">
        <v>581</v>
      </c>
      <c r="G9125" t="s">
        <v>581</v>
      </c>
      <c r="H9125" t="s">
        <v>143</v>
      </c>
      <c r="I9125" t="s">
        <v>620</v>
      </c>
      <c r="J9125" t="s">
        <v>656</v>
      </c>
    </row>
    <row r="9126" spans="1:10" x14ac:dyDescent="0.35">
      <c r="A9126">
        <v>9379</v>
      </c>
      <c r="B9126" t="s">
        <v>442</v>
      </c>
      <c r="C9126">
        <v>16</v>
      </c>
      <c r="D9126">
        <v>6</v>
      </c>
      <c r="E9126">
        <v>0</v>
      </c>
      <c r="F9126" t="s">
        <v>581</v>
      </c>
      <c r="G9126" t="s">
        <v>581</v>
      </c>
      <c r="H9126" t="s">
        <v>143</v>
      </c>
      <c r="I9126" t="s">
        <v>620</v>
      </c>
      <c r="J9126" t="s">
        <v>656</v>
      </c>
    </row>
    <row r="9127" spans="1:10" x14ac:dyDescent="0.35">
      <c r="A9127">
        <v>9380</v>
      </c>
      <c r="B9127" t="s">
        <v>442</v>
      </c>
      <c r="C9127">
        <v>17</v>
      </c>
      <c r="D9127">
        <v>5</v>
      </c>
      <c r="E9127">
        <v>1</v>
      </c>
      <c r="F9127" t="s">
        <v>581</v>
      </c>
      <c r="G9127" t="s">
        <v>581</v>
      </c>
      <c r="H9127" t="s">
        <v>143</v>
      </c>
      <c r="I9127" t="s">
        <v>620</v>
      </c>
      <c r="J9127" t="s">
        <v>656</v>
      </c>
    </row>
    <row r="9128" spans="1:10" x14ac:dyDescent="0.35">
      <c r="A9128">
        <v>9381</v>
      </c>
      <c r="B9128" t="s">
        <v>442</v>
      </c>
      <c r="C9128">
        <v>18</v>
      </c>
      <c r="D9128">
        <v>12</v>
      </c>
      <c r="E9128">
        <v>0</v>
      </c>
      <c r="F9128" t="s">
        <v>581</v>
      </c>
      <c r="G9128" t="s">
        <v>581</v>
      </c>
      <c r="H9128" t="s">
        <v>143</v>
      </c>
      <c r="I9128" t="s">
        <v>620</v>
      </c>
      <c r="J9128" t="s">
        <v>656</v>
      </c>
    </row>
    <row r="9129" spans="1:10" x14ac:dyDescent="0.35">
      <c r="A9129">
        <v>9382</v>
      </c>
      <c r="B9129" t="s">
        <v>442</v>
      </c>
      <c r="C9129">
        <v>19</v>
      </c>
      <c r="D9129">
        <v>4</v>
      </c>
      <c r="E9129">
        <v>0</v>
      </c>
      <c r="F9129" t="s">
        <v>581</v>
      </c>
      <c r="G9129" t="s">
        <v>581</v>
      </c>
      <c r="H9129" t="s">
        <v>143</v>
      </c>
      <c r="I9129" t="s">
        <v>620</v>
      </c>
      <c r="J9129" t="s">
        <v>656</v>
      </c>
    </row>
    <row r="9130" spans="1:10" x14ac:dyDescent="0.35">
      <c r="A9130">
        <v>9383</v>
      </c>
      <c r="B9130" t="s">
        <v>442</v>
      </c>
      <c r="C9130">
        <v>20</v>
      </c>
      <c r="D9130">
        <v>3</v>
      </c>
      <c r="E9130">
        <v>0</v>
      </c>
      <c r="F9130" t="s">
        <v>581</v>
      </c>
      <c r="G9130" t="s">
        <v>581</v>
      </c>
      <c r="H9130" t="s">
        <v>143</v>
      </c>
      <c r="I9130" t="s">
        <v>620</v>
      </c>
      <c r="J9130" t="s">
        <v>656</v>
      </c>
    </row>
    <row r="9131" spans="1:10" x14ac:dyDescent="0.35">
      <c r="A9131">
        <v>9384</v>
      </c>
      <c r="B9131" t="s">
        <v>442</v>
      </c>
      <c r="C9131">
        <v>21</v>
      </c>
      <c r="D9131">
        <v>4</v>
      </c>
      <c r="E9131">
        <v>0</v>
      </c>
      <c r="F9131" t="s">
        <v>581</v>
      </c>
      <c r="G9131" t="s">
        <v>581</v>
      </c>
      <c r="H9131" t="s">
        <v>143</v>
      </c>
      <c r="I9131" t="s">
        <v>620</v>
      </c>
      <c r="J9131" t="s">
        <v>656</v>
      </c>
    </row>
    <row r="9132" spans="1:10" x14ac:dyDescent="0.35">
      <c r="A9132">
        <v>9385</v>
      </c>
      <c r="B9132" t="s">
        <v>442</v>
      </c>
      <c r="C9132">
        <v>22</v>
      </c>
      <c r="D9132">
        <v>3</v>
      </c>
      <c r="E9132">
        <v>0</v>
      </c>
      <c r="F9132" t="s">
        <v>581</v>
      </c>
      <c r="G9132" t="s">
        <v>581</v>
      </c>
      <c r="H9132" t="s">
        <v>143</v>
      </c>
      <c r="I9132" t="s">
        <v>620</v>
      </c>
      <c r="J9132" t="s">
        <v>656</v>
      </c>
    </row>
    <row r="9133" spans="1:10" x14ac:dyDescent="0.35">
      <c r="A9133">
        <v>9386</v>
      </c>
      <c r="B9133" t="s">
        <v>442</v>
      </c>
      <c r="C9133">
        <v>23</v>
      </c>
      <c r="D9133">
        <v>4</v>
      </c>
      <c r="E9133">
        <v>0</v>
      </c>
      <c r="F9133" t="s">
        <v>581</v>
      </c>
      <c r="G9133" t="s">
        <v>581</v>
      </c>
      <c r="H9133" t="s">
        <v>143</v>
      </c>
      <c r="I9133" t="s">
        <v>620</v>
      </c>
      <c r="J9133" t="s">
        <v>656</v>
      </c>
    </row>
    <row r="9134" spans="1:10" x14ac:dyDescent="0.35">
      <c r="A9134">
        <v>9387</v>
      </c>
      <c r="B9134" t="s">
        <v>442</v>
      </c>
      <c r="C9134">
        <v>24</v>
      </c>
      <c r="D9134">
        <v>3</v>
      </c>
      <c r="E9134">
        <v>0</v>
      </c>
      <c r="F9134" t="s">
        <v>581</v>
      </c>
      <c r="G9134" t="s">
        <v>581</v>
      </c>
      <c r="H9134" t="s">
        <v>143</v>
      </c>
      <c r="I9134" t="s">
        <v>620</v>
      </c>
      <c r="J9134" t="s">
        <v>656</v>
      </c>
    </row>
    <row r="9135" spans="1:10" x14ac:dyDescent="0.35">
      <c r="A9135">
        <v>9388</v>
      </c>
      <c r="B9135" t="s">
        <v>442</v>
      </c>
      <c r="C9135">
        <v>25</v>
      </c>
      <c r="D9135">
        <v>5</v>
      </c>
      <c r="E9135">
        <v>0</v>
      </c>
      <c r="F9135" t="s">
        <v>581</v>
      </c>
      <c r="G9135" t="s">
        <v>581</v>
      </c>
      <c r="H9135" t="s">
        <v>143</v>
      </c>
      <c r="I9135" t="s">
        <v>620</v>
      </c>
      <c r="J9135" t="s">
        <v>656</v>
      </c>
    </row>
    <row r="9136" spans="1:10" x14ac:dyDescent="0.35">
      <c r="A9136">
        <v>9389</v>
      </c>
      <c r="B9136" t="s">
        <v>442</v>
      </c>
      <c r="C9136">
        <v>26</v>
      </c>
      <c r="D9136">
        <v>4</v>
      </c>
      <c r="E9136">
        <v>0</v>
      </c>
      <c r="F9136" t="s">
        <v>581</v>
      </c>
      <c r="G9136" t="s">
        <v>581</v>
      </c>
      <c r="H9136" t="s">
        <v>143</v>
      </c>
      <c r="I9136" t="s">
        <v>620</v>
      </c>
      <c r="J9136" t="s">
        <v>656</v>
      </c>
    </row>
    <row r="9137" spans="1:10" x14ac:dyDescent="0.35">
      <c r="A9137">
        <v>9390</v>
      </c>
      <c r="B9137" t="s">
        <v>442</v>
      </c>
      <c r="C9137">
        <v>27</v>
      </c>
      <c r="D9137">
        <v>7</v>
      </c>
      <c r="E9137">
        <v>0</v>
      </c>
      <c r="F9137" t="s">
        <v>581</v>
      </c>
      <c r="G9137" t="s">
        <v>581</v>
      </c>
      <c r="H9137" t="s">
        <v>143</v>
      </c>
      <c r="I9137" t="s">
        <v>620</v>
      </c>
      <c r="J9137" t="s">
        <v>656</v>
      </c>
    </row>
    <row r="9138" spans="1:10" x14ac:dyDescent="0.35">
      <c r="A9138">
        <v>9391</v>
      </c>
      <c r="B9138" t="s">
        <v>442</v>
      </c>
      <c r="C9138">
        <v>28</v>
      </c>
      <c r="D9138">
        <v>4</v>
      </c>
      <c r="E9138">
        <v>0</v>
      </c>
      <c r="F9138" t="s">
        <v>581</v>
      </c>
      <c r="G9138" t="s">
        <v>581</v>
      </c>
      <c r="H9138" t="s">
        <v>143</v>
      </c>
      <c r="I9138" t="s">
        <v>620</v>
      </c>
      <c r="J9138" t="s">
        <v>656</v>
      </c>
    </row>
    <row r="9139" spans="1:10" x14ac:dyDescent="0.35">
      <c r="A9139">
        <v>9392</v>
      </c>
      <c r="B9139" t="s">
        <v>442</v>
      </c>
      <c r="C9139">
        <v>29</v>
      </c>
      <c r="D9139">
        <v>5</v>
      </c>
      <c r="E9139">
        <v>0</v>
      </c>
      <c r="F9139" t="s">
        <v>581</v>
      </c>
      <c r="G9139" t="s">
        <v>581</v>
      </c>
      <c r="H9139" t="s">
        <v>143</v>
      </c>
      <c r="I9139" t="s">
        <v>620</v>
      </c>
      <c r="J9139" t="s">
        <v>656</v>
      </c>
    </row>
    <row r="9140" spans="1:10" x14ac:dyDescent="0.35">
      <c r="A9140">
        <v>9393</v>
      </c>
      <c r="B9140" t="s">
        <v>442</v>
      </c>
      <c r="C9140">
        <v>30</v>
      </c>
      <c r="D9140">
        <v>3</v>
      </c>
      <c r="E9140">
        <v>0</v>
      </c>
      <c r="F9140" t="s">
        <v>581</v>
      </c>
      <c r="G9140" t="s">
        <v>581</v>
      </c>
      <c r="H9140" t="s">
        <v>143</v>
      </c>
      <c r="I9140" t="s">
        <v>620</v>
      </c>
      <c r="J9140" t="s">
        <v>656</v>
      </c>
    </row>
    <row r="9141" spans="1:10" x14ac:dyDescent="0.35">
      <c r="A9141">
        <v>9394</v>
      </c>
      <c r="B9141" t="s">
        <v>442</v>
      </c>
      <c r="C9141">
        <v>31</v>
      </c>
      <c r="D9141">
        <v>7</v>
      </c>
      <c r="E9141">
        <v>0</v>
      </c>
      <c r="F9141" t="s">
        <v>581</v>
      </c>
      <c r="G9141" t="s">
        <v>581</v>
      </c>
      <c r="H9141" t="s">
        <v>143</v>
      </c>
      <c r="I9141" t="s">
        <v>620</v>
      </c>
      <c r="J9141" t="s">
        <v>656</v>
      </c>
    </row>
    <row r="9142" spans="1:10" x14ac:dyDescent="0.35">
      <c r="A9142">
        <v>9395</v>
      </c>
      <c r="B9142" t="s">
        <v>442</v>
      </c>
      <c r="C9142">
        <v>32</v>
      </c>
      <c r="D9142">
        <v>6</v>
      </c>
      <c r="E9142">
        <v>0</v>
      </c>
      <c r="F9142" t="s">
        <v>581</v>
      </c>
      <c r="G9142" t="s">
        <v>581</v>
      </c>
      <c r="H9142" t="s">
        <v>143</v>
      </c>
      <c r="I9142" t="s">
        <v>620</v>
      </c>
      <c r="J9142" t="s">
        <v>656</v>
      </c>
    </row>
    <row r="9143" spans="1:10" x14ac:dyDescent="0.35">
      <c r="A9143">
        <v>9396</v>
      </c>
      <c r="B9143" t="s">
        <v>442</v>
      </c>
      <c r="C9143">
        <v>33</v>
      </c>
      <c r="D9143">
        <v>5</v>
      </c>
      <c r="E9143">
        <v>0</v>
      </c>
      <c r="F9143" t="s">
        <v>581</v>
      </c>
      <c r="G9143" t="s">
        <v>581</v>
      </c>
      <c r="H9143" t="s">
        <v>143</v>
      </c>
      <c r="I9143" t="s">
        <v>620</v>
      </c>
      <c r="J9143" t="s">
        <v>656</v>
      </c>
    </row>
    <row r="9144" spans="1:10" x14ac:dyDescent="0.35">
      <c r="A9144">
        <v>9397</v>
      </c>
      <c r="B9144" t="s">
        <v>442</v>
      </c>
      <c r="C9144">
        <v>34</v>
      </c>
      <c r="D9144">
        <v>3</v>
      </c>
      <c r="E9144">
        <v>0</v>
      </c>
      <c r="F9144" t="s">
        <v>581</v>
      </c>
      <c r="G9144" t="s">
        <v>581</v>
      </c>
      <c r="H9144" t="s">
        <v>143</v>
      </c>
      <c r="I9144" t="s">
        <v>620</v>
      </c>
      <c r="J9144" t="s">
        <v>656</v>
      </c>
    </row>
    <row r="9145" spans="1:10" x14ac:dyDescent="0.35">
      <c r="A9145">
        <v>9398</v>
      </c>
      <c r="B9145" t="s">
        <v>442</v>
      </c>
      <c r="C9145">
        <v>35</v>
      </c>
      <c r="D9145">
        <v>3</v>
      </c>
      <c r="E9145">
        <v>0</v>
      </c>
      <c r="F9145" t="s">
        <v>581</v>
      </c>
      <c r="G9145" t="s">
        <v>581</v>
      </c>
      <c r="H9145" t="s">
        <v>143</v>
      </c>
      <c r="I9145" t="s">
        <v>620</v>
      </c>
      <c r="J9145" t="s">
        <v>656</v>
      </c>
    </row>
    <row r="9146" spans="1:10" x14ac:dyDescent="0.35">
      <c r="A9146">
        <v>9399</v>
      </c>
      <c r="B9146" t="s">
        <v>442</v>
      </c>
      <c r="C9146">
        <v>36</v>
      </c>
      <c r="D9146">
        <v>4</v>
      </c>
      <c r="E9146">
        <v>1</v>
      </c>
      <c r="F9146" t="s">
        <v>581</v>
      </c>
      <c r="G9146" t="s">
        <v>581</v>
      </c>
      <c r="H9146" t="s">
        <v>143</v>
      </c>
      <c r="I9146" t="s">
        <v>620</v>
      </c>
      <c r="J9146" t="s">
        <v>656</v>
      </c>
    </row>
    <row r="9147" spans="1:10" x14ac:dyDescent="0.35">
      <c r="A9147">
        <v>9400</v>
      </c>
      <c r="B9147" t="s">
        <v>442</v>
      </c>
      <c r="C9147">
        <v>37</v>
      </c>
      <c r="D9147">
        <v>3</v>
      </c>
      <c r="E9147">
        <v>0</v>
      </c>
      <c r="F9147" t="s">
        <v>581</v>
      </c>
      <c r="G9147" t="s">
        <v>581</v>
      </c>
      <c r="H9147" t="s">
        <v>143</v>
      </c>
      <c r="I9147" t="s">
        <v>620</v>
      </c>
      <c r="J9147" t="s">
        <v>656</v>
      </c>
    </row>
    <row r="9148" spans="1:10" x14ac:dyDescent="0.35">
      <c r="A9148">
        <v>9401</v>
      </c>
      <c r="B9148" t="s">
        <v>442</v>
      </c>
      <c r="C9148">
        <v>38</v>
      </c>
      <c r="D9148">
        <v>4</v>
      </c>
      <c r="E9148">
        <v>0</v>
      </c>
      <c r="F9148" t="s">
        <v>581</v>
      </c>
      <c r="G9148" t="s">
        <v>581</v>
      </c>
      <c r="H9148" t="s">
        <v>143</v>
      </c>
      <c r="I9148" t="s">
        <v>620</v>
      </c>
      <c r="J9148" t="s">
        <v>656</v>
      </c>
    </row>
    <row r="9149" spans="1:10" x14ac:dyDescent="0.35">
      <c r="A9149">
        <v>9402</v>
      </c>
      <c r="B9149" t="s">
        <v>443</v>
      </c>
      <c r="C9149">
        <v>15</v>
      </c>
      <c r="D9149">
        <v>67</v>
      </c>
      <c r="E9149">
        <v>15</v>
      </c>
      <c r="F9149" t="s">
        <v>581</v>
      </c>
      <c r="G9149" t="s">
        <v>581</v>
      </c>
      <c r="H9149" t="s">
        <v>143</v>
      </c>
      <c r="I9149" t="s">
        <v>620</v>
      </c>
      <c r="J9149" t="s">
        <v>656</v>
      </c>
    </row>
    <row r="9150" spans="1:10" x14ac:dyDescent="0.35">
      <c r="A9150">
        <v>9403</v>
      </c>
      <c r="B9150" t="s">
        <v>443</v>
      </c>
      <c r="C9150">
        <v>16</v>
      </c>
      <c r="D9150">
        <v>32</v>
      </c>
      <c r="E9150">
        <v>17</v>
      </c>
      <c r="F9150" t="s">
        <v>581</v>
      </c>
      <c r="G9150" t="s">
        <v>581</v>
      </c>
      <c r="H9150" t="s">
        <v>143</v>
      </c>
      <c r="I9150" t="s">
        <v>620</v>
      </c>
      <c r="J9150" t="s">
        <v>656</v>
      </c>
    </row>
    <row r="9151" spans="1:10" x14ac:dyDescent="0.35">
      <c r="A9151">
        <v>9404</v>
      </c>
      <c r="B9151" t="s">
        <v>443</v>
      </c>
      <c r="C9151">
        <v>17</v>
      </c>
      <c r="D9151">
        <v>38</v>
      </c>
      <c r="E9151">
        <v>13</v>
      </c>
      <c r="F9151" t="s">
        <v>581</v>
      </c>
      <c r="G9151" t="s">
        <v>581</v>
      </c>
      <c r="H9151" t="s">
        <v>143</v>
      </c>
      <c r="I9151" t="s">
        <v>620</v>
      </c>
      <c r="J9151" t="s">
        <v>656</v>
      </c>
    </row>
    <row r="9152" spans="1:10" x14ac:dyDescent="0.35">
      <c r="A9152">
        <v>9405</v>
      </c>
      <c r="B9152" t="s">
        <v>443</v>
      </c>
      <c r="C9152">
        <v>18</v>
      </c>
      <c r="D9152">
        <v>14</v>
      </c>
      <c r="E9152">
        <v>13</v>
      </c>
      <c r="F9152" t="s">
        <v>581</v>
      </c>
      <c r="G9152" t="s">
        <v>581</v>
      </c>
      <c r="H9152" t="s">
        <v>143</v>
      </c>
      <c r="I9152" t="s">
        <v>620</v>
      </c>
      <c r="J9152" t="s">
        <v>656</v>
      </c>
    </row>
    <row r="9153" spans="1:10" x14ac:dyDescent="0.35">
      <c r="A9153">
        <v>9406</v>
      </c>
      <c r="B9153" t="s">
        <v>443</v>
      </c>
      <c r="C9153">
        <v>19</v>
      </c>
      <c r="D9153">
        <v>18</v>
      </c>
      <c r="E9153">
        <v>7</v>
      </c>
      <c r="F9153" t="s">
        <v>581</v>
      </c>
      <c r="G9153" t="s">
        <v>581</v>
      </c>
      <c r="H9153" t="s">
        <v>143</v>
      </c>
      <c r="I9153" t="s">
        <v>620</v>
      </c>
      <c r="J9153" t="s">
        <v>656</v>
      </c>
    </row>
    <row r="9154" spans="1:10" x14ac:dyDescent="0.35">
      <c r="A9154">
        <v>9407</v>
      </c>
      <c r="B9154" t="s">
        <v>443</v>
      </c>
      <c r="C9154">
        <v>20</v>
      </c>
      <c r="D9154">
        <v>17</v>
      </c>
      <c r="E9154">
        <v>4</v>
      </c>
      <c r="F9154" t="s">
        <v>581</v>
      </c>
      <c r="G9154" t="s">
        <v>581</v>
      </c>
      <c r="H9154" t="s">
        <v>143</v>
      </c>
      <c r="I9154" t="s">
        <v>620</v>
      </c>
      <c r="J9154" t="s">
        <v>656</v>
      </c>
    </row>
    <row r="9155" spans="1:10" x14ac:dyDescent="0.35">
      <c r="A9155">
        <v>9408</v>
      </c>
      <c r="B9155" t="s">
        <v>443</v>
      </c>
      <c r="C9155">
        <v>21</v>
      </c>
      <c r="D9155">
        <v>8</v>
      </c>
      <c r="E9155">
        <v>2</v>
      </c>
      <c r="F9155" t="s">
        <v>581</v>
      </c>
      <c r="G9155" t="s">
        <v>581</v>
      </c>
      <c r="H9155" t="s">
        <v>143</v>
      </c>
      <c r="I9155" t="s">
        <v>620</v>
      </c>
      <c r="J9155" t="s">
        <v>656</v>
      </c>
    </row>
    <row r="9156" spans="1:10" x14ac:dyDescent="0.35">
      <c r="A9156">
        <v>9409</v>
      </c>
      <c r="B9156" t="s">
        <v>443</v>
      </c>
      <c r="C9156">
        <v>22</v>
      </c>
      <c r="D9156">
        <v>5</v>
      </c>
      <c r="E9156">
        <v>3</v>
      </c>
      <c r="F9156" t="s">
        <v>581</v>
      </c>
      <c r="G9156" t="s">
        <v>581</v>
      </c>
      <c r="H9156" t="s">
        <v>143</v>
      </c>
      <c r="I9156" t="s">
        <v>620</v>
      </c>
      <c r="J9156" t="s">
        <v>656</v>
      </c>
    </row>
    <row r="9157" spans="1:10" x14ac:dyDescent="0.35">
      <c r="A9157">
        <v>9410</v>
      </c>
      <c r="B9157" t="s">
        <v>443</v>
      </c>
      <c r="C9157">
        <v>23</v>
      </c>
      <c r="D9157">
        <v>7</v>
      </c>
      <c r="E9157">
        <v>2</v>
      </c>
      <c r="F9157" t="s">
        <v>581</v>
      </c>
      <c r="G9157" t="s">
        <v>581</v>
      </c>
      <c r="H9157" t="s">
        <v>143</v>
      </c>
      <c r="I9157" t="s">
        <v>620</v>
      </c>
      <c r="J9157" t="s">
        <v>656</v>
      </c>
    </row>
    <row r="9158" spans="1:10" x14ac:dyDescent="0.35">
      <c r="A9158">
        <v>9411</v>
      </c>
      <c r="B9158" t="s">
        <v>443</v>
      </c>
      <c r="C9158">
        <v>24</v>
      </c>
      <c r="D9158">
        <v>7</v>
      </c>
      <c r="E9158">
        <v>3</v>
      </c>
      <c r="F9158" t="s">
        <v>581</v>
      </c>
      <c r="G9158" t="s">
        <v>581</v>
      </c>
      <c r="H9158" t="s">
        <v>143</v>
      </c>
      <c r="I9158" t="s">
        <v>620</v>
      </c>
      <c r="J9158" t="s">
        <v>656</v>
      </c>
    </row>
    <row r="9159" spans="1:10" x14ac:dyDescent="0.35">
      <c r="A9159">
        <v>9412</v>
      </c>
      <c r="B9159" t="s">
        <v>443</v>
      </c>
      <c r="C9159">
        <v>25</v>
      </c>
      <c r="D9159">
        <v>10</v>
      </c>
      <c r="E9159">
        <v>9</v>
      </c>
      <c r="F9159" t="s">
        <v>581</v>
      </c>
      <c r="G9159" t="s">
        <v>581</v>
      </c>
      <c r="H9159" t="s">
        <v>143</v>
      </c>
      <c r="I9159" t="s">
        <v>620</v>
      </c>
      <c r="J9159" t="s">
        <v>656</v>
      </c>
    </row>
    <row r="9160" spans="1:10" x14ac:dyDescent="0.35">
      <c r="A9160">
        <v>9413</v>
      </c>
      <c r="B9160" t="s">
        <v>443</v>
      </c>
      <c r="C9160">
        <v>26</v>
      </c>
      <c r="D9160">
        <v>17</v>
      </c>
      <c r="E9160">
        <v>2</v>
      </c>
      <c r="F9160" t="s">
        <v>581</v>
      </c>
      <c r="G9160" t="s">
        <v>581</v>
      </c>
      <c r="H9160" t="s">
        <v>143</v>
      </c>
      <c r="I9160" t="s">
        <v>620</v>
      </c>
      <c r="J9160" t="s">
        <v>656</v>
      </c>
    </row>
    <row r="9161" spans="1:10" x14ac:dyDescent="0.35">
      <c r="A9161">
        <v>9414</v>
      </c>
      <c r="B9161" t="s">
        <v>443</v>
      </c>
      <c r="C9161">
        <v>27</v>
      </c>
      <c r="D9161">
        <v>31</v>
      </c>
      <c r="E9161">
        <v>7</v>
      </c>
      <c r="F9161" t="s">
        <v>581</v>
      </c>
      <c r="G9161" t="s">
        <v>581</v>
      </c>
      <c r="H9161" t="s">
        <v>143</v>
      </c>
      <c r="I9161" t="s">
        <v>620</v>
      </c>
      <c r="J9161" t="s">
        <v>656</v>
      </c>
    </row>
    <row r="9162" spans="1:10" x14ac:dyDescent="0.35">
      <c r="A9162">
        <v>9415</v>
      </c>
      <c r="B9162" t="s">
        <v>443</v>
      </c>
      <c r="C9162">
        <v>28</v>
      </c>
      <c r="D9162">
        <v>25</v>
      </c>
      <c r="E9162">
        <v>7</v>
      </c>
      <c r="F9162" t="s">
        <v>581</v>
      </c>
      <c r="G9162" t="s">
        <v>581</v>
      </c>
      <c r="H9162" t="s">
        <v>143</v>
      </c>
      <c r="I9162" t="s">
        <v>620</v>
      </c>
      <c r="J9162" t="s">
        <v>656</v>
      </c>
    </row>
    <row r="9163" spans="1:10" x14ac:dyDescent="0.35">
      <c r="A9163">
        <v>9416</v>
      </c>
      <c r="B9163" t="s">
        <v>443</v>
      </c>
      <c r="C9163">
        <v>29</v>
      </c>
      <c r="D9163">
        <v>47</v>
      </c>
      <c r="E9163">
        <v>11</v>
      </c>
      <c r="F9163" t="s">
        <v>581</v>
      </c>
      <c r="G9163" t="s">
        <v>581</v>
      </c>
      <c r="H9163" t="s">
        <v>143</v>
      </c>
      <c r="I9163" t="s">
        <v>620</v>
      </c>
      <c r="J9163" t="s">
        <v>656</v>
      </c>
    </row>
    <row r="9164" spans="1:10" x14ac:dyDescent="0.35">
      <c r="A9164">
        <v>9417</v>
      </c>
      <c r="B9164" t="s">
        <v>443</v>
      </c>
      <c r="C9164">
        <v>30</v>
      </c>
      <c r="D9164">
        <v>20</v>
      </c>
      <c r="E9164">
        <v>14</v>
      </c>
      <c r="F9164" t="s">
        <v>581</v>
      </c>
      <c r="G9164" t="s">
        <v>581</v>
      </c>
      <c r="H9164" t="s">
        <v>143</v>
      </c>
      <c r="I9164" t="s">
        <v>620</v>
      </c>
      <c r="J9164" t="s">
        <v>656</v>
      </c>
    </row>
    <row r="9165" spans="1:10" x14ac:dyDescent="0.35">
      <c r="A9165">
        <v>9418</v>
      </c>
      <c r="B9165" t="s">
        <v>443</v>
      </c>
      <c r="C9165">
        <v>31</v>
      </c>
      <c r="D9165">
        <v>24</v>
      </c>
      <c r="E9165">
        <v>7</v>
      </c>
      <c r="F9165" t="s">
        <v>581</v>
      </c>
      <c r="G9165" t="s">
        <v>581</v>
      </c>
      <c r="H9165" t="s">
        <v>143</v>
      </c>
      <c r="I9165" t="s">
        <v>620</v>
      </c>
      <c r="J9165" t="s">
        <v>656</v>
      </c>
    </row>
    <row r="9166" spans="1:10" x14ac:dyDescent="0.35">
      <c r="A9166">
        <v>9419</v>
      </c>
      <c r="B9166" t="s">
        <v>443</v>
      </c>
      <c r="C9166">
        <v>32</v>
      </c>
      <c r="D9166">
        <v>33</v>
      </c>
      <c r="E9166">
        <v>10</v>
      </c>
      <c r="F9166" t="s">
        <v>581</v>
      </c>
      <c r="G9166" t="s">
        <v>581</v>
      </c>
      <c r="H9166" t="s">
        <v>143</v>
      </c>
      <c r="I9166" t="s">
        <v>620</v>
      </c>
      <c r="J9166" t="s">
        <v>656</v>
      </c>
    </row>
    <row r="9167" spans="1:10" x14ac:dyDescent="0.35">
      <c r="A9167">
        <v>9420</v>
      </c>
      <c r="B9167" t="s">
        <v>443</v>
      </c>
      <c r="C9167">
        <v>33</v>
      </c>
      <c r="D9167">
        <v>19</v>
      </c>
      <c r="E9167">
        <v>11</v>
      </c>
      <c r="F9167" t="s">
        <v>581</v>
      </c>
      <c r="G9167" t="s">
        <v>581</v>
      </c>
      <c r="H9167" t="s">
        <v>143</v>
      </c>
      <c r="I9167" t="s">
        <v>620</v>
      </c>
      <c r="J9167" t="s">
        <v>656</v>
      </c>
    </row>
    <row r="9168" spans="1:10" x14ac:dyDescent="0.35">
      <c r="A9168">
        <v>9421</v>
      </c>
      <c r="B9168" t="s">
        <v>443</v>
      </c>
      <c r="C9168">
        <v>34</v>
      </c>
      <c r="D9168">
        <v>18</v>
      </c>
      <c r="E9168">
        <v>6</v>
      </c>
      <c r="F9168" t="s">
        <v>581</v>
      </c>
      <c r="G9168" t="s">
        <v>581</v>
      </c>
      <c r="H9168" t="s">
        <v>143</v>
      </c>
      <c r="I9168" t="s">
        <v>620</v>
      </c>
      <c r="J9168" t="s">
        <v>656</v>
      </c>
    </row>
    <row r="9169" spans="1:10" x14ac:dyDescent="0.35">
      <c r="A9169">
        <v>9422</v>
      </c>
      <c r="B9169" t="s">
        <v>443</v>
      </c>
      <c r="C9169">
        <v>35</v>
      </c>
      <c r="D9169">
        <v>16</v>
      </c>
      <c r="E9169">
        <v>11</v>
      </c>
      <c r="F9169" t="s">
        <v>581</v>
      </c>
      <c r="G9169" t="s">
        <v>581</v>
      </c>
      <c r="H9169" t="s">
        <v>143</v>
      </c>
      <c r="I9169" t="s">
        <v>620</v>
      </c>
      <c r="J9169" t="s">
        <v>656</v>
      </c>
    </row>
    <row r="9170" spans="1:10" x14ac:dyDescent="0.35">
      <c r="A9170">
        <v>9423</v>
      </c>
      <c r="B9170" t="s">
        <v>443</v>
      </c>
      <c r="C9170">
        <v>36</v>
      </c>
      <c r="D9170">
        <v>13</v>
      </c>
      <c r="E9170">
        <v>7</v>
      </c>
      <c r="F9170" t="s">
        <v>581</v>
      </c>
      <c r="G9170" t="s">
        <v>581</v>
      </c>
      <c r="H9170" t="s">
        <v>143</v>
      </c>
      <c r="I9170" t="s">
        <v>620</v>
      </c>
      <c r="J9170" t="s">
        <v>656</v>
      </c>
    </row>
    <row r="9171" spans="1:10" x14ac:dyDescent="0.35">
      <c r="A9171">
        <v>9424</v>
      </c>
      <c r="B9171" t="s">
        <v>443</v>
      </c>
      <c r="C9171">
        <v>37</v>
      </c>
      <c r="D9171">
        <v>24</v>
      </c>
      <c r="E9171">
        <v>6</v>
      </c>
      <c r="F9171" t="s">
        <v>581</v>
      </c>
      <c r="G9171" t="s">
        <v>581</v>
      </c>
      <c r="H9171" t="s">
        <v>143</v>
      </c>
      <c r="I9171" t="s">
        <v>620</v>
      </c>
      <c r="J9171" t="s">
        <v>656</v>
      </c>
    </row>
    <row r="9172" spans="1:10" x14ac:dyDescent="0.35">
      <c r="A9172">
        <v>9425</v>
      </c>
      <c r="B9172" t="s">
        <v>443</v>
      </c>
      <c r="C9172">
        <v>38</v>
      </c>
      <c r="D9172">
        <v>29</v>
      </c>
      <c r="E9172">
        <v>10</v>
      </c>
      <c r="F9172" t="s">
        <v>581</v>
      </c>
      <c r="G9172" t="s">
        <v>581</v>
      </c>
      <c r="H9172" t="s">
        <v>143</v>
      </c>
      <c r="I9172" t="s">
        <v>620</v>
      </c>
      <c r="J9172" t="s">
        <v>656</v>
      </c>
    </row>
    <row r="9173" spans="1:10" x14ac:dyDescent="0.35">
      <c r="A9173">
        <v>9426</v>
      </c>
      <c r="B9173" t="s">
        <v>444</v>
      </c>
      <c r="C9173">
        <v>15</v>
      </c>
      <c r="D9173">
        <v>43</v>
      </c>
      <c r="E9173">
        <v>1</v>
      </c>
      <c r="F9173" t="s">
        <v>581</v>
      </c>
      <c r="G9173" t="s">
        <v>581</v>
      </c>
      <c r="H9173" t="s">
        <v>143</v>
      </c>
      <c r="I9173" t="s">
        <v>620</v>
      </c>
      <c r="J9173" t="s">
        <v>656</v>
      </c>
    </row>
    <row r="9174" spans="1:10" x14ac:dyDescent="0.35">
      <c r="A9174">
        <v>9427</v>
      </c>
      <c r="B9174" t="s">
        <v>444</v>
      </c>
      <c r="C9174">
        <v>16</v>
      </c>
      <c r="D9174">
        <v>34</v>
      </c>
      <c r="E9174">
        <v>5</v>
      </c>
      <c r="F9174" t="s">
        <v>581</v>
      </c>
      <c r="G9174" t="s">
        <v>581</v>
      </c>
      <c r="H9174" t="s">
        <v>143</v>
      </c>
      <c r="I9174" t="s">
        <v>620</v>
      </c>
      <c r="J9174" t="s">
        <v>656</v>
      </c>
    </row>
    <row r="9175" spans="1:10" x14ac:dyDescent="0.35">
      <c r="A9175">
        <v>9428</v>
      </c>
      <c r="B9175" t="s">
        <v>444</v>
      </c>
      <c r="C9175">
        <v>17</v>
      </c>
      <c r="D9175">
        <v>27</v>
      </c>
      <c r="E9175">
        <v>2</v>
      </c>
      <c r="F9175" t="s">
        <v>581</v>
      </c>
      <c r="G9175" t="s">
        <v>581</v>
      </c>
      <c r="H9175" t="s">
        <v>143</v>
      </c>
      <c r="I9175" t="s">
        <v>620</v>
      </c>
      <c r="J9175" t="s">
        <v>656</v>
      </c>
    </row>
    <row r="9176" spans="1:10" x14ac:dyDescent="0.35">
      <c r="A9176">
        <v>9429</v>
      </c>
      <c r="B9176" t="s">
        <v>444</v>
      </c>
      <c r="C9176">
        <v>18</v>
      </c>
      <c r="D9176">
        <v>27</v>
      </c>
      <c r="E9176">
        <v>5</v>
      </c>
      <c r="F9176" t="s">
        <v>581</v>
      </c>
      <c r="G9176" t="s">
        <v>581</v>
      </c>
      <c r="H9176" t="s">
        <v>143</v>
      </c>
      <c r="I9176" t="s">
        <v>620</v>
      </c>
      <c r="J9176" t="s">
        <v>656</v>
      </c>
    </row>
    <row r="9177" spans="1:10" x14ac:dyDescent="0.35">
      <c r="A9177">
        <v>9430</v>
      </c>
      <c r="B9177" t="s">
        <v>444</v>
      </c>
      <c r="C9177">
        <v>19</v>
      </c>
      <c r="D9177">
        <v>16</v>
      </c>
      <c r="E9177">
        <v>1</v>
      </c>
      <c r="F9177" t="s">
        <v>581</v>
      </c>
      <c r="G9177" t="s">
        <v>581</v>
      </c>
      <c r="H9177" t="s">
        <v>143</v>
      </c>
      <c r="I9177" t="s">
        <v>620</v>
      </c>
      <c r="J9177" t="s">
        <v>656</v>
      </c>
    </row>
    <row r="9178" spans="1:10" x14ac:dyDescent="0.35">
      <c r="A9178">
        <v>9431</v>
      </c>
      <c r="B9178" t="s">
        <v>444</v>
      </c>
      <c r="C9178">
        <v>20</v>
      </c>
      <c r="D9178">
        <v>8</v>
      </c>
      <c r="E9178">
        <v>1</v>
      </c>
      <c r="F9178" t="s">
        <v>581</v>
      </c>
      <c r="G9178" t="s">
        <v>581</v>
      </c>
      <c r="H9178" t="s">
        <v>143</v>
      </c>
      <c r="I9178" t="s">
        <v>620</v>
      </c>
      <c r="J9178" t="s">
        <v>656</v>
      </c>
    </row>
    <row r="9179" spans="1:10" x14ac:dyDescent="0.35">
      <c r="A9179">
        <v>9432</v>
      </c>
      <c r="B9179" t="s">
        <v>444</v>
      </c>
      <c r="C9179">
        <v>21</v>
      </c>
      <c r="D9179">
        <v>12</v>
      </c>
      <c r="E9179">
        <v>0</v>
      </c>
      <c r="F9179" t="s">
        <v>581</v>
      </c>
      <c r="G9179" t="s">
        <v>581</v>
      </c>
      <c r="H9179" t="s">
        <v>143</v>
      </c>
      <c r="I9179" t="s">
        <v>620</v>
      </c>
      <c r="J9179" t="s">
        <v>656</v>
      </c>
    </row>
    <row r="9180" spans="1:10" x14ac:dyDescent="0.35">
      <c r="A9180">
        <v>9433</v>
      </c>
      <c r="B9180" t="s">
        <v>444</v>
      </c>
      <c r="C9180">
        <v>22</v>
      </c>
      <c r="D9180">
        <v>2</v>
      </c>
      <c r="E9180">
        <v>0</v>
      </c>
      <c r="F9180" t="s">
        <v>581</v>
      </c>
      <c r="G9180" t="s">
        <v>581</v>
      </c>
      <c r="H9180" t="s">
        <v>143</v>
      </c>
      <c r="I9180" t="s">
        <v>620</v>
      </c>
      <c r="J9180" t="s">
        <v>656</v>
      </c>
    </row>
    <row r="9181" spans="1:10" x14ac:dyDescent="0.35">
      <c r="A9181">
        <v>9434</v>
      </c>
      <c r="B9181" t="s">
        <v>444</v>
      </c>
      <c r="C9181">
        <v>23</v>
      </c>
      <c r="D9181">
        <v>3</v>
      </c>
      <c r="E9181">
        <v>1</v>
      </c>
      <c r="F9181" t="s">
        <v>581</v>
      </c>
      <c r="G9181" t="s">
        <v>581</v>
      </c>
      <c r="H9181" t="s">
        <v>143</v>
      </c>
      <c r="I9181" t="s">
        <v>620</v>
      </c>
      <c r="J9181" t="s">
        <v>656</v>
      </c>
    </row>
    <row r="9182" spans="1:10" x14ac:dyDescent="0.35">
      <c r="A9182">
        <v>9435</v>
      </c>
      <c r="B9182" t="s">
        <v>444</v>
      </c>
      <c r="C9182">
        <v>24</v>
      </c>
      <c r="D9182">
        <v>5</v>
      </c>
      <c r="E9182">
        <v>0</v>
      </c>
      <c r="F9182" t="s">
        <v>581</v>
      </c>
      <c r="G9182" t="s">
        <v>581</v>
      </c>
      <c r="H9182" t="s">
        <v>143</v>
      </c>
      <c r="I9182" t="s">
        <v>620</v>
      </c>
      <c r="J9182" t="s">
        <v>656</v>
      </c>
    </row>
    <row r="9183" spans="1:10" x14ac:dyDescent="0.35">
      <c r="A9183">
        <v>9436</v>
      </c>
      <c r="B9183" t="s">
        <v>444</v>
      </c>
      <c r="C9183">
        <v>25</v>
      </c>
      <c r="D9183">
        <v>8</v>
      </c>
      <c r="E9183">
        <v>0</v>
      </c>
      <c r="F9183" t="s">
        <v>581</v>
      </c>
      <c r="G9183" t="s">
        <v>581</v>
      </c>
      <c r="H9183" t="s">
        <v>143</v>
      </c>
      <c r="I9183" t="s">
        <v>620</v>
      </c>
      <c r="J9183" t="s">
        <v>656</v>
      </c>
    </row>
    <row r="9184" spans="1:10" x14ac:dyDescent="0.35">
      <c r="A9184">
        <v>9437</v>
      </c>
      <c r="B9184" t="s">
        <v>444</v>
      </c>
      <c r="C9184">
        <v>26</v>
      </c>
      <c r="D9184">
        <v>6</v>
      </c>
      <c r="E9184">
        <v>1</v>
      </c>
      <c r="F9184" t="s">
        <v>581</v>
      </c>
      <c r="G9184" t="s">
        <v>581</v>
      </c>
      <c r="H9184" t="s">
        <v>143</v>
      </c>
      <c r="I9184" t="s">
        <v>620</v>
      </c>
      <c r="J9184" t="s">
        <v>656</v>
      </c>
    </row>
    <row r="9185" spans="1:10" x14ac:dyDescent="0.35">
      <c r="A9185">
        <v>9438</v>
      </c>
      <c r="B9185" t="s">
        <v>444</v>
      </c>
      <c r="C9185">
        <v>27</v>
      </c>
      <c r="D9185">
        <v>19</v>
      </c>
      <c r="E9185">
        <v>0</v>
      </c>
      <c r="F9185" t="s">
        <v>581</v>
      </c>
      <c r="G9185" t="s">
        <v>581</v>
      </c>
      <c r="H9185" t="s">
        <v>143</v>
      </c>
      <c r="I9185" t="s">
        <v>620</v>
      </c>
      <c r="J9185" t="s">
        <v>656</v>
      </c>
    </row>
    <row r="9186" spans="1:10" x14ac:dyDescent="0.35">
      <c r="A9186">
        <v>9439</v>
      </c>
      <c r="B9186" t="s">
        <v>444</v>
      </c>
      <c r="C9186">
        <v>28</v>
      </c>
      <c r="D9186">
        <v>11</v>
      </c>
      <c r="E9186">
        <v>4</v>
      </c>
      <c r="F9186" t="s">
        <v>581</v>
      </c>
      <c r="G9186" t="s">
        <v>581</v>
      </c>
      <c r="H9186" t="s">
        <v>143</v>
      </c>
      <c r="I9186" t="s">
        <v>620</v>
      </c>
      <c r="J9186" t="s">
        <v>656</v>
      </c>
    </row>
    <row r="9187" spans="1:10" x14ac:dyDescent="0.35">
      <c r="A9187">
        <v>9440</v>
      </c>
      <c r="B9187" t="s">
        <v>444</v>
      </c>
      <c r="C9187">
        <v>29</v>
      </c>
      <c r="D9187">
        <v>22</v>
      </c>
      <c r="E9187">
        <v>0</v>
      </c>
      <c r="F9187" t="s">
        <v>581</v>
      </c>
      <c r="G9187" t="s">
        <v>581</v>
      </c>
      <c r="H9187" t="s">
        <v>143</v>
      </c>
      <c r="I9187" t="s">
        <v>620</v>
      </c>
      <c r="J9187" t="s">
        <v>656</v>
      </c>
    </row>
    <row r="9188" spans="1:10" x14ac:dyDescent="0.35">
      <c r="A9188">
        <v>9441</v>
      </c>
      <c r="B9188" t="s">
        <v>444</v>
      </c>
      <c r="C9188">
        <v>30</v>
      </c>
      <c r="D9188">
        <v>15</v>
      </c>
      <c r="E9188">
        <v>4</v>
      </c>
      <c r="F9188" t="s">
        <v>581</v>
      </c>
      <c r="G9188" t="s">
        <v>581</v>
      </c>
      <c r="H9188" t="s">
        <v>143</v>
      </c>
      <c r="I9188" t="s">
        <v>620</v>
      </c>
      <c r="J9188" t="s">
        <v>656</v>
      </c>
    </row>
    <row r="9189" spans="1:10" x14ac:dyDescent="0.35">
      <c r="A9189">
        <v>9442</v>
      </c>
      <c r="B9189" t="s">
        <v>444</v>
      </c>
      <c r="C9189">
        <v>31</v>
      </c>
      <c r="D9189">
        <v>24</v>
      </c>
      <c r="E9189">
        <v>1</v>
      </c>
      <c r="F9189" t="s">
        <v>581</v>
      </c>
      <c r="G9189" t="s">
        <v>581</v>
      </c>
      <c r="H9189" t="s">
        <v>143</v>
      </c>
      <c r="I9189" t="s">
        <v>620</v>
      </c>
      <c r="J9189" t="s">
        <v>656</v>
      </c>
    </row>
    <row r="9190" spans="1:10" x14ac:dyDescent="0.35">
      <c r="A9190">
        <v>9443</v>
      </c>
      <c r="B9190" t="s">
        <v>444</v>
      </c>
      <c r="C9190">
        <v>32</v>
      </c>
      <c r="D9190">
        <v>21</v>
      </c>
      <c r="E9190">
        <v>2</v>
      </c>
      <c r="F9190" t="s">
        <v>581</v>
      </c>
      <c r="G9190" t="s">
        <v>581</v>
      </c>
      <c r="H9190" t="s">
        <v>143</v>
      </c>
      <c r="I9190" t="s">
        <v>620</v>
      </c>
      <c r="J9190" t="s">
        <v>656</v>
      </c>
    </row>
    <row r="9191" spans="1:10" x14ac:dyDescent="0.35">
      <c r="A9191">
        <v>9444</v>
      </c>
      <c r="B9191" t="s">
        <v>444</v>
      </c>
      <c r="C9191">
        <v>33</v>
      </c>
      <c r="D9191">
        <v>15</v>
      </c>
      <c r="E9191">
        <v>0</v>
      </c>
      <c r="F9191" t="s">
        <v>581</v>
      </c>
      <c r="G9191" t="s">
        <v>581</v>
      </c>
      <c r="H9191" t="s">
        <v>143</v>
      </c>
      <c r="I9191" t="s">
        <v>620</v>
      </c>
      <c r="J9191" t="s">
        <v>656</v>
      </c>
    </row>
    <row r="9192" spans="1:10" x14ac:dyDescent="0.35">
      <c r="A9192">
        <v>9445</v>
      </c>
      <c r="B9192" t="s">
        <v>444</v>
      </c>
      <c r="C9192">
        <v>34</v>
      </c>
      <c r="D9192">
        <v>9</v>
      </c>
      <c r="E9192">
        <v>1</v>
      </c>
      <c r="F9192" t="s">
        <v>581</v>
      </c>
      <c r="G9192" t="s">
        <v>581</v>
      </c>
      <c r="H9192" t="s">
        <v>143</v>
      </c>
      <c r="I9192" t="s">
        <v>620</v>
      </c>
      <c r="J9192" t="s">
        <v>656</v>
      </c>
    </row>
    <row r="9193" spans="1:10" x14ac:dyDescent="0.35">
      <c r="A9193">
        <v>9446</v>
      </c>
      <c r="B9193" t="s">
        <v>444</v>
      </c>
      <c r="C9193">
        <v>35</v>
      </c>
      <c r="D9193">
        <v>10</v>
      </c>
      <c r="E9193">
        <v>2</v>
      </c>
      <c r="F9193" t="s">
        <v>581</v>
      </c>
      <c r="G9193" t="s">
        <v>581</v>
      </c>
      <c r="H9193" t="s">
        <v>143</v>
      </c>
      <c r="I9193" t="s">
        <v>620</v>
      </c>
      <c r="J9193" t="s">
        <v>656</v>
      </c>
    </row>
    <row r="9194" spans="1:10" x14ac:dyDescent="0.35">
      <c r="A9194">
        <v>9447</v>
      </c>
      <c r="B9194" t="s">
        <v>444</v>
      </c>
      <c r="C9194">
        <v>36</v>
      </c>
      <c r="D9194">
        <v>7</v>
      </c>
      <c r="E9194">
        <v>0</v>
      </c>
      <c r="F9194" t="s">
        <v>581</v>
      </c>
      <c r="G9194" t="s">
        <v>581</v>
      </c>
      <c r="H9194" t="s">
        <v>143</v>
      </c>
      <c r="I9194" t="s">
        <v>620</v>
      </c>
      <c r="J9194" t="s">
        <v>656</v>
      </c>
    </row>
    <row r="9195" spans="1:10" x14ac:dyDescent="0.35">
      <c r="A9195">
        <v>9448</v>
      </c>
      <c r="B9195" t="s">
        <v>444</v>
      </c>
      <c r="C9195">
        <v>37</v>
      </c>
      <c r="D9195">
        <v>13</v>
      </c>
      <c r="E9195">
        <v>1</v>
      </c>
      <c r="F9195" t="s">
        <v>581</v>
      </c>
      <c r="G9195" t="s">
        <v>581</v>
      </c>
      <c r="H9195" t="s">
        <v>143</v>
      </c>
      <c r="I9195" t="s">
        <v>620</v>
      </c>
      <c r="J9195" t="s">
        <v>656</v>
      </c>
    </row>
    <row r="9196" spans="1:10" x14ac:dyDescent="0.35">
      <c r="A9196">
        <v>9449</v>
      </c>
      <c r="B9196" t="s">
        <v>444</v>
      </c>
      <c r="C9196">
        <v>38</v>
      </c>
      <c r="D9196">
        <v>15</v>
      </c>
      <c r="E9196">
        <v>1</v>
      </c>
      <c r="F9196" t="s">
        <v>581</v>
      </c>
      <c r="G9196" t="s">
        <v>581</v>
      </c>
      <c r="H9196" t="s">
        <v>143</v>
      </c>
      <c r="I9196" t="s">
        <v>620</v>
      </c>
      <c r="J9196" t="s">
        <v>656</v>
      </c>
    </row>
    <row r="9197" spans="1:10" x14ac:dyDescent="0.35">
      <c r="A9197">
        <v>9450</v>
      </c>
      <c r="B9197" t="s">
        <v>445</v>
      </c>
      <c r="C9197">
        <v>15</v>
      </c>
      <c r="D9197">
        <v>85</v>
      </c>
      <c r="E9197">
        <v>7</v>
      </c>
      <c r="F9197" t="s">
        <v>581</v>
      </c>
      <c r="G9197" t="s">
        <v>581</v>
      </c>
      <c r="H9197" t="s">
        <v>143</v>
      </c>
      <c r="I9197" t="s">
        <v>620</v>
      </c>
      <c r="J9197" t="s">
        <v>656</v>
      </c>
    </row>
    <row r="9198" spans="1:10" x14ac:dyDescent="0.35">
      <c r="A9198">
        <v>9451</v>
      </c>
      <c r="B9198" t="s">
        <v>445</v>
      </c>
      <c r="C9198">
        <v>16</v>
      </c>
      <c r="D9198">
        <v>65</v>
      </c>
      <c r="E9198">
        <v>6</v>
      </c>
      <c r="F9198" t="s">
        <v>581</v>
      </c>
      <c r="G9198" t="s">
        <v>581</v>
      </c>
      <c r="H9198" t="s">
        <v>143</v>
      </c>
      <c r="I9198" t="s">
        <v>620</v>
      </c>
      <c r="J9198" t="s">
        <v>656</v>
      </c>
    </row>
    <row r="9199" spans="1:10" x14ac:dyDescent="0.35">
      <c r="A9199">
        <v>9452</v>
      </c>
      <c r="B9199" t="s">
        <v>445</v>
      </c>
      <c r="C9199">
        <v>17</v>
      </c>
      <c r="D9199">
        <v>45</v>
      </c>
      <c r="E9199">
        <v>5</v>
      </c>
      <c r="F9199" t="s">
        <v>581</v>
      </c>
      <c r="G9199" t="s">
        <v>581</v>
      </c>
      <c r="H9199" t="s">
        <v>143</v>
      </c>
      <c r="I9199" t="s">
        <v>620</v>
      </c>
      <c r="J9199" t="s">
        <v>656</v>
      </c>
    </row>
    <row r="9200" spans="1:10" x14ac:dyDescent="0.35">
      <c r="A9200">
        <v>9453</v>
      </c>
      <c r="B9200" t="s">
        <v>445</v>
      </c>
      <c r="C9200">
        <v>18</v>
      </c>
      <c r="D9200">
        <v>46</v>
      </c>
      <c r="E9200">
        <v>2</v>
      </c>
      <c r="F9200" t="s">
        <v>581</v>
      </c>
      <c r="G9200" t="s">
        <v>581</v>
      </c>
      <c r="H9200" t="s">
        <v>143</v>
      </c>
      <c r="I9200" t="s">
        <v>620</v>
      </c>
      <c r="J9200" t="s">
        <v>656</v>
      </c>
    </row>
    <row r="9201" spans="1:10" x14ac:dyDescent="0.35">
      <c r="A9201">
        <v>9454</v>
      </c>
      <c r="B9201" t="s">
        <v>445</v>
      </c>
      <c r="C9201">
        <v>19</v>
      </c>
      <c r="D9201">
        <v>42</v>
      </c>
      <c r="E9201">
        <v>1</v>
      </c>
      <c r="F9201" t="s">
        <v>581</v>
      </c>
      <c r="G9201" t="s">
        <v>581</v>
      </c>
      <c r="H9201" t="s">
        <v>143</v>
      </c>
      <c r="I9201" t="s">
        <v>620</v>
      </c>
      <c r="J9201" t="s">
        <v>656</v>
      </c>
    </row>
    <row r="9202" spans="1:10" x14ac:dyDescent="0.35">
      <c r="A9202">
        <v>9455</v>
      </c>
      <c r="B9202" t="s">
        <v>445</v>
      </c>
      <c r="C9202">
        <v>20</v>
      </c>
      <c r="D9202">
        <v>17</v>
      </c>
      <c r="E9202">
        <v>1</v>
      </c>
      <c r="F9202" t="s">
        <v>581</v>
      </c>
      <c r="G9202" t="s">
        <v>581</v>
      </c>
      <c r="H9202" t="s">
        <v>143</v>
      </c>
      <c r="I9202" t="s">
        <v>620</v>
      </c>
      <c r="J9202" t="s">
        <v>656</v>
      </c>
    </row>
    <row r="9203" spans="1:10" x14ac:dyDescent="0.35">
      <c r="A9203">
        <v>9456</v>
      </c>
      <c r="B9203" t="s">
        <v>445</v>
      </c>
      <c r="C9203">
        <v>21</v>
      </c>
      <c r="D9203">
        <v>14</v>
      </c>
      <c r="E9203">
        <v>0</v>
      </c>
      <c r="F9203" t="s">
        <v>581</v>
      </c>
      <c r="G9203" t="s">
        <v>581</v>
      </c>
      <c r="H9203" t="s">
        <v>143</v>
      </c>
      <c r="I9203" t="s">
        <v>620</v>
      </c>
      <c r="J9203" t="s">
        <v>656</v>
      </c>
    </row>
    <row r="9204" spans="1:10" x14ac:dyDescent="0.35">
      <c r="A9204">
        <v>9457</v>
      </c>
      <c r="B9204" t="s">
        <v>445</v>
      </c>
      <c r="C9204">
        <v>22</v>
      </c>
      <c r="D9204">
        <v>11</v>
      </c>
      <c r="E9204">
        <v>1</v>
      </c>
      <c r="F9204" t="s">
        <v>581</v>
      </c>
      <c r="G9204" t="s">
        <v>581</v>
      </c>
      <c r="H9204" t="s">
        <v>143</v>
      </c>
      <c r="I9204" t="s">
        <v>620</v>
      </c>
      <c r="J9204" t="s">
        <v>656</v>
      </c>
    </row>
    <row r="9205" spans="1:10" x14ac:dyDescent="0.35">
      <c r="A9205">
        <v>9458</v>
      </c>
      <c r="B9205" t="s">
        <v>445</v>
      </c>
      <c r="C9205">
        <v>23</v>
      </c>
      <c r="D9205">
        <v>6</v>
      </c>
      <c r="E9205">
        <v>1</v>
      </c>
      <c r="F9205" t="s">
        <v>581</v>
      </c>
      <c r="G9205" t="s">
        <v>581</v>
      </c>
      <c r="H9205" t="s">
        <v>143</v>
      </c>
      <c r="I9205" t="s">
        <v>620</v>
      </c>
      <c r="J9205" t="s">
        <v>656</v>
      </c>
    </row>
    <row r="9206" spans="1:10" x14ac:dyDescent="0.35">
      <c r="A9206">
        <v>9459</v>
      </c>
      <c r="B9206" t="s">
        <v>445</v>
      </c>
      <c r="C9206">
        <v>24</v>
      </c>
      <c r="D9206">
        <v>5</v>
      </c>
      <c r="E9206">
        <v>3</v>
      </c>
      <c r="F9206" t="s">
        <v>581</v>
      </c>
      <c r="G9206" t="s">
        <v>581</v>
      </c>
      <c r="H9206" t="s">
        <v>143</v>
      </c>
      <c r="I9206" t="s">
        <v>620</v>
      </c>
      <c r="J9206" t="s">
        <v>656</v>
      </c>
    </row>
    <row r="9207" spans="1:10" x14ac:dyDescent="0.35">
      <c r="A9207">
        <v>9460</v>
      </c>
      <c r="B9207" t="s">
        <v>445</v>
      </c>
      <c r="C9207">
        <v>25</v>
      </c>
      <c r="D9207">
        <v>11</v>
      </c>
      <c r="E9207">
        <v>1</v>
      </c>
      <c r="F9207" t="s">
        <v>581</v>
      </c>
      <c r="G9207" t="s">
        <v>581</v>
      </c>
      <c r="H9207" t="s">
        <v>143</v>
      </c>
      <c r="I9207" t="s">
        <v>620</v>
      </c>
      <c r="J9207" t="s">
        <v>656</v>
      </c>
    </row>
    <row r="9208" spans="1:10" x14ac:dyDescent="0.35">
      <c r="A9208">
        <v>9461</v>
      </c>
      <c r="B9208" t="s">
        <v>445</v>
      </c>
      <c r="C9208">
        <v>26</v>
      </c>
      <c r="D9208">
        <v>19</v>
      </c>
      <c r="E9208">
        <v>2</v>
      </c>
      <c r="F9208" t="s">
        <v>581</v>
      </c>
      <c r="G9208" t="s">
        <v>581</v>
      </c>
      <c r="H9208" t="s">
        <v>143</v>
      </c>
      <c r="I9208" t="s">
        <v>620</v>
      </c>
      <c r="J9208" t="s">
        <v>656</v>
      </c>
    </row>
    <row r="9209" spans="1:10" x14ac:dyDescent="0.35">
      <c r="A9209">
        <v>9462</v>
      </c>
      <c r="B9209" t="s">
        <v>445</v>
      </c>
      <c r="C9209">
        <v>27</v>
      </c>
      <c r="D9209">
        <v>22</v>
      </c>
      <c r="E9209">
        <v>2</v>
      </c>
      <c r="F9209" t="s">
        <v>581</v>
      </c>
      <c r="G9209" t="s">
        <v>581</v>
      </c>
      <c r="H9209" t="s">
        <v>143</v>
      </c>
      <c r="I9209" t="s">
        <v>620</v>
      </c>
      <c r="J9209" t="s">
        <v>656</v>
      </c>
    </row>
    <row r="9210" spans="1:10" x14ac:dyDescent="0.35">
      <c r="A9210">
        <v>9463</v>
      </c>
      <c r="B9210" t="s">
        <v>445</v>
      </c>
      <c r="C9210">
        <v>28</v>
      </c>
      <c r="D9210">
        <v>23</v>
      </c>
      <c r="E9210">
        <v>0</v>
      </c>
      <c r="F9210" t="s">
        <v>581</v>
      </c>
      <c r="G9210" t="s">
        <v>581</v>
      </c>
      <c r="H9210" t="s">
        <v>143</v>
      </c>
      <c r="I9210" t="s">
        <v>620</v>
      </c>
      <c r="J9210" t="s">
        <v>656</v>
      </c>
    </row>
    <row r="9211" spans="1:10" x14ac:dyDescent="0.35">
      <c r="A9211">
        <v>9464</v>
      </c>
      <c r="B9211" t="s">
        <v>445</v>
      </c>
      <c r="C9211">
        <v>29</v>
      </c>
      <c r="D9211">
        <v>33</v>
      </c>
      <c r="E9211">
        <v>3</v>
      </c>
      <c r="F9211" t="s">
        <v>581</v>
      </c>
      <c r="G9211" t="s">
        <v>581</v>
      </c>
      <c r="H9211" t="s">
        <v>143</v>
      </c>
      <c r="I9211" t="s">
        <v>620</v>
      </c>
      <c r="J9211" t="s">
        <v>656</v>
      </c>
    </row>
    <row r="9212" spans="1:10" x14ac:dyDescent="0.35">
      <c r="A9212">
        <v>9465</v>
      </c>
      <c r="B9212" t="s">
        <v>445</v>
      </c>
      <c r="C9212">
        <v>30</v>
      </c>
      <c r="D9212">
        <v>23</v>
      </c>
      <c r="E9212">
        <v>1</v>
      </c>
      <c r="F9212" t="s">
        <v>581</v>
      </c>
      <c r="G9212" t="s">
        <v>581</v>
      </c>
      <c r="H9212" t="s">
        <v>143</v>
      </c>
      <c r="I9212" t="s">
        <v>620</v>
      </c>
      <c r="J9212" t="s">
        <v>656</v>
      </c>
    </row>
    <row r="9213" spans="1:10" x14ac:dyDescent="0.35">
      <c r="A9213">
        <v>9466</v>
      </c>
      <c r="B9213" t="s">
        <v>445</v>
      </c>
      <c r="C9213">
        <v>31</v>
      </c>
      <c r="D9213">
        <v>42</v>
      </c>
      <c r="E9213">
        <v>4</v>
      </c>
      <c r="F9213" t="s">
        <v>581</v>
      </c>
      <c r="G9213" t="s">
        <v>581</v>
      </c>
      <c r="H9213" t="s">
        <v>143</v>
      </c>
      <c r="I9213" t="s">
        <v>620</v>
      </c>
      <c r="J9213" t="s">
        <v>656</v>
      </c>
    </row>
    <row r="9214" spans="1:10" x14ac:dyDescent="0.35">
      <c r="A9214">
        <v>9467</v>
      </c>
      <c r="B9214" t="s">
        <v>445</v>
      </c>
      <c r="C9214">
        <v>32</v>
      </c>
      <c r="D9214">
        <v>32</v>
      </c>
      <c r="E9214">
        <v>2</v>
      </c>
      <c r="F9214" t="s">
        <v>581</v>
      </c>
      <c r="G9214" t="s">
        <v>581</v>
      </c>
      <c r="H9214" t="s">
        <v>143</v>
      </c>
      <c r="I9214" t="s">
        <v>620</v>
      </c>
      <c r="J9214" t="s">
        <v>656</v>
      </c>
    </row>
    <row r="9215" spans="1:10" x14ac:dyDescent="0.35">
      <c r="A9215">
        <v>9468</v>
      </c>
      <c r="B9215" t="s">
        <v>445</v>
      </c>
      <c r="C9215">
        <v>33</v>
      </c>
      <c r="D9215">
        <v>22</v>
      </c>
      <c r="E9215">
        <v>1</v>
      </c>
      <c r="F9215" t="s">
        <v>581</v>
      </c>
      <c r="G9215" t="s">
        <v>581</v>
      </c>
      <c r="H9215" t="s">
        <v>143</v>
      </c>
      <c r="I9215" t="s">
        <v>620</v>
      </c>
      <c r="J9215" t="s">
        <v>656</v>
      </c>
    </row>
    <row r="9216" spans="1:10" x14ac:dyDescent="0.35">
      <c r="A9216">
        <v>9469</v>
      </c>
      <c r="B9216" t="s">
        <v>445</v>
      </c>
      <c r="C9216">
        <v>34</v>
      </c>
      <c r="D9216">
        <v>23</v>
      </c>
      <c r="E9216">
        <v>3</v>
      </c>
      <c r="F9216" t="s">
        <v>581</v>
      </c>
      <c r="G9216" t="s">
        <v>581</v>
      </c>
      <c r="H9216" t="s">
        <v>143</v>
      </c>
      <c r="I9216" t="s">
        <v>620</v>
      </c>
      <c r="J9216" t="s">
        <v>656</v>
      </c>
    </row>
    <row r="9217" spans="1:10" x14ac:dyDescent="0.35">
      <c r="A9217">
        <v>9470</v>
      </c>
      <c r="B9217" t="s">
        <v>445</v>
      </c>
      <c r="C9217">
        <v>35</v>
      </c>
      <c r="D9217">
        <v>16</v>
      </c>
      <c r="E9217">
        <v>4</v>
      </c>
      <c r="F9217" t="s">
        <v>581</v>
      </c>
      <c r="G9217" t="s">
        <v>581</v>
      </c>
      <c r="H9217" t="s">
        <v>143</v>
      </c>
      <c r="I9217" t="s">
        <v>620</v>
      </c>
      <c r="J9217" t="s">
        <v>656</v>
      </c>
    </row>
    <row r="9218" spans="1:10" x14ac:dyDescent="0.35">
      <c r="A9218">
        <v>9471</v>
      </c>
      <c r="B9218" t="s">
        <v>445</v>
      </c>
      <c r="C9218">
        <v>36</v>
      </c>
      <c r="D9218">
        <v>18</v>
      </c>
      <c r="E9218">
        <v>4</v>
      </c>
      <c r="F9218" t="s">
        <v>581</v>
      </c>
      <c r="G9218" t="s">
        <v>581</v>
      </c>
      <c r="H9218" t="s">
        <v>143</v>
      </c>
      <c r="I9218" t="s">
        <v>620</v>
      </c>
      <c r="J9218" t="s">
        <v>656</v>
      </c>
    </row>
    <row r="9219" spans="1:10" x14ac:dyDescent="0.35">
      <c r="A9219">
        <v>9472</v>
      </c>
      <c r="B9219" t="s">
        <v>445</v>
      </c>
      <c r="C9219">
        <v>37</v>
      </c>
      <c r="D9219">
        <v>17</v>
      </c>
      <c r="E9219">
        <v>1</v>
      </c>
      <c r="F9219" t="s">
        <v>581</v>
      </c>
      <c r="G9219" t="s">
        <v>581</v>
      </c>
      <c r="H9219" t="s">
        <v>143</v>
      </c>
      <c r="I9219" t="s">
        <v>620</v>
      </c>
      <c r="J9219" t="s">
        <v>656</v>
      </c>
    </row>
    <row r="9220" spans="1:10" x14ac:dyDescent="0.35">
      <c r="A9220">
        <v>9473</v>
      </c>
      <c r="B9220" t="s">
        <v>445</v>
      </c>
      <c r="C9220">
        <v>38</v>
      </c>
      <c r="D9220">
        <v>20</v>
      </c>
      <c r="E9220">
        <v>6</v>
      </c>
      <c r="F9220" t="s">
        <v>581</v>
      </c>
      <c r="G9220" t="s">
        <v>581</v>
      </c>
      <c r="H9220" t="s">
        <v>143</v>
      </c>
      <c r="I9220" t="s">
        <v>620</v>
      </c>
      <c r="J9220" t="s">
        <v>656</v>
      </c>
    </row>
    <row r="9221" spans="1:10" x14ac:dyDescent="0.35">
      <c r="A9221">
        <v>9474</v>
      </c>
      <c r="B9221" t="s">
        <v>446</v>
      </c>
      <c r="C9221">
        <v>15</v>
      </c>
      <c r="D9221">
        <v>3</v>
      </c>
      <c r="E9221">
        <v>0</v>
      </c>
      <c r="F9221" t="s">
        <v>581</v>
      </c>
      <c r="G9221" t="s">
        <v>581</v>
      </c>
      <c r="H9221" t="s">
        <v>143</v>
      </c>
      <c r="I9221" t="s">
        <v>620</v>
      </c>
      <c r="J9221" t="s">
        <v>656</v>
      </c>
    </row>
    <row r="9222" spans="1:10" x14ac:dyDescent="0.35">
      <c r="A9222">
        <v>9475</v>
      </c>
      <c r="B9222" t="s">
        <v>446</v>
      </c>
      <c r="C9222">
        <v>17</v>
      </c>
      <c r="D9222">
        <v>2</v>
      </c>
      <c r="E9222">
        <v>0</v>
      </c>
      <c r="F9222" t="s">
        <v>581</v>
      </c>
      <c r="G9222" t="s">
        <v>581</v>
      </c>
      <c r="H9222" t="s">
        <v>143</v>
      </c>
      <c r="I9222" t="s">
        <v>620</v>
      </c>
      <c r="J9222" t="s">
        <v>656</v>
      </c>
    </row>
    <row r="9223" spans="1:10" x14ac:dyDescent="0.35">
      <c r="A9223">
        <v>9476</v>
      </c>
      <c r="B9223" t="s">
        <v>446</v>
      </c>
      <c r="C9223">
        <v>18</v>
      </c>
      <c r="D9223">
        <v>3</v>
      </c>
      <c r="E9223">
        <v>0</v>
      </c>
      <c r="F9223" t="s">
        <v>581</v>
      </c>
      <c r="G9223" t="s">
        <v>581</v>
      </c>
      <c r="H9223" t="s">
        <v>143</v>
      </c>
      <c r="I9223" t="s">
        <v>620</v>
      </c>
      <c r="J9223" t="s">
        <v>656</v>
      </c>
    </row>
    <row r="9224" spans="1:10" x14ac:dyDescent="0.35">
      <c r="A9224">
        <v>9477</v>
      </c>
      <c r="B9224" t="s">
        <v>446</v>
      </c>
      <c r="C9224">
        <v>19</v>
      </c>
      <c r="D9224">
        <v>3</v>
      </c>
      <c r="E9224">
        <v>0</v>
      </c>
      <c r="F9224" t="s">
        <v>581</v>
      </c>
      <c r="G9224" t="s">
        <v>581</v>
      </c>
      <c r="H9224" t="s">
        <v>143</v>
      </c>
      <c r="I9224" t="s">
        <v>620</v>
      </c>
      <c r="J9224" t="s">
        <v>656</v>
      </c>
    </row>
    <row r="9225" spans="1:10" x14ac:dyDescent="0.35">
      <c r="A9225">
        <v>9478</v>
      </c>
      <c r="B9225" t="s">
        <v>446</v>
      </c>
      <c r="C9225">
        <v>20</v>
      </c>
      <c r="D9225">
        <v>1</v>
      </c>
      <c r="E9225">
        <v>0</v>
      </c>
      <c r="F9225" t="s">
        <v>581</v>
      </c>
      <c r="G9225" t="s">
        <v>581</v>
      </c>
      <c r="H9225" t="s">
        <v>143</v>
      </c>
      <c r="I9225" t="s">
        <v>620</v>
      </c>
      <c r="J9225" t="s">
        <v>656</v>
      </c>
    </row>
    <row r="9226" spans="1:10" x14ac:dyDescent="0.35">
      <c r="A9226">
        <v>9479</v>
      </c>
      <c r="B9226" t="s">
        <v>446</v>
      </c>
      <c r="C9226">
        <v>22</v>
      </c>
      <c r="D9226">
        <v>1</v>
      </c>
      <c r="E9226">
        <v>0</v>
      </c>
      <c r="F9226" t="s">
        <v>581</v>
      </c>
      <c r="G9226" t="s">
        <v>581</v>
      </c>
      <c r="H9226" t="s">
        <v>143</v>
      </c>
      <c r="I9226" t="s">
        <v>620</v>
      </c>
      <c r="J9226" t="s">
        <v>656</v>
      </c>
    </row>
    <row r="9227" spans="1:10" x14ac:dyDescent="0.35">
      <c r="A9227">
        <v>9480</v>
      </c>
      <c r="B9227" t="s">
        <v>446</v>
      </c>
      <c r="C9227">
        <v>23</v>
      </c>
      <c r="D9227">
        <v>1</v>
      </c>
      <c r="E9227">
        <v>0</v>
      </c>
      <c r="F9227" t="s">
        <v>581</v>
      </c>
      <c r="G9227" t="s">
        <v>581</v>
      </c>
      <c r="H9227" t="s">
        <v>143</v>
      </c>
      <c r="I9227" t="s">
        <v>620</v>
      </c>
      <c r="J9227" t="s">
        <v>656</v>
      </c>
    </row>
    <row r="9228" spans="1:10" x14ac:dyDescent="0.35">
      <c r="A9228">
        <v>9481</v>
      </c>
      <c r="B9228" t="s">
        <v>446</v>
      </c>
      <c r="C9228">
        <v>26</v>
      </c>
      <c r="D9228">
        <v>1</v>
      </c>
      <c r="E9228">
        <v>0</v>
      </c>
      <c r="F9228" t="s">
        <v>581</v>
      </c>
      <c r="G9228" t="s">
        <v>581</v>
      </c>
      <c r="H9228" t="s">
        <v>143</v>
      </c>
      <c r="I9228" t="s">
        <v>620</v>
      </c>
      <c r="J9228" t="s">
        <v>656</v>
      </c>
    </row>
    <row r="9229" spans="1:10" x14ac:dyDescent="0.35">
      <c r="A9229">
        <v>9482</v>
      </c>
      <c r="B9229" t="s">
        <v>446</v>
      </c>
      <c r="C9229">
        <v>31</v>
      </c>
      <c r="D9229">
        <v>3</v>
      </c>
      <c r="E9229">
        <v>0</v>
      </c>
      <c r="F9229" t="s">
        <v>581</v>
      </c>
      <c r="G9229" t="s">
        <v>581</v>
      </c>
      <c r="H9229" t="s">
        <v>143</v>
      </c>
      <c r="I9229" t="s">
        <v>620</v>
      </c>
      <c r="J9229" t="s">
        <v>656</v>
      </c>
    </row>
    <row r="9230" spans="1:10" x14ac:dyDescent="0.35">
      <c r="A9230">
        <v>9483</v>
      </c>
      <c r="B9230" t="s">
        <v>446</v>
      </c>
      <c r="C9230">
        <v>36</v>
      </c>
      <c r="D9230">
        <v>2</v>
      </c>
      <c r="E9230">
        <v>0</v>
      </c>
      <c r="F9230" t="s">
        <v>581</v>
      </c>
      <c r="G9230" t="s">
        <v>581</v>
      </c>
      <c r="H9230" t="s">
        <v>143</v>
      </c>
      <c r="I9230" t="s">
        <v>620</v>
      </c>
      <c r="J9230" t="s">
        <v>656</v>
      </c>
    </row>
    <row r="9231" spans="1:10" x14ac:dyDescent="0.35">
      <c r="A9231">
        <v>9484</v>
      </c>
      <c r="B9231" t="s">
        <v>446</v>
      </c>
      <c r="C9231">
        <v>38</v>
      </c>
      <c r="D9231">
        <v>1</v>
      </c>
      <c r="E9231">
        <v>0</v>
      </c>
      <c r="F9231" t="s">
        <v>581</v>
      </c>
      <c r="G9231" t="s">
        <v>581</v>
      </c>
      <c r="H9231" t="s">
        <v>143</v>
      </c>
      <c r="I9231" t="s">
        <v>620</v>
      </c>
      <c r="J9231" t="s">
        <v>656</v>
      </c>
    </row>
    <row r="9232" spans="1:10" x14ac:dyDescent="0.35">
      <c r="A9232">
        <v>9485</v>
      </c>
      <c r="B9232" t="s">
        <v>447</v>
      </c>
      <c r="C9232">
        <v>15</v>
      </c>
      <c r="D9232">
        <v>23</v>
      </c>
      <c r="E9232">
        <v>7</v>
      </c>
      <c r="F9232" t="s">
        <v>581</v>
      </c>
      <c r="G9232" t="s">
        <v>581</v>
      </c>
      <c r="H9232" t="s">
        <v>143</v>
      </c>
      <c r="I9232" t="s">
        <v>620</v>
      </c>
      <c r="J9232" t="s">
        <v>651</v>
      </c>
    </row>
    <row r="9233" spans="1:10" x14ac:dyDescent="0.35">
      <c r="A9233">
        <v>9486</v>
      </c>
      <c r="B9233" t="s">
        <v>447</v>
      </c>
      <c r="C9233">
        <v>16</v>
      </c>
      <c r="D9233">
        <v>29</v>
      </c>
      <c r="E9233">
        <v>4</v>
      </c>
      <c r="F9233" t="s">
        <v>581</v>
      </c>
      <c r="G9233" t="s">
        <v>581</v>
      </c>
      <c r="H9233" t="s">
        <v>143</v>
      </c>
      <c r="I9233" t="s">
        <v>620</v>
      </c>
      <c r="J9233" t="s">
        <v>651</v>
      </c>
    </row>
    <row r="9234" spans="1:10" x14ac:dyDescent="0.35">
      <c r="A9234">
        <v>9487</v>
      </c>
      <c r="B9234" t="s">
        <v>447</v>
      </c>
      <c r="C9234">
        <v>17</v>
      </c>
      <c r="D9234">
        <v>16</v>
      </c>
      <c r="E9234">
        <v>4</v>
      </c>
      <c r="F9234" t="s">
        <v>581</v>
      </c>
      <c r="G9234" t="s">
        <v>581</v>
      </c>
      <c r="H9234" t="s">
        <v>143</v>
      </c>
      <c r="I9234" t="s">
        <v>620</v>
      </c>
      <c r="J9234" t="s">
        <v>651</v>
      </c>
    </row>
    <row r="9235" spans="1:10" x14ac:dyDescent="0.35">
      <c r="A9235">
        <v>9488</v>
      </c>
      <c r="B9235" t="s">
        <v>447</v>
      </c>
      <c r="C9235">
        <v>18</v>
      </c>
      <c r="D9235">
        <v>11</v>
      </c>
      <c r="E9235">
        <v>1</v>
      </c>
      <c r="F9235" t="s">
        <v>581</v>
      </c>
      <c r="G9235" t="s">
        <v>581</v>
      </c>
      <c r="H9235" t="s">
        <v>143</v>
      </c>
      <c r="I9235" t="s">
        <v>620</v>
      </c>
      <c r="J9235" t="s">
        <v>651</v>
      </c>
    </row>
    <row r="9236" spans="1:10" x14ac:dyDescent="0.35">
      <c r="A9236">
        <v>9489</v>
      </c>
      <c r="B9236" t="s">
        <v>447</v>
      </c>
      <c r="C9236">
        <v>19</v>
      </c>
      <c r="D9236">
        <v>9</v>
      </c>
      <c r="E9236">
        <v>2</v>
      </c>
      <c r="F9236" t="s">
        <v>581</v>
      </c>
      <c r="G9236" t="s">
        <v>581</v>
      </c>
      <c r="H9236" t="s">
        <v>143</v>
      </c>
      <c r="I9236" t="s">
        <v>620</v>
      </c>
      <c r="J9236" t="s">
        <v>651</v>
      </c>
    </row>
    <row r="9237" spans="1:10" x14ac:dyDescent="0.35">
      <c r="A9237">
        <v>9490</v>
      </c>
      <c r="B9237" t="s">
        <v>447</v>
      </c>
      <c r="C9237">
        <v>20</v>
      </c>
      <c r="D9237">
        <v>11</v>
      </c>
      <c r="E9237">
        <v>1</v>
      </c>
      <c r="F9237" t="s">
        <v>581</v>
      </c>
      <c r="G9237" t="s">
        <v>581</v>
      </c>
      <c r="H9237" t="s">
        <v>143</v>
      </c>
      <c r="I9237" t="s">
        <v>620</v>
      </c>
      <c r="J9237" t="s">
        <v>651</v>
      </c>
    </row>
    <row r="9238" spans="1:10" x14ac:dyDescent="0.35">
      <c r="A9238">
        <v>9491</v>
      </c>
      <c r="B9238" t="s">
        <v>447</v>
      </c>
      <c r="C9238">
        <v>21</v>
      </c>
      <c r="D9238">
        <v>5</v>
      </c>
      <c r="E9238">
        <v>0</v>
      </c>
      <c r="F9238" t="s">
        <v>581</v>
      </c>
      <c r="G9238" t="s">
        <v>581</v>
      </c>
      <c r="H9238" t="s">
        <v>143</v>
      </c>
      <c r="I9238" t="s">
        <v>620</v>
      </c>
      <c r="J9238" t="s">
        <v>651</v>
      </c>
    </row>
    <row r="9239" spans="1:10" x14ac:dyDescent="0.35">
      <c r="A9239">
        <v>9492</v>
      </c>
      <c r="B9239" t="s">
        <v>447</v>
      </c>
      <c r="C9239">
        <v>22</v>
      </c>
      <c r="D9239">
        <v>2</v>
      </c>
      <c r="E9239">
        <v>0</v>
      </c>
      <c r="F9239" t="s">
        <v>581</v>
      </c>
      <c r="G9239" t="s">
        <v>581</v>
      </c>
      <c r="H9239" t="s">
        <v>143</v>
      </c>
      <c r="I9239" t="s">
        <v>620</v>
      </c>
      <c r="J9239" t="s">
        <v>651</v>
      </c>
    </row>
    <row r="9240" spans="1:10" x14ac:dyDescent="0.35">
      <c r="A9240">
        <v>9493</v>
      </c>
      <c r="B9240" t="s">
        <v>447</v>
      </c>
      <c r="C9240">
        <v>23</v>
      </c>
      <c r="D9240">
        <v>6</v>
      </c>
      <c r="E9240">
        <v>3</v>
      </c>
      <c r="F9240" t="s">
        <v>581</v>
      </c>
      <c r="G9240" t="s">
        <v>581</v>
      </c>
      <c r="H9240" t="s">
        <v>143</v>
      </c>
      <c r="I9240" t="s">
        <v>620</v>
      </c>
      <c r="J9240" t="s">
        <v>651</v>
      </c>
    </row>
    <row r="9241" spans="1:10" x14ac:dyDescent="0.35">
      <c r="A9241">
        <v>9494</v>
      </c>
      <c r="B9241" t="s">
        <v>447</v>
      </c>
      <c r="C9241">
        <v>24</v>
      </c>
      <c r="D9241">
        <v>3</v>
      </c>
      <c r="E9241">
        <v>1</v>
      </c>
      <c r="F9241" t="s">
        <v>581</v>
      </c>
      <c r="G9241" t="s">
        <v>581</v>
      </c>
      <c r="H9241" t="s">
        <v>143</v>
      </c>
      <c r="I9241" t="s">
        <v>620</v>
      </c>
      <c r="J9241" t="s">
        <v>651</v>
      </c>
    </row>
    <row r="9242" spans="1:10" x14ac:dyDescent="0.35">
      <c r="A9242">
        <v>9495</v>
      </c>
      <c r="B9242" t="s">
        <v>447</v>
      </c>
      <c r="C9242">
        <v>25</v>
      </c>
      <c r="D9242">
        <v>1</v>
      </c>
      <c r="E9242">
        <v>1</v>
      </c>
      <c r="F9242" t="s">
        <v>581</v>
      </c>
      <c r="G9242" t="s">
        <v>581</v>
      </c>
      <c r="H9242" t="s">
        <v>143</v>
      </c>
      <c r="I9242" t="s">
        <v>620</v>
      </c>
      <c r="J9242" t="s">
        <v>651</v>
      </c>
    </row>
    <row r="9243" spans="1:10" x14ac:dyDescent="0.35">
      <c r="A9243">
        <v>9496</v>
      </c>
      <c r="B9243" t="s">
        <v>447</v>
      </c>
      <c r="C9243">
        <v>26</v>
      </c>
      <c r="D9243">
        <v>9</v>
      </c>
      <c r="E9243">
        <v>3</v>
      </c>
      <c r="F9243" t="s">
        <v>581</v>
      </c>
      <c r="G9243" t="s">
        <v>581</v>
      </c>
      <c r="H9243" t="s">
        <v>143</v>
      </c>
      <c r="I9243" t="s">
        <v>620</v>
      </c>
      <c r="J9243" t="s">
        <v>651</v>
      </c>
    </row>
    <row r="9244" spans="1:10" x14ac:dyDescent="0.35">
      <c r="A9244">
        <v>9497</v>
      </c>
      <c r="B9244" t="s">
        <v>447</v>
      </c>
      <c r="C9244">
        <v>27</v>
      </c>
      <c r="D9244">
        <v>9</v>
      </c>
      <c r="E9244">
        <v>5</v>
      </c>
      <c r="F9244" t="s">
        <v>581</v>
      </c>
      <c r="G9244" t="s">
        <v>581</v>
      </c>
      <c r="H9244" t="s">
        <v>143</v>
      </c>
      <c r="I9244" t="s">
        <v>620</v>
      </c>
      <c r="J9244" t="s">
        <v>651</v>
      </c>
    </row>
    <row r="9245" spans="1:10" x14ac:dyDescent="0.35">
      <c r="A9245">
        <v>9498</v>
      </c>
      <c r="B9245" t="s">
        <v>447</v>
      </c>
      <c r="C9245">
        <v>28</v>
      </c>
      <c r="D9245">
        <v>13</v>
      </c>
      <c r="E9245">
        <v>4</v>
      </c>
      <c r="F9245" t="s">
        <v>581</v>
      </c>
      <c r="G9245" t="s">
        <v>581</v>
      </c>
      <c r="H9245" t="s">
        <v>143</v>
      </c>
      <c r="I9245" t="s">
        <v>620</v>
      </c>
      <c r="J9245" t="s">
        <v>651</v>
      </c>
    </row>
    <row r="9246" spans="1:10" x14ac:dyDescent="0.35">
      <c r="A9246">
        <v>9499</v>
      </c>
      <c r="B9246" t="s">
        <v>447</v>
      </c>
      <c r="C9246">
        <v>29</v>
      </c>
      <c r="D9246">
        <v>7</v>
      </c>
      <c r="E9246">
        <v>3</v>
      </c>
      <c r="F9246" t="s">
        <v>581</v>
      </c>
      <c r="G9246" t="s">
        <v>581</v>
      </c>
      <c r="H9246" t="s">
        <v>143</v>
      </c>
      <c r="I9246" t="s">
        <v>620</v>
      </c>
      <c r="J9246" t="s">
        <v>651</v>
      </c>
    </row>
    <row r="9247" spans="1:10" x14ac:dyDescent="0.35">
      <c r="A9247">
        <v>9500</v>
      </c>
      <c r="B9247" t="s">
        <v>447</v>
      </c>
      <c r="C9247">
        <v>30</v>
      </c>
      <c r="D9247">
        <v>7</v>
      </c>
      <c r="E9247">
        <v>3</v>
      </c>
      <c r="F9247" t="s">
        <v>581</v>
      </c>
      <c r="G9247" t="s">
        <v>581</v>
      </c>
      <c r="H9247" t="s">
        <v>143</v>
      </c>
      <c r="I9247" t="s">
        <v>620</v>
      </c>
      <c r="J9247" t="s">
        <v>651</v>
      </c>
    </row>
    <row r="9248" spans="1:10" x14ac:dyDescent="0.35">
      <c r="A9248">
        <v>9501</v>
      </c>
      <c r="B9248" t="s">
        <v>447</v>
      </c>
      <c r="C9248">
        <v>31</v>
      </c>
      <c r="D9248">
        <v>13</v>
      </c>
      <c r="E9248">
        <v>3</v>
      </c>
      <c r="F9248" t="s">
        <v>581</v>
      </c>
      <c r="G9248" t="s">
        <v>581</v>
      </c>
      <c r="H9248" t="s">
        <v>143</v>
      </c>
      <c r="I9248" t="s">
        <v>620</v>
      </c>
      <c r="J9248" t="s">
        <v>651</v>
      </c>
    </row>
    <row r="9249" spans="1:10" x14ac:dyDescent="0.35">
      <c r="A9249">
        <v>9502</v>
      </c>
      <c r="B9249" t="s">
        <v>447</v>
      </c>
      <c r="C9249">
        <v>32</v>
      </c>
      <c r="D9249">
        <v>12</v>
      </c>
      <c r="E9249">
        <v>5</v>
      </c>
      <c r="F9249" t="s">
        <v>581</v>
      </c>
      <c r="G9249" t="s">
        <v>581</v>
      </c>
      <c r="H9249" t="s">
        <v>143</v>
      </c>
      <c r="I9249" t="s">
        <v>620</v>
      </c>
      <c r="J9249" t="s">
        <v>651</v>
      </c>
    </row>
    <row r="9250" spans="1:10" x14ac:dyDescent="0.35">
      <c r="A9250">
        <v>9503</v>
      </c>
      <c r="B9250" t="s">
        <v>447</v>
      </c>
      <c r="C9250">
        <v>33</v>
      </c>
      <c r="D9250">
        <v>4</v>
      </c>
      <c r="E9250">
        <v>4</v>
      </c>
      <c r="F9250" t="s">
        <v>581</v>
      </c>
      <c r="G9250" t="s">
        <v>581</v>
      </c>
      <c r="H9250" t="s">
        <v>143</v>
      </c>
      <c r="I9250" t="s">
        <v>620</v>
      </c>
      <c r="J9250" t="s">
        <v>651</v>
      </c>
    </row>
    <row r="9251" spans="1:10" x14ac:dyDescent="0.35">
      <c r="A9251">
        <v>9504</v>
      </c>
      <c r="B9251" t="s">
        <v>447</v>
      </c>
      <c r="C9251">
        <v>34</v>
      </c>
      <c r="D9251">
        <v>8</v>
      </c>
      <c r="E9251">
        <v>2</v>
      </c>
      <c r="F9251" t="s">
        <v>581</v>
      </c>
      <c r="G9251" t="s">
        <v>581</v>
      </c>
      <c r="H9251" t="s">
        <v>143</v>
      </c>
      <c r="I9251" t="s">
        <v>620</v>
      </c>
      <c r="J9251" t="s">
        <v>651</v>
      </c>
    </row>
    <row r="9252" spans="1:10" x14ac:dyDescent="0.35">
      <c r="A9252">
        <v>9505</v>
      </c>
      <c r="B9252" t="s">
        <v>447</v>
      </c>
      <c r="C9252">
        <v>35</v>
      </c>
      <c r="D9252">
        <v>14</v>
      </c>
      <c r="E9252">
        <v>2</v>
      </c>
      <c r="F9252" t="s">
        <v>581</v>
      </c>
      <c r="G9252" t="s">
        <v>581</v>
      </c>
      <c r="H9252" t="s">
        <v>143</v>
      </c>
      <c r="I9252" t="s">
        <v>620</v>
      </c>
      <c r="J9252" t="s">
        <v>651</v>
      </c>
    </row>
    <row r="9253" spans="1:10" x14ac:dyDescent="0.35">
      <c r="A9253">
        <v>9506</v>
      </c>
      <c r="B9253" t="s">
        <v>447</v>
      </c>
      <c r="C9253">
        <v>36</v>
      </c>
      <c r="D9253">
        <v>4</v>
      </c>
      <c r="E9253">
        <v>0</v>
      </c>
      <c r="F9253" t="s">
        <v>581</v>
      </c>
      <c r="G9253" t="s">
        <v>581</v>
      </c>
      <c r="H9253" t="s">
        <v>143</v>
      </c>
      <c r="I9253" t="s">
        <v>620</v>
      </c>
      <c r="J9253" t="s">
        <v>651</v>
      </c>
    </row>
    <row r="9254" spans="1:10" x14ac:dyDescent="0.35">
      <c r="A9254">
        <v>9507</v>
      </c>
      <c r="B9254" t="s">
        <v>447</v>
      </c>
      <c r="C9254">
        <v>37</v>
      </c>
      <c r="D9254">
        <v>8</v>
      </c>
      <c r="E9254">
        <v>0</v>
      </c>
      <c r="F9254" t="s">
        <v>581</v>
      </c>
      <c r="G9254" t="s">
        <v>581</v>
      </c>
      <c r="H9254" t="s">
        <v>143</v>
      </c>
      <c r="I9254" t="s">
        <v>620</v>
      </c>
      <c r="J9254" t="s">
        <v>651</v>
      </c>
    </row>
    <row r="9255" spans="1:10" x14ac:dyDescent="0.35">
      <c r="A9255">
        <v>9508</v>
      </c>
      <c r="B9255" t="s">
        <v>447</v>
      </c>
      <c r="C9255">
        <v>38</v>
      </c>
      <c r="D9255">
        <v>9</v>
      </c>
      <c r="E9255">
        <v>2</v>
      </c>
      <c r="F9255" t="s">
        <v>581</v>
      </c>
      <c r="G9255" t="s">
        <v>581</v>
      </c>
      <c r="H9255" t="s">
        <v>143</v>
      </c>
      <c r="I9255" t="s">
        <v>620</v>
      </c>
      <c r="J9255" t="s">
        <v>651</v>
      </c>
    </row>
    <row r="9256" spans="1:10" x14ac:dyDescent="0.35">
      <c r="A9256">
        <v>9510</v>
      </c>
      <c r="B9256" t="s">
        <v>448</v>
      </c>
      <c r="C9256">
        <v>15</v>
      </c>
      <c r="D9256">
        <v>53</v>
      </c>
      <c r="E9256">
        <v>17</v>
      </c>
      <c r="F9256" t="s">
        <v>581</v>
      </c>
      <c r="G9256" t="s">
        <v>581</v>
      </c>
      <c r="H9256" t="s">
        <v>143</v>
      </c>
      <c r="I9256" t="s">
        <v>620</v>
      </c>
      <c r="J9256" t="s">
        <v>651</v>
      </c>
    </row>
    <row r="9257" spans="1:10" x14ac:dyDescent="0.35">
      <c r="A9257">
        <v>9511</v>
      </c>
      <c r="B9257" t="s">
        <v>448</v>
      </c>
      <c r="C9257">
        <v>16</v>
      </c>
      <c r="D9257">
        <v>51</v>
      </c>
      <c r="E9257">
        <v>15</v>
      </c>
      <c r="F9257" t="s">
        <v>581</v>
      </c>
      <c r="G9257" t="s">
        <v>581</v>
      </c>
      <c r="H9257" t="s">
        <v>143</v>
      </c>
      <c r="I9257" t="s">
        <v>620</v>
      </c>
      <c r="J9257" t="s">
        <v>651</v>
      </c>
    </row>
    <row r="9258" spans="1:10" x14ac:dyDescent="0.35">
      <c r="A9258">
        <v>9512</v>
      </c>
      <c r="B9258" t="s">
        <v>448</v>
      </c>
      <c r="C9258">
        <v>17</v>
      </c>
      <c r="D9258">
        <v>32</v>
      </c>
      <c r="E9258">
        <v>9</v>
      </c>
      <c r="F9258" t="s">
        <v>581</v>
      </c>
      <c r="G9258" t="s">
        <v>581</v>
      </c>
      <c r="H9258" t="s">
        <v>143</v>
      </c>
      <c r="I9258" t="s">
        <v>620</v>
      </c>
      <c r="J9258" t="s">
        <v>651</v>
      </c>
    </row>
    <row r="9259" spans="1:10" x14ac:dyDescent="0.35">
      <c r="A9259">
        <v>9513</v>
      </c>
      <c r="B9259" t="s">
        <v>448</v>
      </c>
      <c r="C9259">
        <v>18</v>
      </c>
      <c r="D9259">
        <v>36</v>
      </c>
      <c r="E9259">
        <v>15</v>
      </c>
      <c r="F9259" t="s">
        <v>581</v>
      </c>
      <c r="G9259" t="s">
        <v>581</v>
      </c>
      <c r="H9259" t="s">
        <v>143</v>
      </c>
      <c r="I9259" t="s">
        <v>620</v>
      </c>
      <c r="J9259" t="s">
        <v>651</v>
      </c>
    </row>
    <row r="9260" spans="1:10" x14ac:dyDescent="0.35">
      <c r="A9260">
        <v>9514</v>
      </c>
      <c r="B9260" t="s">
        <v>448</v>
      </c>
      <c r="C9260">
        <v>19</v>
      </c>
      <c r="D9260">
        <v>26</v>
      </c>
      <c r="E9260">
        <v>25</v>
      </c>
      <c r="F9260" t="s">
        <v>581</v>
      </c>
      <c r="G9260" t="s">
        <v>581</v>
      </c>
      <c r="H9260" t="s">
        <v>143</v>
      </c>
      <c r="I9260" t="s">
        <v>620</v>
      </c>
      <c r="J9260" t="s">
        <v>651</v>
      </c>
    </row>
    <row r="9261" spans="1:10" x14ac:dyDescent="0.35">
      <c r="A9261">
        <v>9515</v>
      </c>
      <c r="B9261" t="s">
        <v>448</v>
      </c>
      <c r="C9261">
        <v>20</v>
      </c>
      <c r="D9261">
        <v>18</v>
      </c>
      <c r="E9261">
        <v>11</v>
      </c>
      <c r="F9261" t="s">
        <v>581</v>
      </c>
      <c r="G9261" t="s">
        <v>581</v>
      </c>
      <c r="H9261" t="s">
        <v>143</v>
      </c>
      <c r="I9261" t="s">
        <v>620</v>
      </c>
      <c r="J9261" t="s">
        <v>651</v>
      </c>
    </row>
    <row r="9262" spans="1:10" x14ac:dyDescent="0.35">
      <c r="A9262">
        <v>9516</v>
      </c>
      <c r="B9262" t="s">
        <v>448</v>
      </c>
      <c r="C9262">
        <v>21</v>
      </c>
      <c r="D9262">
        <v>10</v>
      </c>
      <c r="E9262">
        <v>1</v>
      </c>
      <c r="F9262" t="s">
        <v>581</v>
      </c>
      <c r="G9262" t="s">
        <v>581</v>
      </c>
      <c r="H9262" t="s">
        <v>143</v>
      </c>
      <c r="I9262" t="s">
        <v>620</v>
      </c>
      <c r="J9262" t="s">
        <v>651</v>
      </c>
    </row>
    <row r="9263" spans="1:10" x14ac:dyDescent="0.35">
      <c r="A9263">
        <v>9517</v>
      </c>
      <c r="B9263" t="s">
        <v>448</v>
      </c>
      <c r="C9263">
        <v>23</v>
      </c>
      <c r="D9263">
        <v>4</v>
      </c>
      <c r="E9263">
        <v>0</v>
      </c>
      <c r="F9263" t="s">
        <v>581</v>
      </c>
      <c r="G9263" t="s">
        <v>581</v>
      </c>
      <c r="H9263" t="s">
        <v>143</v>
      </c>
      <c r="I9263" t="s">
        <v>620</v>
      </c>
      <c r="J9263" t="s">
        <v>651</v>
      </c>
    </row>
    <row r="9264" spans="1:10" x14ac:dyDescent="0.35">
      <c r="A9264">
        <v>9518</v>
      </c>
      <c r="B9264" t="s">
        <v>448</v>
      </c>
      <c r="C9264">
        <v>24</v>
      </c>
      <c r="D9264">
        <v>4</v>
      </c>
      <c r="E9264">
        <v>2</v>
      </c>
      <c r="F9264" t="s">
        <v>581</v>
      </c>
      <c r="G9264" t="s">
        <v>581</v>
      </c>
      <c r="H9264" t="s">
        <v>143</v>
      </c>
      <c r="I9264" t="s">
        <v>620</v>
      </c>
      <c r="J9264" t="s">
        <v>651</v>
      </c>
    </row>
    <row r="9265" spans="1:10" x14ac:dyDescent="0.35">
      <c r="A9265">
        <v>9519</v>
      </c>
      <c r="B9265" t="s">
        <v>448</v>
      </c>
      <c r="C9265">
        <v>25</v>
      </c>
      <c r="D9265">
        <v>3</v>
      </c>
      <c r="E9265">
        <v>3</v>
      </c>
      <c r="F9265" t="s">
        <v>581</v>
      </c>
      <c r="G9265" t="s">
        <v>581</v>
      </c>
      <c r="H9265" t="s">
        <v>143</v>
      </c>
      <c r="I9265" t="s">
        <v>620</v>
      </c>
      <c r="J9265" t="s">
        <v>651</v>
      </c>
    </row>
    <row r="9266" spans="1:10" x14ac:dyDescent="0.35">
      <c r="A9266">
        <v>9520</v>
      </c>
      <c r="B9266" t="s">
        <v>448</v>
      </c>
      <c r="C9266">
        <v>26</v>
      </c>
      <c r="D9266">
        <v>3</v>
      </c>
      <c r="E9266">
        <v>3</v>
      </c>
      <c r="F9266" t="s">
        <v>581</v>
      </c>
      <c r="G9266" t="s">
        <v>581</v>
      </c>
      <c r="H9266" t="s">
        <v>143</v>
      </c>
      <c r="I9266" t="s">
        <v>620</v>
      </c>
      <c r="J9266" t="s">
        <v>651</v>
      </c>
    </row>
    <row r="9267" spans="1:10" x14ac:dyDescent="0.35">
      <c r="A9267">
        <v>9521</v>
      </c>
      <c r="B9267" t="s">
        <v>448</v>
      </c>
      <c r="C9267">
        <v>27</v>
      </c>
      <c r="D9267">
        <v>9</v>
      </c>
      <c r="E9267">
        <v>6</v>
      </c>
      <c r="F9267" t="s">
        <v>581</v>
      </c>
      <c r="G9267" t="s">
        <v>581</v>
      </c>
      <c r="H9267" t="s">
        <v>143</v>
      </c>
      <c r="I9267" t="s">
        <v>620</v>
      </c>
      <c r="J9267" t="s">
        <v>651</v>
      </c>
    </row>
    <row r="9268" spans="1:10" x14ac:dyDescent="0.35">
      <c r="A9268">
        <v>9522</v>
      </c>
      <c r="B9268" t="s">
        <v>448</v>
      </c>
      <c r="C9268">
        <v>28</v>
      </c>
      <c r="D9268">
        <v>36</v>
      </c>
      <c r="E9268">
        <v>10</v>
      </c>
      <c r="F9268" t="s">
        <v>581</v>
      </c>
      <c r="G9268" t="s">
        <v>581</v>
      </c>
      <c r="H9268" t="s">
        <v>143</v>
      </c>
      <c r="I9268" t="s">
        <v>620</v>
      </c>
      <c r="J9268" t="s">
        <v>651</v>
      </c>
    </row>
    <row r="9269" spans="1:10" x14ac:dyDescent="0.35">
      <c r="A9269">
        <v>9523</v>
      </c>
      <c r="B9269" t="s">
        <v>448</v>
      </c>
      <c r="C9269">
        <v>29</v>
      </c>
      <c r="D9269">
        <v>28</v>
      </c>
      <c r="E9269">
        <v>12</v>
      </c>
      <c r="F9269" t="s">
        <v>581</v>
      </c>
      <c r="G9269" t="s">
        <v>581</v>
      </c>
      <c r="H9269" t="s">
        <v>143</v>
      </c>
      <c r="I9269" t="s">
        <v>620</v>
      </c>
      <c r="J9269" t="s">
        <v>651</v>
      </c>
    </row>
    <row r="9270" spans="1:10" x14ac:dyDescent="0.35">
      <c r="A9270">
        <v>9524</v>
      </c>
      <c r="B9270" t="s">
        <v>448</v>
      </c>
      <c r="C9270">
        <v>30</v>
      </c>
      <c r="D9270">
        <v>20</v>
      </c>
      <c r="E9270">
        <v>11</v>
      </c>
      <c r="F9270" t="s">
        <v>581</v>
      </c>
      <c r="G9270" t="s">
        <v>581</v>
      </c>
      <c r="H9270" t="s">
        <v>143</v>
      </c>
      <c r="I9270" t="s">
        <v>620</v>
      </c>
      <c r="J9270" t="s">
        <v>651</v>
      </c>
    </row>
    <row r="9271" spans="1:10" x14ac:dyDescent="0.35">
      <c r="A9271">
        <v>9525</v>
      </c>
      <c r="B9271" t="s">
        <v>448</v>
      </c>
      <c r="C9271">
        <v>31</v>
      </c>
      <c r="D9271">
        <v>21</v>
      </c>
      <c r="E9271">
        <v>9</v>
      </c>
      <c r="F9271" t="s">
        <v>581</v>
      </c>
      <c r="G9271" t="s">
        <v>581</v>
      </c>
      <c r="H9271" t="s">
        <v>143</v>
      </c>
      <c r="I9271" t="s">
        <v>620</v>
      </c>
      <c r="J9271" t="s">
        <v>651</v>
      </c>
    </row>
    <row r="9272" spans="1:10" x14ac:dyDescent="0.35">
      <c r="A9272">
        <v>9526</v>
      </c>
      <c r="B9272" t="s">
        <v>448</v>
      </c>
      <c r="C9272">
        <v>32</v>
      </c>
      <c r="D9272">
        <v>15</v>
      </c>
      <c r="E9272">
        <v>7</v>
      </c>
      <c r="F9272" t="s">
        <v>581</v>
      </c>
      <c r="G9272" t="s">
        <v>581</v>
      </c>
      <c r="H9272" t="s">
        <v>143</v>
      </c>
      <c r="I9272" t="s">
        <v>620</v>
      </c>
      <c r="J9272" t="s">
        <v>651</v>
      </c>
    </row>
    <row r="9273" spans="1:10" x14ac:dyDescent="0.35">
      <c r="A9273">
        <v>9527</v>
      </c>
      <c r="B9273" t="s">
        <v>448</v>
      </c>
      <c r="C9273">
        <v>33</v>
      </c>
      <c r="D9273">
        <v>14</v>
      </c>
      <c r="E9273">
        <v>14</v>
      </c>
      <c r="F9273" t="s">
        <v>581</v>
      </c>
      <c r="G9273" t="s">
        <v>581</v>
      </c>
      <c r="H9273" t="s">
        <v>143</v>
      </c>
      <c r="I9273" t="s">
        <v>620</v>
      </c>
      <c r="J9273" t="s">
        <v>651</v>
      </c>
    </row>
    <row r="9274" spans="1:10" x14ac:dyDescent="0.35">
      <c r="A9274">
        <v>9528</v>
      </c>
      <c r="B9274" t="s">
        <v>448</v>
      </c>
      <c r="C9274">
        <v>34</v>
      </c>
      <c r="D9274">
        <v>6</v>
      </c>
      <c r="E9274">
        <v>9</v>
      </c>
      <c r="F9274" t="s">
        <v>581</v>
      </c>
      <c r="G9274" t="s">
        <v>581</v>
      </c>
      <c r="H9274" t="s">
        <v>143</v>
      </c>
      <c r="I9274" t="s">
        <v>620</v>
      </c>
      <c r="J9274" t="s">
        <v>651</v>
      </c>
    </row>
    <row r="9275" spans="1:10" x14ac:dyDescent="0.35">
      <c r="A9275">
        <v>9529</v>
      </c>
      <c r="B9275" t="s">
        <v>448</v>
      </c>
      <c r="C9275">
        <v>35</v>
      </c>
      <c r="D9275">
        <v>11</v>
      </c>
      <c r="E9275">
        <v>8</v>
      </c>
      <c r="F9275" t="s">
        <v>581</v>
      </c>
      <c r="G9275" t="s">
        <v>581</v>
      </c>
      <c r="H9275" t="s">
        <v>143</v>
      </c>
      <c r="I9275" t="s">
        <v>620</v>
      </c>
      <c r="J9275" t="s">
        <v>651</v>
      </c>
    </row>
    <row r="9276" spans="1:10" x14ac:dyDescent="0.35">
      <c r="A9276">
        <v>9530</v>
      </c>
      <c r="B9276" t="s">
        <v>448</v>
      </c>
      <c r="C9276">
        <v>36</v>
      </c>
      <c r="D9276">
        <v>10</v>
      </c>
      <c r="E9276">
        <v>11</v>
      </c>
      <c r="F9276" t="s">
        <v>581</v>
      </c>
      <c r="G9276" t="s">
        <v>581</v>
      </c>
      <c r="H9276" t="s">
        <v>143</v>
      </c>
      <c r="I9276" t="s">
        <v>620</v>
      </c>
      <c r="J9276" t="s">
        <v>651</v>
      </c>
    </row>
    <row r="9277" spans="1:10" x14ac:dyDescent="0.35">
      <c r="A9277">
        <v>9531</v>
      </c>
      <c r="B9277" t="s">
        <v>448</v>
      </c>
      <c r="C9277">
        <v>37</v>
      </c>
      <c r="D9277">
        <v>11</v>
      </c>
      <c r="E9277">
        <v>12</v>
      </c>
      <c r="F9277" t="s">
        <v>581</v>
      </c>
      <c r="G9277" t="s">
        <v>581</v>
      </c>
      <c r="H9277" t="s">
        <v>143</v>
      </c>
      <c r="I9277" t="s">
        <v>620</v>
      </c>
      <c r="J9277" t="s">
        <v>651</v>
      </c>
    </row>
    <row r="9278" spans="1:10" x14ac:dyDescent="0.35">
      <c r="A9278">
        <v>9532</v>
      </c>
      <c r="B9278" t="s">
        <v>448</v>
      </c>
      <c r="C9278">
        <v>38</v>
      </c>
      <c r="D9278">
        <v>10</v>
      </c>
      <c r="E9278">
        <v>8</v>
      </c>
      <c r="F9278" t="s">
        <v>581</v>
      </c>
      <c r="G9278" t="s">
        <v>581</v>
      </c>
      <c r="H9278" t="s">
        <v>143</v>
      </c>
      <c r="I9278" t="s">
        <v>620</v>
      </c>
      <c r="J9278" t="s">
        <v>651</v>
      </c>
    </row>
    <row r="9279" spans="1:10" x14ac:dyDescent="0.35">
      <c r="A9279">
        <v>9535</v>
      </c>
      <c r="B9279" t="s">
        <v>449</v>
      </c>
      <c r="C9279">
        <v>15</v>
      </c>
      <c r="D9279">
        <v>22</v>
      </c>
      <c r="E9279">
        <v>1</v>
      </c>
      <c r="F9279" t="s">
        <v>581</v>
      </c>
      <c r="G9279" t="s">
        <v>581</v>
      </c>
      <c r="H9279" t="s">
        <v>143</v>
      </c>
      <c r="I9279" t="s">
        <v>654</v>
      </c>
      <c r="J9279" t="s">
        <v>651</v>
      </c>
    </row>
    <row r="9280" spans="1:10" x14ac:dyDescent="0.35">
      <c r="A9280">
        <v>9536</v>
      </c>
      <c r="B9280" t="s">
        <v>449</v>
      </c>
      <c r="C9280">
        <v>16</v>
      </c>
      <c r="D9280">
        <v>21</v>
      </c>
      <c r="E9280">
        <v>2</v>
      </c>
      <c r="F9280" t="s">
        <v>581</v>
      </c>
      <c r="G9280" t="s">
        <v>581</v>
      </c>
      <c r="H9280" t="s">
        <v>143</v>
      </c>
      <c r="I9280" t="s">
        <v>654</v>
      </c>
      <c r="J9280" t="s">
        <v>651</v>
      </c>
    </row>
    <row r="9281" spans="1:10" x14ac:dyDescent="0.35">
      <c r="A9281">
        <v>9537</v>
      </c>
      <c r="B9281" t="s">
        <v>449</v>
      </c>
      <c r="C9281">
        <v>17</v>
      </c>
      <c r="D9281">
        <v>6</v>
      </c>
      <c r="E9281">
        <v>3</v>
      </c>
      <c r="F9281" t="s">
        <v>581</v>
      </c>
      <c r="G9281" t="s">
        <v>581</v>
      </c>
      <c r="H9281" t="s">
        <v>143</v>
      </c>
      <c r="I9281" t="s">
        <v>654</v>
      </c>
      <c r="J9281" t="s">
        <v>651</v>
      </c>
    </row>
    <row r="9282" spans="1:10" x14ac:dyDescent="0.35">
      <c r="A9282">
        <v>9538</v>
      </c>
      <c r="B9282" t="s">
        <v>449</v>
      </c>
      <c r="C9282">
        <v>18</v>
      </c>
      <c r="D9282">
        <v>5</v>
      </c>
      <c r="E9282">
        <v>0</v>
      </c>
      <c r="F9282" t="s">
        <v>581</v>
      </c>
      <c r="G9282" t="s">
        <v>581</v>
      </c>
      <c r="H9282" t="s">
        <v>143</v>
      </c>
      <c r="I9282" t="s">
        <v>654</v>
      </c>
      <c r="J9282" t="s">
        <v>651</v>
      </c>
    </row>
    <row r="9283" spans="1:10" x14ac:dyDescent="0.35">
      <c r="A9283">
        <v>9539</v>
      </c>
      <c r="B9283" t="s">
        <v>449</v>
      </c>
      <c r="C9283">
        <v>19</v>
      </c>
      <c r="D9283">
        <v>6</v>
      </c>
      <c r="E9283">
        <v>2</v>
      </c>
      <c r="F9283" t="s">
        <v>581</v>
      </c>
      <c r="G9283" t="s">
        <v>581</v>
      </c>
      <c r="H9283" t="s">
        <v>143</v>
      </c>
      <c r="I9283" t="s">
        <v>654</v>
      </c>
      <c r="J9283" t="s">
        <v>651</v>
      </c>
    </row>
    <row r="9284" spans="1:10" x14ac:dyDescent="0.35">
      <c r="A9284">
        <v>9540</v>
      </c>
      <c r="B9284" t="s">
        <v>449</v>
      </c>
      <c r="C9284">
        <v>20</v>
      </c>
      <c r="D9284">
        <v>3</v>
      </c>
      <c r="E9284">
        <v>0</v>
      </c>
      <c r="F9284" t="s">
        <v>581</v>
      </c>
      <c r="G9284" t="s">
        <v>581</v>
      </c>
      <c r="H9284" t="s">
        <v>143</v>
      </c>
      <c r="I9284" t="s">
        <v>654</v>
      </c>
      <c r="J9284" t="s">
        <v>651</v>
      </c>
    </row>
    <row r="9285" spans="1:10" x14ac:dyDescent="0.35">
      <c r="A9285">
        <v>9541</v>
      </c>
      <c r="B9285" t="s">
        <v>449</v>
      </c>
      <c r="C9285">
        <v>22</v>
      </c>
      <c r="D9285">
        <v>2</v>
      </c>
      <c r="E9285">
        <v>0</v>
      </c>
      <c r="F9285" t="s">
        <v>581</v>
      </c>
      <c r="G9285" t="s">
        <v>581</v>
      </c>
      <c r="H9285" t="s">
        <v>143</v>
      </c>
      <c r="I9285" t="s">
        <v>654</v>
      </c>
      <c r="J9285" t="s">
        <v>651</v>
      </c>
    </row>
    <row r="9286" spans="1:10" x14ac:dyDescent="0.35">
      <c r="A9286">
        <v>9542</v>
      </c>
      <c r="B9286" t="s">
        <v>449</v>
      </c>
      <c r="C9286">
        <v>24</v>
      </c>
      <c r="D9286">
        <v>1</v>
      </c>
      <c r="E9286">
        <v>0</v>
      </c>
      <c r="F9286" t="s">
        <v>581</v>
      </c>
      <c r="G9286" t="s">
        <v>581</v>
      </c>
      <c r="H9286" t="s">
        <v>143</v>
      </c>
      <c r="I9286" t="s">
        <v>654</v>
      </c>
      <c r="J9286" t="s">
        <v>651</v>
      </c>
    </row>
    <row r="9287" spans="1:10" x14ac:dyDescent="0.35">
      <c r="A9287">
        <v>9543</v>
      </c>
      <c r="B9287" t="s">
        <v>449</v>
      </c>
      <c r="C9287">
        <v>25</v>
      </c>
      <c r="D9287">
        <v>2</v>
      </c>
      <c r="E9287">
        <v>0</v>
      </c>
      <c r="F9287" t="s">
        <v>581</v>
      </c>
      <c r="G9287" t="s">
        <v>581</v>
      </c>
      <c r="H9287" t="s">
        <v>143</v>
      </c>
      <c r="I9287" t="s">
        <v>654</v>
      </c>
      <c r="J9287" t="s">
        <v>651</v>
      </c>
    </row>
    <row r="9288" spans="1:10" x14ac:dyDescent="0.35">
      <c r="A9288">
        <v>9544</v>
      </c>
      <c r="B9288" t="s">
        <v>449</v>
      </c>
      <c r="C9288">
        <v>26</v>
      </c>
      <c r="D9288">
        <v>1</v>
      </c>
      <c r="E9288">
        <v>0</v>
      </c>
      <c r="F9288" t="s">
        <v>581</v>
      </c>
      <c r="G9288" t="s">
        <v>581</v>
      </c>
      <c r="H9288" t="s">
        <v>143</v>
      </c>
      <c r="I9288" t="s">
        <v>654</v>
      </c>
      <c r="J9288" t="s">
        <v>651</v>
      </c>
    </row>
    <row r="9289" spans="1:10" x14ac:dyDescent="0.35">
      <c r="A9289">
        <v>9545</v>
      </c>
      <c r="B9289" t="s">
        <v>449</v>
      </c>
      <c r="C9289">
        <v>27</v>
      </c>
      <c r="D9289">
        <v>3</v>
      </c>
      <c r="E9289">
        <v>0</v>
      </c>
      <c r="F9289" t="s">
        <v>581</v>
      </c>
      <c r="G9289" t="s">
        <v>581</v>
      </c>
      <c r="H9289" t="s">
        <v>143</v>
      </c>
      <c r="I9289" t="s">
        <v>654</v>
      </c>
      <c r="J9289" t="s">
        <v>651</v>
      </c>
    </row>
    <row r="9290" spans="1:10" x14ac:dyDescent="0.35">
      <c r="A9290">
        <v>9546</v>
      </c>
      <c r="B9290" t="s">
        <v>449</v>
      </c>
      <c r="C9290">
        <v>28</v>
      </c>
      <c r="D9290">
        <v>7</v>
      </c>
      <c r="E9290">
        <v>1</v>
      </c>
      <c r="F9290" t="s">
        <v>581</v>
      </c>
      <c r="G9290" t="s">
        <v>581</v>
      </c>
      <c r="H9290" t="s">
        <v>143</v>
      </c>
      <c r="I9290" t="s">
        <v>654</v>
      </c>
      <c r="J9290" t="s">
        <v>651</v>
      </c>
    </row>
    <row r="9291" spans="1:10" x14ac:dyDescent="0.35">
      <c r="A9291">
        <v>9547</v>
      </c>
      <c r="B9291" t="s">
        <v>449</v>
      </c>
      <c r="C9291">
        <v>29</v>
      </c>
      <c r="D9291">
        <v>6</v>
      </c>
      <c r="E9291">
        <v>3</v>
      </c>
      <c r="F9291" t="s">
        <v>581</v>
      </c>
      <c r="G9291" t="s">
        <v>581</v>
      </c>
      <c r="H9291" t="s">
        <v>143</v>
      </c>
      <c r="I9291" t="s">
        <v>654</v>
      </c>
      <c r="J9291" t="s">
        <v>651</v>
      </c>
    </row>
    <row r="9292" spans="1:10" x14ac:dyDescent="0.35">
      <c r="A9292">
        <v>9548</v>
      </c>
      <c r="B9292" t="s">
        <v>449</v>
      </c>
      <c r="C9292">
        <v>30</v>
      </c>
      <c r="D9292">
        <v>6</v>
      </c>
      <c r="E9292">
        <v>9</v>
      </c>
      <c r="F9292" t="s">
        <v>581</v>
      </c>
      <c r="G9292" t="s">
        <v>581</v>
      </c>
      <c r="H9292" t="s">
        <v>143</v>
      </c>
      <c r="I9292" t="s">
        <v>654</v>
      </c>
      <c r="J9292" t="s">
        <v>651</v>
      </c>
    </row>
    <row r="9293" spans="1:10" x14ac:dyDescent="0.35">
      <c r="A9293">
        <v>9549</v>
      </c>
      <c r="B9293" t="s">
        <v>449</v>
      </c>
      <c r="C9293">
        <v>31</v>
      </c>
      <c r="D9293">
        <v>4</v>
      </c>
      <c r="E9293">
        <v>2</v>
      </c>
      <c r="F9293" t="s">
        <v>581</v>
      </c>
      <c r="G9293" t="s">
        <v>581</v>
      </c>
      <c r="H9293" t="s">
        <v>143</v>
      </c>
      <c r="I9293" t="s">
        <v>654</v>
      </c>
      <c r="J9293" t="s">
        <v>651</v>
      </c>
    </row>
    <row r="9294" spans="1:10" x14ac:dyDescent="0.35">
      <c r="A9294">
        <v>9550</v>
      </c>
      <c r="B9294" t="s">
        <v>449</v>
      </c>
      <c r="C9294">
        <v>32</v>
      </c>
      <c r="D9294">
        <v>3</v>
      </c>
      <c r="E9294">
        <v>2</v>
      </c>
      <c r="F9294" t="s">
        <v>581</v>
      </c>
      <c r="G9294" t="s">
        <v>581</v>
      </c>
      <c r="H9294" t="s">
        <v>143</v>
      </c>
      <c r="I9294" t="s">
        <v>654</v>
      </c>
      <c r="J9294" t="s">
        <v>651</v>
      </c>
    </row>
    <row r="9295" spans="1:10" x14ac:dyDescent="0.35">
      <c r="A9295">
        <v>9551</v>
      </c>
      <c r="B9295" t="s">
        <v>449</v>
      </c>
      <c r="C9295">
        <v>33</v>
      </c>
      <c r="D9295">
        <v>2</v>
      </c>
      <c r="E9295">
        <v>1</v>
      </c>
      <c r="F9295" t="s">
        <v>581</v>
      </c>
      <c r="G9295" t="s">
        <v>581</v>
      </c>
      <c r="H9295" t="s">
        <v>143</v>
      </c>
      <c r="I9295" t="s">
        <v>654</v>
      </c>
      <c r="J9295" t="s">
        <v>651</v>
      </c>
    </row>
    <row r="9296" spans="1:10" x14ac:dyDescent="0.35">
      <c r="A9296">
        <v>9552</v>
      </c>
      <c r="B9296" t="s">
        <v>449</v>
      </c>
      <c r="C9296">
        <v>34</v>
      </c>
      <c r="D9296">
        <v>4</v>
      </c>
      <c r="E9296">
        <v>5</v>
      </c>
      <c r="F9296" t="s">
        <v>581</v>
      </c>
      <c r="G9296" t="s">
        <v>581</v>
      </c>
      <c r="H9296" t="s">
        <v>143</v>
      </c>
      <c r="I9296" t="s">
        <v>654</v>
      </c>
      <c r="J9296" t="s">
        <v>651</v>
      </c>
    </row>
    <row r="9297" spans="1:10" x14ac:dyDescent="0.35">
      <c r="A9297">
        <v>9553</v>
      </c>
      <c r="B9297" t="s">
        <v>449</v>
      </c>
      <c r="C9297">
        <v>35</v>
      </c>
      <c r="D9297">
        <v>8</v>
      </c>
      <c r="E9297">
        <v>2</v>
      </c>
      <c r="F9297" t="s">
        <v>581</v>
      </c>
      <c r="G9297" t="s">
        <v>581</v>
      </c>
      <c r="H9297" t="s">
        <v>143</v>
      </c>
      <c r="I9297" t="s">
        <v>654</v>
      </c>
      <c r="J9297" t="s">
        <v>651</v>
      </c>
    </row>
    <row r="9298" spans="1:10" x14ac:dyDescent="0.35">
      <c r="A9298">
        <v>9554</v>
      </c>
      <c r="B9298" t="s">
        <v>449</v>
      </c>
      <c r="C9298">
        <v>36</v>
      </c>
      <c r="D9298">
        <v>1</v>
      </c>
      <c r="E9298">
        <v>0</v>
      </c>
      <c r="F9298" t="s">
        <v>581</v>
      </c>
      <c r="G9298" t="s">
        <v>581</v>
      </c>
      <c r="H9298" t="s">
        <v>143</v>
      </c>
      <c r="I9298" t="s">
        <v>654</v>
      </c>
      <c r="J9298" t="s">
        <v>651</v>
      </c>
    </row>
    <row r="9299" spans="1:10" x14ac:dyDescent="0.35">
      <c r="A9299">
        <v>9555</v>
      </c>
      <c r="B9299" t="s">
        <v>449</v>
      </c>
      <c r="C9299">
        <v>37</v>
      </c>
      <c r="D9299">
        <v>6</v>
      </c>
      <c r="E9299">
        <v>1</v>
      </c>
      <c r="F9299" t="s">
        <v>581</v>
      </c>
      <c r="G9299" t="s">
        <v>581</v>
      </c>
      <c r="H9299" t="s">
        <v>143</v>
      </c>
      <c r="I9299" t="s">
        <v>654</v>
      </c>
      <c r="J9299" t="s">
        <v>651</v>
      </c>
    </row>
    <row r="9300" spans="1:10" x14ac:dyDescent="0.35">
      <c r="A9300">
        <v>9556</v>
      </c>
      <c r="B9300" t="s">
        <v>449</v>
      </c>
      <c r="C9300">
        <v>38</v>
      </c>
      <c r="D9300">
        <v>1</v>
      </c>
      <c r="E9300">
        <v>2</v>
      </c>
      <c r="F9300" t="s">
        <v>581</v>
      </c>
      <c r="G9300" t="s">
        <v>581</v>
      </c>
      <c r="H9300" t="s">
        <v>143</v>
      </c>
      <c r="I9300" t="s">
        <v>654</v>
      </c>
      <c r="J9300" t="s">
        <v>651</v>
      </c>
    </row>
    <row r="9301" spans="1:10" x14ac:dyDescent="0.35">
      <c r="A9301">
        <v>9557</v>
      </c>
      <c r="B9301" t="s">
        <v>450</v>
      </c>
      <c r="C9301">
        <v>15</v>
      </c>
      <c r="D9301">
        <v>33</v>
      </c>
      <c r="E9301">
        <v>4</v>
      </c>
      <c r="F9301" t="s">
        <v>581</v>
      </c>
      <c r="G9301" t="s">
        <v>581</v>
      </c>
      <c r="H9301" t="s">
        <v>143</v>
      </c>
      <c r="I9301" t="s">
        <v>654</v>
      </c>
      <c r="J9301" t="s">
        <v>666</v>
      </c>
    </row>
    <row r="9302" spans="1:10" x14ac:dyDescent="0.35">
      <c r="A9302">
        <v>9558</v>
      </c>
      <c r="B9302" t="s">
        <v>450</v>
      </c>
      <c r="C9302">
        <v>16</v>
      </c>
      <c r="D9302">
        <v>16</v>
      </c>
      <c r="E9302">
        <v>12</v>
      </c>
      <c r="F9302" t="s">
        <v>581</v>
      </c>
      <c r="G9302" t="s">
        <v>581</v>
      </c>
      <c r="H9302" t="s">
        <v>143</v>
      </c>
      <c r="I9302" t="s">
        <v>654</v>
      </c>
      <c r="J9302" t="s">
        <v>666</v>
      </c>
    </row>
    <row r="9303" spans="1:10" x14ac:dyDescent="0.35">
      <c r="A9303">
        <v>9559</v>
      </c>
      <c r="B9303" t="s">
        <v>450</v>
      </c>
      <c r="C9303">
        <v>17</v>
      </c>
      <c r="D9303">
        <v>23</v>
      </c>
      <c r="E9303">
        <v>8</v>
      </c>
      <c r="F9303" t="s">
        <v>581</v>
      </c>
      <c r="G9303" t="s">
        <v>581</v>
      </c>
      <c r="H9303" t="s">
        <v>143</v>
      </c>
      <c r="I9303" t="s">
        <v>654</v>
      </c>
      <c r="J9303" t="s">
        <v>666</v>
      </c>
    </row>
    <row r="9304" spans="1:10" x14ac:dyDescent="0.35">
      <c r="A9304">
        <v>9560</v>
      </c>
      <c r="B9304" t="s">
        <v>450</v>
      </c>
      <c r="C9304">
        <v>18</v>
      </c>
      <c r="D9304">
        <v>27</v>
      </c>
      <c r="E9304">
        <v>6</v>
      </c>
      <c r="F9304" t="s">
        <v>581</v>
      </c>
      <c r="G9304" t="s">
        <v>581</v>
      </c>
      <c r="H9304" t="s">
        <v>143</v>
      </c>
      <c r="I9304" t="s">
        <v>654</v>
      </c>
      <c r="J9304" t="s">
        <v>666</v>
      </c>
    </row>
    <row r="9305" spans="1:10" x14ac:dyDescent="0.35">
      <c r="A9305">
        <v>9561</v>
      </c>
      <c r="B9305" t="s">
        <v>450</v>
      </c>
      <c r="C9305">
        <v>19</v>
      </c>
      <c r="D9305">
        <v>15</v>
      </c>
      <c r="E9305">
        <v>4</v>
      </c>
      <c r="F9305" t="s">
        <v>581</v>
      </c>
      <c r="G9305" t="s">
        <v>581</v>
      </c>
      <c r="H9305" t="s">
        <v>143</v>
      </c>
      <c r="I9305" t="s">
        <v>654</v>
      </c>
      <c r="J9305" t="s">
        <v>666</v>
      </c>
    </row>
    <row r="9306" spans="1:10" x14ac:dyDescent="0.35">
      <c r="A9306">
        <v>9562</v>
      </c>
      <c r="B9306" t="s">
        <v>450</v>
      </c>
      <c r="C9306">
        <v>20</v>
      </c>
      <c r="D9306">
        <v>12</v>
      </c>
      <c r="E9306">
        <v>4</v>
      </c>
      <c r="F9306" t="s">
        <v>581</v>
      </c>
      <c r="G9306" t="s">
        <v>581</v>
      </c>
      <c r="H9306" t="s">
        <v>143</v>
      </c>
      <c r="I9306" t="s">
        <v>654</v>
      </c>
      <c r="J9306" t="s">
        <v>666</v>
      </c>
    </row>
    <row r="9307" spans="1:10" x14ac:dyDescent="0.35">
      <c r="A9307">
        <v>9563</v>
      </c>
      <c r="B9307" t="s">
        <v>450</v>
      </c>
      <c r="C9307">
        <v>21</v>
      </c>
      <c r="D9307">
        <v>5</v>
      </c>
      <c r="E9307">
        <v>0</v>
      </c>
      <c r="F9307" t="s">
        <v>581</v>
      </c>
      <c r="G9307" t="s">
        <v>581</v>
      </c>
      <c r="H9307" t="s">
        <v>143</v>
      </c>
      <c r="I9307" t="s">
        <v>654</v>
      </c>
      <c r="J9307" t="s">
        <v>666</v>
      </c>
    </row>
    <row r="9308" spans="1:10" x14ac:dyDescent="0.35">
      <c r="A9308">
        <v>9564</v>
      </c>
      <c r="B9308" t="s">
        <v>450</v>
      </c>
      <c r="C9308">
        <v>22</v>
      </c>
      <c r="D9308">
        <v>2</v>
      </c>
      <c r="E9308">
        <v>2</v>
      </c>
      <c r="F9308" t="s">
        <v>581</v>
      </c>
      <c r="G9308" t="s">
        <v>581</v>
      </c>
      <c r="H9308" t="s">
        <v>143</v>
      </c>
      <c r="I9308" t="s">
        <v>654</v>
      </c>
      <c r="J9308" t="s">
        <v>666</v>
      </c>
    </row>
    <row r="9309" spans="1:10" x14ac:dyDescent="0.35">
      <c r="A9309">
        <v>9565</v>
      </c>
      <c r="B9309" t="s">
        <v>450</v>
      </c>
      <c r="C9309">
        <v>23</v>
      </c>
      <c r="D9309">
        <v>3</v>
      </c>
      <c r="E9309">
        <v>1</v>
      </c>
      <c r="F9309" t="s">
        <v>581</v>
      </c>
      <c r="G9309" t="s">
        <v>581</v>
      </c>
      <c r="H9309" t="s">
        <v>143</v>
      </c>
      <c r="I9309" t="s">
        <v>654</v>
      </c>
      <c r="J9309" t="s">
        <v>666</v>
      </c>
    </row>
    <row r="9310" spans="1:10" x14ac:dyDescent="0.35">
      <c r="A9310">
        <v>9566</v>
      </c>
      <c r="B9310" t="s">
        <v>450</v>
      </c>
      <c r="C9310">
        <v>24</v>
      </c>
      <c r="D9310">
        <v>3</v>
      </c>
      <c r="E9310">
        <v>2</v>
      </c>
      <c r="F9310" t="s">
        <v>581</v>
      </c>
      <c r="G9310" t="s">
        <v>581</v>
      </c>
      <c r="H9310" t="s">
        <v>143</v>
      </c>
      <c r="I9310" t="s">
        <v>654</v>
      </c>
      <c r="J9310" t="s">
        <v>666</v>
      </c>
    </row>
    <row r="9311" spans="1:10" x14ac:dyDescent="0.35">
      <c r="A9311">
        <v>9567</v>
      </c>
      <c r="B9311" t="s">
        <v>450</v>
      </c>
      <c r="C9311">
        <v>25</v>
      </c>
      <c r="D9311">
        <v>5</v>
      </c>
      <c r="E9311">
        <v>2</v>
      </c>
      <c r="F9311" t="s">
        <v>581</v>
      </c>
      <c r="G9311" t="s">
        <v>581</v>
      </c>
      <c r="H9311" t="s">
        <v>143</v>
      </c>
      <c r="I9311" t="s">
        <v>654</v>
      </c>
      <c r="J9311" t="s">
        <v>666</v>
      </c>
    </row>
    <row r="9312" spans="1:10" x14ac:dyDescent="0.35">
      <c r="A9312">
        <v>9568</v>
      </c>
      <c r="B9312" t="s">
        <v>450</v>
      </c>
      <c r="C9312">
        <v>26</v>
      </c>
      <c r="D9312">
        <v>5</v>
      </c>
      <c r="E9312">
        <v>2</v>
      </c>
      <c r="F9312" t="s">
        <v>581</v>
      </c>
      <c r="G9312" t="s">
        <v>581</v>
      </c>
      <c r="H9312" t="s">
        <v>143</v>
      </c>
      <c r="I9312" t="s">
        <v>654</v>
      </c>
      <c r="J9312" t="s">
        <v>666</v>
      </c>
    </row>
    <row r="9313" spans="1:10" x14ac:dyDescent="0.35">
      <c r="A9313">
        <v>9569</v>
      </c>
      <c r="B9313" t="s">
        <v>450</v>
      </c>
      <c r="C9313">
        <v>27</v>
      </c>
      <c r="D9313">
        <v>7</v>
      </c>
      <c r="E9313">
        <v>3</v>
      </c>
      <c r="F9313" t="s">
        <v>581</v>
      </c>
      <c r="G9313" t="s">
        <v>581</v>
      </c>
      <c r="H9313" t="s">
        <v>143</v>
      </c>
      <c r="I9313" t="s">
        <v>654</v>
      </c>
      <c r="J9313" t="s">
        <v>666</v>
      </c>
    </row>
    <row r="9314" spans="1:10" x14ac:dyDescent="0.35">
      <c r="A9314">
        <v>9570</v>
      </c>
      <c r="B9314" t="s">
        <v>450</v>
      </c>
      <c r="C9314">
        <v>28</v>
      </c>
      <c r="D9314">
        <v>18</v>
      </c>
      <c r="E9314">
        <v>5</v>
      </c>
      <c r="F9314" t="s">
        <v>581</v>
      </c>
      <c r="G9314" t="s">
        <v>581</v>
      </c>
      <c r="H9314" t="s">
        <v>143</v>
      </c>
      <c r="I9314" t="s">
        <v>654</v>
      </c>
      <c r="J9314" t="s">
        <v>666</v>
      </c>
    </row>
    <row r="9315" spans="1:10" x14ac:dyDescent="0.35">
      <c r="A9315">
        <v>9571</v>
      </c>
      <c r="B9315" t="s">
        <v>450</v>
      </c>
      <c r="C9315">
        <v>29</v>
      </c>
      <c r="D9315">
        <v>8</v>
      </c>
      <c r="E9315">
        <v>8</v>
      </c>
      <c r="F9315" t="s">
        <v>581</v>
      </c>
      <c r="G9315" t="s">
        <v>581</v>
      </c>
      <c r="H9315" t="s">
        <v>143</v>
      </c>
      <c r="I9315" t="s">
        <v>654</v>
      </c>
      <c r="J9315" t="s">
        <v>666</v>
      </c>
    </row>
    <row r="9316" spans="1:10" x14ac:dyDescent="0.35">
      <c r="A9316">
        <v>9572</v>
      </c>
      <c r="B9316" t="s">
        <v>450</v>
      </c>
      <c r="C9316">
        <v>30</v>
      </c>
      <c r="D9316">
        <v>14</v>
      </c>
      <c r="E9316">
        <v>2</v>
      </c>
      <c r="F9316" t="s">
        <v>581</v>
      </c>
      <c r="G9316" t="s">
        <v>581</v>
      </c>
      <c r="H9316" t="s">
        <v>143</v>
      </c>
      <c r="I9316" t="s">
        <v>654</v>
      </c>
      <c r="J9316" t="s">
        <v>666</v>
      </c>
    </row>
    <row r="9317" spans="1:10" x14ac:dyDescent="0.35">
      <c r="A9317">
        <v>9573</v>
      </c>
      <c r="B9317" t="s">
        <v>450</v>
      </c>
      <c r="C9317">
        <v>31</v>
      </c>
      <c r="D9317">
        <v>7</v>
      </c>
      <c r="E9317">
        <v>3</v>
      </c>
      <c r="F9317" t="s">
        <v>581</v>
      </c>
      <c r="G9317" t="s">
        <v>581</v>
      </c>
      <c r="H9317" t="s">
        <v>143</v>
      </c>
      <c r="I9317" t="s">
        <v>654</v>
      </c>
      <c r="J9317" t="s">
        <v>666</v>
      </c>
    </row>
    <row r="9318" spans="1:10" x14ac:dyDescent="0.35">
      <c r="A9318">
        <v>9574</v>
      </c>
      <c r="B9318" t="s">
        <v>450</v>
      </c>
      <c r="C9318">
        <v>32</v>
      </c>
      <c r="D9318">
        <v>22</v>
      </c>
      <c r="E9318">
        <v>9</v>
      </c>
      <c r="F9318" t="s">
        <v>581</v>
      </c>
      <c r="G9318" t="s">
        <v>581</v>
      </c>
      <c r="H9318" t="s">
        <v>143</v>
      </c>
      <c r="I9318" t="s">
        <v>654</v>
      </c>
      <c r="J9318" t="s">
        <v>666</v>
      </c>
    </row>
    <row r="9319" spans="1:10" x14ac:dyDescent="0.35">
      <c r="A9319">
        <v>9575</v>
      </c>
      <c r="B9319" t="s">
        <v>450</v>
      </c>
      <c r="C9319">
        <v>33</v>
      </c>
      <c r="D9319">
        <v>16</v>
      </c>
      <c r="E9319">
        <v>5</v>
      </c>
      <c r="F9319" t="s">
        <v>581</v>
      </c>
      <c r="G9319" t="s">
        <v>581</v>
      </c>
      <c r="H9319" t="s">
        <v>143</v>
      </c>
      <c r="I9319" t="s">
        <v>654</v>
      </c>
      <c r="J9319" t="s">
        <v>666</v>
      </c>
    </row>
    <row r="9320" spans="1:10" x14ac:dyDescent="0.35">
      <c r="A9320">
        <v>9576</v>
      </c>
      <c r="B9320" t="s">
        <v>450</v>
      </c>
      <c r="C9320">
        <v>34</v>
      </c>
      <c r="D9320">
        <v>23</v>
      </c>
      <c r="E9320">
        <v>3</v>
      </c>
      <c r="F9320" t="s">
        <v>581</v>
      </c>
      <c r="G9320" t="s">
        <v>581</v>
      </c>
      <c r="H9320" t="s">
        <v>143</v>
      </c>
      <c r="I9320" t="s">
        <v>654</v>
      </c>
      <c r="J9320" t="s">
        <v>666</v>
      </c>
    </row>
    <row r="9321" spans="1:10" x14ac:dyDescent="0.35">
      <c r="A9321">
        <v>9577</v>
      </c>
      <c r="B9321" t="s">
        <v>450</v>
      </c>
      <c r="C9321">
        <v>35</v>
      </c>
      <c r="D9321">
        <v>21</v>
      </c>
      <c r="E9321">
        <v>6</v>
      </c>
      <c r="F9321" t="s">
        <v>581</v>
      </c>
      <c r="G9321" t="s">
        <v>581</v>
      </c>
      <c r="H9321" t="s">
        <v>143</v>
      </c>
      <c r="I9321" t="s">
        <v>654</v>
      </c>
      <c r="J9321" t="s">
        <v>666</v>
      </c>
    </row>
    <row r="9322" spans="1:10" x14ac:dyDescent="0.35">
      <c r="A9322">
        <v>9578</v>
      </c>
      <c r="B9322" t="s">
        <v>450</v>
      </c>
      <c r="C9322">
        <v>36</v>
      </c>
      <c r="D9322">
        <v>9</v>
      </c>
      <c r="E9322">
        <v>4</v>
      </c>
      <c r="F9322" t="s">
        <v>581</v>
      </c>
      <c r="G9322" t="s">
        <v>581</v>
      </c>
      <c r="H9322" t="s">
        <v>143</v>
      </c>
      <c r="I9322" t="s">
        <v>654</v>
      </c>
      <c r="J9322" t="s">
        <v>666</v>
      </c>
    </row>
    <row r="9323" spans="1:10" x14ac:dyDescent="0.35">
      <c r="A9323">
        <v>9579</v>
      </c>
      <c r="B9323" t="s">
        <v>450</v>
      </c>
      <c r="C9323">
        <v>37</v>
      </c>
      <c r="D9323">
        <v>29</v>
      </c>
      <c r="E9323">
        <v>5</v>
      </c>
      <c r="F9323" t="s">
        <v>581</v>
      </c>
      <c r="G9323" t="s">
        <v>581</v>
      </c>
      <c r="H9323" t="s">
        <v>143</v>
      </c>
      <c r="I9323" t="s">
        <v>654</v>
      </c>
      <c r="J9323" t="s">
        <v>666</v>
      </c>
    </row>
    <row r="9324" spans="1:10" x14ac:dyDescent="0.35">
      <c r="A9324">
        <v>9580</v>
      </c>
      <c r="B9324" t="s">
        <v>450</v>
      </c>
      <c r="C9324">
        <v>38</v>
      </c>
      <c r="D9324">
        <v>19</v>
      </c>
      <c r="E9324">
        <v>7</v>
      </c>
      <c r="F9324" t="s">
        <v>581</v>
      </c>
      <c r="G9324" t="s">
        <v>581</v>
      </c>
      <c r="H9324" t="s">
        <v>143</v>
      </c>
      <c r="I9324" t="s">
        <v>654</v>
      </c>
      <c r="J9324" t="s">
        <v>666</v>
      </c>
    </row>
    <row r="9325" spans="1:10" x14ac:dyDescent="0.35">
      <c r="A9325">
        <v>9581</v>
      </c>
      <c r="B9325" t="s">
        <v>451</v>
      </c>
      <c r="C9325">
        <v>15</v>
      </c>
      <c r="D9325">
        <v>105</v>
      </c>
      <c r="E9325">
        <v>11</v>
      </c>
      <c r="F9325" t="s">
        <v>581</v>
      </c>
      <c r="G9325" t="s">
        <v>581</v>
      </c>
      <c r="H9325" t="s">
        <v>143</v>
      </c>
      <c r="I9325" t="s">
        <v>654</v>
      </c>
      <c r="J9325" t="s">
        <v>655</v>
      </c>
    </row>
    <row r="9326" spans="1:10" x14ac:dyDescent="0.35">
      <c r="A9326">
        <v>9582</v>
      </c>
      <c r="B9326" t="s">
        <v>451</v>
      </c>
      <c r="C9326">
        <v>16</v>
      </c>
      <c r="D9326">
        <v>101</v>
      </c>
      <c r="E9326">
        <v>16</v>
      </c>
      <c r="F9326" t="s">
        <v>581</v>
      </c>
      <c r="G9326" t="s">
        <v>581</v>
      </c>
      <c r="H9326" t="s">
        <v>143</v>
      </c>
      <c r="I9326" t="s">
        <v>654</v>
      </c>
      <c r="J9326" t="s">
        <v>655</v>
      </c>
    </row>
    <row r="9327" spans="1:10" x14ac:dyDescent="0.35">
      <c r="A9327">
        <v>9583</v>
      </c>
      <c r="B9327" t="s">
        <v>451</v>
      </c>
      <c r="C9327">
        <v>17</v>
      </c>
      <c r="D9327">
        <v>48</v>
      </c>
      <c r="E9327">
        <v>4</v>
      </c>
      <c r="F9327" t="s">
        <v>581</v>
      </c>
      <c r="G9327" t="s">
        <v>581</v>
      </c>
      <c r="H9327" t="s">
        <v>143</v>
      </c>
      <c r="I9327" t="s">
        <v>654</v>
      </c>
      <c r="J9327" t="s">
        <v>655</v>
      </c>
    </row>
    <row r="9328" spans="1:10" x14ac:dyDescent="0.35">
      <c r="A9328">
        <v>9584</v>
      </c>
      <c r="B9328" t="s">
        <v>451</v>
      </c>
      <c r="C9328">
        <v>18</v>
      </c>
      <c r="D9328">
        <v>19</v>
      </c>
      <c r="E9328">
        <v>9</v>
      </c>
      <c r="F9328" t="s">
        <v>581</v>
      </c>
      <c r="G9328" t="s">
        <v>581</v>
      </c>
      <c r="H9328" t="s">
        <v>143</v>
      </c>
      <c r="I9328" t="s">
        <v>654</v>
      </c>
      <c r="J9328" t="s">
        <v>655</v>
      </c>
    </row>
    <row r="9329" spans="1:10" x14ac:dyDescent="0.35">
      <c r="A9329">
        <v>9585</v>
      </c>
      <c r="B9329" t="s">
        <v>451</v>
      </c>
      <c r="C9329">
        <v>19</v>
      </c>
      <c r="D9329">
        <v>19</v>
      </c>
      <c r="E9329">
        <v>4</v>
      </c>
      <c r="F9329" t="s">
        <v>581</v>
      </c>
      <c r="G9329" t="s">
        <v>581</v>
      </c>
      <c r="H9329" t="s">
        <v>143</v>
      </c>
      <c r="I9329" t="s">
        <v>654</v>
      </c>
      <c r="J9329" t="s">
        <v>655</v>
      </c>
    </row>
    <row r="9330" spans="1:10" x14ac:dyDescent="0.35">
      <c r="A9330">
        <v>9586</v>
      </c>
      <c r="B9330" t="s">
        <v>451</v>
      </c>
      <c r="C9330">
        <v>20</v>
      </c>
      <c r="D9330">
        <v>14</v>
      </c>
      <c r="E9330">
        <v>2</v>
      </c>
      <c r="F9330" t="s">
        <v>581</v>
      </c>
      <c r="G9330" t="s">
        <v>581</v>
      </c>
      <c r="H9330" t="s">
        <v>143</v>
      </c>
      <c r="I9330" t="s">
        <v>654</v>
      </c>
      <c r="J9330" t="s">
        <v>655</v>
      </c>
    </row>
    <row r="9331" spans="1:10" x14ac:dyDescent="0.35">
      <c r="A9331">
        <v>9587</v>
      </c>
      <c r="B9331" t="s">
        <v>451</v>
      </c>
      <c r="C9331">
        <v>21</v>
      </c>
      <c r="D9331">
        <v>11</v>
      </c>
      <c r="E9331">
        <v>4</v>
      </c>
      <c r="F9331" t="s">
        <v>581</v>
      </c>
      <c r="G9331" t="s">
        <v>581</v>
      </c>
      <c r="H9331" t="s">
        <v>143</v>
      </c>
      <c r="I9331" t="s">
        <v>654</v>
      </c>
      <c r="J9331" t="s">
        <v>655</v>
      </c>
    </row>
    <row r="9332" spans="1:10" x14ac:dyDescent="0.35">
      <c r="A9332">
        <v>9588</v>
      </c>
      <c r="B9332" t="s">
        <v>451</v>
      </c>
      <c r="C9332">
        <v>22</v>
      </c>
      <c r="D9332">
        <v>8</v>
      </c>
      <c r="E9332">
        <v>2</v>
      </c>
      <c r="F9332" t="s">
        <v>581</v>
      </c>
      <c r="G9332" t="s">
        <v>581</v>
      </c>
      <c r="H9332" t="s">
        <v>143</v>
      </c>
      <c r="I9332" t="s">
        <v>654</v>
      </c>
      <c r="J9332" t="s">
        <v>655</v>
      </c>
    </row>
    <row r="9333" spans="1:10" x14ac:dyDescent="0.35">
      <c r="A9333">
        <v>9589</v>
      </c>
      <c r="B9333" t="s">
        <v>451</v>
      </c>
      <c r="C9333">
        <v>23</v>
      </c>
      <c r="D9333">
        <v>6</v>
      </c>
      <c r="E9333">
        <v>4</v>
      </c>
      <c r="F9333" t="s">
        <v>581</v>
      </c>
      <c r="G9333" t="s">
        <v>581</v>
      </c>
      <c r="H9333" t="s">
        <v>143</v>
      </c>
      <c r="I9333" t="s">
        <v>654</v>
      </c>
      <c r="J9333" t="s">
        <v>655</v>
      </c>
    </row>
    <row r="9334" spans="1:10" x14ac:dyDescent="0.35">
      <c r="A9334">
        <v>9590</v>
      </c>
      <c r="B9334" t="s">
        <v>451</v>
      </c>
      <c r="C9334">
        <v>24</v>
      </c>
      <c r="D9334">
        <v>4</v>
      </c>
      <c r="E9334">
        <v>1</v>
      </c>
      <c r="F9334" t="s">
        <v>581</v>
      </c>
      <c r="G9334" t="s">
        <v>581</v>
      </c>
      <c r="H9334" t="s">
        <v>143</v>
      </c>
      <c r="I9334" t="s">
        <v>654</v>
      </c>
      <c r="J9334" t="s">
        <v>655</v>
      </c>
    </row>
    <row r="9335" spans="1:10" x14ac:dyDescent="0.35">
      <c r="A9335">
        <v>9591</v>
      </c>
      <c r="B9335" t="s">
        <v>451</v>
      </c>
      <c r="C9335">
        <v>25</v>
      </c>
      <c r="D9335">
        <v>10</v>
      </c>
      <c r="E9335">
        <v>1</v>
      </c>
      <c r="F9335" t="s">
        <v>581</v>
      </c>
      <c r="G9335" t="s">
        <v>581</v>
      </c>
      <c r="H9335" t="s">
        <v>143</v>
      </c>
      <c r="I9335" t="s">
        <v>654</v>
      </c>
      <c r="J9335" t="s">
        <v>655</v>
      </c>
    </row>
    <row r="9336" spans="1:10" x14ac:dyDescent="0.35">
      <c r="A9336">
        <v>9592</v>
      </c>
      <c r="B9336" t="s">
        <v>451</v>
      </c>
      <c r="C9336">
        <v>26</v>
      </c>
      <c r="D9336">
        <v>6</v>
      </c>
      <c r="E9336">
        <v>4</v>
      </c>
      <c r="F9336" t="s">
        <v>581</v>
      </c>
      <c r="G9336" t="s">
        <v>581</v>
      </c>
      <c r="H9336" t="s">
        <v>143</v>
      </c>
      <c r="I9336" t="s">
        <v>654</v>
      </c>
      <c r="J9336" t="s">
        <v>655</v>
      </c>
    </row>
    <row r="9337" spans="1:10" x14ac:dyDescent="0.35">
      <c r="A9337">
        <v>9593</v>
      </c>
      <c r="B9337" t="s">
        <v>451</v>
      </c>
      <c r="C9337">
        <v>27</v>
      </c>
      <c r="D9337">
        <v>10</v>
      </c>
      <c r="E9337">
        <v>6</v>
      </c>
      <c r="F9337" t="s">
        <v>581</v>
      </c>
      <c r="G9337" t="s">
        <v>581</v>
      </c>
      <c r="H9337" t="s">
        <v>143</v>
      </c>
      <c r="I9337" t="s">
        <v>654</v>
      </c>
      <c r="J9337" t="s">
        <v>655</v>
      </c>
    </row>
    <row r="9338" spans="1:10" x14ac:dyDescent="0.35">
      <c r="A9338">
        <v>9594</v>
      </c>
      <c r="B9338" t="s">
        <v>451</v>
      </c>
      <c r="C9338">
        <v>28</v>
      </c>
      <c r="D9338">
        <v>11</v>
      </c>
      <c r="E9338">
        <v>6</v>
      </c>
      <c r="F9338" t="s">
        <v>581</v>
      </c>
      <c r="G9338" t="s">
        <v>581</v>
      </c>
      <c r="H9338" t="s">
        <v>143</v>
      </c>
      <c r="I9338" t="s">
        <v>654</v>
      </c>
      <c r="J9338" t="s">
        <v>655</v>
      </c>
    </row>
    <row r="9339" spans="1:10" x14ac:dyDescent="0.35">
      <c r="A9339">
        <v>9595</v>
      </c>
      <c r="B9339" t="s">
        <v>451</v>
      </c>
      <c r="C9339">
        <v>29</v>
      </c>
      <c r="D9339">
        <v>17</v>
      </c>
      <c r="E9339">
        <v>5</v>
      </c>
      <c r="F9339" t="s">
        <v>581</v>
      </c>
      <c r="G9339" t="s">
        <v>581</v>
      </c>
      <c r="H9339" t="s">
        <v>143</v>
      </c>
      <c r="I9339" t="s">
        <v>654</v>
      </c>
      <c r="J9339" t="s">
        <v>655</v>
      </c>
    </row>
    <row r="9340" spans="1:10" x14ac:dyDescent="0.35">
      <c r="A9340">
        <v>9596</v>
      </c>
      <c r="B9340" t="s">
        <v>451</v>
      </c>
      <c r="C9340">
        <v>30</v>
      </c>
      <c r="D9340">
        <v>17</v>
      </c>
      <c r="E9340">
        <v>12</v>
      </c>
      <c r="F9340" t="s">
        <v>581</v>
      </c>
      <c r="G9340" t="s">
        <v>581</v>
      </c>
      <c r="H9340" t="s">
        <v>143</v>
      </c>
      <c r="I9340" t="s">
        <v>654</v>
      </c>
      <c r="J9340" t="s">
        <v>655</v>
      </c>
    </row>
    <row r="9341" spans="1:10" x14ac:dyDescent="0.35">
      <c r="A9341">
        <v>9597</v>
      </c>
      <c r="B9341" t="s">
        <v>451</v>
      </c>
      <c r="C9341">
        <v>31</v>
      </c>
      <c r="D9341">
        <v>10</v>
      </c>
      <c r="E9341">
        <v>9</v>
      </c>
      <c r="F9341" t="s">
        <v>581</v>
      </c>
      <c r="G9341" t="s">
        <v>581</v>
      </c>
      <c r="H9341" t="s">
        <v>143</v>
      </c>
      <c r="I9341" t="s">
        <v>654</v>
      </c>
      <c r="J9341" t="s">
        <v>655</v>
      </c>
    </row>
    <row r="9342" spans="1:10" x14ac:dyDescent="0.35">
      <c r="A9342">
        <v>9598</v>
      </c>
      <c r="B9342" t="s">
        <v>451</v>
      </c>
      <c r="C9342">
        <v>32</v>
      </c>
      <c r="D9342">
        <v>14</v>
      </c>
      <c r="E9342">
        <v>5</v>
      </c>
      <c r="F9342" t="s">
        <v>581</v>
      </c>
      <c r="G9342" t="s">
        <v>581</v>
      </c>
      <c r="H9342" t="s">
        <v>143</v>
      </c>
      <c r="I9342" t="s">
        <v>654</v>
      </c>
      <c r="J9342" t="s">
        <v>655</v>
      </c>
    </row>
    <row r="9343" spans="1:10" x14ac:dyDescent="0.35">
      <c r="A9343">
        <v>9599</v>
      </c>
      <c r="B9343" t="s">
        <v>451</v>
      </c>
      <c r="C9343">
        <v>33</v>
      </c>
      <c r="D9343">
        <v>14</v>
      </c>
      <c r="E9343">
        <v>7</v>
      </c>
      <c r="F9343" t="s">
        <v>581</v>
      </c>
      <c r="G9343" t="s">
        <v>581</v>
      </c>
      <c r="H9343" t="s">
        <v>143</v>
      </c>
      <c r="I9343" t="s">
        <v>654</v>
      </c>
      <c r="J9343" t="s">
        <v>655</v>
      </c>
    </row>
    <row r="9344" spans="1:10" x14ac:dyDescent="0.35">
      <c r="A9344">
        <v>9600</v>
      </c>
      <c r="B9344" t="s">
        <v>451</v>
      </c>
      <c r="C9344">
        <v>34</v>
      </c>
      <c r="D9344">
        <v>14</v>
      </c>
      <c r="E9344">
        <v>5</v>
      </c>
      <c r="F9344" t="s">
        <v>581</v>
      </c>
      <c r="G9344" t="s">
        <v>581</v>
      </c>
      <c r="H9344" t="s">
        <v>143</v>
      </c>
      <c r="I9344" t="s">
        <v>654</v>
      </c>
      <c r="J9344" t="s">
        <v>655</v>
      </c>
    </row>
    <row r="9345" spans="1:10" x14ac:dyDescent="0.35">
      <c r="A9345">
        <v>9601</v>
      </c>
      <c r="B9345" t="s">
        <v>451</v>
      </c>
      <c r="C9345">
        <v>35</v>
      </c>
      <c r="D9345">
        <v>20</v>
      </c>
      <c r="E9345">
        <v>5</v>
      </c>
      <c r="F9345" t="s">
        <v>581</v>
      </c>
      <c r="G9345" t="s">
        <v>581</v>
      </c>
      <c r="H9345" t="s">
        <v>143</v>
      </c>
      <c r="I9345" t="s">
        <v>654</v>
      </c>
      <c r="J9345" t="s">
        <v>655</v>
      </c>
    </row>
    <row r="9346" spans="1:10" x14ac:dyDescent="0.35">
      <c r="A9346">
        <v>9602</v>
      </c>
      <c r="B9346" t="s">
        <v>451</v>
      </c>
      <c r="C9346">
        <v>36</v>
      </c>
      <c r="D9346">
        <v>20</v>
      </c>
      <c r="E9346">
        <v>4</v>
      </c>
      <c r="F9346" t="s">
        <v>581</v>
      </c>
      <c r="G9346" t="s">
        <v>581</v>
      </c>
      <c r="H9346" t="s">
        <v>143</v>
      </c>
      <c r="I9346" t="s">
        <v>654</v>
      </c>
      <c r="J9346" t="s">
        <v>655</v>
      </c>
    </row>
    <row r="9347" spans="1:10" x14ac:dyDescent="0.35">
      <c r="A9347">
        <v>9603</v>
      </c>
      <c r="B9347" t="s">
        <v>451</v>
      </c>
      <c r="C9347">
        <v>37</v>
      </c>
      <c r="D9347">
        <v>19</v>
      </c>
      <c r="E9347">
        <v>6</v>
      </c>
      <c r="F9347" t="s">
        <v>581</v>
      </c>
      <c r="G9347" t="s">
        <v>581</v>
      </c>
      <c r="H9347" t="s">
        <v>143</v>
      </c>
      <c r="I9347" t="s">
        <v>654</v>
      </c>
      <c r="J9347" t="s">
        <v>655</v>
      </c>
    </row>
    <row r="9348" spans="1:10" x14ac:dyDescent="0.35">
      <c r="A9348">
        <v>9604</v>
      </c>
      <c r="B9348" t="s">
        <v>451</v>
      </c>
      <c r="C9348">
        <v>38</v>
      </c>
      <c r="D9348">
        <v>34</v>
      </c>
      <c r="E9348">
        <v>4</v>
      </c>
      <c r="F9348" t="s">
        <v>581</v>
      </c>
      <c r="G9348" t="s">
        <v>581</v>
      </c>
      <c r="H9348" t="s">
        <v>143</v>
      </c>
      <c r="I9348" t="s">
        <v>654</v>
      </c>
      <c r="J9348" t="s">
        <v>655</v>
      </c>
    </row>
    <row r="9349" spans="1:10" x14ac:dyDescent="0.35">
      <c r="A9349">
        <v>9605</v>
      </c>
      <c r="B9349" t="s">
        <v>452</v>
      </c>
      <c r="C9349">
        <v>15</v>
      </c>
      <c r="D9349">
        <v>5</v>
      </c>
      <c r="E9349">
        <v>0</v>
      </c>
      <c r="F9349" t="s">
        <v>581</v>
      </c>
      <c r="G9349" t="s">
        <v>581</v>
      </c>
      <c r="H9349" t="s">
        <v>143</v>
      </c>
      <c r="I9349" t="s">
        <v>654</v>
      </c>
      <c r="J9349" t="s">
        <v>655</v>
      </c>
    </row>
    <row r="9350" spans="1:10" x14ac:dyDescent="0.35">
      <c r="A9350">
        <v>9606</v>
      </c>
      <c r="B9350" t="s">
        <v>452</v>
      </c>
      <c r="C9350">
        <v>16</v>
      </c>
      <c r="D9350">
        <v>7</v>
      </c>
      <c r="E9350">
        <v>0</v>
      </c>
      <c r="F9350" t="s">
        <v>581</v>
      </c>
      <c r="G9350" t="s">
        <v>581</v>
      </c>
      <c r="H9350" t="s">
        <v>143</v>
      </c>
      <c r="I9350" t="s">
        <v>654</v>
      </c>
      <c r="J9350" t="s">
        <v>655</v>
      </c>
    </row>
    <row r="9351" spans="1:10" x14ac:dyDescent="0.35">
      <c r="A9351">
        <v>9607</v>
      </c>
      <c r="B9351" t="s">
        <v>452</v>
      </c>
      <c r="C9351">
        <v>17</v>
      </c>
      <c r="D9351">
        <v>2</v>
      </c>
      <c r="E9351">
        <v>1</v>
      </c>
      <c r="F9351" t="s">
        <v>581</v>
      </c>
      <c r="G9351" t="s">
        <v>581</v>
      </c>
      <c r="H9351" t="s">
        <v>143</v>
      </c>
      <c r="I9351" t="s">
        <v>654</v>
      </c>
      <c r="J9351" t="s">
        <v>655</v>
      </c>
    </row>
    <row r="9352" spans="1:10" x14ac:dyDescent="0.35">
      <c r="A9352">
        <v>9608</v>
      </c>
      <c r="B9352" t="s">
        <v>452</v>
      </c>
      <c r="C9352">
        <v>18</v>
      </c>
      <c r="D9352">
        <v>10</v>
      </c>
      <c r="E9352">
        <v>3</v>
      </c>
      <c r="F9352" t="s">
        <v>581</v>
      </c>
      <c r="G9352" t="s">
        <v>581</v>
      </c>
      <c r="H9352" t="s">
        <v>143</v>
      </c>
      <c r="I9352" t="s">
        <v>654</v>
      </c>
      <c r="J9352" t="s">
        <v>655</v>
      </c>
    </row>
    <row r="9353" spans="1:10" x14ac:dyDescent="0.35">
      <c r="A9353">
        <v>9609</v>
      </c>
      <c r="B9353" t="s">
        <v>452</v>
      </c>
      <c r="C9353">
        <v>20</v>
      </c>
      <c r="D9353">
        <v>1</v>
      </c>
      <c r="E9353">
        <v>0</v>
      </c>
      <c r="F9353" t="s">
        <v>581</v>
      </c>
      <c r="G9353" t="s">
        <v>581</v>
      </c>
      <c r="H9353" t="s">
        <v>143</v>
      </c>
      <c r="I9353" t="s">
        <v>654</v>
      </c>
      <c r="J9353" t="s">
        <v>655</v>
      </c>
    </row>
    <row r="9354" spans="1:10" x14ac:dyDescent="0.35">
      <c r="A9354">
        <v>9610</v>
      </c>
      <c r="B9354" t="s">
        <v>452</v>
      </c>
      <c r="C9354">
        <v>21</v>
      </c>
      <c r="D9354">
        <v>2</v>
      </c>
      <c r="E9354">
        <v>1</v>
      </c>
      <c r="F9354" t="s">
        <v>581</v>
      </c>
      <c r="G9354" t="s">
        <v>581</v>
      </c>
      <c r="H9354" t="s">
        <v>143</v>
      </c>
      <c r="I9354" t="s">
        <v>654</v>
      </c>
      <c r="J9354" t="s">
        <v>655</v>
      </c>
    </row>
    <row r="9355" spans="1:10" x14ac:dyDescent="0.35">
      <c r="A9355">
        <v>9611</v>
      </c>
      <c r="B9355" t="s">
        <v>452</v>
      </c>
      <c r="C9355">
        <v>25</v>
      </c>
      <c r="D9355">
        <v>3</v>
      </c>
      <c r="E9355">
        <v>1</v>
      </c>
      <c r="F9355" t="s">
        <v>581</v>
      </c>
      <c r="G9355" t="s">
        <v>581</v>
      </c>
      <c r="H9355" t="s">
        <v>143</v>
      </c>
      <c r="I9355" t="s">
        <v>654</v>
      </c>
      <c r="J9355" t="s">
        <v>655</v>
      </c>
    </row>
    <row r="9356" spans="1:10" x14ac:dyDescent="0.35">
      <c r="A9356">
        <v>9612</v>
      </c>
      <c r="B9356" t="s">
        <v>452</v>
      </c>
      <c r="C9356">
        <v>26</v>
      </c>
      <c r="D9356">
        <v>4</v>
      </c>
      <c r="E9356">
        <v>0</v>
      </c>
      <c r="F9356" t="s">
        <v>581</v>
      </c>
      <c r="G9356" t="s">
        <v>581</v>
      </c>
      <c r="H9356" t="s">
        <v>143</v>
      </c>
      <c r="I9356" t="s">
        <v>654</v>
      </c>
      <c r="J9356" t="s">
        <v>655</v>
      </c>
    </row>
    <row r="9357" spans="1:10" x14ac:dyDescent="0.35">
      <c r="A9357">
        <v>9613</v>
      </c>
      <c r="B9357" t="s">
        <v>452</v>
      </c>
      <c r="C9357">
        <v>30</v>
      </c>
      <c r="D9357">
        <v>1</v>
      </c>
      <c r="E9357">
        <v>0</v>
      </c>
      <c r="F9357" t="s">
        <v>581</v>
      </c>
      <c r="G9357" t="s">
        <v>581</v>
      </c>
      <c r="H9357" t="s">
        <v>143</v>
      </c>
      <c r="I9357" t="s">
        <v>654</v>
      </c>
      <c r="J9357" t="s">
        <v>655</v>
      </c>
    </row>
    <row r="9358" spans="1:10" x14ac:dyDescent="0.35">
      <c r="A9358">
        <v>9614</v>
      </c>
      <c r="B9358" t="s">
        <v>452</v>
      </c>
      <c r="C9358">
        <v>31</v>
      </c>
      <c r="D9358">
        <v>1</v>
      </c>
      <c r="E9358">
        <v>0</v>
      </c>
      <c r="F9358" t="s">
        <v>581</v>
      </c>
      <c r="G9358" t="s">
        <v>581</v>
      </c>
      <c r="H9358" t="s">
        <v>143</v>
      </c>
      <c r="I9358" t="s">
        <v>654</v>
      </c>
      <c r="J9358" t="s">
        <v>655</v>
      </c>
    </row>
    <row r="9359" spans="1:10" x14ac:dyDescent="0.35">
      <c r="A9359">
        <v>9615</v>
      </c>
      <c r="B9359" t="s">
        <v>452</v>
      </c>
      <c r="C9359">
        <v>32</v>
      </c>
      <c r="D9359">
        <v>1</v>
      </c>
      <c r="E9359">
        <v>1</v>
      </c>
      <c r="F9359" t="s">
        <v>581</v>
      </c>
      <c r="G9359" t="s">
        <v>581</v>
      </c>
      <c r="H9359" t="s">
        <v>143</v>
      </c>
      <c r="I9359" t="s">
        <v>654</v>
      </c>
      <c r="J9359" t="s">
        <v>655</v>
      </c>
    </row>
    <row r="9360" spans="1:10" x14ac:dyDescent="0.35">
      <c r="A9360">
        <v>9616</v>
      </c>
      <c r="B9360" t="s">
        <v>452</v>
      </c>
      <c r="C9360">
        <v>33</v>
      </c>
      <c r="D9360">
        <v>1</v>
      </c>
      <c r="E9360">
        <v>2</v>
      </c>
      <c r="F9360" t="s">
        <v>581</v>
      </c>
      <c r="G9360" t="s">
        <v>581</v>
      </c>
      <c r="H9360" t="s">
        <v>143</v>
      </c>
      <c r="I9360" t="s">
        <v>654</v>
      </c>
      <c r="J9360" t="s">
        <v>655</v>
      </c>
    </row>
    <row r="9361" spans="1:10" x14ac:dyDescent="0.35">
      <c r="A9361">
        <v>9617</v>
      </c>
      <c r="B9361" t="s">
        <v>452</v>
      </c>
      <c r="C9361">
        <v>34</v>
      </c>
      <c r="D9361">
        <v>2</v>
      </c>
      <c r="E9361">
        <v>0</v>
      </c>
      <c r="F9361" t="s">
        <v>581</v>
      </c>
      <c r="G9361" t="s">
        <v>581</v>
      </c>
      <c r="H9361" t="s">
        <v>143</v>
      </c>
      <c r="I9361" t="s">
        <v>654</v>
      </c>
      <c r="J9361" t="s">
        <v>655</v>
      </c>
    </row>
    <row r="9362" spans="1:10" x14ac:dyDescent="0.35">
      <c r="A9362">
        <v>9618</v>
      </c>
      <c r="B9362" t="s">
        <v>452</v>
      </c>
      <c r="C9362">
        <v>35</v>
      </c>
      <c r="D9362">
        <v>23</v>
      </c>
      <c r="E9362">
        <v>5</v>
      </c>
      <c r="F9362" t="s">
        <v>581</v>
      </c>
      <c r="G9362" t="s">
        <v>581</v>
      </c>
      <c r="H9362" t="s">
        <v>143</v>
      </c>
      <c r="I9362" t="s">
        <v>654</v>
      </c>
      <c r="J9362" t="s">
        <v>655</v>
      </c>
    </row>
    <row r="9363" spans="1:10" x14ac:dyDescent="0.35">
      <c r="A9363">
        <v>9619</v>
      </c>
      <c r="B9363" t="s">
        <v>452</v>
      </c>
      <c r="C9363">
        <v>36</v>
      </c>
      <c r="D9363">
        <v>2</v>
      </c>
      <c r="E9363">
        <v>2</v>
      </c>
      <c r="F9363" t="s">
        <v>581</v>
      </c>
      <c r="G9363" t="s">
        <v>581</v>
      </c>
      <c r="H9363" t="s">
        <v>143</v>
      </c>
      <c r="I9363" t="s">
        <v>654</v>
      </c>
      <c r="J9363" t="s">
        <v>655</v>
      </c>
    </row>
    <row r="9364" spans="1:10" x14ac:dyDescent="0.35">
      <c r="A9364">
        <v>9620</v>
      </c>
      <c r="B9364" t="s">
        <v>452</v>
      </c>
      <c r="C9364">
        <v>37</v>
      </c>
      <c r="D9364">
        <v>3</v>
      </c>
      <c r="E9364">
        <v>2</v>
      </c>
      <c r="F9364" t="s">
        <v>581</v>
      </c>
      <c r="G9364" t="s">
        <v>581</v>
      </c>
      <c r="H9364" t="s">
        <v>143</v>
      </c>
      <c r="I9364" t="s">
        <v>654</v>
      </c>
      <c r="J9364" t="s">
        <v>655</v>
      </c>
    </row>
    <row r="9365" spans="1:10" x14ac:dyDescent="0.35">
      <c r="A9365">
        <v>9621</v>
      </c>
      <c r="B9365" t="s">
        <v>452</v>
      </c>
      <c r="C9365">
        <v>38</v>
      </c>
      <c r="D9365">
        <v>3</v>
      </c>
      <c r="E9365">
        <v>1</v>
      </c>
      <c r="F9365" t="s">
        <v>581</v>
      </c>
      <c r="G9365" t="s">
        <v>581</v>
      </c>
      <c r="H9365" t="s">
        <v>143</v>
      </c>
      <c r="I9365" t="s">
        <v>654</v>
      </c>
      <c r="J9365" t="s">
        <v>655</v>
      </c>
    </row>
    <row r="9366" spans="1:10" x14ac:dyDescent="0.35">
      <c r="A9366">
        <v>9622</v>
      </c>
      <c r="B9366" t="s">
        <v>453</v>
      </c>
      <c r="C9366">
        <v>15</v>
      </c>
      <c r="D9366">
        <v>9</v>
      </c>
      <c r="E9366">
        <v>8</v>
      </c>
      <c r="F9366" t="s">
        <v>581</v>
      </c>
      <c r="G9366" t="s">
        <v>581</v>
      </c>
      <c r="H9366" t="s">
        <v>143</v>
      </c>
      <c r="I9366" t="s">
        <v>654</v>
      </c>
      <c r="J9366" t="s">
        <v>655</v>
      </c>
    </row>
    <row r="9367" spans="1:10" x14ac:dyDescent="0.35">
      <c r="A9367">
        <v>9623</v>
      </c>
      <c r="B9367" t="s">
        <v>453</v>
      </c>
      <c r="C9367">
        <v>16</v>
      </c>
      <c r="D9367">
        <v>18</v>
      </c>
      <c r="E9367">
        <v>7</v>
      </c>
      <c r="F9367" t="s">
        <v>581</v>
      </c>
      <c r="G9367" t="s">
        <v>581</v>
      </c>
      <c r="H9367" t="s">
        <v>143</v>
      </c>
      <c r="I9367" t="s">
        <v>654</v>
      </c>
      <c r="J9367" t="s">
        <v>655</v>
      </c>
    </row>
    <row r="9368" spans="1:10" x14ac:dyDescent="0.35">
      <c r="A9368">
        <v>9624</v>
      </c>
      <c r="B9368" t="s">
        <v>453</v>
      </c>
      <c r="C9368">
        <v>17</v>
      </c>
      <c r="D9368">
        <v>10</v>
      </c>
      <c r="E9368">
        <v>6</v>
      </c>
      <c r="F9368" t="s">
        <v>581</v>
      </c>
      <c r="G9368" t="s">
        <v>581</v>
      </c>
      <c r="H9368" t="s">
        <v>143</v>
      </c>
      <c r="I9368" t="s">
        <v>654</v>
      </c>
      <c r="J9368" t="s">
        <v>655</v>
      </c>
    </row>
    <row r="9369" spans="1:10" x14ac:dyDescent="0.35">
      <c r="A9369">
        <v>9625</v>
      </c>
      <c r="B9369" t="s">
        <v>453</v>
      </c>
      <c r="C9369">
        <v>18</v>
      </c>
      <c r="D9369">
        <v>14</v>
      </c>
      <c r="E9369">
        <v>1</v>
      </c>
      <c r="F9369" t="s">
        <v>581</v>
      </c>
      <c r="G9369" t="s">
        <v>581</v>
      </c>
      <c r="H9369" t="s">
        <v>143</v>
      </c>
      <c r="I9369" t="s">
        <v>654</v>
      </c>
      <c r="J9369" t="s">
        <v>655</v>
      </c>
    </row>
    <row r="9370" spans="1:10" x14ac:dyDescent="0.35">
      <c r="A9370">
        <v>9626</v>
      </c>
      <c r="B9370" t="s">
        <v>453</v>
      </c>
      <c r="C9370">
        <v>19</v>
      </c>
      <c r="D9370">
        <v>18</v>
      </c>
      <c r="E9370">
        <v>4</v>
      </c>
      <c r="F9370" t="s">
        <v>581</v>
      </c>
      <c r="G9370" t="s">
        <v>581</v>
      </c>
      <c r="H9370" t="s">
        <v>143</v>
      </c>
      <c r="I9370" t="s">
        <v>654</v>
      </c>
      <c r="J9370" t="s">
        <v>655</v>
      </c>
    </row>
    <row r="9371" spans="1:10" x14ac:dyDescent="0.35">
      <c r="A9371">
        <v>9627</v>
      </c>
      <c r="B9371" t="s">
        <v>453</v>
      </c>
      <c r="C9371">
        <v>20</v>
      </c>
      <c r="D9371">
        <v>2</v>
      </c>
      <c r="E9371">
        <v>2</v>
      </c>
      <c r="F9371" t="s">
        <v>581</v>
      </c>
      <c r="G9371" t="s">
        <v>581</v>
      </c>
      <c r="H9371" t="s">
        <v>143</v>
      </c>
      <c r="I9371" t="s">
        <v>654</v>
      </c>
      <c r="J9371" t="s">
        <v>655</v>
      </c>
    </row>
    <row r="9372" spans="1:10" x14ac:dyDescent="0.35">
      <c r="A9372">
        <v>9628</v>
      </c>
      <c r="B9372" t="s">
        <v>453</v>
      </c>
      <c r="C9372">
        <v>21</v>
      </c>
      <c r="D9372">
        <v>5</v>
      </c>
      <c r="E9372">
        <v>0</v>
      </c>
      <c r="F9372" t="s">
        <v>581</v>
      </c>
      <c r="G9372" t="s">
        <v>581</v>
      </c>
      <c r="H9372" t="s">
        <v>143</v>
      </c>
      <c r="I9372" t="s">
        <v>654</v>
      </c>
      <c r="J9372" t="s">
        <v>655</v>
      </c>
    </row>
    <row r="9373" spans="1:10" x14ac:dyDescent="0.35">
      <c r="A9373">
        <v>9629</v>
      </c>
      <c r="B9373" t="s">
        <v>453</v>
      </c>
      <c r="C9373">
        <v>22</v>
      </c>
      <c r="D9373">
        <v>2</v>
      </c>
      <c r="E9373">
        <v>1</v>
      </c>
      <c r="F9373" t="s">
        <v>581</v>
      </c>
      <c r="G9373" t="s">
        <v>581</v>
      </c>
      <c r="H9373" t="s">
        <v>143</v>
      </c>
      <c r="I9373" t="s">
        <v>654</v>
      </c>
      <c r="J9373" t="s">
        <v>655</v>
      </c>
    </row>
    <row r="9374" spans="1:10" x14ac:dyDescent="0.35">
      <c r="A9374">
        <v>9630</v>
      </c>
      <c r="B9374" t="s">
        <v>453</v>
      </c>
      <c r="C9374">
        <v>23</v>
      </c>
      <c r="D9374">
        <v>1</v>
      </c>
      <c r="E9374">
        <v>0</v>
      </c>
      <c r="F9374" t="s">
        <v>581</v>
      </c>
      <c r="G9374" t="s">
        <v>581</v>
      </c>
      <c r="H9374" t="s">
        <v>143</v>
      </c>
      <c r="I9374" t="s">
        <v>654</v>
      </c>
      <c r="J9374" t="s">
        <v>655</v>
      </c>
    </row>
    <row r="9375" spans="1:10" x14ac:dyDescent="0.35">
      <c r="A9375">
        <v>9631</v>
      </c>
      <c r="B9375" t="s">
        <v>453</v>
      </c>
      <c r="C9375">
        <v>25</v>
      </c>
      <c r="D9375">
        <v>1</v>
      </c>
      <c r="E9375">
        <v>1</v>
      </c>
      <c r="F9375" t="s">
        <v>581</v>
      </c>
      <c r="G9375" t="s">
        <v>581</v>
      </c>
      <c r="H9375" t="s">
        <v>143</v>
      </c>
      <c r="I9375" t="s">
        <v>654</v>
      </c>
      <c r="J9375" t="s">
        <v>655</v>
      </c>
    </row>
    <row r="9376" spans="1:10" x14ac:dyDescent="0.35">
      <c r="A9376">
        <v>9632</v>
      </c>
      <c r="B9376" t="s">
        <v>453</v>
      </c>
      <c r="C9376">
        <v>26</v>
      </c>
      <c r="D9376">
        <v>2</v>
      </c>
      <c r="E9376">
        <v>0</v>
      </c>
      <c r="F9376" t="s">
        <v>581</v>
      </c>
      <c r="G9376" t="s">
        <v>581</v>
      </c>
      <c r="H9376" t="s">
        <v>143</v>
      </c>
      <c r="I9376" t="s">
        <v>654</v>
      </c>
      <c r="J9376" t="s">
        <v>655</v>
      </c>
    </row>
    <row r="9377" spans="1:10" x14ac:dyDescent="0.35">
      <c r="A9377">
        <v>9633</v>
      </c>
      <c r="B9377" t="s">
        <v>453</v>
      </c>
      <c r="C9377">
        <v>27</v>
      </c>
      <c r="D9377">
        <v>3</v>
      </c>
      <c r="E9377">
        <v>4</v>
      </c>
      <c r="F9377" t="s">
        <v>581</v>
      </c>
      <c r="G9377" t="s">
        <v>581</v>
      </c>
      <c r="H9377" t="s">
        <v>143</v>
      </c>
      <c r="I9377" t="s">
        <v>654</v>
      </c>
      <c r="J9377" t="s">
        <v>655</v>
      </c>
    </row>
    <row r="9378" spans="1:10" x14ac:dyDescent="0.35">
      <c r="A9378">
        <v>9634</v>
      </c>
      <c r="B9378" t="s">
        <v>453</v>
      </c>
      <c r="C9378">
        <v>29</v>
      </c>
      <c r="D9378">
        <v>4</v>
      </c>
      <c r="E9378">
        <v>4</v>
      </c>
      <c r="F9378" t="s">
        <v>581</v>
      </c>
      <c r="G9378" t="s">
        <v>581</v>
      </c>
      <c r="H9378" t="s">
        <v>143</v>
      </c>
      <c r="I9378" t="s">
        <v>654</v>
      </c>
      <c r="J9378" t="s">
        <v>655</v>
      </c>
    </row>
    <row r="9379" spans="1:10" x14ac:dyDescent="0.35">
      <c r="A9379">
        <v>9635</v>
      </c>
      <c r="B9379" t="s">
        <v>453</v>
      </c>
      <c r="C9379">
        <v>30</v>
      </c>
      <c r="D9379">
        <v>3</v>
      </c>
      <c r="E9379">
        <v>2</v>
      </c>
      <c r="F9379" t="s">
        <v>581</v>
      </c>
      <c r="G9379" t="s">
        <v>581</v>
      </c>
      <c r="H9379" t="s">
        <v>143</v>
      </c>
      <c r="I9379" t="s">
        <v>654</v>
      </c>
      <c r="J9379" t="s">
        <v>655</v>
      </c>
    </row>
    <row r="9380" spans="1:10" x14ac:dyDescent="0.35">
      <c r="A9380">
        <v>9636</v>
      </c>
      <c r="B9380" t="s">
        <v>453</v>
      </c>
      <c r="C9380">
        <v>31</v>
      </c>
      <c r="D9380">
        <v>41</v>
      </c>
      <c r="E9380">
        <v>7</v>
      </c>
      <c r="F9380" t="s">
        <v>581</v>
      </c>
      <c r="G9380" t="s">
        <v>581</v>
      </c>
      <c r="H9380" t="s">
        <v>143</v>
      </c>
      <c r="I9380" t="s">
        <v>654</v>
      </c>
      <c r="J9380" t="s">
        <v>655</v>
      </c>
    </row>
    <row r="9381" spans="1:10" x14ac:dyDescent="0.35">
      <c r="A9381">
        <v>9637</v>
      </c>
      <c r="B9381" t="s">
        <v>453</v>
      </c>
      <c r="C9381">
        <v>32</v>
      </c>
      <c r="D9381">
        <v>28</v>
      </c>
      <c r="E9381">
        <v>6</v>
      </c>
      <c r="F9381" t="s">
        <v>581</v>
      </c>
      <c r="G9381" t="s">
        <v>581</v>
      </c>
      <c r="H9381" t="s">
        <v>143</v>
      </c>
      <c r="I9381" t="s">
        <v>654</v>
      </c>
      <c r="J9381" t="s">
        <v>655</v>
      </c>
    </row>
    <row r="9382" spans="1:10" x14ac:dyDescent="0.35">
      <c r="A9382">
        <v>9638</v>
      </c>
      <c r="B9382" t="s">
        <v>453</v>
      </c>
      <c r="C9382">
        <v>33</v>
      </c>
      <c r="D9382">
        <v>5</v>
      </c>
      <c r="E9382">
        <v>3</v>
      </c>
      <c r="F9382" t="s">
        <v>581</v>
      </c>
      <c r="G9382" t="s">
        <v>581</v>
      </c>
      <c r="H9382" t="s">
        <v>143</v>
      </c>
      <c r="I9382" t="s">
        <v>654</v>
      </c>
      <c r="J9382" t="s">
        <v>655</v>
      </c>
    </row>
    <row r="9383" spans="1:10" x14ac:dyDescent="0.35">
      <c r="A9383">
        <v>9639</v>
      </c>
      <c r="B9383" t="s">
        <v>453</v>
      </c>
      <c r="C9383">
        <v>34</v>
      </c>
      <c r="D9383">
        <v>5</v>
      </c>
      <c r="E9383">
        <v>4</v>
      </c>
      <c r="F9383" t="s">
        <v>581</v>
      </c>
      <c r="G9383" t="s">
        <v>581</v>
      </c>
      <c r="H9383" t="s">
        <v>143</v>
      </c>
      <c r="I9383" t="s">
        <v>654</v>
      </c>
      <c r="J9383" t="s">
        <v>655</v>
      </c>
    </row>
    <row r="9384" spans="1:10" x14ac:dyDescent="0.35">
      <c r="A9384">
        <v>9640</v>
      </c>
      <c r="B9384" t="s">
        <v>453</v>
      </c>
      <c r="C9384">
        <v>35</v>
      </c>
      <c r="D9384">
        <v>1</v>
      </c>
      <c r="E9384">
        <v>5</v>
      </c>
      <c r="F9384" t="s">
        <v>581</v>
      </c>
      <c r="G9384" t="s">
        <v>581</v>
      </c>
      <c r="H9384" t="s">
        <v>143</v>
      </c>
      <c r="I9384" t="s">
        <v>654</v>
      </c>
      <c r="J9384" t="s">
        <v>655</v>
      </c>
    </row>
    <row r="9385" spans="1:10" x14ac:dyDescent="0.35">
      <c r="A9385">
        <v>9641</v>
      </c>
      <c r="B9385" t="s">
        <v>453</v>
      </c>
      <c r="C9385">
        <v>36</v>
      </c>
      <c r="D9385">
        <v>4</v>
      </c>
      <c r="E9385">
        <v>7</v>
      </c>
      <c r="F9385" t="s">
        <v>581</v>
      </c>
      <c r="G9385" t="s">
        <v>581</v>
      </c>
      <c r="H9385" t="s">
        <v>143</v>
      </c>
      <c r="I9385" t="s">
        <v>654</v>
      </c>
      <c r="J9385" t="s">
        <v>655</v>
      </c>
    </row>
    <row r="9386" spans="1:10" x14ac:dyDescent="0.35">
      <c r="A9386">
        <v>9642</v>
      </c>
      <c r="B9386" t="s">
        <v>453</v>
      </c>
      <c r="C9386">
        <v>37</v>
      </c>
      <c r="D9386">
        <v>2</v>
      </c>
      <c r="E9386">
        <v>2</v>
      </c>
      <c r="F9386" t="s">
        <v>581</v>
      </c>
      <c r="G9386" t="s">
        <v>581</v>
      </c>
      <c r="H9386" t="s">
        <v>143</v>
      </c>
      <c r="I9386" t="s">
        <v>654</v>
      </c>
      <c r="J9386" t="s">
        <v>655</v>
      </c>
    </row>
    <row r="9387" spans="1:10" x14ac:dyDescent="0.35">
      <c r="A9387">
        <v>9643</v>
      </c>
      <c r="B9387" t="s">
        <v>453</v>
      </c>
      <c r="C9387">
        <v>38</v>
      </c>
      <c r="D9387">
        <v>7</v>
      </c>
      <c r="E9387">
        <v>4</v>
      </c>
      <c r="F9387" t="s">
        <v>581</v>
      </c>
      <c r="G9387" t="s">
        <v>581</v>
      </c>
      <c r="H9387" t="s">
        <v>143</v>
      </c>
      <c r="I9387" t="s">
        <v>654</v>
      </c>
      <c r="J9387" t="s">
        <v>655</v>
      </c>
    </row>
    <row r="9388" spans="1:10" x14ac:dyDescent="0.35">
      <c r="A9388">
        <v>9647</v>
      </c>
      <c r="B9388" t="s">
        <v>454</v>
      </c>
      <c r="C9388">
        <v>15</v>
      </c>
      <c r="D9388">
        <v>75</v>
      </c>
      <c r="E9388">
        <v>3</v>
      </c>
      <c r="F9388" t="s">
        <v>581</v>
      </c>
      <c r="G9388" t="s">
        <v>581</v>
      </c>
      <c r="H9388" t="s">
        <v>143</v>
      </c>
      <c r="I9388" t="s">
        <v>654</v>
      </c>
      <c r="J9388" t="s">
        <v>666</v>
      </c>
    </row>
    <row r="9389" spans="1:10" x14ac:dyDescent="0.35">
      <c r="A9389">
        <v>9648</v>
      </c>
      <c r="B9389" t="s">
        <v>454</v>
      </c>
      <c r="C9389">
        <v>16</v>
      </c>
      <c r="D9389">
        <v>61</v>
      </c>
      <c r="E9389">
        <v>4</v>
      </c>
      <c r="F9389" t="s">
        <v>581</v>
      </c>
      <c r="G9389" t="s">
        <v>581</v>
      </c>
      <c r="H9389" t="s">
        <v>143</v>
      </c>
      <c r="I9389" t="s">
        <v>654</v>
      </c>
      <c r="J9389" t="s">
        <v>666</v>
      </c>
    </row>
    <row r="9390" spans="1:10" x14ac:dyDescent="0.35">
      <c r="A9390">
        <v>9649</v>
      </c>
      <c r="B9390" t="s">
        <v>454</v>
      </c>
      <c r="C9390">
        <v>17</v>
      </c>
      <c r="D9390">
        <v>53</v>
      </c>
      <c r="E9390">
        <v>11</v>
      </c>
      <c r="F9390" t="s">
        <v>581</v>
      </c>
      <c r="G9390" t="s">
        <v>581</v>
      </c>
      <c r="H9390" t="s">
        <v>143</v>
      </c>
      <c r="I9390" t="s">
        <v>654</v>
      </c>
      <c r="J9390" t="s">
        <v>666</v>
      </c>
    </row>
    <row r="9391" spans="1:10" x14ac:dyDescent="0.35">
      <c r="A9391">
        <v>9650</v>
      </c>
      <c r="B9391" t="s">
        <v>454</v>
      </c>
      <c r="C9391">
        <v>18</v>
      </c>
      <c r="D9391">
        <v>37</v>
      </c>
      <c r="E9391">
        <v>4</v>
      </c>
      <c r="F9391" t="s">
        <v>581</v>
      </c>
      <c r="G9391" t="s">
        <v>581</v>
      </c>
      <c r="H9391" t="s">
        <v>143</v>
      </c>
      <c r="I9391" t="s">
        <v>654</v>
      </c>
      <c r="J9391" t="s">
        <v>666</v>
      </c>
    </row>
    <row r="9392" spans="1:10" x14ac:dyDescent="0.35">
      <c r="A9392">
        <v>9651</v>
      </c>
      <c r="B9392" t="s">
        <v>454</v>
      </c>
      <c r="C9392">
        <v>19</v>
      </c>
      <c r="D9392">
        <v>34</v>
      </c>
      <c r="E9392">
        <v>1</v>
      </c>
      <c r="F9392" t="s">
        <v>581</v>
      </c>
      <c r="G9392" t="s">
        <v>581</v>
      </c>
      <c r="H9392" t="s">
        <v>143</v>
      </c>
      <c r="I9392" t="s">
        <v>654</v>
      </c>
      <c r="J9392" t="s">
        <v>666</v>
      </c>
    </row>
    <row r="9393" spans="1:10" x14ac:dyDescent="0.35">
      <c r="A9393">
        <v>9652</v>
      </c>
      <c r="B9393" t="s">
        <v>454</v>
      </c>
      <c r="C9393">
        <v>20</v>
      </c>
      <c r="D9393">
        <v>15</v>
      </c>
      <c r="E9393">
        <v>2</v>
      </c>
      <c r="F9393" t="s">
        <v>581</v>
      </c>
      <c r="G9393" t="s">
        <v>581</v>
      </c>
      <c r="H9393" t="s">
        <v>143</v>
      </c>
      <c r="I9393" t="s">
        <v>654</v>
      </c>
      <c r="J9393" t="s">
        <v>666</v>
      </c>
    </row>
    <row r="9394" spans="1:10" x14ac:dyDescent="0.35">
      <c r="A9394">
        <v>9653</v>
      </c>
      <c r="B9394" t="s">
        <v>454</v>
      </c>
      <c r="C9394">
        <v>21</v>
      </c>
      <c r="D9394">
        <v>10</v>
      </c>
      <c r="E9394">
        <v>3</v>
      </c>
      <c r="F9394" t="s">
        <v>581</v>
      </c>
      <c r="G9394" t="s">
        <v>581</v>
      </c>
      <c r="H9394" t="s">
        <v>143</v>
      </c>
      <c r="I9394" t="s">
        <v>654</v>
      </c>
      <c r="J9394" t="s">
        <v>666</v>
      </c>
    </row>
    <row r="9395" spans="1:10" x14ac:dyDescent="0.35">
      <c r="A9395">
        <v>9654</v>
      </c>
      <c r="B9395" t="s">
        <v>454</v>
      </c>
      <c r="C9395">
        <v>22</v>
      </c>
      <c r="D9395">
        <v>9</v>
      </c>
      <c r="E9395">
        <v>0</v>
      </c>
      <c r="F9395" t="s">
        <v>581</v>
      </c>
      <c r="G9395" t="s">
        <v>581</v>
      </c>
      <c r="H9395" t="s">
        <v>143</v>
      </c>
      <c r="I9395" t="s">
        <v>654</v>
      </c>
      <c r="J9395" t="s">
        <v>666</v>
      </c>
    </row>
    <row r="9396" spans="1:10" x14ac:dyDescent="0.35">
      <c r="A9396">
        <v>9655</v>
      </c>
      <c r="B9396" t="s">
        <v>454</v>
      </c>
      <c r="C9396">
        <v>23</v>
      </c>
      <c r="D9396">
        <v>7</v>
      </c>
      <c r="E9396">
        <v>2</v>
      </c>
      <c r="F9396" t="s">
        <v>581</v>
      </c>
      <c r="G9396" t="s">
        <v>581</v>
      </c>
      <c r="H9396" t="s">
        <v>143</v>
      </c>
      <c r="I9396" t="s">
        <v>654</v>
      </c>
      <c r="J9396" t="s">
        <v>666</v>
      </c>
    </row>
    <row r="9397" spans="1:10" x14ac:dyDescent="0.35">
      <c r="A9397">
        <v>9656</v>
      </c>
      <c r="B9397" t="s">
        <v>454</v>
      </c>
      <c r="C9397">
        <v>24</v>
      </c>
      <c r="D9397">
        <v>5</v>
      </c>
      <c r="E9397">
        <v>5</v>
      </c>
      <c r="F9397" t="s">
        <v>581</v>
      </c>
      <c r="G9397" t="s">
        <v>581</v>
      </c>
      <c r="H9397" t="s">
        <v>143</v>
      </c>
      <c r="I9397" t="s">
        <v>654</v>
      </c>
      <c r="J9397" t="s">
        <v>666</v>
      </c>
    </row>
    <row r="9398" spans="1:10" x14ac:dyDescent="0.35">
      <c r="A9398">
        <v>9657</v>
      </c>
      <c r="B9398" t="s">
        <v>454</v>
      </c>
      <c r="C9398">
        <v>25</v>
      </c>
      <c r="D9398">
        <v>7</v>
      </c>
      <c r="E9398">
        <v>2</v>
      </c>
      <c r="F9398" t="s">
        <v>581</v>
      </c>
      <c r="G9398" t="s">
        <v>581</v>
      </c>
      <c r="H9398" t="s">
        <v>143</v>
      </c>
      <c r="I9398" t="s">
        <v>654</v>
      </c>
      <c r="J9398" t="s">
        <v>666</v>
      </c>
    </row>
    <row r="9399" spans="1:10" x14ac:dyDescent="0.35">
      <c r="A9399">
        <v>9658</v>
      </c>
      <c r="B9399" t="s">
        <v>454</v>
      </c>
      <c r="C9399">
        <v>26</v>
      </c>
      <c r="D9399">
        <v>10</v>
      </c>
      <c r="E9399">
        <v>3</v>
      </c>
      <c r="F9399" t="s">
        <v>581</v>
      </c>
      <c r="G9399" t="s">
        <v>581</v>
      </c>
      <c r="H9399" t="s">
        <v>143</v>
      </c>
      <c r="I9399" t="s">
        <v>654</v>
      </c>
      <c r="J9399" t="s">
        <v>666</v>
      </c>
    </row>
    <row r="9400" spans="1:10" x14ac:dyDescent="0.35">
      <c r="A9400">
        <v>9659</v>
      </c>
      <c r="B9400" t="s">
        <v>454</v>
      </c>
      <c r="C9400">
        <v>27</v>
      </c>
      <c r="D9400">
        <v>34</v>
      </c>
      <c r="E9400">
        <v>3</v>
      </c>
      <c r="F9400" t="s">
        <v>581</v>
      </c>
      <c r="G9400" t="s">
        <v>581</v>
      </c>
      <c r="H9400" t="s">
        <v>143</v>
      </c>
      <c r="I9400" t="s">
        <v>654</v>
      </c>
      <c r="J9400" t="s">
        <v>666</v>
      </c>
    </row>
    <row r="9401" spans="1:10" x14ac:dyDescent="0.35">
      <c r="A9401">
        <v>9660</v>
      </c>
      <c r="B9401" t="s">
        <v>454</v>
      </c>
      <c r="C9401">
        <v>28</v>
      </c>
      <c r="D9401">
        <v>47</v>
      </c>
      <c r="E9401">
        <v>11</v>
      </c>
      <c r="F9401" t="s">
        <v>581</v>
      </c>
      <c r="G9401" t="s">
        <v>581</v>
      </c>
      <c r="H9401" t="s">
        <v>143</v>
      </c>
      <c r="I9401" t="s">
        <v>654</v>
      </c>
      <c r="J9401" t="s">
        <v>666</v>
      </c>
    </row>
    <row r="9402" spans="1:10" x14ac:dyDescent="0.35">
      <c r="A9402">
        <v>9661</v>
      </c>
      <c r="B9402" t="s">
        <v>454</v>
      </c>
      <c r="C9402">
        <v>29</v>
      </c>
      <c r="D9402">
        <v>26</v>
      </c>
      <c r="E9402">
        <v>5</v>
      </c>
      <c r="F9402" t="s">
        <v>581</v>
      </c>
      <c r="G9402" t="s">
        <v>581</v>
      </c>
      <c r="H9402" t="s">
        <v>143</v>
      </c>
      <c r="I9402" t="s">
        <v>654</v>
      </c>
      <c r="J9402" t="s">
        <v>666</v>
      </c>
    </row>
    <row r="9403" spans="1:10" x14ac:dyDescent="0.35">
      <c r="A9403">
        <v>9662</v>
      </c>
      <c r="B9403" t="s">
        <v>454</v>
      </c>
      <c r="C9403">
        <v>30</v>
      </c>
      <c r="D9403">
        <v>27</v>
      </c>
      <c r="E9403">
        <v>5</v>
      </c>
      <c r="F9403" t="s">
        <v>581</v>
      </c>
      <c r="G9403" t="s">
        <v>581</v>
      </c>
      <c r="H9403" t="s">
        <v>143</v>
      </c>
      <c r="I9403" t="s">
        <v>654</v>
      </c>
      <c r="J9403" t="s">
        <v>666</v>
      </c>
    </row>
    <row r="9404" spans="1:10" x14ac:dyDescent="0.35">
      <c r="A9404">
        <v>9663</v>
      </c>
      <c r="B9404" t="s">
        <v>454</v>
      </c>
      <c r="C9404">
        <v>31</v>
      </c>
      <c r="D9404">
        <v>33</v>
      </c>
      <c r="E9404">
        <v>4</v>
      </c>
      <c r="F9404" t="s">
        <v>581</v>
      </c>
      <c r="G9404" t="s">
        <v>581</v>
      </c>
      <c r="H9404" t="s">
        <v>143</v>
      </c>
      <c r="I9404" t="s">
        <v>654</v>
      </c>
      <c r="J9404" t="s">
        <v>666</v>
      </c>
    </row>
    <row r="9405" spans="1:10" x14ac:dyDescent="0.35">
      <c r="A9405">
        <v>9664</v>
      </c>
      <c r="B9405" t="s">
        <v>454</v>
      </c>
      <c r="C9405">
        <v>32</v>
      </c>
      <c r="D9405">
        <v>18</v>
      </c>
      <c r="E9405">
        <v>3</v>
      </c>
      <c r="F9405" t="s">
        <v>581</v>
      </c>
      <c r="G9405" t="s">
        <v>581</v>
      </c>
      <c r="H9405" t="s">
        <v>143</v>
      </c>
      <c r="I9405" t="s">
        <v>654</v>
      </c>
      <c r="J9405" t="s">
        <v>666</v>
      </c>
    </row>
    <row r="9406" spans="1:10" x14ac:dyDescent="0.35">
      <c r="A9406">
        <v>9665</v>
      </c>
      <c r="B9406" t="s">
        <v>454</v>
      </c>
      <c r="C9406">
        <v>33</v>
      </c>
      <c r="D9406">
        <v>17</v>
      </c>
      <c r="E9406">
        <v>4</v>
      </c>
      <c r="F9406" t="s">
        <v>581</v>
      </c>
      <c r="G9406" t="s">
        <v>581</v>
      </c>
      <c r="H9406" t="s">
        <v>143</v>
      </c>
      <c r="I9406" t="s">
        <v>654</v>
      </c>
      <c r="J9406" t="s">
        <v>666</v>
      </c>
    </row>
    <row r="9407" spans="1:10" x14ac:dyDescent="0.35">
      <c r="A9407">
        <v>9666</v>
      </c>
      <c r="B9407" t="s">
        <v>454</v>
      </c>
      <c r="C9407">
        <v>34</v>
      </c>
      <c r="D9407">
        <v>25</v>
      </c>
      <c r="E9407">
        <v>3</v>
      </c>
      <c r="F9407" t="s">
        <v>581</v>
      </c>
      <c r="G9407" t="s">
        <v>581</v>
      </c>
      <c r="H9407" t="s">
        <v>143</v>
      </c>
      <c r="I9407" t="s">
        <v>654</v>
      </c>
      <c r="J9407" t="s">
        <v>666</v>
      </c>
    </row>
    <row r="9408" spans="1:10" x14ac:dyDescent="0.35">
      <c r="A9408">
        <v>9667</v>
      </c>
      <c r="B9408" t="s">
        <v>454</v>
      </c>
      <c r="C9408">
        <v>35</v>
      </c>
      <c r="D9408">
        <v>34</v>
      </c>
      <c r="E9408">
        <v>2</v>
      </c>
      <c r="F9408" t="s">
        <v>581</v>
      </c>
      <c r="G9408" t="s">
        <v>581</v>
      </c>
      <c r="H9408" t="s">
        <v>143</v>
      </c>
      <c r="I9408" t="s">
        <v>654</v>
      </c>
      <c r="J9408" t="s">
        <v>666</v>
      </c>
    </row>
    <row r="9409" spans="1:10" x14ac:dyDescent="0.35">
      <c r="A9409">
        <v>9668</v>
      </c>
      <c r="B9409" t="s">
        <v>454</v>
      </c>
      <c r="C9409">
        <v>36</v>
      </c>
      <c r="D9409">
        <v>29</v>
      </c>
      <c r="E9409">
        <v>3</v>
      </c>
      <c r="F9409" t="s">
        <v>581</v>
      </c>
      <c r="G9409" t="s">
        <v>581</v>
      </c>
      <c r="H9409" t="s">
        <v>143</v>
      </c>
      <c r="I9409" t="s">
        <v>654</v>
      </c>
      <c r="J9409" t="s">
        <v>666</v>
      </c>
    </row>
    <row r="9410" spans="1:10" x14ac:dyDescent="0.35">
      <c r="A9410">
        <v>9669</v>
      </c>
      <c r="B9410" t="s">
        <v>454</v>
      </c>
      <c r="C9410">
        <v>37</v>
      </c>
      <c r="D9410">
        <v>32</v>
      </c>
      <c r="E9410">
        <v>2</v>
      </c>
      <c r="F9410" t="s">
        <v>581</v>
      </c>
      <c r="G9410" t="s">
        <v>581</v>
      </c>
      <c r="H9410" t="s">
        <v>143</v>
      </c>
      <c r="I9410" t="s">
        <v>654</v>
      </c>
      <c r="J9410" t="s">
        <v>666</v>
      </c>
    </row>
    <row r="9411" spans="1:10" x14ac:dyDescent="0.35">
      <c r="A9411">
        <v>9670</v>
      </c>
      <c r="B9411" t="s">
        <v>454</v>
      </c>
      <c r="C9411">
        <v>38</v>
      </c>
      <c r="D9411">
        <v>14</v>
      </c>
      <c r="E9411">
        <v>5</v>
      </c>
      <c r="F9411" t="s">
        <v>581</v>
      </c>
      <c r="G9411" t="s">
        <v>581</v>
      </c>
      <c r="H9411" t="s">
        <v>143</v>
      </c>
      <c r="I9411" t="s">
        <v>654</v>
      </c>
      <c r="J9411" t="s">
        <v>666</v>
      </c>
    </row>
    <row r="9412" spans="1:10" x14ac:dyDescent="0.35">
      <c r="A9412">
        <v>9671</v>
      </c>
      <c r="B9412" t="s">
        <v>455</v>
      </c>
      <c r="C9412">
        <v>15</v>
      </c>
      <c r="D9412">
        <v>21</v>
      </c>
      <c r="E9412">
        <v>0</v>
      </c>
      <c r="F9412" t="s">
        <v>581</v>
      </c>
      <c r="G9412" t="s">
        <v>581</v>
      </c>
      <c r="H9412" t="s">
        <v>143</v>
      </c>
      <c r="I9412" t="s">
        <v>654</v>
      </c>
      <c r="J9412" t="s">
        <v>666</v>
      </c>
    </row>
    <row r="9413" spans="1:10" x14ac:dyDescent="0.35">
      <c r="A9413">
        <v>9672</v>
      </c>
      <c r="B9413" t="s">
        <v>455</v>
      </c>
      <c r="C9413">
        <v>16</v>
      </c>
      <c r="D9413">
        <v>25</v>
      </c>
      <c r="E9413">
        <v>0</v>
      </c>
      <c r="F9413" t="s">
        <v>581</v>
      </c>
      <c r="G9413" t="s">
        <v>581</v>
      </c>
      <c r="H9413" t="s">
        <v>143</v>
      </c>
      <c r="I9413" t="s">
        <v>654</v>
      </c>
      <c r="J9413" t="s">
        <v>666</v>
      </c>
    </row>
    <row r="9414" spans="1:10" x14ac:dyDescent="0.35">
      <c r="A9414">
        <v>9673</v>
      </c>
      <c r="B9414" t="s">
        <v>455</v>
      </c>
      <c r="C9414">
        <v>17</v>
      </c>
      <c r="D9414">
        <v>17</v>
      </c>
      <c r="E9414">
        <v>1</v>
      </c>
      <c r="F9414" t="s">
        <v>581</v>
      </c>
      <c r="G9414" t="s">
        <v>581</v>
      </c>
      <c r="H9414" t="s">
        <v>143</v>
      </c>
      <c r="I9414" t="s">
        <v>654</v>
      </c>
      <c r="J9414" t="s">
        <v>666</v>
      </c>
    </row>
    <row r="9415" spans="1:10" x14ac:dyDescent="0.35">
      <c r="A9415">
        <v>9674</v>
      </c>
      <c r="B9415" t="s">
        <v>455</v>
      </c>
      <c r="C9415">
        <v>18</v>
      </c>
      <c r="D9415">
        <v>14</v>
      </c>
      <c r="E9415">
        <v>0</v>
      </c>
      <c r="F9415" t="s">
        <v>581</v>
      </c>
      <c r="G9415" t="s">
        <v>581</v>
      </c>
      <c r="H9415" t="s">
        <v>143</v>
      </c>
      <c r="I9415" t="s">
        <v>654</v>
      </c>
      <c r="J9415" t="s">
        <v>666</v>
      </c>
    </row>
    <row r="9416" spans="1:10" x14ac:dyDescent="0.35">
      <c r="A9416">
        <v>9675</v>
      </c>
      <c r="B9416" t="s">
        <v>455</v>
      </c>
      <c r="C9416">
        <v>19</v>
      </c>
      <c r="D9416">
        <v>13</v>
      </c>
      <c r="E9416">
        <v>0</v>
      </c>
      <c r="F9416" t="s">
        <v>581</v>
      </c>
      <c r="G9416" t="s">
        <v>581</v>
      </c>
      <c r="H9416" t="s">
        <v>143</v>
      </c>
      <c r="I9416" t="s">
        <v>654</v>
      </c>
      <c r="J9416" t="s">
        <v>666</v>
      </c>
    </row>
    <row r="9417" spans="1:10" x14ac:dyDescent="0.35">
      <c r="A9417">
        <v>9676</v>
      </c>
      <c r="B9417" t="s">
        <v>455</v>
      </c>
      <c r="C9417">
        <v>20</v>
      </c>
      <c r="D9417">
        <v>4</v>
      </c>
      <c r="E9417">
        <v>0</v>
      </c>
      <c r="F9417" t="s">
        <v>581</v>
      </c>
      <c r="G9417" t="s">
        <v>581</v>
      </c>
      <c r="H9417" t="s">
        <v>143</v>
      </c>
      <c r="I9417" t="s">
        <v>654</v>
      </c>
      <c r="J9417" t="s">
        <v>666</v>
      </c>
    </row>
    <row r="9418" spans="1:10" x14ac:dyDescent="0.35">
      <c r="A9418">
        <v>9677</v>
      </c>
      <c r="B9418" t="s">
        <v>455</v>
      </c>
      <c r="C9418">
        <v>21</v>
      </c>
      <c r="D9418">
        <v>4</v>
      </c>
      <c r="E9418">
        <v>0</v>
      </c>
      <c r="F9418" t="s">
        <v>581</v>
      </c>
      <c r="G9418" t="s">
        <v>581</v>
      </c>
      <c r="H9418" t="s">
        <v>143</v>
      </c>
      <c r="I9418" t="s">
        <v>654</v>
      </c>
      <c r="J9418" t="s">
        <v>666</v>
      </c>
    </row>
    <row r="9419" spans="1:10" x14ac:dyDescent="0.35">
      <c r="A9419">
        <v>9678</v>
      </c>
      <c r="B9419" t="s">
        <v>455</v>
      </c>
      <c r="C9419">
        <v>22</v>
      </c>
      <c r="D9419">
        <v>4</v>
      </c>
      <c r="E9419">
        <v>0</v>
      </c>
      <c r="F9419" t="s">
        <v>581</v>
      </c>
      <c r="G9419" t="s">
        <v>581</v>
      </c>
      <c r="H9419" t="s">
        <v>143</v>
      </c>
      <c r="I9419" t="s">
        <v>654</v>
      </c>
      <c r="J9419" t="s">
        <v>666</v>
      </c>
    </row>
    <row r="9420" spans="1:10" x14ac:dyDescent="0.35">
      <c r="A9420">
        <v>9679</v>
      </c>
      <c r="B9420" t="s">
        <v>455</v>
      </c>
      <c r="C9420">
        <v>23</v>
      </c>
      <c r="D9420">
        <v>1</v>
      </c>
      <c r="E9420">
        <v>0</v>
      </c>
      <c r="F9420" t="s">
        <v>581</v>
      </c>
      <c r="G9420" t="s">
        <v>581</v>
      </c>
      <c r="H9420" t="s">
        <v>143</v>
      </c>
      <c r="I9420" t="s">
        <v>654</v>
      </c>
      <c r="J9420" t="s">
        <v>666</v>
      </c>
    </row>
    <row r="9421" spans="1:10" x14ac:dyDescent="0.35">
      <c r="A9421">
        <v>9680</v>
      </c>
      <c r="B9421" t="s">
        <v>455</v>
      </c>
      <c r="C9421">
        <v>24</v>
      </c>
      <c r="D9421">
        <v>3</v>
      </c>
      <c r="E9421">
        <v>0</v>
      </c>
      <c r="F9421" t="s">
        <v>581</v>
      </c>
      <c r="G9421" t="s">
        <v>581</v>
      </c>
      <c r="H9421" t="s">
        <v>143</v>
      </c>
      <c r="I9421" t="s">
        <v>654</v>
      </c>
      <c r="J9421" t="s">
        <v>666</v>
      </c>
    </row>
    <row r="9422" spans="1:10" x14ac:dyDescent="0.35">
      <c r="A9422">
        <v>9681</v>
      </c>
      <c r="B9422" t="s">
        <v>455</v>
      </c>
      <c r="C9422">
        <v>25</v>
      </c>
      <c r="D9422">
        <v>3</v>
      </c>
      <c r="E9422">
        <v>0</v>
      </c>
      <c r="F9422" t="s">
        <v>581</v>
      </c>
      <c r="G9422" t="s">
        <v>581</v>
      </c>
      <c r="H9422" t="s">
        <v>143</v>
      </c>
      <c r="I9422" t="s">
        <v>654</v>
      </c>
      <c r="J9422" t="s">
        <v>666</v>
      </c>
    </row>
    <row r="9423" spans="1:10" x14ac:dyDescent="0.35">
      <c r="A9423">
        <v>9682</v>
      </c>
      <c r="B9423" t="s">
        <v>455</v>
      </c>
      <c r="C9423">
        <v>26</v>
      </c>
      <c r="D9423">
        <v>5</v>
      </c>
      <c r="E9423">
        <v>0</v>
      </c>
      <c r="F9423" t="s">
        <v>581</v>
      </c>
      <c r="G9423" t="s">
        <v>581</v>
      </c>
      <c r="H9423" t="s">
        <v>143</v>
      </c>
      <c r="I9423" t="s">
        <v>654</v>
      </c>
      <c r="J9423" t="s">
        <v>666</v>
      </c>
    </row>
    <row r="9424" spans="1:10" x14ac:dyDescent="0.35">
      <c r="A9424">
        <v>9683</v>
      </c>
      <c r="B9424" t="s">
        <v>455</v>
      </c>
      <c r="C9424">
        <v>27</v>
      </c>
      <c r="D9424">
        <v>8</v>
      </c>
      <c r="E9424">
        <v>0</v>
      </c>
      <c r="F9424" t="s">
        <v>581</v>
      </c>
      <c r="G9424" t="s">
        <v>581</v>
      </c>
      <c r="H9424" t="s">
        <v>143</v>
      </c>
      <c r="I9424" t="s">
        <v>654</v>
      </c>
      <c r="J9424" t="s">
        <v>666</v>
      </c>
    </row>
    <row r="9425" spans="1:10" x14ac:dyDescent="0.35">
      <c r="A9425">
        <v>9684</v>
      </c>
      <c r="B9425" t="s">
        <v>455</v>
      </c>
      <c r="C9425">
        <v>28</v>
      </c>
      <c r="D9425">
        <v>7</v>
      </c>
      <c r="E9425">
        <v>0</v>
      </c>
      <c r="F9425" t="s">
        <v>581</v>
      </c>
      <c r="G9425" t="s">
        <v>581</v>
      </c>
      <c r="H9425" t="s">
        <v>143</v>
      </c>
      <c r="I9425" t="s">
        <v>654</v>
      </c>
      <c r="J9425" t="s">
        <v>666</v>
      </c>
    </row>
    <row r="9426" spans="1:10" x14ac:dyDescent="0.35">
      <c r="A9426">
        <v>9685</v>
      </c>
      <c r="B9426" t="s">
        <v>455</v>
      </c>
      <c r="C9426">
        <v>29</v>
      </c>
      <c r="D9426">
        <v>9</v>
      </c>
      <c r="E9426">
        <v>0</v>
      </c>
      <c r="F9426" t="s">
        <v>581</v>
      </c>
      <c r="G9426" t="s">
        <v>581</v>
      </c>
      <c r="H9426" t="s">
        <v>143</v>
      </c>
      <c r="I9426" t="s">
        <v>654</v>
      </c>
      <c r="J9426" t="s">
        <v>666</v>
      </c>
    </row>
    <row r="9427" spans="1:10" x14ac:dyDescent="0.35">
      <c r="A9427">
        <v>9686</v>
      </c>
      <c r="B9427" t="s">
        <v>455</v>
      </c>
      <c r="C9427">
        <v>30</v>
      </c>
      <c r="D9427">
        <v>8</v>
      </c>
      <c r="E9427">
        <v>0</v>
      </c>
      <c r="F9427" t="s">
        <v>581</v>
      </c>
      <c r="G9427" t="s">
        <v>581</v>
      </c>
      <c r="H9427" t="s">
        <v>143</v>
      </c>
      <c r="I9427" t="s">
        <v>654</v>
      </c>
      <c r="J9427" t="s">
        <v>666</v>
      </c>
    </row>
    <row r="9428" spans="1:10" x14ac:dyDescent="0.35">
      <c r="A9428">
        <v>9687</v>
      </c>
      <c r="B9428" t="s">
        <v>455</v>
      </c>
      <c r="C9428">
        <v>31</v>
      </c>
      <c r="D9428">
        <v>6</v>
      </c>
      <c r="E9428">
        <v>0</v>
      </c>
      <c r="F9428" t="s">
        <v>581</v>
      </c>
      <c r="G9428" t="s">
        <v>581</v>
      </c>
      <c r="H9428" t="s">
        <v>143</v>
      </c>
      <c r="I9428" t="s">
        <v>654</v>
      </c>
      <c r="J9428" t="s">
        <v>666</v>
      </c>
    </row>
    <row r="9429" spans="1:10" x14ac:dyDescent="0.35">
      <c r="A9429">
        <v>9688</v>
      </c>
      <c r="B9429" t="s">
        <v>455</v>
      </c>
      <c r="C9429">
        <v>32</v>
      </c>
      <c r="D9429">
        <v>5</v>
      </c>
      <c r="E9429">
        <v>0</v>
      </c>
      <c r="F9429" t="s">
        <v>581</v>
      </c>
      <c r="G9429" t="s">
        <v>581</v>
      </c>
      <c r="H9429" t="s">
        <v>143</v>
      </c>
      <c r="I9429" t="s">
        <v>654</v>
      </c>
      <c r="J9429" t="s">
        <v>666</v>
      </c>
    </row>
    <row r="9430" spans="1:10" x14ac:dyDescent="0.35">
      <c r="A9430">
        <v>9689</v>
      </c>
      <c r="B9430" t="s">
        <v>455</v>
      </c>
      <c r="C9430">
        <v>33</v>
      </c>
      <c r="D9430">
        <v>15</v>
      </c>
      <c r="E9430">
        <v>0</v>
      </c>
      <c r="F9430" t="s">
        <v>581</v>
      </c>
      <c r="G9430" t="s">
        <v>581</v>
      </c>
      <c r="H9430" t="s">
        <v>143</v>
      </c>
      <c r="I9430" t="s">
        <v>654</v>
      </c>
      <c r="J9430" t="s">
        <v>666</v>
      </c>
    </row>
    <row r="9431" spans="1:10" x14ac:dyDescent="0.35">
      <c r="A9431">
        <v>9690</v>
      </c>
      <c r="B9431" t="s">
        <v>455</v>
      </c>
      <c r="C9431">
        <v>34</v>
      </c>
      <c r="D9431">
        <v>7</v>
      </c>
      <c r="E9431">
        <v>0</v>
      </c>
      <c r="F9431" t="s">
        <v>581</v>
      </c>
      <c r="G9431" t="s">
        <v>581</v>
      </c>
      <c r="H9431" t="s">
        <v>143</v>
      </c>
      <c r="I9431" t="s">
        <v>654</v>
      </c>
      <c r="J9431" t="s">
        <v>666</v>
      </c>
    </row>
    <row r="9432" spans="1:10" x14ac:dyDescent="0.35">
      <c r="A9432">
        <v>9691</v>
      </c>
      <c r="B9432" t="s">
        <v>455</v>
      </c>
      <c r="C9432">
        <v>35</v>
      </c>
      <c r="D9432">
        <v>11</v>
      </c>
      <c r="E9432">
        <v>0</v>
      </c>
      <c r="F9432" t="s">
        <v>581</v>
      </c>
      <c r="G9432" t="s">
        <v>581</v>
      </c>
      <c r="H9432" t="s">
        <v>143</v>
      </c>
      <c r="I9432" t="s">
        <v>654</v>
      </c>
      <c r="J9432" t="s">
        <v>666</v>
      </c>
    </row>
    <row r="9433" spans="1:10" x14ac:dyDescent="0.35">
      <c r="A9433">
        <v>9692</v>
      </c>
      <c r="B9433" t="s">
        <v>455</v>
      </c>
      <c r="C9433">
        <v>36</v>
      </c>
      <c r="D9433">
        <v>10</v>
      </c>
      <c r="E9433">
        <v>0</v>
      </c>
      <c r="F9433" t="s">
        <v>581</v>
      </c>
      <c r="G9433" t="s">
        <v>581</v>
      </c>
      <c r="H9433" t="s">
        <v>143</v>
      </c>
      <c r="I9433" t="s">
        <v>654</v>
      </c>
      <c r="J9433" t="s">
        <v>666</v>
      </c>
    </row>
    <row r="9434" spans="1:10" x14ac:dyDescent="0.35">
      <c r="A9434">
        <v>9693</v>
      </c>
      <c r="B9434" t="s">
        <v>455</v>
      </c>
      <c r="C9434">
        <v>37</v>
      </c>
      <c r="D9434">
        <v>10</v>
      </c>
      <c r="E9434">
        <v>0</v>
      </c>
      <c r="F9434" t="s">
        <v>581</v>
      </c>
      <c r="G9434" t="s">
        <v>581</v>
      </c>
      <c r="H9434" t="s">
        <v>143</v>
      </c>
      <c r="I9434" t="s">
        <v>654</v>
      </c>
      <c r="J9434" t="s">
        <v>666</v>
      </c>
    </row>
    <row r="9435" spans="1:10" x14ac:dyDescent="0.35">
      <c r="A9435">
        <v>9694</v>
      </c>
      <c r="B9435" t="s">
        <v>455</v>
      </c>
      <c r="C9435">
        <v>38</v>
      </c>
      <c r="D9435">
        <v>9</v>
      </c>
      <c r="E9435">
        <v>0</v>
      </c>
      <c r="F9435" t="s">
        <v>581</v>
      </c>
      <c r="G9435" t="s">
        <v>581</v>
      </c>
      <c r="H9435" t="s">
        <v>143</v>
      </c>
      <c r="I9435" t="s">
        <v>654</v>
      </c>
      <c r="J9435" t="s">
        <v>666</v>
      </c>
    </row>
    <row r="9436" spans="1:10" x14ac:dyDescent="0.35">
      <c r="A9436">
        <v>9695</v>
      </c>
      <c r="B9436" t="s">
        <v>456</v>
      </c>
      <c r="C9436">
        <v>15</v>
      </c>
      <c r="D9436">
        <v>4</v>
      </c>
      <c r="E9436">
        <v>2</v>
      </c>
      <c r="F9436" t="s">
        <v>581</v>
      </c>
      <c r="G9436" t="s">
        <v>581</v>
      </c>
      <c r="H9436" t="s">
        <v>143</v>
      </c>
      <c r="I9436" t="s">
        <v>654</v>
      </c>
      <c r="J9436" t="s">
        <v>666</v>
      </c>
    </row>
    <row r="9437" spans="1:10" x14ac:dyDescent="0.35">
      <c r="A9437">
        <v>9696</v>
      </c>
      <c r="B9437" t="s">
        <v>456</v>
      </c>
      <c r="C9437">
        <v>16</v>
      </c>
      <c r="D9437">
        <v>17</v>
      </c>
      <c r="E9437">
        <v>4</v>
      </c>
      <c r="F9437" t="s">
        <v>581</v>
      </c>
      <c r="G9437" t="s">
        <v>581</v>
      </c>
      <c r="H9437" t="s">
        <v>143</v>
      </c>
      <c r="I9437" t="s">
        <v>654</v>
      </c>
      <c r="J9437" t="s">
        <v>666</v>
      </c>
    </row>
    <row r="9438" spans="1:10" x14ac:dyDescent="0.35">
      <c r="A9438">
        <v>9697</v>
      </c>
      <c r="B9438" t="s">
        <v>456</v>
      </c>
      <c r="C9438">
        <v>17</v>
      </c>
      <c r="D9438">
        <v>9</v>
      </c>
      <c r="E9438">
        <v>0</v>
      </c>
      <c r="F9438" t="s">
        <v>581</v>
      </c>
      <c r="G9438" t="s">
        <v>581</v>
      </c>
      <c r="H9438" t="s">
        <v>143</v>
      </c>
      <c r="I9438" t="s">
        <v>654</v>
      </c>
      <c r="J9438" t="s">
        <v>666</v>
      </c>
    </row>
    <row r="9439" spans="1:10" x14ac:dyDescent="0.35">
      <c r="A9439">
        <v>9698</v>
      </c>
      <c r="B9439" t="s">
        <v>456</v>
      </c>
      <c r="C9439">
        <v>18</v>
      </c>
      <c r="D9439">
        <v>5</v>
      </c>
      <c r="E9439">
        <v>1</v>
      </c>
      <c r="F9439" t="s">
        <v>581</v>
      </c>
      <c r="G9439" t="s">
        <v>581</v>
      </c>
      <c r="H9439" t="s">
        <v>143</v>
      </c>
      <c r="I9439" t="s">
        <v>654</v>
      </c>
      <c r="J9439" t="s">
        <v>666</v>
      </c>
    </row>
    <row r="9440" spans="1:10" x14ac:dyDescent="0.35">
      <c r="A9440">
        <v>9699</v>
      </c>
      <c r="B9440" t="s">
        <v>456</v>
      </c>
      <c r="C9440">
        <v>19</v>
      </c>
      <c r="D9440">
        <v>2</v>
      </c>
      <c r="E9440">
        <v>0</v>
      </c>
      <c r="F9440" t="s">
        <v>581</v>
      </c>
      <c r="G9440" t="s">
        <v>581</v>
      </c>
      <c r="H9440" t="s">
        <v>143</v>
      </c>
      <c r="I9440" t="s">
        <v>654</v>
      </c>
      <c r="J9440" t="s">
        <v>666</v>
      </c>
    </row>
    <row r="9441" spans="1:10" x14ac:dyDescent="0.35">
      <c r="A9441">
        <v>9700</v>
      </c>
      <c r="B9441" t="s">
        <v>456</v>
      </c>
      <c r="C9441">
        <v>20</v>
      </c>
      <c r="D9441">
        <v>3</v>
      </c>
      <c r="E9441">
        <v>0</v>
      </c>
      <c r="F9441" t="s">
        <v>581</v>
      </c>
      <c r="G9441" t="s">
        <v>581</v>
      </c>
      <c r="H9441" t="s">
        <v>143</v>
      </c>
      <c r="I9441" t="s">
        <v>654</v>
      </c>
      <c r="J9441" t="s">
        <v>666</v>
      </c>
    </row>
    <row r="9442" spans="1:10" x14ac:dyDescent="0.35">
      <c r="A9442">
        <v>9701</v>
      </c>
      <c r="B9442" t="s">
        <v>456</v>
      </c>
      <c r="C9442">
        <v>21</v>
      </c>
      <c r="D9442">
        <v>3</v>
      </c>
      <c r="E9442">
        <v>0</v>
      </c>
      <c r="F9442" t="s">
        <v>581</v>
      </c>
      <c r="G9442" t="s">
        <v>581</v>
      </c>
      <c r="H9442" t="s">
        <v>143</v>
      </c>
      <c r="I9442" t="s">
        <v>654</v>
      </c>
      <c r="J9442" t="s">
        <v>666</v>
      </c>
    </row>
    <row r="9443" spans="1:10" x14ac:dyDescent="0.35">
      <c r="A9443">
        <v>9702</v>
      </c>
      <c r="B9443" t="s">
        <v>456</v>
      </c>
      <c r="C9443">
        <v>23</v>
      </c>
      <c r="D9443">
        <v>1</v>
      </c>
      <c r="E9443">
        <v>0</v>
      </c>
      <c r="F9443" t="s">
        <v>581</v>
      </c>
      <c r="G9443" t="s">
        <v>581</v>
      </c>
      <c r="H9443" t="s">
        <v>143</v>
      </c>
      <c r="I9443" t="s">
        <v>654</v>
      </c>
      <c r="J9443" t="s">
        <v>666</v>
      </c>
    </row>
    <row r="9444" spans="1:10" x14ac:dyDescent="0.35">
      <c r="A9444">
        <v>9703</v>
      </c>
      <c r="B9444" t="s">
        <v>456</v>
      </c>
      <c r="C9444">
        <v>26</v>
      </c>
      <c r="D9444">
        <v>4</v>
      </c>
      <c r="E9444">
        <v>0</v>
      </c>
      <c r="F9444" t="s">
        <v>581</v>
      </c>
      <c r="G9444" t="s">
        <v>581</v>
      </c>
      <c r="H9444" t="s">
        <v>143</v>
      </c>
      <c r="I9444" t="s">
        <v>654</v>
      </c>
      <c r="J9444" t="s">
        <v>666</v>
      </c>
    </row>
    <row r="9445" spans="1:10" x14ac:dyDescent="0.35">
      <c r="A9445">
        <v>9704</v>
      </c>
      <c r="B9445" t="s">
        <v>456</v>
      </c>
      <c r="C9445">
        <v>27</v>
      </c>
      <c r="D9445">
        <v>5</v>
      </c>
      <c r="E9445">
        <v>0</v>
      </c>
      <c r="F9445" t="s">
        <v>581</v>
      </c>
      <c r="G9445" t="s">
        <v>581</v>
      </c>
      <c r="H9445" t="s">
        <v>143</v>
      </c>
      <c r="I9445" t="s">
        <v>654</v>
      </c>
      <c r="J9445" t="s">
        <v>666</v>
      </c>
    </row>
    <row r="9446" spans="1:10" x14ac:dyDescent="0.35">
      <c r="A9446">
        <v>9705</v>
      </c>
      <c r="B9446" t="s">
        <v>456</v>
      </c>
      <c r="C9446">
        <v>28</v>
      </c>
      <c r="D9446">
        <v>5</v>
      </c>
      <c r="E9446">
        <v>0</v>
      </c>
      <c r="F9446" t="s">
        <v>581</v>
      </c>
      <c r="G9446" t="s">
        <v>581</v>
      </c>
      <c r="H9446" t="s">
        <v>143</v>
      </c>
      <c r="I9446" t="s">
        <v>654</v>
      </c>
      <c r="J9446" t="s">
        <v>666</v>
      </c>
    </row>
    <row r="9447" spans="1:10" x14ac:dyDescent="0.35">
      <c r="A9447">
        <v>9706</v>
      </c>
      <c r="B9447" t="s">
        <v>456</v>
      </c>
      <c r="C9447">
        <v>29</v>
      </c>
      <c r="D9447">
        <v>4</v>
      </c>
      <c r="E9447">
        <v>1</v>
      </c>
      <c r="F9447" t="s">
        <v>581</v>
      </c>
      <c r="G9447" t="s">
        <v>581</v>
      </c>
      <c r="H9447" t="s">
        <v>143</v>
      </c>
      <c r="I9447" t="s">
        <v>654</v>
      </c>
      <c r="J9447" t="s">
        <v>666</v>
      </c>
    </row>
    <row r="9448" spans="1:10" x14ac:dyDescent="0.35">
      <c r="A9448">
        <v>9707</v>
      </c>
      <c r="B9448" t="s">
        <v>456</v>
      </c>
      <c r="C9448">
        <v>30</v>
      </c>
      <c r="D9448">
        <v>2</v>
      </c>
      <c r="E9448">
        <v>0</v>
      </c>
      <c r="F9448" t="s">
        <v>581</v>
      </c>
      <c r="G9448" t="s">
        <v>581</v>
      </c>
      <c r="H9448" t="s">
        <v>143</v>
      </c>
      <c r="I9448" t="s">
        <v>654</v>
      </c>
      <c r="J9448" t="s">
        <v>666</v>
      </c>
    </row>
    <row r="9449" spans="1:10" x14ac:dyDescent="0.35">
      <c r="A9449">
        <v>9708</v>
      </c>
      <c r="B9449" t="s">
        <v>456</v>
      </c>
      <c r="C9449">
        <v>32</v>
      </c>
      <c r="D9449">
        <v>6</v>
      </c>
      <c r="E9449">
        <v>0</v>
      </c>
      <c r="F9449" t="s">
        <v>581</v>
      </c>
      <c r="G9449" t="s">
        <v>581</v>
      </c>
      <c r="H9449" t="s">
        <v>143</v>
      </c>
      <c r="I9449" t="s">
        <v>654</v>
      </c>
      <c r="J9449" t="s">
        <v>666</v>
      </c>
    </row>
    <row r="9450" spans="1:10" x14ac:dyDescent="0.35">
      <c r="A9450">
        <v>9709</v>
      </c>
      <c r="B9450" t="s">
        <v>456</v>
      </c>
      <c r="C9450">
        <v>33</v>
      </c>
      <c r="D9450">
        <v>8</v>
      </c>
      <c r="E9450">
        <v>0</v>
      </c>
      <c r="F9450" t="s">
        <v>581</v>
      </c>
      <c r="G9450" t="s">
        <v>581</v>
      </c>
      <c r="H9450" t="s">
        <v>143</v>
      </c>
      <c r="I9450" t="s">
        <v>654</v>
      </c>
      <c r="J9450" t="s">
        <v>666</v>
      </c>
    </row>
    <row r="9451" spans="1:10" x14ac:dyDescent="0.35">
      <c r="A9451">
        <v>9710</v>
      </c>
      <c r="B9451" t="s">
        <v>456</v>
      </c>
      <c r="C9451">
        <v>34</v>
      </c>
      <c r="D9451">
        <v>7</v>
      </c>
      <c r="E9451">
        <v>0</v>
      </c>
      <c r="F9451" t="s">
        <v>581</v>
      </c>
      <c r="G9451" t="s">
        <v>581</v>
      </c>
      <c r="H9451" t="s">
        <v>143</v>
      </c>
      <c r="I9451" t="s">
        <v>654</v>
      </c>
      <c r="J9451" t="s">
        <v>666</v>
      </c>
    </row>
    <row r="9452" spans="1:10" x14ac:dyDescent="0.35">
      <c r="A9452">
        <v>9711</v>
      </c>
      <c r="B9452" t="s">
        <v>456</v>
      </c>
      <c r="C9452">
        <v>35</v>
      </c>
      <c r="D9452">
        <v>30</v>
      </c>
      <c r="E9452">
        <v>1</v>
      </c>
      <c r="F9452" t="s">
        <v>581</v>
      </c>
      <c r="G9452" t="s">
        <v>581</v>
      </c>
      <c r="H9452" t="s">
        <v>143</v>
      </c>
      <c r="I9452" t="s">
        <v>654</v>
      </c>
      <c r="J9452" t="s">
        <v>666</v>
      </c>
    </row>
    <row r="9453" spans="1:10" x14ac:dyDescent="0.35">
      <c r="A9453">
        <v>9712</v>
      </c>
      <c r="B9453" t="s">
        <v>456</v>
      </c>
      <c r="C9453">
        <v>36</v>
      </c>
      <c r="D9453">
        <v>26</v>
      </c>
      <c r="E9453">
        <v>0</v>
      </c>
      <c r="F9453" t="s">
        <v>581</v>
      </c>
      <c r="G9453" t="s">
        <v>581</v>
      </c>
      <c r="H9453" t="s">
        <v>143</v>
      </c>
      <c r="I9453" t="s">
        <v>654</v>
      </c>
      <c r="J9453" t="s">
        <v>666</v>
      </c>
    </row>
    <row r="9454" spans="1:10" x14ac:dyDescent="0.35">
      <c r="A9454">
        <v>9713</v>
      </c>
      <c r="B9454" t="s">
        <v>456</v>
      </c>
      <c r="C9454">
        <v>37</v>
      </c>
      <c r="D9454">
        <v>15</v>
      </c>
      <c r="E9454">
        <v>0</v>
      </c>
      <c r="F9454" t="s">
        <v>581</v>
      </c>
      <c r="G9454" t="s">
        <v>581</v>
      </c>
      <c r="H9454" t="s">
        <v>143</v>
      </c>
      <c r="I9454" t="s">
        <v>654</v>
      </c>
      <c r="J9454" t="s">
        <v>666</v>
      </c>
    </row>
    <row r="9455" spans="1:10" x14ac:dyDescent="0.35">
      <c r="A9455">
        <v>9714</v>
      </c>
      <c r="B9455" t="s">
        <v>456</v>
      </c>
      <c r="C9455">
        <v>38</v>
      </c>
      <c r="D9455">
        <v>1</v>
      </c>
      <c r="E9455">
        <v>0</v>
      </c>
      <c r="F9455" t="s">
        <v>581</v>
      </c>
      <c r="G9455" t="s">
        <v>581</v>
      </c>
      <c r="H9455" t="s">
        <v>143</v>
      </c>
      <c r="I9455" t="s">
        <v>654</v>
      </c>
      <c r="J9455" t="s">
        <v>666</v>
      </c>
    </row>
    <row r="9456" spans="1:10" x14ac:dyDescent="0.35">
      <c r="A9456">
        <v>9715</v>
      </c>
      <c r="B9456" t="s">
        <v>457</v>
      </c>
      <c r="C9456">
        <v>15</v>
      </c>
      <c r="D9456">
        <v>15</v>
      </c>
      <c r="E9456">
        <v>1</v>
      </c>
      <c r="F9456" t="s">
        <v>581</v>
      </c>
      <c r="G9456" t="s">
        <v>581</v>
      </c>
      <c r="H9456" t="s">
        <v>143</v>
      </c>
      <c r="I9456" t="s">
        <v>654</v>
      </c>
      <c r="J9456" t="s">
        <v>658</v>
      </c>
    </row>
    <row r="9457" spans="1:10" x14ac:dyDescent="0.35">
      <c r="A9457">
        <v>9716</v>
      </c>
      <c r="B9457" t="s">
        <v>457</v>
      </c>
      <c r="C9457">
        <v>16</v>
      </c>
      <c r="D9457">
        <v>15</v>
      </c>
      <c r="E9457">
        <v>6</v>
      </c>
      <c r="F9457" t="s">
        <v>581</v>
      </c>
      <c r="G9457" t="s">
        <v>581</v>
      </c>
      <c r="H9457" t="s">
        <v>143</v>
      </c>
      <c r="I9457" t="s">
        <v>654</v>
      </c>
      <c r="J9457" t="s">
        <v>658</v>
      </c>
    </row>
    <row r="9458" spans="1:10" x14ac:dyDescent="0.35">
      <c r="A9458">
        <v>9717</v>
      </c>
      <c r="B9458" t="s">
        <v>457</v>
      </c>
      <c r="C9458">
        <v>17</v>
      </c>
      <c r="D9458">
        <v>7</v>
      </c>
      <c r="E9458">
        <v>2</v>
      </c>
      <c r="F9458" t="s">
        <v>581</v>
      </c>
      <c r="G9458" t="s">
        <v>581</v>
      </c>
      <c r="H9458" t="s">
        <v>143</v>
      </c>
      <c r="I9458" t="s">
        <v>654</v>
      </c>
      <c r="J9458" t="s">
        <v>658</v>
      </c>
    </row>
    <row r="9459" spans="1:10" x14ac:dyDescent="0.35">
      <c r="A9459">
        <v>9718</v>
      </c>
      <c r="B9459" t="s">
        <v>457</v>
      </c>
      <c r="C9459">
        <v>18</v>
      </c>
      <c r="D9459">
        <v>7</v>
      </c>
      <c r="E9459">
        <v>5</v>
      </c>
      <c r="F9459" t="s">
        <v>581</v>
      </c>
      <c r="G9459" t="s">
        <v>581</v>
      </c>
      <c r="H9459" t="s">
        <v>143</v>
      </c>
      <c r="I9459" t="s">
        <v>654</v>
      </c>
      <c r="J9459" t="s">
        <v>658</v>
      </c>
    </row>
    <row r="9460" spans="1:10" x14ac:dyDescent="0.35">
      <c r="A9460">
        <v>9719</v>
      </c>
      <c r="B9460" t="s">
        <v>457</v>
      </c>
      <c r="C9460">
        <v>19</v>
      </c>
      <c r="D9460">
        <v>7</v>
      </c>
      <c r="E9460">
        <v>3</v>
      </c>
      <c r="F9460" t="s">
        <v>581</v>
      </c>
      <c r="G9460" t="s">
        <v>581</v>
      </c>
      <c r="H9460" t="s">
        <v>143</v>
      </c>
      <c r="I9460" t="s">
        <v>654</v>
      </c>
      <c r="J9460" t="s">
        <v>658</v>
      </c>
    </row>
    <row r="9461" spans="1:10" x14ac:dyDescent="0.35">
      <c r="A9461">
        <v>9720</v>
      </c>
      <c r="B9461" t="s">
        <v>457</v>
      </c>
      <c r="C9461">
        <v>20</v>
      </c>
      <c r="D9461">
        <v>6</v>
      </c>
      <c r="E9461">
        <v>4</v>
      </c>
      <c r="F9461" t="s">
        <v>581</v>
      </c>
      <c r="G9461" t="s">
        <v>581</v>
      </c>
      <c r="H9461" t="s">
        <v>143</v>
      </c>
      <c r="I9461" t="s">
        <v>654</v>
      </c>
      <c r="J9461" t="s">
        <v>658</v>
      </c>
    </row>
    <row r="9462" spans="1:10" x14ac:dyDescent="0.35">
      <c r="A9462">
        <v>9721</v>
      </c>
      <c r="B9462" t="s">
        <v>457</v>
      </c>
      <c r="C9462">
        <v>21</v>
      </c>
      <c r="D9462">
        <v>1</v>
      </c>
      <c r="E9462">
        <v>0</v>
      </c>
      <c r="F9462" t="s">
        <v>581</v>
      </c>
      <c r="G9462" t="s">
        <v>581</v>
      </c>
      <c r="H9462" t="s">
        <v>143</v>
      </c>
      <c r="I9462" t="s">
        <v>654</v>
      </c>
      <c r="J9462" t="s">
        <v>658</v>
      </c>
    </row>
    <row r="9463" spans="1:10" x14ac:dyDescent="0.35">
      <c r="A9463">
        <v>9722</v>
      </c>
      <c r="B9463" t="s">
        <v>457</v>
      </c>
      <c r="C9463">
        <v>22</v>
      </c>
      <c r="D9463">
        <v>2</v>
      </c>
      <c r="E9463">
        <v>0</v>
      </c>
      <c r="F9463" t="s">
        <v>581</v>
      </c>
      <c r="G9463" t="s">
        <v>581</v>
      </c>
      <c r="H9463" t="s">
        <v>143</v>
      </c>
      <c r="I9463" t="s">
        <v>654</v>
      </c>
      <c r="J9463" t="s">
        <v>658</v>
      </c>
    </row>
    <row r="9464" spans="1:10" x14ac:dyDescent="0.35">
      <c r="A9464">
        <v>9723</v>
      </c>
      <c r="B9464" t="s">
        <v>457</v>
      </c>
      <c r="C9464">
        <v>23</v>
      </c>
      <c r="D9464">
        <v>2</v>
      </c>
      <c r="E9464">
        <v>0</v>
      </c>
      <c r="F9464" t="s">
        <v>581</v>
      </c>
      <c r="G9464" t="s">
        <v>581</v>
      </c>
      <c r="H9464" t="s">
        <v>143</v>
      </c>
      <c r="I9464" t="s">
        <v>654</v>
      </c>
      <c r="J9464" t="s">
        <v>658</v>
      </c>
    </row>
    <row r="9465" spans="1:10" x14ac:dyDescent="0.35">
      <c r="A9465">
        <v>9724</v>
      </c>
      <c r="B9465" t="s">
        <v>457</v>
      </c>
      <c r="C9465">
        <v>25</v>
      </c>
      <c r="D9465">
        <v>3</v>
      </c>
      <c r="E9465">
        <v>0</v>
      </c>
      <c r="F9465" t="s">
        <v>581</v>
      </c>
      <c r="G9465" t="s">
        <v>581</v>
      </c>
      <c r="H9465" t="s">
        <v>143</v>
      </c>
      <c r="I9465" t="s">
        <v>654</v>
      </c>
      <c r="J9465" t="s">
        <v>658</v>
      </c>
    </row>
    <row r="9466" spans="1:10" x14ac:dyDescent="0.35">
      <c r="A9466">
        <v>9725</v>
      </c>
      <c r="B9466" t="s">
        <v>457</v>
      </c>
      <c r="C9466">
        <v>26</v>
      </c>
      <c r="D9466">
        <v>3</v>
      </c>
      <c r="E9466">
        <v>2</v>
      </c>
      <c r="F9466" t="s">
        <v>581</v>
      </c>
      <c r="G9466" t="s">
        <v>581</v>
      </c>
      <c r="H9466" t="s">
        <v>143</v>
      </c>
      <c r="I9466" t="s">
        <v>654</v>
      </c>
      <c r="J9466" t="s">
        <v>658</v>
      </c>
    </row>
    <row r="9467" spans="1:10" x14ac:dyDescent="0.35">
      <c r="A9467">
        <v>9726</v>
      </c>
      <c r="B9467" t="s">
        <v>457</v>
      </c>
      <c r="C9467">
        <v>27</v>
      </c>
      <c r="D9467">
        <v>8</v>
      </c>
      <c r="E9467">
        <v>1</v>
      </c>
      <c r="F9467" t="s">
        <v>581</v>
      </c>
      <c r="G9467" t="s">
        <v>581</v>
      </c>
      <c r="H9467" t="s">
        <v>143</v>
      </c>
      <c r="I9467" t="s">
        <v>654</v>
      </c>
      <c r="J9467" t="s">
        <v>658</v>
      </c>
    </row>
    <row r="9468" spans="1:10" x14ac:dyDescent="0.35">
      <c r="A9468">
        <v>9727</v>
      </c>
      <c r="B9468" t="s">
        <v>457</v>
      </c>
      <c r="C9468">
        <v>28</v>
      </c>
      <c r="D9468">
        <v>5</v>
      </c>
      <c r="E9468">
        <v>2</v>
      </c>
      <c r="F9468" t="s">
        <v>581</v>
      </c>
      <c r="G9468" t="s">
        <v>581</v>
      </c>
      <c r="H9468" t="s">
        <v>143</v>
      </c>
      <c r="I9468" t="s">
        <v>654</v>
      </c>
      <c r="J9468" t="s">
        <v>658</v>
      </c>
    </row>
    <row r="9469" spans="1:10" x14ac:dyDescent="0.35">
      <c r="A9469">
        <v>9728</v>
      </c>
      <c r="B9469" t="s">
        <v>457</v>
      </c>
      <c r="C9469">
        <v>29</v>
      </c>
      <c r="D9469">
        <v>7</v>
      </c>
      <c r="E9469">
        <v>0</v>
      </c>
      <c r="F9469" t="s">
        <v>581</v>
      </c>
      <c r="G9469" t="s">
        <v>581</v>
      </c>
      <c r="H9469" t="s">
        <v>143</v>
      </c>
      <c r="I9469" t="s">
        <v>654</v>
      </c>
      <c r="J9469" t="s">
        <v>658</v>
      </c>
    </row>
    <row r="9470" spans="1:10" x14ac:dyDescent="0.35">
      <c r="A9470">
        <v>9729</v>
      </c>
      <c r="B9470" t="s">
        <v>457</v>
      </c>
      <c r="C9470">
        <v>30</v>
      </c>
      <c r="D9470">
        <v>4</v>
      </c>
      <c r="E9470">
        <v>0</v>
      </c>
      <c r="F9470" t="s">
        <v>581</v>
      </c>
      <c r="G9470" t="s">
        <v>581</v>
      </c>
      <c r="H9470" t="s">
        <v>143</v>
      </c>
      <c r="I9470" t="s">
        <v>654</v>
      </c>
      <c r="J9470" t="s">
        <v>658</v>
      </c>
    </row>
    <row r="9471" spans="1:10" x14ac:dyDescent="0.35">
      <c r="A9471">
        <v>9730</v>
      </c>
      <c r="B9471" t="s">
        <v>457</v>
      </c>
      <c r="C9471">
        <v>31</v>
      </c>
      <c r="D9471">
        <v>16</v>
      </c>
      <c r="E9471">
        <v>0</v>
      </c>
      <c r="F9471" t="s">
        <v>581</v>
      </c>
      <c r="G9471" t="s">
        <v>581</v>
      </c>
      <c r="H9471" t="s">
        <v>143</v>
      </c>
      <c r="I9471" t="s">
        <v>654</v>
      </c>
      <c r="J9471" t="s">
        <v>658</v>
      </c>
    </row>
    <row r="9472" spans="1:10" x14ac:dyDescent="0.35">
      <c r="A9472">
        <v>9731</v>
      </c>
      <c r="B9472" t="s">
        <v>457</v>
      </c>
      <c r="C9472">
        <v>32</v>
      </c>
      <c r="D9472">
        <v>30</v>
      </c>
      <c r="E9472">
        <v>1</v>
      </c>
      <c r="F9472" t="s">
        <v>581</v>
      </c>
      <c r="G9472" t="s">
        <v>581</v>
      </c>
      <c r="H9472" t="s">
        <v>143</v>
      </c>
      <c r="I9472" t="s">
        <v>654</v>
      </c>
      <c r="J9472" t="s">
        <v>658</v>
      </c>
    </row>
    <row r="9473" spans="1:10" x14ac:dyDescent="0.35">
      <c r="A9473">
        <v>9732</v>
      </c>
      <c r="B9473" t="s">
        <v>457</v>
      </c>
      <c r="C9473">
        <v>33</v>
      </c>
      <c r="D9473">
        <v>13</v>
      </c>
      <c r="E9473">
        <v>0</v>
      </c>
      <c r="F9473" t="s">
        <v>581</v>
      </c>
      <c r="G9473" t="s">
        <v>581</v>
      </c>
      <c r="H9473" t="s">
        <v>143</v>
      </c>
      <c r="I9473" t="s">
        <v>654</v>
      </c>
      <c r="J9473" t="s">
        <v>658</v>
      </c>
    </row>
    <row r="9474" spans="1:10" x14ac:dyDescent="0.35">
      <c r="A9474">
        <v>9733</v>
      </c>
      <c r="B9474" t="s">
        <v>457</v>
      </c>
      <c r="C9474">
        <v>34</v>
      </c>
      <c r="D9474">
        <v>9</v>
      </c>
      <c r="E9474">
        <v>2</v>
      </c>
      <c r="F9474" t="s">
        <v>581</v>
      </c>
      <c r="G9474" t="s">
        <v>581</v>
      </c>
      <c r="H9474" t="s">
        <v>143</v>
      </c>
      <c r="I9474" t="s">
        <v>654</v>
      </c>
      <c r="J9474" t="s">
        <v>658</v>
      </c>
    </row>
    <row r="9475" spans="1:10" x14ac:dyDescent="0.35">
      <c r="A9475">
        <v>9734</v>
      </c>
      <c r="B9475" t="s">
        <v>457</v>
      </c>
      <c r="C9475">
        <v>35</v>
      </c>
      <c r="D9475">
        <v>1</v>
      </c>
      <c r="E9475">
        <v>0</v>
      </c>
      <c r="F9475" t="s">
        <v>581</v>
      </c>
      <c r="G9475" t="s">
        <v>581</v>
      </c>
      <c r="H9475" t="s">
        <v>143</v>
      </c>
      <c r="I9475" t="s">
        <v>654</v>
      </c>
      <c r="J9475" t="s">
        <v>658</v>
      </c>
    </row>
    <row r="9476" spans="1:10" x14ac:dyDescent="0.35">
      <c r="A9476">
        <v>9735</v>
      </c>
      <c r="B9476" t="s">
        <v>457</v>
      </c>
      <c r="C9476">
        <v>36</v>
      </c>
      <c r="D9476">
        <v>1</v>
      </c>
      <c r="E9476">
        <v>1</v>
      </c>
      <c r="F9476" t="s">
        <v>581</v>
      </c>
      <c r="G9476" t="s">
        <v>581</v>
      </c>
      <c r="H9476" t="s">
        <v>143</v>
      </c>
      <c r="I9476" t="s">
        <v>654</v>
      </c>
      <c r="J9476" t="s">
        <v>658</v>
      </c>
    </row>
    <row r="9477" spans="1:10" x14ac:dyDescent="0.35">
      <c r="A9477">
        <v>9736</v>
      </c>
      <c r="B9477" t="s">
        <v>457</v>
      </c>
      <c r="C9477">
        <v>37</v>
      </c>
      <c r="D9477">
        <v>6</v>
      </c>
      <c r="E9477">
        <v>0</v>
      </c>
      <c r="F9477" t="s">
        <v>581</v>
      </c>
      <c r="G9477" t="s">
        <v>581</v>
      </c>
      <c r="H9477" t="s">
        <v>143</v>
      </c>
      <c r="I9477" t="s">
        <v>654</v>
      </c>
      <c r="J9477" t="s">
        <v>658</v>
      </c>
    </row>
    <row r="9478" spans="1:10" x14ac:dyDescent="0.35">
      <c r="A9478">
        <v>9737</v>
      </c>
      <c r="B9478" t="s">
        <v>457</v>
      </c>
      <c r="C9478">
        <v>38</v>
      </c>
      <c r="D9478">
        <v>11</v>
      </c>
      <c r="E9478">
        <v>2</v>
      </c>
      <c r="F9478" t="s">
        <v>581</v>
      </c>
      <c r="G9478" t="s">
        <v>581</v>
      </c>
      <c r="H9478" t="s">
        <v>143</v>
      </c>
      <c r="I9478" t="s">
        <v>654</v>
      </c>
      <c r="J9478" t="s">
        <v>658</v>
      </c>
    </row>
    <row r="9479" spans="1:10" x14ac:dyDescent="0.35">
      <c r="A9479">
        <v>9738</v>
      </c>
      <c r="B9479" t="s">
        <v>458</v>
      </c>
      <c r="C9479">
        <v>15</v>
      </c>
      <c r="D9479">
        <v>14</v>
      </c>
      <c r="E9479">
        <v>4</v>
      </c>
      <c r="F9479" t="s">
        <v>581</v>
      </c>
      <c r="G9479" t="s">
        <v>581</v>
      </c>
      <c r="H9479" t="s">
        <v>143</v>
      </c>
      <c r="I9479" t="s">
        <v>654</v>
      </c>
      <c r="J9479" t="s">
        <v>658</v>
      </c>
    </row>
    <row r="9480" spans="1:10" x14ac:dyDescent="0.35">
      <c r="A9480">
        <v>9739</v>
      </c>
      <c r="B9480" t="s">
        <v>458</v>
      </c>
      <c r="C9480">
        <v>16</v>
      </c>
      <c r="D9480">
        <v>27</v>
      </c>
      <c r="E9480">
        <v>4</v>
      </c>
      <c r="F9480" t="s">
        <v>581</v>
      </c>
      <c r="G9480" t="s">
        <v>581</v>
      </c>
      <c r="H9480" t="s">
        <v>143</v>
      </c>
      <c r="I9480" t="s">
        <v>654</v>
      </c>
      <c r="J9480" t="s">
        <v>658</v>
      </c>
    </row>
    <row r="9481" spans="1:10" x14ac:dyDescent="0.35">
      <c r="A9481">
        <v>9740</v>
      </c>
      <c r="B9481" t="s">
        <v>458</v>
      </c>
      <c r="C9481">
        <v>17</v>
      </c>
      <c r="D9481">
        <v>12</v>
      </c>
      <c r="E9481">
        <v>3</v>
      </c>
      <c r="F9481" t="s">
        <v>581</v>
      </c>
      <c r="G9481" t="s">
        <v>581</v>
      </c>
      <c r="H9481" t="s">
        <v>143</v>
      </c>
      <c r="I9481" t="s">
        <v>654</v>
      </c>
      <c r="J9481" t="s">
        <v>658</v>
      </c>
    </row>
    <row r="9482" spans="1:10" x14ac:dyDescent="0.35">
      <c r="A9482">
        <v>9741</v>
      </c>
      <c r="B9482" t="s">
        <v>458</v>
      </c>
      <c r="C9482">
        <v>18</v>
      </c>
      <c r="D9482">
        <v>6</v>
      </c>
      <c r="E9482">
        <v>1</v>
      </c>
      <c r="F9482" t="s">
        <v>581</v>
      </c>
      <c r="G9482" t="s">
        <v>581</v>
      </c>
      <c r="H9482" t="s">
        <v>143</v>
      </c>
      <c r="I9482" t="s">
        <v>654</v>
      </c>
      <c r="J9482" t="s">
        <v>658</v>
      </c>
    </row>
    <row r="9483" spans="1:10" x14ac:dyDescent="0.35">
      <c r="A9483">
        <v>9742</v>
      </c>
      <c r="B9483" t="s">
        <v>458</v>
      </c>
      <c r="C9483">
        <v>19</v>
      </c>
      <c r="D9483">
        <v>1</v>
      </c>
      <c r="E9483">
        <v>1</v>
      </c>
      <c r="F9483" t="s">
        <v>581</v>
      </c>
      <c r="G9483" t="s">
        <v>581</v>
      </c>
      <c r="H9483" t="s">
        <v>143</v>
      </c>
      <c r="I9483" t="s">
        <v>654</v>
      </c>
      <c r="J9483" t="s">
        <v>658</v>
      </c>
    </row>
    <row r="9484" spans="1:10" x14ac:dyDescent="0.35">
      <c r="A9484">
        <v>9743</v>
      </c>
      <c r="B9484" t="s">
        <v>458</v>
      </c>
      <c r="C9484">
        <v>20</v>
      </c>
      <c r="D9484">
        <v>3</v>
      </c>
      <c r="E9484">
        <v>0</v>
      </c>
      <c r="F9484" t="s">
        <v>581</v>
      </c>
      <c r="G9484" t="s">
        <v>581</v>
      </c>
      <c r="H9484" t="s">
        <v>143</v>
      </c>
      <c r="I9484" t="s">
        <v>654</v>
      </c>
      <c r="J9484" t="s">
        <v>658</v>
      </c>
    </row>
    <row r="9485" spans="1:10" x14ac:dyDescent="0.35">
      <c r="A9485">
        <v>9744</v>
      </c>
      <c r="B9485" t="s">
        <v>458</v>
      </c>
      <c r="C9485">
        <v>21</v>
      </c>
      <c r="D9485">
        <v>3</v>
      </c>
      <c r="E9485">
        <v>0</v>
      </c>
      <c r="F9485" t="s">
        <v>581</v>
      </c>
      <c r="G9485" t="s">
        <v>581</v>
      </c>
      <c r="H9485" t="s">
        <v>143</v>
      </c>
      <c r="I9485" t="s">
        <v>654</v>
      </c>
      <c r="J9485" t="s">
        <v>658</v>
      </c>
    </row>
    <row r="9486" spans="1:10" x14ac:dyDescent="0.35">
      <c r="A9486">
        <v>9745</v>
      </c>
      <c r="B9486" t="s">
        <v>458</v>
      </c>
      <c r="C9486">
        <v>22</v>
      </c>
      <c r="D9486">
        <v>4</v>
      </c>
      <c r="E9486">
        <v>2</v>
      </c>
      <c r="F9486" t="s">
        <v>581</v>
      </c>
      <c r="G9486" t="s">
        <v>581</v>
      </c>
      <c r="H9486" t="s">
        <v>143</v>
      </c>
      <c r="I9486" t="s">
        <v>654</v>
      </c>
      <c r="J9486" t="s">
        <v>658</v>
      </c>
    </row>
    <row r="9487" spans="1:10" x14ac:dyDescent="0.35">
      <c r="A9487">
        <v>9746</v>
      </c>
      <c r="B9487" t="s">
        <v>458</v>
      </c>
      <c r="C9487">
        <v>23</v>
      </c>
      <c r="D9487">
        <v>3</v>
      </c>
      <c r="E9487">
        <v>1</v>
      </c>
      <c r="F9487" t="s">
        <v>581</v>
      </c>
      <c r="G9487" t="s">
        <v>581</v>
      </c>
      <c r="H9487" t="s">
        <v>143</v>
      </c>
      <c r="I9487" t="s">
        <v>654</v>
      </c>
      <c r="J9487" t="s">
        <v>658</v>
      </c>
    </row>
    <row r="9488" spans="1:10" x14ac:dyDescent="0.35">
      <c r="A9488">
        <v>9747</v>
      </c>
      <c r="B9488" t="s">
        <v>458</v>
      </c>
      <c r="C9488">
        <v>24</v>
      </c>
      <c r="D9488">
        <v>2</v>
      </c>
      <c r="E9488">
        <v>1</v>
      </c>
      <c r="F9488" t="s">
        <v>581</v>
      </c>
      <c r="G9488" t="s">
        <v>581</v>
      </c>
      <c r="H9488" t="s">
        <v>143</v>
      </c>
      <c r="I9488" t="s">
        <v>654</v>
      </c>
      <c r="J9488" t="s">
        <v>658</v>
      </c>
    </row>
    <row r="9489" spans="1:10" x14ac:dyDescent="0.35">
      <c r="A9489">
        <v>9748</v>
      </c>
      <c r="B9489" t="s">
        <v>458</v>
      </c>
      <c r="C9489">
        <v>25</v>
      </c>
      <c r="D9489">
        <v>4</v>
      </c>
      <c r="E9489">
        <v>0</v>
      </c>
      <c r="F9489" t="s">
        <v>581</v>
      </c>
      <c r="G9489" t="s">
        <v>581</v>
      </c>
      <c r="H9489" t="s">
        <v>143</v>
      </c>
      <c r="I9489" t="s">
        <v>654</v>
      </c>
      <c r="J9489" t="s">
        <v>658</v>
      </c>
    </row>
    <row r="9490" spans="1:10" x14ac:dyDescent="0.35">
      <c r="A9490">
        <v>9749</v>
      </c>
      <c r="B9490" t="s">
        <v>458</v>
      </c>
      <c r="C9490">
        <v>26</v>
      </c>
      <c r="D9490">
        <v>2</v>
      </c>
      <c r="E9490">
        <v>0</v>
      </c>
      <c r="F9490" t="s">
        <v>581</v>
      </c>
      <c r="G9490" t="s">
        <v>581</v>
      </c>
      <c r="H9490" t="s">
        <v>143</v>
      </c>
      <c r="I9490" t="s">
        <v>654</v>
      </c>
      <c r="J9490" t="s">
        <v>658</v>
      </c>
    </row>
    <row r="9491" spans="1:10" x14ac:dyDescent="0.35">
      <c r="A9491">
        <v>9750</v>
      </c>
      <c r="B9491" t="s">
        <v>458</v>
      </c>
      <c r="C9491">
        <v>27</v>
      </c>
      <c r="D9491">
        <v>2</v>
      </c>
      <c r="E9491">
        <v>0</v>
      </c>
      <c r="F9491" t="s">
        <v>581</v>
      </c>
      <c r="G9491" t="s">
        <v>581</v>
      </c>
      <c r="H9491" t="s">
        <v>143</v>
      </c>
      <c r="I9491" t="s">
        <v>654</v>
      </c>
      <c r="J9491" t="s">
        <v>658</v>
      </c>
    </row>
    <row r="9492" spans="1:10" x14ac:dyDescent="0.35">
      <c r="A9492">
        <v>9751</v>
      </c>
      <c r="B9492" t="s">
        <v>458</v>
      </c>
      <c r="C9492">
        <v>28</v>
      </c>
      <c r="D9492">
        <v>5</v>
      </c>
      <c r="E9492">
        <v>1</v>
      </c>
      <c r="F9492" t="s">
        <v>581</v>
      </c>
      <c r="G9492" t="s">
        <v>581</v>
      </c>
      <c r="H9492" t="s">
        <v>143</v>
      </c>
      <c r="I9492" t="s">
        <v>654</v>
      </c>
      <c r="J9492" t="s">
        <v>658</v>
      </c>
    </row>
    <row r="9493" spans="1:10" x14ac:dyDescent="0.35">
      <c r="A9493">
        <v>9752</v>
      </c>
      <c r="B9493" t="s">
        <v>458</v>
      </c>
      <c r="C9493">
        <v>29</v>
      </c>
      <c r="D9493">
        <v>6</v>
      </c>
      <c r="E9493">
        <v>3</v>
      </c>
      <c r="F9493" t="s">
        <v>581</v>
      </c>
      <c r="G9493" t="s">
        <v>581</v>
      </c>
      <c r="H9493" t="s">
        <v>143</v>
      </c>
      <c r="I9493" t="s">
        <v>654</v>
      </c>
      <c r="J9493" t="s">
        <v>658</v>
      </c>
    </row>
    <row r="9494" spans="1:10" x14ac:dyDescent="0.35">
      <c r="A9494">
        <v>9753</v>
      </c>
      <c r="B9494" t="s">
        <v>458</v>
      </c>
      <c r="C9494">
        <v>30</v>
      </c>
      <c r="D9494">
        <v>2</v>
      </c>
      <c r="E9494">
        <v>1</v>
      </c>
      <c r="F9494" t="s">
        <v>581</v>
      </c>
      <c r="G9494" t="s">
        <v>581</v>
      </c>
      <c r="H9494" t="s">
        <v>143</v>
      </c>
      <c r="I9494" t="s">
        <v>654</v>
      </c>
      <c r="J9494" t="s">
        <v>658</v>
      </c>
    </row>
    <row r="9495" spans="1:10" x14ac:dyDescent="0.35">
      <c r="A9495">
        <v>9754</v>
      </c>
      <c r="B9495" t="s">
        <v>458</v>
      </c>
      <c r="C9495">
        <v>31</v>
      </c>
      <c r="D9495">
        <v>1</v>
      </c>
      <c r="E9495">
        <v>0</v>
      </c>
      <c r="F9495" t="s">
        <v>581</v>
      </c>
      <c r="G9495" t="s">
        <v>581</v>
      </c>
      <c r="H9495" t="s">
        <v>143</v>
      </c>
      <c r="I9495" t="s">
        <v>654</v>
      </c>
      <c r="J9495" t="s">
        <v>658</v>
      </c>
    </row>
    <row r="9496" spans="1:10" x14ac:dyDescent="0.35">
      <c r="A9496">
        <v>9755</v>
      </c>
      <c r="B9496" t="s">
        <v>458</v>
      </c>
      <c r="C9496">
        <v>32</v>
      </c>
      <c r="D9496">
        <v>2</v>
      </c>
      <c r="E9496">
        <v>0</v>
      </c>
      <c r="F9496" t="s">
        <v>581</v>
      </c>
      <c r="G9496" t="s">
        <v>581</v>
      </c>
      <c r="H9496" t="s">
        <v>143</v>
      </c>
      <c r="I9496" t="s">
        <v>654</v>
      </c>
      <c r="J9496" t="s">
        <v>658</v>
      </c>
    </row>
    <row r="9497" spans="1:10" x14ac:dyDescent="0.35">
      <c r="A9497">
        <v>9756</v>
      </c>
      <c r="B9497" t="s">
        <v>458</v>
      </c>
      <c r="C9497">
        <v>33</v>
      </c>
      <c r="D9497">
        <v>4</v>
      </c>
      <c r="E9497">
        <v>1</v>
      </c>
      <c r="F9497" t="s">
        <v>581</v>
      </c>
      <c r="G9497" t="s">
        <v>581</v>
      </c>
      <c r="H9497" t="s">
        <v>143</v>
      </c>
      <c r="I9497" t="s">
        <v>654</v>
      </c>
      <c r="J9497" t="s">
        <v>658</v>
      </c>
    </row>
    <row r="9498" spans="1:10" x14ac:dyDescent="0.35">
      <c r="A9498">
        <v>9757</v>
      </c>
      <c r="B9498" t="s">
        <v>458</v>
      </c>
      <c r="C9498">
        <v>34</v>
      </c>
      <c r="D9498">
        <v>3</v>
      </c>
      <c r="E9498">
        <v>1</v>
      </c>
      <c r="F9498" t="s">
        <v>581</v>
      </c>
      <c r="G9498" t="s">
        <v>581</v>
      </c>
      <c r="H9498" t="s">
        <v>143</v>
      </c>
      <c r="I9498" t="s">
        <v>654</v>
      </c>
      <c r="J9498" t="s">
        <v>658</v>
      </c>
    </row>
    <row r="9499" spans="1:10" x14ac:dyDescent="0.35">
      <c r="A9499">
        <v>9758</v>
      </c>
      <c r="B9499" t="s">
        <v>458</v>
      </c>
      <c r="C9499">
        <v>35</v>
      </c>
      <c r="D9499">
        <v>6</v>
      </c>
      <c r="E9499">
        <v>1</v>
      </c>
      <c r="F9499" t="s">
        <v>581</v>
      </c>
      <c r="G9499" t="s">
        <v>581</v>
      </c>
      <c r="H9499" t="s">
        <v>143</v>
      </c>
      <c r="I9499" t="s">
        <v>654</v>
      </c>
      <c r="J9499" t="s">
        <v>658</v>
      </c>
    </row>
    <row r="9500" spans="1:10" x14ac:dyDescent="0.35">
      <c r="A9500">
        <v>9759</v>
      </c>
      <c r="B9500" t="s">
        <v>458</v>
      </c>
      <c r="C9500">
        <v>36</v>
      </c>
      <c r="D9500">
        <v>17</v>
      </c>
      <c r="E9500">
        <v>1</v>
      </c>
      <c r="F9500" t="s">
        <v>581</v>
      </c>
      <c r="G9500" t="s">
        <v>581</v>
      </c>
      <c r="H9500" t="s">
        <v>143</v>
      </c>
      <c r="I9500" t="s">
        <v>654</v>
      </c>
      <c r="J9500" t="s">
        <v>658</v>
      </c>
    </row>
    <row r="9501" spans="1:10" x14ac:dyDescent="0.35">
      <c r="A9501">
        <v>9760</v>
      </c>
      <c r="B9501" t="s">
        <v>458</v>
      </c>
      <c r="C9501">
        <v>37</v>
      </c>
      <c r="D9501">
        <v>5</v>
      </c>
      <c r="E9501">
        <v>3</v>
      </c>
      <c r="F9501" t="s">
        <v>581</v>
      </c>
      <c r="G9501" t="s">
        <v>581</v>
      </c>
      <c r="H9501" t="s">
        <v>143</v>
      </c>
      <c r="I9501" t="s">
        <v>654</v>
      </c>
      <c r="J9501" t="s">
        <v>658</v>
      </c>
    </row>
    <row r="9502" spans="1:10" x14ac:dyDescent="0.35">
      <c r="A9502">
        <v>9761</v>
      </c>
      <c r="B9502" t="s">
        <v>458</v>
      </c>
      <c r="C9502">
        <v>38</v>
      </c>
      <c r="D9502">
        <v>55</v>
      </c>
      <c r="E9502">
        <v>5</v>
      </c>
      <c r="F9502" t="s">
        <v>581</v>
      </c>
      <c r="G9502" t="s">
        <v>581</v>
      </c>
      <c r="H9502" t="s">
        <v>143</v>
      </c>
      <c r="I9502" t="s">
        <v>654</v>
      </c>
      <c r="J9502" t="s">
        <v>658</v>
      </c>
    </row>
    <row r="9503" spans="1:10" x14ac:dyDescent="0.35">
      <c r="A9503">
        <v>9762</v>
      </c>
      <c r="B9503" t="s">
        <v>459</v>
      </c>
      <c r="C9503">
        <v>15</v>
      </c>
      <c r="D9503">
        <v>2</v>
      </c>
      <c r="E9503">
        <v>0</v>
      </c>
      <c r="F9503" t="s">
        <v>581</v>
      </c>
      <c r="G9503" t="s">
        <v>581</v>
      </c>
      <c r="H9503" t="s">
        <v>143</v>
      </c>
      <c r="I9503" t="s">
        <v>654</v>
      </c>
      <c r="J9503" t="s">
        <v>658</v>
      </c>
    </row>
    <row r="9504" spans="1:10" x14ac:dyDescent="0.35">
      <c r="A9504">
        <v>9763</v>
      </c>
      <c r="B9504" t="s">
        <v>459</v>
      </c>
      <c r="C9504">
        <v>16</v>
      </c>
      <c r="D9504">
        <v>6</v>
      </c>
      <c r="E9504">
        <v>0</v>
      </c>
      <c r="F9504" t="s">
        <v>581</v>
      </c>
      <c r="G9504" t="s">
        <v>581</v>
      </c>
      <c r="H9504" t="s">
        <v>143</v>
      </c>
      <c r="I9504" t="s">
        <v>654</v>
      </c>
      <c r="J9504" t="s">
        <v>658</v>
      </c>
    </row>
    <row r="9505" spans="1:10" x14ac:dyDescent="0.35">
      <c r="A9505">
        <v>9764</v>
      </c>
      <c r="B9505" t="s">
        <v>459</v>
      </c>
      <c r="C9505">
        <v>17</v>
      </c>
      <c r="D9505">
        <v>2</v>
      </c>
      <c r="E9505">
        <v>0</v>
      </c>
      <c r="F9505" t="s">
        <v>581</v>
      </c>
      <c r="G9505" t="s">
        <v>581</v>
      </c>
      <c r="H9505" t="s">
        <v>143</v>
      </c>
      <c r="I9505" t="s">
        <v>654</v>
      </c>
      <c r="J9505" t="s">
        <v>658</v>
      </c>
    </row>
    <row r="9506" spans="1:10" x14ac:dyDescent="0.35">
      <c r="A9506">
        <v>9765</v>
      </c>
      <c r="B9506" t="s">
        <v>459</v>
      </c>
      <c r="C9506">
        <v>18</v>
      </c>
      <c r="D9506">
        <v>2</v>
      </c>
      <c r="E9506">
        <v>0</v>
      </c>
      <c r="F9506" t="s">
        <v>581</v>
      </c>
      <c r="G9506" t="s">
        <v>581</v>
      </c>
      <c r="H9506" t="s">
        <v>143</v>
      </c>
      <c r="I9506" t="s">
        <v>654</v>
      </c>
      <c r="J9506" t="s">
        <v>658</v>
      </c>
    </row>
    <row r="9507" spans="1:10" x14ac:dyDescent="0.35">
      <c r="A9507">
        <v>9766</v>
      </c>
      <c r="B9507" t="s">
        <v>459</v>
      </c>
      <c r="C9507">
        <v>21</v>
      </c>
      <c r="D9507">
        <v>1</v>
      </c>
      <c r="E9507">
        <v>0</v>
      </c>
      <c r="F9507" t="s">
        <v>581</v>
      </c>
      <c r="G9507" t="s">
        <v>581</v>
      </c>
      <c r="H9507" t="s">
        <v>143</v>
      </c>
      <c r="I9507" t="s">
        <v>654</v>
      </c>
      <c r="J9507" t="s">
        <v>658</v>
      </c>
    </row>
    <row r="9508" spans="1:10" x14ac:dyDescent="0.35">
      <c r="A9508">
        <v>9767</v>
      </c>
      <c r="B9508" t="s">
        <v>459</v>
      </c>
      <c r="C9508">
        <v>27</v>
      </c>
      <c r="D9508">
        <v>1</v>
      </c>
      <c r="E9508">
        <v>0</v>
      </c>
      <c r="F9508" t="s">
        <v>581</v>
      </c>
      <c r="G9508" t="s">
        <v>581</v>
      </c>
      <c r="H9508" t="s">
        <v>143</v>
      </c>
      <c r="I9508" t="s">
        <v>654</v>
      </c>
      <c r="J9508" t="s">
        <v>658</v>
      </c>
    </row>
    <row r="9509" spans="1:10" x14ac:dyDescent="0.35">
      <c r="A9509">
        <v>9768</v>
      </c>
      <c r="B9509" t="s">
        <v>459</v>
      </c>
      <c r="C9509">
        <v>29</v>
      </c>
      <c r="D9509">
        <v>1</v>
      </c>
      <c r="E9509">
        <v>0</v>
      </c>
      <c r="F9509" t="s">
        <v>581</v>
      </c>
      <c r="G9509" t="s">
        <v>581</v>
      </c>
      <c r="H9509" t="s">
        <v>143</v>
      </c>
      <c r="I9509" t="s">
        <v>654</v>
      </c>
      <c r="J9509" t="s">
        <v>658</v>
      </c>
    </row>
    <row r="9510" spans="1:10" x14ac:dyDescent="0.35">
      <c r="A9510">
        <v>9769</v>
      </c>
      <c r="B9510" t="s">
        <v>459</v>
      </c>
      <c r="C9510">
        <v>30</v>
      </c>
      <c r="D9510">
        <v>2</v>
      </c>
      <c r="E9510">
        <v>0</v>
      </c>
      <c r="F9510" t="s">
        <v>581</v>
      </c>
      <c r="G9510" t="s">
        <v>581</v>
      </c>
      <c r="H9510" t="s">
        <v>143</v>
      </c>
      <c r="I9510" t="s">
        <v>654</v>
      </c>
      <c r="J9510" t="s">
        <v>658</v>
      </c>
    </row>
    <row r="9511" spans="1:10" x14ac:dyDescent="0.35">
      <c r="A9511">
        <v>9770</v>
      </c>
      <c r="B9511" t="s">
        <v>459</v>
      </c>
      <c r="C9511">
        <v>33</v>
      </c>
      <c r="D9511">
        <v>3</v>
      </c>
      <c r="E9511">
        <v>0</v>
      </c>
      <c r="F9511" t="s">
        <v>581</v>
      </c>
      <c r="G9511" t="s">
        <v>581</v>
      </c>
      <c r="H9511" t="s">
        <v>143</v>
      </c>
      <c r="I9511" t="s">
        <v>654</v>
      </c>
      <c r="J9511" t="s">
        <v>658</v>
      </c>
    </row>
    <row r="9512" spans="1:10" x14ac:dyDescent="0.35">
      <c r="A9512">
        <v>9771</v>
      </c>
      <c r="B9512" t="s">
        <v>459</v>
      </c>
      <c r="C9512">
        <v>37</v>
      </c>
      <c r="D9512">
        <v>1</v>
      </c>
      <c r="E9512">
        <v>0</v>
      </c>
      <c r="F9512" t="s">
        <v>581</v>
      </c>
      <c r="G9512" t="s">
        <v>581</v>
      </c>
      <c r="H9512" t="s">
        <v>143</v>
      </c>
      <c r="I9512" t="s">
        <v>654</v>
      </c>
      <c r="J9512" t="s">
        <v>658</v>
      </c>
    </row>
    <row r="9513" spans="1:10" x14ac:dyDescent="0.35">
      <c r="A9513">
        <v>9772</v>
      </c>
      <c r="B9513" t="s">
        <v>460</v>
      </c>
      <c r="C9513">
        <v>15</v>
      </c>
      <c r="D9513">
        <v>56</v>
      </c>
      <c r="E9513">
        <v>6</v>
      </c>
      <c r="F9513" t="s">
        <v>581</v>
      </c>
      <c r="G9513" t="s">
        <v>581</v>
      </c>
      <c r="H9513" t="s">
        <v>143</v>
      </c>
      <c r="I9513" t="s">
        <v>654</v>
      </c>
      <c r="J9513" t="s">
        <v>658</v>
      </c>
    </row>
    <row r="9514" spans="1:10" x14ac:dyDescent="0.35">
      <c r="A9514">
        <v>9773</v>
      </c>
      <c r="B9514" t="s">
        <v>460</v>
      </c>
      <c r="C9514">
        <v>16</v>
      </c>
      <c r="D9514">
        <v>53</v>
      </c>
      <c r="E9514">
        <v>13</v>
      </c>
      <c r="F9514" t="s">
        <v>581</v>
      </c>
      <c r="G9514" t="s">
        <v>581</v>
      </c>
      <c r="H9514" t="s">
        <v>143</v>
      </c>
      <c r="I9514" t="s">
        <v>654</v>
      </c>
      <c r="J9514" t="s">
        <v>658</v>
      </c>
    </row>
    <row r="9515" spans="1:10" x14ac:dyDescent="0.35">
      <c r="A9515">
        <v>9774</v>
      </c>
      <c r="B9515" t="s">
        <v>460</v>
      </c>
      <c r="C9515">
        <v>17</v>
      </c>
      <c r="D9515">
        <v>56</v>
      </c>
      <c r="E9515">
        <v>6</v>
      </c>
      <c r="F9515" t="s">
        <v>581</v>
      </c>
      <c r="G9515" t="s">
        <v>581</v>
      </c>
      <c r="H9515" t="s">
        <v>143</v>
      </c>
      <c r="I9515" t="s">
        <v>654</v>
      </c>
      <c r="J9515" t="s">
        <v>658</v>
      </c>
    </row>
    <row r="9516" spans="1:10" x14ac:dyDescent="0.35">
      <c r="A9516">
        <v>9775</v>
      </c>
      <c r="B9516" t="s">
        <v>460</v>
      </c>
      <c r="C9516">
        <v>18</v>
      </c>
      <c r="D9516">
        <v>40</v>
      </c>
      <c r="E9516">
        <v>6</v>
      </c>
      <c r="F9516" t="s">
        <v>581</v>
      </c>
      <c r="G9516" t="s">
        <v>581</v>
      </c>
      <c r="H9516" t="s">
        <v>143</v>
      </c>
      <c r="I9516" t="s">
        <v>654</v>
      </c>
      <c r="J9516" t="s">
        <v>658</v>
      </c>
    </row>
    <row r="9517" spans="1:10" x14ac:dyDescent="0.35">
      <c r="A9517">
        <v>9776</v>
      </c>
      <c r="B9517" t="s">
        <v>460</v>
      </c>
      <c r="C9517">
        <v>19</v>
      </c>
      <c r="D9517">
        <v>18</v>
      </c>
      <c r="E9517">
        <v>6</v>
      </c>
      <c r="F9517" t="s">
        <v>581</v>
      </c>
      <c r="G9517" t="s">
        <v>581</v>
      </c>
      <c r="H9517" t="s">
        <v>143</v>
      </c>
      <c r="I9517" t="s">
        <v>654</v>
      </c>
      <c r="J9517" t="s">
        <v>658</v>
      </c>
    </row>
    <row r="9518" spans="1:10" x14ac:dyDescent="0.35">
      <c r="A9518">
        <v>9777</v>
      </c>
      <c r="B9518" t="s">
        <v>460</v>
      </c>
      <c r="C9518">
        <v>20</v>
      </c>
      <c r="D9518">
        <v>16</v>
      </c>
      <c r="E9518">
        <v>1</v>
      </c>
      <c r="F9518" t="s">
        <v>581</v>
      </c>
      <c r="G9518" t="s">
        <v>581</v>
      </c>
      <c r="H9518" t="s">
        <v>143</v>
      </c>
      <c r="I9518" t="s">
        <v>654</v>
      </c>
      <c r="J9518" t="s">
        <v>658</v>
      </c>
    </row>
    <row r="9519" spans="1:10" x14ac:dyDescent="0.35">
      <c r="A9519">
        <v>9778</v>
      </c>
      <c r="B9519" t="s">
        <v>460</v>
      </c>
      <c r="C9519">
        <v>21</v>
      </c>
      <c r="D9519">
        <v>13</v>
      </c>
      <c r="E9519">
        <v>1</v>
      </c>
      <c r="F9519" t="s">
        <v>581</v>
      </c>
      <c r="G9519" t="s">
        <v>581</v>
      </c>
      <c r="H9519" t="s">
        <v>143</v>
      </c>
      <c r="I9519" t="s">
        <v>654</v>
      </c>
      <c r="J9519" t="s">
        <v>658</v>
      </c>
    </row>
    <row r="9520" spans="1:10" x14ac:dyDescent="0.35">
      <c r="A9520">
        <v>9779</v>
      </c>
      <c r="B9520" t="s">
        <v>460</v>
      </c>
      <c r="C9520">
        <v>22</v>
      </c>
      <c r="D9520">
        <v>2</v>
      </c>
      <c r="E9520">
        <v>1</v>
      </c>
      <c r="F9520" t="s">
        <v>581</v>
      </c>
      <c r="G9520" t="s">
        <v>581</v>
      </c>
      <c r="H9520" t="s">
        <v>143</v>
      </c>
      <c r="I9520" t="s">
        <v>654</v>
      </c>
      <c r="J9520" t="s">
        <v>658</v>
      </c>
    </row>
    <row r="9521" spans="1:10" x14ac:dyDescent="0.35">
      <c r="A9521">
        <v>9780</v>
      </c>
      <c r="B9521" t="s">
        <v>460</v>
      </c>
      <c r="C9521">
        <v>23</v>
      </c>
      <c r="D9521">
        <v>8</v>
      </c>
      <c r="E9521">
        <v>2</v>
      </c>
      <c r="F9521" t="s">
        <v>581</v>
      </c>
      <c r="G9521" t="s">
        <v>581</v>
      </c>
      <c r="H9521" t="s">
        <v>143</v>
      </c>
      <c r="I9521" t="s">
        <v>654</v>
      </c>
      <c r="J9521" t="s">
        <v>658</v>
      </c>
    </row>
    <row r="9522" spans="1:10" x14ac:dyDescent="0.35">
      <c r="A9522">
        <v>9781</v>
      </c>
      <c r="B9522" t="s">
        <v>460</v>
      </c>
      <c r="C9522">
        <v>24</v>
      </c>
      <c r="D9522">
        <v>4</v>
      </c>
      <c r="E9522">
        <v>3</v>
      </c>
      <c r="F9522" t="s">
        <v>581</v>
      </c>
      <c r="G9522" t="s">
        <v>581</v>
      </c>
      <c r="H9522" t="s">
        <v>143</v>
      </c>
      <c r="I9522" t="s">
        <v>654</v>
      </c>
      <c r="J9522" t="s">
        <v>658</v>
      </c>
    </row>
    <row r="9523" spans="1:10" x14ac:dyDescent="0.35">
      <c r="A9523">
        <v>9782</v>
      </c>
      <c r="B9523" t="s">
        <v>460</v>
      </c>
      <c r="C9523">
        <v>25</v>
      </c>
      <c r="D9523">
        <v>6</v>
      </c>
      <c r="E9523">
        <v>0</v>
      </c>
      <c r="F9523" t="s">
        <v>581</v>
      </c>
      <c r="G9523" t="s">
        <v>581</v>
      </c>
      <c r="H9523" t="s">
        <v>143</v>
      </c>
      <c r="I9523" t="s">
        <v>654</v>
      </c>
      <c r="J9523" t="s">
        <v>658</v>
      </c>
    </row>
    <row r="9524" spans="1:10" x14ac:dyDescent="0.35">
      <c r="A9524">
        <v>9783</v>
      </c>
      <c r="B9524" t="s">
        <v>460</v>
      </c>
      <c r="C9524">
        <v>26</v>
      </c>
      <c r="D9524">
        <v>11</v>
      </c>
      <c r="E9524">
        <v>1</v>
      </c>
      <c r="F9524" t="s">
        <v>581</v>
      </c>
      <c r="G9524" t="s">
        <v>581</v>
      </c>
      <c r="H9524" t="s">
        <v>143</v>
      </c>
      <c r="I9524" t="s">
        <v>654</v>
      </c>
      <c r="J9524" t="s">
        <v>658</v>
      </c>
    </row>
    <row r="9525" spans="1:10" x14ac:dyDescent="0.35">
      <c r="A9525">
        <v>9784</v>
      </c>
      <c r="B9525" t="s">
        <v>460</v>
      </c>
      <c r="C9525">
        <v>27</v>
      </c>
      <c r="D9525">
        <v>11</v>
      </c>
      <c r="E9525">
        <v>6</v>
      </c>
      <c r="F9525" t="s">
        <v>581</v>
      </c>
      <c r="G9525" t="s">
        <v>581</v>
      </c>
      <c r="H9525" t="s">
        <v>143</v>
      </c>
      <c r="I9525" t="s">
        <v>654</v>
      </c>
      <c r="J9525" t="s">
        <v>658</v>
      </c>
    </row>
    <row r="9526" spans="1:10" x14ac:dyDescent="0.35">
      <c r="A9526">
        <v>9785</v>
      </c>
      <c r="B9526" t="s">
        <v>460</v>
      </c>
      <c r="C9526">
        <v>28</v>
      </c>
      <c r="D9526">
        <v>18</v>
      </c>
      <c r="E9526">
        <v>4</v>
      </c>
      <c r="F9526" t="s">
        <v>581</v>
      </c>
      <c r="G9526" t="s">
        <v>581</v>
      </c>
      <c r="H9526" t="s">
        <v>143</v>
      </c>
      <c r="I9526" t="s">
        <v>654</v>
      </c>
      <c r="J9526" t="s">
        <v>658</v>
      </c>
    </row>
    <row r="9527" spans="1:10" x14ac:dyDescent="0.35">
      <c r="A9527">
        <v>9786</v>
      </c>
      <c r="B9527" t="s">
        <v>460</v>
      </c>
      <c r="C9527">
        <v>29</v>
      </c>
      <c r="D9527">
        <v>14</v>
      </c>
      <c r="E9527">
        <v>8</v>
      </c>
      <c r="F9527" t="s">
        <v>581</v>
      </c>
      <c r="G9527" t="s">
        <v>581</v>
      </c>
      <c r="H9527" t="s">
        <v>143</v>
      </c>
      <c r="I9527" t="s">
        <v>654</v>
      </c>
      <c r="J9527" t="s">
        <v>658</v>
      </c>
    </row>
    <row r="9528" spans="1:10" x14ac:dyDescent="0.35">
      <c r="A9528">
        <v>9787</v>
      </c>
      <c r="B9528" t="s">
        <v>460</v>
      </c>
      <c r="C9528">
        <v>30</v>
      </c>
      <c r="D9528">
        <v>13</v>
      </c>
      <c r="E9528">
        <v>22</v>
      </c>
      <c r="F9528" t="s">
        <v>581</v>
      </c>
      <c r="G9528" t="s">
        <v>581</v>
      </c>
      <c r="H9528" t="s">
        <v>143</v>
      </c>
      <c r="I9528" t="s">
        <v>654</v>
      </c>
      <c r="J9528" t="s">
        <v>658</v>
      </c>
    </row>
    <row r="9529" spans="1:10" x14ac:dyDescent="0.35">
      <c r="A9529">
        <v>9788</v>
      </c>
      <c r="B9529" t="s">
        <v>460</v>
      </c>
      <c r="C9529">
        <v>31</v>
      </c>
      <c r="D9529">
        <v>11</v>
      </c>
      <c r="E9529">
        <v>11</v>
      </c>
      <c r="F9529" t="s">
        <v>581</v>
      </c>
      <c r="G9529" t="s">
        <v>581</v>
      </c>
      <c r="H9529" t="s">
        <v>143</v>
      </c>
      <c r="I9529" t="s">
        <v>654</v>
      </c>
      <c r="J9529" t="s">
        <v>658</v>
      </c>
    </row>
    <row r="9530" spans="1:10" x14ac:dyDescent="0.35">
      <c r="A9530">
        <v>9789</v>
      </c>
      <c r="B9530" t="s">
        <v>460</v>
      </c>
      <c r="C9530">
        <v>32</v>
      </c>
      <c r="D9530">
        <v>6</v>
      </c>
      <c r="E9530">
        <v>8</v>
      </c>
      <c r="F9530" t="s">
        <v>581</v>
      </c>
      <c r="G9530" t="s">
        <v>581</v>
      </c>
      <c r="H9530" t="s">
        <v>143</v>
      </c>
      <c r="I9530" t="s">
        <v>654</v>
      </c>
      <c r="J9530" t="s">
        <v>658</v>
      </c>
    </row>
    <row r="9531" spans="1:10" x14ac:dyDescent="0.35">
      <c r="A9531">
        <v>9790</v>
      </c>
      <c r="B9531" t="s">
        <v>460</v>
      </c>
      <c r="C9531">
        <v>33</v>
      </c>
      <c r="D9531">
        <v>16</v>
      </c>
      <c r="E9531">
        <v>6</v>
      </c>
      <c r="F9531" t="s">
        <v>581</v>
      </c>
      <c r="G9531" t="s">
        <v>581</v>
      </c>
      <c r="H9531" t="s">
        <v>143</v>
      </c>
      <c r="I9531" t="s">
        <v>654</v>
      </c>
      <c r="J9531" t="s">
        <v>658</v>
      </c>
    </row>
    <row r="9532" spans="1:10" x14ac:dyDescent="0.35">
      <c r="A9532">
        <v>9791</v>
      </c>
      <c r="B9532" t="s">
        <v>460</v>
      </c>
      <c r="C9532">
        <v>34</v>
      </c>
      <c r="D9532">
        <v>29</v>
      </c>
      <c r="E9532">
        <v>5</v>
      </c>
      <c r="F9532" t="s">
        <v>581</v>
      </c>
      <c r="G9532" t="s">
        <v>581</v>
      </c>
      <c r="H9532" t="s">
        <v>143</v>
      </c>
      <c r="I9532" t="s">
        <v>654</v>
      </c>
      <c r="J9532" t="s">
        <v>658</v>
      </c>
    </row>
    <row r="9533" spans="1:10" x14ac:dyDescent="0.35">
      <c r="A9533">
        <v>9792</v>
      </c>
      <c r="B9533" t="s">
        <v>460</v>
      </c>
      <c r="C9533">
        <v>35</v>
      </c>
      <c r="D9533">
        <v>37</v>
      </c>
      <c r="E9533">
        <v>4</v>
      </c>
      <c r="F9533" t="s">
        <v>581</v>
      </c>
      <c r="G9533" t="s">
        <v>581</v>
      </c>
      <c r="H9533" t="s">
        <v>143</v>
      </c>
      <c r="I9533" t="s">
        <v>654</v>
      </c>
      <c r="J9533" t="s">
        <v>658</v>
      </c>
    </row>
    <row r="9534" spans="1:10" x14ac:dyDescent="0.35">
      <c r="A9534">
        <v>9793</v>
      </c>
      <c r="B9534" t="s">
        <v>460</v>
      </c>
      <c r="C9534">
        <v>36</v>
      </c>
      <c r="D9534">
        <v>24</v>
      </c>
      <c r="E9534">
        <v>1</v>
      </c>
      <c r="F9534" t="s">
        <v>581</v>
      </c>
      <c r="G9534" t="s">
        <v>581</v>
      </c>
      <c r="H9534" t="s">
        <v>143</v>
      </c>
      <c r="I9534" t="s">
        <v>654</v>
      </c>
      <c r="J9534" t="s">
        <v>658</v>
      </c>
    </row>
    <row r="9535" spans="1:10" x14ac:dyDescent="0.35">
      <c r="A9535">
        <v>9794</v>
      </c>
      <c r="B9535" t="s">
        <v>460</v>
      </c>
      <c r="C9535">
        <v>37</v>
      </c>
      <c r="D9535">
        <v>30</v>
      </c>
      <c r="E9535">
        <v>3</v>
      </c>
      <c r="F9535" t="s">
        <v>581</v>
      </c>
      <c r="G9535" t="s">
        <v>581</v>
      </c>
      <c r="H9535" t="s">
        <v>143</v>
      </c>
      <c r="I9535" t="s">
        <v>654</v>
      </c>
      <c r="J9535" t="s">
        <v>658</v>
      </c>
    </row>
    <row r="9536" spans="1:10" x14ac:dyDescent="0.35">
      <c r="A9536">
        <v>9795</v>
      </c>
      <c r="B9536" t="s">
        <v>460</v>
      </c>
      <c r="C9536">
        <v>38</v>
      </c>
      <c r="D9536">
        <v>31</v>
      </c>
      <c r="E9536">
        <v>9</v>
      </c>
      <c r="F9536" t="s">
        <v>581</v>
      </c>
      <c r="G9536" t="s">
        <v>581</v>
      </c>
      <c r="H9536" t="s">
        <v>143</v>
      </c>
      <c r="I9536" t="s">
        <v>654</v>
      </c>
      <c r="J9536" t="s">
        <v>658</v>
      </c>
    </row>
    <row r="9537" spans="1:10" x14ac:dyDescent="0.35">
      <c r="A9537">
        <v>9800</v>
      </c>
      <c r="B9537" t="s">
        <v>461</v>
      </c>
      <c r="C9537">
        <v>15</v>
      </c>
      <c r="D9537">
        <v>19</v>
      </c>
      <c r="E9537">
        <v>2</v>
      </c>
      <c r="F9537" t="s">
        <v>581</v>
      </c>
      <c r="G9537" t="s">
        <v>581</v>
      </c>
      <c r="H9537" t="s">
        <v>143</v>
      </c>
      <c r="I9537" t="s">
        <v>654</v>
      </c>
      <c r="J9537" t="s">
        <v>666</v>
      </c>
    </row>
    <row r="9538" spans="1:10" x14ac:dyDescent="0.35">
      <c r="A9538">
        <v>9801</v>
      </c>
      <c r="B9538" t="s">
        <v>461</v>
      </c>
      <c r="C9538">
        <v>16</v>
      </c>
      <c r="D9538">
        <v>15</v>
      </c>
      <c r="E9538">
        <v>6</v>
      </c>
      <c r="F9538" t="s">
        <v>581</v>
      </c>
      <c r="G9538" t="s">
        <v>581</v>
      </c>
      <c r="H9538" t="s">
        <v>143</v>
      </c>
      <c r="I9538" t="s">
        <v>654</v>
      </c>
      <c r="J9538" t="s">
        <v>666</v>
      </c>
    </row>
    <row r="9539" spans="1:10" x14ac:dyDescent="0.35">
      <c r="A9539">
        <v>9802</v>
      </c>
      <c r="B9539" t="s">
        <v>461</v>
      </c>
      <c r="C9539">
        <v>17</v>
      </c>
      <c r="D9539">
        <v>13</v>
      </c>
      <c r="E9539">
        <v>3</v>
      </c>
      <c r="F9539" t="s">
        <v>581</v>
      </c>
      <c r="G9539" t="s">
        <v>581</v>
      </c>
      <c r="H9539" t="s">
        <v>143</v>
      </c>
      <c r="I9539" t="s">
        <v>654</v>
      </c>
      <c r="J9539" t="s">
        <v>666</v>
      </c>
    </row>
    <row r="9540" spans="1:10" x14ac:dyDescent="0.35">
      <c r="A9540">
        <v>9803</v>
      </c>
      <c r="B9540" t="s">
        <v>461</v>
      </c>
      <c r="C9540">
        <v>18</v>
      </c>
      <c r="D9540">
        <v>9</v>
      </c>
      <c r="E9540">
        <v>0</v>
      </c>
      <c r="F9540" t="s">
        <v>581</v>
      </c>
      <c r="G9540" t="s">
        <v>581</v>
      </c>
      <c r="H9540" t="s">
        <v>143</v>
      </c>
      <c r="I9540" t="s">
        <v>654</v>
      </c>
      <c r="J9540" t="s">
        <v>666</v>
      </c>
    </row>
    <row r="9541" spans="1:10" x14ac:dyDescent="0.35">
      <c r="A9541">
        <v>9804</v>
      </c>
      <c r="B9541" t="s">
        <v>461</v>
      </c>
      <c r="C9541">
        <v>19</v>
      </c>
      <c r="D9541">
        <v>13</v>
      </c>
      <c r="E9541">
        <v>2</v>
      </c>
      <c r="F9541" t="s">
        <v>581</v>
      </c>
      <c r="G9541" t="s">
        <v>581</v>
      </c>
      <c r="H9541" t="s">
        <v>143</v>
      </c>
      <c r="I9541" t="s">
        <v>654</v>
      </c>
      <c r="J9541" t="s">
        <v>666</v>
      </c>
    </row>
    <row r="9542" spans="1:10" x14ac:dyDescent="0.35">
      <c r="A9542">
        <v>9805</v>
      </c>
      <c r="B9542" t="s">
        <v>461</v>
      </c>
      <c r="C9542">
        <v>20</v>
      </c>
      <c r="D9542">
        <v>16</v>
      </c>
      <c r="E9542">
        <v>1</v>
      </c>
      <c r="F9542" t="s">
        <v>581</v>
      </c>
      <c r="G9542" t="s">
        <v>581</v>
      </c>
      <c r="H9542" t="s">
        <v>143</v>
      </c>
      <c r="I9542" t="s">
        <v>654</v>
      </c>
      <c r="J9542" t="s">
        <v>666</v>
      </c>
    </row>
    <row r="9543" spans="1:10" x14ac:dyDescent="0.35">
      <c r="A9543">
        <v>9806</v>
      </c>
      <c r="B9543" t="s">
        <v>461</v>
      </c>
      <c r="C9543">
        <v>21</v>
      </c>
      <c r="D9543">
        <v>10</v>
      </c>
      <c r="E9543">
        <v>1</v>
      </c>
      <c r="F9543" t="s">
        <v>581</v>
      </c>
      <c r="G9543" t="s">
        <v>581</v>
      </c>
      <c r="H9543" t="s">
        <v>143</v>
      </c>
      <c r="I9543" t="s">
        <v>654</v>
      </c>
      <c r="J9543" t="s">
        <v>666</v>
      </c>
    </row>
    <row r="9544" spans="1:10" x14ac:dyDescent="0.35">
      <c r="A9544">
        <v>9807</v>
      </c>
      <c r="B9544" t="s">
        <v>461</v>
      </c>
      <c r="C9544">
        <v>22</v>
      </c>
      <c r="D9544">
        <v>7</v>
      </c>
      <c r="E9544">
        <v>1</v>
      </c>
      <c r="F9544" t="s">
        <v>581</v>
      </c>
      <c r="G9544" t="s">
        <v>581</v>
      </c>
      <c r="H9544" t="s">
        <v>143</v>
      </c>
      <c r="I9544" t="s">
        <v>654</v>
      </c>
      <c r="J9544" t="s">
        <v>666</v>
      </c>
    </row>
    <row r="9545" spans="1:10" x14ac:dyDescent="0.35">
      <c r="A9545">
        <v>9808</v>
      </c>
      <c r="B9545" t="s">
        <v>461</v>
      </c>
      <c r="C9545">
        <v>23</v>
      </c>
      <c r="D9545">
        <v>5</v>
      </c>
      <c r="E9545">
        <v>1</v>
      </c>
      <c r="F9545" t="s">
        <v>581</v>
      </c>
      <c r="G9545" t="s">
        <v>581</v>
      </c>
      <c r="H9545" t="s">
        <v>143</v>
      </c>
      <c r="I9545" t="s">
        <v>654</v>
      </c>
      <c r="J9545" t="s">
        <v>666</v>
      </c>
    </row>
    <row r="9546" spans="1:10" x14ac:dyDescent="0.35">
      <c r="A9546">
        <v>9809</v>
      </c>
      <c r="B9546" t="s">
        <v>461</v>
      </c>
      <c r="C9546">
        <v>24</v>
      </c>
      <c r="D9546">
        <v>5</v>
      </c>
      <c r="E9546">
        <v>2</v>
      </c>
      <c r="F9546" t="s">
        <v>581</v>
      </c>
      <c r="G9546" t="s">
        <v>581</v>
      </c>
      <c r="H9546" t="s">
        <v>143</v>
      </c>
      <c r="I9546" t="s">
        <v>654</v>
      </c>
      <c r="J9546" t="s">
        <v>666</v>
      </c>
    </row>
    <row r="9547" spans="1:10" x14ac:dyDescent="0.35">
      <c r="A9547">
        <v>9810</v>
      </c>
      <c r="B9547" t="s">
        <v>461</v>
      </c>
      <c r="C9547">
        <v>26</v>
      </c>
      <c r="D9547">
        <v>1</v>
      </c>
      <c r="E9547">
        <v>0</v>
      </c>
      <c r="F9547" t="s">
        <v>581</v>
      </c>
      <c r="G9547" t="s">
        <v>581</v>
      </c>
      <c r="H9547" t="s">
        <v>143</v>
      </c>
      <c r="I9547" t="s">
        <v>654</v>
      </c>
      <c r="J9547" t="s">
        <v>666</v>
      </c>
    </row>
    <row r="9548" spans="1:10" x14ac:dyDescent="0.35">
      <c r="A9548">
        <v>9811</v>
      </c>
      <c r="B9548" t="s">
        <v>461</v>
      </c>
      <c r="C9548">
        <v>27</v>
      </c>
      <c r="D9548">
        <v>6</v>
      </c>
      <c r="E9548">
        <v>4</v>
      </c>
      <c r="F9548" t="s">
        <v>581</v>
      </c>
      <c r="G9548" t="s">
        <v>581</v>
      </c>
      <c r="H9548" t="s">
        <v>143</v>
      </c>
      <c r="I9548" t="s">
        <v>654</v>
      </c>
      <c r="J9548" t="s">
        <v>666</v>
      </c>
    </row>
    <row r="9549" spans="1:10" x14ac:dyDescent="0.35">
      <c r="A9549">
        <v>9812</v>
      </c>
      <c r="B9549" t="s">
        <v>461</v>
      </c>
      <c r="C9549">
        <v>28</v>
      </c>
      <c r="D9549">
        <v>4</v>
      </c>
      <c r="E9549">
        <v>1</v>
      </c>
      <c r="F9549" t="s">
        <v>581</v>
      </c>
      <c r="G9549" t="s">
        <v>581</v>
      </c>
      <c r="H9549" t="s">
        <v>143</v>
      </c>
      <c r="I9549" t="s">
        <v>654</v>
      </c>
      <c r="J9549" t="s">
        <v>666</v>
      </c>
    </row>
    <row r="9550" spans="1:10" x14ac:dyDescent="0.35">
      <c r="A9550">
        <v>9813</v>
      </c>
      <c r="B9550" t="s">
        <v>461</v>
      </c>
      <c r="C9550">
        <v>29</v>
      </c>
      <c r="D9550">
        <v>8</v>
      </c>
      <c r="E9550">
        <v>4</v>
      </c>
      <c r="F9550" t="s">
        <v>581</v>
      </c>
      <c r="G9550" t="s">
        <v>581</v>
      </c>
      <c r="H9550" t="s">
        <v>143</v>
      </c>
      <c r="I9550" t="s">
        <v>654</v>
      </c>
      <c r="J9550" t="s">
        <v>666</v>
      </c>
    </row>
    <row r="9551" spans="1:10" x14ac:dyDescent="0.35">
      <c r="A9551">
        <v>9814</v>
      </c>
      <c r="B9551" t="s">
        <v>461</v>
      </c>
      <c r="C9551">
        <v>30</v>
      </c>
      <c r="D9551">
        <v>11</v>
      </c>
      <c r="E9551">
        <v>0</v>
      </c>
      <c r="F9551" t="s">
        <v>581</v>
      </c>
      <c r="G9551" t="s">
        <v>581</v>
      </c>
      <c r="H9551" t="s">
        <v>143</v>
      </c>
      <c r="I9551" t="s">
        <v>654</v>
      </c>
      <c r="J9551" t="s">
        <v>666</v>
      </c>
    </row>
    <row r="9552" spans="1:10" x14ac:dyDescent="0.35">
      <c r="A9552">
        <v>9815</v>
      </c>
      <c r="B9552" t="s">
        <v>461</v>
      </c>
      <c r="C9552">
        <v>31</v>
      </c>
      <c r="D9552">
        <v>6</v>
      </c>
      <c r="E9552">
        <v>0</v>
      </c>
      <c r="F9552" t="s">
        <v>581</v>
      </c>
      <c r="G9552" t="s">
        <v>581</v>
      </c>
      <c r="H9552" t="s">
        <v>143</v>
      </c>
      <c r="I9552" t="s">
        <v>654</v>
      </c>
      <c r="J9552" t="s">
        <v>666</v>
      </c>
    </row>
    <row r="9553" spans="1:10" x14ac:dyDescent="0.35">
      <c r="A9553">
        <v>9816</v>
      </c>
      <c r="B9553" t="s">
        <v>461</v>
      </c>
      <c r="C9553">
        <v>32</v>
      </c>
      <c r="D9553">
        <v>10</v>
      </c>
      <c r="E9553">
        <v>0</v>
      </c>
      <c r="F9553" t="s">
        <v>581</v>
      </c>
      <c r="G9553" t="s">
        <v>581</v>
      </c>
      <c r="H9553" t="s">
        <v>143</v>
      </c>
      <c r="I9553" t="s">
        <v>654</v>
      </c>
      <c r="J9553" t="s">
        <v>666</v>
      </c>
    </row>
    <row r="9554" spans="1:10" x14ac:dyDescent="0.35">
      <c r="A9554">
        <v>9817</v>
      </c>
      <c r="B9554" t="s">
        <v>461</v>
      </c>
      <c r="C9554">
        <v>33</v>
      </c>
      <c r="D9554">
        <v>11</v>
      </c>
      <c r="E9554">
        <v>1</v>
      </c>
      <c r="F9554" t="s">
        <v>581</v>
      </c>
      <c r="G9554" t="s">
        <v>581</v>
      </c>
      <c r="H9554" t="s">
        <v>143</v>
      </c>
      <c r="I9554" t="s">
        <v>654</v>
      </c>
      <c r="J9554" t="s">
        <v>666</v>
      </c>
    </row>
    <row r="9555" spans="1:10" x14ac:dyDescent="0.35">
      <c r="A9555">
        <v>9818</v>
      </c>
      <c r="B9555" t="s">
        <v>461</v>
      </c>
      <c r="C9555">
        <v>34</v>
      </c>
      <c r="D9555">
        <v>8</v>
      </c>
      <c r="E9555">
        <v>0</v>
      </c>
      <c r="F9555" t="s">
        <v>581</v>
      </c>
      <c r="G9555" t="s">
        <v>581</v>
      </c>
      <c r="H9555" t="s">
        <v>143</v>
      </c>
      <c r="I9555" t="s">
        <v>654</v>
      </c>
      <c r="J9555" t="s">
        <v>666</v>
      </c>
    </row>
    <row r="9556" spans="1:10" x14ac:dyDescent="0.35">
      <c r="A9556">
        <v>9819</v>
      </c>
      <c r="B9556" t="s">
        <v>461</v>
      </c>
      <c r="C9556">
        <v>35</v>
      </c>
      <c r="D9556">
        <v>9</v>
      </c>
      <c r="E9556">
        <v>4</v>
      </c>
      <c r="F9556" t="s">
        <v>581</v>
      </c>
      <c r="G9556" t="s">
        <v>581</v>
      </c>
      <c r="H9556" t="s">
        <v>143</v>
      </c>
      <c r="I9556" t="s">
        <v>654</v>
      </c>
      <c r="J9556" t="s">
        <v>666</v>
      </c>
    </row>
    <row r="9557" spans="1:10" x14ac:dyDescent="0.35">
      <c r="A9557">
        <v>9820</v>
      </c>
      <c r="B9557" t="s">
        <v>461</v>
      </c>
      <c r="C9557">
        <v>36</v>
      </c>
      <c r="D9557">
        <v>3</v>
      </c>
      <c r="E9557">
        <v>2</v>
      </c>
      <c r="F9557" t="s">
        <v>581</v>
      </c>
      <c r="G9557" t="s">
        <v>581</v>
      </c>
      <c r="H9557" t="s">
        <v>143</v>
      </c>
      <c r="I9557" t="s">
        <v>654</v>
      </c>
      <c r="J9557" t="s">
        <v>666</v>
      </c>
    </row>
    <row r="9558" spans="1:10" x14ac:dyDescent="0.35">
      <c r="A9558">
        <v>9821</v>
      </c>
      <c r="B9558" t="s">
        <v>461</v>
      </c>
      <c r="C9558">
        <v>37</v>
      </c>
      <c r="D9558">
        <v>9</v>
      </c>
      <c r="E9558">
        <v>0</v>
      </c>
      <c r="F9558" t="s">
        <v>581</v>
      </c>
      <c r="G9558" t="s">
        <v>581</v>
      </c>
      <c r="H9558" t="s">
        <v>143</v>
      </c>
      <c r="I9558" t="s">
        <v>654</v>
      </c>
      <c r="J9558" t="s">
        <v>666</v>
      </c>
    </row>
    <row r="9559" spans="1:10" x14ac:dyDescent="0.35">
      <c r="A9559">
        <v>9822</v>
      </c>
      <c r="B9559" t="s">
        <v>461</v>
      </c>
      <c r="C9559">
        <v>38</v>
      </c>
      <c r="D9559">
        <v>9</v>
      </c>
      <c r="E9559">
        <v>1</v>
      </c>
      <c r="F9559" t="s">
        <v>581</v>
      </c>
      <c r="G9559" t="s">
        <v>581</v>
      </c>
      <c r="H9559" t="s">
        <v>143</v>
      </c>
      <c r="I9559" t="s">
        <v>654</v>
      </c>
      <c r="J9559" t="s">
        <v>666</v>
      </c>
    </row>
    <row r="9560" spans="1:10" x14ac:dyDescent="0.35">
      <c r="A9560">
        <v>9825</v>
      </c>
      <c r="B9560" t="s">
        <v>462</v>
      </c>
      <c r="C9560">
        <v>15</v>
      </c>
      <c r="D9560">
        <v>19</v>
      </c>
      <c r="E9560">
        <v>1</v>
      </c>
      <c r="F9560" t="s">
        <v>581</v>
      </c>
      <c r="G9560" t="s">
        <v>581</v>
      </c>
      <c r="H9560" t="s">
        <v>143</v>
      </c>
      <c r="I9560" t="s">
        <v>654</v>
      </c>
      <c r="J9560" t="s">
        <v>657</v>
      </c>
    </row>
    <row r="9561" spans="1:10" x14ac:dyDescent="0.35">
      <c r="A9561">
        <v>9826</v>
      </c>
      <c r="B9561" t="s">
        <v>462</v>
      </c>
      <c r="C9561">
        <v>16</v>
      </c>
      <c r="D9561">
        <v>12</v>
      </c>
      <c r="E9561">
        <v>5</v>
      </c>
      <c r="F9561" t="s">
        <v>581</v>
      </c>
      <c r="G9561" t="s">
        <v>581</v>
      </c>
      <c r="H9561" t="s">
        <v>143</v>
      </c>
      <c r="I9561" t="s">
        <v>654</v>
      </c>
      <c r="J9561" t="s">
        <v>657</v>
      </c>
    </row>
    <row r="9562" spans="1:10" x14ac:dyDescent="0.35">
      <c r="A9562">
        <v>9827</v>
      </c>
      <c r="B9562" t="s">
        <v>462</v>
      </c>
      <c r="C9562">
        <v>17</v>
      </c>
      <c r="D9562">
        <v>8</v>
      </c>
      <c r="E9562">
        <v>3</v>
      </c>
      <c r="F9562" t="s">
        <v>581</v>
      </c>
      <c r="G9562" t="s">
        <v>581</v>
      </c>
      <c r="H9562" t="s">
        <v>143</v>
      </c>
      <c r="I9562" t="s">
        <v>654</v>
      </c>
      <c r="J9562" t="s">
        <v>657</v>
      </c>
    </row>
    <row r="9563" spans="1:10" x14ac:dyDescent="0.35">
      <c r="A9563">
        <v>9828</v>
      </c>
      <c r="B9563" t="s">
        <v>462</v>
      </c>
      <c r="C9563">
        <v>18</v>
      </c>
      <c r="D9563">
        <v>7</v>
      </c>
      <c r="E9563">
        <v>0</v>
      </c>
      <c r="F9563" t="s">
        <v>581</v>
      </c>
      <c r="G9563" t="s">
        <v>581</v>
      </c>
      <c r="H9563" t="s">
        <v>143</v>
      </c>
      <c r="I9563" t="s">
        <v>654</v>
      </c>
      <c r="J9563" t="s">
        <v>657</v>
      </c>
    </row>
    <row r="9564" spans="1:10" x14ac:dyDescent="0.35">
      <c r="A9564">
        <v>9829</v>
      </c>
      <c r="B9564" t="s">
        <v>462</v>
      </c>
      <c r="C9564">
        <v>19</v>
      </c>
      <c r="D9564">
        <v>6</v>
      </c>
      <c r="E9564">
        <v>0</v>
      </c>
      <c r="F9564" t="s">
        <v>581</v>
      </c>
      <c r="G9564" t="s">
        <v>581</v>
      </c>
      <c r="H9564" t="s">
        <v>143</v>
      </c>
      <c r="I9564" t="s">
        <v>654</v>
      </c>
      <c r="J9564" t="s">
        <v>657</v>
      </c>
    </row>
    <row r="9565" spans="1:10" x14ac:dyDescent="0.35">
      <c r="A9565">
        <v>9830</v>
      </c>
      <c r="B9565" t="s">
        <v>462</v>
      </c>
      <c r="C9565">
        <v>20</v>
      </c>
      <c r="D9565">
        <v>6</v>
      </c>
      <c r="E9565">
        <v>1</v>
      </c>
      <c r="F9565" t="s">
        <v>581</v>
      </c>
      <c r="G9565" t="s">
        <v>581</v>
      </c>
      <c r="H9565" t="s">
        <v>143</v>
      </c>
      <c r="I9565" t="s">
        <v>654</v>
      </c>
      <c r="J9565" t="s">
        <v>657</v>
      </c>
    </row>
    <row r="9566" spans="1:10" x14ac:dyDescent="0.35">
      <c r="A9566">
        <v>9831</v>
      </c>
      <c r="B9566" t="s">
        <v>462</v>
      </c>
      <c r="C9566">
        <v>21</v>
      </c>
      <c r="D9566">
        <v>2</v>
      </c>
      <c r="E9566">
        <v>0</v>
      </c>
      <c r="F9566" t="s">
        <v>581</v>
      </c>
      <c r="G9566" t="s">
        <v>581</v>
      </c>
      <c r="H9566" t="s">
        <v>143</v>
      </c>
      <c r="I9566" t="s">
        <v>654</v>
      </c>
      <c r="J9566" t="s">
        <v>657</v>
      </c>
    </row>
    <row r="9567" spans="1:10" x14ac:dyDescent="0.35">
      <c r="A9567">
        <v>9832</v>
      </c>
      <c r="B9567" t="s">
        <v>462</v>
      </c>
      <c r="C9567">
        <v>22</v>
      </c>
      <c r="D9567">
        <v>3</v>
      </c>
      <c r="E9567">
        <v>0</v>
      </c>
      <c r="F9567" t="s">
        <v>581</v>
      </c>
      <c r="G9567" t="s">
        <v>581</v>
      </c>
      <c r="H9567" t="s">
        <v>143</v>
      </c>
      <c r="I9567" t="s">
        <v>654</v>
      </c>
      <c r="J9567" t="s">
        <v>657</v>
      </c>
    </row>
    <row r="9568" spans="1:10" x14ac:dyDescent="0.35">
      <c r="A9568">
        <v>9833</v>
      </c>
      <c r="B9568" t="s">
        <v>462</v>
      </c>
      <c r="C9568">
        <v>23</v>
      </c>
      <c r="D9568">
        <v>2</v>
      </c>
      <c r="E9568">
        <v>0</v>
      </c>
      <c r="F9568" t="s">
        <v>581</v>
      </c>
      <c r="G9568" t="s">
        <v>581</v>
      </c>
      <c r="H9568" t="s">
        <v>143</v>
      </c>
      <c r="I9568" t="s">
        <v>654</v>
      </c>
      <c r="J9568" t="s">
        <v>657</v>
      </c>
    </row>
    <row r="9569" spans="1:10" x14ac:dyDescent="0.35">
      <c r="A9569">
        <v>9834</v>
      </c>
      <c r="B9569" t="s">
        <v>462</v>
      </c>
      <c r="C9569">
        <v>24</v>
      </c>
      <c r="D9569">
        <v>3</v>
      </c>
      <c r="E9569">
        <v>0</v>
      </c>
      <c r="F9569" t="s">
        <v>581</v>
      </c>
      <c r="G9569" t="s">
        <v>581</v>
      </c>
      <c r="H9569" t="s">
        <v>143</v>
      </c>
      <c r="I9569" t="s">
        <v>654</v>
      </c>
      <c r="J9569" t="s">
        <v>657</v>
      </c>
    </row>
    <row r="9570" spans="1:10" x14ac:dyDescent="0.35">
      <c r="A9570">
        <v>9835</v>
      </c>
      <c r="B9570" t="s">
        <v>462</v>
      </c>
      <c r="C9570">
        <v>26</v>
      </c>
      <c r="D9570">
        <v>3</v>
      </c>
      <c r="E9570">
        <v>0</v>
      </c>
      <c r="F9570" t="s">
        <v>581</v>
      </c>
      <c r="G9570" t="s">
        <v>581</v>
      </c>
      <c r="H9570" t="s">
        <v>143</v>
      </c>
      <c r="I9570" t="s">
        <v>654</v>
      </c>
      <c r="J9570" t="s">
        <v>657</v>
      </c>
    </row>
    <row r="9571" spans="1:10" x14ac:dyDescent="0.35">
      <c r="A9571">
        <v>9836</v>
      </c>
      <c r="B9571" t="s">
        <v>462</v>
      </c>
      <c r="C9571">
        <v>27</v>
      </c>
      <c r="D9571">
        <v>5</v>
      </c>
      <c r="E9571">
        <v>1</v>
      </c>
      <c r="F9571" t="s">
        <v>581</v>
      </c>
      <c r="G9571" t="s">
        <v>581</v>
      </c>
      <c r="H9571" t="s">
        <v>143</v>
      </c>
      <c r="I9571" t="s">
        <v>654</v>
      </c>
      <c r="J9571" t="s">
        <v>657</v>
      </c>
    </row>
    <row r="9572" spans="1:10" x14ac:dyDescent="0.35">
      <c r="A9572">
        <v>9837</v>
      </c>
      <c r="B9572" t="s">
        <v>462</v>
      </c>
      <c r="C9572">
        <v>28</v>
      </c>
      <c r="D9572">
        <v>9</v>
      </c>
      <c r="E9572">
        <v>0</v>
      </c>
      <c r="F9572" t="s">
        <v>581</v>
      </c>
      <c r="G9572" t="s">
        <v>581</v>
      </c>
      <c r="H9572" t="s">
        <v>143</v>
      </c>
      <c r="I9572" t="s">
        <v>654</v>
      </c>
      <c r="J9572" t="s">
        <v>657</v>
      </c>
    </row>
    <row r="9573" spans="1:10" x14ac:dyDescent="0.35">
      <c r="A9573">
        <v>9838</v>
      </c>
      <c r="B9573" t="s">
        <v>462</v>
      </c>
      <c r="C9573">
        <v>29</v>
      </c>
      <c r="D9573">
        <v>6</v>
      </c>
      <c r="E9573">
        <v>2</v>
      </c>
      <c r="F9573" t="s">
        <v>581</v>
      </c>
      <c r="G9573" t="s">
        <v>581</v>
      </c>
      <c r="H9573" t="s">
        <v>143</v>
      </c>
      <c r="I9573" t="s">
        <v>654</v>
      </c>
      <c r="J9573" t="s">
        <v>657</v>
      </c>
    </row>
    <row r="9574" spans="1:10" x14ac:dyDescent="0.35">
      <c r="A9574">
        <v>9839</v>
      </c>
      <c r="B9574" t="s">
        <v>462</v>
      </c>
      <c r="C9574">
        <v>30</v>
      </c>
      <c r="D9574">
        <v>3</v>
      </c>
      <c r="E9574">
        <v>1</v>
      </c>
      <c r="F9574" t="s">
        <v>581</v>
      </c>
      <c r="G9574" t="s">
        <v>581</v>
      </c>
      <c r="H9574" t="s">
        <v>143</v>
      </c>
      <c r="I9574" t="s">
        <v>654</v>
      </c>
      <c r="J9574" t="s">
        <v>657</v>
      </c>
    </row>
    <row r="9575" spans="1:10" x14ac:dyDescent="0.35">
      <c r="A9575">
        <v>9840</v>
      </c>
      <c r="B9575" t="s">
        <v>462</v>
      </c>
      <c r="C9575">
        <v>31</v>
      </c>
      <c r="D9575">
        <v>5</v>
      </c>
      <c r="E9575">
        <v>1</v>
      </c>
      <c r="F9575" t="s">
        <v>581</v>
      </c>
      <c r="G9575" t="s">
        <v>581</v>
      </c>
      <c r="H9575" t="s">
        <v>143</v>
      </c>
      <c r="I9575" t="s">
        <v>654</v>
      </c>
      <c r="J9575" t="s">
        <v>657</v>
      </c>
    </row>
    <row r="9576" spans="1:10" x14ac:dyDescent="0.35">
      <c r="A9576">
        <v>9841</v>
      </c>
      <c r="B9576" t="s">
        <v>462</v>
      </c>
      <c r="C9576">
        <v>32</v>
      </c>
      <c r="D9576">
        <v>5</v>
      </c>
      <c r="E9576">
        <v>1</v>
      </c>
      <c r="F9576" t="s">
        <v>581</v>
      </c>
      <c r="G9576" t="s">
        <v>581</v>
      </c>
      <c r="H9576" t="s">
        <v>143</v>
      </c>
      <c r="I9576" t="s">
        <v>654</v>
      </c>
      <c r="J9576" t="s">
        <v>657</v>
      </c>
    </row>
    <row r="9577" spans="1:10" x14ac:dyDescent="0.35">
      <c r="A9577">
        <v>9842</v>
      </c>
      <c r="B9577" t="s">
        <v>462</v>
      </c>
      <c r="C9577">
        <v>33</v>
      </c>
      <c r="D9577">
        <v>9</v>
      </c>
      <c r="E9577">
        <v>2</v>
      </c>
      <c r="F9577" t="s">
        <v>581</v>
      </c>
      <c r="G9577" t="s">
        <v>581</v>
      </c>
      <c r="H9577" t="s">
        <v>143</v>
      </c>
      <c r="I9577" t="s">
        <v>654</v>
      </c>
      <c r="J9577" t="s">
        <v>657</v>
      </c>
    </row>
    <row r="9578" spans="1:10" x14ac:dyDescent="0.35">
      <c r="A9578">
        <v>9843</v>
      </c>
      <c r="B9578" t="s">
        <v>462</v>
      </c>
      <c r="C9578">
        <v>34</v>
      </c>
      <c r="D9578">
        <v>12</v>
      </c>
      <c r="E9578">
        <v>3</v>
      </c>
      <c r="F9578" t="s">
        <v>581</v>
      </c>
      <c r="G9578" t="s">
        <v>581</v>
      </c>
      <c r="H9578" t="s">
        <v>143</v>
      </c>
      <c r="I9578" t="s">
        <v>654</v>
      </c>
      <c r="J9578" t="s">
        <v>657</v>
      </c>
    </row>
    <row r="9579" spans="1:10" x14ac:dyDescent="0.35">
      <c r="A9579">
        <v>9844</v>
      </c>
      <c r="B9579" t="s">
        <v>462</v>
      </c>
      <c r="C9579">
        <v>35</v>
      </c>
      <c r="D9579">
        <v>18</v>
      </c>
      <c r="E9579">
        <v>2</v>
      </c>
      <c r="F9579" t="s">
        <v>581</v>
      </c>
      <c r="G9579" t="s">
        <v>581</v>
      </c>
      <c r="H9579" t="s">
        <v>143</v>
      </c>
      <c r="I9579" t="s">
        <v>654</v>
      </c>
      <c r="J9579" t="s">
        <v>657</v>
      </c>
    </row>
    <row r="9580" spans="1:10" x14ac:dyDescent="0.35">
      <c r="A9580">
        <v>9845</v>
      </c>
      <c r="B9580" t="s">
        <v>462</v>
      </c>
      <c r="C9580">
        <v>36</v>
      </c>
      <c r="D9580">
        <v>23</v>
      </c>
      <c r="E9580">
        <v>0</v>
      </c>
      <c r="F9580" t="s">
        <v>581</v>
      </c>
      <c r="G9580" t="s">
        <v>581</v>
      </c>
      <c r="H9580" t="s">
        <v>143</v>
      </c>
      <c r="I9580" t="s">
        <v>654</v>
      </c>
      <c r="J9580" t="s">
        <v>657</v>
      </c>
    </row>
    <row r="9581" spans="1:10" x14ac:dyDescent="0.35">
      <c r="A9581">
        <v>9846</v>
      </c>
      <c r="B9581" t="s">
        <v>462</v>
      </c>
      <c r="C9581">
        <v>37</v>
      </c>
      <c r="D9581">
        <v>28</v>
      </c>
      <c r="E9581">
        <v>2</v>
      </c>
      <c r="F9581" t="s">
        <v>581</v>
      </c>
      <c r="G9581" t="s">
        <v>581</v>
      </c>
      <c r="H9581" t="s">
        <v>143</v>
      </c>
      <c r="I9581" t="s">
        <v>654</v>
      </c>
      <c r="J9581" t="s">
        <v>657</v>
      </c>
    </row>
    <row r="9582" spans="1:10" x14ac:dyDescent="0.35">
      <c r="A9582">
        <v>9847</v>
      </c>
      <c r="B9582" t="s">
        <v>462</v>
      </c>
      <c r="C9582">
        <v>38</v>
      </c>
      <c r="D9582">
        <v>9</v>
      </c>
      <c r="E9582">
        <v>2</v>
      </c>
      <c r="F9582" t="s">
        <v>581</v>
      </c>
      <c r="G9582" t="s">
        <v>581</v>
      </c>
      <c r="H9582" t="s">
        <v>143</v>
      </c>
      <c r="I9582" t="s">
        <v>654</v>
      </c>
      <c r="J9582" t="s">
        <v>657</v>
      </c>
    </row>
    <row r="9583" spans="1:10" x14ac:dyDescent="0.35">
      <c r="A9583">
        <v>9848</v>
      </c>
      <c r="B9583" t="s">
        <v>463</v>
      </c>
      <c r="C9583">
        <v>15</v>
      </c>
      <c r="D9583">
        <v>5</v>
      </c>
      <c r="E9583">
        <v>0</v>
      </c>
      <c r="F9583" t="s">
        <v>581</v>
      </c>
      <c r="G9583" t="s">
        <v>581</v>
      </c>
      <c r="H9583" t="s">
        <v>143</v>
      </c>
      <c r="I9583" t="s">
        <v>654</v>
      </c>
      <c r="J9583" t="s">
        <v>657</v>
      </c>
    </row>
    <row r="9584" spans="1:10" x14ac:dyDescent="0.35">
      <c r="A9584">
        <v>9849</v>
      </c>
      <c r="B9584" t="s">
        <v>463</v>
      </c>
      <c r="C9584">
        <v>16</v>
      </c>
      <c r="D9584">
        <v>3</v>
      </c>
      <c r="E9584">
        <v>0</v>
      </c>
      <c r="F9584" t="s">
        <v>581</v>
      </c>
      <c r="G9584" t="s">
        <v>581</v>
      </c>
      <c r="H9584" t="s">
        <v>143</v>
      </c>
      <c r="I9584" t="s">
        <v>654</v>
      </c>
      <c r="J9584" t="s">
        <v>657</v>
      </c>
    </row>
    <row r="9585" spans="1:10" x14ac:dyDescent="0.35">
      <c r="A9585">
        <v>9850</v>
      </c>
      <c r="B9585" t="s">
        <v>463</v>
      </c>
      <c r="C9585">
        <v>17</v>
      </c>
      <c r="D9585">
        <v>20</v>
      </c>
      <c r="E9585">
        <v>0</v>
      </c>
      <c r="F9585" t="s">
        <v>581</v>
      </c>
      <c r="G9585" t="s">
        <v>581</v>
      </c>
      <c r="H9585" t="s">
        <v>143</v>
      </c>
      <c r="I9585" t="s">
        <v>654</v>
      </c>
      <c r="J9585" t="s">
        <v>657</v>
      </c>
    </row>
    <row r="9586" spans="1:10" x14ac:dyDescent="0.35">
      <c r="A9586">
        <v>9851</v>
      </c>
      <c r="B9586" t="s">
        <v>463</v>
      </c>
      <c r="C9586">
        <v>18</v>
      </c>
      <c r="D9586">
        <v>6</v>
      </c>
      <c r="E9586">
        <v>0</v>
      </c>
      <c r="F9586" t="s">
        <v>581</v>
      </c>
      <c r="G9586" t="s">
        <v>581</v>
      </c>
      <c r="H9586" t="s">
        <v>143</v>
      </c>
      <c r="I9586" t="s">
        <v>654</v>
      </c>
      <c r="J9586" t="s">
        <v>657</v>
      </c>
    </row>
    <row r="9587" spans="1:10" x14ac:dyDescent="0.35">
      <c r="A9587">
        <v>9852</v>
      </c>
      <c r="B9587" t="s">
        <v>463</v>
      </c>
      <c r="C9587">
        <v>19</v>
      </c>
      <c r="D9587">
        <v>5</v>
      </c>
      <c r="E9587">
        <v>0</v>
      </c>
      <c r="F9587" t="s">
        <v>581</v>
      </c>
      <c r="G9587" t="s">
        <v>581</v>
      </c>
      <c r="H9587" t="s">
        <v>143</v>
      </c>
      <c r="I9587" t="s">
        <v>654</v>
      </c>
      <c r="J9587" t="s">
        <v>657</v>
      </c>
    </row>
    <row r="9588" spans="1:10" x14ac:dyDescent="0.35">
      <c r="A9588">
        <v>9853</v>
      </c>
      <c r="B9588" t="s">
        <v>463</v>
      </c>
      <c r="C9588">
        <v>20</v>
      </c>
      <c r="D9588">
        <v>1</v>
      </c>
      <c r="E9588">
        <v>0</v>
      </c>
      <c r="F9588" t="s">
        <v>581</v>
      </c>
      <c r="G9588" t="s">
        <v>581</v>
      </c>
      <c r="H9588" t="s">
        <v>143</v>
      </c>
      <c r="I9588" t="s">
        <v>654</v>
      </c>
      <c r="J9588" t="s">
        <v>657</v>
      </c>
    </row>
    <row r="9589" spans="1:10" x14ac:dyDescent="0.35">
      <c r="A9589">
        <v>9854</v>
      </c>
      <c r="B9589" t="s">
        <v>463</v>
      </c>
      <c r="C9589">
        <v>21</v>
      </c>
      <c r="D9589">
        <v>1</v>
      </c>
      <c r="E9589">
        <v>0</v>
      </c>
      <c r="F9589" t="s">
        <v>581</v>
      </c>
      <c r="G9589" t="s">
        <v>581</v>
      </c>
      <c r="H9589" t="s">
        <v>143</v>
      </c>
      <c r="I9589" t="s">
        <v>654</v>
      </c>
      <c r="J9589" t="s">
        <v>657</v>
      </c>
    </row>
    <row r="9590" spans="1:10" x14ac:dyDescent="0.35">
      <c r="A9590">
        <v>9855</v>
      </c>
      <c r="B9590" t="s">
        <v>463</v>
      </c>
      <c r="C9590">
        <v>22</v>
      </c>
      <c r="D9590">
        <v>1</v>
      </c>
      <c r="E9590">
        <v>0</v>
      </c>
      <c r="F9590" t="s">
        <v>581</v>
      </c>
      <c r="G9590" t="s">
        <v>581</v>
      </c>
      <c r="H9590" t="s">
        <v>143</v>
      </c>
      <c r="I9590" t="s">
        <v>654</v>
      </c>
      <c r="J9590" t="s">
        <v>657</v>
      </c>
    </row>
    <row r="9591" spans="1:10" x14ac:dyDescent="0.35">
      <c r="A9591">
        <v>9856</v>
      </c>
      <c r="B9591" t="s">
        <v>463</v>
      </c>
      <c r="C9591">
        <v>23</v>
      </c>
      <c r="D9591">
        <v>5</v>
      </c>
      <c r="E9591">
        <v>0</v>
      </c>
      <c r="F9591" t="s">
        <v>581</v>
      </c>
      <c r="G9591" t="s">
        <v>581</v>
      </c>
      <c r="H9591" t="s">
        <v>143</v>
      </c>
      <c r="I9591" t="s">
        <v>654</v>
      </c>
      <c r="J9591" t="s">
        <v>657</v>
      </c>
    </row>
    <row r="9592" spans="1:10" x14ac:dyDescent="0.35">
      <c r="A9592">
        <v>9857</v>
      </c>
      <c r="B9592" t="s">
        <v>463</v>
      </c>
      <c r="C9592">
        <v>24</v>
      </c>
      <c r="D9592">
        <v>1</v>
      </c>
      <c r="E9592">
        <v>0</v>
      </c>
      <c r="F9592" t="s">
        <v>581</v>
      </c>
      <c r="G9592" t="s">
        <v>581</v>
      </c>
      <c r="H9592" t="s">
        <v>143</v>
      </c>
      <c r="I9592" t="s">
        <v>654</v>
      </c>
      <c r="J9592" t="s">
        <v>657</v>
      </c>
    </row>
    <row r="9593" spans="1:10" x14ac:dyDescent="0.35">
      <c r="A9593">
        <v>9858</v>
      </c>
      <c r="B9593" t="s">
        <v>463</v>
      </c>
      <c r="C9593">
        <v>26</v>
      </c>
      <c r="D9593">
        <v>3</v>
      </c>
      <c r="E9593">
        <v>0</v>
      </c>
      <c r="F9593" t="s">
        <v>581</v>
      </c>
      <c r="G9593" t="s">
        <v>581</v>
      </c>
      <c r="H9593" t="s">
        <v>143</v>
      </c>
      <c r="I9593" t="s">
        <v>654</v>
      </c>
      <c r="J9593" t="s">
        <v>657</v>
      </c>
    </row>
    <row r="9594" spans="1:10" x14ac:dyDescent="0.35">
      <c r="A9594">
        <v>9859</v>
      </c>
      <c r="B9594" t="s">
        <v>463</v>
      </c>
      <c r="C9594">
        <v>27</v>
      </c>
      <c r="D9594">
        <v>1</v>
      </c>
      <c r="E9594">
        <v>0</v>
      </c>
      <c r="F9594" t="s">
        <v>581</v>
      </c>
      <c r="G9594" t="s">
        <v>581</v>
      </c>
      <c r="H9594" t="s">
        <v>143</v>
      </c>
      <c r="I9594" t="s">
        <v>654</v>
      </c>
      <c r="J9594" t="s">
        <v>657</v>
      </c>
    </row>
    <row r="9595" spans="1:10" x14ac:dyDescent="0.35">
      <c r="A9595">
        <v>9860</v>
      </c>
      <c r="B9595" t="s">
        <v>463</v>
      </c>
      <c r="C9595">
        <v>28</v>
      </c>
      <c r="D9595">
        <v>1</v>
      </c>
      <c r="E9595">
        <v>0</v>
      </c>
      <c r="F9595" t="s">
        <v>581</v>
      </c>
      <c r="G9595" t="s">
        <v>581</v>
      </c>
      <c r="H9595" t="s">
        <v>143</v>
      </c>
      <c r="I9595" t="s">
        <v>654</v>
      </c>
      <c r="J9595" t="s">
        <v>657</v>
      </c>
    </row>
    <row r="9596" spans="1:10" x14ac:dyDescent="0.35">
      <c r="A9596">
        <v>9861</v>
      </c>
      <c r="B9596" t="s">
        <v>463</v>
      </c>
      <c r="C9596">
        <v>31</v>
      </c>
      <c r="D9596">
        <v>1</v>
      </c>
      <c r="E9596">
        <v>0</v>
      </c>
      <c r="F9596" t="s">
        <v>581</v>
      </c>
      <c r="G9596" t="s">
        <v>581</v>
      </c>
      <c r="H9596" t="s">
        <v>143</v>
      </c>
      <c r="I9596" t="s">
        <v>654</v>
      </c>
      <c r="J9596" t="s">
        <v>657</v>
      </c>
    </row>
    <row r="9597" spans="1:10" x14ac:dyDescent="0.35">
      <c r="A9597">
        <v>9862</v>
      </c>
      <c r="B9597" t="s">
        <v>463</v>
      </c>
      <c r="C9597">
        <v>33</v>
      </c>
      <c r="D9597">
        <v>1</v>
      </c>
      <c r="E9597">
        <v>0</v>
      </c>
      <c r="F9597" t="s">
        <v>581</v>
      </c>
      <c r="G9597" t="s">
        <v>581</v>
      </c>
      <c r="H9597" t="s">
        <v>143</v>
      </c>
      <c r="I9597" t="s">
        <v>654</v>
      </c>
      <c r="J9597" t="s">
        <v>657</v>
      </c>
    </row>
    <row r="9598" spans="1:10" x14ac:dyDescent="0.35">
      <c r="A9598">
        <v>9863</v>
      </c>
      <c r="B9598" t="s">
        <v>463</v>
      </c>
      <c r="C9598">
        <v>35</v>
      </c>
      <c r="D9598">
        <v>2</v>
      </c>
      <c r="E9598">
        <v>0</v>
      </c>
      <c r="F9598" t="s">
        <v>581</v>
      </c>
      <c r="G9598" t="s">
        <v>581</v>
      </c>
      <c r="H9598" t="s">
        <v>143</v>
      </c>
      <c r="I9598" t="s">
        <v>654</v>
      </c>
      <c r="J9598" t="s">
        <v>657</v>
      </c>
    </row>
    <row r="9599" spans="1:10" x14ac:dyDescent="0.35">
      <c r="A9599">
        <v>9864</v>
      </c>
      <c r="B9599" t="s">
        <v>463</v>
      </c>
      <c r="C9599">
        <v>36</v>
      </c>
      <c r="D9599">
        <v>1</v>
      </c>
      <c r="E9599">
        <v>0</v>
      </c>
      <c r="F9599" t="s">
        <v>581</v>
      </c>
      <c r="G9599" t="s">
        <v>581</v>
      </c>
      <c r="H9599" t="s">
        <v>143</v>
      </c>
      <c r="I9599" t="s">
        <v>654</v>
      </c>
      <c r="J9599" t="s">
        <v>657</v>
      </c>
    </row>
    <row r="9600" spans="1:10" x14ac:dyDescent="0.35">
      <c r="A9600">
        <v>9865</v>
      </c>
      <c r="B9600" t="s">
        <v>463</v>
      </c>
      <c r="C9600">
        <v>37</v>
      </c>
      <c r="D9600">
        <v>2</v>
      </c>
      <c r="E9600">
        <v>0</v>
      </c>
      <c r="F9600" t="s">
        <v>581</v>
      </c>
      <c r="G9600" t="s">
        <v>581</v>
      </c>
      <c r="H9600" t="s">
        <v>143</v>
      </c>
      <c r="I9600" t="s">
        <v>654</v>
      </c>
      <c r="J9600" t="s">
        <v>657</v>
      </c>
    </row>
    <row r="9601" spans="1:10" x14ac:dyDescent="0.35">
      <c r="A9601">
        <v>9866</v>
      </c>
      <c r="B9601" t="s">
        <v>463</v>
      </c>
      <c r="C9601">
        <v>38</v>
      </c>
      <c r="D9601">
        <v>1</v>
      </c>
      <c r="E9601">
        <v>0</v>
      </c>
      <c r="F9601" t="s">
        <v>581</v>
      </c>
      <c r="G9601" t="s">
        <v>581</v>
      </c>
      <c r="H9601" t="s">
        <v>143</v>
      </c>
      <c r="I9601" t="s">
        <v>654</v>
      </c>
      <c r="J9601" t="s">
        <v>657</v>
      </c>
    </row>
    <row r="9602" spans="1:10" x14ac:dyDescent="0.35">
      <c r="A9602">
        <v>9870</v>
      </c>
      <c r="B9602" t="s">
        <v>464</v>
      </c>
      <c r="C9602">
        <v>15</v>
      </c>
      <c r="D9602">
        <v>45</v>
      </c>
      <c r="E9602">
        <v>13</v>
      </c>
      <c r="F9602" t="s">
        <v>581</v>
      </c>
      <c r="G9602" t="s">
        <v>581</v>
      </c>
      <c r="H9602" t="s">
        <v>143</v>
      </c>
      <c r="I9602" t="s">
        <v>654</v>
      </c>
      <c r="J9602" t="s">
        <v>657</v>
      </c>
    </row>
    <row r="9603" spans="1:10" x14ac:dyDescent="0.35">
      <c r="A9603">
        <v>9871</v>
      </c>
      <c r="B9603" t="s">
        <v>464</v>
      </c>
      <c r="C9603">
        <v>16</v>
      </c>
      <c r="D9603">
        <v>38</v>
      </c>
      <c r="E9603">
        <v>14</v>
      </c>
      <c r="F9603" t="s">
        <v>581</v>
      </c>
      <c r="G9603" t="s">
        <v>581</v>
      </c>
      <c r="H9603" t="s">
        <v>143</v>
      </c>
      <c r="I9603" t="s">
        <v>654</v>
      </c>
      <c r="J9603" t="s">
        <v>657</v>
      </c>
    </row>
    <row r="9604" spans="1:10" x14ac:dyDescent="0.35">
      <c r="A9604">
        <v>9872</v>
      </c>
      <c r="B9604" t="s">
        <v>464</v>
      </c>
      <c r="C9604">
        <v>17</v>
      </c>
      <c r="D9604">
        <v>32</v>
      </c>
      <c r="E9604">
        <v>13</v>
      </c>
      <c r="F9604" t="s">
        <v>581</v>
      </c>
      <c r="G9604" t="s">
        <v>581</v>
      </c>
      <c r="H9604" t="s">
        <v>143</v>
      </c>
      <c r="I9604" t="s">
        <v>654</v>
      </c>
      <c r="J9604" t="s">
        <v>657</v>
      </c>
    </row>
    <row r="9605" spans="1:10" x14ac:dyDescent="0.35">
      <c r="A9605">
        <v>9873</v>
      </c>
      <c r="B9605" t="s">
        <v>464</v>
      </c>
      <c r="C9605">
        <v>18</v>
      </c>
      <c r="D9605">
        <v>18</v>
      </c>
      <c r="E9605">
        <v>3</v>
      </c>
      <c r="F9605" t="s">
        <v>581</v>
      </c>
      <c r="G9605" t="s">
        <v>581</v>
      </c>
      <c r="H9605" t="s">
        <v>143</v>
      </c>
      <c r="I9605" t="s">
        <v>654</v>
      </c>
      <c r="J9605" t="s">
        <v>657</v>
      </c>
    </row>
    <row r="9606" spans="1:10" x14ac:dyDescent="0.35">
      <c r="A9606">
        <v>9874</v>
      </c>
      <c r="B9606" t="s">
        <v>464</v>
      </c>
      <c r="C9606">
        <v>19</v>
      </c>
      <c r="D9606">
        <v>18</v>
      </c>
      <c r="E9606">
        <v>3</v>
      </c>
      <c r="F9606" t="s">
        <v>581</v>
      </c>
      <c r="G9606" t="s">
        <v>581</v>
      </c>
      <c r="H9606" t="s">
        <v>143</v>
      </c>
      <c r="I9606" t="s">
        <v>654</v>
      </c>
      <c r="J9606" t="s">
        <v>657</v>
      </c>
    </row>
    <row r="9607" spans="1:10" x14ac:dyDescent="0.35">
      <c r="A9607">
        <v>9875</v>
      </c>
      <c r="B9607" t="s">
        <v>464</v>
      </c>
      <c r="C9607">
        <v>20</v>
      </c>
      <c r="D9607">
        <v>10</v>
      </c>
      <c r="E9607">
        <v>0</v>
      </c>
      <c r="F9607" t="s">
        <v>581</v>
      </c>
      <c r="G9607" t="s">
        <v>581</v>
      </c>
      <c r="H9607" t="s">
        <v>143</v>
      </c>
      <c r="I9607" t="s">
        <v>654</v>
      </c>
      <c r="J9607" t="s">
        <v>657</v>
      </c>
    </row>
    <row r="9608" spans="1:10" x14ac:dyDescent="0.35">
      <c r="A9608">
        <v>9876</v>
      </c>
      <c r="B9608" t="s">
        <v>464</v>
      </c>
      <c r="C9608">
        <v>21</v>
      </c>
      <c r="D9608">
        <v>1</v>
      </c>
      <c r="E9608">
        <v>1</v>
      </c>
      <c r="F9608" t="s">
        <v>581</v>
      </c>
      <c r="G9608" t="s">
        <v>581</v>
      </c>
      <c r="H9608" t="s">
        <v>143</v>
      </c>
      <c r="I9608" t="s">
        <v>654</v>
      </c>
      <c r="J9608" t="s">
        <v>657</v>
      </c>
    </row>
    <row r="9609" spans="1:10" x14ac:dyDescent="0.35">
      <c r="A9609">
        <v>9877</v>
      </c>
      <c r="B9609" t="s">
        <v>464</v>
      </c>
      <c r="C9609">
        <v>22</v>
      </c>
      <c r="D9609">
        <v>6</v>
      </c>
      <c r="E9609">
        <v>1</v>
      </c>
      <c r="F9609" t="s">
        <v>581</v>
      </c>
      <c r="G9609" t="s">
        <v>581</v>
      </c>
      <c r="H9609" t="s">
        <v>143</v>
      </c>
      <c r="I9609" t="s">
        <v>654</v>
      </c>
      <c r="J9609" t="s">
        <v>657</v>
      </c>
    </row>
    <row r="9610" spans="1:10" x14ac:dyDescent="0.35">
      <c r="A9610">
        <v>9878</v>
      </c>
      <c r="B9610" t="s">
        <v>464</v>
      </c>
      <c r="C9610">
        <v>23</v>
      </c>
      <c r="D9610">
        <v>3</v>
      </c>
      <c r="E9610">
        <v>0</v>
      </c>
      <c r="F9610" t="s">
        <v>581</v>
      </c>
      <c r="G9610" t="s">
        <v>581</v>
      </c>
      <c r="H9610" t="s">
        <v>143</v>
      </c>
      <c r="I9610" t="s">
        <v>654</v>
      </c>
      <c r="J9610" t="s">
        <v>657</v>
      </c>
    </row>
    <row r="9611" spans="1:10" x14ac:dyDescent="0.35">
      <c r="A9611">
        <v>9879</v>
      </c>
      <c r="B9611" t="s">
        <v>464</v>
      </c>
      <c r="C9611">
        <v>24</v>
      </c>
      <c r="D9611">
        <v>3</v>
      </c>
      <c r="E9611">
        <v>2</v>
      </c>
      <c r="F9611" t="s">
        <v>581</v>
      </c>
      <c r="G9611" t="s">
        <v>581</v>
      </c>
      <c r="H9611" t="s">
        <v>143</v>
      </c>
      <c r="I9611" t="s">
        <v>654</v>
      </c>
      <c r="J9611" t="s">
        <v>657</v>
      </c>
    </row>
    <row r="9612" spans="1:10" x14ac:dyDescent="0.35">
      <c r="A9612">
        <v>9880</v>
      </c>
      <c r="B9612" t="s">
        <v>464</v>
      </c>
      <c r="C9612">
        <v>25</v>
      </c>
      <c r="D9612">
        <v>6</v>
      </c>
      <c r="E9612">
        <v>2</v>
      </c>
      <c r="F9612" t="s">
        <v>581</v>
      </c>
      <c r="G9612" t="s">
        <v>581</v>
      </c>
      <c r="H9612" t="s">
        <v>143</v>
      </c>
      <c r="I9612" t="s">
        <v>654</v>
      </c>
      <c r="J9612" t="s">
        <v>657</v>
      </c>
    </row>
    <row r="9613" spans="1:10" x14ac:dyDescent="0.35">
      <c r="A9613">
        <v>9881</v>
      </c>
      <c r="B9613" t="s">
        <v>464</v>
      </c>
      <c r="C9613">
        <v>26</v>
      </c>
      <c r="D9613">
        <v>12</v>
      </c>
      <c r="E9613">
        <v>1</v>
      </c>
      <c r="F9613" t="s">
        <v>581</v>
      </c>
      <c r="G9613" t="s">
        <v>581</v>
      </c>
      <c r="H9613" t="s">
        <v>143</v>
      </c>
      <c r="I9613" t="s">
        <v>654</v>
      </c>
      <c r="J9613" t="s">
        <v>657</v>
      </c>
    </row>
    <row r="9614" spans="1:10" x14ac:dyDescent="0.35">
      <c r="A9614">
        <v>9882</v>
      </c>
      <c r="B9614" t="s">
        <v>464</v>
      </c>
      <c r="C9614">
        <v>27</v>
      </c>
      <c r="D9614">
        <v>3</v>
      </c>
      <c r="E9614">
        <v>3</v>
      </c>
      <c r="F9614" t="s">
        <v>581</v>
      </c>
      <c r="G9614" t="s">
        <v>581</v>
      </c>
      <c r="H9614" t="s">
        <v>143</v>
      </c>
      <c r="I9614" t="s">
        <v>654</v>
      </c>
      <c r="J9614" t="s">
        <v>657</v>
      </c>
    </row>
    <row r="9615" spans="1:10" x14ac:dyDescent="0.35">
      <c r="A9615">
        <v>9883</v>
      </c>
      <c r="B9615" t="s">
        <v>464</v>
      </c>
      <c r="C9615">
        <v>28</v>
      </c>
      <c r="D9615">
        <v>13</v>
      </c>
      <c r="E9615">
        <v>3</v>
      </c>
      <c r="F9615" t="s">
        <v>581</v>
      </c>
      <c r="G9615" t="s">
        <v>581</v>
      </c>
      <c r="H9615" t="s">
        <v>143</v>
      </c>
      <c r="I9615" t="s">
        <v>654</v>
      </c>
      <c r="J9615" t="s">
        <v>657</v>
      </c>
    </row>
    <row r="9616" spans="1:10" x14ac:dyDescent="0.35">
      <c r="A9616">
        <v>9884</v>
      </c>
      <c r="B9616" t="s">
        <v>464</v>
      </c>
      <c r="C9616">
        <v>29</v>
      </c>
      <c r="D9616">
        <v>9</v>
      </c>
      <c r="E9616">
        <v>1</v>
      </c>
      <c r="F9616" t="s">
        <v>581</v>
      </c>
      <c r="G9616" t="s">
        <v>581</v>
      </c>
      <c r="H9616" t="s">
        <v>143</v>
      </c>
      <c r="I9616" t="s">
        <v>654</v>
      </c>
      <c r="J9616" t="s">
        <v>657</v>
      </c>
    </row>
    <row r="9617" spans="1:10" x14ac:dyDescent="0.35">
      <c r="A9617">
        <v>9885</v>
      </c>
      <c r="B9617" t="s">
        <v>464</v>
      </c>
      <c r="C9617">
        <v>30</v>
      </c>
      <c r="D9617">
        <v>8</v>
      </c>
      <c r="E9617">
        <v>3</v>
      </c>
      <c r="F9617" t="s">
        <v>581</v>
      </c>
      <c r="G9617" t="s">
        <v>581</v>
      </c>
      <c r="H9617" t="s">
        <v>143</v>
      </c>
      <c r="I9617" t="s">
        <v>654</v>
      </c>
      <c r="J9617" t="s">
        <v>657</v>
      </c>
    </row>
    <row r="9618" spans="1:10" x14ac:dyDescent="0.35">
      <c r="A9618">
        <v>9886</v>
      </c>
      <c r="B9618" t="s">
        <v>464</v>
      </c>
      <c r="C9618">
        <v>31</v>
      </c>
      <c r="D9618">
        <v>16</v>
      </c>
      <c r="E9618">
        <v>7</v>
      </c>
      <c r="F9618" t="s">
        <v>581</v>
      </c>
      <c r="G9618" t="s">
        <v>581</v>
      </c>
      <c r="H9618" t="s">
        <v>143</v>
      </c>
      <c r="I9618" t="s">
        <v>654</v>
      </c>
      <c r="J9618" t="s">
        <v>657</v>
      </c>
    </row>
    <row r="9619" spans="1:10" x14ac:dyDescent="0.35">
      <c r="A9619">
        <v>9887</v>
      </c>
      <c r="B9619" t="s">
        <v>464</v>
      </c>
      <c r="C9619">
        <v>32</v>
      </c>
      <c r="D9619">
        <v>17</v>
      </c>
      <c r="E9619">
        <v>4</v>
      </c>
      <c r="F9619" t="s">
        <v>581</v>
      </c>
      <c r="G9619" t="s">
        <v>581</v>
      </c>
      <c r="H9619" t="s">
        <v>143</v>
      </c>
      <c r="I9619" t="s">
        <v>654</v>
      </c>
      <c r="J9619" t="s">
        <v>657</v>
      </c>
    </row>
    <row r="9620" spans="1:10" x14ac:dyDescent="0.35">
      <c r="A9620">
        <v>9888</v>
      </c>
      <c r="B9620" t="s">
        <v>464</v>
      </c>
      <c r="C9620">
        <v>33</v>
      </c>
      <c r="D9620">
        <v>6</v>
      </c>
      <c r="E9620">
        <v>3</v>
      </c>
      <c r="F9620" t="s">
        <v>581</v>
      </c>
      <c r="G9620" t="s">
        <v>581</v>
      </c>
      <c r="H9620" t="s">
        <v>143</v>
      </c>
      <c r="I9620" t="s">
        <v>654</v>
      </c>
      <c r="J9620" t="s">
        <v>657</v>
      </c>
    </row>
    <row r="9621" spans="1:10" x14ac:dyDescent="0.35">
      <c r="A9621">
        <v>9889</v>
      </c>
      <c r="B9621" t="s">
        <v>464</v>
      </c>
      <c r="C9621">
        <v>34</v>
      </c>
      <c r="D9621">
        <v>17</v>
      </c>
      <c r="E9621">
        <v>4</v>
      </c>
      <c r="F9621" t="s">
        <v>581</v>
      </c>
      <c r="G9621" t="s">
        <v>581</v>
      </c>
      <c r="H9621" t="s">
        <v>143</v>
      </c>
      <c r="I9621" t="s">
        <v>654</v>
      </c>
      <c r="J9621" t="s">
        <v>657</v>
      </c>
    </row>
    <row r="9622" spans="1:10" x14ac:dyDescent="0.35">
      <c r="A9622">
        <v>9890</v>
      </c>
      <c r="B9622" t="s">
        <v>464</v>
      </c>
      <c r="C9622">
        <v>35</v>
      </c>
      <c r="D9622">
        <v>16</v>
      </c>
      <c r="E9622">
        <v>9</v>
      </c>
      <c r="F9622" t="s">
        <v>581</v>
      </c>
      <c r="G9622" t="s">
        <v>581</v>
      </c>
      <c r="H9622" t="s">
        <v>143</v>
      </c>
      <c r="I9622" t="s">
        <v>654</v>
      </c>
      <c r="J9622" t="s">
        <v>657</v>
      </c>
    </row>
    <row r="9623" spans="1:10" x14ac:dyDescent="0.35">
      <c r="A9623">
        <v>9891</v>
      </c>
      <c r="B9623" t="s">
        <v>464</v>
      </c>
      <c r="C9623">
        <v>36</v>
      </c>
      <c r="D9623">
        <v>11</v>
      </c>
      <c r="E9623">
        <v>3</v>
      </c>
      <c r="F9623" t="s">
        <v>581</v>
      </c>
      <c r="G9623" t="s">
        <v>581</v>
      </c>
      <c r="H9623" t="s">
        <v>143</v>
      </c>
      <c r="I9623" t="s">
        <v>654</v>
      </c>
      <c r="J9623" t="s">
        <v>657</v>
      </c>
    </row>
    <row r="9624" spans="1:10" x14ac:dyDescent="0.35">
      <c r="A9624">
        <v>9892</v>
      </c>
      <c r="B9624" t="s">
        <v>464</v>
      </c>
      <c r="C9624">
        <v>37</v>
      </c>
      <c r="D9624">
        <v>10</v>
      </c>
      <c r="E9624">
        <v>3</v>
      </c>
      <c r="F9624" t="s">
        <v>581</v>
      </c>
      <c r="G9624" t="s">
        <v>581</v>
      </c>
      <c r="H9624" t="s">
        <v>143</v>
      </c>
      <c r="I9624" t="s">
        <v>654</v>
      </c>
      <c r="J9624" t="s">
        <v>657</v>
      </c>
    </row>
    <row r="9625" spans="1:10" x14ac:dyDescent="0.35">
      <c r="A9625">
        <v>9893</v>
      </c>
      <c r="B9625" t="s">
        <v>464</v>
      </c>
      <c r="C9625">
        <v>38</v>
      </c>
      <c r="D9625">
        <v>39</v>
      </c>
      <c r="E9625">
        <v>9</v>
      </c>
      <c r="F9625" t="s">
        <v>581</v>
      </c>
      <c r="G9625" t="s">
        <v>581</v>
      </c>
      <c r="H9625" t="s">
        <v>143</v>
      </c>
      <c r="I9625" t="s">
        <v>654</v>
      </c>
      <c r="J9625" t="s">
        <v>657</v>
      </c>
    </row>
    <row r="9626" spans="1:10" x14ac:dyDescent="0.35">
      <c r="A9626">
        <v>9894</v>
      </c>
      <c r="B9626" t="s">
        <v>465</v>
      </c>
      <c r="C9626">
        <v>15</v>
      </c>
      <c r="D9626">
        <v>53</v>
      </c>
      <c r="E9626">
        <v>1</v>
      </c>
      <c r="F9626" t="s">
        <v>581</v>
      </c>
      <c r="G9626" t="s">
        <v>581</v>
      </c>
      <c r="H9626" t="s">
        <v>143</v>
      </c>
      <c r="I9626" t="s">
        <v>654</v>
      </c>
      <c r="J9626" t="s">
        <v>657</v>
      </c>
    </row>
    <row r="9627" spans="1:10" x14ac:dyDescent="0.35">
      <c r="A9627">
        <v>9895</v>
      </c>
      <c r="B9627" t="s">
        <v>465</v>
      </c>
      <c r="C9627">
        <v>16</v>
      </c>
      <c r="D9627">
        <v>45</v>
      </c>
      <c r="E9627">
        <v>6</v>
      </c>
      <c r="F9627" t="s">
        <v>581</v>
      </c>
      <c r="G9627" t="s">
        <v>581</v>
      </c>
      <c r="H9627" t="s">
        <v>143</v>
      </c>
      <c r="I9627" t="s">
        <v>654</v>
      </c>
      <c r="J9627" t="s">
        <v>657</v>
      </c>
    </row>
    <row r="9628" spans="1:10" x14ac:dyDescent="0.35">
      <c r="A9628">
        <v>9896</v>
      </c>
      <c r="B9628" t="s">
        <v>465</v>
      </c>
      <c r="C9628">
        <v>17</v>
      </c>
      <c r="D9628">
        <v>50</v>
      </c>
      <c r="E9628">
        <v>6</v>
      </c>
      <c r="F9628" t="s">
        <v>581</v>
      </c>
      <c r="G9628" t="s">
        <v>581</v>
      </c>
      <c r="H9628" t="s">
        <v>143</v>
      </c>
      <c r="I9628" t="s">
        <v>654</v>
      </c>
      <c r="J9628" t="s">
        <v>657</v>
      </c>
    </row>
    <row r="9629" spans="1:10" x14ac:dyDescent="0.35">
      <c r="A9629">
        <v>9897</v>
      </c>
      <c r="B9629" t="s">
        <v>465</v>
      </c>
      <c r="C9629">
        <v>18</v>
      </c>
      <c r="D9629">
        <v>26</v>
      </c>
      <c r="E9629">
        <v>5</v>
      </c>
      <c r="F9629" t="s">
        <v>581</v>
      </c>
      <c r="G9629" t="s">
        <v>581</v>
      </c>
      <c r="H9629" t="s">
        <v>143</v>
      </c>
      <c r="I9629" t="s">
        <v>654</v>
      </c>
      <c r="J9629" t="s">
        <v>657</v>
      </c>
    </row>
    <row r="9630" spans="1:10" x14ac:dyDescent="0.35">
      <c r="A9630">
        <v>9898</v>
      </c>
      <c r="B9630" t="s">
        <v>465</v>
      </c>
      <c r="C9630">
        <v>19</v>
      </c>
      <c r="D9630">
        <v>19</v>
      </c>
      <c r="E9630">
        <v>3</v>
      </c>
      <c r="F9630" t="s">
        <v>581</v>
      </c>
      <c r="G9630" t="s">
        <v>581</v>
      </c>
      <c r="H9630" t="s">
        <v>143</v>
      </c>
      <c r="I9630" t="s">
        <v>654</v>
      </c>
      <c r="J9630" t="s">
        <v>657</v>
      </c>
    </row>
    <row r="9631" spans="1:10" x14ac:dyDescent="0.35">
      <c r="A9631">
        <v>9899</v>
      </c>
      <c r="B9631" t="s">
        <v>465</v>
      </c>
      <c r="C9631">
        <v>20</v>
      </c>
      <c r="D9631">
        <v>11</v>
      </c>
      <c r="E9631">
        <v>1</v>
      </c>
      <c r="F9631" t="s">
        <v>581</v>
      </c>
      <c r="G9631" t="s">
        <v>581</v>
      </c>
      <c r="H9631" t="s">
        <v>143</v>
      </c>
      <c r="I9631" t="s">
        <v>654</v>
      </c>
      <c r="J9631" t="s">
        <v>657</v>
      </c>
    </row>
    <row r="9632" spans="1:10" x14ac:dyDescent="0.35">
      <c r="A9632">
        <v>9900</v>
      </c>
      <c r="B9632" t="s">
        <v>465</v>
      </c>
      <c r="C9632">
        <v>21</v>
      </c>
      <c r="D9632">
        <v>9</v>
      </c>
      <c r="E9632">
        <v>3</v>
      </c>
      <c r="F9632" t="s">
        <v>581</v>
      </c>
      <c r="G9632" t="s">
        <v>581</v>
      </c>
      <c r="H9632" t="s">
        <v>143</v>
      </c>
      <c r="I9632" t="s">
        <v>654</v>
      </c>
      <c r="J9632" t="s">
        <v>657</v>
      </c>
    </row>
    <row r="9633" spans="1:10" x14ac:dyDescent="0.35">
      <c r="A9633">
        <v>9901</v>
      </c>
      <c r="B9633" t="s">
        <v>465</v>
      </c>
      <c r="C9633">
        <v>22</v>
      </c>
      <c r="D9633">
        <v>12</v>
      </c>
      <c r="E9633">
        <v>0</v>
      </c>
      <c r="F9633" t="s">
        <v>581</v>
      </c>
      <c r="G9633" t="s">
        <v>581</v>
      </c>
      <c r="H9633" t="s">
        <v>143</v>
      </c>
      <c r="I9633" t="s">
        <v>654</v>
      </c>
      <c r="J9633" t="s">
        <v>657</v>
      </c>
    </row>
    <row r="9634" spans="1:10" x14ac:dyDescent="0.35">
      <c r="A9634">
        <v>9902</v>
      </c>
      <c r="B9634" t="s">
        <v>465</v>
      </c>
      <c r="C9634">
        <v>23</v>
      </c>
      <c r="D9634">
        <v>7</v>
      </c>
      <c r="E9634">
        <v>2</v>
      </c>
      <c r="F9634" t="s">
        <v>581</v>
      </c>
      <c r="G9634" t="s">
        <v>581</v>
      </c>
      <c r="H9634" t="s">
        <v>143</v>
      </c>
      <c r="I9634" t="s">
        <v>654</v>
      </c>
      <c r="J9634" t="s">
        <v>657</v>
      </c>
    </row>
    <row r="9635" spans="1:10" x14ac:dyDescent="0.35">
      <c r="A9635">
        <v>9903</v>
      </c>
      <c r="B9635" t="s">
        <v>465</v>
      </c>
      <c r="C9635">
        <v>24</v>
      </c>
      <c r="D9635">
        <v>7</v>
      </c>
      <c r="E9635">
        <v>0</v>
      </c>
      <c r="F9635" t="s">
        <v>581</v>
      </c>
      <c r="G9635" t="s">
        <v>581</v>
      </c>
      <c r="H9635" t="s">
        <v>143</v>
      </c>
      <c r="I9635" t="s">
        <v>654</v>
      </c>
      <c r="J9635" t="s">
        <v>657</v>
      </c>
    </row>
    <row r="9636" spans="1:10" x14ac:dyDescent="0.35">
      <c r="A9636">
        <v>9904</v>
      </c>
      <c r="B9636" t="s">
        <v>465</v>
      </c>
      <c r="C9636">
        <v>25</v>
      </c>
      <c r="D9636">
        <v>9</v>
      </c>
      <c r="E9636">
        <v>1</v>
      </c>
      <c r="F9636" t="s">
        <v>581</v>
      </c>
      <c r="G9636" t="s">
        <v>581</v>
      </c>
      <c r="H9636" t="s">
        <v>143</v>
      </c>
      <c r="I9636" t="s">
        <v>654</v>
      </c>
      <c r="J9636" t="s">
        <v>657</v>
      </c>
    </row>
    <row r="9637" spans="1:10" x14ac:dyDescent="0.35">
      <c r="A9637">
        <v>9905</v>
      </c>
      <c r="B9637" t="s">
        <v>465</v>
      </c>
      <c r="C9637">
        <v>26</v>
      </c>
      <c r="D9637">
        <v>9</v>
      </c>
      <c r="E9637">
        <v>1</v>
      </c>
      <c r="F9637" t="s">
        <v>581</v>
      </c>
      <c r="G9637" t="s">
        <v>581</v>
      </c>
      <c r="H9637" t="s">
        <v>143</v>
      </c>
      <c r="I9637" t="s">
        <v>654</v>
      </c>
      <c r="J9637" t="s">
        <v>657</v>
      </c>
    </row>
    <row r="9638" spans="1:10" x14ac:dyDescent="0.35">
      <c r="A9638">
        <v>9906</v>
      </c>
      <c r="B9638" t="s">
        <v>465</v>
      </c>
      <c r="C9638">
        <v>27</v>
      </c>
      <c r="D9638">
        <v>17</v>
      </c>
      <c r="E9638">
        <v>0</v>
      </c>
      <c r="F9638" t="s">
        <v>581</v>
      </c>
      <c r="G9638" t="s">
        <v>581</v>
      </c>
      <c r="H9638" t="s">
        <v>143</v>
      </c>
      <c r="I9638" t="s">
        <v>654</v>
      </c>
      <c r="J9638" t="s">
        <v>657</v>
      </c>
    </row>
    <row r="9639" spans="1:10" x14ac:dyDescent="0.35">
      <c r="A9639">
        <v>9907</v>
      </c>
      <c r="B9639" t="s">
        <v>465</v>
      </c>
      <c r="C9639">
        <v>28</v>
      </c>
      <c r="D9639">
        <v>16</v>
      </c>
      <c r="E9639">
        <v>1</v>
      </c>
      <c r="F9639" t="s">
        <v>581</v>
      </c>
      <c r="G9639" t="s">
        <v>581</v>
      </c>
      <c r="H9639" t="s">
        <v>143</v>
      </c>
      <c r="I9639" t="s">
        <v>654</v>
      </c>
      <c r="J9639" t="s">
        <v>657</v>
      </c>
    </row>
    <row r="9640" spans="1:10" x14ac:dyDescent="0.35">
      <c r="A9640">
        <v>9908</v>
      </c>
      <c r="B9640" t="s">
        <v>465</v>
      </c>
      <c r="C9640">
        <v>29</v>
      </c>
      <c r="D9640">
        <v>15</v>
      </c>
      <c r="E9640">
        <v>0</v>
      </c>
      <c r="F9640" t="s">
        <v>581</v>
      </c>
      <c r="G9640" t="s">
        <v>581</v>
      </c>
      <c r="H9640" t="s">
        <v>143</v>
      </c>
      <c r="I9640" t="s">
        <v>654</v>
      </c>
      <c r="J9640" t="s">
        <v>657</v>
      </c>
    </row>
    <row r="9641" spans="1:10" x14ac:dyDescent="0.35">
      <c r="A9641">
        <v>9909</v>
      </c>
      <c r="B9641" t="s">
        <v>465</v>
      </c>
      <c r="C9641">
        <v>30</v>
      </c>
      <c r="D9641">
        <v>19</v>
      </c>
      <c r="E9641">
        <v>1</v>
      </c>
      <c r="F9641" t="s">
        <v>581</v>
      </c>
      <c r="G9641" t="s">
        <v>581</v>
      </c>
      <c r="H9641" t="s">
        <v>143</v>
      </c>
      <c r="I9641" t="s">
        <v>654</v>
      </c>
      <c r="J9641" t="s">
        <v>657</v>
      </c>
    </row>
    <row r="9642" spans="1:10" x14ac:dyDescent="0.35">
      <c r="A9642">
        <v>9910</v>
      </c>
      <c r="B9642" t="s">
        <v>465</v>
      </c>
      <c r="C9642">
        <v>31</v>
      </c>
      <c r="D9642">
        <v>45</v>
      </c>
      <c r="E9642">
        <v>1</v>
      </c>
      <c r="F9642" t="s">
        <v>581</v>
      </c>
      <c r="G9642" t="s">
        <v>581</v>
      </c>
      <c r="H9642" t="s">
        <v>143</v>
      </c>
      <c r="I9642" t="s">
        <v>654</v>
      </c>
      <c r="J9642" t="s">
        <v>657</v>
      </c>
    </row>
    <row r="9643" spans="1:10" x14ac:dyDescent="0.35">
      <c r="A9643">
        <v>9911</v>
      </c>
      <c r="B9643" t="s">
        <v>465</v>
      </c>
      <c r="C9643">
        <v>32</v>
      </c>
      <c r="D9643">
        <v>36</v>
      </c>
      <c r="E9643">
        <v>3</v>
      </c>
      <c r="F9643" t="s">
        <v>581</v>
      </c>
      <c r="G9643" t="s">
        <v>581</v>
      </c>
      <c r="H9643" t="s">
        <v>143</v>
      </c>
      <c r="I9643" t="s">
        <v>654</v>
      </c>
      <c r="J9643" t="s">
        <v>657</v>
      </c>
    </row>
    <row r="9644" spans="1:10" x14ac:dyDescent="0.35">
      <c r="A9644">
        <v>9912</v>
      </c>
      <c r="B9644" t="s">
        <v>465</v>
      </c>
      <c r="C9644">
        <v>33</v>
      </c>
      <c r="D9644">
        <v>28</v>
      </c>
      <c r="E9644">
        <v>1</v>
      </c>
      <c r="F9644" t="s">
        <v>581</v>
      </c>
      <c r="G9644" t="s">
        <v>581</v>
      </c>
      <c r="H9644" t="s">
        <v>143</v>
      </c>
      <c r="I9644" t="s">
        <v>654</v>
      </c>
      <c r="J9644" t="s">
        <v>657</v>
      </c>
    </row>
    <row r="9645" spans="1:10" x14ac:dyDescent="0.35">
      <c r="A9645">
        <v>9913</v>
      </c>
      <c r="B9645" t="s">
        <v>465</v>
      </c>
      <c r="C9645">
        <v>34</v>
      </c>
      <c r="D9645">
        <v>21</v>
      </c>
      <c r="E9645">
        <v>4</v>
      </c>
      <c r="F9645" t="s">
        <v>581</v>
      </c>
      <c r="G9645" t="s">
        <v>581</v>
      </c>
      <c r="H9645" t="s">
        <v>143</v>
      </c>
      <c r="I9645" t="s">
        <v>654</v>
      </c>
      <c r="J9645" t="s">
        <v>657</v>
      </c>
    </row>
    <row r="9646" spans="1:10" x14ac:dyDescent="0.35">
      <c r="A9646">
        <v>9914</v>
      </c>
      <c r="B9646" t="s">
        <v>465</v>
      </c>
      <c r="C9646">
        <v>35</v>
      </c>
      <c r="D9646">
        <v>21</v>
      </c>
      <c r="E9646">
        <v>5</v>
      </c>
      <c r="F9646" t="s">
        <v>581</v>
      </c>
      <c r="G9646" t="s">
        <v>581</v>
      </c>
      <c r="H9646" t="s">
        <v>143</v>
      </c>
      <c r="I9646" t="s">
        <v>654</v>
      </c>
      <c r="J9646" t="s">
        <v>657</v>
      </c>
    </row>
    <row r="9647" spans="1:10" x14ac:dyDescent="0.35">
      <c r="A9647">
        <v>9915</v>
      </c>
      <c r="B9647" t="s">
        <v>465</v>
      </c>
      <c r="C9647">
        <v>36</v>
      </c>
      <c r="D9647">
        <v>21</v>
      </c>
      <c r="E9647">
        <v>2</v>
      </c>
      <c r="F9647" t="s">
        <v>581</v>
      </c>
      <c r="G9647" t="s">
        <v>581</v>
      </c>
      <c r="H9647" t="s">
        <v>143</v>
      </c>
      <c r="I9647" t="s">
        <v>654</v>
      </c>
      <c r="J9647" t="s">
        <v>657</v>
      </c>
    </row>
    <row r="9648" spans="1:10" x14ac:dyDescent="0.35">
      <c r="A9648">
        <v>9916</v>
      </c>
      <c r="B9648" t="s">
        <v>465</v>
      </c>
      <c r="C9648">
        <v>37</v>
      </c>
      <c r="D9648">
        <v>20</v>
      </c>
      <c r="E9648">
        <v>0</v>
      </c>
      <c r="F9648" t="s">
        <v>581</v>
      </c>
      <c r="G9648" t="s">
        <v>581</v>
      </c>
      <c r="H9648" t="s">
        <v>143</v>
      </c>
      <c r="I9648" t="s">
        <v>654</v>
      </c>
      <c r="J9648" t="s">
        <v>657</v>
      </c>
    </row>
    <row r="9649" spans="1:10" x14ac:dyDescent="0.35">
      <c r="A9649">
        <v>9917</v>
      </c>
      <c r="B9649" t="s">
        <v>465</v>
      </c>
      <c r="C9649">
        <v>38</v>
      </c>
      <c r="D9649">
        <v>13</v>
      </c>
      <c r="E9649">
        <v>1</v>
      </c>
      <c r="F9649" t="s">
        <v>581</v>
      </c>
      <c r="G9649" t="s">
        <v>581</v>
      </c>
      <c r="H9649" t="s">
        <v>143</v>
      </c>
      <c r="I9649" t="s">
        <v>654</v>
      </c>
      <c r="J9649" t="s">
        <v>657</v>
      </c>
    </row>
    <row r="9650" spans="1:10" x14ac:dyDescent="0.35">
      <c r="A9650">
        <v>9919</v>
      </c>
      <c r="B9650" t="s">
        <v>466</v>
      </c>
      <c r="C9650">
        <v>15</v>
      </c>
      <c r="D9650">
        <v>40</v>
      </c>
      <c r="E9650">
        <v>2</v>
      </c>
      <c r="F9650" t="s">
        <v>581</v>
      </c>
      <c r="G9650" t="s">
        <v>581</v>
      </c>
      <c r="H9650" t="s">
        <v>143</v>
      </c>
      <c r="I9650" t="s">
        <v>654</v>
      </c>
      <c r="J9650" t="s">
        <v>667</v>
      </c>
    </row>
    <row r="9651" spans="1:10" x14ac:dyDescent="0.35">
      <c r="A9651">
        <v>9920</v>
      </c>
      <c r="B9651" t="s">
        <v>466</v>
      </c>
      <c r="C9651">
        <v>16</v>
      </c>
      <c r="D9651">
        <v>43</v>
      </c>
      <c r="E9651">
        <v>1</v>
      </c>
      <c r="F9651" t="s">
        <v>581</v>
      </c>
      <c r="G9651" t="s">
        <v>581</v>
      </c>
      <c r="H9651" t="s">
        <v>143</v>
      </c>
      <c r="I9651" t="s">
        <v>654</v>
      </c>
      <c r="J9651" t="s">
        <v>667</v>
      </c>
    </row>
    <row r="9652" spans="1:10" x14ac:dyDescent="0.35">
      <c r="A9652">
        <v>9921</v>
      </c>
      <c r="B9652" t="s">
        <v>466</v>
      </c>
      <c r="C9652">
        <v>17</v>
      </c>
      <c r="D9652">
        <v>26</v>
      </c>
      <c r="E9652">
        <v>2</v>
      </c>
      <c r="F9652" t="s">
        <v>581</v>
      </c>
      <c r="G9652" t="s">
        <v>581</v>
      </c>
      <c r="H9652" t="s">
        <v>143</v>
      </c>
      <c r="I9652" t="s">
        <v>654</v>
      </c>
      <c r="J9652" t="s">
        <v>667</v>
      </c>
    </row>
    <row r="9653" spans="1:10" x14ac:dyDescent="0.35">
      <c r="A9653">
        <v>9922</v>
      </c>
      <c r="B9653" t="s">
        <v>466</v>
      </c>
      <c r="C9653">
        <v>18</v>
      </c>
      <c r="D9653">
        <v>24</v>
      </c>
      <c r="E9653">
        <v>2</v>
      </c>
      <c r="F9653" t="s">
        <v>581</v>
      </c>
      <c r="G9653" t="s">
        <v>581</v>
      </c>
      <c r="H9653" t="s">
        <v>143</v>
      </c>
      <c r="I9653" t="s">
        <v>654</v>
      </c>
      <c r="J9653" t="s">
        <v>667</v>
      </c>
    </row>
    <row r="9654" spans="1:10" x14ac:dyDescent="0.35">
      <c r="A9654">
        <v>9923</v>
      </c>
      <c r="B9654" t="s">
        <v>466</v>
      </c>
      <c r="C9654">
        <v>19</v>
      </c>
      <c r="D9654">
        <v>13</v>
      </c>
      <c r="E9654">
        <v>0</v>
      </c>
      <c r="F9654" t="s">
        <v>581</v>
      </c>
      <c r="G9654" t="s">
        <v>581</v>
      </c>
      <c r="H9654" t="s">
        <v>143</v>
      </c>
      <c r="I9654" t="s">
        <v>654</v>
      </c>
      <c r="J9654" t="s">
        <v>667</v>
      </c>
    </row>
    <row r="9655" spans="1:10" x14ac:dyDescent="0.35">
      <c r="A9655">
        <v>9924</v>
      </c>
      <c r="B9655" t="s">
        <v>466</v>
      </c>
      <c r="C9655">
        <v>20</v>
      </c>
      <c r="D9655">
        <v>17</v>
      </c>
      <c r="E9655">
        <v>1</v>
      </c>
      <c r="F9655" t="s">
        <v>581</v>
      </c>
      <c r="G9655" t="s">
        <v>581</v>
      </c>
      <c r="H9655" t="s">
        <v>143</v>
      </c>
      <c r="I9655" t="s">
        <v>654</v>
      </c>
      <c r="J9655" t="s">
        <v>667</v>
      </c>
    </row>
    <row r="9656" spans="1:10" x14ac:dyDescent="0.35">
      <c r="A9656">
        <v>9925</v>
      </c>
      <c r="B9656" t="s">
        <v>466</v>
      </c>
      <c r="C9656">
        <v>21</v>
      </c>
      <c r="D9656">
        <v>12</v>
      </c>
      <c r="E9656">
        <v>1</v>
      </c>
      <c r="F9656" t="s">
        <v>581</v>
      </c>
      <c r="G9656" t="s">
        <v>581</v>
      </c>
      <c r="H9656" t="s">
        <v>143</v>
      </c>
      <c r="I9656" t="s">
        <v>654</v>
      </c>
      <c r="J9656" t="s">
        <v>667</v>
      </c>
    </row>
    <row r="9657" spans="1:10" x14ac:dyDescent="0.35">
      <c r="A9657">
        <v>9926</v>
      </c>
      <c r="B9657" t="s">
        <v>466</v>
      </c>
      <c r="C9657">
        <v>22</v>
      </c>
      <c r="D9657">
        <v>13</v>
      </c>
      <c r="E9657">
        <v>0</v>
      </c>
      <c r="F9657" t="s">
        <v>581</v>
      </c>
      <c r="G9657" t="s">
        <v>581</v>
      </c>
      <c r="H9657" t="s">
        <v>143</v>
      </c>
      <c r="I9657" t="s">
        <v>654</v>
      </c>
      <c r="J9657" t="s">
        <v>667</v>
      </c>
    </row>
    <row r="9658" spans="1:10" x14ac:dyDescent="0.35">
      <c r="A9658">
        <v>9927</v>
      </c>
      <c r="B9658" t="s">
        <v>466</v>
      </c>
      <c r="C9658">
        <v>23</v>
      </c>
      <c r="D9658">
        <v>7</v>
      </c>
      <c r="E9658">
        <v>0</v>
      </c>
      <c r="F9658" t="s">
        <v>581</v>
      </c>
      <c r="G9658" t="s">
        <v>581</v>
      </c>
      <c r="H9658" t="s">
        <v>143</v>
      </c>
      <c r="I9658" t="s">
        <v>654</v>
      </c>
      <c r="J9658" t="s">
        <v>667</v>
      </c>
    </row>
    <row r="9659" spans="1:10" x14ac:dyDescent="0.35">
      <c r="A9659">
        <v>9928</v>
      </c>
      <c r="B9659" t="s">
        <v>466</v>
      </c>
      <c r="C9659">
        <v>24</v>
      </c>
      <c r="D9659">
        <v>2</v>
      </c>
      <c r="E9659">
        <v>0</v>
      </c>
      <c r="F9659" t="s">
        <v>581</v>
      </c>
      <c r="G9659" t="s">
        <v>581</v>
      </c>
      <c r="H9659" t="s">
        <v>143</v>
      </c>
      <c r="I9659" t="s">
        <v>654</v>
      </c>
      <c r="J9659" t="s">
        <v>667</v>
      </c>
    </row>
    <row r="9660" spans="1:10" x14ac:dyDescent="0.35">
      <c r="A9660">
        <v>9929</v>
      </c>
      <c r="B9660" t="s">
        <v>466</v>
      </c>
      <c r="C9660">
        <v>25</v>
      </c>
      <c r="D9660">
        <v>9</v>
      </c>
      <c r="E9660">
        <v>0</v>
      </c>
      <c r="F9660" t="s">
        <v>581</v>
      </c>
      <c r="G9660" t="s">
        <v>581</v>
      </c>
      <c r="H9660" t="s">
        <v>143</v>
      </c>
      <c r="I9660" t="s">
        <v>654</v>
      </c>
      <c r="J9660" t="s">
        <v>667</v>
      </c>
    </row>
    <row r="9661" spans="1:10" x14ac:dyDescent="0.35">
      <c r="A9661">
        <v>9930</v>
      </c>
      <c r="B9661" t="s">
        <v>466</v>
      </c>
      <c r="C9661">
        <v>26</v>
      </c>
      <c r="D9661">
        <v>8</v>
      </c>
      <c r="E9661">
        <v>1</v>
      </c>
      <c r="F9661" t="s">
        <v>581</v>
      </c>
      <c r="G9661" t="s">
        <v>581</v>
      </c>
      <c r="H9661" t="s">
        <v>143</v>
      </c>
      <c r="I9661" t="s">
        <v>654</v>
      </c>
      <c r="J9661" t="s">
        <v>667</v>
      </c>
    </row>
    <row r="9662" spans="1:10" x14ac:dyDescent="0.35">
      <c r="A9662">
        <v>9931</v>
      </c>
      <c r="B9662" t="s">
        <v>466</v>
      </c>
      <c r="C9662">
        <v>27</v>
      </c>
      <c r="D9662">
        <v>15</v>
      </c>
      <c r="E9662">
        <v>1</v>
      </c>
      <c r="F9662" t="s">
        <v>581</v>
      </c>
      <c r="G9662" t="s">
        <v>581</v>
      </c>
      <c r="H9662" t="s">
        <v>143</v>
      </c>
      <c r="I9662" t="s">
        <v>654</v>
      </c>
      <c r="J9662" t="s">
        <v>667</v>
      </c>
    </row>
    <row r="9663" spans="1:10" x14ac:dyDescent="0.35">
      <c r="A9663">
        <v>9932</v>
      </c>
      <c r="B9663" t="s">
        <v>466</v>
      </c>
      <c r="C9663">
        <v>28</v>
      </c>
      <c r="D9663">
        <v>14</v>
      </c>
      <c r="E9663">
        <v>0</v>
      </c>
      <c r="F9663" t="s">
        <v>581</v>
      </c>
      <c r="G9663" t="s">
        <v>581</v>
      </c>
      <c r="H9663" t="s">
        <v>143</v>
      </c>
      <c r="I9663" t="s">
        <v>654</v>
      </c>
      <c r="J9663" t="s">
        <v>667</v>
      </c>
    </row>
    <row r="9664" spans="1:10" x14ac:dyDescent="0.35">
      <c r="A9664">
        <v>9933</v>
      </c>
      <c r="B9664" t="s">
        <v>466</v>
      </c>
      <c r="C9664">
        <v>29</v>
      </c>
      <c r="D9664">
        <v>18</v>
      </c>
      <c r="E9664">
        <v>1</v>
      </c>
      <c r="F9664" t="s">
        <v>581</v>
      </c>
      <c r="G9664" t="s">
        <v>581</v>
      </c>
      <c r="H9664" t="s">
        <v>143</v>
      </c>
      <c r="I9664" t="s">
        <v>654</v>
      </c>
      <c r="J9664" t="s">
        <v>667</v>
      </c>
    </row>
    <row r="9665" spans="1:10" x14ac:dyDescent="0.35">
      <c r="A9665">
        <v>9934</v>
      </c>
      <c r="B9665" t="s">
        <v>466</v>
      </c>
      <c r="C9665">
        <v>30</v>
      </c>
      <c r="D9665">
        <v>15</v>
      </c>
      <c r="E9665">
        <v>1</v>
      </c>
      <c r="F9665" t="s">
        <v>581</v>
      </c>
      <c r="G9665" t="s">
        <v>581</v>
      </c>
      <c r="H9665" t="s">
        <v>143</v>
      </c>
      <c r="I9665" t="s">
        <v>654</v>
      </c>
      <c r="J9665" t="s">
        <v>667</v>
      </c>
    </row>
    <row r="9666" spans="1:10" x14ac:dyDescent="0.35">
      <c r="A9666">
        <v>9935</v>
      </c>
      <c r="B9666" t="s">
        <v>466</v>
      </c>
      <c r="C9666">
        <v>31</v>
      </c>
      <c r="D9666">
        <v>24</v>
      </c>
      <c r="E9666">
        <v>0</v>
      </c>
      <c r="F9666" t="s">
        <v>581</v>
      </c>
      <c r="G9666" t="s">
        <v>581</v>
      </c>
      <c r="H9666" t="s">
        <v>143</v>
      </c>
      <c r="I9666" t="s">
        <v>654</v>
      </c>
      <c r="J9666" t="s">
        <v>667</v>
      </c>
    </row>
    <row r="9667" spans="1:10" x14ac:dyDescent="0.35">
      <c r="A9667">
        <v>9936</v>
      </c>
      <c r="B9667" t="s">
        <v>466</v>
      </c>
      <c r="C9667">
        <v>32</v>
      </c>
      <c r="D9667">
        <v>29</v>
      </c>
      <c r="E9667">
        <v>1</v>
      </c>
      <c r="F9667" t="s">
        <v>581</v>
      </c>
      <c r="G9667" t="s">
        <v>581</v>
      </c>
      <c r="H9667" t="s">
        <v>143</v>
      </c>
      <c r="I9667" t="s">
        <v>654</v>
      </c>
      <c r="J9667" t="s">
        <v>667</v>
      </c>
    </row>
    <row r="9668" spans="1:10" x14ac:dyDescent="0.35">
      <c r="A9668">
        <v>9937</v>
      </c>
      <c r="B9668" t="s">
        <v>466</v>
      </c>
      <c r="C9668">
        <v>33</v>
      </c>
      <c r="D9668">
        <v>24</v>
      </c>
      <c r="E9668">
        <v>2</v>
      </c>
      <c r="F9668" t="s">
        <v>581</v>
      </c>
      <c r="G9668" t="s">
        <v>581</v>
      </c>
      <c r="H9668" t="s">
        <v>143</v>
      </c>
      <c r="I9668" t="s">
        <v>654</v>
      </c>
      <c r="J9668" t="s">
        <v>667</v>
      </c>
    </row>
    <row r="9669" spans="1:10" x14ac:dyDescent="0.35">
      <c r="A9669">
        <v>9938</v>
      </c>
      <c r="B9669" t="s">
        <v>466</v>
      </c>
      <c r="C9669">
        <v>34</v>
      </c>
      <c r="D9669">
        <v>27</v>
      </c>
      <c r="E9669">
        <v>0</v>
      </c>
      <c r="F9669" t="s">
        <v>581</v>
      </c>
      <c r="G9669" t="s">
        <v>581</v>
      </c>
      <c r="H9669" t="s">
        <v>143</v>
      </c>
      <c r="I9669" t="s">
        <v>654</v>
      </c>
      <c r="J9669" t="s">
        <v>667</v>
      </c>
    </row>
    <row r="9670" spans="1:10" x14ac:dyDescent="0.35">
      <c r="A9670">
        <v>9939</v>
      </c>
      <c r="B9670" t="s">
        <v>466</v>
      </c>
      <c r="C9670">
        <v>35</v>
      </c>
      <c r="D9670">
        <v>26</v>
      </c>
      <c r="E9670">
        <v>0</v>
      </c>
      <c r="F9670" t="s">
        <v>581</v>
      </c>
      <c r="G9670" t="s">
        <v>581</v>
      </c>
      <c r="H9670" t="s">
        <v>143</v>
      </c>
      <c r="I9670" t="s">
        <v>654</v>
      </c>
      <c r="J9670" t="s">
        <v>667</v>
      </c>
    </row>
    <row r="9671" spans="1:10" x14ac:dyDescent="0.35">
      <c r="A9671">
        <v>9940</v>
      </c>
      <c r="B9671" t="s">
        <v>466</v>
      </c>
      <c r="C9671">
        <v>36</v>
      </c>
      <c r="D9671">
        <v>7</v>
      </c>
      <c r="E9671">
        <v>3</v>
      </c>
      <c r="F9671" t="s">
        <v>581</v>
      </c>
      <c r="G9671" t="s">
        <v>581</v>
      </c>
      <c r="H9671" t="s">
        <v>143</v>
      </c>
      <c r="I9671" t="s">
        <v>654</v>
      </c>
      <c r="J9671" t="s">
        <v>667</v>
      </c>
    </row>
    <row r="9672" spans="1:10" x14ac:dyDescent="0.35">
      <c r="A9672">
        <v>9941</v>
      </c>
      <c r="B9672" t="s">
        <v>466</v>
      </c>
      <c r="C9672">
        <v>37</v>
      </c>
      <c r="D9672">
        <v>28</v>
      </c>
      <c r="E9672">
        <v>2</v>
      </c>
      <c r="F9672" t="s">
        <v>581</v>
      </c>
      <c r="G9672" t="s">
        <v>581</v>
      </c>
      <c r="H9672" t="s">
        <v>143</v>
      </c>
      <c r="I9672" t="s">
        <v>654</v>
      </c>
      <c r="J9672" t="s">
        <v>667</v>
      </c>
    </row>
    <row r="9673" spans="1:10" x14ac:dyDescent="0.35">
      <c r="A9673">
        <v>9942</v>
      </c>
      <c r="B9673" t="s">
        <v>466</v>
      </c>
      <c r="C9673">
        <v>38</v>
      </c>
      <c r="D9673">
        <v>24</v>
      </c>
      <c r="E9673">
        <v>0</v>
      </c>
      <c r="F9673" t="s">
        <v>581</v>
      </c>
      <c r="G9673" t="s">
        <v>581</v>
      </c>
      <c r="H9673" t="s">
        <v>143</v>
      </c>
      <c r="I9673" t="s">
        <v>654</v>
      </c>
      <c r="J9673" t="s">
        <v>667</v>
      </c>
    </row>
    <row r="9674" spans="1:10" x14ac:dyDescent="0.35">
      <c r="A9674">
        <v>9943</v>
      </c>
      <c r="B9674" t="s">
        <v>467</v>
      </c>
      <c r="C9674">
        <v>15</v>
      </c>
      <c r="D9674">
        <v>32</v>
      </c>
      <c r="E9674">
        <v>7</v>
      </c>
      <c r="F9674" t="s">
        <v>581</v>
      </c>
      <c r="G9674" t="s">
        <v>581</v>
      </c>
      <c r="H9674" t="s">
        <v>143</v>
      </c>
      <c r="I9674" t="s">
        <v>654</v>
      </c>
      <c r="J9674" t="s">
        <v>667</v>
      </c>
    </row>
    <row r="9675" spans="1:10" x14ac:dyDescent="0.35">
      <c r="A9675">
        <v>9944</v>
      </c>
      <c r="B9675" t="s">
        <v>467</v>
      </c>
      <c r="C9675">
        <v>16</v>
      </c>
      <c r="D9675">
        <v>24</v>
      </c>
      <c r="E9675">
        <v>5</v>
      </c>
      <c r="F9675" t="s">
        <v>581</v>
      </c>
      <c r="G9675" t="s">
        <v>581</v>
      </c>
      <c r="H9675" t="s">
        <v>143</v>
      </c>
      <c r="I9675" t="s">
        <v>654</v>
      </c>
      <c r="J9675" t="s">
        <v>667</v>
      </c>
    </row>
    <row r="9676" spans="1:10" x14ac:dyDescent="0.35">
      <c r="A9676">
        <v>9945</v>
      </c>
      <c r="B9676" t="s">
        <v>467</v>
      </c>
      <c r="C9676">
        <v>17</v>
      </c>
      <c r="D9676">
        <v>20</v>
      </c>
      <c r="E9676">
        <v>6</v>
      </c>
      <c r="F9676" t="s">
        <v>581</v>
      </c>
      <c r="G9676" t="s">
        <v>581</v>
      </c>
      <c r="H9676" t="s">
        <v>143</v>
      </c>
      <c r="I9676" t="s">
        <v>654</v>
      </c>
      <c r="J9676" t="s">
        <v>667</v>
      </c>
    </row>
    <row r="9677" spans="1:10" x14ac:dyDescent="0.35">
      <c r="A9677">
        <v>9946</v>
      </c>
      <c r="B9677" t="s">
        <v>467</v>
      </c>
      <c r="C9677">
        <v>18</v>
      </c>
      <c r="D9677">
        <v>11</v>
      </c>
      <c r="E9677">
        <v>3</v>
      </c>
      <c r="F9677" t="s">
        <v>581</v>
      </c>
      <c r="G9677" t="s">
        <v>581</v>
      </c>
      <c r="H9677" t="s">
        <v>143</v>
      </c>
      <c r="I9677" t="s">
        <v>654</v>
      </c>
      <c r="J9677" t="s">
        <v>667</v>
      </c>
    </row>
    <row r="9678" spans="1:10" x14ac:dyDescent="0.35">
      <c r="A9678">
        <v>9947</v>
      </c>
      <c r="B9678" t="s">
        <v>467</v>
      </c>
      <c r="C9678">
        <v>19</v>
      </c>
      <c r="D9678">
        <v>13</v>
      </c>
      <c r="E9678">
        <v>4</v>
      </c>
      <c r="F9678" t="s">
        <v>581</v>
      </c>
      <c r="G9678" t="s">
        <v>581</v>
      </c>
      <c r="H9678" t="s">
        <v>143</v>
      </c>
      <c r="I9678" t="s">
        <v>654</v>
      </c>
      <c r="J9678" t="s">
        <v>667</v>
      </c>
    </row>
    <row r="9679" spans="1:10" x14ac:dyDescent="0.35">
      <c r="A9679">
        <v>9948</v>
      </c>
      <c r="B9679" t="s">
        <v>467</v>
      </c>
      <c r="C9679">
        <v>20</v>
      </c>
      <c r="D9679">
        <v>5</v>
      </c>
      <c r="E9679">
        <v>0</v>
      </c>
      <c r="F9679" t="s">
        <v>581</v>
      </c>
      <c r="G9679" t="s">
        <v>581</v>
      </c>
      <c r="H9679" t="s">
        <v>143</v>
      </c>
      <c r="I9679" t="s">
        <v>654</v>
      </c>
      <c r="J9679" t="s">
        <v>667</v>
      </c>
    </row>
    <row r="9680" spans="1:10" x14ac:dyDescent="0.35">
      <c r="A9680">
        <v>9949</v>
      </c>
      <c r="B9680" t="s">
        <v>467</v>
      </c>
      <c r="C9680">
        <v>21</v>
      </c>
      <c r="D9680">
        <v>5</v>
      </c>
      <c r="E9680">
        <v>2</v>
      </c>
      <c r="F9680" t="s">
        <v>581</v>
      </c>
      <c r="G9680" t="s">
        <v>581</v>
      </c>
      <c r="H9680" t="s">
        <v>143</v>
      </c>
      <c r="I9680" t="s">
        <v>654</v>
      </c>
      <c r="J9680" t="s">
        <v>667</v>
      </c>
    </row>
    <row r="9681" spans="1:10" x14ac:dyDescent="0.35">
      <c r="A9681">
        <v>9950</v>
      </c>
      <c r="B9681" t="s">
        <v>467</v>
      </c>
      <c r="C9681">
        <v>22</v>
      </c>
      <c r="D9681">
        <v>5</v>
      </c>
      <c r="E9681">
        <v>1</v>
      </c>
      <c r="F9681" t="s">
        <v>581</v>
      </c>
      <c r="G9681" t="s">
        <v>581</v>
      </c>
      <c r="H9681" t="s">
        <v>143</v>
      </c>
      <c r="I9681" t="s">
        <v>654</v>
      </c>
      <c r="J9681" t="s">
        <v>667</v>
      </c>
    </row>
    <row r="9682" spans="1:10" x14ac:dyDescent="0.35">
      <c r="A9682">
        <v>9951</v>
      </c>
      <c r="B9682" t="s">
        <v>467</v>
      </c>
      <c r="C9682">
        <v>23</v>
      </c>
      <c r="D9682">
        <v>7</v>
      </c>
      <c r="E9682">
        <v>0</v>
      </c>
      <c r="F9682" t="s">
        <v>581</v>
      </c>
      <c r="G9682" t="s">
        <v>581</v>
      </c>
      <c r="H9682" t="s">
        <v>143</v>
      </c>
      <c r="I9682" t="s">
        <v>654</v>
      </c>
      <c r="J9682" t="s">
        <v>667</v>
      </c>
    </row>
    <row r="9683" spans="1:10" x14ac:dyDescent="0.35">
      <c r="A9683">
        <v>9952</v>
      </c>
      <c r="B9683" t="s">
        <v>467</v>
      </c>
      <c r="C9683">
        <v>24</v>
      </c>
      <c r="D9683">
        <v>2</v>
      </c>
      <c r="E9683">
        <v>1</v>
      </c>
      <c r="F9683" t="s">
        <v>581</v>
      </c>
      <c r="G9683" t="s">
        <v>581</v>
      </c>
      <c r="H9683" t="s">
        <v>143</v>
      </c>
      <c r="I9683" t="s">
        <v>654</v>
      </c>
      <c r="J9683" t="s">
        <v>667</v>
      </c>
    </row>
    <row r="9684" spans="1:10" x14ac:dyDescent="0.35">
      <c r="A9684">
        <v>9953</v>
      </c>
      <c r="B9684" t="s">
        <v>467</v>
      </c>
      <c r="C9684">
        <v>25</v>
      </c>
      <c r="D9684">
        <v>8</v>
      </c>
      <c r="E9684">
        <v>0</v>
      </c>
      <c r="F9684" t="s">
        <v>581</v>
      </c>
      <c r="G9684" t="s">
        <v>581</v>
      </c>
      <c r="H9684" t="s">
        <v>143</v>
      </c>
      <c r="I9684" t="s">
        <v>654</v>
      </c>
      <c r="J9684" t="s">
        <v>667</v>
      </c>
    </row>
    <row r="9685" spans="1:10" x14ac:dyDescent="0.35">
      <c r="A9685">
        <v>9954</v>
      </c>
      <c r="B9685" t="s">
        <v>467</v>
      </c>
      <c r="C9685">
        <v>26</v>
      </c>
      <c r="D9685">
        <v>6</v>
      </c>
      <c r="E9685">
        <v>0</v>
      </c>
      <c r="F9685" t="s">
        <v>581</v>
      </c>
      <c r="G9685" t="s">
        <v>581</v>
      </c>
      <c r="H9685" t="s">
        <v>143</v>
      </c>
      <c r="I9685" t="s">
        <v>654</v>
      </c>
      <c r="J9685" t="s">
        <v>667</v>
      </c>
    </row>
    <row r="9686" spans="1:10" x14ac:dyDescent="0.35">
      <c r="A9686">
        <v>9955</v>
      </c>
      <c r="B9686" t="s">
        <v>467</v>
      </c>
      <c r="C9686">
        <v>27</v>
      </c>
      <c r="D9686">
        <v>7</v>
      </c>
      <c r="E9686">
        <v>0</v>
      </c>
      <c r="F9686" t="s">
        <v>581</v>
      </c>
      <c r="G9686" t="s">
        <v>581</v>
      </c>
      <c r="H9686" t="s">
        <v>143</v>
      </c>
      <c r="I9686" t="s">
        <v>654</v>
      </c>
      <c r="J9686" t="s">
        <v>667</v>
      </c>
    </row>
    <row r="9687" spans="1:10" x14ac:dyDescent="0.35">
      <c r="A9687">
        <v>9956</v>
      </c>
      <c r="B9687" t="s">
        <v>467</v>
      </c>
      <c r="C9687">
        <v>28</v>
      </c>
      <c r="D9687">
        <v>10</v>
      </c>
      <c r="E9687">
        <v>1</v>
      </c>
      <c r="F9687" t="s">
        <v>581</v>
      </c>
      <c r="G9687" t="s">
        <v>581</v>
      </c>
      <c r="H9687" t="s">
        <v>143</v>
      </c>
      <c r="I9687" t="s">
        <v>654</v>
      </c>
      <c r="J9687" t="s">
        <v>667</v>
      </c>
    </row>
    <row r="9688" spans="1:10" x14ac:dyDescent="0.35">
      <c r="A9688">
        <v>9957</v>
      </c>
      <c r="B9688" t="s">
        <v>467</v>
      </c>
      <c r="C9688">
        <v>29</v>
      </c>
      <c r="D9688">
        <v>11</v>
      </c>
      <c r="E9688">
        <v>6</v>
      </c>
      <c r="F9688" t="s">
        <v>581</v>
      </c>
      <c r="G9688" t="s">
        <v>581</v>
      </c>
      <c r="H9688" t="s">
        <v>143</v>
      </c>
      <c r="I9688" t="s">
        <v>654</v>
      </c>
      <c r="J9688" t="s">
        <v>667</v>
      </c>
    </row>
    <row r="9689" spans="1:10" x14ac:dyDescent="0.35">
      <c r="A9689">
        <v>9958</v>
      </c>
      <c r="B9689" t="s">
        <v>467</v>
      </c>
      <c r="C9689">
        <v>30</v>
      </c>
      <c r="D9689">
        <v>15</v>
      </c>
      <c r="E9689">
        <v>4</v>
      </c>
      <c r="F9689" t="s">
        <v>581</v>
      </c>
      <c r="G9689" t="s">
        <v>581</v>
      </c>
      <c r="H9689" t="s">
        <v>143</v>
      </c>
      <c r="I9689" t="s">
        <v>654</v>
      </c>
      <c r="J9689" t="s">
        <v>667</v>
      </c>
    </row>
    <row r="9690" spans="1:10" x14ac:dyDescent="0.35">
      <c r="A9690">
        <v>9959</v>
      </c>
      <c r="B9690" t="s">
        <v>467</v>
      </c>
      <c r="C9690">
        <v>31</v>
      </c>
      <c r="D9690">
        <v>15</v>
      </c>
      <c r="E9690">
        <v>2</v>
      </c>
      <c r="F9690" t="s">
        <v>581</v>
      </c>
      <c r="G9690" t="s">
        <v>581</v>
      </c>
      <c r="H9690" t="s">
        <v>143</v>
      </c>
      <c r="I9690" t="s">
        <v>654</v>
      </c>
      <c r="J9690" t="s">
        <v>667</v>
      </c>
    </row>
    <row r="9691" spans="1:10" x14ac:dyDescent="0.35">
      <c r="A9691">
        <v>9960</v>
      </c>
      <c r="B9691" t="s">
        <v>467</v>
      </c>
      <c r="C9691">
        <v>32</v>
      </c>
      <c r="D9691">
        <v>18</v>
      </c>
      <c r="E9691">
        <v>4</v>
      </c>
      <c r="F9691" t="s">
        <v>581</v>
      </c>
      <c r="G9691" t="s">
        <v>581</v>
      </c>
      <c r="H9691" t="s">
        <v>143</v>
      </c>
      <c r="I9691" t="s">
        <v>654</v>
      </c>
      <c r="J9691" t="s">
        <v>667</v>
      </c>
    </row>
    <row r="9692" spans="1:10" x14ac:dyDescent="0.35">
      <c r="A9692">
        <v>9961</v>
      </c>
      <c r="B9692" t="s">
        <v>467</v>
      </c>
      <c r="C9692">
        <v>33</v>
      </c>
      <c r="D9692">
        <v>12</v>
      </c>
      <c r="E9692">
        <v>2</v>
      </c>
      <c r="F9692" t="s">
        <v>581</v>
      </c>
      <c r="G9692" t="s">
        <v>581</v>
      </c>
      <c r="H9692" t="s">
        <v>143</v>
      </c>
      <c r="I9692" t="s">
        <v>654</v>
      </c>
      <c r="J9692" t="s">
        <v>667</v>
      </c>
    </row>
    <row r="9693" spans="1:10" x14ac:dyDescent="0.35">
      <c r="A9693">
        <v>9962</v>
      </c>
      <c r="B9693" t="s">
        <v>467</v>
      </c>
      <c r="C9693">
        <v>34</v>
      </c>
      <c r="D9693">
        <v>12</v>
      </c>
      <c r="E9693">
        <v>3</v>
      </c>
      <c r="F9693" t="s">
        <v>581</v>
      </c>
      <c r="G9693" t="s">
        <v>581</v>
      </c>
      <c r="H9693" t="s">
        <v>143</v>
      </c>
      <c r="I9693" t="s">
        <v>654</v>
      </c>
      <c r="J9693" t="s">
        <v>667</v>
      </c>
    </row>
    <row r="9694" spans="1:10" x14ac:dyDescent="0.35">
      <c r="A9694">
        <v>9963</v>
      </c>
      <c r="B9694" t="s">
        <v>467</v>
      </c>
      <c r="C9694">
        <v>35</v>
      </c>
      <c r="D9694">
        <v>16</v>
      </c>
      <c r="E9694">
        <v>2</v>
      </c>
      <c r="F9694" t="s">
        <v>581</v>
      </c>
      <c r="G9694" t="s">
        <v>581</v>
      </c>
      <c r="H9694" t="s">
        <v>143</v>
      </c>
      <c r="I9694" t="s">
        <v>654</v>
      </c>
      <c r="J9694" t="s">
        <v>667</v>
      </c>
    </row>
    <row r="9695" spans="1:10" x14ac:dyDescent="0.35">
      <c r="A9695">
        <v>9964</v>
      </c>
      <c r="B9695" t="s">
        <v>467</v>
      </c>
      <c r="C9695">
        <v>36</v>
      </c>
      <c r="D9695">
        <v>9</v>
      </c>
      <c r="E9695">
        <v>3</v>
      </c>
      <c r="F9695" t="s">
        <v>581</v>
      </c>
      <c r="G9695" t="s">
        <v>581</v>
      </c>
      <c r="H9695" t="s">
        <v>143</v>
      </c>
      <c r="I9695" t="s">
        <v>654</v>
      </c>
      <c r="J9695" t="s">
        <v>667</v>
      </c>
    </row>
    <row r="9696" spans="1:10" x14ac:dyDescent="0.35">
      <c r="A9696">
        <v>9965</v>
      </c>
      <c r="B9696" t="s">
        <v>467</v>
      </c>
      <c r="C9696">
        <v>37</v>
      </c>
      <c r="D9696">
        <v>17</v>
      </c>
      <c r="E9696">
        <v>3</v>
      </c>
      <c r="F9696" t="s">
        <v>581</v>
      </c>
      <c r="G9696" t="s">
        <v>581</v>
      </c>
      <c r="H9696" t="s">
        <v>143</v>
      </c>
      <c r="I9696" t="s">
        <v>654</v>
      </c>
      <c r="J9696" t="s">
        <v>667</v>
      </c>
    </row>
    <row r="9697" spans="1:10" x14ac:dyDescent="0.35">
      <c r="A9697">
        <v>9966</v>
      </c>
      <c r="B9697" t="s">
        <v>467</v>
      </c>
      <c r="C9697">
        <v>38</v>
      </c>
      <c r="D9697">
        <v>14</v>
      </c>
      <c r="E9697">
        <v>5</v>
      </c>
      <c r="F9697" t="s">
        <v>581</v>
      </c>
      <c r="G9697" t="s">
        <v>581</v>
      </c>
      <c r="H9697" t="s">
        <v>143</v>
      </c>
      <c r="I9697" t="s">
        <v>654</v>
      </c>
      <c r="J9697" t="s">
        <v>667</v>
      </c>
    </row>
    <row r="9698" spans="1:10" x14ac:dyDescent="0.35">
      <c r="A9698">
        <v>9967</v>
      </c>
      <c r="B9698" t="s">
        <v>468</v>
      </c>
      <c r="C9698">
        <v>15</v>
      </c>
      <c r="D9698">
        <v>49</v>
      </c>
      <c r="E9698">
        <v>3</v>
      </c>
      <c r="F9698" t="s">
        <v>581</v>
      </c>
      <c r="G9698" t="s">
        <v>581</v>
      </c>
      <c r="H9698" t="s">
        <v>143</v>
      </c>
      <c r="I9698" t="s">
        <v>654</v>
      </c>
      <c r="J9698" t="s">
        <v>667</v>
      </c>
    </row>
    <row r="9699" spans="1:10" x14ac:dyDescent="0.35">
      <c r="A9699">
        <v>9968</v>
      </c>
      <c r="B9699" t="s">
        <v>468</v>
      </c>
      <c r="C9699">
        <v>16</v>
      </c>
      <c r="D9699">
        <v>49</v>
      </c>
      <c r="E9699">
        <v>10</v>
      </c>
      <c r="F9699" t="s">
        <v>581</v>
      </c>
      <c r="G9699" t="s">
        <v>581</v>
      </c>
      <c r="H9699" t="s">
        <v>143</v>
      </c>
      <c r="I9699" t="s">
        <v>654</v>
      </c>
      <c r="J9699" t="s">
        <v>667</v>
      </c>
    </row>
    <row r="9700" spans="1:10" x14ac:dyDescent="0.35">
      <c r="A9700">
        <v>9969</v>
      </c>
      <c r="B9700" t="s">
        <v>468</v>
      </c>
      <c r="C9700">
        <v>17</v>
      </c>
      <c r="D9700">
        <v>34</v>
      </c>
      <c r="E9700">
        <v>6</v>
      </c>
      <c r="F9700" t="s">
        <v>581</v>
      </c>
      <c r="G9700" t="s">
        <v>581</v>
      </c>
      <c r="H9700" t="s">
        <v>143</v>
      </c>
      <c r="I9700" t="s">
        <v>654</v>
      </c>
      <c r="J9700" t="s">
        <v>667</v>
      </c>
    </row>
    <row r="9701" spans="1:10" x14ac:dyDescent="0.35">
      <c r="A9701">
        <v>9970</v>
      </c>
      <c r="B9701" t="s">
        <v>468</v>
      </c>
      <c r="C9701">
        <v>18</v>
      </c>
      <c r="D9701">
        <v>25</v>
      </c>
      <c r="E9701">
        <v>1</v>
      </c>
      <c r="F9701" t="s">
        <v>581</v>
      </c>
      <c r="G9701" t="s">
        <v>581</v>
      </c>
      <c r="H9701" t="s">
        <v>143</v>
      </c>
      <c r="I9701" t="s">
        <v>654</v>
      </c>
      <c r="J9701" t="s">
        <v>667</v>
      </c>
    </row>
    <row r="9702" spans="1:10" x14ac:dyDescent="0.35">
      <c r="A9702">
        <v>9971</v>
      </c>
      <c r="B9702" t="s">
        <v>468</v>
      </c>
      <c r="C9702">
        <v>19</v>
      </c>
      <c r="D9702">
        <v>24</v>
      </c>
      <c r="E9702">
        <v>2</v>
      </c>
      <c r="F9702" t="s">
        <v>581</v>
      </c>
      <c r="G9702" t="s">
        <v>581</v>
      </c>
      <c r="H9702" t="s">
        <v>143</v>
      </c>
      <c r="I9702" t="s">
        <v>654</v>
      </c>
      <c r="J9702" t="s">
        <v>667</v>
      </c>
    </row>
    <row r="9703" spans="1:10" x14ac:dyDescent="0.35">
      <c r="A9703">
        <v>9972</v>
      </c>
      <c r="B9703" t="s">
        <v>468</v>
      </c>
      <c r="C9703">
        <v>20</v>
      </c>
      <c r="D9703">
        <v>16</v>
      </c>
      <c r="E9703">
        <v>0</v>
      </c>
      <c r="F9703" t="s">
        <v>581</v>
      </c>
      <c r="G9703" t="s">
        <v>581</v>
      </c>
      <c r="H9703" t="s">
        <v>143</v>
      </c>
      <c r="I9703" t="s">
        <v>654</v>
      </c>
      <c r="J9703" t="s">
        <v>667</v>
      </c>
    </row>
    <row r="9704" spans="1:10" x14ac:dyDescent="0.35">
      <c r="A9704">
        <v>9973</v>
      </c>
      <c r="B9704" t="s">
        <v>468</v>
      </c>
      <c r="C9704">
        <v>21</v>
      </c>
      <c r="D9704">
        <v>20</v>
      </c>
      <c r="E9704">
        <v>3</v>
      </c>
      <c r="F9704" t="s">
        <v>581</v>
      </c>
      <c r="G9704" t="s">
        <v>581</v>
      </c>
      <c r="H9704" t="s">
        <v>143</v>
      </c>
      <c r="I9704" t="s">
        <v>654</v>
      </c>
      <c r="J9704" t="s">
        <v>667</v>
      </c>
    </row>
    <row r="9705" spans="1:10" x14ac:dyDescent="0.35">
      <c r="A9705">
        <v>9974</v>
      </c>
      <c r="B9705" t="s">
        <v>468</v>
      </c>
      <c r="C9705">
        <v>22</v>
      </c>
      <c r="D9705">
        <v>9</v>
      </c>
      <c r="E9705">
        <v>0</v>
      </c>
      <c r="F9705" t="s">
        <v>581</v>
      </c>
      <c r="G9705" t="s">
        <v>581</v>
      </c>
      <c r="H9705" t="s">
        <v>143</v>
      </c>
      <c r="I9705" t="s">
        <v>654</v>
      </c>
      <c r="J9705" t="s">
        <v>667</v>
      </c>
    </row>
    <row r="9706" spans="1:10" x14ac:dyDescent="0.35">
      <c r="A9706">
        <v>9975</v>
      </c>
      <c r="B9706" t="s">
        <v>468</v>
      </c>
      <c r="C9706">
        <v>23</v>
      </c>
      <c r="D9706">
        <v>8</v>
      </c>
      <c r="E9706">
        <v>1</v>
      </c>
      <c r="F9706" t="s">
        <v>581</v>
      </c>
      <c r="G9706" t="s">
        <v>581</v>
      </c>
      <c r="H9706" t="s">
        <v>143</v>
      </c>
      <c r="I9706" t="s">
        <v>654</v>
      </c>
      <c r="J9706" t="s">
        <v>667</v>
      </c>
    </row>
    <row r="9707" spans="1:10" x14ac:dyDescent="0.35">
      <c r="A9707">
        <v>9976</v>
      </c>
      <c r="B9707" t="s">
        <v>468</v>
      </c>
      <c r="C9707">
        <v>24</v>
      </c>
      <c r="D9707">
        <v>3</v>
      </c>
      <c r="E9707">
        <v>1</v>
      </c>
      <c r="F9707" t="s">
        <v>581</v>
      </c>
      <c r="G9707" t="s">
        <v>581</v>
      </c>
      <c r="H9707" t="s">
        <v>143</v>
      </c>
      <c r="I9707" t="s">
        <v>654</v>
      </c>
      <c r="J9707" t="s">
        <v>667</v>
      </c>
    </row>
    <row r="9708" spans="1:10" x14ac:dyDescent="0.35">
      <c r="A9708">
        <v>9977</v>
      </c>
      <c r="B9708" t="s">
        <v>468</v>
      </c>
      <c r="C9708">
        <v>25</v>
      </c>
      <c r="D9708">
        <v>16</v>
      </c>
      <c r="E9708">
        <v>2</v>
      </c>
      <c r="F9708" t="s">
        <v>581</v>
      </c>
      <c r="G9708" t="s">
        <v>581</v>
      </c>
      <c r="H9708" t="s">
        <v>143</v>
      </c>
      <c r="I9708" t="s">
        <v>654</v>
      </c>
      <c r="J9708" t="s">
        <v>667</v>
      </c>
    </row>
    <row r="9709" spans="1:10" x14ac:dyDescent="0.35">
      <c r="A9709">
        <v>9978</v>
      </c>
      <c r="B9709" t="s">
        <v>468</v>
      </c>
      <c r="C9709">
        <v>26</v>
      </c>
      <c r="D9709">
        <v>19</v>
      </c>
      <c r="E9709">
        <v>0</v>
      </c>
      <c r="F9709" t="s">
        <v>581</v>
      </c>
      <c r="G9709" t="s">
        <v>581</v>
      </c>
      <c r="H9709" t="s">
        <v>143</v>
      </c>
      <c r="I9709" t="s">
        <v>654</v>
      </c>
      <c r="J9709" t="s">
        <v>667</v>
      </c>
    </row>
    <row r="9710" spans="1:10" x14ac:dyDescent="0.35">
      <c r="A9710">
        <v>9979</v>
      </c>
      <c r="B9710" t="s">
        <v>468</v>
      </c>
      <c r="C9710">
        <v>27</v>
      </c>
      <c r="D9710">
        <v>16</v>
      </c>
      <c r="E9710">
        <v>2</v>
      </c>
      <c r="F9710" t="s">
        <v>581</v>
      </c>
      <c r="G9710" t="s">
        <v>581</v>
      </c>
      <c r="H9710" t="s">
        <v>143</v>
      </c>
      <c r="I9710" t="s">
        <v>654</v>
      </c>
      <c r="J9710" t="s">
        <v>667</v>
      </c>
    </row>
    <row r="9711" spans="1:10" x14ac:dyDescent="0.35">
      <c r="A9711">
        <v>9980</v>
      </c>
      <c r="B9711" t="s">
        <v>468</v>
      </c>
      <c r="C9711">
        <v>28</v>
      </c>
      <c r="D9711">
        <v>36</v>
      </c>
      <c r="E9711">
        <v>3</v>
      </c>
      <c r="F9711" t="s">
        <v>581</v>
      </c>
      <c r="G9711" t="s">
        <v>581</v>
      </c>
      <c r="H9711" t="s">
        <v>143</v>
      </c>
      <c r="I9711" t="s">
        <v>654</v>
      </c>
      <c r="J9711" t="s">
        <v>667</v>
      </c>
    </row>
    <row r="9712" spans="1:10" x14ac:dyDescent="0.35">
      <c r="A9712">
        <v>9981</v>
      </c>
      <c r="B9712" t="s">
        <v>468</v>
      </c>
      <c r="C9712">
        <v>29</v>
      </c>
      <c r="D9712">
        <v>25</v>
      </c>
      <c r="E9712">
        <v>4</v>
      </c>
      <c r="F9712" t="s">
        <v>581</v>
      </c>
      <c r="G9712" t="s">
        <v>581</v>
      </c>
      <c r="H9712" t="s">
        <v>143</v>
      </c>
      <c r="I9712" t="s">
        <v>654</v>
      </c>
      <c r="J9712" t="s">
        <v>667</v>
      </c>
    </row>
    <row r="9713" spans="1:10" x14ac:dyDescent="0.35">
      <c r="A9713">
        <v>9982</v>
      </c>
      <c r="B9713" t="s">
        <v>468</v>
      </c>
      <c r="C9713">
        <v>30</v>
      </c>
      <c r="D9713">
        <v>15</v>
      </c>
      <c r="E9713">
        <v>3</v>
      </c>
      <c r="F9713" t="s">
        <v>581</v>
      </c>
      <c r="G9713" t="s">
        <v>581</v>
      </c>
      <c r="H9713" t="s">
        <v>143</v>
      </c>
      <c r="I9713" t="s">
        <v>654</v>
      </c>
      <c r="J9713" t="s">
        <v>667</v>
      </c>
    </row>
    <row r="9714" spans="1:10" x14ac:dyDescent="0.35">
      <c r="A9714">
        <v>9983</v>
      </c>
      <c r="B9714" t="s">
        <v>468</v>
      </c>
      <c r="C9714">
        <v>31</v>
      </c>
      <c r="D9714">
        <v>26</v>
      </c>
      <c r="E9714">
        <v>5</v>
      </c>
      <c r="F9714" t="s">
        <v>581</v>
      </c>
      <c r="G9714" t="s">
        <v>581</v>
      </c>
      <c r="H9714" t="s">
        <v>143</v>
      </c>
      <c r="I9714" t="s">
        <v>654</v>
      </c>
      <c r="J9714" t="s">
        <v>667</v>
      </c>
    </row>
    <row r="9715" spans="1:10" x14ac:dyDescent="0.35">
      <c r="A9715">
        <v>9984</v>
      </c>
      <c r="B9715" t="s">
        <v>468</v>
      </c>
      <c r="C9715">
        <v>32</v>
      </c>
      <c r="D9715">
        <v>21</v>
      </c>
      <c r="E9715">
        <v>6</v>
      </c>
      <c r="F9715" t="s">
        <v>581</v>
      </c>
      <c r="G9715" t="s">
        <v>581</v>
      </c>
      <c r="H9715" t="s">
        <v>143</v>
      </c>
      <c r="I9715" t="s">
        <v>654</v>
      </c>
      <c r="J9715" t="s">
        <v>667</v>
      </c>
    </row>
    <row r="9716" spans="1:10" x14ac:dyDescent="0.35">
      <c r="A9716">
        <v>9985</v>
      </c>
      <c r="B9716" t="s">
        <v>468</v>
      </c>
      <c r="C9716">
        <v>33</v>
      </c>
      <c r="D9716">
        <v>21</v>
      </c>
      <c r="E9716">
        <v>3</v>
      </c>
      <c r="F9716" t="s">
        <v>581</v>
      </c>
      <c r="G9716" t="s">
        <v>581</v>
      </c>
      <c r="H9716" t="s">
        <v>143</v>
      </c>
      <c r="I9716" t="s">
        <v>654</v>
      </c>
      <c r="J9716" t="s">
        <v>667</v>
      </c>
    </row>
    <row r="9717" spans="1:10" x14ac:dyDescent="0.35">
      <c r="A9717">
        <v>9986</v>
      </c>
      <c r="B9717" t="s">
        <v>468</v>
      </c>
      <c r="C9717">
        <v>34</v>
      </c>
      <c r="D9717">
        <v>26</v>
      </c>
      <c r="E9717">
        <v>4</v>
      </c>
      <c r="F9717" t="s">
        <v>581</v>
      </c>
      <c r="G9717" t="s">
        <v>581</v>
      </c>
      <c r="H9717" t="s">
        <v>143</v>
      </c>
      <c r="I9717" t="s">
        <v>654</v>
      </c>
      <c r="J9717" t="s">
        <v>667</v>
      </c>
    </row>
    <row r="9718" spans="1:10" x14ac:dyDescent="0.35">
      <c r="A9718">
        <v>9987</v>
      </c>
      <c r="B9718" t="s">
        <v>468</v>
      </c>
      <c r="C9718">
        <v>35</v>
      </c>
      <c r="D9718">
        <v>33</v>
      </c>
      <c r="E9718">
        <v>0</v>
      </c>
      <c r="F9718" t="s">
        <v>581</v>
      </c>
      <c r="G9718" t="s">
        <v>581</v>
      </c>
      <c r="H9718" t="s">
        <v>143</v>
      </c>
      <c r="I9718" t="s">
        <v>654</v>
      </c>
      <c r="J9718" t="s">
        <v>667</v>
      </c>
    </row>
    <row r="9719" spans="1:10" x14ac:dyDescent="0.35">
      <c r="A9719">
        <v>9988</v>
      </c>
      <c r="B9719" t="s">
        <v>468</v>
      </c>
      <c r="C9719">
        <v>36</v>
      </c>
      <c r="D9719">
        <v>30</v>
      </c>
      <c r="E9719">
        <v>1</v>
      </c>
      <c r="F9719" t="s">
        <v>581</v>
      </c>
      <c r="G9719" t="s">
        <v>581</v>
      </c>
      <c r="H9719" t="s">
        <v>143</v>
      </c>
      <c r="I9719" t="s">
        <v>654</v>
      </c>
      <c r="J9719" t="s">
        <v>667</v>
      </c>
    </row>
    <row r="9720" spans="1:10" x14ac:dyDescent="0.35">
      <c r="A9720">
        <v>9989</v>
      </c>
      <c r="B9720" t="s">
        <v>468</v>
      </c>
      <c r="C9720">
        <v>37</v>
      </c>
      <c r="D9720">
        <v>21</v>
      </c>
      <c r="E9720">
        <v>2</v>
      </c>
      <c r="F9720" t="s">
        <v>581</v>
      </c>
      <c r="G9720" t="s">
        <v>581</v>
      </c>
      <c r="H9720" t="s">
        <v>143</v>
      </c>
      <c r="I9720" t="s">
        <v>654</v>
      </c>
      <c r="J9720" t="s">
        <v>667</v>
      </c>
    </row>
    <row r="9721" spans="1:10" x14ac:dyDescent="0.35">
      <c r="A9721">
        <v>9990</v>
      </c>
      <c r="B9721" t="s">
        <v>468</v>
      </c>
      <c r="C9721">
        <v>38</v>
      </c>
      <c r="D9721">
        <v>22</v>
      </c>
      <c r="E9721">
        <v>0</v>
      </c>
      <c r="F9721" t="s">
        <v>581</v>
      </c>
      <c r="G9721" t="s">
        <v>581</v>
      </c>
      <c r="H9721" t="s">
        <v>143</v>
      </c>
      <c r="I9721" t="s">
        <v>654</v>
      </c>
      <c r="J9721" t="s">
        <v>667</v>
      </c>
    </row>
    <row r="9722" spans="1:10" x14ac:dyDescent="0.35">
      <c r="A9722">
        <v>9991</v>
      </c>
      <c r="B9722" t="s">
        <v>469</v>
      </c>
      <c r="C9722">
        <v>15</v>
      </c>
      <c r="D9722">
        <v>49</v>
      </c>
      <c r="E9722">
        <v>3</v>
      </c>
      <c r="F9722" t="s">
        <v>581</v>
      </c>
      <c r="G9722" t="s">
        <v>581</v>
      </c>
      <c r="H9722" t="s">
        <v>143</v>
      </c>
      <c r="I9722" t="s">
        <v>654</v>
      </c>
      <c r="J9722" t="s">
        <v>667</v>
      </c>
    </row>
    <row r="9723" spans="1:10" x14ac:dyDescent="0.35">
      <c r="A9723">
        <v>9992</v>
      </c>
      <c r="B9723" t="s">
        <v>469</v>
      </c>
      <c r="C9723">
        <v>16</v>
      </c>
      <c r="D9723">
        <v>52</v>
      </c>
      <c r="E9723">
        <v>10</v>
      </c>
      <c r="F9723" t="s">
        <v>581</v>
      </c>
      <c r="G9723" t="s">
        <v>581</v>
      </c>
      <c r="H9723" t="s">
        <v>143</v>
      </c>
      <c r="I9723" t="s">
        <v>654</v>
      </c>
      <c r="J9723" t="s">
        <v>667</v>
      </c>
    </row>
    <row r="9724" spans="1:10" x14ac:dyDescent="0.35">
      <c r="A9724">
        <v>9993</v>
      </c>
      <c r="B9724" t="s">
        <v>469</v>
      </c>
      <c r="C9724">
        <v>17</v>
      </c>
      <c r="D9724">
        <v>36</v>
      </c>
      <c r="E9724">
        <v>4</v>
      </c>
      <c r="F9724" t="s">
        <v>581</v>
      </c>
      <c r="G9724" t="s">
        <v>581</v>
      </c>
      <c r="H9724" t="s">
        <v>143</v>
      </c>
      <c r="I9724" t="s">
        <v>654</v>
      </c>
      <c r="J9724" t="s">
        <v>667</v>
      </c>
    </row>
    <row r="9725" spans="1:10" x14ac:dyDescent="0.35">
      <c r="A9725">
        <v>9994</v>
      </c>
      <c r="B9725" t="s">
        <v>469</v>
      </c>
      <c r="C9725">
        <v>18</v>
      </c>
      <c r="D9725">
        <v>26</v>
      </c>
      <c r="E9725">
        <v>3</v>
      </c>
      <c r="F9725" t="s">
        <v>581</v>
      </c>
      <c r="G9725" t="s">
        <v>581</v>
      </c>
      <c r="H9725" t="s">
        <v>143</v>
      </c>
      <c r="I9725" t="s">
        <v>654</v>
      </c>
      <c r="J9725" t="s">
        <v>667</v>
      </c>
    </row>
    <row r="9726" spans="1:10" x14ac:dyDescent="0.35">
      <c r="A9726">
        <v>9995</v>
      </c>
      <c r="B9726" t="s">
        <v>469</v>
      </c>
      <c r="C9726">
        <v>19</v>
      </c>
      <c r="D9726">
        <v>8</v>
      </c>
      <c r="E9726">
        <v>0</v>
      </c>
      <c r="F9726" t="s">
        <v>581</v>
      </c>
      <c r="G9726" t="s">
        <v>581</v>
      </c>
      <c r="H9726" t="s">
        <v>143</v>
      </c>
      <c r="I9726" t="s">
        <v>654</v>
      </c>
      <c r="J9726" t="s">
        <v>667</v>
      </c>
    </row>
    <row r="9727" spans="1:10" x14ac:dyDescent="0.35">
      <c r="A9727">
        <v>9996</v>
      </c>
      <c r="B9727" t="s">
        <v>469</v>
      </c>
      <c r="C9727">
        <v>20</v>
      </c>
      <c r="D9727">
        <v>21</v>
      </c>
      <c r="E9727">
        <v>1</v>
      </c>
      <c r="F9727" t="s">
        <v>581</v>
      </c>
      <c r="G9727" t="s">
        <v>581</v>
      </c>
      <c r="H9727" t="s">
        <v>143</v>
      </c>
      <c r="I9727" t="s">
        <v>654</v>
      </c>
      <c r="J9727" t="s">
        <v>667</v>
      </c>
    </row>
    <row r="9728" spans="1:10" x14ac:dyDescent="0.35">
      <c r="A9728">
        <v>9997</v>
      </c>
      <c r="B9728" t="s">
        <v>469</v>
      </c>
      <c r="C9728">
        <v>21</v>
      </c>
      <c r="D9728">
        <v>8</v>
      </c>
      <c r="E9728">
        <v>0</v>
      </c>
      <c r="F9728" t="s">
        <v>581</v>
      </c>
      <c r="G9728" t="s">
        <v>581</v>
      </c>
      <c r="H9728" t="s">
        <v>143</v>
      </c>
      <c r="I9728" t="s">
        <v>654</v>
      </c>
      <c r="J9728" t="s">
        <v>667</v>
      </c>
    </row>
    <row r="9729" spans="1:10" x14ac:dyDescent="0.35">
      <c r="A9729">
        <v>9998</v>
      </c>
      <c r="B9729" t="s">
        <v>469</v>
      </c>
      <c r="C9729">
        <v>22</v>
      </c>
      <c r="D9729">
        <v>8</v>
      </c>
      <c r="E9729">
        <v>0</v>
      </c>
      <c r="F9729" t="s">
        <v>581</v>
      </c>
      <c r="G9729" t="s">
        <v>581</v>
      </c>
      <c r="H9729" t="s">
        <v>143</v>
      </c>
      <c r="I9729" t="s">
        <v>654</v>
      </c>
      <c r="J9729" t="s">
        <v>667</v>
      </c>
    </row>
    <row r="9730" spans="1:10" x14ac:dyDescent="0.35">
      <c r="A9730">
        <v>9999</v>
      </c>
      <c r="B9730" t="s">
        <v>469</v>
      </c>
      <c r="C9730">
        <v>23</v>
      </c>
      <c r="D9730">
        <v>5</v>
      </c>
      <c r="E9730">
        <v>0</v>
      </c>
      <c r="F9730" t="s">
        <v>581</v>
      </c>
      <c r="G9730" t="s">
        <v>581</v>
      </c>
      <c r="H9730" t="s">
        <v>143</v>
      </c>
      <c r="I9730" t="s">
        <v>654</v>
      </c>
      <c r="J9730" t="s">
        <v>667</v>
      </c>
    </row>
    <row r="9731" spans="1:10" x14ac:dyDescent="0.35">
      <c r="A9731">
        <v>10000</v>
      </c>
      <c r="B9731" t="s">
        <v>469</v>
      </c>
      <c r="C9731">
        <v>24</v>
      </c>
      <c r="D9731">
        <v>5</v>
      </c>
      <c r="E9731">
        <v>0</v>
      </c>
      <c r="F9731" t="s">
        <v>581</v>
      </c>
      <c r="G9731" t="s">
        <v>581</v>
      </c>
      <c r="H9731" t="s">
        <v>143</v>
      </c>
      <c r="I9731" t="s">
        <v>654</v>
      </c>
      <c r="J9731" t="s">
        <v>667</v>
      </c>
    </row>
    <row r="9732" spans="1:10" x14ac:dyDescent="0.35">
      <c r="A9732">
        <v>10001</v>
      </c>
      <c r="B9732" t="s">
        <v>469</v>
      </c>
      <c r="C9732">
        <v>25</v>
      </c>
      <c r="D9732">
        <v>16</v>
      </c>
      <c r="E9732">
        <v>2</v>
      </c>
      <c r="F9732" t="s">
        <v>581</v>
      </c>
      <c r="G9732" t="s">
        <v>581</v>
      </c>
      <c r="H9732" t="s">
        <v>143</v>
      </c>
      <c r="I9732" t="s">
        <v>654</v>
      </c>
      <c r="J9732" t="s">
        <v>667</v>
      </c>
    </row>
    <row r="9733" spans="1:10" x14ac:dyDescent="0.35">
      <c r="A9733">
        <v>10002</v>
      </c>
      <c r="B9733" t="s">
        <v>469</v>
      </c>
      <c r="C9733">
        <v>26</v>
      </c>
      <c r="D9733">
        <v>11</v>
      </c>
      <c r="E9733">
        <v>0</v>
      </c>
      <c r="F9733" t="s">
        <v>581</v>
      </c>
      <c r="G9733" t="s">
        <v>581</v>
      </c>
      <c r="H9733" t="s">
        <v>143</v>
      </c>
      <c r="I9733" t="s">
        <v>654</v>
      </c>
      <c r="J9733" t="s">
        <v>667</v>
      </c>
    </row>
    <row r="9734" spans="1:10" x14ac:dyDescent="0.35">
      <c r="A9734">
        <v>10003</v>
      </c>
      <c r="B9734" t="s">
        <v>469</v>
      </c>
      <c r="C9734">
        <v>27</v>
      </c>
      <c r="D9734">
        <v>20</v>
      </c>
      <c r="E9734">
        <v>3</v>
      </c>
      <c r="F9734" t="s">
        <v>581</v>
      </c>
      <c r="G9734" t="s">
        <v>581</v>
      </c>
      <c r="H9734" t="s">
        <v>143</v>
      </c>
      <c r="I9734" t="s">
        <v>654</v>
      </c>
      <c r="J9734" t="s">
        <v>667</v>
      </c>
    </row>
    <row r="9735" spans="1:10" x14ac:dyDescent="0.35">
      <c r="A9735">
        <v>10004</v>
      </c>
      <c r="B9735" t="s">
        <v>469</v>
      </c>
      <c r="C9735">
        <v>28</v>
      </c>
      <c r="D9735">
        <v>27</v>
      </c>
      <c r="E9735">
        <v>3</v>
      </c>
      <c r="F9735" t="s">
        <v>581</v>
      </c>
      <c r="G9735" t="s">
        <v>581</v>
      </c>
      <c r="H9735" t="s">
        <v>143</v>
      </c>
      <c r="I9735" t="s">
        <v>654</v>
      </c>
      <c r="J9735" t="s">
        <v>667</v>
      </c>
    </row>
    <row r="9736" spans="1:10" x14ac:dyDescent="0.35">
      <c r="A9736">
        <v>10005</v>
      </c>
      <c r="B9736" t="s">
        <v>469</v>
      </c>
      <c r="C9736">
        <v>29</v>
      </c>
      <c r="D9736">
        <v>29</v>
      </c>
      <c r="E9736">
        <v>3</v>
      </c>
      <c r="F9736" t="s">
        <v>581</v>
      </c>
      <c r="G9736" t="s">
        <v>581</v>
      </c>
      <c r="H9736" t="s">
        <v>143</v>
      </c>
      <c r="I9736" t="s">
        <v>654</v>
      </c>
      <c r="J9736" t="s">
        <v>667</v>
      </c>
    </row>
    <row r="9737" spans="1:10" x14ac:dyDescent="0.35">
      <c r="A9737">
        <v>10006</v>
      </c>
      <c r="B9737" t="s">
        <v>469</v>
      </c>
      <c r="C9737">
        <v>30</v>
      </c>
      <c r="D9737">
        <v>28</v>
      </c>
      <c r="E9737">
        <v>8</v>
      </c>
      <c r="F9737" t="s">
        <v>581</v>
      </c>
      <c r="G9737" t="s">
        <v>581</v>
      </c>
      <c r="H9737" t="s">
        <v>143</v>
      </c>
      <c r="I9737" t="s">
        <v>654</v>
      </c>
      <c r="J9737" t="s">
        <v>667</v>
      </c>
    </row>
    <row r="9738" spans="1:10" x14ac:dyDescent="0.35">
      <c r="A9738">
        <v>10007</v>
      </c>
      <c r="B9738" t="s">
        <v>469</v>
      </c>
      <c r="C9738">
        <v>31</v>
      </c>
      <c r="D9738">
        <v>30</v>
      </c>
      <c r="E9738">
        <v>0</v>
      </c>
      <c r="F9738" t="s">
        <v>581</v>
      </c>
      <c r="G9738" t="s">
        <v>581</v>
      </c>
      <c r="H9738" t="s">
        <v>143</v>
      </c>
      <c r="I9738" t="s">
        <v>654</v>
      </c>
      <c r="J9738" t="s">
        <v>667</v>
      </c>
    </row>
    <row r="9739" spans="1:10" x14ac:dyDescent="0.35">
      <c r="A9739">
        <v>10008</v>
      </c>
      <c r="B9739" t="s">
        <v>469</v>
      </c>
      <c r="C9739">
        <v>32</v>
      </c>
      <c r="D9739">
        <v>18</v>
      </c>
      <c r="E9739">
        <v>1</v>
      </c>
      <c r="F9739" t="s">
        <v>581</v>
      </c>
      <c r="G9739" t="s">
        <v>581</v>
      </c>
      <c r="H9739" t="s">
        <v>143</v>
      </c>
      <c r="I9739" t="s">
        <v>654</v>
      </c>
      <c r="J9739" t="s">
        <v>667</v>
      </c>
    </row>
    <row r="9740" spans="1:10" x14ac:dyDescent="0.35">
      <c r="A9740">
        <v>10009</v>
      </c>
      <c r="B9740" t="s">
        <v>469</v>
      </c>
      <c r="C9740">
        <v>33</v>
      </c>
      <c r="D9740">
        <v>30</v>
      </c>
      <c r="E9740">
        <v>4</v>
      </c>
      <c r="F9740" t="s">
        <v>581</v>
      </c>
      <c r="G9740" t="s">
        <v>581</v>
      </c>
      <c r="H9740" t="s">
        <v>143</v>
      </c>
      <c r="I9740" t="s">
        <v>654</v>
      </c>
      <c r="J9740" t="s">
        <v>667</v>
      </c>
    </row>
    <row r="9741" spans="1:10" x14ac:dyDescent="0.35">
      <c r="A9741">
        <v>10010</v>
      </c>
      <c r="B9741" t="s">
        <v>469</v>
      </c>
      <c r="C9741">
        <v>34</v>
      </c>
      <c r="D9741">
        <v>29</v>
      </c>
      <c r="E9741">
        <v>3</v>
      </c>
      <c r="F9741" t="s">
        <v>581</v>
      </c>
      <c r="G9741" t="s">
        <v>581</v>
      </c>
      <c r="H9741" t="s">
        <v>143</v>
      </c>
      <c r="I9741" t="s">
        <v>654</v>
      </c>
      <c r="J9741" t="s">
        <v>667</v>
      </c>
    </row>
    <row r="9742" spans="1:10" x14ac:dyDescent="0.35">
      <c r="A9742">
        <v>10011</v>
      </c>
      <c r="B9742" t="s">
        <v>469</v>
      </c>
      <c r="C9742">
        <v>35</v>
      </c>
      <c r="D9742">
        <v>31</v>
      </c>
      <c r="E9742">
        <v>6</v>
      </c>
      <c r="F9742" t="s">
        <v>581</v>
      </c>
      <c r="G9742" t="s">
        <v>581</v>
      </c>
      <c r="H9742" t="s">
        <v>143</v>
      </c>
      <c r="I9742" t="s">
        <v>654</v>
      </c>
      <c r="J9742" t="s">
        <v>667</v>
      </c>
    </row>
    <row r="9743" spans="1:10" x14ac:dyDescent="0.35">
      <c r="A9743">
        <v>10012</v>
      </c>
      <c r="B9743" t="s">
        <v>469</v>
      </c>
      <c r="C9743">
        <v>36</v>
      </c>
      <c r="D9743">
        <v>19</v>
      </c>
      <c r="E9743">
        <v>0</v>
      </c>
      <c r="F9743" t="s">
        <v>581</v>
      </c>
      <c r="G9743" t="s">
        <v>581</v>
      </c>
      <c r="H9743" t="s">
        <v>143</v>
      </c>
      <c r="I9743" t="s">
        <v>654</v>
      </c>
      <c r="J9743" t="s">
        <v>667</v>
      </c>
    </row>
    <row r="9744" spans="1:10" x14ac:dyDescent="0.35">
      <c r="A9744">
        <v>10013</v>
      </c>
      <c r="B9744" t="s">
        <v>469</v>
      </c>
      <c r="C9744">
        <v>37</v>
      </c>
      <c r="D9744">
        <v>21</v>
      </c>
      <c r="E9744">
        <v>1</v>
      </c>
      <c r="F9744" t="s">
        <v>581</v>
      </c>
      <c r="G9744" t="s">
        <v>581</v>
      </c>
      <c r="H9744" t="s">
        <v>143</v>
      </c>
      <c r="I9744" t="s">
        <v>654</v>
      </c>
      <c r="J9744" t="s">
        <v>667</v>
      </c>
    </row>
    <row r="9745" spans="1:10" x14ac:dyDescent="0.35">
      <c r="A9745">
        <v>10014</v>
      </c>
      <c r="B9745" t="s">
        <v>469</v>
      </c>
      <c r="C9745">
        <v>38</v>
      </c>
      <c r="D9745">
        <v>18</v>
      </c>
      <c r="E9745">
        <v>3</v>
      </c>
      <c r="F9745" t="s">
        <v>581</v>
      </c>
      <c r="G9745" t="s">
        <v>581</v>
      </c>
      <c r="H9745" t="s">
        <v>143</v>
      </c>
      <c r="I9745" t="s">
        <v>654</v>
      </c>
      <c r="J9745" t="s">
        <v>667</v>
      </c>
    </row>
    <row r="9746" spans="1:10" x14ac:dyDescent="0.35">
      <c r="A9746">
        <v>10015</v>
      </c>
      <c r="B9746" t="s">
        <v>470</v>
      </c>
      <c r="C9746">
        <v>15</v>
      </c>
      <c r="D9746">
        <v>31</v>
      </c>
      <c r="E9746">
        <v>9</v>
      </c>
      <c r="F9746" t="s">
        <v>581</v>
      </c>
      <c r="G9746" t="s">
        <v>581</v>
      </c>
      <c r="H9746" t="s">
        <v>143</v>
      </c>
      <c r="I9746" t="s">
        <v>654</v>
      </c>
      <c r="J9746" t="s">
        <v>667</v>
      </c>
    </row>
    <row r="9747" spans="1:10" x14ac:dyDescent="0.35">
      <c r="A9747">
        <v>10016</v>
      </c>
      <c r="B9747" t="s">
        <v>470</v>
      </c>
      <c r="C9747">
        <v>16</v>
      </c>
      <c r="D9747">
        <v>27</v>
      </c>
      <c r="E9747">
        <v>2</v>
      </c>
      <c r="F9747" t="s">
        <v>581</v>
      </c>
      <c r="G9747" t="s">
        <v>581</v>
      </c>
      <c r="H9747" t="s">
        <v>143</v>
      </c>
      <c r="I9747" t="s">
        <v>654</v>
      </c>
      <c r="J9747" t="s">
        <v>667</v>
      </c>
    </row>
    <row r="9748" spans="1:10" x14ac:dyDescent="0.35">
      <c r="A9748">
        <v>10017</v>
      </c>
      <c r="B9748" t="s">
        <v>470</v>
      </c>
      <c r="C9748">
        <v>17</v>
      </c>
      <c r="D9748">
        <v>32</v>
      </c>
      <c r="E9748">
        <v>4</v>
      </c>
      <c r="F9748" t="s">
        <v>581</v>
      </c>
      <c r="G9748" t="s">
        <v>581</v>
      </c>
      <c r="H9748" t="s">
        <v>143</v>
      </c>
      <c r="I9748" t="s">
        <v>654</v>
      </c>
      <c r="J9748" t="s">
        <v>667</v>
      </c>
    </row>
    <row r="9749" spans="1:10" x14ac:dyDescent="0.35">
      <c r="A9749">
        <v>10018</v>
      </c>
      <c r="B9749" t="s">
        <v>470</v>
      </c>
      <c r="C9749">
        <v>18</v>
      </c>
      <c r="D9749">
        <v>21</v>
      </c>
      <c r="E9749">
        <v>1</v>
      </c>
      <c r="F9749" t="s">
        <v>581</v>
      </c>
      <c r="G9749" t="s">
        <v>581</v>
      </c>
      <c r="H9749" t="s">
        <v>143</v>
      </c>
      <c r="I9749" t="s">
        <v>654</v>
      </c>
      <c r="J9749" t="s">
        <v>667</v>
      </c>
    </row>
    <row r="9750" spans="1:10" x14ac:dyDescent="0.35">
      <c r="A9750">
        <v>10019</v>
      </c>
      <c r="B9750" t="s">
        <v>470</v>
      </c>
      <c r="C9750">
        <v>19</v>
      </c>
      <c r="D9750">
        <v>10</v>
      </c>
      <c r="E9750">
        <v>1</v>
      </c>
      <c r="F9750" t="s">
        <v>581</v>
      </c>
      <c r="G9750" t="s">
        <v>581</v>
      </c>
      <c r="H9750" t="s">
        <v>143</v>
      </c>
      <c r="I9750" t="s">
        <v>654</v>
      </c>
      <c r="J9750" t="s">
        <v>667</v>
      </c>
    </row>
    <row r="9751" spans="1:10" x14ac:dyDescent="0.35">
      <c r="A9751">
        <v>10020</v>
      </c>
      <c r="B9751" t="s">
        <v>470</v>
      </c>
      <c r="C9751">
        <v>20</v>
      </c>
      <c r="D9751">
        <v>5</v>
      </c>
      <c r="E9751">
        <v>1</v>
      </c>
      <c r="F9751" t="s">
        <v>581</v>
      </c>
      <c r="G9751" t="s">
        <v>581</v>
      </c>
      <c r="H9751" t="s">
        <v>143</v>
      </c>
      <c r="I9751" t="s">
        <v>654</v>
      </c>
      <c r="J9751" t="s">
        <v>667</v>
      </c>
    </row>
    <row r="9752" spans="1:10" x14ac:dyDescent="0.35">
      <c r="A9752">
        <v>10021</v>
      </c>
      <c r="B9752" t="s">
        <v>470</v>
      </c>
      <c r="C9752">
        <v>21</v>
      </c>
      <c r="D9752">
        <v>13</v>
      </c>
      <c r="E9752">
        <v>0</v>
      </c>
      <c r="F9752" t="s">
        <v>581</v>
      </c>
      <c r="G9752" t="s">
        <v>581</v>
      </c>
      <c r="H9752" t="s">
        <v>143</v>
      </c>
      <c r="I9752" t="s">
        <v>654</v>
      </c>
      <c r="J9752" t="s">
        <v>667</v>
      </c>
    </row>
    <row r="9753" spans="1:10" x14ac:dyDescent="0.35">
      <c r="A9753">
        <v>10022</v>
      </c>
      <c r="B9753" t="s">
        <v>470</v>
      </c>
      <c r="C9753">
        <v>22</v>
      </c>
      <c r="D9753">
        <v>4</v>
      </c>
      <c r="E9753">
        <v>0</v>
      </c>
      <c r="F9753" t="s">
        <v>581</v>
      </c>
      <c r="G9753" t="s">
        <v>581</v>
      </c>
      <c r="H9753" t="s">
        <v>143</v>
      </c>
      <c r="I9753" t="s">
        <v>654</v>
      </c>
      <c r="J9753" t="s">
        <v>667</v>
      </c>
    </row>
    <row r="9754" spans="1:10" x14ac:dyDescent="0.35">
      <c r="A9754">
        <v>10023</v>
      </c>
      <c r="B9754" t="s">
        <v>470</v>
      </c>
      <c r="C9754">
        <v>23</v>
      </c>
      <c r="D9754">
        <v>3</v>
      </c>
      <c r="E9754">
        <v>0</v>
      </c>
      <c r="F9754" t="s">
        <v>581</v>
      </c>
      <c r="G9754" t="s">
        <v>581</v>
      </c>
      <c r="H9754" t="s">
        <v>143</v>
      </c>
      <c r="I9754" t="s">
        <v>654</v>
      </c>
      <c r="J9754" t="s">
        <v>667</v>
      </c>
    </row>
    <row r="9755" spans="1:10" x14ac:dyDescent="0.35">
      <c r="A9755">
        <v>10024</v>
      </c>
      <c r="B9755" t="s">
        <v>470</v>
      </c>
      <c r="C9755">
        <v>24</v>
      </c>
      <c r="D9755">
        <v>1</v>
      </c>
      <c r="E9755">
        <v>2</v>
      </c>
      <c r="F9755" t="s">
        <v>581</v>
      </c>
      <c r="G9755" t="s">
        <v>581</v>
      </c>
      <c r="H9755" t="s">
        <v>143</v>
      </c>
      <c r="I9755" t="s">
        <v>654</v>
      </c>
      <c r="J9755" t="s">
        <v>667</v>
      </c>
    </row>
    <row r="9756" spans="1:10" x14ac:dyDescent="0.35">
      <c r="A9756">
        <v>10025</v>
      </c>
      <c r="B9756" t="s">
        <v>470</v>
      </c>
      <c r="C9756">
        <v>25</v>
      </c>
      <c r="D9756">
        <v>5</v>
      </c>
      <c r="E9756">
        <v>0</v>
      </c>
      <c r="F9756" t="s">
        <v>581</v>
      </c>
      <c r="G9756" t="s">
        <v>581</v>
      </c>
      <c r="H9756" t="s">
        <v>143</v>
      </c>
      <c r="I9756" t="s">
        <v>654</v>
      </c>
      <c r="J9756" t="s">
        <v>667</v>
      </c>
    </row>
    <row r="9757" spans="1:10" x14ac:dyDescent="0.35">
      <c r="A9757">
        <v>10026</v>
      </c>
      <c r="B9757" t="s">
        <v>470</v>
      </c>
      <c r="C9757">
        <v>26</v>
      </c>
      <c r="D9757">
        <v>9</v>
      </c>
      <c r="E9757">
        <v>4</v>
      </c>
      <c r="F9757" t="s">
        <v>581</v>
      </c>
      <c r="G9757" t="s">
        <v>581</v>
      </c>
      <c r="H9757" t="s">
        <v>143</v>
      </c>
      <c r="I9757" t="s">
        <v>654</v>
      </c>
      <c r="J9757" t="s">
        <v>667</v>
      </c>
    </row>
    <row r="9758" spans="1:10" x14ac:dyDescent="0.35">
      <c r="A9758">
        <v>10027</v>
      </c>
      <c r="B9758" t="s">
        <v>470</v>
      </c>
      <c r="C9758">
        <v>27</v>
      </c>
      <c r="D9758">
        <v>12</v>
      </c>
      <c r="E9758">
        <v>2</v>
      </c>
      <c r="F9758" t="s">
        <v>581</v>
      </c>
      <c r="G9758" t="s">
        <v>581</v>
      </c>
      <c r="H9758" t="s">
        <v>143</v>
      </c>
      <c r="I9758" t="s">
        <v>654</v>
      </c>
      <c r="J9758" t="s">
        <v>667</v>
      </c>
    </row>
    <row r="9759" spans="1:10" x14ac:dyDescent="0.35">
      <c r="A9759">
        <v>10028</v>
      </c>
      <c r="B9759" t="s">
        <v>470</v>
      </c>
      <c r="C9759">
        <v>28</v>
      </c>
      <c r="D9759">
        <v>6</v>
      </c>
      <c r="E9759">
        <v>1</v>
      </c>
      <c r="F9759" t="s">
        <v>581</v>
      </c>
      <c r="G9759" t="s">
        <v>581</v>
      </c>
      <c r="H9759" t="s">
        <v>143</v>
      </c>
      <c r="I9759" t="s">
        <v>654</v>
      </c>
      <c r="J9759" t="s">
        <v>667</v>
      </c>
    </row>
    <row r="9760" spans="1:10" x14ac:dyDescent="0.35">
      <c r="A9760">
        <v>10029</v>
      </c>
      <c r="B9760" t="s">
        <v>470</v>
      </c>
      <c r="C9760">
        <v>29</v>
      </c>
      <c r="D9760">
        <v>14</v>
      </c>
      <c r="E9760">
        <v>3</v>
      </c>
      <c r="F9760" t="s">
        <v>581</v>
      </c>
      <c r="G9760" t="s">
        <v>581</v>
      </c>
      <c r="H9760" t="s">
        <v>143</v>
      </c>
      <c r="I9760" t="s">
        <v>654</v>
      </c>
      <c r="J9760" t="s">
        <v>667</v>
      </c>
    </row>
    <row r="9761" spans="1:10" x14ac:dyDescent="0.35">
      <c r="A9761">
        <v>10030</v>
      </c>
      <c r="B9761" t="s">
        <v>470</v>
      </c>
      <c r="C9761">
        <v>30</v>
      </c>
      <c r="D9761">
        <v>16</v>
      </c>
      <c r="E9761">
        <v>3</v>
      </c>
      <c r="F9761" t="s">
        <v>581</v>
      </c>
      <c r="G9761" t="s">
        <v>581</v>
      </c>
      <c r="H9761" t="s">
        <v>143</v>
      </c>
      <c r="I9761" t="s">
        <v>654</v>
      </c>
      <c r="J9761" t="s">
        <v>667</v>
      </c>
    </row>
    <row r="9762" spans="1:10" x14ac:dyDescent="0.35">
      <c r="A9762">
        <v>10031</v>
      </c>
      <c r="B9762" t="s">
        <v>470</v>
      </c>
      <c r="C9762">
        <v>31</v>
      </c>
      <c r="D9762">
        <v>17</v>
      </c>
      <c r="E9762">
        <v>4</v>
      </c>
      <c r="F9762" t="s">
        <v>581</v>
      </c>
      <c r="G9762" t="s">
        <v>581</v>
      </c>
      <c r="H9762" t="s">
        <v>143</v>
      </c>
      <c r="I9762" t="s">
        <v>654</v>
      </c>
      <c r="J9762" t="s">
        <v>667</v>
      </c>
    </row>
    <row r="9763" spans="1:10" x14ac:dyDescent="0.35">
      <c r="A9763">
        <v>10032</v>
      </c>
      <c r="B9763" t="s">
        <v>470</v>
      </c>
      <c r="C9763">
        <v>32</v>
      </c>
      <c r="D9763">
        <v>23</v>
      </c>
      <c r="E9763">
        <v>1</v>
      </c>
      <c r="F9763" t="s">
        <v>581</v>
      </c>
      <c r="G9763" t="s">
        <v>581</v>
      </c>
      <c r="H9763" t="s">
        <v>143</v>
      </c>
      <c r="I9763" t="s">
        <v>654</v>
      </c>
      <c r="J9763" t="s">
        <v>667</v>
      </c>
    </row>
    <row r="9764" spans="1:10" x14ac:dyDescent="0.35">
      <c r="A9764">
        <v>10033</v>
      </c>
      <c r="B9764" t="s">
        <v>470</v>
      </c>
      <c r="C9764">
        <v>33</v>
      </c>
      <c r="D9764">
        <v>16</v>
      </c>
      <c r="E9764">
        <v>0</v>
      </c>
      <c r="F9764" t="s">
        <v>581</v>
      </c>
      <c r="G9764" t="s">
        <v>581</v>
      </c>
      <c r="H9764" t="s">
        <v>143</v>
      </c>
      <c r="I9764" t="s">
        <v>654</v>
      </c>
      <c r="J9764" t="s">
        <v>667</v>
      </c>
    </row>
    <row r="9765" spans="1:10" x14ac:dyDescent="0.35">
      <c r="A9765">
        <v>10034</v>
      </c>
      <c r="B9765" t="s">
        <v>470</v>
      </c>
      <c r="C9765">
        <v>34</v>
      </c>
      <c r="D9765">
        <v>13</v>
      </c>
      <c r="E9765">
        <v>5</v>
      </c>
      <c r="F9765" t="s">
        <v>581</v>
      </c>
      <c r="G9765" t="s">
        <v>581</v>
      </c>
      <c r="H9765" t="s">
        <v>143</v>
      </c>
      <c r="I9765" t="s">
        <v>654</v>
      </c>
      <c r="J9765" t="s">
        <v>667</v>
      </c>
    </row>
    <row r="9766" spans="1:10" x14ac:dyDescent="0.35">
      <c r="A9766">
        <v>10035</v>
      </c>
      <c r="B9766" t="s">
        <v>470</v>
      </c>
      <c r="C9766">
        <v>35</v>
      </c>
      <c r="D9766">
        <v>12</v>
      </c>
      <c r="E9766">
        <v>1</v>
      </c>
      <c r="F9766" t="s">
        <v>581</v>
      </c>
      <c r="G9766" t="s">
        <v>581</v>
      </c>
      <c r="H9766" t="s">
        <v>143</v>
      </c>
      <c r="I9766" t="s">
        <v>654</v>
      </c>
      <c r="J9766" t="s">
        <v>667</v>
      </c>
    </row>
    <row r="9767" spans="1:10" x14ac:dyDescent="0.35">
      <c r="A9767">
        <v>10036</v>
      </c>
      <c r="B9767" t="s">
        <v>470</v>
      </c>
      <c r="C9767">
        <v>36</v>
      </c>
      <c r="D9767">
        <v>9</v>
      </c>
      <c r="E9767">
        <v>2</v>
      </c>
      <c r="F9767" t="s">
        <v>581</v>
      </c>
      <c r="G9767" t="s">
        <v>581</v>
      </c>
      <c r="H9767" t="s">
        <v>143</v>
      </c>
      <c r="I9767" t="s">
        <v>654</v>
      </c>
      <c r="J9767" t="s">
        <v>667</v>
      </c>
    </row>
    <row r="9768" spans="1:10" x14ac:dyDescent="0.35">
      <c r="A9768">
        <v>10037</v>
      </c>
      <c r="B9768" t="s">
        <v>470</v>
      </c>
      <c r="C9768">
        <v>37</v>
      </c>
      <c r="D9768">
        <v>7</v>
      </c>
      <c r="E9768">
        <v>1</v>
      </c>
      <c r="F9768" t="s">
        <v>581</v>
      </c>
      <c r="G9768" t="s">
        <v>581</v>
      </c>
      <c r="H9768" t="s">
        <v>143</v>
      </c>
      <c r="I9768" t="s">
        <v>654</v>
      </c>
      <c r="J9768" t="s">
        <v>667</v>
      </c>
    </row>
    <row r="9769" spans="1:10" x14ac:dyDescent="0.35">
      <c r="A9769">
        <v>10038</v>
      </c>
      <c r="B9769" t="s">
        <v>470</v>
      </c>
      <c r="C9769">
        <v>38</v>
      </c>
      <c r="D9769">
        <v>20</v>
      </c>
      <c r="E9769">
        <v>2</v>
      </c>
      <c r="F9769" t="s">
        <v>581</v>
      </c>
      <c r="G9769" t="s">
        <v>581</v>
      </c>
      <c r="H9769" t="s">
        <v>143</v>
      </c>
      <c r="I9769" t="s">
        <v>654</v>
      </c>
      <c r="J9769" t="s">
        <v>667</v>
      </c>
    </row>
    <row r="9770" spans="1:10" x14ac:dyDescent="0.35">
      <c r="A9770">
        <v>10039</v>
      </c>
      <c r="B9770" t="s">
        <v>471</v>
      </c>
      <c r="C9770">
        <v>15</v>
      </c>
      <c r="D9770">
        <v>27</v>
      </c>
      <c r="E9770">
        <v>11</v>
      </c>
      <c r="F9770" t="s">
        <v>581</v>
      </c>
      <c r="G9770" t="s">
        <v>581</v>
      </c>
      <c r="H9770" t="s">
        <v>143</v>
      </c>
      <c r="I9770" t="s">
        <v>654</v>
      </c>
      <c r="J9770" t="s">
        <v>667</v>
      </c>
    </row>
    <row r="9771" spans="1:10" x14ac:dyDescent="0.35">
      <c r="A9771">
        <v>10040</v>
      </c>
      <c r="B9771" t="s">
        <v>471</v>
      </c>
      <c r="C9771">
        <v>16</v>
      </c>
      <c r="D9771">
        <v>23</v>
      </c>
      <c r="E9771">
        <v>7</v>
      </c>
      <c r="F9771" t="s">
        <v>581</v>
      </c>
      <c r="G9771" t="s">
        <v>581</v>
      </c>
      <c r="H9771" t="s">
        <v>143</v>
      </c>
      <c r="I9771" t="s">
        <v>654</v>
      </c>
      <c r="J9771" t="s">
        <v>667</v>
      </c>
    </row>
    <row r="9772" spans="1:10" x14ac:dyDescent="0.35">
      <c r="A9772">
        <v>10041</v>
      </c>
      <c r="B9772" t="s">
        <v>471</v>
      </c>
      <c r="C9772">
        <v>17</v>
      </c>
      <c r="D9772">
        <v>18</v>
      </c>
      <c r="E9772">
        <v>6</v>
      </c>
      <c r="F9772" t="s">
        <v>581</v>
      </c>
      <c r="G9772" t="s">
        <v>581</v>
      </c>
      <c r="H9772" t="s">
        <v>143</v>
      </c>
      <c r="I9772" t="s">
        <v>654</v>
      </c>
      <c r="J9772" t="s">
        <v>667</v>
      </c>
    </row>
    <row r="9773" spans="1:10" x14ac:dyDescent="0.35">
      <c r="A9773">
        <v>10042</v>
      </c>
      <c r="B9773" t="s">
        <v>471</v>
      </c>
      <c r="C9773">
        <v>18</v>
      </c>
      <c r="D9773">
        <v>8</v>
      </c>
      <c r="E9773">
        <v>3</v>
      </c>
      <c r="F9773" t="s">
        <v>581</v>
      </c>
      <c r="G9773" t="s">
        <v>581</v>
      </c>
      <c r="H9773" t="s">
        <v>143</v>
      </c>
      <c r="I9773" t="s">
        <v>654</v>
      </c>
      <c r="J9773" t="s">
        <v>667</v>
      </c>
    </row>
    <row r="9774" spans="1:10" x14ac:dyDescent="0.35">
      <c r="A9774">
        <v>10043</v>
      </c>
      <c r="B9774" t="s">
        <v>471</v>
      </c>
      <c r="C9774">
        <v>19</v>
      </c>
      <c r="D9774">
        <v>8</v>
      </c>
      <c r="E9774">
        <v>2</v>
      </c>
      <c r="F9774" t="s">
        <v>581</v>
      </c>
      <c r="G9774" t="s">
        <v>581</v>
      </c>
      <c r="H9774" t="s">
        <v>143</v>
      </c>
      <c r="I9774" t="s">
        <v>654</v>
      </c>
      <c r="J9774" t="s">
        <v>667</v>
      </c>
    </row>
    <row r="9775" spans="1:10" x14ac:dyDescent="0.35">
      <c r="A9775">
        <v>10044</v>
      </c>
      <c r="B9775" t="s">
        <v>471</v>
      </c>
      <c r="C9775">
        <v>20</v>
      </c>
      <c r="D9775">
        <v>8</v>
      </c>
      <c r="E9775">
        <v>4</v>
      </c>
      <c r="F9775" t="s">
        <v>581</v>
      </c>
      <c r="G9775" t="s">
        <v>581</v>
      </c>
      <c r="H9775" t="s">
        <v>143</v>
      </c>
      <c r="I9775" t="s">
        <v>654</v>
      </c>
      <c r="J9775" t="s">
        <v>667</v>
      </c>
    </row>
    <row r="9776" spans="1:10" x14ac:dyDescent="0.35">
      <c r="A9776">
        <v>10045</v>
      </c>
      <c r="B9776" t="s">
        <v>471</v>
      </c>
      <c r="C9776">
        <v>21</v>
      </c>
      <c r="D9776">
        <v>7</v>
      </c>
      <c r="E9776">
        <v>1</v>
      </c>
      <c r="F9776" t="s">
        <v>581</v>
      </c>
      <c r="G9776" t="s">
        <v>581</v>
      </c>
      <c r="H9776" t="s">
        <v>143</v>
      </c>
      <c r="I9776" t="s">
        <v>654</v>
      </c>
      <c r="J9776" t="s">
        <v>667</v>
      </c>
    </row>
    <row r="9777" spans="1:10" x14ac:dyDescent="0.35">
      <c r="A9777">
        <v>10046</v>
      </c>
      <c r="B9777" t="s">
        <v>471</v>
      </c>
      <c r="C9777">
        <v>22</v>
      </c>
      <c r="D9777">
        <v>8</v>
      </c>
      <c r="E9777">
        <v>2</v>
      </c>
      <c r="F9777" t="s">
        <v>581</v>
      </c>
      <c r="G9777" t="s">
        <v>581</v>
      </c>
      <c r="H9777" t="s">
        <v>143</v>
      </c>
      <c r="I9777" t="s">
        <v>654</v>
      </c>
      <c r="J9777" t="s">
        <v>667</v>
      </c>
    </row>
    <row r="9778" spans="1:10" x14ac:dyDescent="0.35">
      <c r="A9778">
        <v>10047</v>
      </c>
      <c r="B9778" t="s">
        <v>471</v>
      </c>
      <c r="C9778">
        <v>23</v>
      </c>
      <c r="D9778">
        <v>4</v>
      </c>
      <c r="E9778">
        <v>1</v>
      </c>
      <c r="F9778" t="s">
        <v>581</v>
      </c>
      <c r="G9778" t="s">
        <v>581</v>
      </c>
      <c r="H9778" t="s">
        <v>143</v>
      </c>
      <c r="I9778" t="s">
        <v>654</v>
      </c>
      <c r="J9778" t="s">
        <v>667</v>
      </c>
    </row>
    <row r="9779" spans="1:10" x14ac:dyDescent="0.35">
      <c r="A9779">
        <v>10048</v>
      </c>
      <c r="B9779" t="s">
        <v>471</v>
      </c>
      <c r="C9779">
        <v>24</v>
      </c>
      <c r="D9779">
        <v>7</v>
      </c>
      <c r="E9779">
        <v>1</v>
      </c>
      <c r="F9779" t="s">
        <v>581</v>
      </c>
      <c r="G9779" t="s">
        <v>581</v>
      </c>
      <c r="H9779" t="s">
        <v>143</v>
      </c>
      <c r="I9779" t="s">
        <v>654</v>
      </c>
      <c r="J9779" t="s">
        <v>667</v>
      </c>
    </row>
    <row r="9780" spans="1:10" x14ac:dyDescent="0.35">
      <c r="A9780">
        <v>10049</v>
      </c>
      <c r="B9780" t="s">
        <v>471</v>
      </c>
      <c r="C9780">
        <v>25</v>
      </c>
      <c r="D9780">
        <v>22</v>
      </c>
      <c r="E9780">
        <v>4</v>
      </c>
      <c r="F9780" t="s">
        <v>581</v>
      </c>
      <c r="G9780" t="s">
        <v>581</v>
      </c>
      <c r="H9780" t="s">
        <v>143</v>
      </c>
      <c r="I9780" t="s">
        <v>654</v>
      </c>
      <c r="J9780" t="s">
        <v>667</v>
      </c>
    </row>
    <row r="9781" spans="1:10" x14ac:dyDescent="0.35">
      <c r="A9781">
        <v>10050</v>
      </c>
      <c r="B9781" t="s">
        <v>471</v>
      </c>
      <c r="C9781">
        <v>26</v>
      </c>
      <c r="D9781">
        <v>25</v>
      </c>
      <c r="E9781">
        <v>3</v>
      </c>
      <c r="F9781" t="s">
        <v>581</v>
      </c>
      <c r="G9781" t="s">
        <v>581</v>
      </c>
      <c r="H9781" t="s">
        <v>143</v>
      </c>
      <c r="I9781" t="s">
        <v>654</v>
      </c>
      <c r="J9781" t="s">
        <v>667</v>
      </c>
    </row>
    <row r="9782" spans="1:10" x14ac:dyDescent="0.35">
      <c r="A9782">
        <v>10051</v>
      </c>
      <c r="B9782" t="s">
        <v>471</v>
      </c>
      <c r="C9782">
        <v>27</v>
      </c>
      <c r="D9782">
        <v>19</v>
      </c>
      <c r="E9782">
        <v>6</v>
      </c>
      <c r="F9782" t="s">
        <v>581</v>
      </c>
      <c r="G9782" t="s">
        <v>581</v>
      </c>
      <c r="H9782" t="s">
        <v>143</v>
      </c>
      <c r="I9782" t="s">
        <v>654</v>
      </c>
      <c r="J9782" t="s">
        <v>667</v>
      </c>
    </row>
    <row r="9783" spans="1:10" x14ac:dyDescent="0.35">
      <c r="A9783">
        <v>10052</v>
      </c>
      <c r="B9783" t="s">
        <v>471</v>
      </c>
      <c r="C9783">
        <v>28</v>
      </c>
      <c r="D9783">
        <v>11</v>
      </c>
      <c r="E9783">
        <v>3</v>
      </c>
      <c r="F9783" t="s">
        <v>581</v>
      </c>
      <c r="G9783" t="s">
        <v>581</v>
      </c>
      <c r="H9783" t="s">
        <v>143</v>
      </c>
      <c r="I9783" t="s">
        <v>654</v>
      </c>
      <c r="J9783" t="s">
        <v>667</v>
      </c>
    </row>
    <row r="9784" spans="1:10" x14ac:dyDescent="0.35">
      <c r="A9784">
        <v>10053</v>
      </c>
      <c r="B9784" t="s">
        <v>471</v>
      </c>
      <c r="C9784">
        <v>29</v>
      </c>
      <c r="D9784">
        <v>14</v>
      </c>
      <c r="E9784">
        <v>4</v>
      </c>
      <c r="F9784" t="s">
        <v>581</v>
      </c>
      <c r="G9784" t="s">
        <v>581</v>
      </c>
      <c r="H9784" t="s">
        <v>143</v>
      </c>
      <c r="I9784" t="s">
        <v>654</v>
      </c>
      <c r="J9784" t="s">
        <v>667</v>
      </c>
    </row>
    <row r="9785" spans="1:10" x14ac:dyDescent="0.35">
      <c r="A9785">
        <v>10054</v>
      </c>
      <c r="B9785" t="s">
        <v>471</v>
      </c>
      <c r="C9785">
        <v>30</v>
      </c>
      <c r="D9785">
        <v>4</v>
      </c>
      <c r="E9785">
        <v>5</v>
      </c>
      <c r="F9785" t="s">
        <v>581</v>
      </c>
      <c r="G9785" t="s">
        <v>581</v>
      </c>
      <c r="H9785" t="s">
        <v>143</v>
      </c>
      <c r="I9785" t="s">
        <v>654</v>
      </c>
      <c r="J9785" t="s">
        <v>667</v>
      </c>
    </row>
    <row r="9786" spans="1:10" x14ac:dyDescent="0.35">
      <c r="A9786">
        <v>10055</v>
      </c>
      <c r="B9786" t="s">
        <v>471</v>
      </c>
      <c r="C9786">
        <v>31</v>
      </c>
      <c r="D9786">
        <v>11</v>
      </c>
      <c r="E9786">
        <v>1</v>
      </c>
      <c r="F9786" t="s">
        <v>581</v>
      </c>
      <c r="G9786" t="s">
        <v>581</v>
      </c>
      <c r="H9786" t="s">
        <v>143</v>
      </c>
      <c r="I9786" t="s">
        <v>654</v>
      </c>
      <c r="J9786" t="s">
        <v>667</v>
      </c>
    </row>
    <row r="9787" spans="1:10" x14ac:dyDescent="0.35">
      <c r="A9787">
        <v>10056</v>
      </c>
      <c r="B9787" t="s">
        <v>471</v>
      </c>
      <c r="C9787">
        <v>32</v>
      </c>
      <c r="D9787">
        <v>15</v>
      </c>
      <c r="E9787">
        <v>1</v>
      </c>
      <c r="F9787" t="s">
        <v>581</v>
      </c>
      <c r="G9787" t="s">
        <v>581</v>
      </c>
      <c r="H9787" t="s">
        <v>143</v>
      </c>
      <c r="I9787" t="s">
        <v>654</v>
      </c>
      <c r="J9787" t="s">
        <v>667</v>
      </c>
    </row>
    <row r="9788" spans="1:10" x14ac:dyDescent="0.35">
      <c r="A9788">
        <v>10057</v>
      </c>
      <c r="B9788" t="s">
        <v>471</v>
      </c>
      <c r="C9788">
        <v>33</v>
      </c>
      <c r="D9788">
        <v>44</v>
      </c>
      <c r="E9788">
        <v>1</v>
      </c>
      <c r="F9788" t="s">
        <v>581</v>
      </c>
      <c r="G9788" t="s">
        <v>581</v>
      </c>
      <c r="H9788" t="s">
        <v>143</v>
      </c>
      <c r="I9788" t="s">
        <v>654</v>
      </c>
      <c r="J9788" t="s">
        <v>667</v>
      </c>
    </row>
    <row r="9789" spans="1:10" x14ac:dyDescent="0.35">
      <c r="A9789">
        <v>10058</v>
      </c>
      <c r="B9789" t="s">
        <v>471</v>
      </c>
      <c r="C9789">
        <v>34</v>
      </c>
      <c r="D9789">
        <v>12</v>
      </c>
      <c r="E9789">
        <v>6</v>
      </c>
      <c r="F9789" t="s">
        <v>581</v>
      </c>
      <c r="G9789" t="s">
        <v>581</v>
      </c>
      <c r="H9789" t="s">
        <v>143</v>
      </c>
      <c r="I9789" t="s">
        <v>654</v>
      </c>
      <c r="J9789" t="s">
        <v>667</v>
      </c>
    </row>
    <row r="9790" spans="1:10" x14ac:dyDescent="0.35">
      <c r="A9790">
        <v>10059</v>
      </c>
      <c r="B9790" t="s">
        <v>471</v>
      </c>
      <c r="C9790">
        <v>35</v>
      </c>
      <c r="D9790">
        <v>8</v>
      </c>
      <c r="E9790">
        <v>3</v>
      </c>
      <c r="F9790" t="s">
        <v>581</v>
      </c>
      <c r="G9790" t="s">
        <v>581</v>
      </c>
      <c r="H9790" t="s">
        <v>143</v>
      </c>
      <c r="I9790" t="s">
        <v>654</v>
      </c>
      <c r="J9790" t="s">
        <v>667</v>
      </c>
    </row>
    <row r="9791" spans="1:10" x14ac:dyDescent="0.35">
      <c r="A9791">
        <v>10060</v>
      </c>
      <c r="B9791" t="s">
        <v>471</v>
      </c>
      <c r="C9791">
        <v>36</v>
      </c>
      <c r="D9791">
        <v>36</v>
      </c>
      <c r="E9791">
        <v>3</v>
      </c>
      <c r="F9791" t="s">
        <v>581</v>
      </c>
      <c r="G9791" t="s">
        <v>581</v>
      </c>
      <c r="H9791" t="s">
        <v>143</v>
      </c>
      <c r="I9791" t="s">
        <v>654</v>
      </c>
      <c r="J9791" t="s">
        <v>667</v>
      </c>
    </row>
    <row r="9792" spans="1:10" x14ac:dyDescent="0.35">
      <c r="A9792">
        <v>10061</v>
      </c>
      <c r="B9792" t="s">
        <v>471</v>
      </c>
      <c r="C9792">
        <v>37</v>
      </c>
      <c r="D9792">
        <v>9</v>
      </c>
      <c r="E9792">
        <v>7</v>
      </c>
      <c r="F9792" t="s">
        <v>581</v>
      </c>
      <c r="G9792" t="s">
        <v>581</v>
      </c>
      <c r="H9792" t="s">
        <v>143</v>
      </c>
      <c r="I9792" t="s">
        <v>654</v>
      </c>
      <c r="J9792" t="s">
        <v>667</v>
      </c>
    </row>
    <row r="9793" spans="1:10" x14ac:dyDescent="0.35">
      <c r="A9793">
        <v>10062</v>
      </c>
      <c r="B9793" t="s">
        <v>471</v>
      </c>
      <c r="C9793">
        <v>38</v>
      </c>
      <c r="D9793">
        <v>19</v>
      </c>
      <c r="E9793">
        <v>1</v>
      </c>
      <c r="F9793" t="s">
        <v>581</v>
      </c>
      <c r="G9793" t="s">
        <v>581</v>
      </c>
      <c r="H9793" t="s">
        <v>143</v>
      </c>
      <c r="I9793" t="s">
        <v>654</v>
      </c>
      <c r="J9793" t="s">
        <v>667</v>
      </c>
    </row>
    <row r="9794" spans="1:10" x14ac:dyDescent="0.35">
      <c r="A9794">
        <v>10063</v>
      </c>
      <c r="B9794" t="s">
        <v>472</v>
      </c>
      <c r="C9794">
        <v>15</v>
      </c>
      <c r="D9794">
        <v>18</v>
      </c>
      <c r="E9794">
        <v>0</v>
      </c>
      <c r="F9794" t="s">
        <v>581</v>
      </c>
      <c r="G9794" t="s">
        <v>581</v>
      </c>
      <c r="H9794" t="s">
        <v>143</v>
      </c>
      <c r="I9794" t="s">
        <v>654</v>
      </c>
      <c r="J9794" t="s">
        <v>667</v>
      </c>
    </row>
    <row r="9795" spans="1:10" x14ac:dyDescent="0.35">
      <c r="A9795">
        <v>10064</v>
      </c>
      <c r="B9795" t="s">
        <v>472</v>
      </c>
      <c r="C9795">
        <v>16</v>
      </c>
      <c r="D9795">
        <v>20</v>
      </c>
      <c r="E9795">
        <v>1</v>
      </c>
      <c r="F9795" t="s">
        <v>581</v>
      </c>
      <c r="G9795" t="s">
        <v>581</v>
      </c>
      <c r="H9795" t="s">
        <v>143</v>
      </c>
      <c r="I9795" t="s">
        <v>654</v>
      </c>
      <c r="J9795" t="s">
        <v>667</v>
      </c>
    </row>
    <row r="9796" spans="1:10" x14ac:dyDescent="0.35">
      <c r="A9796">
        <v>10065</v>
      </c>
      <c r="B9796" t="s">
        <v>472</v>
      </c>
      <c r="C9796">
        <v>17</v>
      </c>
      <c r="D9796">
        <v>12</v>
      </c>
      <c r="E9796">
        <v>1</v>
      </c>
      <c r="F9796" t="s">
        <v>581</v>
      </c>
      <c r="G9796" t="s">
        <v>581</v>
      </c>
      <c r="H9796" t="s">
        <v>143</v>
      </c>
      <c r="I9796" t="s">
        <v>654</v>
      </c>
      <c r="J9796" t="s">
        <v>667</v>
      </c>
    </row>
    <row r="9797" spans="1:10" x14ac:dyDescent="0.35">
      <c r="A9797">
        <v>10066</v>
      </c>
      <c r="B9797" t="s">
        <v>472</v>
      </c>
      <c r="C9797">
        <v>18</v>
      </c>
      <c r="D9797">
        <v>16</v>
      </c>
      <c r="E9797">
        <v>1</v>
      </c>
      <c r="F9797" t="s">
        <v>581</v>
      </c>
      <c r="G9797" t="s">
        <v>581</v>
      </c>
      <c r="H9797" t="s">
        <v>143</v>
      </c>
      <c r="I9797" t="s">
        <v>654</v>
      </c>
      <c r="J9797" t="s">
        <v>667</v>
      </c>
    </row>
    <row r="9798" spans="1:10" x14ac:dyDescent="0.35">
      <c r="A9798">
        <v>10067</v>
      </c>
      <c r="B9798" t="s">
        <v>472</v>
      </c>
      <c r="C9798">
        <v>19</v>
      </c>
      <c r="D9798">
        <v>8</v>
      </c>
      <c r="E9798">
        <v>0</v>
      </c>
      <c r="F9798" t="s">
        <v>581</v>
      </c>
      <c r="G9798" t="s">
        <v>581</v>
      </c>
      <c r="H9798" t="s">
        <v>143</v>
      </c>
      <c r="I9798" t="s">
        <v>654</v>
      </c>
      <c r="J9798" t="s">
        <v>667</v>
      </c>
    </row>
    <row r="9799" spans="1:10" x14ac:dyDescent="0.35">
      <c r="A9799">
        <v>10068</v>
      </c>
      <c r="B9799" t="s">
        <v>472</v>
      </c>
      <c r="C9799">
        <v>20</v>
      </c>
      <c r="D9799">
        <v>3</v>
      </c>
      <c r="E9799">
        <v>0</v>
      </c>
      <c r="F9799" t="s">
        <v>581</v>
      </c>
      <c r="G9799" t="s">
        <v>581</v>
      </c>
      <c r="H9799" t="s">
        <v>143</v>
      </c>
      <c r="I9799" t="s">
        <v>654</v>
      </c>
      <c r="J9799" t="s">
        <v>667</v>
      </c>
    </row>
    <row r="9800" spans="1:10" x14ac:dyDescent="0.35">
      <c r="A9800">
        <v>10069</v>
      </c>
      <c r="B9800" t="s">
        <v>472</v>
      </c>
      <c r="C9800">
        <v>21</v>
      </c>
      <c r="D9800">
        <v>11</v>
      </c>
      <c r="E9800">
        <v>0</v>
      </c>
      <c r="F9800" t="s">
        <v>581</v>
      </c>
      <c r="G9800" t="s">
        <v>581</v>
      </c>
      <c r="H9800" t="s">
        <v>143</v>
      </c>
      <c r="I9800" t="s">
        <v>654</v>
      </c>
      <c r="J9800" t="s">
        <v>667</v>
      </c>
    </row>
    <row r="9801" spans="1:10" x14ac:dyDescent="0.35">
      <c r="A9801">
        <v>10070</v>
      </c>
      <c r="B9801" t="s">
        <v>472</v>
      </c>
      <c r="C9801">
        <v>22</v>
      </c>
      <c r="D9801">
        <v>2</v>
      </c>
      <c r="E9801">
        <v>0</v>
      </c>
      <c r="F9801" t="s">
        <v>581</v>
      </c>
      <c r="G9801" t="s">
        <v>581</v>
      </c>
      <c r="H9801" t="s">
        <v>143</v>
      </c>
      <c r="I9801" t="s">
        <v>654</v>
      </c>
      <c r="J9801" t="s">
        <v>667</v>
      </c>
    </row>
    <row r="9802" spans="1:10" x14ac:dyDescent="0.35">
      <c r="A9802">
        <v>10071</v>
      </c>
      <c r="B9802" t="s">
        <v>472</v>
      </c>
      <c r="C9802">
        <v>23</v>
      </c>
      <c r="D9802">
        <v>6</v>
      </c>
      <c r="E9802">
        <v>0</v>
      </c>
      <c r="F9802" t="s">
        <v>581</v>
      </c>
      <c r="G9802" t="s">
        <v>581</v>
      </c>
      <c r="H9802" t="s">
        <v>143</v>
      </c>
      <c r="I9802" t="s">
        <v>654</v>
      </c>
      <c r="J9802" t="s">
        <v>667</v>
      </c>
    </row>
    <row r="9803" spans="1:10" x14ac:dyDescent="0.35">
      <c r="A9803">
        <v>10072</v>
      </c>
      <c r="B9803" t="s">
        <v>472</v>
      </c>
      <c r="C9803">
        <v>25</v>
      </c>
      <c r="D9803">
        <v>3</v>
      </c>
      <c r="E9803">
        <v>0</v>
      </c>
      <c r="F9803" t="s">
        <v>581</v>
      </c>
      <c r="G9803" t="s">
        <v>581</v>
      </c>
      <c r="H9803" t="s">
        <v>143</v>
      </c>
      <c r="I9803" t="s">
        <v>654</v>
      </c>
      <c r="J9803" t="s">
        <v>667</v>
      </c>
    </row>
    <row r="9804" spans="1:10" x14ac:dyDescent="0.35">
      <c r="A9804">
        <v>10073</v>
      </c>
      <c r="B9804" t="s">
        <v>472</v>
      </c>
      <c r="C9804">
        <v>26</v>
      </c>
      <c r="D9804">
        <v>7</v>
      </c>
      <c r="E9804">
        <v>0</v>
      </c>
      <c r="F9804" t="s">
        <v>581</v>
      </c>
      <c r="G9804" t="s">
        <v>581</v>
      </c>
      <c r="H9804" t="s">
        <v>143</v>
      </c>
      <c r="I9804" t="s">
        <v>654</v>
      </c>
      <c r="J9804" t="s">
        <v>667</v>
      </c>
    </row>
    <row r="9805" spans="1:10" x14ac:dyDescent="0.35">
      <c r="A9805">
        <v>10074</v>
      </c>
      <c r="B9805" t="s">
        <v>472</v>
      </c>
      <c r="C9805">
        <v>27</v>
      </c>
      <c r="D9805">
        <v>11</v>
      </c>
      <c r="E9805">
        <v>0</v>
      </c>
      <c r="F9805" t="s">
        <v>581</v>
      </c>
      <c r="G9805" t="s">
        <v>581</v>
      </c>
      <c r="H9805" t="s">
        <v>143</v>
      </c>
      <c r="I9805" t="s">
        <v>654</v>
      </c>
      <c r="J9805" t="s">
        <v>667</v>
      </c>
    </row>
    <row r="9806" spans="1:10" x14ac:dyDescent="0.35">
      <c r="A9806">
        <v>10075</v>
      </c>
      <c r="B9806" t="s">
        <v>472</v>
      </c>
      <c r="C9806">
        <v>28</v>
      </c>
      <c r="D9806">
        <v>5</v>
      </c>
      <c r="E9806">
        <v>0</v>
      </c>
      <c r="F9806" t="s">
        <v>581</v>
      </c>
      <c r="G9806" t="s">
        <v>581</v>
      </c>
      <c r="H9806" t="s">
        <v>143</v>
      </c>
      <c r="I9806" t="s">
        <v>654</v>
      </c>
      <c r="J9806" t="s">
        <v>667</v>
      </c>
    </row>
    <row r="9807" spans="1:10" x14ac:dyDescent="0.35">
      <c r="A9807">
        <v>10076</v>
      </c>
      <c r="B9807" t="s">
        <v>472</v>
      </c>
      <c r="C9807">
        <v>29</v>
      </c>
      <c r="D9807">
        <v>12</v>
      </c>
      <c r="E9807">
        <v>0</v>
      </c>
      <c r="F9807" t="s">
        <v>581</v>
      </c>
      <c r="G9807" t="s">
        <v>581</v>
      </c>
      <c r="H9807" t="s">
        <v>143</v>
      </c>
      <c r="I9807" t="s">
        <v>654</v>
      </c>
      <c r="J9807" t="s">
        <v>667</v>
      </c>
    </row>
    <row r="9808" spans="1:10" x14ac:dyDescent="0.35">
      <c r="A9808">
        <v>10077</v>
      </c>
      <c r="B9808" t="s">
        <v>472</v>
      </c>
      <c r="C9808">
        <v>30</v>
      </c>
      <c r="D9808">
        <v>26</v>
      </c>
      <c r="E9808">
        <v>0</v>
      </c>
      <c r="F9808" t="s">
        <v>581</v>
      </c>
      <c r="G9808" t="s">
        <v>581</v>
      </c>
      <c r="H9808" t="s">
        <v>143</v>
      </c>
      <c r="I9808" t="s">
        <v>654</v>
      </c>
      <c r="J9808" t="s">
        <v>667</v>
      </c>
    </row>
    <row r="9809" spans="1:10" x14ac:dyDescent="0.35">
      <c r="A9809">
        <v>10078</v>
      </c>
      <c r="B9809" t="s">
        <v>472</v>
      </c>
      <c r="C9809">
        <v>31</v>
      </c>
      <c r="D9809">
        <v>15</v>
      </c>
      <c r="E9809">
        <v>0</v>
      </c>
      <c r="F9809" t="s">
        <v>581</v>
      </c>
      <c r="G9809" t="s">
        <v>581</v>
      </c>
      <c r="H9809" t="s">
        <v>143</v>
      </c>
      <c r="I9809" t="s">
        <v>654</v>
      </c>
      <c r="J9809" t="s">
        <v>667</v>
      </c>
    </row>
    <row r="9810" spans="1:10" x14ac:dyDescent="0.35">
      <c r="A9810">
        <v>10079</v>
      </c>
      <c r="B9810" t="s">
        <v>472</v>
      </c>
      <c r="C9810">
        <v>32</v>
      </c>
      <c r="D9810">
        <v>9</v>
      </c>
      <c r="E9810">
        <v>0</v>
      </c>
      <c r="F9810" t="s">
        <v>581</v>
      </c>
      <c r="G9810" t="s">
        <v>581</v>
      </c>
      <c r="H9810" t="s">
        <v>143</v>
      </c>
      <c r="I9810" t="s">
        <v>654</v>
      </c>
      <c r="J9810" t="s">
        <v>667</v>
      </c>
    </row>
    <row r="9811" spans="1:10" x14ac:dyDescent="0.35">
      <c r="A9811">
        <v>10080</v>
      </c>
      <c r="B9811" t="s">
        <v>472</v>
      </c>
      <c r="C9811">
        <v>33</v>
      </c>
      <c r="D9811">
        <v>10</v>
      </c>
      <c r="E9811">
        <v>1</v>
      </c>
      <c r="F9811" t="s">
        <v>581</v>
      </c>
      <c r="G9811" t="s">
        <v>581</v>
      </c>
      <c r="H9811" t="s">
        <v>143</v>
      </c>
      <c r="I9811" t="s">
        <v>654</v>
      </c>
      <c r="J9811" t="s">
        <v>667</v>
      </c>
    </row>
    <row r="9812" spans="1:10" x14ac:dyDescent="0.35">
      <c r="A9812">
        <v>10081</v>
      </c>
      <c r="B9812" t="s">
        <v>472</v>
      </c>
      <c r="C9812">
        <v>34</v>
      </c>
      <c r="D9812">
        <v>8</v>
      </c>
      <c r="E9812">
        <v>0</v>
      </c>
      <c r="F9812" t="s">
        <v>581</v>
      </c>
      <c r="G9812" t="s">
        <v>581</v>
      </c>
      <c r="H9812" t="s">
        <v>143</v>
      </c>
      <c r="I9812" t="s">
        <v>654</v>
      </c>
      <c r="J9812" t="s">
        <v>667</v>
      </c>
    </row>
    <row r="9813" spans="1:10" x14ac:dyDescent="0.35">
      <c r="A9813">
        <v>10082</v>
      </c>
      <c r="B9813" t="s">
        <v>472</v>
      </c>
      <c r="C9813">
        <v>35</v>
      </c>
      <c r="D9813">
        <v>5</v>
      </c>
      <c r="E9813">
        <v>0</v>
      </c>
      <c r="F9813" t="s">
        <v>581</v>
      </c>
      <c r="G9813" t="s">
        <v>581</v>
      </c>
      <c r="H9813" t="s">
        <v>143</v>
      </c>
      <c r="I9813" t="s">
        <v>654</v>
      </c>
      <c r="J9813" t="s">
        <v>667</v>
      </c>
    </row>
    <row r="9814" spans="1:10" x14ac:dyDescent="0.35">
      <c r="A9814">
        <v>10083</v>
      </c>
      <c r="B9814" t="s">
        <v>472</v>
      </c>
      <c r="C9814">
        <v>36</v>
      </c>
      <c r="D9814">
        <v>5</v>
      </c>
      <c r="E9814">
        <v>0</v>
      </c>
      <c r="F9814" t="s">
        <v>581</v>
      </c>
      <c r="G9814" t="s">
        <v>581</v>
      </c>
      <c r="H9814" t="s">
        <v>143</v>
      </c>
      <c r="I9814" t="s">
        <v>654</v>
      </c>
      <c r="J9814" t="s">
        <v>667</v>
      </c>
    </row>
    <row r="9815" spans="1:10" x14ac:dyDescent="0.35">
      <c r="A9815">
        <v>10084</v>
      </c>
      <c r="B9815" t="s">
        <v>472</v>
      </c>
      <c r="C9815">
        <v>37</v>
      </c>
      <c r="D9815">
        <v>3</v>
      </c>
      <c r="E9815">
        <v>0</v>
      </c>
      <c r="F9815" t="s">
        <v>581</v>
      </c>
      <c r="G9815" t="s">
        <v>581</v>
      </c>
      <c r="H9815" t="s">
        <v>143</v>
      </c>
      <c r="I9815" t="s">
        <v>654</v>
      </c>
      <c r="J9815" t="s">
        <v>667</v>
      </c>
    </row>
    <row r="9816" spans="1:10" x14ac:dyDescent="0.35">
      <c r="A9816">
        <v>10085</v>
      </c>
      <c r="B9816" t="s">
        <v>473</v>
      </c>
      <c r="C9816">
        <v>15</v>
      </c>
      <c r="D9816">
        <v>47</v>
      </c>
      <c r="E9816">
        <v>3</v>
      </c>
      <c r="F9816" t="s">
        <v>581</v>
      </c>
      <c r="G9816" t="s">
        <v>581</v>
      </c>
      <c r="H9816" t="s">
        <v>143</v>
      </c>
      <c r="I9816" t="s">
        <v>654</v>
      </c>
      <c r="J9816" t="s">
        <v>667</v>
      </c>
    </row>
    <row r="9817" spans="1:10" x14ac:dyDescent="0.35">
      <c r="A9817">
        <v>10086</v>
      </c>
      <c r="B9817" t="s">
        <v>473</v>
      </c>
      <c r="C9817">
        <v>16</v>
      </c>
      <c r="D9817">
        <v>32</v>
      </c>
      <c r="E9817">
        <v>4</v>
      </c>
      <c r="F9817" t="s">
        <v>581</v>
      </c>
      <c r="G9817" t="s">
        <v>581</v>
      </c>
      <c r="H9817" t="s">
        <v>143</v>
      </c>
      <c r="I9817" t="s">
        <v>654</v>
      </c>
      <c r="J9817" t="s">
        <v>667</v>
      </c>
    </row>
    <row r="9818" spans="1:10" x14ac:dyDescent="0.35">
      <c r="A9818">
        <v>10087</v>
      </c>
      <c r="B9818" t="s">
        <v>473</v>
      </c>
      <c r="C9818">
        <v>17</v>
      </c>
      <c r="D9818">
        <v>25</v>
      </c>
      <c r="E9818">
        <v>4</v>
      </c>
      <c r="F9818" t="s">
        <v>581</v>
      </c>
      <c r="G9818" t="s">
        <v>581</v>
      </c>
      <c r="H9818" t="s">
        <v>143</v>
      </c>
      <c r="I9818" t="s">
        <v>654</v>
      </c>
      <c r="J9818" t="s">
        <v>667</v>
      </c>
    </row>
    <row r="9819" spans="1:10" x14ac:dyDescent="0.35">
      <c r="A9819">
        <v>10088</v>
      </c>
      <c r="B9819" t="s">
        <v>473</v>
      </c>
      <c r="C9819">
        <v>18</v>
      </c>
      <c r="D9819">
        <v>22</v>
      </c>
      <c r="E9819">
        <v>3</v>
      </c>
      <c r="F9819" t="s">
        <v>581</v>
      </c>
      <c r="G9819" t="s">
        <v>581</v>
      </c>
      <c r="H9819" t="s">
        <v>143</v>
      </c>
      <c r="I9819" t="s">
        <v>654</v>
      </c>
      <c r="J9819" t="s">
        <v>667</v>
      </c>
    </row>
    <row r="9820" spans="1:10" x14ac:dyDescent="0.35">
      <c r="A9820">
        <v>10089</v>
      </c>
      <c r="B9820" t="s">
        <v>473</v>
      </c>
      <c r="C9820">
        <v>19</v>
      </c>
      <c r="D9820">
        <v>15</v>
      </c>
      <c r="E9820">
        <v>3</v>
      </c>
      <c r="F9820" t="s">
        <v>581</v>
      </c>
      <c r="G9820" t="s">
        <v>581</v>
      </c>
      <c r="H9820" t="s">
        <v>143</v>
      </c>
      <c r="I9820" t="s">
        <v>654</v>
      </c>
      <c r="J9820" t="s">
        <v>667</v>
      </c>
    </row>
    <row r="9821" spans="1:10" x14ac:dyDescent="0.35">
      <c r="A9821">
        <v>10090</v>
      </c>
      <c r="B9821" t="s">
        <v>473</v>
      </c>
      <c r="C9821">
        <v>20</v>
      </c>
      <c r="D9821">
        <v>15</v>
      </c>
      <c r="E9821">
        <v>0</v>
      </c>
      <c r="F9821" t="s">
        <v>581</v>
      </c>
      <c r="G9821" t="s">
        <v>581</v>
      </c>
      <c r="H9821" t="s">
        <v>143</v>
      </c>
      <c r="I9821" t="s">
        <v>654</v>
      </c>
      <c r="J9821" t="s">
        <v>667</v>
      </c>
    </row>
    <row r="9822" spans="1:10" x14ac:dyDescent="0.35">
      <c r="A9822">
        <v>10091</v>
      </c>
      <c r="B9822" t="s">
        <v>473</v>
      </c>
      <c r="C9822">
        <v>21</v>
      </c>
      <c r="D9822">
        <v>12</v>
      </c>
      <c r="E9822">
        <v>1</v>
      </c>
      <c r="F9822" t="s">
        <v>581</v>
      </c>
      <c r="G9822" t="s">
        <v>581</v>
      </c>
      <c r="H9822" t="s">
        <v>143</v>
      </c>
      <c r="I9822" t="s">
        <v>654</v>
      </c>
      <c r="J9822" t="s">
        <v>667</v>
      </c>
    </row>
    <row r="9823" spans="1:10" x14ac:dyDescent="0.35">
      <c r="A9823">
        <v>10092</v>
      </c>
      <c r="B9823" t="s">
        <v>473</v>
      </c>
      <c r="C9823">
        <v>22</v>
      </c>
      <c r="D9823">
        <v>8</v>
      </c>
      <c r="E9823">
        <v>0</v>
      </c>
      <c r="F9823" t="s">
        <v>581</v>
      </c>
      <c r="G9823" t="s">
        <v>581</v>
      </c>
      <c r="H9823" t="s">
        <v>143</v>
      </c>
      <c r="I9823" t="s">
        <v>654</v>
      </c>
      <c r="J9823" t="s">
        <v>667</v>
      </c>
    </row>
    <row r="9824" spans="1:10" x14ac:dyDescent="0.35">
      <c r="A9824">
        <v>10093</v>
      </c>
      <c r="B9824" t="s">
        <v>473</v>
      </c>
      <c r="C9824">
        <v>23</v>
      </c>
      <c r="D9824">
        <v>7</v>
      </c>
      <c r="E9824">
        <v>0</v>
      </c>
      <c r="F9824" t="s">
        <v>581</v>
      </c>
      <c r="G9824" t="s">
        <v>581</v>
      </c>
      <c r="H9824" t="s">
        <v>143</v>
      </c>
      <c r="I9824" t="s">
        <v>654</v>
      </c>
      <c r="J9824" t="s">
        <v>667</v>
      </c>
    </row>
    <row r="9825" spans="1:10" x14ac:dyDescent="0.35">
      <c r="A9825">
        <v>10094</v>
      </c>
      <c r="B9825" t="s">
        <v>473</v>
      </c>
      <c r="C9825">
        <v>24</v>
      </c>
      <c r="D9825">
        <v>4</v>
      </c>
      <c r="E9825">
        <v>3</v>
      </c>
      <c r="F9825" t="s">
        <v>581</v>
      </c>
      <c r="G9825" t="s">
        <v>581</v>
      </c>
      <c r="H9825" t="s">
        <v>143</v>
      </c>
      <c r="I9825" t="s">
        <v>654</v>
      </c>
      <c r="J9825" t="s">
        <v>667</v>
      </c>
    </row>
    <row r="9826" spans="1:10" x14ac:dyDescent="0.35">
      <c r="A9826">
        <v>10095</v>
      </c>
      <c r="B9826" t="s">
        <v>473</v>
      </c>
      <c r="C9826">
        <v>25</v>
      </c>
      <c r="D9826">
        <v>7</v>
      </c>
      <c r="E9826">
        <v>0</v>
      </c>
      <c r="F9826" t="s">
        <v>581</v>
      </c>
      <c r="G9826" t="s">
        <v>581</v>
      </c>
      <c r="H9826" t="s">
        <v>143</v>
      </c>
      <c r="I9826" t="s">
        <v>654</v>
      </c>
      <c r="J9826" t="s">
        <v>667</v>
      </c>
    </row>
    <row r="9827" spans="1:10" x14ac:dyDescent="0.35">
      <c r="A9827">
        <v>10096</v>
      </c>
      <c r="B9827" t="s">
        <v>473</v>
      </c>
      <c r="C9827">
        <v>26</v>
      </c>
      <c r="D9827">
        <v>4</v>
      </c>
      <c r="E9827">
        <v>3</v>
      </c>
      <c r="F9827" t="s">
        <v>581</v>
      </c>
      <c r="G9827" t="s">
        <v>581</v>
      </c>
      <c r="H9827" t="s">
        <v>143</v>
      </c>
      <c r="I9827" t="s">
        <v>654</v>
      </c>
      <c r="J9827" t="s">
        <v>667</v>
      </c>
    </row>
    <row r="9828" spans="1:10" x14ac:dyDescent="0.35">
      <c r="A9828">
        <v>10097</v>
      </c>
      <c r="B9828" t="s">
        <v>473</v>
      </c>
      <c r="C9828">
        <v>27</v>
      </c>
      <c r="D9828">
        <v>15</v>
      </c>
      <c r="E9828">
        <v>1</v>
      </c>
      <c r="F9828" t="s">
        <v>581</v>
      </c>
      <c r="G9828" t="s">
        <v>581</v>
      </c>
      <c r="H9828" t="s">
        <v>143</v>
      </c>
      <c r="I9828" t="s">
        <v>654</v>
      </c>
      <c r="J9828" t="s">
        <v>667</v>
      </c>
    </row>
    <row r="9829" spans="1:10" x14ac:dyDescent="0.35">
      <c r="A9829">
        <v>10098</v>
      </c>
      <c r="B9829" t="s">
        <v>473</v>
      </c>
      <c r="C9829">
        <v>28</v>
      </c>
      <c r="D9829">
        <v>12</v>
      </c>
      <c r="E9829">
        <v>2</v>
      </c>
      <c r="F9829" t="s">
        <v>581</v>
      </c>
      <c r="G9829" t="s">
        <v>581</v>
      </c>
      <c r="H9829" t="s">
        <v>143</v>
      </c>
      <c r="I9829" t="s">
        <v>654</v>
      </c>
      <c r="J9829" t="s">
        <v>667</v>
      </c>
    </row>
    <row r="9830" spans="1:10" x14ac:dyDescent="0.35">
      <c r="A9830">
        <v>10099</v>
      </c>
      <c r="B9830" t="s">
        <v>473</v>
      </c>
      <c r="C9830">
        <v>29</v>
      </c>
      <c r="D9830">
        <v>20</v>
      </c>
      <c r="E9830">
        <v>1</v>
      </c>
      <c r="F9830" t="s">
        <v>581</v>
      </c>
      <c r="G9830" t="s">
        <v>581</v>
      </c>
      <c r="H9830" t="s">
        <v>143</v>
      </c>
      <c r="I9830" t="s">
        <v>654</v>
      </c>
      <c r="J9830" t="s">
        <v>667</v>
      </c>
    </row>
    <row r="9831" spans="1:10" x14ac:dyDescent="0.35">
      <c r="A9831">
        <v>10100</v>
      </c>
      <c r="B9831" t="s">
        <v>473</v>
      </c>
      <c r="C9831">
        <v>30</v>
      </c>
      <c r="D9831">
        <v>18</v>
      </c>
      <c r="E9831">
        <v>9</v>
      </c>
      <c r="F9831" t="s">
        <v>581</v>
      </c>
      <c r="G9831" t="s">
        <v>581</v>
      </c>
      <c r="H9831" t="s">
        <v>143</v>
      </c>
      <c r="I9831" t="s">
        <v>654</v>
      </c>
      <c r="J9831" t="s">
        <v>667</v>
      </c>
    </row>
    <row r="9832" spans="1:10" x14ac:dyDescent="0.35">
      <c r="A9832">
        <v>10101</v>
      </c>
      <c r="B9832" t="s">
        <v>473</v>
      </c>
      <c r="C9832">
        <v>31</v>
      </c>
      <c r="D9832">
        <v>13</v>
      </c>
      <c r="E9832">
        <v>4</v>
      </c>
      <c r="F9832" t="s">
        <v>581</v>
      </c>
      <c r="G9832" t="s">
        <v>581</v>
      </c>
      <c r="H9832" t="s">
        <v>143</v>
      </c>
      <c r="I9832" t="s">
        <v>654</v>
      </c>
      <c r="J9832" t="s">
        <v>667</v>
      </c>
    </row>
    <row r="9833" spans="1:10" x14ac:dyDescent="0.35">
      <c r="A9833">
        <v>10102</v>
      </c>
      <c r="B9833" t="s">
        <v>473</v>
      </c>
      <c r="C9833">
        <v>32</v>
      </c>
      <c r="D9833">
        <v>22</v>
      </c>
      <c r="E9833">
        <v>1</v>
      </c>
      <c r="F9833" t="s">
        <v>581</v>
      </c>
      <c r="G9833" t="s">
        <v>581</v>
      </c>
      <c r="H9833" t="s">
        <v>143</v>
      </c>
      <c r="I9833" t="s">
        <v>654</v>
      </c>
      <c r="J9833" t="s">
        <v>667</v>
      </c>
    </row>
    <row r="9834" spans="1:10" x14ac:dyDescent="0.35">
      <c r="A9834">
        <v>10103</v>
      </c>
      <c r="B9834" t="s">
        <v>473</v>
      </c>
      <c r="C9834">
        <v>33</v>
      </c>
      <c r="D9834">
        <v>19</v>
      </c>
      <c r="E9834">
        <v>2</v>
      </c>
      <c r="F9834" t="s">
        <v>581</v>
      </c>
      <c r="G9834" t="s">
        <v>581</v>
      </c>
      <c r="H9834" t="s">
        <v>143</v>
      </c>
      <c r="I9834" t="s">
        <v>654</v>
      </c>
      <c r="J9834" t="s">
        <v>667</v>
      </c>
    </row>
    <row r="9835" spans="1:10" x14ac:dyDescent="0.35">
      <c r="A9835">
        <v>10104</v>
      </c>
      <c r="B9835" t="s">
        <v>473</v>
      </c>
      <c r="C9835">
        <v>34</v>
      </c>
      <c r="D9835">
        <v>20</v>
      </c>
      <c r="E9835">
        <v>4</v>
      </c>
      <c r="F9835" t="s">
        <v>581</v>
      </c>
      <c r="G9835" t="s">
        <v>581</v>
      </c>
      <c r="H9835" t="s">
        <v>143</v>
      </c>
      <c r="I9835" t="s">
        <v>654</v>
      </c>
      <c r="J9835" t="s">
        <v>667</v>
      </c>
    </row>
    <row r="9836" spans="1:10" x14ac:dyDescent="0.35">
      <c r="A9836">
        <v>10105</v>
      </c>
      <c r="B9836" t="s">
        <v>473</v>
      </c>
      <c r="C9836">
        <v>35</v>
      </c>
      <c r="D9836">
        <v>28</v>
      </c>
      <c r="E9836">
        <v>2</v>
      </c>
      <c r="F9836" t="s">
        <v>581</v>
      </c>
      <c r="G9836" t="s">
        <v>581</v>
      </c>
      <c r="H9836" t="s">
        <v>143</v>
      </c>
      <c r="I9836" t="s">
        <v>654</v>
      </c>
      <c r="J9836" t="s">
        <v>667</v>
      </c>
    </row>
    <row r="9837" spans="1:10" x14ac:dyDescent="0.35">
      <c r="A9837">
        <v>10106</v>
      </c>
      <c r="B9837" t="s">
        <v>473</v>
      </c>
      <c r="C9837">
        <v>36</v>
      </c>
      <c r="D9837">
        <v>21</v>
      </c>
      <c r="E9837">
        <v>2</v>
      </c>
      <c r="F9837" t="s">
        <v>581</v>
      </c>
      <c r="G9837" t="s">
        <v>581</v>
      </c>
      <c r="H9837" t="s">
        <v>143</v>
      </c>
      <c r="I9837" t="s">
        <v>654</v>
      </c>
      <c r="J9837" t="s">
        <v>667</v>
      </c>
    </row>
    <row r="9838" spans="1:10" x14ac:dyDescent="0.35">
      <c r="A9838">
        <v>10107</v>
      </c>
      <c r="B9838" t="s">
        <v>473</v>
      </c>
      <c r="C9838">
        <v>37</v>
      </c>
      <c r="D9838">
        <v>11</v>
      </c>
      <c r="E9838">
        <v>1</v>
      </c>
      <c r="F9838" t="s">
        <v>581</v>
      </c>
      <c r="G9838" t="s">
        <v>581</v>
      </c>
      <c r="H9838" t="s">
        <v>143</v>
      </c>
      <c r="I9838" t="s">
        <v>654</v>
      </c>
      <c r="J9838" t="s">
        <v>667</v>
      </c>
    </row>
    <row r="9839" spans="1:10" x14ac:dyDescent="0.35">
      <c r="A9839">
        <v>10108</v>
      </c>
      <c r="B9839" t="s">
        <v>473</v>
      </c>
      <c r="C9839">
        <v>38</v>
      </c>
      <c r="D9839">
        <v>17</v>
      </c>
      <c r="E9839">
        <v>4</v>
      </c>
      <c r="F9839" t="s">
        <v>581</v>
      </c>
      <c r="G9839" t="s">
        <v>581</v>
      </c>
      <c r="H9839" t="s">
        <v>143</v>
      </c>
      <c r="I9839" t="s">
        <v>654</v>
      </c>
      <c r="J9839" t="s">
        <v>667</v>
      </c>
    </row>
    <row r="9840" spans="1:10" x14ac:dyDescent="0.35">
      <c r="A9840">
        <v>10109</v>
      </c>
      <c r="B9840" t="s">
        <v>474</v>
      </c>
      <c r="C9840">
        <v>15</v>
      </c>
      <c r="D9840">
        <v>28</v>
      </c>
      <c r="E9840">
        <v>12</v>
      </c>
      <c r="F9840" t="s">
        <v>581</v>
      </c>
      <c r="G9840" t="s">
        <v>581</v>
      </c>
      <c r="H9840" t="s">
        <v>143</v>
      </c>
      <c r="I9840" t="s">
        <v>654</v>
      </c>
      <c r="J9840" t="s">
        <v>667</v>
      </c>
    </row>
    <row r="9841" spans="1:10" x14ac:dyDescent="0.35">
      <c r="A9841">
        <v>10110</v>
      </c>
      <c r="B9841" t="s">
        <v>474</v>
      </c>
      <c r="C9841">
        <v>16</v>
      </c>
      <c r="D9841">
        <v>37</v>
      </c>
      <c r="E9841">
        <v>30</v>
      </c>
      <c r="F9841" t="s">
        <v>581</v>
      </c>
      <c r="G9841" t="s">
        <v>581</v>
      </c>
      <c r="H9841" t="s">
        <v>143</v>
      </c>
      <c r="I9841" t="s">
        <v>654</v>
      </c>
      <c r="J9841" t="s">
        <v>667</v>
      </c>
    </row>
    <row r="9842" spans="1:10" x14ac:dyDescent="0.35">
      <c r="A9842">
        <v>10111</v>
      </c>
      <c r="B9842" t="s">
        <v>474</v>
      </c>
      <c r="C9842">
        <v>17</v>
      </c>
      <c r="D9842">
        <v>19</v>
      </c>
      <c r="E9842">
        <v>36</v>
      </c>
      <c r="F9842" t="s">
        <v>581</v>
      </c>
      <c r="G9842" t="s">
        <v>581</v>
      </c>
      <c r="H9842" t="s">
        <v>143</v>
      </c>
      <c r="I9842" t="s">
        <v>654</v>
      </c>
      <c r="J9842" t="s">
        <v>667</v>
      </c>
    </row>
    <row r="9843" spans="1:10" x14ac:dyDescent="0.35">
      <c r="A9843">
        <v>10112</v>
      </c>
      <c r="B9843" t="s">
        <v>474</v>
      </c>
      <c r="C9843">
        <v>18</v>
      </c>
      <c r="D9843">
        <v>16</v>
      </c>
      <c r="E9843">
        <v>8</v>
      </c>
      <c r="F9843" t="s">
        <v>581</v>
      </c>
      <c r="G9843" t="s">
        <v>581</v>
      </c>
      <c r="H9843" t="s">
        <v>143</v>
      </c>
      <c r="I9843" t="s">
        <v>654</v>
      </c>
      <c r="J9843" t="s">
        <v>667</v>
      </c>
    </row>
    <row r="9844" spans="1:10" x14ac:dyDescent="0.35">
      <c r="A9844">
        <v>10113</v>
      </c>
      <c r="B9844" t="s">
        <v>474</v>
      </c>
      <c r="C9844">
        <v>19</v>
      </c>
      <c r="D9844">
        <v>18</v>
      </c>
      <c r="E9844">
        <v>6</v>
      </c>
      <c r="F9844" t="s">
        <v>581</v>
      </c>
      <c r="G9844" t="s">
        <v>581</v>
      </c>
      <c r="H9844" t="s">
        <v>143</v>
      </c>
      <c r="I9844" t="s">
        <v>654</v>
      </c>
      <c r="J9844" t="s">
        <v>667</v>
      </c>
    </row>
    <row r="9845" spans="1:10" x14ac:dyDescent="0.35">
      <c r="A9845">
        <v>10114</v>
      </c>
      <c r="B9845" t="s">
        <v>474</v>
      </c>
      <c r="C9845">
        <v>20</v>
      </c>
      <c r="D9845">
        <v>13</v>
      </c>
      <c r="E9845">
        <v>8</v>
      </c>
      <c r="F9845" t="s">
        <v>581</v>
      </c>
      <c r="G9845" t="s">
        <v>581</v>
      </c>
      <c r="H9845" t="s">
        <v>143</v>
      </c>
      <c r="I9845" t="s">
        <v>654</v>
      </c>
      <c r="J9845" t="s">
        <v>667</v>
      </c>
    </row>
    <row r="9846" spans="1:10" x14ac:dyDescent="0.35">
      <c r="A9846">
        <v>10115</v>
      </c>
      <c r="B9846" t="s">
        <v>474</v>
      </c>
      <c r="C9846">
        <v>21</v>
      </c>
      <c r="D9846">
        <v>11</v>
      </c>
      <c r="E9846">
        <v>4</v>
      </c>
      <c r="F9846" t="s">
        <v>581</v>
      </c>
      <c r="G9846" t="s">
        <v>581</v>
      </c>
      <c r="H9846" t="s">
        <v>143</v>
      </c>
      <c r="I9846" t="s">
        <v>654</v>
      </c>
      <c r="J9846" t="s">
        <v>667</v>
      </c>
    </row>
    <row r="9847" spans="1:10" x14ac:dyDescent="0.35">
      <c r="A9847">
        <v>10116</v>
      </c>
      <c r="B9847" t="s">
        <v>474</v>
      </c>
      <c r="C9847">
        <v>22</v>
      </c>
      <c r="D9847">
        <v>9</v>
      </c>
      <c r="E9847">
        <v>7</v>
      </c>
      <c r="F9847" t="s">
        <v>581</v>
      </c>
      <c r="G9847" t="s">
        <v>581</v>
      </c>
      <c r="H9847" t="s">
        <v>143</v>
      </c>
      <c r="I9847" t="s">
        <v>654</v>
      </c>
      <c r="J9847" t="s">
        <v>667</v>
      </c>
    </row>
    <row r="9848" spans="1:10" x14ac:dyDescent="0.35">
      <c r="A9848">
        <v>10117</v>
      </c>
      <c r="B9848" t="s">
        <v>474</v>
      </c>
      <c r="C9848">
        <v>23</v>
      </c>
      <c r="D9848">
        <v>5</v>
      </c>
      <c r="E9848">
        <v>1</v>
      </c>
      <c r="F9848" t="s">
        <v>581</v>
      </c>
      <c r="G9848" t="s">
        <v>581</v>
      </c>
      <c r="H9848" t="s">
        <v>143</v>
      </c>
      <c r="I9848" t="s">
        <v>654</v>
      </c>
      <c r="J9848" t="s">
        <v>667</v>
      </c>
    </row>
    <row r="9849" spans="1:10" x14ac:dyDescent="0.35">
      <c r="A9849">
        <v>10118</v>
      </c>
      <c r="B9849" t="s">
        <v>474</v>
      </c>
      <c r="C9849">
        <v>24</v>
      </c>
      <c r="D9849">
        <v>5</v>
      </c>
      <c r="E9849">
        <v>1</v>
      </c>
      <c r="F9849" t="s">
        <v>581</v>
      </c>
      <c r="G9849" t="s">
        <v>581</v>
      </c>
      <c r="H9849" t="s">
        <v>143</v>
      </c>
      <c r="I9849" t="s">
        <v>654</v>
      </c>
      <c r="J9849" t="s">
        <v>667</v>
      </c>
    </row>
    <row r="9850" spans="1:10" x14ac:dyDescent="0.35">
      <c r="A9850">
        <v>10119</v>
      </c>
      <c r="B9850" t="s">
        <v>474</v>
      </c>
      <c r="C9850">
        <v>25</v>
      </c>
      <c r="D9850">
        <v>5</v>
      </c>
      <c r="E9850">
        <v>4</v>
      </c>
      <c r="F9850" t="s">
        <v>581</v>
      </c>
      <c r="G9850" t="s">
        <v>581</v>
      </c>
      <c r="H9850" t="s">
        <v>143</v>
      </c>
      <c r="I9850" t="s">
        <v>654</v>
      </c>
      <c r="J9850" t="s">
        <v>667</v>
      </c>
    </row>
    <row r="9851" spans="1:10" x14ac:dyDescent="0.35">
      <c r="A9851">
        <v>10120</v>
      </c>
      <c r="B9851" t="s">
        <v>474</v>
      </c>
      <c r="C9851">
        <v>26</v>
      </c>
      <c r="D9851">
        <v>7</v>
      </c>
      <c r="E9851">
        <v>2</v>
      </c>
      <c r="F9851" t="s">
        <v>581</v>
      </c>
      <c r="G9851" t="s">
        <v>581</v>
      </c>
      <c r="H9851" t="s">
        <v>143</v>
      </c>
      <c r="I9851" t="s">
        <v>654</v>
      </c>
      <c r="J9851" t="s">
        <v>667</v>
      </c>
    </row>
    <row r="9852" spans="1:10" x14ac:dyDescent="0.35">
      <c r="A9852">
        <v>10121</v>
      </c>
      <c r="B9852" t="s">
        <v>474</v>
      </c>
      <c r="C9852">
        <v>27</v>
      </c>
      <c r="D9852">
        <v>10</v>
      </c>
      <c r="E9852">
        <v>18</v>
      </c>
      <c r="F9852" t="s">
        <v>581</v>
      </c>
      <c r="G9852" t="s">
        <v>581</v>
      </c>
      <c r="H9852" t="s">
        <v>143</v>
      </c>
      <c r="I9852" t="s">
        <v>654</v>
      </c>
      <c r="J9852" t="s">
        <v>667</v>
      </c>
    </row>
    <row r="9853" spans="1:10" x14ac:dyDescent="0.35">
      <c r="A9853">
        <v>10122</v>
      </c>
      <c r="B9853" t="s">
        <v>474</v>
      </c>
      <c r="C9853">
        <v>28</v>
      </c>
      <c r="D9853">
        <v>13</v>
      </c>
      <c r="E9853">
        <v>55</v>
      </c>
      <c r="F9853" t="s">
        <v>581</v>
      </c>
      <c r="G9853" t="s">
        <v>581</v>
      </c>
      <c r="H9853" t="s">
        <v>143</v>
      </c>
      <c r="I9853" t="s">
        <v>654</v>
      </c>
      <c r="J9853" t="s">
        <v>667</v>
      </c>
    </row>
    <row r="9854" spans="1:10" x14ac:dyDescent="0.35">
      <c r="A9854">
        <v>10123</v>
      </c>
      <c r="B9854" t="s">
        <v>474</v>
      </c>
      <c r="C9854">
        <v>29</v>
      </c>
      <c r="D9854">
        <v>23</v>
      </c>
      <c r="E9854">
        <v>36</v>
      </c>
      <c r="F9854" t="s">
        <v>581</v>
      </c>
      <c r="G9854" t="s">
        <v>581</v>
      </c>
      <c r="H9854" t="s">
        <v>143</v>
      </c>
      <c r="I9854" t="s">
        <v>654</v>
      </c>
      <c r="J9854" t="s">
        <v>667</v>
      </c>
    </row>
    <row r="9855" spans="1:10" x14ac:dyDescent="0.35">
      <c r="A9855">
        <v>10124</v>
      </c>
      <c r="B9855" t="s">
        <v>474</v>
      </c>
      <c r="C9855">
        <v>30</v>
      </c>
      <c r="D9855">
        <v>17</v>
      </c>
      <c r="E9855">
        <v>43</v>
      </c>
      <c r="F9855" t="s">
        <v>581</v>
      </c>
      <c r="G9855" t="s">
        <v>581</v>
      </c>
      <c r="H9855" t="s">
        <v>143</v>
      </c>
      <c r="I9855" t="s">
        <v>654</v>
      </c>
      <c r="J9855" t="s">
        <v>667</v>
      </c>
    </row>
    <row r="9856" spans="1:10" x14ac:dyDescent="0.35">
      <c r="A9856">
        <v>10125</v>
      </c>
      <c r="B9856" t="s">
        <v>474</v>
      </c>
      <c r="C9856">
        <v>31</v>
      </c>
      <c r="D9856">
        <v>19</v>
      </c>
      <c r="E9856">
        <v>26</v>
      </c>
      <c r="F9856" t="s">
        <v>581</v>
      </c>
      <c r="G9856" t="s">
        <v>581</v>
      </c>
      <c r="H9856" t="s">
        <v>143</v>
      </c>
      <c r="I9856" t="s">
        <v>654</v>
      </c>
      <c r="J9856" t="s">
        <v>667</v>
      </c>
    </row>
    <row r="9857" spans="1:10" x14ac:dyDescent="0.35">
      <c r="A9857">
        <v>10126</v>
      </c>
      <c r="B9857" t="s">
        <v>474</v>
      </c>
      <c r="C9857">
        <v>32</v>
      </c>
      <c r="D9857">
        <v>13</v>
      </c>
      <c r="E9857">
        <v>35</v>
      </c>
      <c r="F9857" t="s">
        <v>581</v>
      </c>
      <c r="G9857" t="s">
        <v>581</v>
      </c>
      <c r="H9857" t="s">
        <v>143</v>
      </c>
      <c r="I9857" t="s">
        <v>654</v>
      </c>
      <c r="J9857" t="s">
        <v>667</v>
      </c>
    </row>
    <row r="9858" spans="1:10" x14ac:dyDescent="0.35">
      <c r="A9858">
        <v>10127</v>
      </c>
      <c r="B9858" t="s">
        <v>474</v>
      </c>
      <c r="C9858">
        <v>33</v>
      </c>
      <c r="D9858">
        <v>42</v>
      </c>
      <c r="E9858">
        <v>53</v>
      </c>
      <c r="F9858" t="s">
        <v>581</v>
      </c>
      <c r="G9858" t="s">
        <v>581</v>
      </c>
      <c r="H9858" t="s">
        <v>143</v>
      </c>
      <c r="I9858" t="s">
        <v>654</v>
      </c>
      <c r="J9858" t="s">
        <v>667</v>
      </c>
    </row>
    <row r="9859" spans="1:10" x14ac:dyDescent="0.35">
      <c r="A9859">
        <v>10128</v>
      </c>
      <c r="B9859" t="s">
        <v>474</v>
      </c>
      <c r="C9859">
        <v>34</v>
      </c>
      <c r="D9859">
        <v>50</v>
      </c>
      <c r="E9859">
        <v>41</v>
      </c>
      <c r="F9859" t="s">
        <v>581</v>
      </c>
      <c r="G9859" t="s">
        <v>581</v>
      </c>
      <c r="H9859" t="s">
        <v>143</v>
      </c>
      <c r="I9859" t="s">
        <v>654</v>
      </c>
      <c r="J9859" t="s">
        <v>667</v>
      </c>
    </row>
    <row r="9860" spans="1:10" x14ac:dyDescent="0.35">
      <c r="A9860">
        <v>10129</v>
      </c>
      <c r="B9860" t="s">
        <v>474</v>
      </c>
      <c r="C9860">
        <v>35</v>
      </c>
      <c r="D9860">
        <v>20</v>
      </c>
      <c r="E9860">
        <v>35</v>
      </c>
      <c r="F9860" t="s">
        <v>581</v>
      </c>
      <c r="G9860" t="s">
        <v>581</v>
      </c>
      <c r="H9860" t="s">
        <v>143</v>
      </c>
      <c r="I9860" t="s">
        <v>654</v>
      </c>
      <c r="J9860" t="s">
        <v>667</v>
      </c>
    </row>
    <row r="9861" spans="1:10" x14ac:dyDescent="0.35">
      <c r="A9861">
        <v>10130</v>
      </c>
      <c r="B9861" t="s">
        <v>474</v>
      </c>
      <c r="C9861">
        <v>36</v>
      </c>
      <c r="D9861">
        <v>20</v>
      </c>
      <c r="E9861">
        <v>40</v>
      </c>
      <c r="F9861" t="s">
        <v>581</v>
      </c>
      <c r="G9861" t="s">
        <v>581</v>
      </c>
      <c r="H9861" t="s">
        <v>143</v>
      </c>
      <c r="I9861" t="s">
        <v>654</v>
      </c>
      <c r="J9861" t="s">
        <v>667</v>
      </c>
    </row>
    <row r="9862" spans="1:10" x14ac:dyDescent="0.35">
      <c r="A9862">
        <v>10131</v>
      </c>
      <c r="B9862" t="s">
        <v>474</v>
      </c>
      <c r="C9862">
        <v>37</v>
      </c>
      <c r="D9862">
        <v>6</v>
      </c>
      <c r="E9862">
        <v>38</v>
      </c>
      <c r="F9862" t="s">
        <v>581</v>
      </c>
      <c r="G9862" t="s">
        <v>581</v>
      </c>
      <c r="H9862" t="s">
        <v>143</v>
      </c>
      <c r="I9862" t="s">
        <v>654</v>
      </c>
      <c r="J9862" t="s">
        <v>667</v>
      </c>
    </row>
    <row r="9863" spans="1:10" x14ac:dyDescent="0.35">
      <c r="A9863">
        <v>10132</v>
      </c>
      <c r="B9863" t="s">
        <v>474</v>
      </c>
      <c r="C9863">
        <v>38</v>
      </c>
      <c r="D9863">
        <v>13</v>
      </c>
      <c r="E9863">
        <v>58</v>
      </c>
      <c r="F9863" t="s">
        <v>581</v>
      </c>
      <c r="G9863" t="s">
        <v>581</v>
      </c>
      <c r="H9863" t="s">
        <v>143</v>
      </c>
      <c r="I9863" t="s">
        <v>654</v>
      </c>
      <c r="J9863" t="s">
        <v>667</v>
      </c>
    </row>
    <row r="9864" spans="1:10" x14ac:dyDescent="0.35">
      <c r="A9864">
        <v>10133</v>
      </c>
      <c r="B9864" t="s">
        <v>475</v>
      </c>
      <c r="C9864">
        <v>15</v>
      </c>
      <c r="D9864">
        <v>86</v>
      </c>
      <c r="E9864">
        <v>12</v>
      </c>
      <c r="F9864" t="s">
        <v>581</v>
      </c>
      <c r="G9864" t="s">
        <v>581</v>
      </c>
      <c r="H9864" t="s">
        <v>143</v>
      </c>
      <c r="I9864" t="s">
        <v>654</v>
      </c>
      <c r="J9864" t="s">
        <v>667</v>
      </c>
    </row>
    <row r="9865" spans="1:10" x14ac:dyDescent="0.35">
      <c r="A9865">
        <v>10134</v>
      </c>
      <c r="B9865" t="s">
        <v>475</v>
      </c>
      <c r="C9865">
        <v>16</v>
      </c>
      <c r="D9865">
        <v>87</v>
      </c>
      <c r="E9865">
        <v>14</v>
      </c>
      <c r="F9865" t="s">
        <v>581</v>
      </c>
      <c r="G9865" t="s">
        <v>581</v>
      </c>
      <c r="H9865" t="s">
        <v>143</v>
      </c>
      <c r="I9865" t="s">
        <v>654</v>
      </c>
      <c r="J9865" t="s">
        <v>667</v>
      </c>
    </row>
    <row r="9866" spans="1:10" x14ac:dyDescent="0.35">
      <c r="A9866">
        <v>10135</v>
      </c>
      <c r="B9866" t="s">
        <v>475</v>
      </c>
      <c r="C9866">
        <v>17</v>
      </c>
      <c r="D9866">
        <v>70</v>
      </c>
      <c r="E9866">
        <v>16</v>
      </c>
      <c r="F9866" t="s">
        <v>581</v>
      </c>
      <c r="G9866" t="s">
        <v>581</v>
      </c>
      <c r="H9866" t="s">
        <v>143</v>
      </c>
      <c r="I9866" t="s">
        <v>654</v>
      </c>
      <c r="J9866" t="s">
        <v>667</v>
      </c>
    </row>
    <row r="9867" spans="1:10" x14ac:dyDescent="0.35">
      <c r="A9867">
        <v>10136</v>
      </c>
      <c r="B9867" t="s">
        <v>475</v>
      </c>
      <c r="C9867">
        <v>18</v>
      </c>
      <c r="D9867">
        <v>47</v>
      </c>
      <c r="E9867">
        <v>5</v>
      </c>
      <c r="F9867" t="s">
        <v>581</v>
      </c>
      <c r="G9867" t="s">
        <v>581</v>
      </c>
      <c r="H9867" t="s">
        <v>143</v>
      </c>
      <c r="I9867" t="s">
        <v>654</v>
      </c>
      <c r="J9867" t="s">
        <v>667</v>
      </c>
    </row>
    <row r="9868" spans="1:10" x14ac:dyDescent="0.35">
      <c r="A9868">
        <v>10137</v>
      </c>
      <c r="B9868" t="s">
        <v>475</v>
      </c>
      <c r="C9868">
        <v>19</v>
      </c>
      <c r="D9868">
        <v>32</v>
      </c>
      <c r="E9868">
        <v>8</v>
      </c>
      <c r="F9868" t="s">
        <v>581</v>
      </c>
      <c r="G9868" t="s">
        <v>581</v>
      </c>
      <c r="H9868" t="s">
        <v>143</v>
      </c>
      <c r="I9868" t="s">
        <v>654</v>
      </c>
      <c r="J9868" t="s">
        <v>667</v>
      </c>
    </row>
    <row r="9869" spans="1:10" x14ac:dyDescent="0.35">
      <c r="A9869">
        <v>10138</v>
      </c>
      <c r="B9869" t="s">
        <v>475</v>
      </c>
      <c r="C9869">
        <v>20</v>
      </c>
      <c r="D9869">
        <v>32</v>
      </c>
      <c r="E9869">
        <v>1</v>
      </c>
      <c r="F9869" t="s">
        <v>581</v>
      </c>
      <c r="G9869" t="s">
        <v>581</v>
      </c>
      <c r="H9869" t="s">
        <v>143</v>
      </c>
      <c r="I9869" t="s">
        <v>654</v>
      </c>
      <c r="J9869" t="s">
        <v>667</v>
      </c>
    </row>
    <row r="9870" spans="1:10" x14ac:dyDescent="0.35">
      <c r="A9870">
        <v>10139</v>
      </c>
      <c r="B9870" t="s">
        <v>475</v>
      </c>
      <c r="C9870">
        <v>21</v>
      </c>
      <c r="D9870">
        <v>38</v>
      </c>
      <c r="E9870">
        <v>6</v>
      </c>
      <c r="F9870" t="s">
        <v>581</v>
      </c>
      <c r="G9870" t="s">
        <v>581</v>
      </c>
      <c r="H9870" t="s">
        <v>143</v>
      </c>
      <c r="I9870" t="s">
        <v>654</v>
      </c>
      <c r="J9870" t="s">
        <v>667</v>
      </c>
    </row>
    <row r="9871" spans="1:10" x14ac:dyDescent="0.35">
      <c r="A9871">
        <v>10140</v>
      </c>
      <c r="B9871" t="s">
        <v>475</v>
      </c>
      <c r="C9871">
        <v>22</v>
      </c>
      <c r="D9871">
        <v>25</v>
      </c>
      <c r="E9871">
        <v>2</v>
      </c>
      <c r="F9871" t="s">
        <v>581</v>
      </c>
      <c r="G9871" t="s">
        <v>581</v>
      </c>
      <c r="H9871" t="s">
        <v>143</v>
      </c>
      <c r="I9871" t="s">
        <v>654</v>
      </c>
      <c r="J9871" t="s">
        <v>667</v>
      </c>
    </row>
    <row r="9872" spans="1:10" x14ac:dyDescent="0.35">
      <c r="A9872">
        <v>10141</v>
      </c>
      <c r="B9872" t="s">
        <v>475</v>
      </c>
      <c r="C9872">
        <v>23</v>
      </c>
      <c r="D9872">
        <v>10</v>
      </c>
      <c r="E9872">
        <v>5</v>
      </c>
      <c r="F9872" t="s">
        <v>581</v>
      </c>
      <c r="G9872" t="s">
        <v>581</v>
      </c>
      <c r="H9872" t="s">
        <v>143</v>
      </c>
      <c r="I9872" t="s">
        <v>654</v>
      </c>
      <c r="J9872" t="s">
        <v>667</v>
      </c>
    </row>
    <row r="9873" spans="1:10" x14ac:dyDescent="0.35">
      <c r="A9873">
        <v>10142</v>
      </c>
      <c r="B9873" t="s">
        <v>475</v>
      </c>
      <c r="C9873">
        <v>24</v>
      </c>
      <c r="D9873">
        <v>14</v>
      </c>
      <c r="E9873">
        <v>2</v>
      </c>
      <c r="F9873" t="s">
        <v>581</v>
      </c>
      <c r="G9873" t="s">
        <v>581</v>
      </c>
      <c r="H9873" t="s">
        <v>143</v>
      </c>
      <c r="I9873" t="s">
        <v>654</v>
      </c>
      <c r="J9873" t="s">
        <v>667</v>
      </c>
    </row>
    <row r="9874" spans="1:10" x14ac:dyDescent="0.35">
      <c r="A9874">
        <v>10143</v>
      </c>
      <c r="B9874" t="s">
        <v>475</v>
      </c>
      <c r="C9874">
        <v>25</v>
      </c>
      <c r="D9874">
        <v>35</v>
      </c>
      <c r="E9874">
        <v>5</v>
      </c>
      <c r="F9874" t="s">
        <v>581</v>
      </c>
      <c r="G9874" t="s">
        <v>581</v>
      </c>
      <c r="H9874" t="s">
        <v>143</v>
      </c>
      <c r="I9874" t="s">
        <v>654</v>
      </c>
      <c r="J9874" t="s">
        <v>667</v>
      </c>
    </row>
    <row r="9875" spans="1:10" x14ac:dyDescent="0.35">
      <c r="A9875">
        <v>10144</v>
      </c>
      <c r="B9875" t="s">
        <v>475</v>
      </c>
      <c r="C9875">
        <v>26</v>
      </c>
      <c r="D9875">
        <v>19</v>
      </c>
      <c r="E9875">
        <v>0</v>
      </c>
      <c r="F9875" t="s">
        <v>581</v>
      </c>
      <c r="G9875" t="s">
        <v>581</v>
      </c>
      <c r="H9875" t="s">
        <v>143</v>
      </c>
      <c r="I9875" t="s">
        <v>654</v>
      </c>
      <c r="J9875" t="s">
        <v>667</v>
      </c>
    </row>
    <row r="9876" spans="1:10" x14ac:dyDescent="0.35">
      <c r="A9876">
        <v>10145</v>
      </c>
      <c r="B9876" t="s">
        <v>475</v>
      </c>
      <c r="C9876">
        <v>27</v>
      </c>
      <c r="D9876">
        <v>19</v>
      </c>
      <c r="E9876">
        <v>10</v>
      </c>
      <c r="F9876" t="s">
        <v>581</v>
      </c>
      <c r="G9876" t="s">
        <v>581</v>
      </c>
      <c r="H9876" t="s">
        <v>143</v>
      </c>
      <c r="I9876" t="s">
        <v>654</v>
      </c>
      <c r="J9876" t="s">
        <v>667</v>
      </c>
    </row>
    <row r="9877" spans="1:10" x14ac:dyDescent="0.35">
      <c r="A9877">
        <v>10146</v>
      </c>
      <c r="B9877" t="s">
        <v>475</v>
      </c>
      <c r="C9877">
        <v>28</v>
      </c>
      <c r="D9877">
        <v>45</v>
      </c>
      <c r="E9877">
        <v>10</v>
      </c>
      <c r="F9877" t="s">
        <v>581</v>
      </c>
      <c r="G9877" t="s">
        <v>581</v>
      </c>
      <c r="H9877" t="s">
        <v>143</v>
      </c>
      <c r="I9877" t="s">
        <v>654</v>
      </c>
      <c r="J9877" t="s">
        <v>667</v>
      </c>
    </row>
    <row r="9878" spans="1:10" x14ac:dyDescent="0.35">
      <c r="A9878">
        <v>10147</v>
      </c>
      <c r="B9878" t="s">
        <v>475</v>
      </c>
      <c r="C9878">
        <v>29</v>
      </c>
      <c r="D9878">
        <v>50</v>
      </c>
      <c r="E9878">
        <v>9</v>
      </c>
      <c r="F9878" t="s">
        <v>581</v>
      </c>
      <c r="G9878" t="s">
        <v>581</v>
      </c>
      <c r="H9878" t="s">
        <v>143</v>
      </c>
      <c r="I9878" t="s">
        <v>654</v>
      </c>
      <c r="J9878" t="s">
        <v>667</v>
      </c>
    </row>
    <row r="9879" spans="1:10" x14ac:dyDescent="0.35">
      <c r="A9879">
        <v>10148</v>
      </c>
      <c r="B9879" t="s">
        <v>475</v>
      </c>
      <c r="C9879">
        <v>30</v>
      </c>
      <c r="D9879">
        <v>40</v>
      </c>
      <c r="E9879">
        <v>9</v>
      </c>
      <c r="F9879" t="s">
        <v>581</v>
      </c>
      <c r="G9879" t="s">
        <v>581</v>
      </c>
      <c r="H9879" t="s">
        <v>143</v>
      </c>
      <c r="I9879" t="s">
        <v>654</v>
      </c>
      <c r="J9879" t="s">
        <v>667</v>
      </c>
    </row>
    <row r="9880" spans="1:10" x14ac:dyDescent="0.35">
      <c r="A9880">
        <v>10149</v>
      </c>
      <c r="B9880" t="s">
        <v>475</v>
      </c>
      <c r="C9880">
        <v>31</v>
      </c>
      <c r="D9880">
        <v>30</v>
      </c>
      <c r="E9880">
        <v>6</v>
      </c>
      <c r="F9880" t="s">
        <v>581</v>
      </c>
      <c r="G9880" t="s">
        <v>581</v>
      </c>
      <c r="H9880" t="s">
        <v>143</v>
      </c>
      <c r="I9880" t="s">
        <v>654</v>
      </c>
      <c r="J9880" t="s">
        <v>667</v>
      </c>
    </row>
    <row r="9881" spans="1:10" x14ac:dyDescent="0.35">
      <c r="A9881">
        <v>10150</v>
      </c>
      <c r="B9881" t="s">
        <v>475</v>
      </c>
      <c r="C9881">
        <v>32</v>
      </c>
      <c r="D9881">
        <v>42</v>
      </c>
      <c r="E9881">
        <v>7</v>
      </c>
      <c r="F9881" t="s">
        <v>581</v>
      </c>
      <c r="G9881" t="s">
        <v>581</v>
      </c>
      <c r="H9881" t="s">
        <v>143</v>
      </c>
      <c r="I9881" t="s">
        <v>654</v>
      </c>
      <c r="J9881" t="s">
        <v>667</v>
      </c>
    </row>
    <row r="9882" spans="1:10" x14ac:dyDescent="0.35">
      <c r="A9882">
        <v>10151</v>
      </c>
      <c r="B9882" t="s">
        <v>475</v>
      </c>
      <c r="C9882">
        <v>33</v>
      </c>
      <c r="D9882">
        <v>29</v>
      </c>
      <c r="E9882">
        <v>5</v>
      </c>
      <c r="F9882" t="s">
        <v>581</v>
      </c>
      <c r="G9882" t="s">
        <v>581</v>
      </c>
      <c r="H9882" t="s">
        <v>143</v>
      </c>
      <c r="I9882" t="s">
        <v>654</v>
      </c>
      <c r="J9882" t="s">
        <v>667</v>
      </c>
    </row>
    <row r="9883" spans="1:10" x14ac:dyDescent="0.35">
      <c r="A9883">
        <v>10152</v>
      </c>
      <c r="B9883" t="s">
        <v>475</v>
      </c>
      <c r="C9883">
        <v>34</v>
      </c>
      <c r="D9883">
        <v>27</v>
      </c>
      <c r="E9883">
        <v>13</v>
      </c>
      <c r="F9883" t="s">
        <v>581</v>
      </c>
      <c r="G9883" t="s">
        <v>581</v>
      </c>
      <c r="H9883" t="s">
        <v>143</v>
      </c>
      <c r="I9883" t="s">
        <v>654</v>
      </c>
      <c r="J9883" t="s">
        <v>667</v>
      </c>
    </row>
    <row r="9884" spans="1:10" x14ac:dyDescent="0.35">
      <c r="A9884">
        <v>10153</v>
      </c>
      <c r="B9884" t="s">
        <v>475</v>
      </c>
      <c r="C9884">
        <v>35</v>
      </c>
      <c r="D9884">
        <v>27</v>
      </c>
      <c r="E9884">
        <v>6</v>
      </c>
      <c r="F9884" t="s">
        <v>581</v>
      </c>
      <c r="G9884" t="s">
        <v>581</v>
      </c>
      <c r="H9884" t="s">
        <v>143</v>
      </c>
      <c r="I9884" t="s">
        <v>654</v>
      </c>
      <c r="J9884" t="s">
        <v>667</v>
      </c>
    </row>
    <row r="9885" spans="1:10" x14ac:dyDescent="0.35">
      <c r="A9885">
        <v>10154</v>
      </c>
      <c r="B9885" t="s">
        <v>475</v>
      </c>
      <c r="C9885">
        <v>36</v>
      </c>
      <c r="D9885">
        <v>23</v>
      </c>
      <c r="E9885">
        <v>2</v>
      </c>
      <c r="F9885" t="s">
        <v>581</v>
      </c>
      <c r="G9885" t="s">
        <v>581</v>
      </c>
      <c r="H9885" t="s">
        <v>143</v>
      </c>
      <c r="I9885" t="s">
        <v>654</v>
      </c>
      <c r="J9885" t="s">
        <v>667</v>
      </c>
    </row>
    <row r="9886" spans="1:10" x14ac:dyDescent="0.35">
      <c r="A9886">
        <v>10155</v>
      </c>
      <c r="B9886" t="s">
        <v>475</v>
      </c>
      <c r="C9886">
        <v>37</v>
      </c>
      <c r="D9886">
        <v>24</v>
      </c>
      <c r="E9886">
        <v>4</v>
      </c>
      <c r="F9886" t="s">
        <v>581</v>
      </c>
      <c r="G9886" t="s">
        <v>581</v>
      </c>
      <c r="H9886" t="s">
        <v>143</v>
      </c>
      <c r="I9886" t="s">
        <v>654</v>
      </c>
      <c r="J9886" t="s">
        <v>667</v>
      </c>
    </row>
    <row r="9887" spans="1:10" x14ac:dyDescent="0.35">
      <c r="A9887">
        <v>10156</v>
      </c>
      <c r="B9887" t="s">
        <v>475</v>
      </c>
      <c r="C9887">
        <v>38</v>
      </c>
      <c r="D9887">
        <v>24</v>
      </c>
      <c r="E9887">
        <v>11</v>
      </c>
      <c r="F9887" t="s">
        <v>581</v>
      </c>
      <c r="G9887" t="s">
        <v>581</v>
      </c>
      <c r="H9887" t="s">
        <v>143</v>
      </c>
      <c r="I9887" t="s">
        <v>654</v>
      </c>
      <c r="J9887" t="s">
        <v>667</v>
      </c>
    </row>
    <row r="9888" spans="1:10" x14ac:dyDescent="0.35">
      <c r="A9888">
        <v>10157</v>
      </c>
      <c r="B9888" t="s">
        <v>476</v>
      </c>
      <c r="C9888">
        <v>15</v>
      </c>
      <c r="D9888">
        <v>66</v>
      </c>
      <c r="E9888">
        <v>10</v>
      </c>
      <c r="F9888" t="s">
        <v>581</v>
      </c>
      <c r="G9888" t="s">
        <v>581</v>
      </c>
      <c r="H9888" t="s">
        <v>143</v>
      </c>
      <c r="I9888" t="s">
        <v>654</v>
      </c>
      <c r="J9888" t="s">
        <v>667</v>
      </c>
    </row>
    <row r="9889" spans="1:10" x14ac:dyDescent="0.35">
      <c r="A9889">
        <v>10158</v>
      </c>
      <c r="B9889" t="s">
        <v>476</v>
      </c>
      <c r="C9889">
        <v>16</v>
      </c>
      <c r="D9889">
        <v>53</v>
      </c>
      <c r="E9889">
        <v>9</v>
      </c>
      <c r="F9889" t="s">
        <v>581</v>
      </c>
      <c r="G9889" t="s">
        <v>581</v>
      </c>
      <c r="H9889" t="s">
        <v>143</v>
      </c>
      <c r="I9889" t="s">
        <v>654</v>
      </c>
      <c r="J9889" t="s">
        <v>667</v>
      </c>
    </row>
    <row r="9890" spans="1:10" x14ac:dyDescent="0.35">
      <c r="A9890">
        <v>10159</v>
      </c>
      <c r="B9890" t="s">
        <v>476</v>
      </c>
      <c r="C9890">
        <v>17</v>
      </c>
      <c r="D9890">
        <v>44</v>
      </c>
      <c r="E9890">
        <v>4</v>
      </c>
      <c r="F9890" t="s">
        <v>581</v>
      </c>
      <c r="G9890" t="s">
        <v>581</v>
      </c>
      <c r="H9890" t="s">
        <v>143</v>
      </c>
      <c r="I9890" t="s">
        <v>654</v>
      </c>
      <c r="J9890" t="s">
        <v>667</v>
      </c>
    </row>
    <row r="9891" spans="1:10" x14ac:dyDescent="0.35">
      <c r="A9891">
        <v>10160</v>
      </c>
      <c r="B9891" t="s">
        <v>476</v>
      </c>
      <c r="C9891">
        <v>18</v>
      </c>
      <c r="D9891">
        <v>37</v>
      </c>
      <c r="E9891">
        <v>5</v>
      </c>
      <c r="F9891" t="s">
        <v>581</v>
      </c>
      <c r="G9891" t="s">
        <v>581</v>
      </c>
      <c r="H9891" t="s">
        <v>143</v>
      </c>
      <c r="I9891" t="s">
        <v>654</v>
      </c>
      <c r="J9891" t="s">
        <v>667</v>
      </c>
    </row>
    <row r="9892" spans="1:10" x14ac:dyDescent="0.35">
      <c r="A9892">
        <v>10161</v>
      </c>
      <c r="B9892" t="s">
        <v>476</v>
      </c>
      <c r="C9892">
        <v>19</v>
      </c>
      <c r="D9892">
        <v>36</v>
      </c>
      <c r="E9892">
        <v>7</v>
      </c>
      <c r="F9892" t="s">
        <v>581</v>
      </c>
      <c r="G9892" t="s">
        <v>581</v>
      </c>
      <c r="H9892" t="s">
        <v>143</v>
      </c>
      <c r="I9892" t="s">
        <v>654</v>
      </c>
      <c r="J9892" t="s">
        <v>667</v>
      </c>
    </row>
    <row r="9893" spans="1:10" x14ac:dyDescent="0.35">
      <c r="A9893">
        <v>10162</v>
      </c>
      <c r="B9893" t="s">
        <v>476</v>
      </c>
      <c r="C9893">
        <v>20</v>
      </c>
      <c r="D9893">
        <v>22</v>
      </c>
      <c r="E9893">
        <v>7</v>
      </c>
      <c r="F9893" t="s">
        <v>581</v>
      </c>
      <c r="G9893" t="s">
        <v>581</v>
      </c>
      <c r="H9893" t="s">
        <v>143</v>
      </c>
      <c r="I9893" t="s">
        <v>654</v>
      </c>
      <c r="J9893" t="s">
        <v>667</v>
      </c>
    </row>
    <row r="9894" spans="1:10" x14ac:dyDescent="0.35">
      <c r="A9894">
        <v>10163</v>
      </c>
      <c r="B9894" t="s">
        <v>476</v>
      </c>
      <c r="C9894">
        <v>21</v>
      </c>
      <c r="D9894">
        <v>25</v>
      </c>
      <c r="E9894">
        <v>1</v>
      </c>
      <c r="F9894" t="s">
        <v>581</v>
      </c>
      <c r="G9894" t="s">
        <v>581</v>
      </c>
      <c r="H9894" t="s">
        <v>143</v>
      </c>
      <c r="I9894" t="s">
        <v>654</v>
      </c>
      <c r="J9894" t="s">
        <v>667</v>
      </c>
    </row>
    <row r="9895" spans="1:10" x14ac:dyDescent="0.35">
      <c r="A9895">
        <v>10164</v>
      </c>
      <c r="B9895" t="s">
        <v>476</v>
      </c>
      <c r="C9895">
        <v>22</v>
      </c>
      <c r="D9895">
        <v>22</v>
      </c>
      <c r="E9895">
        <v>3</v>
      </c>
      <c r="F9895" t="s">
        <v>581</v>
      </c>
      <c r="G9895" t="s">
        <v>581</v>
      </c>
      <c r="H9895" t="s">
        <v>143</v>
      </c>
      <c r="I9895" t="s">
        <v>654</v>
      </c>
      <c r="J9895" t="s">
        <v>667</v>
      </c>
    </row>
    <row r="9896" spans="1:10" x14ac:dyDescent="0.35">
      <c r="A9896">
        <v>10165</v>
      </c>
      <c r="B9896" t="s">
        <v>476</v>
      </c>
      <c r="C9896">
        <v>23</v>
      </c>
      <c r="D9896">
        <v>7</v>
      </c>
      <c r="E9896">
        <v>3</v>
      </c>
      <c r="F9896" t="s">
        <v>581</v>
      </c>
      <c r="G9896" t="s">
        <v>581</v>
      </c>
      <c r="H9896" t="s">
        <v>143</v>
      </c>
      <c r="I9896" t="s">
        <v>654</v>
      </c>
      <c r="J9896" t="s">
        <v>667</v>
      </c>
    </row>
    <row r="9897" spans="1:10" x14ac:dyDescent="0.35">
      <c r="A9897">
        <v>10166</v>
      </c>
      <c r="B9897" t="s">
        <v>476</v>
      </c>
      <c r="C9897">
        <v>24</v>
      </c>
      <c r="D9897">
        <v>13</v>
      </c>
      <c r="E9897">
        <v>0</v>
      </c>
      <c r="F9897" t="s">
        <v>581</v>
      </c>
      <c r="G9897" t="s">
        <v>581</v>
      </c>
      <c r="H9897" t="s">
        <v>143</v>
      </c>
      <c r="I9897" t="s">
        <v>654</v>
      </c>
      <c r="J9897" t="s">
        <v>667</v>
      </c>
    </row>
    <row r="9898" spans="1:10" x14ac:dyDescent="0.35">
      <c r="A9898">
        <v>10167</v>
      </c>
      <c r="B9898" t="s">
        <v>476</v>
      </c>
      <c r="C9898">
        <v>25</v>
      </c>
      <c r="D9898">
        <v>11</v>
      </c>
      <c r="E9898">
        <v>3</v>
      </c>
      <c r="F9898" t="s">
        <v>581</v>
      </c>
      <c r="G9898" t="s">
        <v>581</v>
      </c>
      <c r="H9898" t="s">
        <v>143</v>
      </c>
      <c r="I9898" t="s">
        <v>654</v>
      </c>
      <c r="J9898" t="s">
        <v>667</v>
      </c>
    </row>
    <row r="9899" spans="1:10" x14ac:dyDescent="0.35">
      <c r="A9899">
        <v>10168</v>
      </c>
      <c r="B9899" t="s">
        <v>476</v>
      </c>
      <c r="C9899">
        <v>26</v>
      </c>
      <c r="D9899">
        <v>18</v>
      </c>
      <c r="E9899">
        <v>2</v>
      </c>
      <c r="F9899" t="s">
        <v>581</v>
      </c>
      <c r="G9899" t="s">
        <v>581</v>
      </c>
      <c r="H9899" t="s">
        <v>143</v>
      </c>
      <c r="I9899" t="s">
        <v>654</v>
      </c>
      <c r="J9899" t="s">
        <v>667</v>
      </c>
    </row>
    <row r="9900" spans="1:10" x14ac:dyDescent="0.35">
      <c r="A9900">
        <v>10169</v>
      </c>
      <c r="B9900" t="s">
        <v>476</v>
      </c>
      <c r="C9900">
        <v>27</v>
      </c>
      <c r="D9900">
        <v>28</v>
      </c>
      <c r="E9900">
        <v>6</v>
      </c>
      <c r="F9900" t="s">
        <v>581</v>
      </c>
      <c r="G9900" t="s">
        <v>581</v>
      </c>
      <c r="H9900" t="s">
        <v>143</v>
      </c>
      <c r="I9900" t="s">
        <v>654</v>
      </c>
      <c r="J9900" t="s">
        <v>667</v>
      </c>
    </row>
    <row r="9901" spans="1:10" x14ac:dyDescent="0.35">
      <c r="A9901">
        <v>10170</v>
      </c>
      <c r="B9901" t="s">
        <v>476</v>
      </c>
      <c r="C9901">
        <v>28</v>
      </c>
      <c r="D9901">
        <v>25</v>
      </c>
      <c r="E9901">
        <v>7</v>
      </c>
      <c r="F9901" t="s">
        <v>581</v>
      </c>
      <c r="G9901" t="s">
        <v>581</v>
      </c>
      <c r="H9901" t="s">
        <v>143</v>
      </c>
      <c r="I9901" t="s">
        <v>654</v>
      </c>
      <c r="J9901" t="s">
        <v>667</v>
      </c>
    </row>
    <row r="9902" spans="1:10" x14ac:dyDescent="0.35">
      <c r="A9902">
        <v>10171</v>
      </c>
      <c r="B9902" t="s">
        <v>476</v>
      </c>
      <c r="C9902">
        <v>29</v>
      </c>
      <c r="D9902">
        <v>25</v>
      </c>
      <c r="E9902">
        <v>6</v>
      </c>
      <c r="F9902" t="s">
        <v>581</v>
      </c>
      <c r="G9902" t="s">
        <v>581</v>
      </c>
      <c r="H9902" t="s">
        <v>143</v>
      </c>
      <c r="I9902" t="s">
        <v>654</v>
      </c>
      <c r="J9902" t="s">
        <v>667</v>
      </c>
    </row>
    <row r="9903" spans="1:10" x14ac:dyDescent="0.35">
      <c r="A9903">
        <v>10172</v>
      </c>
      <c r="B9903" t="s">
        <v>476</v>
      </c>
      <c r="C9903">
        <v>30</v>
      </c>
      <c r="D9903">
        <v>30</v>
      </c>
      <c r="E9903">
        <v>6</v>
      </c>
      <c r="F9903" t="s">
        <v>581</v>
      </c>
      <c r="G9903" t="s">
        <v>581</v>
      </c>
      <c r="H9903" t="s">
        <v>143</v>
      </c>
      <c r="I9903" t="s">
        <v>654</v>
      </c>
      <c r="J9903" t="s">
        <v>667</v>
      </c>
    </row>
    <row r="9904" spans="1:10" x14ac:dyDescent="0.35">
      <c r="A9904">
        <v>10173</v>
      </c>
      <c r="B9904" t="s">
        <v>476</v>
      </c>
      <c r="C9904">
        <v>31</v>
      </c>
      <c r="D9904">
        <v>46</v>
      </c>
      <c r="E9904">
        <v>6</v>
      </c>
      <c r="F9904" t="s">
        <v>581</v>
      </c>
      <c r="G9904" t="s">
        <v>581</v>
      </c>
      <c r="H9904" t="s">
        <v>143</v>
      </c>
      <c r="I9904" t="s">
        <v>654</v>
      </c>
      <c r="J9904" t="s">
        <v>667</v>
      </c>
    </row>
    <row r="9905" spans="1:10" x14ac:dyDescent="0.35">
      <c r="A9905">
        <v>10174</v>
      </c>
      <c r="B9905" t="s">
        <v>476</v>
      </c>
      <c r="C9905">
        <v>32</v>
      </c>
      <c r="D9905">
        <v>55</v>
      </c>
      <c r="E9905">
        <v>10</v>
      </c>
      <c r="F9905" t="s">
        <v>581</v>
      </c>
      <c r="G9905" t="s">
        <v>581</v>
      </c>
      <c r="H9905" t="s">
        <v>143</v>
      </c>
      <c r="I9905" t="s">
        <v>654</v>
      </c>
      <c r="J9905" t="s">
        <v>667</v>
      </c>
    </row>
    <row r="9906" spans="1:10" x14ac:dyDescent="0.35">
      <c r="A9906">
        <v>10175</v>
      </c>
      <c r="B9906" t="s">
        <v>476</v>
      </c>
      <c r="C9906">
        <v>33</v>
      </c>
      <c r="D9906">
        <v>82</v>
      </c>
      <c r="E9906">
        <v>11</v>
      </c>
      <c r="F9906" t="s">
        <v>581</v>
      </c>
      <c r="G9906" t="s">
        <v>581</v>
      </c>
      <c r="H9906" t="s">
        <v>143</v>
      </c>
      <c r="I9906" t="s">
        <v>654</v>
      </c>
      <c r="J9906" t="s">
        <v>667</v>
      </c>
    </row>
    <row r="9907" spans="1:10" x14ac:dyDescent="0.35">
      <c r="A9907">
        <v>10176</v>
      </c>
      <c r="B9907" t="s">
        <v>476</v>
      </c>
      <c r="C9907">
        <v>34</v>
      </c>
      <c r="D9907">
        <v>58</v>
      </c>
      <c r="E9907">
        <v>11</v>
      </c>
      <c r="F9907" t="s">
        <v>581</v>
      </c>
      <c r="G9907" t="s">
        <v>581</v>
      </c>
      <c r="H9907" t="s">
        <v>143</v>
      </c>
      <c r="I9907" t="s">
        <v>654</v>
      </c>
      <c r="J9907" t="s">
        <v>667</v>
      </c>
    </row>
    <row r="9908" spans="1:10" x14ac:dyDescent="0.35">
      <c r="A9908">
        <v>10177</v>
      </c>
      <c r="B9908" t="s">
        <v>476</v>
      </c>
      <c r="C9908">
        <v>35</v>
      </c>
      <c r="D9908">
        <v>37</v>
      </c>
      <c r="E9908">
        <v>7</v>
      </c>
      <c r="F9908" t="s">
        <v>581</v>
      </c>
      <c r="G9908" t="s">
        <v>581</v>
      </c>
      <c r="H9908" t="s">
        <v>143</v>
      </c>
      <c r="I9908" t="s">
        <v>654</v>
      </c>
      <c r="J9908" t="s">
        <v>667</v>
      </c>
    </row>
    <row r="9909" spans="1:10" x14ac:dyDescent="0.35">
      <c r="A9909">
        <v>10178</v>
      </c>
      <c r="B9909" t="s">
        <v>476</v>
      </c>
      <c r="C9909">
        <v>36</v>
      </c>
      <c r="D9909">
        <v>37</v>
      </c>
      <c r="E9909">
        <v>4</v>
      </c>
      <c r="F9909" t="s">
        <v>581</v>
      </c>
      <c r="G9909" t="s">
        <v>581</v>
      </c>
      <c r="H9909" t="s">
        <v>143</v>
      </c>
      <c r="I9909" t="s">
        <v>654</v>
      </c>
      <c r="J9909" t="s">
        <v>667</v>
      </c>
    </row>
    <row r="9910" spans="1:10" x14ac:dyDescent="0.35">
      <c r="A9910">
        <v>10179</v>
      </c>
      <c r="B9910" t="s">
        <v>476</v>
      </c>
      <c r="C9910">
        <v>37</v>
      </c>
      <c r="D9910">
        <v>28</v>
      </c>
      <c r="E9910">
        <v>3</v>
      </c>
      <c r="F9910" t="s">
        <v>581</v>
      </c>
      <c r="G9910" t="s">
        <v>581</v>
      </c>
      <c r="H9910" t="s">
        <v>143</v>
      </c>
      <c r="I9910" t="s">
        <v>654</v>
      </c>
      <c r="J9910" t="s">
        <v>667</v>
      </c>
    </row>
    <row r="9911" spans="1:10" x14ac:dyDescent="0.35">
      <c r="A9911">
        <v>10180</v>
      </c>
      <c r="B9911" t="s">
        <v>476</v>
      </c>
      <c r="C9911">
        <v>38</v>
      </c>
      <c r="D9911">
        <v>32</v>
      </c>
      <c r="E9911">
        <v>12</v>
      </c>
      <c r="F9911" t="s">
        <v>581</v>
      </c>
      <c r="G9911" t="s">
        <v>581</v>
      </c>
      <c r="H9911" t="s">
        <v>143</v>
      </c>
      <c r="I9911" t="s">
        <v>654</v>
      </c>
      <c r="J9911" t="s">
        <v>667</v>
      </c>
    </row>
    <row r="9912" spans="1:10" x14ac:dyDescent="0.35">
      <c r="A9912">
        <v>10181</v>
      </c>
      <c r="B9912" t="s">
        <v>477</v>
      </c>
      <c r="C9912">
        <v>15</v>
      </c>
      <c r="D9912">
        <v>33</v>
      </c>
      <c r="E9912">
        <v>4</v>
      </c>
      <c r="F9912" t="s">
        <v>581</v>
      </c>
      <c r="G9912" t="s">
        <v>581</v>
      </c>
      <c r="H9912" t="s">
        <v>143</v>
      </c>
      <c r="I9912" t="s">
        <v>654</v>
      </c>
      <c r="J9912" t="s">
        <v>667</v>
      </c>
    </row>
    <row r="9913" spans="1:10" x14ac:dyDescent="0.35">
      <c r="A9913">
        <v>10182</v>
      </c>
      <c r="B9913" t="s">
        <v>477</v>
      </c>
      <c r="C9913">
        <v>16</v>
      </c>
      <c r="D9913">
        <v>34</v>
      </c>
      <c r="E9913">
        <v>5</v>
      </c>
      <c r="F9913" t="s">
        <v>581</v>
      </c>
      <c r="G9913" t="s">
        <v>581</v>
      </c>
      <c r="H9913" t="s">
        <v>143</v>
      </c>
      <c r="I9913" t="s">
        <v>654</v>
      </c>
      <c r="J9913" t="s">
        <v>667</v>
      </c>
    </row>
    <row r="9914" spans="1:10" x14ac:dyDescent="0.35">
      <c r="A9914">
        <v>10183</v>
      </c>
      <c r="B9914" t="s">
        <v>477</v>
      </c>
      <c r="C9914">
        <v>17</v>
      </c>
      <c r="D9914">
        <v>28</v>
      </c>
      <c r="E9914">
        <v>1</v>
      </c>
      <c r="F9914" t="s">
        <v>581</v>
      </c>
      <c r="G9914" t="s">
        <v>581</v>
      </c>
      <c r="H9914" t="s">
        <v>143</v>
      </c>
      <c r="I9914" t="s">
        <v>654</v>
      </c>
      <c r="J9914" t="s">
        <v>667</v>
      </c>
    </row>
    <row r="9915" spans="1:10" x14ac:dyDescent="0.35">
      <c r="A9915">
        <v>10184</v>
      </c>
      <c r="B9915" t="s">
        <v>477</v>
      </c>
      <c r="C9915">
        <v>18</v>
      </c>
      <c r="D9915">
        <v>14</v>
      </c>
      <c r="E9915">
        <v>4</v>
      </c>
      <c r="F9915" t="s">
        <v>581</v>
      </c>
      <c r="G9915" t="s">
        <v>581</v>
      </c>
      <c r="H9915" t="s">
        <v>143</v>
      </c>
      <c r="I9915" t="s">
        <v>654</v>
      </c>
      <c r="J9915" t="s">
        <v>667</v>
      </c>
    </row>
    <row r="9916" spans="1:10" x14ac:dyDescent="0.35">
      <c r="A9916">
        <v>10185</v>
      </c>
      <c r="B9916" t="s">
        <v>477</v>
      </c>
      <c r="C9916">
        <v>19</v>
      </c>
      <c r="D9916">
        <v>17</v>
      </c>
      <c r="E9916">
        <v>3</v>
      </c>
      <c r="F9916" t="s">
        <v>581</v>
      </c>
      <c r="G9916" t="s">
        <v>581</v>
      </c>
      <c r="H9916" t="s">
        <v>143</v>
      </c>
      <c r="I9916" t="s">
        <v>654</v>
      </c>
      <c r="J9916" t="s">
        <v>667</v>
      </c>
    </row>
    <row r="9917" spans="1:10" x14ac:dyDescent="0.35">
      <c r="A9917">
        <v>10186</v>
      </c>
      <c r="B9917" t="s">
        <v>477</v>
      </c>
      <c r="C9917">
        <v>20</v>
      </c>
      <c r="D9917">
        <v>9</v>
      </c>
      <c r="E9917">
        <v>3</v>
      </c>
      <c r="F9917" t="s">
        <v>581</v>
      </c>
      <c r="G9917" t="s">
        <v>581</v>
      </c>
      <c r="H9917" t="s">
        <v>143</v>
      </c>
      <c r="I9917" t="s">
        <v>654</v>
      </c>
      <c r="J9917" t="s">
        <v>667</v>
      </c>
    </row>
    <row r="9918" spans="1:10" x14ac:dyDescent="0.35">
      <c r="A9918">
        <v>10187</v>
      </c>
      <c r="B9918" t="s">
        <v>477</v>
      </c>
      <c r="C9918">
        <v>21</v>
      </c>
      <c r="D9918">
        <v>9</v>
      </c>
      <c r="E9918">
        <v>1</v>
      </c>
      <c r="F9918" t="s">
        <v>581</v>
      </c>
      <c r="G9918" t="s">
        <v>581</v>
      </c>
      <c r="H9918" t="s">
        <v>143</v>
      </c>
      <c r="I9918" t="s">
        <v>654</v>
      </c>
      <c r="J9918" t="s">
        <v>667</v>
      </c>
    </row>
    <row r="9919" spans="1:10" x14ac:dyDescent="0.35">
      <c r="A9919">
        <v>10188</v>
      </c>
      <c r="B9919" t="s">
        <v>477</v>
      </c>
      <c r="C9919">
        <v>22</v>
      </c>
      <c r="D9919">
        <v>5</v>
      </c>
      <c r="E9919">
        <v>0</v>
      </c>
      <c r="F9919" t="s">
        <v>581</v>
      </c>
      <c r="G9919" t="s">
        <v>581</v>
      </c>
      <c r="H9919" t="s">
        <v>143</v>
      </c>
      <c r="I9919" t="s">
        <v>654</v>
      </c>
      <c r="J9919" t="s">
        <v>667</v>
      </c>
    </row>
    <row r="9920" spans="1:10" x14ac:dyDescent="0.35">
      <c r="A9920">
        <v>10189</v>
      </c>
      <c r="B9920" t="s">
        <v>477</v>
      </c>
      <c r="C9920">
        <v>23</v>
      </c>
      <c r="D9920">
        <v>8</v>
      </c>
      <c r="E9920">
        <v>2</v>
      </c>
      <c r="F9920" t="s">
        <v>581</v>
      </c>
      <c r="G9920" t="s">
        <v>581</v>
      </c>
      <c r="H9920" t="s">
        <v>143</v>
      </c>
      <c r="I9920" t="s">
        <v>654</v>
      </c>
      <c r="J9920" t="s">
        <v>667</v>
      </c>
    </row>
    <row r="9921" spans="1:10" x14ac:dyDescent="0.35">
      <c r="A9921">
        <v>10190</v>
      </c>
      <c r="B9921" t="s">
        <v>477</v>
      </c>
      <c r="C9921">
        <v>24</v>
      </c>
      <c r="D9921">
        <v>2</v>
      </c>
      <c r="E9921">
        <v>2</v>
      </c>
      <c r="F9921" t="s">
        <v>581</v>
      </c>
      <c r="G9921" t="s">
        <v>581</v>
      </c>
      <c r="H9921" t="s">
        <v>143</v>
      </c>
      <c r="I9921" t="s">
        <v>654</v>
      </c>
      <c r="J9921" t="s">
        <v>667</v>
      </c>
    </row>
    <row r="9922" spans="1:10" x14ac:dyDescent="0.35">
      <c r="A9922">
        <v>10191</v>
      </c>
      <c r="B9922" t="s">
        <v>477</v>
      </c>
      <c r="C9922">
        <v>25</v>
      </c>
      <c r="D9922">
        <v>6</v>
      </c>
      <c r="E9922">
        <v>0</v>
      </c>
      <c r="F9922" t="s">
        <v>581</v>
      </c>
      <c r="G9922" t="s">
        <v>581</v>
      </c>
      <c r="H9922" t="s">
        <v>143</v>
      </c>
      <c r="I9922" t="s">
        <v>654</v>
      </c>
      <c r="J9922" t="s">
        <v>667</v>
      </c>
    </row>
    <row r="9923" spans="1:10" x14ac:dyDescent="0.35">
      <c r="A9923">
        <v>10192</v>
      </c>
      <c r="B9923" t="s">
        <v>477</v>
      </c>
      <c r="C9923">
        <v>26</v>
      </c>
      <c r="D9923">
        <v>7</v>
      </c>
      <c r="E9923">
        <v>1</v>
      </c>
      <c r="F9923" t="s">
        <v>581</v>
      </c>
      <c r="G9923" t="s">
        <v>581</v>
      </c>
      <c r="H9923" t="s">
        <v>143</v>
      </c>
      <c r="I9923" t="s">
        <v>654</v>
      </c>
      <c r="J9923" t="s">
        <v>667</v>
      </c>
    </row>
    <row r="9924" spans="1:10" x14ac:dyDescent="0.35">
      <c r="A9924">
        <v>10193</v>
      </c>
      <c r="B9924" t="s">
        <v>477</v>
      </c>
      <c r="C9924">
        <v>27</v>
      </c>
      <c r="D9924">
        <v>11</v>
      </c>
      <c r="E9924">
        <v>2</v>
      </c>
      <c r="F9924" t="s">
        <v>581</v>
      </c>
      <c r="G9924" t="s">
        <v>581</v>
      </c>
      <c r="H9924" t="s">
        <v>143</v>
      </c>
      <c r="I9924" t="s">
        <v>654</v>
      </c>
      <c r="J9924" t="s">
        <v>667</v>
      </c>
    </row>
    <row r="9925" spans="1:10" x14ac:dyDescent="0.35">
      <c r="A9925">
        <v>10194</v>
      </c>
      <c r="B9925" t="s">
        <v>477</v>
      </c>
      <c r="C9925">
        <v>28</v>
      </c>
      <c r="D9925">
        <v>14</v>
      </c>
      <c r="E9925">
        <v>0</v>
      </c>
      <c r="F9925" t="s">
        <v>581</v>
      </c>
      <c r="G9925" t="s">
        <v>581</v>
      </c>
      <c r="H9925" t="s">
        <v>143</v>
      </c>
      <c r="I9925" t="s">
        <v>654</v>
      </c>
      <c r="J9925" t="s">
        <v>667</v>
      </c>
    </row>
    <row r="9926" spans="1:10" x14ac:dyDescent="0.35">
      <c r="A9926">
        <v>10195</v>
      </c>
      <c r="B9926" t="s">
        <v>477</v>
      </c>
      <c r="C9926">
        <v>29</v>
      </c>
      <c r="D9926">
        <v>14</v>
      </c>
      <c r="E9926">
        <v>3</v>
      </c>
      <c r="F9926" t="s">
        <v>581</v>
      </c>
      <c r="G9926" t="s">
        <v>581</v>
      </c>
      <c r="H9926" t="s">
        <v>143</v>
      </c>
      <c r="I9926" t="s">
        <v>654</v>
      </c>
      <c r="J9926" t="s">
        <v>667</v>
      </c>
    </row>
    <row r="9927" spans="1:10" x14ac:dyDescent="0.35">
      <c r="A9927">
        <v>10196</v>
      </c>
      <c r="B9927" t="s">
        <v>477</v>
      </c>
      <c r="C9927">
        <v>30</v>
      </c>
      <c r="D9927">
        <v>8</v>
      </c>
      <c r="E9927">
        <v>2</v>
      </c>
      <c r="F9927" t="s">
        <v>581</v>
      </c>
      <c r="G9927" t="s">
        <v>581</v>
      </c>
      <c r="H9927" t="s">
        <v>143</v>
      </c>
      <c r="I9927" t="s">
        <v>654</v>
      </c>
      <c r="J9927" t="s">
        <v>667</v>
      </c>
    </row>
    <row r="9928" spans="1:10" x14ac:dyDescent="0.35">
      <c r="A9928">
        <v>10197</v>
      </c>
      <c r="B9928" t="s">
        <v>477</v>
      </c>
      <c r="C9928">
        <v>31</v>
      </c>
      <c r="D9928">
        <v>16</v>
      </c>
      <c r="E9928">
        <v>0</v>
      </c>
      <c r="F9928" t="s">
        <v>581</v>
      </c>
      <c r="G9928" t="s">
        <v>581</v>
      </c>
      <c r="H9928" t="s">
        <v>143</v>
      </c>
      <c r="I9928" t="s">
        <v>654</v>
      </c>
      <c r="J9928" t="s">
        <v>667</v>
      </c>
    </row>
    <row r="9929" spans="1:10" x14ac:dyDescent="0.35">
      <c r="A9929">
        <v>10198</v>
      </c>
      <c r="B9929" t="s">
        <v>477</v>
      </c>
      <c r="C9929">
        <v>32</v>
      </c>
      <c r="D9929">
        <v>28</v>
      </c>
      <c r="E9929">
        <v>4</v>
      </c>
      <c r="F9929" t="s">
        <v>581</v>
      </c>
      <c r="G9929" t="s">
        <v>581</v>
      </c>
      <c r="H9929" t="s">
        <v>143</v>
      </c>
      <c r="I9929" t="s">
        <v>654</v>
      </c>
      <c r="J9929" t="s">
        <v>667</v>
      </c>
    </row>
    <row r="9930" spans="1:10" x14ac:dyDescent="0.35">
      <c r="A9930">
        <v>10199</v>
      </c>
      <c r="B9930" t="s">
        <v>477</v>
      </c>
      <c r="C9930">
        <v>33</v>
      </c>
      <c r="D9930">
        <v>20</v>
      </c>
      <c r="E9930">
        <v>3</v>
      </c>
      <c r="F9930" t="s">
        <v>581</v>
      </c>
      <c r="G9930" t="s">
        <v>581</v>
      </c>
      <c r="H9930" t="s">
        <v>143</v>
      </c>
      <c r="I9930" t="s">
        <v>654</v>
      </c>
      <c r="J9930" t="s">
        <v>667</v>
      </c>
    </row>
    <row r="9931" spans="1:10" x14ac:dyDescent="0.35">
      <c r="A9931">
        <v>10200</v>
      </c>
      <c r="B9931" t="s">
        <v>477</v>
      </c>
      <c r="C9931">
        <v>34</v>
      </c>
      <c r="D9931">
        <v>13</v>
      </c>
      <c r="E9931">
        <v>2</v>
      </c>
      <c r="F9931" t="s">
        <v>581</v>
      </c>
      <c r="G9931" t="s">
        <v>581</v>
      </c>
      <c r="H9931" t="s">
        <v>143</v>
      </c>
      <c r="I9931" t="s">
        <v>654</v>
      </c>
      <c r="J9931" t="s">
        <v>667</v>
      </c>
    </row>
    <row r="9932" spans="1:10" x14ac:dyDescent="0.35">
      <c r="A9932">
        <v>10201</v>
      </c>
      <c r="B9932" t="s">
        <v>477</v>
      </c>
      <c r="C9932">
        <v>35</v>
      </c>
      <c r="D9932">
        <v>25</v>
      </c>
      <c r="E9932">
        <v>2</v>
      </c>
      <c r="F9932" t="s">
        <v>581</v>
      </c>
      <c r="G9932" t="s">
        <v>581</v>
      </c>
      <c r="H9932" t="s">
        <v>143</v>
      </c>
      <c r="I9932" t="s">
        <v>654</v>
      </c>
      <c r="J9932" t="s">
        <v>667</v>
      </c>
    </row>
    <row r="9933" spans="1:10" x14ac:dyDescent="0.35">
      <c r="A9933">
        <v>10202</v>
      </c>
      <c r="B9933" t="s">
        <v>477</v>
      </c>
      <c r="C9933">
        <v>36</v>
      </c>
      <c r="D9933">
        <v>15</v>
      </c>
      <c r="E9933">
        <v>5</v>
      </c>
      <c r="F9933" t="s">
        <v>581</v>
      </c>
      <c r="G9933" t="s">
        <v>581</v>
      </c>
      <c r="H9933" t="s">
        <v>143</v>
      </c>
      <c r="I9933" t="s">
        <v>654</v>
      </c>
      <c r="J9933" t="s">
        <v>667</v>
      </c>
    </row>
    <row r="9934" spans="1:10" x14ac:dyDescent="0.35">
      <c r="A9934">
        <v>10203</v>
      </c>
      <c r="B9934" t="s">
        <v>477</v>
      </c>
      <c r="C9934">
        <v>37</v>
      </c>
      <c r="D9934">
        <v>8</v>
      </c>
      <c r="E9934">
        <v>0</v>
      </c>
      <c r="F9934" t="s">
        <v>581</v>
      </c>
      <c r="G9934" t="s">
        <v>581</v>
      </c>
      <c r="H9934" t="s">
        <v>143</v>
      </c>
      <c r="I9934" t="s">
        <v>654</v>
      </c>
      <c r="J9934" t="s">
        <v>667</v>
      </c>
    </row>
    <row r="9935" spans="1:10" x14ac:dyDescent="0.35">
      <c r="A9935">
        <v>10204</v>
      </c>
      <c r="B9935" t="s">
        <v>477</v>
      </c>
      <c r="C9935">
        <v>38</v>
      </c>
      <c r="D9935">
        <v>17</v>
      </c>
      <c r="E9935">
        <v>5</v>
      </c>
      <c r="F9935" t="s">
        <v>581</v>
      </c>
      <c r="G9935" t="s">
        <v>581</v>
      </c>
      <c r="H9935" t="s">
        <v>143</v>
      </c>
      <c r="I9935" t="s">
        <v>654</v>
      </c>
      <c r="J9935" t="s">
        <v>667</v>
      </c>
    </row>
    <row r="9936" spans="1:10" x14ac:dyDescent="0.35">
      <c r="A9936">
        <v>10205</v>
      </c>
      <c r="B9936" t="s">
        <v>478</v>
      </c>
      <c r="C9936">
        <v>15</v>
      </c>
      <c r="D9936">
        <v>44</v>
      </c>
      <c r="E9936">
        <v>7</v>
      </c>
      <c r="F9936" t="s">
        <v>581</v>
      </c>
      <c r="G9936" t="s">
        <v>581</v>
      </c>
      <c r="H9936" t="s">
        <v>143</v>
      </c>
      <c r="I9936" t="s">
        <v>654</v>
      </c>
      <c r="J9936" t="s">
        <v>667</v>
      </c>
    </row>
    <row r="9937" spans="1:10" x14ac:dyDescent="0.35">
      <c r="A9937">
        <v>10206</v>
      </c>
      <c r="B9937" t="s">
        <v>478</v>
      </c>
      <c r="C9937">
        <v>16</v>
      </c>
      <c r="D9937">
        <v>46</v>
      </c>
      <c r="E9937">
        <v>11</v>
      </c>
      <c r="F9937" t="s">
        <v>581</v>
      </c>
      <c r="G9937" t="s">
        <v>581</v>
      </c>
      <c r="H9937" t="s">
        <v>143</v>
      </c>
      <c r="I9937" t="s">
        <v>654</v>
      </c>
      <c r="J9937" t="s">
        <v>667</v>
      </c>
    </row>
    <row r="9938" spans="1:10" x14ac:dyDescent="0.35">
      <c r="A9938">
        <v>10207</v>
      </c>
      <c r="B9938" t="s">
        <v>478</v>
      </c>
      <c r="C9938">
        <v>17</v>
      </c>
      <c r="D9938">
        <v>46</v>
      </c>
      <c r="E9938">
        <v>8</v>
      </c>
      <c r="F9938" t="s">
        <v>581</v>
      </c>
      <c r="G9938" t="s">
        <v>581</v>
      </c>
      <c r="H9938" t="s">
        <v>143</v>
      </c>
      <c r="I9938" t="s">
        <v>654</v>
      </c>
      <c r="J9938" t="s">
        <v>667</v>
      </c>
    </row>
    <row r="9939" spans="1:10" x14ac:dyDescent="0.35">
      <c r="A9939">
        <v>10208</v>
      </c>
      <c r="B9939" t="s">
        <v>478</v>
      </c>
      <c r="C9939">
        <v>18</v>
      </c>
      <c r="D9939">
        <v>34</v>
      </c>
      <c r="E9939">
        <v>8</v>
      </c>
      <c r="F9939" t="s">
        <v>581</v>
      </c>
      <c r="G9939" t="s">
        <v>581</v>
      </c>
      <c r="H9939" t="s">
        <v>143</v>
      </c>
      <c r="I9939" t="s">
        <v>654</v>
      </c>
      <c r="J9939" t="s">
        <v>667</v>
      </c>
    </row>
    <row r="9940" spans="1:10" x14ac:dyDescent="0.35">
      <c r="A9940">
        <v>10209</v>
      </c>
      <c r="B9940" t="s">
        <v>478</v>
      </c>
      <c r="C9940">
        <v>19</v>
      </c>
      <c r="D9940">
        <v>26</v>
      </c>
      <c r="E9940">
        <v>6</v>
      </c>
      <c r="F9940" t="s">
        <v>581</v>
      </c>
      <c r="G9940" t="s">
        <v>581</v>
      </c>
      <c r="H9940" t="s">
        <v>143</v>
      </c>
      <c r="I9940" t="s">
        <v>654</v>
      </c>
      <c r="J9940" t="s">
        <v>667</v>
      </c>
    </row>
    <row r="9941" spans="1:10" x14ac:dyDescent="0.35">
      <c r="A9941">
        <v>10210</v>
      </c>
      <c r="B9941" t="s">
        <v>478</v>
      </c>
      <c r="C9941">
        <v>20</v>
      </c>
      <c r="D9941">
        <v>24</v>
      </c>
      <c r="E9941">
        <v>5</v>
      </c>
      <c r="F9941" t="s">
        <v>581</v>
      </c>
      <c r="G9941" t="s">
        <v>581</v>
      </c>
      <c r="H9941" t="s">
        <v>143</v>
      </c>
      <c r="I9941" t="s">
        <v>654</v>
      </c>
      <c r="J9941" t="s">
        <v>667</v>
      </c>
    </row>
    <row r="9942" spans="1:10" x14ac:dyDescent="0.35">
      <c r="A9942">
        <v>10211</v>
      </c>
      <c r="B9942" t="s">
        <v>478</v>
      </c>
      <c r="C9942">
        <v>21</v>
      </c>
      <c r="D9942">
        <v>58</v>
      </c>
      <c r="E9942">
        <v>6</v>
      </c>
      <c r="F9942" t="s">
        <v>581</v>
      </c>
      <c r="G9942" t="s">
        <v>581</v>
      </c>
      <c r="H9942" t="s">
        <v>143</v>
      </c>
      <c r="I9942" t="s">
        <v>654</v>
      </c>
      <c r="J9942" t="s">
        <v>667</v>
      </c>
    </row>
    <row r="9943" spans="1:10" x14ac:dyDescent="0.35">
      <c r="A9943">
        <v>10212</v>
      </c>
      <c r="B9943" t="s">
        <v>478</v>
      </c>
      <c r="C9943">
        <v>22</v>
      </c>
      <c r="D9943">
        <v>23</v>
      </c>
      <c r="E9943">
        <v>3</v>
      </c>
      <c r="F9943" t="s">
        <v>581</v>
      </c>
      <c r="G9943" t="s">
        <v>581</v>
      </c>
      <c r="H9943" t="s">
        <v>143</v>
      </c>
      <c r="I9943" t="s">
        <v>654</v>
      </c>
      <c r="J9943" t="s">
        <v>667</v>
      </c>
    </row>
    <row r="9944" spans="1:10" x14ac:dyDescent="0.35">
      <c r="A9944">
        <v>10213</v>
      </c>
      <c r="B9944" t="s">
        <v>478</v>
      </c>
      <c r="C9944">
        <v>23</v>
      </c>
      <c r="D9944">
        <v>13</v>
      </c>
      <c r="E9944">
        <v>1</v>
      </c>
      <c r="F9944" t="s">
        <v>581</v>
      </c>
      <c r="G9944" t="s">
        <v>581</v>
      </c>
      <c r="H9944" t="s">
        <v>143</v>
      </c>
      <c r="I9944" t="s">
        <v>654</v>
      </c>
      <c r="J9944" t="s">
        <v>667</v>
      </c>
    </row>
    <row r="9945" spans="1:10" x14ac:dyDescent="0.35">
      <c r="A9945">
        <v>10214</v>
      </c>
      <c r="B9945" t="s">
        <v>478</v>
      </c>
      <c r="C9945">
        <v>24</v>
      </c>
      <c r="D9945">
        <v>11</v>
      </c>
      <c r="E9945">
        <v>2</v>
      </c>
      <c r="F9945" t="s">
        <v>581</v>
      </c>
      <c r="G9945" t="s">
        <v>581</v>
      </c>
      <c r="H9945" t="s">
        <v>143</v>
      </c>
      <c r="I9945" t="s">
        <v>654</v>
      </c>
      <c r="J9945" t="s">
        <v>667</v>
      </c>
    </row>
    <row r="9946" spans="1:10" x14ac:dyDescent="0.35">
      <c r="A9946">
        <v>10215</v>
      </c>
      <c r="B9946" t="s">
        <v>478</v>
      </c>
      <c r="C9946">
        <v>25</v>
      </c>
      <c r="D9946">
        <v>11</v>
      </c>
      <c r="E9946">
        <v>3</v>
      </c>
      <c r="F9946" t="s">
        <v>581</v>
      </c>
      <c r="G9946" t="s">
        <v>581</v>
      </c>
      <c r="H9946" t="s">
        <v>143</v>
      </c>
      <c r="I9946" t="s">
        <v>654</v>
      </c>
      <c r="J9946" t="s">
        <v>667</v>
      </c>
    </row>
    <row r="9947" spans="1:10" x14ac:dyDescent="0.35">
      <c r="A9947">
        <v>10216</v>
      </c>
      <c r="B9947" t="s">
        <v>478</v>
      </c>
      <c r="C9947">
        <v>26</v>
      </c>
      <c r="D9947">
        <v>13</v>
      </c>
      <c r="E9947">
        <v>5</v>
      </c>
      <c r="F9947" t="s">
        <v>581</v>
      </c>
      <c r="G9947" t="s">
        <v>581</v>
      </c>
      <c r="H9947" t="s">
        <v>143</v>
      </c>
      <c r="I9947" t="s">
        <v>654</v>
      </c>
      <c r="J9947" t="s">
        <v>667</v>
      </c>
    </row>
    <row r="9948" spans="1:10" x14ac:dyDescent="0.35">
      <c r="A9948">
        <v>10217</v>
      </c>
      <c r="B9948" t="s">
        <v>478</v>
      </c>
      <c r="C9948">
        <v>27</v>
      </c>
      <c r="D9948">
        <v>21</v>
      </c>
      <c r="E9948">
        <v>2</v>
      </c>
      <c r="F9948" t="s">
        <v>581</v>
      </c>
      <c r="G9948" t="s">
        <v>581</v>
      </c>
      <c r="H9948" t="s">
        <v>143</v>
      </c>
      <c r="I9948" t="s">
        <v>654</v>
      </c>
      <c r="J9948" t="s">
        <v>667</v>
      </c>
    </row>
    <row r="9949" spans="1:10" x14ac:dyDescent="0.35">
      <c r="A9949">
        <v>10218</v>
      </c>
      <c r="B9949" t="s">
        <v>478</v>
      </c>
      <c r="C9949">
        <v>28</v>
      </c>
      <c r="D9949">
        <v>19</v>
      </c>
      <c r="E9949">
        <v>10</v>
      </c>
      <c r="F9949" t="s">
        <v>581</v>
      </c>
      <c r="G9949" t="s">
        <v>581</v>
      </c>
      <c r="H9949" t="s">
        <v>143</v>
      </c>
      <c r="I9949" t="s">
        <v>654</v>
      </c>
      <c r="J9949" t="s">
        <v>667</v>
      </c>
    </row>
    <row r="9950" spans="1:10" x14ac:dyDescent="0.35">
      <c r="A9950">
        <v>10219</v>
      </c>
      <c r="B9950" t="s">
        <v>478</v>
      </c>
      <c r="C9950">
        <v>29</v>
      </c>
      <c r="D9950">
        <v>16</v>
      </c>
      <c r="E9950">
        <v>7</v>
      </c>
      <c r="F9950" t="s">
        <v>581</v>
      </c>
      <c r="G9950" t="s">
        <v>581</v>
      </c>
      <c r="H9950" t="s">
        <v>143</v>
      </c>
      <c r="I9950" t="s">
        <v>654</v>
      </c>
      <c r="J9950" t="s">
        <v>667</v>
      </c>
    </row>
    <row r="9951" spans="1:10" x14ac:dyDescent="0.35">
      <c r="A9951">
        <v>10220</v>
      </c>
      <c r="B9951" t="s">
        <v>478</v>
      </c>
      <c r="C9951">
        <v>30</v>
      </c>
      <c r="D9951">
        <v>46</v>
      </c>
      <c r="E9951">
        <v>4</v>
      </c>
      <c r="F9951" t="s">
        <v>581</v>
      </c>
      <c r="G9951" t="s">
        <v>581</v>
      </c>
      <c r="H9951" t="s">
        <v>143</v>
      </c>
      <c r="I9951" t="s">
        <v>654</v>
      </c>
      <c r="J9951" t="s">
        <v>667</v>
      </c>
    </row>
    <row r="9952" spans="1:10" x14ac:dyDescent="0.35">
      <c r="A9952">
        <v>10221</v>
      </c>
      <c r="B9952" t="s">
        <v>478</v>
      </c>
      <c r="C9952">
        <v>31</v>
      </c>
      <c r="D9952">
        <v>29</v>
      </c>
      <c r="E9952">
        <v>4</v>
      </c>
      <c r="F9952" t="s">
        <v>581</v>
      </c>
      <c r="G9952" t="s">
        <v>581</v>
      </c>
      <c r="H9952" t="s">
        <v>143</v>
      </c>
      <c r="I9952" t="s">
        <v>654</v>
      </c>
      <c r="J9952" t="s">
        <v>667</v>
      </c>
    </row>
    <row r="9953" spans="1:10" x14ac:dyDescent="0.35">
      <c r="A9953">
        <v>10222</v>
      </c>
      <c r="B9953" t="s">
        <v>478</v>
      </c>
      <c r="C9953">
        <v>32</v>
      </c>
      <c r="D9953">
        <v>32</v>
      </c>
      <c r="E9953">
        <v>10</v>
      </c>
      <c r="F9953" t="s">
        <v>581</v>
      </c>
      <c r="G9953" t="s">
        <v>581</v>
      </c>
      <c r="H9953" t="s">
        <v>143</v>
      </c>
      <c r="I9953" t="s">
        <v>654</v>
      </c>
      <c r="J9953" t="s">
        <v>667</v>
      </c>
    </row>
    <row r="9954" spans="1:10" x14ac:dyDescent="0.35">
      <c r="A9954">
        <v>10223</v>
      </c>
      <c r="B9954" t="s">
        <v>478</v>
      </c>
      <c r="C9954">
        <v>33</v>
      </c>
      <c r="D9954">
        <v>24</v>
      </c>
      <c r="E9954">
        <v>14</v>
      </c>
      <c r="F9954" t="s">
        <v>581</v>
      </c>
      <c r="G9954" t="s">
        <v>581</v>
      </c>
      <c r="H9954" t="s">
        <v>143</v>
      </c>
      <c r="I9954" t="s">
        <v>654</v>
      </c>
      <c r="J9954" t="s">
        <v>667</v>
      </c>
    </row>
    <row r="9955" spans="1:10" x14ac:dyDescent="0.35">
      <c r="A9955">
        <v>10224</v>
      </c>
      <c r="B9955" t="s">
        <v>478</v>
      </c>
      <c r="C9955">
        <v>34</v>
      </c>
      <c r="D9955">
        <v>18</v>
      </c>
      <c r="E9955">
        <v>12</v>
      </c>
      <c r="F9955" t="s">
        <v>581</v>
      </c>
      <c r="G9955" t="s">
        <v>581</v>
      </c>
      <c r="H9955" t="s">
        <v>143</v>
      </c>
      <c r="I9955" t="s">
        <v>654</v>
      </c>
      <c r="J9955" t="s">
        <v>667</v>
      </c>
    </row>
    <row r="9956" spans="1:10" x14ac:dyDescent="0.35">
      <c r="A9956">
        <v>10225</v>
      </c>
      <c r="B9956" t="s">
        <v>478</v>
      </c>
      <c r="C9956">
        <v>35</v>
      </c>
      <c r="D9956">
        <v>23</v>
      </c>
      <c r="E9956">
        <v>13</v>
      </c>
      <c r="F9956" t="s">
        <v>581</v>
      </c>
      <c r="G9956" t="s">
        <v>581</v>
      </c>
      <c r="H9956" t="s">
        <v>143</v>
      </c>
      <c r="I9956" t="s">
        <v>654</v>
      </c>
      <c r="J9956" t="s">
        <v>667</v>
      </c>
    </row>
    <row r="9957" spans="1:10" x14ac:dyDescent="0.35">
      <c r="A9957">
        <v>10226</v>
      </c>
      <c r="B9957" t="s">
        <v>478</v>
      </c>
      <c r="C9957">
        <v>36</v>
      </c>
      <c r="D9957">
        <v>24</v>
      </c>
      <c r="E9957">
        <v>12</v>
      </c>
      <c r="F9957" t="s">
        <v>581</v>
      </c>
      <c r="G9957" t="s">
        <v>581</v>
      </c>
      <c r="H9957" t="s">
        <v>143</v>
      </c>
      <c r="I9957" t="s">
        <v>654</v>
      </c>
      <c r="J9957" t="s">
        <v>667</v>
      </c>
    </row>
    <row r="9958" spans="1:10" x14ac:dyDescent="0.35">
      <c r="A9958">
        <v>10227</v>
      </c>
      <c r="B9958" t="s">
        <v>478</v>
      </c>
      <c r="C9958">
        <v>37</v>
      </c>
      <c r="D9958">
        <v>15</v>
      </c>
      <c r="E9958">
        <v>8</v>
      </c>
      <c r="F9958" t="s">
        <v>581</v>
      </c>
      <c r="G9958" t="s">
        <v>581</v>
      </c>
      <c r="H9958" t="s">
        <v>143</v>
      </c>
      <c r="I9958" t="s">
        <v>654</v>
      </c>
      <c r="J9958" t="s">
        <v>667</v>
      </c>
    </row>
    <row r="9959" spans="1:10" x14ac:dyDescent="0.35">
      <c r="A9959">
        <v>10228</v>
      </c>
      <c r="B9959" t="s">
        <v>478</v>
      </c>
      <c r="C9959">
        <v>38</v>
      </c>
      <c r="D9959">
        <v>17</v>
      </c>
      <c r="E9959">
        <v>6</v>
      </c>
      <c r="F9959" t="s">
        <v>581</v>
      </c>
      <c r="G9959" t="s">
        <v>581</v>
      </c>
      <c r="H9959" t="s">
        <v>143</v>
      </c>
      <c r="I9959" t="s">
        <v>654</v>
      </c>
      <c r="J9959" t="s">
        <v>667</v>
      </c>
    </row>
    <row r="9960" spans="1:10" x14ac:dyDescent="0.35">
      <c r="A9960">
        <v>10229</v>
      </c>
      <c r="B9960" t="s">
        <v>479</v>
      </c>
      <c r="C9960">
        <v>15</v>
      </c>
      <c r="D9960">
        <v>9</v>
      </c>
      <c r="E9960">
        <v>0</v>
      </c>
      <c r="F9960" t="s">
        <v>581</v>
      </c>
      <c r="G9960" t="s">
        <v>581</v>
      </c>
      <c r="H9960" t="s">
        <v>143</v>
      </c>
      <c r="I9960" t="s">
        <v>654</v>
      </c>
      <c r="J9960" t="s">
        <v>667</v>
      </c>
    </row>
    <row r="9961" spans="1:10" x14ac:dyDescent="0.35">
      <c r="A9961">
        <v>10230</v>
      </c>
      <c r="B9961" t="s">
        <v>479</v>
      </c>
      <c r="C9961">
        <v>16</v>
      </c>
      <c r="D9961">
        <v>3</v>
      </c>
      <c r="E9961">
        <v>0</v>
      </c>
      <c r="F9961" t="s">
        <v>581</v>
      </c>
      <c r="G9961" t="s">
        <v>581</v>
      </c>
      <c r="H9961" t="s">
        <v>143</v>
      </c>
      <c r="I9961" t="s">
        <v>654</v>
      </c>
      <c r="J9961" t="s">
        <v>667</v>
      </c>
    </row>
    <row r="9962" spans="1:10" x14ac:dyDescent="0.35">
      <c r="A9962">
        <v>10231</v>
      </c>
      <c r="B9962" t="s">
        <v>479</v>
      </c>
      <c r="C9962">
        <v>17</v>
      </c>
      <c r="D9962">
        <v>9</v>
      </c>
      <c r="E9962">
        <v>1</v>
      </c>
      <c r="F9962" t="s">
        <v>581</v>
      </c>
      <c r="G9962" t="s">
        <v>581</v>
      </c>
      <c r="H9962" t="s">
        <v>143</v>
      </c>
      <c r="I9962" t="s">
        <v>654</v>
      </c>
      <c r="J9962" t="s">
        <v>667</v>
      </c>
    </row>
    <row r="9963" spans="1:10" x14ac:dyDescent="0.35">
      <c r="A9963">
        <v>10232</v>
      </c>
      <c r="B9963" t="s">
        <v>479</v>
      </c>
      <c r="C9963">
        <v>18</v>
      </c>
      <c r="D9963">
        <v>6</v>
      </c>
      <c r="E9963">
        <v>0</v>
      </c>
      <c r="F9963" t="s">
        <v>581</v>
      </c>
      <c r="G9963" t="s">
        <v>581</v>
      </c>
      <c r="H9963" t="s">
        <v>143</v>
      </c>
      <c r="I9963" t="s">
        <v>654</v>
      </c>
      <c r="J9963" t="s">
        <v>667</v>
      </c>
    </row>
    <row r="9964" spans="1:10" x14ac:dyDescent="0.35">
      <c r="A9964">
        <v>10233</v>
      </c>
      <c r="B9964" t="s">
        <v>479</v>
      </c>
      <c r="C9964">
        <v>19</v>
      </c>
      <c r="D9964">
        <v>4</v>
      </c>
      <c r="E9964">
        <v>1</v>
      </c>
      <c r="F9964" t="s">
        <v>581</v>
      </c>
      <c r="G9964" t="s">
        <v>581</v>
      </c>
      <c r="H9964" t="s">
        <v>143</v>
      </c>
      <c r="I9964" t="s">
        <v>654</v>
      </c>
      <c r="J9964" t="s">
        <v>667</v>
      </c>
    </row>
    <row r="9965" spans="1:10" x14ac:dyDescent="0.35">
      <c r="A9965">
        <v>10234</v>
      </c>
      <c r="B9965" t="s">
        <v>479</v>
      </c>
      <c r="C9965">
        <v>20</v>
      </c>
      <c r="D9965">
        <v>2</v>
      </c>
      <c r="E9965">
        <v>0</v>
      </c>
      <c r="F9965" t="s">
        <v>581</v>
      </c>
      <c r="G9965" t="s">
        <v>581</v>
      </c>
      <c r="H9965" t="s">
        <v>143</v>
      </c>
      <c r="I9965" t="s">
        <v>654</v>
      </c>
      <c r="J9965" t="s">
        <v>667</v>
      </c>
    </row>
    <row r="9966" spans="1:10" x14ac:dyDescent="0.35">
      <c r="A9966">
        <v>10235</v>
      </c>
      <c r="B9966" t="s">
        <v>479</v>
      </c>
      <c r="C9966">
        <v>21</v>
      </c>
      <c r="D9966">
        <v>6</v>
      </c>
      <c r="E9966">
        <v>0</v>
      </c>
      <c r="F9966" t="s">
        <v>581</v>
      </c>
      <c r="G9966" t="s">
        <v>581</v>
      </c>
      <c r="H9966" t="s">
        <v>143</v>
      </c>
      <c r="I9966" t="s">
        <v>654</v>
      </c>
      <c r="J9966" t="s">
        <v>667</v>
      </c>
    </row>
    <row r="9967" spans="1:10" x14ac:dyDescent="0.35">
      <c r="A9967">
        <v>10236</v>
      </c>
      <c r="B9967" t="s">
        <v>479</v>
      </c>
      <c r="C9967">
        <v>22</v>
      </c>
      <c r="D9967">
        <v>2</v>
      </c>
      <c r="E9967">
        <v>0</v>
      </c>
      <c r="F9967" t="s">
        <v>581</v>
      </c>
      <c r="G9967" t="s">
        <v>581</v>
      </c>
      <c r="H9967" t="s">
        <v>143</v>
      </c>
      <c r="I9967" t="s">
        <v>654</v>
      </c>
      <c r="J9967" t="s">
        <v>667</v>
      </c>
    </row>
    <row r="9968" spans="1:10" x14ac:dyDescent="0.35">
      <c r="A9968">
        <v>10237</v>
      </c>
      <c r="B9968" t="s">
        <v>479</v>
      </c>
      <c r="C9968">
        <v>23</v>
      </c>
      <c r="D9968">
        <v>2</v>
      </c>
      <c r="E9968">
        <v>0</v>
      </c>
      <c r="F9968" t="s">
        <v>581</v>
      </c>
      <c r="G9968" t="s">
        <v>581</v>
      </c>
      <c r="H9968" t="s">
        <v>143</v>
      </c>
      <c r="I9968" t="s">
        <v>654</v>
      </c>
      <c r="J9968" t="s">
        <v>667</v>
      </c>
    </row>
    <row r="9969" spans="1:10" x14ac:dyDescent="0.35">
      <c r="A9969">
        <v>10238</v>
      </c>
      <c r="B9969" t="s">
        <v>479</v>
      </c>
      <c r="C9969">
        <v>24</v>
      </c>
      <c r="D9969">
        <v>2</v>
      </c>
      <c r="E9969">
        <v>0</v>
      </c>
      <c r="F9969" t="s">
        <v>581</v>
      </c>
      <c r="G9969" t="s">
        <v>581</v>
      </c>
      <c r="H9969" t="s">
        <v>143</v>
      </c>
      <c r="I9969" t="s">
        <v>654</v>
      </c>
      <c r="J9969" t="s">
        <v>667</v>
      </c>
    </row>
    <row r="9970" spans="1:10" x14ac:dyDescent="0.35">
      <c r="A9970">
        <v>10239</v>
      </c>
      <c r="B9970" t="s">
        <v>479</v>
      </c>
      <c r="C9970">
        <v>25</v>
      </c>
      <c r="D9970">
        <v>1</v>
      </c>
      <c r="E9970">
        <v>2</v>
      </c>
      <c r="F9970" t="s">
        <v>581</v>
      </c>
      <c r="G9970" t="s">
        <v>581</v>
      </c>
      <c r="H9970" t="s">
        <v>143</v>
      </c>
      <c r="I9970" t="s">
        <v>654</v>
      </c>
      <c r="J9970" t="s">
        <v>667</v>
      </c>
    </row>
    <row r="9971" spans="1:10" x14ac:dyDescent="0.35">
      <c r="A9971">
        <v>10240</v>
      </c>
      <c r="B9971" t="s">
        <v>479</v>
      </c>
      <c r="C9971">
        <v>26</v>
      </c>
      <c r="D9971">
        <v>1</v>
      </c>
      <c r="E9971">
        <v>0</v>
      </c>
      <c r="F9971" t="s">
        <v>581</v>
      </c>
      <c r="G9971" t="s">
        <v>581</v>
      </c>
      <c r="H9971" t="s">
        <v>143</v>
      </c>
      <c r="I9971" t="s">
        <v>654</v>
      </c>
      <c r="J9971" t="s">
        <v>667</v>
      </c>
    </row>
    <row r="9972" spans="1:10" x14ac:dyDescent="0.35">
      <c r="A9972">
        <v>10241</v>
      </c>
      <c r="B9972" t="s">
        <v>479</v>
      </c>
      <c r="C9972">
        <v>27</v>
      </c>
      <c r="D9972">
        <v>2</v>
      </c>
      <c r="E9972">
        <v>1</v>
      </c>
      <c r="F9972" t="s">
        <v>581</v>
      </c>
      <c r="G9972" t="s">
        <v>581</v>
      </c>
      <c r="H9972" t="s">
        <v>143</v>
      </c>
      <c r="I9972" t="s">
        <v>654</v>
      </c>
      <c r="J9972" t="s">
        <v>667</v>
      </c>
    </row>
    <row r="9973" spans="1:10" x14ac:dyDescent="0.35">
      <c r="A9973">
        <v>10242</v>
      </c>
      <c r="B9973" t="s">
        <v>479</v>
      </c>
      <c r="C9973">
        <v>29</v>
      </c>
      <c r="D9973">
        <v>15</v>
      </c>
      <c r="E9973">
        <v>0</v>
      </c>
      <c r="F9973" t="s">
        <v>581</v>
      </c>
      <c r="G9973" t="s">
        <v>581</v>
      </c>
      <c r="H9973" t="s">
        <v>143</v>
      </c>
      <c r="I9973" t="s">
        <v>654</v>
      </c>
      <c r="J9973" t="s">
        <v>667</v>
      </c>
    </row>
    <row r="9974" spans="1:10" x14ac:dyDescent="0.35">
      <c r="A9974">
        <v>10243</v>
      </c>
      <c r="B9974" t="s">
        <v>479</v>
      </c>
      <c r="C9974">
        <v>30</v>
      </c>
      <c r="D9974">
        <v>5</v>
      </c>
      <c r="E9974">
        <v>0</v>
      </c>
      <c r="F9974" t="s">
        <v>581</v>
      </c>
      <c r="G9974" t="s">
        <v>581</v>
      </c>
      <c r="H9974" t="s">
        <v>143</v>
      </c>
      <c r="I9974" t="s">
        <v>654</v>
      </c>
      <c r="J9974" t="s">
        <v>667</v>
      </c>
    </row>
    <row r="9975" spans="1:10" x14ac:dyDescent="0.35">
      <c r="A9975">
        <v>10244</v>
      </c>
      <c r="B9975" t="s">
        <v>479</v>
      </c>
      <c r="C9975">
        <v>31</v>
      </c>
      <c r="D9975">
        <v>3</v>
      </c>
      <c r="E9975">
        <v>0</v>
      </c>
      <c r="F9975" t="s">
        <v>581</v>
      </c>
      <c r="G9975" t="s">
        <v>581</v>
      </c>
      <c r="H9975" t="s">
        <v>143</v>
      </c>
      <c r="I9975" t="s">
        <v>654</v>
      </c>
      <c r="J9975" t="s">
        <v>667</v>
      </c>
    </row>
    <row r="9976" spans="1:10" x14ac:dyDescent="0.35">
      <c r="A9976">
        <v>10245</v>
      </c>
      <c r="B9976" t="s">
        <v>479</v>
      </c>
      <c r="C9976">
        <v>33</v>
      </c>
      <c r="D9976">
        <v>2</v>
      </c>
      <c r="E9976">
        <v>0</v>
      </c>
      <c r="F9976" t="s">
        <v>581</v>
      </c>
      <c r="G9976" t="s">
        <v>581</v>
      </c>
      <c r="H9976" t="s">
        <v>143</v>
      </c>
      <c r="I9976" t="s">
        <v>654</v>
      </c>
      <c r="J9976" t="s">
        <v>667</v>
      </c>
    </row>
    <row r="9977" spans="1:10" x14ac:dyDescent="0.35">
      <c r="A9977">
        <v>10246</v>
      </c>
      <c r="B9977" t="s">
        <v>479</v>
      </c>
      <c r="C9977">
        <v>34</v>
      </c>
      <c r="D9977">
        <v>1</v>
      </c>
      <c r="E9977">
        <v>0</v>
      </c>
      <c r="F9977" t="s">
        <v>581</v>
      </c>
      <c r="G9977" t="s">
        <v>581</v>
      </c>
      <c r="H9977" t="s">
        <v>143</v>
      </c>
      <c r="I9977" t="s">
        <v>654</v>
      </c>
      <c r="J9977" t="s">
        <v>667</v>
      </c>
    </row>
    <row r="9978" spans="1:10" x14ac:dyDescent="0.35">
      <c r="A9978">
        <v>10247</v>
      </c>
      <c r="B9978" t="s">
        <v>479</v>
      </c>
      <c r="C9978">
        <v>35</v>
      </c>
      <c r="D9978">
        <v>5</v>
      </c>
      <c r="E9978">
        <v>0</v>
      </c>
      <c r="F9978" t="s">
        <v>581</v>
      </c>
      <c r="G9978" t="s">
        <v>581</v>
      </c>
      <c r="H9978" t="s">
        <v>143</v>
      </c>
      <c r="I9978" t="s">
        <v>654</v>
      </c>
      <c r="J9978" t="s">
        <v>667</v>
      </c>
    </row>
    <row r="9979" spans="1:10" x14ac:dyDescent="0.35">
      <c r="A9979">
        <v>10248</v>
      </c>
      <c r="B9979" t="s">
        <v>479</v>
      </c>
      <c r="C9979">
        <v>36</v>
      </c>
      <c r="D9979">
        <v>5</v>
      </c>
      <c r="E9979">
        <v>0</v>
      </c>
      <c r="F9979" t="s">
        <v>581</v>
      </c>
      <c r="G9979" t="s">
        <v>581</v>
      </c>
      <c r="H9979" t="s">
        <v>143</v>
      </c>
      <c r="I9979" t="s">
        <v>654</v>
      </c>
      <c r="J9979" t="s">
        <v>667</v>
      </c>
    </row>
    <row r="9980" spans="1:10" x14ac:dyDescent="0.35">
      <c r="A9980">
        <v>10249</v>
      </c>
      <c r="B9980" t="s">
        <v>479</v>
      </c>
      <c r="C9980">
        <v>37</v>
      </c>
      <c r="D9980">
        <v>6</v>
      </c>
      <c r="E9980">
        <v>0</v>
      </c>
      <c r="F9980" t="s">
        <v>581</v>
      </c>
      <c r="G9980" t="s">
        <v>581</v>
      </c>
      <c r="H9980" t="s">
        <v>143</v>
      </c>
      <c r="I9980" t="s">
        <v>654</v>
      </c>
      <c r="J9980" t="s">
        <v>667</v>
      </c>
    </row>
    <row r="9981" spans="1:10" x14ac:dyDescent="0.35">
      <c r="A9981">
        <v>10250</v>
      </c>
      <c r="B9981" t="s">
        <v>479</v>
      </c>
      <c r="C9981">
        <v>38</v>
      </c>
      <c r="D9981">
        <v>8</v>
      </c>
      <c r="E9981">
        <v>0</v>
      </c>
      <c r="F9981" t="s">
        <v>581</v>
      </c>
      <c r="G9981" t="s">
        <v>581</v>
      </c>
      <c r="H9981" t="s">
        <v>143</v>
      </c>
      <c r="I9981" t="s">
        <v>654</v>
      </c>
      <c r="J9981" t="s">
        <v>667</v>
      </c>
    </row>
    <row r="9982" spans="1:10" x14ac:dyDescent="0.35">
      <c r="A9982">
        <v>10251</v>
      </c>
      <c r="B9982" t="s">
        <v>480</v>
      </c>
      <c r="C9982">
        <v>15</v>
      </c>
      <c r="D9982">
        <v>19</v>
      </c>
      <c r="E9982">
        <v>0</v>
      </c>
      <c r="F9982" t="s">
        <v>581</v>
      </c>
      <c r="G9982" t="s">
        <v>581</v>
      </c>
      <c r="H9982" t="s">
        <v>143</v>
      </c>
      <c r="I9982" t="s">
        <v>654</v>
      </c>
      <c r="J9982" t="s">
        <v>667</v>
      </c>
    </row>
    <row r="9983" spans="1:10" x14ac:dyDescent="0.35">
      <c r="A9983">
        <v>10252</v>
      </c>
      <c r="B9983" t="s">
        <v>480</v>
      </c>
      <c r="C9983">
        <v>16</v>
      </c>
      <c r="D9983">
        <v>11</v>
      </c>
      <c r="E9983">
        <v>0</v>
      </c>
      <c r="F9983" t="s">
        <v>581</v>
      </c>
      <c r="G9983" t="s">
        <v>581</v>
      </c>
      <c r="H9983" t="s">
        <v>143</v>
      </c>
      <c r="I9983" t="s">
        <v>654</v>
      </c>
      <c r="J9983" t="s">
        <v>667</v>
      </c>
    </row>
    <row r="9984" spans="1:10" x14ac:dyDescent="0.35">
      <c r="A9984">
        <v>10253</v>
      </c>
      <c r="B9984" t="s">
        <v>480</v>
      </c>
      <c r="C9984">
        <v>17</v>
      </c>
      <c r="D9984">
        <v>13</v>
      </c>
      <c r="E9984">
        <v>0</v>
      </c>
      <c r="F9984" t="s">
        <v>581</v>
      </c>
      <c r="G9984" t="s">
        <v>581</v>
      </c>
      <c r="H9984" t="s">
        <v>143</v>
      </c>
      <c r="I9984" t="s">
        <v>654</v>
      </c>
      <c r="J9984" t="s">
        <v>667</v>
      </c>
    </row>
    <row r="9985" spans="1:10" x14ac:dyDescent="0.35">
      <c r="A9985">
        <v>10254</v>
      </c>
      <c r="B9985" t="s">
        <v>480</v>
      </c>
      <c r="C9985">
        <v>18</v>
      </c>
      <c r="D9985">
        <v>7</v>
      </c>
      <c r="E9985">
        <v>0</v>
      </c>
      <c r="F9985" t="s">
        <v>581</v>
      </c>
      <c r="G9985" t="s">
        <v>581</v>
      </c>
      <c r="H9985" t="s">
        <v>143</v>
      </c>
      <c r="I9985" t="s">
        <v>654</v>
      </c>
      <c r="J9985" t="s">
        <v>667</v>
      </c>
    </row>
    <row r="9986" spans="1:10" x14ac:dyDescent="0.35">
      <c r="A9986">
        <v>10255</v>
      </c>
      <c r="B9986" t="s">
        <v>480</v>
      </c>
      <c r="C9986">
        <v>19</v>
      </c>
      <c r="D9986">
        <v>5</v>
      </c>
      <c r="E9986">
        <v>0</v>
      </c>
      <c r="F9986" t="s">
        <v>581</v>
      </c>
      <c r="G9986" t="s">
        <v>581</v>
      </c>
      <c r="H9986" t="s">
        <v>143</v>
      </c>
      <c r="I9986" t="s">
        <v>654</v>
      </c>
      <c r="J9986" t="s">
        <v>667</v>
      </c>
    </row>
    <row r="9987" spans="1:10" x14ac:dyDescent="0.35">
      <c r="A9987">
        <v>10256</v>
      </c>
      <c r="B9987" t="s">
        <v>480</v>
      </c>
      <c r="C9987">
        <v>20</v>
      </c>
      <c r="D9987">
        <v>5</v>
      </c>
      <c r="E9987">
        <v>0</v>
      </c>
      <c r="F9987" t="s">
        <v>581</v>
      </c>
      <c r="G9987" t="s">
        <v>581</v>
      </c>
      <c r="H9987" t="s">
        <v>143</v>
      </c>
      <c r="I9987" t="s">
        <v>654</v>
      </c>
      <c r="J9987" t="s">
        <v>667</v>
      </c>
    </row>
    <row r="9988" spans="1:10" x14ac:dyDescent="0.35">
      <c r="A9988">
        <v>10257</v>
      </c>
      <c r="B9988" t="s">
        <v>480</v>
      </c>
      <c r="C9988">
        <v>21</v>
      </c>
      <c r="D9988">
        <v>3</v>
      </c>
      <c r="E9988">
        <v>0</v>
      </c>
      <c r="F9988" t="s">
        <v>581</v>
      </c>
      <c r="G9988" t="s">
        <v>581</v>
      </c>
      <c r="H9988" t="s">
        <v>143</v>
      </c>
      <c r="I9988" t="s">
        <v>654</v>
      </c>
      <c r="J9988" t="s">
        <v>667</v>
      </c>
    </row>
    <row r="9989" spans="1:10" x14ac:dyDescent="0.35">
      <c r="A9989">
        <v>10258</v>
      </c>
      <c r="B9989" t="s">
        <v>480</v>
      </c>
      <c r="C9989">
        <v>22</v>
      </c>
      <c r="D9989">
        <v>3</v>
      </c>
      <c r="E9989">
        <v>0</v>
      </c>
      <c r="F9989" t="s">
        <v>581</v>
      </c>
      <c r="G9989" t="s">
        <v>581</v>
      </c>
      <c r="H9989" t="s">
        <v>143</v>
      </c>
      <c r="I9989" t="s">
        <v>654</v>
      </c>
      <c r="J9989" t="s">
        <v>667</v>
      </c>
    </row>
    <row r="9990" spans="1:10" x14ac:dyDescent="0.35">
      <c r="A9990">
        <v>10259</v>
      </c>
      <c r="B9990" t="s">
        <v>480</v>
      </c>
      <c r="C9990">
        <v>23</v>
      </c>
      <c r="D9990">
        <v>4</v>
      </c>
      <c r="E9990">
        <v>0</v>
      </c>
      <c r="F9990" t="s">
        <v>581</v>
      </c>
      <c r="G9990" t="s">
        <v>581</v>
      </c>
      <c r="H9990" t="s">
        <v>143</v>
      </c>
      <c r="I9990" t="s">
        <v>654</v>
      </c>
      <c r="J9990" t="s">
        <v>667</v>
      </c>
    </row>
    <row r="9991" spans="1:10" x14ac:dyDescent="0.35">
      <c r="A9991">
        <v>10260</v>
      </c>
      <c r="B9991" t="s">
        <v>480</v>
      </c>
      <c r="C9991">
        <v>24</v>
      </c>
      <c r="D9991">
        <v>3</v>
      </c>
      <c r="E9991">
        <v>0</v>
      </c>
      <c r="F9991" t="s">
        <v>581</v>
      </c>
      <c r="G9991" t="s">
        <v>581</v>
      </c>
      <c r="H9991" t="s">
        <v>143</v>
      </c>
      <c r="I9991" t="s">
        <v>654</v>
      </c>
      <c r="J9991" t="s">
        <v>667</v>
      </c>
    </row>
    <row r="9992" spans="1:10" x14ac:dyDescent="0.35">
      <c r="A9992">
        <v>10261</v>
      </c>
      <c r="B9992" t="s">
        <v>480</v>
      </c>
      <c r="C9992">
        <v>26</v>
      </c>
      <c r="D9992">
        <v>4</v>
      </c>
      <c r="E9992">
        <v>0</v>
      </c>
      <c r="F9992" t="s">
        <v>581</v>
      </c>
      <c r="G9992" t="s">
        <v>581</v>
      </c>
      <c r="H9992" t="s">
        <v>143</v>
      </c>
      <c r="I9992" t="s">
        <v>654</v>
      </c>
      <c r="J9992" t="s">
        <v>667</v>
      </c>
    </row>
    <row r="9993" spans="1:10" x14ac:dyDescent="0.35">
      <c r="A9993">
        <v>10262</v>
      </c>
      <c r="B9993" t="s">
        <v>480</v>
      </c>
      <c r="C9993">
        <v>27</v>
      </c>
      <c r="D9993">
        <v>7</v>
      </c>
      <c r="E9993">
        <v>0</v>
      </c>
      <c r="F9993" t="s">
        <v>581</v>
      </c>
      <c r="G9993" t="s">
        <v>581</v>
      </c>
      <c r="H9993" t="s">
        <v>143</v>
      </c>
      <c r="I9993" t="s">
        <v>654</v>
      </c>
      <c r="J9993" t="s">
        <v>667</v>
      </c>
    </row>
    <row r="9994" spans="1:10" x14ac:dyDescent="0.35">
      <c r="A9994">
        <v>10263</v>
      </c>
      <c r="B9994" t="s">
        <v>480</v>
      </c>
      <c r="C9994">
        <v>28</v>
      </c>
      <c r="D9994">
        <v>3</v>
      </c>
      <c r="E9994">
        <v>0</v>
      </c>
      <c r="F9994" t="s">
        <v>581</v>
      </c>
      <c r="G9994" t="s">
        <v>581</v>
      </c>
      <c r="H9994" t="s">
        <v>143</v>
      </c>
      <c r="I9994" t="s">
        <v>654</v>
      </c>
      <c r="J9994" t="s">
        <v>667</v>
      </c>
    </row>
    <row r="9995" spans="1:10" x14ac:dyDescent="0.35">
      <c r="A9995">
        <v>10264</v>
      </c>
      <c r="B9995" t="s">
        <v>480</v>
      </c>
      <c r="C9995">
        <v>29</v>
      </c>
      <c r="D9995">
        <v>4</v>
      </c>
      <c r="E9995">
        <v>0</v>
      </c>
      <c r="F9995" t="s">
        <v>581</v>
      </c>
      <c r="G9995" t="s">
        <v>581</v>
      </c>
      <c r="H9995" t="s">
        <v>143</v>
      </c>
      <c r="I9995" t="s">
        <v>654</v>
      </c>
      <c r="J9995" t="s">
        <v>667</v>
      </c>
    </row>
    <row r="9996" spans="1:10" x14ac:dyDescent="0.35">
      <c r="A9996">
        <v>10265</v>
      </c>
      <c r="B9996" t="s">
        <v>480</v>
      </c>
      <c r="C9996">
        <v>30</v>
      </c>
      <c r="D9996">
        <v>3</v>
      </c>
      <c r="E9996">
        <v>0</v>
      </c>
      <c r="F9996" t="s">
        <v>581</v>
      </c>
      <c r="G9996" t="s">
        <v>581</v>
      </c>
      <c r="H9996" t="s">
        <v>143</v>
      </c>
      <c r="I9996" t="s">
        <v>654</v>
      </c>
      <c r="J9996" t="s">
        <v>667</v>
      </c>
    </row>
    <row r="9997" spans="1:10" x14ac:dyDescent="0.35">
      <c r="A9997">
        <v>10266</v>
      </c>
      <c r="B9997" t="s">
        <v>480</v>
      </c>
      <c r="C9997">
        <v>31</v>
      </c>
      <c r="D9997">
        <v>4</v>
      </c>
      <c r="E9997">
        <v>0</v>
      </c>
      <c r="F9997" t="s">
        <v>581</v>
      </c>
      <c r="G9997" t="s">
        <v>581</v>
      </c>
      <c r="H9997" t="s">
        <v>143</v>
      </c>
      <c r="I9997" t="s">
        <v>654</v>
      </c>
      <c r="J9997" t="s">
        <v>667</v>
      </c>
    </row>
    <row r="9998" spans="1:10" x14ac:dyDescent="0.35">
      <c r="A9998">
        <v>10267</v>
      </c>
      <c r="B9998" t="s">
        <v>480</v>
      </c>
      <c r="C9998">
        <v>32</v>
      </c>
      <c r="D9998">
        <v>7</v>
      </c>
      <c r="E9998">
        <v>0</v>
      </c>
      <c r="F9998" t="s">
        <v>581</v>
      </c>
      <c r="G9998" t="s">
        <v>581</v>
      </c>
      <c r="H9998" t="s">
        <v>143</v>
      </c>
      <c r="I9998" t="s">
        <v>654</v>
      </c>
      <c r="J9998" t="s">
        <v>667</v>
      </c>
    </row>
    <row r="9999" spans="1:10" x14ac:dyDescent="0.35">
      <c r="A9999">
        <v>10268</v>
      </c>
      <c r="B9999" t="s">
        <v>480</v>
      </c>
      <c r="C9999">
        <v>33</v>
      </c>
      <c r="D9999">
        <v>14</v>
      </c>
      <c r="E9999">
        <v>0</v>
      </c>
      <c r="F9999" t="s">
        <v>581</v>
      </c>
      <c r="G9999" t="s">
        <v>581</v>
      </c>
      <c r="H9999" t="s">
        <v>143</v>
      </c>
      <c r="I9999" t="s">
        <v>654</v>
      </c>
      <c r="J9999" t="s">
        <v>667</v>
      </c>
    </row>
    <row r="10000" spans="1:10" x14ac:dyDescent="0.35">
      <c r="A10000">
        <v>10269</v>
      </c>
      <c r="B10000" t="s">
        <v>480</v>
      </c>
      <c r="C10000">
        <v>34</v>
      </c>
      <c r="D10000">
        <v>6</v>
      </c>
      <c r="E10000">
        <v>0</v>
      </c>
      <c r="F10000" t="s">
        <v>581</v>
      </c>
      <c r="G10000" t="s">
        <v>581</v>
      </c>
      <c r="H10000" t="s">
        <v>143</v>
      </c>
      <c r="I10000" t="s">
        <v>654</v>
      </c>
      <c r="J10000" t="s">
        <v>667</v>
      </c>
    </row>
    <row r="10001" spans="1:10" x14ac:dyDescent="0.35">
      <c r="A10001">
        <v>10270</v>
      </c>
      <c r="B10001" t="s">
        <v>480</v>
      </c>
      <c r="C10001">
        <v>35</v>
      </c>
      <c r="D10001">
        <v>2</v>
      </c>
      <c r="E10001">
        <v>0</v>
      </c>
      <c r="F10001" t="s">
        <v>581</v>
      </c>
      <c r="G10001" t="s">
        <v>581</v>
      </c>
      <c r="H10001" t="s">
        <v>143</v>
      </c>
      <c r="I10001" t="s">
        <v>654</v>
      </c>
      <c r="J10001" t="s">
        <v>667</v>
      </c>
    </row>
    <row r="10002" spans="1:10" x14ac:dyDescent="0.35">
      <c r="A10002">
        <v>10271</v>
      </c>
      <c r="B10002" t="s">
        <v>480</v>
      </c>
      <c r="C10002">
        <v>36</v>
      </c>
      <c r="D10002">
        <v>1</v>
      </c>
      <c r="E10002">
        <v>0</v>
      </c>
      <c r="F10002" t="s">
        <v>581</v>
      </c>
      <c r="G10002" t="s">
        <v>581</v>
      </c>
      <c r="H10002" t="s">
        <v>143</v>
      </c>
      <c r="I10002" t="s">
        <v>654</v>
      </c>
      <c r="J10002" t="s">
        <v>667</v>
      </c>
    </row>
    <row r="10003" spans="1:10" x14ac:dyDescent="0.35">
      <c r="A10003">
        <v>10272</v>
      </c>
      <c r="B10003" t="s">
        <v>480</v>
      </c>
      <c r="C10003">
        <v>37</v>
      </c>
      <c r="D10003">
        <v>3</v>
      </c>
      <c r="E10003">
        <v>0</v>
      </c>
      <c r="F10003" t="s">
        <v>581</v>
      </c>
      <c r="G10003" t="s">
        <v>581</v>
      </c>
      <c r="H10003" t="s">
        <v>143</v>
      </c>
      <c r="I10003" t="s">
        <v>654</v>
      </c>
      <c r="J10003" t="s">
        <v>667</v>
      </c>
    </row>
    <row r="10004" spans="1:10" x14ac:dyDescent="0.35">
      <c r="A10004">
        <v>10273</v>
      </c>
      <c r="B10004" t="s">
        <v>480</v>
      </c>
      <c r="C10004">
        <v>38</v>
      </c>
      <c r="D10004">
        <v>4</v>
      </c>
      <c r="E10004">
        <v>0</v>
      </c>
      <c r="F10004" t="s">
        <v>581</v>
      </c>
      <c r="G10004" t="s">
        <v>581</v>
      </c>
      <c r="H10004" t="s">
        <v>143</v>
      </c>
      <c r="I10004" t="s">
        <v>654</v>
      </c>
      <c r="J10004" t="s">
        <v>667</v>
      </c>
    </row>
    <row r="10005" spans="1:10" x14ac:dyDescent="0.35">
      <c r="A10005">
        <v>10274</v>
      </c>
      <c r="B10005" t="s">
        <v>481</v>
      </c>
      <c r="C10005">
        <v>15</v>
      </c>
      <c r="D10005">
        <v>2</v>
      </c>
      <c r="E10005">
        <v>0</v>
      </c>
      <c r="F10005" t="s">
        <v>581</v>
      </c>
      <c r="G10005" t="s">
        <v>581</v>
      </c>
      <c r="H10005" t="s">
        <v>143</v>
      </c>
      <c r="I10005" t="s">
        <v>654</v>
      </c>
      <c r="J10005" t="s">
        <v>667</v>
      </c>
    </row>
    <row r="10006" spans="1:10" x14ac:dyDescent="0.35">
      <c r="A10006">
        <v>10275</v>
      </c>
      <c r="B10006" t="s">
        <v>481</v>
      </c>
      <c r="C10006">
        <v>17</v>
      </c>
      <c r="D10006">
        <v>1</v>
      </c>
      <c r="E10006">
        <v>0</v>
      </c>
      <c r="F10006" t="s">
        <v>581</v>
      </c>
      <c r="G10006" t="s">
        <v>581</v>
      </c>
      <c r="H10006" t="s">
        <v>143</v>
      </c>
      <c r="I10006" t="s">
        <v>654</v>
      </c>
      <c r="J10006" t="s">
        <v>667</v>
      </c>
    </row>
    <row r="10007" spans="1:10" x14ac:dyDescent="0.35">
      <c r="A10007">
        <v>10276</v>
      </c>
      <c r="B10007" t="s">
        <v>481</v>
      </c>
      <c r="C10007">
        <v>25</v>
      </c>
      <c r="D10007">
        <v>2</v>
      </c>
      <c r="E10007">
        <v>0</v>
      </c>
      <c r="F10007" t="s">
        <v>581</v>
      </c>
      <c r="G10007" t="s">
        <v>581</v>
      </c>
      <c r="H10007" t="s">
        <v>143</v>
      </c>
      <c r="I10007" t="s">
        <v>654</v>
      </c>
      <c r="J10007" t="s">
        <v>667</v>
      </c>
    </row>
    <row r="10008" spans="1:10" x14ac:dyDescent="0.35">
      <c r="A10008">
        <v>10277</v>
      </c>
      <c r="B10008" t="s">
        <v>481</v>
      </c>
      <c r="C10008">
        <v>33</v>
      </c>
      <c r="D10008">
        <v>1</v>
      </c>
      <c r="E10008">
        <v>0</v>
      </c>
      <c r="F10008" t="s">
        <v>581</v>
      </c>
      <c r="G10008" t="s">
        <v>581</v>
      </c>
      <c r="H10008" t="s">
        <v>143</v>
      </c>
      <c r="I10008" t="s">
        <v>654</v>
      </c>
      <c r="J10008" t="s">
        <v>667</v>
      </c>
    </row>
    <row r="10009" spans="1:10" x14ac:dyDescent="0.35">
      <c r="A10009">
        <v>10278</v>
      </c>
      <c r="B10009" t="s">
        <v>481</v>
      </c>
      <c r="C10009">
        <v>37</v>
      </c>
      <c r="D10009">
        <v>1</v>
      </c>
      <c r="E10009">
        <v>0</v>
      </c>
      <c r="F10009" t="s">
        <v>581</v>
      </c>
      <c r="G10009" t="s">
        <v>581</v>
      </c>
      <c r="H10009" t="s">
        <v>143</v>
      </c>
      <c r="I10009" t="s">
        <v>654</v>
      </c>
      <c r="J10009" t="s">
        <v>667</v>
      </c>
    </row>
    <row r="10010" spans="1:10" x14ac:dyDescent="0.35">
      <c r="A10010">
        <v>10279</v>
      </c>
      <c r="B10010" t="s">
        <v>482</v>
      </c>
      <c r="C10010">
        <v>15</v>
      </c>
      <c r="D10010">
        <v>18</v>
      </c>
      <c r="E10010">
        <v>7</v>
      </c>
      <c r="F10010" t="s">
        <v>581</v>
      </c>
      <c r="G10010" t="s">
        <v>581</v>
      </c>
      <c r="H10010" t="s">
        <v>143</v>
      </c>
      <c r="I10010" t="s">
        <v>654</v>
      </c>
      <c r="J10010" t="s">
        <v>667</v>
      </c>
    </row>
    <row r="10011" spans="1:10" x14ac:dyDescent="0.35">
      <c r="A10011">
        <v>10280</v>
      </c>
      <c r="B10011" t="s">
        <v>482</v>
      </c>
      <c r="C10011">
        <v>16</v>
      </c>
      <c r="D10011">
        <v>13</v>
      </c>
      <c r="E10011">
        <v>1</v>
      </c>
      <c r="F10011" t="s">
        <v>581</v>
      </c>
      <c r="G10011" t="s">
        <v>581</v>
      </c>
      <c r="H10011" t="s">
        <v>143</v>
      </c>
      <c r="I10011" t="s">
        <v>654</v>
      </c>
      <c r="J10011" t="s">
        <v>667</v>
      </c>
    </row>
    <row r="10012" spans="1:10" x14ac:dyDescent="0.35">
      <c r="A10012">
        <v>10281</v>
      </c>
      <c r="B10012" t="s">
        <v>482</v>
      </c>
      <c r="C10012">
        <v>17</v>
      </c>
      <c r="D10012">
        <v>7</v>
      </c>
      <c r="E10012">
        <v>1</v>
      </c>
      <c r="F10012" t="s">
        <v>581</v>
      </c>
      <c r="G10012" t="s">
        <v>581</v>
      </c>
      <c r="H10012" t="s">
        <v>143</v>
      </c>
      <c r="I10012" t="s">
        <v>654</v>
      </c>
      <c r="J10012" t="s">
        <v>667</v>
      </c>
    </row>
    <row r="10013" spans="1:10" x14ac:dyDescent="0.35">
      <c r="A10013">
        <v>10282</v>
      </c>
      <c r="B10013" t="s">
        <v>482</v>
      </c>
      <c r="C10013">
        <v>18</v>
      </c>
      <c r="D10013">
        <v>10</v>
      </c>
      <c r="E10013">
        <v>2</v>
      </c>
      <c r="F10013" t="s">
        <v>581</v>
      </c>
      <c r="G10013" t="s">
        <v>581</v>
      </c>
      <c r="H10013" t="s">
        <v>143</v>
      </c>
      <c r="I10013" t="s">
        <v>654</v>
      </c>
      <c r="J10013" t="s">
        <v>667</v>
      </c>
    </row>
    <row r="10014" spans="1:10" x14ac:dyDescent="0.35">
      <c r="A10014">
        <v>10283</v>
      </c>
      <c r="B10014" t="s">
        <v>482</v>
      </c>
      <c r="C10014">
        <v>19</v>
      </c>
      <c r="D10014">
        <v>6</v>
      </c>
      <c r="E10014">
        <v>2</v>
      </c>
      <c r="F10014" t="s">
        <v>581</v>
      </c>
      <c r="G10014" t="s">
        <v>581</v>
      </c>
      <c r="H10014" t="s">
        <v>143</v>
      </c>
      <c r="I10014" t="s">
        <v>654</v>
      </c>
      <c r="J10014" t="s">
        <v>667</v>
      </c>
    </row>
    <row r="10015" spans="1:10" x14ac:dyDescent="0.35">
      <c r="A10015">
        <v>10284</v>
      </c>
      <c r="B10015" t="s">
        <v>482</v>
      </c>
      <c r="C10015">
        <v>20</v>
      </c>
      <c r="D10015">
        <v>3</v>
      </c>
      <c r="E10015">
        <v>0</v>
      </c>
      <c r="F10015" t="s">
        <v>581</v>
      </c>
      <c r="G10015" t="s">
        <v>581</v>
      </c>
      <c r="H10015" t="s">
        <v>143</v>
      </c>
      <c r="I10015" t="s">
        <v>654</v>
      </c>
      <c r="J10015" t="s">
        <v>667</v>
      </c>
    </row>
    <row r="10016" spans="1:10" x14ac:dyDescent="0.35">
      <c r="A10016">
        <v>10285</v>
      </c>
      <c r="B10016" t="s">
        <v>482</v>
      </c>
      <c r="C10016">
        <v>21</v>
      </c>
      <c r="D10016">
        <v>4</v>
      </c>
      <c r="E10016">
        <v>0</v>
      </c>
      <c r="F10016" t="s">
        <v>581</v>
      </c>
      <c r="G10016" t="s">
        <v>581</v>
      </c>
      <c r="H10016" t="s">
        <v>143</v>
      </c>
      <c r="I10016" t="s">
        <v>654</v>
      </c>
      <c r="J10016" t="s">
        <v>667</v>
      </c>
    </row>
    <row r="10017" spans="1:10" x14ac:dyDescent="0.35">
      <c r="A10017">
        <v>10286</v>
      </c>
      <c r="B10017" t="s">
        <v>482</v>
      </c>
      <c r="C10017">
        <v>22</v>
      </c>
      <c r="D10017">
        <v>1</v>
      </c>
      <c r="E10017">
        <v>0</v>
      </c>
      <c r="F10017" t="s">
        <v>581</v>
      </c>
      <c r="G10017" t="s">
        <v>581</v>
      </c>
      <c r="H10017" t="s">
        <v>143</v>
      </c>
      <c r="I10017" t="s">
        <v>654</v>
      </c>
      <c r="J10017" t="s">
        <v>667</v>
      </c>
    </row>
    <row r="10018" spans="1:10" x14ac:dyDescent="0.35">
      <c r="A10018">
        <v>10287</v>
      </c>
      <c r="B10018" t="s">
        <v>482</v>
      </c>
      <c r="C10018">
        <v>23</v>
      </c>
      <c r="D10018">
        <v>2</v>
      </c>
      <c r="E10018">
        <v>3</v>
      </c>
      <c r="F10018" t="s">
        <v>581</v>
      </c>
      <c r="G10018" t="s">
        <v>581</v>
      </c>
      <c r="H10018" t="s">
        <v>143</v>
      </c>
      <c r="I10018" t="s">
        <v>654</v>
      </c>
      <c r="J10018" t="s">
        <v>667</v>
      </c>
    </row>
    <row r="10019" spans="1:10" x14ac:dyDescent="0.35">
      <c r="A10019">
        <v>10288</v>
      </c>
      <c r="B10019" t="s">
        <v>482</v>
      </c>
      <c r="C10019">
        <v>24</v>
      </c>
      <c r="D10019">
        <v>3</v>
      </c>
      <c r="E10019">
        <v>2</v>
      </c>
      <c r="F10019" t="s">
        <v>581</v>
      </c>
      <c r="G10019" t="s">
        <v>581</v>
      </c>
      <c r="H10019" t="s">
        <v>143</v>
      </c>
      <c r="I10019" t="s">
        <v>654</v>
      </c>
      <c r="J10019" t="s">
        <v>667</v>
      </c>
    </row>
    <row r="10020" spans="1:10" x14ac:dyDescent="0.35">
      <c r="A10020">
        <v>10289</v>
      </c>
      <c r="B10020" t="s">
        <v>482</v>
      </c>
      <c r="C10020">
        <v>25</v>
      </c>
      <c r="D10020">
        <v>4</v>
      </c>
      <c r="E10020">
        <v>2</v>
      </c>
      <c r="F10020" t="s">
        <v>581</v>
      </c>
      <c r="G10020" t="s">
        <v>581</v>
      </c>
      <c r="H10020" t="s">
        <v>143</v>
      </c>
      <c r="I10020" t="s">
        <v>654</v>
      </c>
      <c r="J10020" t="s">
        <v>667</v>
      </c>
    </row>
    <row r="10021" spans="1:10" x14ac:dyDescent="0.35">
      <c r="A10021">
        <v>10290</v>
      </c>
      <c r="B10021" t="s">
        <v>482</v>
      </c>
      <c r="C10021">
        <v>26</v>
      </c>
      <c r="D10021">
        <v>4</v>
      </c>
      <c r="E10021">
        <v>0</v>
      </c>
      <c r="F10021" t="s">
        <v>581</v>
      </c>
      <c r="G10021" t="s">
        <v>581</v>
      </c>
      <c r="H10021" t="s">
        <v>143</v>
      </c>
      <c r="I10021" t="s">
        <v>654</v>
      </c>
      <c r="J10021" t="s">
        <v>667</v>
      </c>
    </row>
    <row r="10022" spans="1:10" x14ac:dyDescent="0.35">
      <c r="A10022">
        <v>10291</v>
      </c>
      <c r="B10022" t="s">
        <v>482</v>
      </c>
      <c r="C10022">
        <v>27</v>
      </c>
      <c r="D10022">
        <v>2</v>
      </c>
      <c r="E10022">
        <v>5</v>
      </c>
      <c r="F10022" t="s">
        <v>581</v>
      </c>
      <c r="G10022" t="s">
        <v>581</v>
      </c>
      <c r="H10022" t="s">
        <v>143</v>
      </c>
      <c r="I10022" t="s">
        <v>654</v>
      </c>
      <c r="J10022" t="s">
        <v>667</v>
      </c>
    </row>
    <row r="10023" spans="1:10" x14ac:dyDescent="0.35">
      <c r="A10023">
        <v>10292</v>
      </c>
      <c r="B10023" t="s">
        <v>482</v>
      </c>
      <c r="C10023">
        <v>28</v>
      </c>
      <c r="D10023">
        <v>4</v>
      </c>
      <c r="E10023">
        <v>4</v>
      </c>
      <c r="F10023" t="s">
        <v>581</v>
      </c>
      <c r="G10023" t="s">
        <v>581</v>
      </c>
      <c r="H10023" t="s">
        <v>143</v>
      </c>
      <c r="I10023" t="s">
        <v>654</v>
      </c>
      <c r="J10023" t="s">
        <v>667</v>
      </c>
    </row>
    <row r="10024" spans="1:10" x14ac:dyDescent="0.35">
      <c r="A10024">
        <v>10293</v>
      </c>
      <c r="B10024" t="s">
        <v>482</v>
      </c>
      <c r="C10024">
        <v>29</v>
      </c>
      <c r="D10024">
        <v>11</v>
      </c>
      <c r="E10024">
        <v>4</v>
      </c>
      <c r="F10024" t="s">
        <v>581</v>
      </c>
      <c r="G10024" t="s">
        <v>581</v>
      </c>
      <c r="H10024" t="s">
        <v>143</v>
      </c>
      <c r="I10024" t="s">
        <v>654</v>
      </c>
      <c r="J10024" t="s">
        <v>667</v>
      </c>
    </row>
    <row r="10025" spans="1:10" x14ac:dyDescent="0.35">
      <c r="A10025">
        <v>10294</v>
      </c>
      <c r="B10025" t="s">
        <v>482</v>
      </c>
      <c r="C10025">
        <v>30</v>
      </c>
      <c r="D10025">
        <v>6</v>
      </c>
      <c r="E10025">
        <v>1</v>
      </c>
      <c r="F10025" t="s">
        <v>581</v>
      </c>
      <c r="G10025" t="s">
        <v>581</v>
      </c>
      <c r="H10025" t="s">
        <v>143</v>
      </c>
      <c r="I10025" t="s">
        <v>654</v>
      </c>
      <c r="J10025" t="s">
        <v>667</v>
      </c>
    </row>
    <row r="10026" spans="1:10" x14ac:dyDescent="0.35">
      <c r="A10026">
        <v>10295</v>
      </c>
      <c r="B10026" t="s">
        <v>482</v>
      </c>
      <c r="C10026">
        <v>31</v>
      </c>
      <c r="D10026">
        <v>6</v>
      </c>
      <c r="E10026">
        <v>2</v>
      </c>
      <c r="F10026" t="s">
        <v>581</v>
      </c>
      <c r="G10026" t="s">
        <v>581</v>
      </c>
      <c r="H10026" t="s">
        <v>143</v>
      </c>
      <c r="I10026" t="s">
        <v>654</v>
      </c>
      <c r="J10026" t="s">
        <v>667</v>
      </c>
    </row>
    <row r="10027" spans="1:10" x14ac:dyDescent="0.35">
      <c r="A10027">
        <v>10296</v>
      </c>
      <c r="B10027" t="s">
        <v>482</v>
      </c>
      <c r="C10027">
        <v>32</v>
      </c>
      <c r="D10027">
        <v>7</v>
      </c>
      <c r="E10027">
        <v>0</v>
      </c>
      <c r="F10027" t="s">
        <v>581</v>
      </c>
      <c r="G10027" t="s">
        <v>581</v>
      </c>
      <c r="H10027" t="s">
        <v>143</v>
      </c>
      <c r="I10027" t="s">
        <v>654</v>
      </c>
      <c r="J10027" t="s">
        <v>667</v>
      </c>
    </row>
    <row r="10028" spans="1:10" x14ac:dyDescent="0.35">
      <c r="A10028">
        <v>10297</v>
      </c>
      <c r="B10028" t="s">
        <v>482</v>
      </c>
      <c r="C10028">
        <v>33</v>
      </c>
      <c r="D10028">
        <v>4</v>
      </c>
      <c r="E10028">
        <v>1</v>
      </c>
      <c r="F10028" t="s">
        <v>581</v>
      </c>
      <c r="G10028" t="s">
        <v>581</v>
      </c>
      <c r="H10028" t="s">
        <v>143</v>
      </c>
      <c r="I10028" t="s">
        <v>654</v>
      </c>
      <c r="J10028" t="s">
        <v>667</v>
      </c>
    </row>
    <row r="10029" spans="1:10" x14ac:dyDescent="0.35">
      <c r="A10029">
        <v>10298</v>
      </c>
      <c r="B10029" t="s">
        <v>482</v>
      </c>
      <c r="C10029">
        <v>34</v>
      </c>
      <c r="D10029">
        <v>9</v>
      </c>
      <c r="E10029">
        <v>1</v>
      </c>
      <c r="F10029" t="s">
        <v>581</v>
      </c>
      <c r="G10029" t="s">
        <v>581</v>
      </c>
      <c r="H10029" t="s">
        <v>143</v>
      </c>
      <c r="I10029" t="s">
        <v>654</v>
      </c>
      <c r="J10029" t="s">
        <v>667</v>
      </c>
    </row>
    <row r="10030" spans="1:10" x14ac:dyDescent="0.35">
      <c r="A10030">
        <v>10299</v>
      </c>
      <c r="B10030" t="s">
        <v>482</v>
      </c>
      <c r="C10030">
        <v>35</v>
      </c>
      <c r="D10030">
        <v>20</v>
      </c>
      <c r="E10030">
        <v>0</v>
      </c>
      <c r="F10030" t="s">
        <v>581</v>
      </c>
      <c r="G10030" t="s">
        <v>581</v>
      </c>
      <c r="H10030" t="s">
        <v>143</v>
      </c>
      <c r="I10030" t="s">
        <v>654</v>
      </c>
      <c r="J10030" t="s">
        <v>667</v>
      </c>
    </row>
    <row r="10031" spans="1:10" x14ac:dyDescent="0.35">
      <c r="A10031">
        <v>10300</v>
      </c>
      <c r="B10031" t="s">
        <v>482</v>
      </c>
      <c r="C10031">
        <v>36</v>
      </c>
      <c r="D10031">
        <v>13</v>
      </c>
      <c r="E10031">
        <v>4</v>
      </c>
      <c r="F10031" t="s">
        <v>581</v>
      </c>
      <c r="G10031" t="s">
        <v>581</v>
      </c>
      <c r="H10031" t="s">
        <v>143</v>
      </c>
      <c r="I10031" t="s">
        <v>654</v>
      </c>
      <c r="J10031" t="s">
        <v>667</v>
      </c>
    </row>
    <row r="10032" spans="1:10" x14ac:dyDescent="0.35">
      <c r="A10032">
        <v>10301</v>
      </c>
      <c r="B10032" t="s">
        <v>482</v>
      </c>
      <c r="C10032">
        <v>37</v>
      </c>
      <c r="D10032">
        <v>2</v>
      </c>
      <c r="E10032">
        <v>0</v>
      </c>
      <c r="F10032" t="s">
        <v>581</v>
      </c>
      <c r="G10032" t="s">
        <v>581</v>
      </c>
      <c r="H10032" t="s">
        <v>143</v>
      </c>
      <c r="I10032" t="s">
        <v>654</v>
      </c>
      <c r="J10032" t="s">
        <v>667</v>
      </c>
    </row>
    <row r="10033" spans="1:10" x14ac:dyDescent="0.35">
      <c r="A10033">
        <v>10302</v>
      </c>
      <c r="B10033" t="s">
        <v>482</v>
      </c>
      <c r="C10033">
        <v>38</v>
      </c>
      <c r="D10033">
        <v>4</v>
      </c>
      <c r="E10033">
        <v>2</v>
      </c>
      <c r="F10033" t="s">
        <v>581</v>
      </c>
      <c r="G10033" t="s">
        <v>581</v>
      </c>
      <c r="H10033" t="s">
        <v>143</v>
      </c>
      <c r="I10033" t="s">
        <v>654</v>
      </c>
      <c r="J10033" t="s">
        <v>667</v>
      </c>
    </row>
    <row r="10034" spans="1:10" x14ac:dyDescent="0.35">
      <c r="A10034">
        <v>10306</v>
      </c>
      <c r="B10034" t="s">
        <v>483</v>
      </c>
      <c r="C10034">
        <v>15</v>
      </c>
      <c r="D10034">
        <v>10</v>
      </c>
      <c r="E10034">
        <v>4</v>
      </c>
      <c r="F10034" t="s">
        <v>581</v>
      </c>
      <c r="G10034" t="s">
        <v>581</v>
      </c>
      <c r="H10034" t="s">
        <v>143</v>
      </c>
      <c r="I10034" t="s">
        <v>654</v>
      </c>
      <c r="J10034" t="s">
        <v>658</v>
      </c>
    </row>
    <row r="10035" spans="1:10" x14ac:dyDescent="0.35">
      <c r="A10035">
        <v>10307</v>
      </c>
      <c r="B10035" t="s">
        <v>483</v>
      </c>
      <c r="C10035">
        <v>16</v>
      </c>
      <c r="D10035">
        <v>12</v>
      </c>
      <c r="E10035">
        <v>6</v>
      </c>
      <c r="F10035" t="s">
        <v>581</v>
      </c>
      <c r="G10035" t="s">
        <v>581</v>
      </c>
      <c r="H10035" t="s">
        <v>143</v>
      </c>
      <c r="I10035" t="s">
        <v>654</v>
      </c>
      <c r="J10035" t="s">
        <v>658</v>
      </c>
    </row>
    <row r="10036" spans="1:10" x14ac:dyDescent="0.35">
      <c r="A10036">
        <v>10308</v>
      </c>
      <c r="B10036" t="s">
        <v>483</v>
      </c>
      <c r="C10036">
        <v>17</v>
      </c>
      <c r="D10036">
        <v>8</v>
      </c>
      <c r="E10036">
        <v>4</v>
      </c>
      <c r="F10036" t="s">
        <v>581</v>
      </c>
      <c r="G10036" t="s">
        <v>581</v>
      </c>
      <c r="H10036" t="s">
        <v>143</v>
      </c>
      <c r="I10036" t="s">
        <v>654</v>
      </c>
      <c r="J10036" t="s">
        <v>658</v>
      </c>
    </row>
    <row r="10037" spans="1:10" x14ac:dyDescent="0.35">
      <c r="A10037">
        <v>10309</v>
      </c>
      <c r="B10037" t="s">
        <v>483</v>
      </c>
      <c r="C10037">
        <v>18</v>
      </c>
      <c r="D10037">
        <v>14</v>
      </c>
      <c r="E10037">
        <v>2</v>
      </c>
      <c r="F10037" t="s">
        <v>581</v>
      </c>
      <c r="G10037" t="s">
        <v>581</v>
      </c>
      <c r="H10037" t="s">
        <v>143</v>
      </c>
      <c r="I10037" t="s">
        <v>654</v>
      </c>
      <c r="J10037" t="s">
        <v>658</v>
      </c>
    </row>
    <row r="10038" spans="1:10" x14ac:dyDescent="0.35">
      <c r="A10038">
        <v>10310</v>
      </c>
      <c r="B10038" t="s">
        <v>483</v>
      </c>
      <c r="C10038">
        <v>19</v>
      </c>
      <c r="D10038">
        <v>7</v>
      </c>
      <c r="E10038">
        <v>3</v>
      </c>
      <c r="F10038" t="s">
        <v>581</v>
      </c>
      <c r="G10038" t="s">
        <v>581</v>
      </c>
      <c r="H10038" t="s">
        <v>143</v>
      </c>
      <c r="I10038" t="s">
        <v>654</v>
      </c>
      <c r="J10038" t="s">
        <v>658</v>
      </c>
    </row>
    <row r="10039" spans="1:10" x14ac:dyDescent="0.35">
      <c r="A10039">
        <v>10311</v>
      </c>
      <c r="B10039" t="s">
        <v>483</v>
      </c>
      <c r="C10039">
        <v>20</v>
      </c>
      <c r="D10039">
        <v>8</v>
      </c>
      <c r="E10039">
        <v>3</v>
      </c>
      <c r="F10039" t="s">
        <v>581</v>
      </c>
      <c r="G10039" t="s">
        <v>581</v>
      </c>
      <c r="H10039" t="s">
        <v>143</v>
      </c>
      <c r="I10039" t="s">
        <v>654</v>
      </c>
      <c r="J10039" t="s">
        <v>658</v>
      </c>
    </row>
    <row r="10040" spans="1:10" x14ac:dyDescent="0.35">
      <c r="A10040">
        <v>10312</v>
      </c>
      <c r="B10040" t="s">
        <v>483</v>
      </c>
      <c r="C10040">
        <v>21</v>
      </c>
      <c r="D10040">
        <v>3</v>
      </c>
      <c r="E10040">
        <v>1</v>
      </c>
      <c r="F10040" t="s">
        <v>581</v>
      </c>
      <c r="G10040" t="s">
        <v>581</v>
      </c>
      <c r="H10040" t="s">
        <v>143</v>
      </c>
      <c r="I10040" t="s">
        <v>654</v>
      </c>
      <c r="J10040" t="s">
        <v>658</v>
      </c>
    </row>
    <row r="10041" spans="1:10" x14ac:dyDescent="0.35">
      <c r="A10041">
        <v>10313</v>
      </c>
      <c r="B10041" t="s">
        <v>483</v>
      </c>
      <c r="C10041">
        <v>23</v>
      </c>
      <c r="D10041">
        <v>1</v>
      </c>
      <c r="E10041">
        <v>1</v>
      </c>
      <c r="F10041" t="s">
        <v>581</v>
      </c>
      <c r="G10041" t="s">
        <v>581</v>
      </c>
      <c r="H10041" t="s">
        <v>143</v>
      </c>
      <c r="I10041" t="s">
        <v>654</v>
      </c>
      <c r="J10041" t="s">
        <v>658</v>
      </c>
    </row>
    <row r="10042" spans="1:10" x14ac:dyDescent="0.35">
      <c r="A10042">
        <v>10314</v>
      </c>
      <c r="B10042" t="s">
        <v>483</v>
      </c>
      <c r="C10042">
        <v>24</v>
      </c>
      <c r="D10042">
        <v>2</v>
      </c>
      <c r="E10042">
        <v>0</v>
      </c>
      <c r="F10042" t="s">
        <v>581</v>
      </c>
      <c r="G10042" t="s">
        <v>581</v>
      </c>
      <c r="H10042" t="s">
        <v>143</v>
      </c>
      <c r="I10042" t="s">
        <v>654</v>
      </c>
      <c r="J10042" t="s">
        <v>658</v>
      </c>
    </row>
    <row r="10043" spans="1:10" x14ac:dyDescent="0.35">
      <c r="A10043">
        <v>10315</v>
      </c>
      <c r="B10043" t="s">
        <v>483</v>
      </c>
      <c r="C10043">
        <v>25</v>
      </c>
      <c r="D10043">
        <v>2</v>
      </c>
      <c r="E10043">
        <v>0</v>
      </c>
      <c r="F10043" t="s">
        <v>581</v>
      </c>
      <c r="G10043" t="s">
        <v>581</v>
      </c>
      <c r="H10043" t="s">
        <v>143</v>
      </c>
      <c r="I10043" t="s">
        <v>654</v>
      </c>
      <c r="J10043" t="s">
        <v>658</v>
      </c>
    </row>
    <row r="10044" spans="1:10" x14ac:dyDescent="0.35">
      <c r="A10044">
        <v>10316</v>
      </c>
      <c r="B10044" t="s">
        <v>483</v>
      </c>
      <c r="C10044">
        <v>26</v>
      </c>
      <c r="D10044">
        <v>5</v>
      </c>
      <c r="E10044">
        <v>1</v>
      </c>
      <c r="F10044" t="s">
        <v>581</v>
      </c>
      <c r="G10044" t="s">
        <v>581</v>
      </c>
      <c r="H10044" t="s">
        <v>143</v>
      </c>
      <c r="I10044" t="s">
        <v>654</v>
      </c>
      <c r="J10044" t="s">
        <v>658</v>
      </c>
    </row>
    <row r="10045" spans="1:10" x14ac:dyDescent="0.35">
      <c r="A10045">
        <v>10317</v>
      </c>
      <c r="B10045" t="s">
        <v>483</v>
      </c>
      <c r="C10045">
        <v>27</v>
      </c>
      <c r="D10045">
        <v>4</v>
      </c>
      <c r="E10045">
        <v>3</v>
      </c>
      <c r="F10045" t="s">
        <v>581</v>
      </c>
      <c r="G10045" t="s">
        <v>581</v>
      </c>
      <c r="H10045" t="s">
        <v>143</v>
      </c>
      <c r="I10045" t="s">
        <v>654</v>
      </c>
      <c r="J10045" t="s">
        <v>658</v>
      </c>
    </row>
    <row r="10046" spans="1:10" x14ac:dyDescent="0.35">
      <c r="A10046">
        <v>10318</v>
      </c>
      <c r="B10046" t="s">
        <v>483</v>
      </c>
      <c r="C10046">
        <v>28</v>
      </c>
      <c r="D10046">
        <v>46</v>
      </c>
      <c r="E10046">
        <v>0</v>
      </c>
      <c r="F10046" t="s">
        <v>581</v>
      </c>
      <c r="G10046" t="s">
        <v>581</v>
      </c>
      <c r="H10046" t="s">
        <v>143</v>
      </c>
      <c r="I10046" t="s">
        <v>654</v>
      </c>
      <c r="J10046" t="s">
        <v>658</v>
      </c>
    </row>
    <row r="10047" spans="1:10" x14ac:dyDescent="0.35">
      <c r="A10047">
        <v>10319</v>
      </c>
      <c r="B10047" t="s">
        <v>483</v>
      </c>
      <c r="C10047">
        <v>29</v>
      </c>
      <c r="D10047">
        <v>20</v>
      </c>
      <c r="E10047">
        <v>2</v>
      </c>
      <c r="F10047" t="s">
        <v>581</v>
      </c>
      <c r="G10047" t="s">
        <v>581</v>
      </c>
      <c r="H10047" t="s">
        <v>143</v>
      </c>
      <c r="I10047" t="s">
        <v>654</v>
      </c>
      <c r="J10047" t="s">
        <v>658</v>
      </c>
    </row>
    <row r="10048" spans="1:10" x14ac:dyDescent="0.35">
      <c r="A10048">
        <v>10320</v>
      </c>
      <c r="B10048" t="s">
        <v>483</v>
      </c>
      <c r="C10048">
        <v>30</v>
      </c>
      <c r="D10048">
        <v>7</v>
      </c>
      <c r="E10048">
        <v>0</v>
      </c>
      <c r="F10048" t="s">
        <v>581</v>
      </c>
      <c r="G10048" t="s">
        <v>581</v>
      </c>
      <c r="H10048" t="s">
        <v>143</v>
      </c>
      <c r="I10048" t="s">
        <v>654</v>
      </c>
      <c r="J10048" t="s">
        <v>658</v>
      </c>
    </row>
    <row r="10049" spans="1:10" x14ac:dyDescent="0.35">
      <c r="A10049">
        <v>10321</v>
      </c>
      <c r="B10049" t="s">
        <v>483</v>
      </c>
      <c r="C10049">
        <v>31</v>
      </c>
      <c r="D10049">
        <v>4</v>
      </c>
      <c r="E10049">
        <v>0</v>
      </c>
      <c r="F10049" t="s">
        <v>581</v>
      </c>
      <c r="G10049" t="s">
        <v>581</v>
      </c>
      <c r="H10049" t="s">
        <v>143</v>
      </c>
      <c r="I10049" t="s">
        <v>654</v>
      </c>
      <c r="J10049" t="s">
        <v>658</v>
      </c>
    </row>
    <row r="10050" spans="1:10" x14ac:dyDescent="0.35">
      <c r="A10050">
        <v>10322</v>
      </c>
      <c r="B10050" t="s">
        <v>483</v>
      </c>
      <c r="C10050">
        <v>32</v>
      </c>
      <c r="D10050">
        <v>6</v>
      </c>
      <c r="E10050">
        <v>2</v>
      </c>
      <c r="F10050" t="s">
        <v>581</v>
      </c>
      <c r="G10050" t="s">
        <v>581</v>
      </c>
      <c r="H10050" t="s">
        <v>143</v>
      </c>
      <c r="I10050" t="s">
        <v>654</v>
      </c>
      <c r="J10050" t="s">
        <v>658</v>
      </c>
    </row>
    <row r="10051" spans="1:10" x14ac:dyDescent="0.35">
      <c r="A10051">
        <v>10323</v>
      </c>
      <c r="B10051" t="s">
        <v>483</v>
      </c>
      <c r="C10051">
        <v>33</v>
      </c>
      <c r="D10051">
        <v>1</v>
      </c>
      <c r="E10051">
        <v>3</v>
      </c>
      <c r="F10051" t="s">
        <v>581</v>
      </c>
      <c r="G10051" t="s">
        <v>581</v>
      </c>
      <c r="H10051" t="s">
        <v>143</v>
      </c>
      <c r="I10051" t="s">
        <v>654</v>
      </c>
      <c r="J10051" t="s">
        <v>658</v>
      </c>
    </row>
    <row r="10052" spans="1:10" x14ac:dyDescent="0.35">
      <c r="A10052">
        <v>10324</v>
      </c>
      <c r="B10052" t="s">
        <v>483</v>
      </c>
      <c r="C10052">
        <v>34</v>
      </c>
      <c r="D10052">
        <v>6</v>
      </c>
      <c r="E10052">
        <v>3</v>
      </c>
      <c r="F10052" t="s">
        <v>581</v>
      </c>
      <c r="G10052" t="s">
        <v>581</v>
      </c>
      <c r="H10052" t="s">
        <v>143</v>
      </c>
      <c r="I10052" t="s">
        <v>654</v>
      </c>
      <c r="J10052" t="s">
        <v>658</v>
      </c>
    </row>
    <row r="10053" spans="1:10" x14ac:dyDescent="0.35">
      <c r="A10053">
        <v>10325</v>
      </c>
      <c r="B10053" t="s">
        <v>483</v>
      </c>
      <c r="C10053">
        <v>35</v>
      </c>
      <c r="D10053">
        <v>3</v>
      </c>
      <c r="E10053">
        <v>0</v>
      </c>
      <c r="F10053" t="s">
        <v>581</v>
      </c>
      <c r="G10053" t="s">
        <v>581</v>
      </c>
      <c r="H10053" t="s">
        <v>143</v>
      </c>
      <c r="I10053" t="s">
        <v>654</v>
      </c>
      <c r="J10053" t="s">
        <v>658</v>
      </c>
    </row>
    <row r="10054" spans="1:10" x14ac:dyDescent="0.35">
      <c r="A10054">
        <v>10326</v>
      </c>
      <c r="B10054" t="s">
        <v>483</v>
      </c>
      <c r="C10054">
        <v>36</v>
      </c>
      <c r="D10054">
        <v>2</v>
      </c>
      <c r="E10054">
        <v>6</v>
      </c>
      <c r="F10054" t="s">
        <v>581</v>
      </c>
      <c r="G10054" t="s">
        <v>581</v>
      </c>
      <c r="H10054" t="s">
        <v>143</v>
      </c>
      <c r="I10054" t="s">
        <v>654</v>
      </c>
      <c r="J10054" t="s">
        <v>658</v>
      </c>
    </row>
    <row r="10055" spans="1:10" x14ac:dyDescent="0.35">
      <c r="A10055">
        <v>10327</v>
      </c>
      <c r="B10055" t="s">
        <v>483</v>
      </c>
      <c r="C10055">
        <v>37</v>
      </c>
      <c r="D10055">
        <v>4</v>
      </c>
      <c r="E10055">
        <v>1</v>
      </c>
      <c r="F10055" t="s">
        <v>581</v>
      </c>
      <c r="G10055" t="s">
        <v>581</v>
      </c>
      <c r="H10055" t="s">
        <v>143</v>
      </c>
      <c r="I10055" t="s">
        <v>654</v>
      </c>
      <c r="J10055" t="s">
        <v>658</v>
      </c>
    </row>
    <row r="10056" spans="1:10" x14ac:dyDescent="0.35">
      <c r="A10056">
        <v>10328</v>
      </c>
      <c r="B10056" t="s">
        <v>483</v>
      </c>
      <c r="C10056">
        <v>38</v>
      </c>
      <c r="D10056">
        <v>5</v>
      </c>
      <c r="E10056">
        <v>5</v>
      </c>
      <c r="F10056" t="s">
        <v>581</v>
      </c>
      <c r="G10056" t="s">
        <v>581</v>
      </c>
      <c r="H10056" t="s">
        <v>143</v>
      </c>
      <c r="I10056" t="s">
        <v>654</v>
      </c>
      <c r="J10056" t="s">
        <v>658</v>
      </c>
    </row>
    <row r="10057" spans="1:10" x14ac:dyDescent="0.35">
      <c r="A10057">
        <v>10330</v>
      </c>
      <c r="B10057" t="s">
        <v>484</v>
      </c>
      <c r="C10057">
        <v>15</v>
      </c>
      <c r="D10057">
        <v>43</v>
      </c>
      <c r="E10057">
        <v>5</v>
      </c>
      <c r="F10057" t="s">
        <v>581</v>
      </c>
      <c r="G10057" t="s">
        <v>581</v>
      </c>
      <c r="H10057" t="s">
        <v>143</v>
      </c>
      <c r="I10057" t="s">
        <v>654</v>
      </c>
      <c r="J10057" t="s">
        <v>667</v>
      </c>
    </row>
    <row r="10058" spans="1:10" x14ac:dyDescent="0.35">
      <c r="A10058">
        <v>10331</v>
      </c>
      <c r="B10058" t="s">
        <v>484</v>
      </c>
      <c r="C10058">
        <v>16</v>
      </c>
      <c r="D10058">
        <v>26</v>
      </c>
      <c r="E10058">
        <v>10</v>
      </c>
      <c r="F10058" t="s">
        <v>581</v>
      </c>
      <c r="G10058" t="s">
        <v>581</v>
      </c>
      <c r="H10058" t="s">
        <v>143</v>
      </c>
      <c r="I10058" t="s">
        <v>654</v>
      </c>
      <c r="J10058" t="s">
        <v>667</v>
      </c>
    </row>
    <row r="10059" spans="1:10" x14ac:dyDescent="0.35">
      <c r="A10059">
        <v>10332</v>
      </c>
      <c r="B10059" t="s">
        <v>484</v>
      </c>
      <c r="C10059">
        <v>17</v>
      </c>
      <c r="D10059">
        <v>42</v>
      </c>
      <c r="E10059">
        <v>6</v>
      </c>
      <c r="F10059" t="s">
        <v>581</v>
      </c>
      <c r="G10059" t="s">
        <v>581</v>
      </c>
      <c r="H10059" t="s">
        <v>143</v>
      </c>
      <c r="I10059" t="s">
        <v>654</v>
      </c>
      <c r="J10059" t="s">
        <v>667</v>
      </c>
    </row>
    <row r="10060" spans="1:10" x14ac:dyDescent="0.35">
      <c r="A10060">
        <v>10333</v>
      </c>
      <c r="B10060" t="s">
        <v>484</v>
      </c>
      <c r="C10060">
        <v>18</v>
      </c>
      <c r="D10060">
        <v>11</v>
      </c>
      <c r="E10060">
        <v>2</v>
      </c>
      <c r="F10060" t="s">
        <v>581</v>
      </c>
      <c r="G10060" t="s">
        <v>581</v>
      </c>
      <c r="H10060" t="s">
        <v>143</v>
      </c>
      <c r="I10060" t="s">
        <v>654</v>
      </c>
      <c r="J10060" t="s">
        <v>667</v>
      </c>
    </row>
    <row r="10061" spans="1:10" x14ac:dyDescent="0.35">
      <c r="A10061">
        <v>10334</v>
      </c>
      <c r="B10061" t="s">
        <v>484</v>
      </c>
      <c r="C10061">
        <v>19</v>
      </c>
      <c r="D10061">
        <v>13</v>
      </c>
      <c r="E10061">
        <v>1</v>
      </c>
      <c r="F10061" t="s">
        <v>581</v>
      </c>
      <c r="G10061" t="s">
        <v>581</v>
      </c>
      <c r="H10061" t="s">
        <v>143</v>
      </c>
      <c r="I10061" t="s">
        <v>654</v>
      </c>
      <c r="J10061" t="s">
        <v>667</v>
      </c>
    </row>
    <row r="10062" spans="1:10" x14ac:dyDescent="0.35">
      <c r="A10062">
        <v>10335</v>
      </c>
      <c r="B10062" t="s">
        <v>484</v>
      </c>
      <c r="C10062">
        <v>20</v>
      </c>
      <c r="D10062">
        <v>7</v>
      </c>
      <c r="E10062">
        <v>0</v>
      </c>
      <c r="F10062" t="s">
        <v>581</v>
      </c>
      <c r="G10062" t="s">
        <v>581</v>
      </c>
      <c r="H10062" t="s">
        <v>143</v>
      </c>
      <c r="I10062" t="s">
        <v>654</v>
      </c>
      <c r="J10062" t="s">
        <v>667</v>
      </c>
    </row>
    <row r="10063" spans="1:10" x14ac:dyDescent="0.35">
      <c r="A10063">
        <v>10336</v>
      </c>
      <c r="B10063" t="s">
        <v>484</v>
      </c>
      <c r="C10063">
        <v>21</v>
      </c>
      <c r="D10063">
        <v>8</v>
      </c>
      <c r="E10063">
        <v>1</v>
      </c>
      <c r="F10063" t="s">
        <v>581</v>
      </c>
      <c r="G10063" t="s">
        <v>581</v>
      </c>
      <c r="H10063" t="s">
        <v>143</v>
      </c>
      <c r="I10063" t="s">
        <v>654</v>
      </c>
      <c r="J10063" t="s">
        <v>667</v>
      </c>
    </row>
    <row r="10064" spans="1:10" x14ac:dyDescent="0.35">
      <c r="A10064">
        <v>10337</v>
      </c>
      <c r="B10064" t="s">
        <v>484</v>
      </c>
      <c r="C10064">
        <v>22</v>
      </c>
      <c r="D10064">
        <v>7</v>
      </c>
      <c r="E10064">
        <v>0</v>
      </c>
      <c r="F10064" t="s">
        <v>581</v>
      </c>
      <c r="G10064" t="s">
        <v>581</v>
      </c>
      <c r="H10064" t="s">
        <v>143</v>
      </c>
      <c r="I10064" t="s">
        <v>654</v>
      </c>
      <c r="J10064" t="s">
        <v>667</v>
      </c>
    </row>
    <row r="10065" spans="1:10" x14ac:dyDescent="0.35">
      <c r="A10065">
        <v>10338</v>
      </c>
      <c r="B10065" t="s">
        <v>484</v>
      </c>
      <c r="C10065">
        <v>23</v>
      </c>
      <c r="D10065">
        <v>3</v>
      </c>
      <c r="E10065">
        <v>0</v>
      </c>
      <c r="F10065" t="s">
        <v>581</v>
      </c>
      <c r="G10065" t="s">
        <v>581</v>
      </c>
      <c r="H10065" t="s">
        <v>143</v>
      </c>
      <c r="I10065" t="s">
        <v>654</v>
      </c>
      <c r="J10065" t="s">
        <v>667</v>
      </c>
    </row>
    <row r="10066" spans="1:10" x14ac:dyDescent="0.35">
      <c r="A10066">
        <v>10339</v>
      </c>
      <c r="B10066" t="s">
        <v>484</v>
      </c>
      <c r="C10066">
        <v>25</v>
      </c>
      <c r="D10066">
        <v>4</v>
      </c>
      <c r="E10066">
        <v>2</v>
      </c>
      <c r="F10066" t="s">
        <v>581</v>
      </c>
      <c r="G10066" t="s">
        <v>581</v>
      </c>
      <c r="H10066" t="s">
        <v>143</v>
      </c>
      <c r="I10066" t="s">
        <v>654</v>
      </c>
      <c r="J10066" t="s">
        <v>667</v>
      </c>
    </row>
    <row r="10067" spans="1:10" x14ac:dyDescent="0.35">
      <c r="A10067">
        <v>10340</v>
      </c>
      <c r="B10067" t="s">
        <v>484</v>
      </c>
      <c r="C10067">
        <v>26</v>
      </c>
      <c r="D10067">
        <v>7</v>
      </c>
      <c r="E10067">
        <v>2</v>
      </c>
      <c r="F10067" t="s">
        <v>581</v>
      </c>
      <c r="G10067" t="s">
        <v>581</v>
      </c>
      <c r="H10067" t="s">
        <v>143</v>
      </c>
      <c r="I10067" t="s">
        <v>654</v>
      </c>
      <c r="J10067" t="s">
        <v>667</v>
      </c>
    </row>
    <row r="10068" spans="1:10" x14ac:dyDescent="0.35">
      <c r="A10068">
        <v>10341</v>
      </c>
      <c r="B10068" t="s">
        <v>484</v>
      </c>
      <c r="C10068">
        <v>27</v>
      </c>
      <c r="D10068">
        <v>5</v>
      </c>
      <c r="E10068">
        <v>4</v>
      </c>
      <c r="F10068" t="s">
        <v>581</v>
      </c>
      <c r="G10068" t="s">
        <v>581</v>
      </c>
      <c r="H10068" t="s">
        <v>143</v>
      </c>
      <c r="I10068" t="s">
        <v>654</v>
      </c>
      <c r="J10068" t="s">
        <v>667</v>
      </c>
    </row>
    <row r="10069" spans="1:10" x14ac:dyDescent="0.35">
      <c r="A10069">
        <v>10342</v>
      </c>
      <c r="B10069" t="s">
        <v>484</v>
      </c>
      <c r="C10069">
        <v>28</v>
      </c>
      <c r="D10069">
        <v>10</v>
      </c>
      <c r="E10069">
        <v>3</v>
      </c>
      <c r="F10069" t="s">
        <v>581</v>
      </c>
      <c r="G10069" t="s">
        <v>581</v>
      </c>
      <c r="H10069" t="s">
        <v>143</v>
      </c>
      <c r="I10069" t="s">
        <v>654</v>
      </c>
      <c r="J10069" t="s">
        <v>667</v>
      </c>
    </row>
    <row r="10070" spans="1:10" x14ac:dyDescent="0.35">
      <c r="A10070">
        <v>10343</v>
      </c>
      <c r="B10070" t="s">
        <v>484</v>
      </c>
      <c r="C10070">
        <v>29</v>
      </c>
      <c r="D10070">
        <v>17</v>
      </c>
      <c r="E10070">
        <v>4</v>
      </c>
      <c r="F10070" t="s">
        <v>581</v>
      </c>
      <c r="G10070" t="s">
        <v>581</v>
      </c>
      <c r="H10070" t="s">
        <v>143</v>
      </c>
      <c r="I10070" t="s">
        <v>654</v>
      </c>
      <c r="J10070" t="s">
        <v>667</v>
      </c>
    </row>
    <row r="10071" spans="1:10" x14ac:dyDescent="0.35">
      <c r="A10071">
        <v>10344</v>
      </c>
      <c r="B10071" t="s">
        <v>484</v>
      </c>
      <c r="C10071">
        <v>30</v>
      </c>
      <c r="D10071">
        <v>12</v>
      </c>
      <c r="E10071">
        <v>3</v>
      </c>
      <c r="F10071" t="s">
        <v>581</v>
      </c>
      <c r="G10071" t="s">
        <v>581</v>
      </c>
      <c r="H10071" t="s">
        <v>143</v>
      </c>
      <c r="I10071" t="s">
        <v>654</v>
      </c>
      <c r="J10071" t="s">
        <v>667</v>
      </c>
    </row>
    <row r="10072" spans="1:10" x14ac:dyDescent="0.35">
      <c r="A10072">
        <v>10345</v>
      </c>
      <c r="B10072" t="s">
        <v>484</v>
      </c>
      <c r="C10072">
        <v>31</v>
      </c>
      <c r="D10072">
        <v>36</v>
      </c>
      <c r="E10072">
        <v>3</v>
      </c>
      <c r="F10072" t="s">
        <v>581</v>
      </c>
      <c r="G10072" t="s">
        <v>581</v>
      </c>
      <c r="H10072" t="s">
        <v>143</v>
      </c>
      <c r="I10072" t="s">
        <v>654</v>
      </c>
      <c r="J10072" t="s">
        <v>667</v>
      </c>
    </row>
    <row r="10073" spans="1:10" x14ac:dyDescent="0.35">
      <c r="A10073">
        <v>10346</v>
      </c>
      <c r="B10073" t="s">
        <v>484</v>
      </c>
      <c r="C10073">
        <v>32</v>
      </c>
      <c r="D10073">
        <v>15</v>
      </c>
      <c r="E10073">
        <v>3</v>
      </c>
      <c r="F10073" t="s">
        <v>581</v>
      </c>
      <c r="G10073" t="s">
        <v>581</v>
      </c>
      <c r="H10073" t="s">
        <v>143</v>
      </c>
      <c r="I10073" t="s">
        <v>654</v>
      </c>
      <c r="J10073" t="s">
        <v>667</v>
      </c>
    </row>
    <row r="10074" spans="1:10" x14ac:dyDescent="0.35">
      <c r="A10074">
        <v>10347</v>
      </c>
      <c r="B10074" t="s">
        <v>484</v>
      </c>
      <c r="C10074">
        <v>33</v>
      </c>
      <c r="D10074">
        <v>14</v>
      </c>
      <c r="E10074">
        <v>4</v>
      </c>
      <c r="F10074" t="s">
        <v>581</v>
      </c>
      <c r="G10074" t="s">
        <v>581</v>
      </c>
      <c r="H10074" t="s">
        <v>143</v>
      </c>
      <c r="I10074" t="s">
        <v>654</v>
      </c>
      <c r="J10074" t="s">
        <v>667</v>
      </c>
    </row>
    <row r="10075" spans="1:10" x14ac:dyDescent="0.35">
      <c r="A10075">
        <v>10348</v>
      </c>
      <c r="B10075" t="s">
        <v>484</v>
      </c>
      <c r="C10075">
        <v>34</v>
      </c>
      <c r="D10075">
        <v>23</v>
      </c>
      <c r="E10075">
        <v>4</v>
      </c>
      <c r="F10075" t="s">
        <v>581</v>
      </c>
      <c r="G10075" t="s">
        <v>581</v>
      </c>
      <c r="H10075" t="s">
        <v>143</v>
      </c>
      <c r="I10075" t="s">
        <v>654</v>
      </c>
      <c r="J10075" t="s">
        <v>667</v>
      </c>
    </row>
    <row r="10076" spans="1:10" x14ac:dyDescent="0.35">
      <c r="A10076">
        <v>10349</v>
      </c>
      <c r="B10076" t="s">
        <v>484</v>
      </c>
      <c r="C10076">
        <v>35</v>
      </c>
      <c r="D10076">
        <v>37</v>
      </c>
      <c r="E10076">
        <v>6</v>
      </c>
      <c r="F10076" t="s">
        <v>581</v>
      </c>
      <c r="G10076" t="s">
        <v>581</v>
      </c>
      <c r="H10076" t="s">
        <v>143</v>
      </c>
      <c r="I10076" t="s">
        <v>654</v>
      </c>
      <c r="J10076" t="s">
        <v>667</v>
      </c>
    </row>
    <row r="10077" spans="1:10" x14ac:dyDescent="0.35">
      <c r="A10077">
        <v>10350</v>
      </c>
      <c r="B10077" t="s">
        <v>484</v>
      </c>
      <c r="C10077">
        <v>36</v>
      </c>
      <c r="D10077">
        <v>38</v>
      </c>
      <c r="E10077">
        <v>9</v>
      </c>
      <c r="F10077" t="s">
        <v>581</v>
      </c>
      <c r="G10077" t="s">
        <v>581</v>
      </c>
      <c r="H10077" t="s">
        <v>143</v>
      </c>
      <c r="I10077" t="s">
        <v>654</v>
      </c>
      <c r="J10077" t="s">
        <v>667</v>
      </c>
    </row>
    <row r="10078" spans="1:10" x14ac:dyDescent="0.35">
      <c r="A10078">
        <v>10351</v>
      </c>
      <c r="B10078" t="s">
        <v>484</v>
      </c>
      <c r="C10078">
        <v>37</v>
      </c>
      <c r="D10078">
        <v>26</v>
      </c>
      <c r="E10078">
        <v>6</v>
      </c>
      <c r="F10078" t="s">
        <v>581</v>
      </c>
      <c r="G10078" t="s">
        <v>581</v>
      </c>
      <c r="H10078" t="s">
        <v>143</v>
      </c>
      <c r="I10078" t="s">
        <v>654</v>
      </c>
      <c r="J10078" t="s">
        <v>667</v>
      </c>
    </row>
    <row r="10079" spans="1:10" x14ac:dyDescent="0.35">
      <c r="A10079">
        <v>10352</v>
      </c>
      <c r="B10079" t="s">
        <v>484</v>
      </c>
      <c r="C10079">
        <v>38</v>
      </c>
      <c r="D10079">
        <v>16</v>
      </c>
      <c r="E10079">
        <v>3</v>
      </c>
      <c r="F10079" t="s">
        <v>581</v>
      </c>
      <c r="G10079" t="s">
        <v>581</v>
      </c>
      <c r="H10079" t="s">
        <v>143</v>
      </c>
      <c r="I10079" t="s">
        <v>654</v>
      </c>
      <c r="J10079" t="s">
        <v>667</v>
      </c>
    </row>
    <row r="10080" spans="1:10" x14ac:dyDescent="0.35">
      <c r="A10080">
        <v>10355</v>
      </c>
      <c r="B10080" t="s">
        <v>485</v>
      </c>
      <c r="C10080">
        <v>15</v>
      </c>
      <c r="D10080">
        <v>77</v>
      </c>
      <c r="E10080">
        <v>9</v>
      </c>
      <c r="F10080" t="s">
        <v>581</v>
      </c>
      <c r="G10080" t="s">
        <v>581</v>
      </c>
      <c r="H10080" t="s">
        <v>143</v>
      </c>
      <c r="I10080" t="s">
        <v>659</v>
      </c>
      <c r="J10080" t="s">
        <v>668</v>
      </c>
    </row>
    <row r="10081" spans="1:10" x14ac:dyDescent="0.35">
      <c r="A10081">
        <v>10356</v>
      </c>
      <c r="B10081" t="s">
        <v>485</v>
      </c>
      <c r="C10081">
        <v>16</v>
      </c>
      <c r="D10081">
        <v>73</v>
      </c>
      <c r="E10081">
        <v>5</v>
      </c>
      <c r="F10081" t="s">
        <v>581</v>
      </c>
      <c r="G10081" t="s">
        <v>581</v>
      </c>
      <c r="H10081" t="s">
        <v>143</v>
      </c>
      <c r="I10081" t="s">
        <v>659</v>
      </c>
      <c r="J10081" t="s">
        <v>668</v>
      </c>
    </row>
    <row r="10082" spans="1:10" x14ac:dyDescent="0.35">
      <c r="A10082">
        <v>10357</v>
      </c>
      <c r="B10082" t="s">
        <v>485</v>
      </c>
      <c r="C10082">
        <v>17</v>
      </c>
      <c r="D10082">
        <v>105</v>
      </c>
      <c r="E10082">
        <v>6</v>
      </c>
      <c r="F10082" t="s">
        <v>581</v>
      </c>
      <c r="G10082" t="s">
        <v>581</v>
      </c>
      <c r="H10082" t="s">
        <v>143</v>
      </c>
      <c r="I10082" t="s">
        <v>659</v>
      </c>
      <c r="J10082" t="s">
        <v>668</v>
      </c>
    </row>
    <row r="10083" spans="1:10" x14ac:dyDescent="0.35">
      <c r="A10083">
        <v>10358</v>
      </c>
      <c r="B10083" t="s">
        <v>485</v>
      </c>
      <c r="C10083">
        <v>18</v>
      </c>
      <c r="D10083">
        <v>46</v>
      </c>
      <c r="E10083">
        <v>7</v>
      </c>
      <c r="F10083" t="s">
        <v>581</v>
      </c>
      <c r="G10083" t="s">
        <v>581</v>
      </c>
      <c r="H10083" t="s">
        <v>143</v>
      </c>
      <c r="I10083" t="s">
        <v>659</v>
      </c>
      <c r="J10083" t="s">
        <v>668</v>
      </c>
    </row>
    <row r="10084" spans="1:10" x14ac:dyDescent="0.35">
      <c r="A10084">
        <v>10359</v>
      </c>
      <c r="B10084" t="s">
        <v>485</v>
      </c>
      <c r="C10084">
        <v>19</v>
      </c>
      <c r="D10084">
        <v>35</v>
      </c>
      <c r="E10084">
        <v>1</v>
      </c>
      <c r="F10084" t="s">
        <v>581</v>
      </c>
      <c r="G10084" t="s">
        <v>581</v>
      </c>
      <c r="H10084" t="s">
        <v>143</v>
      </c>
      <c r="I10084" t="s">
        <v>659</v>
      </c>
      <c r="J10084" t="s">
        <v>668</v>
      </c>
    </row>
    <row r="10085" spans="1:10" x14ac:dyDescent="0.35">
      <c r="A10085">
        <v>10360</v>
      </c>
      <c r="B10085" t="s">
        <v>485</v>
      </c>
      <c r="C10085">
        <v>20</v>
      </c>
      <c r="D10085">
        <v>28</v>
      </c>
      <c r="E10085">
        <v>0</v>
      </c>
      <c r="F10085" t="s">
        <v>581</v>
      </c>
      <c r="G10085" t="s">
        <v>581</v>
      </c>
      <c r="H10085" t="s">
        <v>143</v>
      </c>
      <c r="I10085" t="s">
        <v>659</v>
      </c>
      <c r="J10085" t="s">
        <v>668</v>
      </c>
    </row>
    <row r="10086" spans="1:10" x14ac:dyDescent="0.35">
      <c r="A10086">
        <v>10361</v>
      </c>
      <c r="B10086" t="s">
        <v>485</v>
      </c>
      <c r="C10086">
        <v>21</v>
      </c>
      <c r="D10086">
        <v>12</v>
      </c>
      <c r="E10086">
        <v>1</v>
      </c>
      <c r="F10086" t="s">
        <v>581</v>
      </c>
      <c r="G10086" t="s">
        <v>581</v>
      </c>
      <c r="H10086" t="s">
        <v>143</v>
      </c>
      <c r="I10086" t="s">
        <v>659</v>
      </c>
      <c r="J10086" t="s">
        <v>668</v>
      </c>
    </row>
    <row r="10087" spans="1:10" x14ac:dyDescent="0.35">
      <c r="A10087">
        <v>10362</v>
      </c>
      <c r="B10087" t="s">
        <v>485</v>
      </c>
      <c r="C10087">
        <v>22</v>
      </c>
      <c r="D10087">
        <v>11</v>
      </c>
      <c r="E10087">
        <v>2</v>
      </c>
      <c r="F10087" t="s">
        <v>581</v>
      </c>
      <c r="G10087" t="s">
        <v>581</v>
      </c>
      <c r="H10087" t="s">
        <v>143</v>
      </c>
      <c r="I10087" t="s">
        <v>659</v>
      </c>
      <c r="J10087" t="s">
        <v>668</v>
      </c>
    </row>
    <row r="10088" spans="1:10" x14ac:dyDescent="0.35">
      <c r="A10088">
        <v>10363</v>
      </c>
      <c r="B10088" t="s">
        <v>485</v>
      </c>
      <c r="C10088">
        <v>23</v>
      </c>
      <c r="D10088">
        <v>5</v>
      </c>
      <c r="E10088">
        <v>0</v>
      </c>
      <c r="F10088" t="s">
        <v>581</v>
      </c>
      <c r="G10088" t="s">
        <v>581</v>
      </c>
      <c r="H10088" t="s">
        <v>143</v>
      </c>
      <c r="I10088" t="s">
        <v>659</v>
      </c>
      <c r="J10088" t="s">
        <v>668</v>
      </c>
    </row>
    <row r="10089" spans="1:10" x14ac:dyDescent="0.35">
      <c r="A10089">
        <v>10364</v>
      </c>
      <c r="B10089" t="s">
        <v>485</v>
      </c>
      <c r="C10089">
        <v>24</v>
      </c>
      <c r="D10089">
        <v>5</v>
      </c>
      <c r="E10089">
        <v>0</v>
      </c>
      <c r="F10089" t="s">
        <v>581</v>
      </c>
      <c r="G10089" t="s">
        <v>581</v>
      </c>
      <c r="H10089" t="s">
        <v>143</v>
      </c>
      <c r="I10089" t="s">
        <v>659</v>
      </c>
      <c r="J10089" t="s">
        <v>668</v>
      </c>
    </row>
    <row r="10090" spans="1:10" x14ac:dyDescent="0.35">
      <c r="A10090">
        <v>10365</v>
      </c>
      <c r="B10090" t="s">
        <v>485</v>
      </c>
      <c r="C10090">
        <v>25</v>
      </c>
      <c r="D10090">
        <v>7</v>
      </c>
      <c r="E10090">
        <v>1</v>
      </c>
      <c r="F10090" t="s">
        <v>581</v>
      </c>
      <c r="G10090" t="s">
        <v>581</v>
      </c>
      <c r="H10090" t="s">
        <v>143</v>
      </c>
      <c r="I10090" t="s">
        <v>659</v>
      </c>
      <c r="J10090" t="s">
        <v>668</v>
      </c>
    </row>
    <row r="10091" spans="1:10" x14ac:dyDescent="0.35">
      <c r="A10091">
        <v>10366</v>
      </c>
      <c r="B10091" t="s">
        <v>485</v>
      </c>
      <c r="C10091">
        <v>26</v>
      </c>
      <c r="D10091">
        <v>5</v>
      </c>
      <c r="E10091">
        <v>0</v>
      </c>
      <c r="F10091" t="s">
        <v>581</v>
      </c>
      <c r="G10091" t="s">
        <v>581</v>
      </c>
      <c r="H10091" t="s">
        <v>143</v>
      </c>
      <c r="I10091" t="s">
        <v>659</v>
      </c>
      <c r="J10091" t="s">
        <v>668</v>
      </c>
    </row>
    <row r="10092" spans="1:10" x14ac:dyDescent="0.35">
      <c r="A10092">
        <v>10367</v>
      </c>
      <c r="B10092" t="s">
        <v>485</v>
      </c>
      <c r="C10092">
        <v>27</v>
      </c>
      <c r="D10092">
        <v>3</v>
      </c>
      <c r="E10092">
        <v>0</v>
      </c>
      <c r="F10092" t="s">
        <v>581</v>
      </c>
      <c r="G10092" t="s">
        <v>581</v>
      </c>
      <c r="H10092" t="s">
        <v>143</v>
      </c>
      <c r="I10092" t="s">
        <v>659</v>
      </c>
      <c r="J10092" t="s">
        <v>668</v>
      </c>
    </row>
    <row r="10093" spans="1:10" x14ac:dyDescent="0.35">
      <c r="A10093">
        <v>10368</v>
      </c>
      <c r="B10093" t="s">
        <v>485</v>
      </c>
      <c r="C10093">
        <v>28</v>
      </c>
      <c r="D10093">
        <v>11</v>
      </c>
      <c r="E10093">
        <v>1</v>
      </c>
      <c r="F10093" t="s">
        <v>581</v>
      </c>
      <c r="G10093" t="s">
        <v>581</v>
      </c>
      <c r="H10093" t="s">
        <v>143</v>
      </c>
      <c r="I10093" t="s">
        <v>659</v>
      </c>
      <c r="J10093" t="s">
        <v>668</v>
      </c>
    </row>
    <row r="10094" spans="1:10" x14ac:dyDescent="0.35">
      <c r="A10094">
        <v>10369</v>
      </c>
      <c r="B10094" t="s">
        <v>485</v>
      </c>
      <c r="C10094">
        <v>29</v>
      </c>
      <c r="D10094">
        <v>40</v>
      </c>
      <c r="E10094">
        <v>1</v>
      </c>
      <c r="F10094" t="s">
        <v>581</v>
      </c>
      <c r="G10094" t="s">
        <v>581</v>
      </c>
      <c r="H10094" t="s">
        <v>143</v>
      </c>
      <c r="I10094" t="s">
        <v>659</v>
      </c>
      <c r="J10094" t="s">
        <v>668</v>
      </c>
    </row>
    <row r="10095" spans="1:10" x14ac:dyDescent="0.35">
      <c r="A10095">
        <v>10370</v>
      </c>
      <c r="B10095" t="s">
        <v>485</v>
      </c>
      <c r="C10095">
        <v>30</v>
      </c>
      <c r="D10095">
        <v>26</v>
      </c>
      <c r="E10095">
        <v>3</v>
      </c>
      <c r="F10095" t="s">
        <v>581</v>
      </c>
      <c r="G10095" t="s">
        <v>581</v>
      </c>
      <c r="H10095" t="s">
        <v>143</v>
      </c>
      <c r="I10095" t="s">
        <v>659</v>
      </c>
      <c r="J10095" t="s">
        <v>668</v>
      </c>
    </row>
    <row r="10096" spans="1:10" x14ac:dyDescent="0.35">
      <c r="A10096">
        <v>10371</v>
      </c>
      <c r="B10096" t="s">
        <v>485</v>
      </c>
      <c r="C10096">
        <v>31</v>
      </c>
      <c r="D10096">
        <v>18</v>
      </c>
      <c r="E10096">
        <v>3</v>
      </c>
      <c r="F10096" t="s">
        <v>581</v>
      </c>
      <c r="G10096" t="s">
        <v>581</v>
      </c>
      <c r="H10096" t="s">
        <v>143</v>
      </c>
      <c r="I10096" t="s">
        <v>659</v>
      </c>
      <c r="J10096" t="s">
        <v>668</v>
      </c>
    </row>
    <row r="10097" spans="1:10" x14ac:dyDescent="0.35">
      <c r="A10097">
        <v>10372</v>
      </c>
      <c r="B10097" t="s">
        <v>485</v>
      </c>
      <c r="C10097">
        <v>32</v>
      </c>
      <c r="D10097">
        <v>26</v>
      </c>
      <c r="E10097">
        <v>0</v>
      </c>
      <c r="F10097" t="s">
        <v>581</v>
      </c>
      <c r="G10097" t="s">
        <v>581</v>
      </c>
      <c r="H10097" t="s">
        <v>143</v>
      </c>
      <c r="I10097" t="s">
        <v>659</v>
      </c>
      <c r="J10097" t="s">
        <v>668</v>
      </c>
    </row>
    <row r="10098" spans="1:10" x14ac:dyDescent="0.35">
      <c r="A10098">
        <v>10373</v>
      </c>
      <c r="B10098" t="s">
        <v>485</v>
      </c>
      <c r="C10098">
        <v>33</v>
      </c>
      <c r="D10098">
        <v>19</v>
      </c>
      <c r="E10098">
        <v>3</v>
      </c>
      <c r="F10098" t="s">
        <v>581</v>
      </c>
      <c r="G10098" t="s">
        <v>581</v>
      </c>
      <c r="H10098" t="s">
        <v>143</v>
      </c>
      <c r="I10098" t="s">
        <v>659</v>
      </c>
      <c r="J10098" t="s">
        <v>668</v>
      </c>
    </row>
    <row r="10099" spans="1:10" x14ac:dyDescent="0.35">
      <c r="A10099">
        <v>10374</v>
      </c>
      <c r="B10099" t="s">
        <v>485</v>
      </c>
      <c r="C10099">
        <v>34</v>
      </c>
      <c r="D10099">
        <v>15</v>
      </c>
      <c r="E10099">
        <v>2</v>
      </c>
      <c r="F10099" t="s">
        <v>581</v>
      </c>
      <c r="G10099" t="s">
        <v>581</v>
      </c>
      <c r="H10099" t="s">
        <v>143</v>
      </c>
      <c r="I10099" t="s">
        <v>659</v>
      </c>
      <c r="J10099" t="s">
        <v>668</v>
      </c>
    </row>
    <row r="10100" spans="1:10" x14ac:dyDescent="0.35">
      <c r="A10100">
        <v>10375</v>
      </c>
      <c r="B10100" t="s">
        <v>485</v>
      </c>
      <c r="C10100">
        <v>35</v>
      </c>
      <c r="D10100">
        <v>22</v>
      </c>
      <c r="E10100">
        <v>2</v>
      </c>
      <c r="F10100" t="s">
        <v>581</v>
      </c>
      <c r="G10100" t="s">
        <v>581</v>
      </c>
      <c r="H10100" t="s">
        <v>143</v>
      </c>
      <c r="I10100" t="s">
        <v>659</v>
      </c>
      <c r="J10100" t="s">
        <v>668</v>
      </c>
    </row>
    <row r="10101" spans="1:10" x14ac:dyDescent="0.35">
      <c r="A10101">
        <v>10376</v>
      </c>
      <c r="B10101" t="s">
        <v>485</v>
      </c>
      <c r="C10101">
        <v>36</v>
      </c>
      <c r="D10101">
        <v>18</v>
      </c>
      <c r="E10101">
        <v>5</v>
      </c>
      <c r="F10101" t="s">
        <v>581</v>
      </c>
      <c r="G10101" t="s">
        <v>581</v>
      </c>
      <c r="H10101" t="s">
        <v>143</v>
      </c>
      <c r="I10101" t="s">
        <v>659</v>
      </c>
      <c r="J10101" t="s">
        <v>668</v>
      </c>
    </row>
    <row r="10102" spans="1:10" x14ac:dyDescent="0.35">
      <c r="A10102">
        <v>10377</v>
      </c>
      <c r="B10102" t="s">
        <v>485</v>
      </c>
      <c r="C10102">
        <v>37</v>
      </c>
      <c r="D10102">
        <v>24</v>
      </c>
      <c r="E10102">
        <v>3</v>
      </c>
      <c r="F10102" t="s">
        <v>581</v>
      </c>
      <c r="G10102" t="s">
        <v>581</v>
      </c>
      <c r="H10102" t="s">
        <v>143</v>
      </c>
      <c r="I10102" t="s">
        <v>659</v>
      </c>
      <c r="J10102" t="s">
        <v>668</v>
      </c>
    </row>
    <row r="10103" spans="1:10" x14ac:dyDescent="0.35">
      <c r="A10103">
        <v>10378</v>
      </c>
      <c r="B10103" t="s">
        <v>485</v>
      </c>
      <c r="C10103">
        <v>38</v>
      </c>
      <c r="D10103">
        <v>15</v>
      </c>
      <c r="E10103">
        <v>2</v>
      </c>
      <c r="F10103" t="s">
        <v>581</v>
      </c>
      <c r="G10103" t="s">
        <v>581</v>
      </c>
      <c r="H10103" t="s">
        <v>143</v>
      </c>
      <c r="I10103" t="s">
        <v>659</v>
      </c>
      <c r="J10103" t="s">
        <v>668</v>
      </c>
    </row>
    <row r="10104" spans="1:10" x14ac:dyDescent="0.35">
      <c r="A10104">
        <v>10379</v>
      </c>
      <c r="B10104" t="s">
        <v>486</v>
      </c>
      <c r="C10104">
        <v>15</v>
      </c>
      <c r="D10104">
        <v>100</v>
      </c>
      <c r="E10104">
        <v>6</v>
      </c>
      <c r="F10104" t="s">
        <v>581</v>
      </c>
      <c r="G10104" t="s">
        <v>581</v>
      </c>
      <c r="H10104" t="s">
        <v>143</v>
      </c>
      <c r="I10104" t="s">
        <v>659</v>
      </c>
      <c r="J10104" t="s">
        <v>668</v>
      </c>
    </row>
    <row r="10105" spans="1:10" x14ac:dyDescent="0.35">
      <c r="A10105">
        <v>10380</v>
      </c>
      <c r="B10105" t="s">
        <v>486</v>
      </c>
      <c r="C10105">
        <v>16</v>
      </c>
      <c r="D10105">
        <v>64</v>
      </c>
      <c r="E10105">
        <v>8</v>
      </c>
      <c r="F10105" t="s">
        <v>581</v>
      </c>
      <c r="G10105" t="s">
        <v>581</v>
      </c>
      <c r="H10105" t="s">
        <v>143</v>
      </c>
      <c r="I10105" t="s">
        <v>659</v>
      </c>
      <c r="J10105" t="s">
        <v>668</v>
      </c>
    </row>
    <row r="10106" spans="1:10" x14ac:dyDescent="0.35">
      <c r="A10106">
        <v>10381</v>
      </c>
      <c r="B10106" t="s">
        <v>486</v>
      </c>
      <c r="C10106">
        <v>17</v>
      </c>
      <c r="D10106">
        <v>50</v>
      </c>
      <c r="E10106">
        <v>1</v>
      </c>
      <c r="F10106" t="s">
        <v>581</v>
      </c>
      <c r="G10106" t="s">
        <v>581</v>
      </c>
      <c r="H10106" t="s">
        <v>143</v>
      </c>
      <c r="I10106" t="s">
        <v>659</v>
      </c>
      <c r="J10106" t="s">
        <v>668</v>
      </c>
    </row>
    <row r="10107" spans="1:10" x14ac:dyDescent="0.35">
      <c r="A10107">
        <v>10382</v>
      </c>
      <c r="B10107" t="s">
        <v>486</v>
      </c>
      <c r="C10107">
        <v>18</v>
      </c>
      <c r="D10107">
        <v>41</v>
      </c>
      <c r="E10107">
        <v>6</v>
      </c>
      <c r="F10107" t="s">
        <v>581</v>
      </c>
      <c r="G10107" t="s">
        <v>581</v>
      </c>
      <c r="H10107" t="s">
        <v>143</v>
      </c>
      <c r="I10107" t="s">
        <v>659</v>
      </c>
      <c r="J10107" t="s">
        <v>668</v>
      </c>
    </row>
    <row r="10108" spans="1:10" x14ac:dyDescent="0.35">
      <c r="A10108">
        <v>10383</v>
      </c>
      <c r="B10108" t="s">
        <v>486</v>
      </c>
      <c r="C10108">
        <v>19</v>
      </c>
      <c r="D10108">
        <v>46</v>
      </c>
      <c r="E10108">
        <v>4</v>
      </c>
      <c r="F10108" t="s">
        <v>581</v>
      </c>
      <c r="G10108" t="s">
        <v>581</v>
      </c>
      <c r="H10108" t="s">
        <v>143</v>
      </c>
      <c r="I10108" t="s">
        <v>659</v>
      </c>
      <c r="J10108" t="s">
        <v>668</v>
      </c>
    </row>
    <row r="10109" spans="1:10" x14ac:dyDescent="0.35">
      <c r="A10109">
        <v>10384</v>
      </c>
      <c r="B10109" t="s">
        <v>486</v>
      </c>
      <c r="C10109">
        <v>20</v>
      </c>
      <c r="D10109">
        <v>9</v>
      </c>
      <c r="E10109">
        <v>6</v>
      </c>
      <c r="F10109" t="s">
        <v>581</v>
      </c>
      <c r="G10109" t="s">
        <v>581</v>
      </c>
      <c r="H10109" t="s">
        <v>143</v>
      </c>
      <c r="I10109" t="s">
        <v>659</v>
      </c>
      <c r="J10109" t="s">
        <v>668</v>
      </c>
    </row>
    <row r="10110" spans="1:10" x14ac:dyDescent="0.35">
      <c r="A10110">
        <v>10385</v>
      </c>
      <c r="B10110" t="s">
        <v>486</v>
      </c>
      <c r="C10110">
        <v>21</v>
      </c>
      <c r="D10110">
        <v>12</v>
      </c>
      <c r="E10110">
        <v>2</v>
      </c>
      <c r="F10110" t="s">
        <v>581</v>
      </c>
      <c r="G10110" t="s">
        <v>581</v>
      </c>
      <c r="H10110" t="s">
        <v>143</v>
      </c>
      <c r="I10110" t="s">
        <v>659</v>
      </c>
      <c r="J10110" t="s">
        <v>668</v>
      </c>
    </row>
    <row r="10111" spans="1:10" x14ac:dyDescent="0.35">
      <c r="A10111">
        <v>10386</v>
      </c>
      <c r="B10111" t="s">
        <v>486</v>
      </c>
      <c r="C10111">
        <v>22</v>
      </c>
      <c r="D10111">
        <v>13</v>
      </c>
      <c r="E10111">
        <v>0</v>
      </c>
      <c r="F10111" t="s">
        <v>581</v>
      </c>
      <c r="G10111" t="s">
        <v>581</v>
      </c>
      <c r="H10111" t="s">
        <v>143</v>
      </c>
      <c r="I10111" t="s">
        <v>659</v>
      </c>
      <c r="J10111" t="s">
        <v>668</v>
      </c>
    </row>
    <row r="10112" spans="1:10" x14ac:dyDescent="0.35">
      <c r="A10112">
        <v>10387</v>
      </c>
      <c r="B10112" t="s">
        <v>486</v>
      </c>
      <c r="C10112">
        <v>23</v>
      </c>
      <c r="D10112">
        <v>3</v>
      </c>
      <c r="E10112">
        <v>0</v>
      </c>
      <c r="F10112" t="s">
        <v>581</v>
      </c>
      <c r="G10112" t="s">
        <v>581</v>
      </c>
      <c r="H10112" t="s">
        <v>143</v>
      </c>
      <c r="I10112" t="s">
        <v>659</v>
      </c>
      <c r="J10112" t="s">
        <v>668</v>
      </c>
    </row>
    <row r="10113" spans="1:10" x14ac:dyDescent="0.35">
      <c r="A10113">
        <v>10388</v>
      </c>
      <c r="B10113" t="s">
        <v>486</v>
      </c>
      <c r="C10113">
        <v>24</v>
      </c>
      <c r="D10113">
        <v>3</v>
      </c>
      <c r="E10113">
        <v>1</v>
      </c>
      <c r="F10113" t="s">
        <v>581</v>
      </c>
      <c r="G10113" t="s">
        <v>581</v>
      </c>
      <c r="H10113" t="s">
        <v>143</v>
      </c>
      <c r="I10113" t="s">
        <v>659</v>
      </c>
      <c r="J10113" t="s">
        <v>668</v>
      </c>
    </row>
    <row r="10114" spans="1:10" x14ac:dyDescent="0.35">
      <c r="A10114">
        <v>10389</v>
      </c>
      <c r="B10114" t="s">
        <v>486</v>
      </c>
      <c r="C10114">
        <v>25</v>
      </c>
      <c r="D10114">
        <v>6</v>
      </c>
      <c r="E10114">
        <v>1</v>
      </c>
      <c r="F10114" t="s">
        <v>581</v>
      </c>
      <c r="G10114" t="s">
        <v>581</v>
      </c>
      <c r="H10114" t="s">
        <v>143</v>
      </c>
      <c r="I10114" t="s">
        <v>659</v>
      </c>
      <c r="J10114" t="s">
        <v>668</v>
      </c>
    </row>
    <row r="10115" spans="1:10" x14ac:dyDescent="0.35">
      <c r="A10115">
        <v>10390</v>
      </c>
      <c r="B10115" t="s">
        <v>486</v>
      </c>
      <c r="C10115">
        <v>26</v>
      </c>
      <c r="D10115">
        <v>14</v>
      </c>
      <c r="E10115">
        <v>1</v>
      </c>
      <c r="F10115" t="s">
        <v>581</v>
      </c>
      <c r="G10115" t="s">
        <v>581</v>
      </c>
      <c r="H10115" t="s">
        <v>143</v>
      </c>
      <c r="I10115" t="s">
        <v>659</v>
      </c>
      <c r="J10115" t="s">
        <v>668</v>
      </c>
    </row>
    <row r="10116" spans="1:10" x14ac:dyDescent="0.35">
      <c r="A10116">
        <v>10391</v>
      </c>
      <c r="B10116" t="s">
        <v>486</v>
      </c>
      <c r="C10116">
        <v>27</v>
      </c>
      <c r="D10116">
        <v>7</v>
      </c>
      <c r="E10116">
        <v>1</v>
      </c>
      <c r="F10116" t="s">
        <v>581</v>
      </c>
      <c r="G10116" t="s">
        <v>581</v>
      </c>
      <c r="H10116" t="s">
        <v>143</v>
      </c>
      <c r="I10116" t="s">
        <v>659</v>
      </c>
      <c r="J10116" t="s">
        <v>668</v>
      </c>
    </row>
    <row r="10117" spans="1:10" x14ac:dyDescent="0.35">
      <c r="A10117">
        <v>10392</v>
      </c>
      <c r="B10117" t="s">
        <v>486</v>
      </c>
      <c r="C10117">
        <v>28</v>
      </c>
      <c r="D10117">
        <v>23</v>
      </c>
      <c r="E10117">
        <v>1</v>
      </c>
      <c r="F10117" t="s">
        <v>581</v>
      </c>
      <c r="G10117" t="s">
        <v>581</v>
      </c>
      <c r="H10117" t="s">
        <v>143</v>
      </c>
      <c r="I10117" t="s">
        <v>659</v>
      </c>
      <c r="J10117" t="s">
        <v>668</v>
      </c>
    </row>
    <row r="10118" spans="1:10" x14ac:dyDescent="0.35">
      <c r="A10118">
        <v>10393</v>
      </c>
      <c r="B10118" t="s">
        <v>486</v>
      </c>
      <c r="C10118">
        <v>29</v>
      </c>
      <c r="D10118">
        <v>21</v>
      </c>
      <c r="E10118">
        <v>2</v>
      </c>
      <c r="F10118" t="s">
        <v>581</v>
      </c>
      <c r="G10118" t="s">
        <v>581</v>
      </c>
      <c r="H10118" t="s">
        <v>143</v>
      </c>
      <c r="I10118" t="s">
        <v>659</v>
      </c>
      <c r="J10118" t="s">
        <v>668</v>
      </c>
    </row>
    <row r="10119" spans="1:10" x14ac:dyDescent="0.35">
      <c r="A10119">
        <v>10394</v>
      </c>
      <c r="B10119" t="s">
        <v>486</v>
      </c>
      <c r="C10119">
        <v>30</v>
      </c>
      <c r="D10119">
        <v>14</v>
      </c>
      <c r="E10119">
        <v>6</v>
      </c>
      <c r="F10119" t="s">
        <v>581</v>
      </c>
      <c r="G10119" t="s">
        <v>581</v>
      </c>
      <c r="H10119" t="s">
        <v>143</v>
      </c>
      <c r="I10119" t="s">
        <v>659</v>
      </c>
      <c r="J10119" t="s">
        <v>668</v>
      </c>
    </row>
    <row r="10120" spans="1:10" x14ac:dyDescent="0.35">
      <c r="A10120">
        <v>10395</v>
      </c>
      <c r="B10120" t="s">
        <v>486</v>
      </c>
      <c r="C10120">
        <v>31</v>
      </c>
      <c r="D10120">
        <v>18</v>
      </c>
      <c r="E10120">
        <v>1</v>
      </c>
      <c r="F10120" t="s">
        <v>581</v>
      </c>
      <c r="G10120" t="s">
        <v>581</v>
      </c>
      <c r="H10120" t="s">
        <v>143</v>
      </c>
      <c r="I10120" t="s">
        <v>659</v>
      </c>
      <c r="J10120" t="s">
        <v>668</v>
      </c>
    </row>
    <row r="10121" spans="1:10" x14ac:dyDescent="0.35">
      <c r="A10121">
        <v>10396</v>
      </c>
      <c r="B10121" t="s">
        <v>486</v>
      </c>
      <c r="C10121">
        <v>32</v>
      </c>
      <c r="D10121">
        <v>45</v>
      </c>
      <c r="E10121">
        <v>3</v>
      </c>
      <c r="F10121" t="s">
        <v>581</v>
      </c>
      <c r="G10121" t="s">
        <v>581</v>
      </c>
      <c r="H10121" t="s">
        <v>143</v>
      </c>
      <c r="I10121" t="s">
        <v>659</v>
      </c>
      <c r="J10121" t="s">
        <v>668</v>
      </c>
    </row>
    <row r="10122" spans="1:10" x14ac:dyDescent="0.35">
      <c r="A10122">
        <v>10397</v>
      </c>
      <c r="B10122" t="s">
        <v>486</v>
      </c>
      <c r="C10122">
        <v>33</v>
      </c>
      <c r="D10122">
        <v>36</v>
      </c>
      <c r="E10122">
        <v>2</v>
      </c>
      <c r="F10122" t="s">
        <v>581</v>
      </c>
      <c r="G10122" t="s">
        <v>581</v>
      </c>
      <c r="H10122" t="s">
        <v>143</v>
      </c>
      <c r="I10122" t="s">
        <v>659</v>
      </c>
      <c r="J10122" t="s">
        <v>668</v>
      </c>
    </row>
    <row r="10123" spans="1:10" x14ac:dyDescent="0.35">
      <c r="A10123">
        <v>10398</v>
      </c>
      <c r="B10123" t="s">
        <v>486</v>
      </c>
      <c r="C10123">
        <v>34</v>
      </c>
      <c r="D10123">
        <v>17</v>
      </c>
      <c r="E10123">
        <v>4</v>
      </c>
      <c r="F10123" t="s">
        <v>581</v>
      </c>
      <c r="G10123" t="s">
        <v>581</v>
      </c>
      <c r="H10123" t="s">
        <v>143</v>
      </c>
      <c r="I10123" t="s">
        <v>659</v>
      </c>
      <c r="J10123" t="s">
        <v>668</v>
      </c>
    </row>
    <row r="10124" spans="1:10" x14ac:dyDescent="0.35">
      <c r="A10124">
        <v>10399</v>
      </c>
      <c r="B10124" t="s">
        <v>486</v>
      </c>
      <c r="C10124">
        <v>35</v>
      </c>
      <c r="D10124">
        <v>35</v>
      </c>
      <c r="E10124">
        <v>3</v>
      </c>
      <c r="F10124" t="s">
        <v>581</v>
      </c>
      <c r="G10124" t="s">
        <v>581</v>
      </c>
      <c r="H10124" t="s">
        <v>143</v>
      </c>
      <c r="I10124" t="s">
        <v>659</v>
      </c>
      <c r="J10124" t="s">
        <v>668</v>
      </c>
    </row>
    <row r="10125" spans="1:10" x14ac:dyDescent="0.35">
      <c r="A10125">
        <v>10400</v>
      </c>
      <c r="B10125" t="s">
        <v>486</v>
      </c>
      <c r="C10125">
        <v>36</v>
      </c>
      <c r="D10125">
        <v>16</v>
      </c>
      <c r="E10125">
        <v>3</v>
      </c>
      <c r="F10125" t="s">
        <v>581</v>
      </c>
      <c r="G10125" t="s">
        <v>581</v>
      </c>
      <c r="H10125" t="s">
        <v>143</v>
      </c>
      <c r="I10125" t="s">
        <v>659</v>
      </c>
      <c r="J10125" t="s">
        <v>668</v>
      </c>
    </row>
    <row r="10126" spans="1:10" x14ac:dyDescent="0.35">
      <c r="A10126">
        <v>10401</v>
      </c>
      <c r="B10126" t="s">
        <v>486</v>
      </c>
      <c r="C10126">
        <v>37</v>
      </c>
      <c r="D10126">
        <v>33</v>
      </c>
      <c r="E10126">
        <v>4</v>
      </c>
      <c r="F10126" t="s">
        <v>581</v>
      </c>
      <c r="G10126" t="s">
        <v>581</v>
      </c>
      <c r="H10126" t="s">
        <v>143</v>
      </c>
      <c r="I10126" t="s">
        <v>659</v>
      </c>
      <c r="J10126" t="s">
        <v>668</v>
      </c>
    </row>
    <row r="10127" spans="1:10" x14ac:dyDescent="0.35">
      <c r="A10127">
        <v>10402</v>
      </c>
      <c r="B10127" t="s">
        <v>486</v>
      </c>
      <c r="C10127">
        <v>38</v>
      </c>
      <c r="D10127">
        <v>12</v>
      </c>
      <c r="E10127">
        <v>3</v>
      </c>
      <c r="F10127" t="s">
        <v>581</v>
      </c>
      <c r="G10127" t="s">
        <v>581</v>
      </c>
      <c r="H10127" t="s">
        <v>143</v>
      </c>
      <c r="I10127" t="s">
        <v>659</v>
      </c>
      <c r="J10127" t="s">
        <v>668</v>
      </c>
    </row>
    <row r="10128" spans="1:10" x14ac:dyDescent="0.35">
      <c r="A10128">
        <v>10403</v>
      </c>
      <c r="B10128" t="s">
        <v>487</v>
      </c>
      <c r="C10128">
        <v>15</v>
      </c>
      <c r="D10128">
        <v>61</v>
      </c>
      <c r="E10128">
        <v>6</v>
      </c>
      <c r="F10128" t="s">
        <v>581</v>
      </c>
      <c r="G10128" t="s">
        <v>581</v>
      </c>
      <c r="H10128" t="s">
        <v>143</v>
      </c>
      <c r="I10128" t="s">
        <v>659</v>
      </c>
      <c r="J10128" t="s">
        <v>660</v>
      </c>
    </row>
    <row r="10129" spans="1:10" x14ac:dyDescent="0.35">
      <c r="A10129">
        <v>10404</v>
      </c>
      <c r="B10129" t="s">
        <v>487</v>
      </c>
      <c r="C10129">
        <v>16</v>
      </c>
      <c r="D10129">
        <v>57</v>
      </c>
      <c r="E10129">
        <v>4</v>
      </c>
      <c r="F10129" t="s">
        <v>581</v>
      </c>
      <c r="G10129" t="s">
        <v>581</v>
      </c>
      <c r="H10129" t="s">
        <v>143</v>
      </c>
      <c r="I10129" t="s">
        <v>659</v>
      </c>
      <c r="J10129" t="s">
        <v>660</v>
      </c>
    </row>
    <row r="10130" spans="1:10" x14ac:dyDescent="0.35">
      <c r="A10130">
        <v>10405</v>
      </c>
      <c r="B10130" t="s">
        <v>487</v>
      </c>
      <c r="C10130">
        <v>17</v>
      </c>
      <c r="D10130">
        <v>35</v>
      </c>
      <c r="E10130">
        <v>2</v>
      </c>
      <c r="F10130" t="s">
        <v>581</v>
      </c>
      <c r="G10130" t="s">
        <v>581</v>
      </c>
      <c r="H10130" t="s">
        <v>143</v>
      </c>
      <c r="I10130" t="s">
        <v>659</v>
      </c>
      <c r="J10130" t="s">
        <v>660</v>
      </c>
    </row>
    <row r="10131" spans="1:10" x14ac:dyDescent="0.35">
      <c r="A10131">
        <v>10406</v>
      </c>
      <c r="B10131" t="s">
        <v>487</v>
      </c>
      <c r="C10131">
        <v>18</v>
      </c>
      <c r="D10131">
        <v>27</v>
      </c>
      <c r="E10131">
        <v>0</v>
      </c>
      <c r="F10131" t="s">
        <v>581</v>
      </c>
      <c r="G10131" t="s">
        <v>581</v>
      </c>
      <c r="H10131" t="s">
        <v>143</v>
      </c>
      <c r="I10131" t="s">
        <v>659</v>
      </c>
      <c r="J10131" t="s">
        <v>660</v>
      </c>
    </row>
    <row r="10132" spans="1:10" x14ac:dyDescent="0.35">
      <c r="A10132">
        <v>10407</v>
      </c>
      <c r="B10132" t="s">
        <v>487</v>
      </c>
      <c r="C10132">
        <v>19</v>
      </c>
      <c r="D10132">
        <v>20</v>
      </c>
      <c r="E10132">
        <v>1</v>
      </c>
      <c r="F10132" t="s">
        <v>581</v>
      </c>
      <c r="G10132" t="s">
        <v>581</v>
      </c>
      <c r="H10132" t="s">
        <v>143</v>
      </c>
      <c r="I10132" t="s">
        <v>659</v>
      </c>
      <c r="J10132" t="s">
        <v>660</v>
      </c>
    </row>
    <row r="10133" spans="1:10" x14ac:dyDescent="0.35">
      <c r="A10133">
        <v>10408</v>
      </c>
      <c r="B10133" t="s">
        <v>487</v>
      </c>
      <c r="C10133">
        <v>20</v>
      </c>
      <c r="D10133">
        <v>16</v>
      </c>
      <c r="E10133">
        <v>0</v>
      </c>
      <c r="F10133" t="s">
        <v>581</v>
      </c>
      <c r="G10133" t="s">
        <v>581</v>
      </c>
      <c r="H10133" t="s">
        <v>143</v>
      </c>
      <c r="I10133" t="s">
        <v>659</v>
      </c>
      <c r="J10133" t="s">
        <v>660</v>
      </c>
    </row>
    <row r="10134" spans="1:10" x14ac:dyDescent="0.35">
      <c r="A10134">
        <v>10409</v>
      </c>
      <c r="B10134" t="s">
        <v>487</v>
      </c>
      <c r="C10134">
        <v>21</v>
      </c>
      <c r="D10134">
        <v>15</v>
      </c>
      <c r="E10134">
        <v>0</v>
      </c>
      <c r="F10134" t="s">
        <v>581</v>
      </c>
      <c r="G10134" t="s">
        <v>581</v>
      </c>
      <c r="H10134" t="s">
        <v>143</v>
      </c>
      <c r="I10134" t="s">
        <v>659</v>
      </c>
      <c r="J10134" t="s">
        <v>660</v>
      </c>
    </row>
    <row r="10135" spans="1:10" x14ac:dyDescent="0.35">
      <c r="A10135">
        <v>10410</v>
      </c>
      <c r="B10135" t="s">
        <v>487</v>
      </c>
      <c r="C10135">
        <v>22</v>
      </c>
      <c r="D10135">
        <v>8</v>
      </c>
      <c r="E10135">
        <v>1</v>
      </c>
      <c r="F10135" t="s">
        <v>581</v>
      </c>
      <c r="G10135" t="s">
        <v>581</v>
      </c>
      <c r="H10135" t="s">
        <v>143</v>
      </c>
      <c r="I10135" t="s">
        <v>659</v>
      </c>
      <c r="J10135" t="s">
        <v>660</v>
      </c>
    </row>
    <row r="10136" spans="1:10" x14ac:dyDescent="0.35">
      <c r="A10136">
        <v>10411</v>
      </c>
      <c r="B10136" t="s">
        <v>487</v>
      </c>
      <c r="C10136">
        <v>23</v>
      </c>
      <c r="D10136">
        <v>8</v>
      </c>
      <c r="E10136">
        <v>0</v>
      </c>
      <c r="F10136" t="s">
        <v>581</v>
      </c>
      <c r="G10136" t="s">
        <v>581</v>
      </c>
      <c r="H10136" t="s">
        <v>143</v>
      </c>
      <c r="I10136" t="s">
        <v>659</v>
      </c>
      <c r="J10136" t="s">
        <v>660</v>
      </c>
    </row>
    <row r="10137" spans="1:10" x14ac:dyDescent="0.35">
      <c r="A10137">
        <v>10412</v>
      </c>
      <c r="B10137" t="s">
        <v>487</v>
      </c>
      <c r="C10137">
        <v>24</v>
      </c>
      <c r="D10137">
        <v>2</v>
      </c>
      <c r="E10137">
        <v>0</v>
      </c>
      <c r="F10137" t="s">
        <v>581</v>
      </c>
      <c r="G10137" t="s">
        <v>581</v>
      </c>
      <c r="H10137" t="s">
        <v>143</v>
      </c>
      <c r="I10137" t="s">
        <v>659</v>
      </c>
      <c r="J10137" t="s">
        <v>660</v>
      </c>
    </row>
    <row r="10138" spans="1:10" x14ac:dyDescent="0.35">
      <c r="A10138">
        <v>10413</v>
      </c>
      <c r="B10138" t="s">
        <v>487</v>
      </c>
      <c r="C10138">
        <v>25</v>
      </c>
      <c r="D10138">
        <v>4</v>
      </c>
      <c r="E10138">
        <v>0</v>
      </c>
      <c r="F10138" t="s">
        <v>581</v>
      </c>
      <c r="G10138" t="s">
        <v>581</v>
      </c>
      <c r="H10138" t="s">
        <v>143</v>
      </c>
      <c r="I10138" t="s">
        <v>659</v>
      </c>
      <c r="J10138" t="s">
        <v>660</v>
      </c>
    </row>
    <row r="10139" spans="1:10" x14ac:dyDescent="0.35">
      <c r="A10139">
        <v>10414</v>
      </c>
      <c r="B10139" t="s">
        <v>487</v>
      </c>
      <c r="C10139">
        <v>26</v>
      </c>
      <c r="D10139">
        <v>12</v>
      </c>
      <c r="E10139">
        <v>0</v>
      </c>
      <c r="F10139" t="s">
        <v>581</v>
      </c>
      <c r="G10139" t="s">
        <v>581</v>
      </c>
      <c r="H10139" t="s">
        <v>143</v>
      </c>
      <c r="I10139" t="s">
        <v>659</v>
      </c>
      <c r="J10139" t="s">
        <v>660</v>
      </c>
    </row>
    <row r="10140" spans="1:10" x14ac:dyDescent="0.35">
      <c r="A10140">
        <v>10415</v>
      </c>
      <c r="B10140" t="s">
        <v>487</v>
      </c>
      <c r="C10140">
        <v>27</v>
      </c>
      <c r="D10140">
        <v>13</v>
      </c>
      <c r="E10140">
        <v>0</v>
      </c>
      <c r="F10140" t="s">
        <v>581</v>
      </c>
      <c r="G10140" t="s">
        <v>581</v>
      </c>
      <c r="H10140" t="s">
        <v>143</v>
      </c>
      <c r="I10140" t="s">
        <v>659</v>
      </c>
      <c r="J10140" t="s">
        <v>660</v>
      </c>
    </row>
    <row r="10141" spans="1:10" x14ac:dyDescent="0.35">
      <c r="A10141">
        <v>10416</v>
      </c>
      <c r="B10141" t="s">
        <v>487</v>
      </c>
      <c r="C10141">
        <v>28</v>
      </c>
      <c r="D10141">
        <v>17</v>
      </c>
      <c r="E10141">
        <v>0</v>
      </c>
      <c r="F10141" t="s">
        <v>581</v>
      </c>
      <c r="G10141" t="s">
        <v>581</v>
      </c>
      <c r="H10141" t="s">
        <v>143</v>
      </c>
      <c r="I10141" t="s">
        <v>659</v>
      </c>
      <c r="J10141" t="s">
        <v>660</v>
      </c>
    </row>
    <row r="10142" spans="1:10" x14ac:dyDescent="0.35">
      <c r="A10142">
        <v>10417</v>
      </c>
      <c r="B10142" t="s">
        <v>487</v>
      </c>
      <c r="C10142">
        <v>29</v>
      </c>
      <c r="D10142">
        <v>17</v>
      </c>
      <c r="E10142">
        <v>0</v>
      </c>
      <c r="F10142" t="s">
        <v>581</v>
      </c>
      <c r="G10142" t="s">
        <v>581</v>
      </c>
      <c r="H10142" t="s">
        <v>143</v>
      </c>
      <c r="I10142" t="s">
        <v>659</v>
      </c>
      <c r="J10142" t="s">
        <v>660</v>
      </c>
    </row>
    <row r="10143" spans="1:10" x14ac:dyDescent="0.35">
      <c r="A10143">
        <v>10418</v>
      </c>
      <c r="B10143" t="s">
        <v>487</v>
      </c>
      <c r="C10143">
        <v>30</v>
      </c>
      <c r="D10143">
        <v>35</v>
      </c>
      <c r="E10143">
        <v>1</v>
      </c>
      <c r="F10143" t="s">
        <v>581</v>
      </c>
      <c r="G10143" t="s">
        <v>581</v>
      </c>
      <c r="H10143" t="s">
        <v>143</v>
      </c>
      <c r="I10143" t="s">
        <v>659</v>
      </c>
      <c r="J10143" t="s">
        <v>660</v>
      </c>
    </row>
    <row r="10144" spans="1:10" x14ac:dyDescent="0.35">
      <c r="A10144">
        <v>10419</v>
      </c>
      <c r="B10144" t="s">
        <v>487</v>
      </c>
      <c r="C10144">
        <v>31</v>
      </c>
      <c r="D10144">
        <v>27</v>
      </c>
      <c r="E10144">
        <v>4</v>
      </c>
      <c r="F10144" t="s">
        <v>581</v>
      </c>
      <c r="G10144" t="s">
        <v>581</v>
      </c>
      <c r="H10144" t="s">
        <v>143</v>
      </c>
      <c r="I10144" t="s">
        <v>659</v>
      </c>
      <c r="J10144" t="s">
        <v>660</v>
      </c>
    </row>
    <row r="10145" spans="1:10" x14ac:dyDescent="0.35">
      <c r="A10145">
        <v>10420</v>
      </c>
      <c r="B10145" t="s">
        <v>487</v>
      </c>
      <c r="C10145">
        <v>32</v>
      </c>
      <c r="D10145">
        <v>32</v>
      </c>
      <c r="E10145">
        <v>1</v>
      </c>
      <c r="F10145" t="s">
        <v>581</v>
      </c>
      <c r="G10145" t="s">
        <v>581</v>
      </c>
      <c r="H10145" t="s">
        <v>143</v>
      </c>
      <c r="I10145" t="s">
        <v>659</v>
      </c>
      <c r="J10145" t="s">
        <v>660</v>
      </c>
    </row>
    <row r="10146" spans="1:10" x14ac:dyDescent="0.35">
      <c r="A10146">
        <v>10421</v>
      </c>
      <c r="B10146" t="s">
        <v>487</v>
      </c>
      <c r="C10146">
        <v>33</v>
      </c>
      <c r="D10146">
        <v>23</v>
      </c>
      <c r="E10146">
        <v>0</v>
      </c>
      <c r="F10146" t="s">
        <v>581</v>
      </c>
      <c r="G10146" t="s">
        <v>581</v>
      </c>
      <c r="H10146" t="s">
        <v>143</v>
      </c>
      <c r="I10146" t="s">
        <v>659</v>
      </c>
      <c r="J10146" t="s">
        <v>660</v>
      </c>
    </row>
    <row r="10147" spans="1:10" x14ac:dyDescent="0.35">
      <c r="A10147">
        <v>10422</v>
      </c>
      <c r="B10147" t="s">
        <v>487</v>
      </c>
      <c r="C10147">
        <v>34</v>
      </c>
      <c r="D10147">
        <v>16</v>
      </c>
      <c r="E10147">
        <v>2</v>
      </c>
      <c r="F10147" t="s">
        <v>581</v>
      </c>
      <c r="G10147" t="s">
        <v>581</v>
      </c>
      <c r="H10147" t="s">
        <v>143</v>
      </c>
      <c r="I10147" t="s">
        <v>659</v>
      </c>
      <c r="J10147" t="s">
        <v>660</v>
      </c>
    </row>
    <row r="10148" spans="1:10" x14ac:dyDescent="0.35">
      <c r="A10148">
        <v>10423</v>
      </c>
      <c r="B10148" t="s">
        <v>487</v>
      </c>
      <c r="C10148">
        <v>35</v>
      </c>
      <c r="D10148">
        <v>17</v>
      </c>
      <c r="E10148">
        <v>0</v>
      </c>
      <c r="F10148" t="s">
        <v>581</v>
      </c>
      <c r="G10148" t="s">
        <v>581</v>
      </c>
      <c r="H10148" t="s">
        <v>143</v>
      </c>
      <c r="I10148" t="s">
        <v>659</v>
      </c>
      <c r="J10148" t="s">
        <v>660</v>
      </c>
    </row>
    <row r="10149" spans="1:10" x14ac:dyDescent="0.35">
      <c r="A10149">
        <v>10424</v>
      </c>
      <c r="B10149" t="s">
        <v>487</v>
      </c>
      <c r="C10149">
        <v>36</v>
      </c>
      <c r="D10149">
        <v>12</v>
      </c>
      <c r="E10149">
        <v>1</v>
      </c>
      <c r="F10149" t="s">
        <v>581</v>
      </c>
      <c r="G10149" t="s">
        <v>581</v>
      </c>
      <c r="H10149" t="s">
        <v>143</v>
      </c>
      <c r="I10149" t="s">
        <v>659</v>
      </c>
      <c r="J10149" t="s">
        <v>660</v>
      </c>
    </row>
    <row r="10150" spans="1:10" x14ac:dyDescent="0.35">
      <c r="A10150">
        <v>10425</v>
      </c>
      <c r="B10150" t="s">
        <v>487</v>
      </c>
      <c r="C10150">
        <v>37</v>
      </c>
      <c r="D10150">
        <v>16</v>
      </c>
      <c r="E10150">
        <v>1</v>
      </c>
      <c r="F10150" t="s">
        <v>581</v>
      </c>
      <c r="G10150" t="s">
        <v>581</v>
      </c>
      <c r="H10150" t="s">
        <v>143</v>
      </c>
      <c r="I10150" t="s">
        <v>659</v>
      </c>
      <c r="J10150" t="s">
        <v>660</v>
      </c>
    </row>
    <row r="10151" spans="1:10" x14ac:dyDescent="0.35">
      <c r="A10151">
        <v>10426</v>
      </c>
      <c r="B10151" t="s">
        <v>487</v>
      </c>
      <c r="C10151">
        <v>38</v>
      </c>
      <c r="D10151">
        <v>24</v>
      </c>
      <c r="E10151">
        <v>1</v>
      </c>
      <c r="F10151" t="s">
        <v>581</v>
      </c>
      <c r="G10151" t="s">
        <v>581</v>
      </c>
      <c r="H10151" t="s">
        <v>143</v>
      </c>
      <c r="I10151" t="s">
        <v>659</v>
      </c>
      <c r="J10151" t="s">
        <v>660</v>
      </c>
    </row>
    <row r="10152" spans="1:10" x14ac:dyDescent="0.35">
      <c r="A10152">
        <v>10427</v>
      </c>
      <c r="B10152" t="s">
        <v>488</v>
      </c>
      <c r="C10152">
        <v>15</v>
      </c>
      <c r="D10152">
        <v>71</v>
      </c>
      <c r="E10152">
        <v>7</v>
      </c>
      <c r="F10152" t="s">
        <v>581</v>
      </c>
      <c r="G10152" t="s">
        <v>581</v>
      </c>
      <c r="H10152" t="s">
        <v>143</v>
      </c>
      <c r="I10152" t="s">
        <v>659</v>
      </c>
      <c r="J10152" t="s">
        <v>660</v>
      </c>
    </row>
    <row r="10153" spans="1:10" x14ac:dyDescent="0.35">
      <c r="A10153">
        <v>10428</v>
      </c>
      <c r="B10153" t="s">
        <v>488</v>
      </c>
      <c r="C10153">
        <v>16</v>
      </c>
      <c r="D10153">
        <v>41</v>
      </c>
      <c r="E10153">
        <v>10</v>
      </c>
      <c r="F10153" t="s">
        <v>581</v>
      </c>
      <c r="G10153" t="s">
        <v>581</v>
      </c>
      <c r="H10153" t="s">
        <v>143</v>
      </c>
      <c r="I10153" t="s">
        <v>659</v>
      </c>
      <c r="J10153" t="s">
        <v>660</v>
      </c>
    </row>
    <row r="10154" spans="1:10" x14ac:dyDescent="0.35">
      <c r="A10154">
        <v>10429</v>
      </c>
      <c r="B10154" t="s">
        <v>488</v>
      </c>
      <c r="C10154">
        <v>17</v>
      </c>
      <c r="D10154">
        <v>38</v>
      </c>
      <c r="E10154">
        <v>9</v>
      </c>
      <c r="F10154" t="s">
        <v>581</v>
      </c>
      <c r="G10154" t="s">
        <v>581</v>
      </c>
      <c r="H10154" t="s">
        <v>143</v>
      </c>
      <c r="I10154" t="s">
        <v>659</v>
      </c>
      <c r="J10154" t="s">
        <v>660</v>
      </c>
    </row>
    <row r="10155" spans="1:10" x14ac:dyDescent="0.35">
      <c r="A10155">
        <v>10430</v>
      </c>
      <c r="B10155" t="s">
        <v>488</v>
      </c>
      <c r="C10155">
        <v>18</v>
      </c>
      <c r="D10155">
        <v>23</v>
      </c>
      <c r="E10155">
        <v>6</v>
      </c>
      <c r="F10155" t="s">
        <v>581</v>
      </c>
      <c r="G10155" t="s">
        <v>581</v>
      </c>
      <c r="H10155" t="s">
        <v>143</v>
      </c>
      <c r="I10155" t="s">
        <v>659</v>
      </c>
      <c r="J10155" t="s">
        <v>660</v>
      </c>
    </row>
    <row r="10156" spans="1:10" x14ac:dyDescent="0.35">
      <c r="A10156">
        <v>10431</v>
      </c>
      <c r="B10156" t="s">
        <v>488</v>
      </c>
      <c r="C10156">
        <v>19</v>
      </c>
      <c r="D10156">
        <v>18</v>
      </c>
      <c r="E10156">
        <v>5</v>
      </c>
      <c r="F10156" t="s">
        <v>581</v>
      </c>
      <c r="G10156" t="s">
        <v>581</v>
      </c>
      <c r="H10156" t="s">
        <v>143</v>
      </c>
      <c r="I10156" t="s">
        <v>659</v>
      </c>
      <c r="J10156" t="s">
        <v>660</v>
      </c>
    </row>
    <row r="10157" spans="1:10" x14ac:dyDescent="0.35">
      <c r="A10157">
        <v>10432</v>
      </c>
      <c r="B10157" t="s">
        <v>488</v>
      </c>
      <c r="C10157">
        <v>20</v>
      </c>
      <c r="D10157">
        <v>6</v>
      </c>
      <c r="E10157">
        <v>9</v>
      </c>
      <c r="F10157" t="s">
        <v>581</v>
      </c>
      <c r="G10157" t="s">
        <v>581</v>
      </c>
      <c r="H10157" t="s">
        <v>143</v>
      </c>
      <c r="I10157" t="s">
        <v>659</v>
      </c>
      <c r="J10157" t="s">
        <v>660</v>
      </c>
    </row>
    <row r="10158" spans="1:10" x14ac:dyDescent="0.35">
      <c r="A10158">
        <v>10433</v>
      </c>
      <c r="B10158" t="s">
        <v>488</v>
      </c>
      <c r="C10158">
        <v>21</v>
      </c>
      <c r="D10158">
        <v>3</v>
      </c>
      <c r="E10158">
        <v>2</v>
      </c>
      <c r="F10158" t="s">
        <v>581</v>
      </c>
      <c r="G10158" t="s">
        <v>581</v>
      </c>
      <c r="H10158" t="s">
        <v>143</v>
      </c>
      <c r="I10158" t="s">
        <v>659</v>
      </c>
      <c r="J10158" t="s">
        <v>660</v>
      </c>
    </row>
    <row r="10159" spans="1:10" x14ac:dyDescent="0.35">
      <c r="A10159">
        <v>10434</v>
      </c>
      <c r="B10159" t="s">
        <v>488</v>
      </c>
      <c r="C10159">
        <v>22</v>
      </c>
      <c r="D10159">
        <v>10</v>
      </c>
      <c r="E10159">
        <v>0</v>
      </c>
      <c r="F10159" t="s">
        <v>581</v>
      </c>
      <c r="G10159" t="s">
        <v>581</v>
      </c>
      <c r="H10159" t="s">
        <v>143</v>
      </c>
      <c r="I10159" t="s">
        <v>659</v>
      </c>
      <c r="J10159" t="s">
        <v>660</v>
      </c>
    </row>
    <row r="10160" spans="1:10" x14ac:dyDescent="0.35">
      <c r="A10160">
        <v>10435</v>
      </c>
      <c r="B10160" t="s">
        <v>488</v>
      </c>
      <c r="C10160">
        <v>23</v>
      </c>
      <c r="D10160">
        <v>11</v>
      </c>
      <c r="E10160">
        <v>1</v>
      </c>
      <c r="F10160" t="s">
        <v>581</v>
      </c>
      <c r="G10160" t="s">
        <v>581</v>
      </c>
      <c r="H10160" t="s">
        <v>143</v>
      </c>
      <c r="I10160" t="s">
        <v>659</v>
      </c>
      <c r="J10160" t="s">
        <v>660</v>
      </c>
    </row>
    <row r="10161" spans="1:10" x14ac:dyDescent="0.35">
      <c r="A10161">
        <v>10436</v>
      </c>
      <c r="B10161" t="s">
        <v>488</v>
      </c>
      <c r="C10161">
        <v>24</v>
      </c>
      <c r="D10161">
        <v>5</v>
      </c>
      <c r="E10161">
        <v>4</v>
      </c>
      <c r="F10161" t="s">
        <v>581</v>
      </c>
      <c r="G10161" t="s">
        <v>581</v>
      </c>
      <c r="H10161" t="s">
        <v>143</v>
      </c>
      <c r="I10161" t="s">
        <v>659</v>
      </c>
      <c r="J10161" t="s">
        <v>660</v>
      </c>
    </row>
    <row r="10162" spans="1:10" x14ac:dyDescent="0.35">
      <c r="A10162">
        <v>10437</v>
      </c>
      <c r="B10162" t="s">
        <v>488</v>
      </c>
      <c r="C10162">
        <v>25</v>
      </c>
      <c r="D10162">
        <v>6</v>
      </c>
      <c r="E10162">
        <v>3</v>
      </c>
      <c r="F10162" t="s">
        <v>581</v>
      </c>
      <c r="G10162" t="s">
        <v>581</v>
      </c>
      <c r="H10162" t="s">
        <v>143</v>
      </c>
      <c r="I10162" t="s">
        <v>659</v>
      </c>
      <c r="J10162" t="s">
        <v>660</v>
      </c>
    </row>
    <row r="10163" spans="1:10" x14ac:dyDescent="0.35">
      <c r="A10163">
        <v>10438</v>
      </c>
      <c r="B10163" t="s">
        <v>488</v>
      </c>
      <c r="C10163">
        <v>26</v>
      </c>
      <c r="D10163">
        <v>14</v>
      </c>
      <c r="E10163">
        <v>2</v>
      </c>
      <c r="F10163" t="s">
        <v>581</v>
      </c>
      <c r="G10163" t="s">
        <v>581</v>
      </c>
      <c r="H10163" t="s">
        <v>143</v>
      </c>
      <c r="I10163" t="s">
        <v>659</v>
      </c>
      <c r="J10163" t="s">
        <v>660</v>
      </c>
    </row>
    <row r="10164" spans="1:10" x14ac:dyDescent="0.35">
      <c r="A10164">
        <v>10439</v>
      </c>
      <c r="B10164" t="s">
        <v>488</v>
      </c>
      <c r="C10164">
        <v>27</v>
      </c>
      <c r="D10164">
        <v>4</v>
      </c>
      <c r="E10164">
        <v>2</v>
      </c>
      <c r="F10164" t="s">
        <v>581</v>
      </c>
      <c r="G10164" t="s">
        <v>581</v>
      </c>
      <c r="H10164" t="s">
        <v>143</v>
      </c>
      <c r="I10164" t="s">
        <v>659</v>
      </c>
      <c r="J10164" t="s">
        <v>660</v>
      </c>
    </row>
    <row r="10165" spans="1:10" x14ac:dyDescent="0.35">
      <c r="A10165">
        <v>10440</v>
      </c>
      <c r="B10165" t="s">
        <v>488</v>
      </c>
      <c r="C10165">
        <v>28</v>
      </c>
      <c r="D10165">
        <v>19</v>
      </c>
      <c r="E10165">
        <v>6</v>
      </c>
      <c r="F10165" t="s">
        <v>581</v>
      </c>
      <c r="G10165" t="s">
        <v>581</v>
      </c>
      <c r="H10165" t="s">
        <v>143</v>
      </c>
      <c r="I10165" t="s">
        <v>659</v>
      </c>
      <c r="J10165" t="s">
        <v>660</v>
      </c>
    </row>
    <row r="10166" spans="1:10" x14ac:dyDescent="0.35">
      <c r="A10166">
        <v>10441</v>
      </c>
      <c r="B10166" t="s">
        <v>488</v>
      </c>
      <c r="C10166">
        <v>29</v>
      </c>
      <c r="D10166">
        <v>24</v>
      </c>
      <c r="E10166">
        <v>4</v>
      </c>
      <c r="F10166" t="s">
        <v>581</v>
      </c>
      <c r="G10166" t="s">
        <v>581</v>
      </c>
      <c r="H10166" t="s">
        <v>143</v>
      </c>
      <c r="I10166" t="s">
        <v>659</v>
      </c>
      <c r="J10166" t="s">
        <v>660</v>
      </c>
    </row>
    <row r="10167" spans="1:10" x14ac:dyDescent="0.35">
      <c r="A10167">
        <v>10442</v>
      </c>
      <c r="B10167" t="s">
        <v>488</v>
      </c>
      <c r="C10167">
        <v>30</v>
      </c>
      <c r="D10167">
        <v>19</v>
      </c>
      <c r="E10167">
        <v>5</v>
      </c>
      <c r="F10167" t="s">
        <v>581</v>
      </c>
      <c r="G10167" t="s">
        <v>581</v>
      </c>
      <c r="H10167" t="s">
        <v>143</v>
      </c>
      <c r="I10167" t="s">
        <v>659</v>
      </c>
      <c r="J10167" t="s">
        <v>660</v>
      </c>
    </row>
    <row r="10168" spans="1:10" x14ac:dyDescent="0.35">
      <c r="A10168">
        <v>10443</v>
      </c>
      <c r="B10168" t="s">
        <v>488</v>
      </c>
      <c r="C10168">
        <v>31</v>
      </c>
      <c r="D10168">
        <v>9</v>
      </c>
      <c r="E10168">
        <v>6</v>
      </c>
      <c r="F10168" t="s">
        <v>581</v>
      </c>
      <c r="G10168" t="s">
        <v>581</v>
      </c>
      <c r="H10168" t="s">
        <v>143</v>
      </c>
      <c r="I10168" t="s">
        <v>659</v>
      </c>
      <c r="J10168" t="s">
        <v>660</v>
      </c>
    </row>
    <row r="10169" spans="1:10" x14ac:dyDescent="0.35">
      <c r="A10169">
        <v>10444</v>
      </c>
      <c r="B10169" t="s">
        <v>488</v>
      </c>
      <c r="C10169">
        <v>32</v>
      </c>
      <c r="D10169">
        <v>19</v>
      </c>
      <c r="E10169">
        <v>9</v>
      </c>
      <c r="F10169" t="s">
        <v>581</v>
      </c>
      <c r="G10169" t="s">
        <v>581</v>
      </c>
      <c r="H10169" t="s">
        <v>143</v>
      </c>
      <c r="I10169" t="s">
        <v>659</v>
      </c>
      <c r="J10169" t="s">
        <v>660</v>
      </c>
    </row>
    <row r="10170" spans="1:10" x14ac:dyDescent="0.35">
      <c r="A10170">
        <v>10445</v>
      </c>
      <c r="B10170" t="s">
        <v>488</v>
      </c>
      <c r="C10170">
        <v>33</v>
      </c>
      <c r="D10170">
        <v>18</v>
      </c>
      <c r="E10170">
        <v>1</v>
      </c>
      <c r="F10170" t="s">
        <v>581</v>
      </c>
      <c r="G10170" t="s">
        <v>581</v>
      </c>
      <c r="H10170" t="s">
        <v>143</v>
      </c>
      <c r="I10170" t="s">
        <v>659</v>
      </c>
      <c r="J10170" t="s">
        <v>660</v>
      </c>
    </row>
    <row r="10171" spans="1:10" x14ac:dyDescent="0.35">
      <c r="A10171">
        <v>10446</v>
      </c>
      <c r="B10171" t="s">
        <v>488</v>
      </c>
      <c r="C10171">
        <v>34</v>
      </c>
      <c r="D10171">
        <v>6</v>
      </c>
      <c r="E10171">
        <v>2</v>
      </c>
      <c r="F10171" t="s">
        <v>581</v>
      </c>
      <c r="G10171" t="s">
        <v>581</v>
      </c>
      <c r="H10171" t="s">
        <v>143</v>
      </c>
      <c r="I10171" t="s">
        <v>659</v>
      </c>
      <c r="J10171" t="s">
        <v>660</v>
      </c>
    </row>
    <row r="10172" spans="1:10" x14ac:dyDescent="0.35">
      <c r="A10172">
        <v>10447</v>
      </c>
      <c r="B10172" t="s">
        <v>488</v>
      </c>
      <c r="C10172">
        <v>35</v>
      </c>
      <c r="D10172">
        <v>11</v>
      </c>
      <c r="E10172">
        <v>5</v>
      </c>
      <c r="F10172" t="s">
        <v>581</v>
      </c>
      <c r="G10172" t="s">
        <v>581</v>
      </c>
      <c r="H10172" t="s">
        <v>143</v>
      </c>
      <c r="I10172" t="s">
        <v>659</v>
      </c>
      <c r="J10172" t="s">
        <v>660</v>
      </c>
    </row>
    <row r="10173" spans="1:10" x14ac:dyDescent="0.35">
      <c r="A10173">
        <v>10448</v>
      </c>
      <c r="B10173" t="s">
        <v>488</v>
      </c>
      <c r="C10173">
        <v>36</v>
      </c>
      <c r="D10173">
        <v>20</v>
      </c>
      <c r="E10173">
        <v>2</v>
      </c>
      <c r="F10173" t="s">
        <v>581</v>
      </c>
      <c r="G10173" t="s">
        <v>581</v>
      </c>
      <c r="H10173" t="s">
        <v>143</v>
      </c>
      <c r="I10173" t="s">
        <v>659</v>
      </c>
      <c r="J10173" t="s">
        <v>660</v>
      </c>
    </row>
    <row r="10174" spans="1:10" x14ac:dyDescent="0.35">
      <c r="A10174">
        <v>10449</v>
      </c>
      <c r="B10174" t="s">
        <v>488</v>
      </c>
      <c r="C10174">
        <v>37</v>
      </c>
      <c r="D10174">
        <v>28</v>
      </c>
      <c r="E10174">
        <v>4</v>
      </c>
      <c r="F10174" t="s">
        <v>581</v>
      </c>
      <c r="G10174" t="s">
        <v>581</v>
      </c>
      <c r="H10174" t="s">
        <v>143</v>
      </c>
      <c r="I10174" t="s">
        <v>659</v>
      </c>
      <c r="J10174" t="s">
        <v>660</v>
      </c>
    </row>
    <row r="10175" spans="1:10" x14ac:dyDescent="0.35">
      <c r="A10175">
        <v>10450</v>
      </c>
      <c r="B10175" t="s">
        <v>488</v>
      </c>
      <c r="C10175">
        <v>38</v>
      </c>
      <c r="D10175">
        <v>26</v>
      </c>
      <c r="E10175">
        <v>13</v>
      </c>
      <c r="F10175" t="s">
        <v>581</v>
      </c>
      <c r="G10175" t="s">
        <v>581</v>
      </c>
      <c r="H10175" t="s">
        <v>143</v>
      </c>
      <c r="I10175" t="s">
        <v>659</v>
      </c>
      <c r="J10175" t="s">
        <v>660</v>
      </c>
    </row>
    <row r="10176" spans="1:10" x14ac:dyDescent="0.35">
      <c r="A10176">
        <v>10451</v>
      </c>
      <c r="B10176" t="s">
        <v>489</v>
      </c>
      <c r="C10176">
        <v>15</v>
      </c>
      <c r="D10176">
        <v>28</v>
      </c>
      <c r="E10176">
        <v>0</v>
      </c>
      <c r="F10176" t="s">
        <v>581</v>
      </c>
      <c r="G10176" t="s">
        <v>581</v>
      </c>
      <c r="H10176" t="s">
        <v>143</v>
      </c>
      <c r="I10176" t="s">
        <v>659</v>
      </c>
      <c r="J10176" t="s">
        <v>660</v>
      </c>
    </row>
    <row r="10177" spans="1:10" x14ac:dyDescent="0.35">
      <c r="A10177">
        <v>10452</v>
      </c>
      <c r="B10177" t="s">
        <v>489</v>
      </c>
      <c r="C10177">
        <v>16</v>
      </c>
      <c r="D10177">
        <v>21</v>
      </c>
      <c r="E10177">
        <v>1</v>
      </c>
      <c r="F10177" t="s">
        <v>581</v>
      </c>
      <c r="G10177" t="s">
        <v>581</v>
      </c>
      <c r="H10177" t="s">
        <v>143</v>
      </c>
      <c r="I10177" t="s">
        <v>659</v>
      </c>
      <c r="J10177" t="s">
        <v>660</v>
      </c>
    </row>
    <row r="10178" spans="1:10" x14ac:dyDescent="0.35">
      <c r="A10178">
        <v>10453</v>
      </c>
      <c r="B10178" t="s">
        <v>489</v>
      </c>
      <c r="C10178">
        <v>17</v>
      </c>
      <c r="D10178">
        <v>14</v>
      </c>
      <c r="E10178">
        <v>1</v>
      </c>
      <c r="F10178" t="s">
        <v>581</v>
      </c>
      <c r="G10178" t="s">
        <v>581</v>
      </c>
      <c r="H10178" t="s">
        <v>143</v>
      </c>
      <c r="I10178" t="s">
        <v>659</v>
      </c>
      <c r="J10178" t="s">
        <v>660</v>
      </c>
    </row>
    <row r="10179" spans="1:10" x14ac:dyDescent="0.35">
      <c r="A10179">
        <v>10454</v>
      </c>
      <c r="B10179" t="s">
        <v>489</v>
      </c>
      <c r="C10179">
        <v>18</v>
      </c>
      <c r="D10179">
        <v>5</v>
      </c>
      <c r="E10179">
        <v>0</v>
      </c>
      <c r="F10179" t="s">
        <v>581</v>
      </c>
      <c r="G10179" t="s">
        <v>581</v>
      </c>
      <c r="H10179" t="s">
        <v>143</v>
      </c>
      <c r="I10179" t="s">
        <v>659</v>
      </c>
      <c r="J10179" t="s">
        <v>660</v>
      </c>
    </row>
    <row r="10180" spans="1:10" x14ac:dyDescent="0.35">
      <c r="A10180">
        <v>10455</v>
      </c>
      <c r="B10180" t="s">
        <v>489</v>
      </c>
      <c r="C10180">
        <v>19</v>
      </c>
      <c r="D10180">
        <v>9</v>
      </c>
      <c r="E10180">
        <v>0</v>
      </c>
      <c r="F10180" t="s">
        <v>581</v>
      </c>
      <c r="G10180" t="s">
        <v>581</v>
      </c>
      <c r="H10180" t="s">
        <v>143</v>
      </c>
      <c r="I10180" t="s">
        <v>659</v>
      </c>
      <c r="J10180" t="s">
        <v>660</v>
      </c>
    </row>
    <row r="10181" spans="1:10" x14ac:dyDescent="0.35">
      <c r="A10181">
        <v>10456</v>
      </c>
      <c r="B10181" t="s">
        <v>489</v>
      </c>
      <c r="C10181">
        <v>20</v>
      </c>
      <c r="D10181">
        <v>3</v>
      </c>
      <c r="E10181">
        <v>0</v>
      </c>
      <c r="F10181" t="s">
        <v>581</v>
      </c>
      <c r="G10181" t="s">
        <v>581</v>
      </c>
      <c r="H10181" t="s">
        <v>143</v>
      </c>
      <c r="I10181" t="s">
        <v>659</v>
      </c>
      <c r="J10181" t="s">
        <v>660</v>
      </c>
    </row>
    <row r="10182" spans="1:10" x14ac:dyDescent="0.35">
      <c r="A10182">
        <v>10457</v>
      </c>
      <c r="B10182" t="s">
        <v>489</v>
      </c>
      <c r="C10182">
        <v>21</v>
      </c>
      <c r="D10182">
        <v>2</v>
      </c>
      <c r="E10182">
        <v>0</v>
      </c>
      <c r="F10182" t="s">
        <v>581</v>
      </c>
      <c r="G10182" t="s">
        <v>581</v>
      </c>
      <c r="H10182" t="s">
        <v>143</v>
      </c>
      <c r="I10182" t="s">
        <v>659</v>
      </c>
      <c r="J10182" t="s">
        <v>660</v>
      </c>
    </row>
    <row r="10183" spans="1:10" x14ac:dyDescent="0.35">
      <c r="A10183">
        <v>10458</v>
      </c>
      <c r="B10183" t="s">
        <v>489</v>
      </c>
      <c r="C10183">
        <v>22</v>
      </c>
      <c r="D10183">
        <v>5</v>
      </c>
      <c r="E10183">
        <v>1</v>
      </c>
      <c r="F10183" t="s">
        <v>581</v>
      </c>
      <c r="G10183" t="s">
        <v>581</v>
      </c>
      <c r="H10183" t="s">
        <v>143</v>
      </c>
      <c r="I10183" t="s">
        <v>659</v>
      </c>
      <c r="J10183" t="s">
        <v>660</v>
      </c>
    </row>
    <row r="10184" spans="1:10" x14ac:dyDescent="0.35">
      <c r="A10184">
        <v>10459</v>
      </c>
      <c r="B10184" t="s">
        <v>489</v>
      </c>
      <c r="C10184">
        <v>23</v>
      </c>
      <c r="D10184">
        <v>3</v>
      </c>
      <c r="E10184">
        <v>0</v>
      </c>
      <c r="F10184" t="s">
        <v>581</v>
      </c>
      <c r="G10184" t="s">
        <v>581</v>
      </c>
      <c r="H10184" t="s">
        <v>143</v>
      </c>
      <c r="I10184" t="s">
        <v>659</v>
      </c>
      <c r="J10184" t="s">
        <v>660</v>
      </c>
    </row>
    <row r="10185" spans="1:10" x14ac:dyDescent="0.35">
      <c r="A10185">
        <v>10460</v>
      </c>
      <c r="B10185" t="s">
        <v>489</v>
      </c>
      <c r="C10185">
        <v>25</v>
      </c>
      <c r="D10185">
        <v>1</v>
      </c>
      <c r="E10185">
        <v>0</v>
      </c>
      <c r="F10185" t="s">
        <v>581</v>
      </c>
      <c r="G10185" t="s">
        <v>581</v>
      </c>
      <c r="H10185" t="s">
        <v>143</v>
      </c>
      <c r="I10185" t="s">
        <v>659</v>
      </c>
      <c r="J10185" t="s">
        <v>660</v>
      </c>
    </row>
    <row r="10186" spans="1:10" x14ac:dyDescent="0.35">
      <c r="A10186">
        <v>10461</v>
      </c>
      <c r="B10186" t="s">
        <v>489</v>
      </c>
      <c r="C10186">
        <v>26</v>
      </c>
      <c r="D10186">
        <v>7</v>
      </c>
      <c r="E10186">
        <v>1</v>
      </c>
      <c r="F10186" t="s">
        <v>581</v>
      </c>
      <c r="G10186" t="s">
        <v>581</v>
      </c>
      <c r="H10186" t="s">
        <v>143</v>
      </c>
      <c r="I10186" t="s">
        <v>659</v>
      </c>
      <c r="J10186" t="s">
        <v>660</v>
      </c>
    </row>
    <row r="10187" spans="1:10" x14ac:dyDescent="0.35">
      <c r="A10187">
        <v>10462</v>
      </c>
      <c r="B10187" t="s">
        <v>489</v>
      </c>
      <c r="C10187">
        <v>27</v>
      </c>
      <c r="D10187">
        <v>3</v>
      </c>
      <c r="E10187">
        <v>0</v>
      </c>
      <c r="F10187" t="s">
        <v>581</v>
      </c>
      <c r="G10187" t="s">
        <v>581</v>
      </c>
      <c r="H10187" t="s">
        <v>143</v>
      </c>
      <c r="I10187" t="s">
        <v>659</v>
      </c>
      <c r="J10187" t="s">
        <v>660</v>
      </c>
    </row>
    <row r="10188" spans="1:10" x14ac:dyDescent="0.35">
      <c r="A10188">
        <v>10463</v>
      </c>
      <c r="B10188" t="s">
        <v>489</v>
      </c>
      <c r="C10188">
        <v>28</v>
      </c>
      <c r="D10188">
        <v>3</v>
      </c>
      <c r="E10188">
        <v>0</v>
      </c>
      <c r="F10188" t="s">
        <v>581</v>
      </c>
      <c r="G10188" t="s">
        <v>581</v>
      </c>
      <c r="H10188" t="s">
        <v>143</v>
      </c>
      <c r="I10188" t="s">
        <v>659</v>
      </c>
      <c r="J10188" t="s">
        <v>660</v>
      </c>
    </row>
    <row r="10189" spans="1:10" x14ac:dyDescent="0.35">
      <c r="A10189">
        <v>10464</v>
      </c>
      <c r="B10189" t="s">
        <v>489</v>
      </c>
      <c r="C10189">
        <v>29</v>
      </c>
      <c r="D10189">
        <v>3</v>
      </c>
      <c r="E10189">
        <v>1</v>
      </c>
      <c r="F10189" t="s">
        <v>581</v>
      </c>
      <c r="G10189" t="s">
        <v>581</v>
      </c>
      <c r="H10189" t="s">
        <v>143</v>
      </c>
      <c r="I10189" t="s">
        <v>659</v>
      </c>
      <c r="J10189" t="s">
        <v>660</v>
      </c>
    </row>
    <row r="10190" spans="1:10" x14ac:dyDescent="0.35">
      <c r="A10190">
        <v>10465</v>
      </c>
      <c r="B10190" t="s">
        <v>489</v>
      </c>
      <c r="C10190">
        <v>30</v>
      </c>
      <c r="D10190">
        <v>7</v>
      </c>
      <c r="E10190">
        <v>0</v>
      </c>
      <c r="F10190" t="s">
        <v>581</v>
      </c>
      <c r="G10190" t="s">
        <v>581</v>
      </c>
      <c r="H10190" t="s">
        <v>143</v>
      </c>
      <c r="I10190" t="s">
        <v>659</v>
      </c>
      <c r="J10190" t="s">
        <v>660</v>
      </c>
    </row>
    <row r="10191" spans="1:10" x14ac:dyDescent="0.35">
      <c r="A10191">
        <v>10466</v>
      </c>
      <c r="B10191" t="s">
        <v>489</v>
      </c>
      <c r="C10191">
        <v>31</v>
      </c>
      <c r="D10191">
        <v>10</v>
      </c>
      <c r="E10191">
        <v>0</v>
      </c>
      <c r="F10191" t="s">
        <v>581</v>
      </c>
      <c r="G10191" t="s">
        <v>581</v>
      </c>
      <c r="H10191" t="s">
        <v>143</v>
      </c>
      <c r="I10191" t="s">
        <v>659</v>
      </c>
      <c r="J10191" t="s">
        <v>660</v>
      </c>
    </row>
    <row r="10192" spans="1:10" x14ac:dyDescent="0.35">
      <c r="A10192">
        <v>10467</v>
      </c>
      <c r="B10192" t="s">
        <v>489</v>
      </c>
      <c r="C10192">
        <v>32</v>
      </c>
      <c r="D10192">
        <v>14</v>
      </c>
      <c r="E10192">
        <v>1</v>
      </c>
      <c r="F10192" t="s">
        <v>581</v>
      </c>
      <c r="G10192" t="s">
        <v>581</v>
      </c>
      <c r="H10192" t="s">
        <v>143</v>
      </c>
      <c r="I10192" t="s">
        <v>659</v>
      </c>
      <c r="J10192" t="s">
        <v>660</v>
      </c>
    </row>
    <row r="10193" spans="1:10" x14ac:dyDescent="0.35">
      <c r="A10193">
        <v>10468</v>
      </c>
      <c r="B10193" t="s">
        <v>489</v>
      </c>
      <c r="C10193">
        <v>33</v>
      </c>
      <c r="D10193">
        <v>4</v>
      </c>
      <c r="E10193">
        <v>0</v>
      </c>
      <c r="F10193" t="s">
        <v>581</v>
      </c>
      <c r="G10193" t="s">
        <v>581</v>
      </c>
      <c r="H10193" t="s">
        <v>143</v>
      </c>
      <c r="I10193" t="s">
        <v>659</v>
      </c>
      <c r="J10193" t="s">
        <v>660</v>
      </c>
    </row>
    <row r="10194" spans="1:10" x14ac:dyDescent="0.35">
      <c r="A10194">
        <v>10469</v>
      </c>
      <c r="B10194" t="s">
        <v>489</v>
      </c>
      <c r="C10194">
        <v>34</v>
      </c>
      <c r="D10194">
        <v>10</v>
      </c>
      <c r="E10194">
        <v>0</v>
      </c>
      <c r="F10194" t="s">
        <v>581</v>
      </c>
      <c r="G10194" t="s">
        <v>581</v>
      </c>
      <c r="H10194" t="s">
        <v>143</v>
      </c>
      <c r="I10194" t="s">
        <v>659</v>
      </c>
      <c r="J10194" t="s">
        <v>660</v>
      </c>
    </row>
    <row r="10195" spans="1:10" x14ac:dyDescent="0.35">
      <c r="A10195">
        <v>10470</v>
      </c>
      <c r="B10195" t="s">
        <v>489</v>
      </c>
      <c r="C10195">
        <v>35</v>
      </c>
      <c r="D10195">
        <v>5</v>
      </c>
      <c r="E10195">
        <v>2</v>
      </c>
      <c r="F10195" t="s">
        <v>581</v>
      </c>
      <c r="G10195" t="s">
        <v>581</v>
      </c>
      <c r="H10195" t="s">
        <v>143</v>
      </c>
      <c r="I10195" t="s">
        <v>659</v>
      </c>
      <c r="J10195" t="s">
        <v>660</v>
      </c>
    </row>
    <row r="10196" spans="1:10" x14ac:dyDescent="0.35">
      <c r="A10196">
        <v>10471</v>
      </c>
      <c r="B10196" t="s">
        <v>489</v>
      </c>
      <c r="C10196">
        <v>36</v>
      </c>
      <c r="D10196">
        <v>11</v>
      </c>
      <c r="E10196">
        <v>0</v>
      </c>
      <c r="F10196" t="s">
        <v>581</v>
      </c>
      <c r="G10196" t="s">
        <v>581</v>
      </c>
      <c r="H10196" t="s">
        <v>143</v>
      </c>
      <c r="I10196" t="s">
        <v>659</v>
      </c>
      <c r="J10196" t="s">
        <v>660</v>
      </c>
    </row>
    <row r="10197" spans="1:10" x14ac:dyDescent="0.35">
      <c r="A10197">
        <v>10472</v>
      </c>
      <c r="B10197" t="s">
        <v>489</v>
      </c>
      <c r="C10197">
        <v>37</v>
      </c>
      <c r="D10197">
        <v>8</v>
      </c>
      <c r="E10197">
        <v>0</v>
      </c>
      <c r="F10197" t="s">
        <v>581</v>
      </c>
      <c r="G10197" t="s">
        <v>581</v>
      </c>
      <c r="H10197" t="s">
        <v>143</v>
      </c>
      <c r="I10197" t="s">
        <v>659</v>
      </c>
      <c r="J10197" t="s">
        <v>660</v>
      </c>
    </row>
    <row r="10198" spans="1:10" x14ac:dyDescent="0.35">
      <c r="A10198">
        <v>10473</v>
      </c>
      <c r="B10198" t="s">
        <v>489</v>
      </c>
      <c r="C10198">
        <v>38</v>
      </c>
      <c r="D10198">
        <v>7</v>
      </c>
      <c r="E10198">
        <v>0</v>
      </c>
      <c r="F10198" t="s">
        <v>581</v>
      </c>
      <c r="G10198" t="s">
        <v>581</v>
      </c>
      <c r="H10198" t="s">
        <v>143</v>
      </c>
      <c r="I10198" t="s">
        <v>659</v>
      </c>
      <c r="J10198" t="s">
        <v>660</v>
      </c>
    </row>
    <row r="10199" spans="1:10" x14ac:dyDescent="0.35">
      <c r="A10199">
        <v>10474</v>
      </c>
      <c r="B10199" t="s">
        <v>490</v>
      </c>
      <c r="C10199">
        <v>15</v>
      </c>
      <c r="D10199">
        <v>6</v>
      </c>
      <c r="E10199">
        <v>0</v>
      </c>
      <c r="F10199" t="s">
        <v>581</v>
      </c>
      <c r="G10199" t="s">
        <v>581</v>
      </c>
      <c r="H10199" t="s">
        <v>143</v>
      </c>
      <c r="I10199" t="s">
        <v>659</v>
      </c>
      <c r="J10199" t="s">
        <v>660</v>
      </c>
    </row>
    <row r="10200" spans="1:10" x14ac:dyDescent="0.35">
      <c r="A10200">
        <v>10475</v>
      </c>
      <c r="B10200" t="s">
        <v>490</v>
      </c>
      <c r="C10200">
        <v>16</v>
      </c>
      <c r="D10200">
        <v>3</v>
      </c>
      <c r="E10200">
        <v>0</v>
      </c>
      <c r="F10200" t="s">
        <v>581</v>
      </c>
      <c r="G10200" t="s">
        <v>581</v>
      </c>
      <c r="H10200" t="s">
        <v>143</v>
      </c>
      <c r="I10200" t="s">
        <v>659</v>
      </c>
      <c r="J10200" t="s">
        <v>660</v>
      </c>
    </row>
    <row r="10201" spans="1:10" x14ac:dyDescent="0.35">
      <c r="A10201">
        <v>10476</v>
      </c>
      <c r="B10201" t="s">
        <v>490</v>
      </c>
      <c r="C10201">
        <v>17</v>
      </c>
      <c r="D10201">
        <v>1</v>
      </c>
      <c r="E10201">
        <v>0</v>
      </c>
      <c r="F10201" t="s">
        <v>581</v>
      </c>
      <c r="G10201" t="s">
        <v>581</v>
      </c>
      <c r="H10201" t="s">
        <v>143</v>
      </c>
      <c r="I10201" t="s">
        <v>659</v>
      </c>
      <c r="J10201" t="s">
        <v>660</v>
      </c>
    </row>
    <row r="10202" spans="1:10" x14ac:dyDescent="0.35">
      <c r="A10202">
        <v>10477</v>
      </c>
      <c r="B10202" t="s">
        <v>490</v>
      </c>
      <c r="C10202">
        <v>18</v>
      </c>
      <c r="D10202">
        <v>4</v>
      </c>
      <c r="E10202">
        <v>0</v>
      </c>
      <c r="F10202" t="s">
        <v>581</v>
      </c>
      <c r="G10202" t="s">
        <v>581</v>
      </c>
      <c r="H10202" t="s">
        <v>143</v>
      </c>
      <c r="I10202" t="s">
        <v>659</v>
      </c>
      <c r="J10202" t="s">
        <v>660</v>
      </c>
    </row>
    <row r="10203" spans="1:10" x14ac:dyDescent="0.35">
      <c r="A10203">
        <v>10478</v>
      </c>
      <c r="B10203" t="s">
        <v>490</v>
      </c>
      <c r="C10203">
        <v>19</v>
      </c>
      <c r="D10203">
        <v>1</v>
      </c>
      <c r="E10203">
        <v>0</v>
      </c>
      <c r="F10203" t="s">
        <v>581</v>
      </c>
      <c r="G10203" t="s">
        <v>581</v>
      </c>
      <c r="H10203" t="s">
        <v>143</v>
      </c>
      <c r="I10203" t="s">
        <v>659</v>
      </c>
      <c r="J10203" t="s">
        <v>660</v>
      </c>
    </row>
    <row r="10204" spans="1:10" x14ac:dyDescent="0.35">
      <c r="A10204">
        <v>10479</v>
      </c>
      <c r="B10204" t="s">
        <v>490</v>
      </c>
      <c r="C10204">
        <v>20</v>
      </c>
      <c r="D10204">
        <v>2</v>
      </c>
      <c r="E10204">
        <v>0</v>
      </c>
      <c r="F10204" t="s">
        <v>581</v>
      </c>
      <c r="G10204" t="s">
        <v>581</v>
      </c>
      <c r="H10204" t="s">
        <v>143</v>
      </c>
      <c r="I10204" t="s">
        <v>659</v>
      </c>
      <c r="J10204" t="s">
        <v>660</v>
      </c>
    </row>
    <row r="10205" spans="1:10" x14ac:dyDescent="0.35">
      <c r="A10205">
        <v>10480</v>
      </c>
      <c r="B10205" t="s">
        <v>490</v>
      </c>
      <c r="C10205">
        <v>21</v>
      </c>
      <c r="D10205">
        <v>3</v>
      </c>
      <c r="E10205">
        <v>0</v>
      </c>
      <c r="F10205" t="s">
        <v>581</v>
      </c>
      <c r="G10205" t="s">
        <v>581</v>
      </c>
      <c r="H10205" t="s">
        <v>143</v>
      </c>
      <c r="I10205" t="s">
        <v>659</v>
      </c>
      <c r="J10205" t="s">
        <v>660</v>
      </c>
    </row>
    <row r="10206" spans="1:10" x14ac:dyDescent="0.35">
      <c r="A10206">
        <v>10481</v>
      </c>
      <c r="B10206" t="s">
        <v>490</v>
      </c>
      <c r="C10206">
        <v>23</v>
      </c>
      <c r="D10206">
        <v>1</v>
      </c>
      <c r="E10206">
        <v>0</v>
      </c>
      <c r="F10206" t="s">
        <v>581</v>
      </c>
      <c r="G10206" t="s">
        <v>581</v>
      </c>
      <c r="H10206" t="s">
        <v>143</v>
      </c>
      <c r="I10206" t="s">
        <v>659</v>
      </c>
      <c r="J10206" t="s">
        <v>660</v>
      </c>
    </row>
    <row r="10207" spans="1:10" x14ac:dyDescent="0.35">
      <c r="A10207">
        <v>10482</v>
      </c>
      <c r="B10207" t="s">
        <v>490</v>
      </c>
      <c r="C10207">
        <v>24</v>
      </c>
      <c r="D10207">
        <v>1</v>
      </c>
      <c r="E10207">
        <v>0</v>
      </c>
      <c r="F10207" t="s">
        <v>581</v>
      </c>
      <c r="G10207" t="s">
        <v>581</v>
      </c>
      <c r="H10207" t="s">
        <v>143</v>
      </c>
      <c r="I10207" t="s">
        <v>659</v>
      </c>
      <c r="J10207" t="s">
        <v>660</v>
      </c>
    </row>
    <row r="10208" spans="1:10" x14ac:dyDescent="0.35">
      <c r="A10208">
        <v>10483</v>
      </c>
      <c r="B10208" t="s">
        <v>490</v>
      </c>
      <c r="C10208">
        <v>26</v>
      </c>
      <c r="D10208">
        <v>1</v>
      </c>
      <c r="E10208">
        <v>0</v>
      </c>
      <c r="F10208" t="s">
        <v>581</v>
      </c>
      <c r="G10208" t="s">
        <v>581</v>
      </c>
      <c r="H10208" t="s">
        <v>143</v>
      </c>
      <c r="I10208" t="s">
        <v>659</v>
      </c>
      <c r="J10208" t="s">
        <v>660</v>
      </c>
    </row>
    <row r="10209" spans="1:10" x14ac:dyDescent="0.35">
      <c r="A10209">
        <v>10484</v>
      </c>
      <c r="B10209" t="s">
        <v>490</v>
      </c>
      <c r="C10209">
        <v>27</v>
      </c>
      <c r="D10209">
        <v>2</v>
      </c>
      <c r="E10209">
        <v>0</v>
      </c>
      <c r="F10209" t="s">
        <v>581</v>
      </c>
      <c r="G10209" t="s">
        <v>581</v>
      </c>
      <c r="H10209" t="s">
        <v>143</v>
      </c>
      <c r="I10209" t="s">
        <v>659</v>
      </c>
      <c r="J10209" t="s">
        <v>660</v>
      </c>
    </row>
    <row r="10210" spans="1:10" x14ac:dyDescent="0.35">
      <c r="A10210">
        <v>10485</v>
      </c>
      <c r="B10210" t="s">
        <v>490</v>
      </c>
      <c r="C10210">
        <v>28</v>
      </c>
      <c r="D10210">
        <v>1</v>
      </c>
      <c r="E10210">
        <v>0</v>
      </c>
      <c r="F10210" t="s">
        <v>581</v>
      </c>
      <c r="G10210" t="s">
        <v>581</v>
      </c>
      <c r="H10210" t="s">
        <v>143</v>
      </c>
      <c r="I10210" t="s">
        <v>659</v>
      </c>
      <c r="J10210" t="s">
        <v>660</v>
      </c>
    </row>
    <row r="10211" spans="1:10" x14ac:dyDescent="0.35">
      <c r="A10211">
        <v>10486</v>
      </c>
      <c r="B10211" t="s">
        <v>490</v>
      </c>
      <c r="C10211">
        <v>29</v>
      </c>
      <c r="D10211">
        <v>3</v>
      </c>
      <c r="E10211">
        <v>0</v>
      </c>
      <c r="F10211" t="s">
        <v>581</v>
      </c>
      <c r="G10211" t="s">
        <v>581</v>
      </c>
      <c r="H10211" t="s">
        <v>143</v>
      </c>
      <c r="I10211" t="s">
        <v>659</v>
      </c>
      <c r="J10211" t="s">
        <v>660</v>
      </c>
    </row>
    <row r="10212" spans="1:10" x14ac:dyDescent="0.35">
      <c r="A10212">
        <v>10487</v>
      </c>
      <c r="B10212" t="s">
        <v>490</v>
      </c>
      <c r="C10212">
        <v>30</v>
      </c>
      <c r="D10212">
        <v>3</v>
      </c>
      <c r="E10212">
        <v>0</v>
      </c>
      <c r="F10212" t="s">
        <v>581</v>
      </c>
      <c r="G10212" t="s">
        <v>581</v>
      </c>
      <c r="H10212" t="s">
        <v>143</v>
      </c>
      <c r="I10212" t="s">
        <v>659</v>
      </c>
      <c r="J10212" t="s">
        <v>660</v>
      </c>
    </row>
    <row r="10213" spans="1:10" x14ac:dyDescent="0.35">
      <c r="A10213">
        <v>10488</v>
      </c>
      <c r="B10213" t="s">
        <v>490</v>
      </c>
      <c r="C10213">
        <v>31</v>
      </c>
      <c r="D10213">
        <v>1</v>
      </c>
      <c r="E10213">
        <v>0</v>
      </c>
      <c r="F10213" t="s">
        <v>581</v>
      </c>
      <c r="G10213" t="s">
        <v>581</v>
      </c>
      <c r="H10213" t="s">
        <v>143</v>
      </c>
      <c r="I10213" t="s">
        <v>659</v>
      </c>
      <c r="J10213" t="s">
        <v>660</v>
      </c>
    </row>
    <row r="10214" spans="1:10" x14ac:dyDescent="0.35">
      <c r="A10214">
        <v>10489</v>
      </c>
      <c r="B10214" t="s">
        <v>490</v>
      </c>
      <c r="C10214">
        <v>32</v>
      </c>
      <c r="D10214">
        <v>3</v>
      </c>
      <c r="E10214">
        <v>0</v>
      </c>
      <c r="F10214" t="s">
        <v>581</v>
      </c>
      <c r="G10214" t="s">
        <v>581</v>
      </c>
      <c r="H10214" t="s">
        <v>143</v>
      </c>
      <c r="I10214" t="s">
        <v>659</v>
      </c>
      <c r="J10214" t="s">
        <v>660</v>
      </c>
    </row>
    <row r="10215" spans="1:10" x14ac:dyDescent="0.35">
      <c r="A10215">
        <v>10490</v>
      </c>
      <c r="B10215" t="s">
        <v>490</v>
      </c>
      <c r="C10215">
        <v>36</v>
      </c>
      <c r="D10215">
        <v>4</v>
      </c>
      <c r="E10215">
        <v>0</v>
      </c>
      <c r="F10215" t="s">
        <v>581</v>
      </c>
      <c r="G10215" t="s">
        <v>581</v>
      </c>
      <c r="H10215" t="s">
        <v>143</v>
      </c>
      <c r="I10215" t="s">
        <v>659</v>
      </c>
      <c r="J10215" t="s">
        <v>660</v>
      </c>
    </row>
    <row r="10216" spans="1:10" x14ac:dyDescent="0.35">
      <c r="A10216">
        <v>10491</v>
      </c>
      <c r="B10216" t="s">
        <v>490</v>
      </c>
      <c r="C10216">
        <v>37</v>
      </c>
      <c r="D10216">
        <v>4</v>
      </c>
      <c r="E10216">
        <v>0</v>
      </c>
      <c r="F10216" t="s">
        <v>581</v>
      </c>
      <c r="G10216" t="s">
        <v>581</v>
      </c>
      <c r="H10216" t="s">
        <v>143</v>
      </c>
      <c r="I10216" t="s">
        <v>659</v>
      </c>
      <c r="J10216" t="s">
        <v>660</v>
      </c>
    </row>
    <row r="10217" spans="1:10" x14ac:dyDescent="0.35">
      <c r="A10217">
        <v>10492</v>
      </c>
      <c r="B10217" t="s">
        <v>491</v>
      </c>
      <c r="C10217">
        <v>15</v>
      </c>
      <c r="D10217">
        <v>4</v>
      </c>
      <c r="E10217">
        <v>0</v>
      </c>
      <c r="F10217" t="s">
        <v>581</v>
      </c>
      <c r="G10217" t="s">
        <v>581</v>
      </c>
      <c r="H10217" t="s">
        <v>143</v>
      </c>
      <c r="I10217" t="s">
        <v>659</v>
      </c>
      <c r="J10217" t="s">
        <v>660</v>
      </c>
    </row>
    <row r="10218" spans="1:10" x14ac:dyDescent="0.35">
      <c r="A10218">
        <v>10493</v>
      </c>
      <c r="B10218" t="s">
        <v>491</v>
      </c>
      <c r="C10218">
        <v>16</v>
      </c>
      <c r="D10218">
        <v>5</v>
      </c>
      <c r="E10218">
        <v>0</v>
      </c>
      <c r="F10218" t="s">
        <v>581</v>
      </c>
      <c r="G10218" t="s">
        <v>581</v>
      </c>
      <c r="H10218" t="s">
        <v>143</v>
      </c>
      <c r="I10218" t="s">
        <v>659</v>
      </c>
      <c r="J10218" t="s">
        <v>660</v>
      </c>
    </row>
    <row r="10219" spans="1:10" x14ac:dyDescent="0.35">
      <c r="A10219">
        <v>10494</v>
      </c>
      <c r="B10219" t="s">
        <v>491</v>
      </c>
      <c r="C10219">
        <v>17</v>
      </c>
      <c r="D10219">
        <v>1</v>
      </c>
      <c r="E10219">
        <v>0</v>
      </c>
      <c r="F10219" t="s">
        <v>581</v>
      </c>
      <c r="G10219" t="s">
        <v>581</v>
      </c>
      <c r="H10219" t="s">
        <v>143</v>
      </c>
      <c r="I10219" t="s">
        <v>659</v>
      </c>
      <c r="J10219" t="s">
        <v>660</v>
      </c>
    </row>
    <row r="10220" spans="1:10" x14ac:dyDescent="0.35">
      <c r="A10220">
        <v>10495</v>
      </c>
      <c r="B10220" t="s">
        <v>491</v>
      </c>
      <c r="C10220">
        <v>18</v>
      </c>
      <c r="D10220">
        <v>4</v>
      </c>
      <c r="E10220">
        <v>0</v>
      </c>
      <c r="F10220" t="s">
        <v>581</v>
      </c>
      <c r="G10220" t="s">
        <v>581</v>
      </c>
      <c r="H10220" t="s">
        <v>143</v>
      </c>
      <c r="I10220" t="s">
        <v>659</v>
      </c>
      <c r="J10220" t="s">
        <v>660</v>
      </c>
    </row>
    <row r="10221" spans="1:10" x14ac:dyDescent="0.35">
      <c r="A10221">
        <v>10496</v>
      </c>
      <c r="B10221" t="s">
        <v>491</v>
      </c>
      <c r="C10221">
        <v>22</v>
      </c>
      <c r="D10221">
        <v>1</v>
      </c>
      <c r="E10221">
        <v>0</v>
      </c>
      <c r="F10221" t="s">
        <v>581</v>
      </c>
      <c r="G10221" t="s">
        <v>581</v>
      </c>
      <c r="H10221" t="s">
        <v>143</v>
      </c>
      <c r="I10221" t="s">
        <v>659</v>
      </c>
      <c r="J10221" t="s">
        <v>660</v>
      </c>
    </row>
    <row r="10222" spans="1:10" x14ac:dyDescent="0.35">
      <c r="A10222">
        <v>10497</v>
      </c>
      <c r="B10222" t="s">
        <v>491</v>
      </c>
      <c r="C10222">
        <v>25</v>
      </c>
      <c r="D10222">
        <v>1</v>
      </c>
      <c r="E10222">
        <v>0</v>
      </c>
      <c r="F10222" t="s">
        <v>581</v>
      </c>
      <c r="G10222" t="s">
        <v>581</v>
      </c>
      <c r="H10222" t="s">
        <v>143</v>
      </c>
      <c r="I10222" t="s">
        <v>659</v>
      </c>
      <c r="J10222" t="s">
        <v>660</v>
      </c>
    </row>
    <row r="10223" spans="1:10" x14ac:dyDescent="0.35">
      <c r="A10223">
        <v>10498</v>
      </c>
      <c r="B10223" t="s">
        <v>491</v>
      </c>
      <c r="C10223">
        <v>28</v>
      </c>
      <c r="D10223">
        <v>2</v>
      </c>
      <c r="E10223">
        <v>0</v>
      </c>
      <c r="F10223" t="s">
        <v>581</v>
      </c>
      <c r="G10223" t="s">
        <v>581</v>
      </c>
      <c r="H10223" t="s">
        <v>143</v>
      </c>
      <c r="I10223" t="s">
        <v>659</v>
      </c>
      <c r="J10223" t="s">
        <v>660</v>
      </c>
    </row>
    <row r="10224" spans="1:10" x14ac:dyDescent="0.35">
      <c r="A10224">
        <v>10499</v>
      </c>
      <c r="B10224" t="s">
        <v>491</v>
      </c>
      <c r="C10224">
        <v>31</v>
      </c>
      <c r="D10224">
        <v>2</v>
      </c>
      <c r="E10224">
        <v>0</v>
      </c>
      <c r="F10224" t="s">
        <v>581</v>
      </c>
      <c r="G10224" t="s">
        <v>581</v>
      </c>
      <c r="H10224" t="s">
        <v>143</v>
      </c>
      <c r="I10224" t="s">
        <v>659</v>
      </c>
      <c r="J10224" t="s">
        <v>660</v>
      </c>
    </row>
    <row r="10225" spans="1:10" x14ac:dyDescent="0.35">
      <c r="A10225">
        <v>10500</v>
      </c>
      <c r="B10225" t="s">
        <v>491</v>
      </c>
      <c r="C10225">
        <v>35</v>
      </c>
      <c r="D10225">
        <v>2</v>
      </c>
      <c r="E10225">
        <v>0</v>
      </c>
      <c r="F10225" t="s">
        <v>581</v>
      </c>
      <c r="G10225" t="s">
        <v>581</v>
      </c>
      <c r="H10225" t="s">
        <v>143</v>
      </c>
      <c r="I10225" t="s">
        <v>659</v>
      </c>
      <c r="J10225" t="s">
        <v>660</v>
      </c>
    </row>
    <row r="10226" spans="1:10" x14ac:dyDescent="0.35">
      <c r="A10226">
        <v>10501</v>
      </c>
      <c r="B10226" t="s">
        <v>491</v>
      </c>
      <c r="C10226">
        <v>37</v>
      </c>
      <c r="D10226">
        <v>1</v>
      </c>
      <c r="E10226">
        <v>0</v>
      </c>
      <c r="F10226" t="s">
        <v>581</v>
      </c>
      <c r="G10226" t="s">
        <v>581</v>
      </c>
      <c r="H10226" t="s">
        <v>143</v>
      </c>
      <c r="I10226" t="s">
        <v>659</v>
      </c>
      <c r="J10226" t="s">
        <v>660</v>
      </c>
    </row>
    <row r="10227" spans="1:10" x14ac:dyDescent="0.35">
      <c r="A10227">
        <v>10502</v>
      </c>
      <c r="B10227" t="s">
        <v>492</v>
      </c>
      <c r="C10227">
        <v>15</v>
      </c>
      <c r="D10227">
        <v>30</v>
      </c>
      <c r="E10227">
        <v>2</v>
      </c>
      <c r="F10227" t="s">
        <v>581</v>
      </c>
      <c r="G10227" t="s">
        <v>581</v>
      </c>
      <c r="H10227" t="s">
        <v>143</v>
      </c>
      <c r="I10227" t="s">
        <v>659</v>
      </c>
      <c r="J10227" t="s">
        <v>669</v>
      </c>
    </row>
    <row r="10228" spans="1:10" x14ac:dyDescent="0.35">
      <c r="A10228">
        <v>10503</v>
      </c>
      <c r="B10228" t="s">
        <v>492</v>
      </c>
      <c r="C10228">
        <v>16</v>
      </c>
      <c r="D10228">
        <v>30</v>
      </c>
      <c r="E10228">
        <v>8</v>
      </c>
      <c r="F10228" t="s">
        <v>581</v>
      </c>
      <c r="G10228" t="s">
        <v>581</v>
      </c>
      <c r="H10228" t="s">
        <v>143</v>
      </c>
      <c r="I10228" t="s">
        <v>659</v>
      </c>
      <c r="J10228" t="s">
        <v>669</v>
      </c>
    </row>
    <row r="10229" spans="1:10" x14ac:dyDescent="0.35">
      <c r="A10229">
        <v>10504</v>
      </c>
      <c r="B10229" t="s">
        <v>492</v>
      </c>
      <c r="C10229">
        <v>17</v>
      </c>
      <c r="D10229">
        <v>15</v>
      </c>
      <c r="E10229">
        <v>0</v>
      </c>
      <c r="F10229" t="s">
        <v>581</v>
      </c>
      <c r="G10229" t="s">
        <v>581</v>
      </c>
      <c r="H10229" t="s">
        <v>143</v>
      </c>
      <c r="I10229" t="s">
        <v>659</v>
      </c>
      <c r="J10229" t="s">
        <v>669</v>
      </c>
    </row>
    <row r="10230" spans="1:10" x14ac:dyDescent="0.35">
      <c r="A10230">
        <v>10505</v>
      </c>
      <c r="B10230" t="s">
        <v>492</v>
      </c>
      <c r="C10230">
        <v>18</v>
      </c>
      <c r="D10230">
        <v>9</v>
      </c>
      <c r="E10230">
        <v>1</v>
      </c>
      <c r="F10230" t="s">
        <v>581</v>
      </c>
      <c r="G10230" t="s">
        <v>581</v>
      </c>
      <c r="H10230" t="s">
        <v>143</v>
      </c>
      <c r="I10230" t="s">
        <v>659</v>
      </c>
      <c r="J10230" t="s">
        <v>669</v>
      </c>
    </row>
    <row r="10231" spans="1:10" x14ac:dyDescent="0.35">
      <c r="A10231">
        <v>10506</v>
      </c>
      <c r="B10231" t="s">
        <v>492</v>
      </c>
      <c r="C10231">
        <v>19</v>
      </c>
      <c r="D10231">
        <v>21</v>
      </c>
      <c r="E10231">
        <v>5</v>
      </c>
      <c r="F10231" t="s">
        <v>581</v>
      </c>
      <c r="G10231" t="s">
        <v>581</v>
      </c>
      <c r="H10231" t="s">
        <v>143</v>
      </c>
      <c r="I10231" t="s">
        <v>659</v>
      </c>
      <c r="J10231" t="s">
        <v>669</v>
      </c>
    </row>
    <row r="10232" spans="1:10" x14ac:dyDescent="0.35">
      <c r="A10232">
        <v>10507</v>
      </c>
      <c r="B10232" t="s">
        <v>492</v>
      </c>
      <c r="C10232">
        <v>20</v>
      </c>
      <c r="D10232">
        <v>4</v>
      </c>
      <c r="E10232">
        <v>1</v>
      </c>
      <c r="F10232" t="s">
        <v>581</v>
      </c>
      <c r="G10232" t="s">
        <v>581</v>
      </c>
      <c r="H10232" t="s">
        <v>143</v>
      </c>
      <c r="I10232" t="s">
        <v>659</v>
      </c>
      <c r="J10232" t="s">
        <v>669</v>
      </c>
    </row>
    <row r="10233" spans="1:10" x14ac:dyDescent="0.35">
      <c r="A10233">
        <v>10508</v>
      </c>
      <c r="B10233" t="s">
        <v>492</v>
      </c>
      <c r="C10233">
        <v>21</v>
      </c>
      <c r="D10233">
        <v>5</v>
      </c>
      <c r="E10233">
        <v>0</v>
      </c>
      <c r="F10233" t="s">
        <v>581</v>
      </c>
      <c r="G10233" t="s">
        <v>581</v>
      </c>
      <c r="H10233" t="s">
        <v>143</v>
      </c>
      <c r="I10233" t="s">
        <v>659</v>
      </c>
      <c r="J10233" t="s">
        <v>669</v>
      </c>
    </row>
    <row r="10234" spans="1:10" x14ac:dyDescent="0.35">
      <c r="A10234">
        <v>10509</v>
      </c>
      <c r="B10234" t="s">
        <v>492</v>
      </c>
      <c r="C10234">
        <v>22</v>
      </c>
      <c r="D10234">
        <v>5</v>
      </c>
      <c r="E10234">
        <v>2</v>
      </c>
      <c r="F10234" t="s">
        <v>581</v>
      </c>
      <c r="G10234" t="s">
        <v>581</v>
      </c>
      <c r="H10234" t="s">
        <v>143</v>
      </c>
      <c r="I10234" t="s">
        <v>659</v>
      </c>
      <c r="J10234" t="s">
        <v>669</v>
      </c>
    </row>
    <row r="10235" spans="1:10" x14ac:dyDescent="0.35">
      <c r="A10235">
        <v>10510</v>
      </c>
      <c r="B10235" t="s">
        <v>492</v>
      </c>
      <c r="C10235">
        <v>23</v>
      </c>
      <c r="D10235">
        <v>1</v>
      </c>
      <c r="E10235">
        <v>1</v>
      </c>
      <c r="F10235" t="s">
        <v>581</v>
      </c>
      <c r="G10235" t="s">
        <v>581</v>
      </c>
      <c r="H10235" t="s">
        <v>143</v>
      </c>
      <c r="I10235" t="s">
        <v>659</v>
      </c>
      <c r="J10235" t="s">
        <v>669</v>
      </c>
    </row>
    <row r="10236" spans="1:10" x14ac:dyDescent="0.35">
      <c r="A10236">
        <v>10511</v>
      </c>
      <c r="B10236" t="s">
        <v>492</v>
      </c>
      <c r="C10236">
        <v>24</v>
      </c>
      <c r="D10236">
        <v>2</v>
      </c>
      <c r="E10236">
        <v>1</v>
      </c>
      <c r="F10236" t="s">
        <v>581</v>
      </c>
      <c r="G10236" t="s">
        <v>581</v>
      </c>
      <c r="H10236" t="s">
        <v>143</v>
      </c>
      <c r="I10236" t="s">
        <v>659</v>
      </c>
      <c r="J10236" t="s">
        <v>669</v>
      </c>
    </row>
    <row r="10237" spans="1:10" x14ac:dyDescent="0.35">
      <c r="A10237">
        <v>10512</v>
      </c>
      <c r="B10237" t="s">
        <v>492</v>
      </c>
      <c r="C10237">
        <v>25</v>
      </c>
      <c r="D10237">
        <v>3</v>
      </c>
      <c r="E10237">
        <v>0</v>
      </c>
      <c r="F10237" t="s">
        <v>581</v>
      </c>
      <c r="G10237" t="s">
        <v>581</v>
      </c>
      <c r="H10237" t="s">
        <v>143</v>
      </c>
      <c r="I10237" t="s">
        <v>659</v>
      </c>
      <c r="J10237" t="s">
        <v>669</v>
      </c>
    </row>
    <row r="10238" spans="1:10" x14ac:dyDescent="0.35">
      <c r="A10238">
        <v>10513</v>
      </c>
      <c r="B10238" t="s">
        <v>492</v>
      </c>
      <c r="C10238">
        <v>27</v>
      </c>
      <c r="D10238">
        <v>5</v>
      </c>
      <c r="E10238">
        <v>1</v>
      </c>
      <c r="F10238" t="s">
        <v>581</v>
      </c>
      <c r="G10238" t="s">
        <v>581</v>
      </c>
      <c r="H10238" t="s">
        <v>143</v>
      </c>
      <c r="I10238" t="s">
        <v>659</v>
      </c>
      <c r="J10238" t="s">
        <v>669</v>
      </c>
    </row>
    <row r="10239" spans="1:10" x14ac:dyDescent="0.35">
      <c r="A10239">
        <v>10514</v>
      </c>
      <c r="B10239" t="s">
        <v>492</v>
      </c>
      <c r="C10239">
        <v>28</v>
      </c>
      <c r="D10239">
        <v>9</v>
      </c>
      <c r="E10239">
        <v>2</v>
      </c>
      <c r="F10239" t="s">
        <v>581</v>
      </c>
      <c r="G10239" t="s">
        <v>581</v>
      </c>
      <c r="H10239" t="s">
        <v>143</v>
      </c>
      <c r="I10239" t="s">
        <v>659</v>
      </c>
      <c r="J10239" t="s">
        <v>669</v>
      </c>
    </row>
    <row r="10240" spans="1:10" x14ac:dyDescent="0.35">
      <c r="A10240">
        <v>10515</v>
      </c>
      <c r="B10240" t="s">
        <v>492</v>
      </c>
      <c r="C10240">
        <v>29</v>
      </c>
      <c r="D10240">
        <v>11</v>
      </c>
      <c r="E10240">
        <v>2</v>
      </c>
      <c r="F10240" t="s">
        <v>581</v>
      </c>
      <c r="G10240" t="s">
        <v>581</v>
      </c>
      <c r="H10240" t="s">
        <v>143</v>
      </c>
      <c r="I10240" t="s">
        <v>659</v>
      </c>
      <c r="J10240" t="s">
        <v>669</v>
      </c>
    </row>
    <row r="10241" spans="1:10" x14ac:dyDescent="0.35">
      <c r="A10241">
        <v>10516</v>
      </c>
      <c r="B10241" t="s">
        <v>492</v>
      </c>
      <c r="C10241">
        <v>30</v>
      </c>
      <c r="D10241">
        <v>23</v>
      </c>
      <c r="E10241">
        <v>3</v>
      </c>
      <c r="F10241" t="s">
        <v>581</v>
      </c>
      <c r="G10241" t="s">
        <v>581</v>
      </c>
      <c r="H10241" t="s">
        <v>143</v>
      </c>
      <c r="I10241" t="s">
        <v>659</v>
      </c>
      <c r="J10241" t="s">
        <v>669</v>
      </c>
    </row>
    <row r="10242" spans="1:10" x14ac:dyDescent="0.35">
      <c r="A10242">
        <v>10517</v>
      </c>
      <c r="B10242" t="s">
        <v>492</v>
      </c>
      <c r="C10242">
        <v>31</v>
      </c>
      <c r="D10242">
        <v>10</v>
      </c>
      <c r="E10242">
        <v>3</v>
      </c>
      <c r="F10242" t="s">
        <v>581</v>
      </c>
      <c r="G10242" t="s">
        <v>581</v>
      </c>
      <c r="H10242" t="s">
        <v>143</v>
      </c>
      <c r="I10242" t="s">
        <v>659</v>
      </c>
      <c r="J10242" t="s">
        <v>669</v>
      </c>
    </row>
    <row r="10243" spans="1:10" x14ac:dyDescent="0.35">
      <c r="A10243">
        <v>10518</v>
      </c>
      <c r="B10243" t="s">
        <v>492</v>
      </c>
      <c r="C10243">
        <v>32</v>
      </c>
      <c r="D10243">
        <v>16</v>
      </c>
      <c r="E10243">
        <v>1</v>
      </c>
      <c r="F10243" t="s">
        <v>581</v>
      </c>
      <c r="G10243" t="s">
        <v>581</v>
      </c>
      <c r="H10243" t="s">
        <v>143</v>
      </c>
      <c r="I10243" t="s">
        <v>659</v>
      </c>
      <c r="J10243" t="s">
        <v>669</v>
      </c>
    </row>
    <row r="10244" spans="1:10" x14ac:dyDescent="0.35">
      <c r="A10244">
        <v>10519</v>
      </c>
      <c r="B10244" t="s">
        <v>492</v>
      </c>
      <c r="C10244">
        <v>33</v>
      </c>
      <c r="D10244">
        <v>13</v>
      </c>
      <c r="E10244">
        <v>2</v>
      </c>
      <c r="F10244" t="s">
        <v>581</v>
      </c>
      <c r="G10244" t="s">
        <v>581</v>
      </c>
      <c r="H10244" t="s">
        <v>143</v>
      </c>
      <c r="I10244" t="s">
        <v>659</v>
      </c>
      <c r="J10244" t="s">
        <v>669</v>
      </c>
    </row>
    <row r="10245" spans="1:10" x14ac:dyDescent="0.35">
      <c r="A10245">
        <v>10520</v>
      </c>
      <c r="B10245" t="s">
        <v>492</v>
      </c>
      <c r="C10245">
        <v>34</v>
      </c>
      <c r="D10245">
        <v>10</v>
      </c>
      <c r="E10245">
        <v>0</v>
      </c>
      <c r="F10245" t="s">
        <v>581</v>
      </c>
      <c r="G10245" t="s">
        <v>581</v>
      </c>
      <c r="H10245" t="s">
        <v>143</v>
      </c>
      <c r="I10245" t="s">
        <v>659</v>
      </c>
      <c r="J10245" t="s">
        <v>669</v>
      </c>
    </row>
    <row r="10246" spans="1:10" x14ac:dyDescent="0.35">
      <c r="A10246">
        <v>10521</v>
      </c>
      <c r="B10246" t="s">
        <v>492</v>
      </c>
      <c r="C10246">
        <v>35</v>
      </c>
      <c r="D10246">
        <v>17</v>
      </c>
      <c r="E10246">
        <v>4</v>
      </c>
      <c r="F10246" t="s">
        <v>581</v>
      </c>
      <c r="G10246" t="s">
        <v>581</v>
      </c>
      <c r="H10246" t="s">
        <v>143</v>
      </c>
      <c r="I10246" t="s">
        <v>659</v>
      </c>
      <c r="J10246" t="s">
        <v>669</v>
      </c>
    </row>
    <row r="10247" spans="1:10" x14ac:dyDescent="0.35">
      <c r="A10247">
        <v>10522</v>
      </c>
      <c r="B10247" t="s">
        <v>492</v>
      </c>
      <c r="C10247">
        <v>36</v>
      </c>
      <c r="D10247">
        <v>10</v>
      </c>
      <c r="E10247">
        <v>1</v>
      </c>
      <c r="F10247" t="s">
        <v>581</v>
      </c>
      <c r="G10247" t="s">
        <v>581</v>
      </c>
      <c r="H10247" t="s">
        <v>143</v>
      </c>
      <c r="I10247" t="s">
        <v>659</v>
      </c>
      <c r="J10247" t="s">
        <v>669</v>
      </c>
    </row>
    <row r="10248" spans="1:10" x14ac:dyDescent="0.35">
      <c r="A10248">
        <v>10523</v>
      </c>
      <c r="B10248" t="s">
        <v>492</v>
      </c>
      <c r="C10248">
        <v>37</v>
      </c>
      <c r="D10248">
        <v>11</v>
      </c>
      <c r="E10248">
        <v>5</v>
      </c>
      <c r="F10248" t="s">
        <v>581</v>
      </c>
      <c r="G10248" t="s">
        <v>581</v>
      </c>
      <c r="H10248" t="s">
        <v>143</v>
      </c>
      <c r="I10248" t="s">
        <v>659</v>
      </c>
      <c r="J10248" t="s">
        <v>669</v>
      </c>
    </row>
    <row r="10249" spans="1:10" x14ac:dyDescent="0.35">
      <c r="A10249">
        <v>10524</v>
      </c>
      <c r="B10249" t="s">
        <v>492</v>
      </c>
      <c r="C10249">
        <v>38</v>
      </c>
      <c r="D10249">
        <v>7</v>
      </c>
      <c r="E10249">
        <v>3</v>
      </c>
      <c r="F10249" t="s">
        <v>581</v>
      </c>
      <c r="G10249" t="s">
        <v>581</v>
      </c>
      <c r="H10249" t="s">
        <v>143</v>
      </c>
      <c r="I10249" t="s">
        <v>659</v>
      </c>
      <c r="J10249" t="s">
        <v>669</v>
      </c>
    </row>
    <row r="10250" spans="1:10" x14ac:dyDescent="0.35">
      <c r="A10250">
        <v>10530</v>
      </c>
      <c r="B10250" t="s">
        <v>493</v>
      </c>
      <c r="C10250">
        <v>15</v>
      </c>
      <c r="D10250">
        <v>28</v>
      </c>
      <c r="E10250">
        <v>3</v>
      </c>
      <c r="F10250" t="s">
        <v>581</v>
      </c>
      <c r="G10250" t="s">
        <v>581</v>
      </c>
      <c r="H10250" t="s">
        <v>143</v>
      </c>
      <c r="I10250" t="s">
        <v>659</v>
      </c>
      <c r="J10250" t="s">
        <v>662</v>
      </c>
    </row>
    <row r="10251" spans="1:10" x14ac:dyDescent="0.35">
      <c r="A10251">
        <v>10531</v>
      </c>
      <c r="B10251" t="s">
        <v>493</v>
      </c>
      <c r="C10251">
        <v>16</v>
      </c>
      <c r="D10251">
        <v>34</v>
      </c>
      <c r="E10251">
        <v>6</v>
      </c>
      <c r="F10251" t="s">
        <v>581</v>
      </c>
      <c r="G10251" t="s">
        <v>581</v>
      </c>
      <c r="H10251" t="s">
        <v>143</v>
      </c>
      <c r="I10251" t="s">
        <v>659</v>
      </c>
      <c r="J10251" t="s">
        <v>662</v>
      </c>
    </row>
    <row r="10252" spans="1:10" x14ac:dyDescent="0.35">
      <c r="A10252">
        <v>10532</v>
      </c>
      <c r="B10252" t="s">
        <v>493</v>
      </c>
      <c r="C10252">
        <v>17</v>
      </c>
      <c r="D10252">
        <v>20</v>
      </c>
      <c r="E10252">
        <v>2</v>
      </c>
      <c r="F10252" t="s">
        <v>581</v>
      </c>
      <c r="G10252" t="s">
        <v>581</v>
      </c>
      <c r="H10252" t="s">
        <v>143</v>
      </c>
      <c r="I10252" t="s">
        <v>659</v>
      </c>
      <c r="J10252" t="s">
        <v>662</v>
      </c>
    </row>
    <row r="10253" spans="1:10" x14ac:dyDescent="0.35">
      <c r="A10253">
        <v>10533</v>
      </c>
      <c r="B10253" t="s">
        <v>493</v>
      </c>
      <c r="C10253">
        <v>18</v>
      </c>
      <c r="D10253">
        <v>10</v>
      </c>
      <c r="E10253">
        <v>1</v>
      </c>
      <c r="F10253" t="s">
        <v>581</v>
      </c>
      <c r="G10253" t="s">
        <v>581</v>
      </c>
      <c r="H10253" t="s">
        <v>143</v>
      </c>
      <c r="I10253" t="s">
        <v>659</v>
      </c>
      <c r="J10253" t="s">
        <v>662</v>
      </c>
    </row>
    <row r="10254" spans="1:10" x14ac:dyDescent="0.35">
      <c r="A10254">
        <v>10534</v>
      </c>
      <c r="B10254" t="s">
        <v>493</v>
      </c>
      <c r="C10254">
        <v>19</v>
      </c>
      <c r="D10254">
        <v>14</v>
      </c>
      <c r="E10254">
        <v>6</v>
      </c>
      <c r="F10254" t="s">
        <v>581</v>
      </c>
      <c r="G10254" t="s">
        <v>581</v>
      </c>
      <c r="H10254" t="s">
        <v>143</v>
      </c>
      <c r="I10254" t="s">
        <v>659</v>
      </c>
      <c r="J10254" t="s">
        <v>662</v>
      </c>
    </row>
    <row r="10255" spans="1:10" x14ac:dyDescent="0.35">
      <c r="A10255">
        <v>10535</v>
      </c>
      <c r="B10255" t="s">
        <v>493</v>
      </c>
      <c r="C10255">
        <v>20</v>
      </c>
      <c r="D10255">
        <v>9</v>
      </c>
      <c r="E10255">
        <v>1</v>
      </c>
      <c r="F10255" t="s">
        <v>581</v>
      </c>
      <c r="G10255" t="s">
        <v>581</v>
      </c>
      <c r="H10255" t="s">
        <v>143</v>
      </c>
      <c r="I10255" t="s">
        <v>659</v>
      </c>
      <c r="J10255" t="s">
        <v>662</v>
      </c>
    </row>
    <row r="10256" spans="1:10" x14ac:dyDescent="0.35">
      <c r="A10256">
        <v>10536</v>
      </c>
      <c r="B10256" t="s">
        <v>493</v>
      </c>
      <c r="C10256">
        <v>21</v>
      </c>
      <c r="D10256">
        <v>9</v>
      </c>
      <c r="E10256">
        <v>0</v>
      </c>
      <c r="F10256" t="s">
        <v>581</v>
      </c>
      <c r="G10256" t="s">
        <v>581</v>
      </c>
      <c r="H10256" t="s">
        <v>143</v>
      </c>
      <c r="I10256" t="s">
        <v>659</v>
      </c>
      <c r="J10256" t="s">
        <v>662</v>
      </c>
    </row>
    <row r="10257" spans="1:10" x14ac:dyDescent="0.35">
      <c r="A10257">
        <v>10537</v>
      </c>
      <c r="B10257" t="s">
        <v>493</v>
      </c>
      <c r="C10257">
        <v>22</v>
      </c>
      <c r="D10257">
        <v>5</v>
      </c>
      <c r="E10257">
        <v>0</v>
      </c>
      <c r="F10257" t="s">
        <v>581</v>
      </c>
      <c r="G10257" t="s">
        <v>581</v>
      </c>
      <c r="H10257" t="s">
        <v>143</v>
      </c>
      <c r="I10257" t="s">
        <v>659</v>
      </c>
      <c r="J10257" t="s">
        <v>662</v>
      </c>
    </row>
    <row r="10258" spans="1:10" x14ac:dyDescent="0.35">
      <c r="A10258">
        <v>10538</v>
      </c>
      <c r="B10258" t="s">
        <v>493</v>
      </c>
      <c r="C10258">
        <v>23</v>
      </c>
      <c r="D10258">
        <v>4</v>
      </c>
      <c r="E10258">
        <v>0</v>
      </c>
      <c r="F10258" t="s">
        <v>581</v>
      </c>
      <c r="G10258" t="s">
        <v>581</v>
      </c>
      <c r="H10258" t="s">
        <v>143</v>
      </c>
      <c r="I10258" t="s">
        <v>659</v>
      </c>
      <c r="J10258" t="s">
        <v>662</v>
      </c>
    </row>
    <row r="10259" spans="1:10" x14ac:dyDescent="0.35">
      <c r="A10259">
        <v>10539</v>
      </c>
      <c r="B10259" t="s">
        <v>493</v>
      </c>
      <c r="C10259">
        <v>24</v>
      </c>
      <c r="D10259">
        <v>2</v>
      </c>
      <c r="E10259">
        <v>1</v>
      </c>
      <c r="F10259" t="s">
        <v>581</v>
      </c>
      <c r="G10259" t="s">
        <v>581</v>
      </c>
      <c r="H10259" t="s">
        <v>143</v>
      </c>
      <c r="I10259" t="s">
        <v>659</v>
      </c>
      <c r="J10259" t="s">
        <v>662</v>
      </c>
    </row>
    <row r="10260" spans="1:10" x14ac:dyDescent="0.35">
      <c r="A10260">
        <v>10540</v>
      </c>
      <c r="B10260" t="s">
        <v>493</v>
      </c>
      <c r="C10260">
        <v>25</v>
      </c>
      <c r="D10260">
        <v>5</v>
      </c>
      <c r="E10260">
        <v>0</v>
      </c>
      <c r="F10260" t="s">
        <v>581</v>
      </c>
      <c r="G10260" t="s">
        <v>581</v>
      </c>
      <c r="H10260" t="s">
        <v>143</v>
      </c>
      <c r="I10260" t="s">
        <v>659</v>
      </c>
      <c r="J10260" t="s">
        <v>662</v>
      </c>
    </row>
    <row r="10261" spans="1:10" x14ac:dyDescent="0.35">
      <c r="A10261">
        <v>10541</v>
      </c>
      <c r="B10261" t="s">
        <v>493</v>
      </c>
      <c r="C10261">
        <v>26</v>
      </c>
      <c r="D10261">
        <v>19</v>
      </c>
      <c r="E10261">
        <v>0</v>
      </c>
      <c r="F10261" t="s">
        <v>581</v>
      </c>
      <c r="G10261" t="s">
        <v>581</v>
      </c>
      <c r="H10261" t="s">
        <v>143</v>
      </c>
      <c r="I10261" t="s">
        <v>659</v>
      </c>
      <c r="J10261" t="s">
        <v>662</v>
      </c>
    </row>
    <row r="10262" spans="1:10" x14ac:dyDescent="0.35">
      <c r="A10262">
        <v>10542</v>
      </c>
      <c r="B10262" t="s">
        <v>493</v>
      </c>
      <c r="C10262">
        <v>27</v>
      </c>
      <c r="D10262">
        <v>5</v>
      </c>
      <c r="E10262">
        <v>2</v>
      </c>
      <c r="F10262" t="s">
        <v>581</v>
      </c>
      <c r="G10262" t="s">
        <v>581</v>
      </c>
      <c r="H10262" t="s">
        <v>143</v>
      </c>
      <c r="I10262" t="s">
        <v>659</v>
      </c>
      <c r="J10262" t="s">
        <v>662</v>
      </c>
    </row>
    <row r="10263" spans="1:10" x14ac:dyDescent="0.35">
      <c r="A10263">
        <v>10543</v>
      </c>
      <c r="B10263" t="s">
        <v>493</v>
      </c>
      <c r="C10263">
        <v>28</v>
      </c>
      <c r="D10263">
        <v>6</v>
      </c>
      <c r="E10263">
        <v>2</v>
      </c>
      <c r="F10263" t="s">
        <v>581</v>
      </c>
      <c r="G10263" t="s">
        <v>581</v>
      </c>
      <c r="H10263" t="s">
        <v>143</v>
      </c>
      <c r="I10263" t="s">
        <v>659</v>
      </c>
      <c r="J10263" t="s">
        <v>662</v>
      </c>
    </row>
    <row r="10264" spans="1:10" x14ac:dyDescent="0.35">
      <c r="A10264">
        <v>10544</v>
      </c>
      <c r="B10264" t="s">
        <v>493</v>
      </c>
      <c r="C10264">
        <v>29</v>
      </c>
      <c r="D10264">
        <v>25</v>
      </c>
      <c r="E10264">
        <v>1</v>
      </c>
      <c r="F10264" t="s">
        <v>581</v>
      </c>
      <c r="G10264" t="s">
        <v>581</v>
      </c>
      <c r="H10264" t="s">
        <v>143</v>
      </c>
      <c r="I10264" t="s">
        <v>659</v>
      </c>
      <c r="J10264" t="s">
        <v>662</v>
      </c>
    </row>
    <row r="10265" spans="1:10" x14ac:dyDescent="0.35">
      <c r="A10265">
        <v>10545</v>
      </c>
      <c r="B10265" t="s">
        <v>493</v>
      </c>
      <c r="C10265">
        <v>30</v>
      </c>
      <c r="D10265">
        <v>21</v>
      </c>
      <c r="E10265">
        <v>2</v>
      </c>
      <c r="F10265" t="s">
        <v>581</v>
      </c>
      <c r="G10265" t="s">
        <v>581</v>
      </c>
      <c r="H10265" t="s">
        <v>143</v>
      </c>
      <c r="I10265" t="s">
        <v>659</v>
      </c>
      <c r="J10265" t="s">
        <v>662</v>
      </c>
    </row>
    <row r="10266" spans="1:10" x14ac:dyDescent="0.35">
      <c r="A10266">
        <v>10546</v>
      </c>
      <c r="B10266" t="s">
        <v>493</v>
      </c>
      <c r="C10266">
        <v>31</v>
      </c>
      <c r="D10266">
        <v>14</v>
      </c>
      <c r="E10266">
        <v>3</v>
      </c>
      <c r="F10266" t="s">
        <v>581</v>
      </c>
      <c r="G10266" t="s">
        <v>581</v>
      </c>
      <c r="H10266" t="s">
        <v>143</v>
      </c>
      <c r="I10266" t="s">
        <v>659</v>
      </c>
      <c r="J10266" t="s">
        <v>662</v>
      </c>
    </row>
    <row r="10267" spans="1:10" x14ac:dyDescent="0.35">
      <c r="A10267">
        <v>10547</v>
      </c>
      <c r="B10267" t="s">
        <v>493</v>
      </c>
      <c r="C10267">
        <v>32</v>
      </c>
      <c r="D10267">
        <v>18</v>
      </c>
      <c r="E10267">
        <v>4</v>
      </c>
      <c r="F10267" t="s">
        <v>581</v>
      </c>
      <c r="G10267" t="s">
        <v>581</v>
      </c>
      <c r="H10267" t="s">
        <v>143</v>
      </c>
      <c r="I10267" t="s">
        <v>659</v>
      </c>
      <c r="J10267" t="s">
        <v>662</v>
      </c>
    </row>
    <row r="10268" spans="1:10" x14ac:dyDescent="0.35">
      <c r="A10268">
        <v>10548</v>
      </c>
      <c r="B10268" t="s">
        <v>493</v>
      </c>
      <c r="C10268">
        <v>33</v>
      </c>
      <c r="D10268">
        <v>13</v>
      </c>
      <c r="E10268">
        <v>4</v>
      </c>
      <c r="F10268" t="s">
        <v>581</v>
      </c>
      <c r="G10268" t="s">
        <v>581</v>
      </c>
      <c r="H10268" t="s">
        <v>143</v>
      </c>
      <c r="I10268" t="s">
        <v>659</v>
      </c>
      <c r="J10268" t="s">
        <v>662</v>
      </c>
    </row>
    <row r="10269" spans="1:10" x14ac:dyDescent="0.35">
      <c r="A10269">
        <v>10549</v>
      </c>
      <c r="B10269" t="s">
        <v>493</v>
      </c>
      <c r="C10269">
        <v>34</v>
      </c>
      <c r="D10269">
        <v>19</v>
      </c>
      <c r="E10269">
        <v>6</v>
      </c>
      <c r="F10269" t="s">
        <v>581</v>
      </c>
      <c r="G10269" t="s">
        <v>581</v>
      </c>
      <c r="H10269" t="s">
        <v>143</v>
      </c>
      <c r="I10269" t="s">
        <v>659</v>
      </c>
      <c r="J10269" t="s">
        <v>662</v>
      </c>
    </row>
    <row r="10270" spans="1:10" x14ac:dyDescent="0.35">
      <c r="A10270">
        <v>10550</v>
      </c>
      <c r="B10270" t="s">
        <v>493</v>
      </c>
      <c r="C10270">
        <v>35</v>
      </c>
      <c r="D10270">
        <v>39</v>
      </c>
      <c r="E10270">
        <v>3</v>
      </c>
      <c r="F10270" t="s">
        <v>581</v>
      </c>
      <c r="G10270" t="s">
        <v>581</v>
      </c>
      <c r="H10270" t="s">
        <v>143</v>
      </c>
      <c r="I10270" t="s">
        <v>659</v>
      </c>
      <c r="J10270" t="s">
        <v>662</v>
      </c>
    </row>
    <row r="10271" spans="1:10" x14ac:dyDescent="0.35">
      <c r="A10271">
        <v>10551</v>
      </c>
      <c r="B10271" t="s">
        <v>493</v>
      </c>
      <c r="C10271">
        <v>36</v>
      </c>
      <c r="D10271">
        <v>16</v>
      </c>
      <c r="E10271">
        <v>4</v>
      </c>
      <c r="F10271" t="s">
        <v>581</v>
      </c>
      <c r="G10271" t="s">
        <v>581</v>
      </c>
      <c r="H10271" t="s">
        <v>143</v>
      </c>
      <c r="I10271" t="s">
        <v>659</v>
      </c>
      <c r="J10271" t="s">
        <v>662</v>
      </c>
    </row>
    <row r="10272" spans="1:10" x14ac:dyDescent="0.35">
      <c r="A10272">
        <v>10552</v>
      </c>
      <c r="B10272" t="s">
        <v>493</v>
      </c>
      <c r="C10272">
        <v>37</v>
      </c>
      <c r="D10272">
        <v>36</v>
      </c>
      <c r="E10272">
        <v>1</v>
      </c>
      <c r="F10272" t="s">
        <v>581</v>
      </c>
      <c r="G10272" t="s">
        <v>581</v>
      </c>
      <c r="H10272" t="s">
        <v>143</v>
      </c>
      <c r="I10272" t="s">
        <v>659</v>
      </c>
      <c r="J10272" t="s">
        <v>662</v>
      </c>
    </row>
    <row r="10273" spans="1:10" x14ac:dyDescent="0.35">
      <c r="A10273">
        <v>10553</v>
      </c>
      <c r="B10273" t="s">
        <v>493</v>
      </c>
      <c r="C10273">
        <v>38</v>
      </c>
      <c r="D10273">
        <v>62</v>
      </c>
      <c r="E10273">
        <v>8</v>
      </c>
      <c r="F10273" t="s">
        <v>581</v>
      </c>
      <c r="G10273" t="s">
        <v>581</v>
      </c>
      <c r="H10273" t="s">
        <v>143</v>
      </c>
      <c r="I10273" t="s">
        <v>659</v>
      </c>
      <c r="J10273" t="s">
        <v>662</v>
      </c>
    </row>
    <row r="10274" spans="1:10" x14ac:dyDescent="0.35">
      <c r="A10274">
        <v>10555</v>
      </c>
      <c r="B10274" t="s">
        <v>494</v>
      </c>
      <c r="C10274">
        <v>15</v>
      </c>
      <c r="D10274">
        <v>23</v>
      </c>
      <c r="E10274">
        <v>3</v>
      </c>
      <c r="F10274" t="s">
        <v>581</v>
      </c>
      <c r="G10274" t="s">
        <v>581</v>
      </c>
      <c r="H10274" t="s">
        <v>143</v>
      </c>
      <c r="I10274" t="s">
        <v>659</v>
      </c>
      <c r="J10274" t="s">
        <v>662</v>
      </c>
    </row>
    <row r="10275" spans="1:10" x14ac:dyDescent="0.35">
      <c r="A10275">
        <v>10556</v>
      </c>
      <c r="B10275" t="s">
        <v>494</v>
      </c>
      <c r="C10275">
        <v>16</v>
      </c>
      <c r="D10275">
        <v>22</v>
      </c>
      <c r="E10275">
        <v>3</v>
      </c>
      <c r="F10275" t="s">
        <v>581</v>
      </c>
      <c r="G10275" t="s">
        <v>581</v>
      </c>
      <c r="H10275" t="s">
        <v>143</v>
      </c>
      <c r="I10275" t="s">
        <v>659</v>
      </c>
      <c r="J10275" t="s">
        <v>662</v>
      </c>
    </row>
    <row r="10276" spans="1:10" x14ac:dyDescent="0.35">
      <c r="A10276">
        <v>10557</v>
      </c>
      <c r="B10276" t="s">
        <v>494</v>
      </c>
      <c r="C10276">
        <v>17</v>
      </c>
      <c r="D10276">
        <v>27</v>
      </c>
      <c r="E10276">
        <v>4</v>
      </c>
      <c r="F10276" t="s">
        <v>581</v>
      </c>
      <c r="G10276" t="s">
        <v>581</v>
      </c>
      <c r="H10276" t="s">
        <v>143</v>
      </c>
      <c r="I10276" t="s">
        <v>659</v>
      </c>
      <c r="J10276" t="s">
        <v>662</v>
      </c>
    </row>
    <row r="10277" spans="1:10" x14ac:dyDescent="0.35">
      <c r="A10277">
        <v>10558</v>
      </c>
      <c r="B10277" t="s">
        <v>494</v>
      </c>
      <c r="C10277">
        <v>18</v>
      </c>
      <c r="D10277">
        <v>35</v>
      </c>
      <c r="E10277">
        <v>2</v>
      </c>
      <c r="F10277" t="s">
        <v>581</v>
      </c>
      <c r="G10277" t="s">
        <v>581</v>
      </c>
      <c r="H10277" t="s">
        <v>143</v>
      </c>
      <c r="I10277" t="s">
        <v>659</v>
      </c>
      <c r="J10277" t="s">
        <v>662</v>
      </c>
    </row>
    <row r="10278" spans="1:10" x14ac:dyDescent="0.35">
      <c r="A10278">
        <v>10559</v>
      </c>
      <c r="B10278" t="s">
        <v>494</v>
      </c>
      <c r="C10278">
        <v>19</v>
      </c>
      <c r="D10278">
        <v>10</v>
      </c>
      <c r="E10278">
        <v>2</v>
      </c>
      <c r="F10278" t="s">
        <v>581</v>
      </c>
      <c r="G10278" t="s">
        <v>581</v>
      </c>
      <c r="H10278" t="s">
        <v>143</v>
      </c>
      <c r="I10278" t="s">
        <v>659</v>
      </c>
      <c r="J10278" t="s">
        <v>662</v>
      </c>
    </row>
    <row r="10279" spans="1:10" x14ac:dyDescent="0.35">
      <c r="A10279">
        <v>10560</v>
      </c>
      <c r="B10279" t="s">
        <v>494</v>
      </c>
      <c r="C10279">
        <v>20</v>
      </c>
      <c r="D10279">
        <v>3</v>
      </c>
      <c r="E10279">
        <v>0</v>
      </c>
      <c r="F10279" t="s">
        <v>581</v>
      </c>
      <c r="G10279" t="s">
        <v>581</v>
      </c>
      <c r="H10279" t="s">
        <v>143</v>
      </c>
      <c r="I10279" t="s">
        <v>659</v>
      </c>
      <c r="J10279" t="s">
        <v>662</v>
      </c>
    </row>
    <row r="10280" spans="1:10" x14ac:dyDescent="0.35">
      <c r="A10280">
        <v>10561</v>
      </c>
      <c r="B10280" t="s">
        <v>494</v>
      </c>
      <c r="C10280">
        <v>21</v>
      </c>
      <c r="D10280">
        <v>8</v>
      </c>
      <c r="E10280">
        <v>0</v>
      </c>
      <c r="F10280" t="s">
        <v>581</v>
      </c>
      <c r="G10280" t="s">
        <v>581</v>
      </c>
      <c r="H10280" t="s">
        <v>143</v>
      </c>
      <c r="I10280" t="s">
        <v>659</v>
      </c>
      <c r="J10280" t="s">
        <v>662</v>
      </c>
    </row>
    <row r="10281" spans="1:10" x14ac:dyDescent="0.35">
      <c r="A10281">
        <v>10562</v>
      </c>
      <c r="B10281" t="s">
        <v>494</v>
      </c>
      <c r="C10281">
        <v>22</v>
      </c>
      <c r="D10281">
        <v>6</v>
      </c>
      <c r="E10281">
        <v>0</v>
      </c>
      <c r="F10281" t="s">
        <v>581</v>
      </c>
      <c r="G10281" t="s">
        <v>581</v>
      </c>
      <c r="H10281" t="s">
        <v>143</v>
      </c>
      <c r="I10281" t="s">
        <v>659</v>
      </c>
      <c r="J10281" t="s">
        <v>662</v>
      </c>
    </row>
    <row r="10282" spans="1:10" x14ac:dyDescent="0.35">
      <c r="A10282">
        <v>10563</v>
      </c>
      <c r="B10282" t="s">
        <v>494</v>
      </c>
      <c r="C10282">
        <v>23</v>
      </c>
      <c r="D10282">
        <v>1</v>
      </c>
      <c r="E10282">
        <v>1</v>
      </c>
      <c r="F10282" t="s">
        <v>581</v>
      </c>
      <c r="G10282" t="s">
        <v>581</v>
      </c>
      <c r="H10282" t="s">
        <v>143</v>
      </c>
      <c r="I10282" t="s">
        <v>659</v>
      </c>
      <c r="J10282" t="s">
        <v>662</v>
      </c>
    </row>
    <row r="10283" spans="1:10" x14ac:dyDescent="0.35">
      <c r="A10283">
        <v>10564</v>
      </c>
      <c r="B10283" t="s">
        <v>494</v>
      </c>
      <c r="C10283">
        <v>24</v>
      </c>
      <c r="D10283">
        <v>2</v>
      </c>
      <c r="E10283">
        <v>0</v>
      </c>
      <c r="F10283" t="s">
        <v>581</v>
      </c>
      <c r="G10283" t="s">
        <v>581</v>
      </c>
      <c r="H10283" t="s">
        <v>143</v>
      </c>
      <c r="I10283" t="s">
        <v>659</v>
      </c>
      <c r="J10283" t="s">
        <v>662</v>
      </c>
    </row>
    <row r="10284" spans="1:10" x14ac:dyDescent="0.35">
      <c r="A10284">
        <v>10565</v>
      </c>
      <c r="B10284" t="s">
        <v>494</v>
      </c>
      <c r="C10284">
        <v>26</v>
      </c>
      <c r="D10284">
        <v>5</v>
      </c>
      <c r="E10284">
        <v>0</v>
      </c>
      <c r="F10284" t="s">
        <v>581</v>
      </c>
      <c r="G10284" t="s">
        <v>581</v>
      </c>
      <c r="H10284" t="s">
        <v>143</v>
      </c>
      <c r="I10284" t="s">
        <v>659</v>
      </c>
      <c r="J10284" t="s">
        <v>662</v>
      </c>
    </row>
    <row r="10285" spans="1:10" x14ac:dyDescent="0.35">
      <c r="A10285">
        <v>10566</v>
      </c>
      <c r="B10285" t="s">
        <v>494</v>
      </c>
      <c r="C10285">
        <v>27</v>
      </c>
      <c r="D10285">
        <v>3</v>
      </c>
      <c r="E10285">
        <v>1</v>
      </c>
      <c r="F10285" t="s">
        <v>581</v>
      </c>
      <c r="G10285" t="s">
        <v>581</v>
      </c>
      <c r="H10285" t="s">
        <v>143</v>
      </c>
      <c r="I10285" t="s">
        <v>659</v>
      </c>
      <c r="J10285" t="s">
        <v>662</v>
      </c>
    </row>
    <row r="10286" spans="1:10" x14ac:dyDescent="0.35">
      <c r="A10286">
        <v>10567</v>
      </c>
      <c r="B10286" t="s">
        <v>494</v>
      </c>
      <c r="C10286">
        <v>28</v>
      </c>
      <c r="D10286">
        <v>4</v>
      </c>
      <c r="E10286">
        <v>2</v>
      </c>
      <c r="F10286" t="s">
        <v>581</v>
      </c>
      <c r="G10286" t="s">
        <v>581</v>
      </c>
      <c r="H10286" t="s">
        <v>143</v>
      </c>
      <c r="I10286" t="s">
        <v>659</v>
      </c>
      <c r="J10286" t="s">
        <v>662</v>
      </c>
    </row>
    <row r="10287" spans="1:10" x14ac:dyDescent="0.35">
      <c r="A10287">
        <v>10568</v>
      </c>
      <c r="B10287" t="s">
        <v>494</v>
      </c>
      <c r="C10287">
        <v>29</v>
      </c>
      <c r="D10287">
        <v>7</v>
      </c>
      <c r="E10287">
        <v>1</v>
      </c>
      <c r="F10287" t="s">
        <v>581</v>
      </c>
      <c r="G10287" t="s">
        <v>581</v>
      </c>
      <c r="H10287" t="s">
        <v>143</v>
      </c>
      <c r="I10287" t="s">
        <v>659</v>
      </c>
      <c r="J10287" t="s">
        <v>662</v>
      </c>
    </row>
    <row r="10288" spans="1:10" x14ac:dyDescent="0.35">
      <c r="A10288">
        <v>10569</v>
      </c>
      <c r="B10288" t="s">
        <v>494</v>
      </c>
      <c r="C10288">
        <v>30</v>
      </c>
      <c r="D10288">
        <v>10</v>
      </c>
      <c r="E10288">
        <v>2</v>
      </c>
      <c r="F10288" t="s">
        <v>581</v>
      </c>
      <c r="G10288" t="s">
        <v>581</v>
      </c>
      <c r="H10288" t="s">
        <v>143</v>
      </c>
      <c r="I10288" t="s">
        <v>659</v>
      </c>
      <c r="J10288" t="s">
        <v>662</v>
      </c>
    </row>
    <row r="10289" spans="1:10" x14ac:dyDescent="0.35">
      <c r="A10289">
        <v>10570</v>
      </c>
      <c r="B10289" t="s">
        <v>494</v>
      </c>
      <c r="C10289">
        <v>31</v>
      </c>
      <c r="D10289">
        <v>8</v>
      </c>
      <c r="E10289">
        <v>2</v>
      </c>
      <c r="F10289" t="s">
        <v>581</v>
      </c>
      <c r="G10289" t="s">
        <v>581</v>
      </c>
      <c r="H10289" t="s">
        <v>143</v>
      </c>
      <c r="I10289" t="s">
        <v>659</v>
      </c>
      <c r="J10289" t="s">
        <v>662</v>
      </c>
    </row>
    <row r="10290" spans="1:10" x14ac:dyDescent="0.35">
      <c r="A10290">
        <v>10571</v>
      </c>
      <c r="B10290" t="s">
        <v>494</v>
      </c>
      <c r="C10290">
        <v>32</v>
      </c>
      <c r="D10290">
        <v>10</v>
      </c>
      <c r="E10290">
        <v>0</v>
      </c>
      <c r="F10290" t="s">
        <v>581</v>
      </c>
      <c r="G10290" t="s">
        <v>581</v>
      </c>
      <c r="H10290" t="s">
        <v>143</v>
      </c>
      <c r="I10290" t="s">
        <v>659</v>
      </c>
      <c r="J10290" t="s">
        <v>662</v>
      </c>
    </row>
    <row r="10291" spans="1:10" x14ac:dyDescent="0.35">
      <c r="A10291">
        <v>10572</v>
      </c>
      <c r="B10291" t="s">
        <v>494</v>
      </c>
      <c r="C10291">
        <v>33</v>
      </c>
      <c r="D10291">
        <v>8</v>
      </c>
      <c r="E10291">
        <v>3</v>
      </c>
      <c r="F10291" t="s">
        <v>581</v>
      </c>
      <c r="G10291" t="s">
        <v>581</v>
      </c>
      <c r="H10291" t="s">
        <v>143</v>
      </c>
      <c r="I10291" t="s">
        <v>659</v>
      </c>
      <c r="J10291" t="s">
        <v>662</v>
      </c>
    </row>
    <row r="10292" spans="1:10" x14ac:dyDescent="0.35">
      <c r="A10292">
        <v>10573</v>
      </c>
      <c r="B10292" t="s">
        <v>494</v>
      </c>
      <c r="C10292">
        <v>34</v>
      </c>
      <c r="D10292">
        <v>24</v>
      </c>
      <c r="E10292">
        <v>1</v>
      </c>
      <c r="F10292" t="s">
        <v>581</v>
      </c>
      <c r="G10292" t="s">
        <v>581</v>
      </c>
      <c r="H10292" t="s">
        <v>143</v>
      </c>
      <c r="I10292" t="s">
        <v>659</v>
      </c>
      <c r="J10292" t="s">
        <v>662</v>
      </c>
    </row>
    <row r="10293" spans="1:10" x14ac:dyDescent="0.35">
      <c r="A10293">
        <v>10574</v>
      </c>
      <c r="B10293" t="s">
        <v>494</v>
      </c>
      <c r="C10293">
        <v>35</v>
      </c>
      <c r="D10293">
        <v>5</v>
      </c>
      <c r="E10293">
        <v>0</v>
      </c>
      <c r="F10293" t="s">
        <v>581</v>
      </c>
      <c r="G10293" t="s">
        <v>581</v>
      </c>
      <c r="H10293" t="s">
        <v>143</v>
      </c>
      <c r="I10293" t="s">
        <v>659</v>
      </c>
      <c r="J10293" t="s">
        <v>662</v>
      </c>
    </row>
    <row r="10294" spans="1:10" x14ac:dyDescent="0.35">
      <c r="A10294">
        <v>10575</v>
      </c>
      <c r="B10294" t="s">
        <v>494</v>
      </c>
      <c r="C10294">
        <v>36</v>
      </c>
      <c r="D10294">
        <v>11</v>
      </c>
      <c r="E10294">
        <v>1</v>
      </c>
      <c r="F10294" t="s">
        <v>581</v>
      </c>
      <c r="G10294" t="s">
        <v>581</v>
      </c>
      <c r="H10294" t="s">
        <v>143</v>
      </c>
      <c r="I10294" t="s">
        <v>659</v>
      </c>
      <c r="J10294" t="s">
        <v>662</v>
      </c>
    </row>
    <row r="10295" spans="1:10" x14ac:dyDescent="0.35">
      <c r="A10295">
        <v>10576</v>
      </c>
      <c r="B10295" t="s">
        <v>494</v>
      </c>
      <c r="C10295">
        <v>37</v>
      </c>
      <c r="D10295">
        <v>5</v>
      </c>
      <c r="E10295">
        <v>2</v>
      </c>
      <c r="F10295" t="s">
        <v>581</v>
      </c>
      <c r="G10295" t="s">
        <v>581</v>
      </c>
      <c r="H10295" t="s">
        <v>143</v>
      </c>
      <c r="I10295" t="s">
        <v>659</v>
      </c>
      <c r="J10295" t="s">
        <v>662</v>
      </c>
    </row>
    <row r="10296" spans="1:10" x14ac:dyDescent="0.35">
      <c r="A10296">
        <v>10577</v>
      </c>
      <c r="B10296" t="s">
        <v>494</v>
      </c>
      <c r="C10296">
        <v>38</v>
      </c>
      <c r="D10296">
        <v>3</v>
      </c>
      <c r="E10296">
        <v>6</v>
      </c>
      <c r="F10296" t="s">
        <v>581</v>
      </c>
      <c r="G10296" t="s">
        <v>581</v>
      </c>
      <c r="H10296" t="s">
        <v>143</v>
      </c>
      <c r="I10296" t="s">
        <v>659</v>
      </c>
      <c r="J10296" t="s">
        <v>662</v>
      </c>
    </row>
    <row r="10297" spans="1:10" x14ac:dyDescent="0.35">
      <c r="A10297">
        <v>10578</v>
      </c>
      <c r="B10297" t="s">
        <v>495</v>
      </c>
      <c r="C10297">
        <v>15</v>
      </c>
      <c r="D10297">
        <v>59</v>
      </c>
      <c r="E10297">
        <v>17</v>
      </c>
      <c r="F10297" t="s">
        <v>581</v>
      </c>
      <c r="G10297" t="s">
        <v>581</v>
      </c>
      <c r="H10297" t="s">
        <v>143</v>
      </c>
      <c r="I10297" t="s">
        <v>659</v>
      </c>
      <c r="J10297" t="s">
        <v>661</v>
      </c>
    </row>
    <row r="10298" spans="1:10" x14ac:dyDescent="0.35">
      <c r="A10298">
        <v>10579</v>
      </c>
      <c r="B10298" t="s">
        <v>495</v>
      </c>
      <c r="C10298">
        <v>16</v>
      </c>
      <c r="D10298">
        <v>38</v>
      </c>
      <c r="E10298">
        <v>11</v>
      </c>
      <c r="F10298" t="s">
        <v>581</v>
      </c>
      <c r="G10298" t="s">
        <v>581</v>
      </c>
      <c r="H10298" t="s">
        <v>143</v>
      </c>
      <c r="I10298" t="s">
        <v>659</v>
      </c>
      <c r="J10298" t="s">
        <v>661</v>
      </c>
    </row>
    <row r="10299" spans="1:10" x14ac:dyDescent="0.35">
      <c r="A10299">
        <v>10580</v>
      </c>
      <c r="B10299" t="s">
        <v>495</v>
      </c>
      <c r="C10299">
        <v>17</v>
      </c>
      <c r="D10299">
        <v>21</v>
      </c>
      <c r="E10299">
        <v>6</v>
      </c>
      <c r="F10299" t="s">
        <v>581</v>
      </c>
      <c r="G10299" t="s">
        <v>581</v>
      </c>
      <c r="H10299" t="s">
        <v>143</v>
      </c>
      <c r="I10299" t="s">
        <v>659</v>
      </c>
      <c r="J10299" t="s">
        <v>661</v>
      </c>
    </row>
    <row r="10300" spans="1:10" x14ac:dyDescent="0.35">
      <c r="A10300">
        <v>10581</v>
      </c>
      <c r="B10300" t="s">
        <v>495</v>
      </c>
      <c r="C10300">
        <v>18</v>
      </c>
      <c r="D10300">
        <v>18</v>
      </c>
      <c r="E10300">
        <v>9</v>
      </c>
      <c r="F10300" t="s">
        <v>581</v>
      </c>
      <c r="G10300" t="s">
        <v>581</v>
      </c>
      <c r="H10300" t="s">
        <v>143</v>
      </c>
      <c r="I10300" t="s">
        <v>659</v>
      </c>
      <c r="J10300" t="s">
        <v>661</v>
      </c>
    </row>
    <row r="10301" spans="1:10" x14ac:dyDescent="0.35">
      <c r="A10301">
        <v>10582</v>
      </c>
      <c r="B10301" t="s">
        <v>495</v>
      </c>
      <c r="C10301">
        <v>19</v>
      </c>
      <c r="D10301">
        <v>15</v>
      </c>
      <c r="E10301">
        <v>5</v>
      </c>
      <c r="F10301" t="s">
        <v>581</v>
      </c>
      <c r="G10301" t="s">
        <v>581</v>
      </c>
      <c r="H10301" t="s">
        <v>143</v>
      </c>
      <c r="I10301" t="s">
        <v>659</v>
      </c>
      <c r="J10301" t="s">
        <v>661</v>
      </c>
    </row>
    <row r="10302" spans="1:10" x14ac:dyDescent="0.35">
      <c r="A10302">
        <v>10583</v>
      </c>
      <c r="B10302" t="s">
        <v>495</v>
      </c>
      <c r="C10302">
        <v>20</v>
      </c>
      <c r="D10302">
        <v>12</v>
      </c>
      <c r="E10302">
        <v>2</v>
      </c>
      <c r="F10302" t="s">
        <v>581</v>
      </c>
      <c r="G10302" t="s">
        <v>581</v>
      </c>
      <c r="H10302" t="s">
        <v>143</v>
      </c>
      <c r="I10302" t="s">
        <v>659</v>
      </c>
      <c r="J10302" t="s">
        <v>661</v>
      </c>
    </row>
    <row r="10303" spans="1:10" x14ac:dyDescent="0.35">
      <c r="A10303">
        <v>10584</v>
      </c>
      <c r="B10303" t="s">
        <v>495</v>
      </c>
      <c r="C10303">
        <v>21</v>
      </c>
      <c r="D10303">
        <v>10</v>
      </c>
      <c r="E10303">
        <v>2</v>
      </c>
      <c r="F10303" t="s">
        <v>581</v>
      </c>
      <c r="G10303" t="s">
        <v>581</v>
      </c>
      <c r="H10303" t="s">
        <v>143</v>
      </c>
      <c r="I10303" t="s">
        <v>659</v>
      </c>
      <c r="J10303" t="s">
        <v>661</v>
      </c>
    </row>
    <row r="10304" spans="1:10" x14ac:dyDescent="0.35">
      <c r="A10304">
        <v>10585</v>
      </c>
      <c r="B10304" t="s">
        <v>495</v>
      </c>
      <c r="C10304">
        <v>22</v>
      </c>
      <c r="D10304">
        <v>5</v>
      </c>
      <c r="E10304">
        <v>3</v>
      </c>
      <c r="F10304" t="s">
        <v>581</v>
      </c>
      <c r="G10304" t="s">
        <v>581</v>
      </c>
      <c r="H10304" t="s">
        <v>143</v>
      </c>
      <c r="I10304" t="s">
        <v>659</v>
      </c>
      <c r="J10304" t="s">
        <v>661</v>
      </c>
    </row>
    <row r="10305" spans="1:10" x14ac:dyDescent="0.35">
      <c r="A10305">
        <v>10586</v>
      </c>
      <c r="B10305" t="s">
        <v>495</v>
      </c>
      <c r="C10305">
        <v>23</v>
      </c>
      <c r="D10305">
        <v>12</v>
      </c>
      <c r="E10305">
        <v>3</v>
      </c>
      <c r="F10305" t="s">
        <v>581</v>
      </c>
      <c r="G10305" t="s">
        <v>581</v>
      </c>
      <c r="H10305" t="s">
        <v>143</v>
      </c>
      <c r="I10305" t="s">
        <v>659</v>
      </c>
      <c r="J10305" t="s">
        <v>661</v>
      </c>
    </row>
    <row r="10306" spans="1:10" x14ac:dyDescent="0.35">
      <c r="A10306">
        <v>10587</v>
      </c>
      <c r="B10306" t="s">
        <v>495</v>
      </c>
      <c r="C10306">
        <v>24</v>
      </c>
      <c r="D10306">
        <v>12</v>
      </c>
      <c r="E10306">
        <v>3</v>
      </c>
      <c r="F10306" t="s">
        <v>581</v>
      </c>
      <c r="G10306" t="s">
        <v>581</v>
      </c>
      <c r="H10306" t="s">
        <v>143</v>
      </c>
      <c r="I10306" t="s">
        <v>659</v>
      </c>
      <c r="J10306" t="s">
        <v>661</v>
      </c>
    </row>
    <row r="10307" spans="1:10" x14ac:dyDescent="0.35">
      <c r="A10307">
        <v>10588</v>
      </c>
      <c r="B10307" t="s">
        <v>495</v>
      </c>
      <c r="C10307">
        <v>25</v>
      </c>
      <c r="D10307">
        <v>8</v>
      </c>
      <c r="E10307">
        <v>5</v>
      </c>
      <c r="F10307" t="s">
        <v>581</v>
      </c>
      <c r="G10307" t="s">
        <v>581</v>
      </c>
      <c r="H10307" t="s">
        <v>143</v>
      </c>
      <c r="I10307" t="s">
        <v>659</v>
      </c>
      <c r="J10307" t="s">
        <v>661</v>
      </c>
    </row>
    <row r="10308" spans="1:10" x14ac:dyDescent="0.35">
      <c r="A10308">
        <v>10589</v>
      </c>
      <c r="B10308" t="s">
        <v>495</v>
      </c>
      <c r="C10308">
        <v>26</v>
      </c>
      <c r="D10308">
        <v>11</v>
      </c>
      <c r="E10308">
        <v>3</v>
      </c>
      <c r="F10308" t="s">
        <v>581</v>
      </c>
      <c r="G10308" t="s">
        <v>581</v>
      </c>
      <c r="H10308" t="s">
        <v>143</v>
      </c>
      <c r="I10308" t="s">
        <v>659</v>
      </c>
      <c r="J10308" t="s">
        <v>661</v>
      </c>
    </row>
    <row r="10309" spans="1:10" x14ac:dyDescent="0.35">
      <c r="A10309">
        <v>10590</v>
      </c>
      <c r="B10309" t="s">
        <v>495</v>
      </c>
      <c r="C10309">
        <v>27</v>
      </c>
      <c r="D10309">
        <v>18</v>
      </c>
      <c r="E10309">
        <v>4</v>
      </c>
      <c r="F10309" t="s">
        <v>581</v>
      </c>
      <c r="G10309" t="s">
        <v>581</v>
      </c>
      <c r="H10309" t="s">
        <v>143</v>
      </c>
      <c r="I10309" t="s">
        <v>659</v>
      </c>
      <c r="J10309" t="s">
        <v>661</v>
      </c>
    </row>
    <row r="10310" spans="1:10" x14ac:dyDescent="0.35">
      <c r="A10310">
        <v>10591</v>
      </c>
      <c r="B10310" t="s">
        <v>495</v>
      </c>
      <c r="C10310">
        <v>28</v>
      </c>
      <c r="D10310">
        <v>18</v>
      </c>
      <c r="E10310">
        <v>3</v>
      </c>
      <c r="F10310" t="s">
        <v>581</v>
      </c>
      <c r="G10310" t="s">
        <v>581</v>
      </c>
      <c r="H10310" t="s">
        <v>143</v>
      </c>
      <c r="I10310" t="s">
        <v>659</v>
      </c>
      <c r="J10310" t="s">
        <v>661</v>
      </c>
    </row>
    <row r="10311" spans="1:10" x14ac:dyDescent="0.35">
      <c r="A10311">
        <v>10592</v>
      </c>
      <c r="B10311" t="s">
        <v>495</v>
      </c>
      <c r="C10311">
        <v>29</v>
      </c>
      <c r="D10311">
        <v>24</v>
      </c>
      <c r="E10311">
        <v>11</v>
      </c>
      <c r="F10311" t="s">
        <v>581</v>
      </c>
      <c r="G10311" t="s">
        <v>581</v>
      </c>
      <c r="H10311" t="s">
        <v>143</v>
      </c>
      <c r="I10311" t="s">
        <v>659</v>
      </c>
      <c r="J10311" t="s">
        <v>661</v>
      </c>
    </row>
    <row r="10312" spans="1:10" x14ac:dyDescent="0.35">
      <c r="A10312">
        <v>10593</v>
      </c>
      <c r="B10312" t="s">
        <v>495</v>
      </c>
      <c r="C10312">
        <v>30</v>
      </c>
      <c r="D10312">
        <v>34</v>
      </c>
      <c r="E10312">
        <v>6</v>
      </c>
      <c r="F10312" t="s">
        <v>581</v>
      </c>
      <c r="G10312" t="s">
        <v>581</v>
      </c>
      <c r="H10312" t="s">
        <v>143</v>
      </c>
      <c r="I10312" t="s">
        <v>659</v>
      </c>
      <c r="J10312" t="s">
        <v>661</v>
      </c>
    </row>
    <row r="10313" spans="1:10" x14ac:dyDescent="0.35">
      <c r="A10313">
        <v>10594</v>
      </c>
      <c r="B10313" t="s">
        <v>495</v>
      </c>
      <c r="C10313">
        <v>31</v>
      </c>
      <c r="D10313">
        <v>30</v>
      </c>
      <c r="E10313">
        <v>8</v>
      </c>
      <c r="F10313" t="s">
        <v>581</v>
      </c>
      <c r="G10313" t="s">
        <v>581</v>
      </c>
      <c r="H10313" t="s">
        <v>143</v>
      </c>
      <c r="I10313" t="s">
        <v>659</v>
      </c>
      <c r="J10313" t="s">
        <v>661</v>
      </c>
    </row>
    <row r="10314" spans="1:10" x14ac:dyDescent="0.35">
      <c r="A10314">
        <v>10595</v>
      </c>
      <c r="B10314" t="s">
        <v>495</v>
      </c>
      <c r="C10314">
        <v>32</v>
      </c>
      <c r="D10314">
        <v>47</v>
      </c>
      <c r="E10314">
        <v>17</v>
      </c>
      <c r="F10314" t="s">
        <v>581</v>
      </c>
      <c r="G10314" t="s">
        <v>581</v>
      </c>
      <c r="H10314" t="s">
        <v>143</v>
      </c>
      <c r="I10314" t="s">
        <v>659</v>
      </c>
      <c r="J10314" t="s">
        <v>661</v>
      </c>
    </row>
    <row r="10315" spans="1:10" x14ac:dyDescent="0.35">
      <c r="A10315">
        <v>10596</v>
      </c>
      <c r="B10315" t="s">
        <v>495</v>
      </c>
      <c r="C10315">
        <v>33</v>
      </c>
      <c r="D10315">
        <v>18</v>
      </c>
      <c r="E10315">
        <v>7</v>
      </c>
      <c r="F10315" t="s">
        <v>581</v>
      </c>
      <c r="G10315" t="s">
        <v>581</v>
      </c>
      <c r="H10315" t="s">
        <v>143</v>
      </c>
      <c r="I10315" t="s">
        <v>659</v>
      </c>
      <c r="J10315" t="s">
        <v>661</v>
      </c>
    </row>
    <row r="10316" spans="1:10" x14ac:dyDescent="0.35">
      <c r="A10316">
        <v>10597</v>
      </c>
      <c r="B10316" t="s">
        <v>495</v>
      </c>
      <c r="C10316">
        <v>34</v>
      </c>
      <c r="D10316">
        <v>16</v>
      </c>
      <c r="E10316">
        <v>7</v>
      </c>
      <c r="F10316" t="s">
        <v>581</v>
      </c>
      <c r="G10316" t="s">
        <v>581</v>
      </c>
      <c r="H10316" t="s">
        <v>143</v>
      </c>
      <c r="I10316" t="s">
        <v>659</v>
      </c>
      <c r="J10316" t="s">
        <v>661</v>
      </c>
    </row>
    <row r="10317" spans="1:10" x14ac:dyDescent="0.35">
      <c r="A10317">
        <v>10598</v>
      </c>
      <c r="B10317" t="s">
        <v>495</v>
      </c>
      <c r="C10317">
        <v>35</v>
      </c>
      <c r="D10317">
        <v>15</v>
      </c>
      <c r="E10317">
        <v>12</v>
      </c>
      <c r="F10317" t="s">
        <v>581</v>
      </c>
      <c r="G10317" t="s">
        <v>581</v>
      </c>
      <c r="H10317" t="s">
        <v>143</v>
      </c>
      <c r="I10317" t="s">
        <v>659</v>
      </c>
      <c r="J10317" t="s">
        <v>661</v>
      </c>
    </row>
    <row r="10318" spans="1:10" x14ac:dyDescent="0.35">
      <c r="A10318">
        <v>10599</v>
      </c>
      <c r="B10318" t="s">
        <v>495</v>
      </c>
      <c r="C10318">
        <v>36</v>
      </c>
      <c r="D10318">
        <v>13</v>
      </c>
      <c r="E10318">
        <v>5</v>
      </c>
      <c r="F10318" t="s">
        <v>581</v>
      </c>
      <c r="G10318" t="s">
        <v>581</v>
      </c>
      <c r="H10318" t="s">
        <v>143</v>
      </c>
      <c r="I10318" t="s">
        <v>659</v>
      </c>
      <c r="J10318" t="s">
        <v>661</v>
      </c>
    </row>
    <row r="10319" spans="1:10" x14ac:dyDescent="0.35">
      <c r="A10319">
        <v>10600</v>
      </c>
      <c r="B10319" t="s">
        <v>495</v>
      </c>
      <c r="C10319">
        <v>37</v>
      </c>
      <c r="D10319">
        <v>2</v>
      </c>
      <c r="E10319">
        <v>6</v>
      </c>
      <c r="F10319" t="s">
        <v>581</v>
      </c>
      <c r="G10319" t="s">
        <v>581</v>
      </c>
      <c r="H10319" t="s">
        <v>143</v>
      </c>
      <c r="I10319" t="s">
        <v>659</v>
      </c>
      <c r="J10319" t="s">
        <v>661</v>
      </c>
    </row>
    <row r="10320" spans="1:10" x14ac:dyDescent="0.35">
      <c r="A10320">
        <v>10601</v>
      </c>
      <c r="B10320" t="s">
        <v>495</v>
      </c>
      <c r="C10320">
        <v>38</v>
      </c>
      <c r="D10320">
        <v>16</v>
      </c>
      <c r="E10320">
        <v>18</v>
      </c>
      <c r="F10320" t="s">
        <v>581</v>
      </c>
      <c r="G10320" t="s">
        <v>581</v>
      </c>
      <c r="H10320" t="s">
        <v>143</v>
      </c>
      <c r="I10320" t="s">
        <v>659</v>
      </c>
      <c r="J10320" t="s">
        <v>661</v>
      </c>
    </row>
    <row r="10321" spans="1:10" x14ac:dyDescent="0.35">
      <c r="A10321">
        <v>10602</v>
      </c>
      <c r="B10321" t="s">
        <v>496</v>
      </c>
      <c r="C10321">
        <v>15</v>
      </c>
      <c r="D10321">
        <v>32</v>
      </c>
      <c r="E10321">
        <v>0</v>
      </c>
      <c r="F10321" t="s">
        <v>581</v>
      </c>
      <c r="G10321" t="s">
        <v>581</v>
      </c>
      <c r="H10321" t="s">
        <v>143</v>
      </c>
      <c r="I10321" t="s">
        <v>659</v>
      </c>
      <c r="J10321" t="s">
        <v>670</v>
      </c>
    </row>
    <row r="10322" spans="1:10" x14ac:dyDescent="0.35">
      <c r="A10322">
        <v>10603</v>
      </c>
      <c r="B10322" t="s">
        <v>496</v>
      </c>
      <c r="C10322">
        <v>16</v>
      </c>
      <c r="D10322">
        <v>36</v>
      </c>
      <c r="E10322">
        <v>0</v>
      </c>
      <c r="F10322" t="s">
        <v>581</v>
      </c>
      <c r="G10322" t="s">
        <v>581</v>
      </c>
      <c r="H10322" t="s">
        <v>143</v>
      </c>
      <c r="I10322" t="s">
        <v>659</v>
      </c>
      <c r="J10322" t="s">
        <v>670</v>
      </c>
    </row>
    <row r="10323" spans="1:10" x14ac:dyDescent="0.35">
      <c r="A10323">
        <v>10604</v>
      </c>
      <c r="B10323" t="s">
        <v>496</v>
      </c>
      <c r="C10323">
        <v>17</v>
      </c>
      <c r="D10323">
        <v>20</v>
      </c>
      <c r="E10323">
        <v>0</v>
      </c>
      <c r="F10323" t="s">
        <v>581</v>
      </c>
      <c r="G10323" t="s">
        <v>581</v>
      </c>
      <c r="H10323" t="s">
        <v>143</v>
      </c>
      <c r="I10323" t="s">
        <v>659</v>
      </c>
      <c r="J10323" t="s">
        <v>670</v>
      </c>
    </row>
    <row r="10324" spans="1:10" x14ac:dyDescent="0.35">
      <c r="A10324">
        <v>10605</v>
      </c>
      <c r="B10324" t="s">
        <v>496</v>
      </c>
      <c r="C10324">
        <v>18</v>
      </c>
      <c r="D10324">
        <v>14</v>
      </c>
      <c r="E10324">
        <v>0</v>
      </c>
      <c r="F10324" t="s">
        <v>581</v>
      </c>
      <c r="G10324" t="s">
        <v>581</v>
      </c>
      <c r="H10324" t="s">
        <v>143</v>
      </c>
      <c r="I10324" t="s">
        <v>659</v>
      </c>
      <c r="J10324" t="s">
        <v>670</v>
      </c>
    </row>
    <row r="10325" spans="1:10" x14ac:dyDescent="0.35">
      <c r="A10325">
        <v>10606</v>
      </c>
      <c r="B10325" t="s">
        <v>496</v>
      </c>
      <c r="C10325">
        <v>19</v>
      </c>
      <c r="D10325">
        <v>5</v>
      </c>
      <c r="E10325">
        <v>0</v>
      </c>
      <c r="F10325" t="s">
        <v>581</v>
      </c>
      <c r="G10325" t="s">
        <v>581</v>
      </c>
      <c r="H10325" t="s">
        <v>143</v>
      </c>
      <c r="I10325" t="s">
        <v>659</v>
      </c>
      <c r="J10325" t="s">
        <v>670</v>
      </c>
    </row>
    <row r="10326" spans="1:10" x14ac:dyDescent="0.35">
      <c r="A10326">
        <v>10607</v>
      </c>
      <c r="B10326" t="s">
        <v>496</v>
      </c>
      <c r="C10326">
        <v>20</v>
      </c>
      <c r="D10326">
        <v>8</v>
      </c>
      <c r="E10326">
        <v>0</v>
      </c>
      <c r="F10326" t="s">
        <v>581</v>
      </c>
      <c r="G10326" t="s">
        <v>581</v>
      </c>
      <c r="H10326" t="s">
        <v>143</v>
      </c>
      <c r="I10326" t="s">
        <v>659</v>
      </c>
      <c r="J10326" t="s">
        <v>670</v>
      </c>
    </row>
    <row r="10327" spans="1:10" x14ac:dyDescent="0.35">
      <c r="A10327">
        <v>10608</v>
      </c>
      <c r="B10327" t="s">
        <v>496</v>
      </c>
      <c r="C10327">
        <v>21</v>
      </c>
      <c r="D10327">
        <v>3</v>
      </c>
      <c r="E10327">
        <v>0</v>
      </c>
      <c r="F10327" t="s">
        <v>581</v>
      </c>
      <c r="G10327" t="s">
        <v>581</v>
      </c>
      <c r="H10327" t="s">
        <v>143</v>
      </c>
      <c r="I10327" t="s">
        <v>659</v>
      </c>
      <c r="J10327" t="s">
        <v>670</v>
      </c>
    </row>
    <row r="10328" spans="1:10" x14ac:dyDescent="0.35">
      <c r="A10328">
        <v>10609</v>
      </c>
      <c r="B10328" t="s">
        <v>496</v>
      </c>
      <c r="C10328">
        <v>22</v>
      </c>
      <c r="D10328">
        <v>6</v>
      </c>
      <c r="E10328">
        <v>0</v>
      </c>
      <c r="F10328" t="s">
        <v>581</v>
      </c>
      <c r="G10328" t="s">
        <v>581</v>
      </c>
      <c r="H10328" t="s">
        <v>143</v>
      </c>
      <c r="I10328" t="s">
        <v>659</v>
      </c>
      <c r="J10328" t="s">
        <v>670</v>
      </c>
    </row>
    <row r="10329" spans="1:10" x14ac:dyDescent="0.35">
      <c r="A10329">
        <v>10610</v>
      </c>
      <c r="B10329" t="s">
        <v>496</v>
      </c>
      <c r="C10329">
        <v>23</v>
      </c>
      <c r="D10329">
        <v>6</v>
      </c>
      <c r="E10329">
        <v>0</v>
      </c>
      <c r="F10329" t="s">
        <v>581</v>
      </c>
      <c r="G10329" t="s">
        <v>581</v>
      </c>
      <c r="H10329" t="s">
        <v>143</v>
      </c>
      <c r="I10329" t="s">
        <v>659</v>
      </c>
      <c r="J10329" t="s">
        <v>670</v>
      </c>
    </row>
    <row r="10330" spans="1:10" x14ac:dyDescent="0.35">
      <c r="A10330">
        <v>10611</v>
      </c>
      <c r="B10330" t="s">
        <v>496</v>
      </c>
      <c r="C10330">
        <v>24</v>
      </c>
      <c r="D10330">
        <v>2</v>
      </c>
      <c r="E10330">
        <v>0</v>
      </c>
      <c r="F10330" t="s">
        <v>581</v>
      </c>
      <c r="G10330" t="s">
        <v>581</v>
      </c>
      <c r="H10330" t="s">
        <v>143</v>
      </c>
      <c r="I10330" t="s">
        <v>659</v>
      </c>
      <c r="J10330" t="s">
        <v>670</v>
      </c>
    </row>
    <row r="10331" spans="1:10" x14ac:dyDescent="0.35">
      <c r="A10331">
        <v>10612</v>
      </c>
      <c r="B10331" t="s">
        <v>496</v>
      </c>
      <c r="C10331">
        <v>25</v>
      </c>
      <c r="D10331">
        <v>3</v>
      </c>
      <c r="E10331">
        <v>0</v>
      </c>
      <c r="F10331" t="s">
        <v>581</v>
      </c>
      <c r="G10331" t="s">
        <v>581</v>
      </c>
      <c r="H10331" t="s">
        <v>143</v>
      </c>
      <c r="I10331" t="s">
        <v>659</v>
      </c>
      <c r="J10331" t="s">
        <v>670</v>
      </c>
    </row>
    <row r="10332" spans="1:10" x14ac:dyDescent="0.35">
      <c r="A10332">
        <v>10613</v>
      </c>
      <c r="B10332" t="s">
        <v>496</v>
      </c>
      <c r="C10332">
        <v>26</v>
      </c>
      <c r="D10332">
        <v>5</v>
      </c>
      <c r="E10332">
        <v>0</v>
      </c>
      <c r="F10332" t="s">
        <v>581</v>
      </c>
      <c r="G10332" t="s">
        <v>581</v>
      </c>
      <c r="H10332" t="s">
        <v>143</v>
      </c>
      <c r="I10332" t="s">
        <v>659</v>
      </c>
      <c r="J10332" t="s">
        <v>670</v>
      </c>
    </row>
    <row r="10333" spans="1:10" x14ac:dyDescent="0.35">
      <c r="A10333">
        <v>10614</v>
      </c>
      <c r="B10333" t="s">
        <v>496</v>
      </c>
      <c r="C10333">
        <v>27</v>
      </c>
      <c r="D10333">
        <v>8</v>
      </c>
      <c r="E10333">
        <v>0</v>
      </c>
      <c r="F10333" t="s">
        <v>581</v>
      </c>
      <c r="G10333" t="s">
        <v>581</v>
      </c>
      <c r="H10333" t="s">
        <v>143</v>
      </c>
      <c r="I10333" t="s">
        <v>659</v>
      </c>
      <c r="J10333" t="s">
        <v>670</v>
      </c>
    </row>
    <row r="10334" spans="1:10" x14ac:dyDescent="0.35">
      <c r="A10334">
        <v>10615</v>
      </c>
      <c r="B10334" t="s">
        <v>496</v>
      </c>
      <c r="C10334">
        <v>28</v>
      </c>
      <c r="D10334">
        <v>16</v>
      </c>
      <c r="E10334">
        <v>0</v>
      </c>
      <c r="F10334" t="s">
        <v>581</v>
      </c>
      <c r="G10334" t="s">
        <v>581</v>
      </c>
      <c r="H10334" t="s">
        <v>143</v>
      </c>
      <c r="I10334" t="s">
        <v>659</v>
      </c>
      <c r="J10334" t="s">
        <v>670</v>
      </c>
    </row>
    <row r="10335" spans="1:10" x14ac:dyDescent="0.35">
      <c r="A10335">
        <v>10616</v>
      </c>
      <c r="B10335" t="s">
        <v>496</v>
      </c>
      <c r="C10335">
        <v>29</v>
      </c>
      <c r="D10335">
        <v>7</v>
      </c>
      <c r="E10335">
        <v>0</v>
      </c>
      <c r="F10335" t="s">
        <v>581</v>
      </c>
      <c r="G10335" t="s">
        <v>581</v>
      </c>
      <c r="H10335" t="s">
        <v>143</v>
      </c>
      <c r="I10335" t="s">
        <v>659</v>
      </c>
      <c r="J10335" t="s">
        <v>670</v>
      </c>
    </row>
    <row r="10336" spans="1:10" x14ac:dyDescent="0.35">
      <c r="A10336">
        <v>10617</v>
      </c>
      <c r="B10336" t="s">
        <v>496</v>
      </c>
      <c r="C10336">
        <v>30</v>
      </c>
      <c r="D10336">
        <v>15</v>
      </c>
      <c r="E10336">
        <v>0</v>
      </c>
      <c r="F10336" t="s">
        <v>581</v>
      </c>
      <c r="G10336" t="s">
        <v>581</v>
      </c>
      <c r="H10336" t="s">
        <v>143</v>
      </c>
      <c r="I10336" t="s">
        <v>659</v>
      </c>
      <c r="J10336" t="s">
        <v>670</v>
      </c>
    </row>
    <row r="10337" spans="1:10" x14ac:dyDescent="0.35">
      <c r="A10337">
        <v>10618</v>
      </c>
      <c r="B10337" t="s">
        <v>496</v>
      </c>
      <c r="C10337">
        <v>31</v>
      </c>
      <c r="D10337">
        <v>15</v>
      </c>
      <c r="E10337">
        <v>0</v>
      </c>
      <c r="F10337" t="s">
        <v>581</v>
      </c>
      <c r="G10337" t="s">
        <v>581</v>
      </c>
      <c r="H10337" t="s">
        <v>143</v>
      </c>
      <c r="I10337" t="s">
        <v>659</v>
      </c>
      <c r="J10337" t="s">
        <v>670</v>
      </c>
    </row>
    <row r="10338" spans="1:10" x14ac:dyDescent="0.35">
      <c r="A10338">
        <v>10619</v>
      </c>
      <c r="B10338" t="s">
        <v>496</v>
      </c>
      <c r="C10338">
        <v>32</v>
      </c>
      <c r="D10338">
        <v>13</v>
      </c>
      <c r="E10338">
        <v>0</v>
      </c>
      <c r="F10338" t="s">
        <v>581</v>
      </c>
      <c r="G10338" t="s">
        <v>581</v>
      </c>
      <c r="H10338" t="s">
        <v>143</v>
      </c>
      <c r="I10338" t="s">
        <v>659</v>
      </c>
      <c r="J10338" t="s">
        <v>670</v>
      </c>
    </row>
    <row r="10339" spans="1:10" x14ac:dyDescent="0.35">
      <c r="A10339">
        <v>10620</v>
      </c>
      <c r="B10339" t="s">
        <v>496</v>
      </c>
      <c r="C10339">
        <v>33</v>
      </c>
      <c r="D10339">
        <v>18</v>
      </c>
      <c r="E10339">
        <v>0</v>
      </c>
      <c r="F10339" t="s">
        <v>581</v>
      </c>
      <c r="G10339" t="s">
        <v>581</v>
      </c>
      <c r="H10339" t="s">
        <v>143</v>
      </c>
      <c r="I10339" t="s">
        <v>659</v>
      </c>
      <c r="J10339" t="s">
        <v>670</v>
      </c>
    </row>
    <row r="10340" spans="1:10" x14ac:dyDescent="0.35">
      <c r="A10340">
        <v>10621</v>
      </c>
      <c r="B10340" t="s">
        <v>496</v>
      </c>
      <c r="C10340">
        <v>34</v>
      </c>
      <c r="D10340">
        <v>15</v>
      </c>
      <c r="E10340">
        <v>0</v>
      </c>
      <c r="F10340" t="s">
        <v>581</v>
      </c>
      <c r="G10340" t="s">
        <v>581</v>
      </c>
      <c r="H10340" t="s">
        <v>143</v>
      </c>
      <c r="I10340" t="s">
        <v>659</v>
      </c>
      <c r="J10340" t="s">
        <v>670</v>
      </c>
    </row>
    <row r="10341" spans="1:10" x14ac:dyDescent="0.35">
      <c r="A10341">
        <v>10622</v>
      </c>
      <c r="B10341" t="s">
        <v>496</v>
      </c>
      <c r="C10341">
        <v>35</v>
      </c>
      <c r="D10341">
        <v>14</v>
      </c>
      <c r="E10341">
        <v>0</v>
      </c>
      <c r="F10341" t="s">
        <v>581</v>
      </c>
      <c r="G10341" t="s">
        <v>581</v>
      </c>
      <c r="H10341" t="s">
        <v>143</v>
      </c>
      <c r="I10341" t="s">
        <v>659</v>
      </c>
      <c r="J10341" t="s">
        <v>670</v>
      </c>
    </row>
    <row r="10342" spans="1:10" x14ac:dyDescent="0.35">
      <c r="A10342">
        <v>10623</v>
      </c>
      <c r="B10342" t="s">
        <v>496</v>
      </c>
      <c r="C10342">
        <v>36</v>
      </c>
      <c r="D10342">
        <v>8</v>
      </c>
      <c r="E10342">
        <v>0</v>
      </c>
      <c r="F10342" t="s">
        <v>581</v>
      </c>
      <c r="G10342" t="s">
        <v>581</v>
      </c>
      <c r="H10342" t="s">
        <v>143</v>
      </c>
      <c r="I10342" t="s">
        <v>659</v>
      </c>
      <c r="J10342" t="s">
        <v>670</v>
      </c>
    </row>
    <row r="10343" spans="1:10" x14ac:dyDescent="0.35">
      <c r="A10343">
        <v>10624</v>
      </c>
      <c r="B10343" t="s">
        <v>496</v>
      </c>
      <c r="C10343">
        <v>37</v>
      </c>
      <c r="D10343">
        <v>13</v>
      </c>
      <c r="E10343">
        <v>0</v>
      </c>
      <c r="F10343" t="s">
        <v>581</v>
      </c>
      <c r="G10343" t="s">
        <v>581</v>
      </c>
      <c r="H10343" t="s">
        <v>143</v>
      </c>
      <c r="I10343" t="s">
        <v>659</v>
      </c>
      <c r="J10343" t="s">
        <v>670</v>
      </c>
    </row>
    <row r="10344" spans="1:10" x14ac:dyDescent="0.35">
      <c r="A10344">
        <v>10625</v>
      </c>
      <c r="B10344" t="s">
        <v>496</v>
      </c>
      <c r="C10344">
        <v>38</v>
      </c>
      <c r="D10344">
        <v>11</v>
      </c>
      <c r="E10344">
        <v>0</v>
      </c>
      <c r="F10344" t="s">
        <v>581</v>
      </c>
      <c r="G10344" t="s">
        <v>581</v>
      </c>
      <c r="H10344" t="s">
        <v>143</v>
      </c>
      <c r="I10344" t="s">
        <v>659</v>
      </c>
      <c r="J10344" t="s">
        <v>670</v>
      </c>
    </row>
    <row r="10345" spans="1:10" x14ac:dyDescent="0.35">
      <c r="A10345">
        <v>10626</v>
      </c>
      <c r="B10345" t="s">
        <v>497</v>
      </c>
      <c r="C10345">
        <v>15</v>
      </c>
      <c r="D10345">
        <v>21</v>
      </c>
      <c r="E10345">
        <v>1</v>
      </c>
      <c r="F10345" t="s">
        <v>581</v>
      </c>
      <c r="G10345" t="s">
        <v>581</v>
      </c>
      <c r="H10345" t="s">
        <v>143</v>
      </c>
      <c r="I10345" t="s">
        <v>659</v>
      </c>
      <c r="J10345" t="s">
        <v>670</v>
      </c>
    </row>
    <row r="10346" spans="1:10" x14ac:dyDescent="0.35">
      <c r="A10346">
        <v>10627</v>
      </c>
      <c r="B10346" t="s">
        <v>497</v>
      </c>
      <c r="C10346">
        <v>16</v>
      </c>
      <c r="D10346">
        <v>16</v>
      </c>
      <c r="E10346">
        <v>0</v>
      </c>
      <c r="F10346" t="s">
        <v>581</v>
      </c>
      <c r="G10346" t="s">
        <v>581</v>
      </c>
      <c r="H10346" t="s">
        <v>143</v>
      </c>
      <c r="I10346" t="s">
        <v>659</v>
      </c>
      <c r="J10346" t="s">
        <v>670</v>
      </c>
    </row>
    <row r="10347" spans="1:10" x14ac:dyDescent="0.35">
      <c r="A10347">
        <v>10628</v>
      </c>
      <c r="B10347" t="s">
        <v>497</v>
      </c>
      <c r="C10347">
        <v>17</v>
      </c>
      <c r="D10347">
        <v>14</v>
      </c>
      <c r="E10347">
        <v>0</v>
      </c>
      <c r="F10347" t="s">
        <v>581</v>
      </c>
      <c r="G10347" t="s">
        <v>581</v>
      </c>
      <c r="H10347" t="s">
        <v>143</v>
      </c>
      <c r="I10347" t="s">
        <v>659</v>
      </c>
      <c r="J10347" t="s">
        <v>670</v>
      </c>
    </row>
    <row r="10348" spans="1:10" x14ac:dyDescent="0.35">
      <c r="A10348">
        <v>10629</v>
      </c>
      <c r="B10348" t="s">
        <v>497</v>
      </c>
      <c r="C10348">
        <v>18</v>
      </c>
      <c r="D10348">
        <v>17</v>
      </c>
      <c r="E10348">
        <v>1</v>
      </c>
      <c r="F10348" t="s">
        <v>581</v>
      </c>
      <c r="G10348" t="s">
        <v>581</v>
      </c>
      <c r="H10348" t="s">
        <v>143</v>
      </c>
      <c r="I10348" t="s">
        <v>659</v>
      </c>
      <c r="J10348" t="s">
        <v>670</v>
      </c>
    </row>
    <row r="10349" spans="1:10" x14ac:dyDescent="0.35">
      <c r="A10349">
        <v>10630</v>
      </c>
      <c r="B10349" t="s">
        <v>497</v>
      </c>
      <c r="C10349">
        <v>19</v>
      </c>
      <c r="D10349">
        <v>14</v>
      </c>
      <c r="E10349">
        <v>0</v>
      </c>
      <c r="F10349" t="s">
        <v>581</v>
      </c>
      <c r="G10349" t="s">
        <v>581</v>
      </c>
      <c r="H10349" t="s">
        <v>143</v>
      </c>
      <c r="I10349" t="s">
        <v>659</v>
      </c>
      <c r="J10349" t="s">
        <v>670</v>
      </c>
    </row>
    <row r="10350" spans="1:10" x14ac:dyDescent="0.35">
      <c r="A10350">
        <v>10631</v>
      </c>
      <c r="B10350" t="s">
        <v>497</v>
      </c>
      <c r="C10350">
        <v>20</v>
      </c>
      <c r="D10350">
        <v>6</v>
      </c>
      <c r="E10350">
        <v>0</v>
      </c>
      <c r="F10350" t="s">
        <v>581</v>
      </c>
      <c r="G10350" t="s">
        <v>581</v>
      </c>
      <c r="H10350" t="s">
        <v>143</v>
      </c>
      <c r="I10350" t="s">
        <v>659</v>
      </c>
      <c r="J10350" t="s">
        <v>670</v>
      </c>
    </row>
    <row r="10351" spans="1:10" x14ac:dyDescent="0.35">
      <c r="A10351">
        <v>10632</v>
      </c>
      <c r="B10351" t="s">
        <v>497</v>
      </c>
      <c r="C10351">
        <v>21</v>
      </c>
      <c r="D10351">
        <v>9</v>
      </c>
      <c r="E10351">
        <v>0</v>
      </c>
      <c r="F10351" t="s">
        <v>581</v>
      </c>
      <c r="G10351" t="s">
        <v>581</v>
      </c>
      <c r="H10351" t="s">
        <v>143</v>
      </c>
      <c r="I10351" t="s">
        <v>659</v>
      </c>
      <c r="J10351" t="s">
        <v>670</v>
      </c>
    </row>
    <row r="10352" spans="1:10" x14ac:dyDescent="0.35">
      <c r="A10352">
        <v>10633</v>
      </c>
      <c r="B10352" t="s">
        <v>497</v>
      </c>
      <c r="C10352">
        <v>23</v>
      </c>
      <c r="D10352">
        <v>3</v>
      </c>
      <c r="E10352">
        <v>0</v>
      </c>
      <c r="F10352" t="s">
        <v>581</v>
      </c>
      <c r="G10352" t="s">
        <v>581</v>
      </c>
      <c r="H10352" t="s">
        <v>143</v>
      </c>
      <c r="I10352" t="s">
        <v>659</v>
      </c>
      <c r="J10352" t="s">
        <v>670</v>
      </c>
    </row>
    <row r="10353" spans="1:10" x14ac:dyDescent="0.35">
      <c r="A10353">
        <v>10634</v>
      </c>
      <c r="B10353" t="s">
        <v>497</v>
      </c>
      <c r="C10353">
        <v>24</v>
      </c>
      <c r="D10353">
        <v>3</v>
      </c>
      <c r="E10353">
        <v>0</v>
      </c>
      <c r="F10353" t="s">
        <v>581</v>
      </c>
      <c r="G10353" t="s">
        <v>581</v>
      </c>
      <c r="H10353" t="s">
        <v>143</v>
      </c>
      <c r="I10353" t="s">
        <v>659</v>
      </c>
      <c r="J10353" t="s">
        <v>670</v>
      </c>
    </row>
    <row r="10354" spans="1:10" x14ac:dyDescent="0.35">
      <c r="A10354">
        <v>10635</v>
      </c>
      <c r="B10354" t="s">
        <v>497</v>
      </c>
      <c r="C10354">
        <v>25</v>
      </c>
      <c r="D10354">
        <v>5</v>
      </c>
      <c r="E10354">
        <v>0</v>
      </c>
      <c r="F10354" t="s">
        <v>581</v>
      </c>
      <c r="G10354" t="s">
        <v>581</v>
      </c>
      <c r="H10354" t="s">
        <v>143</v>
      </c>
      <c r="I10354" t="s">
        <v>659</v>
      </c>
      <c r="J10354" t="s">
        <v>670</v>
      </c>
    </row>
    <row r="10355" spans="1:10" x14ac:dyDescent="0.35">
      <c r="A10355">
        <v>10636</v>
      </c>
      <c r="B10355" t="s">
        <v>497</v>
      </c>
      <c r="C10355">
        <v>26</v>
      </c>
      <c r="D10355">
        <v>5</v>
      </c>
      <c r="E10355">
        <v>0</v>
      </c>
      <c r="F10355" t="s">
        <v>581</v>
      </c>
      <c r="G10355" t="s">
        <v>581</v>
      </c>
      <c r="H10355" t="s">
        <v>143</v>
      </c>
      <c r="I10355" t="s">
        <v>659</v>
      </c>
      <c r="J10355" t="s">
        <v>670</v>
      </c>
    </row>
    <row r="10356" spans="1:10" x14ac:dyDescent="0.35">
      <c r="A10356">
        <v>10637</v>
      </c>
      <c r="B10356" t="s">
        <v>497</v>
      </c>
      <c r="C10356">
        <v>27</v>
      </c>
      <c r="D10356">
        <v>6</v>
      </c>
      <c r="E10356">
        <v>0</v>
      </c>
      <c r="F10356" t="s">
        <v>581</v>
      </c>
      <c r="G10356" t="s">
        <v>581</v>
      </c>
      <c r="H10356" t="s">
        <v>143</v>
      </c>
      <c r="I10356" t="s">
        <v>659</v>
      </c>
      <c r="J10356" t="s">
        <v>670</v>
      </c>
    </row>
    <row r="10357" spans="1:10" x14ac:dyDescent="0.35">
      <c r="A10357">
        <v>10638</v>
      </c>
      <c r="B10357" t="s">
        <v>497</v>
      </c>
      <c r="C10357">
        <v>28</v>
      </c>
      <c r="D10357">
        <v>21</v>
      </c>
      <c r="E10357">
        <v>0</v>
      </c>
      <c r="F10357" t="s">
        <v>581</v>
      </c>
      <c r="G10357" t="s">
        <v>581</v>
      </c>
      <c r="H10357" t="s">
        <v>143</v>
      </c>
      <c r="I10357" t="s">
        <v>659</v>
      </c>
      <c r="J10357" t="s">
        <v>670</v>
      </c>
    </row>
    <row r="10358" spans="1:10" x14ac:dyDescent="0.35">
      <c r="A10358">
        <v>10639</v>
      </c>
      <c r="B10358" t="s">
        <v>497</v>
      </c>
      <c r="C10358">
        <v>29</v>
      </c>
      <c r="D10358">
        <v>11</v>
      </c>
      <c r="E10358">
        <v>0</v>
      </c>
      <c r="F10358" t="s">
        <v>581</v>
      </c>
      <c r="G10358" t="s">
        <v>581</v>
      </c>
      <c r="H10358" t="s">
        <v>143</v>
      </c>
      <c r="I10358" t="s">
        <v>659</v>
      </c>
      <c r="J10358" t="s">
        <v>670</v>
      </c>
    </row>
    <row r="10359" spans="1:10" x14ac:dyDescent="0.35">
      <c r="A10359">
        <v>10640</v>
      </c>
      <c r="B10359" t="s">
        <v>497</v>
      </c>
      <c r="C10359">
        <v>30</v>
      </c>
      <c r="D10359">
        <v>5</v>
      </c>
      <c r="E10359">
        <v>0</v>
      </c>
      <c r="F10359" t="s">
        <v>581</v>
      </c>
      <c r="G10359" t="s">
        <v>581</v>
      </c>
      <c r="H10359" t="s">
        <v>143</v>
      </c>
      <c r="I10359" t="s">
        <v>659</v>
      </c>
      <c r="J10359" t="s">
        <v>670</v>
      </c>
    </row>
    <row r="10360" spans="1:10" x14ac:dyDescent="0.35">
      <c r="A10360">
        <v>10641</v>
      </c>
      <c r="B10360" t="s">
        <v>497</v>
      </c>
      <c r="C10360">
        <v>31</v>
      </c>
      <c r="D10360">
        <v>10</v>
      </c>
      <c r="E10360">
        <v>1</v>
      </c>
      <c r="F10360" t="s">
        <v>581</v>
      </c>
      <c r="G10360" t="s">
        <v>581</v>
      </c>
      <c r="H10360" t="s">
        <v>143</v>
      </c>
      <c r="I10360" t="s">
        <v>659</v>
      </c>
      <c r="J10360" t="s">
        <v>670</v>
      </c>
    </row>
    <row r="10361" spans="1:10" x14ac:dyDescent="0.35">
      <c r="A10361">
        <v>10642</v>
      </c>
      <c r="B10361" t="s">
        <v>497</v>
      </c>
      <c r="C10361">
        <v>32</v>
      </c>
      <c r="D10361">
        <v>11</v>
      </c>
      <c r="E10361">
        <v>1</v>
      </c>
      <c r="F10361" t="s">
        <v>581</v>
      </c>
      <c r="G10361" t="s">
        <v>581</v>
      </c>
      <c r="H10361" t="s">
        <v>143</v>
      </c>
      <c r="I10361" t="s">
        <v>659</v>
      </c>
      <c r="J10361" t="s">
        <v>670</v>
      </c>
    </row>
    <row r="10362" spans="1:10" x14ac:dyDescent="0.35">
      <c r="A10362">
        <v>10643</v>
      </c>
      <c r="B10362" t="s">
        <v>497</v>
      </c>
      <c r="C10362">
        <v>33</v>
      </c>
      <c r="D10362">
        <v>3</v>
      </c>
      <c r="E10362">
        <v>1</v>
      </c>
      <c r="F10362" t="s">
        <v>581</v>
      </c>
      <c r="G10362" t="s">
        <v>581</v>
      </c>
      <c r="H10362" t="s">
        <v>143</v>
      </c>
      <c r="I10362" t="s">
        <v>659</v>
      </c>
      <c r="J10362" t="s">
        <v>670</v>
      </c>
    </row>
    <row r="10363" spans="1:10" x14ac:dyDescent="0.35">
      <c r="A10363">
        <v>10644</v>
      </c>
      <c r="B10363" t="s">
        <v>497</v>
      </c>
      <c r="C10363">
        <v>34</v>
      </c>
      <c r="D10363">
        <v>16</v>
      </c>
      <c r="E10363">
        <v>0</v>
      </c>
      <c r="F10363" t="s">
        <v>581</v>
      </c>
      <c r="G10363" t="s">
        <v>581</v>
      </c>
      <c r="H10363" t="s">
        <v>143</v>
      </c>
      <c r="I10363" t="s">
        <v>659</v>
      </c>
      <c r="J10363" t="s">
        <v>670</v>
      </c>
    </row>
    <row r="10364" spans="1:10" x14ac:dyDescent="0.35">
      <c r="A10364">
        <v>10645</v>
      </c>
      <c r="B10364" t="s">
        <v>497</v>
      </c>
      <c r="C10364">
        <v>35</v>
      </c>
      <c r="D10364">
        <v>8</v>
      </c>
      <c r="E10364">
        <v>0</v>
      </c>
      <c r="F10364" t="s">
        <v>581</v>
      </c>
      <c r="G10364" t="s">
        <v>581</v>
      </c>
      <c r="H10364" t="s">
        <v>143</v>
      </c>
      <c r="I10364" t="s">
        <v>659</v>
      </c>
      <c r="J10364" t="s">
        <v>670</v>
      </c>
    </row>
    <row r="10365" spans="1:10" x14ac:dyDescent="0.35">
      <c r="A10365">
        <v>10646</v>
      </c>
      <c r="B10365" t="s">
        <v>497</v>
      </c>
      <c r="C10365">
        <v>36</v>
      </c>
      <c r="D10365">
        <v>4</v>
      </c>
      <c r="E10365">
        <v>0</v>
      </c>
      <c r="F10365" t="s">
        <v>581</v>
      </c>
      <c r="G10365" t="s">
        <v>581</v>
      </c>
      <c r="H10365" t="s">
        <v>143</v>
      </c>
      <c r="I10365" t="s">
        <v>659</v>
      </c>
      <c r="J10365" t="s">
        <v>670</v>
      </c>
    </row>
    <row r="10366" spans="1:10" x14ac:dyDescent="0.35">
      <c r="A10366">
        <v>10647</v>
      </c>
      <c r="B10366" t="s">
        <v>497</v>
      </c>
      <c r="C10366">
        <v>37</v>
      </c>
      <c r="D10366">
        <v>12</v>
      </c>
      <c r="E10366">
        <v>1</v>
      </c>
      <c r="F10366" t="s">
        <v>581</v>
      </c>
      <c r="G10366" t="s">
        <v>581</v>
      </c>
      <c r="H10366" t="s">
        <v>143</v>
      </c>
      <c r="I10366" t="s">
        <v>659</v>
      </c>
      <c r="J10366" t="s">
        <v>670</v>
      </c>
    </row>
    <row r="10367" spans="1:10" x14ac:dyDescent="0.35">
      <c r="A10367">
        <v>10648</v>
      </c>
      <c r="B10367" t="s">
        <v>497</v>
      </c>
      <c r="C10367">
        <v>38</v>
      </c>
      <c r="D10367">
        <v>3</v>
      </c>
      <c r="E10367">
        <v>2</v>
      </c>
      <c r="F10367" t="s">
        <v>581</v>
      </c>
      <c r="G10367" t="s">
        <v>581</v>
      </c>
      <c r="H10367" t="s">
        <v>143</v>
      </c>
      <c r="I10367" t="s">
        <v>659</v>
      </c>
      <c r="J10367" t="s">
        <v>670</v>
      </c>
    </row>
    <row r="10368" spans="1:10" x14ac:dyDescent="0.35">
      <c r="A10368">
        <v>10649</v>
      </c>
      <c r="B10368" t="s">
        <v>498</v>
      </c>
      <c r="C10368">
        <v>15</v>
      </c>
      <c r="D10368">
        <v>29</v>
      </c>
      <c r="E10368">
        <v>3</v>
      </c>
      <c r="F10368" t="s">
        <v>581</v>
      </c>
      <c r="G10368" t="s">
        <v>581</v>
      </c>
      <c r="H10368" t="s">
        <v>143</v>
      </c>
      <c r="I10368" t="s">
        <v>659</v>
      </c>
      <c r="J10368" t="s">
        <v>670</v>
      </c>
    </row>
    <row r="10369" spans="1:10" x14ac:dyDescent="0.35">
      <c r="A10369">
        <v>10650</v>
      </c>
      <c r="B10369" t="s">
        <v>498</v>
      </c>
      <c r="C10369">
        <v>16</v>
      </c>
      <c r="D10369">
        <v>35</v>
      </c>
      <c r="E10369">
        <v>3</v>
      </c>
      <c r="F10369" t="s">
        <v>581</v>
      </c>
      <c r="G10369" t="s">
        <v>581</v>
      </c>
      <c r="H10369" t="s">
        <v>143</v>
      </c>
      <c r="I10369" t="s">
        <v>659</v>
      </c>
      <c r="J10369" t="s">
        <v>670</v>
      </c>
    </row>
    <row r="10370" spans="1:10" x14ac:dyDescent="0.35">
      <c r="A10370">
        <v>10651</v>
      </c>
      <c r="B10370" t="s">
        <v>498</v>
      </c>
      <c r="C10370">
        <v>17</v>
      </c>
      <c r="D10370">
        <v>31</v>
      </c>
      <c r="E10370">
        <v>5</v>
      </c>
      <c r="F10370" t="s">
        <v>581</v>
      </c>
      <c r="G10370" t="s">
        <v>581</v>
      </c>
      <c r="H10370" t="s">
        <v>143</v>
      </c>
      <c r="I10370" t="s">
        <v>659</v>
      </c>
      <c r="J10370" t="s">
        <v>670</v>
      </c>
    </row>
    <row r="10371" spans="1:10" x14ac:dyDescent="0.35">
      <c r="A10371">
        <v>10652</v>
      </c>
      <c r="B10371" t="s">
        <v>498</v>
      </c>
      <c r="C10371">
        <v>18</v>
      </c>
      <c r="D10371">
        <v>12</v>
      </c>
      <c r="E10371">
        <v>3</v>
      </c>
      <c r="F10371" t="s">
        <v>581</v>
      </c>
      <c r="G10371" t="s">
        <v>581</v>
      </c>
      <c r="H10371" t="s">
        <v>143</v>
      </c>
      <c r="I10371" t="s">
        <v>659</v>
      </c>
      <c r="J10371" t="s">
        <v>670</v>
      </c>
    </row>
    <row r="10372" spans="1:10" x14ac:dyDescent="0.35">
      <c r="A10372">
        <v>10653</v>
      </c>
      <c r="B10372" t="s">
        <v>498</v>
      </c>
      <c r="C10372">
        <v>19</v>
      </c>
      <c r="D10372">
        <v>14</v>
      </c>
      <c r="E10372">
        <v>5</v>
      </c>
      <c r="F10372" t="s">
        <v>581</v>
      </c>
      <c r="G10372" t="s">
        <v>581</v>
      </c>
      <c r="H10372" t="s">
        <v>143</v>
      </c>
      <c r="I10372" t="s">
        <v>659</v>
      </c>
      <c r="J10372" t="s">
        <v>670</v>
      </c>
    </row>
    <row r="10373" spans="1:10" x14ac:dyDescent="0.35">
      <c r="A10373">
        <v>10654</v>
      </c>
      <c r="B10373" t="s">
        <v>498</v>
      </c>
      <c r="C10373">
        <v>20</v>
      </c>
      <c r="D10373">
        <v>8</v>
      </c>
      <c r="E10373">
        <v>3</v>
      </c>
      <c r="F10373" t="s">
        <v>581</v>
      </c>
      <c r="G10373" t="s">
        <v>581</v>
      </c>
      <c r="H10373" t="s">
        <v>143</v>
      </c>
      <c r="I10373" t="s">
        <v>659</v>
      </c>
      <c r="J10373" t="s">
        <v>670</v>
      </c>
    </row>
    <row r="10374" spans="1:10" x14ac:dyDescent="0.35">
      <c r="A10374">
        <v>10655</v>
      </c>
      <c r="B10374" t="s">
        <v>498</v>
      </c>
      <c r="C10374">
        <v>21</v>
      </c>
      <c r="D10374">
        <v>8</v>
      </c>
      <c r="E10374">
        <v>0</v>
      </c>
      <c r="F10374" t="s">
        <v>581</v>
      </c>
      <c r="G10374" t="s">
        <v>581</v>
      </c>
      <c r="H10374" t="s">
        <v>143</v>
      </c>
      <c r="I10374" t="s">
        <v>659</v>
      </c>
      <c r="J10374" t="s">
        <v>670</v>
      </c>
    </row>
    <row r="10375" spans="1:10" x14ac:dyDescent="0.35">
      <c r="A10375">
        <v>10656</v>
      </c>
      <c r="B10375" t="s">
        <v>498</v>
      </c>
      <c r="C10375">
        <v>22</v>
      </c>
      <c r="D10375">
        <v>9</v>
      </c>
      <c r="E10375">
        <v>1</v>
      </c>
      <c r="F10375" t="s">
        <v>581</v>
      </c>
      <c r="G10375" t="s">
        <v>581</v>
      </c>
      <c r="H10375" t="s">
        <v>143</v>
      </c>
      <c r="I10375" t="s">
        <v>659</v>
      </c>
      <c r="J10375" t="s">
        <v>670</v>
      </c>
    </row>
    <row r="10376" spans="1:10" x14ac:dyDescent="0.35">
      <c r="A10376">
        <v>10657</v>
      </c>
      <c r="B10376" t="s">
        <v>498</v>
      </c>
      <c r="C10376">
        <v>23</v>
      </c>
      <c r="D10376">
        <v>7</v>
      </c>
      <c r="E10376">
        <v>1</v>
      </c>
      <c r="F10376" t="s">
        <v>581</v>
      </c>
      <c r="G10376" t="s">
        <v>581</v>
      </c>
      <c r="H10376" t="s">
        <v>143</v>
      </c>
      <c r="I10376" t="s">
        <v>659</v>
      </c>
      <c r="J10376" t="s">
        <v>670</v>
      </c>
    </row>
    <row r="10377" spans="1:10" x14ac:dyDescent="0.35">
      <c r="A10377">
        <v>10658</v>
      </c>
      <c r="B10377" t="s">
        <v>498</v>
      </c>
      <c r="C10377">
        <v>24</v>
      </c>
      <c r="D10377">
        <v>10</v>
      </c>
      <c r="E10377">
        <v>0</v>
      </c>
      <c r="F10377" t="s">
        <v>581</v>
      </c>
      <c r="G10377" t="s">
        <v>581</v>
      </c>
      <c r="H10377" t="s">
        <v>143</v>
      </c>
      <c r="I10377" t="s">
        <v>659</v>
      </c>
      <c r="J10377" t="s">
        <v>670</v>
      </c>
    </row>
    <row r="10378" spans="1:10" x14ac:dyDescent="0.35">
      <c r="A10378">
        <v>10659</v>
      </c>
      <c r="B10378" t="s">
        <v>498</v>
      </c>
      <c r="C10378">
        <v>25</v>
      </c>
      <c r="D10378">
        <v>6</v>
      </c>
      <c r="E10378">
        <v>0</v>
      </c>
      <c r="F10378" t="s">
        <v>581</v>
      </c>
      <c r="G10378" t="s">
        <v>581</v>
      </c>
      <c r="H10378" t="s">
        <v>143</v>
      </c>
      <c r="I10378" t="s">
        <v>659</v>
      </c>
      <c r="J10378" t="s">
        <v>670</v>
      </c>
    </row>
    <row r="10379" spans="1:10" x14ac:dyDescent="0.35">
      <c r="A10379">
        <v>10660</v>
      </c>
      <c r="B10379" t="s">
        <v>498</v>
      </c>
      <c r="C10379">
        <v>26</v>
      </c>
      <c r="D10379">
        <v>13</v>
      </c>
      <c r="E10379">
        <v>3</v>
      </c>
      <c r="F10379" t="s">
        <v>581</v>
      </c>
      <c r="G10379" t="s">
        <v>581</v>
      </c>
      <c r="H10379" t="s">
        <v>143</v>
      </c>
      <c r="I10379" t="s">
        <v>659</v>
      </c>
      <c r="J10379" t="s">
        <v>670</v>
      </c>
    </row>
    <row r="10380" spans="1:10" x14ac:dyDescent="0.35">
      <c r="A10380">
        <v>10661</v>
      </c>
      <c r="B10380" t="s">
        <v>498</v>
      </c>
      <c r="C10380">
        <v>27</v>
      </c>
      <c r="D10380">
        <v>12</v>
      </c>
      <c r="E10380">
        <v>6</v>
      </c>
      <c r="F10380" t="s">
        <v>581</v>
      </c>
      <c r="G10380" t="s">
        <v>581</v>
      </c>
      <c r="H10380" t="s">
        <v>143</v>
      </c>
      <c r="I10380" t="s">
        <v>659</v>
      </c>
      <c r="J10380" t="s">
        <v>670</v>
      </c>
    </row>
    <row r="10381" spans="1:10" x14ac:dyDescent="0.35">
      <c r="A10381">
        <v>10662</v>
      </c>
      <c r="B10381" t="s">
        <v>498</v>
      </c>
      <c r="C10381">
        <v>28</v>
      </c>
      <c r="D10381">
        <v>16</v>
      </c>
      <c r="E10381">
        <v>1</v>
      </c>
      <c r="F10381" t="s">
        <v>581</v>
      </c>
      <c r="G10381" t="s">
        <v>581</v>
      </c>
      <c r="H10381" t="s">
        <v>143</v>
      </c>
      <c r="I10381" t="s">
        <v>659</v>
      </c>
      <c r="J10381" t="s">
        <v>670</v>
      </c>
    </row>
    <row r="10382" spans="1:10" x14ac:dyDescent="0.35">
      <c r="A10382">
        <v>10663</v>
      </c>
      <c r="B10382" t="s">
        <v>498</v>
      </c>
      <c r="C10382">
        <v>29</v>
      </c>
      <c r="D10382">
        <v>18</v>
      </c>
      <c r="E10382">
        <v>4</v>
      </c>
      <c r="F10382" t="s">
        <v>581</v>
      </c>
      <c r="G10382" t="s">
        <v>581</v>
      </c>
      <c r="H10382" t="s">
        <v>143</v>
      </c>
      <c r="I10382" t="s">
        <v>659</v>
      </c>
      <c r="J10382" t="s">
        <v>670</v>
      </c>
    </row>
    <row r="10383" spans="1:10" x14ac:dyDescent="0.35">
      <c r="A10383">
        <v>10664</v>
      </c>
      <c r="B10383" t="s">
        <v>498</v>
      </c>
      <c r="C10383">
        <v>30</v>
      </c>
      <c r="D10383">
        <v>22</v>
      </c>
      <c r="E10383">
        <v>2</v>
      </c>
      <c r="F10383" t="s">
        <v>581</v>
      </c>
      <c r="G10383" t="s">
        <v>581</v>
      </c>
      <c r="H10383" t="s">
        <v>143</v>
      </c>
      <c r="I10383" t="s">
        <v>659</v>
      </c>
      <c r="J10383" t="s">
        <v>670</v>
      </c>
    </row>
    <row r="10384" spans="1:10" x14ac:dyDescent="0.35">
      <c r="A10384">
        <v>10665</v>
      </c>
      <c r="B10384" t="s">
        <v>498</v>
      </c>
      <c r="C10384">
        <v>31</v>
      </c>
      <c r="D10384">
        <v>18</v>
      </c>
      <c r="E10384">
        <v>0</v>
      </c>
      <c r="F10384" t="s">
        <v>581</v>
      </c>
      <c r="G10384" t="s">
        <v>581</v>
      </c>
      <c r="H10384" t="s">
        <v>143</v>
      </c>
      <c r="I10384" t="s">
        <v>659</v>
      </c>
      <c r="J10384" t="s">
        <v>670</v>
      </c>
    </row>
    <row r="10385" spans="1:10" x14ac:dyDescent="0.35">
      <c r="A10385">
        <v>10666</v>
      </c>
      <c r="B10385" t="s">
        <v>498</v>
      </c>
      <c r="C10385">
        <v>32</v>
      </c>
      <c r="D10385">
        <v>15</v>
      </c>
      <c r="E10385">
        <v>2</v>
      </c>
      <c r="F10385" t="s">
        <v>581</v>
      </c>
      <c r="G10385" t="s">
        <v>581</v>
      </c>
      <c r="H10385" t="s">
        <v>143</v>
      </c>
      <c r="I10385" t="s">
        <v>659</v>
      </c>
      <c r="J10385" t="s">
        <v>670</v>
      </c>
    </row>
    <row r="10386" spans="1:10" x14ac:dyDescent="0.35">
      <c r="A10386">
        <v>10667</v>
      </c>
      <c r="B10386" t="s">
        <v>498</v>
      </c>
      <c r="C10386">
        <v>33</v>
      </c>
      <c r="D10386">
        <v>15</v>
      </c>
      <c r="E10386">
        <v>4</v>
      </c>
      <c r="F10386" t="s">
        <v>581</v>
      </c>
      <c r="G10386" t="s">
        <v>581</v>
      </c>
      <c r="H10386" t="s">
        <v>143</v>
      </c>
      <c r="I10386" t="s">
        <v>659</v>
      </c>
      <c r="J10386" t="s">
        <v>670</v>
      </c>
    </row>
    <row r="10387" spans="1:10" x14ac:dyDescent="0.35">
      <c r="A10387">
        <v>10668</v>
      </c>
      <c r="B10387" t="s">
        <v>498</v>
      </c>
      <c r="C10387">
        <v>34</v>
      </c>
      <c r="D10387">
        <v>17</v>
      </c>
      <c r="E10387">
        <v>2</v>
      </c>
      <c r="F10387" t="s">
        <v>581</v>
      </c>
      <c r="G10387" t="s">
        <v>581</v>
      </c>
      <c r="H10387" t="s">
        <v>143</v>
      </c>
      <c r="I10387" t="s">
        <v>659</v>
      </c>
      <c r="J10387" t="s">
        <v>670</v>
      </c>
    </row>
    <row r="10388" spans="1:10" x14ac:dyDescent="0.35">
      <c r="A10388">
        <v>10669</v>
      </c>
      <c r="B10388" t="s">
        <v>498</v>
      </c>
      <c r="C10388">
        <v>35</v>
      </c>
      <c r="D10388">
        <v>20</v>
      </c>
      <c r="E10388">
        <v>1</v>
      </c>
      <c r="F10388" t="s">
        <v>581</v>
      </c>
      <c r="G10388" t="s">
        <v>581</v>
      </c>
      <c r="H10388" t="s">
        <v>143</v>
      </c>
      <c r="I10388" t="s">
        <v>659</v>
      </c>
      <c r="J10388" t="s">
        <v>670</v>
      </c>
    </row>
    <row r="10389" spans="1:10" x14ac:dyDescent="0.35">
      <c r="A10389">
        <v>10670</v>
      </c>
      <c r="B10389" t="s">
        <v>498</v>
      </c>
      <c r="C10389">
        <v>36</v>
      </c>
      <c r="D10389">
        <v>16</v>
      </c>
      <c r="E10389">
        <v>1</v>
      </c>
      <c r="F10389" t="s">
        <v>581</v>
      </c>
      <c r="G10389" t="s">
        <v>581</v>
      </c>
      <c r="H10389" t="s">
        <v>143</v>
      </c>
      <c r="I10389" t="s">
        <v>659</v>
      </c>
      <c r="J10389" t="s">
        <v>670</v>
      </c>
    </row>
    <row r="10390" spans="1:10" x14ac:dyDescent="0.35">
      <c r="A10390">
        <v>10671</v>
      </c>
      <c r="B10390" t="s">
        <v>498</v>
      </c>
      <c r="C10390">
        <v>37</v>
      </c>
      <c r="D10390">
        <v>19</v>
      </c>
      <c r="E10390">
        <v>4</v>
      </c>
      <c r="F10390" t="s">
        <v>581</v>
      </c>
      <c r="G10390" t="s">
        <v>581</v>
      </c>
      <c r="H10390" t="s">
        <v>143</v>
      </c>
      <c r="I10390" t="s">
        <v>659</v>
      </c>
      <c r="J10390" t="s">
        <v>670</v>
      </c>
    </row>
    <row r="10391" spans="1:10" x14ac:dyDescent="0.35">
      <c r="A10391">
        <v>10672</v>
      </c>
      <c r="B10391" t="s">
        <v>498</v>
      </c>
      <c r="C10391">
        <v>38</v>
      </c>
      <c r="D10391">
        <v>18</v>
      </c>
      <c r="E10391">
        <v>6</v>
      </c>
      <c r="F10391" t="s">
        <v>581</v>
      </c>
      <c r="G10391" t="s">
        <v>581</v>
      </c>
      <c r="H10391" t="s">
        <v>143</v>
      </c>
      <c r="I10391" t="s">
        <v>659</v>
      </c>
      <c r="J10391" t="s">
        <v>670</v>
      </c>
    </row>
    <row r="10392" spans="1:10" x14ac:dyDescent="0.35">
      <c r="A10392">
        <v>10673</v>
      </c>
      <c r="B10392" t="s">
        <v>499</v>
      </c>
      <c r="C10392">
        <v>15</v>
      </c>
      <c r="D10392">
        <v>29</v>
      </c>
      <c r="E10392">
        <v>4</v>
      </c>
      <c r="F10392" t="s">
        <v>581</v>
      </c>
      <c r="G10392" t="s">
        <v>581</v>
      </c>
      <c r="H10392" t="s">
        <v>143</v>
      </c>
      <c r="I10392" t="s">
        <v>659</v>
      </c>
      <c r="J10392" t="s">
        <v>670</v>
      </c>
    </row>
    <row r="10393" spans="1:10" x14ac:dyDescent="0.35">
      <c r="A10393">
        <v>10674</v>
      </c>
      <c r="B10393" t="s">
        <v>499</v>
      </c>
      <c r="C10393">
        <v>16</v>
      </c>
      <c r="D10393">
        <v>35</v>
      </c>
      <c r="E10393">
        <v>7</v>
      </c>
      <c r="F10393" t="s">
        <v>581</v>
      </c>
      <c r="G10393" t="s">
        <v>581</v>
      </c>
      <c r="H10393" t="s">
        <v>143</v>
      </c>
      <c r="I10393" t="s">
        <v>659</v>
      </c>
      <c r="J10393" t="s">
        <v>670</v>
      </c>
    </row>
    <row r="10394" spans="1:10" x14ac:dyDescent="0.35">
      <c r="A10394">
        <v>10675</v>
      </c>
      <c r="B10394" t="s">
        <v>499</v>
      </c>
      <c r="C10394">
        <v>17</v>
      </c>
      <c r="D10394">
        <v>17</v>
      </c>
      <c r="E10394">
        <v>4</v>
      </c>
      <c r="F10394" t="s">
        <v>581</v>
      </c>
      <c r="G10394" t="s">
        <v>581</v>
      </c>
      <c r="H10394" t="s">
        <v>143</v>
      </c>
      <c r="I10394" t="s">
        <v>659</v>
      </c>
      <c r="J10394" t="s">
        <v>670</v>
      </c>
    </row>
    <row r="10395" spans="1:10" x14ac:dyDescent="0.35">
      <c r="A10395">
        <v>10676</v>
      </c>
      <c r="B10395" t="s">
        <v>499</v>
      </c>
      <c r="C10395">
        <v>18</v>
      </c>
      <c r="D10395">
        <v>15</v>
      </c>
      <c r="E10395">
        <v>6</v>
      </c>
      <c r="F10395" t="s">
        <v>581</v>
      </c>
      <c r="G10395" t="s">
        <v>581</v>
      </c>
      <c r="H10395" t="s">
        <v>143</v>
      </c>
      <c r="I10395" t="s">
        <v>659</v>
      </c>
      <c r="J10395" t="s">
        <v>670</v>
      </c>
    </row>
    <row r="10396" spans="1:10" x14ac:dyDescent="0.35">
      <c r="A10396">
        <v>10677</v>
      </c>
      <c r="B10396" t="s">
        <v>499</v>
      </c>
      <c r="C10396">
        <v>19</v>
      </c>
      <c r="D10396">
        <v>18</v>
      </c>
      <c r="E10396">
        <v>1</v>
      </c>
      <c r="F10396" t="s">
        <v>581</v>
      </c>
      <c r="G10396" t="s">
        <v>581</v>
      </c>
      <c r="H10396" t="s">
        <v>143</v>
      </c>
      <c r="I10396" t="s">
        <v>659</v>
      </c>
      <c r="J10396" t="s">
        <v>670</v>
      </c>
    </row>
    <row r="10397" spans="1:10" x14ac:dyDescent="0.35">
      <c r="A10397">
        <v>10678</v>
      </c>
      <c r="B10397" t="s">
        <v>499</v>
      </c>
      <c r="C10397">
        <v>20</v>
      </c>
      <c r="D10397">
        <v>7</v>
      </c>
      <c r="E10397">
        <v>1</v>
      </c>
      <c r="F10397" t="s">
        <v>581</v>
      </c>
      <c r="G10397" t="s">
        <v>581</v>
      </c>
      <c r="H10397" t="s">
        <v>143</v>
      </c>
      <c r="I10397" t="s">
        <v>659</v>
      </c>
      <c r="J10397" t="s">
        <v>670</v>
      </c>
    </row>
    <row r="10398" spans="1:10" x14ac:dyDescent="0.35">
      <c r="A10398">
        <v>10679</v>
      </c>
      <c r="B10398" t="s">
        <v>499</v>
      </c>
      <c r="C10398">
        <v>21</v>
      </c>
      <c r="D10398">
        <v>2</v>
      </c>
      <c r="E10398">
        <v>0</v>
      </c>
      <c r="F10398" t="s">
        <v>581</v>
      </c>
      <c r="G10398" t="s">
        <v>581</v>
      </c>
      <c r="H10398" t="s">
        <v>143</v>
      </c>
      <c r="I10398" t="s">
        <v>659</v>
      </c>
      <c r="J10398" t="s">
        <v>670</v>
      </c>
    </row>
    <row r="10399" spans="1:10" x14ac:dyDescent="0.35">
      <c r="A10399">
        <v>10680</v>
      </c>
      <c r="B10399" t="s">
        <v>499</v>
      </c>
      <c r="C10399">
        <v>22</v>
      </c>
      <c r="D10399">
        <v>7</v>
      </c>
      <c r="E10399">
        <v>0</v>
      </c>
      <c r="F10399" t="s">
        <v>581</v>
      </c>
      <c r="G10399" t="s">
        <v>581</v>
      </c>
      <c r="H10399" t="s">
        <v>143</v>
      </c>
      <c r="I10399" t="s">
        <v>659</v>
      </c>
      <c r="J10399" t="s">
        <v>670</v>
      </c>
    </row>
    <row r="10400" spans="1:10" x14ac:dyDescent="0.35">
      <c r="A10400">
        <v>10681</v>
      </c>
      <c r="B10400" t="s">
        <v>499</v>
      </c>
      <c r="C10400">
        <v>23</v>
      </c>
      <c r="D10400">
        <v>5</v>
      </c>
      <c r="E10400">
        <v>0</v>
      </c>
      <c r="F10400" t="s">
        <v>581</v>
      </c>
      <c r="G10400" t="s">
        <v>581</v>
      </c>
      <c r="H10400" t="s">
        <v>143</v>
      </c>
      <c r="I10400" t="s">
        <v>659</v>
      </c>
      <c r="J10400" t="s">
        <v>670</v>
      </c>
    </row>
    <row r="10401" spans="1:10" x14ac:dyDescent="0.35">
      <c r="A10401">
        <v>10682</v>
      </c>
      <c r="B10401" t="s">
        <v>499</v>
      </c>
      <c r="C10401">
        <v>24</v>
      </c>
      <c r="D10401">
        <v>2</v>
      </c>
      <c r="E10401">
        <v>2</v>
      </c>
      <c r="F10401" t="s">
        <v>581</v>
      </c>
      <c r="G10401" t="s">
        <v>581</v>
      </c>
      <c r="H10401" t="s">
        <v>143</v>
      </c>
      <c r="I10401" t="s">
        <v>659</v>
      </c>
      <c r="J10401" t="s">
        <v>670</v>
      </c>
    </row>
    <row r="10402" spans="1:10" x14ac:dyDescent="0.35">
      <c r="A10402">
        <v>10683</v>
      </c>
      <c r="B10402" t="s">
        <v>499</v>
      </c>
      <c r="C10402">
        <v>25</v>
      </c>
      <c r="D10402">
        <v>6</v>
      </c>
      <c r="E10402">
        <v>12</v>
      </c>
      <c r="F10402" t="s">
        <v>581</v>
      </c>
      <c r="G10402" t="s">
        <v>581</v>
      </c>
      <c r="H10402" t="s">
        <v>143</v>
      </c>
      <c r="I10402" t="s">
        <v>659</v>
      </c>
      <c r="J10402" t="s">
        <v>670</v>
      </c>
    </row>
    <row r="10403" spans="1:10" x14ac:dyDescent="0.35">
      <c r="A10403">
        <v>10684</v>
      </c>
      <c r="B10403" t="s">
        <v>499</v>
      </c>
      <c r="C10403">
        <v>26</v>
      </c>
      <c r="D10403">
        <v>5</v>
      </c>
      <c r="E10403">
        <v>1</v>
      </c>
      <c r="F10403" t="s">
        <v>581</v>
      </c>
      <c r="G10403" t="s">
        <v>581</v>
      </c>
      <c r="H10403" t="s">
        <v>143</v>
      </c>
      <c r="I10403" t="s">
        <v>659</v>
      </c>
      <c r="J10403" t="s">
        <v>670</v>
      </c>
    </row>
    <row r="10404" spans="1:10" x14ac:dyDescent="0.35">
      <c r="A10404">
        <v>10685</v>
      </c>
      <c r="B10404" t="s">
        <v>499</v>
      </c>
      <c r="C10404">
        <v>27</v>
      </c>
      <c r="D10404">
        <v>3</v>
      </c>
      <c r="E10404">
        <v>11</v>
      </c>
      <c r="F10404" t="s">
        <v>581</v>
      </c>
      <c r="G10404" t="s">
        <v>581</v>
      </c>
      <c r="H10404" t="s">
        <v>143</v>
      </c>
      <c r="I10404" t="s">
        <v>659</v>
      </c>
      <c r="J10404" t="s">
        <v>670</v>
      </c>
    </row>
    <row r="10405" spans="1:10" x14ac:dyDescent="0.35">
      <c r="A10405">
        <v>10686</v>
      </c>
      <c r="B10405" t="s">
        <v>499</v>
      </c>
      <c r="C10405">
        <v>28</v>
      </c>
      <c r="D10405">
        <v>7</v>
      </c>
      <c r="E10405">
        <v>5</v>
      </c>
      <c r="F10405" t="s">
        <v>581</v>
      </c>
      <c r="G10405" t="s">
        <v>581</v>
      </c>
      <c r="H10405" t="s">
        <v>143</v>
      </c>
      <c r="I10405" t="s">
        <v>659</v>
      </c>
      <c r="J10405" t="s">
        <v>670</v>
      </c>
    </row>
    <row r="10406" spans="1:10" x14ac:dyDescent="0.35">
      <c r="A10406">
        <v>10687</v>
      </c>
      <c r="B10406" t="s">
        <v>499</v>
      </c>
      <c r="C10406">
        <v>29</v>
      </c>
      <c r="D10406">
        <v>9</v>
      </c>
      <c r="E10406">
        <v>8</v>
      </c>
      <c r="F10406" t="s">
        <v>581</v>
      </c>
      <c r="G10406" t="s">
        <v>581</v>
      </c>
      <c r="H10406" t="s">
        <v>143</v>
      </c>
      <c r="I10406" t="s">
        <v>659</v>
      </c>
      <c r="J10406" t="s">
        <v>670</v>
      </c>
    </row>
    <row r="10407" spans="1:10" x14ac:dyDescent="0.35">
      <c r="A10407">
        <v>10688</v>
      </c>
      <c r="B10407" t="s">
        <v>499</v>
      </c>
      <c r="C10407">
        <v>30</v>
      </c>
      <c r="D10407">
        <v>10</v>
      </c>
      <c r="E10407">
        <v>4</v>
      </c>
      <c r="F10407" t="s">
        <v>581</v>
      </c>
      <c r="G10407" t="s">
        <v>581</v>
      </c>
      <c r="H10407" t="s">
        <v>143</v>
      </c>
      <c r="I10407" t="s">
        <v>659</v>
      </c>
      <c r="J10407" t="s">
        <v>670</v>
      </c>
    </row>
    <row r="10408" spans="1:10" x14ac:dyDescent="0.35">
      <c r="A10408">
        <v>10689</v>
      </c>
      <c r="B10408" t="s">
        <v>499</v>
      </c>
      <c r="C10408">
        <v>31</v>
      </c>
      <c r="D10408">
        <v>13</v>
      </c>
      <c r="E10408">
        <v>3</v>
      </c>
      <c r="F10408" t="s">
        <v>581</v>
      </c>
      <c r="G10408" t="s">
        <v>581</v>
      </c>
      <c r="H10408" t="s">
        <v>143</v>
      </c>
      <c r="I10408" t="s">
        <v>659</v>
      </c>
      <c r="J10408" t="s">
        <v>670</v>
      </c>
    </row>
    <row r="10409" spans="1:10" x14ac:dyDescent="0.35">
      <c r="A10409">
        <v>10690</v>
      </c>
      <c r="B10409" t="s">
        <v>499</v>
      </c>
      <c r="C10409">
        <v>32</v>
      </c>
      <c r="D10409">
        <v>33</v>
      </c>
      <c r="E10409">
        <v>3</v>
      </c>
      <c r="F10409" t="s">
        <v>581</v>
      </c>
      <c r="G10409" t="s">
        <v>581</v>
      </c>
      <c r="H10409" t="s">
        <v>143</v>
      </c>
      <c r="I10409" t="s">
        <v>659</v>
      </c>
      <c r="J10409" t="s">
        <v>670</v>
      </c>
    </row>
    <row r="10410" spans="1:10" x14ac:dyDescent="0.35">
      <c r="A10410">
        <v>10691</v>
      </c>
      <c r="B10410" t="s">
        <v>499</v>
      </c>
      <c r="C10410">
        <v>33</v>
      </c>
      <c r="D10410">
        <v>7</v>
      </c>
      <c r="E10410">
        <v>3</v>
      </c>
      <c r="F10410" t="s">
        <v>581</v>
      </c>
      <c r="G10410" t="s">
        <v>581</v>
      </c>
      <c r="H10410" t="s">
        <v>143</v>
      </c>
      <c r="I10410" t="s">
        <v>659</v>
      </c>
      <c r="J10410" t="s">
        <v>670</v>
      </c>
    </row>
    <row r="10411" spans="1:10" x14ac:dyDescent="0.35">
      <c r="A10411">
        <v>10692</v>
      </c>
      <c r="B10411" t="s">
        <v>499</v>
      </c>
      <c r="C10411">
        <v>34</v>
      </c>
      <c r="D10411">
        <v>12</v>
      </c>
      <c r="E10411">
        <v>17</v>
      </c>
      <c r="F10411" t="s">
        <v>581</v>
      </c>
      <c r="G10411" t="s">
        <v>581</v>
      </c>
      <c r="H10411" t="s">
        <v>143</v>
      </c>
      <c r="I10411" t="s">
        <v>659</v>
      </c>
      <c r="J10411" t="s">
        <v>670</v>
      </c>
    </row>
    <row r="10412" spans="1:10" x14ac:dyDescent="0.35">
      <c r="A10412">
        <v>10693</v>
      </c>
      <c r="B10412" t="s">
        <v>499</v>
      </c>
      <c r="C10412">
        <v>35</v>
      </c>
      <c r="D10412">
        <v>14</v>
      </c>
      <c r="E10412">
        <v>13</v>
      </c>
      <c r="F10412" t="s">
        <v>581</v>
      </c>
      <c r="G10412" t="s">
        <v>581</v>
      </c>
      <c r="H10412" t="s">
        <v>143</v>
      </c>
      <c r="I10412" t="s">
        <v>659</v>
      </c>
      <c r="J10412" t="s">
        <v>670</v>
      </c>
    </row>
    <row r="10413" spans="1:10" x14ac:dyDescent="0.35">
      <c r="A10413">
        <v>10694</v>
      </c>
      <c r="B10413" t="s">
        <v>499</v>
      </c>
      <c r="C10413">
        <v>36</v>
      </c>
      <c r="D10413">
        <v>11</v>
      </c>
      <c r="E10413">
        <v>12</v>
      </c>
      <c r="F10413" t="s">
        <v>581</v>
      </c>
      <c r="G10413" t="s">
        <v>581</v>
      </c>
      <c r="H10413" t="s">
        <v>143</v>
      </c>
      <c r="I10413" t="s">
        <v>659</v>
      </c>
      <c r="J10413" t="s">
        <v>670</v>
      </c>
    </row>
    <row r="10414" spans="1:10" x14ac:dyDescent="0.35">
      <c r="A10414">
        <v>10695</v>
      </c>
      <c r="B10414" t="s">
        <v>499</v>
      </c>
      <c r="C10414">
        <v>37</v>
      </c>
      <c r="D10414">
        <v>8</v>
      </c>
      <c r="E10414">
        <v>30</v>
      </c>
      <c r="F10414" t="s">
        <v>581</v>
      </c>
      <c r="G10414" t="s">
        <v>581</v>
      </c>
      <c r="H10414" t="s">
        <v>143</v>
      </c>
      <c r="I10414" t="s">
        <v>659</v>
      </c>
      <c r="J10414" t="s">
        <v>670</v>
      </c>
    </row>
    <row r="10415" spans="1:10" x14ac:dyDescent="0.35">
      <c r="A10415">
        <v>10696</v>
      </c>
      <c r="B10415" t="s">
        <v>499</v>
      </c>
      <c r="C10415">
        <v>38</v>
      </c>
      <c r="D10415">
        <v>8</v>
      </c>
      <c r="E10415">
        <v>40</v>
      </c>
      <c r="F10415" t="s">
        <v>581</v>
      </c>
      <c r="G10415" t="s">
        <v>581</v>
      </c>
      <c r="H10415" t="s">
        <v>143</v>
      </c>
      <c r="I10415" t="s">
        <v>659</v>
      </c>
      <c r="J10415" t="s">
        <v>670</v>
      </c>
    </row>
    <row r="10416" spans="1:10" x14ac:dyDescent="0.35">
      <c r="A10416">
        <v>10701</v>
      </c>
      <c r="B10416" t="s">
        <v>500</v>
      </c>
      <c r="C10416">
        <v>15</v>
      </c>
      <c r="D10416">
        <v>50</v>
      </c>
      <c r="E10416">
        <v>3</v>
      </c>
      <c r="F10416" t="s">
        <v>581</v>
      </c>
      <c r="G10416" t="s">
        <v>581</v>
      </c>
      <c r="H10416" t="s">
        <v>143</v>
      </c>
      <c r="I10416" t="s">
        <v>659</v>
      </c>
      <c r="J10416" t="s">
        <v>670</v>
      </c>
    </row>
    <row r="10417" spans="1:10" x14ac:dyDescent="0.35">
      <c r="A10417">
        <v>10702</v>
      </c>
      <c r="B10417" t="s">
        <v>500</v>
      </c>
      <c r="C10417">
        <v>16</v>
      </c>
      <c r="D10417">
        <v>36</v>
      </c>
      <c r="E10417">
        <v>4</v>
      </c>
      <c r="F10417" t="s">
        <v>581</v>
      </c>
      <c r="G10417" t="s">
        <v>581</v>
      </c>
      <c r="H10417" t="s">
        <v>143</v>
      </c>
      <c r="I10417" t="s">
        <v>659</v>
      </c>
      <c r="J10417" t="s">
        <v>670</v>
      </c>
    </row>
    <row r="10418" spans="1:10" x14ac:dyDescent="0.35">
      <c r="A10418">
        <v>10703</v>
      </c>
      <c r="B10418" t="s">
        <v>500</v>
      </c>
      <c r="C10418">
        <v>17</v>
      </c>
      <c r="D10418">
        <v>27</v>
      </c>
      <c r="E10418">
        <v>9</v>
      </c>
      <c r="F10418" t="s">
        <v>581</v>
      </c>
      <c r="G10418" t="s">
        <v>581</v>
      </c>
      <c r="H10418" t="s">
        <v>143</v>
      </c>
      <c r="I10418" t="s">
        <v>659</v>
      </c>
      <c r="J10418" t="s">
        <v>670</v>
      </c>
    </row>
    <row r="10419" spans="1:10" x14ac:dyDescent="0.35">
      <c r="A10419">
        <v>10704</v>
      </c>
      <c r="B10419" t="s">
        <v>500</v>
      </c>
      <c r="C10419">
        <v>18</v>
      </c>
      <c r="D10419">
        <v>17</v>
      </c>
      <c r="E10419">
        <v>2</v>
      </c>
      <c r="F10419" t="s">
        <v>581</v>
      </c>
      <c r="G10419" t="s">
        <v>581</v>
      </c>
      <c r="H10419" t="s">
        <v>143</v>
      </c>
      <c r="I10419" t="s">
        <v>659</v>
      </c>
      <c r="J10419" t="s">
        <v>670</v>
      </c>
    </row>
    <row r="10420" spans="1:10" x14ac:dyDescent="0.35">
      <c r="A10420">
        <v>10705</v>
      </c>
      <c r="B10420" t="s">
        <v>500</v>
      </c>
      <c r="C10420">
        <v>19</v>
      </c>
      <c r="D10420">
        <v>17</v>
      </c>
      <c r="E10420">
        <v>5</v>
      </c>
      <c r="F10420" t="s">
        <v>581</v>
      </c>
      <c r="G10420" t="s">
        <v>581</v>
      </c>
      <c r="H10420" t="s">
        <v>143</v>
      </c>
      <c r="I10420" t="s">
        <v>659</v>
      </c>
      <c r="J10420" t="s">
        <v>670</v>
      </c>
    </row>
    <row r="10421" spans="1:10" x14ac:dyDescent="0.35">
      <c r="A10421">
        <v>10706</v>
      </c>
      <c r="B10421" t="s">
        <v>500</v>
      </c>
      <c r="C10421">
        <v>20</v>
      </c>
      <c r="D10421">
        <v>17</v>
      </c>
      <c r="E10421">
        <v>4</v>
      </c>
      <c r="F10421" t="s">
        <v>581</v>
      </c>
      <c r="G10421" t="s">
        <v>581</v>
      </c>
      <c r="H10421" t="s">
        <v>143</v>
      </c>
      <c r="I10421" t="s">
        <v>659</v>
      </c>
      <c r="J10421" t="s">
        <v>670</v>
      </c>
    </row>
    <row r="10422" spans="1:10" x14ac:dyDescent="0.35">
      <c r="A10422">
        <v>10707</v>
      </c>
      <c r="B10422" t="s">
        <v>500</v>
      </c>
      <c r="C10422">
        <v>21</v>
      </c>
      <c r="D10422">
        <v>17</v>
      </c>
      <c r="E10422">
        <v>1</v>
      </c>
      <c r="F10422" t="s">
        <v>581</v>
      </c>
      <c r="G10422" t="s">
        <v>581</v>
      </c>
      <c r="H10422" t="s">
        <v>143</v>
      </c>
      <c r="I10422" t="s">
        <v>659</v>
      </c>
      <c r="J10422" t="s">
        <v>670</v>
      </c>
    </row>
    <row r="10423" spans="1:10" x14ac:dyDescent="0.35">
      <c r="A10423">
        <v>10708</v>
      </c>
      <c r="B10423" t="s">
        <v>500</v>
      </c>
      <c r="C10423">
        <v>22</v>
      </c>
      <c r="D10423">
        <v>8</v>
      </c>
      <c r="E10423">
        <v>1</v>
      </c>
      <c r="F10423" t="s">
        <v>581</v>
      </c>
      <c r="G10423" t="s">
        <v>581</v>
      </c>
      <c r="H10423" t="s">
        <v>143</v>
      </c>
      <c r="I10423" t="s">
        <v>659</v>
      </c>
      <c r="J10423" t="s">
        <v>670</v>
      </c>
    </row>
    <row r="10424" spans="1:10" x14ac:dyDescent="0.35">
      <c r="A10424">
        <v>10709</v>
      </c>
      <c r="B10424" t="s">
        <v>500</v>
      </c>
      <c r="C10424">
        <v>23</v>
      </c>
      <c r="D10424">
        <v>8</v>
      </c>
      <c r="E10424">
        <v>0</v>
      </c>
      <c r="F10424" t="s">
        <v>581</v>
      </c>
      <c r="G10424" t="s">
        <v>581</v>
      </c>
      <c r="H10424" t="s">
        <v>143</v>
      </c>
      <c r="I10424" t="s">
        <v>659</v>
      </c>
      <c r="J10424" t="s">
        <v>670</v>
      </c>
    </row>
    <row r="10425" spans="1:10" x14ac:dyDescent="0.35">
      <c r="A10425">
        <v>10710</v>
      </c>
      <c r="B10425" t="s">
        <v>500</v>
      </c>
      <c r="C10425">
        <v>24</v>
      </c>
      <c r="D10425">
        <v>10</v>
      </c>
      <c r="E10425">
        <v>0</v>
      </c>
      <c r="F10425" t="s">
        <v>581</v>
      </c>
      <c r="G10425" t="s">
        <v>581</v>
      </c>
      <c r="H10425" t="s">
        <v>143</v>
      </c>
      <c r="I10425" t="s">
        <v>659</v>
      </c>
      <c r="J10425" t="s">
        <v>670</v>
      </c>
    </row>
    <row r="10426" spans="1:10" x14ac:dyDescent="0.35">
      <c r="A10426">
        <v>10711</v>
      </c>
      <c r="B10426" t="s">
        <v>500</v>
      </c>
      <c r="C10426">
        <v>25</v>
      </c>
      <c r="D10426">
        <v>4</v>
      </c>
      <c r="E10426">
        <v>1</v>
      </c>
      <c r="F10426" t="s">
        <v>581</v>
      </c>
      <c r="G10426" t="s">
        <v>581</v>
      </c>
      <c r="H10426" t="s">
        <v>143</v>
      </c>
      <c r="I10426" t="s">
        <v>659</v>
      </c>
      <c r="J10426" t="s">
        <v>670</v>
      </c>
    </row>
    <row r="10427" spans="1:10" x14ac:dyDescent="0.35">
      <c r="A10427">
        <v>10712</v>
      </c>
      <c r="B10427" t="s">
        <v>500</v>
      </c>
      <c r="C10427">
        <v>26</v>
      </c>
      <c r="D10427">
        <v>13</v>
      </c>
      <c r="E10427">
        <v>0</v>
      </c>
      <c r="F10427" t="s">
        <v>581</v>
      </c>
      <c r="G10427" t="s">
        <v>581</v>
      </c>
      <c r="H10427" t="s">
        <v>143</v>
      </c>
      <c r="I10427" t="s">
        <v>659</v>
      </c>
      <c r="J10427" t="s">
        <v>670</v>
      </c>
    </row>
    <row r="10428" spans="1:10" x14ac:dyDescent="0.35">
      <c r="A10428">
        <v>10713</v>
      </c>
      <c r="B10428" t="s">
        <v>500</v>
      </c>
      <c r="C10428">
        <v>27</v>
      </c>
      <c r="D10428">
        <v>8</v>
      </c>
      <c r="E10428">
        <v>2</v>
      </c>
      <c r="F10428" t="s">
        <v>581</v>
      </c>
      <c r="G10428" t="s">
        <v>581</v>
      </c>
      <c r="H10428" t="s">
        <v>143</v>
      </c>
      <c r="I10428" t="s">
        <v>659</v>
      </c>
      <c r="J10428" t="s">
        <v>670</v>
      </c>
    </row>
    <row r="10429" spans="1:10" x14ac:dyDescent="0.35">
      <c r="A10429">
        <v>10714</v>
      </c>
      <c r="B10429" t="s">
        <v>500</v>
      </c>
      <c r="C10429">
        <v>28</v>
      </c>
      <c r="D10429">
        <v>13</v>
      </c>
      <c r="E10429">
        <v>2</v>
      </c>
      <c r="F10429" t="s">
        <v>581</v>
      </c>
      <c r="G10429" t="s">
        <v>581</v>
      </c>
      <c r="H10429" t="s">
        <v>143</v>
      </c>
      <c r="I10429" t="s">
        <v>659</v>
      </c>
      <c r="J10429" t="s">
        <v>670</v>
      </c>
    </row>
    <row r="10430" spans="1:10" x14ac:dyDescent="0.35">
      <c r="A10430">
        <v>10715</v>
      </c>
      <c r="B10430" t="s">
        <v>500</v>
      </c>
      <c r="C10430">
        <v>29</v>
      </c>
      <c r="D10430">
        <v>16</v>
      </c>
      <c r="E10430">
        <v>3</v>
      </c>
      <c r="F10430" t="s">
        <v>581</v>
      </c>
      <c r="G10430" t="s">
        <v>581</v>
      </c>
      <c r="H10430" t="s">
        <v>143</v>
      </c>
      <c r="I10430" t="s">
        <v>659</v>
      </c>
      <c r="J10430" t="s">
        <v>670</v>
      </c>
    </row>
    <row r="10431" spans="1:10" x14ac:dyDescent="0.35">
      <c r="A10431">
        <v>10716</v>
      </c>
      <c r="B10431" t="s">
        <v>500</v>
      </c>
      <c r="C10431">
        <v>30</v>
      </c>
      <c r="D10431">
        <v>18</v>
      </c>
      <c r="E10431">
        <v>2</v>
      </c>
      <c r="F10431" t="s">
        <v>581</v>
      </c>
      <c r="G10431" t="s">
        <v>581</v>
      </c>
      <c r="H10431" t="s">
        <v>143</v>
      </c>
      <c r="I10431" t="s">
        <v>659</v>
      </c>
      <c r="J10431" t="s">
        <v>670</v>
      </c>
    </row>
    <row r="10432" spans="1:10" x14ac:dyDescent="0.35">
      <c r="A10432">
        <v>10717</v>
      </c>
      <c r="B10432" t="s">
        <v>500</v>
      </c>
      <c r="C10432">
        <v>31</v>
      </c>
      <c r="D10432">
        <v>25</v>
      </c>
      <c r="E10432">
        <v>6</v>
      </c>
      <c r="F10432" t="s">
        <v>581</v>
      </c>
      <c r="G10432" t="s">
        <v>581</v>
      </c>
      <c r="H10432" t="s">
        <v>143</v>
      </c>
      <c r="I10432" t="s">
        <v>659</v>
      </c>
      <c r="J10432" t="s">
        <v>670</v>
      </c>
    </row>
    <row r="10433" spans="1:10" x14ac:dyDescent="0.35">
      <c r="A10433">
        <v>10718</v>
      </c>
      <c r="B10433" t="s">
        <v>500</v>
      </c>
      <c r="C10433">
        <v>32</v>
      </c>
      <c r="D10433">
        <v>23</v>
      </c>
      <c r="E10433">
        <v>5</v>
      </c>
      <c r="F10433" t="s">
        <v>581</v>
      </c>
      <c r="G10433" t="s">
        <v>581</v>
      </c>
      <c r="H10433" t="s">
        <v>143</v>
      </c>
      <c r="I10433" t="s">
        <v>659</v>
      </c>
      <c r="J10433" t="s">
        <v>670</v>
      </c>
    </row>
    <row r="10434" spans="1:10" x14ac:dyDescent="0.35">
      <c r="A10434">
        <v>10719</v>
      </c>
      <c r="B10434" t="s">
        <v>500</v>
      </c>
      <c r="C10434">
        <v>33</v>
      </c>
      <c r="D10434">
        <v>19</v>
      </c>
      <c r="E10434">
        <v>1</v>
      </c>
      <c r="F10434" t="s">
        <v>581</v>
      </c>
      <c r="G10434" t="s">
        <v>581</v>
      </c>
      <c r="H10434" t="s">
        <v>143</v>
      </c>
      <c r="I10434" t="s">
        <v>659</v>
      </c>
      <c r="J10434" t="s">
        <v>670</v>
      </c>
    </row>
    <row r="10435" spans="1:10" x14ac:dyDescent="0.35">
      <c r="A10435">
        <v>10720</v>
      </c>
      <c r="B10435" t="s">
        <v>500</v>
      </c>
      <c r="C10435">
        <v>34</v>
      </c>
      <c r="D10435">
        <v>17</v>
      </c>
      <c r="E10435">
        <v>2</v>
      </c>
      <c r="F10435" t="s">
        <v>581</v>
      </c>
      <c r="G10435" t="s">
        <v>581</v>
      </c>
      <c r="H10435" t="s">
        <v>143</v>
      </c>
      <c r="I10435" t="s">
        <v>659</v>
      </c>
      <c r="J10435" t="s">
        <v>670</v>
      </c>
    </row>
    <row r="10436" spans="1:10" x14ac:dyDescent="0.35">
      <c r="A10436">
        <v>10721</v>
      </c>
      <c r="B10436" t="s">
        <v>500</v>
      </c>
      <c r="C10436">
        <v>35</v>
      </c>
      <c r="D10436">
        <v>16</v>
      </c>
      <c r="E10436">
        <v>1</v>
      </c>
      <c r="F10436" t="s">
        <v>581</v>
      </c>
      <c r="G10436" t="s">
        <v>581</v>
      </c>
      <c r="H10436" t="s">
        <v>143</v>
      </c>
      <c r="I10436" t="s">
        <v>659</v>
      </c>
      <c r="J10436" t="s">
        <v>670</v>
      </c>
    </row>
    <row r="10437" spans="1:10" x14ac:dyDescent="0.35">
      <c r="A10437">
        <v>10722</v>
      </c>
      <c r="B10437" t="s">
        <v>500</v>
      </c>
      <c r="C10437">
        <v>36</v>
      </c>
      <c r="D10437">
        <v>14</v>
      </c>
      <c r="E10437">
        <v>1</v>
      </c>
      <c r="F10437" t="s">
        <v>581</v>
      </c>
      <c r="G10437" t="s">
        <v>581</v>
      </c>
      <c r="H10437" t="s">
        <v>143</v>
      </c>
      <c r="I10437" t="s">
        <v>659</v>
      </c>
      <c r="J10437" t="s">
        <v>670</v>
      </c>
    </row>
    <row r="10438" spans="1:10" x14ac:dyDescent="0.35">
      <c r="A10438">
        <v>10723</v>
      </c>
      <c r="B10438" t="s">
        <v>500</v>
      </c>
      <c r="C10438">
        <v>37</v>
      </c>
      <c r="D10438">
        <v>16</v>
      </c>
      <c r="E10438">
        <v>4</v>
      </c>
      <c r="F10438" t="s">
        <v>581</v>
      </c>
      <c r="G10438" t="s">
        <v>581</v>
      </c>
      <c r="H10438" t="s">
        <v>143</v>
      </c>
      <c r="I10438" t="s">
        <v>659</v>
      </c>
      <c r="J10438" t="s">
        <v>670</v>
      </c>
    </row>
    <row r="10439" spans="1:10" x14ac:dyDescent="0.35">
      <c r="A10439">
        <v>10724</v>
      </c>
      <c r="B10439" t="s">
        <v>500</v>
      </c>
      <c r="C10439">
        <v>38</v>
      </c>
      <c r="D10439">
        <v>9</v>
      </c>
      <c r="E10439">
        <v>3</v>
      </c>
      <c r="F10439" t="s">
        <v>581</v>
      </c>
      <c r="G10439" t="s">
        <v>581</v>
      </c>
      <c r="H10439" t="s">
        <v>143</v>
      </c>
      <c r="I10439" t="s">
        <v>659</v>
      </c>
      <c r="J10439" t="s">
        <v>670</v>
      </c>
    </row>
    <row r="10440" spans="1:10" x14ac:dyDescent="0.35">
      <c r="A10440">
        <v>10725</v>
      </c>
      <c r="B10440" t="s">
        <v>501</v>
      </c>
      <c r="C10440">
        <v>15</v>
      </c>
      <c r="D10440">
        <v>34</v>
      </c>
      <c r="E10440">
        <v>3</v>
      </c>
      <c r="F10440" t="s">
        <v>581</v>
      </c>
      <c r="G10440" t="s">
        <v>582</v>
      </c>
      <c r="H10440" t="s">
        <v>143</v>
      </c>
      <c r="I10440" t="s">
        <v>659</v>
      </c>
      <c r="J10440" t="s">
        <v>670</v>
      </c>
    </row>
    <row r="10441" spans="1:10" x14ac:dyDescent="0.35">
      <c r="A10441">
        <v>10726</v>
      </c>
      <c r="B10441" t="s">
        <v>501</v>
      </c>
      <c r="C10441">
        <v>16</v>
      </c>
      <c r="D10441">
        <v>56</v>
      </c>
      <c r="E10441">
        <v>12</v>
      </c>
      <c r="F10441" t="s">
        <v>581</v>
      </c>
      <c r="G10441" t="s">
        <v>582</v>
      </c>
      <c r="H10441" t="s">
        <v>143</v>
      </c>
      <c r="I10441" t="s">
        <v>659</v>
      </c>
      <c r="J10441" t="s">
        <v>670</v>
      </c>
    </row>
    <row r="10442" spans="1:10" x14ac:dyDescent="0.35">
      <c r="A10442">
        <v>10727</v>
      </c>
      <c r="B10442" t="s">
        <v>501</v>
      </c>
      <c r="C10442">
        <v>17</v>
      </c>
      <c r="D10442">
        <v>9</v>
      </c>
      <c r="E10442">
        <v>3</v>
      </c>
      <c r="F10442" t="s">
        <v>581</v>
      </c>
      <c r="G10442" t="s">
        <v>582</v>
      </c>
      <c r="H10442" t="s">
        <v>143</v>
      </c>
      <c r="I10442" t="s">
        <v>659</v>
      </c>
      <c r="J10442" t="s">
        <v>670</v>
      </c>
    </row>
    <row r="10443" spans="1:10" x14ac:dyDescent="0.35">
      <c r="A10443">
        <v>10728</v>
      </c>
      <c r="B10443" t="s">
        <v>501</v>
      </c>
      <c r="C10443">
        <v>18</v>
      </c>
      <c r="D10443">
        <v>14</v>
      </c>
      <c r="E10443">
        <v>3</v>
      </c>
      <c r="F10443" t="s">
        <v>581</v>
      </c>
      <c r="G10443" t="s">
        <v>582</v>
      </c>
      <c r="H10443" t="s">
        <v>143</v>
      </c>
      <c r="I10443" t="s">
        <v>659</v>
      </c>
      <c r="J10443" t="s">
        <v>670</v>
      </c>
    </row>
    <row r="10444" spans="1:10" x14ac:dyDescent="0.35">
      <c r="A10444">
        <v>10729</v>
      </c>
      <c r="B10444" t="s">
        <v>501</v>
      </c>
      <c r="C10444">
        <v>19</v>
      </c>
      <c r="D10444">
        <v>13</v>
      </c>
      <c r="E10444">
        <v>4</v>
      </c>
      <c r="F10444" t="s">
        <v>581</v>
      </c>
      <c r="G10444" t="s">
        <v>582</v>
      </c>
      <c r="H10444" t="s">
        <v>143</v>
      </c>
      <c r="I10444" t="s">
        <v>659</v>
      </c>
      <c r="J10444" t="s">
        <v>670</v>
      </c>
    </row>
    <row r="10445" spans="1:10" x14ac:dyDescent="0.35">
      <c r="A10445">
        <v>10730</v>
      </c>
      <c r="B10445" t="s">
        <v>501</v>
      </c>
      <c r="C10445">
        <v>20</v>
      </c>
      <c r="D10445">
        <v>10</v>
      </c>
      <c r="E10445">
        <v>5</v>
      </c>
      <c r="F10445" t="s">
        <v>581</v>
      </c>
      <c r="G10445" t="s">
        <v>582</v>
      </c>
      <c r="H10445" t="s">
        <v>143</v>
      </c>
      <c r="I10445" t="s">
        <v>659</v>
      </c>
      <c r="J10445" t="s">
        <v>670</v>
      </c>
    </row>
    <row r="10446" spans="1:10" x14ac:dyDescent="0.35">
      <c r="A10446">
        <v>10731</v>
      </c>
      <c r="B10446" t="s">
        <v>501</v>
      </c>
      <c r="C10446">
        <v>21</v>
      </c>
      <c r="D10446">
        <v>9</v>
      </c>
      <c r="E10446">
        <v>2</v>
      </c>
      <c r="F10446" t="s">
        <v>581</v>
      </c>
      <c r="G10446" t="s">
        <v>582</v>
      </c>
      <c r="H10446" t="s">
        <v>143</v>
      </c>
      <c r="I10446" t="s">
        <v>659</v>
      </c>
      <c r="J10446" t="s">
        <v>670</v>
      </c>
    </row>
    <row r="10447" spans="1:10" x14ac:dyDescent="0.35">
      <c r="A10447">
        <v>10732</v>
      </c>
      <c r="B10447" t="s">
        <v>501</v>
      </c>
      <c r="C10447">
        <v>23</v>
      </c>
      <c r="D10447">
        <v>2</v>
      </c>
      <c r="E10447">
        <v>0</v>
      </c>
      <c r="F10447" t="s">
        <v>581</v>
      </c>
      <c r="G10447" t="s">
        <v>582</v>
      </c>
      <c r="H10447" t="s">
        <v>143</v>
      </c>
      <c r="I10447" t="s">
        <v>659</v>
      </c>
      <c r="J10447" t="s">
        <v>670</v>
      </c>
    </row>
    <row r="10448" spans="1:10" x14ac:dyDescent="0.35">
      <c r="A10448">
        <v>10733</v>
      </c>
      <c r="B10448" t="s">
        <v>501</v>
      </c>
      <c r="C10448">
        <v>24</v>
      </c>
      <c r="D10448">
        <v>5</v>
      </c>
      <c r="E10448">
        <v>1</v>
      </c>
      <c r="F10448" t="s">
        <v>581</v>
      </c>
      <c r="G10448" t="s">
        <v>582</v>
      </c>
      <c r="H10448" t="s">
        <v>143</v>
      </c>
      <c r="I10448" t="s">
        <v>659</v>
      </c>
      <c r="J10448" t="s">
        <v>670</v>
      </c>
    </row>
    <row r="10449" spans="1:10" x14ac:dyDescent="0.35">
      <c r="A10449">
        <v>10734</v>
      </c>
      <c r="B10449" t="s">
        <v>501</v>
      </c>
      <c r="C10449">
        <v>25</v>
      </c>
      <c r="D10449">
        <v>5</v>
      </c>
      <c r="E10449">
        <v>3</v>
      </c>
      <c r="F10449" t="s">
        <v>581</v>
      </c>
      <c r="G10449" t="s">
        <v>582</v>
      </c>
      <c r="H10449" t="s">
        <v>143</v>
      </c>
      <c r="I10449" t="s">
        <v>659</v>
      </c>
      <c r="J10449" t="s">
        <v>670</v>
      </c>
    </row>
    <row r="10450" spans="1:10" x14ac:dyDescent="0.35">
      <c r="A10450">
        <v>10735</v>
      </c>
      <c r="B10450" t="s">
        <v>501</v>
      </c>
      <c r="C10450">
        <v>26</v>
      </c>
      <c r="D10450">
        <v>6</v>
      </c>
      <c r="E10450">
        <v>8</v>
      </c>
      <c r="F10450" t="s">
        <v>581</v>
      </c>
      <c r="G10450" t="s">
        <v>582</v>
      </c>
      <c r="H10450" t="s">
        <v>143</v>
      </c>
      <c r="I10450" t="s">
        <v>659</v>
      </c>
      <c r="J10450" t="s">
        <v>670</v>
      </c>
    </row>
    <row r="10451" spans="1:10" x14ac:dyDescent="0.35">
      <c r="A10451">
        <v>10736</v>
      </c>
      <c r="B10451" t="s">
        <v>501</v>
      </c>
      <c r="C10451">
        <v>27</v>
      </c>
      <c r="D10451">
        <v>10</v>
      </c>
      <c r="E10451">
        <v>3</v>
      </c>
      <c r="F10451" t="s">
        <v>581</v>
      </c>
      <c r="G10451" t="s">
        <v>582</v>
      </c>
      <c r="H10451" t="s">
        <v>143</v>
      </c>
      <c r="I10451" t="s">
        <v>659</v>
      </c>
      <c r="J10451" t="s">
        <v>670</v>
      </c>
    </row>
    <row r="10452" spans="1:10" x14ac:dyDescent="0.35">
      <c r="A10452">
        <v>10737</v>
      </c>
      <c r="B10452" t="s">
        <v>501</v>
      </c>
      <c r="C10452">
        <v>28</v>
      </c>
      <c r="D10452">
        <v>11</v>
      </c>
      <c r="E10452">
        <v>7</v>
      </c>
      <c r="F10452" t="s">
        <v>581</v>
      </c>
      <c r="G10452" t="s">
        <v>582</v>
      </c>
      <c r="H10452" t="s">
        <v>143</v>
      </c>
      <c r="I10452" t="s">
        <v>659</v>
      </c>
      <c r="J10452" t="s">
        <v>670</v>
      </c>
    </row>
    <row r="10453" spans="1:10" x14ac:dyDescent="0.35">
      <c r="A10453">
        <v>10738</v>
      </c>
      <c r="B10453" t="s">
        <v>501</v>
      </c>
      <c r="C10453">
        <v>29</v>
      </c>
      <c r="D10453">
        <v>10</v>
      </c>
      <c r="E10453">
        <v>8</v>
      </c>
      <c r="F10453" t="s">
        <v>581</v>
      </c>
      <c r="G10453" t="s">
        <v>582</v>
      </c>
      <c r="H10453" t="s">
        <v>143</v>
      </c>
      <c r="I10453" t="s">
        <v>659</v>
      </c>
      <c r="J10453" t="s">
        <v>670</v>
      </c>
    </row>
    <row r="10454" spans="1:10" x14ac:dyDescent="0.35">
      <c r="A10454">
        <v>10739</v>
      </c>
      <c r="B10454" t="s">
        <v>501</v>
      </c>
      <c r="C10454">
        <v>30</v>
      </c>
      <c r="D10454">
        <v>18</v>
      </c>
      <c r="E10454">
        <v>5</v>
      </c>
      <c r="F10454" t="s">
        <v>581</v>
      </c>
      <c r="G10454" t="s">
        <v>582</v>
      </c>
      <c r="H10454" t="s">
        <v>143</v>
      </c>
      <c r="I10454" t="s">
        <v>659</v>
      </c>
      <c r="J10454" t="s">
        <v>670</v>
      </c>
    </row>
    <row r="10455" spans="1:10" x14ac:dyDescent="0.35">
      <c r="A10455">
        <v>10740</v>
      </c>
      <c r="B10455" t="s">
        <v>501</v>
      </c>
      <c r="C10455">
        <v>31</v>
      </c>
      <c r="D10455">
        <v>15</v>
      </c>
      <c r="E10455">
        <v>4</v>
      </c>
      <c r="F10455" t="s">
        <v>581</v>
      </c>
      <c r="G10455" t="s">
        <v>582</v>
      </c>
      <c r="H10455" t="s">
        <v>143</v>
      </c>
      <c r="I10455" t="s">
        <v>659</v>
      </c>
      <c r="J10455" t="s">
        <v>670</v>
      </c>
    </row>
    <row r="10456" spans="1:10" x14ac:dyDescent="0.35">
      <c r="A10456">
        <v>10741</v>
      </c>
      <c r="B10456" t="s">
        <v>501</v>
      </c>
      <c r="C10456">
        <v>32</v>
      </c>
      <c r="D10456">
        <v>14</v>
      </c>
      <c r="E10456">
        <v>7</v>
      </c>
      <c r="F10456" t="s">
        <v>581</v>
      </c>
      <c r="G10456" t="s">
        <v>582</v>
      </c>
      <c r="H10456" t="s">
        <v>143</v>
      </c>
      <c r="I10456" t="s">
        <v>659</v>
      </c>
      <c r="J10456" t="s">
        <v>670</v>
      </c>
    </row>
    <row r="10457" spans="1:10" x14ac:dyDescent="0.35">
      <c r="A10457">
        <v>10742</v>
      </c>
      <c r="B10457" t="s">
        <v>501</v>
      </c>
      <c r="C10457">
        <v>33</v>
      </c>
      <c r="D10457">
        <v>7</v>
      </c>
      <c r="E10457">
        <v>6</v>
      </c>
      <c r="F10457" t="s">
        <v>581</v>
      </c>
      <c r="G10457" t="s">
        <v>582</v>
      </c>
      <c r="H10457" t="s">
        <v>143</v>
      </c>
      <c r="I10457" t="s">
        <v>659</v>
      </c>
      <c r="J10457" t="s">
        <v>670</v>
      </c>
    </row>
    <row r="10458" spans="1:10" x14ac:dyDescent="0.35">
      <c r="A10458">
        <v>10743</v>
      </c>
      <c r="B10458" t="s">
        <v>501</v>
      </c>
      <c r="C10458">
        <v>34</v>
      </c>
      <c r="D10458">
        <v>21</v>
      </c>
      <c r="E10458">
        <v>7</v>
      </c>
      <c r="F10458" t="s">
        <v>581</v>
      </c>
      <c r="G10458" t="s">
        <v>582</v>
      </c>
      <c r="H10458" t="s">
        <v>143</v>
      </c>
      <c r="I10458" t="s">
        <v>659</v>
      </c>
      <c r="J10458" t="s">
        <v>670</v>
      </c>
    </row>
    <row r="10459" spans="1:10" x14ac:dyDescent="0.35">
      <c r="A10459">
        <v>10744</v>
      </c>
      <c r="B10459" t="s">
        <v>501</v>
      </c>
      <c r="C10459">
        <v>35</v>
      </c>
      <c r="D10459">
        <v>7</v>
      </c>
      <c r="E10459">
        <v>6</v>
      </c>
      <c r="F10459" t="s">
        <v>581</v>
      </c>
      <c r="G10459" t="s">
        <v>582</v>
      </c>
      <c r="H10459" t="s">
        <v>143</v>
      </c>
      <c r="I10459" t="s">
        <v>659</v>
      </c>
      <c r="J10459" t="s">
        <v>670</v>
      </c>
    </row>
    <row r="10460" spans="1:10" x14ac:dyDescent="0.35">
      <c r="A10460">
        <v>10745</v>
      </c>
      <c r="B10460" t="s">
        <v>501</v>
      </c>
      <c r="C10460">
        <v>36</v>
      </c>
      <c r="D10460">
        <v>12</v>
      </c>
      <c r="E10460">
        <v>5</v>
      </c>
      <c r="F10460" t="s">
        <v>581</v>
      </c>
      <c r="G10460" t="s">
        <v>582</v>
      </c>
      <c r="H10460" t="s">
        <v>143</v>
      </c>
      <c r="I10460" t="s">
        <v>659</v>
      </c>
      <c r="J10460" t="s">
        <v>670</v>
      </c>
    </row>
    <row r="10461" spans="1:10" x14ac:dyDescent="0.35">
      <c r="A10461">
        <v>10746</v>
      </c>
      <c r="B10461" t="s">
        <v>501</v>
      </c>
      <c r="C10461">
        <v>37</v>
      </c>
      <c r="D10461">
        <v>14</v>
      </c>
      <c r="E10461">
        <v>1</v>
      </c>
      <c r="F10461" t="s">
        <v>581</v>
      </c>
      <c r="G10461" t="s">
        <v>582</v>
      </c>
      <c r="H10461" t="s">
        <v>143</v>
      </c>
      <c r="I10461" t="s">
        <v>659</v>
      </c>
      <c r="J10461" t="s">
        <v>670</v>
      </c>
    </row>
    <row r="10462" spans="1:10" x14ac:dyDescent="0.35">
      <c r="A10462">
        <v>10747</v>
      </c>
      <c r="B10462" t="s">
        <v>501</v>
      </c>
      <c r="C10462">
        <v>38</v>
      </c>
      <c r="D10462">
        <v>15</v>
      </c>
      <c r="E10462">
        <v>6</v>
      </c>
      <c r="F10462" t="s">
        <v>581</v>
      </c>
      <c r="G10462" t="s">
        <v>582</v>
      </c>
      <c r="H10462" t="s">
        <v>143</v>
      </c>
      <c r="I10462" t="s">
        <v>659</v>
      </c>
      <c r="J10462" t="s">
        <v>670</v>
      </c>
    </row>
    <row r="10463" spans="1:10" x14ac:dyDescent="0.35">
      <c r="A10463">
        <v>10748</v>
      </c>
      <c r="B10463" t="s">
        <v>502</v>
      </c>
      <c r="C10463">
        <v>15</v>
      </c>
      <c r="D10463">
        <v>57</v>
      </c>
      <c r="E10463">
        <v>3</v>
      </c>
      <c r="F10463" t="s">
        <v>581</v>
      </c>
      <c r="G10463" t="s">
        <v>582</v>
      </c>
      <c r="H10463" t="s">
        <v>143</v>
      </c>
      <c r="I10463" t="s">
        <v>659</v>
      </c>
      <c r="J10463" t="s">
        <v>670</v>
      </c>
    </row>
    <row r="10464" spans="1:10" x14ac:dyDescent="0.35">
      <c r="A10464">
        <v>10749</v>
      </c>
      <c r="B10464" t="s">
        <v>502</v>
      </c>
      <c r="C10464">
        <v>16</v>
      </c>
      <c r="D10464">
        <v>36</v>
      </c>
      <c r="E10464">
        <v>6</v>
      </c>
      <c r="F10464" t="s">
        <v>581</v>
      </c>
      <c r="G10464" t="s">
        <v>582</v>
      </c>
      <c r="H10464" t="s">
        <v>143</v>
      </c>
      <c r="I10464" t="s">
        <v>659</v>
      </c>
      <c r="J10464" t="s">
        <v>670</v>
      </c>
    </row>
    <row r="10465" spans="1:10" x14ac:dyDescent="0.35">
      <c r="A10465">
        <v>10750</v>
      </c>
      <c r="B10465" t="s">
        <v>502</v>
      </c>
      <c r="C10465">
        <v>17</v>
      </c>
      <c r="D10465">
        <v>47</v>
      </c>
      <c r="E10465">
        <v>4</v>
      </c>
      <c r="F10465" t="s">
        <v>581</v>
      </c>
      <c r="G10465" t="s">
        <v>582</v>
      </c>
      <c r="H10465" t="s">
        <v>143</v>
      </c>
      <c r="I10465" t="s">
        <v>659</v>
      </c>
      <c r="J10465" t="s">
        <v>670</v>
      </c>
    </row>
    <row r="10466" spans="1:10" x14ac:dyDescent="0.35">
      <c r="A10466">
        <v>10751</v>
      </c>
      <c r="B10466" t="s">
        <v>502</v>
      </c>
      <c r="C10466">
        <v>18</v>
      </c>
      <c r="D10466">
        <v>16</v>
      </c>
      <c r="E10466">
        <v>2</v>
      </c>
      <c r="F10466" t="s">
        <v>581</v>
      </c>
      <c r="G10466" t="s">
        <v>582</v>
      </c>
      <c r="H10466" t="s">
        <v>143</v>
      </c>
      <c r="I10466" t="s">
        <v>659</v>
      </c>
      <c r="J10466" t="s">
        <v>670</v>
      </c>
    </row>
    <row r="10467" spans="1:10" x14ac:dyDescent="0.35">
      <c r="A10467">
        <v>10752</v>
      </c>
      <c r="B10467" t="s">
        <v>502</v>
      </c>
      <c r="C10467">
        <v>19</v>
      </c>
      <c r="D10467">
        <v>27</v>
      </c>
      <c r="E10467">
        <v>0</v>
      </c>
      <c r="F10467" t="s">
        <v>581</v>
      </c>
      <c r="G10467" t="s">
        <v>582</v>
      </c>
      <c r="H10467" t="s">
        <v>143</v>
      </c>
      <c r="I10467" t="s">
        <v>659</v>
      </c>
      <c r="J10467" t="s">
        <v>670</v>
      </c>
    </row>
    <row r="10468" spans="1:10" x14ac:dyDescent="0.35">
      <c r="A10468">
        <v>10753</v>
      </c>
      <c r="B10468" t="s">
        <v>502</v>
      </c>
      <c r="C10468">
        <v>20</v>
      </c>
      <c r="D10468">
        <v>6</v>
      </c>
      <c r="E10468">
        <v>0</v>
      </c>
      <c r="F10468" t="s">
        <v>581</v>
      </c>
      <c r="G10468" t="s">
        <v>582</v>
      </c>
      <c r="H10468" t="s">
        <v>143</v>
      </c>
      <c r="I10468" t="s">
        <v>659</v>
      </c>
      <c r="J10468" t="s">
        <v>670</v>
      </c>
    </row>
    <row r="10469" spans="1:10" x14ac:dyDescent="0.35">
      <c r="A10469">
        <v>10754</v>
      </c>
      <c r="B10469" t="s">
        <v>502</v>
      </c>
      <c r="C10469">
        <v>21</v>
      </c>
      <c r="D10469">
        <v>15</v>
      </c>
      <c r="E10469">
        <v>2</v>
      </c>
      <c r="F10469" t="s">
        <v>581</v>
      </c>
      <c r="G10469" t="s">
        <v>582</v>
      </c>
      <c r="H10469" t="s">
        <v>143</v>
      </c>
      <c r="I10469" t="s">
        <v>659</v>
      </c>
      <c r="J10469" t="s">
        <v>670</v>
      </c>
    </row>
    <row r="10470" spans="1:10" x14ac:dyDescent="0.35">
      <c r="A10470">
        <v>10755</v>
      </c>
      <c r="B10470" t="s">
        <v>502</v>
      </c>
      <c r="C10470">
        <v>22</v>
      </c>
      <c r="D10470">
        <v>5</v>
      </c>
      <c r="E10470">
        <v>0</v>
      </c>
      <c r="F10470" t="s">
        <v>581</v>
      </c>
      <c r="G10470" t="s">
        <v>582</v>
      </c>
      <c r="H10470" t="s">
        <v>143</v>
      </c>
      <c r="I10470" t="s">
        <v>659</v>
      </c>
      <c r="J10470" t="s">
        <v>670</v>
      </c>
    </row>
    <row r="10471" spans="1:10" x14ac:dyDescent="0.35">
      <c r="A10471">
        <v>10756</v>
      </c>
      <c r="B10471" t="s">
        <v>502</v>
      </c>
      <c r="C10471">
        <v>23</v>
      </c>
      <c r="D10471">
        <v>4</v>
      </c>
      <c r="E10471">
        <v>0</v>
      </c>
      <c r="F10471" t="s">
        <v>581</v>
      </c>
      <c r="G10471" t="s">
        <v>582</v>
      </c>
      <c r="H10471" t="s">
        <v>143</v>
      </c>
      <c r="I10471" t="s">
        <v>659</v>
      </c>
      <c r="J10471" t="s">
        <v>670</v>
      </c>
    </row>
    <row r="10472" spans="1:10" x14ac:dyDescent="0.35">
      <c r="A10472">
        <v>10757</v>
      </c>
      <c r="B10472" t="s">
        <v>502</v>
      </c>
      <c r="C10472">
        <v>24</v>
      </c>
      <c r="D10472">
        <v>2</v>
      </c>
      <c r="E10472">
        <v>3</v>
      </c>
      <c r="F10472" t="s">
        <v>581</v>
      </c>
      <c r="G10472" t="s">
        <v>582</v>
      </c>
      <c r="H10472" t="s">
        <v>143</v>
      </c>
      <c r="I10472" t="s">
        <v>659</v>
      </c>
      <c r="J10472" t="s">
        <v>670</v>
      </c>
    </row>
    <row r="10473" spans="1:10" x14ac:dyDescent="0.35">
      <c r="A10473">
        <v>10758</v>
      </c>
      <c r="B10473" t="s">
        <v>502</v>
      </c>
      <c r="C10473">
        <v>25</v>
      </c>
      <c r="D10473">
        <v>9</v>
      </c>
      <c r="E10473">
        <v>0</v>
      </c>
      <c r="F10473" t="s">
        <v>581</v>
      </c>
      <c r="G10473" t="s">
        <v>582</v>
      </c>
      <c r="H10473" t="s">
        <v>143</v>
      </c>
      <c r="I10473" t="s">
        <v>659</v>
      </c>
      <c r="J10473" t="s">
        <v>670</v>
      </c>
    </row>
    <row r="10474" spans="1:10" x14ac:dyDescent="0.35">
      <c r="A10474">
        <v>10759</v>
      </c>
      <c r="B10474" t="s">
        <v>502</v>
      </c>
      <c r="C10474">
        <v>26</v>
      </c>
      <c r="D10474">
        <v>7</v>
      </c>
      <c r="E10474">
        <v>1</v>
      </c>
      <c r="F10474" t="s">
        <v>581</v>
      </c>
      <c r="G10474" t="s">
        <v>582</v>
      </c>
      <c r="H10474" t="s">
        <v>143</v>
      </c>
      <c r="I10474" t="s">
        <v>659</v>
      </c>
      <c r="J10474" t="s">
        <v>670</v>
      </c>
    </row>
    <row r="10475" spans="1:10" x14ac:dyDescent="0.35">
      <c r="A10475">
        <v>10760</v>
      </c>
      <c r="B10475" t="s">
        <v>502</v>
      </c>
      <c r="C10475">
        <v>27</v>
      </c>
      <c r="D10475">
        <v>8</v>
      </c>
      <c r="E10475">
        <v>3</v>
      </c>
      <c r="F10475" t="s">
        <v>581</v>
      </c>
      <c r="G10475" t="s">
        <v>582</v>
      </c>
      <c r="H10475" t="s">
        <v>143</v>
      </c>
      <c r="I10475" t="s">
        <v>659</v>
      </c>
      <c r="J10475" t="s">
        <v>670</v>
      </c>
    </row>
    <row r="10476" spans="1:10" x14ac:dyDescent="0.35">
      <c r="A10476">
        <v>10761</v>
      </c>
      <c r="B10476" t="s">
        <v>502</v>
      </c>
      <c r="C10476">
        <v>28</v>
      </c>
      <c r="D10476">
        <v>22</v>
      </c>
      <c r="E10476">
        <v>0</v>
      </c>
      <c r="F10476" t="s">
        <v>581</v>
      </c>
      <c r="G10476" t="s">
        <v>582</v>
      </c>
      <c r="H10476" t="s">
        <v>143</v>
      </c>
      <c r="I10476" t="s">
        <v>659</v>
      </c>
      <c r="J10476" t="s">
        <v>670</v>
      </c>
    </row>
    <row r="10477" spans="1:10" x14ac:dyDescent="0.35">
      <c r="A10477">
        <v>10762</v>
      </c>
      <c r="B10477" t="s">
        <v>502</v>
      </c>
      <c r="C10477">
        <v>29</v>
      </c>
      <c r="D10477">
        <v>24</v>
      </c>
      <c r="E10477">
        <v>4</v>
      </c>
      <c r="F10477" t="s">
        <v>581</v>
      </c>
      <c r="G10477" t="s">
        <v>582</v>
      </c>
      <c r="H10477" t="s">
        <v>143</v>
      </c>
      <c r="I10477" t="s">
        <v>659</v>
      </c>
      <c r="J10477" t="s">
        <v>670</v>
      </c>
    </row>
    <row r="10478" spans="1:10" x14ac:dyDescent="0.35">
      <c r="A10478">
        <v>10763</v>
      </c>
      <c r="B10478" t="s">
        <v>502</v>
      </c>
      <c r="C10478">
        <v>30</v>
      </c>
      <c r="D10478">
        <v>19</v>
      </c>
      <c r="E10478">
        <v>3</v>
      </c>
      <c r="F10478" t="s">
        <v>581</v>
      </c>
      <c r="G10478" t="s">
        <v>582</v>
      </c>
      <c r="H10478" t="s">
        <v>143</v>
      </c>
      <c r="I10478" t="s">
        <v>659</v>
      </c>
      <c r="J10478" t="s">
        <v>670</v>
      </c>
    </row>
    <row r="10479" spans="1:10" x14ac:dyDescent="0.35">
      <c r="A10479">
        <v>10764</v>
      </c>
      <c r="B10479" t="s">
        <v>502</v>
      </c>
      <c r="C10479">
        <v>31</v>
      </c>
      <c r="D10479">
        <v>22</v>
      </c>
      <c r="E10479">
        <v>0</v>
      </c>
      <c r="F10479" t="s">
        <v>581</v>
      </c>
      <c r="G10479" t="s">
        <v>582</v>
      </c>
      <c r="H10479" t="s">
        <v>143</v>
      </c>
      <c r="I10479" t="s">
        <v>659</v>
      </c>
      <c r="J10479" t="s">
        <v>670</v>
      </c>
    </row>
    <row r="10480" spans="1:10" x14ac:dyDescent="0.35">
      <c r="A10480">
        <v>10765</v>
      </c>
      <c r="B10480" t="s">
        <v>502</v>
      </c>
      <c r="C10480">
        <v>32</v>
      </c>
      <c r="D10480">
        <v>12</v>
      </c>
      <c r="E10480">
        <v>3</v>
      </c>
      <c r="F10480" t="s">
        <v>581</v>
      </c>
      <c r="G10480" t="s">
        <v>582</v>
      </c>
      <c r="H10480" t="s">
        <v>143</v>
      </c>
      <c r="I10480" t="s">
        <v>659</v>
      </c>
      <c r="J10480" t="s">
        <v>670</v>
      </c>
    </row>
    <row r="10481" spans="1:10" x14ac:dyDescent="0.35">
      <c r="A10481">
        <v>10766</v>
      </c>
      <c r="B10481" t="s">
        <v>502</v>
      </c>
      <c r="C10481">
        <v>33</v>
      </c>
      <c r="D10481">
        <v>16</v>
      </c>
      <c r="E10481">
        <v>4</v>
      </c>
      <c r="F10481" t="s">
        <v>581</v>
      </c>
      <c r="G10481" t="s">
        <v>582</v>
      </c>
      <c r="H10481" t="s">
        <v>143</v>
      </c>
      <c r="I10481" t="s">
        <v>659</v>
      </c>
      <c r="J10481" t="s">
        <v>670</v>
      </c>
    </row>
    <row r="10482" spans="1:10" x14ac:dyDescent="0.35">
      <c r="A10482">
        <v>10767</v>
      </c>
      <c r="B10482" t="s">
        <v>502</v>
      </c>
      <c r="C10482">
        <v>34</v>
      </c>
      <c r="D10482">
        <v>16</v>
      </c>
      <c r="E10482">
        <v>2</v>
      </c>
      <c r="F10482" t="s">
        <v>581</v>
      </c>
      <c r="G10482" t="s">
        <v>582</v>
      </c>
      <c r="H10482" t="s">
        <v>143</v>
      </c>
      <c r="I10482" t="s">
        <v>659</v>
      </c>
      <c r="J10482" t="s">
        <v>670</v>
      </c>
    </row>
    <row r="10483" spans="1:10" x14ac:dyDescent="0.35">
      <c r="A10483">
        <v>10768</v>
      </c>
      <c r="B10483" t="s">
        <v>502</v>
      </c>
      <c r="C10483">
        <v>35</v>
      </c>
      <c r="D10483">
        <v>19</v>
      </c>
      <c r="E10483">
        <v>1</v>
      </c>
      <c r="F10483" t="s">
        <v>581</v>
      </c>
      <c r="G10483" t="s">
        <v>582</v>
      </c>
      <c r="H10483" t="s">
        <v>143</v>
      </c>
      <c r="I10483" t="s">
        <v>659</v>
      </c>
      <c r="J10483" t="s">
        <v>670</v>
      </c>
    </row>
    <row r="10484" spans="1:10" x14ac:dyDescent="0.35">
      <c r="A10484">
        <v>10769</v>
      </c>
      <c r="B10484" t="s">
        <v>502</v>
      </c>
      <c r="C10484">
        <v>36</v>
      </c>
      <c r="D10484">
        <v>19</v>
      </c>
      <c r="E10484">
        <v>2</v>
      </c>
      <c r="F10484" t="s">
        <v>581</v>
      </c>
      <c r="G10484" t="s">
        <v>582</v>
      </c>
      <c r="H10484" t="s">
        <v>143</v>
      </c>
      <c r="I10484" t="s">
        <v>659</v>
      </c>
      <c r="J10484" t="s">
        <v>670</v>
      </c>
    </row>
    <row r="10485" spans="1:10" x14ac:dyDescent="0.35">
      <c r="A10485">
        <v>10770</v>
      </c>
      <c r="B10485" t="s">
        <v>502</v>
      </c>
      <c r="C10485">
        <v>37</v>
      </c>
      <c r="D10485">
        <v>20</v>
      </c>
      <c r="E10485">
        <v>3</v>
      </c>
      <c r="F10485" t="s">
        <v>581</v>
      </c>
      <c r="G10485" t="s">
        <v>582</v>
      </c>
      <c r="H10485" t="s">
        <v>143</v>
      </c>
      <c r="I10485" t="s">
        <v>659</v>
      </c>
      <c r="J10485" t="s">
        <v>670</v>
      </c>
    </row>
    <row r="10486" spans="1:10" x14ac:dyDescent="0.35">
      <c r="A10486">
        <v>10771</v>
      </c>
      <c r="B10486" t="s">
        <v>502</v>
      </c>
      <c r="C10486">
        <v>38</v>
      </c>
      <c r="D10486">
        <v>14</v>
      </c>
      <c r="E10486">
        <v>5</v>
      </c>
      <c r="F10486" t="s">
        <v>581</v>
      </c>
      <c r="G10486" t="s">
        <v>582</v>
      </c>
      <c r="H10486" t="s">
        <v>143</v>
      </c>
      <c r="I10486" t="s">
        <v>659</v>
      </c>
      <c r="J10486" t="s">
        <v>670</v>
      </c>
    </row>
    <row r="10487" spans="1:10" x14ac:dyDescent="0.35">
      <c r="A10487">
        <v>10772</v>
      </c>
      <c r="B10487" t="s">
        <v>503</v>
      </c>
      <c r="C10487">
        <v>15</v>
      </c>
      <c r="D10487">
        <v>39</v>
      </c>
      <c r="E10487">
        <v>39</v>
      </c>
      <c r="F10487" t="s">
        <v>581</v>
      </c>
      <c r="G10487" t="s">
        <v>581</v>
      </c>
      <c r="H10487" t="s">
        <v>143</v>
      </c>
      <c r="I10487" t="s">
        <v>659</v>
      </c>
      <c r="J10487" t="s">
        <v>670</v>
      </c>
    </row>
    <row r="10488" spans="1:10" x14ac:dyDescent="0.35">
      <c r="A10488">
        <v>10773</v>
      </c>
      <c r="B10488" t="s">
        <v>503</v>
      </c>
      <c r="C10488">
        <v>16</v>
      </c>
      <c r="D10488">
        <v>31</v>
      </c>
      <c r="E10488">
        <v>26</v>
      </c>
      <c r="F10488" t="s">
        <v>581</v>
      </c>
      <c r="G10488" t="s">
        <v>581</v>
      </c>
      <c r="H10488" t="s">
        <v>143</v>
      </c>
      <c r="I10488" t="s">
        <v>659</v>
      </c>
      <c r="J10488" t="s">
        <v>670</v>
      </c>
    </row>
    <row r="10489" spans="1:10" x14ac:dyDescent="0.35">
      <c r="A10489">
        <v>10774</v>
      </c>
      <c r="B10489" t="s">
        <v>503</v>
      </c>
      <c r="C10489">
        <v>17</v>
      </c>
      <c r="D10489">
        <v>28</v>
      </c>
      <c r="E10489">
        <v>13</v>
      </c>
      <c r="F10489" t="s">
        <v>581</v>
      </c>
      <c r="G10489" t="s">
        <v>581</v>
      </c>
      <c r="H10489" t="s">
        <v>143</v>
      </c>
      <c r="I10489" t="s">
        <v>659</v>
      </c>
      <c r="J10489" t="s">
        <v>670</v>
      </c>
    </row>
    <row r="10490" spans="1:10" x14ac:dyDescent="0.35">
      <c r="A10490">
        <v>10775</v>
      </c>
      <c r="B10490" t="s">
        <v>503</v>
      </c>
      <c r="C10490">
        <v>18</v>
      </c>
      <c r="D10490">
        <v>19</v>
      </c>
      <c r="E10490">
        <v>8</v>
      </c>
      <c r="F10490" t="s">
        <v>581</v>
      </c>
      <c r="G10490" t="s">
        <v>581</v>
      </c>
      <c r="H10490" t="s">
        <v>143</v>
      </c>
      <c r="I10490" t="s">
        <v>659</v>
      </c>
      <c r="J10490" t="s">
        <v>670</v>
      </c>
    </row>
    <row r="10491" spans="1:10" x14ac:dyDescent="0.35">
      <c r="A10491">
        <v>10776</v>
      </c>
      <c r="B10491" t="s">
        <v>503</v>
      </c>
      <c r="C10491">
        <v>19</v>
      </c>
      <c r="D10491">
        <v>18</v>
      </c>
      <c r="E10491">
        <v>12</v>
      </c>
      <c r="F10491" t="s">
        <v>581</v>
      </c>
      <c r="G10491" t="s">
        <v>581</v>
      </c>
      <c r="H10491" t="s">
        <v>143</v>
      </c>
      <c r="I10491" t="s">
        <v>659</v>
      </c>
      <c r="J10491" t="s">
        <v>670</v>
      </c>
    </row>
    <row r="10492" spans="1:10" x14ac:dyDescent="0.35">
      <c r="A10492">
        <v>10777</v>
      </c>
      <c r="B10492" t="s">
        <v>503</v>
      </c>
      <c r="C10492">
        <v>20</v>
      </c>
      <c r="D10492">
        <v>14</v>
      </c>
      <c r="E10492">
        <v>7</v>
      </c>
      <c r="F10492" t="s">
        <v>581</v>
      </c>
      <c r="G10492" t="s">
        <v>581</v>
      </c>
      <c r="H10492" t="s">
        <v>143</v>
      </c>
      <c r="I10492" t="s">
        <v>659</v>
      </c>
      <c r="J10492" t="s">
        <v>670</v>
      </c>
    </row>
    <row r="10493" spans="1:10" x14ac:dyDescent="0.35">
      <c r="A10493">
        <v>10778</v>
      </c>
      <c r="B10493" t="s">
        <v>503</v>
      </c>
      <c r="C10493">
        <v>21</v>
      </c>
      <c r="D10493">
        <v>13</v>
      </c>
      <c r="E10493">
        <v>4</v>
      </c>
      <c r="F10493" t="s">
        <v>581</v>
      </c>
      <c r="G10493" t="s">
        <v>581</v>
      </c>
      <c r="H10493" t="s">
        <v>143</v>
      </c>
      <c r="I10493" t="s">
        <v>659</v>
      </c>
      <c r="J10493" t="s">
        <v>670</v>
      </c>
    </row>
    <row r="10494" spans="1:10" x14ac:dyDescent="0.35">
      <c r="A10494">
        <v>10779</v>
      </c>
      <c r="B10494" t="s">
        <v>503</v>
      </c>
      <c r="C10494">
        <v>22</v>
      </c>
      <c r="D10494">
        <v>13</v>
      </c>
      <c r="E10494">
        <v>2</v>
      </c>
      <c r="F10494" t="s">
        <v>581</v>
      </c>
      <c r="G10494" t="s">
        <v>581</v>
      </c>
      <c r="H10494" t="s">
        <v>143</v>
      </c>
      <c r="I10494" t="s">
        <v>659</v>
      </c>
      <c r="J10494" t="s">
        <v>670</v>
      </c>
    </row>
    <row r="10495" spans="1:10" x14ac:dyDescent="0.35">
      <c r="A10495">
        <v>10780</v>
      </c>
      <c r="B10495" t="s">
        <v>503</v>
      </c>
      <c r="C10495">
        <v>23</v>
      </c>
      <c r="D10495">
        <v>5</v>
      </c>
      <c r="E10495">
        <v>4</v>
      </c>
      <c r="F10495" t="s">
        <v>581</v>
      </c>
      <c r="G10495" t="s">
        <v>581</v>
      </c>
      <c r="H10495" t="s">
        <v>143</v>
      </c>
      <c r="I10495" t="s">
        <v>659</v>
      </c>
      <c r="J10495" t="s">
        <v>670</v>
      </c>
    </row>
    <row r="10496" spans="1:10" x14ac:dyDescent="0.35">
      <c r="A10496">
        <v>10781</v>
      </c>
      <c r="B10496" t="s">
        <v>503</v>
      </c>
      <c r="C10496">
        <v>24</v>
      </c>
      <c r="D10496">
        <v>5</v>
      </c>
      <c r="E10496">
        <v>4</v>
      </c>
      <c r="F10496" t="s">
        <v>581</v>
      </c>
      <c r="G10496" t="s">
        <v>581</v>
      </c>
      <c r="H10496" t="s">
        <v>143</v>
      </c>
      <c r="I10496" t="s">
        <v>659</v>
      </c>
      <c r="J10496" t="s">
        <v>670</v>
      </c>
    </row>
    <row r="10497" spans="1:10" x14ac:dyDescent="0.35">
      <c r="A10497">
        <v>10782</v>
      </c>
      <c r="B10497" t="s">
        <v>503</v>
      </c>
      <c r="C10497">
        <v>25</v>
      </c>
      <c r="D10497">
        <v>2</v>
      </c>
      <c r="E10497">
        <v>5</v>
      </c>
      <c r="F10497" t="s">
        <v>581</v>
      </c>
      <c r="G10497" t="s">
        <v>581</v>
      </c>
      <c r="H10497" t="s">
        <v>143</v>
      </c>
      <c r="I10497" t="s">
        <v>659</v>
      </c>
      <c r="J10497" t="s">
        <v>670</v>
      </c>
    </row>
    <row r="10498" spans="1:10" x14ac:dyDescent="0.35">
      <c r="A10498">
        <v>10783</v>
      </c>
      <c r="B10498" t="s">
        <v>503</v>
      </c>
      <c r="C10498">
        <v>26</v>
      </c>
      <c r="D10498">
        <v>9</v>
      </c>
      <c r="E10498">
        <v>3</v>
      </c>
      <c r="F10498" t="s">
        <v>581</v>
      </c>
      <c r="G10498" t="s">
        <v>581</v>
      </c>
      <c r="H10498" t="s">
        <v>143</v>
      </c>
      <c r="I10498" t="s">
        <v>659</v>
      </c>
      <c r="J10498" t="s">
        <v>670</v>
      </c>
    </row>
    <row r="10499" spans="1:10" x14ac:dyDescent="0.35">
      <c r="A10499">
        <v>10784</v>
      </c>
      <c r="B10499" t="s">
        <v>503</v>
      </c>
      <c r="C10499">
        <v>27</v>
      </c>
      <c r="D10499">
        <v>8</v>
      </c>
      <c r="E10499">
        <v>9</v>
      </c>
      <c r="F10499" t="s">
        <v>581</v>
      </c>
      <c r="G10499" t="s">
        <v>581</v>
      </c>
      <c r="H10499" t="s">
        <v>143</v>
      </c>
      <c r="I10499" t="s">
        <v>659</v>
      </c>
      <c r="J10499" t="s">
        <v>670</v>
      </c>
    </row>
    <row r="10500" spans="1:10" x14ac:dyDescent="0.35">
      <c r="A10500">
        <v>10785</v>
      </c>
      <c r="B10500" t="s">
        <v>503</v>
      </c>
      <c r="C10500">
        <v>28</v>
      </c>
      <c r="D10500">
        <v>24</v>
      </c>
      <c r="E10500">
        <v>5</v>
      </c>
      <c r="F10500" t="s">
        <v>581</v>
      </c>
      <c r="G10500" t="s">
        <v>581</v>
      </c>
      <c r="H10500" t="s">
        <v>143</v>
      </c>
      <c r="I10500" t="s">
        <v>659</v>
      </c>
      <c r="J10500" t="s">
        <v>670</v>
      </c>
    </row>
    <row r="10501" spans="1:10" x14ac:dyDescent="0.35">
      <c r="A10501">
        <v>10786</v>
      </c>
      <c r="B10501" t="s">
        <v>503</v>
      </c>
      <c r="C10501">
        <v>29</v>
      </c>
      <c r="D10501">
        <v>13</v>
      </c>
      <c r="E10501">
        <v>11</v>
      </c>
      <c r="F10501" t="s">
        <v>581</v>
      </c>
      <c r="G10501" t="s">
        <v>581</v>
      </c>
      <c r="H10501" t="s">
        <v>143</v>
      </c>
      <c r="I10501" t="s">
        <v>659</v>
      </c>
      <c r="J10501" t="s">
        <v>670</v>
      </c>
    </row>
    <row r="10502" spans="1:10" x14ac:dyDescent="0.35">
      <c r="A10502">
        <v>10787</v>
      </c>
      <c r="B10502" t="s">
        <v>503</v>
      </c>
      <c r="C10502">
        <v>30</v>
      </c>
      <c r="D10502">
        <v>19</v>
      </c>
      <c r="E10502">
        <v>4</v>
      </c>
      <c r="F10502" t="s">
        <v>581</v>
      </c>
      <c r="G10502" t="s">
        <v>581</v>
      </c>
      <c r="H10502" t="s">
        <v>143</v>
      </c>
      <c r="I10502" t="s">
        <v>659</v>
      </c>
      <c r="J10502" t="s">
        <v>670</v>
      </c>
    </row>
    <row r="10503" spans="1:10" x14ac:dyDescent="0.35">
      <c r="A10503">
        <v>10788</v>
      </c>
      <c r="B10503" t="s">
        <v>503</v>
      </c>
      <c r="C10503">
        <v>31</v>
      </c>
      <c r="D10503">
        <v>9</v>
      </c>
      <c r="E10503">
        <v>5</v>
      </c>
      <c r="F10503" t="s">
        <v>581</v>
      </c>
      <c r="G10503" t="s">
        <v>581</v>
      </c>
      <c r="H10503" t="s">
        <v>143</v>
      </c>
      <c r="I10503" t="s">
        <v>659</v>
      </c>
      <c r="J10503" t="s">
        <v>670</v>
      </c>
    </row>
    <row r="10504" spans="1:10" x14ac:dyDescent="0.35">
      <c r="A10504">
        <v>10789</v>
      </c>
      <c r="B10504" t="s">
        <v>503</v>
      </c>
      <c r="C10504">
        <v>32</v>
      </c>
      <c r="D10504">
        <v>21</v>
      </c>
      <c r="E10504">
        <v>5</v>
      </c>
      <c r="F10504" t="s">
        <v>581</v>
      </c>
      <c r="G10504" t="s">
        <v>581</v>
      </c>
      <c r="H10504" t="s">
        <v>143</v>
      </c>
      <c r="I10504" t="s">
        <v>659</v>
      </c>
      <c r="J10504" t="s">
        <v>670</v>
      </c>
    </row>
    <row r="10505" spans="1:10" x14ac:dyDescent="0.35">
      <c r="A10505">
        <v>10790</v>
      </c>
      <c r="B10505" t="s">
        <v>503</v>
      </c>
      <c r="C10505">
        <v>33</v>
      </c>
      <c r="D10505">
        <v>21</v>
      </c>
      <c r="E10505">
        <v>13</v>
      </c>
      <c r="F10505" t="s">
        <v>581</v>
      </c>
      <c r="G10505" t="s">
        <v>581</v>
      </c>
      <c r="H10505" t="s">
        <v>143</v>
      </c>
      <c r="I10505" t="s">
        <v>659</v>
      </c>
      <c r="J10505" t="s">
        <v>670</v>
      </c>
    </row>
    <row r="10506" spans="1:10" x14ac:dyDescent="0.35">
      <c r="A10506">
        <v>10791</v>
      </c>
      <c r="B10506" t="s">
        <v>503</v>
      </c>
      <c r="C10506">
        <v>34</v>
      </c>
      <c r="D10506">
        <v>28</v>
      </c>
      <c r="E10506">
        <v>11</v>
      </c>
      <c r="F10506" t="s">
        <v>581</v>
      </c>
      <c r="G10506" t="s">
        <v>581</v>
      </c>
      <c r="H10506" t="s">
        <v>143</v>
      </c>
      <c r="I10506" t="s">
        <v>659</v>
      </c>
      <c r="J10506" t="s">
        <v>670</v>
      </c>
    </row>
    <row r="10507" spans="1:10" x14ac:dyDescent="0.35">
      <c r="A10507">
        <v>10792</v>
      </c>
      <c r="B10507" t="s">
        <v>503</v>
      </c>
      <c r="C10507">
        <v>35</v>
      </c>
      <c r="D10507">
        <v>42</v>
      </c>
      <c r="E10507">
        <v>11</v>
      </c>
      <c r="F10507" t="s">
        <v>581</v>
      </c>
      <c r="G10507" t="s">
        <v>581</v>
      </c>
      <c r="H10507" t="s">
        <v>143</v>
      </c>
      <c r="I10507" t="s">
        <v>659</v>
      </c>
      <c r="J10507" t="s">
        <v>670</v>
      </c>
    </row>
    <row r="10508" spans="1:10" x14ac:dyDescent="0.35">
      <c r="A10508">
        <v>10793</v>
      </c>
      <c r="B10508" t="s">
        <v>503</v>
      </c>
      <c r="C10508">
        <v>36</v>
      </c>
      <c r="D10508">
        <v>21</v>
      </c>
      <c r="E10508">
        <v>8</v>
      </c>
      <c r="F10508" t="s">
        <v>581</v>
      </c>
      <c r="G10508" t="s">
        <v>581</v>
      </c>
      <c r="H10508" t="s">
        <v>143</v>
      </c>
      <c r="I10508" t="s">
        <v>659</v>
      </c>
      <c r="J10508" t="s">
        <v>670</v>
      </c>
    </row>
    <row r="10509" spans="1:10" x14ac:dyDescent="0.35">
      <c r="A10509">
        <v>10794</v>
      </c>
      <c r="B10509" t="s">
        <v>503</v>
      </c>
      <c r="C10509">
        <v>37</v>
      </c>
      <c r="D10509">
        <v>27</v>
      </c>
      <c r="E10509">
        <v>11</v>
      </c>
      <c r="F10509" t="s">
        <v>581</v>
      </c>
      <c r="G10509" t="s">
        <v>581</v>
      </c>
      <c r="H10509" t="s">
        <v>143</v>
      </c>
      <c r="I10509" t="s">
        <v>659</v>
      </c>
      <c r="J10509" t="s">
        <v>670</v>
      </c>
    </row>
    <row r="10510" spans="1:10" x14ac:dyDescent="0.35">
      <c r="A10510">
        <v>10795</v>
      </c>
      <c r="B10510" t="s">
        <v>503</v>
      </c>
      <c r="C10510">
        <v>38</v>
      </c>
      <c r="D10510">
        <v>19</v>
      </c>
      <c r="E10510">
        <v>8</v>
      </c>
      <c r="F10510" t="s">
        <v>581</v>
      </c>
      <c r="G10510" t="s">
        <v>581</v>
      </c>
      <c r="H10510" t="s">
        <v>143</v>
      </c>
      <c r="I10510" t="s">
        <v>659</v>
      </c>
      <c r="J10510" t="s">
        <v>670</v>
      </c>
    </row>
    <row r="10511" spans="1:10" x14ac:dyDescent="0.35">
      <c r="A10511">
        <v>10796</v>
      </c>
      <c r="B10511" t="s">
        <v>504</v>
      </c>
      <c r="C10511">
        <v>15</v>
      </c>
      <c r="D10511">
        <v>40</v>
      </c>
      <c r="E10511">
        <v>2</v>
      </c>
      <c r="F10511" t="s">
        <v>581</v>
      </c>
      <c r="G10511" t="s">
        <v>582</v>
      </c>
      <c r="H10511" t="s">
        <v>143</v>
      </c>
      <c r="I10511" t="s">
        <v>659</v>
      </c>
      <c r="J10511" t="s">
        <v>670</v>
      </c>
    </row>
    <row r="10512" spans="1:10" x14ac:dyDescent="0.35">
      <c r="A10512">
        <v>10797</v>
      </c>
      <c r="B10512" t="s">
        <v>504</v>
      </c>
      <c r="C10512">
        <v>16</v>
      </c>
      <c r="D10512">
        <v>10</v>
      </c>
      <c r="E10512">
        <v>1</v>
      </c>
      <c r="F10512" t="s">
        <v>581</v>
      </c>
      <c r="G10512" t="s">
        <v>582</v>
      </c>
      <c r="H10512" t="s">
        <v>143</v>
      </c>
      <c r="I10512" t="s">
        <v>659</v>
      </c>
      <c r="J10512" t="s">
        <v>670</v>
      </c>
    </row>
    <row r="10513" spans="1:10" x14ac:dyDescent="0.35">
      <c r="A10513">
        <v>10798</v>
      </c>
      <c r="B10513" t="s">
        <v>504</v>
      </c>
      <c r="C10513">
        <v>17</v>
      </c>
      <c r="D10513">
        <v>13</v>
      </c>
      <c r="E10513">
        <v>3</v>
      </c>
      <c r="F10513" t="s">
        <v>581</v>
      </c>
      <c r="G10513" t="s">
        <v>582</v>
      </c>
      <c r="H10513" t="s">
        <v>143</v>
      </c>
      <c r="I10513" t="s">
        <v>659</v>
      </c>
      <c r="J10513" t="s">
        <v>670</v>
      </c>
    </row>
    <row r="10514" spans="1:10" x14ac:dyDescent="0.35">
      <c r="A10514">
        <v>10799</v>
      </c>
      <c r="B10514" t="s">
        <v>504</v>
      </c>
      <c r="C10514">
        <v>18</v>
      </c>
      <c r="D10514">
        <v>15</v>
      </c>
      <c r="E10514">
        <v>1</v>
      </c>
      <c r="F10514" t="s">
        <v>581</v>
      </c>
      <c r="G10514" t="s">
        <v>582</v>
      </c>
      <c r="H10514" t="s">
        <v>143</v>
      </c>
      <c r="I10514" t="s">
        <v>659</v>
      </c>
      <c r="J10514" t="s">
        <v>670</v>
      </c>
    </row>
    <row r="10515" spans="1:10" x14ac:dyDescent="0.35">
      <c r="A10515">
        <v>10800</v>
      </c>
      <c r="B10515" t="s">
        <v>504</v>
      </c>
      <c r="C10515">
        <v>19</v>
      </c>
      <c r="D10515">
        <v>11</v>
      </c>
      <c r="E10515">
        <v>0</v>
      </c>
      <c r="F10515" t="s">
        <v>581</v>
      </c>
      <c r="G10515" t="s">
        <v>582</v>
      </c>
      <c r="H10515" t="s">
        <v>143</v>
      </c>
      <c r="I10515" t="s">
        <v>659</v>
      </c>
      <c r="J10515" t="s">
        <v>670</v>
      </c>
    </row>
    <row r="10516" spans="1:10" x14ac:dyDescent="0.35">
      <c r="A10516">
        <v>10801</v>
      </c>
      <c r="B10516" t="s">
        <v>504</v>
      </c>
      <c r="C10516">
        <v>20</v>
      </c>
      <c r="D10516">
        <v>8</v>
      </c>
      <c r="E10516">
        <v>0</v>
      </c>
      <c r="F10516" t="s">
        <v>581</v>
      </c>
      <c r="G10516" t="s">
        <v>582</v>
      </c>
      <c r="H10516" t="s">
        <v>143</v>
      </c>
      <c r="I10516" t="s">
        <v>659</v>
      </c>
      <c r="J10516" t="s">
        <v>670</v>
      </c>
    </row>
    <row r="10517" spans="1:10" x14ac:dyDescent="0.35">
      <c r="A10517">
        <v>10802</v>
      </c>
      <c r="B10517" t="s">
        <v>504</v>
      </c>
      <c r="C10517">
        <v>21</v>
      </c>
      <c r="D10517">
        <v>9</v>
      </c>
      <c r="E10517">
        <v>0</v>
      </c>
      <c r="F10517" t="s">
        <v>581</v>
      </c>
      <c r="G10517" t="s">
        <v>582</v>
      </c>
      <c r="H10517" t="s">
        <v>143</v>
      </c>
      <c r="I10517" t="s">
        <v>659</v>
      </c>
      <c r="J10517" t="s">
        <v>670</v>
      </c>
    </row>
    <row r="10518" spans="1:10" x14ac:dyDescent="0.35">
      <c r="A10518">
        <v>10803</v>
      </c>
      <c r="B10518" t="s">
        <v>504</v>
      </c>
      <c r="C10518">
        <v>22</v>
      </c>
      <c r="D10518">
        <v>6</v>
      </c>
      <c r="E10518">
        <v>2</v>
      </c>
      <c r="F10518" t="s">
        <v>581</v>
      </c>
      <c r="G10518" t="s">
        <v>582</v>
      </c>
      <c r="H10518" t="s">
        <v>143</v>
      </c>
      <c r="I10518" t="s">
        <v>659</v>
      </c>
      <c r="J10518" t="s">
        <v>670</v>
      </c>
    </row>
    <row r="10519" spans="1:10" x14ac:dyDescent="0.35">
      <c r="A10519">
        <v>10804</v>
      </c>
      <c r="B10519" t="s">
        <v>504</v>
      </c>
      <c r="C10519">
        <v>23</v>
      </c>
      <c r="D10519">
        <v>2</v>
      </c>
      <c r="E10519">
        <v>2</v>
      </c>
      <c r="F10519" t="s">
        <v>581</v>
      </c>
      <c r="G10519" t="s">
        <v>582</v>
      </c>
      <c r="H10519" t="s">
        <v>143</v>
      </c>
      <c r="I10519" t="s">
        <v>659</v>
      </c>
      <c r="J10519" t="s">
        <v>670</v>
      </c>
    </row>
    <row r="10520" spans="1:10" x14ac:dyDescent="0.35">
      <c r="A10520">
        <v>10805</v>
      </c>
      <c r="B10520" t="s">
        <v>504</v>
      </c>
      <c r="C10520">
        <v>24</v>
      </c>
      <c r="D10520">
        <v>6</v>
      </c>
      <c r="E10520">
        <v>0</v>
      </c>
      <c r="F10520" t="s">
        <v>581</v>
      </c>
      <c r="G10520" t="s">
        <v>582</v>
      </c>
      <c r="H10520" t="s">
        <v>143</v>
      </c>
      <c r="I10520" t="s">
        <v>659</v>
      </c>
      <c r="J10520" t="s">
        <v>670</v>
      </c>
    </row>
    <row r="10521" spans="1:10" x14ac:dyDescent="0.35">
      <c r="A10521">
        <v>10806</v>
      </c>
      <c r="B10521" t="s">
        <v>504</v>
      </c>
      <c r="C10521">
        <v>25</v>
      </c>
      <c r="D10521">
        <v>5</v>
      </c>
      <c r="E10521">
        <v>0</v>
      </c>
      <c r="F10521" t="s">
        <v>581</v>
      </c>
      <c r="G10521" t="s">
        <v>582</v>
      </c>
      <c r="H10521" t="s">
        <v>143</v>
      </c>
      <c r="I10521" t="s">
        <v>659</v>
      </c>
      <c r="J10521" t="s">
        <v>670</v>
      </c>
    </row>
    <row r="10522" spans="1:10" x14ac:dyDescent="0.35">
      <c r="A10522">
        <v>10807</v>
      </c>
      <c r="B10522" t="s">
        <v>504</v>
      </c>
      <c r="C10522">
        <v>26</v>
      </c>
      <c r="D10522">
        <v>10</v>
      </c>
      <c r="E10522">
        <v>0</v>
      </c>
      <c r="F10522" t="s">
        <v>581</v>
      </c>
      <c r="G10522" t="s">
        <v>582</v>
      </c>
      <c r="H10522" t="s">
        <v>143</v>
      </c>
      <c r="I10522" t="s">
        <v>659</v>
      </c>
      <c r="J10522" t="s">
        <v>670</v>
      </c>
    </row>
    <row r="10523" spans="1:10" x14ac:dyDescent="0.35">
      <c r="A10523">
        <v>10808</v>
      </c>
      <c r="B10523" t="s">
        <v>504</v>
      </c>
      <c r="C10523">
        <v>27</v>
      </c>
      <c r="D10523">
        <v>7</v>
      </c>
      <c r="E10523">
        <v>1</v>
      </c>
      <c r="F10523" t="s">
        <v>581</v>
      </c>
      <c r="G10523" t="s">
        <v>582</v>
      </c>
      <c r="H10523" t="s">
        <v>143</v>
      </c>
      <c r="I10523" t="s">
        <v>659</v>
      </c>
      <c r="J10523" t="s">
        <v>670</v>
      </c>
    </row>
    <row r="10524" spans="1:10" x14ac:dyDescent="0.35">
      <c r="A10524">
        <v>10809</v>
      </c>
      <c r="B10524" t="s">
        <v>504</v>
      </c>
      <c r="C10524">
        <v>28</v>
      </c>
      <c r="D10524">
        <v>13</v>
      </c>
      <c r="E10524">
        <v>2</v>
      </c>
      <c r="F10524" t="s">
        <v>581</v>
      </c>
      <c r="G10524" t="s">
        <v>582</v>
      </c>
      <c r="H10524" t="s">
        <v>143</v>
      </c>
      <c r="I10524" t="s">
        <v>659</v>
      </c>
      <c r="J10524" t="s">
        <v>670</v>
      </c>
    </row>
    <row r="10525" spans="1:10" x14ac:dyDescent="0.35">
      <c r="A10525">
        <v>10810</v>
      </c>
      <c r="B10525" t="s">
        <v>504</v>
      </c>
      <c r="C10525">
        <v>29</v>
      </c>
      <c r="D10525">
        <v>14</v>
      </c>
      <c r="E10525">
        <v>2</v>
      </c>
      <c r="F10525" t="s">
        <v>581</v>
      </c>
      <c r="G10525" t="s">
        <v>582</v>
      </c>
      <c r="H10525" t="s">
        <v>143</v>
      </c>
      <c r="I10525" t="s">
        <v>659</v>
      </c>
      <c r="J10525" t="s">
        <v>670</v>
      </c>
    </row>
    <row r="10526" spans="1:10" x14ac:dyDescent="0.35">
      <c r="A10526">
        <v>10811</v>
      </c>
      <c r="B10526" t="s">
        <v>504</v>
      </c>
      <c r="C10526">
        <v>30</v>
      </c>
      <c r="D10526">
        <v>14</v>
      </c>
      <c r="E10526">
        <v>2</v>
      </c>
      <c r="F10526" t="s">
        <v>581</v>
      </c>
      <c r="G10526" t="s">
        <v>582</v>
      </c>
      <c r="H10526" t="s">
        <v>143</v>
      </c>
      <c r="I10526" t="s">
        <v>659</v>
      </c>
      <c r="J10526" t="s">
        <v>670</v>
      </c>
    </row>
    <row r="10527" spans="1:10" x14ac:dyDescent="0.35">
      <c r="A10527">
        <v>10812</v>
      </c>
      <c r="B10527" t="s">
        <v>504</v>
      </c>
      <c r="C10527">
        <v>31</v>
      </c>
      <c r="D10527">
        <v>12</v>
      </c>
      <c r="E10527">
        <v>1</v>
      </c>
      <c r="F10527" t="s">
        <v>581</v>
      </c>
      <c r="G10527" t="s">
        <v>582</v>
      </c>
      <c r="H10527" t="s">
        <v>143</v>
      </c>
      <c r="I10527" t="s">
        <v>659</v>
      </c>
      <c r="J10527" t="s">
        <v>670</v>
      </c>
    </row>
    <row r="10528" spans="1:10" x14ac:dyDescent="0.35">
      <c r="A10528">
        <v>10813</v>
      </c>
      <c r="B10528" t="s">
        <v>504</v>
      </c>
      <c r="C10528">
        <v>32</v>
      </c>
      <c r="D10528">
        <v>11</v>
      </c>
      <c r="E10528">
        <v>2</v>
      </c>
      <c r="F10528" t="s">
        <v>581</v>
      </c>
      <c r="G10528" t="s">
        <v>582</v>
      </c>
      <c r="H10528" t="s">
        <v>143</v>
      </c>
      <c r="I10528" t="s">
        <v>659</v>
      </c>
      <c r="J10528" t="s">
        <v>670</v>
      </c>
    </row>
    <row r="10529" spans="1:10" x14ac:dyDescent="0.35">
      <c r="A10529">
        <v>10814</v>
      </c>
      <c r="B10529" t="s">
        <v>504</v>
      </c>
      <c r="C10529">
        <v>33</v>
      </c>
      <c r="D10529">
        <v>8</v>
      </c>
      <c r="E10529">
        <v>1</v>
      </c>
      <c r="F10529" t="s">
        <v>581</v>
      </c>
      <c r="G10529" t="s">
        <v>582</v>
      </c>
      <c r="H10529" t="s">
        <v>143</v>
      </c>
      <c r="I10529" t="s">
        <v>659</v>
      </c>
      <c r="J10529" t="s">
        <v>670</v>
      </c>
    </row>
    <row r="10530" spans="1:10" x14ac:dyDescent="0.35">
      <c r="A10530">
        <v>10815</v>
      </c>
      <c r="B10530" t="s">
        <v>504</v>
      </c>
      <c r="C10530">
        <v>34</v>
      </c>
      <c r="D10530">
        <v>11</v>
      </c>
      <c r="E10530">
        <v>1</v>
      </c>
      <c r="F10530" t="s">
        <v>581</v>
      </c>
      <c r="G10530" t="s">
        <v>582</v>
      </c>
      <c r="H10530" t="s">
        <v>143</v>
      </c>
      <c r="I10530" t="s">
        <v>659</v>
      </c>
      <c r="J10530" t="s">
        <v>670</v>
      </c>
    </row>
    <row r="10531" spans="1:10" x14ac:dyDescent="0.35">
      <c r="A10531">
        <v>10816</v>
      </c>
      <c r="B10531" t="s">
        <v>504</v>
      </c>
      <c r="C10531">
        <v>35</v>
      </c>
      <c r="D10531">
        <v>12</v>
      </c>
      <c r="E10531">
        <v>1</v>
      </c>
      <c r="F10531" t="s">
        <v>581</v>
      </c>
      <c r="G10531" t="s">
        <v>582</v>
      </c>
      <c r="H10531" t="s">
        <v>143</v>
      </c>
      <c r="I10531" t="s">
        <v>659</v>
      </c>
      <c r="J10531" t="s">
        <v>670</v>
      </c>
    </row>
    <row r="10532" spans="1:10" x14ac:dyDescent="0.35">
      <c r="A10532">
        <v>10817</v>
      </c>
      <c r="B10532" t="s">
        <v>504</v>
      </c>
      <c r="C10532">
        <v>36</v>
      </c>
      <c r="D10532">
        <v>8</v>
      </c>
      <c r="E10532">
        <v>4</v>
      </c>
      <c r="F10532" t="s">
        <v>581</v>
      </c>
      <c r="G10532" t="s">
        <v>582</v>
      </c>
      <c r="H10532" t="s">
        <v>143</v>
      </c>
      <c r="I10532" t="s">
        <v>659</v>
      </c>
      <c r="J10532" t="s">
        <v>670</v>
      </c>
    </row>
    <row r="10533" spans="1:10" x14ac:dyDescent="0.35">
      <c r="A10533">
        <v>10818</v>
      </c>
      <c r="B10533" t="s">
        <v>504</v>
      </c>
      <c r="C10533">
        <v>37</v>
      </c>
      <c r="D10533">
        <v>17</v>
      </c>
      <c r="E10533">
        <v>1</v>
      </c>
      <c r="F10533" t="s">
        <v>581</v>
      </c>
      <c r="G10533" t="s">
        <v>582</v>
      </c>
      <c r="H10533" t="s">
        <v>143</v>
      </c>
      <c r="I10533" t="s">
        <v>659</v>
      </c>
      <c r="J10533" t="s">
        <v>670</v>
      </c>
    </row>
    <row r="10534" spans="1:10" x14ac:dyDescent="0.35">
      <c r="A10534">
        <v>10819</v>
      </c>
      <c r="B10534" t="s">
        <v>504</v>
      </c>
      <c r="C10534">
        <v>38</v>
      </c>
      <c r="D10534">
        <v>7</v>
      </c>
      <c r="E10534">
        <v>3</v>
      </c>
      <c r="F10534" t="s">
        <v>581</v>
      </c>
      <c r="G10534" t="s">
        <v>582</v>
      </c>
      <c r="H10534" t="s">
        <v>143</v>
      </c>
      <c r="I10534" t="s">
        <v>659</v>
      </c>
      <c r="J10534" t="s">
        <v>670</v>
      </c>
    </row>
    <row r="10535" spans="1:10" x14ac:dyDescent="0.35">
      <c r="A10535">
        <v>10820</v>
      </c>
      <c r="B10535" t="s">
        <v>505</v>
      </c>
      <c r="C10535">
        <v>15</v>
      </c>
      <c r="D10535">
        <v>28</v>
      </c>
      <c r="E10535">
        <v>1</v>
      </c>
      <c r="F10535" t="s">
        <v>581</v>
      </c>
      <c r="G10535" t="s">
        <v>582</v>
      </c>
      <c r="H10535" t="s">
        <v>143</v>
      </c>
      <c r="I10535" t="s">
        <v>659</v>
      </c>
      <c r="J10535" t="s">
        <v>670</v>
      </c>
    </row>
    <row r="10536" spans="1:10" x14ac:dyDescent="0.35">
      <c r="A10536">
        <v>10821</v>
      </c>
      <c r="B10536" t="s">
        <v>505</v>
      </c>
      <c r="C10536">
        <v>16</v>
      </c>
      <c r="D10536">
        <v>14</v>
      </c>
      <c r="E10536">
        <v>2</v>
      </c>
      <c r="F10536" t="s">
        <v>581</v>
      </c>
      <c r="G10536" t="s">
        <v>582</v>
      </c>
      <c r="H10536" t="s">
        <v>143</v>
      </c>
      <c r="I10536" t="s">
        <v>659</v>
      </c>
      <c r="J10536" t="s">
        <v>670</v>
      </c>
    </row>
    <row r="10537" spans="1:10" x14ac:dyDescent="0.35">
      <c r="A10537">
        <v>10822</v>
      </c>
      <c r="B10537" t="s">
        <v>505</v>
      </c>
      <c r="C10537">
        <v>17</v>
      </c>
      <c r="D10537">
        <v>8</v>
      </c>
      <c r="E10537">
        <v>1</v>
      </c>
      <c r="F10537" t="s">
        <v>581</v>
      </c>
      <c r="G10537" t="s">
        <v>582</v>
      </c>
      <c r="H10537" t="s">
        <v>143</v>
      </c>
      <c r="I10537" t="s">
        <v>659</v>
      </c>
      <c r="J10537" t="s">
        <v>670</v>
      </c>
    </row>
    <row r="10538" spans="1:10" x14ac:dyDescent="0.35">
      <c r="A10538">
        <v>10823</v>
      </c>
      <c r="B10538" t="s">
        <v>505</v>
      </c>
      <c r="C10538">
        <v>18</v>
      </c>
      <c r="D10538">
        <v>7</v>
      </c>
      <c r="E10538">
        <v>2</v>
      </c>
      <c r="F10538" t="s">
        <v>581</v>
      </c>
      <c r="G10538" t="s">
        <v>582</v>
      </c>
      <c r="H10538" t="s">
        <v>143</v>
      </c>
      <c r="I10538" t="s">
        <v>659</v>
      </c>
      <c r="J10538" t="s">
        <v>670</v>
      </c>
    </row>
    <row r="10539" spans="1:10" x14ac:dyDescent="0.35">
      <c r="A10539">
        <v>10824</v>
      </c>
      <c r="B10539" t="s">
        <v>505</v>
      </c>
      <c r="C10539">
        <v>19</v>
      </c>
      <c r="D10539">
        <v>5</v>
      </c>
      <c r="E10539">
        <v>2</v>
      </c>
      <c r="F10539" t="s">
        <v>581</v>
      </c>
      <c r="G10539" t="s">
        <v>582</v>
      </c>
      <c r="H10539" t="s">
        <v>143</v>
      </c>
      <c r="I10539" t="s">
        <v>659</v>
      </c>
      <c r="J10539" t="s">
        <v>670</v>
      </c>
    </row>
    <row r="10540" spans="1:10" x14ac:dyDescent="0.35">
      <c r="A10540">
        <v>10825</v>
      </c>
      <c r="B10540" t="s">
        <v>505</v>
      </c>
      <c r="C10540">
        <v>20</v>
      </c>
      <c r="D10540">
        <v>4</v>
      </c>
      <c r="E10540">
        <v>1</v>
      </c>
      <c r="F10540" t="s">
        <v>581</v>
      </c>
      <c r="G10540" t="s">
        <v>582</v>
      </c>
      <c r="H10540" t="s">
        <v>143</v>
      </c>
      <c r="I10540" t="s">
        <v>659</v>
      </c>
      <c r="J10540" t="s">
        <v>670</v>
      </c>
    </row>
    <row r="10541" spans="1:10" x14ac:dyDescent="0.35">
      <c r="A10541">
        <v>10826</v>
      </c>
      <c r="B10541" t="s">
        <v>505</v>
      </c>
      <c r="C10541">
        <v>21</v>
      </c>
      <c r="D10541">
        <v>1</v>
      </c>
      <c r="E10541">
        <v>0</v>
      </c>
      <c r="F10541" t="s">
        <v>581</v>
      </c>
      <c r="G10541" t="s">
        <v>582</v>
      </c>
      <c r="H10541" t="s">
        <v>143</v>
      </c>
      <c r="I10541" t="s">
        <v>659</v>
      </c>
      <c r="J10541" t="s">
        <v>670</v>
      </c>
    </row>
    <row r="10542" spans="1:10" x14ac:dyDescent="0.35">
      <c r="A10542">
        <v>10827</v>
      </c>
      <c r="B10542" t="s">
        <v>505</v>
      </c>
      <c r="C10542">
        <v>22</v>
      </c>
      <c r="D10542">
        <v>5</v>
      </c>
      <c r="E10542">
        <v>0</v>
      </c>
      <c r="F10542" t="s">
        <v>581</v>
      </c>
      <c r="G10542" t="s">
        <v>582</v>
      </c>
      <c r="H10542" t="s">
        <v>143</v>
      </c>
      <c r="I10542" t="s">
        <v>659</v>
      </c>
      <c r="J10542" t="s">
        <v>670</v>
      </c>
    </row>
    <row r="10543" spans="1:10" x14ac:dyDescent="0.35">
      <c r="A10543">
        <v>10828</v>
      </c>
      <c r="B10543" t="s">
        <v>505</v>
      </c>
      <c r="C10543">
        <v>23</v>
      </c>
      <c r="D10543">
        <v>5</v>
      </c>
      <c r="E10543">
        <v>0</v>
      </c>
      <c r="F10543" t="s">
        <v>581</v>
      </c>
      <c r="G10543" t="s">
        <v>582</v>
      </c>
      <c r="H10543" t="s">
        <v>143</v>
      </c>
      <c r="I10543" t="s">
        <v>659</v>
      </c>
      <c r="J10543" t="s">
        <v>670</v>
      </c>
    </row>
    <row r="10544" spans="1:10" x14ac:dyDescent="0.35">
      <c r="A10544">
        <v>10829</v>
      </c>
      <c r="B10544" t="s">
        <v>505</v>
      </c>
      <c r="C10544">
        <v>24</v>
      </c>
      <c r="D10544">
        <v>5</v>
      </c>
      <c r="E10544">
        <v>0</v>
      </c>
      <c r="F10544" t="s">
        <v>581</v>
      </c>
      <c r="G10544" t="s">
        <v>582</v>
      </c>
      <c r="H10544" t="s">
        <v>143</v>
      </c>
      <c r="I10544" t="s">
        <v>659</v>
      </c>
      <c r="J10544" t="s">
        <v>670</v>
      </c>
    </row>
    <row r="10545" spans="1:10" x14ac:dyDescent="0.35">
      <c r="A10545">
        <v>10830</v>
      </c>
      <c r="B10545" t="s">
        <v>505</v>
      </c>
      <c r="C10545">
        <v>25</v>
      </c>
      <c r="D10545">
        <v>7</v>
      </c>
      <c r="E10545">
        <v>0</v>
      </c>
      <c r="F10545" t="s">
        <v>581</v>
      </c>
      <c r="G10545" t="s">
        <v>582</v>
      </c>
      <c r="H10545" t="s">
        <v>143</v>
      </c>
      <c r="I10545" t="s">
        <v>659</v>
      </c>
      <c r="J10545" t="s">
        <v>670</v>
      </c>
    </row>
    <row r="10546" spans="1:10" x14ac:dyDescent="0.35">
      <c r="A10546">
        <v>10831</v>
      </c>
      <c r="B10546" t="s">
        <v>505</v>
      </c>
      <c r="C10546">
        <v>26</v>
      </c>
      <c r="D10546">
        <v>3</v>
      </c>
      <c r="E10546">
        <v>1</v>
      </c>
      <c r="F10546" t="s">
        <v>581</v>
      </c>
      <c r="G10546" t="s">
        <v>582</v>
      </c>
      <c r="H10546" t="s">
        <v>143</v>
      </c>
      <c r="I10546" t="s">
        <v>659</v>
      </c>
      <c r="J10546" t="s">
        <v>670</v>
      </c>
    </row>
    <row r="10547" spans="1:10" x14ac:dyDescent="0.35">
      <c r="A10547">
        <v>10832</v>
      </c>
      <c r="B10547" t="s">
        <v>505</v>
      </c>
      <c r="C10547">
        <v>27</v>
      </c>
      <c r="D10547">
        <v>8</v>
      </c>
      <c r="E10547">
        <v>1</v>
      </c>
      <c r="F10547" t="s">
        <v>581</v>
      </c>
      <c r="G10547" t="s">
        <v>582</v>
      </c>
      <c r="H10547" t="s">
        <v>143</v>
      </c>
      <c r="I10547" t="s">
        <v>659</v>
      </c>
      <c r="J10547" t="s">
        <v>670</v>
      </c>
    </row>
    <row r="10548" spans="1:10" x14ac:dyDescent="0.35">
      <c r="A10548">
        <v>10833</v>
      </c>
      <c r="B10548" t="s">
        <v>505</v>
      </c>
      <c r="C10548">
        <v>28</v>
      </c>
      <c r="D10548">
        <v>7</v>
      </c>
      <c r="E10548">
        <v>1</v>
      </c>
      <c r="F10548" t="s">
        <v>581</v>
      </c>
      <c r="G10548" t="s">
        <v>582</v>
      </c>
      <c r="H10548" t="s">
        <v>143</v>
      </c>
      <c r="I10548" t="s">
        <v>659</v>
      </c>
      <c r="J10548" t="s">
        <v>670</v>
      </c>
    </row>
    <row r="10549" spans="1:10" x14ac:dyDescent="0.35">
      <c r="A10549">
        <v>10834</v>
      </c>
      <c r="B10549" t="s">
        <v>505</v>
      </c>
      <c r="C10549">
        <v>29</v>
      </c>
      <c r="D10549">
        <v>10</v>
      </c>
      <c r="E10549">
        <v>0</v>
      </c>
      <c r="F10549" t="s">
        <v>581</v>
      </c>
      <c r="G10549" t="s">
        <v>582</v>
      </c>
      <c r="H10549" t="s">
        <v>143</v>
      </c>
      <c r="I10549" t="s">
        <v>659</v>
      </c>
      <c r="J10549" t="s">
        <v>670</v>
      </c>
    </row>
    <row r="10550" spans="1:10" x14ac:dyDescent="0.35">
      <c r="A10550">
        <v>10835</v>
      </c>
      <c r="B10550" t="s">
        <v>505</v>
      </c>
      <c r="C10550">
        <v>30</v>
      </c>
      <c r="D10550">
        <v>2</v>
      </c>
      <c r="E10550">
        <v>1</v>
      </c>
      <c r="F10550" t="s">
        <v>581</v>
      </c>
      <c r="G10550" t="s">
        <v>582</v>
      </c>
      <c r="H10550" t="s">
        <v>143</v>
      </c>
      <c r="I10550" t="s">
        <v>659</v>
      </c>
      <c r="J10550" t="s">
        <v>670</v>
      </c>
    </row>
    <row r="10551" spans="1:10" x14ac:dyDescent="0.35">
      <c r="A10551">
        <v>10836</v>
      </c>
      <c r="B10551" t="s">
        <v>505</v>
      </c>
      <c r="C10551">
        <v>31</v>
      </c>
      <c r="D10551">
        <v>9</v>
      </c>
      <c r="E10551">
        <v>0</v>
      </c>
      <c r="F10551" t="s">
        <v>581</v>
      </c>
      <c r="G10551" t="s">
        <v>582</v>
      </c>
      <c r="H10551" t="s">
        <v>143</v>
      </c>
      <c r="I10551" t="s">
        <v>659</v>
      </c>
      <c r="J10551" t="s">
        <v>670</v>
      </c>
    </row>
    <row r="10552" spans="1:10" x14ac:dyDescent="0.35">
      <c r="A10552">
        <v>10837</v>
      </c>
      <c r="B10552" t="s">
        <v>505</v>
      </c>
      <c r="C10552">
        <v>32</v>
      </c>
      <c r="D10552">
        <v>8</v>
      </c>
      <c r="E10552">
        <v>0</v>
      </c>
      <c r="F10552" t="s">
        <v>581</v>
      </c>
      <c r="G10552" t="s">
        <v>582</v>
      </c>
      <c r="H10552" t="s">
        <v>143</v>
      </c>
      <c r="I10552" t="s">
        <v>659</v>
      </c>
      <c r="J10552" t="s">
        <v>670</v>
      </c>
    </row>
    <row r="10553" spans="1:10" x14ac:dyDescent="0.35">
      <c r="A10553">
        <v>10838</v>
      </c>
      <c r="B10553" t="s">
        <v>505</v>
      </c>
      <c r="C10553">
        <v>33</v>
      </c>
      <c r="D10553">
        <v>13</v>
      </c>
      <c r="E10553">
        <v>1</v>
      </c>
      <c r="F10553" t="s">
        <v>581</v>
      </c>
      <c r="G10553" t="s">
        <v>582</v>
      </c>
      <c r="H10553" t="s">
        <v>143</v>
      </c>
      <c r="I10553" t="s">
        <v>659</v>
      </c>
      <c r="J10553" t="s">
        <v>670</v>
      </c>
    </row>
    <row r="10554" spans="1:10" x14ac:dyDescent="0.35">
      <c r="A10554">
        <v>10839</v>
      </c>
      <c r="B10554" t="s">
        <v>505</v>
      </c>
      <c r="C10554">
        <v>34</v>
      </c>
      <c r="D10554">
        <v>8</v>
      </c>
      <c r="E10554">
        <v>1</v>
      </c>
      <c r="F10554" t="s">
        <v>581</v>
      </c>
      <c r="G10554" t="s">
        <v>582</v>
      </c>
      <c r="H10554" t="s">
        <v>143</v>
      </c>
      <c r="I10554" t="s">
        <v>659</v>
      </c>
      <c r="J10554" t="s">
        <v>670</v>
      </c>
    </row>
    <row r="10555" spans="1:10" x14ac:dyDescent="0.35">
      <c r="A10555">
        <v>10840</v>
      </c>
      <c r="B10555" t="s">
        <v>505</v>
      </c>
      <c r="C10555">
        <v>35</v>
      </c>
      <c r="D10555">
        <v>12</v>
      </c>
      <c r="E10555">
        <v>1</v>
      </c>
      <c r="F10555" t="s">
        <v>581</v>
      </c>
      <c r="G10555" t="s">
        <v>582</v>
      </c>
      <c r="H10555" t="s">
        <v>143</v>
      </c>
      <c r="I10555" t="s">
        <v>659</v>
      </c>
      <c r="J10555" t="s">
        <v>670</v>
      </c>
    </row>
    <row r="10556" spans="1:10" x14ac:dyDescent="0.35">
      <c r="A10556">
        <v>10841</v>
      </c>
      <c r="B10556" t="s">
        <v>505</v>
      </c>
      <c r="C10556">
        <v>36</v>
      </c>
      <c r="D10556">
        <v>10</v>
      </c>
      <c r="E10556">
        <v>0</v>
      </c>
      <c r="F10556" t="s">
        <v>581</v>
      </c>
      <c r="G10556" t="s">
        <v>582</v>
      </c>
      <c r="H10556" t="s">
        <v>143</v>
      </c>
      <c r="I10556" t="s">
        <v>659</v>
      </c>
      <c r="J10556" t="s">
        <v>670</v>
      </c>
    </row>
    <row r="10557" spans="1:10" x14ac:dyDescent="0.35">
      <c r="A10557">
        <v>10842</v>
      </c>
      <c r="B10557" t="s">
        <v>505</v>
      </c>
      <c r="C10557">
        <v>37</v>
      </c>
      <c r="D10557">
        <v>5</v>
      </c>
      <c r="E10557">
        <v>0</v>
      </c>
      <c r="F10557" t="s">
        <v>581</v>
      </c>
      <c r="G10557" t="s">
        <v>582</v>
      </c>
      <c r="H10557" t="s">
        <v>143</v>
      </c>
      <c r="I10557" t="s">
        <v>659</v>
      </c>
      <c r="J10557" t="s">
        <v>670</v>
      </c>
    </row>
    <row r="10558" spans="1:10" x14ac:dyDescent="0.35">
      <c r="A10558">
        <v>10843</v>
      </c>
      <c r="B10558" t="s">
        <v>505</v>
      </c>
      <c r="C10558">
        <v>38</v>
      </c>
      <c r="D10558">
        <v>10</v>
      </c>
      <c r="E10558">
        <v>0</v>
      </c>
      <c r="F10558" t="s">
        <v>581</v>
      </c>
      <c r="G10558" t="s">
        <v>582</v>
      </c>
      <c r="H10558" t="s">
        <v>143</v>
      </c>
      <c r="I10558" t="s">
        <v>659</v>
      </c>
      <c r="J10558" t="s">
        <v>670</v>
      </c>
    </row>
    <row r="10559" spans="1:10" x14ac:dyDescent="0.35">
      <c r="A10559">
        <v>10844</v>
      </c>
      <c r="B10559" t="s">
        <v>506</v>
      </c>
      <c r="C10559">
        <v>15</v>
      </c>
      <c r="D10559">
        <v>39</v>
      </c>
      <c r="E10559">
        <v>8</v>
      </c>
      <c r="F10559" t="s">
        <v>581</v>
      </c>
      <c r="G10559" t="s">
        <v>581</v>
      </c>
      <c r="H10559" t="s">
        <v>143</v>
      </c>
      <c r="I10559" t="s">
        <v>659</v>
      </c>
      <c r="J10559" t="s">
        <v>670</v>
      </c>
    </row>
    <row r="10560" spans="1:10" x14ac:dyDescent="0.35">
      <c r="A10560">
        <v>10845</v>
      </c>
      <c r="B10560" t="s">
        <v>506</v>
      </c>
      <c r="C10560">
        <v>16</v>
      </c>
      <c r="D10560">
        <v>32</v>
      </c>
      <c r="E10560">
        <v>2</v>
      </c>
      <c r="F10560" t="s">
        <v>581</v>
      </c>
      <c r="G10560" t="s">
        <v>581</v>
      </c>
      <c r="H10560" t="s">
        <v>143</v>
      </c>
      <c r="I10560" t="s">
        <v>659</v>
      </c>
      <c r="J10560" t="s">
        <v>670</v>
      </c>
    </row>
    <row r="10561" spans="1:10" x14ac:dyDescent="0.35">
      <c r="A10561">
        <v>10846</v>
      </c>
      <c r="B10561" t="s">
        <v>506</v>
      </c>
      <c r="C10561">
        <v>17</v>
      </c>
      <c r="D10561">
        <v>19</v>
      </c>
      <c r="E10561">
        <v>5</v>
      </c>
      <c r="F10561" t="s">
        <v>581</v>
      </c>
      <c r="G10561" t="s">
        <v>581</v>
      </c>
      <c r="H10561" t="s">
        <v>143</v>
      </c>
      <c r="I10561" t="s">
        <v>659</v>
      </c>
      <c r="J10561" t="s">
        <v>670</v>
      </c>
    </row>
    <row r="10562" spans="1:10" x14ac:dyDescent="0.35">
      <c r="A10562">
        <v>10847</v>
      </c>
      <c r="B10562" t="s">
        <v>506</v>
      </c>
      <c r="C10562">
        <v>18</v>
      </c>
      <c r="D10562">
        <v>12</v>
      </c>
      <c r="E10562">
        <v>2</v>
      </c>
      <c r="F10562" t="s">
        <v>581</v>
      </c>
      <c r="G10562" t="s">
        <v>581</v>
      </c>
      <c r="H10562" t="s">
        <v>143</v>
      </c>
      <c r="I10562" t="s">
        <v>659</v>
      </c>
      <c r="J10562" t="s">
        <v>670</v>
      </c>
    </row>
    <row r="10563" spans="1:10" x14ac:dyDescent="0.35">
      <c r="A10563">
        <v>10848</v>
      </c>
      <c r="B10563" t="s">
        <v>506</v>
      </c>
      <c r="C10563">
        <v>19</v>
      </c>
      <c r="D10563">
        <v>21</v>
      </c>
      <c r="E10563">
        <v>2</v>
      </c>
      <c r="F10563" t="s">
        <v>581</v>
      </c>
      <c r="G10563" t="s">
        <v>581</v>
      </c>
      <c r="H10563" t="s">
        <v>143</v>
      </c>
      <c r="I10563" t="s">
        <v>659</v>
      </c>
      <c r="J10563" t="s">
        <v>670</v>
      </c>
    </row>
    <row r="10564" spans="1:10" x14ac:dyDescent="0.35">
      <c r="A10564">
        <v>10849</v>
      </c>
      <c r="B10564" t="s">
        <v>506</v>
      </c>
      <c r="C10564">
        <v>20</v>
      </c>
      <c r="D10564">
        <v>16</v>
      </c>
      <c r="E10564">
        <v>1</v>
      </c>
      <c r="F10564" t="s">
        <v>581</v>
      </c>
      <c r="G10564" t="s">
        <v>581</v>
      </c>
      <c r="H10564" t="s">
        <v>143</v>
      </c>
      <c r="I10564" t="s">
        <v>659</v>
      </c>
      <c r="J10564" t="s">
        <v>670</v>
      </c>
    </row>
    <row r="10565" spans="1:10" x14ac:dyDescent="0.35">
      <c r="A10565">
        <v>10850</v>
      </c>
      <c r="B10565" t="s">
        <v>506</v>
      </c>
      <c r="C10565">
        <v>21</v>
      </c>
      <c r="D10565">
        <v>7</v>
      </c>
      <c r="E10565">
        <v>1</v>
      </c>
      <c r="F10565" t="s">
        <v>581</v>
      </c>
      <c r="G10565" t="s">
        <v>581</v>
      </c>
      <c r="H10565" t="s">
        <v>143</v>
      </c>
      <c r="I10565" t="s">
        <v>659</v>
      </c>
      <c r="J10565" t="s">
        <v>670</v>
      </c>
    </row>
    <row r="10566" spans="1:10" x14ac:dyDescent="0.35">
      <c r="A10566">
        <v>10851</v>
      </c>
      <c r="B10566" t="s">
        <v>506</v>
      </c>
      <c r="C10566">
        <v>22</v>
      </c>
      <c r="D10566">
        <v>6</v>
      </c>
      <c r="E10566">
        <v>0</v>
      </c>
      <c r="F10566" t="s">
        <v>581</v>
      </c>
      <c r="G10566" t="s">
        <v>581</v>
      </c>
      <c r="H10566" t="s">
        <v>143</v>
      </c>
      <c r="I10566" t="s">
        <v>659</v>
      </c>
      <c r="J10566" t="s">
        <v>670</v>
      </c>
    </row>
    <row r="10567" spans="1:10" x14ac:dyDescent="0.35">
      <c r="A10567">
        <v>10852</v>
      </c>
      <c r="B10567" t="s">
        <v>506</v>
      </c>
      <c r="C10567">
        <v>23</v>
      </c>
      <c r="D10567">
        <v>7</v>
      </c>
      <c r="E10567">
        <v>0</v>
      </c>
      <c r="F10567" t="s">
        <v>581</v>
      </c>
      <c r="G10567" t="s">
        <v>581</v>
      </c>
      <c r="H10567" t="s">
        <v>143</v>
      </c>
      <c r="I10567" t="s">
        <v>659</v>
      </c>
      <c r="J10567" t="s">
        <v>670</v>
      </c>
    </row>
    <row r="10568" spans="1:10" x14ac:dyDescent="0.35">
      <c r="A10568">
        <v>10853</v>
      </c>
      <c r="B10568" t="s">
        <v>506</v>
      </c>
      <c r="C10568">
        <v>24</v>
      </c>
      <c r="D10568">
        <v>7</v>
      </c>
      <c r="E10568">
        <v>2</v>
      </c>
      <c r="F10568" t="s">
        <v>581</v>
      </c>
      <c r="G10568" t="s">
        <v>581</v>
      </c>
      <c r="H10568" t="s">
        <v>143</v>
      </c>
      <c r="I10568" t="s">
        <v>659</v>
      </c>
      <c r="J10568" t="s">
        <v>670</v>
      </c>
    </row>
    <row r="10569" spans="1:10" x14ac:dyDescent="0.35">
      <c r="A10569">
        <v>10854</v>
      </c>
      <c r="B10569" t="s">
        <v>506</v>
      </c>
      <c r="C10569">
        <v>25</v>
      </c>
      <c r="D10569">
        <v>11</v>
      </c>
      <c r="E10569">
        <v>3</v>
      </c>
      <c r="F10569" t="s">
        <v>581</v>
      </c>
      <c r="G10569" t="s">
        <v>581</v>
      </c>
      <c r="H10569" t="s">
        <v>143</v>
      </c>
      <c r="I10569" t="s">
        <v>659</v>
      </c>
      <c r="J10569" t="s">
        <v>670</v>
      </c>
    </row>
    <row r="10570" spans="1:10" x14ac:dyDescent="0.35">
      <c r="A10570">
        <v>10855</v>
      </c>
      <c r="B10570" t="s">
        <v>506</v>
      </c>
      <c r="C10570">
        <v>26</v>
      </c>
      <c r="D10570">
        <v>3</v>
      </c>
      <c r="E10570">
        <v>0</v>
      </c>
      <c r="F10570" t="s">
        <v>581</v>
      </c>
      <c r="G10570" t="s">
        <v>581</v>
      </c>
      <c r="H10570" t="s">
        <v>143</v>
      </c>
      <c r="I10570" t="s">
        <v>659</v>
      </c>
      <c r="J10570" t="s">
        <v>670</v>
      </c>
    </row>
    <row r="10571" spans="1:10" x14ac:dyDescent="0.35">
      <c r="A10571">
        <v>10856</v>
      </c>
      <c r="B10571" t="s">
        <v>506</v>
      </c>
      <c r="C10571">
        <v>27</v>
      </c>
      <c r="D10571">
        <v>24</v>
      </c>
      <c r="E10571">
        <v>1</v>
      </c>
      <c r="F10571" t="s">
        <v>581</v>
      </c>
      <c r="G10571" t="s">
        <v>581</v>
      </c>
      <c r="H10571" t="s">
        <v>143</v>
      </c>
      <c r="I10571" t="s">
        <v>659</v>
      </c>
      <c r="J10571" t="s">
        <v>670</v>
      </c>
    </row>
    <row r="10572" spans="1:10" x14ac:dyDescent="0.35">
      <c r="A10572">
        <v>10857</v>
      </c>
      <c r="B10572" t="s">
        <v>506</v>
      </c>
      <c r="C10572">
        <v>28</v>
      </c>
      <c r="D10572">
        <v>10</v>
      </c>
      <c r="E10572">
        <v>2</v>
      </c>
      <c r="F10572" t="s">
        <v>581</v>
      </c>
      <c r="G10572" t="s">
        <v>581</v>
      </c>
      <c r="H10572" t="s">
        <v>143</v>
      </c>
      <c r="I10572" t="s">
        <v>659</v>
      </c>
      <c r="J10572" t="s">
        <v>670</v>
      </c>
    </row>
    <row r="10573" spans="1:10" x14ac:dyDescent="0.35">
      <c r="A10573">
        <v>10858</v>
      </c>
      <c r="B10573" t="s">
        <v>506</v>
      </c>
      <c r="C10573">
        <v>29</v>
      </c>
      <c r="D10573">
        <v>23</v>
      </c>
      <c r="E10573">
        <v>5</v>
      </c>
      <c r="F10573" t="s">
        <v>581</v>
      </c>
      <c r="G10573" t="s">
        <v>581</v>
      </c>
      <c r="H10573" t="s">
        <v>143</v>
      </c>
      <c r="I10573" t="s">
        <v>659</v>
      </c>
      <c r="J10573" t="s">
        <v>670</v>
      </c>
    </row>
    <row r="10574" spans="1:10" x14ac:dyDescent="0.35">
      <c r="A10574">
        <v>10859</v>
      </c>
      <c r="B10574" t="s">
        <v>506</v>
      </c>
      <c r="C10574">
        <v>30</v>
      </c>
      <c r="D10574">
        <v>15</v>
      </c>
      <c r="E10574">
        <v>0</v>
      </c>
      <c r="F10574" t="s">
        <v>581</v>
      </c>
      <c r="G10574" t="s">
        <v>581</v>
      </c>
      <c r="H10574" t="s">
        <v>143</v>
      </c>
      <c r="I10574" t="s">
        <v>659</v>
      </c>
      <c r="J10574" t="s">
        <v>670</v>
      </c>
    </row>
    <row r="10575" spans="1:10" x14ac:dyDescent="0.35">
      <c r="A10575">
        <v>10860</v>
      </c>
      <c r="B10575" t="s">
        <v>506</v>
      </c>
      <c r="C10575">
        <v>31</v>
      </c>
      <c r="D10575">
        <v>14</v>
      </c>
      <c r="E10575">
        <v>3</v>
      </c>
      <c r="F10575" t="s">
        <v>581</v>
      </c>
      <c r="G10575" t="s">
        <v>581</v>
      </c>
      <c r="H10575" t="s">
        <v>143</v>
      </c>
      <c r="I10575" t="s">
        <v>659</v>
      </c>
      <c r="J10575" t="s">
        <v>670</v>
      </c>
    </row>
    <row r="10576" spans="1:10" x14ac:dyDescent="0.35">
      <c r="A10576">
        <v>10861</v>
      </c>
      <c r="B10576" t="s">
        <v>506</v>
      </c>
      <c r="C10576">
        <v>32</v>
      </c>
      <c r="D10576">
        <v>17</v>
      </c>
      <c r="E10576">
        <v>3</v>
      </c>
      <c r="F10576" t="s">
        <v>581</v>
      </c>
      <c r="G10576" t="s">
        <v>581</v>
      </c>
      <c r="H10576" t="s">
        <v>143</v>
      </c>
      <c r="I10576" t="s">
        <v>659</v>
      </c>
      <c r="J10576" t="s">
        <v>670</v>
      </c>
    </row>
    <row r="10577" spans="1:10" x14ac:dyDescent="0.35">
      <c r="A10577">
        <v>10862</v>
      </c>
      <c r="B10577" t="s">
        <v>506</v>
      </c>
      <c r="C10577">
        <v>33</v>
      </c>
      <c r="D10577">
        <v>12</v>
      </c>
      <c r="E10577">
        <v>3</v>
      </c>
      <c r="F10577" t="s">
        <v>581</v>
      </c>
      <c r="G10577" t="s">
        <v>581</v>
      </c>
      <c r="H10577" t="s">
        <v>143</v>
      </c>
      <c r="I10577" t="s">
        <v>659</v>
      </c>
      <c r="J10577" t="s">
        <v>670</v>
      </c>
    </row>
    <row r="10578" spans="1:10" x14ac:dyDescent="0.35">
      <c r="A10578">
        <v>10863</v>
      </c>
      <c r="B10578" t="s">
        <v>506</v>
      </c>
      <c r="C10578">
        <v>34</v>
      </c>
      <c r="D10578">
        <v>18</v>
      </c>
      <c r="E10578">
        <v>2</v>
      </c>
      <c r="F10578" t="s">
        <v>581</v>
      </c>
      <c r="G10578" t="s">
        <v>581</v>
      </c>
      <c r="H10578" t="s">
        <v>143</v>
      </c>
      <c r="I10578" t="s">
        <v>659</v>
      </c>
      <c r="J10578" t="s">
        <v>670</v>
      </c>
    </row>
    <row r="10579" spans="1:10" x14ac:dyDescent="0.35">
      <c r="A10579">
        <v>10864</v>
      </c>
      <c r="B10579" t="s">
        <v>506</v>
      </c>
      <c r="C10579">
        <v>35</v>
      </c>
      <c r="D10579">
        <v>17</v>
      </c>
      <c r="E10579">
        <v>6</v>
      </c>
      <c r="F10579" t="s">
        <v>581</v>
      </c>
      <c r="G10579" t="s">
        <v>581</v>
      </c>
      <c r="H10579" t="s">
        <v>143</v>
      </c>
      <c r="I10579" t="s">
        <v>659</v>
      </c>
      <c r="J10579" t="s">
        <v>670</v>
      </c>
    </row>
    <row r="10580" spans="1:10" x14ac:dyDescent="0.35">
      <c r="A10580">
        <v>10865</v>
      </c>
      <c r="B10580" t="s">
        <v>506</v>
      </c>
      <c r="C10580">
        <v>36</v>
      </c>
      <c r="D10580">
        <v>9</v>
      </c>
      <c r="E10580">
        <v>5</v>
      </c>
      <c r="F10580" t="s">
        <v>581</v>
      </c>
      <c r="G10580" t="s">
        <v>581</v>
      </c>
      <c r="H10580" t="s">
        <v>143</v>
      </c>
      <c r="I10580" t="s">
        <v>659</v>
      </c>
      <c r="J10580" t="s">
        <v>670</v>
      </c>
    </row>
    <row r="10581" spans="1:10" x14ac:dyDescent="0.35">
      <c r="A10581">
        <v>10866</v>
      </c>
      <c r="B10581" t="s">
        <v>506</v>
      </c>
      <c r="C10581">
        <v>37</v>
      </c>
      <c r="D10581">
        <v>15</v>
      </c>
      <c r="E10581">
        <v>5</v>
      </c>
      <c r="F10581" t="s">
        <v>581</v>
      </c>
      <c r="G10581" t="s">
        <v>581</v>
      </c>
      <c r="H10581" t="s">
        <v>143</v>
      </c>
      <c r="I10581" t="s">
        <v>659</v>
      </c>
      <c r="J10581" t="s">
        <v>670</v>
      </c>
    </row>
    <row r="10582" spans="1:10" x14ac:dyDescent="0.35">
      <c r="A10582">
        <v>10867</v>
      </c>
      <c r="B10582" t="s">
        <v>506</v>
      </c>
      <c r="C10582">
        <v>38</v>
      </c>
      <c r="D10582">
        <v>20</v>
      </c>
      <c r="E10582">
        <v>2</v>
      </c>
      <c r="F10582" t="s">
        <v>581</v>
      </c>
      <c r="G10582" t="s">
        <v>581</v>
      </c>
      <c r="H10582" t="s">
        <v>143</v>
      </c>
      <c r="I10582" t="s">
        <v>659</v>
      </c>
      <c r="J10582" t="s">
        <v>670</v>
      </c>
    </row>
    <row r="10583" spans="1:10" x14ac:dyDescent="0.35">
      <c r="A10583">
        <v>10868</v>
      </c>
      <c r="B10583" t="s">
        <v>507</v>
      </c>
      <c r="C10583">
        <v>15</v>
      </c>
      <c r="D10583">
        <v>55</v>
      </c>
      <c r="E10583">
        <v>3</v>
      </c>
      <c r="F10583" t="s">
        <v>581</v>
      </c>
      <c r="G10583" t="s">
        <v>581</v>
      </c>
      <c r="H10583" t="s">
        <v>143</v>
      </c>
      <c r="I10583" t="s">
        <v>659</v>
      </c>
      <c r="J10583" t="s">
        <v>670</v>
      </c>
    </row>
    <row r="10584" spans="1:10" x14ac:dyDescent="0.35">
      <c r="A10584">
        <v>10869</v>
      </c>
      <c r="B10584" t="s">
        <v>507</v>
      </c>
      <c r="C10584">
        <v>16</v>
      </c>
      <c r="D10584">
        <v>38</v>
      </c>
      <c r="E10584">
        <v>2</v>
      </c>
      <c r="F10584" t="s">
        <v>581</v>
      </c>
      <c r="G10584" t="s">
        <v>581</v>
      </c>
      <c r="H10584" t="s">
        <v>143</v>
      </c>
      <c r="I10584" t="s">
        <v>659</v>
      </c>
      <c r="J10584" t="s">
        <v>670</v>
      </c>
    </row>
    <row r="10585" spans="1:10" x14ac:dyDescent="0.35">
      <c r="A10585">
        <v>10870</v>
      </c>
      <c r="B10585" t="s">
        <v>507</v>
      </c>
      <c r="C10585">
        <v>17</v>
      </c>
      <c r="D10585">
        <v>20</v>
      </c>
      <c r="E10585">
        <v>3</v>
      </c>
      <c r="F10585" t="s">
        <v>581</v>
      </c>
      <c r="G10585" t="s">
        <v>581</v>
      </c>
      <c r="H10585" t="s">
        <v>143</v>
      </c>
      <c r="I10585" t="s">
        <v>659</v>
      </c>
      <c r="J10585" t="s">
        <v>670</v>
      </c>
    </row>
    <row r="10586" spans="1:10" x14ac:dyDescent="0.35">
      <c r="A10586">
        <v>10871</v>
      </c>
      <c r="B10586" t="s">
        <v>507</v>
      </c>
      <c r="C10586">
        <v>18</v>
      </c>
      <c r="D10586">
        <v>38</v>
      </c>
      <c r="E10586">
        <v>1</v>
      </c>
      <c r="F10586" t="s">
        <v>581</v>
      </c>
      <c r="G10586" t="s">
        <v>581</v>
      </c>
      <c r="H10586" t="s">
        <v>143</v>
      </c>
      <c r="I10586" t="s">
        <v>659</v>
      </c>
      <c r="J10586" t="s">
        <v>670</v>
      </c>
    </row>
    <row r="10587" spans="1:10" x14ac:dyDescent="0.35">
      <c r="A10587">
        <v>10872</v>
      </c>
      <c r="B10587" t="s">
        <v>507</v>
      </c>
      <c r="C10587">
        <v>19</v>
      </c>
      <c r="D10587">
        <v>12</v>
      </c>
      <c r="E10587">
        <v>1</v>
      </c>
      <c r="F10587" t="s">
        <v>581</v>
      </c>
      <c r="G10587" t="s">
        <v>581</v>
      </c>
      <c r="H10587" t="s">
        <v>143</v>
      </c>
      <c r="I10587" t="s">
        <v>659</v>
      </c>
      <c r="J10587" t="s">
        <v>670</v>
      </c>
    </row>
    <row r="10588" spans="1:10" x14ac:dyDescent="0.35">
      <c r="A10588">
        <v>10873</v>
      </c>
      <c r="B10588" t="s">
        <v>507</v>
      </c>
      <c r="C10588">
        <v>20</v>
      </c>
      <c r="D10588">
        <v>7</v>
      </c>
      <c r="E10588">
        <v>0</v>
      </c>
      <c r="F10588" t="s">
        <v>581</v>
      </c>
      <c r="G10588" t="s">
        <v>581</v>
      </c>
      <c r="H10588" t="s">
        <v>143</v>
      </c>
      <c r="I10588" t="s">
        <v>659</v>
      </c>
      <c r="J10588" t="s">
        <v>670</v>
      </c>
    </row>
    <row r="10589" spans="1:10" x14ac:dyDescent="0.35">
      <c r="A10589">
        <v>10874</v>
      </c>
      <c r="B10589" t="s">
        <v>507</v>
      </c>
      <c r="C10589">
        <v>21</v>
      </c>
      <c r="D10589">
        <v>4</v>
      </c>
      <c r="E10589">
        <v>3</v>
      </c>
      <c r="F10589" t="s">
        <v>581</v>
      </c>
      <c r="G10589" t="s">
        <v>581</v>
      </c>
      <c r="H10589" t="s">
        <v>143</v>
      </c>
      <c r="I10589" t="s">
        <v>659</v>
      </c>
      <c r="J10589" t="s">
        <v>670</v>
      </c>
    </row>
    <row r="10590" spans="1:10" x14ac:dyDescent="0.35">
      <c r="A10590">
        <v>10875</v>
      </c>
      <c r="B10590" t="s">
        <v>507</v>
      </c>
      <c r="C10590">
        <v>22</v>
      </c>
      <c r="D10590">
        <v>5</v>
      </c>
      <c r="E10590">
        <v>0</v>
      </c>
      <c r="F10590" t="s">
        <v>581</v>
      </c>
      <c r="G10590" t="s">
        <v>581</v>
      </c>
      <c r="H10590" t="s">
        <v>143</v>
      </c>
      <c r="I10590" t="s">
        <v>659</v>
      </c>
      <c r="J10590" t="s">
        <v>670</v>
      </c>
    </row>
    <row r="10591" spans="1:10" x14ac:dyDescent="0.35">
      <c r="A10591">
        <v>10876</v>
      </c>
      <c r="B10591" t="s">
        <v>507</v>
      </c>
      <c r="C10591">
        <v>23</v>
      </c>
      <c r="D10591">
        <v>10</v>
      </c>
      <c r="E10591">
        <v>0</v>
      </c>
      <c r="F10591" t="s">
        <v>581</v>
      </c>
      <c r="G10591" t="s">
        <v>581</v>
      </c>
      <c r="H10591" t="s">
        <v>143</v>
      </c>
      <c r="I10591" t="s">
        <v>659</v>
      </c>
      <c r="J10591" t="s">
        <v>670</v>
      </c>
    </row>
    <row r="10592" spans="1:10" x14ac:dyDescent="0.35">
      <c r="A10592">
        <v>10877</v>
      </c>
      <c r="B10592" t="s">
        <v>507</v>
      </c>
      <c r="C10592">
        <v>24</v>
      </c>
      <c r="D10592">
        <v>7</v>
      </c>
      <c r="E10592">
        <v>2</v>
      </c>
      <c r="F10592" t="s">
        <v>581</v>
      </c>
      <c r="G10592" t="s">
        <v>581</v>
      </c>
      <c r="H10592" t="s">
        <v>143</v>
      </c>
      <c r="I10592" t="s">
        <v>659</v>
      </c>
      <c r="J10592" t="s">
        <v>670</v>
      </c>
    </row>
    <row r="10593" spans="1:10" x14ac:dyDescent="0.35">
      <c r="A10593">
        <v>10878</v>
      </c>
      <c r="B10593" t="s">
        <v>507</v>
      </c>
      <c r="C10593">
        <v>25</v>
      </c>
      <c r="D10593">
        <v>6</v>
      </c>
      <c r="E10593">
        <v>0</v>
      </c>
      <c r="F10593" t="s">
        <v>581</v>
      </c>
      <c r="G10593" t="s">
        <v>581</v>
      </c>
      <c r="H10593" t="s">
        <v>143</v>
      </c>
      <c r="I10593" t="s">
        <v>659</v>
      </c>
      <c r="J10593" t="s">
        <v>670</v>
      </c>
    </row>
    <row r="10594" spans="1:10" x14ac:dyDescent="0.35">
      <c r="A10594">
        <v>10879</v>
      </c>
      <c r="B10594" t="s">
        <v>507</v>
      </c>
      <c r="C10594">
        <v>26</v>
      </c>
      <c r="D10594">
        <v>14</v>
      </c>
      <c r="E10594">
        <v>3</v>
      </c>
      <c r="F10594" t="s">
        <v>581</v>
      </c>
      <c r="G10594" t="s">
        <v>581</v>
      </c>
      <c r="H10594" t="s">
        <v>143</v>
      </c>
      <c r="I10594" t="s">
        <v>659</v>
      </c>
      <c r="J10594" t="s">
        <v>670</v>
      </c>
    </row>
    <row r="10595" spans="1:10" x14ac:dyDescent="0.35">
      <c r="A10595">
        <v>10880</v>
      </c>
      <c r="B10595" t="s">
        <v>507</v>
      </c>
      <c r="C10595">
        <v>27</v>
      </c>
      <c r="D10595">
        <v>16</v>
      </c>
      <c r="E10595">
        <v>2</v>
      </c>
      <c r="F10595" t="s">
        <v>581</v>
      </c>
      <c r="G10595" t="s">
        <v>581</v>
      </c>
      <c r="H10595" t="s">
        <v>143</v>
      </c>
      <c r="I10595" t="s">
        <v>659</v>
      </c>
      <c r="J10595" t="s">
        <v>670</v>
      </c>
    </row>
    <row r="10596" spans="1:10" x14ac:dyDescent="0.35">
      <c r="A10596">
        <v>10881</v>
      </c>
      <c r="B10596" t="s">
        <v>507</v>
      </c>
      <c r="C10596">
        <v>28</v>
      </c>
      <c r="D10596">
        <v>17</v>
      </c>
      <c r="E10596">
        <v>3</v>
      </c>
      <c r="F10596" t="s">
        <v>581</v>
      </c>
      <c r="G10596" t="s">
        <v>581</v>
      </c>
      <c r="H10596" t="s">
        <v>143</v>
      </c>
      <c r="I10596" t="s">
        <v>659</v>
      </c>
      <c r="J10596" t="s">
        <v>670</v>
      </c>
    </row>
    <row r="10597" spans="1:10" x14ac:dyDescent="0.35">
      <c r="A10597">
        <v>10882</v>
      </c>
      <c r="B10597" t="s">
        <v>507</v>
      </c>
      <c r="C10597">
        <v>29</v>
      </c>
      <c r="D10597">
        <v>17</v>
      </c>
      <c r="E10597">
        <v>0</v>
      </c>
      <c r="F10597" t="s">
        <v>581</v>
      </c>
      <c r="G10597" t="s">
        <v>581</v>
      </c>
      <c r="H10597" t="s">
        <v>143</v>
      </c>
      <c r="I10597" t="s">
        <v>659</v>
      </c>
      <c r="J10597" t="s">
        <v>670</v>
      </c>
    </row>
    <row r="10598" spans="1:10" x14ac:dyDescent="0.35">
      <c r="A10598">
        <v>10883</v>
      </c>
      <c r="B10598" t="s">
        <v>507</v>
      </c>
      <c r="C10598">
        <v>30</v>
      </c>
      <c r="D10598">
        <v>9</v>
      </c>
      <c r="E10598">
        <v>0</v>
      </c>
      <c r="F10598" t="s">
        <v>581</v>
      </c>
      <c r="G10598" t="s">
        <v>581</v>
      </c>
      <c r="H10598" t="s">
        <v>143</v>
      </c>
      <c r="I10598" t="s">
        <v>659</v>
      </c>
      <c r="J10598" t="s">
        <v>670</v>
      </c>
    </row>
    <row r="10599" spans="1:10" x14ac:dyDescent="0.35">
      <c r="A10599">
        <v>10884</v>
      </c>
      <c r="B10599" t="s">
        <v>507</v>
      </c>
      <c r="C10599">
        <v>31</v>
      </c>
      <c r="D10599">
        <v>14</v>
      </c>
      <c r="E10599">
        <v>0</v>
      </c>
      <c r="F10599" t="s">
        <v>581</v>
      </c>
      <c r="G10599" t="s">
        <v>581</v>
      </c>
      <c r="H10599" t="s">
        <v>143</v>
      </c>
      <c r="I10599" t="s">
        <v>659</v>
      </c>
      <c r="J10599" t="s">
        <v>670</v>
      </c>
    </row>
    <row r="10600" spans="1:10" x14ac:dyDescent="0.35">
      <c r="A10600">
        <v>10885</v>
      </c>
      <c r="B10600" t="s">
        <v>507</v>
      </c>
      <c r="C10600">
        <v>32</v>
      </c>
      <c r="D10600">
        <v>9</v>
      </c>
      <c r="E10600">
        <v>0</v>
      </c>
      <c r="F10600" t="s">
        <v>581</v>
      </c>
      <c r="G10600" t="s">
        <v>581</v>
      </c>
      <c r="H10600" t="s">
        <v>143</v>
      </c>
      <c r="I10600" t="s">
        <v>659</v>
      </c>
      <c r="J10600" t="s">
        <v>670</v>
      </c>
    </row>
    <row r="10601" spans="1:10" x14ac:dyDescent="0.35">
      <c r="A10601">
        <v>10886</v>
      </c>
      <c r="B10601" t="s">
        <v>507</v>
      </c>
      <c r="C10601">
        <v>33</v>
      </c>
      <c r="D10601">
        <v>10</v>
      </c>
      <c r="E10601">
        <v>0</v>
      </c>
      <c r="F10601" t="s">
        <v>581</v>
      </c>
      <c r="G10601" t="s">
        <v>581</v>
      </c>
      <c r="H10601" t="s">
        <v>143</v>
      </c>
      <c r="I10601" t="s">
        <v>659</v>
      </c>
      <c r="J10601" t="s">
        <v>670</v>
      </c>
    </row>
    <row r="10602" spans="1:10" x14ac:dyDescent="0.35">
      <c r="A10602">
        <v>10887</v>
      </c>
      <c r="B10602" t="s">
        <v>507</v>
      </c>
      <c r="C10602">
        <v>34</v>
      </c>
      <c r="D10602">
        <v>26</v>
      </c>
      <c r="E10602">
        <v>3</v>
      </c>
      <c r="F10602" t="s">
        <v>581</v>
      </c>
      <c r="G10602" t="s">
        <v>581</v>
      </c>
      <c r="H10602" t="s">
        <v>143</v>
      </c>
      <c r="I10602" t="s">
        <v>659</v>
      </c>
      <c r="J10602" t="s">
        <v>670</v>
      </c>
    </row>
    <row r="10603" spans="1:10" x14ac:dyDescent="0.35">
      <c r="A10603">
        <v>10888</v>
      </c>
      <c r="B10603" t="s">
        <v>507</v>
      </c>
      <c r="C10603">
        <v>35</v>
      </c>
      <c r="D10603">
        <v>18</v>
      </c>
      <c r="E10603">
        <v>0</v>
      </c>
      <c r="F10603" t="s">
        <v>581</v>
      </c>
      <c r="G10603" t="s">
        <v>581</v>
      </c>
      <c r="H10603" t="s">
        <v>143</v>
      </c>
      <c r="I10603" t="s">
        <v>659</v>
      </c>
      <c r="J10603" t="s">
        <v>670</v>
      </c>
    </row>
    <row r="10604" spans="1:10" x14ac:dyDescent="0.35">
      <c r="A10604">
        <v>10889</v>
      </c>
      <c r="B10604" t="s">
        <v>507</v>
      </c>
      <c r="C10604">
        <v>36</v>
      </c>
      <c r="D10604">
        <v>11</v>
      </c>
      <c r="E10604">
        <v>3</v>
      </c>
      <c r="F10604" t="s">
        <v>581</v>
      </c>
      <c r="G10604" t="s">
        <v>581</v>
      </c>
      <c r="H10604" t="s">
        <v>143</v>
      </c>
      <c r="I10604" t="s">
        <v>659</v>
      </c>
      <c r="J10604" t="s">
        <v>670</v>
      </c>
    </row>
    <row r="10605" spans="1:10" x14ac:dyDescent="0.35">
      <c r="A10605">
        <v>10890</v>
      </c>
      <c r="B10605" t="s">
        <v>507</v>
      </c>
      <c r="C10605">
        <v>37</v>
      </c>
      <c r="D10605">
        <v>26</v>
      </c>
      <c r="E10605">
        <v>0</v>
      </c>
      <c r="F10605" t="s">
        <v>581</v>
      </c>
      <c r="G10605" t="s">
        <v>581</v>
      </c>
      <c r="H10605" t="s">
        <v>143</v>
      </c>
      <c r="I10605" t="s">
        <v>659</v>
      </c>
      <c r="J10605" t="s">
        <v>670</v>
      </c>
    </row>
    <row r="10606" spans="1:10" x14ac:dyDescent="0.35">
      <c r="A10606">
        <v>10891</v>
      </c>
      <c r="B10606" t="s">
        <v>507</v>
      </c>
      <c r="C10606">
        <v>38</v>
      </c>
      <c r="D10606">
        <v>12</v>
      </c>
      <c r="E10606">
        <v>0</v>
      </c>
      <c r="F10606" t="s">
        <v>581</v>
      </c>
      <c r="G10606" t="s">
        <v>581</v>
      </c>
      <c r="H10606" t="s">
        <v>143</v>
      </c>
      <c r="I10606" t="s">
        <v>659</v>
      </c>
      <c r="J10606" t="s">
        <v>670</v>
      </c>
    </row>
    <row r="10607" spans="1:10" x14ac:dyDescent="0.35">
      <c r="A10607">
        <v>10892</v>
      </c>
      <c r="B10607" t="s">
        <v>508</v>
      </c>
      <c r="C10607">
        <v>15</v>
      </c>
      <c r="D10607">
        <v>55</v>
      </c>
      <c r="E10607">
        <v>7</v>
      </c>
      <c r="F10607" t="s">
        <v>581</v>
      </c>
      <c r="G10607" t="s">
        <v>581</v>
      </c>
      <c r="H10607" t="s">
        <v>143</v>
      </c>
      <c r="I10607" t="s">
        <v>659</v>
      </c>
      <c r="J10607" t="s">
        <v>661</v>
      </c>
    </row>
    <row r="10608" spans="1:10" x14ac:dyDescent="0.35">
      <c r="A10608">
        <v>10893</v>
      </c>
      <c r="B10608" t="s">
        <v>508</v>
      </c>
      <c r="C10608">
        <v>16</v>
      </c>
      <c r="D10608">
        <v>42</v>
      </c>
      <c r="E10608">
        <v>7</v>
      </c>
      <c r="F10608" t="s">
        <v>581</v>
      </c>
      <c r="G10608" t="s">
        <v>581</v>
      </c>
      <c r="H10608" t="s">
        <v>143</v>
      </c>
      <c r="I10608" t="s">
        <v>659</v>
      </c>
      <c r="J10608" t="s">
        <v>661</v>
      </c>
    </row>
    <row r="10609" spans="1:10" x14ac:dyDescent="0.35">
      <c r="A10609">
        <v>10894</v>
      </c>
      <c r="B10609" t="s">
        <v>508</v>
      </c>
      <c r="C10609">
        <v>17</v>
      </c>
      <c r="D10609">
        <v>32</v>
      </c>
      <c r="E10609">
        <v>3</v>
      </c>
      <c r="F10609" t="s">
        <v>581</v>
      </c>
      <c r="G10609" t="s">
        <v>581</v>
      </c>
      <c r="H10609" t="s">
        <v>143</v>
      </c>
      <c r="I10609" t="s">
        <v>659</v>
      </c>
      <c r="J10609" t="s">
        <v>661</v>
      </c>
    </row>
    <row r="10610" spans="1:10" x14ac:dyDescent="0.35">
      <c r="A10610">
        <v>10895</v>
      </c>
      <c r="B10610" t="s">
        <v>508</v>
      </c>
      <c r="C10610">
        <v>18</v>
      </c>
      <c r="D10610">
        <v>15</v>
      </c>
      <c r="E10610">
        <v>0</v>
      </c>
      <c r="F10610" t="s">
        <v>581</v>
      </c>
      <c r="G10610" t="s">
        <v>581</v>
      </c>
      <c r="H10610" t="s">
        <v>143</v>
      </c>
      <c r="I10610" t="s">
        <v>659</v>
      </c>
      <c r="J10610" t="s">
        <v>661</v>
      </c>
    </row>
    <row r="10611" spans="1:10" x14ac:dyDescent="0.35">
      <c r="A10611">
        <v>10896</v>
      </c>
      <c r="B10611" t="s">
        <v>508</v>
      </c>
      <c r="C10611">
        <v>19</v>
      </c>
      <c r="D10611">
        <v>11</v>
      </c>
      <c r="E10611">
        <v>3</v>
      </c>
      <c r="F10611" t="s">
        <v>581</v>
      </c>
      <c r="G10611" t="s">
        <v>581</v>
      </c>
      <c r="H10611" t="s">
        <v>143</v>
      </c>
      <c r="I10611" t="s">
        <v>659</v>
      </c>
      <c r="J10611" t="s">
        <v>661</v>
      </c>
    </row>
    <row r="10612" spans="1:10" x14ac:dyDescent="0.35">
      <c r="A10612">
        <v>10897</v>
      </c>
      <c r="B10612" t="s">
        <v>508</v>
      </c>
      <c r="C10612">
        <v>20</v>
      </c>
      <c r="D10612">
        <v>6</v>
      </c>
      <c r="E10612">
        <v>2</v>
      </c>
      <c r="F10612" t="s">
        <v>581</v>
      </c>
      <c r="G10612" t="s">
        <v>581</v>
      </c>
      <c r="H10612" t="s">
        <v>143</v>
      </c>
      <c r="I10612" t="s">
        <v>659</v>
      </c>
      <c r="J10612" t="s">
        <v>661</v>
      </c>
    </row>
    <row r="10613" spans="1:10" x14ac:dyDescent="0.35">
      <c r="A10613">
        <v>10898</v>
      </c>
      <c r="B10613" t="s">
        <v>508</v>
      </c>
      <c r="C10613">
        <v>21</v>
      </c>
      <c r="D10613">
        <v>5</v>
      </c>
      <c r="E10613">
        <v>2</v>
      </c>
      <c r="F10613" t="s">
        <v>581</v>
      </c>
      <c r="G10613" t="s">
        <v>581</v>
      </c>
      <c r="H10613" t="s">
        <v>143</v>
      </c>
      <c r="I10613" t="s">
        <v>659</v>
      </c>
      <c r="J10613" t="s">
        <v>661</v>
      </c>
    </row>
    <row r="10614" spans="1:10" x14ac:dyDescent="0.35">
      <c r="A10614">
        <v>10899</v>
      </c>
      <c r="B10614" t="s">
        <v>508</v>
      </c>
      <c r="C10614">
        <v>22</v>
      </c>
      <c r="D10614">
        <v>6</v>
      </c>
      <c r="E10614">
        <v>1</v>
      </c>
      <c r="F10614" t="s">
        <v>581</v>
      </c>
      <c r="G10614" t="s">
        <v>581</v>
      </c>
      <c r="H10614" t="s">
        <v>143</v>
      </c>
      <c r="I10614" t="s">
        <v>659</v>
      </c>
      <c r="J10614" t="s">
        <v>661</v>
      </c>
    </row>
    <row r="10615" spans="1:10" x14ac:dyDescent="0.35">
      <c r="A10615">
        <v>10900</v>
      </c>
      <c r="B10615" t="s">
        <v>508</v>
      </c>
      <c r="C10615">
        <v>23</v>
      </c>
      <c r="D10615">
        <v>10</v>
      </c>
      <c r="E10615">
        <v>0</v>
      </c>
      <c r="F10615" t="s">
        <v>581</v>
      </c>
      <c r="G10615" t="s">
        <v>581</v>
      </c>
      <c r="H10615" t="s">
        <v>143</v>
      </c>
      <c r="I10615" t="s">
        <v>659</v>
      </c>
      <c r="J10615" t="s">
        <v>661</v>
      </c>
    </row>
    <row r="10616" spans="1:10" x14ac:dyDescent="0.35">
      <c r="A10616">
        <v>10901</v>
      </c>
      <c r="B10616" t="s">
        <v>508</v>
      </c>
      <c r="C10616">
        <v>24</v>
      </c>
      <c r="D10616">
        <v>6</v>
      </c>
      <c r="E10616">
        <v>1</v>
      </c>
      <c r="F10616" t="s">
        <v>581</v>
      </c>
      <c r="G10616" t="s">
        <v>581</v>
      </c>
      <c r="H10616" t="s">
        <v>143</v>
      </c>
      <c r="I10616" t="s">
        <v>659</v>
      </c>
      <c r="J10616" t="s">
        <v>661</v>
      </c>
    </row>
    <row r="10617" spans="1:10" x14ac:dyDescent="0.35">
      <c r="A10617">
        <v>10902</v>
      </c>
      <c r="B10617" t="s">
        <v>508</v>
      </c>
      <c r="C10617">
        <v>25</v>
      </c>
      <c r="D10617">
        <v>4</v>
      </c>
      <c r="E10617">
        <v>1</v>
      </c>
      <c r="F10617" t="s">
        <v>581</v>
      </c>
      <c r="G10617" t="s">
        <v>581</v>
      </c>
      <c r="H10617" t="s">
        <v>143</v>
      </c>
      <c r="I10617" t="s">
        <v>659</v>
      </c>
      <c r="J10617" t="s">
        <v>661</v>
      </c>
    </row>
    <row r="10618" spans="1:10" x14ac:dyDescent="0.35">
      <c r="A10618">
        <v>10903</v>
      </c>
      <c r="B10618" t="s">
        <v>508</v>
      </c>
      <c r="C10618">
        <v>26</v>
      </c>
      <c r="D10618">
        <v>7</v>
      </c>
      <c r="E10618">
        <v>0</v>
      </c>
      <c r="F10618" t="s">
        <v>581</v>
      </c>
      <c r="G10618" t="s">
        <v>581</v>
      </c>
      <c r="H10618" t="s">
        <v>143</v>
      </c>
      <c r="I10618" t="s">
        <v>659</v>
      </c>
      <c r="J10618" t="s">
        <v>661</v>
      </c>
    </row>
    <row r="10619" spans="1:10" x14ac:dyDescent="0.35">
      <c r="A10619">
        <v>10904</v>
      </c>
      <c r="B10619" t="s">
        <v>508</v>
      </c>
      <c r="C10619">
        <v>27</v>
      </c>
      <c r="D10619">
        <v>26</v>
      </c>
      <c r="E10619">
        <v>1</v>
      </c>
      <c r="F10619" t="s">
        <v>581</v>
      </c>
      <c r="G10619" t="s">
        <v>581</v>
      </c>
      <c r="H10619" t="s">
        <v>143</v>
      </c>
      <c r="I10619" t="s">
        <v>659</v>
      </c>
      <c r="J10619" t="s">
        <v>661</v>
      </c>
    </row>
    <row r="10620" spans="1:10" x14ac:dyDescent="0.35">
      <c r="A10620">
        <v>10905</v>
      </c>
      <c r="B10620" t="s">
        <v>508</v>
      </c>
      <c r="C10620">
        <v>28</v>
      </c>
      <c r="D10620">
        <v>14</v>
      </c>
      <c r="E10620">
        <v>3</v>
      </c>
      <c r="F10620" t="s">
        <v>581</v>
      </c>
      <c r="G10620" t="s">
        <v>581</v>
      </c>
      <c r="H10620" t="s">
        <v>143</v>
      </c>
      <c r="I10620" t="s">
        <v>659</v>
      </c>
      <c r="J10620" t="s">
        <v>661</v>
      </c>
    </row>
    <row r="10621" spans="1:10" x14ac:dyDescent="0.35">
      <c r="A10621">
        <v>10906</v>
      </c>
      <c r="B10621" t="s">
        <v>508</v>
      </c>
      <c r="C10621">
        <v>29</v>
      </c>
      <c r="D10621">
        <v>17</v>
      </c>
      <c r="E10621">
        <v>2</v>
      </c>
      <c r="F10621" t="s">
        <v>581</v>
      </c>
      <c r="G10621" t="s">
        <v>581</v>
      </c>
      <c r="H10621" t="s">
        <v>143</v>
      </c>
      <c r="I10621" t="s">
        <v>659</v>
      </c>
      <c r="J10621" t="s">
        <v>661</v>
      </c>
    </row>
    <row r="10622" spans="1:10" x14ac:dyDescent="0.35">
      <c r="A10622">
        <v>10907</v>
      </c>
      <c r="B10622" t="s">
        <v>508</v>
      </c>
      <c r="C10622">
        <v>30</v>
      </c>
      <c r="D10622">
        <v>14</v>
      </c>
      <c r="E10622">
        <v>4</v>
      </c>
      <c r="F10622" t="s">
        <v>581</v>
      </c>
      <c r="G10622" t="s">
        <v>581</v>
      </c>
      <c r="H10622" t="s">
        <v>143</v>
      </c>
      <c r="I10622" t="s">
        <v>659</v>
      </c>
      <c r="J10622" t="s">
        <v>661</v>
      </c>
    </row>
    <row r="10623" spans="1:10" x14ac:dyDescent="0.35">
      <c r="A10623">
        <v>10908</v>
      </c>
      <c r="B10623" t="s">
        <v>508</v>
      </c>
      <c r="C10623">
        <v>31</v>
      </c>
      <c r="D10623">
        <v>18</v>
      </c>
      <c r="E10623">
        <v>2</v>
      </c>
      <c r="F10623" t="s">
        <v>581</v>
      </c>
      <c r="G10623" t="s">
        <v>581</v>
      </c>
      <c r="H10623" t="s">
        <v>143</v>
      </c>
      <c r="I10623" t="s">
        <v>659</v>
      </c>
      <c r="J10623" t="s">
        <v>661</v>
      </c>
    </row>
    <row r="10624" spans="1:10" x14ac:dyDescent="0.35">
      <c r="A10624">
        <v>10909</v>
      </c>
      <c r="B10624" t="s">
        <v>508</v>
      </c>
      <c r="C10624">
        <v>32</v>
      </c>
      <c r="D10624">
        <v>18</v>
      </c>
      <c r="E10624">
        <v>3</v>
      </c>
      <c r="F10624" t="s">
        <v>581</v>
      </c>
      <c r="G10624" t="s">
        <v>581</v>
      </c>
      <c r="H10624" t="s">
        <v>143</v>
      </c>
      <c r="I10624" t="s">
        <v>659</v>
      </c>
      <c r="J10624" t="s">
        <v>661</v>
      </c>
    </row>
    <row r="10625" spans="1:10" x14ac:dyDescent="0.35">
      <c r="A10625">
        <v>10910</v>
      </c>
      <c r="B10625" t="s">
        <v>508</v>
      </c>
      <c r="C10625">
        <v>33</v>
      </c>
      <c r="D10625">
        <v>19</v>
      </c>
      <c r="E10625">
        <v>8</v>
      </c>
      <c r="F10625" t="s">
        <v>581</v>
      </c>
      <c r="G10625" t="s">
        <v>581</v>
      </c>
      <c r="H10625" t="s">
        <v>143</v>
      </c>
      <c r="I10625" t="s">
        <v>659</v>
      </c>
      <c r="J10625" t="s">
        <v>661</v>
      </c>
    </row>
    <row r="10626" spans="1:10" x14ac:dyDescent="0.35">
      <c r="A10626">
        <v>10911</v>
      </c>
      <c r="B10626" t="s">
        <v>508</v>
      </c>
      <c r="C10626">
        <v>34</v>
      </c>
      <c r="D10626">
        <v>27</v>
      </c>
      <c r="E10626">
        <v>0</v>
      </c>
      <c r="F10626" t="s">
        <v>581</v>
      </c>
      <c r="G10626" t="s">
        <v>581</v>
      </c>
      <c r="H10626" t="s">
        <v>143</v>
      </c>
      <c r="I10626" t="s">
        <v>659</v>
      </c>
      <c r="J10626" t="s">
        <v>661</v>
      </c>
    </row>
    <row r="10627" spans="1:10" x14ac:dyDescent="0.35">
      <c r="A10627">
        <v>10912</v>
      </c>
      <c r="B10627" t="s">
        <v>508</v>
      </c>
      <c r="C10627">
        <v>35</v>
      </c>
      <c r="D10627">
        <v>9</v>
      </c>
      <c r="E10627">
        <v>3</v>
      </c>
      <c r="F10627" t="s">
        <v>581</v>
      </c>
      <c r="G10627" t="s">
        <v>581</v>
      </c>
      <c r="H10627" t="s">
        <v>143</v>
      </c>
      <c r="I10627" t="s">
        <v>659</v>
      </c>
      <c r="J10627" t="s">
        <v>661</v>
      </c>
    </row>
    <row r="10628" spans="1:10" x14ac:dyDescent="0.35">
      <c r="A10628">
        <v>10913</v>
      </c>
      <c r="B10628" t="s">
        <v>508</v>
      </c>
      <c r="C10628">
        <v>36</v>
      </c>
      <c r="D10628">
        <v>16</v>
      </c>
      <c r="E10628">
        <v>1</v>
      </c>
      <c r="F10628" t="s">
        <v>581</v>
      </c>
      <c r="G10628" t="s">
        <v>581</v>
      </c>
      <c r="H10628" t="s">
        <v>143</v>
      </c>
      <c r="I10628" t="s">
        <v>659</v>
      </c>
      <c r="J10628" t="s">
        <v>661</v>
      </c>
    </row>
    <row r="10629" spans="1:10" x14ac:dyDescent="0.35">
      <c r="A10629">
        <v>10914</v>
      </c>
      <c r="B10629" t="s">
        <v>508</v>
      </c>
      <c r="C10629">
        <v>37</v>
      </c>
      <c r="D10629">
        <v>16</v>
      </c>
      <c r="E10629">
        <v>5</v>
      </c>
      <c r="F10629" t="s">
        <v>581</v>
      </c>
      <c r="G10629" t="s">
        <v>581</v>
      </c>
      <c r="H10629" t="s">
        <v>143</v>
      </c>
      <c r="I10629" t="s">
        <v>659</v>
      </c>
      <c r="J10629" t="s">
        <v>661</v>
      </c>
    </row>
    <row r="10630" spans="1:10" x14ac:dyDescent="0.35">
      <c r="A10630">
        <v>10915</v>
      </c>
      <c r="B10630" t="s">
        <v>508</v>
      </c>
      <c r="C10630">
        <v>38</v>
      </c>
      <c r="D10630">
        <v>15</v>
      </c>
      <c r="E10630">
        <v>8</v>
      </c>
      <c r="F10630" t="s">
        <v>581</v>
      </c>
      <c r="G10630" t="s">
        <v>581</v>
      </c>
      <c r="H10630" t="s">
        <v>143</v>
      </c>
      <c r="I10630" t="s">
        <v>659</v>
      </c>
      <c r="J10630" t="s">
        <v>661</v>
      </c>
    </row>
    <row r="10631" spans="1:10" x14ac:dyDescent="0.35">
      <c r="A10631">
        <v>10916</v>
      </c>
      <c r="B10631" t="s">
        <v>509</v>
      </c>
      <c r="C10631">
        <v>15</v>
      </c>
      <c r="D10631">
        <v>55</v>
      </c>
      <c r="E10631">
        <v>3</v>
      </c>
      <c r="F10631" t="s">
        <v>581</v>
      </c>
      <c r="G10631" t="s">
        <v>581</v>
      </c>
      <c r="H10631" t="s">
        <v>143</v>
      </c>
      <c r="I10631" t="s">
        <v>659</v>
      </c>
      <c r="J10631" t="s">
        <v>661</v>
      </c>
    </row>
    <row r="10632" spans="1:10" x14ac:dyDescent="0.35">
      <c r="A10632">
        <v>10917</v>
      </c>
      <c r="B10632" t="s">
        <v>509</v>
      </c>
      <c r="C10632">
        <v>16</v>
      </c>
      <c r="D10632">
        <v>31</v>
      </c>
      <c r="E10632">
        <v>1</v>
      </c>
      <c r="F10632" t="s">
        <v>581</v>
      </c>
      <c r="G10632" t="s">
        <v>581</v>
      </c>
      <c r="H10632" t="s">
        <v>143</v>
      </c>
      <c r="I10632" t="s">
        <v>659</v>
      </c>
      <c r="J10632" t="s">
        <v>661</v>
      </c>
    </row>
    <row r="10633" spans="1:10" x14ac:dyDescent="0.35">
      <c r="A10633">
        <v>10918</v>
      </c>
      <c r="B10633" t="s">
        <v>509</v>
      </c>
      <c r="C10633">
        <v>17</v>
      </c>
      <c r="D10633">
        <v>21</v>
      </c>
      <c r="E10633">
        <v>1</v>
      </c>
      <c r="F10633" t="s">
        <v>581</v>
      </c>
      <c r="G10633" t="s">
        <v>581</v>
      </c>
      <c r="H10633" t="s">
        <v>143</v>
      </c>
      <c r="I10633" t="s">
        <v>659</v>
      </c>
      <c r="J10633" t="s">
        <v>661</v>
      </c>
    </row>
    <row r="10634" spans="1:10" x14ac:dyDescent="0.35">
      <c r="A10634">
        <v>10919</v>
      </c>
      <c r="B10634" t="s">
        <v>509</v>
      </c>
      <c r="C10634">
        <v>18</v>
      </c>
      <c r="D10634">
        <v>12</v>
      </c>
      <c r="E10634">
        <v>1</v>
      </c>
      <c r="F10634" t="s">
        <v>581</v>
      </c>
      <c r="G10634" t="s">
        <v>581</v>
      </c>
      <c r="H10634" t="s">
        <v>143</v>
      </c>
      <c r="I10634" t="s">
        <v>659</v>
      </c>
      <c r="J10634" t="s">
        <v>661</v>
      </c>
    </row>
    <row r="10635" spans="1:10" x14ac:dyDescent="0.35">
      <c r="A10635">
        <v>10920</v>
      </c>
      <c r="B10635" t="s">
        <v>509</v>
      </c>
      <c r="C10635">
        <v>19</v>
      </c>
      <c r="D10635">
        <v>12</v>
      </c>
      <c r="E10635">
        <v>1</v>
      </c>
      <c r="F10635" t="s">
        <v>581</v>
      </c>
      <c r="G10635" t="s">
        <v>581</v>
      </c>
      <c r="H10635" t="s">
        <v>143</v>
      </c>
      <c r="I10635" t="s">
        <v>659</v>
      </c>
      <c r="J10635" t="s">
        <v>661</v>
      </c>
    </row>
    <row r="10636" spans="1:10" x14ac:dyDescent="0.35">
      <c r="A10636">
        <v>10921</v>
      </c>
      <c r="B10636" t="s">
        <v>509</v>
      </c>
      <c r="C10636">
        <v>20</v>
      </c>
      <c r="D10636">
        <v>6</v>
      </c>
      <c r="E10636">
        <v>0</v>
      </c>
      <c r="F10636" t="s">
        <v>581</v>
      </c>
      <c r="G10636" t="s">
        <v>581</v>
      </c>
      <c r="H10636" t="s">
        <v>143</v>
      </c>
      <c r="I10636" t="s">
        <v>659</v>
      </c>
      <c r="J10636" t="s">
        <v>661</v>
      </c>
    </row>
    <row r="10637" spans="1:10" x14ac:dyDescent="0.35">
      <c r="A10637">
        <v>10922</v>
      </c>
      <c r="B10637" t="s">
        <v>509</v>
      </c>
      <c r="C10637">
        <v>21</v>
      </c>
      <c r="D10637">
        <v>10</v>
      </c>
      <c r="E10637">
        <v>1</v>
      </c>
      <c r="F10637" t="s">
        <v>581</v>
      </c>
      <c r="G10637" t="s">
        <v>581</v>
      </c>
      <c r="H10637" t="s">
        <v>143</v>
      </c>
      <c r="I10637" t="s">
        <v>659</v>
      </c>
      <c r="J10637" t="s">
        <v>661</v>
      </c>
    </row>
    <row r="10638" spans="1:10" x14ac:dyDescent="0.35">
      <c r="A10638">
        <v>10923</v>
      </c>
      <c r="B10638" t="s">
        <v>509</v>
      </c>
      <c r="C10638">
        <v>22</v>
      </c>
      <c r="D10638">
        <v>3</v>
      </c>
      <c r="E10638">
        <v>1</v>
      </c>
      <c r="F10638" t="s">
        <v>581</v>
      </c>
      <c r="G10638" t="s">
        <v>581</v>
      </c>
      <c r="H10638" t="s">
        <v>143</v>
      </c>
      <c r="I10638" t="s">
        <v>659</v>
      </c>
      <c r="J10638" t="s">
        <v>661</v>
      </c>
    </row>
    <row r="10639" spans="1:10" x14ac:dyDescent="0.35">
      <c r="A10639">
        <v>10924</v>
      </c>
      <c r="B10639" t="s">
        <v>509</v>
      </c>
      <c r="C10639">
        <v>23</v>
      </c>
      <c r="D10639">
        <v>9</v>
      </c>
      <c r="E10639">
        <v>0</v>
      </c>
      <c r="F10639" t="s">
        <v>581</v>
      </c>
      <c r="G10639" t="s">
        <v>581</v>
      </c>
      <c r="H10639" t="s">
        <v>143</v>
      </c>
      <c r="I10639" t="s">
        <v>659</v>
      </c>
      <c r="J10639" t="s">
        <v>661</v>
      </c>
    </row>
    <row r="10640" spans="1:10" x14ac:dyDescent="0.35">
      <c r="A10640">
        <v>10925</v>
      </c>
      <c r="B10640" t="s">
        <v>509</v>
      </c>
      <c r="C10640">
        <v>24</v>
      </c>
      <c r="D10640">
        <v>6</v>
      </c>
      <c r="E10640">
        <v>5</v>
      </c>
      <c r="F10640" t="s">
        <v>581</v>
      </c>
      <c r="G10640" t="s">
        <v>581</v>
      </c>
      <c r="H10640" t="s">
        <v>143</v>
      </c>
      <c r="I10640" t="s">
        <v>659</v>
      </c>
      <c r="J10640" t="s">
        <v>661</v>
      </c>
    </row>
    <row r="10641" spans="1:10" x14ac:dyDescent="0.35">
      <c r="A10641">
        <v>10926</v>
      </c>
      <c r="B10641" t="s">
        <v>509</v>
      </c>
      <c r="C10641">
        <v>25</v>
      </c>
      <c r="D10641">
        <v>8</v>
      </c>
      <c r="E10641">
        <v>2</v>
      </c>
      <c r="F10641" t="s">
        <v>581</v>
      </c>
      <c r="G10641" t="s">
        <v>581</v>
      </c>
      <c r="H10641" t="s">
        <v>143</v>
      </c>
      <c r="I10641" t="s">
        <v>659</v>
      </c>
      <c r="J10641" t="s">
        <v>661</v>
      </c>
    </row>
    <row r="10642" spans="1:10" x14ac:dyDescent="0.35">
      <c r="A10642">
        <v>10927</v>
      </c>
      <c r="B10642" t="s">
        <v>509</v>
      </c>
      <c r="C10642">
        <v>26</v>
      </c>
      <c r="D10642">
        <v>4</v>
      </c>
      <c r="E10642">
        <v>0</v>
      </c>
      <c r="F10642" t="s">
        <v>581</v>
      </c>
      <c r="G10642" t="s">
        <v>581</v>
      </c>
      <c r="H10642" t="s">
        <v>143</v>
      </c>
      <c r="I10642" t="s">
        <v>659</v>
      </c>
      <c r="J10642" t="s">
        <v>661</v>
      </c>
    </row>
    <row r="10643" spans="1:10" x14ac:dyDescent="0.35">
      <c r="A10643">
        <v>10928</v>
      </c>
      <c r="B10643" t="s">
        <v>509</v>
      </c>
      <c r="C10643">
        <v>27</v>
      </c>
      <c r="D10643">
        <v>15</v>
      </c>
      <c r="E10643">
        <v>0</v>
      </c>
      <c r="F10643" t="s">
        <v>581</v>
      </c>
      <c r="G10643" t="s">
        <v>581</v>
      </c>
      <c r="H10643" t="s">
        <v>143</v>
      </c>
      <c r="I10643" t="s">
        <v>659</v>
      </c>
      <c r="J10643" t="s">
        <v>661</v>
      </c>
    </row>
    <row r="10644" spans="1:10" x14ac:dyDescent="0.35">
      <c r="A10644">
        <v>10929</v>
      </c>
      <c r="B10644" t="s">
        <v>509</v>
      </c>
      <c r="C10644">
        <v>28</v>
      </c>
      <c r="D10644">
        <v>21</v>
      </c>
      <c r="E10644">
        <v>1</v>
      </c>
      <c r="F10644" t="s">
        <v>581</v>
      </c>
      <c r="G10644" t="s">
        <v>581</v>
      </c>
      <c r="H10644" t="s">
        <v>143</v>
      </c>
      <c r="I10644" t="s">
        <v>659</v>
      </c>
      <c r="J10644" t="s">
        <v>661</v>
      </c>
    </row>
    <row r="10645" spans="1:10" x14ac:dyDescent="0.35">
      <c r="A10645">
        <v>10930</v>
      </c>
      <c r="B10645" t="s">
        <v>509</v>
      </c>
      <c r="C10645">
        <v>29</v>
      </c>
      <c r="D10645">
        <v>23</v>
      </c>
      <c r="E10645">
        <v>3</v>
      </c>
      <c r="F10645" t="s">
        <v>581</v>
      </c>
      <c r="G10645" t="s">
        <v>581</v>
      </c>
      <c r="H10645" t="s">
        <v>143</v>
      </c>
      <c r="I10645" t="s">
        <v>659</v>
      </c>
      <c r="J10645" t="s">
        <v>661</v>
      </c>
    </row>
    <row r="10646" spans="1:10" x14ac:dyDescent="0.35">
      <c r="A10646">
        <v>10931</v>
      </c>
      <c r="B10646" t="s">
        <v>509</v>
      </c>
      <c r="C10646">
        <v>30</v>
      </c>
      <c r="D10646">
        <v>18</v>
      </c>
      <c r="E10646">
        <v>0</v>
      </c>
      <c r="F10646" t="s">
        <v>581</v>
      </c>
      <c r="G10646" t="s">
        <v>581</v>
      </c>
      <c r="H10646" t="s">
        <v>143</v>
      </c>
      <c r="I10646" t="s">
        <v>659</v>
      </c>
      <c r="J10646" t="s">
        <v>661</v>
      </c>
    </row>
    <row r="10647" spans="1:10" x14ac:dyDescent="0.35">
      <c r="A10647">
        <v>10932</v>
      </c>
      <c r="B10647" t="s">
        <v>509</v>
      </c>
      <c r="C10647">
        <v>31</v>
      </c>
      <c r="D10647">
        <v>20</v>
      </c>
      <c r="E10647">
        <v>0</v>
      </c>
      <c r="F10647" t="s">
        <v>581</v>
      </c>
      <c r="G10647" t="s">
        <v>581</v>
      </c>
      <c r="H10647" t="s">
        <v>143</v>
      </c>
      <c r="I10647" t="s">
        <v>659</v>
      </c>
      <c r="J10647" t="s">
        <v>661</v>
      </c>
    </row>
    <row r="10648" spans="1:10" x14ac:dyDescent="0.35">
      <c r="A10648">
        <v>10933</v>
      </c>
      <c r="B10648" t="s">
        <v>509</v>
      </c>
      <c r="C10648">
        <v>32</v>
      </c>
      <c r="D10648">
        <v>16</v>
      </c>
      <c r="E10648">
        <v>0</v>
      </c>
      <c r="F10648" t="s">
        <v>581</v>
      </c>
      <c r="G10648" t="s">
        <v>581</v>
      </c>
      <c r="H10648" t="s">
        <v>143</v>
      </c>
      <c r="I10648" t="s">
        <v>659</v>
      </c>
      <c r="J10648" t="s">
        <v>661</v>
      </c>
    </row>
    <row r="10649" spans="1:10" x14ac:dyDescent="0.35">
      <c r="A10649">
        <v>10934</v>
      </c>
      <c r="B10649" t="s">
        <v>509</v>
      </c>
      <c r="C10649">
        <v>33</v>
      </c>
      <c r="D10649">
        <v>15</v>
      </c>
      <c r="E10649">
        <v>1</v>
      </c>
      <c r="F10649" t="s">
        <v>581</v>
      </c>
      <c r="G10649" t="s">
        <v>581</v>
      </c>
      <c r="H10649" t="s">
        <v>143</v>
      </c>
      <c r="I10649" t="s">
        <v>659</v>
      </c>
      <c r="J10649" t="s">
        <v>661</v>
      </c>
    </row>
    <row r="10650" spans="1:10" x14ac:dyDescent="0.35">
      <c r="A10650">
        <v>10935</v>
      </c>
      <c r="B10650" t="s">
        <v>509</v>
      </c>
      <c r="C10650">
        <v>34</v>
      </c>
      <c r="D10650">
        <v>15</v>
      </c>
      <c r="E10650">
        <v>1</v>
      </c>
      <c r="F10650" t="s">
        <v>581</v>
      </c>
      <c r="G10650" t="s">
        <v>581</v>
      </c>
      <c r="H10650" t="s">
        <v>143</v>
      </c>
      <c r="I10650" t="s">
        <v>659</v>
      </c>
      <c r="J10650" t="s">
        <v>661</v>
      </c>
    </row>
    <row r="10651" spans="1:10" x14ac:dyDescent="0.35">
      <c r="A10651">
        <v>10936</v>
      </c>
      <c r="B10651" t="s">
        <v>509</v>
      </c>
      <c r="C10651">
        <v>35</v>
      </c>
      <c r="D10651">
        <v>22</v>
      </c>
      <c r="E10651">
        <v>0</v>
      </c>
      <c r="F10651" t="s">
        <v>581</v>
      </c>
      <c r="G10651" t="s">
        <v>581</v>
      </c>
      <c r="H10651" t="s">
        <v>143</v>
      </c>
      <c r="I10651" t="s">
        <v>659</v>
      </c>
      <c r="J10651" t="s">
        <v>661</v>
      </c>
    </row>
    <row r="10652" spans="1:10" x14ac:dyDescent="0.35">
      <c r="A10652">
        <v>10937</v>
      </c>
      <c r="B10652" t="s">
        <v>509</v>
      </c>
      <c r="C10652">
        <v>36</v>
      </c>
      <c r="D10652">
        <v>7</v>
      </c>
      <c r="E10652">
        <v>2</v>
      </c>
      <c r="F10652" t="s">
        <v>581</v>
      </c>
      <c r="G10652" t="s">
        <v>581</v>
      </c>
      <c r="H10652" t="s">
        <v>143</v>
      </c>
      <c r="I10652" t="s">
        <v>659</v>
      </c>
      <c r="J10652" t="s">
        <v>661</v>
      </c>
    </row>
    <row r="10653" spans="1:10" x14ac:dyDescent="0.35">
      <c r="A10653">
        <v>10938</v>
      </c>
      <c r="B10653" t="s">
        <v>509</v>
      </c>
      <c r="C10653">
        <v>37</v>
      </c>
      <c r="D10653">
        <v>12</v>
      </c>
      <c r="E10653">
        <v>2</v>
      </c>
      <c r="F10653" t="s">
        <v>581</v>
      </c>
      <c r="G10653" t="s">
        <v>581</v>
      </c>
      <c r="H10653" t="s">
        <v>143</v>
      </c>
      <c r="I10653" t="s">
        <v>659</v>
      </c>
      <c r="J10653" t="s">
        <v>661</v>
      </c>
    </row>
    <row r="10654" spans="1:10" x14ac:dyDescent="0.35">
      <c r="A10654">
        <v>10939</v>
      </c>
      <c r="B10654" t="s">
        <v>509</v>
      </c>
      <c r="C10654">
        <v>38</v>
      </c>
      <c r="D10654">
        <v>10</v>
      </c>
      <c r="E10654">
        <v>2</v>
      </c>
      <c r="F10654" t="s">
        <v>581</v>
      </c>
      <c r="G10654" t="s">
        <v>581</v>
      </c>
      <c r="H10654" t="s">
        <v>143</v>
      </c>
      <c r="I10654" t="s">
        <v>659</v>
      </c>
      <c r="J10654" t="s">
        <v>661</v>
      </c>
    </row>
    <row r="10655" spans="1:10" x14ac:dyDescent="0.35">
      <c r="A10655">
        <v>10940</v>
      </c>
      <c r="B10655" t="s">
        <v>510</v>
      </c>
      <c r="C10655">
        <v>15</v>
      </c>
      <c r="D10655">
        <v>6</v>
      </c>
      <c r="E10655">
        <v>1</v>
      </c>
      <c r="F10655" t="s">
        <v>581</v>
      </c>
      <c r="G10655" t="s">
        <v>581</v>
      </c>
      <c r="H10655" t="s">
        <v>143</v>
      </c>
      <c r="I10655" t="s">
        <v>659</v>
      </c>
      <c r="J10655" t="s">
        <v>661</v>
      </c>
    </row>
    <row r="10656" spans="1:10" x14ac:dyDescent="0.35">
      <c r="A10656">
        <v>10941</v>
      </c>
      <c r="B10656" t="s">
        <v>510</v>
      </c>
      <c r="C10656">
        <v>16</v>
      </c>
      <c r="D10656">
        <v>3</v>
      </c>
      <c r="E10656">
        <v>1</v>
      </c>
      <c r="F10656" t="s">
        <v>581</v>
      </c>
      <c r="G10656" t="s">
        <v>581</v>
      </c>
      <c r="H10656" t="s">
        <v>143</v>
      </c>
      <c r="I10656" t="s">
        <v>659</v>
      </c>
      <c r="J10656" t="s">
        <v>661</v>
      </c>
    </row>
    <row r="10657" spans="1:10" x14ac:dyDescent="0.35">
      <c r="A10657">
        <v>10942</v>
      </c>
      <c r="B10657" t="s">
        <v>510</v>
      </c>
      <c r="C10657">
        <v>17</v>
      </c>
      <c r="D10657">
        <v>3</v>
      </c>
      <c r="E10657">
        <v>0</v>
      </c>
      <c r="F10657" t="s">
        <v>581</v>
      </c>
      <c r="G10657" t="s">
        <v>581</v>
      </c>
      <c r="H10657" t="s">
        <v>143</v>
      </c>
      <c r="I10657" t="s">
        <v>659</v>
      </c>
      <c r="J10657" t="s">
        <v>661</v>
      </c>
    </row>
    <row r="10658" spans="1:10" x14ac:dyDescent="0.35">
      <c r="A10658">
        <v>10943</v>
      </c>
      <c r="B10658" t="s">
        <v>510</v>
      </c>
      <c r="C10658">
        <v>18</v>
      </c>
      <c r="D10658">
        <v>1</v>
      </c>
      <c r="E10658">
        <v>1</v>
      </c>
      <c r="F10658" t="s">
        <v>581</v>
      </c>
      <c r="G10658" t="s">
        <v>581</v>
      </c>
      <c r="H10658" t="s">
        <v>143</v>
      </c>
      <c r="I10658" t="s">
        <v>659</v>
      </c>
      <c r="J10658" t="s">
        <v>661</v>
      </c>
    </row>
    <row r="10659" spans="1:10" x14ac:dyDescent="0.35">
      <c r="A10659">
        <v>10944</v>
      </c>
      <c r="B10659" t="s">
        <v>510</v>
      </c>
      <c r="C10659">
        <v>20</v>
      </c>
      <c r="D10659">
        <v>2</v>
      </c>
      <c r="E10659">
        <v>1</v>
      </c>
      <c r="F10659" t="s">
        <v>581</v>
      </c>
      <c r="G10659" t="s">
        <v>581</v>
      </c>
      <c r="H10659" t="s">
        <v>143</v>
      </c>
      <c r="I10659" t="s">
        <v>659</v>
      </c>
      <c r="J10659" t="s">
        <v>661</v>
      </c>
    </row>
    <row r="10660" spans="1:10" x14ac:dyDescent="0.35">
      <c r="A10660">
        <v>10945</v>
      </c>
      <c r="B10660" t="s">
        <v>510</v>
      </c>
      <c r="C10660">
        <v>21</v>
      </c>
      <c r="D10660">
        <v>1</v>
      </c>
      <c r="E10660">
        <v>1</v>
      </c>
      <c r="F10660" t="s">
        <v>581</v>
      </c>
      <c r="G10660" t="s">
        <v>581</v>
      </c>
      <c r="H10660" t="s">
        <v>143</v>
      </c>
      <c r="I10660" t="s">
        <v>659</v>
      </c>
      <c r="J10660" t="s">
        <v>661</v>
      </c>
    </row>
    <row r="10661" spans="1:10" x14ac:dyDescent="0.35">
      <c r="A10661">
        <v>10946</v>
      </c>
      <c r="B10661" t="s">
        <v>510</v>
      </c>
      <c r="C10661">
        <v>22</v>
      </c>
      <c r="D10661">
        <v>1</v>
      </c>
      <c r="E10661">
        <v>0</v>
      </c>
      <c r="F10661" t="s">
        <v>581</v>
      </c>
      <c r="G10661" t="s">
        <v>581</v>
      </c>
      <c r="H10661" t="s">
        <v>143</v>
      </c>
      <c r="I10661" t="s">
        <v>659</v>
      </c>
      <c r="J10661" t="s">
        <v>661</v>
      </c>
    </row>
    <row r="10662" spans="1:10" x14ac:dyDescent="0.35">
      <c r="A10662">
        <v>10947</v>
      </c>
      <c r="B10662" t="s">
        <v>510</v>
      </c>
      <c r="C10662">
        <v>25</v>
      </c>
      <c r="D10662">
        <v>2</v>
      </c>
      <c r="E10662">
        <v>0</v>
      </c>
      <c r="F10662" t="s">
        <v>581</v>
      </c>
      <c r="G10662" t="s">
        <v>581</v>
      </c>
      <c r="H10662" t="s">
        <v>143</v>
      </c>
      <c r="I10662" t="s">
        <v>659</v>
      </c>
      <c r="J10662" t="s">
        <v>661</v>
      </c>
    </row>
    <row r="10663" spans="1:10" x14ac:dyDescent="0.35">
      <c r="A10663">
        <v>10948</v>
      </c>
      <c r="B10663" t="s">
        <v>510</v>
      </c>
      <c r="C10663">
        <v>26</v>
      </c>
      <c r="D10663">
        <v>5</v>
      </c>
      <c r="E10663">
        <v>2</v>
      </c>
      <c r="F10663" t="s">
        <v>581</v>
      </c>
      <c r="G10663" t="s">
        <v>581</v>
      </c>
      <c r="H10663" t="s">
        <v>143</v>
      </c>
      <c r="I10663" t="s">
        <v>659</v>
      </c>
      <c r="J10663" t="s">
        <v>661</v>
      </c>
    </row>
    <row r="10664" spans="1:10" x14ac:dyDescent="0.35">
      <c r="A10664">
        <v>10949</v>
      </c>
      <c r="B10664" t="s">
        <v>510</v>
      </c>
      <c r="C10664">
        <v>27</v>
      </c>
      <c r="D10664">
        <v>2</v>
      </c>
      <c r="E10664">
        <v>1</v>
      </c>
      <c r="F10664" t="s">
        <v>581</v>
      </c>
      <c r="G10664" t="s">
        <v>581</v>
      </c>
      <c r="H10664" t="s">
        <v>143</v>
      </c>
      <c r="I10664" t="s">
        <v>659</v>
      </c>
      <c r="J10664" t="s">
        <v>661</v>
      </c>
    </row>
    <row r="10665" spans="1:10" x14ac:dyDescent="0.35">
      <c r="A10665">
        <v>10950</v>
      </c>
      <c r="B10665" t="s">
        <v>510</v>
      </c>
      <c r="C10665">
        <v>29</v>
      </c>
      <c r="D10665">
        <v>2</v>
      </c>
      <c r="E10665">
        <v>0</v>
      </c>
      <c r="F10665" t="s">
        <v>581</v>
      </c>
      <c r="G10665" t="s">
        <v>581</v>
      </c>
      <c r="H10665" t="s">
        <v>143</v>
      </c>
      <c r="I10665" t="s">
        <v>659</v>
      </c>
      <c r="J10665" t="s">
        <v>661</v>
      </c>
    </row>
    <row r="10666" spans="1:10" x14ac:dyDescent="0.35">
      <c r="A10666">
        <v>10951</v>
      </c>
      <c r="B10666" t="s">
        <v>510</v>
      </c>
      <c r="C10666">
        <v>30</v>
      </c>
      <c r="D10666">
        <v>1</v>
      </c>
      <c r="E10666">
        <v>1</v>
      </c>
      <c r="F10666" t="s">
        <v>581</v>
      </c>
      <c r="G10666" t="s">
        <v>581</v>
      </c>
      <c r="H10666" t="s">
        <v>143</v>
      </c>
      <c r="I10666" t="s">
        <v>659</v>
      </c>
      <c r="J10666" t="s">
        <v>661</v>
      </c>
    </row>
    <row r="10667" spans="1:10" x14ac:dyDescent="0.35">
      <c r="A10667">
        <v>10952</v>
      </c>
      <c r="B10667" t="s">
        <v>510</v>
      </c>
      <c r="C10667">
        <v>31</v>
      </c>
      <c r="D10667">
        <v>3</v>
      </c>
      <c r="E10667">
        <v>0</v>
      </c>
      <c r="F10667" t="s">
        <v>581</v>
      </c>
      <c r="G10667" t="s">
        <v>581</v>
      </c>
      <c r="H10667" t="s">
        <v>143</v>
      </c>
      <c r="I10667" t="s">
        <v>659</v>
      </c>
      <c r="J10667" t="s">
        <v>661</v>
      </c>
    </row>
    <row r="10668" spans="1:10" x14ac:dyDescent="0.35">
      <c r="A10668">
        <v>10953</v>
      </c>
      <c r="B10668" t="s">
        <v>510</v>
      </c>
      <c r="C10668">
        <v>32</v>
      </c>
      <c r="D10668">
        <v>4</v>
      </c>
      <c r="E10668">
        <v>0</v>
      </c>
      <c r="F10668" t="s">
        <v>581</v>
      </c>
      <c r="G10668" t="s">
        <v>581</v>
      </c>
      <c r="H10668" t="s">
        <v>143</v>
      </c>
      <c r="I10668" t="s">
        <v>659</v>
      </c>
      <c r="J10668" t="s">
        <v>661</v>
      </c>
    </row>
    <row r="10669" spans="1:10" x14ac:dyDescent="0.35">
      <c r="A10669">
        <v>10954</v>
      </c>
      <c r="B10669" t="s">
        <v>510</v>
      </c>
      <c r="C10669">
        <v>33</v>
      </c>
      <c r="D10669">
        <v>3</v>
      </c>
      <c r="E10669">
        <v>0</v>
      </c>
      <c r="F10669" t="s">
        <v>581</v>
      </c>
      <c r="G10669" t="s">
        <v>581</v>
      </c>
      <c r="H10669" t="s">
        <v>143</v>
      </c>
      <c r="I10669" t="s">
        <v>659</v>
      </c>
      <c r="J10669" t="s">
        <v>661</v>
      </c>
    </row>
    <row r="10670" spans="1:10" x14ac:dyDescent="0.35">
      <c r="A10670">
        <v>10955</v>
      </c>
      <c r="B10670" t="s">
        <v>510</v>
      </c>
      <c r="C10670">
        <v>34</v>
      </c>
      <c r="D10670">
        <v>3</v>
      </c>
      <c r="E10670">
        <v>2</v>
      </c>
      <c r="F10670" t="s">
        <v>581</v>
      </c>
      <c r="G10670" t="s">
        <v>581</v>
      </c>
      <c r="H10670" t="s">
        <v>143</v>
      </c>
      <c r="I10670" t="s">
        <v>659</v>
      </c>
      <c r="J10670" t="s">
        <v>661</v>
      </c>
    </row>
    <row r="10671" spans="1:10" x14ac:dyDescent="0.35">
      <c r="A10671">
        <v>10956</v>
      </c>
      <c r="B10671" t="s">
        <v>510</v>
      </c>
      <c r="C10671">
        <v>35</v>
      </c>
      <c r="D10671">
        <v>1</v>
      </c>
      <c r="E10671">
        <v>0</v>
      </c>
      <c r="F10671" t="s">
        <v>581</v>
      </c>
      <c r="G10671" t="s">
        <v>581</v>
      </c>
      <c r="H10671" t="s">
        <v>143</v>
      </c>
      <c r="I10671" t="s">
        <v>659</v>
      </c>
      <c r="J10671" t="s">
        <v>661</v>
      </c>
    </row>
    <row r="10672" spans="1:10" x14ac:dyDescent="0.35">
      <c r="A10672">
        <v>10957</v>
      </c>
      <c r="B10672" t="s">
        <v>510</v>
      </c>
      <c r="C10672">
        <v>36</v>
      </c>
      <c r="D10672">
        <v>2</v>
      </c>
      <c r="E10672">
        <v>0</v>
      </c>
      <c r="F10672" t="s">
        <v>581</v>
      </c>
      <c r="G10672" t="s">
        <v>581</v>
      </c>
      <c r="H10672" t="s">
        <v>143</v>
      </c>
      <c r="I10672" t="s">
        <v>659</v>
      </c>
      <c r="J10672" t="s">
        <v>661</v>
      </c>
    </row>
    <row r="10673" spans="1:10" x14ac:dyDescent="0.35">
      <c r="A10673">
        <v>10958</v>
      </c>
      <c r="B10673" t="s">
        <v>510</v>
      </c>
      <c r="C10673">
        <v>37</v>
      </c>
      <c r="D10673">
        <v>1</v>
      </c>
      <c r="E10673">
        <v>1</v>
      </c>
      <c r="F10673" t="s">
        <v>581</v>
      </c>
      <c r="G10673" t="s">
        <v>581</v>
      </c>
      <c r="H10673" t="s">
        <v>143</v>
      </c>
      <c r="I10673" t="s">
        <v>659</v>
      </c>
      <c r="J10673" t="s">
        <v>661</v>
      </c>
    </row>
    <row r="10674" spans="1:10" x14ac:dyDescent="0.35">
      <c r="A10674">
        <v>10966</v>
      </c>
      <c r="B10674" t="s">
        <v>511</v>
      </c>
      <c r="C10674">
        <v>15</v>
      </c>
      <c r="D10674">
        <v>61</v>
      </c>
      <c r="E10674">
        <v>3</v>
      </c>
      <c r="F10674" t="s">
        <v>581</v>
      </c>
      <c r="G10674" t="s">
        <v>581</v>
      </c>
      <c r="H10674" t="s">
        <v>143</v>
      </c>
      <c r="I10674" t="s">
        <v>659</v>
      </c>
      <c r="J10674" t="s">
        <v>661</v>
      </c>
    </row>
    <row r="10675" spans="1:10" x14ac:dyDescent="0.35">
      <c r="A10675">
        <v>10967</v>
      </c>
      <c r="B10675" t="s">
        <v>511</v>
      </c>
      <c r="C10675">
        <v>16</v>
      </c>
      <c r="D10675">
        <v>51</v>
      </c>
      <c r="E10675">
        <v>12</v>
      </c>
      <c r="F10675" t="s">
        <v>581</v>
      </c>
      <c r="G10675" t="s">
        <v>581</v>
      </c>
      <c r="H10675" t="s">
        <v>143</v>
      </c>
      <c r="I10675" t="s">
        <v>659</v>
      </c>
      <c r="J10675" t="s">
        <v>661</v>
      </c>
    </row>
    <row r="10676" spans="1:10" x14ac:dyDescent="0.35">
      <c r="A10676">
        <v>10968</v>
      </c>
      <c r="B10676" t="s">
        <v>511</v>
      </c>
      <c r="C10676">
        <v>17</v>
      </c>
      <c r="D10676">
        <v>24</v>
      </c>
      <c r="E10676">
        <v>1</v>
      </c>
      <c r="F10676" t="s">
        <v>581</v>
      </c>
      <c r="G10676" t="s">
        <v>581</v>
      </c>
      <c r="H10676" t="s">
        <v>143</v>
      </c>
      <c r="I10676" t="s">
        <v>659</v>
      </c>
      <c r="J10676" t="s">
        <v>661</v>
      </c>
    </row>
    <row r="10677" spans="1:10" x14ac:dyDescent="0.35">
      <c r="A10677">
        <v>10969</v>
      </c>
      <c r="B10677" t="s">
        <v>511</v>
      </c>
      <c r="C10677">
        <v>18</v>
      </c>
      <c r="D10677">
        <v>27</v>
      </c>
      <c r="E10677">
        <v>1</v>
      </c>
      <c r="F10677" t="s">
        <v>581</v>
      </c>
      <c r="G10677" t="s">
        <v>581</v>
      </c>
      <c r="H10677" t="s">
        <v>143</v>
      </c>
      <c r="I10677" t="s">
        <v>659</v>
      </c>
      <c r="J10677" t="s">
        <v>661</v>
      </c>
    </row>
    <row r="10678" spans="1:10" x14ac:dyDescent="0.35">
      <c r="A10678">
        <v>10970</v>
      </c>
      <c r="B10678" t="s">
        <v>511</v>
      </c>
      <c r="C10678">
        <v>19</v>
      </c>
      <c r="D10678">
        <v>15</v>
      </c>
      <c r="E10678">
        <v>1</v>
      </c>
      <c r="F10678" t="s">
        <v>581</v>
      </c>
      <c r="G10678" t="s">
        <v>581</v>
      </c>
      <c r="H10678" t="s">
        <v>143</v>
      </c>
      <c r="I10678" t="s">
        <v>659</v>
      </c>
      <c r="J10678" t="s">
        <v>661</v>
      </c>
    </row>
    <row r="10679" spans="1:10" x14ac:dyDescent="0.35">
      <c r="A10679">
        <v>10971</v>
      </c>
      <c r="B10679" t="s">
        <v>511</v>
      </c>
      <c r="C10679">
        <v>20</v>
      </c>
      <c r="D10679">
        <v>20</v>
      </c>
      <c r="E10679">
        <v>2</v>
      </c>
      <c r="F10679" t="s">
        <v>581</v>
      </c>
      <c r="G10679" t="s">
        <v>581</v>
      </c>
      <c r="H10679" t="s">
        <v>143</v>
      </c>
      <c r="I10679" t="s">
        <v>659</v>
      </c>
      <c r="J10679" t="s">
        <v>661</v>
      </c>
    </row>
    <row r="10680" spans="1:10" x14ac:dyDescent="0.35">
      <c r="A10680">
        <v>10972</v>
      </c>
      <c r="B10680" t="s">
        <v>511</v>
      </c>
      <c r="C10680">
        <v>21</v>
      </c>
      <c r="D10680">
        <v>7</v>
      </c>
      <c r="E10680">
        <v>1</v>
      </c>
      <c r="F10680" t="s">
        <v>581</v>
      </c>
      <c r="G10680" t="s">
        <v>581</v>
      </c>
      <c r="H10680" t="s">
        <v>143</v>
      </c>
      <c r="I10680" t="s">
        <v>659</v>
      </c>
      <c r="J10680" t="s">
        <v>661</v>
      </c>
    </row>
    <row r="10681" spans="1:10" x14ac:dyDescent="0.35">
      <c r="A10681">
        <v>10973</v>
      </c>
      <c r="B10681" t="s">
        <v>511</v>
      </c>
      <c r="C10681">
        <v>22</v>
      </c>
      <c r="D10681">
        <v>4</v>
      </c>
      <c r="E10681">
        <v>2</v>
      </c>
      <c r="F10681" t="s">
        <v>581</v>
      </c>
      <c r="G10681" t="s">
        <v>581</v>
      </c>
      <c r="H10681" t="s">
        <v>143</v>
      </c>
      <c r="I10681" t="s">
        <v>659</v>
      </c>
      <c r="J10681" t="s">
        <v>661</v>
      </c>
    </row>
    <row r="10682" spans="1:10" x14ac:dyDescent="0.35">
      <c r="A10682">
        <v>10974</v>
      </c>
      <c r="B10682" t="s">
        <v>511</v>
      </c>
      <c r="C10682">
        <v>23</v>
      </c>
      <c r="D10682">
        <v>7</v>
      </c>
      <c r="E10682">
        <v>0</v>
      </c>
      <c r="F10682" t="s">
        <v>581</v>
      </c>
      <c r="G10682" t="s">
        <v>581</v>
      </c>
      <c r="H10682" t="s">
        <v>143</v>
      </c>
      <c r="I10682" t="s">
        <v>659</v>
      </c>
      <c r="J10682" t="s">
        <v>661</v>
      </c>
    </row>
    <row r="10683" spans="1:10" x14ac:dyDescent="0.35">
      <c r="A10683">
        <v>10975</v>
      </c>
      <c r="B10683" t="s">
        <v>511</v>
      </c>
      <c r="C10683">
        <v>24</v>
      </c>
      <c r="D10683">
        <v>3</v>
      </c>
      <c r="E10683">
        <v>0</v>
      </c>
      <c r="F10683" t="s">
        <v>581</v>
      </c>
      <c r="G10683" t="s">
        <v>581</v>
      </c>
      <c r="H10683" t="s">
        <v>143</v>
      </c>
      <c r="I10683" t="s">
        <v>659</v>
      </c>
      <c r="J10683" t="s">
        <v>661</v>
      </c>
    </row>
    <row r="10684" spans="1:10" x14ac:dyDescent="0.35">
      <c r="A10684">
        <v>10976</v>
      </c>
      <c r="B10684" t="s">
        <v>511</v>
      </c>
      <c r="C10684">
        <v>25</v>
      </c>
      <c r="D10684">
        <v>5</v>
      </c>
      <c r="E10684">
        <v>0</v>
      </c>
      <c r="F10684" t="s">
        <v>581</v>
      </c>
      <c r="G10684" t="s">
        <v>581</v>
      </c>
      <c r="H10684" t="s">
        <v>143</v>
      </c>
      <c r="I10684" t="s">
        <v>659</v>
      </c>
      <c r="J10684" t="s">
        <v>661</v>
      </c>
    </row>
    <row r="10685" spans="1:10" x14ac:dyDescent="0.35">
      <c r="A10685">
        <v>10977</v>
      </c>
      <c r="B10685" t="s">
        <v>511</v>
      </c>
      <c r="C10685">
        <v>26</v>
      </c>
      <c r="D10685">
        <v>8</v>
      </c>
      <c r="E10685">
        <v>2</v>
      </c>
      <c r="F10685" t="s">
        <v>581</v>
      </c>
      <c r="G10685" t="s">
        <v>581</v>
      </c>
      <c r="H10685" t="s">
        <v>143</v>
      </c>
      <c r="I10685" t="s">
        <v>659</v>
      </c>
      <c r="J10685" t="s">
        <v>661</v>
      </c>
    </row>
    <row r="10686" spans="1:10" x14ac:dyDescent="0.35">
      <c r="A10686">
        <v>10978</v>
      </c>
      <c r="B10686" t="s">
        <v>511</v>
      </c>
      <c r="C10686">
        <v>27</v>
      </c>
      <c r="D10686">
        <v>16</v>
      </c>
      <c r="E10686">
        <v>0</v>
      </c>
      <c r="F10686" t="s">
        <v>581</v>
      </c>
      <c r="G10686" t="s">
        <v>581</v>
      </c>
      <c r="H10686" t="s">
        <v>143</v>
      </c>
      <c r="I10686" t="s">
        <v>659</v>
      </c>
      <c r="J10686" t="s">
        <v>661</v>
      </c>
    </row>
    <row r="10687" spans="1:10" x14ac:dyDescent="0.35">
      <c r="A10687">
        <v>10979</v>
      </c>
      <c r="B10687" t="s">
        <v>511</v>
      </c>
      <c r="C10687">
        <v>28</v>
      </c>
      <c r="D10687">
        <v>35</v>
      </c>
      <c r="E10687">
        <v>3</v>
      </c>
      <c r="F10687" t="s">
        <v>581</v>
      </c>
      <c r="G10687" t="s">
        <v>581</v>
      </c>
      <c r="H10687" t="s">
        <v>143</v>
      </c>
      <c r="I10687" t="s">
        <v>659</v>
      </c>
      <c r="J10687" t="s">
        <v>661</v>
      </c>
    </row>
    <row r="10688" spans="1:10" x14ac:dyDescent="0.35">
      <c r="A10688">
        <v>10980</v>
      </c>
      <c r="B10688" t="s">
        <v>511</v>
      </c>
      <c r="C10688">
        <v>29</v>
      </c>
      <c r="D10688">
        <v>12</v>
      </c>
      <c r="E10688">
        <v>1</v>
      </c>
      <c r="F10688" t="s">
        <v>581</v>
      </c>
      <c r="G10688" t="s">
        <v>581</v>
      </c>
      <c r="H10688" t="s">
        <v>143</v>
      </c>
      <c r="I10688" t="s">
        <v>659</v>
      </c>
      <c r="J10688" t="s">
        <v>661</v>
      </c>
    </row>
    <row r="10689" spans="1:10" x14ac:dyDescent="0.35">
      <c r="A10689">
        <v>10981</v>
      </c>
      <c r="B10689" t="s">
        <v>511</v>
      </c>
      <c r="C10689">
        <v>30</v>
      </c>
      <c r="D10689">
        <v>12</v>
      </c>
      <c r="E10689">
        <v>3</v>
      </c>
      <c r="F10689" t="s">
        <v>581</v>
      </c>
      <c r="G10689" t="s">
        <v>581</v>
      </c>
      <c r="H10689" t="s">
        <v>143</v>
      </c>
      <c r="I10689" t="s">
        <v>659</v>
      </c>
      <c r="J10689" t="s">
        <v>661</v>
      </c>
    </row>
    <row r="10690" spans="1:10" x14ac:dyDescent="0.35">
      <c r="A10690">
        <v>10982</v>
      </c>
      <c r="B10690" t="s">
        <v>511</v>
      </c>
      <c r="C10690">
        <v>31</v>
      </c>
      <c r="D10690">
        <v>21</v>
      </c>
      <c r="E10690">
        <v>0</v>
      </c>
      <c r="F10690" t="s">
        <v>581</v>
      </c>
      <c r="G10690" t="s">
        <v>581</v>
      </c>
      <c r="H10690" t="s">
        <v>143</v>
      </c>
      <c r="I10690" t="s">
        <v>659</v>
      </c>
      <c r="J10690" t="s">
        <v>661</v>
      </c>
    </row>
    <row r="10691" spans="1:10" x14ac:dyDescent="0.35">
      <c r="A10691">
        <v>10983</v>
      </c>
      <c r="B10691" t="s">
        <v>511</v>
      </c>
      <c r="C10691">
        <v>32</v>
      </c>
      <c r="D10691">
        <v>22</v>
      </c>
      <c r="E10691">
        <v>3</v>
      </c>
      <c r="F10691" t="s">
        <v>581</v>
      </c>
      <c r="G10691" t="s">
        <v>581</v>
      </c>
      <c r="H10691" t="s">
        <v>143</v>
      </c>
      <c r="I10691" t="s">
        <v>659</v>
      </c>
      <c r="J10691" t="s">
        <v>661</v>
      </c>
    </row>
    <row r="10692" spans="1:10" x14ac:dyDescent="0.35">
      <c r="A10692">
        <v>10984</v>
      </c>
      <c r="B10692" t="s">
        <v>511</v>
      </c>
      <c r="C10692">
        <v>33</v>
      </c>
      <c r="D10692">
        <v>14</v>
      </c>
      <c r="E10692">
        <v>5</v>
      </c>
      <c r="F10692" t="s">
        <v>581</v>
      </c>
      <c r="G10692" t="s">
        <v>581</v>
      </c>
      <c r="H10692" t="s">
        <v>143</v>
      </c>
      <c r="I10692" t="s">
        <v>659</v>
      </c>
      <c r="J10692" t="s">
        <v>661</v>
      </c>
    </row>
    <row r="10693" spans="1:10" x14ac:dyDescent="0.35">
      <c r="A10693">
        <v>10985</v>
      </c>
      <c r="B10693" t="s">
        <v>511</v>
      </c>
      <c r="C10693">
        <v>34</v>
      </c>
      <c r="D10693">
        <v>23</v>
      </c>
      <c r="E10693">
        <v>2</v>
      </c>
      <c r="F10693" t="s">
        <v>581</v>
      </c>
      <c r="G10693" t="s">
        <v>581</v>
      </c>
      <c r="H10693" t="s">
        <v>143</v>
      </c>
      <c r="I10693" t="s">
        <v>659</v>
      </c>
      <c r="J10693" t="s">
        <v>661</v>
      </c>
    </row>
    <row r="10694" spans="1:10" x14ac:dyDescent="0.35">
      <c r="A10694">
        <v>10986</v>
      </c>
      <c r="B10694" t="s">
        <v>511</v>
      </c>
      <c r="C10694">
        <v>35</v>
      </c>
      <c r="D10694">
        <v>15</v>
      </c>
      <c r="E10694">
        <v>4</v>
      </c>
      <c r="F10694" t="s">
        <v>581</v>
      </c>
      <c r="G10694" t="s">
        <v>581</v>
      </c>
      <c r="H10694" t="s">
        <v>143</v>
      </c>
      <c r="I10694" t="s">
        <v>659</v>
      </c>
      <c r="J10694" t="s">
        <v>661</v>
      </c>
    </row>
    <row r="10695" spans="1:10" x14ac:dyDescent="0.35">
      <c r="A10695">
        <v>10987</v>
      </c>
      <c r="B10695" t="s">
        <v>511</v>
      </c>
      <c r="C10695">
        <v>36</v>
      </c>
      <c r="D10695">
        <v>12</v>
      </c>
      <c r="E10695">
        <v>0</v>
      </c>
      <c r="F10695" t="s">
        <v>581</v>
      </c>
      <c r="G10695" t="s">
        <v>581</v>
      </c>
      <c r="H10695" t="s">
        <v>143</v>
      </c>
      <c r="I10695" t="s">
        <v>659</v>
      </c>
      <c r="J10695" t="s">
        <v>661</v>
      </c>
    </row>
    <row r="10696" spans="1:10" x14ac:dyDescent="0.35">
      <c r="A10696">
        <v>10988</v>
      </c>
      <c r="B10696" t="s">
        <v>511</v>
      </c>
      <c r="C10696">
        <v>37</v>
      </c>
      <c r="D10696">
        <v>13</v>
      </c>
      <c r="E10696">
        <v>3</v>
      </c>
      <c r="F10696" t="s">
        <v>581</v>
      </c>
      <c r="G10696" t="s">
        <v>581</v>
      </c>
      <c r="H10696" t="s">
        <v>143</v>
      </c>
      <c r="I10696" t="s">
        <v>659</v>
      </c>
      <c r="J10696" t="s">
        <v>661</v>
      </c>
    </row>
    <row r="10697" spans="1:10" x14ac:dyDescent="0.35">
      <c r="A10697">
        <v>10989</v>
      </c>
      <c r="B10697" t="s">
        <v>511</v>
      </c>
      <c r="C10697">
        <v>38</v>
      </c>
      <c r="D10697">
        <v>13</v>
      </c>
      <c r="E10697">
        <v>3</v>
      </c>
      <c r="F10697" t="s">
        <v>581</v>
      </c>
      <c r="G10697" t="s">
        <v>581</v>
      </c>
      <c r="H10697" t="s">
        <v>143</v>
      </c>
      <c r="I10697" t="s">
        <v>659</v>
      </c>
      <c r="J10697" t="s">
        <v>661</v>
      </c>
    </row>
    <row r="10698" spans="1:10" x14ac:dyDescent="0.35">
      <c r="A10698">
        <v>10992</v>
      </c>
      <c r="B10698" t="s">
        <v>512</v>
      </c>
      <c r="C10698">
        <v>15</v>
      </c>
      <c r="D10698">
        <v>24</v>
      </c>
      <c r="E10698">
        <v>2</v>
      </c>
      <c r="F10698" t="s">
        <v>581</v>
      </c>
      <c r="G10698" t="s">
        <v>581</v>
      </c>
      <c r="H10698" t="s">
        <v>143</v>
      </c>
      <c r="I10698" t="s">
        <v>659</v>
      </c>
      <c r="J10698" t="s">
        <v>662</v>
      </c>
    </row>
    <row r="10699" spans="1:10" x14ac:dyDescent="0.35">
      <c r="A10699">
        <v>10993</v>
      </c>
      <c r="B10699" t="s">
        <v>512</v>
      </c>
      <c r="C10699">
        <v>16</v>
      </c>
      <c r="D10699">
        <v>42</v>
      </c>
      <c r="E10699">
        <v>1</v>
      </c>
      <c r="F10699" t="s">
        <v>581</v>
      </c>
      <c r="G10699" t="s">
        <v>581</v>
      </c>
      <c r="H10699" t="s">
        <v>143</v>
      </c>
      <c r="I10699" t="s">
        <v>659</v>
      </c>
      <c r="J10699" t="s">
        <v>662</v>
      </c>
    </row>
    <row r="10700" spans="1:10" x14ac:dyDescent="0.35">
      <c r="A10700">
        <v>10994</v>
      </c>
      <c r="B10700" t="s">
        <v>512</v>
      </c>
      <c r="C10700">
        <v>17</v>
      </c>
      <c r="D10700">
        <v>11</v>
      </c>
      <c r="E10700">
        <v>1</v>
      </c>
      <c r="F10700" t="s">
        <v>581</v>
      </c>
      <c r="G10700" t="s">
        <v>581</v>
      </c>
      <c r="H10700" t="s">
        <v>143</v>
      </c>
      <c r="I10700" t="s">
        <v>659</v>
      </c>
      <c r="J10700" t="s">
        <v>662</v>
      </c>
    </row>
    <row r="10701" spans="1:10" x14ac:dyDescent="0.35">
      <c r="A10701">
        <v>10995</v>
      </c>
      <c r="B10701" t="s">
        <v>512</v>
      </c>
      <c r="C10701">
        <v>18</v>
      </c>
      <c r="D10701">
        <v>13</v>
      </c>
      <c r="E10701">
        <v>1</v>
      </c>
      <c r="F10701" t="s">
        <v>581</v>
      </c>
      <c r="G10701" t="s">
        <v>581</v>
      </c>
      <c r="H10701" t="s">
        <v>143</v>
      </c>
      <c r="I10701" t="s">
        <v>659</v>
      </c>
      <c r="J10701" t="s">
        <v>662</v>
      </c>
    </row>
    <row r="10702" spans="1:10" x14ac:dyDescent="0.35">
      <c r="A10702">
        <v>10996</v>
      </c>
      <c r="B10702" t="s">
        <v>512</v>
      </c>
      <c r="C10702">
        <v>19</v>
      </c>
      <c r="D10702">
        <v>21</v>
      </c>
      <c r="E10702">
        <v>3</v>
      </c>
      <c r="F10702" t="s">
        <v>581</v>
      </c>
      <c r="G10702" t="s">
        <v>581</v>
      </c>
      <c r="H10702" t="s">
        <v>143</v>
      </c>
      <c r="I10702" t="s">
        <v>659</v>
      </c>
      <c r="J10702" t="s">
        <v>662</v>
      </c>
    </row>
    <row r="10703" spans="1:10" x14ac:dyDescent="0.35">
      <c r="A10703">
        <v>10997</v>
      </c>
      <c r="B10703" t="s">
        <v>512</v>
      </c>
      <c r="C10703">
        <v>20</v>
      </c>
      <c r="D10703">
        <v>9</v>
      </c>
      <c r="E10703">
        <v>5</v>
      </c>
      <c r="F10703" t="s">
        <v>581</v>
      </c>
      <c r="G10703" t="s">
        <v>581</v>
      </c>
      <c r="H10703" t="s">
        <v>143</v>
      </c>
      <c r="I10703" t="s">
        <v>659</v>
      </c>
      <c r="J10703" t="s">
        <v>662</v>
      </c>
    </row>
    <row r="10704" spans="1:10" x14ac:dyDescent="0.35">
      <c r="A10704">
        <v>10998</v>
      </c>
      <c r="B10704" t="s">
        <v>512</v>
      </c>
      <c r="C10704">
        <v>21</v>
      </c>
      <c r="D10704">
        <v>5</v>
      </c>
      <c r="E10704">
        <v>0</v>
      </c>
      <c r="F10704" t="s">
        <v>581</v>
      </c>
      <c r="G10704" t="s">
        <v>581</v>
      </c>
      <c r="H10704" t="s">
        <v>143</v>
      </c>
      <c r="I10704" t="s">
        <v>659</v>
      </c>
      <c r="J10704" t="s">
        <v>662</v>
      </c>
    </row>
    <row r="10705" spans="1:10" x14ac:dyDescent="0.35">
      <c r="A10705">
        <v>10999</v>
      </c>
      <c r="B10705" t="s">
        <v>512</v>
      </c>
      <c r="C10705">
        <v>22</v>
      </c>
      <c r="D10705">
        <v>1</v>
      </c>
      <c r="E10705">
        <v>1</v>
      </c>
      <c r="F10705" t="s">
        <v>581</v>
      </c>
      <c r="G10705" t="s">
        <v>581</v>
      </c>
      <c r="H10705" t="s">
        <v>143</v>
      </c>
      <c r="I10705" t="s">
        <v>659</v>
      </c>
      <c r="J10705" t="s">
        <v>662</v>
      </c>
    </row>
    <row r="10706" spans="1:10" x14ac:dyDescent="0.35">
      <c r="A10706">
        <v>11000</v>
      </c>
      <c r="B10706" t="s">
        <v>512</v>
      </c>
      <c r="C10706">
        <v>23</v>
      </c>
      <c r="D10706">
        <v>3</v>
      </c>
      <c r="E10706">
        <v>0</v>
      </c>
      <c r="F10706" t="s">
        <v>581</v>
      </c>
      <c r="G10706" t="s">
        <v>581</v>
      </c>
      <c r="H10706" t="s">
        <v>143</v>
      </c>
      <c r="I10706" t="s">
        <v>659</v>
      </c>
      <c r="J10706" t="s">
        <v>662</v>
      </c>
    </row>
    <row r="10707" spans="1:10" x14ac:dyDescent="0.35">
      <c r="A10707">
        <v>11001</v>
      </c>
      <c r="B10707" t="s">
        <v>512</v>
      </c>
      <c r="C10707">
        <v>24</v>
      </c>
      <c r="D10707">
        <v>3</v>
      </c>
      <c r="E10707">
        <v>0</v>
      </c>
      <c r="F10707" t="s">
        <v>581</v>
      </c>
      <c r="G10707" t="s">
        <v>581</v>
      </c>
      <c r="H10707" t="s">
        <v>143</v>
      </c>
      <c r="I10707" t="s">
        <v>659</v>
      </c>
      <c r="J10707" t="s">
        <v>662</v>
      </c>
    </row>
    <row r="10708" spans="1:10" x14ac:dyDescent="0.35">
      <c r="A10708">
        <v>11002</v>
      </c>
      <c r="B10708" t="s">
        <v>512</v>
      </c>
      <c r="C10708">
        <v>25</v>
      </c>
      <c r="D10708">
        <v>1</v>
      </c>
      <c r="E10708">
        <v>0</v>
      </c>
      <c r="F10708" t="s">
        <v>581</v>
      </c>
      <c r="G10708" t="s">
        <v>581</v>
      </c>
      <c r="H10708" t="s">
        <v>143</v>
      </c>
      <c r="I10708" t="s">
        <v>659</v>
      </c>
      <c r="J10708" t="s">
        <v>662</v>
      </c>
    </row>
    <row r="10709" spans="1:10" x14ac:dyDescent="0.35">
      <c r="A10709">
        <v>11003</v>
      </c>
      <c r="B10709" t="s">
        <v>512</v>
      </c>
      <c r="C10709">
        <v>26</v>
      </c>
      <c r="D10709">
        <v>5</v>
      </c>
      <c r="E10709">
        <v>3</v>
      </c>
      <c r="F10709" t="s">
        <v>581</v>
      </c>
      <c r="G10709" t="s">
        <v>581</v>
      </c>
      <c r="H10709" t="s">
        <v>143</v>
      </c>
      <c r="I10709" t="s">
        <v>659</v>
      </c>
      <c r="J10709" t="s">
        <v>662</v>
      </c>
    </row>
    <row r="10710" spans="1:10" x14ac:dyDescent="0.35">
      <c r="A10710">
        <v>11004</v>
      </c>
      <c r="B10710" t="s">
        <v>512</v>
      </c>
      <c r="C10710">
        <v>27</v>
      </c>
      <c r="D10710">
        <v>7</v>
      </c>
      <c r="E10710">
        <v>1</v>
      </c>
      <c r="F10710" t="s">
        <v>581</v>
      </c>
      <c r="G10710" t="s">
        <v>581</v>
      </c>
      <c r="H10710" t="s">
        <v>143</v>
      </c>
      <c r="I10710" t="s">
        <v>659</v>
      </c>
      <c r="J10710" t="s">
        <v>662</v>
      </c>
    </row>
    <row r="10711" spans="1:10" x14ac:dyDescent="0.35">
      <c r="A10711">
        <v>11005</v>
      </c>
      <c r="B10711" t="s">
        <v>512</v>
      </c>
      <c r="C10711">
        <v>28</v>
      </c>
      <c r="D10711">
        <v>5</v>
      </c>
      <c r="E10711">
        <v>2</v>
      </c>
      <c r="F10711" t="s">
        <v>581</v>
      </c>
      <c r="G10711" t="s">
        <v>581</v>
      </c>
      <c r="H10711" t="s">
        <v>143</v>
      </c>
      <c r="I10711" t="s">
        <v>659</v>
      </c>
      <c r="J10711" t="s">
        <v>662</v>
      </c>
    </row>
    <row r="10712" spans="1:10" x14ac:dyDescent="0.35">
      <c r="A10712">
        <v>11006</v>
      </c>
      <c r="B10712" t="s">
        <v>512</v>
      </c>
      <c r="C10712">
        <v>29</v>
      </c>
      <c r="D10712">
        <v>9</v>
      </c>
      <c r="E10712">
        <v>1</v>
      </c>
      <c r="F10712" t="s">
        <v>581</v>
      </c>
      <c r="G10712" t="s">
        <v>581</v>
      </c>
      <c r="H10712" t="s">
        <v>143</v>
      </c>
      <c r="I10712" t="s">
        <v>659</v>
      </c>
      <c r="J10712" t="s">
        <v>662</v>
      </c>
    </row>
    <row r="10713" spans="1:10" x14ac:dyDescent="0.35">
      <c r="A10713">
        <v>11007</v>
      </c>
      <c r="B10713" t="s">
        <v>512</v>
      </c>
      <c r="C10713">
        <v>30</v>
      </c>
      <c r="D10713">
        <v>17</v>
      </c>
      <c r="E10713">
        <v>2</v>
      </c>
      <c r="F10713" t="s">
        <v>581</v>
      </c>
      <c r="G10713" t="s">
        <v>581</v>
      </c>
      <c r="H10713" t="s">
        <v>143</v>
      </c>
      <c r="I10713" t="s">
        <v>659</v>
      </c>
      <c r="J10713" t="s">
        <v>662</v>
      </c>
    </row>
    <row r="10714" spans="1:10" x14ac:dyDescent="0.35">
      <c r="A10714">
        <v>11008</v>
      </c>
      <c r="B10714" t="s">
        <v>512</v>
      </c>
      <c r="C10714">
        <v>31</v>
      </c>
      <c r="D10714">
        <v>13</v>
      </c>
      <c r="E10714">
        <v>0</v>
      </c>
      <c r="F10714" t="s">
        <v>581</v>
      </c>
      <c r="G10714" t="s">
        <v>581</v>
      </c>
      <c r="H10714" t="s">
        <v>143</v>
      </c>
      <c r="I10714" t="s">
        <v>659</v>
      </c>
      <c r="J10714" t="s">
        <v>662</v>
      </c>
    </row>
    <row r="10715" spans="1:10" x14ac:dyDescent="0.35">
      <c r="A10715">
        <v>11009</v>
      </c>
      <c r="B10715" t="s">
        <v>512</v>
      </c>
      <c r="C10715">
        <v>32</v>
      </c>
      <c r="D10715">
        <v>9</v>
      </c>
      <c r="E10715">
        <v>3</v>
      </c>
      <c r="F10715" t="s">
        <v>581</v>
      </c>
      <c r="G10715" t="s">
        <v>581</v>
      </c>
      <c r="H10715" t="s">
        <v>143</v>
      </c>
      <c r="I10715" t="s">
        <v>659</v>
      </c>
      <c r="J10715" t="s">
        <v>662</v>
      </c>
    </row>
    <row r="10716" spans="1:10" x14ac:dyDescent="0.35">
      <c r="A10716">
        <v>11010</v>
      </c>
      <c r="B10716" t="s">
        <v>512</v>
      </c>
      <c r="C10716">
        <v>33</v>
      </c>
      <c r="D10716">
        <v>14</v>
      </c>
      <c r="E10716">
        <v>4</v>
      </c>
      <c r="F10716" t="s">
        <v>581</v>
      </c>
      <c r="G10716" t="s">
        <v>581</v>
      </c>
      <c r="H10716" t="s">
        <v>143</v>
      </c>
      <c r="I10716" t="s">
        <v>659</v>
      </c>
      <c r="J10716" t="s">
        <v>662</v>
      </c>
    </row>
    <row r="10717" spans="1:10" x14ac:dyDescent="0.35">
      <c r="A10717">
        <v>11011</v>
      </c>
      <c r="B10717" t="s">
        <v>512</v>
      </c>
      <c r="C10717">
        <v>34</v>
      </c>
      <c r="D10717">
        <v>24</v>
      </c>
      <c r="E10717">
        <v>2</v>
      </c>
      <c r="F10717" t="s">
        <v>581</v>
      </c>
      <c r="G10717" t="s">
        <v>581</v>
      </c>
      <c r="H10717" t="s">
        <v>143</v>
      </c>
      <c r="I10717" t="s">
        <v>659</v>
      </c>
      <c r="J10717" t="s">
        <v>662</v>
      </c>
    </row>
    <row r="10718" spans="1:10" x14ac:dyDescent="0.35">
      <c r="A10718">
        <v>11012</v>
      </c>
      <c r="B10718" t="s">
        <v>512</v>
      </c>
      <c r="C10718">
        <v>35</v>
      </c>
      <c r="D10718">
        <v>16</v>
      </c>
      <c r="E10718">
        <v>5</v>
      </c>
      <c r="F10718" t="s">
        <v>581</v>
      </c>
      <c r="G10718" t="s">
        <v>581</v>
      </c>
      <c r="H10718" t="s">
        <v>143</v>
      </c>
      <c r="I10718" t="s">
        <v>659</v>
      </c>
      <c r="J10718" t="s">
        <v>662</v>
      </c>
    </row>
    <row r="10719" spans="1:10" x14ac:dyDescent="0.35">
      <c r="A10719">
        <v>11013</v>
      </c>
      <c r="B10719" t="s">
        <v>512</v>
      </c>
      <c r="C10719">
        <v>36</v>
      </c>
      <c r="D10719">
        <v>11</v>
      </c>
      <c r="E10719">
        <v>1</v>
      </c>
      <c r="F10719" t="s">
        <v>581</v>
      </c>
      <c r="G10719" t="s">
        <v>581</v>
      </c>
      <c r="H10719" t="s">
        <v>143</v>
      </c>
      <c r="I10719" t="s">
        <v>659</v>
      </c>
      <c r="J10719" t="s">
        <v>662</v>
      </c>
    </row>
    <row r="10720" spans="1:10" x14ac:dyDescent="0.35">
      <c r="A10720">
        <v>11014</v>
      </c>
      <c r="B10720" t="s">
        <v>512</v>
      </c>
      <c r="C10720">
        <v>37</v>
      </c>
      <c r="D10720">
        <v>8</v>
      </c>
      <c r="E10720">
        <v>1</v>
      </c>
      <c r="F10720" t="s">
        <v>581</v>
      </c>
      <c r="G10720" t="s">
        <v>581</v>
      </c>
      <c r="H10720" t="s">
        <v>143</v>
      </c>
      <c r="I10720" t="s">
        <v>659</v>
      </c>
      <c r="J10720" t="s">
        <v>662</v>
      </c>
    </row>
    <row r="10721" spans="1:10" x14ac:dyDescent="0.35">
      <c r="A10721">
        <v>11015</v>
      </c>
      <c r="B10721" t="s">
        <v>512</v>
      </c>
      <c r="C10721">
        <v>38</v>
      </c>
      <c r="D10721">
        <v>22</v>
      </c>
      <c r="E10721">
        <v>3</v>
      </c>
      <c r="F10721" t="s">
        <v>581</v>
      </c>
      <c r="G10721" t="s">
        <v>581</v>
      </c>
      <c r="H10721" t="s">
        <v>143</v>
      </c>
      <c r="I10721" t="s">
        <v>659</v>
      </c>
      <c r="J10721" t="s">
        <v>662</v>
      </c>
    </row>
    <row r="10722" spans="1:10" x14ac:dyDescent="0.35">
      <c r="A10722">
        <v>11016</v>
      </c>
      <c r="B10722" t="s">
        <v>513</v>
      </c>
      <c r="C10722">
        <v>15</v>
      </c>
      <c r="D10722">
        <v>13</v>
      </c>
      <c r="E10722">
        <v>2</v>
      </c>
      <c r="F10722" t="s">
        <v>581</v>
      </c>
      <c r="G10722" t="s">
        <v>581</v>
      </c>
      <c r="H10722" t="s">
        <v>671</v>
      </c>
      <c r="I10722" t="s">
        <v>519</v>
      </c>
      <c r="J10722" t="s">
        <v>672</v>
      </c>
    </row>
    <row r="10723" spans="1:10" x14ac:dyDescent="0.35">
      <c r="A10723">
        <v>11017</v>
      </c>
      <c r="B10723" t="s">
        <v>513</v>
      </c>
      <c r="C10723">
        <v>16</v>
      </c>
      <c r="D10723">
        <v>15</v>
      </c>
      <c r="E10723">
        <v>0</v>
      </c>
      <c r="F10723" t="s">
        <v>581</v>
      </c>
      <c r="G10723" t="s">
        <v>581</v>
      </c>
      <c r="H10723" t="s">
        <v>671</v>
      </c>
      <c r="I10723" t="s">
        <v>519</v>
      </c>
      <c r="J10723" t="s">
        <v>672</v>
      </c>
    </row>
    <row r="10724" spans="1:10" x14ac:dyDescent="0.35">
      <c r="A10724">
        <v>11018</v>
      </c>
      <c r="B10724" t="s">
        <v>513</v>
      </c>
      <c r="C10724">
        <v>17</v>
      </c>
      <c r="D10724">
        <v>12</v>
      </c>
      <c r="E10724">
        <v>1</v>
      </c>
      <c r="F10724" t="s">
        <v>581</v>
      </c>
      <c r="G10724" t="s">
        <v>581</v>
      </c>
      <c r="H10724" t="s">
        <v>671</v>
      </c>
      <c r="I10724" t="s">
        <v>519</v>
      </c>
      <c r="J10724" t="s">
        <v>672</v>
      </c>
    </row>
    <row r="10725" spans="1:10" x14ac:dyDescent="0.35">
      <c r="A10725">
        <v>11019</v>
      </c>
      <c r="B10725" t="s">
        <v>513</v>
      </c>
      <c r="C10725">
        <v>18</v>
      </c>
      <c r="D10725">
        <v>8</v>
      </c>
      <c r="E10725">
        <v>0</v>
      </c>
      <c r="F10725" t="s">
        <v>581</v>
      </c>
      <c r="G10725" t="s">
        <v>581</v>
      </c>
      <c r="H10725" t="s">
        <v>671</v>
      </c>
      <c r="I10725" t="s">
        <v>519</v>
      </c>
      <c r="J10725" t="s">
        <v>672</v>
      </c>
    </row>
    <row r="10726" spans="1:10" x14ac:dyDescent="0.35">
      <c r="A10726">
        <v>11020</v>
      </c>
      <c r="B10726" t="s">
        <v>513</v>
      </c>
      <c r="C10726">
        <v>19</v>
      </c>
      <c r="D10726">
        <v>7</v>
      </c>
      <c r="E10726">
        <v>1</v>
      </c>
      <c r="F10726" t="s">
        <v>581</v>
      </c>
      <c r="G10726" t="s">
        <v>581</v>
      </c>
      <c r="H10726" t="s">
        <v>671</v>
      </c>
      <c r="I10726" t="s">
        <v>519</v>
      </c>
      <c r="J10726" t="s">
        <v>672</v>
      </c>
    </row>
    <row r="10727" spans="1:10" x14ac:dyDescent="0.35">
      <c r="A10727">
        <v>11021</v>
      </c>
      <c r="B10727" t="s">
        <v>513</v>
      </c>
      <c r="C10727">
        <v>20</v>
      </c>
      <c r="D10727">
        <v>9</v>
      </c>
      <c r="E10727">
        <v>0</v>
      </c>
      <c r="F10727" t="s">
        <v>581</v>
      </c>
      <c r="G10727" t="s">
        <v>581</v>
      </c>
      <c r="H10727" t="s">
        <v>671</v>
      </c>
      <c r="I10727" t="s">
        <v>519</v>
      </c>
      <c r="J10727" t="s">
        <v>672</v>
      </c>
    </row>
    <row r="10728" spans="1:10" x14ac:dyDescent="0.35">
      <c r="A10728">
        <v>11022</v>
      </c>
      <c r="B10728" t="s">
        <v>513</v>
      </c>
      <c r="C10728">
        <v>21</v>
      </c>
      <c r="D10728">
        <v>3</v>
      </c>
      <c r="E10728">
        <v>0</v>
      </c>
      <c r="F10728" t="s">
        <v>581</v>
      </c>
      <c r="G10728" t="s">
        <v>581</v>
      </c>
      <c r="H10728" t="s">
        <v>671</v>
      </c>
      <c r="I10728" t="s">
        <v>519</v>
      </c>
      <c r="J10728" t="s">
        <v>672</v>
      </c>
    </row>
    <row r="10729" spans="1:10" x14ac:dyDescent="0.35">
      <c r="A10729">
        <v>11023</v>
      </c>
      <c r="B10729" t="s">
        <v>513</v>
      </c>
      <c r="C10729">
        <v>22</v>
      </c>
      <c r="D10729">
        <v>4</v>
      </c>
      <c r="E10729">
        <v>0</v>
      </c>
      <c r="F10729" t="s">
        <v>581</v>
      </c>
      <c r="G10729" t="s">
        <v>581</v>
      </c>
      <c r="H10729" t="s">
        <v>671</v>
      </c>
      <c r="I10729" t="s">
        <v>519</v>
      </c>
      <c r="J10729" t="s">
        <v>672</v>
      </c>
    </row>
    <row r="10730" spans="1:10" x14ac:dyDescent="0.35">
      <c r="A10730">
        <v>11024</v>
      </c>
      <c r="B10730" t="s">
        <v>513</v>
      </c>
      <c r="C10730">
        <v>24</v>
      </c>
      <c r="D10730">
        <v>2</v>
      </c>
      <c r="E10730">
        <v>0</v>
      </c>
      <c r="F10730" t="s">
        <v>581</v>
      </c>
      <c r="G10730" t="s">
        <v>581</v>
      </c>
      <c r="H10730" t="s">
        <v>671</v>
      </c>
      <c r="I10730" t="s">
        <v>519</v>
      </c>
      <c r="J10730" t="s">
        <v>672</v>
      </c>
    </row>
    <row r="10731" spans="1:10" x14ac:dyDescent="0.35">
      <c r="A10731">
        <v>11025</v>
      </c>
      <c r="B10731" t="s">
        <v>513</v>
      </c>
      <c r="C10731">
        <v>25</v>
      </c>
      <c r="D10731">
        <v>3</v>
      </c>
      <c r="E10731">
        <v>0</v>
      </c>
      <c r="F10731" t="s">
        <v>581</v>
      </c>
      <c r="G10731" t="s">
        <v>581</v>
      </c>
      <c r="H10731" t="s">
        <v>671</v>
      </c>
      <c r="I10731" t="s">
        <v>519</v>
      </c>
      <c r="J10731" t="s">
        <v>672</v>
      </c>
    </row>
    <row r="10732" spans="1:10" x14ac:dyDescent="0.35">
      <c r="A10732">
        <v>11026</v>
      </c>
      <c r="B10732" t="s">
        <v>513</v>
      </c>
      <c r="C10732">
        <v>26</v>
      </c>
      <c r="D10732">
        <v>3</v>
      </c>
      <c r="E10732">
        <v>0</v>
      </c>
      <c r="F10732" t="s">
        <v>581</v>
      </c>
      <c r="G10732" t="s">
        <v>581</v>
      </c>
      <c r="H10732" t="s">
        <v>671</v>
      </c>
      <c r="I10732" t="s">
        <v>519</v>
      </c>
      <c r="J10732" t="s">
        <v>672</v>
      </c>
    </row>
    <row r="10733" spans="1:10" x14ac:dyDescent="0.35">
      <c r="A10733">
        <v>11027</v>
      </c>
      <c r="B10733" t="s">
        <v>513</v>
      </c>
      <c r="C10733">
        <v>27</v>
      </c>
      <c r="D10733">
        <v>4</v>
      </c>
      <c r="E10733">
        <v>2</v>
      </c>
      <c r="F10733" t="s">
        <v>581</v>
      </c>
      <c r="G10733" t="s">
        <v>581</v>
      </c>
      <c r="H10733" t="s">
        <v>671</v>
      </c>
      <c r="I10733" t="s">
        <v>519</v>
      </c>
      <c r="J10733" t="s">
        <v>672</v>
      </c>
    </row>
    <row r="10734" spans="1:10" x14ac:dyDescent="0.35">
      <c r="A10734">
        <v>11028</v>
      </c>
      <c r="B10734" t="s">
        <v>513</v>
      </c>
      <c r="C10734">
        <v>28</v>
      </c>
      <c r="D10734">
        <v>12</v>
      </c>
      <c r="E10734">
        <v>2</v>
      </c>
      <c r="F10734" t="s">
        <v>581</v>
      </c>
      <c r="G10734" t="s">
        <v>581</v>
      </c>
      <c r="H10734" t="s">
        <v>671</v>
      </c>
      <c r="I10734" t="s">
        <v>519</v>
      </c>
      <c r="J10734" t="s">
        <v>672</v>
      </c>
    </row>
    <row r="10735" spans="1:10" x14ac:dyDescent="0.35">
      <c r="A10735">
        <v>11029</v>
      </c>
      <c r="B10735" t="s">
        <v>513</v>
      </c>
      <c r="C10735">
        <v>29</v>
      </c>
      <c r="D10735">
        <v>11</v>
      </c>
      <c r="E10735">
        <v>1</v>
      </c>
      <c r="F10735" t="s">
        <v>581</v>
      </c>
      <c r="G10735" t="s">
        <v>581</v>
      </c>
      <c r="H10735" t="s">
        <v>671</v>
      </c>
      <c r="I10735" t="s">
        <v>519</v>
      </c>
      <c r="J10735" t="s">
        <v>672</v>
      </c>
    </row>
    <row r="10736" spans="1:10" x14ac:dyDescent="0.35">
      <c r="A10736">
        <v>11030</v>
      </c>
      <c r="B10736" t="s">
        <v>513</v>
      </c>
      <c r="C10736">
        <v>30</v>
      </c>
      <c r="D10736">
        <v>5</v>
      </c>
      <c r="E10736">
        <v>1</v>
      </c>
      <c r="F10736" t="s">
        <v>581</v>
      </c>
      <c r="G10736" t="s">
        <v>581</v>
      </c>
      <c r="H10736" t="s">
        <v>671</v>
      </c>
      <c r="I10736" t="s">
        <v>519</v>
      </c>
      <c r="J10736" t="s">
        <v>672</v>
      </c>
    </row>
    <row r="10737" spans="1:10" x14ac:dyDescent="0.35">
      <c r="A10737">
        <v>11031</v>
      </c>
      <c r="B10737" t="s">
        <v>513</v>
      </c>
      <c r="C10737">
        <v>31</v>
      </c>
      <c r="D10737">
        <v>8</v>
      </c>
      <c r="E10737">
        <v>1</v>
      </c>
      <c r="F10737" t="s">
        <v>581</v>
      </c>
      <c r="G10737" t="s">
        <v>581</v>
      </c>
      <c r="H10737" t="s">
        <v>671</v>
      </c>
      <c r="I10737" t="s">
        <v>519</v>
      </c>
      <c r="J10737" t="s">
        <v>672</v>
      </c>
    </row>
    <row r="10738" spans="1:10" x14ac:dyDescent="0.35">
      <c r="A10738">
        <v>11032</v>
      </c>
      <c r="B10738" t="s">
        <v>513</v>
      </c>
      <c r="C10738">
        <v>32</v>
      </c>
      <c r="D10738">
        <v>6</v>
      </c>
      <c r="E10738">
        <v>0</v>
      </c>
      <c r="F10738" t="s">
        <v>581</v>
      </c>
      <c r="G10738" t="s">
        <v>581</v>
      </c>
      <c r="H10738" t="s">
        <v>671</v>
      </c>
      <c r="I10738" t="s">
        <v>519</v>
      </c>
      <c r="J10738" t="s">
        <v>672</v>
      </c>
    </row>
    <row r="10739" spans="1:10" x14ac:dyDescent="0.35">
      <c r="A10739">
        <v>11033</v>
      </c>
      <c r="B10739" t="s">
        <v>513</v>
      </c>
      <c r="C10739">
        <v>33</v>
      </c>
      <c r="D10739">
        <v>15</v>
      </c>
      <c r="E10739">
        <v>4</v>
      </c>
      <c r="F10739" t="s">
        <v>581</v>
      </c>
      <c r="G10739" t="s">
        <v>581</v>
      </c>
      <c r="H10739" t="s">
        <v>671</v>
      </c>
      <c r="I10739" t="s">
        <v>519</v>
      </c>
      <c r="J10739" t="s">
        <v>672</v>
      </c>
    </row>
    <row r="10740" spans="1:10" x14ac:dyDescent="0.35">
      <c r="A10740">
        <v>11034</v>
      </c>
      <c r="B10740" t="s">
        <v>513</v>
      </c>
      <c r="C10740">
        <v>34</v>
      </c>
      <c r="D10740">
        <v>3</v>
      </c>
      <c r="E10740">
        <v>0</v>
      </c>
      <c r="F10740" t="s">
        <v>581</v>
      </c>
      <c r="G10740" t="s">
        <v>581</v>
      </c>
      <c r="H10740" t="s">
        <v>671</v>
      </c>
      <c r="I10740" t="s">
        <v>519</v>
      </c>
      <c r="J10740" t="s">
        <v>672</v>
      </c>
    </row>
    <row r="10741" spans="1:10" x14ac:dyDescent="0.35">
      <c r="A10741">
        <v>11035</v>
      </c>
      <c r="B10741" t="s">
        <v>513</v>
      </c>
      <c r="C10741">
        <v>35</v>
      </c>
      <c r="D10741">
        <v>4</v>
      </c>
      <c r="E10741">
        <v>1</v>
      </c>
      <c r="F10741" t="s">
        <v>581</v>
      </c>
      <c r="G10741" t="s">
        <v>581</v>
      </c>
      <c r="H10741" t="s">
        <v>671</v>
      </c>
      <c r="I10741" t="s">
        <v>519</v>
      </c>
      <c r="J10741" t="s">
        <v>672</v>
      </c>
    </row>
    <row r="10742" spans="1:10" x14ac:dyDescent="0.35">
      <c r="A10742">
        <v>11036</v>
      </c>
      <c r="B10742" t="s">
        <v>513</v>
      </c>
      <c r="C10742">
        <v>36</v>
      </c>
      <c r="D10742">
        <v>4</v>
      </c>
      <c r="E10742">
        <v>1</v>
      </c>
      <c r="F10742" t="s">
        <v>581</v>
      </c>
      <c r="G10742" t="s">
        <v>581</v>
      </c>
      <c r="H10742" t="s">
        <v>671</v>
      </c>
      <c r="I10742" t="s">
        <v>519</v>
      </c>
      <c r="J10742" t="s">
        <v>672</v>
      </c>
    </row>
    <row r="10743" spans="1:10" x14ac:dyDescent="0.35">
      <c r="A10743">
        <v>11037</v>
      </c>
      <c r="B10743" t="s">
        <v>513</v>
      </c>
      <c r="C10743">
        <v>37</v>
      </c>
      <c r="D10743">
        <v>4</v>
      </c>
      <c r="E10743">
        <v>1</v>
      </c>
      <c r="F10743" t="s">
        <v>581</v>
      </c>
      <c r="G10743" t="s">
        <v>581</v>
      </c>
      <c r="H10743" t="s">
        <v>671</v>
      </c>
      <c r="I10743" t="s">
        <v>519</v>
      </c>
      <c r="J10743" t="s">
        <v>672</v>
      </c>
    </row>
    <row r="10744" spans="1:10" x14ac:dyDescent="0.35">
      <c r="A10744">
        <v>11038</v>
      </c>
      <c r="B10744" t="s">
        <v>513</v>
      </c>
      <c r="C10744">
        <v>38</v>
      </c>
      <c r="D10744">
        <v>5</v>
      </c>
      <c r="E10744">
        <v>2</v>
      </c>
      <c r="F10744" t="s">
        <v>581</v>
      </c>
      <c r="G10744" t="s">
        <v>581</v>
      </c>
      <c r="H10744" t="s">
        <v>671</v>
      </c>
      <c r="I10744" t="s">
        <v>519</v>
      </c>
      <c r="J10744" t="s">
        <v>672</v>
      </c>
    </row>
    <row r="10745" spans="1:10" x14ac:dyDescent="0.35">
      <c r="A10745">
        <v>11039</v>
      </c>
      <c r="B10745" t="s">
        <v>514</v>
      </c>
      <c r="C10745">
        <v>15</v>
      </c>
      <c r="D10745">
        <v>9</v>
      </c>
      <c r="E10745">
        <v>0</v>
      </c>
      <c r="F10745" t="s">
        <v>581</v>
      </c>
      <c r="G10745" t="s">
        <v>581</v>
      </c>
      <c r="H10745" t="s">
        <v>132</v>
      </c>
      <c r="I10745" t="s">
        <v>615</v>
      </c>
      <c r="J10745" t="s">
        <v>673</v>
      </c>
    </row>
    <row r="10746" spans="1:10" x14ac:dyDescent="0.35">
      <c r="A10746">
        <v>11040</v>
      </c>
      <c r="B10746" t="s">
        <v>514</v>
      </c>
      <c r="C10746">
        <v>16</v>
      </c>
      <c r="D10746">
        <v>6</v>
      </c>
      <c r="E10746">
        <v>0</v>
      </c>
      <c r="F10746" t="s">
        <v>581</v>
      </c>
      <c r="G10746" t="s">
        <v>581</v>
      </c>
      <c r="H10746" t="s">
        <v>132</v>
      </c>
      <c r="I10746" t="s">
        <v>615</v>
      </c>
      <c r="J10746" t="s">
        <v>673</v>
      </c>
    </row>
    <row r="10747" spans="1:10" x14ac:dyDescent="0.35">
      <c r="A10747">
        <v>11041</v>
      </c>
      <c r="B10747" t="s">
        <v>514</v>
      </c>
      <c r="C10747">
        <v>17</v>
      </c>
      <c r="D10747">
        <v>10</v>
      </c>
      <c r="E10747">
        <v>0</v>
      </c>
      <c r="F10747" t="s">
        <v>581</v>
      </c>
      <c r="G10747" t="s">
        <v>581</v>
      </c>
      <c r="H10747" t="s">
        <v>132</v>
      </c>
      <c r="I10747" t="s">
        <v>615</v>
      </c>
      <c r="J10747" t="s">
        <v>673</v>
      </c>
    </row>
    <row r="10748" spans="1:10" x14ac:dyDescent="0.35">
      <c r="A10748">
        <v>11042</v>
      </c>
      <c r="B10748" t="s">
        <v>514</v>
      </c>
      <c r="C10748">
        <v>18</v>
      </c>
      <c r="D10748">
        <v>4</v>
      </c>
      <c r="E10748">
        <v>0</v>
      </c>
      <c r="F10748" t="s">
        <v>581</v>
      </c>
      <c r="G10748" t="s">
        <v>581</v>
      </c>
      <c r="H10748" t="s">
        <v>132</v>
      </c>
      <c r="I10748" t="s">
        <v>615</v>
      </c>
      <c r="J10748" t="s">
        <v>673</v>
      </c>
    </row>
    <row r="10749" spans="1:10" x14ac:dyDescent="0.35">
      <c r="A10749">
        <v>11043</v>
      </c>
      <c r="B10749" t="s">
        <v>514</v>
      </c>
      <c r="C10749">
        <v>19</v>
      </c>
      <c r="D10749">
        <v>4</v>
      </c>
      <c r="E10749">
        <v>0</v>
      </c>
      <c r="F10749" t="s">
        <v>581</v>
      </c>
      <c r="G10749" t="s">
        <v>581</v>
      </c>
      <c r="H10749" t="s">
        <v>132</v>
      </c>
      <c r="I10749" t="s">
        <v>615</v>
      </c>
      <c r="J10749" t="s">
        <v>673</v>
      </c>
    </row>
    <row r="10750" spans="1:10" x14ac:dyDescent="0.35">
      <c r="A10750">
        <v>11044</v>
      </c>
      <c r="B10750" t="s">
        <v>514</v>
      </c>
      <c r="C10750">
        <v>20</v>
      </c>
      <c r="D10750">
        <v>2</v>
      </c>
      <c r="E10750">
        <v>0</v>
      </c>
      <c r="F10750" t="s">
        <v>581</v>
      </c>
      <c r="G10750" t="s">
        <v>581</v>
      </c>
      <c r="H10750" t="s">
        <v>132</v>
      </c>
      <c r="I10750" t="s">
        <v>615</v>
      </c>
      <c r="J10750" t="s">
        <v>673</v>
      </c>
    </row>
    <row r="10751" spans="1:10" x14ac:dyDescent="0.35">
      <c r="A10751">
        <v>11045</v>
      </c>
      <c r="B10751" t="s">
        <v>514</v>
      </c>
      <c r="C10751">
        <v>21</v>
      </c>
      <c r="D10751">
        <v>3</v>
      </c>
      <c r="E10751">
        <v>0</v>
      </c>
      <c r="F10751" t="s">
        <v>581</v>
      </c>
      <c r="G10751" t="s">
        <v>581</v>
      </c>
      <c r="H10751" t="s">
        <v>132</v>
      </c>
      <c r="I10751" t="s">
        <v>615</v>
      </c>
      <c r="J10751" t="s">
        <v>673</v>
      </c>
    </row>
    <row r="10752" spans="1:10" x14ac:dyDescent="0.35">
      <c r="A10752">
        <v>11046</v>
      </c>
      <c r="B10752" t="s">
        <v>514</v>
      </c>
      <c r="C10752">
        <v>22</v>
      </c>
      <c r="D10752">
        <v>2</v>
      </c>
      <c r="E10752">
        <v>0</v>
      </c>
      <c r="F10752" t="s">
        <v>581</v>
      </c>
      <c r="G10752" t="s">
        <v>581</v>
      </c>
      <c r="H10752" t="s">
        <v>132</v>
      </c>
      <c r="I10752" t="s">
        <v>615</v>
      </c>
      <c r="J10752" t="s">
        <v>673</v>
      </c>
    </row>
    <row r="10753" spans="1:10" x14ac:dyDescent="0.35">
      <c r="A10753">
        <v>11047</v>
      </c>
      <c r="B10753" t="s">
        <v>514</v>
      </c>
      <c r="C10753">
        <v>23</v>
      </c>
      <c r="D10753">
        <v>3</v>
      </c>
      <c r="E10753">
        <v>0</v>
      </c>
      <c r="F10753" t="s">
        <v>581</v>
      </c>
      <c r="G10753" t="s">
        <v>581</v>
      </c>
      <c r="H10753" t="s">
        <v>132</v>
      </c>
      <c r="I10753" t="s">
        <v>615</v>
      </c>
      <c r="J10753" t="s">
        <v>673</v>
      </c>
    </row>
    <row r="10754" spans="1:10" x14ac:dyDescent="0.35">
      <c r="A10754">
        <v>11048</v>
      </c>
      <c r="B10754" t="s">
        <v>514</v>
      </c>
      <c r="C10754">
        <v>25</v>
      </c>
      <c r="D10754">
        <v>1</v>
      </c>
      <c r="E10754">
        <v>0</v>
      </c>
      <c r="F10754" t="s">
        <v>581</v>
      </c>
      <c r="G10754" t="s">
        <v>581</v>
      </c>
      <c r="H10754" t="s">
        <v>132</v>
      </c>
      <c r="I10754" t="s">
        <v>615</v>
      </c>
      <c r="J10754" t="s">
        <v>673</v>
      </c>
    </row>
    <row r="10755" spans="1:10" x14ac:dyDescent="0.35">
      <c r="A10755">
        <v>11049</v>
      </c>
      <c r="B10755" t="s">
        <v>514</v>
      </c>
      <c r="C10755">
        <v>26</v>
      </c>
      <c r="D10755">
        <v>1</v>
      </c>
      <c r="E10755">
        <v>0</v>
      </c>
      <c r="F10755" t="s">
        <v>581</v>
      </c>
      <c r="G10755" t="s">
        <v>581</v>
      </c>
      <c r="H10755" t="s">
        <v>132</v>
      </c>
      <c r="I10755" t="s">
        <v>615</v>
      </c>
      <c r="J10755" t="s">
        <v>673</v>
      </c>
    </row>
    <row r="10756" spans="1:10" x14ac:dyDescent="0.35">
      <c r="A10756">
        <v>11050</v>
      </c>
      <c r="B10756" t="s">
        <v>514</v>
      </c>
      <c r="C10756">
        <v>27</v>
      </c>
      <c r="D10756">
        <v>4</v>
      </c>
      <c r="E10756">
        <v>0</v>
      </c>
      <c r="F10756" t="s">
        <v>581</v>
      </c>
      <c r="G10756" t="s">
        <v>581</v>
      </c>
      <c r="H10756" t="s">
        <v>132</v>
      </c>
      <c r="I10756" t="s">
        <v>615</v>
      </c>
      <c r="J10756" t="s">
        <v>673</v>
      </c>
    </row>
    <row r="10757" spans="1:10" x14ac:dyDescent="0.35">
      <c r="A10757">
        <v>11051</v>
      </c>
      <c r="B10757" t="s">
        <v>514</v>
      </c>
      <c r="C10757">
        <v>28</v>
      </c>
      <c r="D10757">
        <v>6</v>
      </c>
      <c r="E10757">
        <v>0</v>
      </c>
      <c r="F10757" t="s">
        <v>581</v>
      </c>
      <c r="G10757" t="s">
        <v>581</v>
      </c>
      <c r="H10757" t="s">
        <v>132</v>
      </c>
      <c r="I10757" t="s">
        <v>615</v>
      </c>
      <c r="J10757" t="s">
        <v>673</v>
      </c>
    </row>
    <row r="10758" spans="1:10" x14ac:dyDescent="0.35">
      <c r="A10758">
        <v>11052</v>
      </c>
      <c r="B10758" t="s">
        <v>514</v>
      </c>
      <c r="C10758">
        <v>29</v>
      </c>
      <c r="D10758">
        <v>2</v>
      </c>
      <c r="E10758">
        <v>0</v>
      </c>
      <c r="F10758" t="s">
        <v>581</v>
      </c>
      <c r="G10758" t="s">
        <v>581</v>
      </c>
      <c r="H10758" t="s">
        <v>132</v>
      </c>
      <c r="I10758" t="s">
        <v>615</v>
      </c>
      <c r="J10758" t="s">
        <v>673</v>
      </c>
    </row>
    <row r="10759" spans="1:10" x14ac:dyDescent="0.35">
      <c r="A10759">
        <v>11053</v>
      </c>
      <c r="B10759" t="s">
        <v>514</v>
      </c>
      <c r="C10759">
        <v>30</v>
      </c>
      <c r="D10759">
        <v>2</v>
      </c>
      <c r="E10759">
        <v>0</v>
      </c>
      <c r="F10759" t="s">
        <v>581</v>
      </c>
      <c r="G10759" t="s">
        <v>581</v>
      </c>
      <c r="H10759" t="s">
        <v>132</v>
      </c>
      <c r="I10759" t="s">
        <v>615</v>
      </c>
      <c r="J10759" t="s">
        <v>673</v>
      </c>
    </row>
    <row r="10760" spans="1:10" x14ac:dyDescent="0.35">
      <c r="A10760">
        <v>11054</v>
      </c>
      <c r="B10760" t="s">
        <v>514</v>
      </c>
      <c r="C10760">
        <v>32</v>
      </c>
      <c r="D10760">
        <v>4</v>
      </c>
      <c r="E10760">
        <v>0</v>
      </c>
      <c r="F10760" t="s">
        <v>581</v>
      </c>
      <c r="G10760" t="s">
        <v>581</v>
      </c>
      <c r="H10760" t="s">
        <v>132</v>
      </c>
      <c r="I10760" t="s">
        <v>615</v>
      </c>
      <c r="J10760" t="s">
        <v>673</v>
      </c>
    </row>
    <row r="10761" spans="1:10" x14ac:dyDescent="0.35">
      <c r="A10761">
        <v>11055</v>
      </c>
      <c r="B10761" t="s">
        <v>514</v>
      </c>
      <c r="C10761">
        <v>33</v>
      </c>
      <c r="D10761">
        <v>1</v>
      </c>
      <c r="E10761">
        <v>0</v>
      </c>
      <c r="F10761" t="s">
        <v>581</v>
      </c>
      <c r="G10761" t="s">
        <v>581</v>
      </c>
      <c r="H10761" t="s">
        <v>132</v>
      </c>
      <c r="I10761" t="s">
        <v>615</v>
      </c>
      <c r="J10761" t="s">
        <v>673</v>
      </c>
    </row>
    <row r="10762" spans="1:10" x14ac:dyDescent="0.35">
      <c r="A10762">
        <v>11056</v>
      </c>
      <c r="B10762" t="s">
        <v>514</v>
      </c>
      <c r="C10762">
        <v>34</v>
      </c>
      <c r="D10762">
        <v>3</v>
      </c>
      <c r="E10762">
        <v>0</v>
      </c>
      <c r="F10762" t="s">
        <v>581</v>
      </c>
      <c r="G10762" t="s">
        <v>581</v>
      </c>
      <c r="H10762" t="s">
        <v>132</v>
      </c>
      <c r="I10762" t="s">
        <v>615</v>
      </c>
      <c r="J10762" t="s">
        <v>673</v>
      </c>
    </row>
    <row r="10763" spans="1:10" x14ac:dyDescent="0.35">
      <c r="A10763">
        <v>11057</v>
      </c>
      <c r="B10763" t="s">
        <v>514</v>
      </c>
      <c r="C10763">
        <v>35</v>
      </c>
      <c r="D10763">
        <v>4</v>
      </c>
      <c r="E10763">
        <v>0</v>
      </c>
      <c r="F10763" t="s">
        <v>581</v>
      </c>
      <c r="G10763" t="s">
        <v>581</v>
      </c>
      <c r="H10763" t="s">
        <v>132</v>
      </c>
      <c r="I10763" t="s">
        <v>615</v>
      </c>
      <c r="J10763" t="s">
        <v>673</v>
      </c>
    </row>
    <row r="10764" spans="1:10" x14ac:dyDescent="0.35">
      <c r="A10764">
        <v>11058</v>
      </c>
      <c r="B10764" t="s">
        <v>514</v>
      </c>
      <c r="C10764">
        <v>37</v>
      </c>
      <c r="D10764">
        <v>1</v>
      </c>
      <c r="E10764">
        <v>0</v>
      </c>
      <c r="F10764" t="s">
        <v>581</v>
      </c>
      <c r="G10764" t="s">
        <v>581</v>
      </c>
      <c r="H10764" t="s">
        <v>132</v>
      </c>
      <c r="I10764" t="s">
        <v>615</v>
      </c>
      <c r="J10764" t="s">
        <v>673</v>
      </c>
    </row>
    <row r="10765" spans="1:10" x14ac:dyDescent="0.35">
      <c r="A10765">
        <v>11059</v>
      </c>
      <c r="B10765" t="s">
        <v>514</v>
      </c>
      <c r="C10765">
        <v>38</v>
      </c>
      <c r="D10765">
        <v>2</v>
      </c>
      <c r="E10765">
        <v>0</v>
      </c>
      <c r="F10765" t="s">
        <v>581</v>
      </c>
      <c r="G10765" t="s">
        <v>581</v>
      </c>
      <c r="H10765" t="s">
        <v>132</v>
      </c>
      <c r="I10765" t="s">
        <v>615</v>
      </c>
      <c r="J10765" t="s">
        <v>673</v>
      </c>
    </row>
    <row r="10766" spans="1:10" x14ac:dyDescent="0.35">
      <c r="A10766">
        <v>11060</v>
      </c>
      <c r="B10766" t="s">
        <v>515</v>
      </c>
      <c r="C10766">
        <v>15</v>
      </c>
      <c r="D10766">
        <v>3</v>
      </c>
      <c r="E10766">
        <v>0</v>
      </c>
      <c r="F10766" t="s">
        <v>581</v>
      </c>
      <c r="G10766" t="s">
        <v>581</v>
      </c>
      <c r="H10766" t="s">
        <v>132</v>
      </c>
      <c r="I10766" t="s">
        <v>615</v>
      </c>
      <c r="J10766" t="s">
        <v>673</v>
      </c>
    </row>
    <row r="10767" spans="1:10" x14ac:dyDescent="0.35">
      <c r="A10767">
        <v>11061</v>
      </c>
      <c r="B10767" t="s">
        <v>515</v>
      </c>
      <c r="C10767">
        <v>16</v>
      </c>
      <c r="D10767">
        <v>6</v>
      </c>
      <c r="E10767">
        <v>0</v>
      </c>
      <c r="F10767" t="s">
        <v>581</v>
      </c>
      <c r="G10767" t="s">
        <v>581</v>
      </c>
      <c r="H10767" t="s">
        <v>132</v>
      </c>
      <c r="I10767" t="s">
        <v>615</v>
      </c>
      <c r="J10767" t="s">
        <v>673</v>
      </c>
    </row>
    <row r="10768" spans="1:10" x14ac:dyDescent="0.35">
      <c r="A10768">
        <v>11062</v>
      </c>
      <c r="B10768" t="s">
        <v>515</v>
      </c>
      <c r="C10768">
        <v>17</v>
      </c>
      <c r="D10768">
        <v>4</v>
      </c>
      <c r="E10768">
        <v>0</v>
      </c>
      <c r="F10768" t="s">
        <v>581</v>
      </c>
      <c r="G10768" t="s">
        <v>581</v>
      </c>
      <c r="H10768" t="s">
        <v>132</v>
      </c>
      <c r="I10768" t="s">
        <v>615</v>
      </c>
      <c r="J10768" t="s">
        <v>673</v>
      </c>
    </row>
    <row r="10769" spans="1:10" x14ac:dyDescent="0.35">
      <c r="A10769">
        <v>11063</v>
      </c>
      <c r="B10769" t="s">
        <v>515</v>
      </c>
      <c r="C10769">
        <v>18</v>
      </c>
      <c r="D10769">
        <v>2</v>
      </c>
      <c r="E10769">
        <v>0</v>
      </c>
      <c r="F10769" t="s">
        <v>581</v>
      </c>
      <c r="G10769" t="s">
        <v>581</v>
      </c>
      <c r="H10769" t="s">
        <v>132</v>
      </c>
      <c r="I10769" t="s">
        <v>615</v>
      </c>
      <c r="J10769" t="s">
        <v>673</v>
      </c>
    </row>
    <row r="10770" spans="1:10" x14ac:dyDescent="0.35">
      <c r="A10770">
        <v>11064</v>
      </c>
      <c r="B10770" t="s">
        <v>515</v>
      </c>
      <c r="C10770">
        <v>19</v>
      </c>
      <c r="D10770">
        <v>1</v>
      </c>
      <c r="E10770">
        <v>0</v>
      </c>
      <c r="F10770" t="s">
        <v>581</v>
      </c>
      <c r="G10770" t="s">
        <v>581</v>
      </c>
      <c r="H10770" t="s">
        <v>132</v>
      </c>
      <c r="I10770" t="s">
        <v>615</v>
      </c>
      <c r="J10770" t="s">
        <v>673</v>
      </c>
    </row>
    <row r="10771" spans="1:10" x14ac:dyDescent="0.35">
      <c r="A10771">
        <v>11065</v>
      </c>
      <c r="B10771" t="s">
        <v>515</v>
      </c>
      <c r="C10771">
        <v>20</v>
      </c>
      <c r="D10771">
        <v>3</v>
      </c>
      <c r="E10771">
        <v>0</v>
      </c>
      <c r="F10771" t="s">
        <v>581</v>
      </c>
      <c r="G10771" t="s">
        <v>581</v>
      </c>
      <c r="H10771" t="s">
        <v>132</v>
      </c>
      <c r="I10771" t="s">
        <v>615</v>
      </c>
      <c r="J10771" t="s">
        <v>673</v>
      </c>
    </row>
    <row r="10772" spans="1:10" x14ac:dyDescent="0.35">
      <c r="A10772">
        <v>11066</v>
      </c>
      <c r="B10772" t="s">
        <v>515</v>
      </c>
      <c r="C10772">
        <v>21</v>
      </c>
      <c r="D10772">
        <v>1</v>
      </c>
      <c r="E10772">
        <v>0</v>
      </c>
      <c r="F10772" t="s">
        <v>581</v>
      </c>
      <c r="G10772" t="s">
        <v>581</v>
      </c>
      <c r="H10772" t="s">
        <v>132</v>
      </c>
      <c r="I10772" t="s">
        <v>615</v>
      </c>
      <c r="J10772" t="s">
        <v>673</v>
      </c>
    </row>
    <row r="10773" spans="1:10" x14ac:dyDescent="0.35">
      <c r="A10773">
        <v>11067</v>
      </c>
      <c r="B10773" t="s">
        <v>515</v>
      </c>
      <c r="C10773">
        <v>23</v>
      </c>
      <c r="D10773">
        <v>2</v>
      </c>
      <c r="E10773">
        <v>0</v>
      </c>
      <c r="F10773" t="s">
        <v>581</v>
      </c>
      <c r="G10773" t="s">
        <v>581</v>
      </c>
      <c r="H10773" t="s">
        <v>132</v>
      </c>
      <c r="I10773" t="s">
        <v>615</v>
      </c>
      <c r="J10773" t="s">
        <v>673</v>
      </c>
    </row>
    <row r="10774" spans="1:10" x14ac:dyDescent="0.35">
      <c r="A10774">
        <v>11068</v>
      </c>
      <c r="B10774" t="s">
        <v>515</v>
      </c>
      <c r="C10774">
        <v>26</v>
      </c>
      <c r="D10774">
        <v>1</v>
      </c>
      <c r="E10774">
        <v>0</v>
      </c>
      <c r="F10774" t="s">
        <v>581</v>
      </c>
      <c r="G10774" t="s">
        <v>581</v>
      </c>
      <c r="H10774" t="s">
        <v>132</v>
      </c>
      <c r="I10774" t="s">
        <v>615</v>
      </c>
      <c r="J10774" t="s">
        <v>673</v>
      </c>
    </row>
    <row r="10775" spans="1:10" x14ac:dyDescent="0.35">
      <c r="A10775">
        <v>11069</v>
      </c>
      <c r="B10775" t="s">
        <v>515</v>
      </c>
      <c r="C10775">
        <v>27</v>
      </c>
      <c r="D10775">
        <v>2</v>
      </c>
      <c r="E10775">
        <v>0</v>
      </c>
      <c r="F10775" t="s">
        <v>581</v>
      </c>
      <c r="G10775" t="s">
        <v>581</v>
      </c>
      <c r="H10775" t="s">
        <v>132</v>
      </c>
      <c r="I10775" t="s">
        <v>615</v>
      </c>
      <c r="J10775" t="s">
        <v>673</v>
      </c>
    </row>
    <row r="10776" spans="1:10" x14ac:dyDescent="0.35">
      <c r="A10776">
        <v>11070</v>
      </c>
      <c r="B10776" t="s">
        <v>515</v>
      </c>
      <c r="C10776">
        <v>28</v>
      </c>
      <c r="D10776">
        <v>1</v>
      </c>
      <c r="E10776">
        <v>0</v>
      </c>
      <c r="F10776" t="s">
        <v>581</v>
      </c>
      <c r="G10776" t="s">
        <v>581</v>
      </c>
      <c r="H10776" t="s">
        <v>132</v>
      </c>
      <c r="I10776" t="s">
        <v>615</v>
      </c>
      <c r="J10776" t="s">
        <v>673</v>
      </c>
    </row>
    <row r="10777" spans="1:10" x14ac:dyDescent="0.35">
      <c r="A10777">
        <v>11071</v>
      </c>
      <c r="B10777" t="s">
        <v>515</v>
      </c>
      <c r="C10777">
        <v>29</v>
      </c>
      <c r="D10777">
        <v>2</v>
      </c>
      <c r="E10777">
        <v>0</v>
      </c>
      <c r="F10777" t="s">
        <v>581</v>
      </c>
      <c r="G10777" t="s">
        <v>581</v>
      </c>
      <c r="H10777" t="s">
        <v>132</v>
      </c>
      <c r="I10777" t="s">
        <v>615</v>
      </c>
      <c r="J10777" t="s">
        <v>673</v>
      </c>
    </row>
    <row r="10778" spans="1:10" x14ac:dyDescent="0.35">
      <c r="A10778">
        <v>11072</v>
      </c>
      <c r="B10778" t="s">
        <v>515</v>
      </c>
      <c r="C10778">
        <v>30</v>
      </c>
      <c r="D10778">
        <v>1</v>
      </c>
      <c r="E10778">
        <v>2</v>
      </c>
      <c r="F10778" t="s">
        <v>581</v>
      </c>
      <c r="G10778" t="s">
        <v>581</v>
      </c>
      <c r="H10778" t="s">
        <v>132</v>
      </c>
      <c r="I10778" t="s">
        <v>615</v>
      </c>
      <c r="J10778" t="s">
        <v>673</v>
      </c>
    </row>
    <row r="10779" spans="1:10" x14ac:dyDescent="0.35">
      <c r="A10779">
        <v>11073</v>
      </c>
      <c r="B10779" t="s">
        <v>515</v>
      </c>
      <c r="C10779">
        <v>31</v>
      </c>
      <c r="D10779">
        <v>1</v>
      </c>
      <c r="E10779">
        <v>0</v>
      </c>
      <c r="F10779" t="s">
        <v>581</v>
      </c>
      <c r="G10779" t="s">
        <v>581</v>
      </c>
      <c r="H10779" t="s">
        <v>132</v>
      </c>
      <c r="I10779" t="s">
        <v>615</v>
      </c>
      <c r="J10779" t="s">
        <v>673</v>
      </c>
    </row>
    <row r="10780" spans="1:10" x14ac:dyDescent="0.35">
      <c r="A10780">
        <v>11074</v>
      </c>
      <c r="B10780" t="s">
        <v>515</v>
      </c>
      <c r="C10780">
        <v>32</v>
      </c>
      <c r="D10780">
        <v>3</v>
      </c>
      <c r="E10780">
        <v>0</v>
      </c>
      <c r="F10780" t="s">
        <v>581</v>
      </c>
      <c r="G10780" t="s">
        <v>581</v>
      </c>
      <c r="H10780" t="s">
        <v>132</v>
      </c>
      <c r="I10780" t="s">
        <v>615</v>
      </c>
      <c r="J10780" t="s">
        <v>673</v>
      </c>
    </row>
    <row r="10781" spans="1:10" x14ac:dyDescent="0.35">
      <c r="A10781">
        <v>11075</v>
      </c>
      <c r="B10781" t="s">
        <v>515</v>
      </c>
      <c r="C10781">
        <v>33</v>
      </c>
      <c r="D10781">
        <v>2</v>
      </c>
      <c r="E10781">
        <v>0</v>
      </c>
      <c r="F10781" t="s">
        <v>581</v>
      </c>
      <c r="G10781" t="s">
        <v>581</v>
      </c>
      <c r="H10781" t="s">
        <v>132</v>
      </c>
      <c r="I10781" t="s">
        <v>615</v>
      </c>
      <c r="J10781" t="s">
        <v>673</v>
      </c>
    </row>
    <row r="10782" spans="1:10" x14ac:dyDescent="0.35">
      <c r="A10782">
        <v>11076</v>
      </c>
      <c r="B10782" t="s">
        <v>515</v>
      </c>
      <c r="C10782">
        <v>34</v>
      </c>
      <c r="D10782">
        <v>5</v>
      </c>
      <c r="E10782">
        <v>0</v>
      </c>
      <c r="F10782" t="s">
        <v>581</v>
      </c>
      <c r="G10782" t="s">
        <v>581</v>
      </c>
      <c r="H10782" t="s">
        <v>132</v>
      </c>
      <c r="I10782" t="s">
        <v>615</v>
      </c>
      <c r="J10782" t="s">
        <v>673</v>
      </c>
    </row>
    <row r="10783" spans="1:10" x14ac:dyDescent="0.35">
      <c r="A10783">
        <v>11077</v>
      </c>
      <c r="B10783" t="s">
        <v>515</v>
      </c>
      <c r="C10783">
        <v>36</v>
      </c>
      <c r="D10783">
        <v>1</v>
      </c>
      <c r="E10783">
        <v>0</v>
      </c>
      <c r="F10783" t="s">
        <v>581</v>
      </c>
      <c r="G10783" t="s">
        <v>581</v>
      </c>
      <c r="H10783" t="s">
        <v>132</v>
      </c>
      <c r="I10783" t="s">
        <v>615</v>
      </c>
      <c r="J10783" t="s">
        <v>673</v>
      </c>
    </row>
    <row r="10784" spans="1:10" x14ac:dyDescent="0.35">
      <c r="A10784">
        <v>11078</v>
      </c>
      <c r="B10784" t="s">
        <v>515</v>
      </c>
      <c r="C10784">
        <v>37</v>
      </c>
      <c r="D10784">
        <v>1</v>
      </c>
      <c r="E10784">
        <v>0</v>
      </c>
      <c r="F10784" t="s">
        <v>581</v>
      </c>
      <c r="G10784" t="s">
        <v>581</v>
      </c>
      <c r="H10784" t="s">
        <v>132</v>
      </c>
      <c r="I10784" t="s">
        <v>615</v>
      </c>
      <c r="J10784" t="s">
        <v>673</v>
      </c>
    </row>
    <row r="10785" spans="1:10" x14ac:dyDescent="0.35">
      <c r="A10785">
        <v>11079</v>
      </c>
      <c r="B10785" t="s">
        <v>515</v>
      </c>
      <c r="C10785">
        <v>38</v>
      </c>
      <c r="D10785">
        <v>5</v>
      </c>
      <c r="E10785">
        <v>0</v>
      </c>
      <c r="F10785" t="s">
        <v>581</v>
      </c>
      <c r="G10785" t="s">
        <v>581</v>
      </c>
      <c r="H10785" t="s">
        <v>132</v>
      </c>
      <c r="I10785" t="s">
        <v>615</v>
      </c>
      <c r="J10785" t="s">
        <v>673</v>
      </c>
    </row>
    <row r="10786" spans="1:10" x14ac:dyDescent="0.35">
      <c r="A10786">
        <v>11080</v>
      </c>
      <c r="B10786" t="s">
        <v>516</v>
      </c>
      <c r="C10786">
        <v>15</v>
      </c>
      <c r="D10786">
        <v>5</v>
      </c>
      <c r="E10786">
        <v>0</v>
      </c>
      <c r="F10786" t="s">
        <v>581</v>
      </c>
      <c r="G10786" t="s">
        <v>581</v>
      </c>
      <c r="H10786" t="s">
        <v>132</v>
      </c>
      <c r="I10786" t="s">
        <v>615</v>
      </c>
      <c r="J10786" t="s">
        <v>673</v>
      </c>
    </row>
    <row r="10787" spans="1:10" x14ac:dyDescent="0.35">
      <c r="A10787">
        <v>11081</v>
      </c>
      <c r="B10787" t="s">
        <v>516</v>
      </c>
      <c r="C10787">
        <v>16</v>
      </c>
      <c r="D10787">
        <v>5</v>
      </c>
      <c r="E10787">
        <v>0</v>
      </c>
      <c r="F10787" t="s">
        <v>581</v>
      </c>
      <c r="G10787" t="s">
        <v>581</v>
      </c>
      <c r="H10787" t="s">
        <v>132</v>
      </c>
      <c r="I10787" t="s">
        <v>615</v>
      </c>
      <c r="J10787" t="s">
        <v>673</v>
      </c>
    </row>
    <row r="10788" spans="1:10" x14ac:dyDescent="0.35">
      <c r="A10788">
        <v>11082</v>
      </c>
      <c r="B10788" t="s">
        <v>516</v>
      </c>
      <c r="C10788">
        <v>17</v>
      </c>
      <c r="D10788">
        <v>4</v>
      </c>
      <c r="E10788">
        <v>0</v>
      </c>
      <c r="F10788" t="s">
        <v>581</v>
      </c>
      <c r="G10788" t="s">
        <v>581</v>
      </c>
      <c r="H10788" t="s">
        <v>132</v>
      </c>
      <c r="I10788" t="s">
        <v>615</v>
      </c>
      <c r="J10788" t="s">
        <v>673</v>
      </c>
    </row>
    <row r="10789" spans="1:10" x14ac:dyDescent="0.35">
      <c r="A10789">
        <v>11083</v>
      </c>
      <c r="B10789" t="s">
        <v>516</v>
      </c>
      <c r="C10789">
        <v>18</v>
      </c>
      <c r="D10789">
        <v>1</v>
      </c>
      <c r="E10789">
        <v>0</v>
      </c>
      <c r="F10789" t="s">
        <v>581</v>
      </c>
      <c r="G10789" t="s">
        <v>581</v>
      </c>
      <c r="H10789" t="s">
        <v>132</v>
      </c>
      <c r="I10789" t="s">
        <v>615</v>
      </c>
      <c r="J10789" t="s">
        <v>673</v>
      </c>
    </row>
    <row r="10790" spans="1:10" x14ac:dyDescent="0.35">
      <c r="A10790">
        <v>11084</v>
      </c>
      <c r="B10790" t="s">
        <v>516</v>
      </c>
      <c r="C10790">
        <v>19</v>
      </c>
      <c r="D10790">
        <v>4</v>
      </c>
      <c r="E10790">
        <v>0</v>
      </c>
      <c r="F10790" t="s">
        <v>581</v>
      </c>
      <c r="G10790" t="s">
        <v>581</v>
      </c>
      <c r="H10790" t="s">
        <v>132</v>
      </c>
      <c r="I10790" t="s">
        <v>615</v>
      </c>
      <c r="J10790" t="s">
        <v>673</v>
      </c>
    </row>
    <row r="10791" spans="1:10" x14ac:dyDescent="0.35">
      <c r="A10791">
        <v>11085</v>
      </c>
      <c r="B10791" t="s">
        <v>516</v>
      </c>
      <c r="C10791">
        <v>20</v>
      </c>
      <c r="D10791">
        <v>1</v>
      </c>
      <c r="E10791">
        <v>0</v>
      </c>
      <c r="F10791" t="s">
        <v>581</v>
      </c>
      <c r="G10791" t="s">
        <v>581</v>
      </c>
      <c r="H10791" t="s">
        <v>132</v>
      </c>
      <c r="I10791" t="s">
        <v>615</v>
      </c>
      <c r="J10791" t="s">
        <v>673</v>
      </c>
    </row>
    <row r="10792" spans="1:10" x14ac:dyDescent="0.35">
      <c r="A10792">
        <v>11086</v>
      </c>
      <c r="B10792" t="s">
        <v>516</v>
      </c>
      <c r="C10792">
        <v>21</v>
      </c>
      <c r="D10792">
        <v>1</v>
      </c>
      <c r="E10792">
        <v>0</v>
      </c>
      <c r="F10792" t="s">
        <v>581</v>
      </c>
      <c r="G10792" t="s">
        <v>581</v>
      </c>
      <c r="H10792" t="s">
        <v>132</v>
      </c>
      <c r="I10792" t="s">
        <v>615</v>
      </c>
      <c r="J10792" t="s">
        <v>673</v>
      </c>
    </row>
    <row r="10793" spans="1:10" x14ac:dyDescent="0.35">
      <c r="A10793">
        <v>11087</v>
      </c>
      <c r="B10793" t="s">
        <v>516</v>
      </c>
      <c r="C10793">
        <v>22</v>
      </c>
      <c r="D10793">
        <v>3</v>
      </c>
      <c r="E10793">
        <v>0</v>
      </c>
      <c r="F10793" t="s">
        <v>581</v>
      </c>
      <c r="G10793" t="s">
        <v>581</v>
      </c>
      <c r="H10793" t="s">
        <v>132</v>
      </c>
      <c r="I10793" t="s">
        <v>615</v>
      </c>
      <c r="J10793" t="s">
        <v>673</v>
      </c>
    </row>
    <row r="10794" spans="1:10" x14ac:dyDescent="0.35">
      <c r="A10794">
        <v>11088</v>
      </c>
      <c r="B10794" t="s">
        <v>516</v>
      </c>
      <c r="C10794">
        <v>23</v>
      </c>
      <c r="D10794">
        <v>2</v>
      </c>
      <c r="E10794">
        <v>0</v>
      </c>
      <c r="F10794" t="s">
        <v>581</v>
      </c>
      <c r="G10794" t="s">
        <v>581</v>
      </c>
      <c r="H10794" t="s">
        <v>132</v>
      </c>
      <c r="I10794" t="s">
        <v>615</v>
      </c>
      <c r="J10794" t="s">
        <v>673</v>
      </c>
    </row>
    <row r="10795" spans="1:10" x14ac:dyDescent="0.35">
      <c r="A10795">
        <v>11089</v>
      </c>
      <c r="B10795" t="s">
        <v>516</v>
      </c>
      <c r="C10795">
        <v>24</v>
      </c>
      <c r="D10795">
        <v>2</v>
      </c>
      <c r="E10795">
        <v>0</v>
      </c>
      <c r="F10795" t="s">
        <v>581</v>
      </c>
      <c r="G10795" t="s">
        <v>581</v>
      </c>
      <c r="H10795" t="s">
        <v>132</v>
      </c>
      <c r="I10795" t="s">
        <v>615</v>
      </c>
      <c r="J10795" t="s">
        <v>673</v>
      </c>
    </row>
    <row r="10796" spans="1:10" x14ac:dyDescent="0.35">
      <c r="A10796">
        <v>11090</v>
      </c>
      <c r="B10796" t="s">
        <v>516</v>
      </c>
      <c r="C10796">
        <v>27</v>
      </c>
      <c r="D10796">
        <v>1</v>
      </c>
      <c r="E10796">
        <v>0</v>
      </c>
      <c r="F10796" t="s">
        <v>581</v>
      </c>
      <c r="G10796" t="s">
        <v>581</v>
      </c>
      <c r="H10796" t="s">
        <v>132</v>
      </c>
      <c r="I10796" t="s">
        <v>615</v>
      </c>
      <c r="J10796" t="s">
        <v>673</v>
      </c>
    </row>
    <row r="10797" spans="1:10" x14ac:dyDescent="0.35">
      <c r="A10797">
        <v>11091</v>
      </c>
      <c r="B10797" t="s">
        <v>516</v>
      </c>
      <c r="C10797">
        <v>29</v>
      </c>
      <c r="D10797">
        <v>1</v>
      </c>
      <c r="E10797">
        <v>0</v>
      </c>
      <c r="F10797" t="s">
        <v>581</v>
      </c>
      <c r="G10797" t="s">
        <v>581</v>
      </c>
      <c r="H10797" t="s">
        <v>132</v>
      </c>
      <c r="I10797" t="s">
        <v>615</v>
      </c>
      <c r="J10797" t="s">
        <v>673</v>
      </c>
    </row>
    <row r="10798" spans="1:10" x14ac:dyDescent="0.35">
      <c r="A10798">
        <v>11092</v>
      </c>
      <c r="B10798" t="s">
        <v>516</v>
      </c>
      <c r="C10798">
        <v>30</v>
      </c>
      <c r="D10798">
        <v>3</v>
      </c>
      <c r="E10798">
        <v>0</v>
      </c>
      <c r="F10798" t="s">
        <v>581</v>
      </c>
      <c r="G10798" t="s">
        <v>581</v>
      </c>
      <c r="H10798" t="s">
        <v>132</v>
      </c>
      <c r="I10798" t="s">
        <v>615</v>
      </c>
      <c r="J10798" t="s">
        <v>673</v>
      </c>
    </row>
    <row r="10799" spans="1:10" x14ac:dyDescent="0.35">
      <c r="A10799">
        <v>11093</v>
      </c>
      <c r="B10799" t="s">
        <v>516</v>
      </c>
      <c r="C10799">
        <v>31</v>
      </c>
      <c r="D10799">
        <v>1</v>
      </c>
      <c r="E10799">
        <v>0</v>
      </c>
      <c r="F10799" t="s">
        <v>581</v>
      </c>
      <c r="G10799" t="s">
        <v>581</v>
      </c>
      <c r="H10799" t="s">
        <v>132</v>
      </c>
      <c r="I10799" t="s">
        <v>615</v>
      </c>
      <c r="J10799" t="s">
        <v>673</v>
      </c>
    </row>
    <row r="10800" spans="1:10" x14ac:dyDescent="0.35">
      <c r="A10800">
        <v>11094</v>
      </c>
      <c r="B10800" t="s">
        <v>516</v>
      </c>
      <c r="C10800">
        <v>32</v>
      </c>
      <c r="D10800">
        <v>3</v>
      </c>
      <c r="E10800">
        <v>0</v>
      </c>
      <c r="F10800" t="s">
        <v>581</v>
      </c>
      <c r="G10800" t="s">
        <v>581</v>
      </c>
      <c r="H10800" t="s">
        <v>132</v>
      </c>
      <c r="I10800" t="s">
        <v>615</v>
      </c>
      <c r="J10800" t="s">
        <v>673</v>
      </c>
    </row>
    <row r="10801" spans="1:10" x14ac:dyDescent="0.35">
      <c r="A10801">
        <v>11095</v>
      </c>
      <c r="B10801" t="s">
        <v>516</v>
      </c>
      <c r="C10801">
        <v>33</v>
      </c>
      <c r="D10801">
        <v>1</v>
      </c>
      <c r="E10801">
        <v>0</v>
      </c>
      <c r="F10801" t="s">
        <v>581</v>
      </c>
      <c r="G10801" t="s">
        <v>581</v>
      </c>
      <c r="H10801" t="s">
        <v>132</v>
      </c>
      <c r="I10801" t="s">
        <v>615</v>
      </c>
      <c r="J10801" t="s">
        <v>673</v>
      </c>
    </row>
    <row r="10802" spans="1:10" x14ac:dyDescent="0.35">
      <c r="A10802">
        <v>11096</v>
      </c>
      <c r="B10802" t="s">
        <v>516</v>
      </c>
      <c r="C10802">
        <v>34</v>
      </c>
      <c r="D10802">
        <v>2</v>
      </c>
      <c r="E10802">
        <v>0</v>
      </c>
      <c r="F10802" t="s">
        <v>581</v>
      </c>
      <c r="G10802" t="s">
        <v>581</v>
      </c>
      <c r="H10802" t="s">
        <v>132</v>
      </c>
      <c r="I10802" t="s">
        <v>615</v>
      </c>
      <c r="J10802" t="s">
        <v>673</v>
      </c>
    </row>
    <row r="10803" spans="1:10" x14ac:dyDescent="0.35">
      <c r="A10803">
        <v>11097</v>
      </c>
      <c r="B10803" t="s">
        <v>516</v>
      </c>
      <c r="C10803">
        <v>35</v>
      </c>
      <c r="D10803">
        <v>3</v>
      </c>
      <c r="E10803">
        <v>0</v>
      </c>
      <c r="F10803" t="s">
        <v>581</v>
      </c>
      <c r="G10803" t="s">
        <v>581</v>
      </c>
      <c r="H10803" t="s">
        <v>132</v>
      </c>
      <c r="I10803" t="s">
        <v>615</v>
      </c>
      <c r="J10803" t="s">
        <v>673</v>
      </c>
    </row>
    <row r="10804" spans="1:10" x14ac:dyDescent="0.35">
      <c r="A10804">
        <v>11098</v>
      </c>
      <c r="B10804" t="s">
        <v>516</v>
      </c>
      <c r="C10804">
        <v>36</v>
      </c>
      <c r="D10804">
        <v>2</v>
      </c>
      <c r="E10804">
        <v>0</v>
      </c>
      <c r="F10804" t="s">
        <v>581</v>
      </c>
      <c r="G10804" t="s">
        <v>581</v>
      </c>
      <c r="H10804" t="s">
        <v>132</v>
      </c>
      <c r="I10804" t="s">
        <v>615</v>
      </c>
      <c r="J10804" t="s">
        <v>673</v>
      </c>
    </row>
    <row r="10805" spans="1:10" x14ac:dyDescent="0.35">
      <c r="A10805">
        <v>11099</v>
      </c>
      <c r="B10805" t="s">
        <v>516</v>
      </c>
      <c r="C10805">
        <v>38</v>
      </c>
      <c r="D10805">
        <v>3</v>
      </c>
      <c r="E10805">
        <v>0</v>
      </c>
      <c r="F10805" t="s">
        <v>581</v>
      </c>
      <c r="G10805" t="s">
        <v>581</v>
      </c>
      <c r="H10805" t="s">
        <v>132</v>
      </c>
      <c r="I10805" t="s">
        <v>615</v>
      </c>
      <c r="J10805" t="s">
        <v>673</v>
      </c>
    </row>
    <row r="10806" spans="1:10" x14ac:dyDescent="0.35">
      <c r="A10806">
        <v>11100</v>
      </c>
      <c r="B10806" t="s">
        <v>517</v>
      </c>
      <c r="C10806">
        <v>15</v>
      </c>
      <c r="D10806">
        <v>7</v>
      </c>
      <c r="E10806">
        <v>0</v>
      </c>
      <c r="F10806" t="s">
        <v>581</v>
      </c>
      <c r="G10806" t="s">
        <v>581</v>
      </c>
      <c r="H10806" t="s">
        <v>671</v>
      </c>
      <c r="I10806" t="s">
        <v>519</v>
      </c>
      <c r="J10806" t="s">
        <v>674</v>
      </c>
    </row>
    <row r="10807" spans="1:10" x14ac:dyDescent="0.35">
      <c r="A10807">
        <v>11101</v>
      </c>
      <c r="B10807" t="s">
        <v>517</v>
      </c>
      <c r="C10807">
        <v>16</v>
      </c>
      <c r="D10807">
        <v>4</v>
      </c>
      <c r="E10807">
        <v>0</v>
      </c>
      <c r="F10807" t="s">
        <v>581</v>
      </c>
      <c r="G10807" t="s">
        <v>581</v>
      </c>
      <c r="H10807" t="s">
        <v>671</v>
      </c>
      <c r="I10807" t="s">
        <v>519</v>
      </c>
      <c r="J10807" t="s">
        <v>674</v>
      </c>
    </row>
    <row r="10808" spans="1:10" x14ac:dyDescent="0.35">
      <c r="A10808">
        <v>11102</v>
      </c>
      <c r="B10808" t="s">
        <v>517</v>
      </c>
      <c r="C10808">
        <v>17</v>
      </c>
      <c r="D10808">
        <v>3</v>
      </c>
      <c r="E10808">
        <v>0</v>
      </c>
      <c r="F10808" t="s">
        <v>581</v>
      </c>
      <c r="G10808" t="s">
        <v>581</v>
      </c>
      <c r="H10808" t="s">
        <v>671</v>
      </c>
      <c r="I10808" t="s">
        <v>519</v>
      </c>
      <c r="J10808" t="s">
        <v>674</v>
      </c>
    </row>
    <row r="10809" spans="1:10" x14ac:dyDescent="0.35">
      <c r="A10809">
        <v>11103</v>
      </c>
      <c r="B10809" t="s">
        <v>517</v>
      </c>
      <c r="C10809">
        <v>18</v>
      </c>
      <c r="D10809">
        <v>3</v>
      </c>
      <c r="E10809">
        <v>0</v>
      </c>
      <c r="F10809" t="s">
        <v>581</v>
      </c>
      <c r="G10809" t="s">
        <v>581</v>
      </c>
      <c r="H10809" t="s">
        <v>671</v>
      </c>
      <c r="I10809" t="s">
        <v>519</v>
      </c>
      <c r="J10809" t="s">
        <v>674</v>
      </c>
    </row>
    <row r="10810" spans="1:10" x14ac:dyDescent="0.35">
      <c r="A10810">
        <v>11104</v>
      </c>
      <c r="B10810" t="s">
        <v>517</v>
      </c>
      <c r="C10810">
        <v>19</v>
      </c>
      <c r="D10810">
        <v>2</v>
      </c>
      <c r="E10810">
        <v>0</v>
      </c>
      <c r="F10810" t="s">
        <v>581</v>
      </c>
      <c r="G10810" t="s">
        <v>581</v>
      </c>
      <c r="H10810" t="s">
        <v>671</v>
      </c>
      <c r="I10810" t="s">
        <v>519</v>
      </c>
      <c r="J10810" t="s">
        <v>674</v>
      </c>
    </row>
    <row r="10811" spans="1:10" x14ac:dyDescent="0.35">
      <c r="A10811">
        <v>11105</v>
      </c>
      <c r="B10811" t="s">
        <v>517</v>
      </c>
      <c r="C10811">
        <v>20</v>
      </c>
      <c r="D10811">
        <v>3</v>
      </c>
      <c r="E10811">
        <v>0</v>
      </c>
      <c r="F10811" t="s">
        <v>581</v>
      </c>
      <c r="G10811" t="s">
        <v>581</v>
      </c>
      <c r="H10811" t="s">
        <v>671</v>
      </c>
      <c r="I10811" t="s">
        <v>519</v>
      </c>
      <c r="J10811" t="s">
        <v>674</v>
      </c>
    </row>
    <row r="10812" spans="1:10" x14ac:dyDescent="0.35">
      <c r="A10812">
        <v>11106</v>
      </c>
      <c r="B10812" t="s">
        <v>517</v>
      </c>
      <c r="C10812">
        <v>21</v>
      </c>
      <c r="D10812">
        <v>2</v>
      </c>
      <c r="E10812">
        <v>0</v>
      </c>
      <c r="F10812" t="s">
        <v>581</v>
      </c>
      <c r="G10812" t="s">
        <v>581</v>
      </c>
      <c r="H10812" t="s">
        <v>671</v>
      </c>
      <c r="I10812" t="s">
        <v>519</v>
      </c>
      <c r="J10812" t="s">
        <v>674</v>
      </c>
    </row>
    <row r="10813" spans="1:10" x14ac:dyDescent="0.35">
      <c r="A10813">
        <v>11107</v>
      </c>
      <c r="B10813" t="s">
        <v>517</v>
      </c>
      <c r="C10813">
        <v>22</v>
      </c>
      <c r="D10813">
        <v>2</v>
      </c>
      <c r="E10813">
        <v>0</v>
      </c>
      <c r="F10813" t="s">
        <v>581</v>
      </c>
      <c r="G10813" t="s">
        <v>581</v>
      </c>
      <c r="H10813" t="s">
        <v>671</v>
      </c>
      <c r="I10813" t="s">
        <v>519</v>
      </c>
      <c r="J10813" t="s">
        <v>674</v>
      </c>
    </row>
    <row r="10814" spans="1:10" x14ac:dyDescent="0.35">
      <c r="A10814">
        <v>11108</v>
      </c>
      <c r="B10814" t="s">
        <v>517</v>
      </c>
      <c r="C10814">
        <v>23</v>
      </c>
      <c r="D10814">
        <v>2</v>
      </c>
      <c r="E10814">
        <v>0</v>
      </c>
      <c r="F10814" t="s">
        <v>581</v>
      </c>
      <c r="G10814" t="s">
        <v>581</v>
      </c>
      <c r="H10814" t="s">
        <v>671</v>
      </c>
      <c r="I10814" t="s">
        <v>519</v>
      </c>
      <c r="J10814" t="s">
        <v>674</v>
      </c>
    </row>
    <row r="10815" spans="1:10" x14ac:dyDescent="0.35">
      <c r="A10815">
        <v>11109</v>
      </c>
      <c r="B10815" t="s">
        <v>517</v>
      </c>
      <c r="C10815">
        <v>25</v>
      </c>
      <c r="D10815">
        <v>1</v>
      </c>
      <c r="E10815">
        <v>0</v>
      </c>
      <c r="F10815" t="s">
        <v>581</v>
      </c>
      <c r="G10815" t="s">
        <v>581</v>
      </c>
      <c r="H10815" t="s">
        <v>671</v>
      </c>
      <c r="I10815" t="s">
        <v>519</v>
      </c>
      <c r="J10815" t="s">
        <v>674</v>
      </c>
    </row>
    <row r="10816" spans="1:10" x14ac:dyDescent="0.35">
      <c r="A10816">
        <v>11110</v>
      </c>
      <c r="B10816" t="s">
        <v>517</v>
      </c>
      <c r="C10816">
        <v>26</v>
      </c>
      <c r="D10816">
        <v>2</v>
      </c>
      <c r="E10816">
        <v>0</v>
      </c>
      <c r="F10816" t="s">
        <v>581</v>
      </c>
      <c r="G10816" t="s">
        <v>581</v>
      </c>
      <c r="H10816" t="s">
        <v>671</v>
      </c>
      <c r="I10816" t="s">
        <v>519</v>
      </c>
      <c r="J10816" t="s">
        <v>674</v>
      </c>
    </row>
    <row r="10817" spans="1:10" x14ac:dyDescent="0.35">
      <c r="A10817">
        <v>11111</v>
      </c>
      <c r="B10817" t="s">
        <v>517</v>
      </c>
      <c r="C10817">
        <v>27</v>
      </c>
      <c r="D10817">
        <v>2</v>
      </c>
      <c r="E10817">
        <v>0</v>
      </c>
      <c r="F10817" t="s">
        <v>581</v>
      </c>
      <c r="G10817" t="s">
        <v>581</v>
      </c>
      <c r="H10817" t="s">
        <v>671</v>
      </c>
      <c r="I10817" t="s">
        <v>519</v>
      </c>
      <c r="J10817" t="s">
        <v>674</v>
      </c>
    </row>
    <row r="10818" spans="1:10" x14ac:dyDescent="0.35">
      <c r="A10818">
        <v>11112</v>
      </c>
      <c r="B10818" t="s">
        <v>517</v>
      </c>
      <c r="C10818">
        <v>29</v>
      </c>
      <c r="D10818">
        <v>3</v>
      </c>
      <c r="E10818">
        <v>0</v>
      </c>
      <c r="F10818" t="s">
        <v>581</v>
      </c>
      <c r="G10818" t="s">
        <v>581</v>
      </c>
      <c r="H10818" t="s">
        <v>671</v>
      </c>
      <c r="I10818" t="s">
        <v>519</v>
      </c>
      <c r="J10818" t="s">
        <v>674</v>
      </c>
    </row>
    <row r="10819" spans="1:10" x14ac:dyDescent="0.35">
      <c r="A10819">
        <v>11113</v>
      </c>
      <c r="B10819" t="s">
        <v>517</v>
      </c>
      <c r="C10819">
        <v>30</v>
      </c>
      <c r="D10819">
        <v>3</v>
      </c>
      <c r="E10819">
        <v>0</v>
      </c>
      <c r="F10819" t="s">
        <v>581</v>
      </c>
      <c r="G10819" t="s">
        <v>581</v>
      </c>
      <c r="H10819" t="s">
        <v>671</v>
      </c>
      <c r="I10819" t="s">
        <v>519</v>
      </c>
      <c r="J10819" t="s">
        <v>674</v>
      </c>
    </row>
    <row r="10820" spans="1:10" x14ac:dyDescent="0.35">
      <c r="A10820">
        <v>11114</v>
      </c>
      <c r="B10820" t="s">
        <v>517</v>
      </c>
      <c r="C10820">
        <v>31</v>
      </c>
      <c r="D10820">
        <v>3</v>
      </c>
      <c r="E10820">
        <v>0</v>
      </c>
      <c r="F10820" t="s">
        <v>581</v>
      </c>
      <c r="G10820" t="s">
        <v>581</v>
      </c>
      <c r="H10820" t="s">
        <v>671</v>
      </c>
      <c r="I10820" t="s">
        <v>519</v>
      </c>
      <c r="J10820" t="s">
        <v>674</v>
      </c>
    </row>
    <row r="10821" spans="1:10" x14ac:dyDescent="0.35">
      <c r="A10821">
        <v>11115</v>
      </c>
      <c r="B10821" t="s">
        <v>517</v>
      </c>
      <c r="C10821">
        <v>32</v>
      </c>
      <c r="D10821">
        <v>4</v>
      </c>
      <c r="E10821">
        <v>0</v>
      </c>
      <c r="F10821" t="s">
        <v>581</v>
      </c>
      <c r="G10821" t="s">
        <v>581</v>
      </c>
      <c r="H10821" t="s">
        <v>671</v>
      </c>
      <c r="I10821" t="s">
        <v>519</v>
      </c>
      <c r="J10821" t="s">
        <v>674</v>
      </c>
    </row>
    <row r="10822" spans="1:10" x14ac:dyDescent="0.35">
      <c r="A10822">
        <v>11116</v>
      </c>
      <c r="B10822" t="s">
        <v>517</v>
      </c>
      <c r="C10822">
        <v>33</v>
      </c>
      <c r="D10822">
        <v>3</v>
      </c>
      <c r="E10822">
        <v>0</v>
      </c>
      <c r="F10822" t="s">
        <v>581</v>
      </c>
      <c r="G10822" t="s">
        <v>581</v>
      </c>
      <c r="H10822" t="s">
        <v>671</v>
      </c>
      <c r="I10822" t="s">
        <v>519</v>
      </c>
      <c r="J10822" t="s">
        <v>674</v>
      </c>
    </row>
    <row r="10823" spans="1:10" x14ac:dyDescent="0.35">
      <c r="A10823">
        <v>11117</v>
      </c>
      <c r="B10823" t="s">
        <v>517</v>
      </c>
      <c r="C10823">
        <v>34</v>
      </c>
      <c r="D10823">
        <v>3</v>
      </c>
      <c r="E10823">
        <v>0</v>
      </c>
      <c r="F10823" t="s">
        <v>581</v>
      </c>
      <c r="G10823" t="s">
        <v>581</v>
      </c>
      <c r="H10823" t="s">
        <v>671</v>
      </c>
      <c r="I10823" t="s">
        <v>519</v>
      </c>
      <c r="J10823" t="s">
        <v>674</v>
      </c>
    </row>
    <row r="10824" spans="1:10" x14ac:dyDescent="0.35">
      <c r="A10824">
        <v>11118</v>
      </c>
      <c r="B10824" t="s">
        <v>517</v>
      </c>
      <c r="C10824">
        <v>35</v>
      </c>
      <c r="D10824">
        <v>1</v>
      </c>
      <c r="E10824">
        <v>0</v>
      </c>
      <c r="F10824" t="s">
        <v>581</v>
      </c>
      <c r="G10824" t="s">
        <v>581</v>
      </c>
      <c r="H10824" t="s">
        <v>671</v>
      </c>
      <c r="I10824" t="s">
        <v>519</v>
      </c>
      <c r="J10824" t="s">
        <v>674</v>
      </c>
    </row>
    <row r="10825" spans="1:10" x14ac:dyDescent="0.35">
      <c r="A10825">
        <v>11119</v>
      </c>
      <c r="B10825" t="s">
        <v>518</v>
      </c>
      <c r="C10825">
        <v>15</v>
      </c>
      <c r="D10825">
        <v>86</v>
      </c>
      <c r="E10825">
        <v>0</v>
      </c>
      <c r="F10825" t="s">
        <v>581</v>
      </c>
      <c r="G10825" t="s">
        <v>581</v>
      </c>
      <c r="H10825" t="s">
        <v>671</v>
      </c>
      <c r="I10825" t="s">
        <v>519</v>
      </c>
      <c r="J10825" t="s">
        <v>672</v>
      </c>
    </row>
    <row r="10826" spans="1:10" x14ac:dyDescent="0.35">
      <c r="A10826">
        <v>11120</v>
      </c>
      <c r="B10826" t="s">
        <v>518</v>
      </c>
      <c r="C10826">
        <v>16</v>
      </c>
      <c r="D10826">
        <v>82</v>
      </c>
      <c r="E10826">
        <v>1</v>
      </c>
      <c r="F10826" t="s">
        <v>581</v>
      </c>
      <c r="G10826" t="s">
        <v>581</v>
      </c>
      <c r="H10826" t="s">
        <v>671</v>
      </c>
      <c r="I10826" t="s">
        <v>519</v>
      </c>
      <c r="J10826" t="s">
        <v>672</v>
      </c>
    </row>
    <row r="10827" spans="1:10" x14ac:dyDescent="0.35">
      <c r="A10827">
        <v>11121</v>
      </c>
      <c r="B10827" t="s">
        <v>518</v>
      </c>
      <c r="C10827">
        <v>17</v>
      </c>
      <c r="D10827">
        <v>35</v>
      </c>
      <c r="E10827">
        <v>0</v>
      </c>
      <c r="F10827" t="s">
        <v>581</v>
      </c>
      <c r="G10827" t="s">
        <v>581</v>
      </c>
      <c r="H10827" t="s">
        <v>671</v>
      </c>
      <c r="I10827" t="s">
        <v>519</v>
      </c>
      <c r="J10827" t="s">
        <v>672</v>
      </c>
    </row>
    <row r="10828" spans="1:10" x14ac:dyDescent="0.35">
      <c r="A10828">
        <v>11122</v>
      </c>
      <c r="B10828" t="s">
        <v>518</v>
      </c>
      <c r="C10828">
        <v>18</v>
      </c>
      <c r="D10828">
        <v>41</v>
      </c>
      <c r="E10828">
        <v>0</v>
      </c>
      <c r="F10828" t="s">
        <v>581</v>
      </c>
      <c r="G10828" t="s">
        <v>581</v>
      </c>
      <c r="H10828" t="s">
        <v>671</v>
      </c>
      <c r="I10828" t="s">
        <v>519</v>
      </c>
      <c r="J10828" t="s">
        <v>672</v>
      </c>
    </row>
    <row r="10829" spans="1:10" x14ac:dyDescent="0.35">
      <c r="A10829">
        <v>11123</v>
      </c>
      <c r="B10829" t="s">
        <v>518</v>
      </c>
      <c r="C10829">
        <v>19</v>
      </c>
      <c r="D10829">
        <v>16</v>
      </c>
      <c r="E10829">
        <v>0</v>
      </c>
      <c r="F10829" t="s">
        <v>581</v>
      </c>
      <c r="G10829" t="s">
        <v>581</v>
      </c>
      <c r="H10829" t="s">
        <v>671</v>
      </c>
      <c r="I10829" t="s">
        <v>519</v>
      </c>
      <c r="J10829" t="s">
        <v>672</v>
      </c>
    </row>
    <row r="10830" spans="1:10" x14ac:dyDescent="0.35">
      <c r="A10830">
        <v>11124</v>
      </c>
      <c r="B10830" t="s">
        <v>518</v>
      </c>
      <c r="C10830">
        <v>20</v>
      </c>
      <c r="D10830">
        <v>16</v>
      </c>
      <c r="E10830">
        <v>0</v>
      </c>
      <c r="F10830" t="s">
        <v>581</v>
      </c>
      <c r="G10830" t="s">
        <v>581</v>
      </c>
      <c r="H10830" t="s">
        <v>671</v>
      </c>
      <c r="I10830" t="s">
        <v>519</v>
      </c>
      <c r="J10830" t="s">
        <v>672</v>
      </c>
    </row>
    <row r="10831" spans="1:10" x14ac:dyDescent="0.35">
      <c r="A10831">
        <v>11125</v>
      </c>
      <c r="B10831" t="s">
        <v>518</v>
      </c>
      <c r="C10831">
        <v>21</v>
      </c>
      <c r="D10831">
        <v>10</v>
      </c>
      <c r="E10831">
        <v>0</v>
      </c>
      <c r="F10831" t="s">
        <v>581</v>
      </c>
      <c r="G10831" t="s">
        <v>581</v>
      </c>
      <c r="H10831" t="s">
        <v>671</v>
      </c>
      <c r="I10831" t="s">
        <v>519</v>
      </c>
      <c r="J10831" t="s">
        <v>672</v>
      </c>
    </row>
    <row r="10832" spans="1:10" x14ac:dyDescent="0.35">
      <c r="A10832">
        <v>11126</v>
      </c>
      <c r="B10832" t="s">
        <v>518</v>
      </c>
      <c r="C10832">
        <v>22</v>
      </c>
      <c r="D10832">
        <v>7</v>
      </c>
      <c r="E10832">
        <v>0</v>
      </c>
      <c r="F10832" t="s">
        <v>581</v>
      </c>
      <c r="G10832" t="s">
        <v>581</v>
      </c>
      <c r="H10832" t="s">
        <v>671</v>
      </c>
      <c r="I10832" t="s">
        <v>519</v>
      </c>
      <c r="J10832" t="s">
        <v>672</v>
      </c>
    </row>
    <row r="10833" spans="1:10" x14ac:dyDescent="0.35">
      <c r="A10833">
        <v>11127</v>
      </c>
      <c r="B10833" t="s">
        <v>518</v>
      </c>
      <c r="C10833">
        <v>23</v>
      </c>
      <c r="D10833">
        <v>6</v>
      </c>
      <c r="E10833">
        <v>0</v>
      </c>
      <c r="F10833" t="s">
        <v>581</v>
      </c>
      <c r="G10833" t="s">
        <v>581</v>
      </c>
      <c r="H10833" t="s">
        <v>671</v>
      </c>
      <c r="I10833" t="s">
        <v>519</v>
      </c>
      <c r="J10833" t="s">
        <v>672</v>
      </c>
    </row>
    <row r="10834" spans="1:10" x14ac:dyDescent="0.35">
      <c r="A10834">
        <v>11128</v>
      </c>
      <c r="B10834" t="s">
        <v>518</v>
      </c>
      <c r="C10834">
        <v>24</v>
      </c>
      <c r="D10834">
        <v>4</v>
      </c>
      <c r="E10834">
        <v>0</v>
      </c>
      <c r="F10834" t="s">
        <v>581</v>
      </c>
      <c r="G10834" t="s">
        <v>581</v>
      </c>
      <c r="H10834" t="s">
        <v>671</v>
      </c>
      <c r="I10834" t="s">
        <v>519</v>
      </c>
      <c r="J10834" t="s">
        <v>672</v>
      </c>
    </row>
    <row r="10835" spans="1:10" x14ac:dyDescent="0.35">
      <c r="A10835">
        <v>11129</v>
      </c>
      <c r="B10835" t="s">
        <v>518</v>
      </c>
      <c r="C10835">
        <v>25</v>
      </c>
      <c r="D10835">
        <v>3</v>
      </c>
      <c r="E10835">
        <v>0</v>
      </c>
      <c r="F10835" t="s">
        <v>581</v>
      </c>
      <c r="G10835" t="s">
        <v>581</v>
      </c>
      <c r="H10835" t="s">
        <v>671</v>
      </c>
      <c r="I10835" t="s">
        <v>519</v>
      </c>
      <c r="J10835" t="s">
        <v>672</v>
      </c>
    </row>
    <row r="10836" spans="1:10" x14ac:dyDescent="0.35">
      <c r="A10836">
        <v>11130</v>
      </c>
      <c r="B10836" t="s">
        <v>518</v>
      </c>
      <c r="C10836">
        <v>26</v>
      </c>
      <c r="D10836">
        <v>6</v>
      </c>
      <c r="E10836">
        <v>0</v>
      </c>
      <c r="F10836" t="s">
        <v>581</v>
      </c>
      <c r="G10836" t="s">
        <v>581</v>
      </c>
      <c r="H10836" t="s">
        <v>671</v>
      </c>
      <c r="I10836" t="s">
        <v>519</v>
      </c>
      <c r="J10836" t="s">
        <v>672</v>
      </c>
    </row>
    <row r="10837" spans="1:10" x14ac:dyDescent="0.35">
      <c r="A10837">
        <v>11131</v>
      </c>
      <c r="B10837" t="s">
        <v>518</v>
      </c>
      <c r="C10837">
        <v>27</v>
      </c>
      <c r="D10837">
        <v>7</v>
      </c>
      <c r="E10837">
        <v>0</v>
      </c>
      <c r="F10837" t="s">
        <v>581</v>
      </c>
      <c r="G10837" t="s">
        <v>581</v>
      </c>
      <c r="H10837" t="s">
        <v>671</v>
      </c>
      <c r="I10837" t="s">
        <v>519</v>
      </c>
      <c r="J10837" t="s">
        <v>672</v>
      </c>
    </row>
    <row r="10838" spans="1:10" x14ac:dyDescent="0.35">
      <c r="A10838">
        <v>11132</v>
      </c>
      <c r="B10838" t="s">
        <v>518</v>
      </c>
      <c r="C10838">
        <v>28</v>
      </c>
      <c r="D10838">
        <v>16</v>
      </c>
      <c r="E10838">
        <v>0</v>
      </c>
      <c r="F10838" t="s">
        <v>581</v>
      </c>
      <c r="G10838" t="s">
        <v>581</v>
      </c>
      <c r="H10838" t="s">
        <v>671</v>
      </c>
      <c r="I10838" t="s">
        <v>519</v>
      </c>
      <c r="J10838" t="s">
        <v>672</v>
      </c>
    </row>
    <row r="10839" spans="1:10" x14ac:dyDescent="0.35">
      <c r="A10839">
        <v>11133</v>
      </c>
      <c r="B10839" t="s">
        <v>518</v>
      </c>
      <c r="C10839">
        <v>29</v>
      </c>
      <c r="D10839">
        <v>31</v>
      </c>
      <c r="E10839">
        <v>1</v>
      </c>
      <c r="F10839" t="s">
        <v>581</v>
      </c>
      <c r="G10839" t="s">
        <v>581</v>
      </c>
      <c r="H10839" t="s">
        <v>671</v>
      </c>
      <c r="I10839" t="s">
        <v>519</v>
      </c>
      <c r="J10839" t="s">
        <v>672</v>
      </c>
    </row>
    <row r="10840" spans="1:10" x14ac:dyDescent="0.35">
      <c r="A10840">
        <v>11134</v>
      </c>
      <c r="B10840" t="s">
        <v>518</v>
      </c>
      <c r="C10840">
        <v>30</v>
      </c>
      <c r="D10840">
        <v>24</v>
      </c>
      <c r="E10840">
        <v>4</v>
      </c>
      <c r="F10840" t="s">
        <v>581</v>
      </c>
      <c r="G10840" t="s">
        <v>581</v>
      </c>
      <c r="H10840" t="s">
        <v>671</v>
      </c>
      <c r="I10840" t="s">
        <v>519</v>
      </c>
      <c r="J10840" t="s">
        <v>672</v>
      </c>
    </row>
    <row r="10841" spans="1:10" x14ac:dyDescent="0.35">
      <c r="A10841">
        <v>11135</v>
      </c>
      <c r="B10841" t="s">
        <v>518</v>
      </c>
      <c r="C10841">
        <v>31</v>
      </c>
      <c r="D10841">
        <v>51</v>
      </c>
      <c r="E10841">
        <v>5</v>
      </c>
      <c r="F10841" t="s">
        <v>581</v>
      </c>
      <c r="G10841" t="s">
        <v>581</v>
      </c>
      <c r="H10841" t="s">
        <v>671</v>
      </c>
      <c r="I10841" t="s">
        <v>519</v>
      </c>
      <c r="J10841" t="s">
        <v>672</v>
      </c>
    </row>
    <row r="10842" spans="1:10" x14ac:dyDescent="0.35">
      <c r="A10842">
        <v>11136</v>
      </c>
      <c r="B10842" t="s">
        <v>518</v>
      </c>
      <c r="C10842">
        <v>32</v>
      </c>
      <c r="D10842">
        <v>74</v>
      </c>
      <c r="E10842">
        <v>11</v>
      </c>
      <c r="F10842" t="s">
        <v>581</v>
      </c>
      <c r="G10842" t="s">
        <v>581</v>
      </c>
      <c r="H10842" t="s">
        <v>671</v>
      </c>
      <c r="I10842" t="s">
        <v>519</v>
      </c>
      <c r="J10842" t="s">
        <v>672</v>
      </c>
    </row>
    <row r="10843" spans="1:10" x14ac:dyDescent="0.35">
      <c r="A10843">
        <v>11137</v>
      </c>
      <c r="B10843" t="s">
        <v>518</v>
      </c>
      <c r="C10843">
        <v>33</v>
      </c>
      <c r="D10843">
        <v>38</v>
      </c>
      <c r="E10843">
        <v>1</v>
      </c>
      <c r="F10843" t="s">
        <v>581</v>
      </c>
      <c r="G10843" t="s">
        <v>581</v>
      </c>
      <c r="H10843" t="s">
        <v>671</v>
      </c>
      <c r="I10843" t="s">
        <v>519</v>
      </c>
      <c r="J10843" t="s">
        <v>672</v>
      </c>
    </row>
    <row r="10844" spans="1:10" x14ac:dyDescent="0.35">
      <c r="A10844">
        <v>11138</v>
      </c>
      <c r="B10844" t="s">
        <v>518</v>
      </c>
      <c r="C10844">
        <v>34</v>
      </c>
      <c r="D10844">
        <v>41</v>
      </c>
      <c r="E10844">
        <v>3</v>
      </c>
      <c r="F10844" t="s">
        <v>581</v>
      </c>
      <c r="G10844" t="s">
        <v>581</v>
      </c>
      <c r="H10844" t="s">
        <v>671</v>
      </c>
      <c r="I10844" t="s">
        <v>519</v>
      </c>
      <c r="J10844" t="s">
        <v>672</v>
      </c>
    </row>
    <row r="10845" spans="1:10" x14ac:dyDescent="0.35">
      <c r="A10845">
        <v>11139</v>
      </c>
      <c r="B10845" t="s">
        <v>518</v>
      </c>
      <c r="C10845">
        <v>35</v>
      </c>
      <c r="D10845">
        <v>21</v>
      </c>
      <c r="E10845">
        <v>1</v>
      </c>
      <c r="F10845" t="s">
        <v>581</v>
      </c>
      <c r="G10845" t="s">
        <v>581</v>
      </c>
      <c r="H10845" t="s">
        <v>671</v>
      </c>
      <c r="I10845" t="s">
        <v>519</v>
      </c>
      <c r="J10845" t="s">
        <v>672</v>
      </c>
    </row>
    <row r="10846" spans="1:10" x14ac:dyDescent="0.35">
      <c r="A10846">
        <v>11140</v>
      </c>
      <c r="B10846" t="s">
        <v>518</v>
      </c>
      <c r="C10846">
        <v>36</v>
      </c>
      <c r="D10846">
        <v>7</v>
      </c>
      <c r="E10846">
        <v>0</v>
      </c>
      <c r="F10846" t="s">
        <v>581</v>
      </c>
      <c r="G10846" t="s">
        <v>581</v>
      </c>
      <c r="H10846" t="s">
        <v>671</v>
      </c>
      <c r="I10846" t="s">
        <v>519</v>
      </c>
      <c r="J10846" t="s">
        <v>672</v>
      </c>
    </row>
    <row r="10847" spans="1:10" x14ac:dyDescent="0.35">
      <c r="A10847">
        <v>11141</v>
      </c>
      <c r="B10847" t="s">
        <v>518</v>
      </c>
      <c r="C10847">
        <v>37</v>
      </c>
      <c r="D10847">
        <v>16</v>
      </c>
      <c r="E10847">
        <v>1</v>
      </c>
      <c r="F10847" t="s">
        <v>581</v>
      </c>
      <c r="G10847" t="s">
        <v>581</v>
      </c>
      <c r="H10847" t="s">
        <v>671</v>
      </c>
      <c r="I10847" t="s">
        <v>519</v>
      </c>
      <c r="J10847" t="s">
        <v>672</v>
      </c>
    </row>
    <row r="10848" spans="1:10" x14ac:dyDescent="0.35">
      <c r="A10848">
        <v>11142</v>
      </c>
      <c r="B10848" t="s">
        <v>518</v>
      </c>
      <c r="C10848">
        <v>38</v>
      </c>
      <c r="D10848">
        <v>20</v>
      </c>
      <c r="E10848">
        <v>0</v>
      </c>
      <c r="F10848" t="s">
        <v>581</v>
      </c>
      <c r="G10848" t="s">
        <v>581</v>
      </c>
      <c r="H10848" t="s">
        <v>671</v>
      </c>
      <c r="I10848" t="s">
        <v>519</v>
      </c>
      <c r="J10848" t="s">
        <v>672</v>
      </c>
    </row>
    <row r="10849" spans="1:10" x14ac:dyDescent="0.35">
      <c r="A10849">
        <v>11143</v>
      </c>
      <c r="B10849" t="s">
        <v>520</v>
      </c>
      <c r="C10849">
        <v>15</v>
      </c>
      <c r="D10849">
        <v>52</v>
      </c>
      <c r="E10849">
        <v>8</v>
      </c>
      <c r="F10849" t="s">
        <v>581</v>
      </c>
      <c r="G10849" t="s">
        <v>581</v>
      </c>
      <c r="H10849" t="s">
        <v>671</v>
      </c>
      <c r="I10849" t="s">
        <v>519</v>
      </c>
      <c r="J10849" t="s">
        <v>672</v>
      </c>
    </row>
    <row r="10850" spans="1:10" x14ac:dyDescent="0.35">
      <c r="A10850">
        <v>11144</v>
      </c>
      <c r="B10850" t="s">
        <v>520</v>
      </c>
      <c r="C10850">
        <v>16</v>
      </c>
      <c r="D10850">
        <v>61</v>
      </c>
      <c r="E10850">
        <v>14</v>
      </c>
      <c r="F10850" t="s">
        <v>581</v>
      </c>
      <c r="G10850" t="s">
        <v>581</v>
      </c>
      <c r="H10850" t="s">
        <v>671</v>
      </c>
      <c r="I10850" t="s">
        <v>519</v>
      </c>
      <c r="J10850" t="s">
        <v>672</v>
      </c>
    </row>
    <row r="10851" spans="1:10" x14ac:dyDescent="0.35">
      <c r="A10851">
        <v>11145</v>
      </c>
      <c r="B10851" t="s">
        <v>520</v>
      </c>
      <c r="C10851">
        <v>17</v>
      </c>
      <c r="D10851">
        <v>73</v>
      </c>
      <c r="E10851">
        <v>6</v>
      </c>
      <c r="F10851" t="s">
        <v>581</v>
      </c>
      <c r="G10851" t="s">
        <v>581</v>
      </c>
      <c r="H10851" t="s">
        <v>671</v>
      </c>
      <c r="I10851" t="s">
        <v>519</v>
      </c>
      <c r="J10851" t="s">
        <v>672</v>
      </c>
    </row>
    <row r="10852" spans="1:10" x14ac:dyDescent="0.35">
      <c r="A10852">
        <v>11146</v>
      </c>
      <c r="B10852" t="s">
        <v>520</v>
      </c>
      <c r="C10852">
        <v>18</v>
      </c>
      <c r="D10852">
        <v>39</v>
      </c>
      <c r="E10852">
        <v>4</v>
      </c>
      <c r="F10852" t="s">
        <v>581</v>
      </c>
      <c r="G10852" t="s">
        <v>581</v>
      </c>
      <c r="H10852" t="s">
        <v>671</v>
      </c>
      <c r="I10852" t="s">
        <v>519</v>
      </c>
      <c r="J10852" t="s">
        <v>672</v>
      </c>
    </row>
    <row r="10853" spans="1:10" x14ac:dyDescent="0.35">
      <c r="A10853">
        <v>11147</v>
      </c>
      <c r="B10853" t="s">
        <v>520</v>
      </c>
      <c r="C10853">
        <v>19</v>
      </c>
      <c r="D10853">
        <v>25</v>
      </c>
      <c r="E10853">
        <v>1</v>
      </c>
      <c r="F10853" t="s">
        <v>581</v>
      </c>
      <c r="G10853" t="s">
        <v>581</v>
      </c>
      <c r="H10853" t="s">
        <v>671</v>
      </c>
      <c r="I10853" t="s">
        <v>519</v>
      </c>
      <c r="J10853" t="s">
        <v>672</v>
      </c>
    </row>
    <row r="10854" spans="1:10" x14ac:dyDescent="0.35">
      <c r="A10854">
        <v>11148</v>
      </c>
      <c r="B10854" t="s">
        <v>520</v>
      </c>
      <c r="C10854">
        <v>20</v>
      </c>
      <c r="D10854">
        <v>10</v>
      </c>
      <c r="E10854">
        <v>3</v>
      </c>
      <c r="F10854" t="s">
        <v>581</v>
      </c>
      <c r="G10854" t="s">
        <v>581</v>
      </c>
      <c r="H10854" t="s">
        <v>671</v>
      </c>
      <c r="I10854" t="s">
        <v>519</v>
      </c>
      <c r="J10854" t="s">
        <v>672</v>
      </c>
    </row>
    <row r="10855" spans="1:10" x14ac:dyDescent="0.35">
      <c r="A10855">
        <v>11149</v>
      </c>
      <c r="B10855" t="s">
        <v>520</v>
      </c>
      <c r="C10855">
        <v>21</v>
      </c>
      <c r="D10855">
        <v>8</v>
      </c>
      <c r="E10855">
        <v>1</v>
      </c>
      <c r="F10855" t="s">
        <v>581</v>
      </c>
      <c r="G10855" t="s">
        <v>581</v>
      </c>
      <c r="H10855" t="s">
        <v>671</v>
      </c>
      <c r="I10855" t="s">
        <v>519</v>
      </c>
      <c r="J10855" t="s">
        <v>672</v>
      </c>
    </row>
    <row r="10856" spans="1:10" x14ac:dyDescent="0.35">
      <c r="A10856">
        <v>11150</v>
      </c>
      <c r="B10856" t="s">
        <v>520</v>
      </c>
      <c r="C10856">
        <v>22</v>
      </c>
      <c r="D10856">
        <v>7</v>
      </c>
      <c r="E10856">
        <v>0</v>
      </c>
      <c r="F10856" t="s">
        <v>581</v>
      </c>
      <c r="G10856" t="s">
        <v>581</v>
      </c>
      <c r="H10856" t="s">
        <v>671</v>
      </c>
      <c r="I10856" t="s">
        <v>519</v>
      </c>
      <c r="J10856" t="s">
        <v>672</v>
      </c>
    </row>
    <row r="10857" spans="1:10" x14ac:dyDescent="0.35">
      <c r="A10857">
        <v>11151</v>
      </c>
      <c r="B10857" t="s">
        <v>520</v>
      </c>
      <c r="C10857">
        <v>23</v>
      </c>
      <c r="D10857">
        <v>4</v>
      </c>
      <c r="E10857">
        <v>0</v>
      </c>
      <c r="F10857" t="s">
        <v>581</v>
      </c>
      <c r="G10857" t="s">
        <v>581</v>
      </c>
      <c r="H10857" t="s">
        <v>671</v>
      </c>
      <c r="I10857" t="s">
        <v>519</v>
      </c>
      <c r="J10857" t="s">
        <v>672</v>
      </c>
    </row>
    <row r="10858" spans="1:10" x14ac:dyDescent="0.35">
      <c r="A10858">
        <v>11152</v>
      </c>
      <c r="B10858" t="s">
        <v>520</v>
      </c>
      <c r="C10858">
        <v>24</v>
      </c>
      <c r="D10858">
        <v>6</v>
      </c>
      <c r="E10858">
        <v>0</v>
      </c>
      <c r="F10858" t="s">
        <v>581</v>
      </c>
      <c r="G10858" t="s">
        <v>581</v>
      </c>
      <c r="H10858" t="s">
        <v>671</v>
      </c>
      <c r="I10858" t="s">
        <v>519</v>
      </c>
      <c r="J10858" t="s">
        <v>672</v>
      </c>
    </row>
    <row r="10859" spans="1:10" x14ac:dyDescent="0.35">
      <c r="A10859">
        <v>11153</v>
      </c>
      <c r="B10859" t="s">
        <v>520</v>
      </c>
      <c r="C10859">
        <v>25</v>
      </c>
      <c r="D10859">
        <v>3</v>
      </c>
      <c r="E10859">
        <v>0</v>
      </c>
      <c r="F10859" t="s">
        <v>581</v>
      </c>
      <c r="G10859" t="s">
        <v>581</v>
      </c>
      <c r="H10859" t="s">
        <v>671</v>
      </c>
      <c r="I10859" t="s">
        <v>519</v>
      </c>
      <c r="J10859" t="s">
        <v>672</v>
      </c>
    </row>
    <row r="10860" spans="1:10" x14ac:dyDescent="0.35">
      <c r="A10860">
        <v>11154</v>
      </c>
      <c r="B10860" t="s">
        <v>520</v>
      </c>
      <c r="C10860">
        <v>27</v>
      </c>
      <c r="D10860">
        <v>9</v>
      </c>
      <c r="E10860">
        <v>0</v>
      </c>
      <c r="F10860" t="s">
        <v>581</v>
      </c>
      <c r="G10860" t="s">
        <v>581</v>
      </c>
      <c r="H10860" t="s">
        <v>671</v>
      </c>
      <c r="I10860" t="s">
        <v>519</v>
      </c>
      <c r="J10860" t="s">
        <v>672</v>
      </c>
    </row>
    <row r="10861" spans="1:10" x14ac:dyDescent="0.35">
      <c r="A10861">
        <v>11155</v>
      </c>
      <c r="B10861" t="s">
        <v>520</v>
      </c>
      <c r="C10861">
        <v>28</v>
      </c>
      <c r="D10861">
        <v>20</v>
      </c>
      <c r="E10861">
        <v>4</v>
      </c>
      <c r="F10861" t="s">
        <v>581</v>
      </c>
      <c r="G10861" t="s">
        <v>581</v>
      </c>
      <c r="H10861" t="s">
        <v>671</v>
      </c>
      <c r="I10861" t="s">
        <v>519</v>
      </c>
      <c r="J10861" t="s">
        <v>672</v>
      </c>
    </row>
    <row r="10862" spans="1:10" x14ac:dyDescent="0.35">
      <c r="A10862">
        <v>11156</v>
      </c>
      <c r="B10862" t="s">
        <v>520</v>
      </c>
      <c r="C10862">
        <v>29</v>
      </c>
      <c r="D10862">
        <v>21</v>
      </c>
      <c r="E10862">
        <v>7</v>
      </c>
      <c r="F10862" t="s">
        <v>581</v>
      </c>
      <c r="G10862" t="s">
        <v>581</v>
      </c>
      <c r="H10862" t="s">
        <v>671</v>
      </c>
      <c r="I10862" t="s">
        <v>519</v>
      </c>
      <c r="J10862" t="s">
        <v>672</v>
      </c>
    </row>
    <row r="10863" spans="1:10" x14ac:dyDescent="0.35">
      <c r="A10863">
        <v>11157</v>
      </c>
      <c r="B10863" t="s">
        <v>520</v>
      </c>
      <c r="C10863">
        <v>30</v>
      </c>
      <c r="D10863">
        <v>22</v>
      </c>
      <c r="E10863">
        <v>7</v>
      </c>
      <c r="F10863" t="s">
        <v>581</v>
      </c>
      <c r="G10863" t="s">
        <v>581</v>
      </c>
      <c r="H10863" t="s">
        <v>671</v>
      </c>
      <c r="I10863" t="s">
        <v>519</v>
      </c>
      <c r="J10863" t="s">
        <v>672</v>
      </c>
    </row>
    <row r="10864" spans="1:10" x14ac:dyDescent="0.35">
      <c r="A10864">
        <v>11158</v>
      </c>
      <c r="B10864" t="s">
        <v>520</v>
      </c>
      <c r="C10864">
        <v>31</v>
      </c>
      <c r="D10864">
        <v>30</v>
      </c>
      <c r="E10864">
        <v>4</v>
      </c>
      <c r="F10864" t="s">
        <v>581</v>
      </c>
      <c r="G10864" t="s">
        <v>581</v>
      </c>
      <c r="H10864" t="s">
        <v>671</v>
      </c>
      <c r="I10864" t="s">
        <v>519</v>
      </c>
      <c r="J10864" t="s">
        <v>672</v>
      </c>
    </row>
    <row r="10865" spans="1:10" x14ac:dyDescent="0.35">
      <c r="A10865">
        <v>11159</v>
      </c>
      <c r="B10865" t="s">
        <v>520</v>
      </c>
      <c r="C10865">
        <v>32</v>
      </c>
      <c r="D10865">
        <v>9</v>
      </c>
      <c r="E10865">
        <v>1</v>
      </c>
      <c r="F10865" t="s">
        <v>581</v>
      </c>
      <c r="G10865" t="s">
        <v>581</v>
      </c>
      <c r="H10865" t="s">
        <v>671</v>
      </c>
      <c r="I10865" t="s">
        <v>519</v>
      </c>
      <c r="J10865" t="s">
        <v>672</v>
      </c>
    </row>
    <row r="10866" spans="1:10" x14ac:dyDescent="0.35">
      <c r="A10866">
        <v>11160</v>
      </c>
      <c r="B10866" t="s">
        <v>520</v>
      </c>
      <c r="C10866">
        <v>33</v>
      </c>
      <c r="D10866">
        <v>18</v>
      </c>
      <c r="E10866">
        <v>1</v>
      </c>
      <c r="F10866" t="s">
        <v>581</v>
      </c>
      <c r="G10866" t="s">
        <v>581</v>
      </c>
      <c r="H10866" t="s">
        <v>671</v>
      </c>
      <c r="I10866" t="s">
        <v>519</v>
      </c>
      <c r="J10866" t="s">
        <v>672</v>
      </c>
    </row>
    <row r="10867" spans="1:10" x14ac:dyDescent="0.35">
      <c r="A10867">
        <v>11161</v>
      </c>
      <c r="B10867" t="s">
        <v>520</v>
      </c>
      <c r="C10867">
        <v>34</v>
      </c>
      <c r="D10867">
        <v>15</v>
      </c>
      <c r="E10867">
        <v>0</v>
      </c>
      <c r="F10867" t="s">
        <v>581</v>
      </c>
      <c r="G10867" t="s">
        <v>581</v>
      </c>
      <c r="H10867" t="s">
        <v>671</v>
      </c>
      <c r="I10867" t="s">
        <v>519</v>
      </c>
      <c r="J10867" t="s">
        <v>672</v>
      </c>
    </row>
    <row r="10868" spans="1:10" x14ac:dyDescent="0.35">
      <c r="A10868">
        <v>11162</v>
      </c>
      <c r="B10868" t="s">
        <v>520</v>
      </c>
      <c r="C10868">
        <v>35</v>
      </c>
      <c r="D10868">
        <v>11</v>
      </c>
      <c r="E10868">
        <v>0</v>
      </c>
      <c r="F10868" t="s">
        <v>581</v>
      </c>
      <c r="G10868" t="s">
        <v>581</v>
      </c>
      <c r="H10868" t="s">
        <v>671</v>
      </c>
      <c r="I10868" t="s">
        <v>519</v>
      </c>
      <c r="J10868" t="s">
        <v>672</v>
      </c>
    </row>
    <row r="10869" spans="1:10" x14ac:dyDescent="0.35">
      <c r="A10869">
        <v>11163</v>
      </c>
      <c r="B10869" t="s">
        <v>520</v>
      </c>
      <c r="C10869">
        <v>36</v>
      </c>
      <c r="D10869">
        <v>9</v>
      </c>
      <c r="E10869">
        <v>1</v>
      </c>
      <c r="F10869" t="s">
        <v>581</v>
      </c>
      <c r="G10869" t="s">
        <v>581</v>
      </c>
      <c r="H10869" t="s">
        <v>671</v>
      </c>
      <c r="I10869" t="s">
        <v>519</v>
      </c>
      <c r="J10869" t="s">
        <v>672</v>
      </c>
    </row>
    <row r="10870" spans="1:10" x14ac:dyDescent="0.35">
      <c r="A10870">
        <v>11164</v>
      </c>
      <c r="B10870" t="s">
        <v>520</v>
      </c>
      <c r="C10870">
        <v>37</v>
      </c>
      <c r="D10870">
        <v>10</v>
      </c>
      <c r="E10870">
        <v>1</v>
      </c>
      <c r="F10870" t="s">
        <v>581</v>
      </c>
      <c r="G10870" t="s">
        <v>581</v>
      </c>
      <c r="H10870" t="s">
        <v>671</v>
      </c>
      <c r="I10870" t="s">
        <v>519</v>
      </c>
      <c r="J10870" t="s">
        <v>672</v>
      </c>
    </row>
    <row r="10871" spans="1:10" x14ac:dyDescent="0.35">
      <c r="A10871">
        <v>11165</v>
      </c>
      <c r="B10871" t="s">
        <v>520</v>
      </c>
      <c r="C10871">
        <v>38</v>
      </c>
      <c r="D10871">
        <v>19</v>
      </c>
      <c r="E10871">
        <v>3</v>
      </c>
      <c r="F10871" t="s">
        <v>581</v>
      </c>
      <c r="G10871" t="s">
        <v>581</v>
      </c>
      <c r="H10871" t="s">
        <v>671</v>
      </c>
      <c r="I10871" t="s">
        <v>519</v>
      </c>
      <c r="J10871" t="s">
        <v>672</v>
      </c>
    </row>
    <row r="10872" spans="1:10" x14ac:dyDescent="0.35">
      <c r="A10872">
        <v>11166</v>
      </c>
      <c r="B10872" t="s">
        <v>521</v>
      </c>
      <c r="C10872">
        <v>15</v>
      </c>
      <c r="D10872">
        <v>13</v>
      </c>
      <c r="E10872">
        <v>0</v>
      </c>
      <c r="F10872" t="s">
        <v>581</v>
      </c>
      <c r="G10872" t="s">
        <v>581</v>
      </c>
      <c r="H10872" t="s">
        <v>671</v>
      </c>
      <c r="I10872" t="s">
        <v>519</v>
      </c>
      <c r="J10872" t="s">
        <v>675</v>
      </c>
    </row>
    <row r="10873" spans="1:10" x14ac:dyDescent="0.35">
      <c r="A10873">
        <v>11167</v>
      </c>
      <c r="B10873" t="s">
        <v>521</v>
      </c>
      <c r="C10873">
        <v>16</v>
      </c>
      <c r="D10873">
        <v>17</v>
      </c>
      <c r="E10873">
        <v>0</v>
      </c>
      <c r="F10873" t="s">
        <v>581</v>
      </c>
      <c r="G10873" t="s">
        <v>581</v>
      </c>
      <c r="H10873" t="s">
        <v>671</v>
      </c>
      <c r="I10873" t="s">
        <v>519</v>
      </c>
      <c r="J10873" t="s">
        <v>675</v>
      </c>
    </row>
    <row r="10874" spans="1:10" x14ac:dyDescent="0.35">
      <c r="A10874">
        <v>11168</v>
      </c>
      <c r="B10874" t="s">
        <v>521</v>
      </c>
      <c r="C10874">
        <v>17</v>
      </c>
      <c r="D10874">
        <v>21</v>
      </c>
      <c r="E10874">
        <v>0</v>
      </c>
      <c r="F10874" t="s">
        <v>581</v>
      </c>
      <c r="G10874" t="s">
        <v>581</v>
      </c>
      <c r="H10874" t="s">
        <v>671</v>
      </c>
      <c r="I10874" t="s">
        <v>519</v>
      </c>
      <c r="J10874" t="s">
        <v>675</v>
      </c>
    </row>
    <row r="10875" spans="1:10" x14ac:dyDescent="0.35">
      <c r="A10875">
        <v>11169</v>
      </c>
      <c r="B10875" t="s">
        <v>521</v>
      </c>
      <c r="C10875">
        <v>18</v>
      </c>
      <c r="D10875">
        <v>12</v>
      </c>
      <c r="E10875">
        <v>0</v>
      </c>
      <c r="F10875" t="s">
        <v>581</v>
      </c>
      <c r="G10875" t="s">
        <v>581</v>
      </c>
      <c r="H10875" t="s">
        <v>671</v>
      </c>
      <c r="I10875" t="s">
        <v>519</v>
      </c>
      <c r="J10875" t="s">
        <v>675</v>
      </c>
    </row>
    <row r="10876" spans="1:10" x14ac:dyDescent="0.35">
      <c r="A10876">
        <v>11170</v>
      </c>
      <c r="B10876" t="s">
        <v>521</v>
      </c>
      <c r="C10876">
        <v>19</v>
      </c>
      <c r="D10876">
        <v>3</v>
      </c>
      <c r="E10876">
        <v>0</v>
      </c>
      <c r="F10876" t="s">
        <v>581</v>
      </c>
      <c r="G10876" t="s">
        <v>581</v>
      </c>
      <c r="H10876" t="s">
        <v>671</v>
      </c>
      <c r="I10876" t="s">
        <v>519</v>
      </c>
      <c r="J10876" t="s">
        <v>675</v>
      </c>
    </row>
    <row r="10877" spans="1:10" x14ac:dyDescent="0.35">
      <c r="A10877">
        <v>11171</v>
      </c>
      <c r="B10877" t="s">
        <v>521</v>
      </c>
      <c r="C10877">
        <v>20</v>
      </c>
      <c r="D10877">
        <v>14</v>
      </c>
      <c r="E10877">
        <v>0</v>
      </c>
      <c r="F10877" t="s">
        <v>581</v>
      </c>
      <c r="G10877" t="s">
        <v>581</v>
      </c>
      <c r="H10877" t="s">
        <v>671</v>
      </c>
      <c r="I10877" t="s">
        <v>519</v>
      </c>
      <c r="J10877" t="s">
        <v>675</v>
      </c>
    </row>
    <row r="10878" spans="1:10" x14ac:dyDescent="0.35">
      <c r="A10878">
        <v>11172</v>
      </c>
      <c r="B10878" t="s">
        <v>521</v>
      </c>
      <c r="C10878">
        <v>21</v>
      </c>
      <c r="D10878">
        <v>6</v>
      </c>
      <c r="E10878">
        <v>0</v>
      </c>
      <c r="F10878" t="s">
        <v>581</v>
      </c>
      <c r="G10878" t="s">
        <v>581</v>
      </c>
      <c r="H10878" t="s">
        <v>671</v>
      </c>
      <c r="I10878" t="s">
        <v>519</v>
      </c>
      <c r="J10878" t="s">
        <v>675</v>
      </c>
    </row>
    <row r="10879" spans="1:10" x14ac:dyDescent="0.35">
      <c r="A10879">
        <v>11173</v>
      </c>
      <c r="B10879" t="s">
        <v>521</v>
      </c>
      <c r="C10879">
        <v>22</v>
      </c>
      <c r="D10879">
        <v>10</v>
      </c>
      <c r="E10879">
        <v>0</v>
      </c>
      <c r="F10879" t="s">
        <v>581</v>
      </c>
      <c r="G10879" t="s">
        <v>581</v>
      </c>
      <c r="H10879" t="s">
        <v>671</v>
      </c>
      <c r="I10879" t="s">
        <v>519</v>
      </c>
      <c r="J10879" t="s">
        <v>675</v>
      </c>
    </row>
    <row r="10880" spans="1:10" x14ac:dyDescent="0.35">
      <c r="A10880">
        <v>11174</v>
      </c>
      <c r="B10880" t="s">
        <v>521</v>
      </c>
      <c r="C10880">
        <v>23</v>
      </c>
      <c r="D10880">
        <v>4</v>
      </c>
      <c r="E10880">
        <v>0</v>
      </c>
      <c r="F10880" t="s">
        <v>581</v>
      </c>
      <c r="G10880" t="s">
        <v>581</v>
      </c>
      <c r="H10880" t="s">
        <v>671</v>
      </c>
      <c r="I10880" t="s">
        <v>519</v>
      </c>
      <c r="J10880" t="s">
        <v>675</v>
      </c>
    </row>
    <row r="10881" spans="1:10" x14ac:dyDescent="0.35">
      <c r="A10881">
        <v>11175</v>
      </c>
      <c r="B10881" t="s">
        <v>521</v>
      </c>
      <c r="C10881">
        <v>24</v>
      </c>
      <c r="D10881">
        <v>3</v>
      </c>
      <c r="E10881">
        <v>0</v>
      </c>
      <c r="F10881" t="s">
        <v>581</v>
      </c>
      <c r="G10881" t="s">
        <v>581</v>
      </c>
      <c r="H10881" t="s">
        <v>671</v>
      </c>
      <c r="I10881" t="s">
        <v>519</v>
      </c>
      <c r="J10881" t="s">
        <v>675</v>
      </c>
    </row>
    <row r="10882" spans="1:10" x14ac:dyDescent="0.35">
      <c r="A10882">
        <v>11176</v>
      </c>
      <c r="B10882" t="s">
        <v>521</v>
      </c>
      <c r="C10882">
        <v>26</v>
      </c>
      <c r="D10882">
        <v>3</v>
      </c>
      <c r="E10882">
        <v>0</v>
      </c>
      <c r="F10882" t="s">
        <v>581</v>
      </c>
      <c r="G10882" t="s">
        <v>581</v>
      </c>
      <c r="H10882" t="s">
        <v>671</v>
      </c>
      <c r="I10882" t="s">
        <v>519</v>
      </c>
      <c r="J10882" t="s">
        <v>675</v>
      </c>
    </row>
    <row r="10883" spans="1:10" x14ac:dyDescent="0.35">
      <c r="A10883">
        <v>11177</v>
      </c>
      <c r="B10883" t="s">
        <v>521</v>
      </c>
      <c r="C10883">
        <v>27</v>
      </c>
      <c r="D10883">
        <v>8</v>
      </c>
      <c r="E10883">
        <v>0</v>
      </c>
      <c r="F10883" t="s">
        <v>581</v>
      </c>
      <c r="G10883" t="s">
        <v>581</v>
      </c>
      <c r="H10883" t="s">
        <v>671</v>
      </c>
      <c r="I10883" t="s">
        <v>519</v>
      </c>
      <c r="J10883" t="s">
        <v>675</v>
      </c>
    </row>
    <row r="10884" spans="1:10" x14ac:dyDescent="0.35">
      <c r="A10884">
        <v>11178</v>
      </c>
      <c r="B10884" t="s">
        <v>521</v>
      </c>
      <c r="C10884">
        <v>28</v>
      </c>
      <c r="D10884">
        <v>7</v>
      </c>
      <c r="E10884">
        <v>1</v>
      </c>
      <c r="F10884" t="s">
        <v>581</v>
      </c>
      <c r="G10884" t="s">
        <v>581</v>
      </c>
      <c r="H10884" t="s">
        <v>671</v>
      </c>
      <c r="I10884" t="s">
        <v>519</v>
      </c>
      <c r="J10884" t="s">
        <v>675</v>
      </c>
    </row>
    <row r="10885" spans="1:10" x14ac:dyDescent="0.35">
      <c r="A10885">
        <v>11179</v>
      </c>
      <c r="B10885" t="s">
        <v>521</v>
      </c>
      <c r="C10885">
        <v>29</v>
      </c>
      <c r="D10885">
        <v>8</v>
      </c>
      <c r="E10885">
        <v>5</v>
      </c>
      <c r="F10885" t="s">
        <v>581</v>
      </c>
      <c r="G10885" t="s">
        <v>581</v>
      </c>
      <c r="H10885" t="s">
        <v>671</v>
      </c>
      <c r="I10885" t="s">
        <v>519</v>
      </c>
      <c r="J10885" t="s">
        <v>675</v>
      </c>
    </row>
    <row r="10886" spans="1:10" x14ac:dyDescent="0.35">
      <c r="A10886">
        <v>11180</v>
      </c>
      <c r="B10886" t="s">
        <v>521</v>
      </c>
      <c r="C10886">
        <v>30</v>
      </c>
      <c r="D10886">
        <v>7</v>
      </c>
      <c r="E10886">
        <v>1</v>
      </c>
      <c r="F10886" t="s">
        <v>581</v>
      </c>
      <c r="G10886" t="s">
        <v>581</v>
      </c>
      <c r="H10886" t="s">
        <v>671</v>
      </c>
      <c r="I10886" t="s">
        <v>519</v>
      </c>
      <c r="J10886" t="s">
        <v>675</v>
      </c>
    </row>
    <row r="10887" spans="1:10" x14ac:dyDescent="0.35">
      <c r="A10887">
        <v>11181</v>
      </c>
      <c r="B10887" t="s">
        <v>521</v>
      </c>
      <c r="C10887">
        <v>31</v>
      </c>
      <c r="D10887">
        <v>6</v>
      </c>
      <c r="E10887">
        <v>2</v>
      </c>
      <c r="F10887" t="s">
        <v>581</v>
      </c>
      <c r="G10887" t="s">
        <v>581</v>
      </c>
      <c r="H10887" t="s">
        <v>671</v>
      </c>
      <c r="I10887" t="s">
        <v>519</v>
      </c>
      <c r="J10887" t="s">
        <v>675</v>
      </c>
    </row>
    <row r="10888" spans="1:10" x14ac:dyDescent="0.35">
      <c r="A10888">
        <v>11182</v>
      </c>
      <c r="B10888" t="s">
        <v>521</v>
      </c>
      <c r="C10888">
        <v>32</v>
      </c>
      <c r="D10888">
        <v>12</v>
      </c>
      <c r="E10888">
        <v>0</v>
      </c>
      <c r="F10888" t="s">
        <v>581</v>
      </c>
      <c r="G10888" t="s">
        <v>581</v>
      </c>
      <c r="H10888" t="s">
        <v>671</v>
      </c>
      <c r="I10888" t="s">
        <v>519</v>
      </c>
      <c r="J10888" t="s">
        <v>675</v>
      </c>
    </row>
    <row r="10889" spans="1:10" x14ac:dyDescent="0.35">
      <c r="A10889">
        <v>11183</v>
      </c>
      <c r="B10889" t="s">
        <v>521</v>
      </c>
      <c r="C10889">
        <v>33</v>
      </c>
      <c r="D10889">
        <v>9</v>
      </c>
      <c r="E10889">
        <v>0</v>
      </c>
      <c r="F10889" t="s">
        <v>581</v>
      </c>
      <c r="G10889" t="s">
        <v>581</v>
      </c>
      <c r="H10889" t="s">
        <v>671</v>
      </c>
      <c r="I10889" t="s">
        <v>519</v>
      </c>
      <c r="J10889" t="s">
        <v>675</v>
      </c>
    </row>
    <row r="10890" spans="1:10" x14ac:dyDescent="0.35">
      <c r="A10890">
        <v>11184</v>
      </c>
      <c r="B10890" t="s">
        <v>521</v>
      </c>
      <c r="C10890">
        <v>34</v>
      </c>
      <c r="D10890">
        <v>21</v>
      </c>
      <c r="E10890">
        <v>0</v>
      </c>
      <c r="F10890" t="s">
        <v>581</v>
      </c>
      <c r="G10890" t="s">
        <v>581</v>
      </c>
      <c r="H10890" t="s">
        <v>671</v>
      </c>
      <c r="I10890" t="s">
        <v>519</v>
      </c>
      <c r="J10890" t="s">
        <v>675</v>
      </c>
    </row>
    <row r="10891" spans="1:10" x14ac:dyDescent="0.35">
      <c r="A10891">
        <v>11185</v>
      </c>
      <c r="B10891" t="s">
        <v>521</v>
      </c>
      <c r="C10891">
        <v>35</v>
      </c>
      <c r="D10891">
        <v>17</v>
      </c>
      <c r="E10891">
        <v>1</v>
      </c>
      <c r="F10891" t="s">
        <v>581</v>
      </c>
      <c r="G10891" t="s">
        <v>581</v>
      </c>
      <c r="H10891" t="s">
        <v>671</v>
      </c>
      <c r="I10891" t="s">
        <v>519</v>
      </c>
      <c r="J10891" t="s">
        <v>675</v>
      </c>
    </row>
    <row r="10892" spans="1:10" x14ac:dyDescent="0.35">
      <c r="A10892">
        <v>11186</v>
      </c>
      <c r="B10892" t="s">
        <v>521</v>
      </c>
      <c r="C10892">
        <v>36</v>
      </c>
      <c r="D10892">
        <v>5</v>
      </c>
      <c r="E10892">
        <v>0</v>
      </c>
      <c r="F10892" t="s">
        <v>581</v>
      </c>
      <c r="G10892" t="s">
        <v>581</v>
      </c>
      <c r="H10892" t="s">
        <v>671</v>
      </c>
      <c r="I10892" t="s">
        <v>519</v>
      </c>
      <c r="J10892" t="s">
        <v>675</v>
      </c>
    </row>
    <row r="10893" spans="1:10" x14ac:dyDescent="0.35">
      <c r="A10893">
        <v>11187</v>
      </c>
      <c r="B10893" t="s">
        <v>521</v>
      </c>
      <c r="C10893">
        <v>37</v>
      </c>
      <c r="D10893">
        <v>3</v>
      </c>
      <c r="E10893">
        <v>1</v>
      </c>
      <c r="F10893" t="s">
        <v>581</v>
      </c>
      <c r="G10893" t="s">
        <v>581</v>
      </c>
      <c r="H10893" t="s">
        <v>671</v>
      </c>
      <c r="I10893" t="s">
        <v>519</v>
      </c>
      <c r="J10893" t="s">
        <v>675</v>
      </c>
    </row>
    <row r="10894" spans="1:10" x14ac:dyDescent="0.35">
      <c r="A10894">
        <v>11188</v>
      </c>
      <c r="B10894" t="s">
        <v>521</v>
      </c>
      <c r="C10894">
        <v>38</v>
      </c>
      <c r="D10894">
        <v>7</v>
      </c>
      <c r="E10894">
        <v>0</v>
      </c>
      <c r="F10894" t="s">
        <v>581</v>
      </c>
      <c r="G10894" t="s">
        <v>581</v>
      </c>
      <c r="H10894" t="s">
        <v>671</v>
      </c>
      <c r="I10894" t="s">
        <v>519</v>
      </c>
      <c r="J10894" t="s">
        <v>675</v>
      </c>
    </row>
    <row r="10895" spans="1:10" x14ac:dyDescent="0.35">
      <c r="A10895">
        <v>11189</v>
      </c>
      <c r="B10895" t="s">
        <v>522</v>
      </c>
      <c r="C10895">
        <v>15</v>
      </c>
      <c r="D10895">
        <v>42</v>
      </c>
      <c r="E10895">
        <v>5</v>
      </c>
      <c r="F10895" t="s">
        <v>581</v>
      </c>
      <c r="G10895" t="s">
        <v>581</v>
      </c>
      <c r="H10895" t="s">
        <v>671</v>
      </c>
      <c r="I10895" t="s">
        <v>519</v>
      </c>
      <c r="J10895" t="s">
        <v>675</v>
      </c>
    </row>
    <row r="10896" spans="1:10" x14ac:dyDescent="0.35">
      <c r="A10896">
        <v>11190</v>
      </c>
      <c r="B10896" t="s">
        <v>522</v>
      </c>
      <c r="C10896">
        <v>16</v>
      </c>
      <c r="D10896">
        <v>38</v>
      </c>
      <c r="E10896">
        <v>3</v>
      </c>
      <c r="F10896" t="s">
        <v>581</v>
      </c>
      <c r="G10896" t="s">
        <v>581</v>
      </c>
      <c r="H10896" t="s">
        <v>671</v>
      </c>
      <c r="I10896" t="s">
        <v>519</v>
      </c>
      <c r="J10896" t="s">
        <v>675</v>
      </c>
    </row>
    <row r="10897" spans="1:10" x14ac:dyDescent="0.35">
      <c r="A10897">
        <v>11191</v>
      </c>
      <c r="B10897" t="s">
        <v>522</v>
      </c>
      <c r="C10897">
        <v>17</v>
      </c>
      <c r="D10897">
        <v>48</v>
      </c>
      <c r="E10897">
        <v>3</v>
      </c>
      <c r="F10897" t="s">
        <v>581</v>
      </c>
      <c r="G10897" t="s">
        <v>581</v>
      </c>
      <c r="H10897" t="s">
        <v>671</v>
      </c>
      <c r="I10897" t="s">
        <v>519</v>
      </c>
      <c r="J10897" t="s">
        <v>675</v>
      </c>
    </row>
    <row r="10898" spans="1:10" x14ac:dyDescent="0.35">
      <c r="A10898">
        <v>11192</v>
      </c>
      <c r="B10898" t="s">
        <v>522</v>
      </c>
      <c r="C10898">
        <v>18</v>
      </c>
      <c r="D10898">
        <v>31</v>
      </c>
      <c r="E10898">
        <v>5</v>
      </c>
      <c r="F10898" t="s">
        <v>581</v>
      </c>
      <c r="G10898" t="s">
        <v>581</v>
      </c>
      <c r="H10898" t="s">
        <v>671</v>
      </c>
      <c r="I10898" t="s">
        <v>519</v>
      </c>
      <c r="J10898" t="s">
        <v>675</v>
      </c>
    </row>
    <row r="10899" spans="1:10" x14ac:dyDescent="0.35">
      <c r="A10899">
        <v>11193</v>
      </c>
      <c r="B10899" t="s">
        <v>522</v>
      </c>
      <c r="C10899">
        <v>19</v>
      </c>
      <c r="D10899">
        <v>24</v>
      </c>
      <c r="E10899">
        <v>0</v>
      </c>
      <c r="F10899" t="s">
        <v>581</v>
      </c>
      <c r="G10899" t="s">
        <v>581</v>
      </c>
      <c r="H10899" t="s">
        <v>671</v>
      </c>
      <c r="I10899" t="s">
        <v>519</v>
      </c>
      <c r="J10899" t="s">
        <v>675</v>
      </c>
    </row>
    <row r="10900" spans="1:10" x14ac:dyDescent="0.35">
      <c r="A10900">
        <v>11194</v>
      </c>
      <c r="B10900" t="s">
        <v>522</v>
      </c>
      <c r="C10900">
        <v>20</v>
      </c>
      <c r="D10900">
        <v>18</v>
      </c>
      <c r="E10900">
        <v>0</v>
      </c>
      <c r="F10900" t="s">
        <v>581</v>
      </c>
      <c r="G10900" t="s">
        <v>581</v>
      </c>
      <c r="H10900" t="s">
        <v>671</v>
      </c>
      <c r="I10900" t="s">
        <v>519</v>
      </c>
      <c r="J10900" t="s">
        <v>675</v>
      </c>
    </row>
    <row r="10901" spans="1:10" x14ac:dyDescent="0.35">
      <c r="A10901">
        <v>11195</v>
      </c>
      <c r="B10901" t="s">
        <v>522</v>
      </c>
      <c r="C10901">
        <v>21</v>
      </c>
      <c r="D10901">
        <v>18</v>
      </c>
      <c r="E10901">
        <v>0</v>
      </c>
      <c r="F10901" t="s">
        <v>581</v>
      </c>
      <c r="G10901" t="s">
        <v>581</v>
      </c>
      <c r="H10901" t="s">
        <v>671</v>
      </c>
      <c r="I10901" t="s">
        <v>519</v>
      </c>
      <c r="J10901" t="s">
        <v>675</v>
      </c>
    </row>
    <row r="10902" spans="1:10" x14ac:dyDescent="0.35">
      <c r="A10902">
        <v>11196</v>
      </c>
      <c r="B10902" t="s">
        <v>522</v>
      </c>
      <c r="C10902">
        <v>22</v>
      </c>
      <c r="D10902">
        <v>7</v>
      </c>
      <c r="E10902">
        <v>0</v>
      </c>
      <c r="F10902" t="s">
        <v>581</v>
      </c>
      <c r="G10902" t="s">
        <v>581</v>
      </c>
      <c r="H10902" t="s">
        <v>671</v>
      </c>
      <c r="I10902" t="s">
        <v>519</v>
      </c>
      <c r="J10902" t="s">
        <v>675</v>
      </c>
    </row>
    <row r="10903" spans="1:10" x14ac:dyDescent="0.35">
      <c r="A10903">
        <v>11197</v>
      </c>
      <c r="B10903" t="s">
        <v>522</v>
      </c>
      <c r="C10903">
        <v>23</v>
      </c>
      <c r="D10903">
        <v>2</v>
      </c>
      <c r="E10903">
        <v>0</v>
      </c>
      <c r="F10903" t="s">
        <v>581</v>
      </c>
      <c r="G10903" t="s">
        <v>581</v>
      </c>
      <c r="H10903" t="s">
        <v>671</v>
      </c>
      <c r="I10903" t="s">
        <v>519</v>
      </c>
      <c r="J10903" t="s">
        <v>675</v>
      </c>
    </row>
    <row r="10904" spans="1:10" x14ac:dyDescent="0.35">
      <c r="A10904">
        <v>11198</v>
      </c>
      <c r="B10904" t="s">
        <v>522</v>
      </c>
      <c r="C10904">
        <v>24</v>
      </c>
      <c r="D10904">
        <v>8</v>
      </c>
      <c r="E10904">
        <v>3</v>
      </c>
      <c r="F10904" t="s">
        <v>581</v>
      </c>
      <c r="G10904" t="s">
        <v>581</v>
      </c>
      <c r="H10904" t="s">
        <v>671</v>
      </c>
      <c r="I10904" t="s">
        <v>519</v>
      </c>
      <c r="J10904" t="s">
        <v>675</v>
      </c>
    </row>
    <row r="10905" spans="1:10" x14ac:dyDescent="0.35">
      <c r="A10905">
        <v>11199</v>
      </c>
      <c r="B10905" t="s">
        <v>522</v>
      </c>
      <c r="C10905">
        <v>25</v>
      </c>
      <c r="D10905">
        <v>8</v>
      </c>
      <c r="E10905">
        <v>0</v>
      </c>
      <c r="F10905" t="s">
        <v>581</v>
      </c>
      <c r="G10905" t="s">
        <v>581</v>
      </c>
      <c r="H10905" t="s">
        <v>671</v>
      </c>
      <c r="I10905" t="s">
        <v>519</v>
      </c>
      <c r="J10905" t="s">
        <v>675</v>
      </c>
    </row>
    <row r="10906" spans="1:10" x14ac:dyDescent="0.35">
      <c r="A10906">
        <v>11200</v>
      </c>
      <c r="B10906" t="s">
        <v>522</v>
      </c>
      <c r="C10906">
        <v>26</v>
      </c>
      <c r="D10906">
        <v>9</v>
      </c>
      <c r="E10906">
        <v>0</v>
      </c>
      <c r="F10906" t="s">
        <v>581</v>
      </c>
      <c r="G10906" t="s">
        <v>581</v>
      </c>
      <c r="H10906" t="s">
        <v>671</v>
      </c>
      <c r="I10906" t="s">
        <v>519</v>
      </c>
      <c r="J10906" t="s">
        <v>675</v>
      </c>
    </row>
    <row r="10907" spans="1:10" x14ac:dyDescent="0.35">
      <c r="A10907">
        <v>11201</v>
      </c>
      <c r="B10907" t="s">
        <v>522</v>
      </c>
      <c r="C10907">
        <v>27</v>
      </c>
      <c r="D10907">
        <v>15</v>
      </c>
      <c r="E10907">
        <v>0</v>
      </c>
      <c r="F10907" t="s">
        <v>581</v>
      </c>
      <c r="G10907" t="s">
        <v>581</v>
      </c>
      <c r="H10907" t="s">
        <v>671</v>
      </c>
      <c r="I10907" t="s">
        <v>519</v>
      </c>
      <c r="J10907" t="s">
        <v>675</v>
      </c>
    </row>
    <row r="10908" spans="1:10" x14ac:dyDescent="0.35">
      <c r="A10908">
        <v>11202</v>
      </c>
      <c r="B10908" t="s">
        <v>522</v>
      </c>
      <c r="C10908">
        <v>28</v>
      </c>
      <c r="D10908">
        <v>33</v>
      </c>
      <c r="E10908">
        <v>1</v>
      </c>
      <c r="F10908" t="s">
        <v>581</v>
      </c>
      <c r="G10908" t="s">
        <v>581</v>
      </c>
      <c r="H10908" t="s">
        <v>671</v>
      </c>
      <c r="I10908" t="s">
        <v>519</v>
      </c>
      <c r="J10908" t="s">
        <v>675</v>
      </c>
    </row>
    <row r="10909" spans="1:10" x14ac:dyDescent="0.35">
      <c r="A10909">
        <v>11203</v>
      </c>
      <c r="B10909" t="s">
        <v>522</v>
      </c>
      <c r="C10909">
        <v>29</v>
      </c>
      <c r="D10909">
        <v>46</v>
      </c>
      <c r="E10909">
        <v>0</v>
      </c>
      <c r="F10909" t="s">
        <v>581</v>
      </c>
      <c r="G10909" t="s">
        <v>581</v>
      </c>
      <c r="H10909" t="s">
        <v>671</v>
      </c>
      <c r="I10909" t="s">
        <v>519</v>
      </c>
      <c r="J10909" t="s">
        <v>675</v>
      </c>
    </row>
    <row r="10910" spans="1:10" x14ac:dyDescent="0.35">
      <c r="A10910">
        <v>11204</v>
      </c>
      <c r="B10910" t="s">
        <v>522</v>
      </c>
      <c r="C10910">
        <v>30</v>
      </c>
      <c r="D10910">
        <v>16</v>
      </c>
      <c r="E10910">
        <v>2</v>
      </c>
      <c r="F10910" t="s">
        <v>581</v>
      </c>
      <c r="G10910" t="s">
        <v>581</v>
      </c>
      <c r="H10910" t="s">
        <v>671</v>
      </c>
      <c r="I10910" t="s">
        <v>519</v>
      </c>
      <c r="J10910" t="s">
        <v>675</v>
      </c>
    </row>
    <row r="10911" spans="1:10" x14ac:dyDescent="0.35">
      <c r="A10911">
        <v>11205</v>
      </c>
      <c r="B10911" t="s">
        <v>522</v>
      </c>
      <c r="C10911">
        <v>31</v>
      </c>
      <c r="D10911">
        <v>22</v>
      </c>
      <c r="E10911">
        <v>0</v>
      </c>
      <c r="F10911" t="s">
        <v>581</v>
      </c>
      <c r="G10911" t="s">
        <v>581</v>
      </c>
      <c r="H10911" t="s">
        <v>671</v>
      </c>
      <c r="I10911" t="s">
        <v>519</v>
      </c>
      <c r="J10911" t="s">
        <v>675</v>
      </c>
    </row>
    <row r="10912" spans="1:10" x14ac:dyDescent="0.35">
      <c r="A10912">
        <v>11206</v>
      </c>
      <c r="B10912" t="s">
        <v>522</v>
      </c>
      <c r="C10912">
        <v>32</v>
      </c>
      <c r="D10912">
        <v>29</v>
      </c>
      <c r="E10912">
        <v>1</v>
      </c>
      <c r="F10912" t="s">
        <v>581</v>
      </c>
      <c r="G10912" t="s">
        <v>581</v>
      </c>
      <c r="H10912" t="s">
        <v>671</v>
      </c>
      <c r="I10912" t="s">
        <v>519</v>
      </c>
      <c r="J10912" t="s">
        <v>675</v>
      </c>
    </row>
    <row r="10913" spans="1:10" x14ac:dyDescent="0.35">
      <c r="A10913">
        <v>11207</v>
      </c>
      <c r="B10913" t="s">
        <v>522</v>
      </c>
      <c r="C10913">
        <v>33</v>
      </c>
      <c r="D10913">
        <v>40</v>
      </c>
      <c r="E10913">
        <v>5</v>
      </c>
      <c r="F10913" t="s">
        <v>581</v>
      </c>
      <c r="G10913" t="s">
        <v>581</v>
      </c>
      <c r="H10913" t="s">
        <v>671</v>
      </c>
      <c r="I10913" t="s">
        <v>519</v>
      </c>
      <c r="J10913" t="s">
        <v>675</v>
      </c>
    </row>
    <row r="10914" spans="1:10" x14ac:dyDescent="0.35">
      <c r="A10914">
        <v>11208</v>
      </c>
      <c r="B10914" t="s">
        <v>522</v>
      </c>
      <c r="C10914">
        <v>34</v>
      </c>
      <c r="D10914">
        <v>35</v>
      </c>
      <c r="E10914">
        <v>2</v>
      </c>
      <c r="F10914" t="s">
        <v>581</v>
      </c>
      <c r="G10914" t="s">
        <v>581</v>
      </c>
      <c r="H10914" t="s">
        <v>671</v>
      </c>
      <c r="I10914" t="s">
        <v>519</v>
      </c>
      <c r="J10914" t="s">
        <v>675</v>
      </c>
    </row>
    <row r="10915" spans="1:10" x14ac:dyDescent="0.35">
      <c r="A10915">
        <v>11209</v>
      </c>
      <c r="B10915" t="s">
        <v>522</v>
      </c>
      <c r="C10915">
        <v>35</v>
      </c>
      <c r="D10915">
        <v>41</v>
      </c>
      <c r="E10915">
        <v>3</v>
      </c>
      <c r="F10915" t="s">
        <v>581</v>
      </c>
      <c r="G10915" t="s">
        <v>581</v>
      </c>
      <c r="H10915" t="s">
        <v>671</v>
      </c>
      <c r="I10915" t="s">
        <v>519</v>
      </c>
      <c r="J10915" t="s">
        <v>675</v>
      </c>
    </row>
    <row r="10916" spans="1:10" x14ac:dyDescent="0.35">
      <c r="A10916">
        <v>11210</v>
      </c>
      <c r="B10916" t="s">
        <v>522</v>
      </c>
      <c r="C10916">
        <v>36</v>
      </c>
      <c r="D10916">
        <v>16</v>
      </c>
      <c r="E10916">
        <v>0</v>
      </c>
      <c r="F10916" t="s">
        <v>581</v>
      </c>
      <c r="G10916" t="s">
        <v>581</v>
      </c>
      <c r="H10916" t="s">
        <v>671</v>
      </c>
      <c r="I10916" t="s">
        <v>519</v>
      </c>
      <c r="J10916" t="s">
        <v>675</v>
      </c>
    </row>
    <row r="10917" spans="1:10" x14ac:dyDescent="0.35">
      <c r="A10917">
        <v>11211</v>
      </c>
      <c r="B10917" t="s">
        <v>522</v>
      </c>
      <c r="C10917">
        <v>37</v>
      </c>
      <c r="D10917">
        <v>29</v>
      </c>
      <c r="E10917">
        <v>3</v>
      </c>
      <c r="F10917" t="s">
        <v>581</v>
      </c>
      <c r="G10917" t="s">
        <v>581</v>
      </c>
      <c r="H10917" t="s">
        <v>671</v>
      </c>
      <c r="I10917" t="s">
        <v>519</v>
      </c>
      <c r="J10917" t="s">
        <v>675</v>
      </c>
    </row>
    <row r="10918" spans="1:10" x14ac:dyDescent="0.35">
      <c r="A10918">
        <v>11212</v>
      </c>
      <c r="B10918" t="s">
        <v>522</v>
      </c>
      <c r="C10918">
        <v>38</v>
      </c>
      <c r="D10918">
        <v>18</v>
      </c>
      <c r="E10918">
        <v>2</v>
      </c>
      <c r="F10918" t="s">
        <v>581</v>
      </c>
      <c r="G10918" t="s">
        <v>581</v>
      </c>
      <c r="H10918" t="s">
        <v>671</v>
      </c>
      <c r="I10918" t="s">
        <v>519</v>
      </c>
      <c r="J10918" t="s">
        <v>675</v>
      </c>
    </row>
    <row r="10919" spans="1:10" x14ac:dyDescent="0.35">
      <c r="A10919">
        <v>11213</v>
      </c>
      <c r="B10919" t="s">
        <v>523</v>
      </c>
      <c r="C10919">
        <v>15</v>
      </c>
      <c r="D10919">
        <v>73</v>
      </c>
      <c r="E10919">
        <v>0</v>
      </c>
      <c r="F10919" t="s">
        <v>581</v>
      </c>
      <c r="G10919" t="s">
        <v>581</v>
      </c>
      <c r="H10919" t="s">
        <v>671</v>
      </c>
      <c r="I10919" t="s">
        <v>519</v>
      </c>
      <c r="J10919" t="s">
        <v>674</v>
      </c>
    </row>
    <row r="10920" spans="1:10" x14ac:dyDescent="0.35">
      <c r="A10920">
        <v>11214</v>
      </c>
      <c r="B10920" t="s">
        <v>523</v>
      </c>
      <c r="C10920">
        <v>16</v>
      </c>
      <c r="D10920">
        <v>90</v>
      </c>
      <c r="E10920">
        <v>3</v>
      </c>
      <c r="F10920" t="s">
        <v>581</v>
      </c>
      <c r="G10920" t="s">
        <v>581</v>
      </c>
      <c r="H10920" t="s">
        <v>671</v>
      </c>
      <c r="I10920" t="s">
        <v>519</v>
      </c>
      <c r="J10920" t="s">
        <v>674</v>
      </c>
    </row>
    <row r="10921" spans="1:10" x14ac:dyDescent="0.35">
      <c r="A10921">
        <v>11215</v>
      </c>
      <c r="B10921" t="s">
        <v>523</v>
      </c>
      <c r="C10921">
        <v>17</v>
      </c>
      <c r="D10921">
        <v>95</v>
      </c>
      <c r="E10921">
        <v>4</v>
      </c>
      <c r="F10921" t="s">
        <v>581</v>
      </c>
      <c r="G10921" t="s">
        <v>581</v>
      </c>
      <c r="H10921" t="s">
        <v>671</v>
      </c>
      <c r="I10921" t="s">
        <v>519</v>
      </c>
      <c r="J10921" t="s">
        <v>674</v>
      </c>
    </row>
    <row r="10922" spans="1:10" x14ac:dyDescent="0.35">
      <c r="A10922">
        <v>11216</v>
      </c>
      <c r="B10922" t="s">
        <v>523</v>
      </c>
      <c r="C10922">
        <v>18</v>
      </c>
      <c r="D10922">
        <v>49</v>
      </c>
      <c r="E10922">
        <v>8</v>
      </c>
      <c r="F10922" t="s">
        <v>581</v>
      </c>
      <c r="G10922" t="s">
        <v>581</v>
      </c>
      <c r="H10922" t="s">
        <v>671</v>
      </c>
      <c r="I10922" t="s">
        <v>519</v>
      </c>
      <c r="J10922" t="s">
        <v>674</v>
      </c>
    </row>
    <row r="10923" spans="1:10" x14ac:dyDescent="0.35">
      <c r="A10923">
        <v>11217</v>
      </c>
      <c r="B10923" t="s">
        <v>523</v>
      </c>
      <c r="C10923">
        <v>19</v>
      </c>
      <c r="D10923">
        <v>38</v>
      </c>
      <c r="E10923">
        <v>2</v>
      </c>
      <c r="F10923" t="s">
        <v>581</v>
      </c>
      <c r="G10923" t="s">
        <v>581</v>
      </c>
      <c r="H10923" t="s">
        <v>671</v>
      </c>
      <c r="I10923" t="s">
        <v>519</v>
      </c>
      <c r="J10923" t="s">
        <v>674</v>
      </c>
    </row>
    <row r="10924" spans="1:10" x14ac:dyDescent="0.35">
      <c r="A10924">
        <v>11218</v>
      </c>
      <c r="B10924" t="s">
        <v>523</v>
      </c>
      <c r="C10924">
        <v>20</v>
      </c>
      <c r="D10924">
        <v>25</v>
      </c>
      <c r="E10924">
        <v>1</v>
      </c>
      <c r="F10924" t="s">
        <v>581</v>
      </c>
      <c r="G10924" t="s">
        <v>581</v>
      </c>
      <c r="H10924" t="s">
        <v>671</v>
      </c>
      <c r="I10924" t="s">
        <v>519</v>
      </c>
      <c r="J10924" t="s">
        <v>674</v>
      </c>
    </row>
    <row r="10925" spans="1:10" x14ac:dyDescent="0.35">
      <c r="A10925">
        <v>11219</v>
      </c>
      <c r="B10925" t="s">
        <v>523</v>
      </c>
      <c r="C10925">
        <v>21</v>
      </c>
      <c r="D10925">
        <v>12</v>
      </c>
      <c r="E10925">
        <v>0</v>
      </c>
      <c r="F10925" t="s">
        <v>581</v>
      </c>
      <c r="G10925" t="s">
        <v>581</v>
      </c>
      <c r="H10925" t="s">
        <v>671</v>
      </c>
      <c r="I10925" t="s">
        <v>519</v>
      </c>
      <c r="J10925" t="s">
        <v>674</v>
      </c>
    </row>
    <row r="10926" spans="1:10" x14ac:dyDescent="0.35">
      <c r="A10926">
        <v>11220</v>
      </c>
      <c r="B10926" t="s">
        <v>523</v>
      </c>
      <c r="C10926">
        <v>22</v>
      </c>
      <c r="D10926">
        <v>12</v>
      </c>
      <c r="E10926">
        <v>0</v>
      </c>
      <c r="F10926" t="s">
        <v>581</v>
      </c>
      <c r="G10926" t="s">
        <v>581</v>
      </c>
      <c r="H10926" t="s">
        <v>671</v>
      </c>
      <c r="I10926" t="s">
        <v>519</v>
      </c>
      <c r="J10926" t="s">
        <v>674</v>
      </c>
    </row>
    <row r="10927" spans="1:10" x14ac:dyDescent="0.35">
      <c r="A10927">
        <v>11221</v>
      </c>
      <c r="B10927" t="s">
        <v>523</v>
      </c>
      <c r="C10927">
        <v>23</v>
      </c>
      <c r="D10927">
        <v>17</v>
      </c>
      <c r="E10927">
        <v>0</v>
      </c>
      <c r="F10927" t="s">
        <v>581</v>
      </c>
      <c r="G10927" t="s">
        <v>581</v>
      </c>
      <c r="H10927" t="s">
        <v>671</v>
      </c>
      <c r="I10927" t="s">
        <v>519</v>
      </c>
      <c r="J10927" t="s">
        <v>674</v>
      </c>
    </row>
    <row r="10928" spans="1:10" x14ac:dyDescent="0.35">
      <c r="A10928">
        <v>11222</v>
      </c>
      <c r="B10928" t="s">
        <v>523</v>
      </c>
      <c r="C10928">
        <v>24</v>
      </c>
      <c r="D10928">
        <v>23</v>
      </c>
      <c r="E10928">
        <v>0</v>
      </c>
      <c r="F10928" t="s">
        <v>581</v>
      </c>
      <c r="G10928" t="s">
        <v>581</v>
      </c>
      <c r="H10928" t="s">
        <v>671</v>
      </c>
      <c r="I10928" t="s">
        <v>519</v>
      </c>
      <c r="J10928" t="s">
        <v>674</v>
      </c>
    </row>
    <row r="10929" spans="1:10" x14ac:dyDescent="0.35">
      <c r="A10929">
        <v>11223</v>
      </c>
      <c r="B10929" t="s">
        <v>523</v>
      </c>
      <c r="C10929">
        <v>25</v>
      </c>
      <c r="D10929">
        <v>13</v>
      </c>
      <c r="E10929">
        <v>0</v>
      </c>
      <c r="F10929" t="s">
        <v>581</v>
      </c>
      <c r="G10929" t="s">
        <v>581</v>
      </c>
      <c r="H10929" t="s">
        <v>671</v>
      </c>
      <c r="I10929" t="s">
        <v>519</v>
      </c>
      <c r="J10929" t="s">
        <v>674</v>
      </c>
    </row>
    <row r="10930" spans="1:10" x14ac:dyDescent="0.35">
      <c r="A10930">
        <v>11224</v>
      </c>
      <c r="B10930" t="s">
        <v>523</v>
      </c>
      <c r="C10930">
        <v>26</v>
      </c>
      <c r="D10930">
        <v>18</v>
      </c>
      <c r="E10930">
        <v>0</v>
      </c>
      <c r="F10930" t="s">
        <v>581</v>
      </c>
      <c r="G10930" t="s">
        <v>581</v>
      </c>
      <c r="H10930" t="s">
        <v>671</v>
      </c>
      <c r="I10930" t="s">
        <v>519</v>
      </c>
      <c r="J10930" t="s">
        <v>674</v>
      </c>
    </row>
    <row r="10931" spans="1:10" x14ac:dyDescent="0.35">
      <c r="A10931">
        <v>11225</v>
      </c>
      <c r="B10931" t="s">
        <v>523</v>
      </c>
      <c r="C10931">
        <v>27</v>
      </c>
      <c r="D10931">
        <v>41</v>
      </c>
      <c r="E10931">
        <v>6</v>
      </c>
      <c r="F10931" t="s">
        <v>581</v>
      </c>
      <c r="G10931" t="s">
        <v>581</v>
      </c>
      <c r="H10931" t="s">
        <v>671</v>
      </c>
      <c r="I10931" t="s">
        <v>519</v>
      </c>
      <c r="J10931" t="s">
        <v>674</v>
      </c>
    </row>
    <row r="10932" spans="1:10" x14ac:dyDescent="0.35">
      <c r="A10932">
        <v>11226</v>
      </c>
      <c r="B10932" t="s">
        <v>523</v>
      </c>
      <c r="C10932">
        <v>28</v>
      </c>
      <c r="D10932">
        <v>43</v>
      </c>
      <c r="E10932">
        <v>2</v>
      </c>
      <c r="F10932" t="s">
        <v>581</v>
      </c>
      <c r="G10932" t="s">
        <v>581</v>
      </c>
      <c r="H10932" t="s">
        <v>671</v>
      </c>
      <c r="I10932" t="s">
        <v>519</v>
      </c>
      <c r="J10932" t="s">
        <v>674</v>
      </c>
    </row>
    <row r="10933" spans="1:10" x14ac:dyDescent="0.35">
      <c r="A10933">
        <v>11227</v>
      </c>
      <c r="B10933" t="s">
        <v>523</v>
      </c>
      <c r="C10933">
        <v>29</v>
      </c>
      <c r="D10933">
        <v>55</v>
      </c>
      <c r="E10933">
        <v>2</v>
      </c>
      <c r="F10933" t="s">
        <v>581</v>
      </c>
      <c r="G10933" t="s">
        <v>581</v>
      </c>
      <c r="H10933" t="s">
        <v>671</v>
      </c>
      <c r="I10933" t="s">
        <v>519</v>
      </c>
      <c r="J10933" t="s">
        <v>674</v>
      </c>
    </row>
    <row r="10934" spans="1:10" x14ac:dyDescent="0.35">
      <c r="A10934">
        <v>11228</v>
      </c>
      <c r="B10934" t="s">
        <v>523</v>
      </c>
      <c r="C10934">
        <v>30</v>
      </c>
      <c r="D10934">
        <v>33</v>
      </c>
      <c r="E10934">
        <v>0</v>
      </c>
      <c r="F10934" t="s">
        <v>581</v>
      </c>
      <c r="G10934" t="s">
        <v>581</v>
      </c>
      <c r="H10934" t="s">
        <v>671</v>
      </c>
      <c r="I10934" t="s">
        <v>519</v>
      </c>
      <c r="J10934" t="s">
        <v>674</v>
      </c>
    </row>
    <row r="10935" spans="1:10" x14ac:dyDescent="0.35">
      <c r="A10935">
        <v>11229</v>
      </c>
      <c r="B10935" t="s">
        <v>523</v>
      </c>
      <c r="C10935">
        <v>31</v>
      </c>
      <c r="D10935">
        <v>40</v>
      </c>
      <c r="E10935">
        <v>1</v>
      </c>
      <c r="F10935" t="s">
        <v>581</v>
      </c>
      <c r="G10935" t="s">
        <v>581</v>
      </c>
      <c r="H10935" t="s">
        <v>671</v>
      </c>
      <c r="I10935" t="s">
        <v>519</v>
      </c>
      <c r="J10935" t="s">
        <v>674</v>
      </c>
    </row>
    <row r="10936" spans="1:10" x14ac:dyDescent="0.35">
      <c r="A10936">
        <v>11230</v>
      </c>
      <c r="B10936" t="s">
        <v>523</v>
      </c>
      <c r="C10936">
        <v>32</v>
      </c>
      <c r="D10936">
        <v>33</v>
      </c>
      <c r="E10936">
        <v>6</v>
      </c>
      <c r="F10936" t="s">
        <v>581</v>
      </c>
      <c r="G10936" t="s">
        <v>581</v>
      </c>
      <c r="H10936" t="s">
        <v>671</v>
      </c>
      <c r="I10936" t="s">
        <v>519</v>
      </c>
      <c r="J10936" t="s">
        <v>674</v>
      </c>
    </row>
    <row r="10937" spans="1:10" x14ac:dyDescent="0.35">
      <c r="A10937">
        <v>11231</v>
      </c>
      <c r="B10937" t="s">
        <v>523</v>
      </c>
      <c r="C10937">
        <v>33</v>
      </c>
      <c r="D10937">
        <v>35</v>
      </c>
      <c r="E10937">
        <v>5</v>
      </c>
      <c r="F10937" t="s">
        <v>581</v>
      </c>
      <c r="G10937" t="s">
        <v>581</v>
      </c>
      <c r="H10937" t="s">
        <v>671</v>
      </c>
      <c r="I10937" t="s">
        <v>519</v>
      </c>
      <c r="J10937" t="s">
        <v>674</v>
      </c>
    </row>
    <row r="10938" spans="1:10" x14ac:dyDescent="0.35">
      <c r="A10938">
        <v>11232</v>
      </c>
      <c r="B10938" t="s">
        <v>523</v>
      </c>
      <c r="C10938">
        <v>34</v>
      </c>
      <c r="D10938">
        <v>33</v>
      </c>
      <c r="E10938">
        <v>5</v>
      </c>
      <c r="F10938" t="s">
        <v>581</v>
      </c>
      <c r="G10938" t="s">
        <v>581</v>
      </c>
      <c r="H10938" t="s">
        <v>671</v>
      </c>
      <c r="I10938" t="s">
        <v>519</v>
      </c>
      <c r="J10938" t="s">
        <v>674</v>
      </c>
    </row>
    <row r="10939" spans="1:10" x14ac:dyDescent="0.35">
      <c r="A10939">
        <v>11233</v>
      </c>
      <c r="B10939" t="s">
        <v>523</v>
      </c>
      <c r="C10939">
        <v>35</v>
      </c>
      <c r="D10939">
        <v>39</v>
      </c>
      <c r="E10939">
        <v>1</v>
      </c>
      <c r="F10939" t="s">
        <v>581</v>
      </c>
      <c r="G10939" t="s">
        <v>581</v>
      </c>
      <c r="H10939" t="s">
        <v>671</v>
      </c>
      <c r="I10939" t="s">
        <v>519</v>
      </c>
      <c r="J10939" t="s">
        <v>674</v>
      </c>
    </row>
    <row r="10940" spans="1:10" x14ac:dyDescent="0.35">
      <c r="A10940">
        <v>11234</v>
      </c>
      <c r="B10940" t="s">
        <v>523</v>
      </c>
      <c r="C10940">
        <v>36</v>
      </c>
      <c r="D10940">
        <v>36</v>
      </c>
      <c r="E10940">
        <v>0</v>
      </c>
      <c r="F10940" t="s">
        <v>581</v>
      </c>
      <c r="G10940" t="s">
        <v>581</v>
      </c>
      <c r="H10940" t="s">
        <v>671</v>
      </c>
      <c r="I10940" t="s">
        <v>519</v>
      </c>
      <c r="J10940" t="s">
        <v>674</v>
      </c>
    </row>
    <row r="10941" spans="1:10" x14ac:dyDescent="0.35">
      <c r="A10941">
        <v>11235</v>
      </c>
      <c r="B10941" t="s">
        <v>523</v>
      </c>
      <c r="C10941">
        <v>37</v>
      </c>
      <c r="D10941">
        <v>23</v>
      </c>
      <c r="E10941">
        <v>3</v>
      </c>
      <c r="F10941" t="s">
        <v>581</v>
      </c>
      <c r="G10941" t="s">
        <v>581</v>
      </c>
      <c r="H10941" t="s">
        <v>671</v>
      </c>
      <c r="I10941" t="s">
        <v>519</v>
      </c>
      <c r="J10941" t="s">
        <v>674</v>
      </c>
    </row>
    <row r="10942" spans="1:10" x14ac:dyDescent="0.35">
      <c r="A10942">
        <v>11236</v>
      </c>
      <c r="B10942" t="s">
        <v>523</v>
      </c>
      <c r="C10942">
        <v>38</v>
      </c>
      <c r="D10942">
        <v>35</v>
      </c>
      <c r="E10942">
        <v>1</v>
      </c>
      <c r="F10942" t="s">
        <v>581</v>
      </c>
      <c r="G10942" t="s">
        <v>581</v>
      </c>
      <c r="H10942" t="s">
        <v>671</v>
      </c>
      <c r="I10942" t="s">
        <v>519</v>
      </c>
      <c r="J10942" t="s">
        <v>674</v>
      </c>
    </row>
    <row r="10943" spans="1:10" x14ac:dyDescent="0.35">
      <c r="A10943">
        <v>11237</v>
      </c>
      <c r="B10943" t="s">
        <v>524</v>
      </c>
      <c r="C10943">
        <v>15</v>
      </c>
      <c r="D10943">
        <v>11</v>
      </c>
      <c r="E10943">
        <v>0</v>
      </c>
      <c r="F10943" t="s">
        <v>581</v>
      </c>
      <c r="G10943" t="s">
        <v>581</v>
      </c>
      <c r="H10943" t="s">
        <v>671</v>
      </c>
      <c r="I10943" t="s">
        <v>519</v>
      </c>
      <c r="J10943" t="s">
        <v>675</v>
      </c>
    </row>
    <row r="10944" spans="1:10" x14ac:dyDescent="0.35">
      <c r="A10944">
        <v>11238</v>
      </c>
      <c r="B10944" t="s">
        <v>524</v>
      </c>
      <c r="C10944">
        <v>16</v>
      </c>
      <c r="D10944">
        <v>10</v>
      </c>
      <c r="E10944">
        <v>0</v>
      </c>
      <c r="F10944" t="s">
        <v>581</v>
      </c>
      <c r="G10944" t="s">
        <v>581</v>
      </c>
      <c r="H10944" t="s">
        <v>671</v>
      </c>
      <c r="I10944" t="s">
        <v>519</v>
      </c>
      <c r="J10944" t="s">
        <v>675</v>
      </c>
    </row>
    <row r="10945" spans="1:10" x14ac:dyDescent="0.35">
      <c r="A10945">
        <v>11239</v>
      </c>
      <c r="B10945" t="s">
        <v>524</v>
      </c>
      <c r="C10945">
        <v>17</v>
      </c>
      <c r="D10945">
        <v>10</v>
      </c>
      <c r="E10945">
        <v>1</v>
      </c>
      <c r="F10945" t="s">
        <v>581</v>
      </c>
      <c r="G10945" t="s">
        <v>581</v>
      </c>
      <c r="H10945" t="s">
        <v>671</v>
      </c>
      <c r="I10945" t="s">
        <v>519</v>
      </c>
      <c r="J10945" t="s">
        <v>675</v>
      </c>
    </row>
    <row r="10946" spans="1:10" x14ac:dyDescent="0.35">
      <c r="A10946">
        <v>11240</v>
      </c>
      <c r="B10946" t="s">
        <v>524</v>
      </c>
      <c r="C10946">
        <v>18</v>
      </c>
      <c r="D10946">
        <v>14</v>
      </c>
      <c r="E10946">
        <v>0</v>
      </c>
      <c r="F10946" t="s">
        <v>581</v>
      </c>
      <c r="G10946" t="s">
        <v>581</v>
      </c>
      <c r="H10946" t="s">
        <v>671</v>
      </c>
      <c r="I10946" t="s">
        <v>519</v>
      </c>
      <c r="J10946" t="s">
        <v>675</v>
      </c>
    </row>
    <row r="10947" spans="1:10" x14ac:dyDescent="0.35">
      <c r="A10947">
        <v>11241</v>
      </c>
      <c r="B10947" t="s">
        <v>524</v>
      </c>
      <c r="C10947">
        <v>19</v>
      </c>
      <c r="D10947">
        <v>25</v>
      </c>
      <c r="E10947">
        <v>0</v>
      </c>
      <c r="F10947" t="s">
        <v>581</v>
      </c>
      <c r="G10947" t="s">
        <v>581</v>
      </c>
      <c r="H10947" t="s">
        <v>671</v>
      </c>
      <c r="I10947" t="s">
        <v>519</v>
      </c>
      <c r="J10947" t="s">
        <v>675</v>
      </c>
    </row>
    <row r="10948" spans="1:10" x14ac:dyDescent="0.35">
      <c r="A10948">
        <v>11242</v>
      </c>
      <c r="B10948" t="s">
        <v>524</v>
      </c>
      <c r="C10948">
        <v>20</v>
      </c>
      <c r="D10948">
        <v>11</v>
      </c>
      <c r="E10948">
        <v>0</v>
      </c>
      <c r="F10948" t="s">
        <v>581</v>
      </c>
      <c r="G10948" t="s">
        <v>581</v>
      </c>
      <c r="H10948" t="s">
        <v>671</v>
      </c>
      <c r="I10948" t="s">
        <v>519</v>
      </c>
      <c r="J10948" t="s">
        <v>675</v>
      </c>
    </row>
    <row r="10949" spans="1:10" x14ac:dyDescent="0.35">
      <c r="A10949">
        <v>11243</v>
      </c>
      <c r="B10949" t="s">
        <v>524</v>
      </c>
      <c r="C10949">
        <v>21</v>
      </c>
      <c r="D10949">
        <v>3</v>
      </c>
      <c r="E10949">
        <v>0</v>
      </c>
      <c r="F10949" t="s">
        <v>581</v>
      </c>
      <c r="G10949" t="s">
        <v>581</v>
      </c>
      <c r="H10949" t="s">
        <v>671</v>
      </c>
      <c r="I10949" t="s">
        <v>519</v>
      </c>
      <c r="J10949" t="s">
        <v>675</v>
      </c>
    </row>
    <row r="10950" spans="1:10" x14ac:dyDescent="0.35">
      <c r="A10950">
        <v>11244</v>
      </c>
      <c r="B10950" t="s">
        <v>524</v>
      </c>
      <c r="C10950">
        <v>22</v>
      </c>
      <c r="D10950">
        <v>2</v>
      </c>
      <c r="E10950">
        <v>0</v>
      </c>
      <c r="F10950" t="s">
        <v>581</v>
      </c>
      <c r="G10950" t="s">
        <v>581</v>
      </c>
      <c r="H10950" t="s">
        <v>671</v>
      </c>
      <c r="I10950" t="s">
        <v>519</v>
      </c>
      <c r="J10950" t="s">
        <v>675</v>
      </c>
    </row>
    <row r="10951" spans="1:10" x14ac:dyDescent="0.35">
      <c r="A10951">
        <v>11245</v>
      </c>
      <c r="B10951" t="s">
        <v>524</v>
      </c>
      <c r="C10951">
        <v>24</v>
      </c>
      <c r="D10951">
        <v>2</v>
      </c>
      <c r="E10951">
        <v>0</v>
      </c>
      <c r="F10951" t="s">
        <v>581</v>
      </c>
      <c r="G10951" t="s">
        <v>581</v>
      </c>
      <c r="H10951" t="s">
        <v>671</v>
      </c>
      <c r="I10951" t="s">
        <v>519</v>
      </c>
      <c r="J10951" t="s">
        <v>675</v>
      </c>
    </row>
    <row r="10952" spans="1:10" x14ac:dyDescent="0.35">
      <c r="A10952">
        <v>11246</v>
      </c>
      <c r="B10952" t="s">
        <v>524</v>
      </c>
      <c r="C10952">
        <v>25</v>
      </c>
      <c r="D10952">
        <v>5</v>
      </c>
      <c r="E10952">
        <v>0</v>
      </c>
      <c r="F10952" t="s">
        <v>581</v>
      </c>
      <c r="G10952" t="s">
        <v>581</v>
      </c>
      <c r="H10952" t="s">
        <v>671</v>
      </c>
      <c r="I10952" t="s">
        <v>519</v>
      </c>
      <c r="J10952" t="s">
        <v>675</v>
      </c>
    </row>
    <row r="10953" spans="1:10" x14ac:dyDescent="0.35">
      <c r="A10953">
        <v>11247</v>
      </c>
      <c r="B10953" t="s">
        <v>524</v>
      </c>
      <c r="C10953">
        <v>26</v>
      </c>
      <c r="D10953">
        <v>4</v>
      </c>
      <c r="E10953">
        <v>0</v>
      </c>
      <c r="F10953" t="s">
        <v>581</v>
      </c>
      <c r="G10953" t="s">
        <v>581</v>
      </c>
      <c r="H10953" t="s">
        <v>671</v>
      </c>
      <c r="I10953" t="s">
        <v>519</v>
      </c>
      <c r="J10953" t="s">
        <v>675</v>
      </c>
    </row>
    <row r="10954" spans="1:10" x14ac:dyDescent="0.35">
      <c r="A10954">
        <v>11248</v>
      </c>
      <c r="B10954" t="s">
        <v>524</v>
      </c>
      <c r="C10954">
        <v>27</v>
      </c>
      <c r="D10954">
        <v>4</v>
      </c>
      <c r="E10954">
        <v>0</v>
      </c>
      <c r="F10954" t="s">
        <v>581</v>
      </c>
      <c r="G10954" t="s">
        <v>581</v>
      </c>
      <c r="H10954" t="s">
        <v>671</v>
      </c>
      <c r="I10954" t="s">
        <v>519</v>
      </c>
      <c r="J10954" t="s">
        <v>675</v>
      </c>
    </row>
    <row r="10955" spans="1:10" x14ac:dyDescent="0.35">
      <c r="A10955">
        <v>11249</v>
      </c>
      <c r="B10955" t="s">
        <v>524</v>
      </c>
      <c r="C10955">
        <v>28</v>
      </c>
      <c r="D10955">
        <v>2</v>
      </c>
      <c r="E10955">
        <v>0</v>
      </c>
      <c r="F10955" t="s">
        <v>581</v>
      </c>
      <c r="G10955" t="s">
        <v>581</v>
      </c>
      <c r="H10955" t="s">
        <v>671</v>
      </c>
      <c r="I10955" t="s">
        <v>519</v>
      </c>
      <c r="J10955" t="s">
        <v>675</v>
      </c>
    </row>
    <row r="10956" spans="1:10" x14ac:dyDescent="0.35">
      <c r="A10956">
        <v>11250</v>
      </c>
      <c r="B10956" t="s">
        <v>524</v>
      </c>
      <c r="C10956">
        <v>29</v>
      </c>
      <c r="D10956">
        <v>4</v>
      </c>
      <c r="E10956">
        <v>0</v>
      </c>
      <c r="F10956" t="s">
        <v>581</v>
      </c>
      <c r="G10956" t="s">
        <v>581</v>
      </c>
      <c r="H10956" t="s">
        <v>671</v>
      </c>
      <c r="I10956" t="s">
        <v>519</v>
      </c>
      <c r="J10956" t="s">
        <v>675</v>
      </c>
    </row>
    <row r="10957" spans="1:10" x14ac:dyDescent="0.35">
      <c r="A10957">
        <v>11251</v>
      </c>
      <c r="B10957" t="s">
        <v>524</v>
      </c>
      <c r="C10957">
        <v>31</v>
      </c>
      <c r="D10957">
        <v>5</v>
      </c>
      <c r="E10957">
        <v>0</v>
      </c>
      <c r="F10957" t="s">
        <v>581</v>
      </c>
      <c r="G10957" t="s">
        <v>581</v>
      </c>
      <c r="H10957" t="s">
        <v>671</v>
      </c>
      <c r="I10957" t="s">
        <v>519</v>
      </c>
      <c r="J10957" t="s">
        <v>675</v>
      </c>
    </row>
    <row r="10958" spans="1:10" x14ac:dyDescent="0.35">
      <c r="A10958">
        <v>11252</v>
      </c>
      <c r="B10958" t="s">
        <v>524</v>
      </c>
      <c r="C10958">
        <v>32</v>
      </c>
      <c r="D10958">
        <v>4</v>
      </c>
      <c r="E10958">
        <v>0</v>
      </c>
      <c r="F10958" t="s">
        <v>581</v>
      </c>
      <c r="G10958" t="s">
        <v>581</v>
      </c>
      <c r="H10958" t="s">
        <v>671</v>
      </c>
      <c r="I10958" t="s">
        <v>519</v>
      </c>
      <c r="J10958" t="s">
        <v>675</v>
      </c>
    </row>
    <row r="10959" spans="1:10" x14ac:dyDescent="0.35">
      <c r="A10959">
        <v>11253</v>
      </c>
      <c r="B10959" t="s">
        <v>524</v>
      </c>
      <c r="C10959">
        <v>33</v>
      </c>
      <c r="D10959">
        <v>2</v>
      </c>
      <c r="E10959">
        <v>0</v>
      </c>
      <c r="F10959" t="s">
        <v>581</v>
      </c>
      <c r="G10959" t="s">
        <v>581</v>
      </c>
      <c r="H10959" t="s">
        <v>671</v>
      </c>
      <c r="I10959" t="s">
        <v>519</v>
      </c>
      <c r="J10959" t="s">
        <v>675</v>
      </c>
    </row>
    <row r="10960" spans="1:10" x14ac:dyDescent="0.35">
      <c r="A10960">
        <v>11254</v>
      </c>
      <c r="B10960" t="s">
        <v>524</v>
      </c>
      <c r="C10960">
        <v>34</v>
      </c>
      <c r="D10960">
        <v>1</v>
      </c>
      <c r="E10960">
        <v>0</v>
      </c>
      <c r="F10960" t="s">
        <v>581</v>
      </c>
      <c r="G10960" t="s">
        <v>581</v>
      </c>
      <c r="H10960" t="s">
        <v>671</v>
      </c>
      <c r="I10960" t="s">
        <v>519</v>
      </c>
      <c r="J10960" t="s">
        <v>675</v>
      </c>
    </row>
    <row r="10961" spans="1:10" x14ac:dyDescent="0.35">
      <c r="A10961">
        <v>11255</v>
      </c>
      <c r="B10961" t="s">
        <v>524</v>
      </c>
      <c r="C10961">
        <v>35</v>
      </c>
      <c r="D10961">
        <v>3</v>
      </c>
      <c r="E10961">
        <v>0</v>
      </c>
      <c r="F10961" t="s">
        <v>581</v>
      </c>
      <c r="G10961" t="s">
        <v>581</v>
      </c>
      <c r="H10961" t="s">
        <v>671</v>
      </c>
      <c r="I10961" t="s">
        <v>519</v>
      </c>
      <c r="J10961" t="s">
        <v>675</v>
      </c>
    </row>
    <row r="10962" spans="1:10" x14ac:dyDescent="0.35">
      <c r="A10962">
        <v>11256</v>
      </c>
      <c r="B10962" t="s">
        <v>524</v>
      </c>
      <c r="C10962">
        <v>36</v>
      </c>
      <c r="D10962">
        <v>5</v>
      </c>
      <c r="E10962">
        <v>0</v>
      </c>
      <c r="F10962" t="s">
        <v>581</v>
      </c>
      <c r="G10962" t="s">
        <v>581</v>
      </c>
      <c r="H10962" t="s">
        <v>671</v>
      </c>
      <c r="I10962" t="s">
        <v>519</v>
      </c>
      <c r="J10962" t="s">
        <v>675</v>
      </c>
    </row>
    <row r="10963" spans="1:10" x14ac:dyDescent="0.35">
      <c r="A10963">
        <v>11257</v>
      </c>
      <c r="B10963" t="s">
        <v>524</v>
      </c>
      <c r="C10963">
        <v>37</v>
      </c>
      <c r="D10963">
        <v>1</v>
      </c>
      <c r="E10963">
        <v>0</v>
      </c>
      <c r="F10963" t="s">
        <v>581</v>
      </c>
      <c r="G10963" t="s">
        <v>581</v>
      </c>
      <c r="H10963" t="s">
        <v>671</v>
      </c>
      <c r="I10963" t="s">
        <v>519</v>
      </c>
      <c r="J10963" t="s">
        <v>675</v>
      </c>
    </row>
    <row r="10964" spans="1:10" x14ac:dyDescent="0.35">
      <c r="A10964">
        <v>11258</v>
      </c>
      <c r="B10964" t="s">
        <v>524</v>
      </c>
      <c r="C10964">
        <v>38</v>
      </c>
      <c r="D10964">
        <v>3</v>
      </c>
      <c r="E10964">
        <v>0</v>
      </c>
      <c r="F10964" t="s">
        <v>581</v>
      </c>
      <c r="G10964" t="s">
        <v>581</v>
      </c>
      <c r="H10964" t="s">
        <v>671</v>
      </c>
      <c r="I10964" t="s">
        <v>519</v>
      </c>
      <c r="J10964" t="s">
        <v>675</v>
      </c>
    </row>
    <row r="10965" spans="1:10" x14ac:dyDescent="0.35">
      <c r="A10965">
        <v>11259</v>
      </c>
      <c r="B10965" t="s">
        <v>525</v>
      </c>
      <c r="C10965">
        <v>15</v>
      </c>
      <c r="D10965">
        <v>23</v>
      </c>
      <c r="E10965">
        <v>3</v>
      </c>
      <c r="F10965" t="s">
        <v>581</v>
      </c>
      <c r="G10965" t="s">
        <v>581</v>
      </c>
      <c r="H10965" t="s">
        <v>671</v>
      </c>
      <c r="I10965" t="s">
        <v>519</v>
      </c>
      <c r="J10965" t="s">
        <v>674</v>
      </c>
    </row>
    <row r="10966" spans="1:10" x14ac:dyDescent="0.35">
      <c r="A10966">
        <v>11260</v>
      </c>
      <c r="B10966" t="s">
        <v>525</v>
      </c>
      <c r="C10966">
        <v>16</v>
      </c>
      <c r="D10966">
        <v>26</v>
      </c>
      <c r="E10966">
        <v>9</v>
      </c>
      <c r="F10966" t="s">
        <v>581</v>
      </c>
      <c r="G10966" t="s">
        <v>581</v>
      </c>
      <c r="H10966" t="s">
        <v>671</v>
      </c>
      <c r="I10966" t="s">
        <v>519</v>
      </c>
      <c r="J10966" t="s">
        <v>674</v>
      </c>
    </row>
    <row r="10967" spans="1:10" x14ac:dyDescent="0.35">
      <c r="A10967">
        <v>11261</v>
      </c>
      <c r="B10967" t="s">
        <v>525</v>
      </c>
      <c r="C10967">
        <v>17</v>
      </c>
      <c r="D10967">
        <v>23</v>
      </c>
      <c r="E10967">
        <v>5</v>
      </c>
      <c r="F10967" t="s">
        <v>581</v>
      </c>
      <c r="G10967" t="s">
        <v>581</v>
      </c>
      <c r="H10967" t="s">
        <v>671</v>
      </c>
      <c r="I10967" t="s">
        <v>519</v>
      </c>
      <c r="J10967" t="s">
        <v>674</v>
      </c>
    </row>
    <row r="10968" spans="1:10" x14ac:dyDescent="0.35">
      <c r="A10968">
        <v>11262</v>
      </c>
      <c r="B10968" t="s">
        <v>525</v>
      </c>
      <c r="C10968">
        <v>18</v>
      </c>
      <c r="D10968">
        <v>27</v>
      </c>
      <c r="E10968">
        <v>5</v>
      </c>
      <c r="F10968" t="s">
        <v>581</v>
      </c>
      <c r="G10968" t="s">
        <v>581</v>
      </c>
      <c r="H10968" t="s">
        <v>671</v>
      </c>
      <c r="I10968" t="s">
        <v>519</v>
      </c>
      <c r="J10968" t="s">
        <v>674</v>
      </c>
    </row>
    <row r="10969" spans="1:10" x14ac:dyDescent="0.35">
      <c r="A10969">
        <v>11263</v>
      </c>
      <c r="B10969" t="s">
        <v>525</v>
      </c>
      <c r="C10969">
        <v>19</v>
      </c>
      <c r="D10969">
        <v>30</v>
      </c>
      <c r="E10969">
        <v>3</v>
      </c>
      <c r="F10969" t="s">
        <v>581</v>
      </c>
      <c r="G10969" t="s">
        <v>581</v>
      </c>
      <c r="H10969" t="s">
        <v>671</v>
      </c>
      <c r="I10969" t="s">
        <v>519</v>
      </c>
      <c r="J10969" t="s">
        <v>674</v>
      </c>
    </row>
    <row r="10970" spans="1:10" x14ac:dyDescent="0.35">
      <c r="A10970">
        <v>11264</v>
      </c>
      <c r="B10970" t="s">
        <v>525</v>
      </c>
      <c r="C10970">
        <v>20</v>
      </c>
      <c r="D10970">
        <v>18</v>
      </c>
      <c r="E10970">
        <v>4</v>
      </c>
      <c r="F10970" t="s">
        <v>581</v>
      </c>
      <c r="G10970" t="s">
        <v>581</v>
      </c>
      <c r="H10970" t="s">
        <v>671</v>
      </c>
      <c r="I10970" t="s">
        <v>519</v>
      </c>
      <c r="J10970" t="s">
        <v>674</v>
      </c>
    </row>
    <row r="10971" spans="1:10" x14ac:dyDescent="0.35">
      <c r="A10971">
        <v>11265</v>
      </c>
      <c r="B10971" t="s">
        <v>525</v>
      </c>
      <c r="C10971">
        <v>21</v>
      </c>
      <c r="D10971">
        <v>13</v>
      </c>
      <c r="E10971">
        <v>1</v>
      </c>
      <c r="F10971" t="s">
        <v>581</v>
      </c>
      <c r="G10971" t="s">
        <v>581</v>
      </c>
      <c r="H10971" t="s">
        <v>671</v>
      </c>
      <c r="I10971" t="s">
        <v>519</v>
      </c>
      <c r="J10971" t="s">
        <v>674</v>
      </c>
    </row>
    <row r="10972" spans="1:10" x14ac:dyDescent="0.35">
      <c r="A10972">
        <v>11266</v>
      </c>
      <c r="B10972" t="s">
        <v>525</v>
      </c>
      <c r="C10972">
        <v>22</v>
      </c>
      <c r="D10972">
        <v>6</v>
      </c>
      <c r="E10972">
        <v>1</v>
      </c>
      <c r="F10972" t="s">
        <v>581</v>
      </c>
      <c r="G10972" t="s">
        <v>581</v>
      </c>
      <c r="H10972" t="s">
        <v>671</v>
      </c>
      <c r="I10972" t="s">
        <v>519</v>
      </c>
      <c r="J10972" t="s">
        <v>674</v>
      </c>
    </row>
    <row r="10973" spans="1:10" x14ac:dyDescent="0.35">
      <c r="A10973">
        <v>11267</v>
      </c>
      <c r="B10973" t="s">
        <v>525</v>
      </c>
      <c r="C10973">
        <v>23</v>
      </c>
      <c r="D10973">
        <v>7</v>
      </c>
      <c r="E10973">
        <v>1</v>
      </c>
      <c r="F10973" t="s">
        <v>581</v>
      </c>
      <c r="G10973" t="s">
        <v>581</v>
      </c>
      <c r="H10973" t="s">
        <v>671</v>
      </c>
      <c r="I10973" t="s">
        <v>519</v>
      </c>
      <c r="J10973" t="s">
        <v>674</v>
      </c>
    </row>
    <row r="10974" spans="1:10" x14ac:dyDescent="0.35">
      <c r="A10974">
        <v>11268</v>
      </c>
      <c r="B10974" t="s">
        <v>525</v>
      </c>
      <c r="C10974">
        <v>24</v>
      </c>
      <c r="D10974">
        <v>4</v>
      </c>
      <c r="E10974">
        <v>3</v>
      </c>
      <c r="F10974" t="s">
        <v>581</v>
      </c>
      <c r="G10974" t="s">
        <v>581</v>
      </c>
      <c r="H10974" t="s">
        <v>671</v>
      </c>
      <c r="I10974" t="s">
        <v>519</v>
      </c>
      <c r="J10974" t="s">
        <v>674</v>
      </c>
    </row>
    <row r="10975" spans="1:10" x14ac:dyDescent="0.35">
      <c r="A10975">
        <v>11269</v>
      </c>
      <c r="B10975" t="s">
        <v>525</v>
      </c>
      <c r="C10975">
        <v>25</v>
      </c>
      <c r="D10975">
        <v>6</v>
      </c>
      <c r="E10975">
        <v>1</v>
      </c>
      <c r="F10975" t="s">
        <v>581</v>
      </c>
      <c r="G10975" t="s">
        <v>581</v>
      </c>
      <c r="H10975" t="s">
        <v>671</v>
      </c>
      <c r="I10975" t="s">
        <v>519</v>
      </c>
      <c r="J10975" t="s">
        <v>674</v>
      </c>
    </row>
    <row r="10976" spans="1:10" x14ac:dyDescent="0.35">
      <c r="A10976">
        <v>11270</v>
      </c>
      <c r="B10976" t="s">
        <v>525</v>
      </c>
      <c r="C10976">
        <v>26</v>
      </c>
      <c r="D10976">
        <v>6</v>
      </c>
      <c r="E10976">
        <v>2</v>
      </c>
      <c r="F10976" t="s">
        <v>581</v>
      </c>
      <c r="G10976" t="s">
        <v>581</v>
      </c>
      <c r="H10976" t="s">
        <v>671</v>
      </c>
      <c r="I10976" t="s">
        <v>519</v>
      </c>
      <c r="J10976" t="s">
        <v>674</v>
      </c>
    </row>
    <row r="10977" spans="1:10" x14ac:dyDescent="0.35">
      <c r="A10977">
        <v>11271</v>
      </c>
      <c r="B10977" t="s">
        <v>525</v>
      </c>
      <c r="C10977">
        <v>27</v>
      </c>
      <c r="D10977">
        <v>5</v>
      </c>
      <c r="E10977">
        <v>1</v>
      </c>
      <c r="F10977" t="s">
        <v>581</v>
      </c>
      <c r="G10977" t="s">
        <v>581</v>
      </c>
      <c r="H10977" t="s">
        <v>671</v>
      </c>
      <c r="I10977" t="s">
        <v>519</v>
      </c>
      <c r="J10977" t="s">
        <v>674</v>
      </c>
    </row>
    <row r="10978" spans="1:10" x14ac:dyDescent="0.35">
      <c r="A10978">
        <v>11272</v>
      </c>
      <c r="B10978" t="s">
        <v>525</v>
      </c>
      <c r="C10978">
        <v>28</v>
      </c>
      <c r="D10978">
        <v>17</v>
      </c>
      <c r="E10978">
        <v>4</v>
      </c>
      <c r="F10978" t="s">
        <v>581</v>
      </c>
      <c r="G10978" t="s">
        <v>581</v>
      </c>
      <c r="H10978" t="s">
        <v>671</v>
      </c>
      <c r="I10978" t="s">
        <v>519</v>
      </c>
      <c r="J10978" t="s">
        <v>674</v>
      </c>
    </row>
    <row r="10979" spans="1:10" x14ac:dyDescent="0.35">
      <c r="A10979">
        <v>11273</v>
      </c>
      <c r="B10979" t="s">
        <v>525</v>
      </c>
      <c r="C10979">
        <v>29</v>
      </c>
      <c r="D10979">
        <v>58</v>
      </c>
      <c r="E10979">
        <v>8</v>
      </c>
      <c r="F10979" t="s">
        <v>581</v>
      </c>
      <c r="G10979" t="s">
        <v>581</v>
      </c>
      <c r="H10979" t="s">
        <v>671</v>
      </c>
      <c r="I10979" t="s">
        <v>519</v>
      </c>
      <c r="J10979" t="s">
        <v>674</v>
      </c>
    </row>
    <row r="10980" spans="1:10" x14ac:dyDescent="0.35">
      <c r="A10980">
        <v>11274</v>
      </c>
      <c r="B10980" t="s">
        <v>525</v>
      </c>
      <c r="C10980">
        <v>30</v>
      </c>
      <c r="D10980">
        <v>45</v>
      </c>
      <c r="E10980">
        <v>3</v>
      </c>
      <c r="F10980" t="s">
        <v>581</v>
      </c>
      <c r="G10980" t="s">
        <v>581</v>
      </c>
      <c r="H10980" t="s">
        <v>671</v>
      </c>
      <c r="I10980" t="s">
        <v>519</v>
      </c>
      <c r="J10980" t="s">
        <v>674</v>
      </c>
    </row>
    <row r="10981" spans="1:10" x14ac:dyDescent="0.35">
      <c r="A10981">
        <v>11275</v>
      </c>
      <c r="B10981" t="s">
        <v>525</v>
      </c>
      <c r="C10981">
        <v>31</v>
      </c>
      <c r="D10981">
        <v>18</v>
      </c>
      <c r="E10981">
        <v>6</v>
      </c>
      <c r="F10981" t="s">
        <v>581</v>
      </c>
      <c r="G10981" t="s">
        <v>581</v>
      </c>
      <c r="H10981" t="s">
        <v>671</v>
      </c>
      <c r="I10981" t="s">
        <v>519</v>
      </c>
      <c r="J10981" t="s">
        <v>674</v>
      </c>
    </row>
    <row r="10982" spans="1:10" x14ac:dyDescent="0.35">
      <c r="A10982">
        <v>11276</v>
      </c>
      <c r="B10982" t="s">
        <v>525</v>
      </c>
      <c r="C10982">
        <v>32</v>
      </c>
      <c r="D10982">
        <v>18</v>
      </c>
      <c r="E10982">
        <v>5</v>
      </c>
      <c r="F10982" t="s">
        <v>581</v>
      </c>
      <c r="G10982" t="s">
        <v>581</v>
      </c>
      <c r="H10982" t="s">
        <v>671</v>
      </c>
      <c r="I10982" t="s">
        <v>519</v>
      </c>
      <c r="J10982" t="s">
        <v>674</v>
      </c>
    </row>
    <row r="10983" spans="1:10" x14ac:dyDescent="0.35">
      <c r="A10983">
        <v>11277</v>
      </c>
      <c r="B10983" t="s">
        <v>525</v>
      </c>
      <c r="C10983">
        <v>33</v>
      </c>
      <c r="D10983">
        <v>15</v>
      </c>
      <c r="E10983">
        <v>0</v>
      </c>
      <c r="F10983" t="s">
        <v>581</v>
      </c>
      <c r="G10983" t="s">
        <v>581</v>
      </c>
      <c r="H10983" t="s">
        <v>671</v>
      </c>
      <c r="I10983" t="s">
        <v>519</v>
      </c>
      <c r="J10983" t="s">
        <v>674</v>
      </c>
    </row>
    <row r="10984" spans="1:10" x14ac:dyDescent="0.35">
      <c r="A10984">
        <v>11278</v>
      </c>
      <c r="B10984" t="s">
        <v>525</v>
      </c>
      <c r="C10984">
        <v>34</v>
      </c>
      <c r="D10984">
        <v>17</v>
      </c>
      <c r="E10984">
        <v>3</v>
      </c>
      <c r="F10984" t="s">
        <v>581</v>
      </c>
      <c r="G10984" t="s">
        <v>581</v>
      </c>
      <c r="H10984" t="s">
        <v>671</v>
      </c>
      <c r="I10984" t="s">
        <v>519</v>
      </c>
      <c r="J10984" t="s">
        <v>674</v>
      </c>
    </row>
    <row r="10985" spans="1:10" x14ac:dyDescent="0.35">
      <c r="A10985">
        <v>11279</v>
      </c>
      <c r="B10985" t="s">
        <v>525</v>
      </c>
      <c r="C10985">
        <v>35</v>
      </c>
      <c r="D10985">
        <v>18</v>
      </c>
      <c r="E10985">
        <v>6</v>
      </c>
      <c r="F10985" t="s">
        <v>581</v>
      </c>
      <c r="G10985" t="s">
        <v>581</v>
      </c>
      <c r="H10985" t="s">
        <v>671</v>
      </c>
      <c r="I10985" t="s">
        <v>519</v>
      </c>
      <c r="J10985" t="s">
        <v>674</v>
      </c>
    </row>
    <row r="10986" spans="1:10" x14ac:dyDescent="0.35">
      <c r="A10986">
        <v>11280</v>
      </c>
      <c r="B10986" t="s">
        <v>525</v>
      </c>
      <c r="C10986">
        <v>36</v>
      </c>
      <c r="D10986">
        <v>16</v>
      </c>
      <c r="E10986">
        <v>4</v>
      </c>
      <c r="F10986" t="s">
        <v>581</v>
      </c>
      <c r="G10986" t="s">
        <v>581</v>
      </c>
      <c r="H10986" t="s">
        <v>671</v>
      </c>
      <c r="I10986" t="s">
        <v>519</v>
      </c>
      <c r="J10986" t="s">
        <v>674</v>
      </c>
    </row>
    <row r="10987" spans="1:10" x14ac:dyDescent="0.35">
      <c r="A10987">
        <v>11281</v>
      </c>
      <c r="B10987" t="s">
        <v>525</v>
      </c>
      <c r="C10987">
        <v>37</v>
      </c>
      <c r="D10987">
        <v>18</v>
      </c>
      <c r="E10987">
        <v>0</v>
      </c>
      <c r="F10987" t="s">
        <v>581</v>
      </c>
      <c r="G10987" t="s">
        <v>581</v>
      </c>
      <c r="H10987" t="s">
        <v>671</v>
      </c>
      <c r="I10987" t="s">
        <v>519</v>
      </c>
      <c r="J10987" t="s">
        <v>674</v>
      </c>
    </row>
    <row r="10988" spans="1:10" x14ac:dyDescent="0.35">
      <c r="A10988">
        <v>11282</v>
      </c>
      <c r="B10988" t="s">
        <v>525</v>
      </c>
      <c r="C10988">
        <v>38</v>
      </c>
      <c r="D10988">
        <v>13</v>
      </c>
      <c r="E10988">
        <v>3</v>
      </c>
      <c r="F10988" t="s">
        <v>581</v>
      </c>
      <c r="G10988" t="s">
        <v>581</v>
      </c>
      <c r="H10988" t="s">
        <v>671</v>
      </c>
      <c r="I10988" t="s">
        <v>519</v>
      </c>
      <c r="J10988" t="s">
        <v>674</v>
      </c>
    </row>
    <row r="10989" spans="1:10" x14ac:dyDescent="0.35">
      <c r="A10989">
        <v>11283</v>
      </c>
      <c r="B10989" t="s">
        <v>526</v>
      </c>
      <c r="C10989">
        <v>15</v>
      </c>
      <c r="D10989">
        <v>32</v>
      </c>
      <c r="E10989">
        <v>2</v>
      </c>
      <c r="F10989" t="s">
        <v>581</v>
      </c>
      <c r="G10989" t="s">
        <v>581</v>
      </c>
      <c r="H10989" t="s">
        <v>671</v>
      </c>
      <c r="I10989" t="s">
        <v>519</v>
      </c>
      <c r="J10989" t="s">
        <v>676</v>
      </c>
    </row>
    <row r="10990" spans="1:10" x14ac:dyDescent="0.35">
      <c r="A10990">
        <v>11284</v>
      </c>
      <c r="B10990" t="s">
        <v>526</v>
      </c>
      <c r="C10990">
        <v>16</v>
      </c>
      <c r="D10990">
        <v>22</v>
      </c>
      <c r="E10990">
        <v>0</v>
      </c>
      <c r="F10990" t="s">
        <v>581</v>
      </c>
      <c r="G10990" t="s">
        <v>581</v>
      </c>
      <c r="H10990" t="s">
        <v>671</v>
      </c>
      <c r="I10990" t="s">
        <v>519</v>
      </c>
      <c r="J10990" t="s">
        <v>676</v>
      </c>
    </row>
    <row r="10991" spans="1:10" x14ac:dyDescent="0.35">
      <c r="A10991">
        <v>11285</v>
      </c>
      <c r="B10991" t="s">
        <v>526</v>
      </c>
      <c r="C10991">
        <v>17</v>
      </c>
      <c r="D10991">
        <v>27</v>
      </c>
      <c r="E10991">
        <v>0</v>
      </c>
      <c r="F10991" t="s">
        <v>581</v>
      </c>
      <c r="G10991" t="s">
        <v>581</v>
      </c>
      <c r="H10991" t="s">
        <v>671</v>
      </c>
      <c r="I10991" t="s">
        <v>519</v>
      </c>
      <c r="J10991" t="s">
        <v>676</v>
      </c>
    </row>
    <row r="10992" spans="1:10" x14ac:dyDescent="0.35">
      <c r="A10992">
        <v>11286</v>
      </c>
      <c r="B10992" t="s">
        <v>526</v>
      </c>
      <c r="C10992">
        <v>18</v>
      </c>
      <c r="D10992">
        <v>26</v>
      </c>
      <c r="E10992">
        <v>1</v>
      </c>
      <c r="F10992" t="s">
        <v>581</v>
      </c>
      <c r="G10992" t="s">
        <v>581</v>
      </c>
      <c r="H10992" t="s">
        <v>671</v>
      </c>
      <c r="I10992" t="s">
        <v>519</v>
      </c>
      <c r="J10992" t="s">
        <v>676</v>
      </c>
    </row>
    <row r="10993" spans="1:10" x14ac:dyDescent="0.35">
      <c r="A10993">
        <v>11287</v>
      </c>
      <c r="B10993" t="s">
        <v>526</v>
      </c>
      <c r="C10993">
        <v>19</v>
      </c>
      <c r="D10993">
        <v>21</v>
      </c>
      <c r="E10993">
        <v>1</v>
      </c>
      <c r="F10993" t="s">
        <v>581</v>
      </c>
      <c r="G10993" t="s">
        <v>581</v>
      </c>
      <c r="H10993" t="s">
        <v>671</v>
      </c>
      <c r="I10993" t="s">
        <v>519</v>
      </c>
      <c r="J10993" t="s">
        <v>676</v>
      </c>
    </row>
    <row r="10994" spans="1:10" x14ac:dyDescent="0.35">
      <c r="A10994">
        <v>11288</v>
      </c>
      <c r="B10994" t="s">
        <v>526</v>
      </c>
      <c r="C10994">
        <v>20</v>
      </c>
      <c r="D10994">
        <v>11</v>
      </c>
      <c r="E10994">
        <v>0</v>
      </c>
      <c r="F10994" t="s">
        <v>581</v>
      </c>
      <c r="G10994" t="s">
        <v>581</v>
      </c>
      <c r="H10994" t="s">
        <v>671</v>
      </c>
      <c r="I10994" t="s">
        <v>519</v>
      </c>
      <c r="J10994" t="s">
        <v>676</v>
      </c>
    </row>
    <row r="10995" spans="1:10" x14ac:dyDescent="0.35">
      <c r="A10995">
        <v>11289</v>
      </c>
      <c r="B10995" t="s">
        <v>526</v>
      </c>
      <c r="C10995">
        <v>21</v>
      </c>
      <c r="D10995">
        <v>6</v>
      </c>
      <c r="E10995">
        <v>0</v>
      </c>
      <c r="F10995" t="s">
        <v>581</v>
      </c>
      <c r="G10995" t="s">
        <v>581</v>
      </c>
      <c r="H10995" t="s">
        <v>671</v>
      </c>
      <c r="I10995" t="s">
        <v>519</v>
      </c>
      <c r="J10995" t="s">
        <v>676</v>
      </c>
    </row>
    <row r="10996" spans="1:10" x14ac:dyDescent="0.35">
      <c r="A10996">
        <v>11290</v>
      </c>
      <c r="B10996" t="s">
        <v>526</v>
      </c>
      <c r="C10996">
        <v>22</v>
      </c>
      <c r="D10996">
        <v>6</v>
      </c>
      <c r="E10996">
        <v>0</v>
      </c>
      <c r="F10996" t="s">
        <v>581</v>
      </c>
      <c r="G10996" t="s">
        <v>581</v>
      </c>
      <c r="H10996" t="s">
        <v>671</v>
      </c>
      <c r="I10996" t="s">
        <v>519</v>
      </c>
      <c r="J10996" t="s">
        <v>676</v>
      </c>
    </row>
    <row r="10997" spans="1:10" x14ac:dyDescent="0.35">
      <c r="A10997">
        <v>11291</v>
      </c>
      <c r="B10997" t="s">
        <v>526</v>
      </c>
      <c r="C10997">
        <v>23</v>
      </c>
      <c r="D10997">
        <v>6</v>
      </c>
      <c r="E10997">
        <v>0</v>
      </c>
      <c r="F10997" t="s">
        <v>581</v>
      </c>
      <c r="G10997" t="s">
        <v>581</v>
      </c>
      <c r="H10997" t="s">
        <v>671</v>
      </c>
      <c r="I10997" t="s">
        <v>519</v>
      </c>
      <c r="J10997" t="s">
        <v>676</v>
      </c>
    </row>
    <row r="10998" spans="1:10" x14ac:dyDescent="0.35">
      <c r="A10998">
        <v>11292</v>
      </c>
      <c r="B10998" t="s">
        <v>526</v>
      </c>
      <c r="C10998">
        <v>24</v>
      </c>
      <c r="D10998">
        <v>3</v>
      </c>
      <c r="E10998">
        <v>0</v>
      </c>
      <c r="F10998" t="s">
        <v>581</v>
      </c>
      <c r="G10998" t="s">
        <v>581</v>
      </c>
      <c r="H10998" t="s">
        <v>671</v>
      </c>
      <c r="I10998" t="s">
        <v>519</v>
      </c>
      <c r="J10998" t="s">
        <v>676</v>
      </c>
    </row>
    <row r="10999" spans="1:10" x14ac:dyDescent="0.35">
      <c r="A10999">
        <v>11293</v>
      </c>
      <c r="B10999" t="s">
        <v>526</v>
      </c>
      <c r="C10999">
        <v>25</v>
      </c>
      <c r="D10999">
        <v>2</v>
      </c>
      <c r="E10999">
        <v>0</v>
      </c>
      <c r="F10999" t="s">
        <v>581</v>
      </c>
      <c r="G10999" t="s">
        <v>581</v>
      </c>
      <c r="H10999" t="s">
        <v>671</v>
      </c>
      <c r="I10999" t="s">
        <v>519</v>
      </c>
      <c r="J10999" t="s">
        <v>676</v>
      </c>
    </row>
    <row r="11000" spans="1:10" x14ac:dyDescent="0.35">
      <c r="A11000">
        <v>11294</v>
      </c>
      <c r="B11000" t="s">
        <v>526</v>
      </c>
      <c r="C11000">
        <v>26</v>
      </c>
      <c r="D11000">
        <v>6</v>
      </c>
      <c r="E11000">
        <v>0</v>
      </c>
      <c r="F11000" t="s">
        <v>581</v>
      </c>
      <c r="G11000" t="s">
        <v>581</v>
      </c>
      <c r="H11000" t="s">
        <v>671</v>
      </c>
      <c r="I11000" t="s">
        <v>519</v>
      </c>
      <c r="J11000" t="s">
        <v>676</v>
      </c>
    </row>
    <row r="11001" spans="1:10" x14ac:dyDescent="0.35">
      <c r="A11001">
        <v>11295</v>
      </c>
      <c r="B11001" t="s">
        <v>526</v>
      </c>
      <c r="C11001">
        <v>27</v>
      </c>
      <c r="D11001">
        <v>13</v>
      </c>
      <c r="E11001">
        <v>0</v>
      </c>
      <c r="F11001" t="s">
        <v>581</v>
      </c>
      <c r="G11001" t="s">
        <v>581</v>
      </c>
      <c r="H11001" t="s">
        <v>671</v>
      </c>
      <c r="I11001" t="s">
        <v>519</v>
      </c>
      <c r="J11001" t="s">
        <v>676</v>
      </c>
    </row>
    <row r="11002" spans="1:10" x14ac:dyDescent="0.35">
      <c r="A11002">
        <v>11296</v>
      </c>
      <c r="B11002" t="s">
        <v>526</v>
      </c>
      <c r="C11002">
        <v>28</v>
      </c>
      <c r="D11002">
        <v>14</v>
      </c>
      <c r="E11002">
        <v>2</v>
      </c>
      <c r="F11002" t="s">
        <v>581</v>
      </c>
      <c r="G11002" t="s">
        <v>581</v>
      </c>
      <c r="H11002" t="s">
        <v>671</v>
      </c>
      <c r="I11002" t="s">
        <v>519</v>
      </c>
      <c r="J11002" t="s">
        <v>676</v>
      </c>
    </row>
    <row r="11003" spans="1:10" x14ac:dyDescent="0.35">
      <c r="A11003">
        <v>11297</v>
      </c>
      <c r="B11003" t="s">
        <v>526</v>
      </c>
      <c r="C11003">
        <v>29</v>
      </c>
      <c r="D11003">
        <v>17</v>
      </c>
      <c r="E11003">
        <v>2</v>
      </c>
      <c r="F11003" t="s">
        <v>581</v>
      </c>
      <c r="G11003" t="s">
        <v>581</v>
      </c>
      <c r="H11003" t="s">
        <v>671</v>
      </c>
      <c r="I11003" t="s">
        <v>519</v>
      </c>
      <c r="J11003" t="s">
        <v>676</v>
      </c>
    </row>
    <row r="11004" spans="1:10" x14ac:dyDescent="0.35">
      <c r="A11004">
        <v>11298</v>
      </c>
      <c r="B11004" t="s">
        <v>526</v>
      </c>
      <c r="C11004">
        <v>30</v>
      </c>
      <c r="D11004">
        <v>6</v>
      </c>
      <c r="E11004">
        <v>0</v>
      </c>
      <c r="F11004" t="s">
        <v>581</v>
      </c>
      <c r="G11004" t="s">
        <v>581</v>
      </c>
      <c r="H11004" t="s">
        <v>671</v>
      </c>
      <c r="I11004" t="s">
        <v>519</v>
      </c>
      <c r="J11004" t="s">
        <v>676</v>
      </c>
    </row>
    <row r="11005" spans="1:10" x14ac:dyDescent="0.35">
      <c r="A11005">
        <v>11299</v>
      </c>
      <c r="B11005" t="s">
        <v>526</v>
      </c>
      <c r="C11005">
        <v>31</v>
      </c>
      <c r="D11005">
        <v>9</v>
      </c>
      <c r="E11005">
        <v>0</v>
      </c>
      <c r="F11005" t="s">
        <v>581</v>
      </c>
      <c r="G11005" t="s">
        <v>581</v>
      </c>
      <c r="H11005" t="s">
        <v>671</v>
      </c>
      <c r="I11005" t="s">
        <v>519</v>
      </c>
      <c r="J11005" t="s">
        <v>676</v>
      </c>
    </row>
    <row r="11006" spans="1:10" x14ac:dyDescent="0.35">
      <c r="A11006">
        <v>11300</v>
      </c>
      <c r="B11006" t="s">
        <v>526</v>
      </c>
      <c r="C11006">
        <v>32</v>
      </c>
      <c r="D11006">
        <v>29</v>
      </c>
      <c r="E11006">
        <v>0</v>
      </c>
      <c r="F11006" t="s">
        <v>581</v>
      </c>
      <c r="G11006" t="s">
        <v>581</v>
      </c>
      <c r="H11006" t="s">
        <v>671</v>
      </c>
      <c r="I11006" t="s">
        <v>519</v>
      </c>
      <c r="J11006" t="s">
        <v>676</v>
      </c>
    </row>
    <row r="11007" spans="1:10" x14ac:dyDescent="0.35">
      <c r="A11007">
        <v>11301</v>
      </c>
      <c r="B11007" t="s">
        <v>526</v>
      </c>
      <c r="C11007">
        <v>33</v>
      </c>
      <c r="D11007">
        <v>18</v>
      </c>
      <c r="E11007">
        <v>1</v>
      </c>
      <c r="F11007" t="s">
        <v>581</v>
      </c>
      <c r="G11007" t="s">
        <v>581</v>
      </c>
      <c r="H11007" t="s">
        <v>671</v>
      </c>
      <c r="I11007" t="s">
        <v>519</v>
      </c>
      <c r="J11007" t="s">
        <v>676</v>
      </c>
    </row>
    <row r="11008" spans="1:10" x14ac:dyDescent="0.35">
      <c r="A11008">
        <v>11302</v>
      </c>
      <c r="B11008" t="s">
        <v>526</v>
      </c>
      <c r="C11008">
        <v>34</v>
      </c>
      <c r="D11008">
        <v>13</v>
      </c>
      <c r="E11008">
        <v>2</v>
      </c>
      <c r="F11008" t="s">
        <v>581</v>
      </c>
      <c r="G11008" t="s">
        <v>581</v>
      </c>
      <c r="H11008" t="s">
        <v>671</v>
      </c>
      <c r="I11008" t="s">
        <v>519</v>
      </c>
      <c r="J11008" t="s">
        <v>676</v>
      </c>
    </row>
    <row r="11009" spans="1:10" x14ac:dyDescent="0.35">
      <c r="A11009">
        <v>11303</v>
      </c>
      <c r="B11009" t="s">
        <v>526</v>
      </c>
      <c r="C11009">
        <v>35</v>
      </c>
      <c r="D11009">
        <v>12</v>
      </c>
      <c r="E11009">
        <v>1</v>
      </c>
      <c r="F11009" t="s">
        <v>581</v>
      </c>
      <c r="G11009" t="s">
        <v>581</v>
      </c>
      <c r="H11009" t="s">
        <v>671</v>
      </c>
      <c r="I11009" t="s">
        <v>519</v>
      </c>
      <c r="J11009" t="s">
        <v>676</v>
      </c>
    </row>
    <row r="11010" spans="1:10" x14ac:dyDescent="0.35">
      <c r="A11010">
        <v>11304</v>
      </c>
      <c r="B11010" t="s">
        <v>526</v>
      </c>
      <c r="C11010">
        <v>36</v>
      </c>
      <c r="D11010">
        <v>7</v>
      </c>
      <c r="E11010">
        <v>2</v>
      </c>
      <c r="F11010" t="s">
        <v>581</v>
      </c>
      <c r="G11010" t="s">
        <v>581</v>
      </c>
      <c r="H11010" t="s">
        <v>671</v>
      </c>
      <c r="I11010" t="s">
        <v>519</v>
      </c>
      <c r="J11010" t="s">
        <v>676</v>
      </c>
    </row>
    <row r="11011" spans="1:10" x14ac:dyDescent="0.35">
      <c r="A11011">
        <v>11305</v>
      </c>
      <c r="B11011" t="s">
        <v>526</v>
      </c>
      <c r="C11011">
        <v>37</v>
      </c>
      <c r="D11011">
        <v>15</v>
      </c>
      <c r="E11011">
        <v>0</v>
      </c>
      <c r="F11011" t="s">
        <v>581</v>
      </c>
      <c r="G11011" t="s">
        <v>581</v>
      </c>
      <c r="H11011" t="s">
        <v>671</v>
      </c>
      <c r="I11011" t="s">
        <v>519</v>
      </c>
      <c r="J11011" t="s">
        <v>676</v>
      </c>
    </row>
    <row r="11012" spans="1:10" x14ac:dyDescent="0.35">
      <c r="A11012">
        <v>11306</v>
      </c>
      <c r="B11012" t="s">
        <v>526</v>
      </c>
      <c r="C11012">
        <v>38</v>
      </c>
      <c r="D11012">
        <v>14</v>
      </c>
      <c r="E11012">
        <v>2</v>
      </c>
      <c r="F11012" t="s">
        <v>581</v>
      </c>
      <c r="G11012" t="s">
        <v>581</v>
      </c>
      <c r="H11012" t="s">
        <v>671</v>
      </c>
      <c r="I11012" t="s">
        <v>519</v>
      </c>
      <c r="J11012" t="s">
        <v>676</v>
      </c>
    </row>
    <row r="11013" spans="1:10" x14ac:dyDescent="0.35">
      <c r="A11013">
        <v>11307</v>
      </c>
      <c r="B11013" t="s">
        <v>527</v>
      </c>
      <c r="C11013">
        <v>15</v>
      </c>
      <c r="D11013">
        <v>20</v>
      </c>
      <c r="E11013">
        <v>0</v>
      </c>
      <c r="F11013" t="s">
        <v>581</v>
      </c>
      <c r="G11013" t="s">
        <v>581</v>
      </c>
      <c r="H11013" t="s">
        <v>671</v>
      </c>
      <c r="I11013" t="s">
        <v>519</v>
      </c>
      <c r="J11013" t="s">
        <v>676</v>
      </c>
    </row>
    <row r="11014" spans="1:10" x14ac:dyDescent="0.35">
      <c r="A11014">
        <v>11308</v>
      </c>
      <c r="B11014" t="s">
        <v>527</v>
      </c>
      <c r="C11014">
        <v>16</v>
      </c>
      <c r="D11014">
        <v>21</v>
      </c>
      <c r="E11014">
        <v>2</v>
      </c>
      <c r="F11014" t="s">
        <v>581</v>
      </c>
      <c r="G11014" t="s">
        <v>581</v>
      </c>
      <c r="H11014" t="s">
        <v>671</v>
      </c>
      <c r="I11014" t="s">
        <v>519</v>
      </c>
      <c r="J11014" t="s">
        <v>676</v>
      </c>
    </row>
    <row r="11015" spans="1:10" x14ac:dyDescent="0.35">
      <c r="A11015">
        <v>11309</v>
      </c>
      <c r="B11015" t="s">
        <v>527</v>
      </c>
      <c r="C11015">
        <v>17</v>
      </c>
      <c r="D11015">
        <v>12</v>
      </c>
      <c r="E11015">
        <v>0</v>
      </c>
      <c r="F11015" t="s">
        <v>581</v>
      </c>
      <c r="G11015" t="s">
        <v>581</v>
      </c>
      <c r="H11015" t="s">
        <v>671</v>
      </c>
      <c r="I11015" t="s">
        <v>519</v>
      </c>
      <c r="J11015" t="s">
        <v>676</v>
      </c>
    </row>
    <row r="11016" spans="1:10" x14ac:dyDescent="0.35">
      <c r="A11016">
        <v>11310</v>
      </c>
      <c r="B11016" t="s">
        <v>527</v>
      </c>
      <c r="C11016">
        <v>18</v>
      </c>
      <c r="D11016">
        <v>19</v>
      </c>
      <c r="E11016">
        <v>0</v>
      </c>
      <c r="F11016" t="s">
        <v>581</v>
      </c>
      <c r="G11016" t="s">
        <v>581</v>
      </c>
      <c r="H11016" t="s">
        <v>671</v>
      </c>
      <c r="I11016" t="s">
        <v>519</v>
      </c>
      <c r="J11016" t="s">
        <v>676</v>
      </c>
    </row>
    <row r="11017" spans="1:10" x14ac:dyDescent="0.35">
      <c r="A11017">
        <v>11311</v>
      </c>
      <c r="B11017" t="s">
        <v>527</v>
      </c>
      <c r="C11017">
        <v>19</v>
      </c>
      <c r="D11017">
        <v>8</v>
      </c>
      <c r="E11017">
        <v>0</v>
      </c>
      <c r="F11017" t="s">
        <v>581</v>
      </c>
      <c r="G11017" t="s">
        <v>581</v>
      </c>
      <c r="H11017" t="s">
        <v>671</v>
      </c>
      <c r="I11017" t="s">
        <v>519</v>
      </c>
      <c r="J11017" t="s">
        <v>676</v>
      </c>
    </row>
    <row r="11018" spans="1:10" x14ac:dyDescent="0.35">
      <c r="A11018">
        <v>11312</v>
      </c>
      <c r="B11018" t="s">
        <v>527</v>
      </c>
      <c r="C11018">
        <v>20</v>
      </c>
      <c r="D11018">
        <v>2</v>
      </c>
      <c r="E11018">
        <v>0</v>
      </c>
      <c r="F11018" t="s">
        <v>581</v>
      </c>
      <c r="G11018" t="s">
        <v>581</v>
      </c>
      <c r="H11018" t="s">
        <v>671</v>
      </c>
      <c r="I11018" t="s">
        <v>519</v>
      </c>
      <c r="J11018" t="s">
        <v>676</v>
      </c>
    </row>
    <row r="11019" spans="1:10" x14ac:dyDescent="0.35">
      <c r="A11019">
        <v>11313</v>
      </c>
      <c r="B11019" t="s">
        <v>527</v>
      </c>
      <c r="C11019">
        <v>22</v>
      </c>
      <c r="D11019">
        <v>1</v>
      </c>
      <c r="E11019">
        <v>0</v>
      </c>
      <c r="F11019" t="s">
        <v>581</v>
      </c>
      <c r="G11019" t="s">
        <v>581</v>
      </c>
      <c r="H11019" t="s">
        <v>671</v>
      </c>
      <c r="I11019" t="s">
        <v>519</v>
      </c>
      <c r="J11019" t="s">
        <v>676</v>
      </c>
    </row>
    <row r="11020" spans="1:10" x14ac:dyDescent="0.35">
      <c r="A11020">
        <v>11314</v>
      </c>
      <c r="B11020" t="s">
        <v>527</v>
      </c>
      <c r="C11020">
        <v>23</v>
      </c>
      <c r="D11020">
        <v>4</v>
      </c>
      <c r="E11020">
        <v>0</v>
      </c>
      <c r="F11020" t="s">
        <v>581</v>
      </c>
      <c r="G11020" t="s">
        <v>581</v>
      </c>
      <c r="H11020" t="s">
        <v>671</v>
      </c>
      <c r="I11020" t="s">
        <v>519</v>
      </c>
      <c r="J11020" t="s">
        <v>676</v>
      </c>
    </row>
    <row r="11021" spans="1:10" x14ac:dyDescent="0.35">
      <c r="A11021">
        <v>11315</v>
      </c>
      <c r="B11021" t="s">
        <v>527</v>
      </c>
      <c r="C11021">
        <v>24</v>
      </c>
      <c r="D11021">
        <v>1</v>
      </c>
      <c r="E11021">
        <v>1</v>
      </c>
      <c r="F11021" t="s">
        <v>581</v>
      </c>
      <c r="G11021" t="s">
        <v>581</v>
      </c>
      <c r="H11021" t="s">
        <v>671</v>
      </c>
      <c r="I11021" t="s">
        <v>519</v>
      </c>
      <c r="J11021" t="s">
        <v>676</v>
      </c>
    </row>
    <row r="11022" spans="1:10" x14ac:dyDescent="0.35">
      <c r="A11022">
        <v>11316</v>
      </c>
      <c r="B11022" t="s">
        <v>527</v>
      </c>
      <c r="C11022">
        <v>25</v>
      </c>
      <c r="D11022">
        <v>4</v>
      </c>
      <c r="E11022">
        <v>0</v>
      </c>
      <c r="F11022" t="s">
        <v>581</v>
      </c>
      <c r="G11022" t="s">
        <v>581</v>
      </c>
      <c r="H11022" t="s">
        <v>671</v>
      </c>
      <c r="I11022" t="s">
        <v>519</v>
      </c>
      <c r="J11022" t="s">
        <v>676</v>
      </c>
    </row>
    <row r="11023" spans="1:10" x14ac:dyDescent="0.35">
      <c r="A11023">
        <v>11317</v>
      </c>
      <c r="B11023" t="s">
        <v>527</v>
      </c>
      <c r="C11023">
        <v>26</v>
      </c>
      <c r="D11023">
        <v>3</v>
      </c>
      <c r="E11023">
        <v>0</v>
      </c>
      <c r="F11023" t="s">
        <v>581</v>
      </c>
      <c r="G11023" t="s">
        <v>581</v>
      </c>
      <c r="H11023" t="s">
        <v>671</v>
      </c>
      <c r="I11023" t="s">
        <v>519</v>
      </c>
      <c r="J11023" t="s">
        <v>676</v>
      </c>
    </row>
    <row r="11024" spans="1:10" x14ac:dyDescent="0.35">
      <c r="A11024">
        <v>11318</v>
      </c>
      <c r="B11024" t="s">
        <v>527</v>
      </c>
      <c r="C11024">
        <v>27</v>
      </c>
      <c r="D11024">
        <v>4</v>
      </c>
      <c r="E11024">
        <v>0</v>
      </c>
      <c r="F11024" t="s">
        <v>581</v>
      </c>
      <c r="G11024" t="s">
        <v>581</v>
      </c>
      <c r="H11024" t="s">
        <v>671</v>
      </c>
      <c r="I11024" t="s">
        <v>519</v>
      </c>
      <c r="J11024" t="s">
        <v>676</v>
      </c>
    </row>
    <row r="11025" spans="1:10" x14ac:dyDescent="0.35">
      <c r="A11025">
        <v>11319</v>
      </c>
      <c r="B11025" t="s">
        <v>527</v>
      </c>
      <c r="C11025">
        <v>28</v>
      </c>
      <c r="D11025">
        <v>5</v>
      </c>
      <c r="E11025">
        <v>0</v>
      </c>
      <c r="F11025" t="s">
        <v>581</v>
      </c>
      <c r="G11025" t="s">
        <v>581</v>
      </c>
      <c r="H11025" t="s">
        <v>671</v>
      </c>
      <c r="I11025" t="s">
        <v>519</v>
      </c>
      <c r="J11025" t="s">
        <v>676</v>
      </c>
    </row>
    <row r="11026" spans="1:10" x14ac:dyDescent="0.35">
      <c r="A11026">
        <v>11320</v>
      </c>
      <c r="B11026" t="s">
        <v>527</v>
      </c>
      <c r="C11026">
        <v>29</v>
      </c>
      <c r="D11026">
        <v>6</v>
      </c>
      <c r="E11026">
        <v>0</v>
      </c>
      <c r="F11026" t="s">
        <v>581</v>
      </c>
      <c r="G11026" t="s">
        <v>581</v>
      </c>
      <c r="H11026" t="s">
        <v>671</v>
      </c>
      <c r="I11026" t="s">
        <v>519</v>
      </c>
      <c r="J11026" t="s">
        <v>676</v>
      </c>
    </row>
    <row r="11027" spans="1:10" x14ac:dyDescent="0.35">
      <c r="A11027">
        <v>11321</v>
      </c>
      <c r="B11027" t="s">
        <v>527</v>
      </c>
      <c r="C11027">
        <v>30</v>
      </c>
      <c r="D11027">
        <v>1</v>
      </c>
      <c r="E11027">
        <v>0</v>
      </c>
      <c r="F11027" t="s">
        <v>581</v>
      </c>
      <c r="G11027" t="s">
        <v>581</v>
      </c>
      <c r="H11027" t="s">
        <v>671</v>
      </c>
      <c r="I11027" t="s">
        <v>519</v>
      </c>
      <c r="J11027" t="s">
        <v>676</v>
      </c>
    </row>
    <row r="11028" spans="1:10" x14ac:dyDescent="0.35">
      <c r="A11028">
        <v>11322</v>
      </c>
      <c r="B11028" t="s">
        <v>527</v>
      </c>
      <c r="C11028">
        <v>31</v>
      </c>
      <c r="D11028">
        <v>1</v>
      </c>
      <c r="E11028">
        <v>1</v>
      </c>
      <c r="F11028" t="s">
        <v>581</v>
      </c>
      <c r="G11028" t="s">
        <v>581</v>
      </c>
      <c r="H11028" t="s">
        <v>671</v>
      </c>
      <c r="I11028" t="s">
        <v>519</v>
      </c>
      <c r="J11028" t="s">
        <v>676</v>
      </c>
    </row>
    <row r="11029" spans="1:10" x14ac:dyDescent="0.35">
      <c r="A11029">
        <v>11323</v>
      </c>
      <c r="B11029" t="s">
        <v>527</v>
      </c>
      <c r="C11029">
        <v>32</v>
      </c>
      <c r="D11029">
        <v>2</v>
      </c>
      <c r="E11029">
        <v>1</v>
      </c>
      <c r="F11029" t="s">
        <v>581</v>
      </c>
      <c r="G11029" t="s">
        <v>581</v>
      </c>
      <c r="H11029" t="s">
        <v>671</v>
      </c>
      <c r="I11029" t="s">
        <v>519</v>
      </c>
      <c r="J11029" t="s">
        <v>676</v>
      </c>
    </row>
    <row r="11030" spans="1:10" x14ac:dyDescent="0.35">
      <c r="A11030">
        <v>11324</v>
      </c>
      <c r="B11030" t="s">
        <v>527</v>
      </c>
      <c r="C11030">
        <v>33</v>
      </c>
      <c r="D11030">
        <v>4</v>
      </c>
      <c r="E11030">
        <v>1</v>
      </c>
      <c r="F11030" t="s">
        <v>581</v>
      </c>
      <c r="G11030" t="s">
        <v>581</v>
      </c>
      <c r="H11030" t="s">
        <v>671</v>
      </c>
      <c r="I11030" t="s">
        <v>519</v>
      </c>
      <c r="J11030" t="s">
        <v>676</v>
      </c>
    </row>
    <row r="11031" spans="1:10" x14ac:dyDescent="0.35">
      <c r="A11031">
        <v>11325</v>
      </c>
      <c r="B11031" t="s">
        <v>527</v>
      </c>
      <c r="C11031">
        <v>34</v>
      </c>
      <c r="D11031">
        <v>5</v>
      </c>
      <c r="E11031">
        <v>0</v>
      </c>
      <c r="F11031" t="s">
        <v>581</v>
      </c>
      <c r="G11031" t="s">
        <v>581</v>
      </c>
      <c r="H11031" t="s">
        <v>671</v>
      </c>
      <c r="I11031" t="s">
        <v>519</v>
      </c>
      <c r="J11031" t="s">
        <v>676</v>
      </c>
    </row>
    <row r="11032" spans="1:10" x14ac:dyDescent="0.35">
      <c r="A11032">
        <v>11326</v>
      </c>
      <c r="B11032" t="s">
        <v>527</v>
      </c>
      <c r="C11032">
        <v>35</v>
      </c>
      <c r="D11032">
        <v>7</v>
      </c>
      <c r="E11032">
        <v>0</v>
      </c>
      <c r="F11032" t="s">
        <v>581</v>
      </c>
      <c r="G11032" t="s">
        <v>581</v>
      </c>
      <c r="H11032" t="s">
        <v>671</v>
      </c>
      <c r="I11032" t="s">
        <v>519</v>
      </c>
      <c r="J11032" t="s">
        <v>676</v>
      </c>
    </row>
    <row r="11033" spans="1:10" x14ac:dyDescent="0.35">
      <c r="A11033">
        <v>11327</v>
      </c>
      <c r="B11033" t="s">
        <v>527</v>
      </c>
      <c r="C11033">
        <v>36</v>
      </c>
      <c r="D11033">
        <v>4</v>
      </c>
      <c r="E11033">
        <v>0</v>
      </c>
      <c r="F11033" t="s">
        <v>581</v>
      </c>
      <c r="G11033" t="s">
        <v>581</v>
      </c>
      <c r="H11033" t="s">
        <v>671</v>
      </c>
      <c r="I11033" t="s">
        <v>519</v>
      </c>
      <c r="J11033" t="s">
        <v>676</v>
      </c>
    </row>
    <row r="11034" spans="1:10" x14ac:dyDescent="0.35">
      <c r="A11034">
        <v>11328</v>
      </c>
      <c r="B11034" t="s">
        <v>527</v>
      </c>
      <c r="C11034">
        <v>37</v>
      </c>
      <c r="D11034">
        <v>6</v>
      </c>
      <c r="E11034">
        <v>0</v>
      </c>
      <c r="F11034" t="s">
        <v>581</v>
      </c>
      <c r="G11034" t="s">
        <v>581</v>
      </c>
      <c r="H11034" t="s">
        <v>671</v>
      </c>
      <c r="I11034" t="s">
        <v>519</v>
      </c>
      <c r="J11034" t="s">
        <v>676</v>
      </c>
    </row>
    <row r="11035" spans="1:10" x14ac:dyDescent="0.35">
      <c r="A11035">
        <v>11329</v>
      </c>
      <c r="B11035" t="s">
        <v>527</v>
      </c>
      <c r="C11035">
        <v>38</v>
      </c>
      <c r="D11035">
        <v>7</v>
      </c>
      <c r="E11035">
        <v>0</v>
      </c>
      <c r="F11035" t="s">
        <v>581</v>
      </c>
      <c r="G11035" t="s">
        <v>581</v>
      </c>
      <c r="H11035" t="s">
        <v>671</v>
      </c>
      <c r="I11035" t="s">
        <v>519</v>
      </c>
      <c r="J11035" t="s">
        <v>676</v>
      </c>
    </row>
    <row r="11036" spans="1:10" x14ac:dyDescent="0.35">
      <c r="A11036">
        <v>11330</v>
      </c>
      <c r="B11036" t="s">
        <v>528</v>
      </c>
      <c r="C11036">
        <v>15</v>
      </c>
      <c r="D11036">
        <v>62</v>
      </c>
      <c r="E11036">
        <v>0</v>
      </c>
      <c r="F11036" t="s">
        <v>581</v>
      </c>
      <c r="G11036" t="s">
        <v>581</v>
      </c>
      <c r="H11036" t="s">
        <v>671</v>
      </c>
      <c r="I11036" t="s">
        <v>530</v>
      </c>
      <c r="J11036" t="s">
        <v>677</v>
      </c>
    </row>
    <row r="11037" spans="1:10" x14ac:dyDescent="0.35">
      <c r="A11037">
        <v>11331</v>
      </c>
      <c r="B11037" t="s">
        <v>528</v>
      </c>
      <c r="C11037">
        <v>16</v>
      </c>
      <c r="D11037">
        <v>65</v>
      </c>
      <c r="E11037">
        <v>4</v>
      </c>
      <c r="F11037" t="s">
        <v>581</v>
      </c>
      <c r="G11037" t="s">
        <v>581</v>
      </c>
      <c r="H11037" t="s">
        <v>671</v>
      </c>
      <c r="I11037" t="s">
        <v>530</v>
      </c>
      <c r="J11037" t="s">
        <v>677</v>
      </c>
    </row>
    <row r="11038" spans="1:10" x14ac:dyDescent="0.35">
      <c r="A11038">
        <v>11332</v>
      </c>
      <c r="B11038" t="s">
        <v>528</v>
      </c>
      <c r="C11038">
        <v>17</v>
      </c>
      <c r="D11038">
        <v>53</v>
      </c>
      <c r="E11038">
        <v>5</v>
      </c>
      <c r="F11038" t="s">
        <v>581</v>
      </c>
      <c r="G11038" t="s">
        <v>581</v>
      </c>
      <c r="H11038" t="s">
        <v>671</v>
      </c>
      <c r="I11038" t="s">
        <v>530</v>
      </c>
      <c r="J11038" t="s">
        <v>677</v>
      </c>
    </row>
    <row r="11039" spans="1:10" x14ac:dyDescent="0.35">
      <c r="A11039">
        <v>11333</v>
      </c>
      <c r="B11039" t="s">
        <v>528</v>
      </c>
      <c r="C11039">
        <v>18</v>
      </c>
      <c r="D11039">
        <v>57</v>
      </c>
      <c r="E11039">
        <v>5</v>
      </c>
      <c r="F11039" t="s">
        <v>581</v>
      </c>
      <c r="G11039" t="s">
        <v>581</v>
      </c>
      <c r="H11039" t="s">
        <v>671</v>
      </c>
      <c r="I11039" t="s">
        <v>530</v>
      </c>
      <c r="J11039" t="s">
        <v>677</v>
      </c>
    </row>
    <row r="11040" spans="1:10" x14ac:dyDescent="0.35">
      <c r="A11040">
        <v>11334</v>
      </c>
      <c r="B11040" t="s">
        <v>528</v>
      </c>
      <c r="C11040">
        <v>19</v>
      </c>
      <c r="D11040">
        <v>47</v>
      </c>
      <c r="E11040">
        <v>4</v>
      </c>
      <c r="F11040" t="s">
        <v>581</v>
      </c>
      <c r="G11040" t="s">
        <v>581</v>
      </c>
      <c r="H11040" t="s">
        <v>671</v>
      </c>
      <c r="I11040" t="s">
        <v>530</v>
      </c>
      <c r="J11040" t="s">
        <v>677</v>
      </c>
    </row>
    <row r="11041" spans="1:10" x14ac:dyDescent="0.35">
      <c r="A11041">
        <v>11335</v>
      </c>
      <c r="B11041" t="s">
        <v>528</v>
      </c>
      <c r="C11041">
        <v>20</v>
      </c>
      <c r="D11041">
        <v>30</v>
      </c>
      <c r="E11041">
        <v>0</v>
      </c>
      <c r="F11041" t="s">
        <v>581</v>
      </c>
      <c r="G11041" t="s">
        <v>581</v>
      </c>
      <c r="H11041" t="s">
        <v>671</v>
      </c>
      <c r="I11041" t="s">
        <v>530</v>
      </c>
      <c r="J11041" t="s">
        <v>677</v>
      </c>
    </row>
    <row r="11042" spans="1:10" x14ac:dyDescent="0.35">
      <c r="A11042">
        <v>11336</v>
      </c>
      <c r="B11042" t="s">
        <v>528</v>
      </c>
      <c r="C11042">
        <v>21</v>
      </c>
      <c r="D11042">
        <v>29</v>
      </c>
      <c r="E11042">
        <v>0</v>
      </c>
      <c r="F11042" t="s">
        <v>581</v>
      </c>
      <c r="G11042" t="s">
        <v>581</v>
      </c>
      <c r="H11042" t="s">
        <v>671</v>
      </c>
      <c r="I11042" t="s">
        <v>530</v>
      </c>
      <c r="J11042" t="s">
        <v>677</v>
      </c>
    </row>
    <row r="11043" spans="1:10" x14ac:dyDescent="0.35">
      <c r="A11043">
        <v>11337</v>
      </c>
      <c r="B11043" t="s">
        <v>528</v>
      </c>
      <c r="C11043">
        <v>22</v>
      </c>
      <c r="D11043">
        <v>33</v>
      </c>
      <c r="E11043">
        <v>1</v>
      </c>
      <c r="F11043" t="s">
        <v>581</v>
      </c>
      <c r="G11043" t="s">
        <v>581</v>
      </c>
      <c r="H11043" t="s">
        <v>671</v>
      </c>
      <c r="I11043" t="s">
        <v>530</v>
      </c>
      <c r="J11043" t="s">
        <v>677</v>
      </c>
    </row>
    <row r="11044" spans="1:10" x14ac:dyDescent="0.35">
      <c r="A11044">
        <v>11338</v>
      </c>
      <c r="B11044" t="s">
        <v>528</v>
      </c>
      <c r="C11044">
        <v>23</v>
      </c>
      <c r="D11044">
        <v>27</v>
      </c>
      <c r="E11044">
        <v>1</v>
      </c>
      <c r="F11044" t="s">
        <v>581</v>
      </c>
      <c r="G11044" t="s">
        <v>581</v>
      </c>
      <c r="H11044" t="s">
        <v>671</v>
      </c>
      <c r="I11044" t="s">
        <v>530</v>
      </c>
      <c r="J11044" t="s">
        <v>677</v>
      </c>
    </row>
    <row r="11045" spans="1:10" x14ac:dyDescent="0.35">
      <c r="A11045">
        <v>11339</v>
      </c>
      <c r="B11045" t="s">
        <v>528</v>
      </c>
      <c r="C11045">
        <v>24</v>
      </c>
      <c r="D11045">
        <v>19</v>
      </c>
      <c r="E11045">
        <v>0</v>
      </c>
      <c r="F11045" t="s">
        <v>581</v>
      </c>
      <c r="G11045" t="s">
        <v>581</v>
      </c>
      <c r="H11045" t="s">
        <v>671</v>
      </c>
      <c r="I11045" t="s">
        <v>530</v>
      </c>
      <c r="J11045" t="s">
        <v>677</v>
      </c>
    </row>
    <row r="11046" spans="1:10" x14ac:dyDescent="0.35">
      <c r="A11046">
        <v>11340</v>
      </c>
      <c r="B11046" t="s">
        <v>528</v>
      </c>
      <c r="C11046">
        <v>25</v>
      </c>
      <c r="D11046">
        <v>25</v>
      </c>
      <c r="E11046">
        <v>1</v>
      </c>
      <c r="F11046" t="s">
        <v>581</v>
      </c>
      <c r="G11046" t="s">
        <v>581</v>
      </c>
      <c r="H11046" t="s">
        <v>671</v>
      </c>
      <c r="I11046" t="s">
        <v>530</v>
      </c>
      <c r="J11046" t="s">
        <v>677</v>
      </c>
    </row>
    <row r="11047" spans="1:10" x14ac:dyDescent="0.35">
      <c r="A11047">
        <v>11341</v>
      </c>
      <c r="B11047" t="s">
        <v>528</v>
      </c>
      <c r="C11047">
        <v>26</v>
      </c>
      <c r="D11047">
        <v>18</v>
      </c>
      <c r="E11047">
        <v>0</v>
      </c>
      <c r="F11047" t="s">
        <v>581</v>
      </c>
      <c r="G11047" t="s">
        <v>581</v>
      </c>
      <c r="H11047" t="s">
        <v>671</v>
      </c>
      <c r="I11047" t="s">
        <v>530</v>
      </c>
      <c r="J11047" t="s">
        <v>677</v>
      </c>
    </row>
    <row r="11048" spans="1:10" x14ac:dyDescent="0.35">
      <c r="A11048">
        <v>11342</v>
      </c>
      <c r="B11048" t="s">
        <v>528</v>
      </c>
      <c r="C11048">
        <v>27</v>
      </c>
      <c r="D11048">
        <v>21</v>
      </c>
      <c r="E11048">
        <v>2</v>
      </c>
      <c r="F11048" t="s">
        <v>581</v>
      </c>
      <c r="G11048" t="s">
        <v>581</v>
      </c>
      <c r="H11048" t="s">
        <v>671</v>
      </c>
      <c r="I11048" t="s">
        <v>530</v>
      </c>
      <c r="J11048" t="s">
        <v>677</v>
      </c>
    </row>
    <row r="11049" spans="1:10" x14ac:dyDescent="0.35">
      <c r="A11049">
        <v>11343</v>
      </c>
      <c r="B11049" t="s">
        <v>528</v>
      </c>
      <c r="C11049">
        <v>28</v>
      </c>
      <c r="D11049">
        <v>33</v>
      </c>
      <c r="E11049">
        <v>5</v>
      </c>
      <c r="F11049" t="s">
        <v>581</v>
      </c>
      <c r="G11049" t="s">
        <v>581</v>
      </c>
      <c r="H11049" t="s">
        <v>671</v>
      </c>
      <c r="I11049" t="s">
        <v>530</v>
      </c>
      <c r="J11049" t="s">
        <v>677</v>
      </c>
    </row>
    <row r="11050" spans="1:10" x14ac:dyDescent="0.35">
      <c r="A11050">
        <v>11344</v>
      </c>
      <c r="B11050" t="s">
        <v>528</v>
      </c>
      <c r="C11050">
        <v>29</v>
      </c>
      <c r="D11050">
        <v>32</v>
      </c>
      <c r="E11050">
        <v>1</v>
      </c>
      <c r="F11050" t="s">
        <v>581</v>
      </c>
      <c r="G11050" t="s">
        <v>581</v>
      </c>
      <c r="H11050" t="s">
        <v>671</v>
      </c>
      <c r="I11050" t="s">
        <v>530</v>
      </c>
      <c r="J11050" t="s">
        <v>677</v>
      </c>
    </row>
    <row r="11051" spans="1:10" x14ac:dyDescent="0.35">
      <c r="A11051">
        <v>11345</v>
      </c>
      <c r="B11051" t="s">
        <v>528</v>
      </c>
      <c r="C11051">
        <v>30</v>
      </c>
      <c r="D11051">
        <v>42</v>
      </c>
      <c r="E11051">
        <v>1</v>
      </c>
      <c r="F11051" t="s">
        <v>581</v>
      </c>
      <c r="G11051" t="s">
        <v>581</v>
      </c>
      <c r="H11051" t="s">
        <v>671</v>
      </c>
      <c r="I11051" t="s">
        <v>530</v>
      </c>
      <c r="J11051" t="s">
        <v>677</v>
      </c>
    </row>
    <row r="11052" spans="1:10" x14ac:dyDescent="0.35">
      <c r="A11052">
        <v>11346</v>
      </c>
      <c r="B11052" t="s">
        <v>528</v>
      </c>
      <c r="C11052">
        <v>31</v>
      </c>
      <c r="D11052">
        <v>45</v>
      </c>
      <c r="E11052">
        <v>1</v>
      </c>
      <c r="F11052" t="s">
        <v>581</v>
      </c>
      <c r="G11052" t="s">
        <v>581</v>
      </c>
      <c r="H11052" t="s">
        <v>671</v>
      </c>
      <c r="I11052" t="s">
        <v>530</v>
      </c>
      <c r="J11052" t="s">
        <v>677</v>
      </c>
    </row>
    <row r="11053" spans="1:10" x14ac:dyDescent="0.35">
      <c r="A11053">
        <v>11347</v>
      </c>
      <c r="B11053" t="s">
        <v>528</v>
      </c>
      <c r="C11053">
        <v>32</v>
      </c>
      <c r="D11053">
        <v>59</v>
      </c>
      <c r="E11053">
        <v>1</v>
      </c>
      <c r="F11053" t="s">
        <v>581</v>
      </c>
      <c r="G11053" t="s">
        <v>581</v>
      </c>
      <c r="H11053" t="s">
        <v>671</v>
      </c>
      <c r="I11053" t="s">
        <v>530</v>
      </c>
      <c r="J11053" t="s">
        <v>677</v>
      </c>
    </row>
    <row r="11054" spans="1:10" x14ac:dyDescent="0.35">
      <c r="A11054">
        <v>11348</v>
      </c>
      <c r="B11054" t="s">
        <v>528</v>
      </c>
      <c r="C11054">
        <v>33</v>
      </c>
      <c r="D11054">
        <v>27</v>
      </c>
      <c r="E11054">
        <v>0</v>
      </c>
      <c r="F11054" t="s">
        <v>581</v>
      </c>
      <c r="G11054" t="s">
        <v>581</v>
      </c>
      <c r="H11054" t="s">
        <v>671</v>
      </c>
      <c r="I11054" t="s">
        <v>530</v>
      </c>
      <c r="J11054" t="s">
        <v>677</v>
      </c>
    </row>
    <row r="11055" spans="1:10" x14ac:dyDescent="0.35">
      <c r="A11055">
        <v>11349</v>
      </c>
      <c r="B11055" t="s">
        <v>528</v>
      </c>
      <c r="C11055">
        <v>34</v>
      </c>
      <c r="D11055">
        <v>49</v>
      </c>
      <c r="E11055">
        <v>2</v>
      </c>
      <c r="F11055" t="s">
        <v>581</v>
      </c>
      <c r="G11055" t="s">
        <v>581</v>
      </c>
      <c r="H11055" t="s">
        <v>671</v>
      </c>
      <c r="I11055" t="s">
        <v>530</v>
      </c>
      <c r="J11055" t="s">
        <v>677</v>
      </c>
    </row>
    <row r="11056" spans="1:10" x14ac:dyDescent="0.35">
      <c r="A11056">
        <v>11350</v>
      </c>
      <c r="B11056" t="s">
        <v>528</v>
      </c>
      <c r="C11056">
        <v>35</v>
      </c>
      <c r="D11056">
        <v>36</v>
      </c>
      <c r="E11056">
        <v>1</v>
      </c>
      <c r="F11056" t="s">
        <v>581</v>
      </c>
      <c r="G11056" t="s">
        <v>581</v>
      </c>
      <c r="H11056" t="s">
        <v>671</v>
      </c>
      <c r="I11056" t="s">
        <v>530</v>
      </c>
      <c r="J11056" t="s">
        <v>677</v>
      </c>
    </row>
    <row r="11057" spans="1:10" x14ac:dyDescent="0.35">
      <c r="A11057">
        <v>11351</v>
      </c>
      <c r="B11057" t="s">
        <v>528</v>
      </c>
      <c r="C11057">
        <v>36</v>
      </c>
      <c r="D11057">
        <v>37</v>
      </c>
      <c r="E11057">
        <v>6</v>
      </c>
      <c r="F11057" t="s">
        <v>581</v>
      </c>
      <c r="G11057" t="s">
        <v>581</v>
      </c>
      <c r="H11057" t="s">
        <v>671</v>
      </c>
      <c r="I11057" t="s">
        <v>530</v>
      </c>
      <c r="J11057" t="s">
        <v>677</v>
      </c>
    </row>
    <row r="11058" spans="1:10" x14ac:dyDescent="0.35">
      <c r="A11058">
        <v>11352</v>
      </c>
      <c r="B11058" t="s">
        <v>528</v>
      </c>
      <c r="C11058">
        <v>37</v>
      </c>
      <c r="D11058">
        <v>24</v>
      </c>
      <c r="E11058">
        <v>1</v>
      </c>
      <c r="F11058" t="s">
        <v>581</v>
      </c>
      <c r="G11058" t="s">
        <v>581</v>
      </c>
      <c r="H11058" t="s">
        <v>671</v>
      </c>
      <c r="I11058" t="s">
        <v>530</v>
      </c>
      <c r="J11058" t="s">
        <v>677</v>
      </c>
    </row>
    <row r="11059" spans="1:10" x14ac:dyDescent="0.35">
      <c r="A11059">
        <v>11353</v>
      </c>
      <c r="B11059" t="s">
        <v>528</v>
      </c>
      <c r="C11059">
        <v>38</v>
      </c>
      <c r="D11059">
        <v>15</v>
      </c>
      <c r="E11059">
        <v>0</v>
      </c>
      <c r="F11059" t="s">
        <v>581</v>
      </c>
      <c r="G11059" t="s">
        <v>581</v>
      </c>
      <c r="H11059" t="s">
        <v>671</v>
      </c>
      <c r="I11059" t="s">
        <v>530</v>
      </c>
      <c r="J11059" t="s">
        <v>677</v>
      </c>
    </row>
    <row r="11060" spans="1:10" x14ac:dyDescent="0.35">
      <c r="A11060">
        <v>11354</v>
      </c>
      <c r="B11060" t="s">
        <v>529</v>
      </c>
      <c r="C11060">
        <v>15</v>
      </c>
      <c r="D11060">
        <v>310</v>
      </c>
      <c r="E11060">
        <v>0</v>
      </c>
      <c r="F11060" t="s">
        <v>581</v>
      </c>
      <c r="G11060" t="s">
        <v>581</v>
      </c>
      <c r="H11060" t="s">
        <v>671</v>
      </c>
      <c r="I11060" t="s">
        <v>530</v>
      </c>
      <c r="J11060" t="s">
        <v>678</v>
      </c>
    </row>
    <row r="11061" spans="1:10" x14ac:dyDescent="0.35">
      <c r="A11061">
        <v>11355</v>
      </c>
      <c r="B11061" t="s">
        <v>529</v>
      </c>
      <c r="C11061">
        <v>16</v>
      </c>
      <c r="D11061">
        <v>232</v>
      </c>
      <c r="E11061">
        <v>0</v>
      </c>
      <c r="F11061" t="s">
        <v>581</v>
      </c>
      <c r="G11061" t="s">
        <v>581</v>
      </c>
      <c r="H11061" t="s">
        <v>671</v>
      </c>
      <c r="I11061" t="s">
        <v>530</v>
      </c>
      <c r="J11061" t="s">
        <v>678</v>
      </c>
    </row>
    <row r="11062" spans="1:10" x14ac:dyDescent="0.35">
      <c r="A11062">
        <v>11356</v>
      </c>
      <c r="B11062" t="s">
        <v>529</v>
      </c>
      <c r="C11062">
        <v>17</v>
      </c>
      <c r="D11062">
        <v>219</v>
      </c>
      <c r="E11062">
        <v>1</v>
      </c>
      <c r="F11062" t="s">
        <v>581</v>
      </c>
      <c r="G11062" t="s">
        <v>581</v>
      </c>
      <c r="H11062" t="s">
        <v>671</v>
      </c>
      <c r="I11062" t="s">
        <v>530</v>
      </c>
      <c r="J11062" t="s">
        <v>678</v>
      </c>
    </row>
    <row r="11063" spans="1:10" x14ac:dyDescent="0.35">
      <c r="A11063">
        <v>11357</v>
      </c>
      <c r="B11063" t="s">
        <v>529</v>
      </c>
      <c r="C11063">
        <v>18</v>
      </c>
      <c r="D11063">
        <v>125</v>
      </c>
      <c r="E11063">
        <v>4</v>
      </c>
      <c r="F11063" t="s">
        <v>581</v>
      </c>
      <c r="G11063" t="s">
        <v>581</v>
      </c>
      <c r="H11063" t="s">
        <v>671</v>
      </c>
      <c r="I11063" t="s">
        <v>530</v>
      </c>
      <c r="J11063" t="s">
        <v>678</v>
      </c>
    </row>
    <row r="11064" spans="1:10" x14ac:dyDescent="0.35">
      <c r="A11064">
        <v>11358</v>
      </c>
      <c r="B11064" t="s">
        <v>529</v>
      </c>
      <c r="C11064">
        <v>19</v>
      </c>
      <c r="D11064">
        <v>154</v>
      </c>
      <c r="E11064">
        <v>1</v>
      </c>
      <c r="F11064" t="s">
        <v>581</v>
      </c>
      <c r="G11064" t="s">
        <v>581</v>
      </c>
      <c r="H11064" t="s">
        <v>671</v>
      </c>
      <c r="I11064" t="s">
        <v>530</v>
      </c>
      <c r="J11064" t="s">
        <v>678</v>
      </c>
    </row>
    <row r="11065" spans="1:10" x14ac:dyDescent="0.35">
      <c r="A11065">
        <v>11359</v>
      </c>
      <c r="B11065" t="s">
        <v>529</v>
      </c>
      <c r="C11065">
        <v>20</v>
      </c>
      <c r="D11065">
        <v>122</v>
      </c>
      <c r="E11065">
        <v>0</v>
      </c>
      <c r="F11065" t="s">
        <v>581</v>
      </c>
      <c r="G11065" t="s">
        <v>581</v>
      </c>
      <c r="H11065" t="s">
        <v>671</v>
      </c>
      <c r="I11065" t="s">
        <v>530</v>
      </c>
      <c r="J11065" t="s">
        <v>678</v>
      </c>
    </row>
    <row r="11066" spans="1:10" x14ac:dyDescent="0.35">
      <c r="A11066">
        <v>11360</v>
      </c>
      <c r="B11066" t="s">
        <v>529</v>
      </c>
      <c r="C11066">
        <v>21</v>
      </c>
      <c r="D11066">
        <v>157</v>
      </c>
      <c r="E11066">
        <v>0</v>
      </c>
      <c r="F11066" t="s">
        <v>581</v>
      </c>
      <c r="G11066" t="s">
        <v>581</v>
      </c>
      <c r="H11066" t="s">
        <v>671</v>
      </c>
      <c r="I11066" t="s">
        <v>530</v>
      </c>
      <c r="J11066" t="s">
        <v>678</v>
      </c>
    </row>
    <row r="11067" spans="1:10" x14ac:dyDescent="0.35">
      <c r="A11067">
        <v>11361</v>
      </c>
      <c r="B11067" t="s">
        <v>529</v>
      </c>
      <c r="C11067">
        <v>22</v>
      </c>
      <c r="D11067">
        <v>282</v>
      </c>
      <c r="E11067">
        <v>2</v>
      </c>
      <c r="F11067" t="s">
        <v>581</v>
      </c>
      <c r="G11067" t="s">
        <v>581</v>
      </c>
      <c r="H11067" t="s">
        <v>671</v>
      </c>
      <c r="I11067" t="s">
        <v>530</v>
      </c>
      <c r="J11067" t="s">
        <v>678</v>
      </c>
    </row>
    <row r="11068" spans="1:10" x14ac:dyDescent="0.35">
      <c r="A11068">
        <v>11362</v>
      </c>
      <c r="B11068" t="s">
        <v>529</v>
      </c>
      <c r="C11068">
        <v>23</v>
      </c>
      <c r="D11068">
        <v>209</v>
      </c>
      <c r="E11068">
        <v>0</v>
      </c>
      <c r="F11068" t="s">
        <v>581</v>
      </c>
      <c r="G11068" t="s">
        <v>581</v>
      </c>
      <c r="H11068" t="s">
        <v>671</v>
      </c>
      <c r="I11068" t="s">
        <v>530</v>
      </c>
      <c r="J11068" t="s">
        <v>678</v>
      </c>
    </row>
    <row r="11069" spans="1:10" x14ac:dyDescent="0.35">
      <c r="A11069">
        <v>11363</v>
      </c>
      <c r="B11069" t="s">
        <v>529</v>
      </c>
      <c r="C11069">
        <v>24</v>
      </c>
      <c r="D11069">
        <v>145</v>
      </c>
      <c r="E11069">
        <v>2</v>
      </c>
      <c r="F11069" t="s">
        <v>581</v>
      </c>
      <c r="G11069" t="s">
        <v>581</v>
      </c>
      <c r="H11069" t="s">
        <v>671</v>
      </c>
      <c r="I11069" t="s">
        <v>530</v>
      </c>
      <c r="J11069" t="s">
        <v>678</v>
      </c>
    </row>
    <row r="11070" spans="1:10" x14ac:dyDescent="0.35">
      <c r="A11070">
        <v>11364</v>
      </c>
      <c r="B11070" t="s">
        <v>529</v>
      </c>
      <c r="C11070">
        <v>25</v>
      </c>
      <c r="D11070">
        <v>105</v>
      </c>
      <c r="E11070">
        <v>3</v>
      </c>
      <c r="F11070" t="s">
        <v>581</v>
      </c>
      <c r="G11070" t="s">
        <v>581</v>
      </c>
      <c r="H11070" t="s">
        <v>671</v>
      </c>
      <c r="I11070" t="s">
        <v>530</v>
      </c>
      <c r="J11070" t="s">
        <v>678</v>
      </c>
    </row>
    <row r="11071" spans="1:10" x14ac:dyDescent="0.35">
      <c r="A11071">
        <v>11365</v>
      </c>
      <c r="B11071" t="s">
        <v>529</v>
      </c>
      <c r="C11071">
        <v>26</v>
      </c>
      <c r="D11071">
        <v>251</v>
      </c>
      <c r="E11071">
        <v>1</v>
      </c>
      <c r="F11071" t="s">
        <v>581</v>
      </c>
      <c r="G11071" t="s">
        <v>581</v>
      </c>
      <c r="H11071" t="s">
        <v>671</v>
      </c>
      <c r="I11071" t="s">
        <v>530</v>
      </c>
      <c r="J11071" t="s">
        <v>678</v>
      </c>
    </row>
    <row r="11072" spans="1:10" x14ac:dyDescent="0.35">
      <c r="A11072">
        <v>11366</v>
      </c>
      <c r="B11072" t="s">
        <v>529</v>
      </c>
      <c r="C11072">
        <v>27</v>
      </c>
      <c r="D11072">
        <v>187</v>
      </c>
      <c r="E11072">
        <v>0</v>
      </c>
      <c r="F11072" t="s">
        <v>581</v>
      </c>
      <c r="G11072" t="s">
        <v>581</v>
      </c>
      <c r="H11072" t="s">
        <v>671</v>
      </c>
      <c r="I11072" t="s">
        <v>530</v>
      </c>
      <c r="J11072" t="s">
        <v>678</v>
      </c>
    </row>
    <row r="11073" spans="1:10" x14ac:dyDescent="0.35">
      <c r="A11073">
        <v>11367</v>
      </c>
      <c r="B11073" t="s">
        <v>529</v>
      </c>
      <c r="C11073">
        <v>28</v>
      </c>
      <c r="D11073">
        <v>395</v>
      </c>
      <c r="E11073">
        <v>0</v>
      </c>
      <c r="F11073" t="s">
        <v>581</v>
      </c>
      <c r="G11073" t="s">
        <v>581</v>
      </c>
      <c r="H11073" t="s">
        <v>671</v>
      </c>
      <c r="I11073" t="s">
        <v>530</v>
      </c>
      <c r="J11073" t="s">
        <v>678</v>
      </c>
    </row>
    <row r="11074" spans="1:10" x14ac:dyDescent="0.35">
      <c r="A11074">
        <v>11368</v>
      </c>
      <c r="B11074" t="s">
        <v>529</v>
      </c>
      <c r="C11074">
        <v>29</v>
      </c>
      <c r="D11074">
        <v>199</v>
      </c>
      <c r="E11074">
        <v>0</v>
      </c>
      <c r="F11074" t="s">
        <v>581</v>
      </c>
      <c r="G11074" t="s">
        <v>581</v>
      </c>
      <c r="H11074" t="s">
        <v>671</v>
      </c>
      <c r="I11074" t="s">
        <v>530</v>
      </c>
      <c r="J11074" t="s">
        <v>678</v>
      </c>
    </row>
    <row r="11075" spans="1:10" x14ac:dyDescent="0.35">
      <c r="A11075">
        <v>11369</v>
      </c>
      <c r="B11075" t="s">
        <v>529</v>
      </c>
      <c r="C11075">
        <v>30</v>
      </c>
      <c r="D11075">
        <v>112</v>
      </c>
      <c r="E11075">
        <v>0</v>
      </c>
      <c r="F11075" t="s">
        <v>581</v>
      </c>
      <c r="G11075" t="s">
        <v>581</v>
      </c>
      <c r="H11075" t="s">
        <v>671</v>
      </c>
      <c r="I11075" t="s">
        <v>530</v>
      </c>
      <c r="J11075" t="s">
        <v>678</v>
      </c>
    </row>
    <row r="11076" spans="1:10" x14ac:dyDescent="0.35">
      <c r="A11076">
        <v>11370</v>
      </c>
      <c r="B11076" t="s">
        <v>529</v>
      </c>
      <c r="C11076">
        <v>31</v>
      </c>
      <c r="D11076">
        <v>75</v>
      </c>
      <c r="E11076">
        <v>0</v>
      </c>
      <c r="F11076" t="s">
        <v>581</v>
      </c>
      <c r="G11076" t="s">
        <v>581</v>
      </c>
      <c r="H11076" t="s">
        <v>671</v>
      </c>
      <c r="I11076" t="s">
        <v>530</v>
      </c>
      <c r="J11076" t="s">
        <v>678</v>
      </c>
    </row>
    <row r="11077" spans="1:10" x14ac:dyDescent="0.35">
      <c r="A11077">
        <v>11371</v>
      </c>
      <c r="B11077" t="s">
        <v>529</v>
      </c>
      <c r="C11077">
        <v>32</v>
      </c>
      <c r="D11077">
        <v>99</v>
      </c>
      <c r="E11077">
        <v>0</v>
      </c>
      <c r="F11077" t="s">
        <v>581</v>
      </c>
      <c r="G11077" t="s">
        <v>581</v>
      </c>
      <c r="H11077" t="s">
        <v>671</v>
      </c>
      <c r="I11077" t="s">
        <v>530</v>
      </c>
      <c r="J11077" t="s">
        <v>678</v>
      </c>
    </row>
    <row r="11078" spans="1:10" x14ac:dyDescent="0.35">
      <c r="A11078">
        <v>11372</v>
      </c>
      <c r="B11078" t="s">
        <v>529</v>
      </c>
      <c r="C11078">
        <v>33</v>
      </c>
      <c r="D11078">
        <v>131</v>
      </c>
      <c r="E11078">
        <v>0</v>
      </c>
      <c r="F11078" t="s">
        <v>581</v>
      </c>
      <c r="G11078" t="s">
        <v>581</v>
      </c>
      <c r="H11078" t="s">
        <v>671</v>
      </c>
      <c r="I11078" t="s">
        <v>530</v>
      </c>
      <c r="J11078" t="s">
        <v>678</v>
      </c>
    </row>
    <row r="11079" spans="1:10" x14ac:dyDescent="0.35">
      <c r="A11079">
        <v>11373</v>
      </c>
      <c r="B11079" t="s">
        <v>529</v>
      </c>
      <c r="C11079">
        <v>34</v>
      </c>
      <c r="D11079">
        <v>216</v>
      </c>
      <c r="E11079">
        <v>0</v>
      </c>
      <c r="F11079" t="s">
        <v>581</v>
      </c>
      <c r="G11079" t="s">
        <v>581</v>
      </c>
      <c r="H11079" t="s">
        <v>671</v>
      </c>
      <c r="I11079" t="s">
        <v>530</v>
      </c>
      <c r="J11079" t="s">
        <v>678</v>
      </c>
    </row>
    <row r="11080" spans="1:10" x14ac:dyDescent="0.35">
      <c r="A11080">
        <v>11374</v>
      </c>
      <c r="B11080" t="s">
        <v>529</v>
      </c>
      <c r="C11080">
        <v>35</v>
      </c>
      <c r="D11080">
        <v>163</v>
      </c>
      <c r="E11080">
        <v>1</v>
      </c>
      <c r="F11080" t="s">
        <v>581</v>
      </c>
      <c r="G11080" t="s">
        <v>581</v>
      </c>
      <c r="H11080" t="s">
        <v>671</v>
      </c>
      <c r="I11080" t="s">
        <v>530</v>
      </c>
      <c r="J11080" t="s">
        <v>678</v>
      </c>
    </row>
    <row r="11081" spans="1:10" x14ac:dyDescent="0.35">
      <c r="A11081">
        <v>11375</v>
      </c>
      <c r="B11081" t="s">
        <v>529</v>
      </c>
      <c r="C11081">
        <v>36</v>
      </c>
      <c r="D11081">
        <v>143</v>
      </c>
      <c r="E11081">
        <v>0</v>
      </c>
      <c r="F11081" t="s">
        <v>581</v>
      </c>
      <c r="G11081" t="s">
        <v>581</v>
      </c>
      <c r="H11081" t="s">
        <v>671</v>
      </c>
      <c r="I11081" t="s">
        <v>530</v>
      </c>
      <c r="J11081" t="s">
        <v>678</v>
      </c>
    </row>
    <row r="11082" spans="1:10" x14ac:dyDescent="0.35">
      <c r="A11082">
        <v>11376</v>
      </c>
      <c r="B11082" t="s">
        <v>529</v>
      </c>
      <c r="C11082">
        <v>37</v>
      </c>
      <c r="D11082">
        <v>95</v>
      </c>
      <c r="E11082">
        <v>1</v>
      </c>
      <c r="F11082" t="s">
        <v>581</v>
      </c>
      <c r="G11082" t="s">
        <v>581</v>
      </c>
      <c r="H11082" t="s">
        <v>671</v>
      </c>
      <c r="I11082" t="s">
        <v>530</v>
      </c>
      <c r="J11082" t="s">
        <v>678</v>
      </c>
    </row>
    <row r="11083" spans="1:10" x14ac:dyDescent="0.35">
      <c r="A11083">
        <v>11377</v>
      </c>
      <c r="B11083" t="s">
        <v>529</v>
      </c>
      <c r="C11083">
        <v>38</v>
      </c>
      <c r="D11083">
        <v>83</v>
      </c>
      <c r="E11083">
        <v>0</v>
      </c>
      <c r="F11083" t="s">
        <v>581</v>
      </c>
      <c r="G11083" t="s">
        <v>581</v>
      </c>
      <c r="H11083" t="s">
        <v>671</v>
      </c>
      <c r="I11083" t="s">
        <v>530</v>
      </c>
      <c r="J11083" t="s">
        <v>678</v>
      </c>
    </row>
    <row r="11084" spans="1:10" x14ac:dyDescent="0.35">
      <c r="A11084">
        <v>11378</v>
      </c>
      <c r="B11084" t="s">
        <v>531</v>
      </c>
      <c r="C11084">
        <v>15</v>
      </c>
      <c r="D11084">
        <v>14</v>
      </c>
      <c r="E11084">
        <v>0</v>
      </c>
      <c r="F11084" t="s">
        <v>581</v>
      </c>
      <c r="G11084" t="s">
        <v>581</v>
      </c>
      <c r="H11084" t="s">
        <v>671</v>
      </c>
      <c r="I11084" t="s">
        <v>530</v>
      </c>
      <c r="J11084" t="s">
        <v>679</v>
      </c>
    </row>
    <row r="11085" spans="1:10" x14ac:dyDescent="0.35">
      <c r="A11085">
        <v>11379</v>
      </c>
      <c r="B11085" t="s">
        <v>531</v>
      </c>
      <c r="C11085">
        <v>16</v>
      </c>
      <c r="D11085">
        <v>7</v>
      </c>
      <c r="E11085">
        <v>0</v>
      </c>
      <c r="F11085" t="s">
        <v>581</v>
      </c>
      <c r="G11085" t="s">
        <v>581</v>
      </c>
      <c r="H11085" t="s">
        <v>671</v>
      </c>
      <c r="I11085" t="s">
        <v>530</v>
      </c>
      <c r="J11085" t="s">
        <v>679</v>
      </c>
    </row>
    <row r="11086" spans="1:10" x14ac:dyDescent="0.35">
      <c r="A11086">
        <v>11380</v>
      </c>
      <c r="B11086" t="s">
        <v>531</v>
      </c>
      <c r="C11086">
        <v>17</v>
      </c>
      <c r="D11086">
        <v>9</v>
      </c>
      <c r="E11086">
        <v>0</v>
      </c>
      <c r="F11086" t="s">
        <v>581</v>
      </c>
      <c r="G11086" t="s">
        <v>581</v>
      </c>
      <c r="H11086" t="s">
        <v>671</v>
      </c>
      <c r="I11086" t="s">
        <v>530</v>
      </c>
      <c r="J11086" t="s">
        <v>679</v>
      </c>
    </row>
    <row r="11087" spans="1:10" x14ac:dyDescent="0.35">
      <c r="A11087">
        <v>11381</v>
      </c>
      <c r="B11087" t="s">
        <v>531</v>
      </c>
      <c r="C11087">
        <v>18</v>
      </c>
      <c r="D11087">
        <v>8</v>
      </c>
      <c r="E11087">
        <v>0</v>
      </c>
      <c r="F11087" t="s">
        <v>581</v>
      </c>
      <c r="G11087" t="s">
        <v>581</v>
      </c>
      <c r="H11087" t="s">
        <v>671</v>
      </c>
      <c r="I11087" t="s">
        <v>530</v>
      </c>
      <c r="J11087" t="s">
        <v>679</v>
      </c>
    </row>
    <row r="11088" spans="1:10" x14ac:dyDescent="0.35">
      <c r="A11088">
        <v>11382</v>
      </c>
      <c r="B11088" t="s">
        <v>531</v>
      </c>
      <c r="C11088">
        <v>19</v>
      </c>
      <c r="D11088">
        <v>5</v>
      </c>
      <c r="E11088">
        <v>0</v>
      </c>
      <c r="F11088" t="s">
        <v>581</v>
      </c>
      <c r="G11088" t="s">
        <v>581</v>
      </c>
      <c r="H11088" t="s">
        <v>671</v>
      </c>
      <c r="I11088" t="s">
        <v>530</v>
      </c>
      <c r="J11088" t="s">
        <v>679</v>
      </c>
    </row>
    <row r="11089" spans="1:10" x14ac:dyDescent="0.35">
      <c r="A11089">
        <v>11383</v>
      </c>
      <c r="B11089" t="s">
        <v>531</v>
      </c>
      <c r="C11089">
        <v>20</v>
      </c>
      <c r="D11089">
        <v>5</v>
      </c>
      <c r="E11089">
        <v>0</v>
      </c>
      <c r="F11089" t="s">
        <v>581</v>
      </c>
      <c r="G11089" t="s">
        <v>581</v>
      </c>
      <c r="H11089" t="s">
        <v>671</v>
      </c>
      <c r="I11089" t="s">
        <v>530</v>
      </c>
      <c r="J11089" t="s">
        <v>679</v>
      </c>
    </row>
    <row r="11090" spans="1:10" x14ac:dyDescent="0.35">
      <c r="A11090">
        <v>11384</v>
      </c>
      <c r="B11090" t="s">
        <v>531</v>
      </c>
      <c r="C11090">
        <v>21</v>
      </c>
      <c r="D11090">
        <v>5</v>
      </c>
      <c r="E11090">
        <v>0</v>
      </c>
      <c r="F11090" t="s">
        <v>581</v>
      </c>
      <c r="G11090" t="s">
        <v>581</v>
      </c>
      <c r="H11090" t="s">
        <v>671</v>
      </c>
      <c r="I11090" t="s">
        <v>530</v>
      </c>
      <c r="J11090" t="s">
        <v>679</v>
      </c>
    </row>
    <row r="11091" spans="1:10" x14ac:dyDescent="0.35">
      <c r="A11091">
        <v>11385</v>
      </c>
      <c r="B11091" t="s">
        <v>531</v>
      </c>
      <c r="C11091">
        <v>22</v>
      </c>
      <c r="D11091">
        <v>1</v>
      </c>
      <c r="E11091">
        <v>0</v>
      </c>
      <c r="F11091" t="s">
        <v>581</v>
      </c>
      <c r="G11091" t="s">
        <v>581</v>
      </c>
      <c r="H11091" t="s">
        <v>671</v>
      </c>
      <c r="I11091" t="s">
        <v>530</v>
      </c>
      <c r="J11091" t="s">
        <v>679</v>
      </c>
    </row>
    <row r="11092" spans="1:10" x14ac:dyDescent="0.35">
      <c r="A11092">
        <v>11386</v>
      </c>
      <c r="B11092" t="s">
        <v>531</v>
      </c>
      <c r="C11092">
        <v>23</v>
      </c>
      <c r="D11092">
        <v>6</v>
      </c>
      <c r="E11092">
        <v>0</v>
      </c>
      <c r="F11092" t="s">
        <v>581</v>
      </c>
      <c r="G11092" t="s">
        <v>581</v>
      </c>
      <c r="H11092" t="s">
        <v>671</v>
      </c>
      <c r="I11092" t="s">
        <v>530</v>
      </c>
      <c r="J11092" t="s">
        <v>679</v>
      </c>
    </row>
    <row r="11093" spans="1:10" x14ac:dyDescent="0.35">
      <c r="A11093">
        <v>11387</v>
      </c>
      <c r="B11093" t="s">
        <v>531</v>
      </c>
      <c r="C11093">
        <v>25</v>
      </c>
      <c r="D11093">
        <v>1</v>
      </c>
      <c r="E11093">
        <v>0</v>
      </c>
      <c r="F11093" t="s">
        <v>581</v>
      </c>
      <c r="G11093" t="s">
        <v>581</v>
      </c>
      <c r="H11093" t="s">
        <v>671</v>
      </c>
      <c r="I11093" t="s">
        <v>530</v>
      </c>
      <c r="J11093" t="s">
        <v>679</v>
      </c>
    </row>
    <row r="11094" spans="1:10" x14ac:dyDescent="0.35">
      <c r="A11094">
        <v>11388</v>
      </c>
      <c r="B11094" t="s">
        <v>531</v>
      </c>
      <c r="C11094">
        <v>26</v>
      </c>
      <c r="D11094">
        <v>1</v>
      </c>
      <c r="E11094">
        <v>0</v>
      </c>
      <c r="F11094" t="s">
        <v>581</v>
      </c>
      <c r="G11094" t="s">
        <v>581</v>
      </c>
      <c r="H11094" t="s">
        <v>671</v>
      </c>
      <c r="I11094" t="s">
        <v>530</v>
      </c>
      <c r="J11094" t="s">
        <v>679</v>
      </c>
    </row>
    <row r="11095" spans="1:10" x14ac:dyDescent="0.35">
      <c r="A11095">
        <v>11389</v>
      </c>
      <c r="B11095" t="s">
        <v>531</v>
      </c>
      <c r="C11095">
        <v>27</v>
      </c>
      <c r="D11095">
        <v>4</v>
      </c>
      <c r="E11095">
        <v>0</v>
      </c>
      <c r="F11095" t="s">
        <v>581</v>
      </c>
      <c r="G11095" t="s">
        <v>581</v>
      </c>
      <c r="H11095" t="s">
        <v>671</v>
      </c>
      <c r="I11095" t="s">
        <v>530</v>
      </c>
      <c r="J11095" t="s">
        <v>679</v>
      </c>
    </row>
    <row r="11096" spans="1:10" x14ac:dyDescent="0.35">
      <c r="A11096">
        <v>11390</v>
      </c>
      <c r="B11096" t="s">
        <v>531</v>
      </c>
      <c r="C11096">
        <v>28</v>
      </c>
      <c r="D11096">
        <v>9</v>
      </c>
      <c r="E11096">
        <v>0</v>
      </c>
      <c r="F11096" t="s">
        <v>581</v>
      </c>
      <c r="G11096" t="s">
        <v>581</v>
      </c>
      <c r="H11096" t="s">
        <v>671</v>
      </c>
      <c r="I11096" t="s">
        <v>530</v>
      </c>
      <c r="J11096" t="s">
        <v>679</v>
      </c>
    </row>
    <row r="11097" spans="1:10" x14ac:dyDescent="0.35">
      <c r="A11097">
        <v>11391</v>
      </c>
      <c r="B11097" t="s">
        <v>531</v>
      </c>
      <c r="C11097">
        <v>29</v>
      </c>
      <c r="D11097">
        <v>8</v>
      </c>
      <c r="E11097">
        <v>0</v>
      </c>
      <c r="F11097" t="s">
        <v>581</v>
      </c>
      <c r="G11097" t="s">
        <v>581</v>
      </c>
      <c r="H11097" t="s">
        <v>671</v>
      </c>
      <c r="I11097" t="s">
        <v>530</v>
      </c>
      <c r="J11097" t="s">
        <v>679</v>
      </c>
    </row>
    <row r="11098" spans="1:10" x14ac:dyDescent="0.35">
      <c r="A11098">
        <v>11392</v>
      </c>
      <c r="B11098" t="s">
        <v>531</v>
      </c>
      <c r="C11098">
        <v>30</v>
      </c>
      <c r="D11098">
        <v>6</v>
      </c>
      <c r="E11098">
        <v>0</v>
      </c>
      <c r="F11098" t="s">
        <v>581</v>
      </c>
      <c r="G11098" t="s">
        <v>581</v>
      </c>
      <c r="H11098" t="s">
        <v>671</v>
      </c>
      <c r="I11098" t="s">
        <v>530</v>
      </c>
      <c r="J11098" t="s">
        <v>679</v>
      </c>
    </row>
    <row r="11099" spans="1:10" x14ac:dyDescent="0.35">
      <c r="A11099">
        <v>11393</v>
      </c>
      <c r="B11099" t="s">
        <v>531</v>
      </c>
      <c r="C11099">
        <v>31</v>
      </c>
      <c r="D11099">
        <v>6</v>
      </c>
      <c r="E11099">
        <v>0</v>
      </c>
      <c r="F11099" t="s">
        <v>581</v>
      </c>
      <c r="G11099" t="s">
        <v>581</v>
      </c>
      <c r="H11099" t="s">
        <v>671</v>
      </c>
      <c r="I11099" t="s">
        <v>530</v>
      </c>
      <c r="J11099" t="s">
        <v>679</v>
      </c>
    </row>
    <row r="11100" spans="1:10" x14ac:dyDescent="0.35">
      <c r="A11100">
        <v>11394</v>
      </c>
      <c r="B11100" t="s">
        <v>531</v>
      </c>
      <c r="C11100">
        <v>32</v>
      </c>
      <c r="D11100">
        <v>3</v>
      </c>
      <c r="E11100">
        <v>0</v>
      </c>
      <c r="F11100" t="s">
        <v>581</v>
      </c>
      <c r="G11100" t="s">
        <v>581</v>
      </c>
      <c r="H11100" t="s">
        <v>671</v>
      </c>
      <c r="I11100" t="s">
        <v>530</v>
      </c>
      <c r="J11100" t="s">
        <v>679</v>
      </c>
    </row>
    <row r="11101" spans="1:10" x14ac:dyDescent="0.35">
      <c r="A11101">
        <v>11395</v>
      </c>
      <c r="B11101" t="s">
        <v>531</v>
      </c>
      <c r="C11101">
        <v>33</v>
      </c>
      <c r="D11101">
        <v>3</v>
      </c>
      <c r="E11101">
        <v>0</v>
      </c>
      <c r="F11101" t="s">
        <v>581</v>
      </c>
      <c r="G11101" t="s">
        <v>581</v>
      </c>
      <c r="H11101" t="s">
        <v>671</v>
      </c>
      <c r="I11101" t="s">
        <v>530</v>
      </c>
      <c r="J11101" t="s">
        <v>679</v>
      </c>
    </row>
    <row r="11102" spans="1:10" x14ac:dyDescent="0.35">
      <c r="A11102">
        <v>11396</v>
      </c>
      <c r="B11102" t="s">
        <v>531</v>
      </c>
      <c r="C11102">
        <v>34</v>
      </c>
      <c r="D11102">
        <v>10</v>
      </c>
      <c r="E11102">
        <v>1</v>
      </c>
      <c r="F11102" t="s">
        <v>581</v>
      </c>
      <c r="G11102" t="s">
        <v>581</v>
      </c>
      <c r="H11102" t="s">
        <v>671</v>
      </c>
      <c r="I11102" t="s">
        <v>530</v>
      </c>
      <c r="J11102" t="s">
        <v>679</v>
      </c>
    </row>
    <row r="11103" spans="1:10" x14ac:dyDescent="0.35">
      <c r="A11103">
        <v>11397</v>
      </c>
      <c r="B11103" t="s">
        <v>531</v>
      </c>
      <c r="C11103">
        <v>35</v>
      </c>
      <c r="D11103">
        <v>2</v>
      </c>
      <c r="E11103">
        <v>0</v>
      </c>
      <c r="F11103" t="s">
        <v>581</v>
      </c>
      <c r="G11103" t="s">
        <v>581</v>
      </c>
      <c r="H11103" t="s">
        <v>671</v>
      </c>
      <c r="I11103" t="s">
        <v>530</v>
      </c>
      <c r="J11103" t="s">
        <v>679</v>
      </c>
    </row>
    <row r="11104" spans="1:10" x14ac:dyDescent="0.35">
      <c r="A11104">
        <v>11398</v>
      </c>
      <c r="B11104" t="s">
        <v>531</v>
      </c>
      <c r="C11104">
        <v>36</v>
      </c>
      <c r="D11104">
        <v>1</v>
      </c>
      <c r="E11104">
        <v>1</v>
      </c>
      <c r="F11104" t="s">
        <v>581</v>
      </c>
      <c r="G11104" t="s">
        <v>581</v>
      </c>
      <c r="H11104" t="s">
        <v>671</v>
      </c>
      <c r="I11104" t="s">
        <v>530</v>
      </c>
      <c r="J11104" t="s">
        <v>679</v>
      </c>
    </row>
    <row r="11105" spans="1:10" x14ac:dyDescent="0.35">
      <c r="A11105">
        <v>11399</v>
      </c>
      <c r="B11105" t="s">
        <v>531</v>
      </c>
      <c r="C11105">
        <v>37</v>
      </c>
      <c r="D11105">
        <v>4</v>
      </c>
      <c r="E11105">
        <v>1</v>
      </c>
      <c r="F11105" t="s">
        <v>581</v>
      </c>
      <c r="G11105" t="s">
        <v>581</v>
      </c>
      <c r="H11105" t="s">
        <v>671</v>
      </c>
      <c r="I11105" t="s">
        <v>530</v>
      </c>
      <c r="J11105" t="s">
        <v>679</v>
      </c>
    </row>
    <row r="11106" spans="1:10" x14ac:dyDescent="0.35">
      <c r="A11106">
        <v>11400</v>
      </c>
      <c r="B11106" t="s">
        <v>531</v>
      </c>
      <c r="C11106">
        <v>38</v>
      </c>
      <c r="D11106">
        <v>2</v>
      </c>
      <c r="E11106">
        <v>2</v>
      </c>
      <c r="F11106" t="s">
        <v>581</v>
      </c>
      <c r="G11106" t="s">
        <v>581</v>
      </c>
      <c r="H11106" t="s">
        <v>671</v>
      </c>
      <c r="I11106" t="s">
        <v>530</v>
      </c>
      <c r="J11106" t="s">
        <v>679</v>
      </c>
    </row>
    <row r="11107" spans="1:10" x14ac:dyDescent="0.35">
      <c r="A11107">
        <v>11401</v>
      </c>
      <c r="B11107" t="s">
        <v>532</v>
      </c>
      <c r="C11107">
        <v>15</v>
      </c>
      <c r="D11107">
        <v>10</v>
      </c>
      <c r="E11107">
        <v>0</v>
      </c>
      <c r="F11107" t="s">
        <v>581</v>
      </c>
      <c r="G11107" t="s">
        <v>581</v>
      </c>
      <c r="H11107" t="s">
        <v>671</v>
      </c>
      <c r="I11107" t="s">
        <v>530</v>
      </c>
      <c r="J11107" t="s">
        <v>680</v>
      </c>
    </row>
    <row r="11108" spans="1:10" x14ac:dyDescent="0.35">
      <c r="A11108">
        <v>11402</v>
      </c>
      <c r="B11108" t="s">
        <v>532</v>
      </c>
      <c r="C11108">
        <v>16</v>
      </c>
      <c r="D11108">
        <v>9</v>
      </c>
      <c r="E11108">
        <v>0</v>
      </c>
      <c r="F11108" t="s">
        <v>581</v>
      </c>
      <c r="G11108" t="s">
        <v>581</v>
      </c>
      <c r="H11108" t="s">
        <v>671</v>
      </c>
      <c r="I11108" t="s">
        <v>530</v>
      </c>
      <c r="J11108" t="s">
        <v>680</v>
      </c>
    </row>
    <row r="11109" spans="1:10" x14ac:dyDescent="0.35">
      <c r="A11109">
        <v>11403</v>
      </c>
      <c r="B11109" t="s">
        <v>532</v>
      </c>
      <c r="C11109">
        <v>17</v>
      </c>
      <c r="D11109">
        <v>10</v>
      </c>
      <c r="E11109">
        <v>0</v>
      </c>
      <c r="F11109" t="s">
        <v>581</v>
      </c>
      <c r="G11109" t="s">
        <v>581</v>
      </c>
      <c r="H11109" t="s">
        <v>671</v>
      </c>
      <c r="I11109" t="s">
        <v>530</v>
      </c>
      <c r="J11109" t="s">
        <v>680</v>
      </c>
    </row>
    <row r="11110" spans="1:10" x14ac:dyDescent="0.35">
      <c r="A11110">
        <v>11404</v>
      </c>
      <c r="B11110" t="s">
        <v>532</v>
      </c>
      <c r="C11110">
        <v>18</v>
      </c>
      <c r="D11110">
        <v>11</v>
      </c>
      <c r="E11110">
        <v>2</v>
      </c>
      <c r="F11110" t="s">
        <v>581</v>
      </c>
      <c r="G11110" t="s">
        <v>581</v>
      </c>
      <c r="H11110" t="s">
        <v>671</v>
      </c>
      <c r="I11110" t="s">
        <v>530</v>
      </c>
      <c r="J11110" t="s">
        <v>680</v>
      </c>
    </row>
    <row r="11111" spans="1:10" x14ac:dyDescent="0.35">
      <c r="A11111">
        <v>11405</v>
      </c>
      <c r="B11111" t="s">
        <v>532</v>
      </c>
      <c r="C11111">
        <v>19</v>
      </c>
      <c r="D11111">
        <v>5</v>
      </c>
      <c r="E11111">
        <v>0</v>
      </c>
      <c r="F11111" t="s">
        <v>581</v>
      </c>
      <c r="G11111" t="s">
        <v>581</v>
      </c>
      <c r="H11111" t="s">
        <v>671</v>
      </c>
      <c r="I11111" t="s">
        <v>530</v>
      </c>
      <c r="J11111" t="s">
        <v>680</v>
      </c>
    </row>
    <row r="11112" spans="1:10" x14ac:dyDescent="0.35">
      <c r="A11112">
        <v>11406</v>
      </c>
      <c r="B11112" t="s">
        <v>532</v>
      </c>
      <c r="C11112">
        <v>20</v>
      </c>
      <c r="D11112">
        <v>3</v>
      </c>
      <c r="E11112">
        <v>0</v>
      </c>
      <c r="F11112" t="s">
        <v>581</v>
      </c>
      <c r="G11112" t="s">
        <v>581</v>
      </c>
      <c r="H11112" t="s">
        <v>671</v>
      </c>
      <c r="I11112" t="s">
        <v>530</v>
      </c>
      <c r="J11112" t="s">
        <v>680</v>
      </c>
    </row>
    <row r="11113" spans="1:10" x14ac:dyDescent="0.35">
      <c r="A11113">
        <v>11407</v>
      </c>
      <c r="B11113" t="s">
        <v>532</v>
      </c>
      <c r="C11113">
        <v>21</v>
      </c>
      <c r="D11113">
        <v>2</v>
      </c>
      <c r="E11113">
        <v>0</v>
      </c>
      <c r="F11113" t="s">
        <v>581</v>
      </c>
      <c r="G11113" t="s">
        <v>581</v>
      </c>
      <c r="H11113" t="s">
        <v>671</v>
      </c>
      <c r="I11113" t="s">
        <v>530</v>
      </c>
      <c r="J11113" t="s">
        <v>680</v>
      </c>
    </row>
    <row r="11114" spans="1:10" x14ac:dyDescent="0.35">
      <c r="A11114">
        <v>11408</v>
      </c>
      <c r="B11114" t="s">
        <v>532</v>
      </c>
      <c r="C11114">
        <v>22</v>
      </c>
      <c r="D11114">
        <v>3</v>
      </c>
      <c r="E11114">
        <v>0</v>
      </c>
      <c r="F11114" t="s">
        <v>581</v>
      </c>
      <c r="G11114" t="s">
        <v>581</v>
      </c>
      <c r="H11114" t="s">
        <v>671</v>
      </c>
      <c r="I11114" t="s">
        <v>530</v>
      </c>
      <c r="J11114" t="s">
        <v>680</v>
      </c>
    </row>
    <row r="11115" spans="1:10" x14ac:dyDescent="0.35">
      <c r="A11115">
        <v>11409</v>
      </c>
      <c r="B11115" t="s">
        <v>532</v>
      </c>
      <c r="C11115">
        <v>23</v>
      </c>
      <c r="D11115">
        <v>1</v>
      </c>
      <c r="E11115">
        <v>0</v>
      </c>
      <c r="F11115" t="s">
        <v>581</v>
      </c>
      <c r="G11115" t="s">
        <v>581</v>
      </c>
      <c r="H11115" t="s">
        <v>671</v>
      </c>
      <c r="I11115" t="s">
        <v>530</v>
      </c>
      <c r="J11115" t="s">
        <v>680</v>
      </c>
    </row>
    <row r="11116" spans="1:10" x14ac:dyDescent="0.35">
      <c r="A11116">
        <v>11410</v>
      </c>
      <c r="B11116" t="s">
        <v>532</v>
      </c>
      <c r="C11116">
        <v>24</v>
      </c>
      <c r="D11116">
        <v>4</v>
      </c>
      <c r="E11116">
        <v>1</v>
      </c>
      <c r="F11116" t="s">
        <v>581</v>
      </c>
      <c r="G11116" t="s">
        <v>581</v>
      </c>
      <c r="H11116" t="s">
        <v>671</v>
      </c>
      <c r="I11116" t="s">
        <v>530</v>
      </c>
      <c r="J11116" t="s">
        <v>680</v>
      </c>
    </row>
    <row r="11117" spans="1:10" x14ac:dyDescent="0.35">
      <c r="A11117">
        <v>11411</v>
      </c>
      <c r="B11117" t="s">
        <v>532</v>
      </c>
      <c r="C11117">
        <v>25</v>
      </c>
      <c r="D11117">
        <v>3</v>
      </c>
      <c r="E11117">
        <v>0</v>
      </c>
      <c r="F11117" t="s">
        <v>581</v>
      </c>
      <c r="G11117" t="s">
        <v>581</v>
      </c>
      <c r="H11117" t="s">
        <v>671</v>
      </c>
      <c r="I11117" t="s">
        <v>530</v>
      </c>
      <c r="J11117" t="s">
        <v>680</v>
      </c>
    </row>
    <row r="11118" spans="1:10" x14ac:dyDescent="0.35">
      <c r="A11118">
        <v>11412</v>
      </c>
      <c r="B11118" t="s">
        <v>532</v>
      </c>
      <c r="C11118">
        <v>26</v>
      </c>
      <c r="D11118">
        <v>3</v>
      </c>
      <c r="E11118">
        <v>1</v>
      </c>
      <c r="F11118" t="s">
        <v>581</v>
      </c>
      <c r="G11118" t="s">
        <v>581</v>
      </c>
      <c r="H11118" t="s">
        <v>671</v>
      </c>
      <c r="I11118" t="s">
        <v>530</v>
      </c>
      <c r="J11118" t="s">
        <v>680</v>
      </c>
    </row>
    <row r="11119" spans="1:10" x14ac:dyDescent="0.35">
      <c r="A11119">
        <v>11413</v>
      </c>
      <c r="B11119" t="s">
        <v>532</v>
      </c>
      <c r="C11119">
        <v>27</v>
      </c>
      <c r="D11119">
        <v>3</v>
      </c>
      <c r="E11119">
        <v>1</v>
      </c>
      <c r="F11119" t="s">
        <v>581</v>
      </c>
      <c r="G11119" t="s">
        <v>581</v>
      </c>
      <c r="H11119" t="s">
        <v>671</v>
      </c>
      <c r="I11119" t="s">
        <v>530</v>
      </c>
      <c r="J11119" t="s">
        <v>680</v>
      </c>
    </row>
    <row r="11120" spans="1:10" x14ac:dyDescent="0.35">
      <c r="A11120">
        <v>11414</v>
      </c>
      <c r="B11120" t="s">
        <v>532</v>
      </c>
      <c r="C11120">
        <v>28</v>
      </c>
      <c r="D11120">
        <v>5</v>
      </c>
      <c r="E11120">
        <v>0</v>
      </c>
      <c r="F11120" t="s">
        <v>581</v>
      </c>
      <c r="G11120" t="s">
        <v>581</v>
      </c>
      <c r="H11120" t="s">
        <v>671</v>
      </c>
      <c r="I11120" t="s">
        <v>530</v>
      </c>
      <c r="J11120" t="s">
        <v>680</v>
      </c>
    </row>
    <row r="11121" spans="1:10" x14ac:dyDescent="0.35">
      <c r="A11121">
        <v>11415</v>
      </c>
      <c r="B11121" t="s">
        <v>532</v>
      </c>
      <c r="C11121">
        <v>29</v>
      </c>
      <c r="D11121">
        <v>4</v>
      </c>
      <c r="E11121">
        <v>1</v>
      </c>
      <c r="F11121" t="s">
        <v>581</v>
      </c>
      <c r="G11121" t="s">
        <v>581</v>
      </c>
      <c r="H11121" t="s">
        <v>671</v>
      </c>
      <c r="I11121" t="s">
        <v>530</v>
      </c>
      <c r="J11121" t="s">
        <v>680</v>
      </c>
    </row>
    <row r="11122" spans="1:10" x14ac:dyDescent="0.35">
      <c r="A11122">
        <v>11416</v>
      </c>
      <c r="B11122" t="s">
        <v>532</v>
      </c>
      <c r="C11122">
        <v>30</v>
      </c>
      <c r="D11122">
        <v>5</v>
      </c>
      <c r="E11122">
        <v>0</v>
      </c>
      <c r="F11122" t="s">
        <v>581</v>
      </c>
      <c r="G11122" t="s">
        <v>581</v>
      </c>
      <c r="H11122" t="s">
        <v>671</v>
      </c>
      <c r="I11122" t="s">
        <v>530</v>
      </c>
      <c r="J11122" t="s">
        <v>680</v>
      </c>
    </row>
    <row r="11123" spans="1:10" x14ac:dyDescent="0.35">
      <c r="A11123">
        <v>11417</v>
      </c>
      <c r="B11123" t="s">
        <v>532</v>
      </c>
      <c r="C11123">
        <v>31</v>
      </c>
      <c r="D11123">
        <v>1</v>
      </c>
      <c r="E11123">
        <v>0</v>
      </c>
      <c r="F11123" t="s">
        <v>581</v>
      </c>
      <c r="G11123" t="s">
        <v>581</v>
      </c>
      <c r="H11123" t="s">
        <v>671</v>
      </c>
      <c r="I11123" t="s">
        <v>530</v>
      </c>
      <c r="J11123" t="s">
        <v>680</v>
      </c>
    </row>
    <row r="11124" spans="1:10" x14ac:dyDescent="0.35">
      <c r="A11124">
        <v>11418</v>
      </c>
      <c r="B11124" t="s">
        <v>532</v>
      </c>
      <c r="C11124">
        <v>32</v>
      </c>
      <c r="D11124">
        <v>8</v>
      </c>
      <c r="E11124">
        <v>0</v>
      </c>
      <c r="F11124" t="s">
        <v>581</v>
      </c>
      <c r="G11124" t="s">
        <v>581</v>
      </c>
      <c r="H11124" t="s">
        <v>671</v>
      </c>
      <c r="I11124" t="s">
        <v>530</v>
      </c>
      <c r="J11124" t="s">
        <v>680</v>
      </c>
    </row>
    <row r="11125" spans="1:10" x14ac:dyDescent="0.35">
      <c r="A11125">
        <v>11419</v>
      </c>
      <c r="B11125" t="s">
        <v>532</v>
      </c>
      <c r="C11125">
        <v>33</v>
      </c>
      <c r="D11125">
        <v>3</v>
      </c>
      <c r="E11125">
        <v>1</v>
      </c>
      <c r="F11125" t="s">
        <v>581</v>
      </c>
      <c r="G11125" t="s">
        <v>581</v>
      </c>
      <c r="H11125" t="s">
        <v>671</v>
      </c>
      <c r="I11125" t="s">
        <v>530</v>
      </c>
      <c r="J11125" t="s">
        <v>680</v>
      </c>
    </row>
    <row r="11126" spans="1:10" x14ac:dyDescent="0.35">
      <c r="A11126">
        <v>11420</v>
      </c>
      <c r="B11126" t="s">
        <v>532</v>
      </c>
      <c r="C11126">
        <v>34</v>
      </c>
      <c r="D11126">
        <v>10</v>
      </c>
      <c r="E11126">
        <v>1</v>
      </c>
      <c r="F11126" t="s">
        <v>581</v>
      </c>
      <c r="G11126" t="s">
        <v>581</v>
      </c>
      <c r="H11126" t="s">
        <v>671</v>
      </c>
      <c r="I11126" t="s">
        <v>530</v>
      </c>
      <c r="J11126" t="s">
        <v>680</v>
      </c>
    </row>
    <row r="11127" spans="1:10" x14ac:dyDescent="0.35">
      <c r="A11127">
        <v>11421</v>
      </c>
      <c r="B11127" t="s">
        <v>532</v>
      </c>
      <c r="C11127">
        <v>35</v>
      </c>
      <c r="D11127">
        <v>10</v>
      </c>
      <c r="E11127">
        <v>1</v>
      </c>
      <c r="F11127" t="s">
        <v>581</v>
      </c>
      <c r="G11127" t="s">
        <v>581</v>
      </c>
      <c r="H11127" t="s">
        <v>671</v>
      </c>
      <c r="I11127" t="s">
        <v>530</v>
      </c>
      <c r="J11127" t="s">
        <v>680</v>
      </c>
    </row>
    <row r="11128" spans="1:10" x14ac:dyDescent="0.35">
      <c r="A11128">
        <v>11422</v>
      </c>
      <c r="B11128" t="s">
        <v>532</v>
      </c>
      <c r="C11128">
        <v>36</v>
      </c>
      <c r="D11128">
        <v>2</v>
      </c>
      <c r="E11128">
        <v>0</v>
      </c>
      <c r="F11128" t="s">
        <v>581</v>
      </c>
      <c r="G11128" t="s">
        <v>581</v>
      </c>
      <c r="H11128" t="s">
        <v>671</v>
      </c>
      <c r="I11128" t="s">
        <v>530</v>
      </c>
      <c r="J11128" t="s">
        <v>680</v>
      </c>
    </row>
    <row r="11129" spans="1:10" x14ac:dyDescent="0.35">
      <c r="A11129">
        <v>11423</v>
      </c>
      <c r="B11129" t="s">
        <v>532</v>
      </c>
      <c r="C11129">
        <v>37</v>
      </c>
      <c r="D11129">
        <v>2</v>
      </c>
      <c r="E11129">
        <v>0</v>
      </c>
      <c r="F11129" t="s">
        <v>581</v>
      </c>
      <c r="G11129" t="s">
        <v>581</v>
      </c>
      <c r="H11129" t="s">
        <v>671</v>
      </c>
      <c r="I11129" t="s">
        <v>530</v>
      </c>
      <c r="J11129" t="s">
        <v>680</v>
      </c>
    </row>
    <row r="11130" spans="1:10" x14ac:dyDescent="0.35">
      <c r="A11130">
        <v>11424</v>
      </c>
      <c r="B11130" t="s">
        <v>532</v>
      </c>
      <c r="C11130">
        <v>38</v>
      </c>
      <c r="D11130">
        <v>2</v>
      </c>
      <c r="E11130">
        <v>0</v>
      </c>
      <c r="F11130" t="s">
        <v>581</v>
      </c>
      <c r="G11130" t="s">
        <v>581</v>
      </c>
      <c r="H11130" t="s">
        <v>671</v>
      </c>
      <c r="I11130" t="s">
        <v>530</v>
      </c>
      <c r="J11130" t="s">
        <v>680</v>
      </c>
    </row>
    <row r="11131" spans="1:10" x14ac:dyDescent="0.35">
      <c r="A11131">
        <v>11425</v>
      </c>
      <c r="B11131" t="s">
        <v>534</v>
      </c>
      <c r="C11131">
        <v>15</v>
      </c>
      <c r="D11131">
        <v>39</v>
      </c>
      <c r="E11131">
        <v>0</v>
      </c>
      <c r="F11131" t="s">
        <v>581</v>
      </c>
      <c r="G11131" t="s">
        <v>581</v>
      </c>
      <c r="H11131" t="s">
        <v>671</v>
      </c>
      <c r="I11131" t="s">
        <v>519</v>
      </c>
      <c r="J11131" t="s">
        <v>672</v>
      </c>
    </row>
    <row r="11132" spans="1:10" x14ac:dyDescent="0.35">
      <c r="A11132">
        <v>11426</v>
      </c>
      <c r="B11132" t="s">
        <v>534</v>
      </c>
      <c r="C11132">
        <v>16</v>
      </c>
      <c r="D11132">
        <v>36</v>
      </c>
      <c r="E11132">
        <v>3</v>
      </c>
      <c r="F11132" t="s">
        <v>581</v>
      </c>
      <c r="G11132" t="s">
        <v>581</v>
      </c>
      <c r="H11132" t="s">
        <v>671</v>
      </c>
      <c r="I11132" t="s">
        <v>519</v>
      </c>
      <c r="J11132" t="s">
        <v>672</v>
      </c>
    </row>
    <row r="11133" spans="1:10" x14ac:dyDescent="0.35">
      <c r="A11133">
        <v>11427</v>
      </c>
      <c r="B11133" t="s">
        <v>534</v>
      </c>
      <c r="C11133">
        <v>17</v>
      </c>
      <c r="D11133">
        <v>33</v>
      </c>
      <c r="E11133">
        <v>0</v>
      </c>
      <c r="F11133" t="s">
        <v>581</v>
      </c>
      <c r="G11133" t="s">
        <v>581</v>
      </c>
      <c r="H11133" t="s">
        <v>671</v>
      </c>
      <c r="I11133" t="s">
        <v>519</v>
      </c>
      <c r="J11133" t="s">
        <v>672</v>
      </c>
    </row>
    <row r="11134" spans="1:10" x14ac:dyDescent="0.35">
      <c r="A11134">
        <v>11428</v>
      </c>
      <c r="B11134" t="s">
        <v>534</v>
      </c>
      <c r="C11134">
        <v>18</v>
      </c>
      <c r="D11134">
        <v>17</v>
      </c>
      <c r="E11134">
        <v>0</v>
      </c>
      <c r="F11134" t="s">
        <v>581</v>
      </c>
      <c r="G11134" t="s">
        <v>581</v>
      </c>
      <c r="H11134" t="s">
        <v>671</v>
      </c>
      <c r="I11134" t="s">
        <v>519</v>
      </c>
      <c r="J11134" t="s">
        <v>672</v>
      </c>
    </row>
    <row r="11135" spans="1:10" x14ac:dyDescent="0.35">
      <c r="A11135">
        <v>11429</v>
      </c>
      <c r="B11135" t="s">
        <v>534</v>
      </c>
      <c r="C11135">
        <v>19</v>
      </c>
      <c r="D11135">
        <v>14</v>
      </c>
      <c r="E11135">
        <v>0</v>
      </c>
      <c r="F11135" t="s">
        <v>581</v>
      </c>
      <c r="G11135" t="s">
        <v>581</v>
      </c>
      <c r="H11135" t="s">
        <v>671</v>
      </c>
      <c r="I11135" t="s">
        <v>519</v>
      </c>
      <c r="J11135" t="s">
        <v>672</v>
      </c>
    </row>
    <row r="11136" spans="1:10" x14ac:dyDescent="0.35">
      <c r="A11136">
        <v>11430</v>
      </c>
      <c r="B11136" t="s">
        <v>534</v>
      </c>
      <c r="C11136">
        <v>20</v>
      </c>
      <c r="D11136">
        <v>6</v>
      </c>
      <c r="E11136">
        <v>0</v>
      </c>
      <c r="F11136" t="s">
        <v>581</v>
      </c>
      <c r="G11136" t="s">
        <v>581</v>
      </c>
      <c r="H11136" t="s">
        <v>671</v>
      </c>
      <c r="I11136" t="s">
        <v>519</v>
      </c>
      <c r="J11136" t="s">
        <v>672</v>
      </c>
    </row>
    <row r="11137" spans="1:10" x14ac:dyDescent="0.35">
      <c r="A11137">
        <v>11431</v>
      </c>
      <c r="B11137" t="s">
        <v>534</v>
      </c>
      <c r="C11137">
        <v>21</v>
      </c>
      <c r="D11137">
        <v>10</v>
      </c>
      <c r="E11137">
        <v>0</v>
      </c>
      <c r="F11137" t="s">
        <v>581</v>
      </c>
      <c r="G11137" t="s">
        <v>581</v>
      </c>
      <c r="H11137" t="s">
        <v>671</v>
      </c>
      <c r="I11137" t="s">
        <v>519</v>
      </c>
      <c r="J11137" t="s">
        <v>672</v>
      </c>
    </row>
    <row r="11138" spans="1:10" x14ac:dyDescent="0.35">
      <c r="A11138">
        <v>11432</v>
      </c>
      <c r="B11138" t="s">
        <v>534</v>
      </c>
      <c r="C11138">
        <v>22</v>
      </c>
      <c r="D11138">
        <v>7</v>
      </c>
      <c r="E11138">
        <v>0</v>
      </c>
      <c r="F11138" t="s">
        <v>581</v>
      </c>
      <c r="G11138" t="s">
        <v>581</v>
      </c>
      <c r="H11138" t="s">
        <v>671</v>
      </c>
      <c r="I11138" t="s">
        <v>519</v>
      </c>
      <c r="J11138" t="s">
        <v>672</v>
      </c>
    </row>
    <row r="11139" spans="1:10" x14ac:dyDescent="0.35">
      <c r="A11139">
        <v>11433</v>
      </c>
      <c r="B11139" t="s">
        <v>534</v>
      </c>
      <c r="C11139">
        <v>23</v>
      </c>
      <c r="D11139">
        <v>7</v>
      </c>
      <c r="E11139">
        <v>0</v>
      </c>
      <c r="F11139" t="s">
        <v>581</v>
      </c>
      <c r="G11139" t="s">
        <v>581</v>
      </c>
      <c r="H11139" t="s">
        <v>671</v>
      </c>
      <c r="I11139" t="s">
        <v>519</v>
      </c>
      <c r="J11139" t="s">
        <v>672</v>
      </c>
    </row>
    <row r="11140" spans="1:10" x14ac:dyDescent="0.35">
      <c r="A11140">
        <v>11434</v>
      </c>
      <c r="B11140" t="s">
        <v>534</v>
      </c>
      <c r="C11140">
        <v>24</v>
      </c>
      <c r="D11140">
        <v>7</v>
      </c>
      <c r="E11140">
        <v>0</v>
      </c>
      <c r="F11140" t="s">
        <v>581</v>
      </c>
      <c r="G11140" t="s">
        <v>581</v>
      </c>
      <c r="H11140" t="s">
        <v>671</v>
      </c>
      <c r="I11140" t="s">
        <v>519</v>
      </c>
      <c r="J11140" t="s">
        <v>672</v>
      </c>
    </row>
    <row r="11141" spans="1:10" x14ac:dyDescent="0.35">
      <c r="A11141">
        <v>11435</v>
      </c>
      <c r="B11141" t="s">
        <v>534</v>
      </c>
      <c r="C11141">
        <v>25</v>
      </c>
      <c r="D11141">
        <v>4</v>
      </c>
      <c r="E11141">
        <v>0</v>
      </c>
      <c r="F11141" t="s">
        <v>581</v>
      </c>
      <c r="G11141" t="s">
        <v>581</v>
      </c>
      <c r="H11141" t="s">
        <v>671</v>
      </c>
      <c r="I11141" t="s">
        <v>519</v>
      </c>
      <c r="J11141" t="s">
        <v>672</v>
      </c>
    </row>
    <row r="11142" spans="1:10" x14ac:dyDescent="0.35">
      <c r="A11142">
        <v>11436</v>
      </c>
      <c r="B11142" t="s">
        <v>534</v>
      </c>
      <c r="C11142">
        <v>26</v>
      </c>
      <c r="D11142">
        <v>9</v>
      </c>
      <c r="E11142">
        <v>0</v>
      </c>
      <c r="F11142" t="s">
        <v>581</v>
      </c>
      <c r="G11142" t="s">
        <v>581</v>
      </c>
      <c r="H11142" t="s">
        <v>671</v>
      </c>
      <c r="I11142" t="s">
        <v>519</v>
      </c>
      <c r="J11142" t="s">
        <v>672</v>
      </c>
    </row>
    <row r="11143" spans="1:10" x14ac:dyDescent="0.35">
      <c r="A11143">
        <v>11437</v>
      </c>
      <c r="B11143" t="s">
        <v>534</v>
      </c>
      <c r="C11143">
        <v>27</v>
      </c>
      <c r="D11143">
        <v>10</v>
      </c>
      <c r="E11143">
        <v>0</v>
      </c>
      <c r="F11143" t="s">
        <v>581</v>
      </c>
      <c r="G11143" t="s">
        <v>581</v>
      </c>
      <c r="H11143" t="s">
        <v>671</v>
      </c>
      <c r="I11143" t="s">
        <v>519</v>
      </c>
      <c r="J11143" t="s">
        <v>672</v>
      </c>
    </row>
    <row r="11144" spans="1:10" x14ac:dyDescent="0.35">
      <c r="A11144">
        <v>11438</v>
      </c>
      <c r="B11144" t="s">
        <v>534</v>
      </c>
      <c r="C11144">
        <v>28</v>
      </c>
      <c r="D11144">
        <v>20</v>
      </c>
      <c r="E11144">
        <v>0</v>
      </c>
      <c r="F11144" t="s">
        <v>581</v>
      </c>
      <c r="G11144" t="s">
        <v>581</v>
      </c>
      <c r="H11144" t="s">
        <v>671</v>
      </c>
      <c r="I11144" t="s">
        <v>519</v>
      </c>
      <c r="J11144" t="s">
        <v>672</v>
      </c>
    </row>
    <row r="11145" spans="1:10" x14ac:dyDescent="0.35">
      <c r="A11145">
        <v>11439</v>
      </c>
      <c r="B11145" t="s">
        <v>534</v>
      </c>
      <c r="C11145">
        <v>29</v>
      </c>
      <c r="D11145">
        <v>12</v>
      </c>
      <c r="E11145">
        <v>0</v>
      </c>
      <c r="F11145" t="s">
        <v>581</v>
      </c>
      <c r="G11145" t="s">
        <v>581</v>
      </c>
      <c r="H11145" t="s">
        <v>671</v>
      </c>
      <c r="I11145" t="s">
        <v>519</v>
      </c>
      <c r="J11145" t="s">
        <v>672</v>
      </c>
    </row>
    <row r="11146" spans="1:10" x14ac:dyDescent="0.35">
      <c r="A11146">
        <v>11440</v>
      </c>
      <c r="B11146" t="s">
        <v>534</v>
      </c>
      <c r="C11146">
        <v>30</v>
      </c>
      <c r="D11146">
        <v>14</v>
      </c>
      <c r="E11146">
        <v>0</v>
      </c>
      <c r="F11146" t="s">
        <v>581</v>
      </c>
      <c r="G11146" t="s">
        <v>581</v>
      </c>
      <c r="H11146" t="s">
        <v>671</v>
      </c>
      <c r="I11146" t="s">
        <v>519</v>
      </c>
      <c r="J11146" t="s">
        <v>672</v>
      </c>
    </row>
    <row r="11147" spans="1:10" x14ac:dyDescent="0.35">
      <c r="A11147">
        <v>11441</v>
      </c>
      <c r="B11147" t="s">
        <v>534</v>
      </c>
      <c r="C11147">
        <v>31</v>
      </c>
      <c r="D11147">
        <v>26</v>
      </c>
      <c r="E11147">
        <v>0</v>
      </c>
      <c r="F11147" t="s">
        <v>581</v>
      </c>
      <c r="G11147" t="s">
        <v>581</v>
      </c>
      <c r="H11147" t="s">
        <v>671</v>
      </c>
      <c r="I11147" t="s">
        <v>519</v>
      </c>
      <c r="J11147" t="s">
        <v>672</v>
      </c>
    </row>
    <row r="11148" spans="1:10" x14ac:dyDescent="0.35">
      <c r="A11148">
        <v>11442</v>
      </c>
      <c r="B11148" t="s">
        <v>534</v>
      </c>
      <c r="C11148">
        <v>32</v>
      </c>
      <c r="D11148">
        <v>14</v>
      </c>
      <c r="E11148">
        <v>2</v>
      </c>
      <c r="F11148" t="s">
        <v>581</v>
      </c>
      <c r="G11148" t="s">
        <v>581</v>
      </c>
      <c r="H11148" t="s">
        <v>671</v>
      </c>
      <c r="I11148" t="s">
        <v>519</v>
      </c>
      <c r="J11148" t="s">
        <v>672</v>
      </c>
    </row>
    <row r="11149" spans="1:10" x14ac:dyDescent="0.35">
      <c r="A11149">
        <v>11443</v>
      </c>
      <c r="B11149" t="s">
        <v>534</v>
      </c>
      <c r="C11149">
        <v>33</v>
      </c>
      <c r="D11149">
        <v>40</v>
      </c>
      <c r="E11149">
        <v>1</v>
      </c>
      <c r="F11149" t="s">
        <v>581</v>
      </c>
      <c r="G11149" t="s">
        <v>581</v>
      </c>
      <c r="H11149" t="s">
        <v>671</v>
      </c>
      <c r="I11149" t="s">
        <v>519</v>
      </c>
      <c r="J11149" t="s">
        <v>672</v>
      </c>
    </row>
    <row r="11150" spans="1:10" x14ac:dyDescent="0.35">
      <c r="A11150">
        <v>11444</v>
      </c>
      <c r="B11150" t="s">
        <v>534</v>
      </c>
      <c r="C11150">
        <v>34</v>
      </c>
      <c r="D11150">
        <v>36</v>
      </c>
      <c r="E11150">
        <v>2</v>
      </c>
      <c r="F11150" t="s">
        <v>581</v>
      </c>
      <c r="G11150" t="s">
        <v>581</v>
      </c>
      <c r="H11150" t="s">
        <v>671</v>
      </c>
      <c r="I11150" t="s">
        <v>519</v>
      </c>
      <c r="J11150" t="s">
        <v>672</v>
      </c>
    </row>
    <row r="11151" spans="1:10" x14ac:dyDescent="0.35">
      <c r="A11151">
        <v>11445</v>
      </c>
      <c r="B11151" t="s">
        <v>534</v>
      </c>
      <c r="C11151">
        <v>35</v>
      </c>
      <c r="D11151">
        <v>10</v>
      </c>
      <c r="E11151">
        <v>2</v>
      </c>
      <c r="F11151" t="s">
        <v>581</v>
      </c>
      <c r="G11151" t="s">
        <v>581</v>
      </c>
      <c r="H11151" t="s">
        <v>671</v>
      </c>
      <c r="I11151" t="s">
        <v>519</v>
      </c>
      <c r="J11151" t="s">
        <v>672</v>
      </c>
    </row>
    <row r="11152" spans="1:10" x14ac:dyDescent="0.35">
      <c r="A11152">
        <v>11446</v>
      </c>
      <c r="B11152" t="s">
        <v>534</v>
      </c>
      <c r="C11152">
        <v>36</v>
      </c>
      <c r="D11152">
        <v>5</v>
      </c>
      <c r="E11152">
        <v>0</v>
      </c>
      <c r="F11152" t="s">
        <v>581</v>
      </c>
      <c r="G11152" t="s">
        <v>581</v>
      </c>
      <c r="H11152" t="s">
        <v>671</v>
      </c>
      <c r="I11152" t="s">
        <v>519</v>
      </c>
      <c r="J11152" t="s">
        <v>672</v>
      </c>
    </row>
    <row r="11153" spans="1:10" x14ac:dyDescent="0.35">
      <c r="A11153">
        <v>11447</v>
      </c>
      <c r="B11153" t="s">
        <v>534</v>
      </c>
      <c r="C11153">
        <v>37</v>
      </c>
      <c r="D11153">
        <v>11</v>
      </c>
      <c r="E11153">
        <v>0</v>
      </c>
      <c r="F11153" t="s">
        <v>581</v>
      </c>
      <c r="G11153" t="s">
        <v>581</v>
      </c>
      <c r="H11153" t="s">
        <v>671</v>
      </c>
      <c r="I11153" t="s">
        <v>519</v>
      </c>
      <c r="J11153" t="s">
        <v>672</v>
      </c>
    </row>
    <row r="11154" spans="1:10" x14ac:dyDescent="0.35">
      <c r="A11154">
        <v>11448</v>
      </c>
      <c r="B11154" t="s">
        <v>534</v>
      </c>
      <c r="C11154">
        <v>38</v>
      </c>
      <c r="D11154">
        <v>21</v>
      </c>
      <c r="E11154">
        <v>0</v>
      </c>
      <c r="F11154" t="s">
        <v>581</v>
      </c>
      <c r="G11154" t="s">
        <v>581</v>
      </c>
      <c r="H11154" t="s">
        <v>671</v>
      </c>
      <c r="I11154" t="s">
        <v>519</v>
      </c>
      <c r="J11154" t="s">
        <v>672</v>
      </c>
    </row>
    <row r="11155" spans="1:10" x14ac:dyDescent="0.35">
      <c r="A11155">
        <v>11449</v>
      </c>
      <c r="B11155" t="s">
        <v>535</v>
      </c>
      <c r="C11155">
        <v>15</v>
      </c>
      <c r="D11155">
        <v>90</v>
      </c>
      <c r="E11155">
        <v>0</v>
      </c>
      <c r="F11155" t="s">
        <v>581</v>
      </c>
      <c r="G11155" t="s">
        <v>581</v>
      </c>
      <c r="H11155" t="s">
        <v>671</v>
      </c>
      <c r="I11155" t="s">
        <v>519</v>
      </c>
      <c r="J11155" t="s">
        <v>672</v>
      </c>
    </row>
    <row r="11156" spans="1:10" x14ac:dyDescent="0.35">
      <c r="A11156">
        <v>11450</v>
      </c>
      <c r="B11156" t="s">
        <v>535</v>
      </c>
      <c r="C11156">
        <v>16</v>
      </c>
      <c r="D11156">
        <v>112</v>
      </c>
      <c r="E11156">
        <v>1</v>
      </c>
      <c r="F11156" t="s">
        <v>581</v>
      </c>
      <c r="G11156" t="s">
        <v>581</v>
      </c>
      <c r="H11156" t="s">
        <v>671</v>
      </c>
      <c r="I11156" t="s">
        <v>519</v>
      </c>
      <c r="J11156" t="s">
        <v>672</v>
      </c>
    </row>
    <row r="11157" spans="1:10" x14ac:dyDescent="0.35">
      <c r="A11157">
        <v>11451</v>
      </c>
      <c r="B11157" t="s">
        <v>535</v>
      </c>
      <c r="C11157">
        <v>17</v>
      </c>
      <c r="D11157">
        <v>71</v>
      </c>
      <c r="E11157">
        <v>3</v>
      </c>
      <c r="F11157" t="s">
        <v>581</v>
      </c>
      <c r="G11157" t="s">
        <v>581</v>
      </c>
      <c r="H11157" t="s">
        <v>671</v>
      </c>
      <c r="I11157" t="s">
        <v>519</v>
      </c>
      <c r="J11157" t="s">
        <v>672</v>
      </c>
    </row>
    <row r="11158" spans="1:10" x14ac:dyDescent="0.35">
      <c r="A11158">
        <v>11452</v>
      </c>
      <c r="B11158" t="s">
        <v>535</v>
      </c>
      <c r="C11158">
        <v>18</v>
      </c>
      <c r="D11158">
        <v>61</v>
      </c>
      <c r="E11158">
        <v>5</v>
      </c>
      <c r="F11158" t="s">
        <v>581</v>
      </c>
      <c r="G11158" t="s">
        <v>581</v>
      </c>
      <c r="H11158" t="s">
        <v>671</v>
      </c>
      <c r="I11158" t="s">
        <v>519</v>
      </c>
      <c r="J11158" t="s">
        <v>672</v>
      </c>
    </row>
    <row r="11159" spans="1:10" x14ac:dyDescent="0.35">
      <c r="A11159">
        <v>11453</v>
      </c>
      <c r="B11159" t="s">
        <v>535</v>
      </c>
      <c r="C11159">
        <v>19</v>
      </c>
      <c r="D11159">
        <v>32</v>
      </c>
      <c r="E11159">
        <v>0</v>
      </c>
      <c r="F11159" t="s">
        <v>581</v>
      </c>
      <c r="G11159" t="s">
        <v>581</v>
      </c>
      <c r="H11159" t="s">
        <v>671</v>
      </c>
      <c r="I11159" t="s">
        <v>519</v>
      </c>
      <c r="J11159" t="s">
        <v>672</v>
      </c>
    </row>
    <row r="11160" spans="1:10" x14ac:dyDescent="0.35">
      <c r="A11160">
        <v>11454</v>
      </c>
      <c r="B11160" t="s">
        <v>535</v>
      </c>
      <c r="C11160">
        <v>20</v>
      </c>
      <c r="D11160">
        <v>37</v>
      </c>
      <c r="E11160">
        <v>0</v>
      </c>
      <c r="F11160" t="s">
        <v>581</v>
      </c>
      <c r="G11160" t="s">
        <v>581</v>
      </c>
      <c r="H11160" t="s">
        <v>671</v>
      </c>
      <c r="I11160" t="s">
        <v>519</v>
      </c>
      <c r="J11160" t="s">
        <v>672</v>
      </c>
    </row>
    <row r="11161" spans="1:10" x14ac:dyDescent="0.35">
      <c r="A11161">
        <v>11455</v>
      </c>
      <c r="B11161" t="s">
        <v>535</v>
      </c>
      <c r="C11161">
        <v>21</v>
      </c>
      <c r="D11161">
        <v>44</v>
      </c>
      <c r="E11161">
        <v>1</v>
      </c>
      <c r="F11161" t="s">
        <v>581</v>
      </c>
      <c r="G11161" t="s">
        <v>581</v>
      </c>
      <c r="H11161" t="s">
        <v>671</v>
      </c>
      <c r="I11161" t="s">
        <v>519</v>
      </c>
      <c r="J11161" t="s">
        <v>672</v>
      </c>
    </row>
    <row r="11162" spans="1:10" x14ac:dyDescent="0.35">
      <c r="A11162">
        <v>11456</v>
      </c>
      <c r="B11162" t="s">
        <v>535</v>
      </c>
      <c r="C11162">
        <v>22</v>
      </c>
      <c r="D11162">
        <v>11</v>
      </c>
      <c r="E11162">
        <v>0</v>
      </c>
      <c r="F11162" t="s">
        <v>581</v>
      </c>
      <c r="G11162" t="s">
        <v>581</v>
      </c>
      <c r="H11162" t="s">
        <v>671</v>
      </c>
      <c r="I11162" t="s">
        <v>519</v>
      </c>
      <c r="J11162" t="s">
        <v>672</v>
      </c>
    </row>
    <row r="11163" spans="1:10" x14ac:dyDescent="0.35">
      <c r="A11163">
        <v>11457</v>
      </c>
      <c r="B11163" t="s">
        <v>535</v>
      </c>
      <c r="C11163">
        <v>23</v>
      </c>
      <c r="D11163">
        <v>18</v>
      </c>
      <c r="E11163">
        <v>0</v>
      </c>
      <c r="F11163" t="s">
        <v>581</v>
      </c>
      <c r="G11163" t="s">
        <v>581</v>
      </c>
      <c r="H11163" t="s">
        <v>671</v>
      </c>
      <c r="I11163" t="s">
        <v>519</v>
      </c>
      <c r="J11163" t="s">
        <v>672</v>
      </c>
    </row>
    <row r="11164" spans="1:10" x14ac:dyDescent="0.35">
      <c r="A11164">
        <v>11458</v>
      </c>
      <c r="B11164" t="s">
        <v>535</v>
      </c>
      <c r="C11164">
        <v>24</v>
      </c>
      <c r="D11164">
        <v>10</v>
      </c>
      <c r="E11164">
        <v>0</v>
      </c>
      <c r="F11164" t="s">
        <v>581</v>
      </c>
      <c r="G11164" t="s">
        <v>581</v>
      </c>
      <c r="H11164" t="s">
        <v>671</v>
      </c>
      <c r="I11164" t="s">
        <v>519</v>
      </c>
      <c r="J11164" t="s">
        <v>672</v>
      </c>
    </row>
    <row r="11165" spans="1:10" x14ac:dyDescent="0.35">
      <c r="A11165">
        <v>11459</v>
      </c>
      <c r="B11165" t="s">
        <v>535</v>
      </c>
      <c r="C11165">
        <v>25</v>
      </c>
      <c r="D11165">
        <v>10</v>
      </c>
      <c r="E11165">
        <v>2</v>
      </c>
      <c r="F11165" t="s">
        <v>581</v>
      </c>
      <c r="G11165" t="s">
        <v>581</v>
      </c>
      <c r="H11165" t="s">
        <v>671</v>
      </c>
      <c r="I11165" t="s">
        <v>519</v>
      </c>
      <c r="J11165" t="s">
        <v>672</v>
      </c>
    </row>
    <row r="11166" spans="1:10" x14ac:dyDescent="0.35">
      <c r="A11166">
        <v>11460</v>
      </c>
      <c r="B11166" t="s">
        <v>535</v>
      </c>
      <c r="C11166">
        <v>26</v>
      </c>
      <c r="D11166">
        <v>12</v>
      </c>
      <c r="E11166">
        <v>0</v>
      </c>
      <c r="F11166" t="s">
        <v>581</v>
      </c>
      <c r="G11166" t="s">
        <v>581</v>
      </c>
      <c r="H11166" t="s">
        <v>671</v>
      </c>
      <c r="I11166" t="s">
        <v>519</v>
      </c>
      <c r="J11166" t="s">
        <v>672</v>
      </c>
    </row>
    <row r="11167" spans="1:10" x14ac:dyDescent="0.35">
      <c r="A11167">
        <v>11461</v>
      </c>
      <c r="B11167" t="s">
        <v>535</v>
      </c>
      <c r="C11167">
        <v>27</v>
      </c>
      <c r="D11167">
        <v>21</v>
      </c>
      <c r="E11167">
        <v>1</v>
      </c>
      <c r="F11167" t="s">
        <v>581</v>
      </c>
      <c r="G11167" t="s">
        <v>581</v>
      </c>
      <c r="H11167" t="s">
        <v>671</v>
      </c>
      <c r="I11167" t="s">
        <v>519</v>
      </c>
      <c r="J11167" t="s">
        <v>672</v>
      </c>
    </row>
    <row r="11168" spans="1:10" x14ac:dyDescent="0.35">
      <c r="A11168">
        <v>11462</v>
      </c>
      <c r="B11168" t="s">
        <v>535</v>
      </c>
      <c r="C11168">
        <v>28</v>
      </c>
      <c r="D11168">
        <v>34</v>
      </c>
      <c r="E11168">
        <v>1</v>
      </c>
      <c r="F11168" t="s">
        <v>581</v>
      </c>
      <c r="G11168" t="s">
        <v>581</v>
      </c>
      <c r="H11168" t="s">
        <v>671</v>
      </c>
      <c r="I11168" t="s">
        <v>519</v>
      </c>
      <c r="J11168" t="s">
        <v>672</v>
      </c>
    </row>
    <row r="11169" spans="1:10" x14ac:dyDescent="0.35">
      <c r="A11169">
        <v>11463</v>
      </c>
      <c r="B11169" t="s">
        <v>535</v>
      </c>
      <c r="C11169">
        <v>29</v>
      </c>
      <c r="D11169">
        <v>53</v>
      </c>
      <c r="E11169">
        <v>0</v>
      </c>
      <c r="F11169" t="s">
        <v>581</v>
      </c>
      <c r="G11169" t="s">
        <v>581</v>
      </c>
      <c r="H11169" t="s">
        <v>671</v>
      </c>
      <c r="I11169" t="s">
        <v>519</v>
      </c>
      <c r="J11169" t="s">
        <v>672</v>
      </c>
    </row>
    <row r="11170" spans="1:10" x14ac:dyDescent="0.35">
      <c r="A11170">
        <v>11464</v>
      </c>
      <c r="B11170" t="s">
        <v>535</v>
      </c>
      <c r="C11170">
        <v>30</v>
      </c>
      <c r="D11170">
        <v>43</v>
      </c>
      <c r="E11170">
        <v>4</v>
      </c>
      <c r="F11170" t="s">
        <v>581</v>
      </c>
      <c r="G11170" t="s">
        <v>581</v>
      </c>
      <c r="H11170" t="s">
        <v>671</v>
      </c>
      <c r="I11170" t="s">
        <v>519</v>
      </c>
      <c r="J11170" t="s">
        <v>672</v>
      </c>
    </row>
    <row r="11171" spans="1:10" x14ac:dyDescent="0.35">
      <c r="A11171">
        <v>11465</v>
      </c>
      <c r="B11171" t="s">
        <v>535</v>
      </c>
      <c r="C11171">
        <v>31</v>
      </c>
      <c r="D11171">
        <v>43</v>
      </c>
      <c r="E11171">
        <v>6</v>
      </c>
      <c r="F11171" t="s">
        <v>581</v>
      </c>
      <c r="G11171" t="s">
        <v>581</v>
      </c>
      <c r="H11171" t="s">
        <v>671</v>
      </c>
      <c r="I11171" t="s">
        <v>519</v>
      </c>
      <c r="J11171" t="s">
        <v>672</v>
      </c>
    </row>
    <row r="11172" spans="1:10" x14ac:dyDescent="0.35">
      <c r="A11172">
        <v>11466</v>
      </c>
      <c r="B11172" t="s">
        <v>535</v>
      </c>
      <c r="C11172">
        <v>32</v>
      </c>
      <c r="D11172">
        <v>43</v>
      </c>
      <c r="E11172">
        <v>9</v>
      </c>
      <c r="F11172" t="s">
        <v>581</v>
      </c>
      <c r="G11172" t="s">
        <v>581</v>
      </c>
      <c r="H11172" t="s">
        <v>671</v>
      </c>
      <c r="I11172" t="s">
        <v>519</v>
      </c>
      <c r="J11172" t="s">
        <v>672</v>
      </c>
    </row>
    <row r="11173" spans="1:10" x14ac:dyDescent="0.35">
      <c r="A11173">
        <v>11467</v>
      </c>
      <c r="B11173" t="s">
        <v>535</v>
      </c>
      <c r="C11173">
        <v>33</v>
      </c>
      <c r="D11173">
        <v>43</v>
      </c>
      <c r="E11173">
        <v>12</v>
      </c>
      <c r="F11173" t="s">
        <v>581</v>
      </c>
      <c r="G11173" t="s">
        <v>581</v>
      </c>
      <c r="H11173" t="s">
        <v>671</v>
      </c>
      <c r="I11173" t="s">
        <v>519</v>
      </c>
      <c r="J11173" t="s">
        <v>672</v>
      </c>
    </row>
    <row r="11174" spans="1:10" x14ac:dyDescent="0.35">
      <c r="A11174">
        <v>11468</v>
      </c>
      <c r="B11174" t="s">
        <v>535</v>
      </c>
      <c r="C11174">
        <v>34</v>
      </c>
      <c r="D11174">
        <v>28</v>
      </c>
      <c r="E11174">
        <v>5</v>
      </c>
      <c r="F11174" t="s">
        <v>581</v>
      </c>
      <c r="G11174" t="s">
        <v>581</v>
      </c>
      <c r="H11174" t="s">
        <v>671</v>
      </c>
      <c r="I11174" t="s">
        <v>519</v>
      </c>
      <c r="J11174" t="s">
        <v>672</v>
      </c>
    </row>
    <row r="11175" spans="1:10" x14ac:dyDescent="0.35">
      <c r="A11175">
        <v>11469</v>
      </c>
      <c r="B11175" t="s">
        <v>535</v>
      </c>
      <c r="C11175">
        <v>35</v>
      </c>
      <c r="D11175">
        <v>19</v>
      </c>
      <c r="E11175">
        <v>7</v>
      </c>
      <c r="F11175" t="s">
        <v>581</v>
      </c>
      <c r="G11175" t="s">
        <v>581</v>
      </c>
      <c r="H11175" t="s">
        <v>671</v>
      </c>
      <c r="I11175" t="s">
        <v>519</v>
      </c>
      <c r="J11175" t="s">
        <v>672</v>
      </c>
    </row>
    <row r="11176" spans="1:10" x14ac:dyDescent="0.35">
      <c r="A11176">
        <v>11470</v>
      </c>
      <c r="B11176" t="s">
        <v>535</v>
      </c>
      <c r="C11176">
        <v>36</v>
      </c>
      <c r="D11176">
        <v>31</v>
      </c>
      <c r="E11176">
        <v>3</v>
      </c>
      <c r="F11176" t="s">
        <v>581</v>
      </c>
      <c r="G11176" t="s">
        <v>581</v>
      </c>
      <c r="H11176" t="s">
        <v>671</v>
      </c>
      <c r="I11176" t="s">
        <v>519</v>
      </c>
      <c r="J11176" t="s">
        <v>672</v>
      </c>
    </row>
    <row r="11177" spans="1:10" x14ac:dyDescent="0.35">
      <c r="A11177">
        <v>11471</v>
      </c>
      <c r="B11177" t="s">
        <v>535</v>
      </c>
      <c r="C11177">
        <v>37</v>
      </c>
      <c r="D11177">
        <v>39</v>
      </c>
      <c r="E11177">
        <v>1</v>
      </c>
      <c r="F11177" t="s">
        <v>581</v>
      </c>
      <c r="G11177" t="s">
        <v>581</v>
      </c>
      <c r="H11177" t="s">
        <v>671</v>
      </c>
      <c r="I11177" t="s">
        <v>519</v>
      </c>
      <c r="J11177" t="s">
        <v>672</v>
      </c>
    </row>
    <row r="11178" spans="1:10" x14ac:dyDescent="0.35">
      <c r="A11178">
        <v>11472</v>
      </c>
      <c r="B11178" t="s">
        <v>535</v>
      </c>
      <c r="C11178">
        <v>38</v>
      </c>
      <c r="D11178">
        <v>49</v>
      </c>
      <c r="E11178">
        <v>3</v>
      </c>
      <c r="F11178" t="s">
        <v>581</v>
      </c>
      <c r="G11178" t="s">
        <v>581</v>
      </c>
      <c r="H11178" t="s">
        <v>671</v>
      </c>
      <c r="I11178" t="s">
        <v>519</v>
      </c>
      <c r="J11178" t="s">
        <v>672</v>
      </c>
    </row>
    <row r="11179" spans="1:10" x14ac:dyDescent="0.35">
      <c r="A11179">
        <v>11473</v>
      </c>
      <c r="B11179" t="s">
        <v>536</v>
      </c>
      <c r="C11179">
        <v>15</v>
      </c>
      <c r="D11179">
        <v>5</v>
      </c>
      <c r="E11179">
        <v>0</v>
      </c>
      <c r="F11179" t="s">
        <v>581</v>
      </c>
      <c r="G11179" t="s">
        <v>581</v>
      </c>
      <c r="H11179" t="s">
        <v>671</v>
      </c>
      <c r="I11179" t="s">
        <v>519</v>
      </c>
      <c r="J11179" t="s">
        <v>672</v>
      </c>
    </row>
    <row r="11180" spans="1:10" x14ac:dyDescent="0.35">
      <c r="A11180">
        <v>11474</v>
      </c>
      <c r="B11180" t="s">
        <v>536</v>
      </c>
      <c r="C11180">
        <v>16</v>
      </c>
      <c r="D11180">
        <v>10</v>
      </c>
      <c r="E11180">
        <v>0</v>
      </c>
      <c r="F11180" t="s">
        <v>581</v>
      </c>
      <c r="G11180" t="s">
        <v>581</v>
      </c>
      <c r="H11180" t="s">
        <v>671</v>
      </c>
      <c r="I11180" t="s">
        <v>519</v>
      </c>
      <c r="J11180" t="s">
        <v>672</v>
      </c>
    </row>
    <row r="11181" spans="1:10" x14ac:dyDescent="0.35">
      <c r="A11181">
        <v>11475</v>
      </c>
      <c r="B11181" t="s">
        <v>536</v>
      </c>
      <c r="C11181">
        <v>17</v>
      </c>
      <c r="D11181">
        <v>8</v>
      </c>
      <c r="E11181">
        <v>0</v>
      </c>
      <c r="F11181" t="s">
        <v>581</v>
      </c>
      <c r="G11181" t="s">
        <v>581</v>
      </c>
      <c r="H11181" t="s">
        <v>671</v>
      </c>
      <c r="I11181" t="s">
        <v>519</v>
      </c>
      <c r="J11181" t="s">
        <v>672</v>
      </c>
    </row>
    <row r="11182" spans="1:10" x14ac:dyDescent="0.35">
      <c r="A11182">
        <v>11476</v>
      </c>
      <c r="B11182" t="s">
        <v>536</v>
      </c>
      <c r="C11182">
        <v>18</v>
      </c>
      <c r="D11182">
        <v>2</v>
      </c>
      <c r="E11182">
        <v>0</v>
      </c>
      <c r="F11182" t="s">
        <v>581</v>
      </c>
      <c r="G11182" t="s">
        <v>581</v>
      </c>
      <c r="H11182" t="s">
        <v>671</v>
      </c>
      <c r="I11182" t="s">
        <v>519</v>
      </c>
      <c r="J11182" t="s">
        <v>672</v>
      </c>
    </row>
    <row r="11183" spans="1:10" x14ac:dyDescent="0.35">
      <c r="A11183">
        <v>11477</v>
      </c>
      <c r="B11183" t="s">
        <v>536</v>
      </c>
      <c r="C11183">
        <v>19</v>
      </c>
      <c r="D11183">
        <v>3</v>
      </c>
      <c r="E11183">
        <v>0</v>
      </c>
      <c r="F11183" t="s">
        <v>581</v>
      </c>
      <c r="G11183" t="s">
        <v>581</v>
      </c>
      <c r="H11183" t="s">
        <v>671</v>
      </c>
      <c r="I11183" t="s">
        <v>519</v>
      </c>
      <c r="J11183" t="s">
        <v>672</v>
      </c>
    </row>
    <row r="11184" spans="1:10" x14ac:dyDescent="0.35">
      <c r="A11184">
        <v>11478</v>
      </c>
      <c r="B11184" t="s">
        <v>536</v>
      </c>
      <c r="C11184">
        <v>21</v>
      </c>
      <c r="D11184">
        <v>2</v>
      </c>
      <c r="E11184">
        <v>0</v>
      </c>
      <c r="F11184" t="s">
        <v>581</v>
      </c>
      <c r="G11184" t="s">
        <v>581</v>
      </c>
      <c r="H11184" t="s">
        <v>671</v>
      </c>
      <c r="I11184" t="s">
        <v>519</v>
      </c>
      <c r="J11184" t="s">
        <v>672</v>
      </c>
    </row>
    <row r="11185" spans="1:10" x14ac:dyDescent="0.35">
      <c r="A11185">
        <v>11479</v>
      </c>
      <c r="B11185" t="s">
        <v>536</v>
      </c>
      <c r="C11185">
        <v>22</v>
      </c>
      <c r="D11185">
        <v>1</v>
      </c>
      <c r="E11185">
        <v>0</v>
      </c>
      <c r="F11185" t="s">
        <v>581</v>
      </c>
      <c r="G11185" t="s">
        <v>581</v>
      </c>
      <c r="H11185" t="s">
        <v>671</v>
      </c>
      <c r="I11185" t="s">
        <v>519</v>
      </c>
      <c r="J11185" t="s">
        <v>672</v>
      </c>
    </row>
    <row r="11186" spans="1:10" x14ac:dyDescent="0.35">
      <c r="A11186">
        <v>11480</v>
      </c>
      <c r="B11186" t="s">
        <v>536</v>
      </c>
      <c r="C11186">
        <v>23</v>
      </c>
      <c r="D11186">
        <v>1</v>
      </c>
      <c r="E11186">
        <v>0</v>
      </c>
      <c r="F11186" t="s">
        <v>581</v>
      </c>
      <c r="G11186" t="s">
        <v>581</v>
      </c>
      <c r="H11186" t="s">
        <v>671</v>
      </c>
      <c r="I11186" t="s">
        <v>519</v>
      </c>
      <c r="J11186" t="s">
        <v>672</v>
      </c>
    </row>
    <row r="11187" spans="1:10" x14ac:dyDescent="0.35">
      <c r="A11187">
        <v>11481</v>
      </c>
      <c r="B11187" t="s">
        <v>536</v>
      </c>
      <c r="C11187">
        <v>24</v>
      </c>
      <c r="D11187">
        <v>2</v>
      </c>
      <c r="E11187">
        <v>0</v>
      </c>
      <c r="F11187" t="s">
        <v>581</v>
      </c>
      <c r="G11187" t="s">
        <v>581</v>
      </c>
      <c r="H11187" t="s">
        <v>671</v>
      </c>
      <c r="I11187" t="s">
        <v>519</v>
      </c>
      <c r="J11187" t="s">
        <v>672</v>
      </c>
    </row>
    <row r="11188" spans="1:10" x14ac:dyDescent="0.35">
      <c r="A11188">
        <v>11482</v>
      </c>
      <c r="B11188" t="s">
        <v>536</v>
      </c>
      <c r="C11188">
        <v>25</v>
      </c>
      <c r="D11188">
        <v>2</v>
      </c>
      <c r="E11188">
        <v>0</v>
      </c>
      <c r="F11188" t="s">
        <v>581</v>
      </c>
      <c r="G11188" t="s">
        <v>581</v>
      </c>
      <c r="H11188" t="s">
        <v>671</v>
      </c>
      <c r="I11188" t="s">
        <v>519</v>
      </c>
      <c r="J11188" t="s">
        <v>672</v>
      </c>
    </row>
    <row r="11189" spans="1:10" x14ac:dyDescent="0.35">
      <c r="A11189">
        <v>11483</v>
      </c>
      <c r="B11189" t="s">
        <v>536</v>
      </c>
      <c r="C11189">
        <v>28</v>
      </c>
      <c r="D11189">
        <v>1</v>
      </c>
      <c r="E11189">
        <v>0</v>
      </c>
      <c r="F11189" t="s">
        <v>581</v>
      </c>
      <c r="G11189" t="s">
        <v>581</v>
      </c>
      <c r="H11189" t="s">
        <v>671</v>
      </c>
      <c r="I11189" t="s">
        <v>519</v>
      </c>
      <c r="J11189" t="s">
        <v>672</v>
      </c>
    </row>
    <row r="11190" spans="1:10" x14ac:dyDescent="0.35">
      <c r="A11190">
        <v>11484</v>
      </c>
      <c r="B11190" t="s">
        <v>536</v>
      </c>
      <c r="C11190">
        <v>29</v>
      </c>
      <c r="D11190">
        <v>5</v>
      </c>
      <c r="E11190">
        <v>0</v>
      </c>
      <c r="F11190" t="s">
        <v>581</v>
      </c>
      <c r="G11190" t="s">
        <v>581</v>
      </c>
      <c r="H11190" t="s">
        <v>671</v>
      </c>
      <c r="I11190" t="s">
        <v>519</v>
      </c>
      <c r="J11190" t="s">
        <v>672</v>
      </c>
    </row>
    <row r="11191" spans="1:10" x14ac:dyDescent="0.35">
      <c r="A11191">
        <v>11485</v>
      </c>
      <c r="B11191" t="s">
        <v>536</v>
      </c>
      <c r="C11191">
        <v>30</v>
      </c>
      <c r="D11191">
        <v>1</v>
      </c>
      <c r="E11191">
        <v>0</v>
      </c>
      <c r="F11191" t="s">
        <v>581</v>
      </c>
      <c r="G11191" t="s">
        <v>581</v>
      </c>
      <c r="H11191" t="s">
        <v>671</v>
      </c>
      <c r="I11191" t="s">
        <v>519</v>
      </c>
      <c r="J11191" t="s">
        <v>672</v>
      </c>
    </row>
    <row r="11192" spans="1:10" x14ac:dyDescent="0.35">
      <c r="A11192">
        <v>11486</v>
      </c>
      <c r="B11192" t="s">
        <v>536</v>
      </c>
      <c r="C11192">
        <v>31</v>
      </c>
      <c r="D11192">
        <v>4</v>
      </c>
      <c r="E11192">
        <v>0</v>
      </c>
      <c r="F11192" t="s">
        <v>581</v>
      </c>
      <c r="G11192" t="s">
        <v>581</v>
      </c>
      <c r="H11192" t="s">
        <v>671</v>
      </c>
      <c r="I11192" t="s">
        <v>519</v>
      </c>
      <c r="J11192" t="s">
        <v>672</v>
      </c>
    </row>
    <row r="11193" spans="1:10" x14ac:dyDescent="0.35">
      <c r="A11193">
        <v>11487</v>
      </c>
      <c r="B11193" t="s">
        <v>536</v>
      </c>
      <c r="C11193">
        <v>32</v>
      </c>
      <c r="D11193">
        <v>6</v>
      </c>
      <c r="E11193">
        <v>0</v>
      </c>
      <c r="F11193" t="s">
        <v>581</v>
      </c>
      <c r="G11193" t="s">
        <v>581</v>
      </c>
      <c r="H11193" t="s">
        <v>671</v>
      </c>
      <c r="I11193" t="s">
        <v>519</v>
      </c>
      <c r="J11193" t="s">
        <v>672</v>
      </c>
    </row>
    <row r="11194" spans="1:10" x14ac:dyDescent="0.35">
      <c r="A11194">
        <v>11488</v>
      </c>
      <c r="B11194" t="s">
        <v>536</v>
      </c>
      <c r="C11194">
        <v>33</v>
      </c>
      <c r="D11194">
        <v>1</v>
      </c>
      <c r="E11194">
        <v>0</v>
      </c>
      <c r="F11194" t="s">
        <v>581</v>
      </c>
      <c r="G11194" t="s">
        <v>581</v>
      </c>
      <c r="H11194" t="s">
        <v>671</v>
      </c>
      <c r="I11194" t="s">
        <v>519</v>
      </c>
      <c r="J11194" t="s">
        <v>672</v>
      </c>
    </row>
    <row r="11195" spans="1:10" x14ac:dyDescent="0.35">
      <c r="A11195">
        <v>11489</v>
      </c>
      <c r="B11195" t="s">
        <v>536</v>
      </c>
      <c r="C11195">
        <v>34</v>
      </c>
      <c r="D11195">
        <v>3</v>
      </c>
      <c r="E11195">
        <v>0</v>
      </c>
      <c r="F11195" t="s">
        <v>581</v>
      </c>
      <c r="G11195" t="s">
        <v>581</v>
      </c>
      <c r="H11195" t="s">
        <v>671</v>
      </c>
      <c r="I11195" t="s">
        <v>519</v>
      </c>
      <c r="J11195" t="s">
        <v>672</v>
      </c>
    </row>
    <row r="11196" spans="1:10" x14ac:dyDescent="0.35">
      <c r="A11196">
        <v>11490</v>
      </c>
      <c r="B11196" t="s">
        <v>536</v>
      </c>
      <c r="C11196">
        <v>35</v>
      </c>
      <c r="D11196">
        <v>2</v>
      </c>
      <c r="E11196">
        <v>0</v>
      </c>
      <c r="F11196" t="s">
        <v>581</v>
      </c>
      <c r="G11196" t="s">
        <v>581</v>
      </c>
      <c r="H11196" t="s">
        <v>671</v>
      </c>
      <c r="I11196" t="s">
        <v>519</v>
      </c>
      <c r="J11196" t="s">
        <v>672</v>
      </c>
    </row>
    <row r="11197" spans="1:10" x14ac:dyDescent="0.35">
      <c r="A11197">
        <v>11491</v>
      </c>
      <c r="B11197" t="s">
        <v>536</v>
      </c>
      <c r="C11197">
        <v>36</v>
      </c>
      <c r="D11197">
        <v>4</v>
      </c>
      <c r="E11197">
        <v>0</v>
      </c>
      <c r="F11197" t="s">
        <v>581</v>
      </c>
      <c r="G11197" t="s">
        <v>581</v>
      </c>
      <c r="H11197" t="s">
        <v>671</v>
      </c>
      <c r="I11197" t="s">
        <v>519</v>
      </c>
      <c r="J11197" t="s">
        <v>672</v>
      </c>
    </row>
    <row r="11198" spans="1:10" x14ac:dyDescent="0.35">
      <c r="A11198">
        <v>11492</v>
      </c>
      <c r="B11198" t="s">
        <v>536</v>
      </c>
      <c r="C11198">
        <v>37</v>
      </c>
      <c r="D11198">
        <v>2</v>
      </c>
      <c r="E11198">
        <v>0</v>
      </c>
      <c r="F11198" t="s">
        <v>581</v>
      </c>
      <c r="G11198" t="s">
        <v>581</v>
      </c>
      <c r="H11198" t="s">
        <v>671</v>
      </c>
      <c r="I11198" t="s">
        <v>519</v>
      </c>
      <c r="J11198" t="s">
        <v>672</v>
      </c>
    </row>
    <row r="11199" spans="1:10" x14ac:dyDescent="0.35">
      <c r="A11199">
        <v>11493</v>
      </c>
      <c r="B11199" t="s">
        <v>536</v>
      </c>
      <c r="C11199">
        <v>38</v>
      </c>
      <c r="D11199">
        <v>4</v>
      </c>
      <c r="E11199">
        <v>0</v>
      </c>
      <c r="F11199" t="s">
        <v>581</v>
      </c>
      <c r="G11199" t="s">
        <v>581</v>
      </c>
      <c r="H11199" t="s">
        <v>671</v>
      </c>
      <c r="I11199" t="s">
        <v>519</v>
      </c>
      <c r="J11199" t="s">
        <v>672</v>
      </c>
    </row>
    <row r="11200" spans="1:10" x14ac:dyDescent="0.35">
      <c r="A11200">
        <v>11495</v>
      </c>
      <c r="B11200" t="s">
        <v>537</v>
      </c>
      <c r="C11200">
        <v>15</v>
      </c>
      <c r="D11200">
        <v>9</v>
      </c>
      <c r="E11200">
        <v>6</v>
      </c>
      <c r="F11200" t="s">
        <v>581</v>
      </c>
      <c r="G11200" t="s">
        <v>581</v>
      </c>
      <c r="H11200" t="s">
        <v>132</v>
      </c>
      <c r="I11200" t="s">
        <v>615</v>
      </c>
      <c r="J11200" t="s">
        <v>673</v>
      </c>
    </row>
    <row r="11201" spans="1:10" x14ac:dyDescent="0.35">
      <c r="A11201">
        <v>11496</v>
      </c>
      <c r="B11201" t="s">
        <v>537</v>
      </c>
      <c r="C11201">
        <v>16</v>
      </c>
      <c r="D11201">
        <v>19</v>
      </c>
      <c r="E11201">
        <v>10</v>
      </c>
      <c r="F11201" t="s">
        <v>581</v>
      </c>
      <c r="G11201" t="s">
        <v>581</v>
      </c>
      <c r="H11201" t="s">
        <v>132</v>
      </c>
      <c r="I11201" t="s">
        <v>615</v>
      </c>
      <c r="J11201" t="s">
        <v>673</v>
      </c>
    </row>
    <row r="11202" spans="1:10" x14ac:dyDescent="0.35">
      <c r="A11202">
        <v>11497</v>
      </c>
      <c r="B11202" t="s">
        <v>537</v>
      </c>
      <c r="C11202">
        <v>17</v>
      </c>
      <c r="D11202">
        <v>11</v>
      </c>
      <c r="E11202">
        <v>7</v>
      </c>
      <c r="F11202" t="s">
        <v>581</v>
      </c>
      <c r="G11202" t="s">
        <v>581</v>
      </c>
      <c r="H11202" t="s">
        <v>132</v>
      </c>
      <c r="I11202" t="s">
        <v>615</v>
      </c>
      <c r="J11202" t="s">
        <v>673</v>
      </c>
    </row>
    <row r="11203" spans="1:10" x14ac:dyDescent="0.35">
      <c r="A11203">
        <v>11498</v>
      </c>
      <c r="B11203" t="s">
        <v>537</v>
      </c>
      <c r="C11203">
        <v>18</v>
      </c>
      <c r="D11203">
        <v>10</v>
      </c>
      <c r="E11203">
        <v>3</v>
      </c>
      <c r="F11203" t="s">
        <v>581</v>
      </c>
      <c r="G11203" t="s">
        <v>581</v>
      </c>
      <c r="H11203" t="s">
        <v>132</v>
      </c>
      <c r="I11203" t="s">
        <v>615</v>
      </c>
      <c r="J11203" t="s">
        <v>673</v>
      </c>
    </row>
    <row r="11204" spans="1:10" x14ac:dyDescent="0.35">
      <c r="A11204">
        <v>11499</v>
      </c>
      <c r="B11204" t="s">
        <v>537</v>
      </c>
      <c r="C11204">
        <v>19</v>
      </c>
      <c r="D11204">
        <v>17</v>
      </c>
      <c r="E11204">
        <v>6</v>
      </c>
      <c r="F11204" t="s">
        <v>581</v>
      </c>
      <c r="G11204" t="s">
        <v>581</v>
      </c>
      <c r="H11204" t="s">
        <v>132</v>
      </c>
      <c r="I11204" t="s">
        <v>615</v>
      </c>
      <c r="J11204" t="s">
        <v>673</v>
      </c>
    </row>
    <row r="11205" spans="1:10" x14ac:dyDescent="0.35">
      <c r="A11205">
        <v>11500</v>
      </c>
      <c r="B11205" t="s">
        <v>537</v>
      </c>
      <c r="C11205">
        <v>20</v>
      </c>
      <c r="D11205">
        <v>5</v>
      </c>
      <c r="E11205">
        <v>2</v>
      </c>
      <c r="F11205" t="s">
        <v>581</v>
      </c>
      <c r="G11205" t="s">
        <v>581</v>
      </c>
      <c r="H11205" t="s">
        <v>132</v>
      </c>
      <c r="I11205" t="s">
        <v>615</v>
      </c>
      <c r="J11205" t="s">
        <v>673</v>
      </c>
    </row>
    <row r="11206" spans="1:10" x14ac:dyDescent="0.35">
      <c r="A11206">
        <v>11501</v>
      </c>
      <c r="B11206" t="s">
        <v>537</v>
      </c>
      <c r="C11206">
        <v>21</v>
      </c>
      <c r="D11206">
        <v>3</v>
      </c>
      <c r="E11206">
        <v>1</v>
      </c>
      <c r="F11206" t="s">
        <v>581</v>
      </c>
      <c r="G11206" t="s">
        <v>581</v>
      </c>
      <c r="H11206" t="s">
        <v>132</v>
      </c>
      <c r="I11206" t="s">
        <v>615</v>
      </c>
      <c r="J11206" t="s">
        <v>673</v>
      </c>
    </row>
    <row r="11207" spans="1:10" x14ac:dyDescent="0.35">
      <c r="A11207">
        <v>11502</v>
      </c>
      <c r="B11207" t="s">
        <v>537</v>
      </c>
      <c r="C11207">
        <v>22</v>
      </c>
      <c r="D11207">
        <v>2</v>
      </c>
      <c r="E11207">
        <v>0</v>
      </c>
      <c r="F11207" t="s">
        <v>581</v>
      </c>
      <c r="G11207" t="s">
        <v>581</v>
      </c>
      <c r="H11207" t="s">
        <v>132</v>
      </c>
      <c r="I11207" t="s">
        <v>615</v>
      </c>
      <c r="J11207" t="s">
        <v>673</v>
      </c>
    </row>
    <row r="11208" spans="1:10" x14ac:dyDescent="0.35">
      <c r="A11208">
        <v>11503</v>
      </c>
      <c r="B11208" t="s">
        <v>537</v>
      </c>
      <c r="C11208">
        <v>23</v>
      </c>
      <c r="D11208">
        <v>6</v>
      </c>
      <c r="E11208">
        <v>2</v>
      </c>
      <c r="F11208" t="s">
        <v>581</v>
      </c>
      <c r="G11208" t="s">
        <v>581</v>
      </c>
      <c r="H11208" t="s">
        <v>132</v>
      </c>
      <c r="I11208" t="s">
        <v>615</v>
      </c>
      <c r="J11208" t="s">
        <v>673</v>
      </c>
    </row>
    <row r="11209" spans="1:10" x14ac:dyDescent="0.35">
      <c r="A11209">
        <v>11504</v>
      </c>
      <c r="B11209" t="s">
        <v>537</v>
      </c>
      <c r="C11209">
        <v>24</v>
      </c>
      <c r="D11209">
        <v>7</v>
      </c>
      <c r="E11209">
        <v>1</v>
      </c>
      <c r="F11209" t="s">
        <v>581</v>
      </c>
      <c r="G11209" t="s">
        <v>581</v>
      </c>
      <c r="H11209" t="s">
        <v>132</v>
      </c>
      <c r="I11209" t="s">
        <v>615</v>
      </c>
      <c r="J11209" t="s">
        <v>673</v>
      </c>
    </row>
    <row r="11210" spans="1:10" x14ac:dyDescent="0.35">
      <c r="A11210">
        <v>11505</v>
      </c>
      <c r="B11210" t="s">
        <v>537</v>
      </c>
      <c r="C11210">
        <v>25</v>
      </c>
      <c r="D11210">
        <v>4</v>
      </c>
      <c r="E11210">
        <v>3</v>
      </c>
      <c r="F11210" t="s">
        <v>581</v>
      </c>
      <c r="G11210" t="s">
        <v>581</v>
      </c>
      <c r="H11210" t="s">
        <v>132</v>
      </c>
      <c r="I11210" t="s">
        <v>615</v>
      </c>
      <c r="J11210" t="s">
        <v>673</v>
      </c>
    </row>
    <row r="11211" spans="1:10" x14ac:dyDescent="0.35">
      <c r="A11211">
        <v>11506</v>
      </c>
      <c r="B11211" t="s">
        <v>537</v>
      </c>
      <c r="C11211">
        <v>26</v>
      </c>
      <c r="D11211">
        <v>4</v>
      </c>
      <c r="E11211">
        <v>2</v>
      </c>
      <c r="F11211" t="s">
        <v>581</v>
      </c>
      <c r="G11211" t="s">
        <v>581</v>
      </c>
      <c r="H11211" t="s">
        <v>132</v>
      </c>
      <c r="I11211" t="s">
        <v>615</v>
      </c>
      <c r="J11211" t="s">
        <v>673</v>
      </c>
    </row>
    <row r="11212" spans="1:10" x14ac:dyDescent="0.35">
      <c r="A11212">
        <v>11507</v>
      </c>
      <c r="B11212" t="s">
        <v>537</v>
      </c>
      <c r="C11212">
        <v>27</v>
      </c>
      <c r="D11212">
        <v>10</v>
      </c>
      <c r="E11212">
        <v>2</v>
      </c>
      <c r="F11212" t="s">
        <v>581</v>
      </c>
      <c r="G11212" t="s">
        <v>581</v>
      </c>
      <c r="H11212" t="s">
        <v>132</v>
      </c>
      <c r="I11212" t="s">
        <v>615</v>
      </c>
      <c r="J11212" t="s">
        <v>673</v>
      </c>
    </row>
    <row r="11213" spans="1:10" x14ac:dyDescent="0.35">
      <c r="A11213">
        <v>11508</v>
      </c>
      <c r="B11213" t="s">
        <v>537</v>
      </c>
      <c r="C11213">
        <v>28</v>
      </c>
      <c r="D11213">
        <v>22</v>
      </c>
      <c r="E11213">
        <v>17</v>
      </c>
      <c r="F11213" t="s">
        <v>581</v>
      </c>
      <c r="G11213" t="s">
        <v>581</v>
      </c>
      <c r="H11213" t="s">
        <v>132</v>
      </c>
      <c r="I11213" t="s">
        <v>615</v>
      </c>
      <c r="J11213" t="s">
        <v>673</v>
      </c>
    </row>
    <row r="11214" spans="1:10" x14ac:dyDescent="0.35">
      <c r="A11214">
        <v>11509</v>
      </c>
      <c r="B11214" t="s">
        <v>537</v>
      </c>
      <c r="C11214">
        <v>29</v>
      </c>
      <c r="D11214">
        <v>15</v>
      </c>
      <c r="E11214">
        <v>6</v>
      </c>
      <c r="F11214" t="s">
        <v>581</v>
      </c>
      <c r="G11214" t="s">
        <v>581</v>
      </c>
      <c r="H11214" t="s">
        <v>132</v>
      </c>
      <c r="I11214" t="s">
        <v>615</v>
      </c>
      <c r="J11214" t="s">
        <v>673</v>
      </c>
    </row>
    <row r="11215" spans="1:10" x14ac:dyDescent="0.35">
      <c r="A11215">
        <v>11510</v>
      </c>
      <c r="B11215" t="s">
        <v>537</v>
      </c>
      <c r="C11215">
        <v>30</v>
      </c>
      <c r="D11215">
        <v>23</v>
      </c>
      <c r="E11215">
        <v>6</v>
      </c>
      <c r="F11215" t="s">
        <v>581</v>
      </c>
      <c r="G11215" t="s">
        <v>581</v>
      </c>
      <c r="H11215" t="s">
        <v>132</v>
      </c>
      <c r="I11215" t="s">
        <v>615</v>
      </c>
      <c r="J11215" t="s">
        <v>673</v>
      </c>
    </row>
    <row r="11216" spans="1:10" x14ac:dyDescent="0.35">
      <c r="A11216">
        <v>11511</v>
      </c>
      <c r="B11216" t="s">
        <v>537</v>
      </c>
      <c r="C11216">
        <v>31</v>
      </c>
      <c r="D11216">
        <v>6</v>
      </c>
      <c r="E11216">
        <v>0</v>
      </c>
      <c r="F11216" t="s">
        <v>581</v>
      </c>
      <c r="G11216" t="s">
        <v>581</v>
      </c>
      <c r="H11216" t="s">
        <v>132</v>
      </c>
      <c r="I11216" t="s">
        <v>615</v>
      </c>
      <c r="J11216" t="s">
        <v>673</v>
      </c>
    </row>
    <row r="11217" spans="1:10" x14ac:dyDescent="0.35">
      <c r="A11217">
        <v>11512</v>
      </c>
      <c r="B11217" t="s">
        <v>537</v>
      </c>
      <c r="C11217">
        <v>32</v>
      </c>
      <c r="D11217">
        <v>2</v>
      </c>
      <c r="E11217">
        <v>2</v>
      </c>
      <c r="F11217" t="s">
        <v>581</v>
      </c>
      <c r="G11217" t="s">
        <v>581</v>
      </c>
      <c r="H11217" t="s">
        <v>132</v>
      </c>
      <c r="I11217" t="s">
        <v>615</v>
      </c>
      <c r="J11217" t="s">
        <v>673</v>
      </c>
    </row>
    <row r="11218" spans="1:10" x14ac:dyDescent="0.35">
      <c r="A11218">
        <v>11513</v>
      </c>
      <c r="B11218" t="s">
        <v>537</v>
      </c>
      <c r="C11218">
        <v>33</v>
      </c>
      <c r="D11218">
        <v>9</v>
      </c>
      <c r="E11218">
        <v>6</v>
      </c>
      <c r="F11218" t="s">
        <v>581</v>
      </c>
      <c r="G11218" t="s">
        <v>581</v>
      </c>
      <c r="H11218" t="s">
        <v>132</v>
      </c>
      <c r="I11218" t="s">
        <v>615</v>
      </c>
      <c r="J11218" t="s">
        <v>673</v>
      </c>
    </row>
    <row r="11219" spans="1:10" x14ac:dyDescent="0.35">
      <c r="A11219">
        <v>11514</v>
      </c>
      <c r="B11219" t="s">
        <v>537</v>
      </c>
      <c r="C11219">
        <v>34</v>
      </c>
      <c r="D11219">
        <v>4</v>
      </c>
      <c r="E11219">
        <v>3</v>
      </c>
      <c r="F11219" t="s">
        <v>581</v>
      </c>
      <c r="G11219" t="s">
        <v>581</v>
      </c>
      <c r="H11219" t="s">
        <v>132</v>
      </c>
      <c r="I11219" t="s">
        <v>615</v>
      </c>
      <c r="J11219" t="s">
        <v>673</v>
      </c>
    </row>
    <row r="11220" spans="1:10" x14ac:dyDescent="0.35">
      <c r="A11220">
        <v>11515</v>
      </c>
      <c r="B11220" t="s">
        <v>537</v>
      </c>
      <c r="C11220">
        <v>35</v>
      </c>
      <c r="D11220">
        <v>3</v>
      </c>
      <c r="E11220">
        <v>4</v>
      </c>
      <c r="F11220" t="s">
        <v>581</v>
      </c>
      <c r="G11220" t="s">
        <v>581</v>
      </c>
      <c r="H11220" t="s">
        <v>132</v>
      </c>
      <c r="I11220" t="s">
        <v>615</v>
      </c>
      <c r="J11220" t="s">
        <v>673</v>
      </c>
    </row>
    <row r="11221" spans="1:10" x14ac:dyDescent="0.35">
      <c r="A11221">
        <v>11516</v>
      </c>
      <c r="B11221" t="s">
        <v>537</v>
      </c>
      <c r="C11221">
        <v>36</v>
      </c>
      <c r="D11221">
        <v>11</v>
      </c>
      <c r="E11221">
        <v>3</v>
      </c>
      <c r="F11221" t="s">
        <v>581</v>
      </c>
      <c r="G11221" t="s">
        <v>581</v>
      </c>
      <c r="H11221" t="s">
        <v>132</v>
      </c>
      <c r="I11221" t="s">
        <v>615</v>
      </c>
      <c r="J11221" t="s">
        <v>673</v>
      </c>
    </row>
    <row r="11222" spans="1:10" x14ac:dyDescent="0.35">
      <c r="A11222">
        <v>11517</v>
      </c>
      <c r="B11222" t="s">
        <v>537</v>
      </c>
      <c r="C11222">
        <v>37</v>
      </c>
      <c r="D11222">
        <v>7</v>
      </c>
      <c r="E11222">
        <v>7</v>
      </c>
      <c r="F11222" t="s">
        <v>581</v>
      </c>
      <c r="G11222" t="s">
        <v>581</v>
      </c>
      <c r="H11222" t="s">
        <v>132</v>
      </c>
      <c r="I11222" t="s">
        <v>615</v>
      </c>
      <c r="J11222" t="s">
        <v>673</v>
      </c>
    </row>
    <row r="11223" spans="1:10" x14ac:dyDescent="0.35">
      <c r="A11223">
        <v>11518</v>
      </c>
      <c r="B11223" t="s">
        <v>537</v>
      </c>
      <c r="C11223">
        <v>38</v>
      </c>
      <c r="D11223">
        <v>4</v>
      </c>
      <c r="E11223">
        <v>8</v>
      </c>
      <c r="F11223" t="s">
        <v>581</v>
      </c>
      <c r="G11223" t="s">
        <v>581</v>
      </c>
      <c r="H11223" t="s">
        <v>132</v>
      </c>
      <c r="I11223" t="s">
        <v>615</v>
      </c>
      <c r="J11223" t="s">
        <v>673</v>
      </c>
    </row>
    <row r="11224" spans="1:10" x14ac:dyDescent="0.35">
      <c r="A11224">
        <v>11519</v>
      </c>
      <c r="B11224" t="s">
        <v>538</v>
      </c>
      <c r="C11224">
        <v>15</v>
      </c>
      <c r="D11224">
        <v>22</v>
      </c>
      <c r="E11224">
        <v>0</v>
      </c>
      <c r="F11224" t="s">
        <v>581</v>
      </c>
      <c r="G11224" t="s">
        <v>581</v>
      </c>
      <c r="H11224" t="s">
        <v>132</v>
      </c>
      <c r="I11224" t="s">
        <v>615</v>
      </c>
      <c r="J11224" t="s">
        <v>673</v>
      </c>
    </row>
    <row r="11225" spans="1:10" x14ac:dyDescent="0.35">
      <c r="A11225">
        <v>11520</v>
      </c>
      <c r="B11225" t="s">
        <v>538</v>
      </c>
      <c r="C11225">
        <v>16</v>
      </c>
      <c r="D11225">
        <v>20</v>
      </c>
      <c r="E11225">
        <v>5</v>
      </c>
      <c r="F11225" t="s">
        <v>581</v>
      </c>
      <c r="G11225" t="s">
        <v>581</v>
      </c>
      <c r="H11225" t="s">
        <v>132</v>
      </c>
      <c r="I11225" t="s">
        <v>615</v>
      </c>
      <c r="J11225" t="s">
        <v>673</v>
      </c>
    </row>
    <row r="11226" spans="1:10" x14ac:dyDescent="0.35">
      <c r="A11226">
        <v>11521</v>
      </c>
      <c r="B11226" t="s">
        <v>538</v>
      </c>
      <c r="C11226">
        <v>17</v>
      </c>
      <c r="D11226">
        <v>9</v>
      </c>
      <c r="E11226">
        <v>7</v>
      </c>
      <c r="F11226" t="s">
        <v>581</v>
      </c>
      <c r="G11226" t="s">
        <v>581</v>
      </c>
      <c r="H11226" t="s">
        <v>132</v>
      </c>
      <c r="I11226" t="s">
        <v>615</v>
      </c>
      <c r="J11226" t="s">
        <v>673</v>
      </c>
    </row>
    <row r="11227" spans="1:10" x14ac:dyDescent="0.35">
      <c r="A11227">
        <v>11522</v>
      </c>
      <c r="B11227" t="s">
        <v>538</v>
      </c>
      <c r="C11227">
        <v>18</v>
      </c>
      <c r="D11227">
        <v>11</v>
      </c>
      <c r="E11227">
        <v>3</v>
      </c>
      <c r="F11227" t="s">
        <v>581</v>
      </c>
      <c r="G11227" t="s">
        <v>581</v>
      </c>
      <c r="H11227" t="s">
        <v>132</v>
      </c>
      <c r="I11227" t="s">
        <v>615</v>
      </c>
      <c r="J11227" t="s">
        <v>673</v>
      </c>
    </row>
    <row r="11228" spans="1:10" x14ac:dyDescent="0.35">
      <c r="A11228">
        <v>11523</v>
      </c>
      <c r="B11228" t="s">
        <v>538</v>
      </c>
      <c r="C11228">
        <v>19</v>
      </c>
      <c r="D11228">
        <v>8</v>
      </c>
      <c r="E11228">
        <v>5</v>
      </c>
      <c r="F11228" t="s">
        <v>581</v>
      </c>
      <c r="G11228" t="s">
        <v>581</v>
      </c>
      <c r="H11228" t="s">
        <v>132</v>
      </c>
      <c r="I11228" t="s">
        <v>615</v>
      </c>
      <c r="J11228" t="s">
        <v>673</v>
      </c>
    </row>
    <row r="11229" spans="1:10" x14ac:dyDescent="0.35">
      <c r="A11229">
        <v>11524</v>
      </c>
      <c r="B11229" t="s">
        <v>538</v>
      </c>
      <c r="C11229">
        <v>20</v>
      </c>
      <c r="D11229">
        <v>4</v>
      </c>
      <c r="E11229">
        <v>1</v>
      </c>
      <c r="F11229" t="s">
        <v>581</v>
      </c>
      <c r="G11229" t="s">
        <v>581</v>
      </c>
      <c r="H11229" t="s">
        <v>132</v>
      </c>
      <c r="I11229" t="s">
        <v>615</v>
      </c>
      <c r="J11229" t="s">
        <v>673</v>
      </c>
    </row>
    <row r="11230" spans="1:10" x14ac:dyDescent="0.35">
      <c r="A11230">
        <v>11525</v>
      </c>
      <c r="B11230" t="s">
        <v>538</v>
      </c>
      <c r="C11230">
        <v>21</v>
      </c>
      <c r="D11230">
        <v>8</v>
      </c>
      <c r="E11230">
        <v>1</v>
      </c>
      <c r="F11230" t="s">
        <v>581</v>
      </c>
      <c r="G11230" t="s">
        <v>581</v>
      </c>
      <c r="H11230" t="s">
        <v>132</v>
      </c>
      <c r="I11230" t="s">
        <v>615</v>
      </c>
      <c r="J11230" t="s">
        <v>673</v>
      </c>
    </row>
    <row r="11231" spans="1:10" x14ac:dyDescent="0.35">
      <c r="A11231">
        <v>11526</v>
      </c>
      <c r="B11231" t="s">
        <v>538</v>
      </c>
      <c r="C11231">
        <v>22</v>
      </c>
      <c r="D11231">
        <v>1</v>
      </c>
      <c r="E11231">
        <v>3</v>
      </c>
      <c r="F11231" t="s">
        <v>581</v>
      </c>
      <c r="G11231" t="s">
        <v>581</v>
      </c>
      <c r="H11231" t="s">
        <v>132</v>
      </c>
      <c r="I11231" t="s">
        <v>615</v>
      </c>
      <c r="J11231" t="s">
        <v>673</v>
      </c>
    </row>
    <row r="11232" spans="1:10" x14ac:dyDescent="0.35">
      <c r="A11232">
        <v>11527</v>
      </c>
      <c r="B11232" t="s">
        <v>538</v>
      </c>
      <c r="C11232">
        <v>23</v>
      </c>
      <c r="D11232">
        <v>4</v>
      </c>
      <c r="E11232">
        <v>1</v>
      </c>
      <c r="F11232" t="s">
        <v>581</v>
      </c>
      <c r="G11232" t="s">
        <v>581</v>
      </c>
      <c r="H11232" t="s">
        <v>132</v>
      </c>
      <c r="I11232" t="s">
        <v>615</v>
      </c>
      <c r="J11232" t="s">
        <v>673</v>
      </c>
    </row>
    <row r="11233" spans="1:10" x14ac:dyDescent="0.35">
      <c r="A11233">
        <v>11528</v>
      </c>
      <c r="B11233" t="s">
        <v>538</v>
      </c>
      <c r="C11233">
        <v>24</v>
      </c>
      <c r="D11233">
        <v>2</v>
      </c>
      <c r="E11233">
        <v>0</v>
      </c>
      <c r="F11233" t="s">
        <v>581</v>
      </c>
      <c r="G11233" t="s">
        <v>581</v>
      </c>
      <c r="H11233" t="s">
        <v>132</v>
      </c>
      <c r="I11233" t="s">
        <v>615</v>
      </c>
      <c r="J11233" t="s">
        <v>673</v>
      </c>
    </row>
    <row r="11234" spans="1:10" x14ac:dyDescent="0.35">
      <c r="A11234">
        <v>11529</v>
      </c>
      <c r="B11234" t="s">
        <v>538</v>
      </c>
      <c r="C11234">
        <v>26</v>
      </c>
      <c r="D11234">
        <v>5</v>
      </c>
      <c r="E11234">
        <v>1</v>
      </c>
      <c r="F11234" t="s">
        <v>581</v>
      </c>
      <c r="G11234" t="s">
        <v>581</v>
      </c>
      <c r="H11234" t="s">
        <v>132</v>
      </c>
      <c r="I11234" t="s">
        <v>615</v>
      </c>
      <c r="J11234" t="s">
        <v>673</v>
      </c>
    </row>
    <row r="11235" spans="1:10" x14ac:dyDescent="0.35">
      <c r="A11235">
        <v>11530</v>
      </c>
      <c r="B11235" t="s">
        <v>538</v>
      </c>
      <c r="C11235">
        <v>27</v>
      </c>
      <c r="D11235">
        <v>4</v>
      </c>
      <c r="E11235">
        <v>2</v>
      </c>
      <c r="F11235" t="s">
        <v>581</v>
      </c>
      <c r="G11235" t="s">
        <v>581</v>
      </c>
      <c r="H11235" t="s">
        <v>132</v>
      </c>
      <c r="I11235" t="s">
        <v>615</v>
      </c>
      <c r="J11235" t="s">
        <v>673</v>
      </c>
    </row>
    <row r="11236" spans="1:10" x14ac:dyDescent="0.35">
      <c r="A11236">
        <v>11531</v>
      </c>
      <c r="B11236" t="s">
        <v>538</v>
      </c>
      <c r="C11236">
        <v>28</v>
      </c>
      <c r="D11236">
        <v>10</v>
      </c>
      <c r="E11236">
        <v>10</v>
      </c>
      <c r="F11236" t="s">
        <v>581</v>
      </c>
      <c r="G11236" t="s">
        <v>581</v>
      </c>
      <c r="H11236" t="s">
        <v>132</v>
      </c>
      <c r="I11236" t="s">
        <v>615</v>
      </c>
      <c r="J11236" t="s">
        <v>673</v>
      </c>
    </row>
    <row r="11237" spans="1:10" x14ac:dyDescent="0.35">
      <c r="A11237">
        <v>11532</v>
      </c>
      <c r="B11237" t="s">
        <v>538</v>
      </c>
      <c r="C11237">
        <v>29</v>
      </c>
      <c r="D11237">
        <v>7</v>
      </c>
      <c r="E11237">
        <v>5</v>
      </c>
      <c r="F11237" t="s">
        <v>581</v>
      </c>
      <c r="G11237" t="s">
        <v>581</v>
      </c>
      <c r="H11237" t="s">
        <v>132</v>
      </c>
      <c r="I11237" t="s">
        <v>615</v>
      </c>
      <c r="J11237" t="s">
        <v>673</v>
      </c>
    </row>
    <row r="11238" spans="1:10" x14ac:dyDescent="0.35">
      <c r="A11238">
        <v>11533</v>
      </c>
      <c r="B11238" t="s">
        <v>538</v>
      </c>
      <c r="C11238">
        <v>30</v>
      </c>
      <c r="D11238">
        <v>6</v>
      </c>
      <c r="E11238">
        <v>10</v>
      </c>
      <c r="F11238" t="s">
        <v>581</v>
      </c>
      <c r="G11238" t="s">
        <v>581</v>
      </c>
      <c r="H11238" t="s">
        <v>132</v>
      </c>
      <c r="I11238" t="s">
        <v>615</v>
      </c>
      <c r="J11238" t="s">
        <v>673</v>
      </c>
    </row>
    <row r="11239" spans="1:10" x14ac:dyDescent="0.35">
      <c r="A11239">
        <v>11534</v>
      </c>
      <c r="B11239" t="s">
        <v>538</v>
      </c>
      <c r="C11239">
        <v>31</v>
      </c>
      <c r="D11239">
        <v>12</v>
      </c>
      <c r="E11239">
        <v>3</v>
      </c>
      <c r="F11239" t="s">
        <v>581</v>
      </c>
      <c r="G11239" t="s">
        <v>581</v>
      </c>
      <c r="H11239" t="s">
        <v>132</v>
      </c>
      <c r="I11239" t="s">
        <v>615</v>
      </c>
      <c r="J11239" t="s">
        <v>673</v>
      </c>
    </row>
    <row r="11240" spans="1:10" x14ac:dyDescent="0.35">
      <c r="A11240">
        <v>11535</v>
      </c>
      <c r="B11240" t="s">
        <v>538</v>
      </c>
      <c r="C11240">
        <v>32</v>
      </c>
      <c r="D11240">
        <v>5</v>
      </c>
      <c r="E11240">
        <v>3</v>
      </c>
      <c r="F11240" t="s">
        <v>581</v>
      </c>
      <c r="G11240" t="s">
        <v>581</v>
      </c>
      <c r="H11240" t="s">
        <v>132</v>
      </c>
      <c r="I11240" t="s">
        <v>615</v>
      </c>
      <c r="J11240" t="s">
        <v>673</v>
      </c>
    </row>
    <row r="11241" spans="1:10" x14ac:dyDescent="0.35">
      <c r="A11241">
        <v>11536</v>
      </c>
      <c r="B11241" t="s">
        <v>538</v>
      </c>
      <c r="C11241">
        <v>33</v>
      </c>
      <c r="D11241">
        <v>6</v>
      </c>
      <c r="E11241">
        <v>8</v>
      </c>
      <c r="F11241" t="s">
        <v>581</v>
      </c>
      <c r="G11241" t="s">
        <v>581</v>
      </c>
      <c r="H11241" t="s">
        <v>132</v>
      </c>
      <c r="I11241" t="s">
        <v>615</v>
      </c>
      <c r="J11241" t="s">
        <v>673</v>
      </c>
    </row>
    <row r="11242" spans="1:10" x14ac:dyDescent="0.35">
      <c r="A11242">
        <v>11537</v>
      </c>
      <c r="B11242" t="s">
        <v>538</v>
      </c>
      <c r="C11242">
        <v>35</v>
      </c>
      <c r="D11242">
        <v>7</v>
      </c>
      <c r="E11242">
        <v>5</v>
      </c>
      <c r="F11242" t="s">
        <v>581</v>
      </c>
      <c r="G11242" t="s">
        <v>581</v>
      </c>
      <c r="H11242" t="s">
        <v>132</v>
      </c>
      <c r="I11242" t="s">
        <v>615</v>
      </c>
      <c r="J11242" t="s">
        <v>673</v>
      </c>
    </row>
    <row r="11243" spans="1:10" x14ac:dyDescent="0.35">
      <c r="A11243">
        <v>11538</v>
      </c>
      <c r="B11243" t="s">
        <v>538</v>
      </c>
      <c r="C11243">
        <v>36</v>
      </c>
      <c r="D11243">
        <v>3</v>
      </c>
      <c r="E11243">
        <v>1</v>
      </c>
      <c r="F11243" t="s">
        <v>581</v>
      </c>
      <c r="G11243" t="s">
        <v>581</v>
      </c>
      <c r="H11243" t="s">
        <v>132</v>
      </c>
      <c r="I11243" t="s">
        <v>615</v>
      </c>
      <c r="J11243" t="s">
        <v>673</v>
      </c>
    </row>
    <row r="11244" spans="1:10" x14ac:dyDescent="0.35">
      <c r="A11244">
        <v>11539</v>
      </c>
      <c r="B11244" t="s">
        <v>538</v>
      </c>
      <c r="C11244">
        <v>37</v>
      </c>
      <c r="D11244">
        <v>6</v>
      </c>
      <c r="E11244">
        <v>1</v>
      </c>
      <c r="F11244" t="s">
        <v>581</v>
      </c>
      <c r="G11244" t="s">
        <v>581</v>
      </c>
      <c r="H11244" t="s">
        <v>132</v>
      </c>
      <c r="I11244" t="s">
        <v>615</v>
      </c>
      <c r="J11244" t="s">
        <v>673</v>
      </c>
    </row>
    <row r="11245" spans="1:10" x14ac:dyDescent="0.35">
      <c r="A11245">
        <v>11540</v>
      </c>
      <c r="B11245" t="s">
        <v>538</v>
      </c>
      <c r="C11245">
        <v>38</v>
      </c>
      <c r="D11245">
        <v>10</v>
      </c>
      <c r="E11245">
        <v>6</v>
      </c>
      <c r="F11245" t="s">
        <v>581</v>
      </c>
      <c r="G11245" t="s">
        <v>581</v>
      </c>
      <c r="H11245" t="s">
        <v>132</v>
      </c>
      <c r="I11245" t="s">
        <v>615</v>
      </c>
      <c r="J11245" t="s">
        <v>673</v>
      </c>
    </row>
    <row r="11246" spans="1:10" x14ac:dyDescent="0.35">
      <c r="A11246">
        <v>11542</v>
      </c>
      <c r="B11246" t="s">
        <v>539</v>
      </c>
      <c r="C11246">
        <v>15</v>
      </c>
      <c r="D11246">
        <v>14</v>
      </c>
      <c r="E11246">
        <v>3</v>
      </c>
      <c r="F11246" t="s">
        <v>581</v>
      </c>
      <c r="G11246" t="s">
        <v>581</v>
      </c>
      <c r="H11246" t="s">
        <v>132</v>
      </c>
      <c r="I11246" t="s">
        <v>615</v>
      </c>
      <c r="J11246" t="s">
        <v>673</v>
      </c>
    </row>
    <row r="11247" spans="1:10" x14ac:dyDescent="0.35">
      <c r="A11247">
        <v>11543</v>
      </c>
      <c r="B11247" t="s">
        <v>539</v>
      </c>
      <c r="C11247">
        <v>16</v>
      </c>
      <c r="D11247">
        <v>9</v>
      </c>
      <c r="E11247">
        <v>12</v>
      </c>
      <c r="F11247" t="s">
        <v>581</v>
      </c>
      <c r="G11247" t="s">
        <v>581</v>
      </c>
      <c r="H11247" t="s">
        <v>132</v>
      </c>
      <c r="I11247" t="s">
        <v>615</v>
      </c>
      <c r="J11247" t="s">
        <v>673</v>
      </c>
    </row>
    <row r="11248" spans="1:10" x14ac:dyDescent="0.35">
      <c r="A11248">
        <v>11544</v>
      </c>
      <c r="B11248" t="s">
        <v>539</v>
      </c>
      <c r="C11248">
        <v>17</v>
      </c>
      <c r="D11248">
        <v>14</v>
      </c>
      <c r="E11248">
        <v>3</v>
      </c>
      <c r="F11248" t="s">
        <v>581</v>
      </c>
      <c r="G11248" t="s">
        <v>581</v>
      </c>
      <c r="H11248" t="s">
        <v>132</v>
      </c>
      <c r="I11248" t="s">
        <v>615</v>
      </c>
      <c r="J11248" t="s">
        <v>673</v>
      </c>
    </row>
    <row r="11249" spans="1:10" x14ac:dyDescent="0.35">
      <c r="A11249">
        <v>11545</v>
      </c>
      <c r="B11249" t="s">
        <v>539</v>
      </c>
      <c r="C11249">
        <v>18</v>
      </c>
      <c r="D11249">
        <v>8</v>
      </c>
      <c r="E11249">
        <v>2</v>
      </c>
      <c r="F11249" t="s">
        <v>581</v>
      </c>
      <c r="G11249" t="s">
        <v>581</v>
      </c>
      <c r="H11249" t="s">
        <v>132</v>
      </c>
      <c r="I11249" t="s">
        <v>615</v>
      </c>
      <c r="J11249" t="s">
        <v>673</v>
      </c>
    </row>
    <row r="11250" spans="1:10" x14ac:dyDescent="0.35">
      <c r="A11250">
        <v>11546</v>
      </c>
      <c r="B11250" t="s">
        <v>539</v>
      </c>
      <c r="C11250">
        <v>19</v>
      </c>
      <c r="D11250">
        <v>5</v>
      </c>
      <c r="E11250">
        <v>3</v>
      </c>
      <c r="F11250" t="s">
        <v>581</v>
      </c>
      <c r="G11250" t="s">
        <v>581</v>
      </c>
      <c r="H11250" t="s">
        <v>132</v>
      </c>
      <c r="I11250" t="s">
        <v>615</v>
      </c>
      <c r="J11250" t="s">
        <v>673</v>
      </c>
    </row>
    <row r="11251" spans="1:10" x14ac:dyDescent="0.35">
      <c r="A11251">
        <v>11547</v>
      </c>
      <c r="B11251" t="s">
        <v>539</v>
      </c>
      <c r="C11251">
        <v>20</v>
      </c>
      <c r="D11251">
        <v>5</v>
      </c>
      <c r="E11251">
        <v>1</v>
      </c>
      <c r="F11251" t="s">
        <v>581</v>
      </c>
      <c r="G11251" t="s">
        <v>581</v>
      </c>
      <c r="H11251" t="s">
        <v>132</v>
      </c>
      <c r="I11251" t="s">
        <v>615</v>
      </c>
      <c r="J11251" t="s">
        <v>673</v>
      </c>
    </row>
    <row r="11252" spans="1:10" x14ac:dyDescent="0.35">
      <c r="A11252">
        <v>11548</v>
      </c>
      <c r="B11252" t="s">
        <v>539</v>
      </c>
      <c r="C11252">
        <v>22</v>
      </c>
      <c r="D11252">
        <v>2</v>
      </c>
      <c r="E11252">
        <v>0</v>
      </c>
      <c r="F11252" t="s">
        <v>581</v>
      </c>
      <c r="G11252" t="s">
        <v>581</v>
      </c>
      <c r="H11252" t="s">
        <v>132</v>
      </c>
      <c r="I11252" t="s">
        <v>615</v>
      </c>
      <c r="J11252" t="s">
        <v>673</v>
      </c>
    </row>
    <row r="11253" spans="1:10" x14ac:dyDescent="0.35">
      <c r="A11253">
        <v>11549</v>
      </c>
      <c r="B11253" t="s">
        <v>539</v>
      </c>
      <c r="C11253">
        <v>23</v>
      </c>
      <c r="D11253">
        <v>2</v>
      </c>
      <c r="E11253">
        <v>0</v>
      </c>
      <c r="F11253" t="s">
        <v>581</v>
      </c>
      <c r="G11253" t="s">
        <v>581</v>
      </c>
      <c r="H11253" t="s">
        <v>132</v>
      </c>
      <c r="I11253" t="s">
        <v>615</v>
      </c>
      <c r="J11253" t="s">
        <v>673</v>
      </c>
    </row>
    <row r="11254" spans="1:10" x14ac:dyDescent="0.35">
      <c r="A11254">
        <v>11550</v>
      </c>
      <c r="B11254" t="s">
        <v>539</v>
      </c>
      <c r="C11254">
        <v>24</v>
      </c>
      <c r="D11254">
        <v>2</v>
      </c>
      <c r="E11254">
        <v>0</v>
      </c>
      <c r="F11254" t="s">
        <v>581</v>
      </c>
      <c r="G11254" t="s">
        <v>581</v>
      </c>
      <c r="H11254" t="s">
        <v>132</v>
      </c>
      <c r="I11254" t="s">
        <v>615</v>
      </c>
      <c r="J11254" t="s">
        <v>673</v>
      </c>
    </row>
    <row r="11255" spans="1:10" x14ac:dyDescent="0.35">
      <c r="A11255">
        <v>11551</v>
      </c>
      <c r="B11255" t="s">
        <v>539</v>
      </c>
      <c r="C11255">
        <v>25</v>
      </c>
      <c r="D11255">
        <v>3</v>
      </c>
      <c r="E11255">
        <v>2</v>
      </c>
      <c r="F11255" t="s">
        <v>581</v>
      </c>
      <c r="G11255" t="s">
        <v>581</v>
      </c>
      <c r="H11255" t="s">
        <v>132</v>
      </c>
      <c r="I11255" t="s">
        <v>615</v>
      </c>
      <c r="J11255" t="s">
        <v>673</v>
      </c>
    </row>
    <row r="11256" spans="1:10" x14ac:dyDescent="0.35">
      <c r="A11256">
        <v>11552</v>
      </c>
      <c r="B11256" t="s">
        <v>539</v>
      </c>
      <c r="C11256">
        <v>26</v>
      </c>
      <c r="D11256">
        <v>3</v>
      </c>
      <c r="E11256">
        <v>2</v>
      </c>
      <c r="F11256" t="s">
        <v>581</v>
      </c>
      <c r="G11256" t="s">
        <v>581</v>
      </c>
      <c r="H11256" t="s">
        <v>132</v>
      </c>
      <c r="I11256" t="s">
        <v>615</v>
      </c>
      <c r="J11256" t="s">
        <v>673</v>
      </c>
    </row>
    <row r="11257" spans="1:10" x14ac:dyDescent="0.35">
      <c r="A11257">
        <v>11553</v>
      </c>
      <c r="B11257" t="s">
        <v>539</v>
      </c>
      <c r="C11257">
        <v>27</v>
      </c>
      <c r="D11257">
        <v>5</v>
      </c>
      <c r="E11257">
        <v>1</v>
      </c>
      <c r="F11257" t="s">
        <v>581</v>
      </c>
      <c r="G11257" t="s">
        <v>581</v>
      </c>
      <c r="H11257" t="s">
        <v>132</v>
      </c>
      <c r="I11257" t="s">
        <v>615</v>
      </c>
      <c r="J11257" t="s">
        <v>673</v>
      </c>
    </row>
    <row r="11258" spans="1:10" x14ac:dyDescent="0.35">
      <c r="A11258">
        <v>11554</v>
      </c>
      <c r="B11258" t="s">
        <v>539</v>
      </c>
      <c r="C11258">
        <v>28</v>
      </c>
      <c r="D11258">
        <v>5</v>
      </c>
      <c r="E11258">
        <v>3</v>
      </c>
      <c r="F11258" t="s">
        <v>581</v>
      </c>
      <c r="G11258" t="s">
        <v>581</v>
      </c>
      <c r="H11258" t="s">
        <v>132</v>
      </c>
      <c r="I11258" t="s">
        <v>615</v>
      </c>
      <c r="J11258" t="s">
        <v>673</v>
      </c>
    </row>
    <row r="11259" spans="1:10" x14ac:dyDescent="0.35">
      <c r="A11259">
        <v>11555</v>
      </c>
      <c r="B11259" t="s">
        <v>539</v>
      </c>
      <c r="C11259">
        <v>29</v>
      </c>
      <c r="D11259">
        <v>4</v>
      </c>
      <c r="E11259">
        <v>3</v>
      </c>
      <c r="F11259" t="s">
        <v>581</v>
      </c>
      <c r="G11259" t="s">
        <v>581</v>
      </c>
      <c r="H11259" t="s">
        <v>132</v>
      </c>
      <c r="I11259" t="s">
        <v>615</v>
      </c>
      <c r="J11259" t="s">
        <v>673</v>
      </c>
    </row>
    <row r="11260" spans="1:10" x14ac:dyDescent="0.35">
      <c r="A11260">
        <v>11556</v>
      </c>
      <c r="B11260" t="s">
        <v>539</v>
      </c>
      <c r="C11260">
        <v>30</v>
      </c>
      <c r="D11260">
        <v>4</v>
      </c>
      <c r="E11260">
        <v>7</v>
      </c>
      <c r="F11260" t="s">
        <v>581</v>
      </c>
      <c r="G11260" t="s">
        <v>581</v>
      </c>
      <c r="H11260" t="s">
        <v>132</v>
      </c>
      <c r="I11260" t="s">
        <v>615</v>
      </c>
      <c r="J11260" t="s">
        <v>673</v>
      </c>
    </row>
    <row r="11261" spans="1:10" x14ac:dyDescent="0.35">
      <c r="A11261">
        <v>11557</v>
      </c>
      <c r="B11261" t="s">
        <v>539</v>
      </c>
      <c r="C11261">
        <v>31</v>
      </c>
      <c r="D11261">
        <v>3</v>
      </c>
      <c r="E11261">
        <v>5</v>
      </c>
      <c r="F11261" t="s">
        <v>581</v>
      </c>
      <c r="G11261" t="s">
        <v>581</v>
      </c>
      <c r="H11261" t="s">
        <v>132</v>
      </c>
      <c r="I11261" t="s">
        <v>615</v>
      </c>
      <c r="J11261" t="s">
        <v>673</v>
      </c>
    </row>
    <row r="11262" spans="1:10" x14ac:dyDescent="0.35">
      <c r="A11262">
        <v>11558</v>
      </c>
      <c r="B11262" t="s">
        <v>539</v>
      </c>
      <c r="C11262">
        <v>32</v>
      </c>
      <c r="D11262">
        <v>1</v>
      </c>
      <c r="E11262">
        <v>1</v>
      </c>
      <c r="F11262" t="s">
        <v>581</v>
      </c>
      <c r="G11262" t="s">
        <v>581</v>
      </c>
      <c r="H11262" t="s">
        <v>132</v>
      </c>
      <c r="I11262" t="s">
        <v>615</v>
      </c>
      <c r="J11262" t="s">
        <v>673</v>
      </c>
    </row>
    <row r="11263" spans="1:10" x14ac:dyDescent="0.35">
      <c r="A11263">
        <v>11559</v>
      </c>
      <c r="B11263" t="s">
        <v>539</v>
      </c>
      <c r="C11263">
        <v>33</v>
      </c>
      <c r="D11263">
        <v>2</v>
      </c>
      <c r="E11263">
        <v>3</v>
      </c>
      <c r="F11263" t="s">
        <v>581</v>
      </c>
      <c r="G11263" t="s">
        <v>581</v>
      </c>
      <c r="H11263" t="s">
        <v>132</v>
      </c>
      <c r="I11263" t="s">
        <v>615</v>
      </c>
      <c r="J11263" t="s">
        <v>673</v>
      </c>
    </row>
    <row r="11264" spans="1:10" x14ac:dyDescent="0.35">
      <c r="A11264">
        <v>11560</v>
      </c>
      <c r="B11264" t="s">
        <v>539</v>
      </c>
      <c r="C11264">
        <v>34</v>
      </c>
      <c r="D11264">
        <v>3</v>
      </c>
      <c r="E11264">
        <v>6</v>
      </c>
      <c r="F11264" t="s">
        <v>581</v>
      </c>
      <c r="G11264" t="s">
        <v>581</v>
      </c>
      <c r="H11264" t="s">
        <v>132</v>
      </c>
      <c r="I11264" t="s">
        <v>615</v>
      </c>
      <c r="J11264" t="s">
        <v>673</v>
      </c>
    </row>
    <row r="11265" spans="1:10" x14ac:dyDescent="0.35">
      <c r="A11265">
        <v>11561</v>
      </c>
      <c r="B11265" t="s">
        <v>539</v>
      </c>
      <c r="C11265">
        <v>35</v>
      </c>
      <c r="D11265">
        <v>9</v>
      </c>
      <c r="E11265">
        <v>11</v>
      </c>
      <c r="F11265" t="s">
        <v>581</v>
      </c>
      <c r="G11265" t="s">
        <v>581</v>
      </c>
      <c r="H11265" t="s">
        <v>132</v>
      </c>
      <c r="I11265" t="s">
        <v>615</v>
      </c>
      <c r="J11265" t="s">
        <v>673</v>
      </c>
    </row>
    <row r="11266" spans="1:10" x14ac:dyDescent="0.35">
      <c r="A11266">
        <v>11562</v>
      </c>
      <c r="B11266" t="s">
        <v>539</v>
      </c>
      <c r="C11266">
        <v>36</v>
      </c>
      <c r="D11266">
        <v>5</v>
      </c>
      <c r="E11266">
        <v>7</v>
      </c>
      <c r="F11266" t="s">
        <v>581</v>
      </c>
      <c r="G11266" t="s">
        <v>581</v>
      </c>
      <c r="H11266" t="s">
        <v>132</v>
      </c>
      <c r="I11266" t="s">
        <v>615</v>
      </c>
      <c r="J11266" t="s">
        <v>673</v>
      </c>
    </row>
    <row r="11267" spans="1:10" x14ac:dyDescent="0.35">
      <c r="A11267">
        <v>11563</v>
      </c>
      <c r="B11267" t="s">
        <v>539</v>
      </c>
      <c r="C11267">
        <v>37</v>
      </c>
      <c r="D11267">
        <v>27</v>
      </c>
      <c r="E11267">
        <v>1</v>
      </c>
      <c r="F11267" t="s">
        <v>581</v>
      </c>
      <c r="G11267" t="s">
        <v>581</v>
      </c>
      <c r="H11267" t="s">
        <v>132</v>
      </c>
      <c r="I11267" t="s">
        <v>615</v>
      </c>
      <c r="J11267" t="s">
        <v>673</v>
      </c>
    </row>
    <row r="11268" spans="1:10" x14ac:dyDescent="0.35">
      <c r="A11268">
        <v>11564</v>
      </c>
      <c r="B11268" t="s">
        <v>539</v>
      </c>
      <c r="C11268">
        <v>38</v>
      </c>
      <c r="D11268">
        <v>19</v>
      </c>
      <c r="E11268">
        <v>1</v>
      </c>
      <c r="F11268" t="s">
        <v>581</v>
      </c>
      <c r="G11268" t="s">
        <v>581</v>
      </c>
      <c r="H11268" t="s">
        <v>132</v>
      </c>
      <c r="I11268" t="s">
        <v>615</v>
      </c>
      <c r="J11268" t="s">
        <v>673</v>
      </c>
    </row>
    <row r="11269" spans="1:10" x14ac:dyDescent="0.35">
      <c r="A11269">
        <v>11565</v>
      </c>
      <c r="B11269" t="s">
        <v>540</v>
      </c>
      <c r="C11269">
        <v>15</v>
      </c>
      <c r="D11269">
        <v>12</v>
      </c>
      <c r="E11269">
        <v>2</v>
      </c>
      <c r="F11269" t="s">
        <v>581</v>
      </c>
      <c r="G11269" t="s">
        <v>581</v>
      </c>
      <c r="H11269" t="s">
        <v>671</v>
      </c>
      <c r="I11269" t="s">
        <v>519</v>
      </c>
      <c r="J11269" t="s">
        <v>674</v>
      </c>
    </row>
    <row r="11270" spans="1:10" x14ac:dyDescent="0.35">
      <c r="A11270">
        <v>11566</v>
      </c>
      <c r="B11270" t="s">
        <v>540</v>
      </c>
      <c r="C11270">
        <v>16</v>
      </c>
      <c r="D11270">
        <v>17</v>
      </c>
      <c r="E11270">
        <v>7</v>
      </c>
      <c r="F11270" t="s">
        <v>581</v>
      </c>
      <c r="G11270" t="s">
        <v>581</v>
      </c>
      <c r="H11270" t="s">
        <v>671</v>
      </c>
      <c r="I11270" t="s">
        <v>519</v>
      </c>
      <c r="J11270" t="s">
        <v>674</v>
      </c>
    </row>
    <row r="11271" spans="1:10" x14ac:dyDescent="0.35">
      <c r="A11271">
        <v>11567</v>
      </c>
      <c r="B11271" t="s">
        <v>540</v>
      </c>
      <c r="C11271">
        <v>17</v>
      </c>
      <c r="D11271">
        <v>13</v>
      </c>
      <c r="E11271">
        <v>6</v>
      </c>
      <c r="F11271" t="s">
        <v>581</v>
      </c>
      <c r="G11271" t="s">
        <v>581</v>
      </c>
      <c r="H11271" t="s">
        <v>671</v>
      </c>
      <c r="I11271" t="s">
        <v>519</v>
      </c>
      <c r="J11271" t="s">
        <v>674</v>
      </c>
    </row>
    <row r="11272" spans="1:10" x14ac:dyDescent="0.35">
      <c r="A11272">
        <v>11568</v>
      </c>
      <c r="B11272" t="s">
        <v>540</v>
      </c>
      <c r="C11272">
        <v>18</v>
      </c>
      <c r="D11272">
        <v>8</v>
      </c>
      <c r="E11272">
        <v>3</v>
      </c>
      <c r="F11272" t="s">
        <v>581</v>
      </c>
      <c r="G11272" t="s">
        <v>581</v>
      </c>
      <c r="H11272" t="s">
        <v>671</v>
      </c>
      <c r="I11272" t="s">
        <v>519</v>
      </c>
      <c r="J11272" t="s">
        <v>674</v>
      </c>
    </row>
    <row r="11273" spans="1:10" x14ac:dyDescent="0.35">
      <c r="A11273">
        <v>11569</v>
      </c>
      <c r="B11273" t="s">
        <v>540</v>
      </c>
      <c r="C11273">
        <v>19</v>
      </c>
      <c r="D11273">
        <v>10</v>
      </c>
      <c r="E11273">
        <v>4</v>
      </c>
      <c r="F11273" t="s">
        <v>581</v>
      </c>
      <c r="G11273" t="s">
        <v>581</v>
      </c>
      <c r="H11273" t="s">
        <v>671</v>
      </c>
      <c r="I11273" t="s">
        <v>519</v>
      </c>
      <c r="J11273" t="s">
        <v>674</v>
      </c>
    </row>
    <row r="11274" spans="1:10" x14ac:dyDescent="0.35">
      <c r="A11274">
        <v>11570</v>
      </c>
      <c r="B11274" t="s">
        <v>540</v>
      </c>
      <c r="C11274">
        <v>20</v>
      </c>
      <c r="D11274">
        <v>9</v>
      </c>
      <c r="E11274">
        <v>3</v>
      </c>
      <c r="F11274" t="s">
        <v>581</v>
      </c>
      <c r="G11274" t="s">
        <v>581</v>
      </c>
      <c r="H11274" t="s">
        <v>671</v>
      </c>
      <c r="I11274" t="s">
        <v>519</v>
      </c>
      <c r="J11274" t="s">
        <v>674</v>
      </c>
    </row>
    <row r="11275" spans="1:10" x14ac:dyDescent="0.35">
      <c r="A11275">
        <v>11571</v>
      </c>
      <c r="B11275" t="s">
        <v>540</v>
      </c>
      <c r="C11275">
        <v>21</v>
      </c>
      <c r="D11275">
        <v>2</v>
      </c>
      <c r="E11275">
        <v>2</v>
      </c>
      <c r="F11275" t="s">
        <v>581</v>
      </c>
      <c r="G11275" t="s">
        <v>581</v>
      </c>
      <c r="H11275" t="s">
        <v>671</v>
      </c>
      <c r="I11275" t="s">
        <v>519</v>
      </c>
      <c r="J11275" t="s">
        <v>674</v>
      </c>
    </row>
    <row r="11276" spans="1:10" x14ac:dyDescent="0.35">
      <c r="A11276">
        <v>11572</v>
      </c>
      <c r="B11276" t="s">
        <v>540</v>
      </c>
      <c r="C11276">
        <v>22</v>
      </c>
      <c r="D11276">
        <v>5</v>
      </c>
      <c r="E11276">
        <v>1</v>
      </c>
      <c r="F11276" t="s">
        <v>581</v>
      </c>
      <c r="G11276" t="s">
        <v>581</v>
      </c>
      <c r="H11276" t="s">
        <v>671</v>
      </c>
      <c r="I11276" t="s">
        <v>519</v>
      </c>
      <c r="J11276" t="s">
        <v>674</v>
      </c>
    </row>
    <row r="11277" spans="1:10" x14ac:dyDescent="0.35">
      <c r="A11277">
        <v>11573</v>
      </c>
      <c r="B11277" t="s">
        <v>540</v>
      </c>
      <c r="C11277">
        <v>23</v>
      </c>
      <c r="D11277">
        <v>3</v>
      </c>
      <c r="E11277">
        <v>0</v>
      </c>
      <c r="F11277" t="s">
        <v>581</v>
      </c>
      <c r="G11277" t="s">
        <v>581</v>
      </c>
      <c r="H11277" t="s">
        <v>671</v>
      </c>
      <c r="I11277" t="s">
        <v>519</v>
      </c>
      <c r="J11277" t="s">
        <v>674</v>
      </c>
    </row>
    <row r="11278" spans="1:10" x14ac:dyDescent="0.35">
      <c r="A11278">
        <v>11574</v>
      </c>
      <c r="B11278" t="s">
        <v>540</v>
      </c>
      <c r="C11278">
        <v>24</v>
      </c>
      <c r="D11278">
        <v>4</v>
      </c>
      <c r="E11278">
        <v>0</v>
      </c>
      <c r="F11278" t="s">
        <v>581</v>
      </c>
      <c r="G11278" t="s">
        <v>581</v>
      </c>
      <c r="H11278" t="s">
        <v>671</v>
      </c>
      <c r="I11278" t="s">
        <v>519</v>
      </c>
      <c r="J11278" t="s">
        <v>674</v>
      </c>
    </row>
    <row r="11279" spans="1:10" x14ac:dyDescent="0.35">
      <c r="A11279">
        <v>11575</v>
      </c>
      <c r="B11279" t="s">
        <v>540</v>
      </c>
      <c r="C11279">
        <v>25</v>
      </c>
      <c r="D11279">
        <v>5</v>
      </c>
      <c r="E11279">
        <v>4</v>
      </c>
      <c r="F11279" t="s">
        <v>581</v>
      </c>
      <c r="G11279" t="s">
        <v>581</v>
      </c>
      <c r="H11279" t="s">
        <v>671</v>
      </c>
      <c r="I11279" t="s">
        <v>519</v>
      </c>
      <c r="J11279" t="s">
        <v>674</v>
      </c>
    </row>
    <row r="11280" spans="1:10" x14ac:dyDescent="0.35">
      <c r="A11280">
        <v>11576</v>
      </c>
      <c r="B11280" t="s">
        <v>540</v>
      </c>
      <c r="C11280">
        <v>26</v>
      </c>
      <c r="D11280">
        <v>3</v>
      </c>
      <c r="E11280">
        <v>1</v>
      </c>
      <c r="F11280" t="s">
        <v>581</v>
      </c>
      <c r="G11280" t="s">
        <v>581</v>
      </c>
      <c r="H11280" t="s">
        <v>671</v>
      </c>
      <c r="I11280" t="s">
        <v>519</v>
      </c>
      <c r="J11280" t="s">
        <v>674</v>
      </c>
    </row>
    <row r="11281" spans="1:10" x14ac:dyDescent="0.35">
      <c r="A11281">
        <v>11577</v>
      </c>
      <c r="B11281" t="s">
        <v>540</v>
      </c>
      <c r="C11281">
        <v>27</v>
      </c>
      <c r="D11281">
        <v>5</v>
      </c>
      <c r="E11281">
        <v>6</v>
      </c>
      <c r="F11281" t="s">
        <v>581</v>
      </c>
      <c r="G11281" t="s">
        <v>581</v>
      </c>
      <c r="H11281" t="s">
        <v>671</v>
      </c>
      <c r="I11281" t="s">
        <v>519</v>
      </c>
      <c r="J11281" t="s">
        <v>674</v>
      </c>
    </row>
    <row r="11282" spans="1:10" x14ac:dyDescent="0.35">
      <c r="A11282">
        <v>11578</v>
      </c>
      <c r="B11282" t="s">
        <v>540</v>
      </c>
      <c r="C11282">
        <v>28</v>
      </c>
      <c r="D11282">
        <v>13</v>
      </c>
      <c r="E11282">
        <v>4</v>
      </c>
      <c r="F11282" t="s">
        <v>581</v>
      </c>
      <c r="G11282" t="s">
        <v>581</v>
      </c>
      <c r="H11282" t="s">
        <v>671</v>
      </c>
      <c r="I11282" t="s">
        <v>519</v>
      </c>
      <c r="J11282" t="s">
        <v>674</v>
      </c>
    </row>
    <row r="11283" spans="1:10" x14ac:dyDescent="0.35">
      <c r="A11283">
        <v>11579</v>
      </c>
      <c r="B11283" t="s">
        <v>540</v>
      </c>
      <c r="C11283">
        <v>29</v>
      </c>
      <c r="D11283">
        <v>15</v>
      </c>
      <c r="E11283">
        <v>6</v>
      </c>
      <c r="F11283" t="s">
        <v>581</v>
      </c>
      <c r="G11283" t="s">
        <v>581</v>
      </c>
      <c r="H11283" t="s">
        <v>671</v>
      </c>
      <c r="I11283" t="s">
        <v>519</v>
      </c>
      <c r="J11283" t="s">
        <v>674</v>
      </c>
    </row>
    <row r="11284" spans="1:10" x14ac:dyDescent="0.35">
      <c r="A11284">
        <v>11580</v>
      </c>
      <c r="B11284" t="s">
        <v>540</v>
      </c>
      <c r="C11284">
        <v>30</v>
      </c>
      <c r="D11284">
        <v>12</v>
      </c>
      <c r="E11284">
        <v>2</v>
      </c>
      <c r="F11284" t="s">
        <v>581</v>
      </c>
      <c r="G11284" t="s">
        <v>581</v>
      </c>
      <c r="H11284" t="s">
        <v>671</v>
      </c>
      <c r="I11284" t="s">
        <v>519</v>
      </c>
      <c r="J11284" t="s">
        <v>674</v>
      </c>
    </row>
    <row r="11285" spans="1:10" x14ac:dyDescent="0.35">
      <c r="A11285">
        <v>11581</v>
      </c>
      <c r="B11285" t="s">
        <v>540</v>
      </c>
      <c r="C11285">
        <v>31</v>
      </c>
      <c r="D11285">
        <v>12</v>
      </c>
      <c r="E11285">
        <v>7</v>
      </c>
      <c r="F11285" t="s">
        <v>581</v>
      </c>
      <c r="G11285" t="s">
        <v>581</v>
      </c>
      <c r="H11285" t="s">
        <v>671</v>
      </c>
      <c r="I11285" t="s">
        <v>519</v>
      </c>
      <c r="J11285" t="s">
        <v>674</v>
      </c>
    </row>
    <row r="11286" spans="1:10" x14ac:dyDescent="0.35">
      <c r="A11286">
        <v>11582</v>
      </c>
      <c r="B11286" t="s">
        <v>540</v>
      </c>
      <c r="C11286">
        <v>32</v>
      </c>
      <c r="D11286">
        <v>24</v>
      </c>
      <c r="E11286">
        <v>2</v>
      </c>
      <c r="F11286" t="s">
        <v>581</v>
      </c>
      <c r="G11286" t="s">
        <v>581</v>
      </c>
      <c r="H11286" t="s">
        <v>671</v>
      </c>
      <c r="I11286" t="s">
        <v>519</v>
      </c>
      <c r="J11286" t="s">
        <v>674</v>
      </c>
    </row>
    <row r="11287" spans="1:10" x14ac:dyDescent="0.35">
      <c r="A11287">
        <v>11583</v>
      </c>
      <c r="B11287" t="s">
        <v>540</v>
      </c>
      <c r="C11287">
        <v>33</v>
      </c>
      <c r="D11287">
        <v>35</v>
      </c>
      <c r="E11287">
        <v>1</v>
      </c>
      <c r="F11287" t="s">
        <v>581</v>
      </c>
      <c r="G11287" t="s">
        <v>581</v>
      </c>
      <c r="H11287" t="s">
        <v>671</v>
      </c>
      <c r="I11287" t="s">
        <v>519</v>
      </c>
      <c r="J11287" t="s">
        <v>674</v>
      </c>
    </row>
    <row r="11288" spans="1:10" x14ac:dyDescent="0.35">
      <c r="A11288">
        <v>11584</v>
      </c>
      <c r="B11288" t="s">
        <v>540</v>
      </c>
      <c r="C11288">
        <v>34</v>
      </c>
      <c r="D11288">
        <v>16</v>
      </c>
      <c r="E11288">
        <v>3</v>
      </c>
      <c r="F11288" t="s">
        <v>581</v>
      </c>
      <c r="G11288" t="s">
        <v>581</v>
      </c>
      <c r="H11288" t="s">
        <v>671</v>
      </c>
      <c r="I11288" t="s">
        <v>519</v>
      </c>
      <c r="J11288" t="s">
        <v>674</v>
      </c>
    </row>
    <row r="11289" spans="1:10" x14ac:dyDescent="0.35">
      <c r="A11289">
        <v>11585</v>
      </c>
      <c r="B11289" t="s">
        <v>540</v>
      </c>
      <c r="C11289">
        <v>35</v>
      </c>
      <c r="D11289">
        <v>20</v>
      </c>
      <c r="E11289">
        <v>4</v>
      </c>
      <c r="F11289" t="s">
        <v>581</v>
      </c>
      <c r="G11289" t="s">
        <v>581</v>
      </c>
      <c r="H11289" t="s">
        <v>671</v>
      </c>
      <c r="I11289" t="s">
        <v>519</v>
      </c>
      <c r="J11289" t="s">
        <v>674</v>
      </c>
    </row>
    <row r="11290" spans="1:10" x14ac:dyDescent="0.35">
      <c r="A11290">
        <v>11586</v>
      </c>
      <c r="B11290" t="s">
        <v>540</v>
      </c>
      <c r="C11290">
        <v>36</v>
      </c>
      <c r="D11290">
        <v>8</v>
      </c>
      <c r="E11290">
        <v>2</v>
      </c>
      <c r="F11290" t="s">
        <v>581</v>
      </c>
      <c r="G11290" t="s">
        <v>581</v>
      </c>
      <c r="H11290" t="s">
        <v>671</v>
      </c>
      <c r="I11290" t="s">
        <v>519</v>
      </c>
      <c r="J11290" t="s">
        <v>674</v>
      </c>
    </row>
    <row r="11291" spans="1:10" x14ac:dyDescent="0.35">
      <c r="A11291">
        <v>11587</v>
      </c>
      <c r="B11291" t="s">
        <v>540</v>
      </c>
      <c r="C11291">
        <v>37</v>
      </c>
      <c r="D11291">
        <v>8</v>
      </c>
      <c r="E11291">
        <v>3</v>
      </c>
      <c r="F11291" t="s">
        <v>581</v>
      </c>
      <c r="G11291" t="s">
        <v>581</v>
      </c>
      <c r="H11291" t="s">
        <v>671</v>
      </c>
      <c r="I11291" t="s">
        <v>519</v>
      </c>
      <c r="J11291" t="s">
        <v>674</v>
      </c>
    </row>
    <row r="11292" spans="1:10" x14ac:dyDescent="0.35">
      <c r="A11292">
        <v>11588</v>
      </c>
      <c r="B11292" t="s">
        <v>540</v>
      </c>
      <c r="C11292">
        <v>38</v>
      </c>
      <c r="D11292">
        <v>10</v>
      </c>
      <c r="E11292">
        <v>3</v>
      </c>
      <c r="F11292" t="s">
        <v>581</v>
      </c>
      <c r="G11292" t="s">
        <v>581</v>
      </c>
      <c r="H11292" t="s">
        <v>671</v>
      </c>
      <c r="I11292" t="s">
        <v>519</v>
      </c>
      <c r="J11292" t="s">
        <v>674</v>
      </c>
    </row>
    <row r="11293" spans="1:10" x14ac:dyDescent="0.35">
      <c r="A11293">
        <v>11589</v>
      </c>
      <c r="B11293" t="s">
        <v>541</v>
      </c>
      <c r="C11293">
        <v>15</v>
      </c>
      <c r="D11293">
        <v>23</v>
      </c>
      <c r="E11293">
        <v>1</v>
      </c>
      <c r="F11293" t="s">
        <v>581</v>
      </c>
      <c r="G11293" t="s">
        <v>581</v>
      </c>
      <c r="H11293" t="s">
        <v>671</v>
      </c>
      <c r="I11293" t="s">
        <v>519</v>
      </c>
      <c r="J11293" t="s">
        <v>672</v>
      </c>
    </row>
    <row r="11294" spans="1:10" x14ac:dyDescent="0.35">
      <c r="A11294">
        <v>11590</v>
      </c>
      <c r="B11294" t="s">
        <v>541</v>
      </c>
      <c r="C11294">
        <v>16</v>
      </c>
      <c r="D11294">
        <v>24</v>
      </c>
      <c r="E11294">
        <v>3</v>
      </c>
      <c r="F11294" t="s">
        <v>581</v>
      </c>
      <c r="G11294" t="s">
        <v>581</v>
      </c>
      <c r="H11294" t="s">
        <v>671</v>
      </c>
      <c r="I11294" t="s">
        <v>519</v>
      </c>
      <c r="J11294" t="s">
        <v>672</v>
      </c>
    </row>
    <row r="11295" spans="1:10" x14ac:dyDescent="0.35">
      <c r="A11295">
        <v>11591</v>
      </c>
      <c r="B11295" t="s">
        <v>541</v>
      </c>
      <c r="C11295">
        <v>17</v>
      </c>
      <c r="D11295">
        <v>19</v>
      </c>
      <c r="E11295">
        <v>3</v>
      </c>
      <c r="F11295" t="s">
        <v>581</v>
      </c>
      <c r="G11295" t="s">
        <v>581</v>
      </c>
      <c r="H11295" t="s">
        <v>671</v>
      </c>
      <c r="I11295" t="s">
        <v>519</v>
      </c>
      <c r="J11295" t="s">
        <v>672</v>
      </c>
    </row>
    <row r="11296" spans="1:10" x14ac:dyDescent="0.35">
      <c r="A11296">
        <v>11592</v>
      </c>
      <c r="B11296" t="s">
        <v>541</v>
      </c>
      <c r="C11296">
        <v>18</v>
      </c>
      <c r="D11296">
        <v>15</v>
      </c>
      <c r="E11296">
        <v>5</v>
      </c>
      <c r="F11296" t="s">
        <v>581</v>
      </c>
      <c r="G11296" t="s">
        <v>581</v>
      </c>
      <c r="H11296" t="s">
        <v>671</v>
      </c>
      <c r="I11296" t="s">
        <v>519</v>
      </c>
      <c r="J11296" t="s">
        <v>672</v>
      </c>
    </row>
    <row r="11297" spans="1:10" x14ac:dyDescent="0.35">
      <c r="A11297">
        <v>11593</v>
      </c>
      <c r="B11297" t="s">
        <v>541</v>
      </c>
      <c r="C11297">
        <v>19</v>
      </c>
      <c r="D11297">
        <v>8</v>
      </c>
      <c r="E11297">
        <v>4</v>
      </c>
      <c r="F11297" t="s">
        <v>581</v>
      </c>
      <c r="G11297" t="s">
        <v>581</v>
      </c>
      <c r="H11297" t="s">
        <v>671</v>
      </c>
      <c r="I11297" t="s">
        <v>519</v>
      </c>
      <c r="J11297" t="s">
        <v>672</v>
      </c>
    </row>
    <row r="11298" spans="1:10" x14ac:dyDescent="0.35">
      <c r="A11298">
        <v>11594</v>
      </c>
      <c r="B11298" t="s">
        <v>541</v>
      </c>
      <c r="C11298">
        <v>20</v>
      </c>
      <c r="D11298">
        <v>3</v>
      </c>
      <c r="E11298">
        <v>0</v>
      </c>
      <c r="F11298" t="s">
        <v>581</v>
      </c>
      <c r="G11298" t="s">
        <v>581</v>
      </c>
      <c r="H11298" t="s">
        <v>671</v>
      </c>
      <c r="I11298" t="s">
        <v>519</v>
      </c>
      <c r="J11298" t="s">
        <v>672</v>
      </c>
    </row>
    <row r="11299" spans="1:10" x14ac:dyDescent="0.35">
      <c r="A11299">
        <v>11595</v>
      </c>
      <c r="B11299" t="s">
        <v>541</v>
      </c>
      <c r="C11299">
        <v>21</v>
      </c>
      <c r="D11299">
        <v>3</v>
      </c>
      <c r="E11299">
        <v>0</v>
      </c>
      <c r="F11299" t="s">
        <v>581</v>
      </c>
      <c r="G11299" t="s">
        <v>581</v>
      </c>
      <c r="H11299" t="s">
        <v>671</v>
      </c>
      <c r="I11299" t="s">
        <v>519</v>
      </c>
      <c r="J11299" t="s">
        <v>672</v>
      </c>
    </row>
    <row r="11300" spans="1:10" x14ac:dyDescent="0.35">
      <c r="A11300">
        <v>11596</v>
      </c>
      <c r="B11300" t="s">
        <v>541</v>
      </c>
      <c r="C11300">
        <v>22</v>
      </c>
      <c r="D11300">
        <v>3</v>
      </c>
      <c r="E11300">
        <v>1</v>
      </c>
      <c r="F11300" t="s">
        <v>581</v>
      </c>
      <c r="G11300" t="s">
        <v>581</v>
      </c>
      <c r="H11300" t="s">
        <v>671</v>
      </c>
      <c r="I11300" t="s">
        <v>519</v>
      </c>
      <c r="J11300" t="s">
        <v>672</v>
      </c>
    </row>
    <row r="11301" spans="1:10" x14ac:dyDescent="0.35">
      <c r="A11301">
        <v>11597</v>
      </c>
      <c r="B11301" t="s">
        <v>541</v>
      </c>
      <c r="C11301">
        <v>24</v>
      </c>
      <c r="D11301">
        <v>4</v>
      </c>
      <c r="E11301">
        <v>0</v>
      </c>
      <c r="F11301" t="s">
        <v>581</v>
      </c>
      <c r="G11301" t="s">
        <v>581</v>
      </c>
      <c r="H11301" t="s">
        <v>671</v>
      </c>
      <c r="I11301" t="s">
        <v>519</v>
      </c>
      <c r="J11301" t="s">
        <v>672</v>
      </c>
    </row>
    <row r="11302" spans="1:10" x14ac:dyDescent="0.35">
      <c r="A11302">
        <v>11598</v>
      </c>
      <c r="B11302" t="s">
        <v>541</v>
      </c>
      <c r="C11302">
        <v>25</v>
      </c>
      <c r="D11302">
        <v>1</v>
      </c>
      <c r="E11302">
        <v>1</v>
      </c>
      <c r="F11302" t="s">
        <v>581</v>
      </c>
      <c r="G11302" t="s">
        <v>581</v>
      </c>
      <c r="H11302" t="s">
        <v>671</v>
      </c>
      <c r="I11302" t="s">
        <v>519</v>
      </c>
      <c r="J11302" t="s">
        <v>672</v>
      </c>
    </row>
    <row r="11303" spans="1:10" x14ac:dyDescent="0.35">
      <c r="A11303">
        <v>11599</v>
      </c>
      <c r="B11303" t="s">
        <v>541</v>
      </c>
      <c r="C11303">
        <v>26</v>
      </c>
      <c r="D11303">
        <v>1</v>
      </c>
      <c r="E11303">
        <v>0</v>
      </c>
      <c r="F11303" t="s">
        <v>581</v>
      </c>
      <c r="G11303" t="s">
        <v>581</v>
      </c>
      <c r="H11303" t="s">
        <v>671</v>
      </c>
      <c r="I11303" t="s">
        <v>519</v>
      </c>
      <c r="J11303" t="s">
        <v>672</v>
      </c>
    </row>
    <row r="11304" spans="1:10" x14ac:dyDescent="0.35">
      <c r="A11304">
        <v>11600</v>
      </c>
      <c r="B11304" t="s">
        <v>541</v>
      </c>
      <c r="C11304">
        <v>27</v>
      </c>
      <c r="D11304">
        <v>3</v>
      </c>
      <c r="E11304">
        <v>2</v>
      </c>
      <c r="F11304" t="s">
        <v>581</v>
      </c>
      <c r="G11304" t="s">
        <v>581</v>
      </c>
      <c r="H11304" t="s">
        <v>671</v>
      </c>
      <c r="I11304" t="s">
        <v>519</v>
      </c>
      <c r="J11304" t="s">
        <v>672</v>
      </c>
    </row>
    <row r="11305" spans="1:10" x14ac:dyDescent="0.35">
      <c r="A11305">
        <v>11601</v>
      </c>
      <c r="B11305" t="s">
        <v>541</v>
      </c>
      <c r="C11305">
        <v>28</v>
      </c>
      <c r="D11305">
        <v>2</v>
      </c>
      <c r="E11305">
        <v>0</v>
      </c>
      <c r="F11305" t="s">
        <v>581</v>
      </c>
      <c r="G11305" t="s">
        <v>581</v>
      </c>
      <c r="H11305" t="s">
        <v>671</v>
      </c>
      <c r="I11305" t="s">
        <v>519</v>
      </c>
      <c r="J11305" t="s">
        <v>672</v>
      </c>
    </row>
    <row r="11306" spans="1:10" x14ac:dyDescent="0.35">
      <c r="A11306">
        <v>11602</v>
      </c>
      <c r="B11306" t="s">
        <v>541</v>
      </c>
      <c r="C11306">
        <v>29</v>
      </c>
      <c r="D11306">
        <v>8</v>
      </c>
      <c r="E11306">
        <v>0</v>
      </c>
      <c r="F11306" t="s">
        <v>581</v>
      </c>
      <c r="G11306" t="s">
        <v>581</v>
      </c>
      <c r="H11306" t="s">
        <v>671</v>
      </c>
      <c r="I11306" t="s">
        <v>519</v>
      </c>
      <c r="J11306" t="s">
        <v>672</v>
      </c>
    </row>
    <row r="11307" spans="1:10" x14ac:dyDescent="0.35">
      <c r="A11307">
        <v>11603</v>
      </c>
      <c r="B11307" t="s">
        <v>541</v>
      </c>
      <c r="C11307">
        <v>30</v>
      </c>
      <c r="D11307">
        <v>9</v>
      </c>
      <c r="E11307">
        <v>1</v>
      </c>
      <c r="F11307" t="s">
        <v>581</v>
      </c>
      <c r="G11307" t="s">
        <v>581</v>
      </c>
      <c r="H11307" t="s">
        <v>671</v>
      </c>
      <c r="I11307" t="s">
        <v>519</v>
      </c>
      <c r="J11307" t="s">
        <v>672</v>
      </c>
    </row>
    <row r="11308" spans="1:10" x14ac:dyDescent="0.35">
      <c r="A11308">
        <v>11604</v>
      </c>
      <c r="B11308" t="s">
        <v>541</v>
      </c>
      <c r="C11308">
        <v>31</v>
      </c>
      <c r="D11308">
        <v>3</v>
      </c>
      <c r="E11308">
        <v>5</v>
      </c>
      <c r="F11308" t="s">
        <v>581</v>
      </c>
      <c r="G11308" t="s">
        <v>581</v>
      </c>
      <c r="H11308" t="s">
        <v>671</v>
      </c>
      <c r="I11308" t="s">
        <v>519</v>
      </c>
      <c r="J11308" t="s">
        <v>672</v>
      </c>
    </row>
    <row r="11309" spans="1:10" x14ac:dyDescent="0.35">
      <c r="A11309">
        <v>11605</v>
      </c>
      <c r="B11309" t="s">
        <v>541</v>
      </c>
      <c r="C11309">
        <v>32</v>
      </c>
      <c r="D11309">
        <v>7</v>
      </c>
      <c r="E11309">
        <v>1</v>
      </c>
      <c r="F11309" t="s">
        <v>581</v>
      </c>
      <c r="G11309" t="s">
        <v>581</v>
      </c>
      <c r="H11309" t="s">
        <v>671</v>
      </c>
      <c r="I11309" t="s">
        <v>519</v>
      </c>
      <c r="J11309" t="s">
        <v>672</v>
      </c>
    </row>
    <row r="11310" spans="1:10" x14ac:dyDescent="0.35">
      <c r="A11310">
        <v>11606</v>
      </c>
      <c r="B11310" t="s">
        <v>541</v>
      </c>
      <c r="C11310">
        <v>33</v>
      </c>
      <c r="D11310">
        <v>10</v>
      </c>
      <c r="E11310">
        <v>0</v>
      </c>
      <c r="F11310" t="s">
        <v>581</v>
      </c>
      <c r="G11310" t="s">
        <v>581</v>
      </c>
      <c r="H11310" t="s">
        <v>671</v>
      </c>
      <c r="I11310" t="s">
        <v>519</v>
      </c>
      <c r="J11310" t="s">
        <v>672</v>
      </c>
    </row>
    <row r="11311" spans="1:10" x14ac:dyDescent="0.35">
      <c r="A11311">
        <v>11607</v>
      </c>
      <c r="B11311" t="s">
        <v>541</v>
      </c>
      <c r="C11311">
        <v>34</v>
      </c>
      <c r="D11311">
        <v>10</v>
      </c>
      <c r="E11311">
        <v>3</v>
      </c>
      <c r="F11311" t="s">
        <v>581</v>
      </c>
      <c r="G11311" t="s">
        <v>581</v>
      </c>
      <c r="H11311" t="s">
        <v>671</v>
      </c>
      <c r="I11311" t="s">
        <v>519</v>
      </c>
      <c r="J11311" t="s">
        <v>672</v>
      </c>
    </row>
    <row r="11312" spans="1:10" x14ac:dyDescent="0.35">
      <c r="A11312">
        <v>11608</v>
      </c>
      <c r="B11312" t="s">
        <v>541</v>
      </c>
      <c r="C11312">
        <v>35</v>
      </c>
      <c r="D11312">
        <v>17</v>
      </c>
      <c r="E11312">
        <v>1</v>
      </c>
      <c r="F11312" t="s">
        <v>581</v>
      </c>
      <c r="G11312" t="s">
        <v>581</v>
      </c>
      <c r="H11312" t="s">
        <v>671</v>
      </c>
      <c r="I11312" t="s">
        <v>519</v>
      </c>
      <c r="J11312" t="s">
        <v>672</v>
      </c>
    </row>
    <row r="11313" spans="1:10" x14ac:dyDescent="0.35">
      <c r="A11313">
        <v>11609</v>
      </c>
      <c r="B11313" t="s">
        <v>541</v>
      </c>
      <c r="C11313">
        <v>36</v>
      </c>
      <c r="D11313">
        <v>17</v>
      </c>
      <c r="E11313">
        <v>0</v>
      </c>
      <c r="F11313" t="s">
        <v>581</v>
      </c>
      <c r="G11313" t="s">
        <v>581</v>
      </c>
      <c r="H11313" t="s">
        <v>671</v>
      </c>
      <c r="I11313" t="s">
        <v>519</v>
      </c>
      <c r="J11313" t="s">
        <v>672</v>
      </c>
    </row>
    <row r="11314" spans="1:10" x14ac:dyDescent="0.35">
      <c r="A11314">
        <v>11610</v>
      </c>
      <c r="B11314" t="s">
        <v>541</v>
      </c>
      <c r="C11314">
        <v>37</v>
      </c>
      <c r="D11314">
        <v>9</v>
      </c>
      <c r="E11314">
        <v>1</v>
      </c>
      <c r="F11314" t="s">
        <v>581</v>
      </c>
      <c r="G11314" t="s">
        <v>581</v>
      </c>
      <c r="H11314" t="s">
        <v>671</v>
      </c>
      <c r="I11314" t="s">
        <v>519</v>
      </c>
      <c r="J11314" t="s">
        <v>672</v>
      </c>
    </row>
    <row r="11315" spans="1:10" x14ac:dyDescent="0.35">
      <c r="A11315">
        <v>11611</v>
      </c>
      <c r="B11315" t="s">
        <v>541</v>
      </c>
      <c r="C11315">
        <v>38</v>
      </c>
      <c r="D11315">
        <v>16</v>
      </c>
      <c r="E11315">
        <v>2</v>
      </c>
      <c r="F11315" t="s">
        <v>581</v>
      </c>
      <c r="G11315" t="s">
        <v>581</v>
      </c>
      <c r="H11315" t="s">
        <v>671</v>
      </c>
      <c r="I11315" t="s">
        <v>519</v>
      </c>
      <c r="J11315" t="s">
        <v>672</v>
      </c>
    </row>
    <row r="11316" spans="1:10" x14ac:dyDescent="0.35">
      <c r="A11316">
        <v>11612</v>
      </c>
      <c r="B11316" t="s">
        <v>542</v>
      </c>
      <c r="C11316">
        <v>15</v>
      </c>
      <c r="D11316">
        <v>23</v>
      </c>
      <c r="E11316">
        <v>2</v>
      </c>
      <c r="F11316" t="s">
        <v>581</v>
      </c>
      <c r="G11316" t="s">
        <v>581</v>
      </c>
      <c r="H11316" t="s">
        <v>671</v>
      </c>
      <c r="I11316" t="s">
        <v>519</v>
      </c>
      <c r="J11316" t="s">
        <v>672</v>
      </c>
    </row>
    <row r="11317" spans="1:10" x14ac:dyDescent="0.35">
      <c r="A11317">
        <v>11613</v>
      </c>
      <c r="B11317" t="s">
        <v>542</v>
      </c>
      <c r="C11317">
        <v>16</v>
      </c>
      <c r="D11317">
        <v>13</v>
      </c>
      <c r="E11317">
        <v>1</v>
      </c>
      <c r="F11317" t="s">
        <v>581</v>
      </c>
      <c r="G11317" t="s">
        <v>581</v>
      </c>
      <c r="H11317" t="s">
        <v>671</v>
      </c>
      <c r="I11317" t="s">
        <v>519</v>
      </c>
      <c r="J11317" t="s">
        <v>672</v>
      </c>
    </row>
    <row r="11318" spans="1:10" x14ac:dyDescent="0.35">
      <c r="A11318">
        <v>11614</v>
      </c>
      <c r="B11318" t="s">
        <v>542</v>
      </c>
      <c r="C11318">
        <v>17</v>
      </c>
      <c r="D11318">
        <v>44</v>
      </c>
      <c r="E11318">
        <v>3</v>
      </c>
      <c r="F11318" t="s">
        <v>581</v>
      </c>
      <c r="G11318" t="s">
        <v>581</v>
      </c>
      <c r="H11318" t="s">
        <v>671</v>
      </c>
      <c r="I11318" t="s">
        <v>519</v>
      </c>
      <c r="J11318" t="s">
        <v>672</v>
      </c>
    </row>
    <row r="11319" spans="1:10" x14ac:dyDescent="0.35">
      <c r="A11319">
        <v>11615</v>
      </c>
      <c r="B11319" t="s">
        <v>542</v>
      </c>
      <c r="C11319">
        <v>18</v>
      </c>
      <c r="D11319">
        <v>16</v>
      </c>
      <c r="E11319">
        <v>0</v>
      </c>
      <c r="F11319" t="s">
        <v>581</v>
      </c>
      <c r="G11319" t="s">
        <v>581</v>
      </c>
      <c r="H11319" t="s">
        <v>671</v>
      </c>
      <c r="I11319" t="s">
        <v>519</v>
      </c>
      <c r="J11319" t="s">
        <v>672</v>
      </c>
    </row>
    <row r="11320" spans="1:10" x14ac:dyDescent="0.35">
      <c r="A11320">
        <v>11616</v>
      </c>
      <c r="B11320" t="s">
        <v>542</v>
      </c>
      <c r="C11320">
        <v>19</v>
      </c>
      <c r="D11320">
        <v>11</v>
      </c>
      <c r="E11320">
        <v>2</v>
      </c>
      <c r="F11320" t="s">
        <v>581</v>
      </c>
      <c r="G11320" t="s">
        <v>581</v>
      </c>
      <c r="H11320" t="s">
        <v>671</v>
      </c>
      <c r="I11320" t="s">
        <v>519</v>
      </c>
      <c r="J11320" t="s">
        <v>672</v>
      </c>
    </row>
    <row r="11321" spans="1:10" x14ac:dyDescent="0.35">
      <c r="A11321">
        <v>11617</v>
      </c>
      <c r="B11321" t="s">
        <v>542</v>
      </c>
      <c r="C11321">
        <v>20</v>
      </c>
      <c r="D11321">
        <v>7</v>
      </c>
      <c r="E11321">
        <v>1</v>
      </c>
      <c r="F11321" t="s">
        <v>581</v>
      </c>
      <c r="G11321" t="s">
        <v>581</v>
      </c>
      <c r="H11321" t="s">
        <v>671</v>
      </c>
      <c r="I11321" t="s">
        <v>519</v>
      </c>
      <c r="J11321" t="s">
        <v>672</v>
      </c>
    </row>
    <row r="11322" spans="1:10" x14ac:dyDescent="0.35">
      <c r="A11322">
        <v>11618</v>
      </c>
      <c r="B11322" t="s">
        <v>542</v>
      </c>
      <c r="C11322">
        <v>21</v>
      </c>
      <c r="D11322">
        <v>8</v>
      </c>
      <c r="E11322">
        <v>1</v>
      </c>
      <c r="F11322" t="s">
        <v>581</v>
      </c>
      <c r="G11322" t="s">
        <v>581</v>
      </c>
      <c r="H11322" t="s">
        <v>671</v>
      </c>
      <c r="I11322" t="s">
        <v>519</v>
      </c>
      <c r="J11322" t="s">
        <v>672</v>
      </c>
    </row>
    <row r="11323" spans="1:10" x14ac:dyDescent="0.35">
      <c r="A11323">
        <v>11619</v>
      </c>
      <c r="B11323" t="s">
        <v>542</v>
      </c>
      <c r="C11323">
        <v>22</v>
      </c>
      <c r="D11323">
        <v>1</v>
      </c>
      <c r="E11323">
        <v>0</v>
      </c>
      <c r="F11323" t="s">
        <v>581</v>
      </c>
      <c r="G11323" t="s">
        <v>581</v>
      </c>
      <c r="H11323" t="s">
        <v>671</v>
      </c>
      <c r="I11323" t="s">
        <v>519</v>
      </c>
      <c r="J11323" t="s">
        <v>672</v>
      </c>
    </row>
    <row r="11324" spans="1:10" x14ac:dyDescent="0.35">
      <c r="A11324">
        <v>11620</v>
      </c>
      <c r="B11324" t="s">
        <v>542</v>
      </c>
      <c r="C11324">
        <v>23</v>
      </c>
      <c r="D11324">
        <v>4</v>
      </c>
      <c r="E11324">
        <v>0</v>
      </c>
      <c r="F11324" t="s">
        <v>581</v>
      </c>
      <c r="G11324" t="s">
        <v>581</v>
      </c>
      <c r="H11324" t="s">
        <v>671</v>
      </c>
      <c r="I11324" t="s">
        <v>519</v>
      </c>
      <c r="J11324" t="s">
        <v>672</v>
      </c>
    </row>
    <row r="11325" spans="1:10" x14ac:dyDescent="0.35">
      <c r="A11325">
        <v>11621</v>
      </c>
      <c r="B11325" t="s">
        <v>542</v>
      </c>
      <c r="C11325">
        <v>24</v>
      </c>
      <c r="D11325">
        <v>3</v>
      </c>
      <c r="E11325">
        <v>0</v>
      </c>
      <c r="F11325" t="s">
        <v>581</v>
      </c>
      <c r="G11325" t="s">
        <v>581</v>
      </c>
      <c r="H11325" t="s">
        <v>671</v>
      </c>
      <c r="I11325" t="s">
        <v>519</v>
      </c>
      <c r="J11325" t="s">
        <v>672</v>
      </c>
    </row>
    <row r="11326" spans="1:10" x14ac:dyDescent="0.35">
      <c r="A11326">
        <v>11622</v>
      </c>
      <c r="B11326" t="s">
        <v>542</v>
      </c>
      <c r="C11326">
        <v>26</v>
      </c>
      <c r="D11326">
        <v>1</v>
      </c>
      <c r="E11326">
        <v>1</v>
      </c>
      <c r="F11326" t="s">
        <v>581</v>
      </c>
      <c r="G11326" t="s">
        <v>581</v>
      </c>
      <c r="H11326" t="s">
        <v>671</v>
      </c>
      <c r="I11326" t="s">
        <v>519</v>
      </c>
      <c r="J11326" t="s">
        <v>672</v>
      </c>
    </row>
    <row r="11327" spans="1:10" x14ac:dyDescent="0.35">
      <c r="A11327">
        <v>11623</v>
      </c>
      <c r="B11327" t="s">
        <v>542</v>
      </c>
      <c r="C11327">
        <v>27</v>
      </c>
      <c r="D11327">
        <v>2</v>
      </c>
      <c r="E11327">
        <v>1</v>
      </c>
      <c r="F11327" t="s">
        <v>581</v>
      </c>
      <c r="G11327" t="s">
        <v>581</v>
      </c>
      <c r="H11327" t="s">
        <v>671</v>
      </c>
      <c r="I11327" t="s">
        <v>519</v>
      </c>
      <c r="J11327" t="s">
        <v>672</v>
      </c>
    </row>
    <row r="11328" spans="1:10" x14ac:dyDescent="0.35">
      <c r="A11328">
        <v>11624</v>
      </c>
      <c r="B11328" t="s">
        <v>542</v>
      </c>
      <c r="C11328">
        <v>28</v>
      </c>
      <c r="D11328">
        <v>5</v>
      </c>
      <c r="E11328">
        <v>0</v>
      </c>
      <c r="F11328" t="s">
        <v>581</v>
      </c>
      <c r="G11328" t="s">
        <v>581</v>
      </c>
      <c r="H11328" t="s">
        <v>671</v>
      </c>
      <c r="I11328" t="s">
        <v>519</v>
      </c>
      <c r="J11328" t="s">
        <v>672</v>
      </c>
    </row>
    <row r="11329" spans="1:10" x14ac:dyDescent="0.35">
      <c r="A11329">
        <v>11625</v>
      </c>
      <c r="B11329" t="s">
        <v>542</v>
      </c>
      <c r="C11329">
        <v>29</v>
      </c>
      <c r="D11329">
        <v>10</v>
      </c>
      <c r="E11329">
        <v>1</v>
      </c>
      <c r="F11329" t="s">
        <v>581</v>
      </c>
      <c r="G11329" t="s">
        <v>581</v>
      </c>
      <c r="H11329" t="s">
        <v>671</v>
      </c>
      <c r="I11329" t="s">
        <v>519</v>
      </c>
      <c r="J11329" t="s">
        <v>672</v>
      </c>
    </row>
    <row r="11330" spans="1:10" x14ac:dyDescent="0.35">
      <c r="A11330">
        <v>11626</v>
      </c>
      <c r="B11330" t="s">
        <v>542</v>
      </c>
      <c r="C11330">
        <v>30</v>
      </c>
      <c r="D11330">
        <v>9</v>
      </c>
      <c r="E11330">
        <v>0</v>
      </c>
      <c r="F11330" t="s">
        <v>581</v>
      </c>
      <c r="G11330" t="s">
        <v>581</v>
      </c>
      <c r="H11330" t="s">
        <v>671</v>
      </c>
      <c r="I11330" t="s">
        <v>519</v>
      </c>
      <c r="J11330" t="s">
        <v>672</v>
      </c>
    </row>
    <row r="11331" spans="1:10" x14ac:dyDescent="0.35">
      <c r="A11331">
        <v>11627</v>
      </c>
      <c r="B11331" t="s">
        <v>542</v>
      </c>
      <c r="C11331">
        <v>31</v>
      </c>
      <c r="D11331">
        <v>10</v>
      </c>
      <c r="E11331">
        <v>0</v>
      </c>
      <c r="F11331" t="s">
        <v>581</v>
      </c>
      <c r="G11331" t="s">
        <v>581</v>
      </c>
      <c r="H11331" t="s">
        <v>671</v>
      </c>
      <c r="I11331" t="s">
        <v>519</v>
      </c>
      <c r="J11331" t="s">
        <v>672</v>
      </c>
    </row>
    <row r="11332" spans="1:10" x14ac:dyDescent="0.35">
      <c r="A11332">
        <v>11628</v>
      </c>
      <c r="B11332" t="s">
        <v>542</v>
      </c>
      <c r="C11332">
        <v>32</v>
      </c>
      <c r="D11332">
        <v>22</v>
      </c>
      <c r="E11332">
        <v>1</v>
      </c>
      <c r="F11332" t="s">
        <v>581</v>
      </c>
      <c r="G11332" t="s">
        <v>581</v>
      </c>
      <c r="H11332" t="s">
        <v>671</v>
      </c>
      <c r="I11332" t="s">
        <v>519</v>
      </c>
      <c r="J11332" t="s">
        <v>672</v>
      </c>
    </row>
    <row r="11333" spans="1:10" x14ac:dyDescent="0.35">
      <c r="A11333">
        <v>11629</v>
      </c>
      <c r="B11333" t="s">
        <v>542</v>
      </c>
      <c r="C11333">
        <v>33</v>
      </c>
      <c r="D11333">
        <v>24</v>
      </c>
      <c r="E11333">
        <v>1</v>
      </c>
      <c r="F11333" t="s">
        <v>581</v>
      </c>
      <c r="G11333" t="s">
        <v>581</v>
      </c>
      <c r="H11333" t="s">
        <v>671</v>
      </c>
      <c r="I11333" t="s">
        <v>519</v>
      </c>
      <c r="J11333" t="s">
        <v>672</v>
      </c>
    </row>
    <row r="11334" spans="1:10" x14ac:dyDescent="0.35">
      <c r="A11334">
        <v>11630</v>
      </c>
      <c r="B11334" t="s">
        <v>542</v>
      </c>
      <c r="C11334">
        <v>34</v>
      </c>
      <c r="D11334">
        <v>7</v>
      </c>
      <c r="E11334">
        <v>1</v>
      </c>
      <c r="F11334" t="s">
        <v>581</v>
      </c>
      <c r="G11334" t="s">
        <v>581</v>
      </c>
      <c r="H11334" t="s">
        <v>671</v>
      </c>
      <c r="I11334" t="s">
        <v>519</v>
      </c>
      <c r="J11334" t="s">
        <v>672</v>
      </c>
    </row>
    <row r="11335" spans="1:10" x14ac:dyDescent="0.35">
      <c r="A11335">
        <v>11631</v>
      </c>
      <c r="B11335" t="s">
        <v>542</v>
      </c>
      <c r="C11335">
        <v>35</v>
      </c>
      <c r="D11335">
        <v>9</v>
      </c>
      <c r="E11335">
        <v>0</v>
      </c>
      <c r="F11335" t="s">
        <v>581</v>
      </c>
      <c r="G11335" t="s">
        <v>581</v>
      </c>
      <c r="H11335" t="s">
        <v>671</v>
      </c>
      <c r="I11335" t="s">
        <v>519</v>
      </c>
      <c r="J11335" t="s">
        <v>672</v>
      </c>
    </row>
    <row r="11336" spans="1:10" x14ac:dyDescent="0.35">
      <c r="A11336">
        <v>11632</v>
      </c>
      <c r="B11336" t="s">
        <v>542</v>
      </c>
      <c r="C11336">
        <v>36</v>
      </c>
      <c r="D11336">
        <v>8</v>
      </c>
      <c r="E11336">
        <v>1</v>
      </c>
      <c r="F11336" t="s">
        <v>581</v>
      </c>
      <c r="G11336" t="s">
        <v>581</v>
      </c>
      <c r="H11336" t="s">
        <v>671</v>
      </c>
      <c r="I11336" t="s">
        <v>519</v>
      </c>
      <c r="J11336" t="s">
        <v>672</v>
      </c>
    </row>
    <row r="11337" spans="1:10" x14ac:dyDescent="0.35">
      <c r="A11337">
        <v>11633</v>
      </c>
      <c r="B11337" t="s">
        <v>542</v>
      </c>
      <c r="C11337">
        <v>37</v>
      </c>
      <c r="D11337">
        <v>10</v>
      </c>
      <c r="E11337">
        <v>0</v>
      </c>
      <c r="F11337" t="s">
        <v>581</v>
      </c>
      <c r="G11337" t="s">
        <v>581</v>
      </c>
      <c r="H11337" t="s">
        <v>671</v>
      </c>
      <c r="I11337" t="s">
        <v>519</v>
      </c>
      <c r="J11337" t="s">
        <v>672</v>
      </c>
    </row>
    <row r="11338" spans="1:10" x14ac:dyDescent="0.35">
      <c r="A11338">
        <v>11634</v>
      </c>
      <c r="B11338" t="s">
        <v>542</v>
      </c>
      <c r="C11338">
        <v>38</v>
      </c>
      <c r="D11338">
        <v>14</v>
      </c>
      <c r="E11338">
        <v>2</v>
      </c>
      <c r="F11338" t="s">
        <v>581</v>
      </c>
      <c r="G11338" t="s">
        <v>581</v>
      </c>
      <c r="H11338" t="s">
        <v>671</v>
      </c>
      <c r="I11338" t="s">
        <v>519</v>
      </c>
      <c r="J11338" t="s">
        <v>672</v>
      </c>
    </row>
    <row r="11339" spans="1:10" x14ac:dyDescent="0.35">
      <c r="A11339">
        <v>11635</v>
      </c>
      <c r="B11339" t="s">
        <v>543</v>
      </c>
      <c r="C11339">
        <v>15</v>
      </c>
      <c r="D11339">
        <v>47</v>
      </c>
      <c r="E11339">
        <v>6</v>
      </c>
      <c r="F11339" t="s">
        <v>581</v>
      </c>
      <c r="G11339" t="s">
        <v>581</v>
      </c>
      <c r="H11339" t="s">
        <v>671</v>
      </c>
      <c r="I11339" t="s">
        <v>519</v>
      </c>
      <c r="J11339" t="s">
        <v>674</v>
      </c>
    </row>
    <row r="11340" spans="1:10" x14ac:dyDescent="0.35">
      <c r="A11340">
        <v>11636</v>
      </c>
      <c r="B11340" t="s">
        <v>543</v>
      </c>
      <c r="C11340">
        <v>16</v>
      </c>
      <c r="D11340">
        <v>45</v>
      </c>
      <c r="E11340">
        <v>6</v>
      </c>
      <c r="F11340" t="s">
        <v>581</v>
      </c>
      <c r="G11340" t="s">
        <v>581</v>
      </c>
      <c r="H11340" t="s">
        <v>671</v>
      </c>
      <c r="I11340" t="s">
        <v>519</v>
      </c>
      <c r="J11340" t="s">
        <v>674</v>
      </c>
    </row>
    <row r="11341" spans="1:10" x14ac:dyDescent="0.35">
      <c r="A11341">
        <v>11637</v>
      </c>
      <c r="B11341" t="s">
        <v>543</v>
      </c>
      <c r="C11341">
        <v>17</v>
      </c>
      <c r="D11341">
        <v>40</v>
      </c>
      <c r="E11341">
        <v>9</v>
      </c>
      <c r="F11341" t="s">
        <v>581</v>
      </c>
      <c r="G11341" t="s">
        <v>581</v>
      </c>
      <c r="H11341" t="s">
        <v>671</v>
      </c>
      <c r="I11341" t="s">
        <v>519</v>
      </c>
      <c r="J11341" t="s">
        <v>674</v>
      </c>
    </row>
    <row r="11342" spans="1:10" x14ac:dyDescent="0.35">
      <c r="A11342">
        <v>11638</v>
      </c>
      <c r="B11342" t="s">
        <v>543</v>
      </c>
      <c r="C11342">
        <v>18</v>
      </c>
      <c r="D11342">
        <v>48</v>
      </c>
      <c r="E11342">
        <v>5</v>
      </c>
      <c r="F11342" t="s">
        <v>581</v>
      </c>
      <c r="G11342" t="s">
        <v>581</v>
      </c>
      <c r="H11342" t="s">
        <v>671</v>
      </c>
      <c r="I11342" t="s">
        <v>519</v>
      </c>
      <c r="J11342" t="s">
        <v>674</v>
      </c>
    </row>
    <row r="11343" spans="1:10" x14ac:dyDescent="0.35">
      <c r="A11343">
        <v>11639</v>
      </c>
      <c r="B11343" t="s">
        <v>543</v>
      </c>
      <c r="C11343">
        <v>19</v>
      </c>
      <c r="D11343">
        <v>19</v>
      </c>
      <c r="E11343">
        <v>25</v>
      </c>
      <c r="F11343" t="s">
        <v>581</v>
      </c>
      <c r="G11343" t="s">
        <v>581</v>
      </c>
      <c r="H11343" t="s">
        <v>671</v>
      </c>
      <c r="I11343" t="s">
        <v>519</v>
      </c>
      <c r="J11343" t="s">
        <v>674</v>
      </c>
    </row>
    <row r="11344" spans="1:10" x14ac:dyDescent="0.35">
      <c r="A11344">
        <v>11640</v>
      </c>
      <c r="B11344" t="s">
        <v>543</v>
      </c>
      <c r="C11344">
        <v>20</v>
      </c>
      <c r="D11344">
        <v>18</v>
      </c>
      <c r="E11344">
        <v>7</v>
      </c>
      <c r="F11344" t="s">
        <v>581</v>
      </c>
      <c r="G11344" t="s">
        <v>581</v>
      </c>
      <c r="H11344" t="s">
        <v>671</v>
      </c>
      <c r="I11344" t="s">
        <v>519</v>
      </c>
      <c r="J11344" t="s">
        <v>674</v>
      </c>
    </row>
    <row r="11345" spans="1:10" x14ac:dyDescent="0.35">
      <c r="A11345">
        <v>11641</v>
      </c>
      <c r="B11345" t="s">
        <v>543</v>
      </c>
      <c r="C11345">
        <v>21</v>
      </c>
      <c r="D11345">
        <v>13</v>
      </c>
      <c r="E11345">
        <v>2</v>
      </c>
      <c r="F11345" t="s">
        <v>581</v>
      </c>
      <c r="G11345" t="s">
        <v>581</v>
      </c>
      <c r="H11345" t="s">
        <v>671</v>
      </c>
      <c r="I11345" t="s">
        <v>519</v>
      </c>
      <c r="J11345" t="s">
        <v>674</v>
      </c>
    </row>
    <row r="11346" spans="1:10" x14ac:dyDescent="0.35">
      <c r="A11346">
        <v>11642</v>
      </c>
      <c r="B11346" t="s">
        <v>543</v>
      </c>
      <c r="C11346">
        <v>22</v>
      </c>
      <c r="D11346">
        <v>10</v>
      </c>
      <c r="E11346">
        <v>0</v>
      </c>
      <c r="F11346" t="s">
        <v>581</v>
      </c>
      <c r="G11346" t="s">
        <v>581</v>
      </c>
      <c r="H11346" t="s">
        <v>671</v>
      </c>
      <c r="I11346" t="s">
        <v>519</v>
      </c>
      <c r="J11346" t="s">
        <v>674</v>
      </c>
    </row>
    <row r="11347" spans="1:10" x14ac:dyDescent="0.35">
      <c r="A11347">
        <v>11643</v>
      </c>
      <c r="B11347" t="s">
        <v>543</v>
      </c>
      <c r="C11347">
        <v>23</v>
      </c>
      <c r="D11347">
        <v>10</v>
      </c>
      <c r="E11347">
        <v>0</v>
      </c>
      <c r="F11347" t="s">
        <v>581</v>
      </c>
      <c r="G11347" t="s">
        <v>581</v>
      </c>
      <c r="H11347" t="s">
        <v>671</v>
      </c>
      <c r="I11347" t="s">
        <v>519</v>
      </c>
      <c r="J11347" t="s">
        <v>674</v>
      </c>
    </row>
    <row r="11348" spans="1:10" x14ac:dyDescent="0.35">
      <c r="A11348">
        <v>11644</v>
      </c>
      <c r="B11348" t="s">
        <v>543</v>
      </c>
      <c r="C11348">
        <v>24</v>
      </c>
      <c r="D11348">
        <v>9</v>
      </c>
      <c r="E11348">
        <v>4</v>
      </c>
      <c r="F11348" t="s">
        <v>581</v>
      </c>
      <c r="G11348" t="s">
        <v>581</v>
      </c>
      <c r="H11348" t="s">
        <v>671</v>
      </c>
      <c r="I11348" t="s">
        <v>519</v>
      </c>
      <c r="J11348" t="s">
        <v>674</v>
      </c>
    </row>
    <row r="11349" spans="1:10" x14ac:dyDescent="0.35">
      <c r="A11349">
        <v>11645</v>
      </c>
      <c r="B11349" t="s">
        <v>543</v>
      </c>
      <c r="C11349">
        <v>25</v>
      </c>
      <c r="D11349">
        <v>8</v>
      </c>
      <c r="E11349">
        <v>0</v>
      </c>
      <c r="F11349" t="s">
        <v>581</v>
      </c>
      <c r="G11349" t="s">
        <v>581</v>
      </c>
      <c r="H11349" t="s">
        <v>671</v>
      </c>
      <c r="I11349" t="s">
        <v>519</v>
      </c>
      <c r="J11349" t="s">
        <v>674</v>
      </c>
    </row>
    <row r="11350" spans="1:10" x14ac:dyDescent="0.35">
      <c r="A11350">
        <v>11646</v>
      </c>
      <c r="B11350" t="s">
        <v>543</v>
      </c>
      <c r="C11350">
        <v>26</v>
      </c>
      <c r="D11350">
        <v>18</v>
      </c>
      <c r="E11350">
        <v>3</v>
      </c>
      <c r="F11350" t="s">
        <v>581</v>
      </c>
      <c r="G11350" t="s">
        <v>581</v>
      </c>
      <c r="H11350" t="s">
        <v>671</v>
      </c>
      <c r="I11350" t="s">
        <v>519</v>
      </c>
      <c r="J11350" t="s">
        <v>674</v>
      </c>
    </row>
    <row r="11351" spans="1:10" x14ac:dyDescent="0.35">
      <c r="A11351">
        <v>11647</v>
      </c>
      <c r="B11351" t="s">
        <v>543</v>
      </c>
      <c r="C11351">
        <v>27</v>
      </c>
      <c r="D11351">
        <v>10</v>
      </c>
      <c r="E11351">
        <v>2</v>
      </c>
      <c r="F11351" t="s">
        <v>581</v>
      </c>
      <c r="G11351" t="s">
        <v>581</v>
      </c>
      <c r="H11351" t="s">
        <v>671</v>
      </c>
      <c r="I11351" t="s">
        <v>519</v>
      </c>
      <c r="J11351" t="s">
        <v>674</v>
      </c>
    </row>
    <row r="11352" spans="1:10" x14ac:dyDescent="0.35">
      <c r="A11352">
        <v>11648</v>
      </c>
      <c r="B11352" t="s">
        <v>543</v>
      </c>
      <c r="C11352">
        <v>28</v>
      </c>
      <c r="D11352">
        <v>23</v>
      </c>
      <c r="E11352">
        <v>4</v>
      </c>
      <c r="F11352" t="s">
        <v>581</v>
      </c>
      <c r="G11352" t="s">
        <v>581</v>
      </c>
      <c r="H11352" t="s">
        <v>671</v>
      </c>
      <c r="I11352" t="s">
        <v>519</v>
      </c>
      <c r="J11352" t="s">
        <v>674</v>
      </c>
    </row>
    <row r="11353" spans="1:10" x14ac:dyDescent="0.35">
      <c r="A11353">
        <v>11649</v>
      </c>
      <c r="B11353" t="s">
        <v>543</v>
      </c>
      <c r="C11353">
        <v>29</v>
      </c>
      <c r="D11353">
        <v>46</v>
      </c>
      <c r="E11353">
        <v>10</v>
      </c>
      <c r="F11353" t="s">
        <v>581</v>
      </c>
      <c r="G11353" t="s">
        <v>581</v>
      </c>
      <c r="H11353" t="s">
        <v>671</v>
      </c>
      <c r="I11353" t="s">
        <v>519</v>
      </c>
      <c r="J11353" t="s">
        <v>674</v>
      </c>
    </row>
    <row r="11354" spans="1:10" x14ac:dyDescent="0.35">
      <c r="A11354">
        <v>11650</v>
      </c>
      <c r="B11354" t="s">
        <v>543</v>
      </c>
      <c r="C11354">
        <v>30</v>
      </c>
      <c r="D11354">
        <v>23</v>
      </c>
      <c r="E11354">
        <v>3</v>
      </c>
      <c r="F11354" t="s">
        <v>581</v>
      </c>
      <c r="G11354" t="s">
        <v>581</v>
      </c>
      <c r="H11354" t="s">
        <v>671</v>
      </c>
      <c r="I11354" t="s">
        <v>519</v>
      </c>
      <c r="J11354" t="s">
        <v>674</v>
      </c>
    </row>
    <row r="11355" spans="1:10" x14ac:dyDescent="0.35">
      <c r="A11355">
        <v>11651</v>
      </c>
      <c r="B11355" t="s">
        <v>543</v>
      </c>
      <c r="C11355">
        <v>31</v>
      </c>
      <c r="D11355">
        <v>34</v>
      </c>
      <c r="E11355">
        <v>4</v>
      </c>
      <c r="F11355" t="s">
        <v>581</v>
      </c>
      <c r="G11355" t="s">
        <v>581</v>
      </c>
      <c r="H11355" t="s">
        <v>671</v>
      </c>
      <c r="I11355" t="s">
        <v>519</v>
      </c>
      <c r="J11355" t="s">
        <v>674</v>
      </c>
    </row>
    <row r="11356" spans="1:10" x14ac:dyDescent="0.35">
      <c r="A11356">
        <v>11652</v>
      </c>
      <c r="B11356" t="s">
        <v>543</v>
      </c>
      <c r="C11356">
        <v>32</v>
      </c>
      <c r="D11356">
        <v>23</v>
      </c>
      <c r="E11356">
        <v>7</v>
      </c>
      <c r="F11356" t="s">
        <v>581</v>
      </c>
      <c r="G11356" t="s">
        <v>581</v>
      </c>
      <c r="H11356" t="s">
        <v>671</v>
      </c>
      <c r="I11356" t="s">
        <v>519</v>
      </c>
      <c r="J11356" t="s">
        <v>674</v>
      </c>
    </row>
    <row r="11357" spans="1:10" x14ac:dyDescent="0.35">
      <c r="A11357">
        <v>11653</v>
      </c>
      <c r="B11357" t="s">
        <v>543</v>
      </c>
      <c r="C11357">
        <v>33</v>
      </c>
      <c r="D11357">
        <v>35</v>
      </c>
      <c r="E11357">
        <v>20</v>
      </c>
      <c r="F11357" t="s">
        <v>581</v>
      </c>
      <c r="G11357" t="s">
        <v>581</v>
      </c>
      <c r="H11357" t="s">
        <v>671</v>
      </c>
      <c r="I11357" t="s">
        <v>519</v>
      </c>
      <c r="J11357" t="s">
        <v>674</v>
      </c>
    </row>
    <row r="11358" spans="1:10" x14ac:dyDescent="0.35">
      <c r="A11358">
        <v>11654</v>
      </c>
      <c r="B11358" t="s">
        <v>543</v>
      </c>
      <c r="C11358">
        <v>34</v>
      </c>
      <c r="D11358">
        <v>70</v>
      </c>
      <c r="E11358">
        <v>16</v>
      </c>
      <c r="F11358" t="s">
        <v>581</v>
      </c>
      <c r="G11358" t="s">
        <v>581</v>
      </c>
      <c r="H11358" t="s">
        <v>671</v>
      </c>
      <c r="I11358" t="s">
        <v>519</v>
      </c>
      <c r="J11358" t="s">
        <v>674</v>
      </c>
    </row>
    <row r="11359" spans="1:10" x14ac:dyDescent="0.35">
      <c r="A11359">
        <v>11655</v>
      </c>
      <c r="B11359" t="s">
        <v>543</v>
      </c>
      <c r="C11359">
        <v>35</v>
      </c>
      <c r="D11359">
        <v>74</v>
      </c>
      <c r="E11359">
        <v>5</v>
      </c>
      <c r="F11359" t="s">
        <v>581</v>
      </c>
      <c r="G11359" t="s">
        <v>581</v>
      </c>
      <c r="H11359" t="s">
        <v>671</v>
      </c>
      <c r="I11359" t="s">
        <v>519</v>
      </c>
      <c r="J11359" t="s">
        <v>674</v>
      </c>
    </row>
    <row r="11360" spans="1:10" x14ac:dyDescent="0.35">
      <c r="A11360">
        <v>11656</v>
      </c>
      <c r="B11360" t="s">
        <v>543</v>
      </c>
      <c r="C11360">
        <v>36</v>
      </c>
      <c r="D11360">
        <v>34</v>
      </c>
      <c r="E11360">
        <v>5</v>
      </c>
      <c r="F11360" t="s">
        <v>581</v>
      </c>
      <c r="G11360" t="s">
        <v>581</v>
      </c>
      <c r="H11360" t="s">
        <v>671</v>
      </c>
      <c r="I11360" t="s">
        <v>519</v>
      </c>
      <c r="J11360" t="s">
        <v>674</v>
      </c>
    </row>
    <row r="11361" spans="1:10" x14ac:dyDescent="0.35">
      <c r="A11361">
        <v>11657</v>
      </c>
      <c r="B11361" t="s">
        <v>543</v>
      </c>
      <c r="C11361">
        <v>37</v>
      </c>
      <c r="D11361">
        <v>31</v>
      </c>
      <c r="E11361">
        <v>2</v>
      </c>
      <c r="F11361" t="s">
        <v>581</v>
      </c>
      <c r="G11361" t="s">
        <v>581</v>
      </c>
      <c r="H11361" t="s">
        <v>671</v>
      </c>
      <c r="I11361" t="s">
        <v>519</v>
      </c>
      <c r="J11361" t="s">
        <v>674</v>
      </c>
    </row>
    <row r="11362" spans="1:10" x14ac:dyDescent="0.35">
      <c r="A11362">
        <v>11658</v>
      </c>
      <c r="B11362" t="s">
        <v>543</v>
      </c>
      <c r="C11362">
        <v>38</v>
      </c>
      <c r="D11362">
        <v>45</v>
      </c>
      <c r="E11362">
        <v>4</v>
      </c>
      <c r="F11362" t="s">
        <v>581</v>
      </c>
      <c r="G11362" t="s">
        <v>581</v>
      </c>
      <c r="H11362" t="s">
        <v>671</v>
      </c>
      <c r="I11362" t="s">
        <v>519</v>
      </c>
      <c r="J11362" t="s">
        <v>674</v>
      </c>
    </row>
    <row r="11363" spans="1:10" x14ac:dyDescent="0.35">
      <c r="A11363">
        <v>11659</v>
      </c>
      <c r="B11363" t="s">
        <v>544</v>
      </c>
      <c r="C11363">
        <v>15</v>
      </c>
      <c r="D11363">
        <v>42</v>
      </c>
      <c r="E11363">
        <v>0</v>
      </c>
      <c r="F11363" t="s">
        <v>581</v>
      </c>
      <c r="G11363" t="s">
        <v>581</v>
      </c>
      <c r="H11363" t="s">
        <v>671</v>
      </c>
      <c r="I11363" t="s">
        <v>519</v>
      </c>
      <c r="J11363" t="s">
        <v>674</v>
      </c>
    </row>
    <row r="11364" spans="1:10" x14ac:dyDescent="0.35">
      <c r="A11364">
        <v>11660</v>
      </c>
      <c r="B11364" t="s">
        <v>544</v>
      </c>
      <c r="C11364">
        <v>16</v>
      </c>
      <c r="D11364">
        <v>24</v>
      </c>
      <c r="E11364">
        <v>0</v>
      </c>
      <c r="F11364" t="s">
        <v>581</v>
      </c>
      <c r="G11364" t="s">
        <v>581</v>
      </c>
      <c r="H11364" t="s">
        <v>671</v>
      </c>
      <c r="I11364" t="s">
        <v>519</v>
      </c>
      <c r="J11364" t="s">
        <v>674</v>
      </c>
    </row>
    <row r="11365" spans="1:10" x14ac:dyDescent="0.35">
      <c r="A11365">
        <v>11661</v>
      </c>
      <c r="B11365" t="s">
        <v>544</v>
      </c>
      <c r="C11365">
        <v>17</v>
      </c>
      <c r="D11365">
        <v>23</v>
      </c>
      <c r="E11365">
        <v>2</v>
      </c>
      <c r="F11365" t="s">
        <v>581</v>
      </c>
      <c r="G11365" t="s">
        <v>581</v>
      </c>
      <c r="H11365" t="s">
        <v>671</v>
      </c>
      <c r="I11365" t="s">
        <v>519</v>
      </c>
      <c r="J11365" t="s">
        <v>674</v>
      </c>
    </row>
    <row r="11366" spans="1:10" x14ac:dyDescent="0.35">
      <c r="A11366">
        <v>11662</v>
      </c>
      <c r="B11366" t="s">
        <v>544</v>
      </c>
      <c r="C11366">
        <v>18</v>
      </c>
      <c r="D11366">
        <v>24</v>
      </c>
      <c r="E11366">
        <v>2</v>
      </c>
      <c r="F11366" t="s">
        <v>581</v>
      </c>
      <c r="G11366" t="s">
        <v>581</v>
      </c>
      <c r="H11366" t="s">
        <v>671</v>
      </c>
      <c r="I11366" t="s">
        <v>519</v>
      </c>
      <c r="J11366" t="s">
        <v>674</v>
      </c>
    </row>
    <row r="11367" spans="1:10" x14ac:dyDescent="0.35">
      <c r="A11367">
        <v>11663</v>
      </c>
      <c r="B11367" t="s">
        <v>544</v>
      </c>
      <c r="C11367">
        <v>19</v>
      </c>
      <c r="D11367">
        <v>22</v>
      </c>
      <c r="E11367">
        <v>2</v>
      </c>
      <c r="F11367" t="s">
        <v>581</v>
      </c>
      <c r="G11367" t="s">
        <v>581</v>
      </c>
      <c r="H11367" t="s">
        <v>671</v>
      </c>
      <c r="I11367" t="s">
        <v>519</v>
      </c>
      <c r="J11367" t="s">
        <v>674</v>
      </c>
    </row>
    <row r="11368" spans="1:10" x14ac:dyDescent="0.35">
      <c r="A11368">
        <v>11664</v>
      </c>
      <c r="B11368" t="s">
        <v>544</v>
      </c>
      <c r="C11368">
        <v>20</v>
      </c>
      <c r="D11368">
        <v>7</v>
      </c>
      <c r="E11368">
        <v>0</v>
      </c>
      <c r="F11368" t="s">
        <v>581</v>
      </c>
      <c r="G11368" t="s">
        <v>581</v>
      </c>
      <c r="H11368" t="s">
        <v>671</v>
      </c>
      <c r="I11368" t="s">
        <v>519</v>
      </c>
      <c r="J11368" t="s">
        <v>674</v>
      </c>
    </row>
    <row r="11369" spans="1:10" x14ac:dyDescent="0.35">
      <c r="A11369">
        <v>11665</v>
      </c>
      <c r="B11369" t="s">
        <v>544</v>
      </c>
      <c r="C11369">
        <v>21</v>
      </c>
      <c r="D11369">
        <v>3</v>
      </c>
      <c r="E11369">
        <v>0</v>
      </c>
      <c r="F11369" t="s">
        <v>581</v>
      </c>
      <c r="G11369" t="s">
        <v>581</v>
      </c>
      <c r="H11369" t="s">
        <v>671</v>
      </c>
      <c r="I11369" t="s">
        <v>519</v>
      </c>
      <c r="J11369" t="s">
        <v>674</v>
      </c>
    </row>
    <row r="11370" spans="1:10" x14ac:dyDescent="0.35">
      <c r="A11370">
        <v>11666</v>
      </c>
      <c r="B11370" t="s">
        <v>544</v>
      </c>
      <c r="C11370">
        <v>22</v>
      </c>
      <c r="D11370">
        <v>7</v>
      </c>
      <c r="E11370">
        <v>3</v>
      </c>
      <c r="F11370" t="s">
        <v>581</v>
      </c>
      <c r="G11370" t="s">
        <v>581</v>
      </c>
      <c r="H11370" t="s">
        <v>671</v>
      </c>
      <c r="I11370" t="s">
        <v>519</v>
      </c>
      <c r="J11370" t="s">
        <v>674</v>
      </c>
    </row>
    <row r="11371" spans="1:10" x14ac:dyDescent="0.35">
      <c r="A11371">
        <v>11667</v>
      </c>
      <c r="B11371" t="s">
        <v>544</v>
      </c>
      <c r="C11371">
        <v>23</v>
      </c>
      <c r="D11371">
        <v>8</v>
      </c>
      <c r="E11371">
        <v>0</v>
      </c>
      <c r="F11371" t="s">
        <v>581</v>
      </c>
      <c r="G11371" t="s">
        <v>581</v>
      </c>
      <c r="H11371" t="s">
        <v>671</v>
      </c>
      <c r="I11371" t="s">
        <v>519</v>
      </c>
      <c r="J11371" t="s">
        <v>674</v>
      </c>
    </row>
    <row r="11372" spans="1:10" x14ac:dyDescent="0.35">
      <c r="A11372">
        <v>11668</v>
      </c>
      <c r="B11372" t="s">
        <v>544</v>
      </c>
      <c r="C11372">
        <v>24</v>
      </c>
      <c r="D11372">
        <v>9</v>
      </c>
      <c r="E11372">
        <v>1</v>
      </c>
      <c r="F11372" t="s">
        <v>581</v>
      </c>
      <c r="G11372" t="s">
        <v>581</v>
      </c>
      <c r="H11372" t="s">
        <v>671</v>
      </c>
      <c r="I11372" t="s">
        <v>519</v>
      </c>
      <c r="J11372" t="s">
        <v>674</v>
      </c>
    </row>
    <row r="11373" spans="1:10" x14ac:dyDescent="0.35">
      <c r="A11373">
        <v>11669</v>
      </c>
      <c r="B11373" t="s">
        <v>544</v>
      </c>
      <c r="C11373">
        <v>25</v>
      </c>
      <c r="D11373">
        <v>7</v>
      </c>
      <c r="E11373">
        <v>1</v>
      </c>
      <c r="F11373" t="s">
        <v>581</v>
      </c>
      <c r="G11373" t="s">
        <v>581</v>
      </c>
      <c r="H11373" t="s">
        <v>671</v>
      </c>
      <c r="I11373" t="s">
        <v>519</v>
      </c>
      <c r="J11373" t="s">
        <v>674</v>
      </c>
    </row>
    <row r="11374" spans="1:10" x14ac:dyDescent="0.35">
      <c r="A11374">
        <v>11670</v>
      </c>
      <c r="B11374" t="s">
        <v>544</v>
      </c>
      <c r="C11374">
        <v>26</v>
      </c>
      <c r="D11374">
        <v>12</v>
      </c>
      <c r="E11374">
        <v>1</v>
      </c>
      <c r="F11374" t="s">
        <v>581</v>
      </c>
      <c r="G11374" t="s">
        <v>581</v>
      </c>
      <c r="H11374" t="s">
        <v>671</v>
      </c>
      <c r="I11374" t="s">
        <v>519</v>
      </c>
      <c r="J11374" t="s">
        <v>674</v>
      </c>
    </row>
    <row r="11375" spans="1:10" x14ac:dyDescent="0.35">
      <c r="A11375">
        <v>11671</v>
      </c>
      <c r="B11375" t="s">
        <v>544</v>
      </c>
      <c r="C11375">
        <v>27</v>
      </c>
      <c r="D11375">
        <v>8</v>
      </c>
      <c r="E11375">
        <v>0</v>
      </c>
      <c r="F11375" t="s">
        <v>581</v>
      </c>
      <c r="G11375" t="s">
        <v>581</v>
      </c>
      <c r="H11375" t="s">
        <v>671</v>
      </c>
      <c r="I11375" t="s">
        <v>519</v>
      </c>
      <c r="J11375" t="s">
        <v>674</v>
      </c>
    </row>
    <row r="11376" spans="1:10" x14ac:dyDescent="0.35">
      <c r="A11376">
        <v>11672</v>
      </c>
      <c r="B11376" t="s">
        <v>544</v>
      </c>
      <c r="C11376">
        <v>28</v>
      </c>
      <c r="D11376">
        <v>16</v>
      </c>
      <c r="E11376">
        <v>4</v>
      </c>
      <c r="F11376" t="s">
        <v>581</v>
      </c>
      <c r="G11376" t="s">
        <v>581</v>
      </c>
      <c r="H11376" t="s">
        <v>671</v>
      </c>
      <c r="I11376" t="s">
        <v>519</v>
      </c>
      <c r="J11376" t="s">
        <v>674</v>
      </c>
    </row>
    <row r="11377" spans="1:10" x14ac:dyDescent="0.35">
      <c r="A11377">
        <v>11673</v>
      </c>
      <c r="B11377" t="s">
        <v>544</v>
      </c>
      <c r="C11377">
        <v>29</v>
      </c>
      <c r="D11377">
        <v>23</v>
      </c>
      <c r="E11377">
        <v>0</v>
      </c>
      <c r="F11377" t="s">
        <v>581</v>
      </c>
      <c r="G11377" t="s">
        <v>581</v>
      </c>
      <c r="H11377" t="s">
        <v>671</v>
      </c>
      <c r="I11377" t="s">
        <v>519</v>
      </c>
      <c r="J11377" t="s">
        <v>674</v>
      </c>
    </row>
    <row r="11378" spans="1:10" x14ac:dyDescent="0.35">
      <c r="A11378">
        <v>11674</v>
      </c>
      <c r="B11378" t="s">
        <v>544</v>
      </c>
      <c r="C11378">
        <v>30</v>
      </c>
      <c r="D11378">
        <v>19</v>
      </c>
      <c r="E11378">
        <v>2</v>
      </c>
      <c r="F11378" t="s">
        <v>581</v>
      </c>
      <c r="G11378" t="s">
        <v>581</v>
      </c>
      <c r="H11378" t="s">
        <v>671</v>
      </c>
      <c r="I11378" t="s">
        <v>519</v>
      </c>
      <c r="J11378" t="s">
        <v>674</v>
      </c>
    </row>
    <row r="11379" spans="1:10" x14ac:dyDescent="0.35">
      <c r="A11379">
        <v>11675</v>
      </c>
      <c r="B11379" t="s">
        <v>544</v>
      </c>
      <c r="C11379">
        <v>31</v>
      </c>
      <c r="D11379">
        <v>15</v>
      </c>
      <c r="E11379">
        <v>2</v>
      </c>
      <c r="F11379" t="s">
        <v>581</v>
      </c>
      <c r="G11379" t="s">
        <v>581</v>
      </c>
      <c r="H11379" t="s">
        <v>671</v>
      </c>
      <c r="I11379" t="s">
        <v>519</v>
      </c>
      <c r="J11379" t="s">
        <v>674</v>
      </c>
    </row>
    <row r="11380" spans="1:10" x14ac:dyDescent="0.35">
      <c r="A11380">
        <v>11676</v>
      </c>
      <c r="B11380" t="s">
        <v>544</v>
      </c>
      <c r="C11380">
        <v>32</v>
      </c>
      <c r="D11380">
        <v>18</v>
      </c>
      <c r="E11380">
        <v>1</v>
      </c>
      <c r="F11380" t="s">
        <v>581</v>
      </c>
      <c r="G11380" t="s">
        <v>581</v>
      </c>
      <c r="H11380" t="s">
        <v>671</v>
      </c>
      <c r="I11380" t="s">
        <v>519</v>
      </c>
      <c r="J11380" t="s">
        <v>674</v>
      </c>
    </row>
    <row r="11381" spans="1:10" x14ac:dyDescent="0.35">
      <c r="A11381">
        <v>11677</v>
      </c>
      <c r="B11381" t="s">
        <v>544</v>
      </c>
      <c r="C11381">
        <v>33</v>
      </c>
      <c r="D11381">
        <v>15</v>
      </c>
      <c r="E11381">
        <v>2</v>
      </c>
      <c r="F11381" t="s">
        <v>581</v>
      </c>
      <c r="G11381" t="s">
        <v>581</v>
      </c>
      <c r="H11381" t="s">
        <v>671</v>
      </c>
      <c r="I11381" t="s">
        <v>519</v>
      </c>
      <c r="J11381" t="s">
        <v>674</v>
      </c>
    </row>
    <row r="11382" spans="1:10" x14ac:dyDescent="0.35">
      <c r="A11382">
        <v>11678</v>
      </c>
      <c r="B11382" t="s">
        <v>544</v>
      </c>
      <c r="C11382">
        <v>34</v>
      </c>
      <c r="D11382">
        <v>15</v>
      </c>
      <c r="E11382">
        <v>1</v>
      </c>
      <c r="F11382" t="s">
        <v>581</v>
      </c>
      <c r="G11382" t="s">
        <v>581</v>
      </c>
      <c r="H11382" t="s">
        <v>671</v>
      </c>
      <c r="I11382" t="s">
        <v>519</v>
      </c>
      <c r="J11382" t="s">
        <v>674</v>
      </c>
    </row>
    <row r="11383" spans="1:10" x14ac:dyDescent="0.35">
      <c r="A11383">
        <v>11679</v>
      </c>
      <c r="B11383" t="s">
        <v>544</v>
      </c>
      <c r="C11383">
        <v>35</v>
      </c>
      <c r="D11383">
        <v>21</v>
      </c>
      <c r="E11383">
        <v>1</v>
      </c>
      <c r="F11383" t="s">
        <v>581</v>
      </c>
      <c r="G11383" t="s">
        <v>581</v>
      </c>
      <c r="H11383" t="s">
        <v>671</v>
      </c>
      <c r="I11383" t="s">
        <v>519</v>
      </c>
      <c r="J11383" t="s">
        <v>674</v>
      </c>
    </row>
    <row r="11384" spans="1:10" x14ac:dyDescent="0.35">
      <c r="A11384">
        <v>11680</v>
      </c>
      <c r="B11384" t="s">
        <v>544</v>
      </c>
      <c r="C11384">
        <v>36</v>
      </c>
      <c r="D11384">
        <v>19</v>
      </c>
      <c r="E11384">
        <v>0</v>
      </c>
      <c r="F11384" t="s">
        <v>581</v>
      </c>
      <c r="G11384" t="s">
        <v>581</v>
      </c>
      <c r="H11384" t="s">
        <v>671</v>
      </c>
      <c r="I11384" t="s">
        <v>519</v>
      </c>
      <c r="J11384" t="s">
        <v>674</v>
      </c>
    </row>
    <row r="11385" spans="1:10" x14ac:dyDescent="0.35">
      <c r="A11385">
        <v>11681</v>
      </c>
      <c r="B11385" t="s">
        <v>544</v>
      </c>
      <c r="C11385">
        <v>37</v>
      </c>
      <c r="D11385">
        <v>23</v>
      </c>
      <c r="E11385">
        <v>2</v>
      </c>
      <c r="F11385" t="s">
        <v>581</v>
      </c>
      <c r="G11385" t="s">
        <v>581</v>
      </c>
      <c r="H11385" t="s">
        <v>671</v>
      </c>
      <c r="I11385" t="s">
        <v>519</v>
      </c>
      <c r="J11385" t="s">
        <v>674</v>
      </c>
    </row>
    <row r="11386" spans="1:10" x14ac:dyDescent="0.35">
      <c r="A11386">
        <v>11682</v>
      </c>
      <c r="B11386" t="s">
        <v>544</v>
      </c>
      <c r="C11386">
        <v>38</v>
      </c>
      <c r="D11386">
        <v>18</v>
      </c>
      <c r="E11386">
        <v>1</v>
      </c>
      <c r="F11386" t="s">
        <v>581</v>
      </c>
      <c r="G11386" t="s">
        <v>581</v>
      </c>
      <c r="H11386" t="s">
        <v>671</v>
      </c>
      <c r="I11386" t="s">
        <v>519</v>
      </c>
      <c r="J11386" t="s">
        <v>674</v>
      </c>
    </row>
    <row r="11387" spans="1:10" x14ac:dyDescent="0.35">
      <c r="A11387">
        <v>11683</v>
      </c>
      <c r="B11387" t="s">
        <v>545</v>
      </c>
      <c r="C11387">
        <v>15</v>
      </c>
      <c r="D11387">
        <v>33</v>
      </c>
      <c r="E11387">
        <v>1</v>
      </c>
      <c r="F11387" t="s">
        <v>581</v>
      </c>
      <c r="G11387" t="s">
        <v>581</v>
      </c>
      <c r="H11387" t="s">
        <v>671</v>
      </c>
      <c r="I11387" t="s">
        <v>519</v>
      </c>
      <c r="J11387" t="s">
        <v>674</v>
      </c>
    </row>
    <row r="11388" spans="1:10" x14ac:dyDescent="0.35">
      <c r="A11388">
        <v>11684</v>
      </c>
      <c r="B11388" t="s">
        <v>545</v>
      </c>
      <c r="C11388">
        <v>16</v>
      </c>
      <c r="D11388">
        <v>39</v>
      </c>
      <c r="E11388">
        <v>1</v>
      </c>
      <c r="F11388" t="s">
        <v>581</v>
      </c>
      <c r="G11388" t="s">
        <v>581</v>
      </c>
      <c r="H11388" t="s">
        <v>671</v>
      </c>
      <c r="I11388" t="s">
        <v>519</v>
      </c>
      <c r="J11388" t="s">
        <v>674</v>
      </c>
    </row>
    <row r="11389" spans="1:10" x14ac:dyDescent="0.35">
      <c r="A11389">
        <v>11685</v>
      </c>
      <c r="B11389" t="s">
        <v>545</v>
      </c>
      <c r="C11389">
        <v>17</v>
      </c>
      <c r="D11389">
        <v>28</v>
      </c>
      <c r="E11389">
        <v>2</v>
      </c>
      <c r="F11389" t="s">
        <v>581</v>
      </c>
      <c r="G11389" t="s">
        <v>581</v>
      </c>
      <c r="H11389" t="s">
        <v>671</v>
      </c>
      <c r="I11389" t="s">
        <v>519</v>
      </c>
      <c r="J11389" t="s">
        <v>674</v>
      </c>
    </row>
    <row r="11390" spans="1:10" x14ac:dyDescent="0.35">
      <c r="A11390">
        <v>11686</v>
      </c>
      <c r="B11390" t="s">
        <v>545</v>
      </c>
      <c r="C11390">
        <v>18</v>
      </c>
      <c r="D11390">
        <v>30</v>
      </c>
      <c r="E11390">
        <v>0</v>
      </c>
      <c r="F11390" t="s">
        <v>581</v>
      </c>
      <c r="G11390" t="s">
        <v>581</v>
      </c>
      <c r="H11390" t="s">
        <v>671</v>
      </c>
      <c r="I11390" t="s">
        <v>519</v>
      </c>
      <c r="J11390" t="s">
        <v>674</v>
      </c>
    </row>
    <row r="11391" spans="1:10" x14ac:dyDescent="0.35">
      <c r="A11391">
        <v>11687</v>
      </c>
      <c r="B11391" t="s">
        <v>545</v>
      </c>
      <c r="C11391">
        <v>19</v>
      </c>
      <c r="D11391">
        <v>15</v>
      </c>
      <c r="E11391">
        <v>1</v>
      </c>
      <c r="F11391" t="s">
        <v>581</v>
      </c>
      <c r="G11391" t="s">
        <v>581</v>
      </c>
      <c r="H11391" t="s">
        <v>671</v>
      </c>
      <c r="I11391" t="s">
        <v>519</v>
      </c>
      <c r="J11391" t="s">
        <v>674</v>
      </c>
    </row>
    <row r="11392" spans="1:10" x14ac:dyDescent="0.35">
      <c r="A11392">
        <v>11688</v>
      </c>
      <c r="B11392" t="s">
        <v>545</v>
      </c>
      <c r="C11392">
        <v>20</v>
      </c>
      <c r="D11392">
        <v>18</v>
      </c>
      <c r="E11392">
        <v>1</v>
      </c>
      <c r="F11392" t="s">
        <v>581</v>
      </c>
      <c r="G11392" t="s">
        <v>581</v>
      </c>
      <c r="H11392" t="s">
        <v>671</v>
      </c>
      <c r="I11392" t="s">
        <v>519</v>
      </c>
      <c r="J11392" t="s">
        <v>674</v>
      </c>
    </row>
    <row r="11393" spans="1:10" x14ac:dyDescent="0.35">
      <c r="A11393">
        <v>11689</v>
      </c>
      <c r="B11393" t="s">
        <v>545</v>
      </c>
      <c r="C11393">
        <v>21</v>
      </c>
      <c r="D11393">
        <v>10</v>
      </c>
      <c r="E11393">
        <v>0</v>
      </c>
      <c r="F11393" t="s">
        <v>581</v>
      </c>
      <c r="G11393" t="s">
        <v>581</v>
      </c>
      <c r="H11393" t="s">
        <v>671</v>
      </c>
      <c r="I11393" t="s">
        <v>519</v>
      </c>
      <c r="J11393" t="s">
        <v>674</v>
      </c>
    </row>
    <row r="11394" spans="1:10" x14ac:dyDescent="0.35">
      <c r="A11394">
        <v>11690</v>
      </c>
      <c r="B11394" t="s">
        <v>545</v>
      </c>
      <c r="C11394">
        <v>22</v>
      </c>
      <c r="D11394">
        <v>5</v>
      </c>
      <c r="E11394">
        <v>0</v>
      </c>
      <c r="F11394" t="s">
        <v>581</v>
      </c>
      <c r="G11394" t="s">
        <v>581</v>
      </c>
      <c r="H11394" t="s">
        <v>671</v>
      </c>
      <c r="I11394" t="s">
        <v>519</v>
      </c>
      <c r="J11394" t="s">
        <v>674</v>
      </c>
    </row>
    <row r="11395" spans="1:10" x14ac:dyDescent="0.35">
      <c r="A11395">
        <v>11691</v>
      </c>
      <c r="B11395" t="s">
        <v>545</v>
      </c>
      <c r="C11395">
        <v>23</v>
      </c>
      <c r="D11395">
        <v>3</v>
      </c>
      <c r="E11395">
        <v>0</v>
      </c>
      <c r="F11395" t="s">
        <v>581</v>
      </c>
      <c r="G11395" t="s">
        <v>581</v>
      </c>
      <c r="H11395" t="s">
        <v>671</v>
      </c>
      <c r="I11395" t="s">
        <v>519</v>
      </c>
      <c r="J11395" t="s">
        <v>674</v>
      </c>
    </row>
    <row r="11396" spans="1:10" x14ac:dyDescent="0.35">
      <c r="A11396">
        <v>11692</v>
      </c>
      <c r="B11396" t="s">
        <v>545</v>
      </c>
      <c r="C11396">
        <v>24</v>
      </c>
      <c r="D11396">
        <v>5</v>
      </c>
      <c r="E11396">
        <v>0</v>
      </c>
      <c r="F11396" t="s">
        <v>581</v>
      </c>
      <c r="G11396" t="s">
        <v>581</v>
      </c>
      <c r="H11396" t="s">
        <v>671</v>
      </c>
      <c r="I11396" t="s">
        <v>519</v>
      </c>
      <c r="J11396" t="s">
        <v>674</v>
      </c>
    </row>
    <row r="11397" spans="1:10" x14ac:dyDescent="0.35">
      <c r="A11397">
        <v>11693</v>
      </c>
      <c r="B11397" t="s">
        <v>545</v>
      </c>
      <c r="C11397">
        <v>25</v>
      </c>
      <c r="D11397">
        <v>6</v>
      </c>
      <c r="E11397">
        <v>3</v>
      </c>
      <c r="F11397" t="s">
        <v>581</v>
      </c>
      <c r="G11397" t="s">
        <v>581</v>
      </c>
      <c r="H11397" t="s">
        <v>671</v>
      </c>
      <c r="I11397" t="s">
        <v>519</v>
      </c>
      <c r="J11397" t="s">
        <v>674</v>
      </c>
    </row>
    <row r="11398" spans="1:10" x14ac:dyDescent="0.35">
      <c r="A11398">
        <v>11694</v>
      </c>
      <c r="B11398" t="s">
        <v>545</v>
      </c>
      <c r="C11398">
        <v>26</v>
      </c>
      <c r="D11398">
        <v>7</v>
      </c>
      <c r="E11398">
        <v>1</v>
      </c>
      <c r="F11398" t="s">
        <v>581</v>
      </c>
      <c r="G11398" t="s">
        <v>581</v>
      </c>
      <c r="H11398" t="s">
        <v>671</v>
      </c>
      <c r="I11398" t="s">
        <v>519</v>
      </c>
      <c r="J11398" t="s">
        <v>674</v>
      </c>
    </row>
    <row r="11399" spans="1:10" x14ac:dyDescent="0.35">
      <c r="A11399">
        <v>11695</v>
      </c>
      <c r="B11399" t="s">
        <v>545</v>
      </c>
      <c r="C11399">
        <v>27</v>
      </c>
      <c r="D11399">
        <v>14</v>
      </c>
      <c r="E11399">
        <v>0</v>
      </c>
      <c r="F11399" t="s">
        <v>581</v>
      </c>
      <c r="G11399" t="s">
        <v>581</v>
      </c>
      <c r="H11399" t="s">
        <v>671</v>
      </c>
      <c r="I11399" t="s">
        <v>519</v>
      </c>
      <c r="J11399" t="s">
        <v>674</v>
      </c>
    </row>
    <row r="11400" spans="1:10" x14ac:dyDescent="0.35">
      <c r="A11400">
        <v>11696</v>
      </c>
      <c r="B11400" t="s">
        <v>545</v>
      </c>
      <c r="C11400">
        <v>28</v>
      </c>
      <c r="D11400">
        <v>15</v>
      </c>
      <c r="E11400">
        <v>0</v>
      </c>
      <c r="F11400" t="s">
        <v>581</v>
      </c>
      <c r="G11400" t="s">
        <v>581</v>
      </c>
      <c r="H11400" t="s">
        <v>671</v>
      </c>
      <c r="I11400" t="s">
        <v>519</v>
      </c>
      <c r="J11400" t="s">
        <v>674</v>
      </c>
    </row>
    <row r="11401" spans="1:10" x14ac:dyDescent="0.35">
      <c r="A11401">
        <v>11697</v>
      </c>
      <c r="B11401" t="s">
        <v>545</v>
      </c>
      <c r="C11401">
        <v>29</v>
      </c>
      <c r="D11401">
        <v>24</v>
      </c>
      <c r="E11401">
        <v>2</v>
      </c>
      <c r="F11401" t="s">
        <v>581</v>
      </c>
      <c r="G11401" t="s">
        <v>581</v>
      </c>
      <c r="H11401" t="s">
        <v>671</v>
      </c>
      <c r="I11401" t="s">
        <v>519</v>
      </c>
      <c r="J11401" t="s">
        <v>674</v>
      </c>
    </row>
    <row r="11402" spans="1:10" x14ac:dyDescent="0.35">
      <c r="A11402">
        <v>11698</v>
      </c>
      <c r="B11402" t="s">
        <v>545</v>
      </c>
      <c r="C11402">
        <v>30</v>
      </c>
      <c r="D11402">
        <v>20</v>
      </c>
      <c r="E11402">
        <v>0</v>
      </c>
      <c r="F11402" t="s">
        <v>581</v>
      </c>
      <c r="G11402" t="s">
        <v>581</v>
      </c>
      <c r="H11402" t="s">
        <v>671</v>
      </c>
      <c r="I11402" t="s">
        <v>519</v>
      </c>
      <c r="J11402" t="s">
        <v>674</v>
      </c>
    </row>
    <row r="11403" spans="1:10" x14ac:dyDescent="0.35">
      <c r="A11403">
        <v>11699</v>
      </c>
      <c r="B11403" t="s">
        <v>545</v>
      </c>
      <c r="C11403">
        <v>31</v>
      </c>
      <c r="D11403">
        <v>20</v>
      </c>
      <c r="E11403">
        <v>2</v>
      </c>
      <c r="F11403" t="s">
        <v>581</v>
      </c>
      <c r="G11403" t="s">
        <v>581</v>
      </c>
      <c r="H11403" t="s">
        <v>671</v>
      </c>
      <c r="I11403" t="s">
        <v>519</v>
      </c>
      <c r="J11403" t="s">
        <v>674</v>
      </c>
    </row>
    <row r="11404" spans="1:10" x14ac:dyDescent="0.35">
      <c r="A11404">
        <v>11700</v>
      </c>
      <c r="B11404" t="s">
        <v>545</v>
      </c>
      <c r="C11404">
        <v>32</v>
      </c>
      <c r="D11404">
        <v>19</v>
      </c>
      <c r="E11404">
        <v>0</v>
      </c>
      <c r="F11404" t="s">
        <v>581</v>
      </c>
      <c r="G11404" t="s">
        <v>581</v>
      </c>
      <c r="H11404" t="s">
        <v>671</v>
      </c>
      <c r="I11404" t="s">
        <v>519</v>
      </c>
      <c r="J11404" t="s">
        <v>674</v>
      </c>
    </row>
    <row r="11405" spans="1:10" x14ac:dyDescent="0.35">
      <c r="A11405">
        <v>11701</v>
      </c>
      <c r="B11405" t="s">
        <v>545</v>
      </c>
      <c r="C11405">
        <v>33</v>
      </c>
      <c r="D11405">
        <v>15</v>
      </c>
      <c r="E11405">
        <v>0</v>
      </c>
      <c r="F11405" t="s">
        <v>581</v>
      </c>
      <c r="G11405" t="s">
        <v>581</v>
      </c>
      <c r="H11405" t="s">
        <v>671</v>
      </c>
      <c r="I11405" t="s">
        <v>519</v>
      </c>
      <c r="J11405" t="s">
        <v>674</v>
      </c>
    </row>
    <row r="11406" spans="1:10" x14ac:dyDescent="0.35">
      <c r="A11406">
        <v>11702</v>
      </c>
      <c r="B11406" t="s">
        <v>545</v>
      </c>
      <c r="C11406">
        <v>34</v>
      </c>
      <c r="D11406">
        <v>17</v>
      </c>
      <c r="E11406">
        <v>1</v>
      </c>
      <c r="F11406" t="s">
        <v>581</v>
      </c>
      <c r="G11406" t="s">
        <v>581</v>
      </c>
      <c r="H11406" t="s">
        <v>671</v>
      </c>
      <c r="I11406" t="s">
        <v>519</v>
      </c>
      <c r="J11406" t="s">
        <v>674</v>
      </c>
    </row>
    <row r="11407" spans="1:10" x14ac:dyDescent="0.35">
      <c r="A11407">
        <v>11703</v>
      </c>
      <c r="B11407" t="s">
        <v>545</v>
      </c>
      <c r="C11407">
        <v>35</v>
      </c>
      <c r="D11407">
        <v>11</v>
      </c>
      <c r="E11407">
        <v>2</v>
      </c>
      <c r="F11407" t="s">
        <v>581</v>
      </c>
      <c r="G11407" t="s">
        <v>581</v>
      </c>
      <c r="H11407" t="s">
        <v>671</v>
      </c>
      <c r="I11407" t="s">
        <v>519</v>
      </c>
      <c r="J11407" t="s">
        <v>674</v>
      </c>
    </row>
    <row r="11408" spans="1:10" x14ac:dyDescent="0.35">
      <c r="A11408">
        <v>11704</v>
      </c>
      <c r="B11408" t="s">
        <v>545</v>
      </c>
      <c r="C11408">
        <v>36</v>
      </c>
      <c r="D11408">
        <v>13</v>
      </c>
      <c r="E11408">
        <v>1</v>
      </c>
      <c r="F11408" t="s">
        <v>581</v>
      </c>
      <c r="G11408" t="s">
        <v>581</v>
      </c>
      <c r="H11408" t="s">
        <v>671</v>
      </c>
      <c r="I11408" t="s">
        <v>519</v>
      </c>
      <c r="J11408" t="s">
        <v>674</v>
      </c>
    </row>
    <row r="11409" spans="1:10" x14ac:dyDescent="0.35">
      <c r="A11409">
        <v>11705</v>
      </c>
      <c r="B11409" t="s">
        <v>545</v>
      </c>
      <c r="C11409">
        <v>37</v>
      </c>
      <c r="D11409">
        <v>19</v>
      </c>
      <c r="E11409">
        <v>0</v>
      </c>
      <c r="F11409" t="s">
        <v>581</v>
      </c>
      <c r="G11409" t="s">
        <v>581</v>
      </c>
      <c r="H11409" t="s">
        <v>671</v>
      </c>
      <c r="I11409" t="s">
        <v>519</v>
      </c>
      <c r="J11409" t="s">
        <v>674</v>
      </c>
    </row>
    <row r="11410" spans="1:10" x14ac:dyDescent="0.35">
      <c r="A11410">
        <v>11706</v>
      </c>
      <c r="B11410" t="s">
        <v>545</v>
      </c>
      <c r="C11410">
        <v>38</v>
      </c>
      <c r="D11410">
        <v>22</v>
      </c>
      <c r="E11410">
        <v>6</v>
      </c>
      <c r="F11410" t="s">
        <v>581</v>
      </c>
      <c r="G11410" t="s">
        <v>581</v>
      </c>
      <c r="H11410" t="s">
        <v>671</v>
      </c>
      <c r="I11410" t="s">
        <v>519</v>
      </c>
      <c r="J11410" t="s">
        <v>674</v>
      </c>
    </row>
    <row r="11411" spans="1:10" x14ac:dyDescent="0.35">
      <c r="A11411">
        <v>11707</v>
      </c>
      <c r="B11411" t="s">
        <v>546</v>
      </c>
      <c r="C11411">
        <v>15</v>
      </c>
      <c r="D11411">
        <v>97</v>
      </c>
      <c r="E11411">
        <v>4</v>
      </c>
      <c r="F11411" t="s">
        <v>581</v>
      </c>
      <c r="G11411" t="s">
        <v>581</v>
      </c>
      <c r="H11411" t="s">
        <v>671</v>
      </c>
      <c r="I11411" t="s">
        <v>519</v>
      </c>
      <c r="J11411" t="s">
        <v>674</v>
      </c>
    </row>
    <row r="11412" spans="1:10" x14ac:dyDescent="0.35">
      <c r="A11412">
        <v>11708</v>
      </c>
      <c r="B11412" t="s">
        <v>546</v>
      </c>
      <c r="C11412">
        <v>16</v>
      </c>
      <c r="D11412">
        <v>77</v>
      </c>
      <c r="E11412">
        <v>8</v>
      </c>
      <c r="F11412" t="s">
        <v>581</v>
      </c>
      <c r="G11412" t="s">
        <v>581</v>
      </c>
      <c r="H11412" t="s">
        <v>671</v>
      </c>
      <c r="I11412" t="s">
        <v>519</v>
      </c>
      <c r="J11412" t="s">
        <v>674</v>
      </c>
    </row>
    <row r="11413" spans="1:10" x14ac:dyDescent="0.35">
      <c r="A11413">
        <v>11709</v>
      </c>
      <c r="B11413" t="s">
        <v>546</v>
      </c>
      <c r="C11413">
        <v>17</v>
      </c>
      <c r="D11413">
        <v>69</v>
      </c>
      <c r="E11413">
        <v>6</v>
      </c>
      <c r="F11413" t="s">
        <v>581</v>
      </c>
      <c r="G11413" t="s">
        <v>581</v>
      </c>
      <c r="H11413" t="s">
        <v>671</v>
      </c>
      <c r="I11413" t="s">
        <v>519</v>
      </c>
      <c r="J11413" t="s">
        <v>674</v>
      </c>
    </row>
    <row r="11414" spans="1:10" x14ac:dyDescent="0.35">
      <c r="A11414">
        <v>11710</v>
      </c>
      <c r="B11414" t="s">
        <v>546</v>
      </c>
      <c r="C11414">
        <v>18</v>
      </c>
      <c r="D11414">
        <v>67</v>
      </c>
      <c r="E11414">
        <v>17</v>
      </c>
      <c r="F11414" t="s">
        <v>581</v>
      </c>
      <c r="G11414" t="s">
        <v>581</v>
      </c>
      <c r="H11414" t="s">
        <v>671</v>
      </c>
      <c r="I11414" t="s">
        <v>519</v>
      </c>
      <c r="J11414" t="s">
        <v>674</v>
      </c>
    </row>
    <row r="11415" spans="1:10" x14ac:dyDescent="0.35">
      <c r="A11415">
        <v>11711</v>
      </c>
      <c r="B11415" t="s">
        <v>546</v>
      </c>
      <c r="C11415">
        <v>19</v>
      </c>
      <c r="D11415">
        <v>49</v>
      </c>
      <c r="E11415">
        <v>1</v>
      </c>
      <c r="F11415" t="s">
        <v>581</v>
      </c>
      <c r="G11415" t="s">
        <v>581</v>
      </c>
      <c r="H11415" t="s">
        <v>671</v>
      </c>
      <c r="I11415" t="s">
        <v>519</v>
      </c>
      <c r="J11415" t="s">
        <v>674</v>
      </c>
    </row>
    <row r="11416" spans="1:10" x14ac:dyDescent="0.35">
      <c r="A11416">
        <v>11712</v>
      </c>
      <c r="B11416" t="s">
        <v>546</v>
      </c>
      <c r="C11416">
        <v>20</v>
      </c>
      <c r="D11416">
        <v>17</v>
      </c>
      <c r="E11416">
        <v>4</v>
      </c>
      <c r="F11416" t="s">
        <v>581</v>
      </c>
      <c r="G11416" t="s">
        <v>581</v>
      </c>
      <c r="H11416" t="s">
        <v>671</v>
      </c>
      <c r="I11416" t="s">
        <v>519</v>
      </c>
      <c r="J11416" t="s">
        <v>674</v>
      </c>
    </row>
    <row r="11417" spans="1:10" x14ac:dyDescent="0.35">
      <c r="A11417">
        <v>11713</v>
      </c>
      <c r="B11417" t="s">
        <v>546</v>
      </c>
      <c r="C11417">
        <v>21</v>
      </c>
      <c r="D11417">
        <v>17</v>
      </c>
      <c r="E11417">
        <v>5</v>
      </c>
      <c r="F11417" t="s">
        <v>581</v>
      </c>
      <c r="G11417" t="s">
        <v>581</v>
      </c>
      <c r="H11417" t="s">
        <v>671</v>
      </c>
      <c r="I11417" t="s">
        <v>519</v>
      </c>
      <c r="J11417" t="s">
        <v>674</v>
      </c>
    </row>
    <row r="11418" spans="1:10" x14ac:dyDescent="0.35">
      <c r="A11418">
        <v>11714</v>
      </c>
      <c r="B11418" t="s">
        <v>546</v>
      </c>
      <c r="C11418">
        <v>22</v>
      </c>
      <c r="D11418">
        <v>18</v>
      </c>
      <c r="E11418">
        <v>3</v>
      </c>
      <c r="F11418" t="s">
        <v>581</v>
      </c>
      <c r="G11418" t="s">
        <v>581</v>
      </c>
      <c r="H11418" t="s">
        <v>671</v>
      </c>
      <c r="I11418" t="s">
        <v>519</v>
      </c>
      <c r="J11418" t="s">
        <v>674</v>
      </c>
    </row>
    <row r="11419" spans="1:10" x14ac:dyDescent="0.35">
      <c r="A11419">
        <v>11715</v>
      </c>
      <c r="B11419" t="s">
        <v>546</v>
      </c>
      <c r="C11419">
        <v>23</v>
      </c>
      <c r="D11419">
        <v>19</v>
      </c>
      <c r="E11419">
        <v>7</v>
      </c>
      <c r="F11419" t="s">
        <v>581</v>
      </c>
      <c r="G11419" t="s">
        <v>581</v>
      </c>
      <c r="H11419" t="s">
        <v>671</v>
      </c>
      <c r="I11419" t="s">
        <v>519</v>
      </c>
      <c r="J11419" t="s">
        <v>674</v>
      </c>
    </row>
    <row r="11420" spans="1:10" x14ac:dyDescent="0.35">
      <c r="A11420">
        <v>11716</v>
      </c>
      <c r="B11420" t="s">
        <v>546</v>
      </c>
      <c r="C11420">
        <v>24</v>
      </c>
      <c r="D11420">
        <v>14</v>
      </c>
      <c r="E11420">
        <v>2</v>
      </c>
      <c r="F11420" t="s">
        <v>581</v>
      </c>
      <c r="G11420" t="s">
        <v>581</v>
      </c>
      <c r="H11420" t="s">
        <v>671</v>
      </c>
      <c r="I11420" t="s">
        <v>519</v>
      </c>
      <c r="J11420" t="s">
        <v>674</v>
      </c>
    </row>
    <row r="11421" spans="1:10" x14ac:dyDescent="0.35">
      <c r="A11421">
        <v>11717</v>
      </c>
      <c r="B11421" t="s">
        <v>546</v>
      </c>
      <c r="C11421">
        <v>25</v>
      </c>
      <c r="D11421">
        <v>16</v>
      </c>
      <c r="E11421">
        <v>2</v>
      </c>
      <c r="F11421" t="s">
        <v>581</v>
      </c>
      <c r="G11421" t="s">
        <v>581</v>
      </c>
      <c r="H11421" t="s">
        <v>671</v>
      </c>
      <c r="I11421" t="s">
        <v>519</v>
      </c>
      <c r="J11421" t="s">
        <v>674</v>
      </c>
    </row>
    <row r="11422" spans="1:10" x14ac:dyDescent="0.35">
      <c r="A11422">
        <v>11718</v>
      </c>
      <c r="B11422" t="s">
        <v>546</v>
      </c>
      <c r="C11422">
        <v>26</v>
      </c>
      <c r="D11422">
        <v>31</v>
      </c>
      <c r="E11422">
        <v>3</v>
      </c>
      <c r="F11422" t="s">
        <v>581</v>
      </c>
      <c r="G11422" t="s">
        <v>581</v>
      </c>
      <c r="H11422" t="s">
        <v>671</v>
      </c>
      <c r="I11422" t="s">
        <v>519</v>
      </c>
      <c r="J11422" t="s">
        <v>674</v>
      </c>
    </row>
    <row r="11423" spans="1:10" x14ac:dyDescent="0.35">
      <c r="A11423">
        <v>11719</v>
      </c>
      <c r="B11423" t="s">
        <v>546</v>
      </c>
      <c r="C11423">
        <v>27</v>
      </c>
      <c r="D11423">
        <v>33</v>
      </c>
      <c r="E11423">
        <v>4</v>
      </c>
      <c r="F11423" t="s">
        <v>581</v>
      </c>
      <c r="G11423" t="s">
        <v>581</v>
      </c>
      <c r="H11423" t="s">
        <v>671</v>
      </c>
      <c r="I11423" t="s">
        <v>519</v>
      </c>
      <c r="J11423" t="s">
        <v>674</v>
      </c>
    </row>
    <row r="11424" spans="1:10" x14ac:dyDescent="0.35">
      <c r="A11424">
        <v>11720</v>
      </c>
      <c r="B11424" t="s">
        <v>546</v>
      </c>
      <c r="C11424">
        <v>28</v>
      </c>
      <c r="D11424">
        <v>30</v>
      </c>
      <c r="E11424">
        <v>2</v>
      </c>
      <c r="F11424" t="s">
        <v>581</v>
      </c>
      <c r="G11424" t="s">
        <v>581</v>
      </c>
      <c r="H11424" t="s">
        <v>671</v>
      </c>
      <c r="I11424" t="s">
        <v>519</v>
      </c>
      <c r="J11424" t="s">
        <v>674</v>
      </c>
    </row>
    <row r="11425" spans="1:10" x14ac:dyDescent="0.35">
      <c r="A11425">
        <v>11721</v>
      </c>
      <c r="B11425" t="s">
        <v>546</v>
      </c>
      <c r="C11425">
        <v>29</v>
      </c>
      <c r="D11425">
        <v>56</v>
      </c>
      <c r="E11425">
        <v>13</v>
      </c>
      <c r="F11425" t="s">
        <v>581</v>
      </c>
      <c r="G11425" t="s">
        <v>581</v>
      </c>
      <c r="H11425" t="s">
        <v>671</v>
      </c>
      <c r="I11425" t="s">
        <v>519</v>
      </c>
      <c r="J11425" t="s">
        <v>674</v>
      </c>
    </row>
    <row r="11426" spans="1:10" x14ac:dyDescent="0.35">
      <c r="A11426">
        <v>11722</v>
      </c>
      <c r="B11426" t="s">
        <v>546</v>
      </c>
      <c r="C11426">
        <v>30</v>
      </c>
      <c r="D11426">
        <v>41</v>
      </c>
      <c r="E11426">
        <v>15</v>
      </c>
      <c r="F11426" t="s">
        <v>581</v>
      </c>
      <c r="G11426" t="s">
        <v>581</v>
      </c>
      <c r="H11426" t="s">
        <v>671</v>
      </c>
      <c r="I11426" t="s">
        <v>519</v>
      </c>
      <c r="J11426" t="s">
        <v>674</v>
      </c>
    </row>
    <row r="11427" spans="1:10" x14ac:dyDescent="0.35">
      <c r="A11427">
        <v>11723</v>
      </c>
      <c r="B11427" t="s">
        <v>546</v>
      </c>
      <c r="C11427">
        <v>31</v>
      </c>
      <c r="D11427">
        <v>49</v>
      </c>
      <c r="E11427">
        <v>18</v>
      </c>
      <c r="F11427" t="s">
        <v>581</v>
      </c>
      <c r="G11427" t="s">
        <v>581</v>
      </c>
      <c r="H11427" t="s">
        <v>671</v>
      </c>
      <c r="I11427" t="s">
        <v>519</v>
      </c>
      <c r="J11427" t="s">
        <v>674</v>
      </c>
    </row>
    <row r="11428" spans="1:10" x14ac:dyDescent="0.35">
      <c r="A11428">
        <v>11724</v>
      </c>
      <c r="B11428" t="s">
        <v>546</v>
      </c>
      <c r="C11428">
        <v>32</v>
      </c>
      <c r="D11428">
        <v>51</v>
      </c>
      <c r="E11428">
        <v>8</v>
      </c>
      <c r="F11428" t="s">
        <v>581</v>
      </c>
      <c r="G11428" t="s">
        <v>581</v>
      </c>
      <c r="H11428" t="s">
        <v>671</v>
      </c>
      <c r="I11428" t="s">
        <v>519</v>
      </c>
      <c r="J11428" t="s">
        <v>674</v>
      </c>
    </row>
    <row r="11429" spans="1:10" x14ac:dyDescent="0.35">
      <c r="A11429">
        <v>11725</v>
      </c>
      <c r="B11429" t="s">
        <v>546</v>
      </c>
      <c r="C11429">
        <v>33</v>
      </c>
      <c r="D11429">
        <v>27</v>
      </c>
      <c r="E11429">
        <v>9</v>
      </c>
      <c r="F11429" t="s">
        <v>581</v>
      </c>
      <c r="G11429" t="s">
        <v>581</v>
      </c>
      <c r="H11429" t="s">
        <v>671</v>
      </c>
      <c r="I11429" t="s">
        <v>519</v>
      </c>
      <c r="J11429" t="s">
        <v>674</v>
      </c>
    </row>
    <row r="11430" spans="1:10" x14ac:dyDescent="0.35">
      <c r="A11430">
        <v>11726</v>
      </c>
      <c r="B11430" t="s">
        <v>546</v>
      </c>
      <c r="C11430">
        <v>34</v>
      </c>
      <c r="D11430">
        <v>43</v>
      </c>
      <c r="E11430">
        <v>27</v>
      </c>
      <c r="F11430" t="s">
        <v>581</v>
      </c>
      <c r="G11430" t="s">
        <v>581</v>
      </c>
      <c r="H11430" t="s">
        <v>671</v>
      </c>
      <c r="I11430" t="s">
        <v>519</v>
      </c>
      <c r="J11430" t="s">
        <v>674</v>
      </c>
    </row>
    <row r="11431" spans="1:10" x14ac:dyDescent="0.35">
      <c r="A11431">
        <v>11727</v>
      </c>
      <c r="B11431" t="s">
        <v>546</v>
      </c>
      <c r="C11431">
        <v>35</v>
      </c>
      <c r="D11431">
        <v>52</v>
      </c>
      <c r="E11431">
        <v>28</v>
      </c>
      <c r="F11431" t="s">
        <v>581</v>
      </c>
      <c r="G11431" t="s">
        <v>581</v>
      </c>
      <c r="H11431" t="s">
        <v>671</v>
      </c>
      <c r="I11431" t="s">
        <v>519</v>
      </c>
      <c r="J11431" t="s">
        <v>674</v>
      </c>
    </row>
    <row r="11432" spans="1:10" x14ac:dyDescent="0.35">
      <c r="A11432">
        <v>11728</v>
      </c>
      <c r="B11432" t="s">
        <v>546</v>
      </c>
      <c r="C11432">
        <v>36</v>
      </c>
      <c r="D11432">
        <v>33</v>
      </c>
      <c r="E11432">
        <v>9</v>
      </c>
      <c r="F11432" t="s">
        <v>581</v>
      </c>
      <c r="G11432" t="s">
        <v>581</v>
      </c>
      <c r="H11432" t="s">
        <v>671</v>
      </c>
      <c r="I11432" t="s">
        <v>519</v>
      </c>
      <c r="J11432" t="s">
        <v>674</v>
      </c>
    </row>
    <row r="11433" spans="1:10" x14ac:dyDescent="0.35">
      <c r="A11433">
        <v>11729</v>
      </c>
      <c r="B11433" t="s">
        <v>546</v>
      </c>
      <c r="C11433">
        <v>37</v>
      </c>
      <c r="D11433">
        <v>27</v>
      </c>
      <c r="E11433">
        <v>9</v>
      </c>
      <c r="F11433" t="s">
        <v>581</v>
      </c>
      <c r="G11433" t="s">
        <v>581</v>
      </c>
      <c r="H11433" t="s">
        <v>671</v>
      </c>
      <c r="I11433" t="s">
        <v>519</v>
      </c>
      <c r="J11433" t="s">
        <v>674</v>
      </c>
    </row>
    <row r="11434" spans="1:10" x14ac:dyDescent="0.35">
      <c r="A11434">
        <v>11730</v>
      </c>
      <c r="B11434" t="s">
        <v>546</v>
      </c>
      <c r="C11434">
        <v>38</v>
      </c>
      <c r="D11434">
        <v>35</v>
      </c>
      <c r="E11434">
        <v>14</v>
      </c>
      <c r="F11434" t="s">
        <v>581</v>
      </c>
      <c r="G11434" t="s">
        <v>581</v>
      </c>
      <c r="H11434" t="s">
        <v>671</v>
      </c>
      <c r="I11434" t="s">
        <v>519</v>
      </c>
      <c r="J11434" t="s">
        <v>674</v>
      </c>
    </row>
    <row r="11435" spans="1:10" x14ac:dyDescent="0.35">
      <c r="A11435">
        <v>11731</v>
      </c>
      <c r="B11435" t="s">
        <v>547</v>
      </c>
      <c r="C11435">
        <v>15</v>
      </c>
      <c r="D11435">
        <v>9</v>
      </c>
      <c r="E11435">
        <v>0</v>
      </c>
      <c r="F11435" t="s">
        <v>581</v>
      </c>
      <c r="G11435" t="s">
        <v>581</v>
      </c>
      <c r="H11435" t="s">
        <v>671</v>
      </c>
      <c r="I11435" t="s">
        <v>519</v>
      </c>
      <c r="J11435" t="s">
        <v>674</v>
      </c>
    </row>
    <row r="11436" spans="1:10" x14ac:dyDescent="0.35">
      <c r="A11436">
        <v>11732</v>
      </c>
      <c r="B11436" t="s">
        <v>547</v>
      </c>
      <c r="C11436">
        <v>16</v>
      </c>
      <c r="D11436">
        <v>15</v>
      </c>
      <c r="E11436">
        <v>0</v>
      </c>
      <c r="F11436" t="s">
        <v>581</v>
      </c>
      <c r="G11436" t="s">
        <v>581</v>
      </c>
      <c r="H11436" t="s">
        <v>671</v>
      </c>
      <c r="I11436" t="s">
        <v>519</v>
      </c>
      <c r="J11436" t="s">
        <v>674</v>
      </c>
    </row>
    <row r="11437" spans="1:10" x14ac:dyDescent="0.35">
      <c r="A11437">
        <v>11733</v>
      </c>
      <c r="B11437" t="s">
        <v>547</v>
      </c>
      <c r="C11437">
        <v>17</v>
      </c>
      <c r="D11437">
        <v>12</v>
      </c>
      <c r="E11437">
        <v>0</v>
      </c>
      <c r="F11437" t="s">
        <v>581</v>
      </c>
      <c r="G11437" t="s">
        <v>581</v>
      </c>
      <c r="H11437" t="s">
        <v>671</v>
      </c>
      <c r="I11437" t="s">
        <v>519</v>
      </c>
      <c r="J11437" t="s">
        <v>674</v>
      </c>
    </row>
    <row r="11438" spans="1:10" x14ac:dyDescent="0.35">
      <c r="A11438">
        <v>11734</v>
      </c>
      <c r="B11438" t="s">
        <v>547</v>
      </c>
      <c r="C11438">
        <v>18</v>
      </c>
      <c r="D11438">
        <v>7</v>
      </c>
      <c r="E11438">
        <v>0</v>
      </c>
      <c r="F11438" t="s">
        <v>581</v>
      </c>
      <c r="G11438" t="s">
        <v>581</v>
      </c>
      <c r="H11438" t="s">
        <v>671</v>
      </c>
      <c r="I11438" t="s">
        <v>519</v>
      </c>
      <c r="J11438" t="s">
        <v>674</v>
      </c>
    </row>
    <row r="11439" spans="1:10" x14ac:dyDescent="0.35">
      <c r="A11439">
        <v>11735</v>
      </c>
      <c r="B11439" t="s">
        <v>547</v>
      </c>
      <c r="C11439">
        <v>19</v>
      </c>
      <c r="D11439">
        <v>4</v>
      </c>
      <c r="E11439">
        <v>0</v>
      </c>
      <c r="F11439" t="s">
        <v>581</v>
      </c>
      <c r="G11439" t="s">
        <v>581</v>
      </c>
      <c r="H11439" t="s">
        <v>671</v>
      </c>
      <c r="I11439" t="s">
        <v>519</v>
      </c>
      <c r="J11439" t="s">
        <v>674</v>
      </c>
    </row>
    <row r="11440" spans="1:10" x14ac:dyDescent="0.35">
      <c r="A11440">
        <v>11736</v>
      </c>
      <c r="B11440" t="s">
        <v>547</v>
      </c>
      <c r="C11440">
        <v>20</v>
      </c>
      <c r="D11440">
        <v>3</v>
      </c>
      <c r="E11440">
        <v>0</v>
      </c>
      <c r="F11440" t="s">
        <v>581</v>
      </c>
      <c r="G11440" t="s">
        <v>581</v>
      </c>
      <c r="H11440" t="s">
        <v>671</v>
      </c>
      <c r="I11440" t="s">
        <v>519</v>
      </c>
      <c r="J11440" t="s">
        <v>674</v>
      </c>
    </row>
    <row r="11441" spans="1:10" x14ac:dyDescent="0.35">
      <c r="A11441">
        <v>11737</v>
      </c>
      <c r="B11441" t="s">
        <v>547</v>
      </c>
      <c r="C11441">
        <v>21</v>
      </c>
      <c r="D11441">
        <v>3</v>
      </c>
      <c r="E11441">
        <v>0</v>
      </c>
      <c r="F11441" t="s">
        <v>581</v>
      </c>
      <c r="G11441" t="s">
        <v>581</v>
      </c>
      <c r="H11441" t="s">
        <v>671</v>
      </c>
      <c r="I11441" t="s">
        <v>519</v>
      </c>
      <c r="J11441" t="s">
        <v>674</v>
      </c>
    </row>
    <row r="11442" spans="1:10" x14ac:dyDescent="0.35">
      <c r="A11442">
        <v>11738</v>
      </c>
      <c r="B11442" t="s">
        <v>547</v>
      </c>
      <c r="C11442">
        <v>22</v>
      </c>
      <c r="D11442">
        <v>5</v>
      </c>
      <c r="E11442">
        <v>0</v>
      </c>
      <c r="F11442" t="s">
        <v>581</v>
      </c>
      <c r="G11442" t="s">
        <v>581</v>
      </c>
      <c r="H11442" t="s">
        <v>671</v>
      </c>
      <c r="I11442" t="s">
        <v>519</v>
      </c>
      <c r="J11442" t="s">
        <v>674</v>
      </c>
    </row>
    <row r="11443" spans="1:10" x14ac:dyDescent="0.35">
      <c r="A11443">
        <v>11739</v>
      </c>
      <c r="B11443" t="s">
        <v>547</v>
      </c>
      <c r="C11443">
        <v>25</v>
      </c>
      <c r="D11443">
        <v>3</v>
      </c>
      <c r="E11443">
        <v>0</v>
      </c>
      <c r="F11443" t="s">
        <v>581</v>
      </c>
      <c r="G11443" t="s">
        <v>581</v>
      </c>
      <c r="H11443" t="s">
        <v>671</v>
      </c>
      <c r="I11443" t="s">
        <v>519</v>
      </c>
      <c r="J11443" t="s">
        <v>674</v>
      </c>
    </row>
    <row r="11444" spans="1:10" x14ac:dyDescent="0.35">
      <c r="A11444">
        <v>11740</v>
      </c>
      <c r="B11444" t="s">
        <v>547</v>
      </c>
      <c r="C11444">
        <v>26</v>
      </c>
      <c r="D11444">
        <v>5</v>
      </c>
      <c r="E11444">
        <v>0</v>
      </c>
      <c r="F11444" t="s">
        <v>581</v>
      </c>
      <c r="G11444" t="s">
        <v>581</v>
      </c>
      <c r="H11444" t="s">
        <v>671</v>
      </c>
      <c r="I11444" t="s">
        <v>519</v>
      </c>
      <c r="J11444" t="s">
        <v>674</v>
      </c>
    </row>
    <row r="11445" spans="1:10" x14ac:dyDescent="0.35">
      <c r="A11445">
        <v>11741</v>
      </c>
      <c r="B11445" t="s">
        <v>547</v>
      </c>
      <c r="C11445">
        <v>27</v>
      </c>
      <c r="D11445">
        <v>4</v>
      </c>
      <c r="E11445">
        <v>0</v>
      </c>
      <c r="F11445" t="s">
        <v>581</v>
      </c>
      <c r="G11445" t="s">
        <v>581</v>
      </c>
      <c r="H11445" t="s">
        <v>671</v>
      </c>
      <c r="I11445" t="s">
        <v>519</v>
      </c>
      <c r="J11445" t="s">
        <v>674</v>
      </c>
    </row>
    <row r="11446" spans="1:10" x14ac:dyDescent="0.35">
      <c r="A11446">
        <v>11742</v>
      </c>
      <c r="B11446" t="s">
        <v>547</v>
      </c>
      <c r="C11446">
        <v>28</v>
      </c>
      <c r="D11446">
        <v>6</v>
      </c>
      <c r="E11446">
        <v>0</v>
      </c>
      <c r="F11446" t="s">
        <v>581</v>
      </c>
      <c r="G11446" t="s">
        <v>581</v>
      </c>
      <c r="H11446" t="s">
        <v>671</v>
      </c>
      <c r="I11446" t="s">
        <v>519</v>
      </c>
      <c r="J11446" t="s">
        <v>674</v>
      </c>
    </row>
    <row r="11447" spans="1:10" x14ac:dyDescent="0.35">
      <c r="A11447">
        <v>11743</v>
      </c>
      <c r="B11447" t="s">
        <v>547</v>
      </c>
      <c r="C11447">
        <v>29</v>
      </c>
      <c r="D11447">
        <v>5</v>
      </c>
      <c r="E11447">
        <v>0</v>
      </c>
      <c r="F11447" t="s">
        <v>581</v>
      </c>
      <c r="G11447" t="s">
        <v>581</v>
      </c>
      <c r="H11447" t="s">
        <v>671</v>
      </c>
      <c r="I11447" t="s">
        <v>519</v>
      </c>
      <c r="J11447" t="s">
        <v>674</v>
      </c>
    </row>
    <row r="11448" spans="1:10" x14ac:dyDescent="0.35">
      <c r="A11448">
        <v>11744</v>
      </c>
      <c r="B11448" t="s">
        <v>547</v>
      </c>
      <c r="C11448">
        <v>30</v>
      </c>
      <c r="D11448">
        <v>4</v>
      </c>
      <c r="E11448">
        <v>0</v>
      </c>
      <c r="F11448" t="s">
        <v>581</v>
      </c>
      <c r="G11448" t="s">
        <v>581</v>
      </c>
      <c r="H11448" t="s">
        <v>671</v>
      </c>
      <c r="I11448" t="s">
        <v>519</v>
      </c>
      <c r="J11448" t="s">
        <v>674</v>
      </c>
    </row>
    <row r="11449" spans="1:10" x14ac:dyDescent="0.35">
      <c r="A11449">
        <v>11745</v>
      </c>
      <c r="B11449" t="s">
        <v>547</v>
      </c>
      <c r="C11449">
        <v>31</v>
      </c>
      <c r="D11449">
        <v>7</v>
      </c>
      <c r="E11449">
        <v>0</v>
      </c>
      <c r="F11449" t="s">
        <v>581</v>
      </c>
      <c r="G11449" t="s">
        <v>581</v>
      </c>
      <c r="H11449" t="s">
        <v>671</v>
      </c>
      <c r="I11449" t="s">
        <v>519</v>
      </c>
      <c r="J11449" t="s">
        <v>674</v>
      </c>
    </row>
    <row r="11450" spans="1:10" x14ac:dyDescent="0.35">
      <c r="A11450">
        <v>11746</v>
      </c>
      <c r="B11450" t="s">
        <v>547</v>
      </c>
      <c r="C11450">
        <v>32</v>
      </c>
      <c r="D11450">
        <v>6</v>
      </c>
      <c r="E11450">
        <v>0</v>
      </c>
      <c r="F11450" t="s">
        <v>581</v>
      </c>
      <c r="G11450" t="s">
        <v>581</v>
      </c>
      <c r="H11450" t="s">
        <v>671</v>
      </c>
      <c r="I11450" t="s">
        <v>519</v>
      </c>
      <c r="J11450" t="s">
        <v>674</v>
      </c>
    </row>
    <row r="11451" spans="1:10" x14ac:dyDescent="0.35">
      <c r="A11451">
        <v>11747</v>
      </c>
      <c r="B11451" t="s">
        <v>547</v>
      </c>
      <c r="C11451">
        <v>33</v>
      </c>
      <c r="D11451">
        <v>6</v>
      </c>
      <c r="E11451">
        <v>0</v>
      </c>
      <c r="F11451" t="s">
        <v>581</v>
      </c>
      <c r="G11451" t="s">
        <v>581</v>
      </c>
      <c r="H11451" t="s">
        <v>671</v>
      </c>
      <c r="I11451" t="s">
        <v>519</v>
      </c>
      <c r="J11451" t="s">
        <v>674</v>
      </c>
    </row>
    <row r="11452" spans="1:10" x14ac:dyDescent="0.35">
      <c r="A11452">
        <v>11748</v>
      </c>
      <c r="B11452" t="s">
        <v>547</v>
      </c>
      <c r="C11452">
        <v>34</v>
      </c>
      <c r="D11452">
        <v>6</v>
      </c>
      <c r="E11452">
        <v>0</v>
      </c>
      <c r="F11452" t="s">
        <v>581</v>
      </c>
      <c r="G11452" t="s">
        <v>581</v>
      </c>
      <c r="H11452" t="s">
        <v>671</v>
      </c>
      <c r="I11452" t="s">
        <v>519</v>
      </c>
      <c r="J11452" t="s">
        <v>674</v>
      </c>
    </row>
    <row r="11453" spans="1:10" x14ac:dyDescent="0.35">
      <c r="A11453">
        <v>11749</v>
      </c>
      <c r="B11453" t="s">
        <v>547</v>
      </c>
      <c r="C11453">
        <v>35</v>
      </c>
      <c r="D11453">
        <v>4</v>
      </c>
      <c r="E11453">
        <v>0</v>
      </c>
      <c r="F11453" t="s">
        <v>581</v>
      </c>
      <c r="G11453" t="s">
        <v>581</v>
      </c>
      <c r="H11453" t="s">
        <v>671</v>
      </c>
      <c r="I11453" t="s">
        <v>519</v>
      </c>
      <c r="J11453" t="s">
        <v>674</v>
      </c>
    </row>
    <row r="11454" spans="1:10" x14ac:dyDescent="0.35">
      <c r="A11454">
        <v>11750</v>
      </c>
      <c r="B11454" t="s">
        <v>547</v>
      </c>
      <c r="C11454">
        <v>36</v>
      </c>
      <c r="D11454">
        <v>4</v>
      </c>
      <c r="E11454">
        <v>0</v>
      </c>
      <c r="F11454" t="s">
        <v>581</v>
      </c>
      <c r="G11454" t="s">
        <v>581</v>
      </c>
      <c r="H11454" t="s">
        <v>671</v>
      </c>
      <c r="I11454" t="s">
        <v>519</v>
      </c>
      <c r="J11454" t="s">
        <v>674</v>
      </c>
    </row>
    <row r="11455" spans="1:10" x14ac:dyDescent="0.35">
      <c r="A11455">
        <v>11751</v>
      </c>
      <c r="B11455" t="s">
        <v>547</v>
      </c>
      <c r="C11455">
        <v>37</v>
      </c>
      <c r="D11455">
        <v>5</v>
      </c>
      <c r="E11455">
        <v>0</v>
      </c>
      <c r="F11455" t="s">
        <v>581</v>
      </c>
      <c r="G11455" t="s">
        <v>581</v>
      </c>
      <c r="H11455" t="s">
        <v>671</v>
      </c>
      <c r="I11455" t="s">
        <v>519</v>
      </c>
      <c r="J11455" t="s">
        <v>674</v>
      </c>
    </row>
    <row r="11456" spans="1:10" x14ac:dyDescent="0.35">
      <c r="A11456">
        <v>11752</v>
      </c>
      <c r="B11456" t="s">
        <v>547</v>
      </c>
      <c r="C11456">
        <v>38</v>
      </c>
      <c r="D11456">
        <v>8</v>
      </c>
      <c r="E11456">
        <v>0</v>
      </c>
      <c r="F11456" t="s">
        <v>581</v>
      </c>
      <c r="G11456" t="s">
        <v>581</v>
      </c>
      <c r="H11456" t="s">
        <v>671</v>
      </c>
      <c r="I11456" t="s">
        <v>519</v>
      </c>
      <c r="J11456" t="s">
        <v>674</v>
      </c>
    </row>
    <row r="11457" spans="1:10" x14ac:dyDescent="0.35">
      <c r="A11457">
        <v>11754</v>
      </c>
      <c r="B11457" t="s">
        <v>548</v>
      </c>
      <c r="C11457">
        <v>15</v>
      </c>
      <c r="D11457">
        <v>18</v>
      </c>
      <c r="E11457">
        <v>2</v>
      </c>
      <c r="F11457" t="s">
        <v>581</v>
      </c>
      <c r="G11457" t="s">
        <v>581</v>
      </c>
      <c r="H11457" t="s">
        <v>671</v>
      </c>
      <c r="I11457" t="s">
        <v>519</v>
      </c>
      <c r="J11457" t="s">
        <v>674</v>
      </c>
    </row>
    <row r="11458" spans="1:10" x14ac:dyDescent="0.35">
      <c r="A11458">
        <v>11755</v>
      </c>
      <c r="B11458" t="s">
        <v>548</v>
      </c>
      <c r="C11458">
        <v>16</v>
      </c>
      <c r="D11458">
        <v>18</v>
      </c>
      <c r="E11458">
        <v>1</v>
      </c>
      <c r="F11458" t="s">
        <v>581</v>
      </c>
      <c r="G11458" t="s">
        <v>581</v>
      </c>
      <c r="H11458" t="s">
        <v>671</v>
      </c>
      <c r="I11458" t="s">
        <v>519</v>
      </c>
      <c r="J11458" t="s">
        <v>674</v>
      </c>
    </row>
    <row r="11459" spans="1:10" x14ac:dyDescent="0.35">
      <c r="A11459">
        <v>11756</v>
      </c>
      <c r="B11459" t="s">
        <v>548</v>
      </c>
      <c r="C11459">
        <v>17</v>
      </c>
      <c r="D11459">
        <v>12</v>
      </c>
      <c r="E11459">
        <v>2</v>
      </c>
      <c r="F11459" t="s">
        <v>581</v>
      </c>
      <c r="G11459" t="s">
        <v>581</v>
      </c>
      <c r="H11459" t="s">
        <v>671</v>
      </c>
      <c r="I11459" t="s">
        <v>519</v>
      </c>
      <c r="J11459" t="s">
        <v>674</v>
      </c>
    </row>
    <row r="11460" spans="1:10" x14ac:dyDescent="0.35">
      <c r="A11460">
        <v>11757</v>
      </c>
      <c r="B11460" t="s">
        <v>548</v>
      </c>
      <c r="C11460">
        <v>18</v>
      </c>
      <c r="D11460">
        <v>10</v>
      </c>
      <c r="E11460">
        <v>0</v>
      </c>
      <c r="F11460" t="s">
        <v>581</v>
      </c>
      <c r="G11460" t="s">
        <v>581</v>
      </c>
      <c r="H11460" t="s">
        <v>671</v>
      </c>
      <c r="I11460" t="s">
        <v>519</v>
      </c>
      <c r="J11460" t="s">
        <v>674</v>
      </c>
    </row>
    <row r="11461" spans="1:10" x14ac:dyDescent="0.35">
      <c r="A11461">
        <v>11758</v>
      </c>
      <c r="B11461" t="s">
        <v>548</v>
      </c>
      <c r="C11461">
        <v>19</v>
      </c>
      <c r="D11461">
        <v>3</v>
      </c>
      <c r="E11461">
        <v>0</v>
      </c>
      <c r="F11461" t="s">
        <v>581</v>
      </c>
      <c r="G11461" t="s">
        <v>581</v>
      </c>
      <c r="H11461" t="s">
        <v>671</v>
      </c>
      <c r="I11461" t="s">
        <v>519</v>
      </c>
      <c r="J11461" t="s">
        <v>674</v>
      </c>
    </row>
    <row r="11462" spans="1:10" x14ac:dyDescent="0.35">
      <c r="A11462">
        <v>11759</v>
      </c>
      <c r="B11462" t="s">
        <v>548</v>
      </c>
      <c r="C11462">
        <v>20</v>
      </c>
      <c r="D11462">
        <v>4</v>
      </c>
      <c r="E11462">
        <v>1</v>
      </c>
      <c r="F11462" t="s">
        <v>581</v>
      </c>
      <c r="G11462" t="s">
        <v>581</v>
      </c>
      <c r="H11462" t="s">
        <v>671</v>
      </c>
      <c r="I11462" t="s">
        <v>519</v>
      </c>
      <c r="J11462" t="s">
        <v>674</v>
      </c>
    </row>
    <row r="11463" spans="1:10" x14ac:dyDescent="0.35">
      <c r="A11463">
        <v>11760</v>
      </c>
      <c r="B11463" t="s">
        <v>548</v>
      </c>
      <c r="C11463">
        <v>21</v>
      </c>
      <c r="D11463">
        <v>4</v>
      </c>
      <c r="E11463">
        <v>0</v>
      </c>
      <c r="F11463" t="s">
        <v>581</v>
      </c>
      <c r="G11463" t="s">
        <v>581</v>
      </c>
      <c r="H11463" t="s">
        <v>671</v>
      </c>
      <c r="I11463" t="s">
        <v>519</v>
      </c>
      <c r="J11463" t="s">
        <v>674</v>
      </c>
    </row>
    <row r="11464" spans="1:10" x14ac:dyDescent="0.35">
      <c r="A11464">
        <v>11761</v>
      </c>
      <c r="B11464" t="s">
        <v>548</v>
      </c>
      <c r="C11464">
        <v>23</v>
      </c>
      <c r="D11464">
        <v>2</v>
      </c>
      <c r="E11464">
        <v>0</v>
      </c>
      <c r="F11464" t="s">
        <v>581</v>
      </c>
      <c r="G11464" t="s">
        <v>581</v>
      </c>
      <c r="H11464" t="s">
        <v>671</v>
      </c>
      <c r="I11464" t="s">
        <v>519</v>
      </c>
      <c r="J11464" t="s">
        <v>674</v>
      </c>
    </row>
    <row r="11465" spans="1:10" x14ac:dyDescent="0.35">
      <c r="A11465">
        <v>11762</v>
      </c>
      <c r="B11465" t="s">
        <v>548</v>
      </c>
      <c r="C11465">
        <v>24</v>
      </c>
      <c r="D11465">
        <v>4</v>
      </c>
      <c r="E11465">
        <v>0</v>
      </c>
      <c r="F11465" t="s">
        <v>581</v>
      </c>
      <c r="G11465" t="s">
        <v>581</v>
      </c>
      <c r="H11465" t="s">
        <v>671</v>
      </c>
      <c r="I11465" t="s">
        <v>519</v>
      </c>
      <c r="J11465" t="s">
        <v>674</v>
      </c>
    </row>
    <row r="11466" spans="1:10" x14ac:dyDescent="0.35">
      <c r="A11466">
        <v>11763</v>
      </c>
      <c r="B11466" t="s">
        <v>548</v>
      </c>
      <c r="C11466">
        <v>25</v>
      </c>
      <c r="D11466">
        <v>6</v>
      </c>
      <c r="E11466">
        <v>1</v>
      </c>
      <c r="F11466" t="s">
        <v>581</v>
      </c>
      <c r="G11466" t="s">
        <v>581</v>
      </c>
      <c r="H11466" t="s">
        <v>671</v>
      </c>
      <c r="I11466" t="s">
        <v>519</v>
      </c>
      <c r="J11466" t="s">
        <v>674</v>
      </c>
    </row>
    <row r="11467" spans="1:10" x14ac:dyDescent="0.35">
      <c r="A11467">
        <v>11764</v>
      </c>
      <c r="B11467" t="s">
        <v>548</v>
      </c>
      <c r="C11467">
        <v>26</v>
      </c>
      <c r="D11467">
        <v>3</v>
      </c>
      <c r="E11467">
        <v>0</v>
      </c>
      <c r="F11467" t="s">
        <v>581</v>
      </c>
      <c r="G11467" t="s">
        <v>581</v>
      </c>
      <c r="H11467" t="s">
        <v>671</v>
      </c>
      <c r="I11467" t="s">
        <v>519</v>
      </c>
      <c r="J11467" t="s">
        <v>674</v>
      </c>
    </row>
    <row r="11468" spans="1:10" x14ac:dyDescent="0.35">
      <c r="A11468">
        <v>11765</v>
      </c>
      <c r="B11468" t="s">
        <v>548</v>
      </c>
      <c r="C11468">
        <v>27</v>
      </c>
      <c r="D11468">
        <v>4</v>
      </c>
      <c r="E11468">
        <v>1</v>
      </c>
      <c r="F11468" t="s">
        <v>581</v>
      </c>
      <c r="G11468" t="s">
        <v>581</v>
      </c>
      <c r="H11468" t="s">
        <v>671</v>
      </c>
      <c r="I11468" t="s">
        <v>519</v>
      </c>
      <c r="J11468" t="s">
        <v>674</v>
      </c>
    </row>
    <row r="11469" spans="1:10" x14ac:dyDescent="0.35">
      <c r="A11469">
        <v>11766</v>
      </c>
      <c r="B11469" t="s">
        <v>548</v>
      </c>
      <c r="C11469">
        <v>28</v>
      </c>
      <c r="D11469">
        <v>7</v>
      </c>
      <c r="E11469">
        <v>0</v>
      </c>
      <c r="F11469" t="s">
        <v>581</v>
      </c>
      <c r="G11469" t="s">
        <v>581</v>
      </c>
      <c r="H11469" t="s">
        <v>671</v>
      </c>
      <c r="I11469" t="s">
        <v>519</v>
      </c>
      <c r="J11469" t="s">
        <v>674</v>
      </c>
    </row>
    <row r="11470" spans="1:10" x14ac:dyDescent="0.35">
      <c r="A11470">
        <v>11767</v>
      </c>
      <c r="B11470" t="s">
        <v>548</v>
      </c>
      <c r="C11470">
        <v>29</v>
      </c>
      <c r="D11470">
        <v>11</v>
      </c>
      <c r="E11470">
        <v>0</v>
      </c>
      <c r="F11470" t="s">
        <v>581</v>
      </c>
      <c r="G11470" t="s">
        <v>581</v>
      </c>
      <c r="H11470" t="s">
        <v>671</v>
      </c>
      <c r="I11470" t="s">
        <v>519</v>
      </c>
      <c r="J11470" t="s">
        <v>674</v>
      </c>
    </row>
    <row r="11471" spans="1:10" x14ac:dyDescent="0.35">
      <c r="A11471">
        <v>11768</v>
      </c>
      <c r="B11471" t="s">
        <v>548</v>
      </c>
      <c r="C11471">
        <v>30</v>
      </c>
      <c r="D11471">
        <v>6</v>
      </c>
      <c r="E11471">
        <v>1</v>
      </c>
      <c r="F11471" t="s">
        <v>581</v>
      </c>
      <c r="G11471" t="s">
        <v>581</v>
      </c>
      <c r="H11471" t="s">
        <v>671</v>
      </c>
      <c r="I11471" t="s">
        <v>519</v>
      </c>
      <c r="J11471" t="s">
        <v>674</v>
      </c>
    </row>
    <row r="11472" spans="1:10" x14ac:dyDescent="0.35">
      <c r="A11472">
        <v>11769</v>
      </c>
      <c r="B11472" t="s">
        <v>548</v>
      </c>
      <c r="C11472">
        <v>31</v>
      </c>
      <c r="D11472">
        <v>10</v>
      </c>
      <c r="E11472">
        <v>0</v>
      </c>
      <c r="F11472" t="s">
        <v>581</v>
      </c>
      <c r="G11472" t="s">
        <v>581</v>
      </c>
      <c r="H11472" t="s">
        <v>671</v>
      </c>
      <c r="I11472" t="s">
        <v>519</v>
      </c>
      <c r="J11472" t="s">
        <v>674</v>
      </c>
    </row>
    <row r="11473" spans="1:10" x14ac:dyDescent="0.35">
      <c r="A11473">
        <v>11770</v>
      </c>
      <c r="B11473" t="s">
        <v>548</v>
      </c>
      <c r="C11473">
        <v>32</v>
      </c>
      <c r="D11473">
        <v>10</v>
      </c>
      <c r="E11473">
        <v>0</v>
      </c>
      <c r="F11473" t="s">
        <v>581</v>
      </c>
      <c r="G11473" t="s">
        <v>581</v>
      </c>
      <c r="H11473" t="s">
        <v>671</v>
      </c>
      <c r="I11473" t="s">
        <v>519</v>
      </c>
      <c r="J11473" t="s">
        <v>674</v>
      </c>
    </row>
    <row r="11474" spans="1:10" x14ac:dyDescent="0.35">
      <c r="A11474">
        <v>11771</v>
      </c>
      <c r="B11474" t="s">
        <v>548</v>
      </c>
      <c r="C11474">
        <v>33</v>
      </c>
      <c r="D11474">
        <v>4</v>
      </c>
      <c r="E11474">
        <v>0</v>
      </c>
      <c r="F11474" t="s">
        <v>581</v>
      </c>
      <c r="G11474" t="s">
        <v>581</v>
      </c>
      <c r="H11474" t="s">
        <v>671</v>
      </c>
      <c r="I11474" t="s">
        <v>519</v>
      </c>
      <c r="J11474" t="s">
        <v>674</v>
      </c>
    </row>
    <row r="11475" spans="1:10" x14ac:dyDescent="0.35">
      <c r="A11475">
        <v>11772</v>
      </c>
      <c r="B11475" t="s">
        <v>548</v>
      </c>
      <c r="C11475">
        <v>34</v>
      </c>
      <c r="D11475">
        <v>5</v>
      </c>
      <c r="E11475">
        <v>0</v>
      </c>
      <c r="F11475" t="s">
        <v>581</v>
      </c>
      <c r="G11475" t="s">
        <v>581</v>
      </c>
      <c r="H11475" t="s">
        <v>671</v>
      </c>
      <c r="I11475" t="s">
        <v>519</v>
      </c>
      <c r="J11475" t="s">
        <v>674</v>
      </c>
    </row>
    <row r="11476" spans="1:10" x14ac:dyDescent="0.35">
      <c r="A11476">
        <v>11773</v>
      </c>
      <c r="B11476" t="s">
        <v>548</v>
      </c>
      <c r="C11476">
        <v>35</v>
      </c>
      <c r="D11476">
        <v>10</v>
      </c>
      <c r="E11476">
        <v>2</v>
      </c>
      <c r="F11476" t="s">
        <v>581</v>
      </c>
      <c r="G11476" t="s">
        <v>581</v>
      </c>
      <c r="H11476" t="s">
        <v>671</v>
      </c>
      <c r="I11476" t="s">
        <v>519</v>
      </c>
      <c r="J11476" t="s">
        <v>674</v>
      </c>
    </row>
    <row r="11477" spans="1:10" x14ac:dyDescent="0.35">
      <c r="A11477">
        <v>11774</v>
      </c>
      <c r="B11477" t="s">
        <v>548</v>
      </c>
      <c r="C11477">
        <v>36</v>
      </c>
      <c r="D11477">
        <v>6</v>
      </c>
      <c r="E11477">
        <v>1</v>
      </c>
      <c r="F11477" t="s">
        <v>581</v>
      </c>
      <c r="G11477" t="s">
        <v>581</v>
      </c>
      <c r="H11477" t="s">
        <v>671</v>
      </c>
      <c r="I11477" t="s">
        <v>519</v>
      </c>
      <c r="J11477" t="s">
        <v>674</v>
      </c>
    </row>
    <row r="11478" spans="1:10" x14ac:dyDescent="0.35">
      <c r="A11478">
        <v>11775</v>
      </c>
      <c r="B11478" t="s">
        <v>548</v>
      </c>
      <c r="C11478">
        <v>37</v>
      </c>
      <c r="D11478">
        <v>7</v>
      </c>
      <c r="E11478">
        <v>3</v>
      </c>
      <c r="F11478" t="s">
        <v>581</v>
      </c>
      <c r="G11478" t="s">
        <v>581</v>
      </c>
      <c r="H11478" t="s">
        <v>671</v>
      </c>
      <c r="I11478" t="s">
        <v>519</v>
      </c>
      <c r="J11478" t="s">
        <v>674</v>
      </c>
    </row>
    <row r="11479" spans="1:10" x14ac:dyDescent="0.35">
      <c r="A11479">
        <v>11776</v>
      </c>
      <c r="B11479" t="s">
        <v>548</v>
      </c>
      <c r="C11479">
        <v>38</v>
      </c>
      <c r="D11479">
        <v>6</v>
      </c>
      <c r="E11479">
        <v>0</v>
      </c>
      <c r="F11479" t="s">
        <v>581</v>
      </c>
      <c r="G11479" t="s">
        <v>581</v>
      </c>
      <c r="H11479" t="s">
        <v>671</v>
      </c>
      <c r="I11479" t="s">
        <v>519</v>
      </c>
      <c r="J11479" t="s">
        <v>674</v>
      </c>
    </row>
    <row r="11480" spans="1:10" x14ac:dyDescent="0.35">
      <c r="A11480">
        <v>11778</v>
      </c>
      <c r="B11480" t="s">
        <v>549</v>
      </c>
      <c r="C11480">
        <v>15</v>
      </c>
      <c r="D11480">
        <v>17</v>
      </c>
      <c r="E11480">
        <v>1</v>
      </c>
      <c r="F11480" t="s">
        <v>581</v>
      </c>
      <c r="G11480" t="s">
        <v>581</v>
      </c>
      <c r="H11480" t="s">
        <v>671</v>
      </c>
      <c r="I11480" t="s">
        <v>519</v>
      </c>
      <c r="J11480" t="s">
        <v>674</v>
      </c>
    </row>
    <row r="11481" spans="1:10" x14ac:dyDescent="0.35">
      <c r="A11481">
        <v>11779</v>
      </c>
      <c r="B11481" t="s">
        <v>549</v>
      </c>
      <c r="C11481">
        <v>16</v>
      </c>
      <c r="D11481">
        <v>17</v>
      </c>
      <c r="E11481">
        <v>1</v>
      </c>
      <c r="F11481" t="s">
        <v>581</v>
      </c>
      <c r="G11481" t="s">
        <v>581</v>
      </c>
      <c r="H11481" t="s">
        <v>671</v>
      </c>
      <c r="I11481" t="s">
        <v>519</v>
      </c>
      <c r="J11481" t="s">
        <v>674</v>
      </c>
    </row>
    <row r="11482" spans="1:10" x14ac:dyDescent="0.35">
      <c r="A11482">
        <v>11780</v>
      </c>
      <c r="B11482" t="s">
        <v>549</v>
      </c>
      <c r="C11482">
        <v>17</v>
      </c>
      <c r="D11482">
        <v>28</v>
      </c>
      <c r="E11482">
        <v>0</v>
      </c>
      <c r="F11482" t="s">
        <v>581</v>
      </c>
      <c r="G11482" t="s">
        <v>581</v>
      </c>
      <c r="H11482" t="s">
        <v>671</v>
      </c>
      <c r="I11482" t="s">
        <v>519</v>
      </c>
      <c r="J11482" t="s">
        <v>674</v>
      </c>
    </row>
    <row r="11483" spans="1:10" x14ac:dyDescent="0.35">
      <c r="A11483">
        <v>11781</v>
      </c>
      <c r="B11483" t="s">
        <v>549</v>
      </c>
      <c r="C11483">
        <v>18</v>
      </c>
      <c r="D11483">
        <v>5</v>
      </c>
      <c r="E11483">
        <v>0</v>
      </c>
      <c r="F11483" t="s">
        <v>581</v>
      </c>
      <c r="G11483" t="s">
        <v>581</v>
      </c>
      <c r="H11483" t="s">
        <v>671</v>
      </c>
      <c r="I11483" t="s">
        <v>519</v>
      </c>
      <c r="J11483" t="s">
        <v>674</v>
      </c>
    </row>
    <row r="11484" spans="1:10" x14ac:dyDescent="0.35">
      <c r="A11484">
        <v>11782</v>
      </c>
      <c r="B11484" t="s">
        <v>549</v>
      </c>
      <c r="C11484">
        <v>19</v>
      </c>
      <c r="D11484">
        <v>9</v>
      </c>
      <c r="E11484">
        <v>2</v>
      </c>
      <c r="F11484" t="s">
        <v>581</v>
      </c>
      <c r="G11484" t="s">
        <v>581</v>
      </c>
      <c r="H11484" t="s">
        <v>671</v>
      </c>
      <c r="I11484" t="s">
        <v>519</v>
      </c>
      <c r="J11484" t="s">
        <v>674</v>
      </c>
    </row>
    <row r="11485" spans="1:10" x14ac:dyDescent="0.35">
      <c r="A11485">
        <v>11783</v>
      </c>
      <c r="B11485" t="s">
        <v>549</v>
      </c>
      <c r="C11485">
        <v>20</v>
      </c>
      <c r="D11485">
        <v>7</v>
      </c>
      <c r="E11485">
        <v>1</v>
      </c>
      <c r="F11485" t="s">
        <v>581</v>
      </c>
      <c r="G11485" t="s">
        <v>581</v>
      </c>
      <c r="H11485" t="s">
        <v>671</v>
      </c>
      <c r="I11485" t="s">
        <v>519</v>
      </c>
      <c r="J11485" t="s">
        <v>674</v>
      </c>
    </row>
    <row r="11486" spans="1:10" x14ac:dyDescent="0.35">
      <c r="A11486">
        <v>11784</v>
      </c>
      <c r="B11486" t="s">
        <v>549</v>
      </c>
      <c r="C11486">
        <v>21</v>
      </c>
      <c r="D11486">
        <v>1</v>
      </c>
      <c r="E11486">
        <v>0</v>
      </c>
      <c r="F11486" t="s">
        <v>581</v>
      </c>
      <c r="G11486" t="s">
        <v>581</v>
      </c>
      <c r="H11486" t="s">
        <v>671</v>
      </c>
      <c r="I11486" t="s">
        <v>519</v>
      </c>
      <c r="J11486" t="s">
        <v>674</v>
      </c>
    </row>
    <row r="11487" spans="1:10" x14ac:dyDescent="0.35">
      <c r="A11487">
        <v>11785</v>
      </c>
      <c r="B11487" t="s">
        <v>549</v>
      </c>
      <c r="C11487">
        <v>22</v>
      </c>
      <c r="D11487">
        <v>1</v>
      </c>
      <c r="E11487">
        <v>0</v>
      </c>
      <c r="F11487" t="s">
        <v>581</v>
      </c>
      <c r="G11487" t="s">
        <v>581</v>
      </c>
      <c r="H11487" t="s">
        <v>671</v>
      </c>
      <c r="I11487" t="s">
        <v>519</v>
      </c>
      <c r="J11487" t="s">
        <v>674</v>
      </c>
    </row>
    <row r="11488" spans="1:10" x14ac:dyDescent="0.35">
      <c r="A11488">
        <v>11786</v>
      </c>
      <c r="B11488" t="s">
        <v>549</v>
      </c>
      <c r="C11488">
        <v>23</v>
      </c>
      <c r="D11488">
        <v>3</v>
      </c>
      <c r="E11488">
        <v>0</v>
      </c>
      <c r="F11488" t="s">
        <v>581</v>
      </c>
      <c r="G11488" t="s">
        <v>581</v>
      </c>
      <c r="H11488" t="s">
        <v>671</v>
      </c>
      <c r="I11488" t="s">
        <v>519</v>
      </c>
      <c r="J11488" t="s">
        <v>674</v>
      </c>
    </row>
    <row r="11489" spans="1:10" x14ac:dyDescent="0.35">
      <c r="A11489">
        <v>11787</v>
      </c>
      <c r="B11489" t="s">
        <v>549</v>
      </c>
      <c r="C11489">
        <v>24</v>
      </c>
      <c r="D11489">
        <v>3</v>
      </c>
      <c r="E11489">
        <v>0</v>
      </c>
      <c r="F11489" t="s">
        <v>581</v>
      </c>
      <c r="G11489" t="s">
        <v>581</v>
      </c>
      <c r="H11489" t="s">
        <v>671</v>
      </c>
      <c r="I11489" t="s">
        <v>519</v>
      </c>
      <c r="J11489" t="s">
        <v>674</v>
      </c>
    </row>
    <row r="11490" spans="1:10" x14ac:dyDescent="0.35">
      <c r="A11490">
        <v>11788</v>
      </c>
      <c r="B11490" t="s">
        <v>549</v>
      </c>
      <c r="C11490">
        <v>25</v>
      </c>
      <c r="D11490">
        <v>2</v>
      </c>
      <c r="E11490">
        <v>0</v>
      </c>
      <c r="F11490" t="s">
        <v>581</v>
      </c>
      <c r="G11490" t="s">
        <v>581</v>
      </c>
      <c r="H11490" t="s">
        <v>671</v>
      </c>
      <c r="I11490" t="s">
        <v>519</v>
      </c>
      <c r="J11490" t="s">
        <v>674</v>
      </c>
    </row>
    <row r="11491" spans="1:10" x14ac:dyDescent="0.35">
      <c r="A11491">
        <v>11789</v>
      </c>
      <c r="B11491" t="s">
        <v>549</v>
      </c>
      <c r="C11491">
        <v>26</v>
      </c>
      <c r="D11491">
        <v>1</v>
      </c>
      <c r="E11491">
        <v>0</v>
      </c>
      <c r="F11491" t="s">
        <v>581</v>
      </c>
      <c r="G11491" t="s">
        <v>581</v>
      </c>
      <c r="H11491" t="s">
        <v>671</v>
      </c>
      <c r="I11491" t="s">
        <v>519</v>
      </c>
      <c r="J11491" t="s">
        <v>674</v>
      </c>
    </row>
    <row r="11492" spans="1:10" x14ac:dyDescent="0.35">
      <c r="A11492">
        <v>11790</v>
      </c>
      <c r="B11492" t="s">
        <v>549</v>
      </c>
      <c r="C11492">
        <v>27</v>
      </c>
      <c r="D11492">
        <v>2</v>
      </c>
      <c r="E11492">
        <v>0</v>
      </c>
      <c r="F11492" t="s">
        <v>581</v>
      </c>
      <c r="G11492" t="s">
        <v>581</v>
      </c>
      <c r="H11492" t="s">
        <v>671</v>
      </c>
      <c r="I11492" t="s">
        <v>519</v>
      </c>
      <c r="J11492" t="s">
        <v>674</v>
      </c>
    </row>
    <row r="11493" spans="1:10" x14ac:dyDescent="0.35">
      <c r="A11493">
        <v>11791</v>
      </c>
      <c r="B11493" t="s">
        <v>549</v>
      </c>
      <c r="C11493">
        <v>28</v>
      </c>
      <c r="D11493">
        <v>11</v>
      </c>
      <c r="E11493">
        <v>1</v>
      </c>
      <c r="F11493" t="s">
        <v>581</v>
      </c>
      <c r="G11493" t="s">
        <v>581</v>
      </c>
      <c r="H11493" t="s">
        <v>671</v>
      </c>
      <c r="I11493" t="s">
        <v>519</v>
      </c>
      <c r="J11493" t="s">
        <v>674</v>
      </c>
    </row>
    <row r="11494" spans="1:10" x14ac:dyDescent="0.35">
      <c r="A11494">
        <v>11792</v>
      </c>
      <c r="B11494" t="s">
        <v>549</v>
      </c>
      <c r="C11494">
        <v>29</v>
      </c>
      <c r="D11494">
        <v>8</v>
      </c>
      <c r="E11494">
        <v>0</v>
      </c>
      <c r="F11494" t="s">
        <v>581</v>
      </c>
      <c r="G11494" t="s">
        <v>581</v>
      </c>
      <c r="H11494" t="s">
        <v>671</v>
      </c>
      <c r="I11494" t="s">
        <v>519</v>
      </c>
      <c r="J11494" t="s">
        <v>674</v>
      </c>
    </row>
    <row r="11495" spans="1:10" x14ac:dyDescent="0.35">
      <c r="A11495">
        <v>11793</v>
      </c>
      <c r="B11495" t="s">
        <v>549</v>
      </c>
      <c r="C11495">
        <v>30</v>
      </c>
      <c r="D11495">
        <v>6</v>
      </c>
      <c r="E11495">
        <v>0</v>
      </c>
      <c r="F11495" t="s">
        <v>581</v>
      </c>
      <c r="G11495" t="s">
        <v>581</v>
      </c>
      <c r="H11495" t="s">
        <v>671</v>
      </c>
      <c r="I11495" t="s">
        <v>519</v>
      </c>
      <c r="J11495" t="s">
        <v>674</v>
      </c>
    </row>
    <row r="11496" spans="1:10" x14ac:dyDescent="0.35">
      <c r="A11496">
        <v>11794</v>
      </c>
      <c r="B11496" t="s">
        <v>549</v>
      </c>
      <c r="C11496">
        <v>31</v>
      </c>
      <c r="D11496">
        <v>9</v>
      </c>
      <c r="E11496">
        <v>0</v>
      </c>
      <c r="F11496" t="s">
        <v>581</v>
      </c>
      <c r="G11496" t="s">
        <v>581</v>
      </c>
      <c r="H11496" t="s">
        <v>671</v>
      </c>
      <c r="I11496" t="s">
        <v>519</v>
      </c>
      <c r="J11496" t="s">
        <v>674</v>
      </c>
    </row>
    <row r="11497" spans="1:10" x14ac:dyDescent="0.35">
      <c r="A11497">
        <v>11795</v>
      </c>
      <c r="B11497" t="s">
        <v>549</v>
      </c>
      <c r="C11497">
        <v>32</v>
      </c>
      <c r="D11497">
        <v>13</v>
      </c>
      <c r="E11497">
        <v>2</v>
      </c>
      <c r="F11497" t="s">
        <v>581</v>
      </c>
      <c r="G11497" t="s">
        <v>581</v>
      </c>
      <c r="H11497" t="s">
        <v>671</v>
      </c>
      <c r="I11497" t="s">
        <v>519</v>
      </c>
      <c r="J11497" t="s">
        <v>674</v>
      </c>
    </row>
    <row r="11498" spans="1:10" x14ac:dyDescent="0.35">
      <c r="A11498">
        <v>11796</v>
      </c>
      <c r="B11498" t="s">
        <v>549</v>
      </c>
      <c r="C11498">
        <v>33</v>
      </c>
      <c r="D11498">
        <v>8</v>
      </c>
      <c r="E11498">
        <v>0</v>
      </c>
      <c r="F11498" t="s">
        <v>581</v>
      </c>
      <c r="G11498" t="s">
        <v>581</v>
      </c>
      <c r="H11498" t="s">
        <v>671</v>
      </c>
      <c r="I11498" t="s">
        <v>519</v>
      </c>
      <c r="J11498" t="s">
        <v>674</v>
      </c>
    </row>
    <row r="11499" spans="1:10" x14ac:dyDescent="0.35">
      <c r="A11499">
        <v>11797</v>
      </c>
      <c r="B11499" t="s">
        <v>549</v>
      </c>
      <c r="C11499">
        <v>34</v>
      </c>
      <c r="D11499">
        <v>8</v>
      </c>
      <c r="E11499">
        <v>0</v>
      </c>
      <c r="F11499" t="s">
        <v>581</v>
      </c>
      <c r="G11499" t="s">
        <v>581</v>
      </c>
      <c r="H11499" t="s">
        <v>671</v>
      </c>
      <c r="I11499" t="s">
        <v>519</v>
      </c>
      <c r="J11499" t="s">
        <v>674</v>
      </c>
    </row>
    <row r="11500" spans="1:10" x14ac:dyDescent="0.35">
      <c r="A11500">
        <v>11798</v>
      </c>
      <c r="B11500" t="s">
        <v>549</v>
      </c>
      <c r="C11500">
        <v>35</v>
      </c>
      <c r="D11500">
        <v>3</v>
      </c>
      <c r="E11500">
        <v>0</v>
      </c>
      <c r="F11500" t="s">
        <v>581</v>
      </c>
      <c r="G11500" t="s">
        <v>581</v>
      </c>
      <c r="H11500" t="s">
        <v>671</v>
      </c>
      <c r="I11500" t="s">
        <v>519</v>
      </c>
      <c r="J11500" t="s">
        <v>674</v>
      </c>
    </row>
    <row r="11501" spans="1:10" x14ac:dyDescent="0.35">
      <c r="A11501">
        <v>11799</v>
      </c>
      <c r="B11501" t="s">
        <v>549</v>
      </c>
      <c r="C11501">
        <v>36</v>
      </c>
      <c r="D11501">
        <v>2</v>
      </c>
      <c r="E11501">
        <v>0</v>
      </c>
      <c r="F11501" t="s">
        <v>581</v>
      </c>
      <c r="G11501" t="s">
        <v>581</v>
      </c>
      <c r="H11501" t="s">
        <v>671</v>
      </c>
      <c r="I11501" t="s">
        <v>519</v>
      </c>
      <c r="J11501" t="s">
        <v>674</v>
      </c>
    </row>
    <row r="11502" spans="1:10" x14ac:dyDescent="0.35">
      <c r="A11502">
        <v>11800</v>
      </c>
      <c r="B11502" t="s">
        <v>549</v>
      </c>
      <c r="C11502">
        <v>37</v>
      </c>
      <c r="D11502">
        <v>4</v>
      </c>
      <c r="E11502">
        <v>0</v>
      </c>
      <c r="F11502" t="s">
        <v>581</v>
      </c>
      <c r="G11502" t="s">
        <v>581</v>
      </c>
      <c r="H11502" t="s">
        <v>671</v>
      </c>
      <c r="I11502" t="s">
        <v>519</v>
      </c>
      <c r="J11502" t="s">
        <v>674</v>
      </c>
    </row>
    <row r="11503" spans="1:10" x14ac:dyDescent="0.35">
      <c r="A11503">
        <v>11801</v>
      </c>
      <c r="B11503" t="s">
        <v>549</v>
      </c>
      <c r="C11503">
        <v>38</v>
      </c>
      <c r="D11503">
        <v>6</v>
      </c>
      <c r="E11503">
        <v>1</v>
      </c>
      <c r="F11503" t="s">
        <v>581</v>
      </c>
      <c r="G11503" t="s">
        <v>581</v>
      </c>
      <c r="H11503" t="s">
        <v>671</v>
      </c>
      <c r="I11503" t="s">
        <v>519</v>
      </c>
      <c r="J11503" t="s">
        <v>674</v>
      </c>
    </row>
    <row r="11504" spans="1:10" x14ac:dyDescent="0.35">
      <c r="A11504">
        <v>11802</v>
      </c>
      <c r="B11504" t="s">
        <v>550</v>
      </c>
      <c r="C11504">
        <v>15</v>
      </c>
      <c r="D11504">
        <v>23</v>
      </c>
      <c r="E11504">
        <v>0</v>
      </c>
      <c r="F11504" t="s">
        <v>581</v>
      </c>
      <c r="G11504" t="s">
        <v>581</v>
      </c>
      <c r="H11504" t="s">
        <v>671</v>
      </c>
      <c r="I11504" t="s">
        <v>519</v>
      </c>
      <c r="J11504" t="s">
        <v>674</v>
      </c>
    </row>
    <row r="11505" spans="1:10" x14ac:dyDescent="0.35">
      <c r="A11505">
        <v>11803</v>
      </c>
      <c r="B11505" t="s">
        <v>550</v>
      </c>
      <c r="C11505">
        <v>16</v>
      </c>
      <c r="D11505">
        <v>33</v>
      </c>
      <c r="E11505">
        <v>2</v>
      </c>
      <c r="F11505" t="s">
        <v>581</v>
      </c>
      <c r="G11505" t="s">
        <v>581</v>
      </c>
      <c r="H11505" t="s">
        <v>671</v>
      </c>
      <c r="I11505" t="s">
        <v>519</v>
      </c>
      <c r="J11505" t="s">
        <v>674</v>
      </c>
    </row>
    <row r="11506" spans="1:10" x14ac:dyDescent="0.35">
      <c r="A11506">
        <v>11804</v>
      </c>
      <c r="B11506" t="s">
        <v>550</v>
      </c>
      <c r="C11506">
        <v>17</v>
      </c>
      <c r="D11506">
        <v>27</v>
      </c>
      <c r="E11506">
        <v>0</v>
      </c>
      <c r="F11506" t="s">
        <v>581</v>
      </c>
      <c r="G11506" t="s">
        <v>581</v>
      </c>
      <c r="H11506" t="s">
        <v>671</v>
      </c>
      <c r="I11506" t="s">
        <v>519</v>
      </c>
      <c r="J11506" t="s">
        <v>674</v>
      </c>
    </row>
    <row r="11507" spans="1:10" x14ac:dyDescent="0.35">
      <c r="A11507">
        <v>11805</v>
      </c>
      <c r="B11507" t="s">
        <v>550</v>
      </c>
      <c r="C11507">
        <v>18</v>
      </c>
      <c r="D11507">
        <v>13</v>
      </c>
      <c r="E11507">
        <v>1</v>
      </c>
      <c r="F11507" t="s">
        <v>581</v>
      </c>
      <c r="G11507" t="s">
        <v>581</v>
      </c>
      <c r="H11507" t="s">
        <v>671</v>
      </c>
      <c r="I11507" t="s">
        <v>519</v>
      </c>
      <c r="J11507" t="s">
        <v>674</v>
      </c>
    </row>
    <row r="11508" spans="1:10" x14ac:dyDescent="0.35">
      <c r="A11508">
        <v>11806</v>
      </c>
      <c r="B11508" t="s">
        <v>550</v>
      </c>
      <c r="C11508">
        <v>19</v>
      </c>
      <c r="D11508">
        <v>15</v>
      </c>
      <c r="E11508">
        <v>0</v>
      </c>
      <c r="F11508" t="s">
        <v>581</v>
      </c>
      <c r="G11508" t="s">
        <v>581</v>
      </c>
      <c r="H11508" t="s">
        <v>671</v>
      </c>
      <c r="I11508" t="s">
        <v>519</v>
      </c>
      <c r="J11508" t="s">
        <v>674</v>
      </c>
    </row>
    <row r="11509" spans="1:10" x14ac:dyDescent="0.35">
      <c r="A11509">
        <v>11807</v>
      </c>
      <c r="B11509" t="s">
        <v>550</v>
      </c>
      <c r="C11509">
        <v>20</v>
      </c>
      <c r="D11509">
        <v>6</v>
      </c>
      <c r="E11509">
        <v>0</v>
      </c>
      <c r="F11509" t="s">
        <v>581</v>
      </c>
      <c r="G11509" t="s">
        <v>581</v>
      </c>
      <c r="H11509" t="s">
        <v>671</v>
      </c>
      <c r="I11509" t="s">
        <v>519</v>
      </c>
      <c r="J11509" t="s">
        <v>674</v>
      </c>
    </row>
    <row r="11510" spans="1:10" x14ac:dyDescent="0.35">
      <c r="A11510">
        <v>11808</v>
      </c>
      <c r="B11510" t="s">
        <v>550</v>
      </c>
      <c r="C11510">
        <v>21</v>
      </c>
      <c r="D11510">
        <v>6</v>
      </c>
      <c r="E11510">
        <v>2</v>
      </c>
      <c r="F11510" t="s">
        <v>581</v>
      </c>
      <c r="G11510" t="s">
        <v>581</v>
      </c>
      <c r="H11510" t="s">
        <v>671</v>
      </c>
      <c r="I11510" t="s">
        <v>519</v>
      </c>
      <c r="J11510" t="s">
        <v>674</v>
      </c>
    </row>
    <row r="11511" spans="1:10" x14ac:dyDescent="0.35">
      <c r="A11511">
        <v>11809</v>
      </c>
      <c r="B11511" t="s">
        <v>550</v>
      </c>
      <c r="C11511">
        <v>22</v>
      </c>
      <c r="D11511">
        <v>5</v>
      </c>
      <c r="E11511">
        <v>1</v>
      </c>
      <c r="F11511" t="s">
        <v>581</v>
      </c>
      <c r="G11511" t="s">
        <v>581</v>
      </c>
      <c r="H11511" t="s">
        <v>671</v>
      </c>
      <c r="I11511" t="s">
        <v>519</v>
      </c>
      <c r="J11511" t="s">
        <v>674</v>
      </c>
    </row>
    <row r="11512" spans="1:10" x14ac:dyDescent="0.35">
      <c r="A11512">
        <v>11810</v>
      </c>
      <c r="B11512" t="s">
        <v>550</v>
      </c>
      <c r="C11512">
        <v>23</v>
      </c>
      <c r="D11512">
        <v>3</v>
      </c>
      <c r="E11512">
        <v>1</v>
      </c>
      <c r="F11512" t="s">
        <v>581</v>
      </c>
      <c r="G11512" t="s">
        <v>581</v>
      </c>
      <c r="H11512" t="s">
        <v>671</v>
      </c>
      <c r="I11512" t="s">
        <v>519</v>
      </c>
      <c r="J11512" t="s">
        <v>674</v>
      </c>
    </row>
    <row r="11513" spans="1:10" x14ac:dyDescent="0.35">
      <c r="A11513">
        <v>11811</v>
      </c>
      <c r="B11513" t="s">
        <v>550</v>
      </c>
      <c r="C11513">
        <v>24</v>
      </c>
      <c r="D11513">
        <v>8</v>
      </c>
      <c r="E11513">
        <v>2</v>
      </c>
      <c r="F11513" t="s">
        <v>581</v>
      </c>
      <c r="G11513" t="s">
        <v>581</v>
      </c>
      <c r="H11513" t="s">
        <v>671</v>
      </c>
      <c r="I11513" t="s">
        <v>519</v>
      </c>
      <c r="J11513" t="s">
        <v>674</v>
      </c>
    </row>
    <row r="11514" spans="1:10" x14ac:dyDescent="0.35">
      <c r="A11514">
        <v>11812</v>
      </c>
      <c r="B11514" t="s">
        <v>550</v>
      </c>
      <c r="C11514">
        <v>25</v>
      </c>
      <c r="D11514">
        <v>7</v>
      </c>
      <c r="E11514">
        <v>0</v>
      </c>
      <c r="F11514" t="s">
        <v>581</v>
      </c>
      <c r="G11514" t="s">
        <v>581</v>
      </c>
      <c r="H11514" t="s">
        <v>671</v>
      </c>
      <c r="I11514" t="s">
        <v>519</v>
      </c>
      <c r="J11514" t="s">
        <v>674</v>
      </c>
    </row>
    <row r="11515" spans="1:10" x14ac:dyDescent="0.35">
      <c r="A11515">
        <v>11813</v>
      </c>
      <c r="B11515" t="s">
        <v>550</v>
      </c>
      <c r="C11515">
        <v>26</v>
      </c>
      <c r="D11515">
        <v>7</v>
      </c>
      <c r="E11515">
        <v>0</v>
      </c>
      <c r="F11515" t="s">
        <v>581</v>
      </c>
      <c r="G11515" t="s">
        <v>581</v>
      </c>
      <c r="H11515" t="s">
        <v>671</v>
      </c>
      <c r="I11515" t="s">
        <v>519</v>
      </c>
      <c r="J11515" t="s">
        <v>674</v>
      </c>
    </row>
    <row r="11516" spans="1:10" x14ac:dyDescent="0.35">
      <c r="A11516">
        <v>11814</v>
      </c>
      <c r="B11516" t="s">
        <v>550</v>
      </c>
      <c r="C11516">
        <v>27</v>
      </c>
      <c r="D11516">
        <v>4</v>
      </c>
      <c r="E11516">
        <v>0</v>
      </c>
      <c r="F11516" t="s">
        <v>581</v>
      </c>
      <c r="G11516" t="s">
        <v>581</v>
      </c>
      <c r="H11516" t="s">
        <v>671</v>
      </c>
      <c r="I11516" t="s">
        <v>519</v>
      </c>
      <c r="J11516" t="s">
        <v>674</v>
      </c>
    </row>
    <row r="11517" spans="1:10" x14ac:dyDescent="0.35">
      <c r="A11517">
        <v>11815</v>
      </c>
      <c r="B11517" t="s">
        <v>550</v>
      </c>
      <c r="C11517">
        <v>28</v>
      </c>
      <c r="D11517">
        <v>17</v>
      </c>
      <c r="E11517">
        <v>0</v>
      </c>
      <c r="F11517" t="s">
        <v>581</v>
      </c>
      <c r="G11517" t="s">
        <v>581</v>
      </c>
      <c r="H11517" t="s">
        <v>671</v>
      </c>
      <c r="I11517" t="s">
        <v>519</v>
      </c>
      <c r="J11517" t="s">
        <v>674</v>
      </c>
    </row>
    <row r="11518" spans="1:10" x14ac:dyDescent="0.35">
      <c r="A11518">
        <v>11816</v>
      </c>
      <c r="B11518" t="s">
        <v>550</v>
      </c>
      <c r="C11518">
        <v>29</v>
      </c>
      <c r="D11518">
        <v>23</v>
      </c>
      <c r="E11518">
        <v>1</v>
      </c>
      <c r="F11518" t="s">
        <v>581</v>
      </c>
      <c r="G11518" t="s">
        <v>581</v>
      </c>
      <c r="H11518" t="s">
        <v>671</v>
      </c>
      <c r="I11518" t="s">
        <v>519</v>
      </c>
      <c r="J11518" t="s">
        <v>674</v>
      </c>
    </row>
    <row r="11519" spans="1:10" x14ac:dyDescent="0.35">
      <c r="A11519">
        <v>11817</v>
      </c>
      <c r="B11519" t="s">
        <v>550</v>
      </c>
      <c r="C11519">
        <v>30</v>
      </c>
      <c r="D11519">
        <v>5</v>
      </c>
      <c r="E11519">
        <v>0</v>
      </c>
      <c r="F11519" t="s">
        <v>581</v>
      </c>
      <c r="G11519" t="s">
        <v>581</v>
      </c>
      <c r="H11519" t="s">
        <v>671</v>
      </c>
      <c r="I11519" t="s">
        <v>519</v>
      </c>
      <c r="J11519" t="s">
        <v>674</v>
      </c>
    </row>
    <row r="11520" spans="1:10" x14ac:dyDescent="0.35">
      <c r="A11520">
        <v>11818</v>
      </c>
      <c r="B11520" t="s">
        <v>550</v>
      </c>
      <c r="C11520">
        <v>31</v>
      </c>
      <c r="D11520">
        <v>14</v>
      </c>
      <c r="E11520">
        <v>0</v>
      </c>
      <c r="F11520" t="s">
        <v>581</v>
      </c>
      <c r="G11520" t="s">
        <v>581</v>
      </c>
      <c r="H11520" t="s">
        <v>671</v>
      </c>
      <c r="I11520" t="s">
        <v>519</v>
      </c>
      <c r="J11520" t="s">
        <v>674</v>
      </c>
    </row>
    <row r="11521" spans="1:10" x14ac:dyDescent="0.35">
      <c r="A11521">
        <v>11819</v>
      </c>
      <c r="B11521" t="s">
        <v>550</v>
      </c>
      <c r="C11521">
        <v>32</v>
      </c>
      <c r="D11521">
        <v>11</v>
      </c>
      <c r="E11521">
        <v>1</v>
      </c>
      <c r="F11521" t="s">
        <v>581</v>
      </c>
      <c r="G11521" t="s">
        <v>581</v>
      </c>
      <c r="H11521" t="s">
        <v>671</v>
      </c>
      <c r="I11521" t="s">
        <v>519</v>
      </c>
      <c r="J11521" t="s">
        <v>674</v>
      </c>
    </row>
    <row r="11522" spans="1:10" x14ac:dyDescent="0.35">
      <c r="A11522">
        <v>11820</v>
      </c>
      <c r="B11522" t="s">
        <v>550</v>
      </c>
      <c r="C11522">
        <v>33</v>
      </c>
      <c r="D11522">
        <v>12</v>
      </c>
      <c r="E11522">
        <v>2</v>
      </c>
      <c r="F11522" t="s">
        <v>581</v>
      </c>
      <c r="G11522" t="s">
        <v>581</v>
      </c>
      <c r="H11522" t="s">
        <v>671</v>
      </c>
      <c r="I11522" t="s">
        <v>519</v>
      </c>
      <c r="J11522" t="s">
        <v>674</v>
      </c>
    </row>
    <row r="11523" spans="1:10" x14ac:dyDescent="0.35">
      <c r="A11523">
        <v>11821</v>
      </c>
      <c r="B11523" t="s">
        <v>550</v>
      </c>
      <c r="C11523">
        <v>34</v>
      </c>
      <c r="D11523">
        <v>11</v>
      </c>
      <c r="E11523">
        <v>0</v>
      </c>
      <c r="F11523" t="s">
        <v>581</v>
      </c>
      <c r="G11523" t="s">
        <v>581</v>
      </c>
      <c r="H11523" t="s">
        <v>671</v>
      </c>
      <c r="I11523" t="s">
        <v>519</v>
      </c>
      <c r="J11523" t="s">
        <v>674</v>
      </c>
    </row>
    <row r="11524" spans="1:10" x14ac:dyDescent="0.35">
      <c r="A11524">
        <v>11822</v>
      </c>
      <c r="B11524" t="s">
        <v>550</v>
      </c>
      <c r="C11524">
        <v>35</v>
      </c>
      <c r="D11524">
        <v>17</v>
      </c>
      <c r="E11524">
        <v>1</v>
      </c>
      <c r="F11524" t="s">
        <v>581</v>
      </c>
      <c r="G11524" t="s">
        <v>581</v>
      </c>
      <c r="H11524" t="s">
        <v>671</v>
      </c>
      <c r="I11524" t="s">
        <v>519</v>
      </c>
      <c r="J11524" t="s">
        <v>674</v>
      </c>
    </row>
    <row r="11525" spans="1:10" x14ac:dyDescent="0.35">
      <c r="A11525">
        <v>11823</v>
      </c>
      <c r="B11525" t="s">
        <v>550</v>
      </c>
      <c r="C11525">
        <v>36</v>
      </c>
      <c r="D11525">
        <v>21</v>
      </c>
      <c r="E11525">
        <v>0</v>
      </c>
      <c r="F11525" t="s">
        <v>581</v>
      </c>
      <c r="G11525" t="s">
        <v>581</v>
      </c>
      <c r="H11525" t="s">
        <v>671</v>
      </c>
      <c r="I11525" t="s">
        <v>519</v>
      </c>
      <c r="J11525" t="s">
        <v>674</v>
      </c>
    </row>
    <row r="11526" spans="1:10" x14ac:dyDescent="0.35">
      <c r="A11526">
        <v>11824</v>
      </c>
      <c r="B11526" t="s">
        <v>550</v>
      </c>
      <c r="C11526">
        <v>37</v>
      </c>
      <c r="D11526">
        <v>20</v>
      </c>
      <c r="E11526">
        <v>0</v>
      </c>
      <c r="F11526" t="s">
        <v>581</v>
      </c>
      <c r="G11526" t="s">
        <v>581</v>
      </c>
      <c r="H11526" t="s">
        <v>671</v>
      </c>
      <c r="I11526" t="s">
        <v>519</v>
      </c>
      <c r="J11526" t="s">
        <v>674</v>
      </c>
    </row>
    <row r="11527" spans="1:10" x14ac:dyDescent="0.35">
      <c r="A11527">
        <v>11825</v>
      </c>
      <c r="B11527" t="s">
        <v>550</v>
      </c>
      <c r="C11527">
        <v>38</v>
      </c>
      <c r="D11527">
        <v>11</v>
      </c>
      <c r="E11527">
        <v>1</v>
      </c>
      <c r="F11527" t="s">
        <v>581</v>
      </c>
      <c r="G11527" t="s">
        <v>581</v>
      </c>
      <c r="H11527" t="s">
        <v>671</v>
      </c>
      <c r="I11527" t="s">
        <v>519</v>
      </c>
      <c r="J11527" t="s">
        <v>674</v>
      </c>
    </row>
    <row r="11528" spans="1:10" x14ac:dyDescent="0.35">
      <c r="A11528">
        <v>11828</v>
      </c>
      <c r="B11528" t="s">
        <v>551</v>
      </c>
      <c r="C11528">
        <v>15</v>
      </c>
      <c r="D11528">
        <v>27</v>
      </c>
      <c r="E11528">
        <v>0</v>
      </c>
      <c r="F11528" t="s">
        <v>581</v>
      </c>
      <c r="G11528" t="s">
        <v>581</v>
      </c>
      <c r="H11528" t="s">
        <v>671</v>
      </c>
      <c r="I11528" t="s">
        <v>519</v>
      </c>
      <c r="J11528" t="s">
        <v>674</v>
      </c>
    </row>
    <row r="11529" spans="1:10" x14ac:dyDescent="0.35">
      <c r="A11529">
        <v>11829</v>
      </c>
      <c r="B11529" t="s">
        <v>551</v>
      </c>
      <c r="C11529">
        <v>16</v>
      </c>
      <c r="D11529">
        <v>20</v>
      </c>
      <c r="E11529">
        <v>3</v>
      </c>
      <c r="F11529" t="s">
        <v>581</v>
      </c>
      <c r="G11529" t="s">
        <v>581</v>
      </c>
      <c r="H11529" t="s">
        <v>671</v>
      </c>
      <c r="I11529" t="s">
        <v>519</v>
      </c>
      <c r="J11529" t="s">
        <v>674</v>
      </c>
    </row>
    <row r="11530" spans="1:10" x14ac:dyDescent="0.35">
      <c r="A11530">
        <v>11830</v>
      </c>
      <c r="B11530" t="s">
        <v>551</v>
      </c>
      <c r="C11530">
        <v>17</v>
      </c>
      <c r="D11530">
        <v>18</v>
      </c>
      <c r="E11530">
        <v>1</v>
      </c>
      <c r="F11530" t="s">
        <v>581</v>
      </c>
      <c r="G11530" t="s">
        <v>581</v>
      </c>
      <c r="H11530" t="s">
        <v>671</v>
      </c>
      <c r="I11530" t="s">
        <v>519</v>
      </c>
      <c r="J11530" t="s">
        <v>674</v>
      </c>
    </row>
    <row r="11531" spans="1:10" x14ac:dyDescent="0.35">
      <c r="A11531">
        <v>11831</v>
      </c>
      <c r="B11531" t="s">
        <v>551</v>
      </c>
      <c r="C11531">
        <v>18</v>
      </c>
      <c r="D11531">
        <v>13</v>
      </c>
      <c r="E11531">
        <v>1</v>
      </c>
      <c r="F11531" t="s">
        <v>581</v>
      </c>
      <c r="G11531" t="s">
        <v>581</v>
      </c>
      <c r="H11531" t="s">
        <v>671</v>
      </c>
      <c r="I11531" t="s">
        <v>519</v>
      </c>
      <c r="J11531" t="s">
        <v>674</v>
      </c>
    </row>
    <row r="11532" spans="1:10" x14ac:dyDescent="0.35">
      <c r="A11532">
        <v>11832</v>
      </c>
      <c r="B11532" t="s">
        <v>551</v>
      </c>
      <c r="C11532">
        <v>19</v>
      </c>
      <c r="D11532">
        <v>5</v>
      </c>
      <c r="E11532">
        <v>0</v>
      </c>
      <c r="F11532" t="s">
        <v>581</v>
      </c>
      <c r="G11532" t="s">
        <v>581</v>
      </c>
      <c r="H11532" t="s">
        <v>671</v>
      </c>
      <c r="I11532" t="s">
        <v>519</v>
      </c>
      <c r="J11532" t="s">
        <v>674</v>
      </c>
    </row>
    <row r="11533" spans="1:10" x14ac:dyDescent="0.35">
      <c r="A11533">
        <v>11833</v>
      </c>
      <c r="B11533" t="s">
        <v>551</v>
      </c>
      <c r="C11533">
        <v>20</v>
      </c>
      <c r="D11533">
        <v>11</v>
      </c>
      <c r="E11533">
        <v>0</v>
      </c>
      <c r="F11533" t="s">
        <v>581</v>
      </c>
      <c r="G11533" t="s">
        <v>581</v>
      </c>
      <c r="H11533" t="s">
        <v>671</v>
      </c>
      <c r="I11533" t="s">
        <v>519</v>
      </c>
      <c r="J11533" t="s">
        <v>674</v>
      </c>
    </row>
    <row r="11534" spans="1:10" x14ac:dyDescent="0.35">
      <c r="A11534">
        <v>11834</v>
      </c>
      <c r="B11534" t="s">
        <v>551</v>
      </c>
      <c r="C11534">
        <v>21</v>
      </c>
      <c r="D11534">
        <v>2</v>
      </c>
      <c r="E11534">
        <v>1</v>
      </c>
      <c r="F11534" t="s">
        <v>581</v>
      </c>
      <c r="G11534" t="s">
        <v>581</v>
      </c>
      <c r="H11534" t="s">
        <v>671</v>
      </c>
      <c r="I11534" t="s">
        <v>519</v>
      </c>
      <c r="J11534" t="s">
        <v>674</v>
      </c>
    </row>
    <row r="11535" spans="1:10" x14ac:dyDescent="0.35">
      <c r="A11535">
        <v>11835</v>
      </c>
      <c r="B11535" t="s">
        <v>551</v>
      </c>
      <c r="C11535">
        <v>22</v>
      </c>
      <c r="D11535">
        <v>2</v>
      </c>
      <c r="E11535">
        <v>0</v>
      </c>
      <c r="F11535" t="s">
        <v>581</v>
      </c>
      <c r="G11535" t="s">
        <v>581</v>
      </c>
      <c r="H11535" t="s">
        <v>671</v>
      </c>
      <c r="I11535" t="s">
        <v>519</v>
      </c>
      <c r="J11535" t="s">
        <v>674</v>
      </c>
    </row>
    <row r="11536" spans="1:10" x14ac:dyDescent="0.35">
      <c r="A11536">
        <v>11836</v>
      </c>
      <c r="B11536" t="s">
        <v>551</v>
      </c>
      <c r="C11536">
        <v>23</v>
      </c>
      <c r="D11536">
        <v>1</v>
      </c>
      <c r="E11536">
        <v>0</v>
      </c>
      <c r="F11536" t="s">
        <v>581</v>
      </c>
      <c r="G11536" t="s">
        <v>581</v>
      </c>
      <c r="H11536" t="s">
        <v>671</v>
      </c>
      <c r="I11536" t="s">
        <v>519</v>
      </c>
      <c r="J11536" t="s">
        <v>674</v>
      </c>
    </row>
    <row r="11537" spans="1:10" x14ac:dyDescent="0.35">
      <c r="A11537">
        <v>11837</v>
      </c>
      <c r="B11537" t="s">
        <v>551</v>
      </c>
      <c r="C11537">
        <v>24</v>
      </c>
      <c r="D11537">
        <v>4</v>
      </c>
      <c r="E11537">
        <v>0</v>
      </c>
      <c r="F11537" t="s">
        <v>581</v>
      </c>
      <c r="G11537" t="s">
        <v>581</v>
      </c>
      <c r="H11537" t="s">
        <v>671</v>
      </c>
      <c r="I11537" t="s">
        <v>519</v>
      </c>
      <c r="J11537" t="s">
        <v>674</v>
      </c>
    </row>
    <row r="11538" spans="1:10" x14ac:dyDescent="0.35">
      <c r="A11538">
        <v>11838</v>
      </c>
      <c r="B11538" t="s">
        <v>551</v>
      </c>
      <c r="C11538">
        <v>25</v>
      </c>
      <c r="D11538">
        <v>5</v>
      </c>
      <c r="E11538">
        <v>1</v>
      </c>
      <c r="F11538" t="s">
        <v>581</v>
      </c>
      <c r="G11538" t="s">
        <v>581</v>
      </c>
      <c r="H11538" t="s">
        <v>671</v>
      </c>
      <c r="I11538" t="s">
        <v>519</v>
      </c>
      <c r="J11538" t="s">
        <v>674</v>
      </c>
    </row>
    <row r="11539" spans="1:10" x14ac:dyDescent="0.35">
      <c r="A11539">
        <v>11839</v>
      </c>
      <c r="B11539" t="s">
        <v>551</v>
      </c>
      <c r="C11539">
        <v>26</v>
      </c>
      <c r="D11539">
        <v>5</v>
      </c>
      <c r="E11539">
        <v>0</v>
      </c>
      <c r="F11539" t="s">
        <v>581</v>
      </c>
      <c r="G11539" t="s">
        <v>581</v>
      </c>
      <c r="H11539" t="s">
        <v>671</v>
      </c>
      <c r="I11539" t="s">
        <v>519</v>
      </c>
      <c r="J11539" t="s">
        <v>674</v>
      </c>
    </row>
    <row r="11540" spans="1:10" x14ac:dyDescent="0.35">
      <c r="A11540">
        <v>11840</v>
      </c>
      <c r="B11540" t="s">
        <v>551</v>
      </c>
      <c r="C11540">
        <v>27</v>
      </c>
      <c r="D11540">
        <v>3</v>
      </c>
      <c r="E11540">
        <v>2</v>
      </c>
      <c r="F11540" t="s">
        <v>581</v>
      </c>
      <c r="G11540" t="s">
        <v>581</v>
      </c>
      <c r="H11540" t="s">
        <v>671</v>
      </c>
      <c r="I11540" t="s">
        <v>519</v>
      </c>
      <c r="J11540" t="s">
        <v>674</v>
      </c>
    </row>
    <row r="11541" spans="1:10" x14ac:dyDescent="0.35">
      <c r="A11541">
        <v>11841</v>
      </c>
      <c r="B11541" t="s">
        <v>551</v>
      </c>
      <c r="C11541">
        <v>28</v>
      </c>
      <c r="D11541">
        <v>8</v>
      </c>
      <c r="E11541">
        <v>0</v>
      </c>
      <c r="F11541" t="s">
        <v>581</v>
      </c>
      <c r="G11541" t="s">
        <v>581</v>
      </c>
      <c r="H11541" t="s">
        <v>671</v>
      </c>
      <c r="I11541" t="s">
        <v>519</v>
      </c>
      <c r="J11541" t="s">
        <v>674</v>
      </c>
    </row>
    <row r="11542" spans="1:10" x14ac:dyDescent="0.35">
      <c r="A11542">
        <v>11842</v>
      </c>
      <c r="B11542" t="s">
        <v>551</v>
      </c>
      <c r="C11542">
        <v>29</v>
      </c>
      <c r="D11542">
        <v>3</v>
      </c>
      <c r="E11542">
        <v>3</v>
      </c>
      <c r="F11542" t="s">
        <v>581</v>
      </c>
      <c r="G11542" t="s">
        <v>581</v>
      </c>
      <c r="H11542" t="s">
        <v>671</v>
      </c>
      <c r="I11542" t="s">
        <v>519</v>
      </c>
      <c r="J11542" t="s">
        <v>674</v>
      </c>
    </row>
    <row r="11543" spans="1:10" x14ac:dyDescent="0.35">
      <c r="A11543">
        <v>11843</v>
      </c>
      <c r="B11543" t="s">
        <v>551</v>
      </c>
      <c r="C11543">
        <v>30</v>
      </c>
      <c r="D11543">
        <v>9</v>
      </c>
      <c r="E11543">
        <v>3</v>
      </c>
      <c r="F11543" t="s">
        <v>581</v>
      </c>
      <c r="G11543" t="s">
        <v>581</v>
      </c>
      <c r="H11543" t="s">
        <v>671</v>
      </c>
      <c r="I11543" t="s">
        <v>519</v>
      </c>
      <c r="J11543" t="s">
        <v>674</v>
      </c>
    </row>
    <row r="11544" spans="1:10" x14ac:dyDescent="0.35">
      <c r="A11544">
        <v>11844</v>
      </c>
      <c r="B11544" t="s">
        <v>551</v>
      </c>
      <c r="C11544">
        <v>31</v>
      </c>
      <c r="D11544">
        <v>11</v>
      </c>
      <c r="E11544">
        <v>0</v>
      </c>
      <c r="F11544" t="s">
        <v>581</v>
      </c>
      <c r="G11544" t="s">
        <v>581</v>
      </c>
      <c r="H11544" t="s">
        <v>671</v>
      </c>
      <c r="I11544" t="s">
        <v>519</v>
      </c>
      <c r="J11544" t="s">
        <v>674</v>
      </c>
    </row>
    <row r="11545" spans="1:10" x14ac:dyDescent="0.35">
      <c r="A11545">
        <v>11845</v>
      </c>
      <c r="B11545" t="s">
        <v>551</v>
      </c>
      <c r="C11545">
        <v>32</v>
      </c>
      <c r="D11545">
        <v>7</v>
      </c>
      <c r="E11545">
        <v>0</v>
      </c>
      <c r="F11545" t="s">
        <v>581</v>
      </c>
      <c r="G11545" t="s">
        <v>581</v>
      </c>
      <c r="H11545" t="s">
        <v>671</v>
      </c>
      <c r="I11545" t="s">
        <v>519</v>
      </c>
      <c r="J11545" t="s">
        <v>674</v>
      </c>
    </row>
    <row r="11546" spans="1:10" x14ac:dyDescent="0.35">
      <c r="A11546">
        <v>11846</v>
      </c>
      <c r="B11546" t="s">
        <v>551</v>
      </c>
      <c r="C11546">
        <v>33</v>
      </c>
      <c r="D11546">
        <v>9</v>
      </c>
      <c r="E11546">
        <v>0</v>
      </c>
      <c r="F11546" t="s">
        <v>581</v>
      </c>
      <c r="G11546" t="s">
        <v>581</v>
      </c>
      <c r="H11546" t="s">
        <v>671</v>
      </c>
      <c r="I11546" t="s">
        <v>519</v>
      </c>
      <c r="J11546" t="s">
        <v>674</v>
      </c>
    </row>
    <row r="11547" spans="1:10" x14ac:dyDescent="0.35">
      <c r="A11547">
        <v>11847</v>
      </c>
      <c r="B11547" t="s">
        <v>551</v>
      </c>
      <c r="C11547">
        <v>34</v>
      </c>
      <c r="D11547">
        <v>14</v>
      </c>
      <c r="E11547">
        <v>0</v>
      </c>
      <c r="F11547" t="s">
        <v>581</v>
      </c>
      <c r="G11547" t="s">
        <v>581</v>
      </c>
      <c r="H11547" t="s">
        <v>671</v>
      </c>
      <c r="I11547" t="s">
        <v>519</v>
      </c>
      <c r="J11547" t="s">
        <v>674</v>
      </c>
    </row>
    <row r="11548" spans="1:10" x14ac:dyDescent="0.35">
      <c r="A11548">
        <v>11848</v>
      </c>
      <c r="B11548" t="s">
        <v>551</v>
      </c>
      <c r="C11548">
        <v>35</v>
      </c>
      <c r="D11548">
        <v>13</v>
      </c>
      <c r="E11548">
        <v>0</v>
      </c>
      <c r="F11548" t="s">
        <v>581</v>
      </c>
      <c r="G11548" t="s">
        <v>581</v>
      </c>
      <c r="H11548" t="s">
        <v>671</v>
      </c>
      <c r="I11548" t="s">
        <v>519</v>
      </c>
      <c r="J11548" t="s">
        <v>674</v>
      </c>
    </row>
    <row r="11549" spans="1:10" x14ac:dyDescent="0.35">
      <c r="A11549">
        <v>11849</v>
      </c>
      <c r="B11549" t="s">
        <v>551</v>
      </c>
      <c r="C11549">
        <v>36</v>
      </c>
      <c r="D11549">
        <v>4</v>
      </c>
      <c r="E11549">
        <v>0</v>
      </c>
      <c r="F11549" t="s">
        <v>581</v>
      </c>
      <c r="G11549" t="s">
        <v>581</v>
      </c>
      <c r="H11549" t="s">
        <v>671</v>
      </c>
      <c r="I11549" t="s">
        <v>519</v>
      </c>
      <c r="J11549" t="s">
        <v>674</v>
      </c>
    </row>
    <row r="11550" spans="1:10" x14ac:dyDescent="0.35">
      <c r="A11550">
        <v>11850</v>
      </c>
      <c r="B11550" t="s">
        <v>551</v>
      </c>
      <c r="C11550">
        <v>37</v>
      </c>
      <c r="D11550">
        <v>1</v>
      </c>
      <c r="E11550">
        <v>1</v>
      </c>
      <c r="F11550" t="s">
        <v>581</v>
      </c>
      <c r="G11550" t="s">
        <v>581</v>
      </c>
      <c r="H11550" t="s">
        <v>671</v>
      </c>
      <c r="I11550" t="s">
        <v>519</v>
      </c>
      <c r="J11550" t="s">
        <v>674</v>
      </c>
    </row>
    <row r="11551" spans="1:10" x14ac:dyDescent="0.35">
      <c r="A11551">
        <v>11851</v>
      </c>
      <c r="B11551" t="s">
        <v>551</v>
      </c>
      <c r="C11551">
        <v>38</v>
      </c>
      <c r="D11551">
        <v>2</v>
      </c>
      <c r="E11551">
        <v>1</v>
      </c>
      <c r="F11551" t="s">
        <v>581</v>
      </c>
      <c r="G11551" t="s">
        <v>581</v>
      </c>
      <c r="H11551" t="s">
        <v>671</v>
      </c>
      <c r="I11551" t="s">
        <v>519</v>
      </c>
      <c r="J11551" t="s">
        <v>674</v>
      </c>
    </row>
    <row r="11552" spans="1:10" x14ac:dyDescent="0.35">
      <c r="A11552">
        <v>11853</v>
      </c>
      <c r="B11552" t="s">
        <v>552</v>
      </c>
      <c r="C11552">
        <v>15</v>
      </c>
      <c r="D11552">
        <v>45</v>
      </c>
      <c r="E11552">
        <v>1</v>
      </c>
      <c r="F11552" t="s">
        <v>581</v>
      </c>
      <c r="G11552" t="s">
        <v>581</v>
      </c>
      <c r="H11552" t="s">
        <v>671</v>
      </c>
      <c r="I11552" t="s">
        <v>519</v>
      </c>
      <c r="J11552" t="s">
        <v>675</v>
      </c>
    </row>
    <row r="11553" spans="1:10" x14ac:dyDescent="0.35">
      <c r="A11553">
        <v>11854</v>
      </c>
      <c r="B11553" t="s">
        <v>552</v>
      </c>
      <c r="C11553">
        <v>16</v>
      </c>
      <c r="D11553">
        <v>56</v>
      </c>
      <c r="E11553">
        <v>2</v>
      </c>
      <c r="F11553" t="s">
        <v>581</v>
      </c>
      <c r="G11553" t="s">
        <v>581</v>
      </c>
      <c r="H11553" t="s">
        <v>671</v>
      </c>
      <c r="I11553" t="s">
        <v>519</v>
      </c>
      <c r="J11553" t="s">
        <v>675</v>
      </c>
    </row>
    <row r="11554" spans="1:10" x14ac:dyDescent="0.35">
      <c r="A11554">
        <v>11855</v>
      </c>
      <c r="B11554" t="s">
        <v>552</v>
      </c>
      <c r="C11554">
        <v>17</v>
      </c>
      <c r="D11554">
        <v>25</v>
      </c>
      <c r="E11554">
        <v>6</v>
      </c>
      <c r="F11554" t="s">
        <v>581</v>
      </c>
      <c r="G11554" t="s">
        <v>581</v>
      </c>
      <c r="H11554" t="s">
        <v>671</v>
      </c>
      <c r="I11554" t="s">
        <v>519</v>
      </c>
      <c r="J11554" t="s">
        <v>675</v>
      </c>
    </row>
    <row r="11555" spans="1:10" x14ac:dyDescent="0.35">
      <c r="A11555">
        <v>11856</v>
      </c>
      <c r="B11555" t="s">
        <v>552</v>
      </c>
      <c r="C11555">
        <v>18</v>
      </c>
      <c r="D11555">
        <v>14</v>
      </c>
      <c r="E11555">
        <v>2</v>
      </c>
      <c r="F11555" t="s">
        <v>581</v>
      </c>
      <c r="G11555" t="s">
        <v>581</v>
      </c>
      <c r="H11555" t="s">
        <v>671</v>
      </c>
      <c r="I11555" t="s">
        <v>519</v>
      </c>
      <c r="J11555" t="s">
        <v>675</v>
      </c>
    </row>
    <row r="11556" spans="1:10" x14ac:dyDescent="0.35">
      <c r="A11556">
        <v>11857</v>
      </c>
      <c r="B11556" t="s">
        <v>552</v>
      </c>
      <c r="C11556">
        <v>19</v>
      </c>
      <c r="D11556">
        <v>26</v>
      </c>
      <c r="E11556">
        <v>10</v>
      </c>
      <c r="F11556" t="s">
        <v>581</v>
      </c>
      <c r="G11556" t="s">
        <v>581</v>
      </c>
      <c r="H11556" t="s">
        <v>671</v>
      </c>
      <c r="I11556" t="s">
        <v>519</v>
      </c>
      <c r="J11556" t="s">
        <v>675</v>
      </c>
    </row>
    <row r="11557" spans="1:10" x14ac:dyDescent="0.35">
      <c r="A11557">
        <v>11858</v>
      </c>
      <c r="B11557" t="s">
        <v>552</v>
      </c>
      <c r="C11557">
        <v>20</v>
      </c>
      <c r="D11557">
        <v>26</v>
      </c>
      <c r="E11557">
        <v>1</v>
      </c>
      <c r="F11557" t="s">
        <v>581</v>
      </c>
      <c r="G11557" t="s">
        <v>581</v>
      </c>
      <c r="H11557" t="s">
        <v>671</v>
      </c>
      <c r="I11557" t="s">
        <v>519</v>
      </c>
      <c r="J11557" t="s">
        <v>675</v>
      </c>
    </row>
    <row r="11558" spans="1:10" x14ac:dyDescent="0.35">
      <c r="A11558">
        <v>11859</v>
      </c>
      <c r="B11558" t="s">
        <v>552</v>
      </c>
      <c r="C11558">
        <v>21</v>
      </c>
      <c r="D11558">
        <v>19</v>
      </c>
      <c r="E11558">
        <v>1</v>
      </c>
      <c r="F11558" t="s">
        <v>581</v>
      </c>
      <c r="G11558" t="s">
        <v>581</v>
      </c>
      <c r="H11558" t="s">
        <v>671</v>
      </c>
      <c r="I11558" t="s">
        <v>519</v>
      </c>
      <c r="J11558" t="s">
        <v>675</v>
      </c>
    </row>
    <row r="11559" spans="1:10" x14ac:dyDescent="0.35">
      <c r="A11559">
        <v>11860</v>
      </c>
      <c r="B11559" t="s">
        <v>552</v>
      </c>
      <c r="C11559">
        <v>22</v>
      </c>
      <c r="D11559">
        <v>6</v>
      </c>
      <c r="E11559">
        <v>2</v>
      </c>
      <c r="F11559" t="s">
        <v>581</v>
      </c>
      <c r="G11559" t="s">
        <v>581</v>
      </c>
      <c r="H11559" t="s">
        <v>671</v>
      </c>
      <c r="I11559" t="s">
        <v>519</v>
      </c>
      <c r="J11559" t="s">
        <v>675</v>
      </c>
    </row>
    <row r="11560" spans="1:10" x14ac:dyDescent="0.35">
      <c r="A11560">
        <v>11861</v>
      </c>
      <c r="B11560" t="s">
        <v>552</v>
      </c>
      <c r="C11560">
        <v>23</v>
      </c>
      <c r="D11560">
        <v>8</v>
      </c>
      <c r="E11560">
        <v>1</v>
      </c>
      <c r="F11560" t="s">
        <v>581</v>
      </c>
      <c r="G11560" t="s">
        <v>581</v>
      </c>
      <c r="H11560" t="s">
        <v>671</v>
      </c>
      <c r="I11560" t="s">
        <v>519</v>
      </c>
      <c r="J11560" t="s">
        <v>675</v>
      </c>
    </row>
    <row r="11561" spans="1:10" x14ac:dyDescent="0.35">
      <c r="A11561">
        <v>11862</v>
      </c>
      <c r="B11561" t="s">
        <v>552</v>
      </c>
      <c r="C11561">
        <v>24</v>
      </c>
      <c r="D11561">
        <v>6</v>
      </c>
      <c r="E11561">
        <v>0</v>
      </c>
      <c r="F11561" t="s">
        <v>581</v>
      </c>
      <c r="G11561" t="s">
        <v>581</v>
      </c>
      <c r="H11561" t="s">
        <v>671</v>
      </c>
      <c r="I11561" t="s">
        <v>519</v>
      </c>
      <c r="J11561" t="s">
        <v>675</v>
      </c>
    </row>
    <row r="11562" spans="1:10" x14ac:dyDescent="0.35">
      <c r="A11562">
        <v>11863</v>
      </c>
      <c r="B11562" t="s">
        <v>552</v>
      </c>
      <c r="C11562">
        <v>25</v>
      </c>
      <c r="D11562">
        <v>10</v>
      </c>
      <c r="E11562">
        <v>3</v>
      </c>
      <c r="F11562" t="s">
        <v>581</v>
      </c>
      <c r="G11562" t="s">
        <v>581</v>
      </c>
      <c r="H11562" t="s">
        <v>671</v>
      </c>
      <c r="I11562" t="s">
        <v>519</v>
      </c>
      <c r="J11562" t="s">
        <v>675</v>
      </c>
    </row>
    <row r="11563" spans="1:10" x14ac:dyDescent="0.35">
      <c r="A11563">
        <v>11864</v>
      </c>
      <c r="B11563" t="s">
        <v>552</v>
      </c>
      <c r="C11563">
        <v>26</v>
      </c>
      <c r="D11563">
        <v>27</v>
      </c>
      <c r="E11563">
        <v>1</v>
      </c>
      <c r="F11563" t="s">
        <v>581</v>
      </c>
      <c r="G11563" t="s">
        <v>581</v>
      </c>
      <c r="H11563" t="s">
        <v>671</v>
      </c>
      <c r="I11563" t="s">
        <v>519</v>
      </c>
      <c r="J11563" t="s">
        <v>675</v>
      </c>
    </row>
    <row r="11564" spans="1:10" x14ac:dyDescent="0.35">
      <c r="A11564">
        <v>11865</v>
      </c>
      <c r="B11564" t="s">
        <v>552</v>
      </c>
      <c r="C11564">
        <v>27</v>
      </c>
      <c r="D11564">
        <v>32</v>
      </c>
      <c r="E11564">
        <v>3</v>
      </c>
      <c r="F11564" t="s">
        <v>581</v>
      </c>
      <c r="G11564" t="s">
        <v>581</v>
      </c>
      <c r="H11564" t="s">
        <v>671</v>
      </c>
      <c r="I11564" t="s">
        <v>519</v>
      </c>
      <c r="J11564" t="s">
        <v>675</v>
      </c>
    </row>
    <row r="11565" spans="1:10" x14ac:dyDescent="0.35">
      <c r="A11565">
        <v>11866</v>
      </c>
      <c r="B11565" t="s">
        <v>552</v>
      </c>
      <c r="C11565">
        <v>28</v>
      </c>
      <c r="D11565">
        <v>21</v>
      </c>
      <c r="E11565">
        <v>2</v>
      </c>
      <c r="F11565" t="s">
        <v>581</v>
      </c>
      <c r="G11565" t="s">
        <v>581</v>
      </c>
      <c r="H11565" t="s">
        <v>671</v>
      </c>
      <c r="I11565" t="s">
        <v>519</v>
      </c>
      <c r="J11565" t="s">
        <v>675</v>
      </c>
    </row>
    <row r="11566" spans="1:10" x14ac:dyDescent="0.35">
      <c r="A11566">
        <v>11867</v>
      </c>
      <c r="B11566" t="s">
        <v>552</v>
      </c>
      <c r="C11566">
        <v>29</v>
      </c>
      <c r="D11566">
        <v>21</v>
      </c>
      <c r="E11566">
        <v>6</v>
      </c>
      <c r="F11566" t="s">
        <v>581</v>
      </c>
      <c r="G11566" t="s">
        <v>581</v>
      </c>
      <c r="H11566" t="s">
        <v>671</v>
      </c>
      <c r="I11566" t="s">
        <v>519</v>
      </c>
      <c r="J11566" t="s">
        <v>675</v>
      </c>
    </row>
    <row r="11567" spans="1:10" x14ac:dyDescent="0.35">
      <c r="A11567">
        <v>11868</v>
      </c>
      <c r="B11567" t="s">
        <v>552</v>
      </c>
      <c r="C11567">
        <v>30</v>
      </c>
      <c r="D11567">
        <v>7</v>
      </c>
      <c r="E11567">
        <v>4</v>
      </c>
      <c r="F11567" t="s">
        <v>581</v>
      </c>
      <c r="G11567" t="s">
        <v>581</v>
      </c>
      <c r="H11567" t="s">
        <v>671</v>
      </c>
      <c r="I11567" t="s">
        <v>519</v>
      </c>
      <c r="J11567" t="s">
        <v>675</v>
      </c>
    </row>
    <row r="11568" spans="1:10" x14ac:dyDescent="0.35">
      <c r="A11568">
        <v>11869</v>
      </c>
      <c r="B11568" t="s">
        <v>552</v>
      </c>
      <c r="C11568">
        <v>31</v>
      </c>
      <c r="D11568">
        <v>8</v>
      </c>
      <c r="E11568">
        <v>3</v>
      </c>
      <c r="F11568" t="s">
        <v>581</v>
      </c>
      <c r="G11568" t="s">
        <v>581</v>
      </c>
      <c r="H11568" t="s">
        <v>671</v>
      </c>
      <c r="I11568" t="s">
        <v>519</v>
      </c>
      <c r="J11568" t="s">
        <v>675</v>
      </c>
    </row>
    <row r="11569" spans="1:10" x14ac:dyDescent="0.35">
      <c r="A11569">
        <v>11870</v>
      </c>
      <c r="B11569" t="s">
        <v>552</v>
      </c>
      <c r="C11569">
        <v>32</v>
      </c>
      <c r="D11569">
        <v>8</v>
      </c>
      <c r="E11569">
        <v>4</v>
      </c>
      <c r="F11569" t="s">
        <v>581</v>
      </c>
      <c r="G11569" t="s">
        <v>581</v>
      </c>
      <c r="H11569" t="s">
        <v>671</v>
      </c>
      <c r="I11569" t="s">
        <v>519</v>
      </c>
      <c r="J11569" t="s">
        <v>675</v>
      </c>
    </row>
    <row r="11570" spans="1:10" x14ac:dyDescent="0.35">
      <c r="A11570">
        <v>11871</v>
      </c>
      <c r="B11570" t="s">
        <v>552</v>
      </c>
      <c r="C11570">
        <v>33</v>
      </c>
      <c r="D11570">
        <v>14</v>
      </c>
      <c r="E11570">
        <v>6</v>
      </c>
      <c r="F11570" t="s">
        <v>581</v>
      </c>
      <c r="G11570" t="s">
        <v>581</v>
      </c>
      <c r="H11570" t="s">
        <v>671</v>
      </c>
      <c r="I11570" t="s">
        <v>519</v>
      </c>
      <c r="J11570" t="s">
        <v>675</v>
      </c>
    </row>
    <row r="11571" spans="1:10" x14ac:dyDescent="0.35">
      <c r="A11571">
        <v>11872</v>
      </c>
      <c r="B11571" t="s">
        <v>552</v>
      </c>
      <c r="C11571">
        <v>34</v>
      </c>
      <c r="D11571">
        <v>7</v>
      </c>
      <c r="E11571">
        <v>2</v>
      </c>
      <c r="F11571" t="s">
        <v>581</v>
      </c>
      <c r="G11571" t="s">
        <v>581</v>
      </c>
      <c r="H11571" t="s">
        <v>671</v>
      </c>
      <c r="I11571" t="s">
        <v>519</v>
      </c>
      <c r="J11571" t="s">
        <v>675</v>
      </c>
    </row>
    <row r="11572" spans="1:10" x14ac:dyDescent="0.35">
      <c r="A11572">
        <v>11873</v>
      </c>
      <c r="B11572" t="s">
        <v>552</v>
      </c>
      <c r="C11572">
        <v>35</v>
      </c>
      <c r="D11572">
        <v>8</v>
      </c>
      <c r="E11572">
        <v>0</v>
      </c>
      <c r="F11572" t="s">
        <v>581</v>
      </c>
      <c r="G11572" t="s">
        <v>581</v>
      </c>
      <c r="H11572" t="s">
        <v>671</v>
      </c>
      <c r="I11572" t="s">
        <v>519</v>
      </c>
      <c r="J11572" t="s">
        <v>675</v>
      </c>
    </row>
    <row r="11573" spans="1:10" x14ac:dyDescent="0.35">
      <c r="A11573">
        <v>11874</v>
      </c>
      <c r="B11573" t="s">
        <v>552</v>
      </c>
      <c r="C11573">
        <v>36</v>
      </c>
      <c r="D11573">
        <v>8</v>
      </c>
      <c r="E11573">
        <v>4</v>
      </c>
      <c r="F11573" t="s">
        <v>581</v>
      </c>
      <c r="G11573" t="s">
        <v>581</v>
      </c>
      <c r="H11573" t="s">
        <v>671</v>
      </c>
      <c r="I11573" t="s">
        <v>519</v>
      </c>
      <c r="J11573" t="s">
        <v>675</v>
      </c>
    </row>
    <row r="11574" spans="1:10" x14ac:dyDescent="0.35">
      <c r="A11574">
        <v>11875</v>
      </c>
      <c r="B11574" t="s">
        <v>552</v>
      </c>
      <c r="C11574">
        <v>37</v>
      </c>
      <c r="D11574">
        <v>5</v>
      </c>
      <c r="E11574">
        <v>1</v>
      </c>
      <c r="F11574" t="s">
        <v>581</v>
      </c>
      <c r="G11574" t="s">
        <v>581</v>
      </c>
      <c r="H11574" t="s">
        <v>671</v>
      </c>
      <c r="I11574" t="s">
        <v>519</v>
      </c>
      <c r="J11574" t="s">
        <v>675</v>
      </c>
    </row>
    <row r="11575" spans="1:10" x14ac:dyDescent="0.35">
      <c r="A11575">
        <v>11876</v>
      </c>
      <c r="B11575" t="s">
        <v>552</v>
      </c>
      <c r="C11575">
        <v>38</v>
      </c>
      <c r="D11575">
        <v>5</v>
      </c>
      <c r="E11575">
        <v>5</v>
      </c>
      <c r="F11575" t="s">
        <v>581</v>
      </c>
      <c r="G11575" t="s">
        <v>581</v>
      </c>
      <c r="H11575" t="s">
        <v>671</v>
      </c>
      <c r="I11575" t="s">
        <v>519</v>
      </c>
      <c r="J11575" t="s">
        <v>675</v>
      </c>
    </row>
    <row r="11576" spans="1:10" x14ac:dyDescent="0.35">
      <c r="A11576">
        <v>11877</v>
      </c>
      <c r="B11576" t="s">
        <v>553</v>
      </c>
      <c r="C11576">
        <v>15</v>
      </c>
      <c r="D11576">
        <v>1</v>
      </c>
      <c r="E11576">
        <v>0</v>
      </c>
      <c r="F11576" t="s">
        <v>581</v>
      </c>
      <c r="G11576" t="s">
        <v>581</v>
      </c>
      <c r="H11576" t="s">
        <v>671</v>
      </c>
      <c r="I11576" t="s">
        <v>519</v>
      </c>
      <c r="J11576" t="s">
        <v>675</v>
      </c>
    </row>
    <row r="11577" spans="1:10" x14ac:dyDescent="0.35">
      <c r="A11577">
        <v>11878</v>
      </c>
      <c r="B11577" t="s">
        <v>553</v>
      </c>
      <c r="C11577">
        <v>16</v>
      </c>
      <c r="D11577">
        <v>6</v>
      </c>
      <c r="E11577">
        <v>0</v>
      </c>
      <c r="F11577" t="s">
        <v>581</v>
      </c>
      <c r="G11577" t="s">
        <v>581</v>
      </c>
      <c r="H11577" t="s">
        <v>671</v>
      </c>
      <c r="I11577" t="s">
        <v>519</v>
      </c>
      <c r="J11577" t="s">
        <v>675</v>
      </c>
    </row>
    <row r="11578" spans="1:10" x14ac:dyDescent="0.35">
      <c r="A11578">
        <v>11879</v>
      </c>
      <c r="B11578" t="s">
        <v>553</v>
      </c>
      <c r="C11578">
        <v>17</v>
      </c>
      <c r="D11578">
        <v>4</v>
      </c>
      <c r="E11578">
        <v>0</v>
      </c>
      <c r="F11578" t="s">
        <v>581</v>
      </c>
      <c r="G11578" t="s">
        <v>581</v>
      </c>
      <c r="H11578" t="s">
        <v>671</v>
      </c>
      <c r="I11578" t="s">
        <v>519</v>
      </c>
      <c r="J11578" t="s">
        <v>675</v>
      </c>
    </row>
    <row r="11579" spans="1:10" x14ac:dyDescent="0.35">
      <c r="A11579">
        <v>11880</v>
      </c>
      <c r="B11579" t="s">
        <v>553</v>
      </c>
      <c r="C11579">
        <v>18</v>
      </c>
      <c r="D11579">
        <v>2</v>
      </c>
      <c r="E11579">
        <v>0</v>
      </c>
      <c r="F11579" t="s">
        <v>581</v>
      </c>
      <c r="G11579" t="s">
        <v>581</v>
      </c>
      <c r="H11579" t="s">
        <v>671</v>
      </c>
      <c r="I11579" t="s">
        <v>519</v>
      </c>
      <c r="J11579" t="s">
        <v>675</v>
      </c>
    </row>
    <row r="11580" spans="1:10" x14ac:dyDescent="0.35">
      <c r="A11580">
        <v>11881</v>
      </c>
      <c r="B11580" t="s">
        <v>553</v>
      </c>
      <c r="C11580">
        <v>19</v>
      </c>
      <c r="D11580">
        <v>6</v>
      </c>
      <c r="E11580">
        <v>0</v>
      </c>
      <c r="F11580" t="s">
        <v>581</v>
      </c>
      <c r="G11580" t="s">
        <v>581</v>
      </c>
      <c r="H11580" t="s">
        <v>671</v>
      </c>
      <c r="I11580" t="s">
        <v>519</v>
      </c>
      <c r="J11580" t="s">
        <v>675</v>
      </c>
    </row>
    <row r="11581" spans="1:10" x14ac:dyDescent="0.35">
      <c r="A11581">
        <v>11882</v>
      </c>
      <c r="B11581" t="s">
        <v>553</v>
      </c>
      <c r="C11581">
        <v>20</v>
      </c>
      <c r="D11581">
        <v>1</v>
      </c>
      <c r="E11581">
        <v>0</v>
      </c>
      <c r="F11581" t="s">
        <v>581</v>
      </c>
      <c r="G11581" t="s">
        <v>581</v>
      </c>
      <c r="H11581" t="s">
        <v>671</v>
      </c>
      <c r="I11581" t="s">
        <v>519</v>
      </c>
      <c r="J11581" t="s">
        <v>675</v>
      </c>
    </row>
    <row r="11582" spans="1:10" x14ac:dyDescent="0.35">
      <c r="A11582">
        <v>11883</v>
      </c>
      <c r="B11582" t="s">
        <v>553</v>
      </c>
      <c r="C11582">
        <v>21</v>
      </c>
      <c r="D11582">
        <v>1</v>
      </c>
      <c r="E11582">
        <v>0</v>
      </c>
      <c r="F11582" t="s">
        <v>581</v>
      </c>
      <c r="G11582" t="s">
        <v>581</v>
      </c>
      <c r="H11582" t="s">
        <v>671</v>
      </c>
      <c r="I11582" t="s">
        <v>519</v>
      </c>
      <c r="J11582" t="s">
        <v>675</v>
      </c>
    </row>
    <row r="11583" spans="1:10" x14ac:dyDescent="0.35">
      <c r="A11583">
        <v>11884</v>
      </c>
      <c r="B11583" t="s">
        <v>553</v>
      </c>
      <c r="C11583">
        <v>22</v>
      </c>
      <c r="D11583">
        <v>1</v>
      </c>
      <c r="E11583">
        <v>0</v>
      </c>
      <c r="F11583" t="s">
        <v>581</v>
      </c>
      <c r="G11583" t="s">
        <v>581</v>
      </c>
      <c r="H11583" t="s">
        <v>671</v>
      </c>
      <c r="I11583" t="s">
        <v>519</v>
      </c>
      <c r="J11583" t="s">
        <v>675</v>
      </c>
    </row>
    <row r="11584" spans="1:10" x14ac:dyDescent="0.35">
      <c r="A11584">
        <v>11885</v>
      </c>
      <c r="B11584" t="s">
        <v>553</v>
      </c>
      <c r="C11584">
        <v>23</v>
      </c>
      <c r="D11584">
        <v>1</v>
      </c>
      <c r="E11584">
        <v>0</v>
      </c>
      <c r="F11584" t="s">
        <v>581</v>
      </c>
      <c r="G11584" t="s">
        <v>581</v>
      </c>
      <c r="H11584" t="s">
        <v>671</v>
      </c>
      <c r="I11584" t="s">
        <v>519</v>
      </c>
      <c r="J11584" t="s">
        <v>675</v>
      </c>
    </row>
    <row r="11585" spans="1:10" x14ac:dyDescent="0.35">
      <c r="A11585">
        <v>11886</v>
      </c>
      <c r="B11585" t="s">
        <v>553</v>
      </c>
      <c r="C11585">
        <v>24</v>
      </c>
      <c r="D11585">
        <v>1</v>
      </c>
      <c r="E11585">
        <v>0</v>
      </c>
      <c r="F11585" t="s">
        <v>581</v>
      </c>
      <c r="G11585" t="s">
        <v>581</v>
      </c>
      <c r="H11585" t="s">
        <v>671</v>
      </c>
      <c r="I11585" t="s">
        <v>519</v>
      </c>
      <c r="J11585" t="s">
        <v>675</v>
      </c>
    </row>
    <row r="11586" spans="1:10" x14ac:dyDescent="0.35">
      <c r="A11586">
        <v>11887</v>
      </c>
      <c r="B11586" t="s">
        <v>553</v>
      </c>
      <c r="C11586">
        <v>26</v>
      </c>
      <c r="D11586">
        <v>3</v>
      </c>
      <c r="E11586">
        <v>0</v>
      </c>
      <c r="F11586" t="s">
        <v>581</v>
      </c>
      <c r="G11586" t="s">
        <v>581</v>
      </c>
      <c r="H11586" t="s">
        <v>671</v>
      </c>
      <c r="I11586" t="s">
        <v>519</v>
      </c>
      <c r="J11586" t="s">
        <v>675</v>
      </c>
    </row>
    <row r="11587" spans="1:10" x14ac:dyDescent="0.35">
      <c r="A11587">
        <v>11888</v>
      </c>
      <c r="B11587" t="s">
        <v>553</v>
      </c>
      <c r="C11587">
        <v>27</v>
      </c>
      <c r="D11587">
        <v>1</v>
      </c>
      <c r="E11587">
        <v>0</v>
      </c>
      <c r="F11587" t="s">
        <v>581</v>
      </c>
      <c r="G11587" t="s">
        <v>581</v>
      </c>
      <c r="H11587" t="s">
        <v>671</v>
      </c>
      <c r="I11587" t="s">
        <v>519</v>
      </c>
      <c r="J11587" t="s">
        <v>675</v>
      </c>
    </row>
    <row r="11588" spans="1:10" x14ac:dyDescent="0.35">
      <c r="A11588">
        <v>11889</v>
      </c>
      <c r="B11588" t="s">
        <v>553</v>
      </c>
      <c r="C11588">
        <v>29</v>
      </c>
      <c r="D11588">
        <v>4</v>
      </c>
      <c r="E11588">
        <v>0</v>
      </c>
      <c r="F11588" t="s">
        <v>581</v>
      </c>
      <c r="G11588" t="s">
        <v>581</v>
      </c>
      <c r="H11588" t="s">
        <v>671</v>
      </c>
      <c r="I11588" t="s">
        <v>519</v>
      </c>
      <c r="J11588" t="s">
        <v>675</v>
      </c>
    </row>
    <row r="11589" spans="1:10" x14ac:dyDescent="0.35">
      <c r="A11589">
        <v>11890</v>
      </c>
      <c r="B11589" t="s">
        <v>553</v>
      </c>
      <c r="C11589">
        <v>31</v>
      </c>
      <c r="D11589">
        <v>2</v>
      </c>
      <c r="E11589">
        <v>0</v>
      </c>
      <c r="F11589" t="s">
        <v>581</v>
      </c>
      <c r="G11589" t="s">
        <v>581</v>
      </c>
      <c r="H11589" t="s">
        <v>671</v>
      </c>
      <c r="I11589" t="s">
        <v>519</v>
      </c>
      <c r="J11589" t="s">
        <v>675</v>
      </c>
    </row>
    <row r="11590" spans="1:10" x14ac:dyDescent="0.35">
      <c r="A11590">
        <v>11891</v>
      </c>
      <c r="B11590" t="s">
        <v>553</v>
      </c>
      <c r="C11590">
        <v>34</v>
      </c>
      <c r="D11590">
        <v>3</v>
      </c>
      <c r="E11590">
        <v>0</v>
      </c>
      <c r="F11590" t="s">
        <v>581</v>
      </c>
      <c r="G11590" t="s">
        <v>581</v>
      </c>
      <c r="H11590" t="s">
        <v>671</v>
      </c>
      <c r="I11590" t="s">
        <v>519</v>
      </c>
      <c r="J11590" t="s">
        <v>675</v>
      </c>
    </row>
    <row r="11591" spans="1:10" x14ac:dyDescent="0.35">
      <c r="A11591">
        <v>11892</v>
      </c>
      <c r="B11591" t="s">
        <v>553</v>
      </c>
      <c r="C11591">
        <v>37</v>
      </c>
      <c r="D11591">
        <v>1</v>
      </c>
      <c r="E11591">
        <v>0</v>
      </c>
      <c r="F11591" t="s">
        <v>581</v>
      </c>
      <c r="G11591" t="s">
        <v>581</v>
      </c>
      <c r="H11591" t="s">
        <v>671</v>
      </c>
      <c r="I11591" t="s">
        <v>519</v>
      </c>
      <c r="J11591" t="s">
        <v>675</v>
      </c>
    </row>
    <row r="11592" spans="1:10" x14ac:dyDescent="0.35">
      <c r="A11592">
        <v>11893</v>
      </c>
      <c r="B11592" t="s">
        <v>554</v>
      </c>
      <c r="C11592">
        <v>15</v>
      </c>
      <c r="D11592">
        <v>9</v>
      </c>
      <c r="E11592">
        <v>0</v>
      </c>
      <c r="F11592" t="s">
        <v>581</v>
      </c>
      <c r="G11592" t="s">
        <v>581</v>
      </c>
      <c r="H11592" t="s">
        <v>671</v>
      </c>
      <c r="I11592" t="s">
        <v>519</v>
      </c>
      <c r="J11592" t="s">
        <v>675</v>
      </c>
    </row>
    <row r="11593" spans="1:10" x14ac:dyDescent="0.35">
      <c r="A11593">
        <v>11894</v>
      </c>
      <c r="B11593" t="s">
        <v>554</v>
      </c>
      <c r="C11593">
        <v>16</v>
      </c>
      <c r="D11593">
        <v>5</v>
      </c>
      <c r="E11593">
        <v>0</v>
      </c>
      <c r="F11593" t="s">
        <v>581</v>
      </c>
      <c r="G11593" t="s">
        <v>581</v>
      </c>
      <c r="H11593" t="s">
        <v>671</v>
      </c>
      <c r="I11593" t="s">
        <v>519</v>
      </c>
      <c r="J11593" t="s">
        <v>675</v>
      </c>
    </row>
    <row r="11594" spans="1:10" x14ac:dyDescent="0.35">
      <c r="A11594">
        <v>11895</v>
      </c>
      <c r="B11594" t="s">
        <v>554</v>
      </c>
      <c r="C11594">
        <v>17</v>
      </c>
      <c r="D11594">
        <v>9</v>
      </c>
      <c r="E11594">
        <v>0</v>
      </c>
      <c r="F11594" t="s">
        <v>581</v>
      </c>
      <c r="G11594" t="s">
        <v>581</v>
      </c>
      <c r="H11594" t="s">
        <v>671</v>
      </c>
      <c r="I11594" t="s">
        <v>519</v>
      </c>
      <c r="J11594" t="s">
        <v>675</v>
      </c>
    </row>
    <row r="11595" spans="1:10" x14ac:dyDescent="0.35">
      <c r="A11595">
        <v>11896</v>
      </c>
      <c r="B11595" t="s">
        <v>554</v>
      </c>
      <c r="C11595">
        <v>18</v>
      </c>
      <c r="D11595">
        <v>3</v>
      </c>
      <c r="E11595">
        <v>0</v>
      </c>
      <c r="F11595" t="s">
        <v>581</v>
      </c>
      <c r="G11595" t="s">
        <v>581</v>
      </c>
      <c r="H11595" t="s">
        <v>671</v>
      </c>
      <c r="I11595" t="s">
        <v>519</v>
      </c>
      <c r="J11595" t="s">
        <v>675</v>
      </c>
    </row>
    <row r="11596" spans="1:10" x14ac:dyDescent="0.35">
      <c r="A11596">
        <v>11897</v>
      </c>
      <c r="B11596" t="s">
        <v>554</v>
      </c>
      <c r="C11596">
        <v>19</v>
      </c>
      <c r="D11596">
        <v>4</v>
      </c>
      <c r="E11596">
        <v>1</v>
      </c>
      <c r="F11596" t="s">
        <v>581</v>
      </c>
      <c r="G11596" t="s">
        <v>581</v>
      </c>
      <c r="H11596" t="s">
        <v>671</v>
      </c>
      <c r="I11596" t="s">
        <v>519</v>
      </c>
      <c r="J11596" t="s">
        <v>675</v>
      </c>
    </row>
    <row r="11597" spans="1:10" x14ac:dyDescent="0.35">
      <c r="A11597">
        <v>11898</v>
      </c>
      <c r="B11597" t="s">
        <v>554</v>
      </c>
      <c r="C11597">
        <v>20</v>
      </c>
      <c r="D11597">
        <v>11</v>
      </c>
      <c r="E11597">
        <v>1</v>
      </c>
      <c r="F11597" t="s">
        <v>581</v>
      </c>
      <c r="G11597" t="s">
        <v>581</v>
      </c>
      <c r="H11597" t="s">
        <v>671</v>
      </c>
      <c r="I11597" t="s">
        <v>519</v>
      </c>
      <c r="J11597" t="s">
        <v>675</v>
      </c>
    </row>
    <row r="11598" spans="1:10" x14ac:dyDescent="0.35">
      <c r="A11598">
        <v>11899</v>
      </c>
      <c r="B11598" t="s">
        <v>554</v>
      </c>
      <c r="C11598">
        <v>21</v>
      </c>
      <c r="D11598">
        <v>13</v>
      </c>
      <c r="E11598">
        <v>0</v>
      </c>
      <c r="F11598" t="s">
        <v>581</v>
      </c>
      <c r="G11598" t="s">
        <v>581</v>
      </c>
      <c r="H11598" t="s">
        <v>671</v>
      </c>
      <c r="I11598" t="s">
        <v>519</v>
      </c>
      <c r="J11598" t="s">
        <v>675</v>
      </c>
    </row>
    <row r="11599" spans="1:10" x14ac:dyDescent="0.35">
      <c r="A11599">
        <v>11900</v>
      </c>
      <c r="B11599" t="s">
        <v>554</v>
      </c>
      <c r="C11599">
        <v>22</v>
      </c>
      <c r="D11599">
        <v>12</v>
      </c>
      <c r="E11599">
        <v>0</v>
      </c>
      <c r="F11599" t="s">
        <v>581</v>
      </c>
      <c r="G11599" t="s">
        <v>581</v>
      </c>
      <c r="H11599" t="s">
        <v>671</v>
      </c>
      <c r="I11599" t="s">
        <v>519</v>
      </c>
      <c r="J11599" t="s">
        <v>675</v>
      </c>
    </row>
    <row r="11600" spans="1:10" x14ac:dyDescent="0.35">
      <c r="A11600">
        <v>11901</v>
      </c>
      <c r="B11600" t="s">
        <v>554</v>
      </c>
      <c r="C11600">
        <v>23</v>
      </c>
      <c r="D11600">
        <v>6</v>
      </c>
      <c r="E11600">
        <v>0</v>
      </c>
      <c r="F11600" t="s">
        <v>581</v>
      </c>
      <c r="G11600" t="s">
        <v>581</v>
      </c>
      <c r="H11600" t="s">
        <v>671</v>
      </c>
      <c r="I11600" t="s">
        <v>519</v>
      </c>
      <c r="J11600" t="s">
        <v>675</v>
      </c>
    </row>
    <row r="11601" spans="1:10" x14ac:dyDescent="0.35">
      <c r="A11601">
        <v>11902</v>
      </c>
      <c r="B11601" t="s">
        <v>554</v>
      </c>
      <c r="C11601">
        <v>25</v>
      </c>
      <c r="D11601">
        <v>2</v>
      </c>
      <c r="E11601">
        <v>0</v>
      </c>
      <c r="F11601" t="s">
        <v>581</v>
      </c>
      <c r="G11601" t="s">
        <v>581</v>
      </c>
      <c r="H11601" t="s">
        <v>671</v>
      </c>
      <c r="I11601" t="s">
        <v>519</v>
      </c>
      <c r="J11601" t="s">
        <v>675</v>
      </c>
    </row>
    <row r="11602" spans="1:10" x14ac:dyDescent="0.35">
      <c r="A11602">
        <v>11903</v>
      </c>
      <c r="B11602" t="s">
        <v>554</v>
      </c>
      <c r="C11602">
        <v>26</v>
      </c>
      <c r="D11602">
        <v>2</v>
      </c>
      <c r="E11602">
        <v>0</v>
      </c>
      <c r="F11602" t="s">
        <v>581</v>
      </c>
      <c r="G11602" t="s">
        <v>581</v>
      </c>
      <c r="H11602" t="s">
        <v>671</v>
      </c>
      <c r="I11602" t="s">
        <v>519</v>
      </c>
      <c r="J11602" t="s">
        <v>675</v>
      </c>
    </row>
    <row r="11603" spans="1:10" x14ac:dyDescent="0.35">
      <c r="A11603">
        <v>11904</v>
      </c>
      <c r="B11603" t="s">
        <v>554</v>
      </c>
      <c r="C11603">
        <v>27</v>
      </c>
      <c r="D11603">
        <v>6</v>
      </c>
      <c r="E11603">
        <v>0</v>
      </c>
      <c r="F11603" t="s">
        <v>581</v>
      </c>
      <c r="G11603" t="s">
        <v>581</v>
      </c>
      <c r="H11603" t="s">
        <v>671</v>
      </c>
      <c r="I11603" t="s">
        <v>519</v>
      </c>
      <c r="J11603" t="s">
        <v>675</v>
      </c>
    </row>
    <row r="11604" spans="1:10" x14ac:dyDescent="0.35">
      <c r="A11604">
        <v>11905</v>
      </c>
      <c r="B11604" t="s">
        <v>554</v>
      </c>
      <c r="C11604">
        <v>28</v>
      </c>
      <c r="D11604">
        <v>4</v>
      </c>
      <c r="E11604">
        <v>0</v>
      </c>
      <c r="F11604" t="s">
        <v>581</v>
      </c>
      <c r="G11604" t="s">
        <v>581</v>
      </c>
      <c r="H11604" t="s">
        <v>671</v>
      </c>
      <c r="I11604" t="s">
        <v>519</v>
      </c>
      <c r="J11604" t="s">
        <v>675</v>
      </c>
    </row>
    <row r="11605" spans="1:10" x14ac:dyDescent="0.35">
      <c r="A11605">
        <v>11906</v>
      </c>
      <c r="B11605" t="s">
        <v>554</v>
      </c>
      <c r="C11605">
        <v>29</v>
      </c>
      <c r="D11605">
        <v>5</v>
      </c>
      <c r="E11605">
        <v>0</v>
      </c>
      <c r="F11605" t="s">
        <v>581</v>
      </c>
      <c r="G11605" t="s">
        <v>581</v>
      </c>
      <c r="H11605" t="s">
        <v>671</v>
      </c>
      <c r="I11605" t="s">
        <v>519</v>
      </c>
      <c r="J11605" t="s">
        <v>675</v>
      </c>
    </row>
    <row r="11606" spans="1:10" x14ac:dyDescent="0.35">
      <c r="A11606">
        <v>11907</v>
      </c>
      <c r="B11606" t="s">
        <v>554</v>
      </c>
      <c r="C11606">
        <v>30</v>
      </c>
      <c r="D11606">
        <v>1</v>
      </c>
      <c r="E11606">
        <v>1</v>
      </c>
      <c r="F11606" t="s">
        <v>581</v>
      </c>
      <c r="G11606" t="s">
        <v>581</v>
      </c>
      <c r="H11606" t="s">
        <v>671</v>
      </c>
      <c r="I11606" t="s">
        <v>519</v>
      </c>
      <c r="J11606" t="s">
        <v>675</v>
      </c>
    </row>
    <row r="11607" spans="1:10" x14ac:dyDescent="0.35">
      <c r="A11607">
        <v>11908</v>
      </c>
      <c r="B11607" t="s">
        <v>554</v>
      </c>
      <c r="C11607">
        <v>31</v>
      </c>
      <c r="D11607">
        <v>4</v>
      </c>
      <c r="E11607">
        <v>0</v>
      </c>
      <c r="F11607" t="s">
        <v>581</v>
      </c>
      <c r="G11607" t="s">
        <v>581</v>
      </c>
      <c r="H11607" t="s">
        <v>671</v>
      </c>
      <c r="I11607" t="s">
        <v>519</v>
      </c>
      <c r="J11607" t="s">
        <v>675</v>
      </c>
    </row>
    <row r="11608" spans="1:10" x14ac:dyDescent="0.35">
      <c r="A11608">
        <v>11909</v>
      </c>
      <c r="B11608" t="s">
        <v>554</v>
      </c>
      <c r="C11608">
        <v>32</v>
      </c>
      <c r="D11608">
        <v>2</v>
      </c>
      <c r="E11608">
        <v>0</v>
      </c>
      <c r="F11608" t="s">
        <v>581</v>
      </c>
      <c r="G11608" t="s">
        <v>581</v>
      </c>
      <c r="H11608" t="s">
        <v>671</v>
      </c>
      <c r="I11608" t="s">
        <v>519</v>
      </c>
      <c r="J11608" t="s">
        <v>675</v>
      </c>
    </row>
    <row r="11609" spans="1:10" x14ac:dyDescent="0.35">
      <c r="A11609">
        <v>11910</v>
      </c>
      <c r="B11609" t="s">
        <v>554</v>
      </c>
      <c r="C11609">
        <v>34</v>
      </c>
      <c r="D11609">
        <v>2</v>
      </c>
      <c r="E11609">
        <v>0</v>
      </c>
      <c r="F11609" t="s">
        <v>581</v>
      </c>
      <c r="G11609" t="s">
        <v>581</v>
      </c>
      <c r="H11609" t="s">
        <v>671</v>
      </c>
      <c r="I11609" t="s">
        <v>519</v>
      </c>
      <c r="J11609" t="s">
        <v>675</v>
      </c>
    </row>
    <row r="11610" spans="1:10" x14ac:dyDescent="0.35">
      <c r="A11610">
        <v>11911</v>
      </c>
      <c r="B11610" t="s">
        <v>554</v>
      </c>
      <c r="C11610">
        <v>35</v>
      </c>
      <c r="D11610">
        <v>1</v>
      </c>
      <c r="E11610">
        <v>0</v>
      </c>
      <c r="F11610" t="s">
        <v>581</v>
      </c>
      <c r="G11610" t="s">
        <v>581</v>
      </c>
      <c r="H11610" t="s">
        <v>671</v>
      </c>
      <c r="I11610" t="s">
        <v>519</v>
      </c>
      <c r="J11610" t="s">
        <v>675</v>
      </c>
    </row>
    <row r="11611" spans="1:10" x14ac:dyDescent="0.35">
      <c r="A11611">
        <v>11912</v>
      </c>
      <c r="B11611" t="s">
        <v>554</v>
      </c>
      <c r="C11611">
        <v>38</v>
      </c>
      <c r="D11611">
        <v>3</v>
      </c>
      <c r="E11611">
        <v>0</v>
      </c>
      <c r="F11611" t="s">
        <v>581</v>
      </c>
      <c r="G11611" t="s">
        <v>581</v>
      </c>
      <c r="H11611" t="s">
        <v>671</v>
      </c>
      <c r="I11611" t="s">
        <v>519</v>
      </c>
      <c r="J11611" t="s">
        <v>675</v>
      </c>
    </row>
    <row r="11612" spans="1:10" x14ac:dyDescent="0.35">
      <c r="A11612">
        <v>11913</v>
      </c>
      <c r="B11612" t="s">
        <v>555</v>
      </c>
      <c r="C11612">
        <v>15</v>
      </c>
      <c r="D11612">
        <v>27</v>
      </c>
      <c r="E11612">
        <v>5</v>
      </c>
      <c r="F11612" t="s">
        <v>581</v>
      </c>
      <c r="G11612" t="s">
        <v>581</v>
      </c>
      <c r="H11612" t="s">
        <v>671</v>
      </c>
      <c r="I11612" t="s">
        <v>519</v>
      </c>
      <c r="J11612" t="s">
        <v>674</v>
      </c>
    </row>
    <row r="11613" spans="1:10" x14ac:dyDescent="0.35">
      <c r="A11613">
        <v>11914</v>
      </c>
      <c r="B11613" t="s">
        <v>555</v>
      </c>
      <c r="C11613">
        <v>16</v>
      </c>
      <c r="D11613">
        <v>32</v>
      </c>
      <c r="E11613">
        <v>1</v>
      </c>
      <c r="F11613" t="s">
        <v>581</v>
      </c>
      <c r="G11613" t="s">
        <v>581</v>
      </c>
      <c r="H11613" t="s">
        <v>671</v>
      </c>
      <c r="I11613" t="s">
        <v>519</v>
      </c>
      <c r="J11613" t="s">
        <v>674</v>
      </c>
    </row>
    <row r="11614" spans="1:10" x14ac:dyDescent="0.35">
      <c r="A11614">
        <v>11915</v>
      </c>
      <c r="B11614" t="s">
        <v>555</v>
      </c>
      <c r="C11614">
        <v>17</v>
      </c>
      <c r="D11614">
        <v>13</v>
      </c>
      <c r="E11614">
        <v>2</v>
      </c>
      <c r="F11614" t="s">
        <v>581</v>
      </c>
      <c r="G11614" t="s">
        <v>581</v>
      </c>
      <c r="H11614" t="s">
        <v>671</v>
      </c>
      <c r="I11614" t="s">
        <v>519</v>
      </c>
      <c r="J11614" t="s">
        <v>674</v>
      </c>
    </row>
    <row r="11615" spans="1:10" x14ac:dyDescent="0.35">
      <c r="A11615">
        <v>11916</v>
      </c>
      <c r="B11615" t="s">
        <v>555</v>
      </c>
      <c r="C11615">
        <v>18</v>
      </c>
      <c r="D11615">
        <v>34</v>
      </c>
      <c r="E11615">
        <v>9</v>
      </c>
      <c r="F11615" t="s">
        <v>581</v>
      </c>
      <c r="G11615" t="s">
        <v>581</v>
      </c>
      <c r="H11615" t="s">
        <v>671</v>
      </c>
      <c r="I11615" t="s">
        <v>519</v>
      </c>
      <c r="J11615" t="s">
        <v>674</v>
      </c>
    </row>
    <row r="11616" spans="1:10" x14ac:dyDescent="0.35">
      <c r="A11616">
        <v>11917</v>
      </c>
      <c r="B11616" t="s">
        <v>555</v>
      </c>
      <c r="C11616">
        <v>19</v>
      </c>
      <c r="D11616">
        <v>12</v>
      </c>
      <c r="E11616">
        <v>2</v>
      </c>
      <c r="F11616" t="s">
        <v>581</v>
      </c>
      <c r="G11616" t="s">
        <v>581</v>
      </c>
      <c r="H11616" t="s">
        <v>671</v>
      </c>
      <c r="I11616" t="s">
        <v>519</v>
      </c>
      <c r="J11616" t="s">
        <v>674</v>
      </c>
    </row>
    <row r="11617" spans="1:10" x14ac:dyDescent="0.35">
      <c r="A11617">
        <v>11918</v>
      </c>
      <c r="B11617" t="s">
        <v>555</v>
      </c>
      <c r="C11617">
        <v>20</v>
      </c>
      <c r="D11617">
        <v>11</v>
      </c>
      <c r="E11617">
        <v>0</v>
      </c>
      <c r="F11617" t="s">
        <v>581</v>
      </c>
      <c r="G11617" t="s">
        <v>581</v>
      </c>
      <c r="H11617" t="s">
        <v>671</v>
      </c>
      <c r="I11617" t="s">
        <v>519</v>
      </c>
      <c r="J11617" t="s">
        <v>674</v>
      </c>
    </row>
    <row r="11618" spans="1:10" x14ac:dyDescent="0.35">
      <c r="A11618">
        <v>11919</v>
      </c>
      <c r="B11618" t="s">
        <v>555</v>
      </c>
      <c r="C11618">
        <v>21</v>
      </c>
      <c r="D11618">
        <v>7</v>
      </c>
      <c r="E11618">
        <v>0</v>
      </c>
      <c r="F11618" t="s">
        <v>581</v>
      </c>
      <c r="G11618" t="s">
        <v>581</v>
      </c>
      <c r="H11618" t="s">
        <v>671</v>
      </c>
      <c r="I11618" t="s">
        <v>519</v>
      </c>
      <c r="J11618" t="s">
        <v>674</v>
      </c>
    </row>
    <row r="11619" spans="1:10" x14ac:dyDescent="0.35">
      <c r="A11619">
        <v>11920</v>
      </c>
      <c r="B11619" t="s">
        <v>555</v>
      </c>
      <c r="C11619">
        <v>22</v>
      </c>
      <c r="D11619">
        <v>4</v>
      </c>
      <c r="E11619">
        <v>0</v>
      </c>
      <c r="F11619" t="s">
        <v>581</v>
      </c>
      <c r="G11619" t="s">
        <v>581</v>
      </c>
      <c r="H11619" t="s">
        <v>671</v>
      </c>
      <c r="I11619" t="s">
        <v>519</v>
      </c>
      <c r="J11619" t="s">
        <v>674</v>
      </c>
    </row>
    <row r="11620" spans="1:10" x14ac:dyDescent="0.35">
      <c r="A11620">
        <v>11921</v>
      </c>
      <c r="B11620" t="s">
        <v>555</v>
      </c>
      <c r="C11620">
        <v>23</v>
      </c>
      <c r="D11620">
        <v>3</v>
      </c>
      <c r="E11620">
        <v>0</v>
      </c>
      <c r="F11620" t="s">
        <v>581</v>
      </c>
      <c r="G11620" t="s">
        <v>581</v>
      </c>
      <c r="H11620" t="s">
        <v>671</v>
      </c>
      <c r="I11620" t="s">
        <v>519</v>
      </c>
      <c r="J11620" t="s">
        <v>674</v>
      </c>
    </row>
    <row r="11621" spans="1:10" x14ac:dyDescent="0.35">
      <c r="A11621">
        <v>11922</v>
      </c>
      <c r="B11621" t="s">
        <v>555</v>
      </c>
      <c r="C11621">
        <v>24</v>
      </c>
      <c r="D11621">
        <v>2</v>
      </c>
      <c r="E11621">
        <v>0</v>
      </c>
      <c r="F11621" t="s">
        <v>581</v>
      </c>
      <c r="G11621" t="s">
        <v>581</v>
      </c>
      <c r="H11621" t="s">
        <v>671</v>
      </c>
      <c r="I11621" t="s">
        <v>519</v>
      </c>
      <c r="J11621" t="s">
        <v>674</v>
      </c>
    </row>
    <row r="11622" spans="1:10" x14ac:dyDescent="0.35">
      <c r="A11622">
        <v>11923</v>
      </c>
      <c r="B11622" t="s">
        <v>555</v>
      </c>
      <c r="C11622">
        <v>25</v>
      </c>
      <c r="D11622">
        <v>4</v>
      </c>
      <c r="E11622">
        <v>0</v>
      </c>
      <c r="F11622" t="s">
        <v>581</v>
      </c>
      <c r="G11622" t="s">
        <v>581</v>
      </c>
      <c r="H11622" t="s">
        <v>671</v>
      </c>
      <c r="I11622" t="s">
        <v>519</v>
      </c>
      <c r="J11622" t="s">
        <v>674</v>
      </c>
    </row>
    <row r="11623" spans="1:10" x14ac:dyDescent="0.35">
      <c r="A11623">
        <v>11924</v>
      </c>
      <c r="B11623" t="s">
        <v>555</v>
      </c>
      <c r="C11623">
        <v>26</v>
      </c>
      <c r="D11623">
        <v>1</v>
      </c>
      <c r="E11623">
        <v>0</v>
      </c>
      <c r="F11623" t="s">
        <v>581</v>
      </c>
      <c r="G11623" t="s">
        <v>581</v>
      </c>
      <c r="H11623" t="s">
        <v>671</v>
      </c>
      <c r="I11623" t="s">
        <v>519</v>
      </c>
      <c r="J11623" t="s">
        <v>674</v>
      </c>
    </row>
    <row r="11624" spans="1:10" x14ac:dyDescent="0.35">
      <c r="A11624">
        <v>11925</v>
      </c>
      <c r="B11624" t="s">
        <v>555</v>
      </c>
      <c r="C11624">
        <v>27</v>
      </c>
      <c r="D11624">
        <v>9</v>
      </c>
      <c r="E11624">
        <v>1</v>
      </c>
      <c r="F11624" t="s">
        <v>581</v>
      </c>
      <c r="G11624" t="s">
        <v>581</v>
      </c>
      <c r="H11624" t="s">
        <v>671</v>
      </c>
      <c r="I11624" t="s">
        <v>519</v>
      </c>
      <c r="J11624" t="s">
        <v>674</v>
      </c>
    </row>
    <row r="11625" spans="1:10" x14ac:dyDescent="0.35">
      <c r="A11625">
        <v>11926</v>
      </c>
      <c r="B11625" t="s">
        <v>555</v>
      </c>
      <c r="C11625">
        <v>28</v>
      </c>
      <c r="D11625">
        <v>7</v>
      </c>
      <c r="E11625">
        <v>0</v>
      </c>
      <c r="F11625" t="s">
        <v>581</v>
      </c>
      <c r="G11625" t="s">
        <v>581</v>
      </c>
      <c r="H11625" t="s">
        <v>671</v>
      </c>
      <c r="I11625" t="s">
        <v>519</v>
      </c>
      <c r="J11625" t="s">
        <v>674</v>
      </c>
    </row>
    <row r="11626" spans="1:10" x14ac:dyDescent="0.35">
      <c r="A11626">
        <v>11927</v>
      </c>
      <c r="B11626" t="s">
        <v>555</v>
      </c>
      <c r="C11626">
        <v>29</v>
      </c>
      <c r="D11626">
        <v>9</v>
      </c>
      <c r="E11626">
        <v>3</v>
      </c>
      <c r="F11626" t="s">
        <v>581</v>
      </c>
      <c r="G11626" t="s">
        <v>581</v>
      </c>
      <c r="H11626" t="s">
        <v>671</v>
      </c>
      <c r="I11626" t="s">
        <v>519</v>
      </c>
      <c r="J11626" t="s">
        <v>674</v>
      </c>
    </row>
    <row r="11627" spans="1:10" x14ac:dyDescent="0.35">
      <c r="A11627">
        <v>11928</v>
      </c>
      <c r="B11627" t="s">
        <v>555</v>
      </c>
      <c r="C11627">
        <v>30</v>
      </c>
      <c r="D11627">
        <v>3</v>
      </c>
      <c r="E11627">
        <v>0</v>
      </c>
      <c r="F11627" t="s">
        <v>581</v>
      </c>
      <c r="G11627" t="s">
        <v>581</v>
      </c>
      <c r="H11627" t="s">
        <v>671</v>
      </c>
      <c r="I11627" t="s">
        <v>519</v>
      </c>
      <c r="J11627" t="s">
        <v>674</v>
      </c>
    </row>
    <row r="11628" spans="1:10" x14ac:dyDescent="0.35">
      <c r="A11628">
        <v>11929</v>
      </c>
      <c r="B11628" t="s">
        <v>555</v>
      </c>
      <c r="C11628">
        <v>31</v>
      </c>
      <c r="D11628">
        <v>3</v>
      </c>
      <c r="E11628">
        <v>0</v>
      </c>
      <c r="F11628" t="s">
        <v>581</v>
      </c>
      <c r="G11628" t="s">
        <v>581</v>
      </c>
      <c r="H11628" t="s">
        <v>671</v>
      </c>
      <c r="I11628" t="s">
        <v>519</v>
      </c>
      <c r="J11628" t="s">
        <v>674</v>
      </c>
    </row>
    <row r="11629" spans="1:10" x14ac:dyDescent="0.35">
      <c r="A11629">
        <v>11930</v>
      </c>
      <c r="B11629" t="s">
        <v>555</v>
      </c>
      <c r="C11629">
        <v>32</v>
      </c>
      <c r="D11629">
        <v>8</v>
      </c>
      <c r="E11629">
        <v>0</v>
      </c>
      <c r="F11629" t="s">
        <v>581</v>
      </c>
      <c r="G11629" t="s">
        <v>581</v>
      </c>
      <c r="H11629" t="s">
        <v>671</v>
      </c>
      <c r="I11629" t="s">
        <v>519</v>
      </c>
      <c r="J11629" t="s">
        <v>674</v>
      </c>
    </row>
    <row r="11630" spans="1:10" x14ac:dyDescent="0.35">
      <c r="A11630">
        <v>11931</v>
      </c>
      <c r="B11630" t="s">
        <v>555</v>
      </c>
      <c r="C11630">
        <v>33</v>
      </c>
      <c r="D11630">
        <v>11</v>
      </c>
      <c r="E11630">
        <v>2</v>
      </c>
      <c r="F11630" t="s">
        <v>581</v>
      </c>
      <c r="G11630" t="s">
        <v>581</v>
      </c>
      <c r="H11630" t="s">
        <v>671</v>
      </c>
      <c r="I11630" t="s">
        <v>519</v>
      </c>
      <c r="J11630" t="s">
        <v>674</v>
      </c>
    </row>
    <row r="11631" spans="1:10" x14ac:dyDescent="0.35">
      <c r="A11631">
        <v>11932</v>
      </c>
      <c r="B11631" t="s">
        <v>555</v>
      </c>
      <c r="C11631">
        <v>34</v>
      </c>
      <c r="D11631">
        <v>11</v>
      </c>
      <c r="E11631">
        <v>0</v>
      </c>
      <c r="F11631" t="s">
        <v>581</v>
      </c>
      <c r="G11631" t="s">
        <v>581</v>
      </c>
      <c r="H11631" t="s">
        <v>671</v>
      </c>
      <c r="I11631" t="s">
        <v>519</v>
      </c>
      <c r="J11631" t="s">
        <v>674</v>
      </c>
    </row>
    <row r="11632" spans="1:10" x14ac:dyDescent="0.35">
      <c r="A11632">
        <v>11933</v>
      </c>
      <c r="B11632" t="s">
        <v>555</v>
      </c>
      <c r="C11632">
        <v>35</v>
      </c>
      <c r="D11632">
        <v>8</v>
      </c>
      <c r="E11632">
        <v>0</v>
      </c>
      <c r="F11632" t="s">
        <v>581</v>
      </c>
      <c r="G11632" t="s">
        <v>581</v>
      </c>
      <c r="H11632" t="s">
        <v>671</v>
      </c>
      <c r="I11632" t="s">
        <v>519</v>
      </c>
      <c r="J11632" t="s">
        <v>674</v>
      </c>
    </row>
    <row r="11633" spans="1:10" x14ac:dyDescent="0.35">
      <c r="A11633">
        <v>11934</v>
      </c>
      <c r="B11633" t="s">
        <v>555</v>
      </c>
      <c r="C11633">
        <v>36</v>
      </c>
      <c r="D11633">
        <v>5</v>
      </c>
      <c r="E11633">
        <v>1</v>
      </c>
      <c r="F11633" t="s">
        <v>581</v>
      </c>
      <c r="G11633" t="s">
        <v>581</v>
      </c>
      <c r="H11633" t="s">
        <v>671</v>
      </c>
      <c r="I11633" t="s">
        <v>519</v>
      </c>
      <c r="J11633" t="s">
        <v>674</v>
      </c>
    </row>
    <row r="11634" spans="1:10" x14ac:dyDescent="0.35">
      <c r="A11634">
        <v>11935</v>
      </c>
      <c r="B11634" t="s">
        <v>555</v>
      </c>
      <c r="C11634">
        <v>37</v>
      </c>
      <c r="D11634">
        <v>7</v>
      </c>
      <c r="E11634">
        <v>0</v>
      </c>
      <c r="F11634" t="s">
        <v>581</v>
      </c>
      <c r="G11634" t="s">
        <v>581</v>
      </c>
      <c r="H11634" t="s">
        <v>671</v>
      </c>
      <c r="I11634" t="s">
        <v>519</v>
      </c>
      <c r="J11634" t="s">
        <v>674</v>
      </c>
    </row>
    <row r="11635" spans="1:10" x14ac:dyDescent="0.35">
      <c r="A11635">
        <v>11936</v>
      </c>
      <c r="B11635" t="s">
        <v>555</v>
      </c>
      <c r="C11635">
        <v>38</v>
      </c>
      <c r="D11635">
        <v>16</v>
      </c>
      <c r="E11635">
        <v>1</v>
      </c>
      <c r="F11635" t="s">
        <v>581</v>
      </c>
      <c r="G11635" t="s">
        <v>581</v>
      </c>
      <c r="H11635" t="s">
        <v>671</v>
      </c>
      <c r="I11635" t="s">
        <v>519</v>
      </c>
      <c r="J11635" t="s">
        <v>674</v>
      </c>
    </row>
    <row r="11636" spans="1:10" x14ac:dyDescent="0.35">
      <c r="A11636">
        <v>11937</v>
      </c>
      <c r="B11636" t="s">
        <v>556</v>
      </c>
      <c r="C11636">
        <v>15</v>
      </c>
      <c r="D11636">
        <v>9</v>
      </c>
      <c r="E11636">
        <v>2</v>
      </c>
      <c r="F11636" t="s">
        <v>581</v>
      </c>
      <c r="G11636" t="s">
        <v>581</v>
      </c>
      <c r="H11636" t="s">
        <v>671</v>
      </c>
      <c r="I11636" t="s">
        <v>519</v>
      </c>
      <c r="J11636" t="s">
        <v>674</v>
      </c>
    </row>
    <row r="11637" spans="1:10" x14ac:dyDescent="0.35">
      <c r="A11637">
        <v>11938</v>
      </c>
      <c r="B11637" t="s">
        <v>556</v>
      </c>
      <c r="C11637">
        <v>16</v>
      </c>
      <c r="D11637">
        <v>6</v>
      </c>
      <c r="E11637">
        <v>0</v>
      </c>
      <c r="F11637" t="s">
        <v>581</v>
      </c>
      <c r="G11637" t="s">
        <v>581</v>
      </c>
      <c r="H11637" t="s">
        <v>671</v>
      </c>
      <c r="I11637" t="s">
        <v>519</v>
      </c>
      <c r="J11637" t="s">
        <v>674</v>
      </c>
    </row>
    <row r="11638" spans="1:10" x14ac:dyDescent="0.35">
      <c r="A11638">
        <v>11939</v>
      </c>
      <c r="B11638" t="s">
        <v>556</v>
      </c>
      <c r="C11638">
        <v>17</v>
      </c>
      <c r="D11638">
        <v>8</v>
      </c>
      <c r="E11638">
        <v>1</v>
      </c>
      <c r="F11638" t="s">
        <v>581</v>
      </c>
      <c r="G11638" t="s">
        <v>581</v>
      </c>
      <c r="H11638" t="s">
        <v>671</v>
      </c>
      <c r="I11638" t="s">
        <v>519</v>
      </c>
      <c r="J11638" t="s">
        <v>674</v>
      </c>
    </row>
    <row r="11639" spans="1:10" x14ac:dyDescent="0.35">
      <c r="A11639">
        <v>11940</v>
      </c>
      <c r="B11639" t="s">
        <v>556</v>
      </c>
      <c r="C11639">
        <v>18</v>
      </c>
      <c r="D11639">
        <v>3</v>
      </c>
      <c r="E11639">
        <v>1</v>
      </c>
      <c r="F11639" t="s">
        <v>581</v>
      </c>
      <c r="G11639" t="s">
        <v>581</v>
      </c>
      <c r="H11639" t="s">
        <v>671</v>
      </c>
      <c r="I11639" t="s">
        <v>519</v>
      </c>
      <c r="J11639" t="s">
        <v>674</v>
      </c>
    </row>
    <row r="11640" spans="1:10" x14ac:dyDescent="0.35">
      <c r="A11640">
        <v>11941</v>
      </c>
      <c r="B11640" t="s">
        <v>556</v>
      </c>
      <c r="C11640">
        <v>19</v>
      </c>
      <c r="D11640">
        <v>25</v>
      </c>
      <c r="E11640">
        <v>3</v>
      </c>
      <c r="F11640" t="s">
        <v>581</v>
      </c>
      <c r="G11640" t="s">
        <v>581</v>
      </c>
      <c r="H11640" t="s">
        <v>671</v>
      </c>
      <c r="I11640" t="s">
        <v>519</v>
      </c>
      <c r="J11640" t="s">
        <v>674</v>
      </c>
    </row>
    <row r="11641" spans="1:10" x14ac:dyDescent="0.35">
      <c r="A11641">
        <v>11942</v>
      </c>
      <c r="B11641" t="s">
        <v>556</v>
      </c>
      <c r="C11641">
        <v>20</v>
      </c>
      <c r="D11641">
        <v>16</v>
      </c>
      <c r="E11641">
        <v>1</v>
      </c>
      <c r="F11641" t="s">
        <v>581</v>
      </c>
      <c r="G11641" t="s">
        <v>581</v>
      </c>
      <c r="H11641" t="s">
        <v>671</v>
      </c>
      <c r="I11641" t="s">
        <v>519</v>
      </c>
      <c r="J11641" t="s">
        <v>674</v>
      </c>
    </row>
    <row r="11642" spans="1:10" x14ac:dyDescent="0.35">
      <c r="A11642">
        <v>11943</v>
      </c>
      <c r="B11642" t="s">
        <v>556</v>
      </c>
      <c r="C11642">
        <v>21</v>
      </c>
      <c r="D11642">
        <v>7</v>
      </c>
      <c r="E11642">
        <v>1</v>
      </c>
      <c r="F11642" t="s">
        <v>581</v>
      </c>
      <c r="G11642" t="s">
        <v>581</v>
      </c>
      <c r="H11642" t="s">
        <v>671</v>
      </c>
      <c r="I11642" t="s">
        <v>519</v>
      </c>
      <c r="J11642" t="s">
        <v>674</v>
      </c>
    </row>
    <row r="11643" spans="1:10" x14ac:dyDescent="0.35">
      <c r="A11643">
        <v>11944</v>
      </c>
      <c r="B11643" t="s">
        <v>556</v>
      </c>
      <c r="C11643">
        <v>22</v>
      </c>
      <c r="D11643">
        <v>4</v>
      </c>
      <c r="E11643">
        <v>0</v>
      </c>
      <c r="F11643" t="s">
        <v>581</v>
      </c>
      <c r="G11643" t="s">
        <v>581</v>
      </c>
      <c r="H11643" t="s">
        <v>671</v>
      </c>
      <c r="I11643" t="s">
        <v>519</v>
      </c>
      <c r="J11643" t="s">
        <v>674</v>
      </c>
    </row>
    <row r="11644" spans="1:10" x14ac:dyDescent="0.35">
      <c r="A11644">
        <v>11945</v>
      </c>
      <c r="B11644" t="s">
        <v>556</v>
      </c>
      <c r="C11644">
        <v>23</v>
      </c>
      <c r="D11644">
        <v>4</v>
      </c>
      <c r="E11644">
        <v>1</v>
      </c>
      <c r="F11644" t="s">
        <v>581</v>
      </c>
      <c r="G11644" t="s">
        <v>581</v>
      </c>
      <c r="H11644" t="s">
        <v>671</v>
      </c>
      <c r="I11644" t="s">
        <v>519</v>
      </c>
      <c r="J11644" t="s">
        <v>674</v>
      </c>
    </row>
    <row r="11645" spans="1:10" x14ac:dyDescent="0.35">
      <c r="A11645">
        <v>11946</v>
      </c>
      <c r="B11645" t="s">
        <v>556</v>
      </c>
      <c r="C11645">
        <v>24</v>
      </c>
      <c r="D11645">
        <v>5</v>
      </c>
      <c r="E11645">
        <v>0</v>
      </c>
      <c r="F11645" t="s">
        <v>581</v>
      </c>
      <c r="G11645" t="s">
        <v>581</v>
      </c>
      <c r="H11645" t="s">
        <v>671</v>
      </c>
      <c r="I11645" t="s">
        <v>519</v>
      </c>
      <c r="J11645" t="s">
        <v>674</v>
      </c>
    </row>
    <row r="11646" spans="1:10" x14ac:dyDescent="0.35">
      <c r="A11646">
        <v>11947</v>
      </c>
      <c r="B11646" t="s">
        <v>556</v>
      </c>
      <c r="C11646">
        <v>26</v>
      </c>
      <c r="D11646">
        <v>4</v>
      </c>
      <c r="E11646">
        <v>1</v>
      </c>
      <c r="F11646" t="s">
        <v>581</v>
      </c>
      <c r="G11646" t="s">
        <v>581</v>
      </c>
      <c r="H11646" t="s">
        <v>671</v>
      </c>
      <c r="I11646" t="s">
        <v>519</v>
      </c>
      <c r="J11646" t="s">
        <v>674</v>
      </c>
    </row>
    <row r="11647" spans="1:10" x14ac:dyDescent="0.35">
      <c r="A11647">
        <v>11948</v>
      </c>
      <c r="B11647" t="s">
        <v>556</v>
      </c>
      <c r="C11647">
        <v>27</v>
      </c>
      <c r="D11647">
        <v>2</v>
      </c>
      <c r="E11647">
        <v>1</v>
      </c>
      <c r="F11647" t="s">
        <v>581</v>
      </c>
      <c r="G11647" t="s">
        <v>581</v>
      </c>
      <c r="H11647" t="s">
        <v>671</v>
      </c>
      <c r="I11647" t="s">
        <v>519</v>
      </c>
      <c r="J11647" t="s">
        <v>674</v>
      </c>
    </row>
    <row r="11648" spans="1:10" x14ac:dyDescent="0.35">
      <c r="A11648">
        <v>11949</v>
      </c>
      <c r="B11648" t="s">
        <v>556</v>
      </c>
      <c r="C11648">
        <v>28</v>
      </c>
      <c r="D11648">
        <v>4</v>
      </c>
      <c r="E11648">
        <v>0</v>
      </c>
      <c r="F11648" t="s">
        <v>581</v>
      </c>
      <c r="G11648" t="s">
        <v>581</v>
      </c>
      <c r="H11648" t="s">
        <v>671</v>
      </c>
      <c r="I11648" t="s">
        <v>519</v>
      </c>
      <c r="J11648" t="s">
        <v>674</v>
      </c>
    </row>
    <row r="11649" spans="1:10" x14ac:dyDescent="0.35">
      <c r="A11649">
        <v>11950</v>
      </c>
      <c r="B11649" t="s">
        <v>556</v>
      </c>
      <c r="C11649">
        <v>29</v>
      </c>
      <c r="D11649">
        <v>15</v>
      </c>
      <c r="E11649">
        <v>4</v>
      </c>
      <c r="F11649" t="s">
        <v>581</v>
      </c>
      <c r="G11649" t="s">
        <v>581</v>
      </c>
      <c r="H11649" t="s">
        <v>671</v>
      </c>
      <c r="I11649" t="s">
        <v>519</v>
      </c>
      <c r="J11649" t="s">
        <v>674</v>
      </c>
    </row>
    <row r="11650" spans="1:10" x14ac:dyDescent="0.35">
      <c r="A11650">
        <v>11951</v>
      </c>
      <c r="B11650" t="s">
        <v>556</v>
      </c>
      <c r="C11650">
        <v>30</v>
      </c>
      <c r="D11650">
        <v>2</v>
      </c>
      <c r="E11650">
        <v>0</v>
      </c>
      <c r="F11650" t="s">
        <v>581</v>
      </c>
      <c r="G11650" t="s">
        <v>581</v>
      </c>
      <c r="H11650" t="s">
        <v>671</v>
      </c>
      <c r="I11650" t="s">
        <v>519</v>
      </c>
      <c r="J11650" t="s">
        <v>674</v>
      </c>
    </row>
    <row r="11651" spans="1:10" x14ac:dyDescent="0.35">
      <c r="A11651">
        <v>11952</v>
      </c>
      <c r="B11651" t="s">
        <v>556</v>
      </c>
      <c r="C11651">
        <v>31</v>
      </c>
      <c r="D11651">
        <v>4</v>
      </c>
      <c r="E11651">
        <v>2</v>
      </c>
      <c r="F11651" t="s">
        <v>581</v>
      </c>
      <c r="G11651" t="s">
        <v>581</v>
      </c>
      <c r="H11651" t="s">
        <v>671</v>
      </c>
      <c r="I11651" t="s">
        <v>519</v>
      </c>
      <c r="J11651" t="s">
        <v>674</v>
      </c>
    </row>
    <row r="11652" spans="1:10" x14ac:dyDescent="0.35">
      <c r="A11652">
        <v>11953</v>
      </c>
      <c r="B11652" t="s">
        <v>556</v>
      </c>
      <c r="C11652">
        <v>32</v>
      </c>
      <c r="D11652">
        <v>4</v>
      </c>
      <c r="E11652">
        <v>0</v>
      </c>
      <c r="F11652" t="s">
        <v>581</v>
      </c>
      <c r="G11652" t="s">
        <v>581</v>
      </c>
      <c r="H11652" t="s">
        <v>671</v>
      </c>
      <c r="I11652" t="s">
        <v>519</v>
      </c>
      <c r="J11652" t="s">
        <v>674</v>
      </c>
    </row>
    <row r="11653" spans="1:10" x14ac:dyDescent="0.35">
      <c r="A11653">
        <v>11954</v>
      </c>
      <c r="B11653" t="s">
        <v>556</v>
      </c>
      <c r="C11653">
        <v>33</v>
      </c>
      <c r="D11653">
        <v>2</v>
      </c>
      <c r="E11653">
        <v>0</v>
      </c>
      <c r="F11653" t="s">
        <v>581</v>
      </c>
      <c r="G11653" t="s">
        <v>581</v>
      </c>
      <c r="H11653" t="s">
        <v>671</v>
      </c>
      <c r="I11653" t="s">
        <v>519</v>
      </c>
      <c r="J11653" t="s">
        <v>674</v>
      </c>
    </row>
    <row r="11654" spans="1:10" x14ac:dyDescent="0.35">
      <c r="A11654">
        <v>11955</v>
      </c>
      <c r="B11654" t="s">
        <v>556</v>
      </c>
      <c r="C11654">
        <v>34</v>
      </c>
      <c r="D11654">
        <v>11</v>
      </c>
      <c r="E11654">
        <v>2</v>
      </c>
      <c r="F11654" t="s">
        <v>581</v>
      </c>
      <c r="G11654" t="s">
        <v>581</v>
      </c>
      <c r="H11654" t="s">
        <v>671</v>
      </c>
      <c r="I11654" t="s">
        <v>519</v>
      </c>
      <c r="J11654" t="s">
        <v>674</v>
      </c>
    </row>
    <row r="11655" spans="1:10" x14ac:dyDescent="0.35">
      <c r="A11655">
        <v>11956</v>
      </c>
      <c r="B11655" t="s">
        <v>556</v>
      </c>
      <c r="C11655">
        <v>35</v>
      </c>
      <c r="D11655">
        <v>5</v>
      </c>
      <c r="E11655">
        <v>0</v>
      </c>
      <c r="F11655" t="s">
        <v>581</v>
      </c>
      <c r="G11655" t="s">
        <v>581</v>
      </c>
      <c r="H11655" t="s">
        <v>671</v>
      </c>
      <c r="I11655" t="s">
        <v>519</v>
      </c>
      <c r="J11655" t="s">
        <v>674</v>
      </c>
    </row>
    <row r="11656" spans="1:10" x14ac:dyDescent="0.35">
      <c r="A11656">
        <v>11957</v>
      </c>
      <c r="B11656" t="s">
        <v>556</v>
      </c>
      <c r="C11656">
        <v>36</v>
      </c>
      <c r="D11656">
        <v>3</v>
      </c>
      <c r="E11656">
        <v>0</v>
      </c>
      <c r="F11656" t="s">
        <v>581</v>
      </c>
      <c r="G11656" t="s">
        <v>581</v>
      </c>
      <c r="H11656" t="s">
        <v>671</v>
      </c>
      <c r="I11656" t="s">
        <v>519</v>
      </c>
      <c r="J11656" t="s">
        <v>674</v>
      </c>
    </row>
    <row r="11657" spans="1:10" x14ac:dyDescent="0.35">
      <c r="A11657">
        <v>11958</v>
      </c>
      <c r="B11657" t="s">
        <v>556</v>
      </c>
      <c r="C11657">
        <v>37</v>
      </c>
      <c r="D11657">
        <v>1</v>
      </c>
      <c r="E11657">
        <v>1</v>
      </c>
      <c r="F11657" t="s">
        <v>581</v>
      </c>
      <c r="G11657" t="s">
        <v>581</v>
      </c>
      <c r="H11657" t="s">
        <v>671</v>
      </c>
      <c r="I11657" t="s">
        <v>519</v>
      </c>
      <c r="J11657" t="s">
        <v>674</v>
      </c>
    </row>
    <row r="11658" spans="1:10" x14ac:dyDescent="0.35">
      <c r="A11658">
        <v>11959</v>
      </c>
      <c r="B11658" t="s">
        <v>556</v>
      </c>
      <c r="C11658">
        <v>38</v>
      </c>
      <c r="D11658">
        <v>3</v>
      </c>
      <c r="E11658">
        <v>1</v>
      </c>
      <c r="F11658" t="s">
        <v>581</v>
      </c>
      <c r="G11658" t="s">
        <v>581</v>
      </c>
      <c r="H11658" t="s">
        <v>671</v>
      </c>
      <c r="I11658" t="s">
        <v>519</v>
      </c>
      <c r="J11658" t="s">
        <v>674</v>
      </c>
    </row>
    <row r="11659" spans="1:10" x14ac:dyDescent="0.35">
      <c r="A11659">
        <v>11960</v>
      </c>
      <c r="B11659" t="s">
        <v>557</v>
      </c>
      <c r="C11659">
        <v>15</v>
      </c>
      <c r="D11659">
        <v>9</v>
      </c>
      <c r="E11659">
        <v>0</v>
      </c>
      <c r="F11659" t="s">
        <v>581</v>
      </c>
      <c r="G11659" t="s">
        <v>581</v>
      </c>
      <c r="H11659" t="s">
        <v>671</v>
      </c>
      <c r="I11659" t="s">
        <v>519</v>
      </c>
      <c r="J11659" t="s">
        <v>675</v>
      </c>
    </row>
    <row r="11660" spans="1:10" x14ac:dyDescent="0.35">
      <c r="A11660">
        <v>11961</v>
      </c>
      <c r="B11660" t="s">
        <v>557</v>
      </c>
      <c r="C11660">
        <v>16</v>
      </c>
      <c r="D11660">
        <v>16</v>
      </c>
      <c r="E11660">
        <v>2</v>
      </c>
      <c r="F11660" t="s">
        <v>581</v>
      </c>
      <c r="G11660" t="s">
        <v>581</v>
      </c>
      <c r="H11660" t="s">
        <v>671</v>
      </c>
      <c r="I11660" t="s">
        <v>519</v>
      </c>
      <c r="J11660" t="s">
        <v>675</v>
      </c>
    </row>
    <row r="11661" spans="1:10" x14ac:dyDescent="0.35">
      <c r="A11661">
        <v>11962</v>
      </c>
      <c r="B11661" t="s">
        <v>557</v>
      </c>
      <c r="C11661">
        <v>17</v>
      </c>
      <c r="D11661">
        <v>32</v>
      </c>
      <c r="E11661">
        <v>1</v>
      </c>
      <c r="F11661" t="s">
        <v>581</v>
      </c>
      <c r="G11661" t="s">
        <v>581</v>
      </c>
      <c r="H11661" t="s">
        <v>671</v>
      </c>
      <c r="I11661" t="s">
        <v>519</v>
      </c>
      <c r="J11661" t="s">
        <v>675</v>
      </c>
    </row>
    <row r="11662" spans="1:10" x14ac:dyDescent="0.35">
      <c r="A11662">
        <v>11963</v>
      </c>
      <c r="B11662" t="s">
        <v>557</v>
      </c>
      <c r="C11662">
        <v>18</v>
      </c>
      <c r="D11662">
        <v>19</v>
      </c>
      <c r="E11662">
        <v>3</v>
      </c>
      <c r="F11662" t="s">
        <v>581</v>
      </c>
      <c r="G11662" t="s">
        <v>581</v>
      </c>
      <c r="H11662" t="s">
        <v>671</v>
      </c>
      <c r="I11662" t="s">
        <v>519</v>
      </c>
      <c r="J11662" t="s">
        <v>675</v>
      </c>
    </row>
    <row r="11663" spans="1:10" x14ac:dyDescent="0.35">
      <c r="A11663">
        <v>11964</v>
      </c>
      <c r="B11663" t="s">
        <v>557</v>
      </c>
      <c r="C11663">
        <v>19</v>
      </c>
      <c r="D11663">
        <v>13</v>
      </c>
      <c r="E11663">
        <v>0</v>
      </c>
      <c r="F11663" t="s">
        <v>581</v>
      </c>
      <c r="G11663" t="s">
        <v>581</v>
      </c>
      <c r="H11663" t="s">
        <v>671</v>
      </c>
      <c r="I11663" t="s">
        <v>519</v>
      </c>
      <c r="J11663" t="s">
        <v>675</v>
      </c>
    </row>
    <row r="11664" spans="1:10" x14ac:dyDescent="0.35">
      <c r="A11664">
        <v>11965</v>
      </c>
      <c r="B11664" t="s">
        <v>557</v>
      </c>
      <c r="C11664">
        <v>20</v>
      </c>
      <c r="D11664">
        <v>10</v>
      </c>
      <c r="E11664">
        <v>0</v>
      </c>
      <c r="F11664" t="s">
        <v>581</v>
      </c>
      <c r="G11664" t="s">
        <v>581</v>
      </c>
      <c r="H11664" t="s">
        <v>671</v>
      </c>
      <c r="I11664" t="s">
        <v>519</v>
      </c>
      <c r="J11664" t="s">
        <v>675</v>
      </c>
    </row>
    <row r="11665" spans="1:10" x14ac:dyDescent="0.35">
      <c r="A11665">
        <v>11966</v>
      </c>
      <c r="B11665" t="s">
        <v>557</v>
      </c>
      <c r="C11665">
        <v>21</v>
      </c>
      <c r="D11665">
        <v>6</v>
      </c>
      <c r="E11665">
        <v>0</v>
      </c>
      <c r="F11665" t="s">
        <v>581</v>
      </c>
      <c r="G11665" t="s">
        <v>581</v>
      </c>
      <c r="H11665" t="s">
        <v>671</v>
      </c>
      <c r="I11665" t="s">
        <v>519</v>
      </c>
      <c r="J11665" t="s">
        <v>675</v>
      </c>
    </row>
    <row r="11666" spans="1:10" x14ac:dyDescent="0.35">
      <c r="A11666">
        <v>11967</v>
      </c>
      <c r="B11666" t="s">
        <v>557</v>
      </c>
      <c r="C11666">
        <v>22</v>
      </c>
      <c r="D11666">
        <v>3</v>
      </c>
      <c r="E11666">
        <v>0</v>
      </c>
      <c r="F11666" t="s">
        <v>581</v>
      </c>
      <c r="G11666" t="s">
        <v>581</v>
      </c>
      <c r="H11666" t="s">
        <v>671</v>
      </c>
      <c r="I11666" t="s">
        <v>519</v>
      </c>
      <c r="J11666" t="s">
        <v>675</v>
      </c>
    </row>
    <row r="11667" spans="1:10" x14ac:dyDescent="0.35">
      <c r="A11667">
        <v>11968</v>
      </c>
      <c r="B11667" t="s">
        <v>557</v>
      </c>
      <c r="C11667">
        <v>23</v>
      </c>
      <c r="D11667">
        <v>1</v>
      </c>
      <c r="E11667">
        <v>0</v>
      </c>
      <c r="F11667" t="s">
        <v>581</v>
      </c>
      <c r="G11667" t="s">
        <v>581</v>
      </c>
      <c r="H11667" t="s">
        <v>671</v>
      </c>
      <c r="I11667" t="s">
        <v>519</v>
      </c>
      <c r="J11667" t="s">
        <v>675</v>
      </c>
    </row>
    <row r="11668" spans="1:10" x14ac:dyDescent="0.35">
      <c r="A11668">
        <v>11969</v>
      </c>
      <c r="B11668" t="s">
        <v>557</v>
      </c>
      <c r="C11668">
        <v>24</v>
      </c>
      <c r="D11668">
        <v>2</v>
      </c>
      <c r="E11668">
        <v>0</v>
      </c>
      <c r="F11668" t="s">
        <v>581</v>
      </c>
      <c r="G11668" t="s">
        <v>581</v>
      </c>
      <c r="H11668" t="s">
        <v>671</v>
      </c>
      <c r="I11668" t="s">
        <v>519</v>
      </c>
      <c r="J11668" t="s">
        <v>675</v>
      </c>
    </row>
    <row r="11669" spans="1:10" x14ac:dyDescent="0.35">
      <c r="A11669">
        <v>11970</v>
      </c>
      <c r="B11669" t="s">
        <v>557</v>
      </c>
      <c r="C11669">
        <v>26</v>
      </c>
      <c r="D11669">
        <v>2</v>
      </c>
      <c r="E11669">
        <v>1</v>
      </c>
      <c r="F11669" t="s">
        <v>581</v>
      </c>
      <c r="G11669" t="s">
        <v>581</v>
      </c>
      <c r="H11669" t="s">
        <v>671</v>
      </c>
      <c r="I11669" t="s">
        <v>519</v>
      </c>
      <c r="J11669" t="s">
        <v>675</v>
      </c>
    </row>
    <row r="11670" spans="1:10" x14ac:dyDescent="0.35">
      <c r="A11670">
        <v>11971</v>
      </c>
      <c r="B11670" t="s">
        <v>557</v>
      </c>
      <c r="C11670">
        <v>28</v>
      </c>
      <c r="D11670">
        <v>1</v>
      </c>
      <c r="E11670">
        <v>1</v>
      </c>
      <c r="F11670" t="s">
        <v>581</v>
      </c>
      <c r="G11670" t="s">
        <v>581</v>
      </c>
      <c r="H11670" t="s">
        <v>671</v>
      </c>
      <c r="I11670" t="s">
        <v>519</v>
      </c>
      <c r="J11670" t="s">
        <v>675</v>
      </c>
    </row>
    <row r="11671" spans="1:10" x14ac:dyDescent="0.35">
      <c r="A11671">
        <v>11972</v>
      </c>
      <c r="B11671" t="s">
        <v>557</v>
      </c>
      <c r="C11671">
        <v>29</v>
      </c>
      <c r="D11671">
        <v>6</v>
      </c>
      <c r="E11671">
        <v>1</v>
      </c>
      <c r="F11671" t="s">
        <v>581</v>
      </c>
      <c r="G11671" t="s">
        <v>581</v>
      </c>
      <c r="H11671" t="s">
        <v>671</v>
      </c>
      <c r="I11671" t="s">
        <v>519</v>
      </c>
      <c r="J11671" t="s">
        <v>675</v>
      </c>
    </row>
    <row r="11672" spans="1:10" x14ac:dyDescent="0.35">
      <c r="A11672">
        <v>11973</v>
      </c>
      <c r="B11672" t="s">
        <v>557</v>
      </c>
      <c r="C11672">
        <v>30</v>
      </c>
      <c r="D11672">
        <v>16</v>
      </c>
      <c r="E11672">
        <v>0</v>
      </c>
      <c r="F11672" t="s">
        <v>581</v>
      </c>
      <c r="G11672" t="s">
        <v>581</v>
      </c>
      <c r="H11672" t="s">
        <v>671</v>
      </c>
      <c r="I11672" t="s">
        <v>519</v>
      </c>
      <c r="J11672" t="s">
        <v>675</v>
      </c>
    </row>
    <row r="11673" spans="1:10" x14ac:dyDescent="0.35">
      <c r="A11673">
        <v>11974</v>
      </c>
      <c r="B11673" t="s">
        <v>557</v>
      </c>
      <c r="C11673">
        <v>31</v>
      </c>
      <c r="D11673">
        <v>14</v>
      </c>
      <c r="E11673">
        <v>4</v>
      </c>
      <c r="F11673" t="s">
        <v>581</v>
      </c>
      <c r="G11673" t="s">
        <v>581</v>
      </c>
      <c r="H11673" t="s">
        <v>671</v>
      </c>
      <c r="I11673" t="s">
        <v>519</v>
      </c>
      <c r="J11673" t="s">
        <v>675</v>
      </c>
    </row>
    <row r="11674" spans="1:10" x14ac:dyDescent="0.35">
      <c r="A11674">
        <v>11975</v>
      </c>
      <c r="B11674" t="s">
        <v>557</v>
      </c>
      <c r="C11674">
        <v>32</v>
      </c>
      <c r="D11674">
        <v>6</v>
      </c>
      <c r="E11674">
        <v>4</v>
      </c>
      <c r="F11674" t="s">
        <v>581</v>
      </c>
      <c r="G11674" t="s">
        <v>581</v>
      </c>
      <c r="H11674" t="s">
        <v>671</v>
      </c>
      <c r="I11674" t="s">
        <v>519</v>
      </c>
      <c r="J11674" t="s">
        <v>675</v>
      </c>
    </row>
    <row r="11675" spans="1:10" x14ac:dyDescent="0.35">
      <c r="A11675">
        <v>11976</v>
      </c>
      <c r="B11675" t="s">
        <v>557</v>
      </c>
      <c r="C11675">
        <v>33</v>
      </c>
      <c r="D11675">
        <v>8</v>
      </c>
      <c r="E11675">
        <v>1</v>
      </c>
      <c r="F11675" t="s">
        <v>581</v>
      </c>
      <c r="G11675" t="s">
        <v>581</v>
      </c>
      <c r="H11675" t="s">
        <v>671</v>
      </c>
      <c r="I11675" t="s">
        <v>519</v>
      </c>
      <c r="J11675" t="s">
        <v>675</v>
      </c>
    </row>
    <row r="11676" spans="1:10" x14ac:dyDescent="0.35">
      <c r="A11676">
        <v>11977</v>
      </c>
      <c r="B11676" t="s">
        <v>557</v>
      </c>
      <c r="C11676">
        <v>34</v>
      </c>
      <c r="D11676">
        <v>12</v>
      </c>
      <c r="E11676">
        <v>1</v>
      </c>
      <c r="F11676" t="s">
        <v>581</v>
      </c>
      <c r="G11676" t="s">
        <v>581</v>
      </c>
      <c r="H11676" t="s">
        <v>671</v>
      </c>
      <c r="I11676" t="s">
        <v>519</v>
      </c>
      <c r="J11676" t="s">
        <v>675</v>
      </c>
    </row>
    <row r="11677" spans="1:10" x14ac:dyDescent="0.35">
      <c r="A11677">
        <v>11978</v>
      </c>
      <c r="B11677" t="s">
        <v>557</v>
      </c>
      <c r="C11677">
        <v>35</v>
      </c>
      <c r="D11677">
        <v>37</v>
      </c>
      <c r="E11677">
        <v>2</v>
      </c>
      <c r="F11677" t="s">
        <v>581</v>
      </c>
      <c r="G11677" t="s">
        <v>581</v>
      </c>
      <c r="H11677" t="s">
        <v>671</v>
      </c>
      <c r="I11677" t="s">
        <v>519</v>
      </c>
      <c r="J11677" t="s">
        <v>675</v>
      </c>
    </row>
    <row r="11678" spans="1:10" x14ac:dyDescent="0.35">
      <c r="A11678">
        <v>11979</v>
      </c>
      <c r="B11678" t="s">
        <v>557</v>
      </c>
      <c r="C11678">
        <v>36</v>
      </c>
      <c r="D11678">
        <v>14</v>
      </c>
      <c r="E11678">
        <v>0</v>
      </c>
      <c r="F11678" t="s">
        <v>581</v>
      </c>
      <c r="G11678" t="s">
        <v>581</v>
      </c>
      <c r="H11678" t="s">
        <v>671</v>
      </c>
      <c r="I11678" t="s">
        <v>519</v>
      </c>
      <c r="J11678" t="s">
        <v>675</v>
      </c>
    </row>
    <row r="11679" spans="1:10" x14ac:dyDescent="0.35">
      <c r="A11679">
        <v>11980</v>
      </c>
      <c r="B11679" t="s">
        <v>557</v>
      </c>
      <c r="C11679">
        <v>37</v>
      </c>
      <c r="D11679">
        <v>10</v>
      </c>
      <c r="E11679">
        <v>1</v>
      </c>
      <c r="F11679" t="s">
        <v>581</v>
      </c>
      <c r="G11679" t="s">
        <v>581</v>
      </c>
      <c r="H11679" t="s">
        <v>671</v>
      </c>
      <c r="I11679" t="s">
        <v>519</v>
      </c>
      <c r="J11679" t="s">
        <v>675</v>
      </c>
    </row>
    <row r="11680" spans="1:10" x14ac:dyDescent="0.35">
      <c r="A11680">
        <v>11981</v>
      </c>
      <c r="B11680" t="s">
        <v>558</v>
      </c>
      <c r="C11680">
        <v>15</v>
      </c>
      <c r="D11680">
        <v>114</v>
      </c>
      <c r="E11680">
        <v>1</v>
      </c>
      <c r="F11680" t="s">
        <v>581</v>
      </c>
      <c r="G11680" t="s">
        <v>581</v>
      </c>
      <c r="H11680" t="s">
        <v>671</v>
      </c>
      <c r="I11680" t="s">
        <v>519</v>
      </c>
      <c r="J11680" t="s">
        <v>676</v>
      </c>
    </row>
    <row r="11681" spans="1:10" x14ac:dyDescent="0.35">
      <c r="A11681">
        <v>11982</v>
      </c>
      <c r="B11681" t="s">
        <v>558</v>
      </c>
      <c r="C11681">
        <v>16</v>
      </c>
      <c r="D11681">
        <v>75</v>
      </c>
      <c r="E11681">
        <v>8</v>
      </c>
      <c r="F11681" t="s">
        <v>581</v>
      </c>
      <c r="G11681" t="s">
        <v>581</v>
      </c>
      <c r="H11681" t="s">
        <v>671</v>
      </c>
      <c r="I11681" t="s">
        <v>519</v>
      </c>
      <c r="J11681" t="s">
        <v>676</v>
      </c>
    </row>
    <row r="11682" spans="1:10" x14ac:dyDescent="0.35">
      <c r="A11682">
        <v>11983</v>
      </c>
      <c r="B11682" t="s">
        <v>558</v>
      </c>
      <c r="C11682">
        <v>17</v>
      </c>
      <c r="D11682">
        <v>81</v>
      </c>
      <c r="E11682">
        <v>3</v>
      </c>
      <c r="F11682" t="s">
        <v>581</v>
      </c>
      <c r="G11682" t="s">
        <v>581</v>
      </c>
      <c r="H11682" t="s">
        <v>671</v>
      </c>
      <c r="I11682" t="s">
        <v>519</v>
      </c>
      <c r="J11682" t="s">
        <v>676</v>
      </c>
    </row>
    <row r="11683" spans="1:10" x14ac:dyDescent="0.35">
      <c r="A11683">
        <v>11984</v>
      </c>
      <c r="B11683" t="s">
        <v>558</v>
      </c>
      <c r="C11683">
        <v>18</v>
      </c>
      <c r="D11683">
        <v>50</v>
      </c>
      <c r="E11683">
        <v>5</v>
      </c>
      <c r="F11683" t="s">
        <v>581</v>
      </c>
      <c r="G11683" t="s">
        <v>581</v>
      </c>
      <c r="H11683" t="s">
        <v>671</v>
      </c>
      <c r="I11683" t="s">
        <v>519</v>
      </c>
      <c r="J11683" t="s">
        <v>676</v>
      </c>
    </row>
    <row r="11684" spans="1:10" x14ac:dyDescent="0.35">
      <c r="A11684">
        <v>11985</v>
      </c>
      <c r="B11684" t="s">
        <v>558</v>
      </c>
      <c r="C11684">
        <v>19</v>
      </c>
      <c r="D11684">
        <v>38</v>
      </c>
      <c r="E11684">
        <v>5</v>
      </c>
      <c r="F11684" t="s">
        <v>581</v>
      </c>
      <c r="G11684" t="s">
        <v>581</v>
      </c>
      <c r="H11684" t="s">
        <v>671</v>
      </c>
      <c r="I11684" t="s">
        <v>519</v>
      </c>
      <c r="J11684" t="s">
        <v>676</v>
      </c>
    </row>
    <row r="11685" spans="1:10" x14ac:dyDescent="0.35">
      <c r="A11685">
        <v>11986</v>
      </c>
      <c r="B11685" t="s">
        <v>558</v>
      </c>
      <c r="C11685">
        <v>20</v>
      </c>
      <c r="D11685">
        <v>21</v>
      </c>
      <c r="E11685">
        <v>1</v>
      </c>
      <c r="F11685" t="s">
        <v>581</v>
      </c>
      <c r="G11685" t="s">
        <v>581</v>
      </c>
      <c r="H11685" t="s">
        <v>671</v>
      </c>
      <c r="I11685" t="s">
        <v>519</v>
      </c>
      <c r="J11685" t="s">
        <v>676</v>
      </c>
    </row>
    <row r="11686" spans="1:10" x14ac:dyDescent="0.35">
      <c r="A11686">
        <v>11987</v>
      </c>
      <c r="B11686" t="s">
        <v>558</v>
      </c>
      <c r="C11686">
        <v>21</v>
      </c>
      <c r="D11686">
        <v>19</v>
      </c>
      <c r="E11686">
        <v>0</v>
      </c>
      <c r="F11686" t="s">
        <v>581</v>
      </c>
      <c r="G11686" t="s">
        <v>581</v>
      </c>
      <c r="H11686" t="s">
        <v>671</v>
      </c>
      <c r="I11686" t="s">
        <v>519</v>
      </c>
      <c r="J11686" t="s">
        <v>676</v>
      </c>
    </row>
    <row r="11687" spans="1:10" x14ac:dyDescent="0.35">
      <c r="A11687">
        <v>11988</v>
      </c>
      <c r="B11687" t="s">
        <v>558</v>
      </c>
      <c r="C11687">
        <v>22</v>
      </c>
      <c r="D11687">
        <v>9</v>
      </c>
      <c r="E11687">
        <v>0</v>
      </c>
      <c r="F11687" t="s">
        <v>581</v>
      </c>
      <c r="G11687" t="s">
        <v>581</v>
      </c>
      <c r="H11687" t="s">
        <v>671</v>
      </c>
      <c r="I11687" t="s">
        <v>519</v>
      </c>
      <c r="J11687" t="s">
        <v>676</v>
      </c>
    </row>
    <row r="11688" spans="1:10" x14ac:dyDescent="0.35">
      <c r="A11688">
        <v>11989</v>
      </c>
      <c r="B11688" t="s">
        <v>558</v>
      </c>
      <c r="C11688">
        <v>23</v>
      </c>
      <c r="D11688">
        <v>18</v>
      </c>
      <c r="E11688">
        <v>1</v>
      </c>
      <c r="F11688" t="s">
        <v>581</v>
      </c>
      <c r="G11688" t="s">
        <v>581</v>
      </c>
      <c r="H11688" t="s">
        <v>671</v>
      </c>
      <c r="I11688" t="s">
        <v>519</v>
      </c>
      <c r="J11688" t="s">
        <v>676</v>
      </c>
    </row>
    <row r="11689" spans="1:10" x14ac:dyDescent="0.35">
      <c r="A11689">
        <v>11990</v>
      </c>
      <c r="B11689" t="s">
        <v>558</v>
      </c>
      <c r="C11689">
        <v>24</v>
      </c>
      <c r="D11689">
        <v>12</v>
      </c>
      <c r="E11689">
        <v>0</v>
      </c>
      <c r="F11689" t="s">
        <v>581</v>
      </c>
      <c r="G11689" t="s">
        <v>581</v>
      </c>
      <c r="H11689" t="s">
        <v>671</v>
      </c>
      <c r="I11689" t="s">
        <v>519</v>
      </c>
      <c r="J11689" t="s">
        <v>676</v>
      </c>
    </row>
    <row r="11690" spans="1:10" x14ac:dyDescent="0.35">
      <c r="A11690">
        <v>11991</v>
      </c>
      <c r="B11690" t="s">
        <v>558</v>
      </c>
      <c r="C11690">
        <v>25</v>
      </c>
      <c r="D11690">
        <v>19</v>
      </c>
      <c r="E11690">
        <v>0</v>
      </c>
      <c r="F11690" t="s">
        <v>581</v>
      </c>
      <c r="G11690" t="s">
        <v>581</v>
      </c>
      <c r="H11690" t="s">
        <v>671</v>
      </c>
      <c r="I11690" t="s">
        <v>519</v>
      </c>
      <c r="J11690" t="s">
        <v>676</v>
      </c>
    </row>
    <row r="11691" spans="1:10" x14ac:dyDescent="0.35">
      <c r="A11691">
        <v>11992</v>
      </c>
      <c r="B11691" t="s">
        <v>558</v>
      </c>
      <c r="C11691">
        <v>26</v>
      </c>
      <c r="D11691">
        <v>13</v>
      </c>
      <c r="E11691">
        <v>0</v>
      </c>
      <c r="F11691" t="s">
        <v>581</v>
      </c>
      <c r="G11691" t="s">
        <v>581</v>
      </c>
      <c r="H11691" t="s">
        <v>671</v>
      </c>
      <c r="I11691" t="s">
        <v>519</v>
      </c>
      <c r="J11691" t="s">
        <v>676</v>
      </c>
    </row>
    <row r="11692" spans="1:10" x14ac:dyDescent="0.35">
      <c r="A11692">
        <v>11993</v>
      </c>
      <c r="B11692" t="s">
        <v>558</v>
      </c>
      <c r="C11692">
        <v>27</v>
      </c>
      <c r="D11692">
        <v>13</v>
      </c>
      <c r="E11692">
        <v>3</v>
      </c>
      <c r="F11692" t="s">
        <v>581</v>
      </c>
      <c r="G11692" t="s">
        <v>581</v>
      </c>
      <c r="H11692" t="s">
        <v>671</v>
      </c>
      <c r="I11692" t="s">
        <v>519</v>
      </c>
      <c r="J11692" t="s">
        <v>676</v>
      </c>
    </row>
    <row r="11693" spans="1:10" x14ac:dyDescent="0.35">
      <c r="A11693">
        <v>11994</v>
      </c>
      <c r="B11693" t="s">
        <v>558</v>
      </c>
      <c r="C11693">
        <v>28</v>
      </c>
      <c r="D11693">
        <v>16</v>
      </c>
      <c r="E11693">
        <v>0</v>
      </c>
      <c r="F11693" t="s">
        <v>581</v>
      </c>
      <c r="G11693" t="s">
        <v>581</v>
      </c>
      <c r="H11693" t="s">
        <v>671</v>
      </c>
      <c r="I11693" t="s">
        <v>519</v>
      </c>
      <c r="J11693" t="s">
        <v>676</v>
      </c>
    </row>
    <row r="11694" spans="1:10" x14ac:dyDescent="0.35">
      <c r="A11694">
        <v>11995</v>
      </c>
      <c r="B11694" t="s">
        <v>558</v>
      </c>
      <c r="C11694">
        <v>29</v>
      </c>
      <c r="D11694">
        <v>30</v>
      </c>
      <c r="E11694">
        <v>2</v>
      </c>
      <c r="F11694" t="s">
        <v>581</v>
      </c>
      <c r="G11694" t="s">
        <v>581</v>
      </c>
      <c r="H11694" t="s">
        <v>671</v>
      </c>
      <c r="I11694" t="s">
        <v>519</v>
      </c>
      <c r="J11694" t="s">
        <v>676</v>
      </c>
    </row>
    <row r="11695" spans="1:10" x14ac:dyDescent="0.35">
      <c r="A11695">
        <v>11996</v>
      </c>
      <c r="B11695" t="s">
        <v>558</v>
      </c>
      <c r="C11695">
        <v>30</v>
      </c>
      <c r="D11695">
        <v>46</v>
      </c>
      <c r="E11695">
        <v>4</v>
      </c>
      <c r="F11695" t="s">
        <v>581</v>
      </c>
      <c r="G11695" t="s">
        <v>581</v>
      </c>
      <c r="H11695" t="s">
        <v>671</v>
      </c>
      <c r="I11695" t="s">
        <v>519</v>
      </c>
      <c r="J11695" t="s">
        <v>676</v>
      </c>
    </row>
    <row r="11696" spans="1:10" x14ac:dyDescent="0.35">
      <c r="A11696">
        <v>11997</v>
      </c>
      <c r="B11696" t="s">
        <v>558</v>
      </c>
      <c r="C11696">
        <v>31</v>
      </c>
      <c r="D11696">
        <v>25</v>
      </c>
      <c r="E11696">
        <v>0</v>
      </c>
      <c r="F11696" t="s">
        <v>581</v>
      </c>
      <c r="G11696" t="s">
        <v>581</v>
      </c>
      <c r="H11696" t="s">
        <v>671</v>
      </c>
      <c r="I11696" t="s">
        <v>519</v>
      </c>
      <c r="J11696" t="s">
        <v>676</v>
      </c>
    </row>
    <row r="11697" spans="1:10" x14ac:dyDescent="0.35">
      <c r="A11697">
        <v>11998</v>
      </c>
      <c r="B11697" t="s">
        <v>558</v>
      </c>
      <c r="C11697">
        <v>32</v>
      </c>
      <c r="D11697">
        <v>19</v>
      </c>
      <c r="E11697">
        <v>2</v>
      </c>
      <c r="F11697" t="s">
        <v>581</v>
      </c>
      <c r="G11697" t="s">
        <v>581</v>
      </c>
      <c r="H11697" t="s">
        <v>671</v>
      </c>
      <c r="I11697" t="s">
        <v>519</v>
      </c>
      <c r="J11697" t="s">
        <v>676</v>
      </c>
    </row>
    <row r="11698" spans="1:10" x14ac:dyDescent="0.35">
      <c r="A11698">
        <v>11999</v>
      </c>
      <c r="B11698" t="s">
        <v>558</v>
      </c>
      <c r="C11698">
        <v>33</v>
      </c>
      <c r="D11698">
        <v>22</v>
      </c>
      <c r="E11698">
        <v>2</v>
      </c>
      <c r="F11698" t="s">
        <v>581</v>
      </c>
      <c r="G11698" t="s">
        <v>581</v>
      </c>
      <c r="H11698" t="s">
        <v>671</v>
      </c>
      <c r="I11698" t="s">
        <v>519</v>
      </c>
      <c r="J11698" t="s">
        <v>676</v>
      </c>
    </row>
    <row r="11699" spans="1:10" x14ac:dyDescent="0.35">
      <c r="A11699">
        <v>12000</v>
      </c>
      <c r="B11699" t="s">
        <v>558</v>
      </c>
      <c r="C11699">
        <v>34</v>
      </c>
      <c r="D11699">
        <v>18</v>
      </c>
      <c r="E11699">
        <v>2</v>
      </c>
      <c r="F11699" t="s">
        <v>581</v>
      </c>
      <c r="G11699" t="s">
        <v>581</v>
      </c>
      <c r="H11699" t="s">
        <v>671</v>
      </c>
      <c r="I11699" t="s">
        <v>519</v>
      </c>
      <c r="J11699" t="s">
        <v>676</v>
      </c>
    </row>
    <row r="11700" spans="1:10" x14ac:dyDescent="0.35">
      <c r="A11700">
        <v>12001</v>
      </c>
      <c r="B11700" t="s">
        <v>558</v>
      </c>
      <c r="C11700">
        <v>35</v>
      </c>
      <c r="D11700">
        <v>19</v>
      </c>
      <c r="E11700">
        <v>5</v>
      </c>
      <c r="F11700" t="s">
        <v>581</v>
      </c>
      <c r="G11700" t="s">
        <v>581</v>
      </c>
      <c r="H11700" t="s">
        <v>671</v>
      </c>
      <c r="I11700" t="s">
        <v>519</v>
      </c>
      <c r="J11700" t="s">
        <v>676</v>
      </c>
    </row>
    <row r="11701" spans="1:10" x14ac:dyDescent="0.35">
      <c r="A11701">
        <v>12002</v>
      </c>
      <c r="B11701" t="s">
        <v>558</v>
      </c>
      <c r="C11701">
        <v>36</v>
      </c>
      <c r="D11701">
        <v>24</v>
      </c>
      <c r="E11701">
        <v>3</v>
      </c>
      <c r="F11701" t="s">
        <v>581</v>
      </c>
      <c r="G11701" t="s">
        <v>581</v>
      </c>
      <c r="H11701" t="s">
        <v>671</v>
      </c>
      <c r="I11701" t="s">
        <v>519</v>
      </c>
      <c r="J11701" t="s">
        <v>676</v>
      </c>
    </row>
    <row r="11702" spans="1:10" x14ac:dyDescent="0.35">
      <c r="A11702">
        <v>12003</v>
      </c>
      <c r="B11702" t="s">
        <v>558</v>
      </c>
      <c r="C11702">
        <v>37</v>
      </c>
      <c r="D11702">
        <v>31</v>
      </c>
      <c r="E11702">
        <v>2</v>
      </c>
      <c r="F11702" t="s">
        <v>581</v>
      </c>
      <c r="G11702" t="s">
        <v>581</v>
      </c>
      <c r="H11702" t="s">
        <v>671</v>
      </c>
      <c r="I11702" t="s">
        <v>519</v>
      </c>
      <c r="J11702" t="s">
        <v>676</v>
      </c>
    </row>
    <row r="11703" spans="1:10" x14ac:dyDescent="0.35">
      <c r="A11703">
        <v>12004</v>
      </c>
      <c r="B11703" t="s">
        <v>558</v>
      </c>
      <c r="C11703">
        <v>38</v>
      </c>
      <c r="D11703">
        <v>35</v>
      </c>
      <c r="E11703">
        <v>0</v>
      </c>
      <c r="F11703" t="s">
        <v>581</v>
      </c>
      <c r="G11703" t="s">
        <v>581</v>
      </c>
      <c r="H11703" t="s">
        <v>671</v>
      </c>
      <c r="I11703" t="s">
        <v>519</v>
      </c>
      <c r="J11703" t="s">
        <v>676</v>
      </c>
    </row>
    <row r="11704" spans="1:10" x14ac:dyDescent="0.35">
      <c r="A11704">
        <v>12005</v>
      </c>
      <c r="B11704" t="s">
        <v>559</v>
      </c>
      <c r="C11704">
        <v>15</v>
      </c>
      <c r="D11704">
        <v>98</v>
      </c>
      <c r="E11704">
        <v>12</v>
      </c>
      <c r="F11704" t="s">
        <v>581</v>
      </c>
      <c r="G11704" t="s">
        <v>581</v>
      </c>
      <c r="H11704" t="s">
        <v>671</v>
      </c>
      <c r="I11704" t="s">
        <v>519</v>
      </c>
      <c r="J11704" t="s">
        <v>676</v>
      </c>
    </row>
    <row r="11705" spans="1:10" x14ac:dyDescent="0.35">
      <c r="A11705">
        <v>12006</v>
      </c>
      <c r="B11705" t="s">
        <v>559</v>
      </c>
      <c r="C11705">
        <v>16</v>
      </c>
      <c r="D11705">
        <v>68</v>
      </c>
      <c r="E11705">
        <v>10</v>
      </c>
      <c r="F11705" t="s">
        <v>581</v>
      </c>
      <c r="G11705" t="s">
        <v>581</v>
      </c>
      <c r="H11705" t="s">
        <v>671</v>
      </c>
      <c r="I11705" t="s">
        <v>519</v>
      </c>
      <c r="J11705" t="s">
        <v>676</v>
      </c>
    </row>
    <row r="11706" spans="1:10" x14ac:dyDescent="0.35">
      <c r="A11706">
        <v>12007</v>
      </c>
      <c r="B11706" t="s">
        <v>559</v>
      </c>
      <c r="C11706">
        <v>17</v>
      </c>
      <c r="D11706">
        <v>47</v>
      </c>
      <c r="E11706">
        <v>5</v>
      </c>
      <c r="F11706" t="s">
        <v>581</v>
      </c>
      <c r="G11706" t="s">
        <v>581</v>
      </c>
      <c r="H11706" t="s">
        <v>671</v>
      </c>
      <c r="I11706" t="s">
        <v>519</v>
      </c>
      <c r="J11706" t="s">
        <v>676</v>
      </c>
    </row>
    <row r="11707" spans="1:10" x14ac:dyDescent="0.35">
      <c r="A11707">
        <v>12008</v>
      </c>
      <c r="B11707" t="s">
        <v>559</v>
      </c>
      <c r="C11707">
        <v>18</v>
      </c>
      <c r="D11707">
        <v>37</v>
      </c>
      <c r="E11707">
        <v>4</v>
      </c>
      <c r="F11707" t="s">
        <v>581</v>
      </c>
      <c r="G11707" t="s">
        <v>581</v>
      </c>
      <c r="H11707" t="s">
        <v>671</v>
      </c>
      <c r="I11707" t="s">
        <v>519</v>
      </c>
      <c r="J11707" t="s">
        <v>676</v>
      </c>
    </row>
    <row r="11708" spans="1:10" x14ac:dyDescent="0.35">
      <c r="A11708">
        <v>12009</v>
      </c>
      <c r="B11708" t="s">
        <v>559</v>
      </c>
      <c r="C11708">
        <v>19</v>
      </c>
      <c r="D11708">
        <v>24</v>
      </c>
      <c r="E11708">
        <v>3</v>
      </c>
      <c r="F11708" t="s">
        <v>581</v>
      </c>
      <c r="G11708" t="s">
        <v>581</v>
      </c>
      <c r="H11708" t="s">
        <v>671</v>
      </c>
      <c r="I11708" t="s">
        <v>519</v>
      </c>
      <c r="J11708" t="s">
        <v>676</v>
      </c>
    </row>
    <row r="11709" spans="1:10" x14ac:dyDescent="0.35">
      <c r="A11709">
        <v>12010</v>
      </c>
      <c r="B11709" t="s">
        <v>559</v>
      </c>
      <c r="C11709">
        <v>20</v>
      </c>
      <c r="D11709">
        <v>16</v>
      </c>
      <c r="E11709">
        <v>0</v>
      </c>
      <c r="F11709" t="s">
        <v>581</v>
      </c>
      <c r="G11709" t="s">
        <v>581</v>
      </c>
      <c r="H11709" t="s">
        <v>671</v>
      </c>
      <c r="I11709" t="s">
        <v>519</v>
      </c>
      <c r="J11709" t="s">
        <v>676</v>
      </c>
    </row>
    <row r="11710" spans="1:10" x14ac:dyDescent="0.35">
      <c r="A11710">
        <v>12011</v>
      </c>
      <c r="B11710" t="s">
        <v>559</v>
      </c>
      <c r="C11710">
        <v>21</v>
      </c>
      <c r="D11710">
        <v>10</v>
      </c>
      <c r="E11710">
        <v>0</v>
      </c>
      <c r="F11710" t="s">
        <v>581</v>
      </c>
      <c r="G11710" t="s">
        <v>581</v>
      </c>
      <c r="H11710" t="s">
        <v>671</v>
      </c>
      <c r="I11710" t="s">
        <v>519</v>
      </c>
      <c r="J11710" t="s">
        <v>676</v>
      </c>
    </row>
    <row r="11711" spans="1:10" x14ac:dyDescent="0.35">
      <c r="A11711">
        <v>12012</v>
      </c>
      <c r="B11711" t="s">
        <v>559</v>
      </c>
      <c r="C11711">
        <v>22</v>
      </c>
      <c r="D11711">
        <v>6</v>
      </c>
      <c r="E11711">
        <v>0</v>
      </c>
      <c r="F11711" t="s">
        <v>581</v>
      </c>
      <c r="G11711" t="s">
        <v>581</v>
      </c>
      <c r="H11711" t="s">
        <v>671</v>
      </c>
      <c r="I11711" t="s">
        <v>519</v>
      </c>
      <c r="J11711" t="s">
        <v>676</v>
      </c>
    </row>
    <row r="11712" spans="1:10" x14ac:dyDescent="0.35">
      <c r="A11712">
        <v>12013</v>
      </c>
      <c r="B11712" t="s">
        <v>559</v>
      </c>
      <c r="C11712">
        <v>23</v>
      </c>
      <c r="D11712">
        <v>5</v>
      </c>
      <c r="E11712">
        <v>0</v>
      </c>
      <c r="F11712" t="s">
        <v>581</v>
      </c>
      <c r="G11712" t="s">
        <v>581</v>
      </c>
      <c r="H11712" t="s">
        <v>671</v>
      </c>
      <c r="I11712" t="s">
        <v>519</v>
      </c>
      <c r="J11712" t="s">
        <v>676</v>
      </c>
    </row>
    <row r="11713" spans="1:10" x14ac:dyDescent="0.35">
      <c r="A11713">
        <v>12014</v>
      </c>
      <c r="B11713" t="s">
        <v>559</v>
      </c>
      <c r="C11713">
        <v>24</v>
      </c>
      <c r="D11713">
        <v>12</v>
      </c>
      <c r="E11713">
        <v>3</v>
      </c>
      <c r="F11713" t="s">
        <v>581</v>
      </c>
      <c r="G11713" t="s">
        <v>581</v>
      </c>
      <c r="H11713" t="s">
        <v>671</v>
      </c>
      <c r="I11713" t="s">
        <v>519</v>
      </c>
      <c r="J11713" t="s">
        <v>676</v>
      </c>
    </row>
    <row r="11714" spans="1:10" x14ac:dyDescent="0.35">
      <c r="A11714">
        <v>12015</v>
      </c>
      <c r="B11714" t="s">
        <v>559</v>
      </c>
      <c r="C11714">
        <v>25</v>
      </c>
      <c r="D11714">
        <v>11</v>
      </c>
      <c r="E11714">
        <v>4</v>
      </c>
      <c r="F11714" t="s">
        <v>581</v>
      </c>
      <c r="G11714" t="s">
        <v>581</v>
      </c>
      <c r="H11714" t="s">
        <v>671</v>
      </c>
      <c r="I11714" t="s">
        <v>519</v>
      </c>
      <c r="J11714" t="s">
        <v>676</v>
      </c>
    </row>
    <row r="11715" spans="1:10" x14ac:dyDescent="0.35">
      <c r="A11715">
        <v>12016</v>
      </c>
      <c r="B11715" t="s">
        <v>559</v>
      </c>
      <c r="C11715">
        <v>26</v>
      </c>
      <c r="D11715">
        <v>8</v>
      </c>
      <c r="E11715">
        <v>2</v>
      </c>
      <c r="F11715" t="s">
        <v>581</v>
      </c>
      <c r="G11715" t="s">
        <v>581</v>
      </c>
      <c r="H11715" t="s">
        <v>671</v>
      </c>
      <c r="I11715" t="s">
        <v>519</v>
      </c>
      <c r="J11715" t="s">
        <v>676</v>
      </c>
    </row>
    <row r="11716" spans="1:10" x14ac:dyDescent="0.35">
      <c r="A11716">
        <v>12017</v>
      </c>
      <c r="B11716" t="s">
        <v>559</v>
      </c>
      <c r="C11716">
        <v>27</v>
      </c>
      <c r="D11716">
        <v>3</v>
      </c>
      <c r="E11716">
        <v>2</v>
      </c>
      <c r="F11716" t="s">
        <v>581</v>
      </c>
      <c r="G11716" t="s">
        <v>581</v>
      </c>
      <c r="H11716" t="s">
        <v>671</v>
      </c>
      <c r="I11716" t="s">
        <v>519</v>
      </c>
      <c r="J11716" t="s">
        <v>676</v>
      </c>
    </row>
    <row r="11717" spans="1:10" x14ac:dyDescent="0.35">
      <c r="A11717">
        <v>12018</v>
      </c>
      <c r="B11717" t="s">
        <v>559</v>
      </c>
      <c r="C11717">
        <v>28</v>
      </c>
      <c r="D11717">
        <v>17</v>
      </c>
      <c r="E11717">
        <v>3</v>
      </c>
      <c r="F11717" t="s">
        <v>581</v>
      </c>
      <c r="G11717" t="s">
        <v>581</v>
      </c>
      <c r="H11717" t="s">
        <v>671</v>
      </c>
      <c r="I11717" t="s">
        <v>519</v>
      </c>
      <c r="J11717" t="s">
        <v>676</v>
      </c>
    </row>
    <row r="11718" spans="1:10" x14ac:dyDescent="0.35">
      <c r="A11718">
        <v>12019</v>
      </c>
      <c r="B11718" t="s">
        <v>559</v>
      </c>
      <c r="C11718">
        <v>29</v>
      </c>
      <c r="D11718">
        <v>26</v>
      </c>
      <c r="E11718">
        <v>1</v>
      </c>
      <c r="F11718" t="s">
        <v>581</v>
      </c>
      <c r="G11718" t="s">
        <v>581</v>
      </c>
      <c r="H11718" t="s">
        <v>671</v>
      </c>
      <c r="I11718" t="s">
        <v>519</v>
      </c>
      <c r="J11718" t="s">
        <v>676</v>
      </c>
    </row>
    <row r="11719" spans="1:10" x14ac:dyDescent="0.35">
      <c r="A11719">
        <v>12020</v>
      </c>
      <c r="B11719" t="s">
        <v>559</v>
      </c>
      <c r="C11719">
        <v>30</v>
      </c>
      <c r="D11719">
        <v>30</v>
      </c>
      <c r="E11719">
        <v>2</v>
      </c>
      <c r="F11719" t="s">
        <v>581</v>
      </c>
      <c r="G11719" t="s">
        <v>581</v>
      </c>
      <c r="H11719" t="s">
        <v>671</v>
      </c>
      <c r="I11719" t="s">
        <v>519</v>
      </c>
      <c r="J11719" t="s">
        <v>676</v>
      </c>
    </row>
    <row r="11720" spans="1:10" x14ac:dyDescent="0.35">
      <c r="A11720">
        <v>12021</v>
      </c>
      <c r="B11720" t="s">
        <v>559</v>
      </c>
      <c r="C11720">
        <v>31</v>
      </c>
      <c r="D11720">
        <v>24</v>
      </c>
      <c r="E11720">
        <v>5</v>
      </c>
      <c r="F11720" t="s">
        <v>581</v>
      </c>
      <c r="G11720" t="s">
        <v>581</v>
      </c>
      <c r="H11720" t="s">
        <v>671</v>
      </c>
      <c r="I11720" t="s">
        <v>519</v>
      </c>
      <c r="J11720" t="s">
        <v>676</v>
      </c>
    </row>
    <row r="11721" spans="1:10" x14ac:dyDescent="0.35">
      <c r="A11721">
        <v>12022</v>
      </c>
      <c r="B11721" t="s">
        <v>559</v>
      </c>
      <c r="C11721">
        <v>32</v>
      </c>
      <c r="D11721">
        <v>17</v>
      </c>
      <c r="E11721">
        <v>1</v>
      </c>
      <c r="F11721" t="s">
        <v>581</v>
      </c>
      <c r="G11721" t="s">
        <v>581</v>
      </c>
      <c r="H11721" t="s">
        <v>671</v>
      </c>
      <c r="I11721" t="s">
        <v>519</v>
      </c>
      <c r="J11721" t="s">
        <v>676</v>
      </c>
    </row>
    <row r="11722" spans="1:10" x14ac:dyDescent="0.35">
      <c r="A11722">
        <v>12023</v>
      </c>
      <c r="B11722" t="s">
        <v>559</v>
      </c>
      <c r="C11722">
        <v>33</v>
      </c>
      <c r="D11722">
        <v>28</v>
      </c>
      <c r="E11722">
        <v>3</v>
      </c>
      <c r="F11722" t="s">
        <v>581</v>
      </c>
      <c r="G11722" t="s">
        <v>581</v>
      </c>
      <c r="H11722" t="s">
        <v>671</v>
      </c>
      <c r="I11722" t="s">
        <v>519</v>
      </c>
      <c r="J11722" t="s">
        <v>676</v>
      </c>
    </row>
    <row r="11723" spans="1:10" x14ac:dyDescent="0.35">
      <c r="A11723">
        <v>12024</v>
      </c>
      <c r="B11723" t="s">
        <v>559</v>
      </c>
      <c r="C11723">
        <v>34</v>
      </c>
      <c r="D11723">
        <v>36</v>
      </c>
      <c r="E11723">
        <v>2</v>
      </c>
      <c r="F11723" t="s">
        <v>581</v>
      </c>
      <c r="G11723" t="s">
        <v>581</v>
      </c>
      <c r="H11723" t="s">
        <v>671</v>
      </c>
      <c r="I11723" t="s">
        <v>519</v>
      </c>
      <c r="J11723" t="s">
        <v>676</v>
      </c>
    </row>
    <row r="11724" spans="1:10" x14ac:dyDescent="0.35">
      <c r="A11724">
        <v>12025</v>
      </c>
      <c r="B11724" t="s">
        <v>559</v>
      </c>
      <c r="C11724">
        <v>35</v>
      </c>
      <c r="D11724">
        <v>35</v>
      </c>
      <c r="E11724">
        <v>3</v>
      </c>
      <c r="F11724" t="s">
        <v>581</v>
      </c>
      <c r="G11724" t="s">
        <v>581</v>
      </c>
      <c r="H11724" t="s">
        <v>671</v>
      </c>
      <c r="I11724" t="s">
        <v>519</v>
      </c>
      <c r="J11724" t="s">
        <v>676</v>
      </c>
    </row>
    <row r="11725" spans="1:10" x14ac:dyDescent="0.35">
      <c r="A11725">
        <v>12026</v>
      </c>
      <c r="B11725" t="s">
        <v>559</v>
      </c>
      <c r="C11725">
        <v>36</v>
      </c>
      <c r="D11725">
        <v>17</v>
      </c>
      <c r="E11725">
        <v>5</v>
      </c>
      <c r="F11725" t="s">
        <v>581</v>
      </c>
      <c r="G11725" t="s">
        <v>581</v>
      </c>
      <c r="H11725" t="s">
        <v>671</v>
      </c>
      <c r="I11725" t="s">
        <v>519</v>
      </c>
      <c r="J11725" t="s">
        <v>676</v>
      </c>
    </row>
    <row r="11726" spans="1:10" x14ac:dyDescent="0.35">
      <c r="A11726">
        <v>12027</v>
      </c>
      <c r="B11726" t="s">
        <v>559</v>
      </c>
      <c r="C11726">
        <v>37</v>
      </c>
      <c r="D11726">
        <v>20</v>
      </c>
      <c r="E11726">
        <v>3</v>
      </c>
      <c r="F11726" t="s">
        <v>581</v>
      </c>
      <c r="G11726" t="s">
        <v>581</v>
      </c>
      <c r="H11726" t="s">
        <v>671</v>
      </c>
      <c r="I11726" t="s">
        <v>519</v>
      </c>
      <c r="J11726" t="s">
        <v>676</v>
      </c>
    </row>
    <row r="11727" spans="1:10" x14ac:dyDescent="0.35">
      <c r="A11727">
        <v>12028</v>
      </c>
      <c r="B11727" t="s">
        <v>559</v>
      </c>
      <c r="C11727">
        <v>38</v>
      </c>
      <c r="D11727">
        <v>25</v>
      </c>
      <c r="E11727">
        <v>8</v>
      </c>
      <c r="F11727" t="s">
        <v>581</v>
      </c>
      <c r="G11727" t="s">
        <v>581</v>
      </c>
      <c r="H11727" t="s">
        <v>671</v>
      </c>
      <c r="I11727" t="s">
        <v>519</v>
      </c>
      <c r="J11727" t="s">
        <v>676</v>
      </c>
    </row>
    <row r="11728" spans="1:10" x14ac:dyDescent="0.35">
      <c r="A11728">
        <v>12029</v>
      </c>
      <c r="B11728" t="s">
        <v>560</v>
      </c>
      <c r="C11728">
        <v>15</v>
      </c>
      <c r="D11728">
        <v>56</v>
      </c>
      <c r="E11728">
        <v>7</v>
      </c>
      <c r="F11728" t="s">
        <v>581</v>
      </c>
      <c r="G11728" t="s">
        <v>581</v>
      </c>
      <c r="H11728" t="s">
        <v>671</v>
      </c>
      <c r="I11728" t="s">
        <v>519</v>
      </c>
      <c r="J11728" t="s">
        <v>676</v>
      </c>
    </row>
    <row r="11729" spans="1:10" x14ac:dyDescent="0.35">
      <c r="A11729">
        <v>12030</v>
      </c>
      <c r="B11729" t="s">
        <v>560</v>
      </c>
      <c r="C11729">
        <v>16</v>
      </c>
      <c r="D11729">
        <v>39</v>
      </c>
      <c r="E11729">
        <v>3</v>
      </c>
      <c r="F11729" t="s">
        <v>581</v>
      </c>
      <c r="G11729" t="s">
        <v>581</v>
      </c>
      <c r="H11729" t="s">
        <v>671</v>
      </c>
      <c r="I11729" t="s">
        <v>519</v>
      </c>
      <c r="J11729" t="s">
        <v>676</v>
      </c>
    </row>
    <row r="11730" spans="1:10" x14ac:dyDescent="0.35">
      <c r="A11730">
        <v>12031</v>
      </c>
      <c r="B11730" t="s">
        <v>560</v>
      </c>
      <c r="C11730">
        <v>17</v>
      </c>
      <c r="D11730">
        <v>37</v>
      </c>
      <c r="E11730">
        <v>1</v>
      </c>
      <c r="F11730" t="s">
        <v>581</v>
      </c>
      <c r="G11730" t="s">
        <v>581</v>
      </c>
      <c r="H11730" t="s">
        <v>671</v>
      </c>
      <c r="I11730" t="s">
        <v>519</v>
      </c>
      <c r="J11730" t="s">
        <v>676</v>
      </c>
    </row>
    <row r="11731" spans="1:10" x14ac:dyDescent="0.35">
      <c r="A11731">
        <v>12032</v>
      </c>
      <c r="B11731" t="s">
        <v>560</v>
      </c>
      <c r="C11731">
        <v>18</v>
      </c>
      <c r="D11731">
        <v>19</v>
      </c>
      <c r="E11731">
        <v>0</v>
      </c>
      <c r="F11731" t="s">
        <v>581</v>
      </c>
      <c r="G11731" t="s">
        <v>581</v>
      </c>
      <c r="H11731" t="s">
        <v>671</v>
      </c>
      <c r="I11731" t="s">
        <v>519</v>
      </c>
      <c r="J11731" t="s">
        <v>676</v>
      </c>
    </row>
    <row r="11732" spans="1:10" x14ac:dyDescent="0.35">
      <c r="A11732">
        <v>12033</v>
      </c>
      <c r="B11732" t="s">
        <v>560</v>
      </c>
      <c r="C11732">
        <v>19</v>
      </c>
      <c r="D11732">
        <v>28</v>
      </c>
      <c r="E11732">
        <v>1</v>
      </c>
      <c r="F11732" t="s">
        <v>581</v>
      </c>
      <c r="G11732" t="s">
        <v>581</v>
      </c>
      <c r="H11732" t="s">
        <v>671</v>
      </c>
      <c r="I11732" t="s">
        <v>519</v>
      </c>
      <c r="J11732" t="s">
        <v>676</v>
      </c>
    </row>
    <row r="11733" spans="1:10" x14ac:dyDescent="0.35">
      <c r="A11733">
        <v>12034</v>
      </c>
      <c r="B11733" t="s">
        <v>560</v>
      </c>
      <c r="C11733">
        <v>20</v>
      </c>
      <c r="D11733">
        <v>11</v>
      </c>
      <c r="E11733">
        <v>1</v>
      </c>
      <c r="F11733" t="s">
        <v>581</v>
      </c>
      <c r="G11733" t="s">
        <v>581</v>
      </c>
      <c r="H11733" t="s">
        <v>671</v>
      </c>
      <c r="I11733" t="s">
        <v>519</v>
      </c>
      <c r="J11733" t="s">
        <v>676</v>
      </c>
    </row>
    <row r="11734" spans="1:10" x14ac:dyDescent="0.35">
      <c r="A11734">
        <v>12035</v>
      </c>
      <c r="B11734" t="s">
        <v>560</v>
      </c>
      <c r="C11734">
        <v>21</v>
      </c>
      <c r="D11734">
        <v>10</v>
      </c>
      <c r="E11734">
        <v>1</v>
      </c>
      <c r="F11734" t="s">
        <v>581</v>
      </c>
      <c r="G11734" t="s">
        <v>581</v>
      </c>
      <c r="H11734" t="s">
        <v>671</v>
      </c>
      <c r="I11734" t="s">
        <v>519</v>
      </c>
      <c r="J11734" t="s">
        <v>676</v>
      </c>
    </row>
    <row r="11735" spans="1:10" x14ac:dyDescent="0.35">
      <c r="A11735">
        <v>12036</v>
      </c>
      <c r="B11735" t="s">
        <v>560</v>
      </c>
      <c r="C11735">
        <v>22</v>
      </c>
      <c r="D11735">
        <v>7</v>
      </c>
      <c r="E11735">
        <v>2</v>
      </c>
      <c r="F11735" t="s">
        <v>581</v>
      </c>
      <c r="G11735" t="s">
        <v>581</v>
      </c>
      <c r="H11735" t="s">
        <v>671</v>
      </c>
      <c r="I11735" t="s">
        <v>519</v>
      </c>
      <c r="J11735" t="s">
        <v>676</v>
      </c>
    </row>
    <row r="11736" spans="1:10" x14ac:dyDescent="0.35">
      <c r="A11736">
        <v>12037</v>
      </c>
      <c r="B11736" t="s">
        <v>560</v>
      </c>
      <c r="C11736">
        <v>23</v>
      </c>
      <c r="D11736">
        <v>4</v>
      </c>
      <c r="E11736">
        <v>0</v>
      </c>
      <c r="F11736" t="s">
        <v>581</v>
      </c>
      <c r="G11736" t="s">
        <v>581</v>
      </c>
      <c r="H11736" t="s">
        <v>671</v>
      </c>
      <c r="I11736" t="s">
        <v>519</v>
      </c>
      <c r="J11736" t="s">
        <v>676</v>
      </c>
    </row>
    <row r="11737" spans="1:10" x14ac:dyDescent="0.35">
      <c r="A11737">
        <v>12038</v>
      </c>
      <c r="B11737" t="s">
        <v>560</v>
      </c>
      <c r="C11737">
        <v>24</v>
      </c>
      <c r="D11737">
        <v>8</v>
      </c>
      <c r="E11737">
        <v>0</v>
      </c>
      <c r="F11737" t="s">
        <v>581</v>
      </c>
      <c r="G11737" t="s">
        <v>581</v>
      </c>
      <c r="H11737" t="s">
        <v>671</v>
      </c>
      <c r="I11737" t="s">
        <v>519</v>
      </c>
      <c r="J11737" t="s">
        <v>676</v>
      </c>
    </row>
    <row r="11738" spans="1:10" x14ac:dyDescent="0.35">
      <c r="A11738">
        <v>12039</v>
      </c>
      <c r="B11738" t="s">
        <v>560</v>
      </c>
      <c r="C11738">
        <v>25</v>
      </c>
      <c r="D11738">
        <v>6</v>
      </c>
      <c r="E11738">
        <v>0</v>
      </c>
      <c r="F11738" t="s">
        <v>581</v>
      </c>
      <c r="G11738" t="s">
        <v>581</v>
      </c>
      <c r="H11738" t="s">
        <v>671</v>
      </c>
      <c r="I11738" t="s">
        <v>519</v>
      </c>
      <c r="J11738" t="s">
        <v>676</v>
      </c>
    </row>
    <row r="11739" spans="1:10" x14ac:dyDescent="0.35">
      <c r="A11739">
        <v>12040</v>
      </c>
      <c r="B11739" t="s">
        <v>560</v>
      </c>
      <c r="C11739">
        <v>26</v>
      </c>
      <c r="D11739">
        <v>8</v>
      </c>
      <c r="E11739">
        <v>1</v>
      </c>
      <c r="F11739" t="s">
        <v>581</v>
      </c>
      <c r="G11739" t="s">
        <v>581</v>
      </c>
      <c r="H11739" t="s">
        <v>671</v>
      </c>
      <c r="I11739" t="s">
        <v>519</v>
      </c>
      <c r="J11739" t="s">
        <v>676</v>
      </c>
    </row>
    <row r="11740" spans="1:10" x14ac:dyDescent="0.35">
      <c r="A11740">
        <v>12041</v>
      </c>
      <c r="B11740" t="s">
        <v>560</v>
      </c>
      <c r="C11740">
        <v>27</v>
      </c>
      <c r="D11740">
        <v>10</v>
      </c>
      <c r="E11740">
        <v>1</v>
      </c>
      <c r="F11740" t="s">
        <v>581</v>
      </c>
      <c r="G11740" t="s">
        <v>581</v>
      </c>
      <c r="H11740" t="s">
        <v>671</v>
      </c>
      <c r="I11740" t="s">
        <v>519</v>
      </c>
      <c r="J11740" t="s">
        <v>676</v>
      </c>
    </row>
    <row r="11741" spans="1:10" x14ac:dyDescent="0.35">
      <c r="A11741">
        <v>12042</v>
      </c>
      <c r="B11741" t="s">
        <v>560</v>
      </c>
      <c r="C11741">
        <v>28</v>
      </c>
      <c r="D11741">
        <v>4</v>
      </c>
      <c r="E11741">
        <v>1</v>
      </c>
      <c r="F11741" t="s">
        <v>581</v>
      </c>
      <c r="G11741" t="s">
        <v>581</v>
      </c>
      <c r="H11741" t="s">
        <v>671</v>
      </c>
      <c r="I11741" t="s">
        <v>519</v>
      </c>
      <c r="J11741" t="s">
        <v>676</v>
      </c>
    </row>
    <row r="11742" spans="1:10" x14ac:dyDescent="0.35">
      <c r="A11742">
        <v>12043</v>
      </c>
      <c r="B11742" t="s">
        <v>560</v>
      </c>
      <c r="C11742">
        <v>29</v>
      </c>
      <c r="D11742">
        <v>24</v>
      </c>
      <c r="E11742">
        <v>2</v>
      </c>
      <c r="F11742" t="s">
        <v>581</v>
      </c>
      <c r="G11742" t="s">
        <v>581</v>
      </c>
      <c r="H11742" t="s">
        <v>671</v>
      </c>
      <c r="I11742" t="s">
        <v>519</v>
      </c>
      <c r="J11742" t="s">
        <v>676</v>
      </c>
    </row>
    <row r="11743" spans="1:10" x14ac:dyDescent="0.35">
      <c r="A11743">
        <v>12044</v>
      </c>
      <c r="B11743" t="s">
        <v>560</v>
      </c>
      <c r="C11743">
        <v>30</v>
      </c>
      <c r="D11743">
        <v>18</v>
      </c>
      <c r="E11743">
        <v>3</v>
      </c>
      <c r="F11743" t="s">
        <v>581</v>
      </c>
      <c r="G11743" t="s">
        <v>581</v>
      </c>
      <c r="H11743" t="s">
        <v>671</v>
      </c>
      <c r="I11743" t="s">
        <v>519</v>
      </c>
      <c r="J11743" t="s">
        <v>676</v>
      </c>
    </row>
    <row r="11744" spans="1:10" x14ac:dyDescent="0.35">
      <c r="A11744">
        <v>12045</v>
      </c>
      <c r="B11744" t="s">
        <v>560</v>
      </c>
      <c r="C11744">
        <v>31</v>
      </c>
      <c r="D11744">
        <v>15</v>
      </c>
      <c r="E11744">
        <v>1</v>
      </c>
      <c r="F11744" t="s">
        <v>581</v>
      </c>
      <c r="G11744" t="s">
        <v>581</v>
      </c>
      <c r="H11744" t="s">
        <v>671</v>
      </c>
      <c r="I11744" t="s">
        <v>519</v>
      </c>
      <c r="J11744" t="s">
        <v>676</v>
      </c>
    </row>
    <row r="11745" spans="1:10" x14ac:dyDescent="0.35">
      <c r="A11745">
        <v>12046</v>
      </c>
      <c r="B11745" t="s">
        <v>560</v>
      </c>
      <c r="C11745">
        <v>32</v>
      </c>
      <c r="D11745">
        <v>9</v>
      </c>
      <c r="E11745">
        <v>4</v>
      </c>
      <c r="F11745" t="s">
        <v>581</v>
      </c>
      <c r="G11745" t="s">
        <v>581</v>
      </c>
      <c r="H11745" t="s">
        <v>671</v>
      </c>
      <c r="I11745" t="s">
        <v>519</v>
      </c>
      <c r="J11745" t="s">
        <v>676</v>
      </c>
    </row>
    <row r="11746" spans="1:10" x14ac:dyDescent="0.35">
      <c r="A11746">
        <v>12047</v>
      </c>
      <c r="B11746" t="s">
        <v>560</v>
      </c>
      <c r="C11746">
        <v>33</v>
      </c>
      <c r="D11746">
        <v>19</v>
      </c>
      <c r="E11746">
        <v>2</v>
      </c>
      <c r="F11746" t="s">
        <v>581</v>
      </c>
      <c r="G11746" t="s">
        <v>581</v>
      </c>
      <c r="H11746" t="s">
        <v>671</v>
      </c>
      <c r="I11746" t="s">
        <v>519</v>
      </c>
      <c r="J11746" t="s">
        <v>676</v>
      </c>
    </row>
    <row r="11747" spans="1:10" x14ac:dyDescent="0.35">
      <c r="A11747">
        <v>12048</v>
      </c>
      <c r="B11747" t="s">
        <v>560</v>
      </c>
      <c r="C11747">
        <v>34</v>
      </c>
      <c r="D11747">
        <v>18</v>
      </c>
      <c r="E11747">
        <v>1</v>
      </c>
      <c r="F11747" t="s">
        <v>581</v>
      </c>
      <c r="G11747" t="s">
        <v>581</v>
      </c>
      <c r="H11747" t="s">
        <v>671</v>
      </c>
      <c r="I11747" t="s">
        <v>519</v>
      </c>
      <c r="J11747" t="s">
        <v>676</v>
      </c>
    </row>
    <row r="11748" spans="1:10" x14ac:dyDescent="0.35">
      <c r="A11748">
        <v>12049</v>
      </c>
      <c r="B11748" t="s">
        <v>560</v>
      </c>
      <c r="C11748">
        <v>35</v>
      </c>
      <c r="D11748">
        <v>8</v>
      </c>
      <c r="E11748">
        <v>1</v>
      </c>
      <c r="F11748" t="s">
        <v>581</v>
      </c>
      <c r="G11748" t="s">
        <v>581</v>
      </c>
      <c r="H11748" t="s">
        <v>671</v>
      </c>
      <c r="I11748" t="s">
        <v>519</v>
      </c>
      <c r="J11748" t="s">
        <v>676</v>
      </c>
    </row>
    <row r="11749" spans="1:10" x14ac:dyDescent="0.35">
      <c r="A11749">
        <v>12050</v>
      </c>
      <c r="B11749" t="s">
        <v>560</v>
      </c>
      <c r="C11749">
        <v>36</v>
      </c>
      <c r="D11749">
        <v>9</v>
      </c>
      <c r="E11749">
        <v>0</v>
      </c>
      <c r="F11749" t="s">
        <v>581</v>
      </c>
      <c r="G11749" t="s">
        <v>581</v>
      </c>
      <c r="H11749" t="s">
        <v>671</v>
      </c>
      <c r="I11749" t="s">
        <v>519</v>
      </c>
      <c r="J11749" t="s">
        <v>676</v>
      </c>
    </row>
    <row r="11750" spans="1:10" x14ac:dyDescent="0.35">
      <c r="A11750">
        <v>12051</v>
      </c>
      <c r="B11750" t="s">
        <v>560</v>
      </c>
      <c r="C11750">
        <v>37</v>
      </c>
      <c r="D11750">
        <v>17</v>
      </c>
      <c r="E11750">
        <v>0</v>
      </c>
      <c r="F11750" t="s">
        <v>581</v>
      </c>
      <c r="G11750" t="s">
        <v>581</v>
      </c>
      <c r="H11750" t="s">
        <v>671</v>
      </c>
      <c r="I11750" t="s">
        <v>519</v>
      </c>
      <c r="J11750" t="s">
        <v>676</v>
      </c>
    </row>
    <row r="11751" spans="1:10" x14ac:dyDescent="0.35">
      <c r="A11751">
        <v>12052</v>
      </c>
      <c r="B11751" t="s">
        <v>560</v>
      </c>
      <c r="C11751">
        <v>38</v>
      </c>
      <c r="D11751">
        <v>16</v>
      </c>
      <c r="E11751">
        <v>0</v>
      </c>
      <c r="F11751" t="s">
        <v>581</v>
      </c>
      <c r="G11751" t="s">
        <v>581</v>
      </c>
      <c r="H11751" t="s">
        <v>671</v>
      </c>
      <c r="I11751" t="s">
        <v>519</v>
      </c>
      <c r="J11751" t="s">
        <v>676</v>
      </c>
    </row>
    <row r="11752" spans="1:10" x14ac:dyDescent="0.35">
      <c r="A11752">
        <v>12053</v>
      </c>
      <c r="B11752" t="s">
        <v>561</v>
      </c>
      <c r="C11752">
        <v>15</v>
      </c>
      <c r="D11752">
        <v>48</v>
      </c>
      <c r="E11752">
        <v>0</v>
      </c>
      <c r="F11752" t="s">
        <v>581</v>
      </c>
      <c r="G11752" t="s">
        <v>581</v>
      </c>
      <c r="H11752" t="s">
        <v>671</v>
      </c>
      <c r="I11752" t="s">
        <v>530</v>
      </c>
      <c r="J11752" t="s">
        <v>677</v>
      </c>
    </row>
    <row r="11753" spans="1:10" x14ac:dyDescent="0.35">
      <c r="A11753">
        <v>12054</v>
      </c>
      <c r="B11753" t="s">
        <v>561</v>
      </c>
      <c r="C11753">
        <v>16</v>
      </c>
      <c r="D11753">
        <v>71</v>
      </c>
      <c r="E11753">
        <v>4</v>
      </c>
      <c r="F11753" t="s">
        <v>581</v>
      </c>
      <c r="G11753" t="s">
        <v>581</v>
      </c>
      <c r="H11753" t="s">
        <v>671</v>
      </c>
      <c r="I11753" t="s">
        <v>530</v>
      </c>
      <c r="J11753" t="s">
        <v>677</v>
      </c>
    </row>
    <row r="11754" spans="1:10" x14ac:dyDescent="0.35">
      <c r="A11754">
        <v>12055</v>
      </c>
      <c r="B11754" t="s">
        <v>561</v>
      </c>
      <c r="C11754">
        <v>17</v>
      </c>
      <c r="D11754">
        <v>58</v>
      </c>
      <c r="E11754">
        <v>3</v>
      </c>
      <c r="F11754" t="s">
        <v>581</v>
      </c>
      <c r="G11754" t="s">
        <v>581</v>
      </c>
      <c r="H11754" t="s">
        <v>671</v>
      </c>
      <c r="I11754" t="s">
        <v>530</v>
      </c>
      <c r="J11754" t="s">
        <v>677</v>
      </c>
    </row>
    <row r="11755" spans="1:10" x14ac:dyDescent="0.35">
      <c r="A11755">
        <v>12056</v>
      </c>
      <c r="B11755" t="s">
        <v>561</v>
      </c>
      <c r="C11755">
        <v>18</v>
      </c>
      <c r="D11755">
        <v>81</v>
      </c>
      <c r="E11755">
        <v>6</v>
      </c>
      <c r="F11755" t="s">
        <v>581</v>
      </c>
      <c r="G11755" t="s">
        <v>581</v>
      </c>
      <c r="H11755" t="s">
        <v>671</v>
      </c>
      <c r="I11755" t="s">
        <v>530</v>
      </c>
      <c r="J11755" t="s">
        <v>677</v>
      </c>
    </row>
    <row r="11756" spans="1:10" x14ac:dyDescent="0.35">
      <c r="A11756">
        <v>12057</v>
      </c>
      <c r="B11756" t="s">
        <v>561</v>
      </c>
      <c r="C11756">
        <v>19</v>
      </c>
      <c r="D11756">
        <v>50</v>
      </c>
      <c r="E11756">
        <v>1</v>
      </c>
      <c r="F11756" t="s">
        <v>581</v>
      </c>
      <c r="G11756" t="s">
        <v>581</v>
      </c>
      <c r="H11756" t="s">
        <v>671</v>
      </c>
      <c r="I11756" t="s">
        <v>530</v>
      </c>
      <c r="J11756" t="s">
        <v>677</v>
      </c>
    </row>
    <row r="11757" spans="1:10" x14ac:dyDescent="0.35">
      <c r="A11757">
        <v>12058</v>
      </c>
      <c r="B11757" t="s">
        <v>561</v>
      </c>
      <c r="C11757">
        <v>20</v>
      </c>
      <c r="D11757">
        <v>45</v>
      </c>
      <c r="E11757">
        <v>2</v>
      </c>
      <c r="F11757" t="s">
        <v>581</v>
      </c>
      <c r="G11757" t="s">
        <v>581</v>
      </c>
      <c r="H11757" t="s">
        <v>671</v>
      </c>
      <c r="I11757" t="s">
        <v>530</v>
      </c>
      <c r="J11757" t="s">
        <v>677</v>
      </c>
    </row>
    <row r="11758" spans="1:10" x14ac:dyDescent="0.35">
      <c r="A11758">
        <v>12059</v>
      </c>
      <c r="B11758" t="s">
        <v>561</v>
      </c>
      <c r="C11758">
        <v>21</v>
      </c>
      <c r="D11758">
        <v>30</v>
      </c>
      <c r="E11758">
        <v>2</v>
      </c>
      <c r="F11758" t="s">
        <v>581</v>
      </c>
      <c r="G11758" t="s">
        <v>581</v>
      </c>
      <c r="H11758" t="s">
        <v>671</v>
      </c>
      <c r="I11758" t="s">
        <v>530</v>
      </c>
      <c r="J11758" t="s">
        <v>677</v>
      </c>
    </row>
    <row r="11759" spans="1:10" x14ac:dyDescent="0.35">
      <c r="A11759">
        <v>12060</v>
      </c>
      <c r="B11759" t="s">
        <v>561</v>
      </c>
      <c r="C11759">
        <v>22</v>
      </c>
      <c r="D11759">
        <v>21</v>
      </c>
      <c r="E11759">
        <v>1</v>
      </c>
      <c r="F11759" t="s">
        <v>581</v>
      </c>
      <c r="G11759" t="s">
        <v>581</v>
      </c>
      <c r="H11759" t="s">
        <v>671</v>
      </c>
      <c r="I11759" t="s">
        <v>530</v>
      </c>
      <c r="J11759" t="s">
        <v>677</v>
      </c>
    </row>
    <row r="11760" spans="1:10" x14ac:dyDescent="0.35">
      <c r="A11760">
        <v>12061</v>
      </c>
      <c r="B11760" t="s">
        <v>561</v>
      </c>
      <c r="C11760">
        <v>23</v>
      </c>
      <c r="D11760">
        <v>31</v>
      </c>
      <c r="E11760">
        <v>1</v>
      </c>
      <c r="F11760" t="s">
        <v>581</v>
      </c>
      <c r="G11760" t="s">
        <v>581</v>
      </c>
      <c r="H11760" t="s">
        <v>671</v>
      </c>
      <c r="I11760" t="s">
        <v>530</v>
      </c>
      <c r="J11760" t="s">
        <v>677</v>
      </c>
    </row>
    <row r="11761" spans="1:10" x14ac:dyDescent="0.35">
      <c r="A11761">
        <v>12062</v>
      </c>
      <c r="B11761" t="s">
        <v>561</v>
      </c>
      <c r="C11761">
        <v>24</v>
      </c>
      <c r="D11761">
        <v>20</v>
      </c>
      <c r="E11761">
        <v>0</v>
      </c>
      <c r="F11761" t="s">
        <v>581</v>
      </c>
      <c r="G11761" t="s">
        <v>581</v>
      </c>
      <c r="H11761" t="s">
        <v>671</v>
      </c>
      <c r="I11761" t="s">
        <v>530</v>
      </c>
      <c r="J11761" t="s">
        <v>677</v>
      </c>
    </row>
    <row r="11762" spans="1:10" x14ac:dyDescent="0.35">
      <c r="A11762">
        <v>12063</v>
      </c>
      <c r="B11762" t="s">
        <v>561</v>
      </c>
      <c r="C11762">
        <v>25</v>
      </c>
      <c r="D11762">
        <v>19</v>
      </c>
      <c r="E11762">
        <v>1</v>
      </c>
      <c r="F11762" t="s">
        <v>581</v>
      </c>
      <c r="G11762" t="s">
        <v>581</v>
      </c>
      <c r="H11762" t="s">
        <v>671</v>
      </c>
      <c r="I11762" t="s">
        <v>530</v>
      </c>
      <c r="J11762" t="s">
        <v>677</v>
      </c>
    </row>
    <row r="11763" spans="1:10" x14ac:dyDescent="0.35">
      <c r="A11763">
        <v>12064</v>
      </c>
      <c r="B11763" t="s">
        <v>561</v>
      </c>
      <c r="C11763">
        <v>26</v>
      </c>
      <c r="D11763">
        <v>22</v>
      </c>
      <c r="E11763">
        <v>0</v>
      </c>
      <c r="F11763" t="s">
        <v>581</v>
      </c>
      <c r="G11763" t="s">
        <v>581</v>
      </c>
      <c r="H11763" t="s">
        <v>671</v>
      </c>
      <c r="I11763" t="s">
        <v>530</v>
      </c>
      <c r="J11763" t="s">
        <v>677</v>
      </c>
    </row>
    <row r="11764" spans="1:10" x14ac:dyDescent="0.35">
      <c r="A11764">
        <v>12065</v>
      </c>
      <c r="B11764" t="s">
        <v>561</v>
      </c>
      <c r="C11764">
        <v>27</v>
      </c>
      <c r="D11764">
        <v>21</v>
      </c>
      <c r="E11764">
        <v>2</v>
      </c>
      <c r="F11764" t="s">
        <v>581</v>
      </c>
      <c r="G11764" t="s">
        <v>581</v>
      </c>
      <c r="H11764" t="s">
        <v>671</v>
      </c>
      <c r="I11764" t="s">
        <v>530</v>
      </c>
      <c r="J11764" t="s">
        <v>677</v>
      </c>
    </row>
    <row r="11765" spans="1:10" x14ac:dyDescent="0.35">
      <c r="A11765">
        <v>12066</v>
      </c>
      <c r="B11765" t="s">
        <v>561</v>
      </c>
      <c r="C11765">
        <v>28</v>
      </c>
      <c r="D11765">
        <v>30</v>
      </c>
      <c r="E11765">
        <v>3</v>
      </c>
      <c r="F11765" t="s">
        <v>581</v>
      </c>
      <c r="G11765" t="s">
        <v>581</v>
      </c>
      <c r="H11765" t="s">
        <v>671</v>
      </c>
      <c r="I11765" t="s">
        <v>530</v>
      </c>
      <c r="J11765" t="s">
        <v>677</v>
      </c>
    </row>
    <row r="11766" spans="1:10" x14ac:dyDescent="0.35">
      <c r="A11766">
        <v>12067</v>
      </c>
      <c r="B11766" t="s">
        <v>561</v>
      </c>
      <c r="C11766">
        <v>29</v>
      </c>
      <c r="D11766">
        <v>29</v>
      </c>
      <c r="E11766">
        <v>3</v>
      </c>
      <c r="F11766" t="s">
        <v>581</v>
      </c>
      <c r="G11766" t="s">
        <v>581</v>
      </c>
      <c r="H11766" t="s">
        <v>671</v>
      </c>
      <c r="I11766" t="s">
        <v>530</v>
      </c>
      <c r="J11766" t="s">
        <v>677</v>
      </c>
    </row>
    <row r="11767" spans="1:10" x14ac:dyDescent="0.35">
      <c r="A11767">
        <v>12068</v>
      </c>
      <c r="B11767" t="s">
        <v>561</v>
      </c>
      <c r="C11767">
        <v>30</v>
      </c>
      <c r="D11767">
        <v>45</v>
      </c>
      <c r="E11767">
        <v>4</v>
      </c>
      <c r="F11767" t="s">
        <v>581</v>
      </c>
      <c r="G11767" t="s">
        <v>581</v>
      </c>
      <c r="H11767" t="s">
        <v>671</v>
      </c>
      <c r="I11767" t="s">
        <v>530</v>
      </c>
      <c r="J11767" t="s">
        <v>677</v>
      </c>
    </row>
    <row r="11768" spans="1:10" x14ac:dyDescent="0.35">
      <c r="A11768">
        <v>12069</v>
      </c>
      <c r="B11768" t="s">
        <v>561</v>
      </c>
      <c r="C11768">
        <v>31</v>
      </c>
      <c r="D11768">
        <v>42</v>
      </c>
      <c r="E11768">
        <v>7</v>
      </c>
      <c r="F11768" t="s">
        <v>581</v>
      </c>
      <c r="G11768" t="s">
        <v>581</v>
      </c>
      <c r="H11768" t="s">
        <v>671</v>
      </c>
      <c r="I11768" t="s">
        <v>530</v>
      </c>
      <c r="J11768" t="s">
        <v>677</v>
      </c>
    </row>
    <row r="11769" spans="1:10" x14ac:dyDescent="0.35">
      <c r="A11769">
        <v>12070</v>
      </c>
      <c r="B11769" t="s">
        <v>561</v>
      </c>
      <c r="C11769">
        <v>32</v>
      </c>
      <c r="D11769">
        <v>51</v>
      </c>
      <c r="E11769">
        <v>1</v>
      </c>
      <c r="F11769" t="s">
        <v>581</v>
      </c>
      <c r="G11769" t="s">
        <v>581</v>
      </c>
      <c r="H11769" t="s">
        <v>671</v>
      </c>
      <c r="I11769" t="s">
        <v>530</v>
      </c>
      <c r="J11769" t="s">
        <v>677</v>
      </c>
    </row>
    <row r="11770" spans="1:10" x14ac:dyDescent="0.35">
      <c r="A11770">
        <v>12071</v>
      </c>
      <c r="B11770" t="s">
        <v>561</v>
      </c>
      <c r="C11770">
        <v>33</v>
      </c>
      <c r="D11770">
        <v>48</v>
      </c>
      <c r="E11770">
        <v>1</v>
      </c>
      <c r="F11770" t="s">
        <v>581</v>
      </c>
      <c r="G11770" t="s">
        <v>581</v>
      </c>
      <c r="H11770" t="s">
        <v>671</v>
      </c>
      <c r="I11770" t="s">
        <v>530</v>
      </c>
      <c r="J11770" t="s">
        <v>677</v>
      </c>
    </row>
    <row r="11771" spans="1:10" x14ac:dyDescent="0.35">
      <c r="A11771">
        <v>12072</v>
      </c>
      <c r="B11771" t="s">
        <v>561</v>
      </c>
      <c r="C11771">
        <v>34</v>
      </c>
      <c r="D11771">
        <v>47</v>
      </c>
      <c r="E11771">
        <v>1</v>
      </c>
      <c r="F11771" t="s">
        <v>581</v>
      </c>
      <c r="G11771" t="s">
        <v>581</v>
      </c>
      <c r="H11771" t="s">
        <v>671</v>
      </c>
      <c r="I11771" t="s">
        <v>530</v>
      </c>
      <c r="J11771" t="s">
        <v>677</v>
      </c>
    </row>
    <row r="11772" spans="1:10" x14ac:dyDescent="0.35">
      <c r="A11772">
        <v>12073</v>
      </c>
      <c r="B11772" t="s">
        <v>561</v>
      </c>
      <c r="C11772">
        <v>35</v>
      </c>
      <c r="D11772">
        <v>30</v>
      </c>
      <c r="E11772">
        <v>0</v>
      </c>
      <c r="F11772" t="s">
        <v>581</v>
      </c>
      <c r="G11772" t="s">
        <v>581</v>
      </c>
      <c r="H11772" t="s">
        <v>671</v>
      </c>
      <c r="I11772" t="s">
        <v>530</v>
      </c>
      <c r="J11772" t="s">
        <v>677</v>
      </c>
    </row>
    <row r="11773" spans="1:10" x14ac:dyDescent="0.35">
      <c r="A11773">
        <v>12074</v>
      </c>
      <c r="B11773" t="s">
        <v>561</v>
      </c>
      <c r="C11773">
        <v>36</v>
      </c>
      <c r="D11773">
        <v>29</v>
      </c>
      <c r="E11773">
        <v>1</v>
      </c>
      <c r="F11773" t="s">
        <v>581</v>
      </c>
      <c r="G11773" t="s">
        <v>581</v>
      </c>
      <c r="H11773" t="s">
        <v>671</v>
      </c>
      <c r="I11773" t="s">
        <v>530</v>
      </c>
      <c r="J11773" t="s">
        <v>677</v>
      </c>
    </row>
    <row r="11774" spans="1:10" x14ac:dyDescent="0.35">
      <c r="A11774">
        <v>12075</v>
      </c>
      <c r="B11774" t="s">
        <v>561</v>
      </c>
      <c r="C11774">
        <v>37</v>
      </c>
      <c r="D11774">
        <v>23</v>
      </c>
      <c r="E11774">
        <v>3</v>
      </c>
      <c r="F11774" t="s">
        <v>581</v>
      </c>
      <c r="G11774" t="s">
        <v>581</v>
      </c>
      <c r="H11774" t="s">
        <v>671</v>
      </c>
      <c r="I11774" t="s">
        <v>530</v>
      </c>
      <c r="J11774" t="s">
        <v>677</v>
      </c>
    </row>
    <row r="11775" spans="1:10" x14ac:dyDescent="0.35">
      <c r="A11775">
        <v>12076</v>
      </c>
      <c r="B11775" t="s">
        <v>561</v>
      </c>
      <c r="C11775">
        <v>38</v>
      </c>
      <c r="D11775">
        <v>34</v>
      </c>
      <c r="E11775">
        <v>1</v>
      </c>
      <c r="F11775" t="s">
        <v>581</v>
      </c>
      <c r="G11775" t="s">
        <v>581</v>
      </c>
      <c r="H11775" t="s">
        <v>671</v>
      </c>
      <c r="I11775" t="s">
        <v>530</v>
      </c>
      <c r="J11775" t="s">
        <v>677</v>
      </c>
    </row>
    <row r="11776" spans="1:10" x14ac:dyDescent="0.35">
      <c r="A11776">
        <v>12077</v>
      </c>
      <c r="B11776" t="s">
        <v>562</v>
      </c>
      <c r="C11776">
        <v>15</v>
      </c>
      <c r="D11776">
        <v>48</v>
      </c>
      <c r="E11776">
        <v>3</v>
      </c>
      <c r="F11776" t="s">
        <v>581</v>
      </c>
      <c r="G11776" t="s">
        <v>581</v>
      </c>
      <c r="H11776" t="s">
        <v>671</v>
      </c>
      <c r="I11776" t="s">
        <v>530</v>
      </c>
      <c r="J11776" t="s">
        <v>677</v>
      </c>
    </row>
    <row r="11777" spans="1:10" x14ac:dyDescent="0.35">
      <c r="A11777">
        <v>12078</v>
      </c>
      <c r="B11777" t="s">
        <v>562</v>
      </c>
      <c r="C11777">
        <v>16</v>
      </c>
      <c r="D11777">
        <v>57</v>
      </c>
      <c r="E11777">
        <v>10</v>
      </c>
      <c r="F11777" t="s">
        <v>581</v>
      </c>
      <c r="G11777" t="s">
        <v>581</v>
      </c>
      <c r="H11777" t="s">
        <v>671</v>
      </c>
      <c r="I11777" t="s">
        <v>530</v>
      </c>
      <c r="J11777" t="s">
        <v>677</v>
      </c>
    </row>
    <row r="11778" spans="1:10" x14ac:dyDescent="0.35">
      <c r="A11778">
        <v>12079</v>
      </c>
      <c r="B11778" t="s">
        <v>562</v>
      </c>
      <c r="C11778">
        <v>17</v>
      </c>
      <c r="D11778">
        <v>61</v>
      </c>
      <c r="E11778">
        <v>5</v>
      </c>
      <c r="F11778" t="s">
        <v>581</v>
      </c>
      <c r="G11778" t="s">
        <v>581</v>
      </c>
      <c r="H11778" t="s">
        <v>671</v>
      </c>
      <c r="I11778" t="s">
        <v>530</v>
      </c>
      <c r="J11778" t="s">
        <v>677</v>
      </c>
    </row>
    <row r="11779" spans="1:10" x14ac:dyDescent="0.35">
      <c r="A11779">
        <v>12080</v>
      </c>
      <c r="B11779" t="s">
        <v>562</v>
      </c>
      <c r="C11779">
        <v>18</v>
      </c>
      <c r="D11779">
        <v>48</v>
      </c>
      <c r="E11779">
        <v>11</v>
      </c>
      <c r="F11779" t="s">
        <v>581</v>
      </c>
      <c r="G11779" t="s">
        <v>581</v>
      </c>
      <c r="H11779" t="s">
        <v>671</v>
      </c>
      <c r="I11779" t="s">
        <v>530</v>
      </c>
      <c r="J11779" t="s">
        <v>677</v>
      </c>
    </row>
    <row r="11780" spans="1:10" x14ac:dyDescent="0.35">
      <c r="A11780">
        <v>12081</v>
      </c>
      <c r="B11780" t="s">
        <v>562</v>
      </c>
      <c r="C11780">
        <v>19</v>
      </c>
      <c r="D11780">
        <v>49</v>
      </c>
      <c r="E11780">
        <v>8</v>
      </c>
      <c r="F11780" t="s">
        <v>581</v>
      </c>
      <c r="G11780" t="s">
        <v>581</v>
      </c>
      <c r="H11780" t="s">
        <v>671</v>
      </c>
      <c r="I11780" t="s">
        <v>530</v>
      </c>
      <c r="J11780" t="s">
        <v>677</v>
      </c>
    </row>
    <row r="11781" spans="1:10" x14ac:dyDescent="0.35">
      <c r="A11781">
        <v>12082</v>
      </c>
      <c r="B11781" t="s">
        <v>562</v>
      </c>
      <c r="C11781">
        <v>20</v>
      </c>
      <c r="D11781">
        <v>29</v>
      </c>
      <c r="E11781">
        <v>6</v>
      </c>
      <c r="F11781" t="s">
        <v>581</v>
      </c>
      <c r="G11781" t="s">
        <v>581</v>
      </c>
      <c r="H11781" t="s">
        <v>671</v>
      </c>
      <c r="I11781" t="s">
        <v>530</v>
      </c>
      <c r="J11781" t="s">
        <v>677</v>
      </c>
    </row>
    <row r="11782" spans="1:10" x14ac:dyDescent="0.35">
      <c r="A11782">
        <v>12083</v>
      </c>
      <c r="B11782" t="s">
        <v>562</v>
      </c>
      <c r="C11782">
        <v>21</v>
      </c>
      <c r="D11782">
        <v>28</v>
      </c>
      <c r="E11782">
        <v>5</v>
      </c>
      <c r="F11782" t="s">
        <v>581</v>
      </c>
      <c r="G11782" t="s">
        <v>581</v>
      </c>
      <c r="H11782" t="s">
        <v>671</v>
      </c>
      <c r="I11782" t="s">
        <v>530</v>
      </c>
      <c r="J11782" t="s">
        <v>677</v>
      </c>
    </row>
    <row r="11783" spans="1:10" x14ac:dyDescent="0.35">
      <c r="A11783">
        <v>12084</v>
      </c>
      <c r="B11783" t="s">
        <v>562</v>
      </c>
      <c r="C11783">
        <v>22</v>
      </c>
      <c r="D11783">
        <v>31</v>
      </c>
      <c r="E11783">
        <v>4</v>
      </c>
      <c r="F11783" t="s">
        <v>581</v>
      </c>
      <c r="G11783" t="s">
        <v>581</v>
      </c>
      <c r="H11783" t="s">
        <v>671</v>
      </c>
      <c r="I11783" t="s">
        <v>530</v>
      </c>
      <c r="J11783" t="s">
        <v>677</v>
      </c>
    </row>
    <row r="11784" spans="1:10" x14ac:dyDescent="0.35">
      <c r="A11784">
        <v>12085</v>
      </c>
      <c r="B11784" t="s">
        <v>562</v>
      </c>
      <c r="C11784">
        <v>23</v>
      </c>
      <c r="D11784">
        <v>19</v>
      </c>
      <c r="E11784">
        <v>1</v>
      </c>
      <c r="F11784" t="s">
        <v>581</v>
      </c>
      <c r="G11784" t="s">
        <v>581</v>
      </c>
      <c r="H11784" t="s">
        <v>671</v>
      </c>
      <c r="I11784" t="s">
        <v>530</v>
      </c>
      <c r="J11784" t="s">
        <v>677</v>
      </c>
    </row>
    <row r="11785" spans="1:10" x14ac:dyDescent="0.35">
      <c r="A11785">
        <v>12086</v>
      </c>
      <c r="B11785" t="s">
        <v>562</v>
      </c>
      <c r="C11785">
        <v>24</v>
      </c>
      <c r="D11785">
        <v>19</v>
      </c>
      <c r="E11785">
        <v>0</v>
      </c>
      <c r="F11785" t="s">
        <v>581</v>
      </c>
      <c r="G11785" t="s">
        <v>581</v>
      </c>
      <c r="H11785" t="s">
        <v>671</v>
      </c>
      <c r="I11785" t="s">
        <v>530</v>
      </c>
      <c r="J11785" t="s">
        <v>677</v>
      </c>
    </row>
    <row r="11786" spans="1:10" x14ac:dyDescent="0.35">
      <c r="A11786">
        <v>12087</v>
      </c>
      <c r="B11786" t="s">
        <v>562</v>
      </c>
      <c r="C11786">
        <v>25</v>
      </c>
      <c r="D11786">
        <v>17</v>
      </c>
      <c r="E11786">
        <v>2</v>
      </c>
      <c r="F11786" t="s">
        <v>581</v>
      </c>
      <c r="G11786" t="s">
        <v>581</v>
      </c>
      <c r="H11786" t="s">
        <v>671</v>
      </c>
      <c r="I11786" t="s">
        <v>530</v>
      </c>
      <c r="J11786" t="s">
        <v>677</v>
      </c>
    </row>
    <row r="11787" spans="1:10" x14ac:dyDescent="0.35">
      <c r="A11787">
        <v>12088</v>
      </c>
      <c r="B11787" t="s">
        <v>562</v>
      </c>
      <c r="C11787">
        <v>26</v>
      </c>
      <c r="D11787">
        <v>13</v>
      </c>
      <c r="E11787">
        <v>2</v>
      </c>
      <c r="F11787" t="s">
        <v>581</v>
      </c>
      <c r="G11787" t="s">
        <v>581</v>
      </c>
      <c r="H11787" t="s">
        <v>671</v>
      </c>
      <c r="I11787" t="s">
        <v>530</v>
      </c>
      <c r="J11787" t="s">
        <v>677</v>
      </c>
    </row>
    <row r="11788" spans="1:10" x14ac:dyDescent="0.35">
      <c r="A11788">
        <v>12089</v>
      </c>
      <c r="B11788" t="s">
        <v>562</v>
      </c>
      <c r="C11788">
        <v>27</v>
      </c>
      <c r="D11788">
        <v>28</v>
      </c>
      <c r="E11788">
        <v>2</v>
      </c>
      <c r="F11788" t="s">
        <v>581</v>
      </c>
      <c r="G11788" t="s">
        <v>581</v>
      </c>
      <c r="H11788" t="s">
        <v>671</v>
      </c>
      <c r="I11788" t="s">
        <v>530</v>
      </c>
      <c r="J11788" t="s">
        <v>677</v>
      </c>
    </row>
    <row r="11789" spans="1:10" x14ac:dyDescent="0.35">
      <c r="A11789">
        <v>12090</v>
      </c>
      <c r="B11789" t="s">
        <v>562</v>
      </c>
      <c r="C11789">
        <v>28</v>
      </c>
      <c r="D11789">
        <v>23</v>
      </c>
      <c r="E11789">
        <v>5</v>
      </c>
      <c r="F11789" t="s">
        <v>581</v>
      </c>
      <c r="G11789" t="s">
        <v>581</v>
      </c>
      <c r="H11789" t="s">
        <v>671</v>
      </c>
      <c r="I11789" t="s">
        <v>530</v>
      </c>
      <c r="J11789" t="s">
        <v>677</v>
      </c>
    </row>
    <row r="11790" spans="1:10" x14ac:dyDescent="0.35">
      <c r="A11790">
        <v>12091</v>
      </c>
      <c r="B11790" t="s">
        <v>562</v>
      </c>
      <c r="C11790">
        <v>29</v>
      </c>
      <c r="D11790">
        <v>18</v>
      </c>
      <c r="E11790">
        <v>7</v>
      </c>
      <c r="F11790" t="s">
        <v>581</v>
      </c>
      <c r="G11790" t="s">
        <v>581</v>
      </c>
      <c r="H11790" t="s">
        <v>671</v>
      </c>
      <c r="I11790" t="s">
        <v>530</v>
      </c>
      <c r="J11790" t="s">
        <v>677</v>
      </c>
    </row>
    <row r="11791" spans="1:10" x14ac:dyDescent="0.35">
      <c r="A11791">
        <v>12092</v>
      </c>
      <c r="B11791" t="s">
        <v>562</v>
      </c>
      <c r="C11791">
        <v>30</v>
      </c>
      <c r="D11791">
        <v>24</v>
      </c>
      <c r="E11791">
        <v>8</v>
      </c>
      <c r="F11791" t="s">
        <v>581</v>
      </c>
      <c r="G11791" t="s">
        <v>581</v>
      </c>
      <c r="H11791" t="s">
        <v>671</v>
      </c>
      <c r="I11791" t="s">
        <v>530</v>
      </c>
      <c r="J11791" t="s">
        <v>677</v>
      </c>
    </row>
    <row r="11792" spans="1:10" x14ac:dyDescent="0.35">
      <c r="A11792">
        <v>12093</v>
      </c>
      <c r="B11792" t="s">
        <v>562</v>
      </c>
      <c r="C11792">
        <v>31</v>
      </c>
      <c r="D11792">
        <v>40</v>
      </c>
      <c r="E11792">
        <v>5</v>
      </c>
      <c r="F11792" t="s">
        <v>581</v>
      </c>
      <c r="G11792" t="s">
        <v>581</v>
      </c>
      <c r="H11792" t="s">
        <v>671</v>
      </c>
      <c r="I11792" t="s">
        <v>530</v>
      </c>
      <c r="J11792" t="s">
        <v>677</v>
      </c>
    </row>
    <row r="11793" spans="1:10" x14ac:dyDescent="0.35">
      <c r="A11793">
        <v>12094</v>
      </c>
      <c r="B11793" t="s">
        <v>562</v>
      </c>
      <c r="C11793">
        <v>32</v>
      </c>
      <c r="D11793">
        <v>52</v>
      </c>
      <c r="E11793">
        <v>13</v>
      </c>
      <c r="F11793" t="s">
        <v>581</v>
      </c>
      <c r="G11793" t="s">
        <v>581</v>
      </c>
      <c r="H11793" t="s">
        <v>671</v>
      </c>
      <c r="I11793" t="s">
        <v>530</v>
      </c>
      <c r="J11793" t="s">
        <v>677</v>
      </c>
    </row>
    <row r="11794" spans="1:10" x14ac:dyDescent="0.35">
      <c r="A11794">
        <v>12095</v>
      </c>
      <c r="B11794" t="s">
        <v>562</v>
      </c>
      <c r="C11794">
        <v>33</v>
      </c>
      <c r="D11794">
        <v>50</v>
      </c>
      <c r="E11794">
        <v>5</v>
      </c>
      <c r="F11794" t="s">
        <v>581</v>
      </c>
      <c r="G11794" t="s">
        <v>581</v>
      </c>
      <c r="H11794" t="s">
        <v>671</v>
      </c>
      <c r="I11794" t="s">
        <v>530</v>
      </c>
      <c r="J11794" t="s">
        <v>677</v>
      </c>
    </row>
    <row r="11795" spans="1:10" x14ac:dyDescent="0.35">
      <c r="A11795">
        <v>12096</v>
      </c>
      <c r="B11795" t="s">
        <v>562</v>
      </c>
      <c r="C11795">
        <v>34</v>
      </c>
      <c r="D11795">
        <v>26</v>
      </c>
      <c r="E11795">
        <v>3</v>
      </c>
      <c r="F11795" t="s">
        <v>581</v>
      </c>
      <c r="G11795" t="s">
        <v>581</v>
      </c>
      <c r="H11795" t="s">
        <v>671</v>
      </c>
      <c r="I11795" t="s">
        <v>530</v>
      </c>
      <c r="J11795" t="s">
        <v>677</v>
      </c>
    </row>
    <row r="11796" spans="1:10" x14ac:dyDescent="0.35">
      <c r="A11796">
        <v>12097</v>
      </c>
      <c r="B11796" t="s">
        <v>562</v>
      </c>
      <c r="C11796">
        <v>35</v>
      </c>
      <c r="D11796">
        <v>32</v>
      </c>
      <c r="E11796">
        <v>5</v>
      </c>
      <c r="F11796" t="s">
        <v>581</v>
      </c>
      <c r="G11796" t="s">
        <v>581</v>
      </c>
      <c r="H11796" t="s">
        <v>671</v>
      </c>
      <c r="I11796" t="s">
        <v>530</v>
      </c>
      <c r="J11796" t="s">
        <v>677</v>
      </c>
    </row>
    <row r="11797" spans="1:10" x14ac:dyDescent="0.35">
      <c r="A11797">
        <v>12098</v>
      </c>
      <c r="B11797" t="s">
        <v>562</v>
      </c>
      <c r="C11797">
        <v>36</v>
      </c>
      <c r="D11797">
        <v>24</v>
      </c>
      <c r="E11797">
        <v>6</v>
      </c>
      <c r="F11797" t="s">
        <v>581</v>
      </c>
      <c r="G11797" t="s">
        <v>581</v>
      </c>
      <c r="H11797" t="s">
        <v>671</v>
      </c>
      <c r="I11797" t="s">
        <v>530</v>
      </c>
      <c r="J11797" t="s">
        <v>677</v>
      </c>
    </row>
    <row r="11798" spans="1:10" x14ac:dyDescent="0.35">
      <c r="A11798">
        <v>12099</v>
      </c>
      <c r="B11798" t="s">
        <v>562</v>
      </c>
      <c r="C11798">
        <v>37</v>
      </c>
      <c r="D11798">
        <v>41</v>
      </c>
      <c r="E11798">
        <v>5</v>
      </c>
      <c r="F11798" t="s">
        <v>581</v>
      </c>
      <c r="G11798" t="s">
        <v>581</v>
      </c>
      <c r="H11798" t="s">
        <v>671</v>
      </c>
      <c r="I11798" t="s">
        <v>530</v>
      </c>
      <c r="J11798" t="s">
        <v>677</v>
      </c>
    </row>
    <row r="11799" spans="1:10" x14ac:dyDescent="0.35">
      <c r="A11799">
        <v>12100</v>
      </c>
      <c r="B11799" t="s">
        <v>562</v>
      </c>
      <c r="C11799">
        <v>38</v>
      </c>
      <c r="D11799">
        <v>23</v>
      </c>
      <c r="E11799">
        <v>8</v>
      </c>
      <c r="F11799" t="s">
        <v>581</v>
      </c>
      <c r="G11799" t="s">
        <v>581</v>
      </c>
      <c r="H11799" t="s">
        <v>671</v>
      </c>
      <c r="I11799" t="s">
        <v>530</v>
      </c>
      <c r="J11799" t="s">
        <v>677</v>
      </c>
    </row>
    <row r="11800" spans="1:10" x14ac:dyDescent="0.35">
      <c r="A11800">
        <v>12101</v>
      </c>
      <c r="B11800" t="s">
        <v>563</v>
      </c>
      <c r="C11800">
        <v>15</v>
      </c>
      <c r="D11800">
        <v>33</v>
      </c>
      <c r="E11800">
        <v>3</v>
      </c>
      <c r="F11800" t="s">
        <v>581</v>
      </c>
      <c r="G11800" t="s">
        <v>581</v>
      </c>
      <c r="H11800" t="s">
        <v>671</v>
      </c>
      <c r="I11800" t="s">
        <v>530</v>
      </c>
      <c r="J11800" t="s">
        <v>677</v>
      </c>
    </row>
    <row r="11801" spans="1:10" x14ac:dyDescent="0.35">
      <c r="A11801">
        <v>12102</v>
      </c>
      <c r="B11801" t="s">
        <v>563</v>
      </c>
      <c r="C11801">
        <v>16</v>
      </c>
      <c r="D11801">
        <v>36</v>
      </c>
      <c r="E11801">
        <v>3</v>
      </c>
      <c r="F11801" t="s">
        <v>581</v>
      </c>
      <c r="G11801" t="s">
        <v>581</v>
      </c>
      <c r="H11801" t="s">
        <v>671</v>
      </c>
      <c r="I11801" t="s">
        <v>530</v>
      </c>
      <c r="J11801" t="s">
        <v>677</v>
      </c>
    </row>
    <row r="11802" spans="1:10" x14ac:dyDescent="0.35">
      <c r="A11802">
        <v>12103</v>
      </c>
      <c r="B11802" t="s">
        <v>563</v>
      </c>
      <c r="C11802">
        <v>17</v>
      </c>
      <c r="D11802">
        <v>62</v>
      </c>
      <c r="E11802">
        <v>5</v>
      </c>
      <c r="F11802" t="s">
        <v>581</v>
      </c>
      <c r="G11802" t="s">
        <v>581</v>
      </c>
      <c r="H11802" t="s">
        <v>671</v>
      </c>
      <c r="I11802" t="s">
        <v>530</v>
      </c>
      <c r="J11802" t="s">
        <v>677</v>
      </c>
    </row>
    <row r="11803" spans="1:10" x14ac:dyDescent="0.35">
      <c r="A11803">
        <v>12104</v>
      </c>
      <c r="B11803" t="s">
        <v>563</v>
      </c>
      <c r="C11803">
        <v>18</v>
      </c>
      <c r="D11803">
        <v>67</v>
      </c>
      <c r="E11803">
        <v>4</v>
      </c>
      <c r="F11803" t="s">
        <v>581</v>
      </c>
      <c r="G11803" t="s">
        <v>581</v>
      </c>
      <c r="H11803" t="s">
        <v>671</v>
      </c>
      <c r="I11803" t="s">
        <v>530</v>
      </c>
      <c r="J11803" t="s">
        <v>677</v>
      </c>
    </row>
    <row r="11804" spans="1:10" x14ac:dyDescent="0.35">
      <c r="A11804">
        <v>12105</v>
      </c>
      <c r="B11804" t="s">
        <v>563</v>
      </c>
      <c r="C11804">
        <v>19</v>
      </c>
      <c r="D11804">
        <v>74</v>
      </c>
      <c r="E11804">
        <v>0</v>
      </c>
      <c r="F11804" t="s">
        <v>581</v>
      </c>
      <c r="G11804" t="s">
        <v>581</v>
      </c>
      <c r="H11804" t="s">
        <v>671</v>
      </c>
      <c r="I11804" t="s">
        <v>530</v>
      </c>
      <c r="J11804" t="s">
        <v>677</v>
      </c>
    </row>
    <row r="11805" spans="1:10" x14ac:dyDescent="0.35">
      <c r="A11805">
        <v>12106</v>
      </c>
      <c r="B11805" t="s">
        <v>563</v>
      </c>
      <c r="C11805">
        <v>20</v>
      </c>
      <c r="D11805">
        <v>37</v>
      </c>
      <c r="E11805">
        <v>10</v>
      </c>
      <c r="F11805" t="s">
        <v>581</v>
      </c>
      <c r="G11805" t="s">
        <v>581</v>
      </c>
      <c r="H11805" t="s">
        <v>671</v>
      </c>
      <c r="I11805" t="s">
        <v>530</v>
      </c>
      <c r="J11805" t="s">
        <v>677</v>
      </c>
    </row>
    <row r="11806" spans="1:10" x14ac:dyDescent="0.35">
      <c r="A11806">
        <v>12107</v>
      </c>
      <c r="B11806" t="s">
        <v>563</v>
      </c>
      <c r="C11806">
        <v>21</v>
      </c>
      <c r="D11806">
        <v>42</v>
      </c>
      <c r="E11806">
        <v>0</v>
      </c>
      <c r="F11806" t="s">
        <v>581</v>
      </c>
      <c r="G11806" t="s">
        <v>581</v>
      </c>
      <c r="H11806" t="s">
        <v>671</v>
      </c>
      <c r="I11806" t="s">
        <v>530</v>
      </c>
      <c r="J11806" t="s">
        <v>677</v>
      </c>
    </row>
    <row r="11807" spans="1:10" x14ac:dyDescent="0.35">
      <c r="A11807">
        <v>12108</v>
      </c>
      <c r="B11807" t="s">
        <v>563</v>
      </c>
      <c r="C11807">
        <v>22</v>
      </c>
      <c r="D11807">
        <v>14</v>
      </c>
      <c r="E11807">
        <v>1</v>
      </c>
      <c r="F11807" t="s">
        <v>581</v>
      </c>
      <c r="G11807" t="s">
        <v>581</v>
      </c>
      <c r="H11807" t="s">
        <v>671</v>
      </c>
      <c r="I11807" t="s">
        <v>530</v>
      </c>
      <c r="J11807" t="s">
        <v>677</v>
      </c>
    </row>
    <row r="11808" spans="1:10" x14ac:dyDescent="0.35">
      <c r="A11808">
        <v>12109</v>
      </c>
      <c r="B11808" t="s">
        <v>563</v>
      </c>
      <c r="C11808">
        <v>23</v>
      </c>
      <c r="D11808">
        <v>18</v>
      </c>
      <c r="E11808">
        <v>4</v>
      </c>
      <c r="F11808" t="s">
        <v>581</v>
      </c>
      <c r="G11808" t="s">
        <v>581</v>
      </c>
      <c r="H11808" t="s">
        <v>671</v>
      </c>
      <c r="I11808" t="s">
        <v>530</v>
      </c>
      <c r="J11808" t="s">
        <v>677</v>
      </c>
    </row>
    <row r="11809" spans="1:10" x14ac:dyDescent="0.35">
      <c r="A11809">
        <v>12110</v>
      </c>
      <c r="B11809" t="s">
        <v>563</v>
      </c>
      <c r="C11809">
        <v>24</v>
      </c>
      <c r="D11809">
        <v>12</v>
      </c>
      <c r="E11809">
        <v>0</v>
      </c>
      <c r="F11809" t="s">
        <v>581</v>
      </c>
      <c r="G11809" t="s">
        <v>581</v>
      </c>
      <c r="H11809" t="s">
        <v>671</v>
      </c>
      <c r="I11809" t="s">
        <v>530</v>
      </c>
      <c r="J11809" t="s">
        <v>677</v>
      </c>
    </row>
    <row r="11810" spans="1:10" x14ac:dyDescent="0.35">
      <c r="A11810">
        <v>12111</v>
      </c>
      <c r="B11810" t="s">
        <v>563</v>
      </c>
      <c r="C11810">
        <v>25</v>
      </c>
      <c r="D11810">
        <v>16</v>
      </c>
      <c r="E11810">
        <v>0</v>
      </c>
      <c r="F11810" t="s">
        <v>581</v>
      </c>
      <c r="G11810" t="s">
        <v>581</v>
      </c>
      <c r="H11810" t="s">
        <v>671</v>
      </c>
      <c r="I11810" t="s">
        <v>530</v>
      </c>
      <c r="J11810" t="s">
        <v>677</v>
      </c>
    </row>
    <row r="11811" spans="1:10" x14ac:dyDescent="0.35">
      <c r="A11811">
        <v>12112</v>
      </c>
      <c r="B11811" t="s">
        <v>563</v>
      </c>
      <c r="C11811">
        <v>26</v>
      </c>
      <c r="D11811">
        <v>14</v>
      </c>
      <c r="E11811">
        <v>4</v>
      </c>
      <c r="F11811" t="s">
        <v>581</v>
      </c>
      <c r="G11811" t="s">
        <v>581</v>
      </c>
      <c r="H11811" t="s">
        <v>671</v>
      </c>
      <c r="I11811" t="s">
        <v>530</v>
      </c>
      <c r="J11811" t="s">
        <v>677</v>
      </c>
    </row>
    <row r="11812" spans="1:10" x14ac:dyDescent="0.35">
      <c r="A11812">
        <v>12113</v>
      </c>
      <c r="B11812" t="s">
        <v>563</v>
      </c>
      <c r="C11812">
        <v>27</v>
      </c>
      <c r="D11812">
        <v>14</v>
      </c>
      <c r="E11812">
        <v>0</v>
      </c>
      <c r="F11812" t="s">
        <v>581</v>
      </c>
      <c r="G11812" t="s">
        <v>581</v>
      </c>
      <c r="H11812" t="s">
        <v>671</v>
      </c>
      <c r="I11812" t="s">
        <v>530</v>
      </c>
      <c r="J11812" t="s">
        <v>677</v>
      </c>
    </row>
    <row r="11813" spans="1:10" x14ac:dyDescent="0.35">
      <c r="A11813">
        <v>12114</v>
      </c>
      <c r="B11813" t="s">
        <v>563</v>
      </c>
      <c r="C11813">
        <v>28</v>
      </c>
      <c r="D11813">
        <v>16</v>
      </c>
      <c r="E11813">
        <v>0</v>
      </c>
      <c r="F11813" t="s">
        <v>581</v>
      </c>
      <c r="G11813" t="s">
        <v>581</v>
      </c>
      <c r="H11813" t="s">
        <v>671</v>
      </c>
      <c r="I11813" t="s">
        <v>530</v>
      </c>
      <c r="J11813" t="s">
        <v>677</v>
      </c>
    </row>
    <row r="11814" spans="1:10" x14ac:dyDescent="0.35">
      <c r="A11814">
        <v>12115</v>
      </c>
      <c r="B11814" t="s">
        <v>563</v>
      </c>
      <c r="C11814">
        <v>29</v>
      </c>
      <c r="D11814">
        <v>34</v>
      </c>
      <c r="E11814">
        <v>6</v>
      </c>
      <c r="F11814" t="s">
        <v>581</v>
      </c>
      <c r="G11814" t="s">
        <v>581</v>
      </c>
      <c r="H11814" t="s">
        <v>671</v>
      </c>
      <c r="I11814" t="s">
        <v>530</v>
      </c>
      <c r="J11814" t="s">
        <v>677</v>
      </c>
    </row>
    <row r="11815" spans="1:10" x14ac:dyDescent="0.35">
      <c r="A11815">
        <v>12116</v>
      </c>
      <c r="B11815" t="s">
        <v>563</v>
      </c>
      <c r="C11815">
        <v>30</v>
      </c>
      <c r="D11815">
        <v>35</v>
      </c>
      <c r="E11815">
        <v>0</v>
      </c>
      <c r="F11815" t="s">
        <v>581</v>
      </c>
      <c r="G11815" t="s">
        <v>581</v>
      </c>
      <c r="H11815" t="s">
        <v>671</v>
      </c>
      <c r="I11815" t="s">
        <v>530</v>
      </c>
      <c r="J11815" t="s">
        <v>677</v>
      </c>
    </row>
    <row r="11816" spans="1:10" x14ac:dyDescent="0.35">
      <c r="A11816">
        <v>12117</v>
      </c>
      <c r="B11816" t="s">
        <v>563</v>
      </c>
      <c r="C11816">
        <v>31</v>
      </c>
      <c r="D11816">
        <v>38</v>
      </c>
      <c r="E11816">
        <v>1</v>
      </c>
      <c r="F11816" t="s">
        <v>581</v>
      </c>
      <c r="G11816" t="s">
        <v>581</v>
      </c>
      <c r="H11816" t="s">
        <v>671</v>
      </c>
      <c r="I11816" t="s">
        <v>530</v>
      </c>
      <c r="J11816" t="s">
        <v>677</v>
      </c>
    </row>
    <row r="11817" spans="1:10" x14ac:dyDescent="0.35">
      <c r="A11817">
        <v>12118</v>
      </c>
      <c r="B11817" t="s">
        <v>563</v>
      </c>
      <c r="C11817">
        <v>32</v>
      </c>
      <c r="D11817">
        <v>30</v>
      </c>
      <c r="E11817">
        <v>4</v>
      </c>
      <c r="F11817" t="s">
        <v>581</v>
      </c>
      <c r="G11817" t="s">
        <v>581</v>
      </c>
      <c r="H11817" t="s">
        <v>671</v>
      </c>
      <c r="I11817" t="s">
        <v>530</v>
      </c>
      <c r="J11817" t="s">
        <v>677</v>
      </c>
    </row>
    <row r="11818" spans="1:10" x14ac:dyDescent="0.35">
      <c r="A11818">
        <v>12119</v>
      </c>
      <c r="B11818" t="s">
        <v>563</v>
      </c>
      <c r="C11818">
        <v>33</v>
      </c>
      <c r="D11818">
        <v>26</v>
      </c>
      <c r="E11818">
        <v>2</v>
      </c>
      <c r="F11818" t="s">
        <v>581</v>
      </c>
      <c r="G11818" t="s">
        <v>581</v>
      </c>
      <c r="H11818" t="s">
        <v>671</v>
      </c>
      <c r="I11818" t="s">
        <v>530</v>
      </c>
      <c r="J11818" t="s">
        <v>677</v>
      </c>
    </row>
    <row r="11819" spans="1:10" x14ac:dyDescent="0.35">
      <c r="A11819">
        <v>12120</v>
      </c>
      <c r="B11819" t="s">
        <v>563</v>
      </c>
      <c r="C11819">
        <v>34</v>
      </c>
      <c r="D11819">
        <v>18</v>
      </c>
      <c r="E11819">
        <v>2</v>
      </c>
      <c r="F11819" t="s">
        <v>581</v>
      </c>
      <c r="G11819" t="s">
        <v>581</v>
      </c>
      <c r="H11819" t="s">
        <v>671</v>
      </c>
      <c r="I11819" t="s">
        <v>530</v>
      </c>
      <c r="J11819" t="s">
        <v>677</v>
      </c>
    </row>
    <row r="11820" spans="1:10" x14ac:dyDescent="0.35">
      <c r="A11820">
        <v>12121</v>
      </c>
      <c r="B11820" t="s">
        <v>563</v>
      </c>
      <c r="C11820">
        <v>35</v>
      </c>
      <c r="D11820">
        <v>25</v>
      </c>
      <c r="E11820">
        <v>1</v>
      </c>
      <c r="F11820" t="s">
        <v>581</v>
      </c>
      <c r="G11820" t="s">
        <v>581</v>
      </c>
      <c r="H11820" t="s">
        <v>671</v>
      </c>
      <c r="I11820" t="s">
        <v>530</v>
      </c>
      <c r="J11820" t="s">
        <v>677</v>
      </c>
    </row>
    <row r="11821" spans="1:10" x14ac:dyDescent="0.35">
      <c r="A11821">
        <v>12122</v>
      </c>
      <c r="B11821" t="s">
        <v>563</v>
      </c>
      <c r="C11821">
        <v>36</v>
      </c>
      <c r="D11821">
        <v>30</v>
      </c>
      <c r="E11821">
        <v>0</v>
      </c>
      <c r="F11821" t="s">
        <v>581</v>
      </c>
      <c r="G11821" t="s">
        <v>581</v>
      </c>
      <c r="H11821" t="s">
        <v>671</v>
      </c>
      <c r="I11821" t="s">
        <v>530</v>
      </c>
      <c r="J11821" t="s">
        <v>677</v>
      </c>
    </row>
    <row r="11822" spans="1:10" x14ac:dyDescent="0.35">
      <c r="A11822">
        <v>12123</v>
      </c>
      <c r="B11822" t="s">
        <v>563</v>
      </c>
      <c r="C11822">
        <v>37</v>
      </c>
      <c r="D11822">
        <v>18</v>
      </c>
      <c r="E11822">
        <v>0</v>
      </c>
      <c r="F11822" t="s">
        <v>581</v>
      </c>
      <c r="G11822" t="s">
        <v>581</v>
      </c>
      <c r="H11822" t="s">
        <v>671</v>
      </c>
      <c r="I11822" t="s">
        <v>530</v>
      </c>
      <c r="J11822" t="s">
        <v>677</v>
      </c>
    </row>
    <row r="11823" spans="1:10" x14ac:dyDescent="0.35">
      <c r="A11823">
        <v>12124</v>
      </c>
      <c r="B11823" t="s">
        <v>563</v>
      </c>
      <c r="C11823">
        <v>38</v>
      </c>
      <c r="D11823">
        <v>40</v>
      </c>
      <c r="E11823">
        <v>2</v>
      </c>
      <c r="F11823" t="s">
        <v>581</v>
      </c>
      <c r="G11823" t="s">
        <v>581</v>
      </c>
      <c r="H11823" t="s">
        <v>671</v>
      </c>
      <c r="I11823" t="s">
        <v>530</v>
      </c>
      <c r="J11823" t="s">
        <v>677</v>
      </c>
    </row>
    <row r="11824" spans="1:10" x14ac:dyDescent="0.35">
      <c r="A11824">
        <v>12125</v>
      </c>
      <c r="B11824" t="s">
        <v>564</v>
      </c>
      <c r="C11824">
        <v>15</v>
      </c>
      <c r="D11824">
        <v>41</v>
      </c>
      <c r="E11824">
        <v>3</v>
      </c>
      <c r="F11824" t="s">
        <v>581</v>
      </c>
      <c r="G11824" t="s">
        <v>581</v>
      </c>
      <c r="H11824" t="s">
        <v>671</v>
      </c>
      <c r="I11824" t="s">
        <v>530</v>
      </c>
      <c r="J11824" t="s">
        <v>677</v>
      </c>
    </row>
    <row r="11825" spans="1:10" x14ac:dyDescent="0.35">
      <c r="A11825">
        <v>12126</v>
      </c>
      <c r="B11825" t="s">
        <v>564</v>
      </c>
      <c r="C11825">
        <v>16</v>
      </c>
      <c r="D11825">
        <v>53</v>
      </c>
      <c r="E11825">
        <v>2</v>
      </c>
      <c r="F11825" t="s">
        <v>581</v>
      </c>
      <c r="G11825" t="s">
        <v>581</v>
      </c>
      <c r="H11825" t="s">
        <v>671</v>
      </c>
      <c r="I11825" t="s">
        <v>530</v>
      </c>
      <c r="J11825" t="s">
        <v>677</v>
      </c>
    </row>
    <row r="11826" spans="1:10" x14ac:dyDescent="0.35">
      <c r="A11826">
        <v>12127</v>
      </c>
      <c r="B11826" t="s">
        <v>564</v>
      </c>
      <c r="C11826">
        <v>17</v>
      </c>
      <c r="D11826">
        <v>46</v>
      </c>
      <c r="E11826">
        <v>5</v>
      </c>
      <c r="F11826" t="s">
        <v>581</v>
      </c>
      <c r="G11826" t="s">
        <v>581</v>
      </c>
      <c r="H11826" t="s">
        <v>671</v>
      </c>
      <c r="I11826" t="s">
        <v>530</v>
      </c>
      <c r="J11826" t="s">
        <v>677</v>
      </c>
    </row>
    <row r="11827" spans="1:10" x14ac:dyDescent="0.35">
      <c r="A11827">
        <v>12128</v>
      </c>
      <c r="B11827" t="s">
        <v>564</v>
      </c>
      <c r="C11827">
        <v>18</v>
      </c>
      <c r="D11827">
        <v>89</v>
      </c>
      <c r="E11827">
        <v>11</v>
      </c>
      <c r="F11827" t="s">
        <v>581</v>
      </c>
      <c r="G11827" t="s">
        <v>581</v>
      </c>
      <c r="H11827" t="s">
        <v>671</v>
      </c>
      <c r="I11827" t="s">
        <v>530</v>
      </c>
      <c r="J11827" t="s">
        <v>677</v>
      </c>
    </row>
    <row r="11828" spans="1:10" x14ac:dyDescent="0.35">
      <c r="A11828">
        <v>12129</v>
      </c>
      <c r="B11828" t="s">
        <v>564</v>
      </c>
      <c r="C11828">
        <v>19</v>
      </c>
      <c r="D11828">
        <v>42</v>
      </c>
      <c r="E11828">
        <v>8</v>
      </c>
      <c r="F11828" t="s">
        <v>581</v>
      </c>
      <c r="G11828" t="s">
        <v>581</v>
      </c>
      <c r="H11828" t="s">
        <v>671</v>
      </c>
      <c r="I11828" t="s">
        <v>530</v>
      </c>
      <c r="J11828" t="s">
        <v>677</v>
      </c>
    </row>
    <row r="11829" spans="1:10" x14ac:dyDescent="0.35">
      <c r="A11829">
        <v>12130</v>
      </c>
      <c r="B11829" t="s">
        <v>564</v>
      </c>
      <c r="C11829">
        <v>20</v>
      </c>
      <c r="D11829">
        <v>47</v>
      </c>
      <c r="E11829">
        <v>7</v>
      </c>
      <c r="F11829" t="s">
        <v>581</v>
      </c>
      <c r="G11829" t="s">
        <v>581</v>
      </c>
      <c r="H11829" t="s">
        <v>671</v>
      </c>
      <c r="I11829" t="s">
        <v>530</v>
      </c>
      <c r="J11829" t="s">
        <v>677</v>
      </c>
    </row>
    <row r="11830" spans="1:10" x14ac:dyDescent="0.35">
      <c r="A11830">
        <v>12131</v>
      </c>
      <c r="B11830" t="s">
        <v>564</v>
      </c>
      <c r="C11830">
        <v>21</v>
      </c>
      <c r="D11830">
        <v>26</v>
      </c>
      <c r="E11830">
        <v>1</v>
      </c>
      <c r="F11830" t="s">
        <v>581</v>
      </c>
      <c r="G11830" t="s">
        <v>581</v>
      </c>
      <c r="H11830" t="s">
        <v>671</v>
      </c>
      <c r="I11830" t="s">
        <v>530</v>
      </c>
      <c r="J11830" t="s">
        <v>677</v>
      </c>
    </row>
    <row r="11831" spans="1:10" x14ac:dyDescent="0.35">
      <c r="A11831">
        <v>12132</v>
      </c>
      <c r="B11831" t="s">
        <v>564</v>
      </c>
      <c r="C11831">
        <v>22</v>
      </c>
      <c r="D11831">
        <v>17</v>
      </c>
      <c r="E11831">
        <v>0</v>
      </c>
      <c r="F11831" t="s">
        <v>581</v>
      </c>
      <c r="G11831" t="s">
        <v>581</v>
      </c>
      <c r="H11831" t="s">
        <v>671</v>
      </c>
      <c r="I11831" t="s">
        <v>530</v>
      </c>
      <c r="J11831" t="s">
        <v>677</v>
      </c>
    </row>
    <row r="11832" spans="1:10" x14ac:dyDescent="0.35">
      <c r="A11832">
        <v>12133</v>
      </c>
      <c r="B11832" t="s">
        <v>564</v>
      </c>
      <c r="C11832">
        <v>23</v>
      </c>
      <c r="D11832">
        <v>13</v>
      </c>
      <c r="E11832">
        <v>1</v>
      </c>
      <c r="F11832" t="s">
        <v>581</v>
      </c>
      <c r="G11832" t="s">
        <v>581</v>
      </c>
      <c r="H11832" t="s">
        <v>671</v>
      </c>
      <c r="I11832" t="s">
        <v>530</v>
      </c>
      <c r="J11832" t="s">
        <v>677</v>
      </c>
    </row>
    <row r="11833" spans="1:10" x14ac:dyDescent="0.35">
      <c r="A11833">
        <v>12134</v>
      </c>
      <c r="B11833" t="s">
        <v>564</v>
      </c>
      <c r="C11833">
        <v>24</v>
      </c>
      <c r="D11833">
        <v>11</v>
      </c>
      <c r="E11833">
        <v>0</v>
      </c>
      <c r="F11833" t="s">
        <v>581</v>
      </c>
      <c r="G11833" t="s">
        <v>581</v>
      </c>
      <c r="H11833" t="s">
        <v>671</v>
      </c>
      <c r="I11833" t="s">
        <v>530</v>
      </c>
      <c r="J11833" t="s">
        <v>677</v>
      </c>
    </row>
    <row r="11834" spans="1:10" x14ac:dyDescent="0.35">
      <c r="A11834">
        <v>12135</v>
      </c>
      <c r="B11834" t="s">
        <v>564</v>
      </c>
      <c r="C11834">
        <v>25</v>
      </c>
      <c r="D11834">
        <v>13</v>
      </c>
      <c r="E11834">
        <v>1</v>
      </c>
      <c r="F11834" t="s">
        <v>581</v>
      </c>
      <c r="G11834" t="s">
        <v>581</v>
      </c>
      <c r="H11834" t="s">
        <v>671</v>
      </c>
      <c r="I11834" t="s">
        <v>530</v>
      </c>
      <c r="J11834" t="s">
        <v>677</v>
      </c>
    </row>
    <row r="11835" spans="1:10" x14ac:dyDescent="0.35">
      <c r="A11835">
        <v>12136</v>
      </c>
      <c r="B11835" t="s">
        <v>564</v>
      </c>
      <c r="C11835">
        <v>26</v>
      </c>
      <c r="D11835">
        <v>21</v>
      </c>
      <c r="E11835">
        <v>1</v>
      </c>
      <c r="F11835" t="s">
        <v>581</v>
      </c>
      <c r="G11835" t="s">
        <v>581</v>
      </c>
      <c r="H11835" t="s">
        <v>671</v>
      </c>
      <c r="I11835" t="s">
        <v>530</v>
      </c>
      <c r="J11835" t="s">
        <v>677</v>
      </c>
    </row>
    <row r="11836" spans="1:10" x14ac:dyDescent="0.35">
      <c r="A11836">
        <v>12137</v>
      </c>
      <c r="B11836" t="s">
        <v>564</v>
      </c>
      <c r="C11836">
        <v>27</v>
      </c>
      <c r="D11836">
        <v>14</v>
      </c>
      <c r="E11836">
        <v>2</v>
      </c>
      <c r="F11836" t="s">
        <v>581</v>
      </c>
      <c r="G11836" t="s">
        <v>581</v>
      </c>
      <c r="H11836" t="s">
        <v>671</v>
      </c>
      <c r="I11836" t="s">
        <v>530</v>
      </c>
      <c r="J11836" t="s">
        <v>677</v>
      </c>
    </row>
    <row r="11837" spans="1:10" x14ac:dyDescent="0.35">
      <c r="A11837">
        <v>12138</v>
      </c>
      <c r="B11837" t="s">
        <v>564</v>
      </c>
      <c r="C11837">
        <v>28</v>
      </c>
      <c r="D11837">
        <v>19</v>
      </c>
      <c r="E11837">
        <v>1</v>
      </c>
      <c r="F11837" t="s">
        <v>581</v>
      </c>
      <c r="G11837" t="s">
        <v>581</v>
      </c>
      <c r="H11837" t="s">
        <v>671</v>
      </c>
      <c r="I11837" t="s">
        <v>530</v>
      </c>
      <c r="J11837" t="s">
        <v>677</v>
      </c>
    </row>
    <row r="11838" spans="1:10" x14ac:dyDescent="0.35">
      <c r="A11838">
        <v>12139</v>
      </c>
      <c r="B11838" t="s">
        <v>564</v>
      </c>
      <c r="C11838">
        <v>29</v>
      </c>
      <c r="D11838">
        <v>40</v>
      </c>
      <c r="E11838">
        <v>6</v>
      </c>
      <c r="F11838" t="s">
        <v>581</v>
      </c>
      <c r="G11838" t="s">
        <v>581</v>
      </c>
      <c r="H11838" t="s">
        <v>671</v>
      </c>
      <c r="I11838" t="s">
        <v>530</v>
      </c>
      <c r="J11838" t="s">
        <v>677</v>
      </c>
    </row>
    <row r="11839" spans="1:10" x14ac:dyDescent="0.35">
      <c r="A11839">
        <v>12140</v>
      </c>
      <c r="B11839" t="s">
        <v>564</v>
      </c>
      <c r="C11839">
        <v>30</v>
      </c>
      <c r="D11839">
        <v>25</v>
      </c>
      <c r="E11839">
        <v>5</v>
      </c>
      <c r="F11839" t="s">
        <v>581</v>
      </c>
      <c r="G11839" t="s">
        <v>581</v>
      </c>
      <c r="H11839" t="s">
        <v>671</v>
      </c>
      <c r="I11839" t="s">
        <v>530</v>
      </c>
      <c r="J11839" t="s">
        <v>677</v>
      </c>
    </row>
    <row r="11840" spans="1:10" x14ac:dyDescent="0.35">
      <c r="A11840">
        <v>12141</v>
      </c>
      <c r="B11840" t="s">
        <v>564</v>
      </c>
      <c r="C11840">
        <v>31</v>
      </c>
      <c r="D11840">
        <v>24</v>
      </c>
      <c r="E11840">
        <v>2</v>
      </c>
      <c r="F11840" t="s">
        <v>581</v>
      </c>
      <c r="G11840" t="s">
        <v>581</v>
      </c>
      <c r="H11840" t="s">
        <v>671</v>
      </c>
      <c r="I11840" t="s">
        <v>530</v>
      </c>
      <c r="J11840" t="s">
        <v>677</v>
      </c>
    </row>
    <row r="11841" spans="1:10" x14ac:dyDescent="0.35">
      <c r="A11841">
        <v>12142</v>
      </c>
      <c r="B11841" t="s">
        <v>564</v>
      </c>
      <c r="C11841">
        <v>32</v>
      </c>
      <c r="D11841">
        <v>34</v>
      </c>
      <c r="E11841">
        <v>0</v>
      </c>
      <c r="F11841" t="s">
        <v>581</v>
      </c>
      <c r="G11841" t="s">
        <v>581</v>
      </c>
      <c r="H11841" t="s">
        <v>671</v>
      </c>
      <c r="I11841" t="s">
        <v>530</v>
      </c>
      <c r="J11841" t="s">
        <v>677</v>
      </c>
    </row>
    <row r="11842" spans="1:10" x14ac:dyDescent="0.35">
      <c r="A11842">
        <v>12143</v>
      </c>
      <c r="B11842" t="s">
        <v>564</v>
      </c>
      <c r="C11842">
        <v>33</v>
      </c>
      <c r="D11842">
        <v>27</v>
      </c>
      <c r="E11842">
        <v>5</v>
      </c>
      <c r="F11842" t="s">
        <v>581</v>
      </c>
      <c r="G11842" t="s">
        <v>581</v>
      </c>
      <c r="H11842" t="s">
        <v>671</v>
      </c>
      <c r="I11842" t="s">
        <v>530</v>
      </c>
      <c r="J11842" t="s">
        <v>677</v>
      </c>
    </row>
    <row r="11843" spans="1:10" x14ac:dyDescent="0.35">
      <c r="A11843">
        <v>12144</v>
      </c>
      <c r="B11843" t="s">
        <v>564</v>
      </c>
      <c r="C11843">
        <v>34</v>
      </c>
      <c r="D11843">
        <v>17</v>
      </c>
      <c r="E11843">
        <v>4</v>
      </c>
      <c r="F11843" t="s">
        <v>581</v>
      </c>
      <c r="G11843" t="s">
        <v>581</v>
      </c>
      <c r="H11843" t="s">
        <v>671</v>
      </c>
      <c r="I11843" t="s">
        <v>530</v>
      </c>
      <c r="J11843" t="s">
        <v>677</v>
      </c>
    </row>
    <row r="11844" spans="1:10" x14ac:dyDescent="0.35">
      <c r="A11844">
        <v>12145</v>
      </c>
      <c r="B11844" t="s">
        <v>564</v>
      </c>
      <c r="C11844">
        <v>35</v>
      </c>
      <c r="D11844">
        <v>24</v>
      </c>
      <c r="E11844">
        <v>4</v>
      </c>
      <c r="F11844" t="s">
        <v>581</v>
      </c>
      <c r="G11844" t="s">
        <v>581</v>
      </c>
      <c r="H11844" t="s">
        <v>671</v>
      </c>
      <c r="I11844" t="s">
        <v>530</v>
      </c>
      <c r="J11844" t="s">
        <v>677</v>
      </c>
    </row>
    <row r="11845" spans="1:10" x14ac:dyDescent="0.35">
      <c r="A11845">
        <v>12146</v>
      </c>
      <c r="B11845" t="s">
        <v>564</v>
      </c>
      <c r="C11845">
        <v>36</v>
      </c>
      <c r="D11845">
        <v>17</v>
      </c>
      <c r="E11845">
        <v>3</v>
      </c>
      <c r="F11845" t="s">
        <v>581</v>
      </c>
      <c r="G11845" t="s">
        <v>581</v>
      </c>
      <c r="H11845" t="s">
        <v>671</v>
      </c>
      <c r="I11845" t="s">
        <v>530</v>
      </c>
      <c r="J11845" t="s">
        <v>677</v>
      </c>
    </row>
    <row r="11846" spans="1:10" x14ac:dyDescent="0.35">
      <c r="A11846">
        <v>12147</v>
      </c>
      <c r="B11846" t="s">
        <v>564</v>
      </c>
      <c r="C11846">
        <v>37</v>
      </c>
      <c r="D11846">
        <v>49</v>
      </c>
      <c r="E11846">
        <v>3</v>
      </c>
      <c r="F11846" t="s">
        <v>581</v>
      </c>
      <c r="G11846" t="s">
        <v>581</v>
      </c>
      <c r="H11846" t="s">
        <v>671</v>
      </c>
      <c r="I11846" t="s">
        <v>530</v>
      </c>
      <c r="J11846" t="s">
        <v>677</v>
      </c>
    </row>
    <row r="11847" spans="1:10" x14ac:dyDescent="0.35">
      <c r="A11847">
        <v>12148</v>
      </c>
      <c r="B11847" t="s">
        <v>564</v>
      </c>
      <c r="C11847">
        <v>38</v>
      </c>
      <c r="D11847">
        <v>25</v>
      </c>
      <c r="E11847">
        <v>3</v>
      </c>
      <c r="F11847" t="s">
        <v>581</v>
      </c>
      <c r="G11847" t="s">
        <v>581</v>
      </c>
      <c r="H11847" t="s">
        <v>671</v>
      </c>
      <c r="I11847" t="s">
        <v>530</v>
      </c>
      <c r="J11847" t="s">
        <v>677</v>
      </c>
    </row>
    <row r="11848" spans="1:10" x14ac:dyDescent="0.35">
      <c r="A11848">
        <v>12149</v>
      </c>
      <c r="B11848" t="s">
        <v>565</v>
      </c>
      <c r="C11848">
        <v>15</v>
      </c>
      <c r="D11848">
        <v>19</v>
      </c>
      <c r="E11848">
        <v>0</v>
      </c>
      <c r="F11848" t="s">
        <v>581</v>
      </c>
      <c r="G11848" t="s">
        <v>581</v>
      </c>
      <c r="H11848" t="s">
        <v>671</v>
      </c>
      <c r="I11848" t="s">
        <v>530</v>
      </c>
      <c r="J11848" t="s">
        <v>677</v>
      </c>
    </row>
    <row r="11849" spans="1:10" x14ac:dyDescent="0.35">
      <c r="A11849">
        <v>12150</v>
      </c>
      <c r="B11849" t="s">
        <v>565</v>
      </c>
      <c r="C11849">
        <v>16</v>
      </c>
      <c r="D11849">
        <v>22</v>
      </c>
      <c r="E11849">
        <v>0</v>
      </c>
      <c r="F11849" t="s">
        <v>581</v>
      </c>
      <c r="G11849" t="s">
        <v>581</v>
      </c>
      <c r="H11849" t="s">
        <v>671</v>
      </c>
      <c r="I11849" t="s">
        <v>530</v>
      </c>
      <c r="J11849" t="s">
        <v>677</v>
      </c>
    </row>
    <row r="11850" spans="1:10" x14ac:dyDescent="0.35">
      <c r="A11850">
        <v>12151</v>
      </c>
      <c r="B11850" t="s">
        <v>565</v>
      </c>
      <c r="C11850">
        <v>17</v>
      </c>
      <c r="D11850">
        <v>22</v>
      </c>
      <c r="E11850">
        <v>0</v>
      </c>
      <c r="F11850" t="s">
        <v>581</v>
      </c>
      <c r="G11850" t="s">
        <v>581</v>
      </c>
      <c r="H11850" t="s">
        <v>671</v>
      </c>
      <c r="I11850" t="s">
        <v>530</v>
      </c>
      <c r="J11850" t="s">
        <v>677</v>
      </c>
    </row>
    <row r="11851" spans="1:10" x14ac:dyDescent="0.35">
      <c r="A11851">
        <v>12152</v>
      </c>
      <c r="B11851" t="s">
        <v>565</v>
      </c>
      <c r="C11851">
        <v>18</v>
      </c>
      <c r="D11851">
        <v>35</v>
      </c>
      <c r="E11851">
        <v>0</v>
      </c>
      <c r="F11851" t="s">
        <v>581</v>
      </c>
      <c r="G11851" t="s">
        <v>581</v>
      </c>
      <c r="H11851" t="s">
        <v>671</v>
      </c>
      <c r="I11851" t="s">
        <v>530</v>
      </c>
      <c r="J11851" t="s">
        <v>677</v>
      </c>
    </row>
    <row r="11852" spans="1:10" x14ac:dyDescent="0.35">
      <c r="A11852">
        <v>12153</v>
      </c>
      <c r="B11852" t="s">
        <v>565</v>
      </c>
      <c r="C11852">
        <v>19</v>
      </c>
      <c r="D11852">
        <v>12</v>
      </c>
      <c r="E11852">
        <v>0</v>
      </c>
      <c r="F11852" t="s">
        <v>581</v>
      </c>
      <c r="G11852" t="s">
        <v>581</v>
      </c>
      <c r="H11852" t="s">
        <v>671</v>
      </c>
      <c r="I11852" t="s">
        <v>530</v>
      </c>
      <c r="J11852" t="s">
        <v>677</v>
      </c>
    </row>
    <row r="11853" spans="1:10" x14ac:dyDescent="0.35">
      <c r="A11853">
        <v>12154</v>
      </c>
      <c r="B11853" t="s">
        <v>565</v>
      </c>
      <c r="C11853">
        <v>20</v>
      </c>
      <c r="D11853">
        <v>15</v>
      </c>
      <c r="E11853">
        <v>0</v>
      </c>
      <c r="F11853" t="s">
        <v>581</v>
      </c>
      <c r="G11853" t="s">
        <v>581</v>
      </c>
      <c r="H11853" t="s">
        <v>671</v>
      </c>
      <c r="I11853" t="s">
        <v>530</v>
      </c>
      <c r="J11853" t="s">
        <v>677</v>
      </c>
    </row>
    <row r="11854" spans="1:10" x14ac:dyDescent="0.35">
      <c r="A11854">
        <v>12155</v>
      </c>
      <c r="B11854" t="s">
        <v>565</v>
      </c>
      <c r="C11854">
        <v>21</v>
      </c>
      <c r="D11854">
        <v>8</v>
      </c>
      <c r="E11854">
        <v>0</v>
      </c>
      <c r="F11854" t="s">
        <v>581</v>
      </c>
      <c r="G11854" t="s">
        <v>581</v>
      </c>
      <c r="H11854" t="s">
        <v>671</v>
      </c>
      <c r="I11854" t="s">
        <v>530</v>
      </c>
      <c r="J11854" t="s">
        <v>677</v>
      </c>
    </row>
    <row r="11855" spans="1:10" x14ac:dyDescent="0.35">
      <c r="A11855">
        <v>12156</v>
      </c>
      <c r="B11855" t="s">
        <v>565</v>
      </c>
      <c r="C11855">
        <v>22</v>
      </c>
      <c r="D11855">
        <v>11</v>
      </c>
      <c r="E11855">
        <v>0</v>
      </c>
      <c r="F11855" t="s">
        <v>581</v>
      </c>
      <c r="G11855" t="s">
        <v>581</v>
      </c>
      <c r="H11855" t="s">
        <v>671</v>
      </c>
      <c r="I11855" t="s">
        <v>530</v>
      </c>
      <c r="J11855" t="s">
        <v>677</v>
      </c>
    </row>
    <row r="11856" spans="1:10" x14ac:dyDescent="0.35">
      <c r="A11856">
        <v>12157</v>
      </c>
      <c r="B11856" t="s">
        <v>565</v>
      </c>
      <c r="C11856">
        <v>23</v>
      </c>
      <c r="D11856">
        <v>7</v>
      </c>
      <c r="E11856">
        <v>0</v>
      </c>
      <c r="F11856" t="s">
        <v>581</v>
      </c>
      <c r="G11856" t="s">
        <v>581</v>
      </c>
      <c r="H11856" t="s">
        <v>671</v>
      </c>
      <c r="I11856" t="s">
        <v>530</v>
      </c>
      <c r="J11856" t="s">
        <v>677</v>
      </c>
    </row>
    <row r="11857" spans="1:10" x14ac:dyDescent="0.35">
      <c r="A11857">
        <v>12158</v>
      </c>
      <c r="B11857" t="s">
        <v>565</v>
      </c>
      <c r="C11857">
        <v>24</v>
      </c>
      <c r="D11857">
        <v>6</v>
      </c>
      <c r="E11857">
        <v>0</v>
      </c>
      <c r="F11857" t="s">
        <v>581</v>
      </c>
      <c r="G11857" t="s">
        <v>581</v>
      </c>
      <c r="H11857" t="s">
        <v>671</v>
      </c>
      <c r="I11857" t="s">
        <v>530</v>
      </c>
      <c r="J11857" t="s">
        <v>677</v>
      </c>
    </row>
    <row r="11858" spans="1:10" x14ac:dyDescent="0.35">
      <c r="A11858">
        <v>12159</v>
      </c>
      <c r="B11858" t="s">
        <v>565</v>
      </c>
      <c r="C11858">
        <v>25</v>
      </c>
      <c r="D11858">
        <v>9</v>
      </c>
      <c r="E11858">
        <v>0</v>
      </c>
      <c r="F11858" t="s">
        <v>581</v>
      </c>
      <c r="G11858" t="s">
        <v>581</v>
      </c>
      <c r="H11858" t="s">
        <v>671</v>
      </c>
      <c r="I11858" t="s">
        <v>530</v>
      </c>
      <c r="J11858" t="s">
        <v>677</v>
      </c>
    </row>
    <row r="11859" spans="1:10" x14ac:dyDescent="0.35">
      <c r="A11859">
        <v>12160</v>
      </c>
      <c r="B11859" t="s">
        <v>565</v>
      </c>
      <c r="C11859">
        <v>26</v>
      </c>
      <c r="D11859">
        <v>7</v>
      </c>
      <c r="E11859">
        <v>0</v>
      </c>
      <c r="F11859" t="s">
        <v>581</v>
      </c>
      <c r="G11859" t="s">
        <v>581</v>
      </c>
      <c r="H11859" t="s">
        <v>671</v>
      </c>
      <c r="I11859" t="s">
        <v>530</v>
      </c>
      <c r="J11859" t="s">
        <v>677</v>
      </c>
    </row>
    <row r="11860" spans="1:10" x14ac:dyDescent="0.35">
      <c r="A11860">
        <v>12161</v>
      </c>
      <c r="B11860" t="s">
        <v>565</v>
      </c>
      <c r="C11860">
        <v>27</v>
      </c>
      <c r="D11860">
        <v>6</v>
      </c>
      <c r="E11860">
        <v>0</v>
      </c>
      <c r="F11860" t="s">
        <v>581</v>
      </c>
      <c r="G11860" t="s">
        <v>581</v>
      </c>
      <c r="H11860" t="s">
        <v>671</v>
      </c>
      <c r="I11860" t="s">
        <v>530</v>
      </c>
      <c r="J11860" t="s">
        <v>677</v>
      </c>
    </row>
    <row r="11861" spans="1:10" x14ac:dyDescent="0.35">
      <c r="A11861">
        <v>12162</v>
      </c>
      <c r="B11861" t="s">
        <v>565</v>
      </c>
      <c r="C11861">
        <v>28</v>
      </c>
      <c r="D11861">
        <v>4</v>
      </c>
      <c r="E11861">
        <v>0</v>
      </c>
      <c r="F11861" t="s">
        <v>581</v>
      </c>
      <c r="G11861" t="s">
        <v>581</v>
      </c>
      <c r="H11861" t="s">
        <v>671</v>
      </c>
      <c r="I11861" t="s">
        <v>530</v>
      </c>
      <c r="J11861" t="s">
        <v>677</v>
      </c>
    </row>
    <row r="11862" spans="1:10" x14ac:dyDescent="0.35">
      <c r="A11862">
        <v>12163</v>
      </c>
      <c r="B11862" t="s">
        <v>565</v>
      </c>
      <c r="C11862">
        <v>29</v>
      </c>
      <c r="D11862">
        <v>6</v>
      </c>
      <c r="E11862">
        <v>0</v>
      </c>
      <c r="F11862" t="s">
        <v>581</v>
      </c>
      <c r="G11862" t="s">
        <v>581</v>
      </c>
      <c r="H11862" t="s">
        <v>671</v>
      </c>
      <c r="I11862" t="s">
        <v>530</v>
      </c>
      <c r="J11862" t="s">
        <v>677</v>
      </c>
    </row>
    <row r="11863" spans="1:10" x14ac:dyDescent="0.35">
      <c r="A11863">
        <v>12164</v>
      </c>
      <c r="B11863" t="s">
        <v>565</v>
      </c>
      <c r="C11863">
        <v>30</v>
      </c>
      <c r="D11863">
        <v>6</v>
      </c>
      <c r="E11863">
        <v>0</v>
      </c>
      <c r="F11863" t="s">
        <v>581</v>
      </c>
      <c r="G11863" t="s">
        <v>581</v>
      </c>
      <c r="H11863" t="s">
        <v>671</v>
      </c>
      <c r="I11863" t="s">
        <v>530</v>
      </c>
      <c r="J11863" t="s">
        <v>677</v>
      </c>
    </row>
    <row r="11864" spans="1:10" x14ac:dyDescent="0.35">
      <c r="A11864">
        <v>12165</v>
      </c>
      <c r="B11864" t="s">
        <v>565</v>
      </c>
      <c r="C11864">
        <v>31</v>
      </c>
      <c r="D11864">
        <v>8</v>
      </c>
      <c r="E11864">
        <v>0</v>
      </c>
      <c r="F11864" t="s">
        <v>581</v>
      </c>
      <c r="G11864" t="s">
        <v>581</v>
      </c>
      <c r="H11864" t="s">
        <v>671</v>
      </c>
      <c r="I11864" t="s">
        <v>530</v>
      </c>
      <c r="J11864" t="s">
        <v>677</v>
      </c>
    </row>
    <row r="11865" spans="1:10" x14ac:dyDescent="0.35">
      <c r="A11865">
        <v>12166</v>
      </c>
      <c r="B11865" t="s">
        <v>565</v>
      </c>
      <c r="C11865">
        <v>32</v>
      </c>
      <c r="D11865">
        <v>15</v>
      </c>
      <c r="E11865">
        <v>0</v>
      </c>
      <c r="F11865" t="s">
        <v>581</v>
      </c>
      <c r="G11865" t="s">
        <v>581</v>
      </c>
      <c r="H11865" t="s">
        <v>671</v>
      </c>
      <c r="I11865" t="s">
        <v>530</v>
      </c>
      <c r="J11865" t="s">
        <v>677</v>
      </c>
    </row>
    <row r="11866" spans="1:10" x14ac:dyDescent="0.35">
      <c r="A11866">
        <v>12167</v>
      </c>
      <c r="B11866" t="s">
        <v>565</v>
      </c>
      <c r="C11866">
        <v>33</v>
      </c>
      <c r="D11866">
        <v>13</v>
      </c>
      <c r="E11866">
        <v>0</v>
      </c>
      <c r="F11866" t="s">
        <v>581</v>
      </c>
      <c r="G11866" t="s">
        <v>581</v>
      </c>
      <c r="H11866" t="s">
        <v>671</v>
      </c>
      <c r="I11866" t="s">
        <v>530</v>
      </c>
      <c r="J11866" t="s">
        <v>677</v>
      </c>
    </row>
    <row r="11867" spans="1:10" x14ac:dyDescent="0.35">
      <c r="A11867">
        <v>12168</v>
      </c>
      <c r="B11867" t="s">
        <v>565</v>
      </c>
      <c r="C11867">
        <v>34</v>
      </c>
      <c r="D11867">
        <v>7</v>
      </c>
      <c r="E11867">
        <v>0</v>
      </c>
      <c r="F11867" t="s">
        <v>581</v>
      </c>
      <c r="G11867" t="s">
        <v>581</v>
      </c>
      <c r="H11867" t="s">
        <v>671</v>
      </c>
      <c r="I11867" t="s">
        <v>530</v>
      </c>
      <c r="J11867" t="s">
        <v>677</v>
      </c>
    </row>
    <row r="11868" spans="1:10" x14ac:dyDescent="0.35">
      <c r="A11868">
        <v>12169</v>
      </c>
      <c r="B11868" t="s">
        <v>565</v>
      </c>
      <c r="C11868">
        <v>35</v>
      </c>
      <c r="D11868">
        <v>5</v>
      </c>
      <c r="E11868">
        <v>0</v>
      </c>
      <c r="F11868" t="s">
        <v>581</v>
      </c>
      <c r="G11868" t="s">
        <v>581</v>
      </c>
      <c r="H11868" t="s">
        <v>671</v>
      </c>
      <c r="I11868" t="s">
        <v>530</v>
      </c>
      <c r="J11868" t="s">
        <v>677</v>
      </c>
    </row>
    <row r="11869" spans="1:10" x14ac:dyDescent="0.35">
      <c r="A11869">
        <v>12170</v>
      </c>
      <c r="B11869" t="s">
        <v>565</v>
      </c>
      <c r="C11869">
        <v>36</v>
      </c>
      <c r="D11869">
        <v>12</v>
      </c>
      <c r="E11869">
        <v>0</v>
      </c>
      <c r="F11869" t="s">
        <v>581</v>
      </c>
      <c r="G11869" t="s">
        <v>581</v>
      </c>
      <c r="H11869" t="s">
        <v>671</v>
      </c>
      <c r="I11869" t="s">
        <v>530</v>
      </c>
      <c r="J11869" t="s">
        <v>677</v>
      </c>
    </row>
    <row r="11870" spans="1:10" x14ac:dyDescent="0.35">
      <c r="A11870">
        <v>12171</v>
      </c>
      <c r="B11870" t="s">
        <v>565</v>
      </c>
      <c r="C11870">
        <v>37</v>
      </c>
      <c r="D11870">
        <v>9</v>
      </c>
      <c r="E11870">
        <v>0</v>
      </c>
      <c r="F11870" t="s">
        <v>581</v>
      </c>
      <c r="G11870" t="s">
        <v>581</v>
      </c>
      <c r="H11870" t="s">
        <v>671</v>
      </c>
      <c r="I11870" t="s">
        <v>530</v>
      </c>
      <c r="J11870" t="s">
        <v>677</v>
      </c>
    </row>
    <row r="11871" spans="1:10" x14ac:dyDescent="0.35">
      <c r="A11871">
        <v>12172</v>
      </c>
      <c r="B11871" t="s">
        <v>565</v>
      </c>
      <c r="C11871">
        <v>38</v>
      </c>
      <c r="D11871">
        <v>18</v>
      </c>
      <c r="E11871">
        <v>0</v>
      </c>
      <c r="F11871" t="s">
        <v>581</v>
      </c>
      <c r="G11871" t="s">
        <v>581</v>
      </c>
      <c r="H11871" t="s">
        <v>671</v>
      </c>
      <c r="I11871" t="s">
        <v>530</v>
      </c>
      <c r="J11871" t="s">
        <v>677</v>
      </c>
    </row>
    <row r="11872" spans="1:10" x14ac:dyDescent="0.35">
      <c r="A11872">
        <v>12173</v>
      </c>
      <c r="B11872" t="s">
        <v>566</v>
      </c>
      <c r="C11872">
        <v>15</v>
      </c>
      <c r="D11872">
        <v>5</v>
      </c>
      <c r="E11872">
        <v>0</v>
      </c>
      <c r="F11872" t="s">
        <v>581</v>
      </c>
      <c r="G11872" t="s">
        <v>581</v>
      </c>
      <c r="H11872" t="s">
        <v>671</v>
      </c>
      <c r="I11872" t="s">
        <v>530</v>
      </c>
      <c r="J11872" t="s">
        <v>677</v>
      </c>
    </row>
    <row r="11873" spans="1:10" x14ac:dyDescent="0.35">
      <c r="A11873">
        <v>12174</v>
      </c>
      <c r="B11873" t="s">
        <v>566</v>
      </c>
      <c r="C11873">
        <v>16</v>
      </c>
      <c r="D11873">
        <v>8</v>
      </c>
      <c r="E11873">
        <v>0</v>
      </c>
      <c r="F11873" t="s">
        <v>581</v>
      </c>
      <c r="G11873" t="s">
        <v>581</v>
      </c>
      <c r="H11873" t="s">
        <v>671</v>
      </c>
      <c r="I11873" t="s">
        <v>530</v>
      </c>
      <c r="J11873" t="s">
        <v>677</v>
      </c>
    </row>
    <row r="11874" spans="1:10" x14ac:dyDescent="0.35">
      <c r="A11874">
        <v>12175</v>
      </c>
      <c r="B11874" t="s">
        <v>566</v>
      </c>
      <c r="C11874">
        <v>17</v>
      </c>
      <c r="D11874">
        <v>5</v>
      </c>
      <c r="E11874">
        <v>0</v>
      </c>
      <c r="F11874" t="s">
        <v>581</v>
      </c>
      <c r="G11874" t="s">
        <v>581</v>
      </c>
      <c r="H11874" t="s">
        <v>671</v>
      </c>
      <c r="I11874" t="s">
        <v>530</v>
      </c>
      <c r="J11874" t="s">
        <v>677</v>
      </c>
    </row>
    <row r="11875" spans="1:10" x14ac:dyDescent="0.35">
      <c r="A11875">
        <v>12176</v>
      </c>
      <c r="B11875" t="s">
        <v>566</v>
      </c>
      <c r="C11875">
        <v>18</v>
      </c>
      <c r="D11875">
        <v>8</v>
      </c>
      <c r="E11875">
        <v>0</v>
      </c>
      <c r="F11875" t="s">
        <v>581</v>
      </c>
      <c r="G11875" t="s">
        <v>581</v>
      </c>
      <c r="H11875" t="s">
        <v>671</v>
      </c>
      <c r="I11875" t="s">
        <v>530</v>
      </c>
      <c r="J11875" t="s">
        <v>677</v>
      </c>
    </row>
    <row r="11876" spans="1:10" x14ac:dyDescent="0.35">
      <c r="A11876">
        <v>12177</v>
      </c>
      <c r="B11876" t="s">
        <v>566</v>
      </c>
      <c r="C11876">
        <v>19</v>
      </c>
      <c r="D11876">
        <v>7</v>
      </c>
      <c r="E11876">
        <v>0</v>
      </c>
      <c r="F11876" t="s">
        <v>581</v>
      </c>
      <c r="G11876" t="s">
        <v>581</v>
      </c>
      <c r="H11876" t="s">
        <v>671</v>
      </c>
      <c r="I11876" t="s">
        <v>530</v>
      </c>
      <c r="J11876" t="s">
        <v>677</v>
      </c>
    </row>
    <row r="11877" spans="1:10" x14ac:dyDescent="0.35">
      <c r="A11877">
        <v>12178</v>
      </c>
      <c r="B11877" t="s">
        <v>566</v>
      </c>
      <c r="C11877">
        <v>20</v>
      </c>
      <c r="D11877">
        <v>9</v>
      </c>
      <c r="E11877">
        <v>0</v>
      </c>
      <c r="F11877" t="s">
        <v>581</v>
      </c>
      <c r="G11877" t="s">
        <v>581</v>
      </c>
      <c r="H11877" t="s">
        <v>671</v>
      </c>
      <c r="I11877" t="s">
        <v>530</v>
      </c>
      <c r="J11877" t="s">
        <v>677</v>
      </c>
    </row>
    <row r="11878" spans="1:10" x14ac:dyDescent="0.35">
      <c r="A11878">
        <v>12179</v>
      </c>
      <c r="B11878" t="s">
        <v>566</v>
      </c>
      <c r="C11878">
        <v>21</v>
      </c>
      <c r="D11878">
        <v>2</v>
      </c>
      <c r="E11878">
        <v>0</v>
      </c>
      <c r="F11878" t="s">
        <v>581</v>
      </c>
      <c r="G11878" t="s">
        <v>581</v>
      </c>
      <c r="H11878" t="s">
        <v>671</v>
      </c>
      <c r="I11878" t="s">
        <v>530</v>
      </c>
      <c r="J11878" t="s">
        <v>677</v>
      </c>
    </row>
    <row r="11879" spans="1:10" x14ac:dyDescent="0.35">
      <c r="A11879">
        <v>12180</v>
      </c>
      <c r="B11879" t="s">
        <v>566</v>
      </c>
      <c r="C11879">
        <v>22</v>
      </c>
      <c r="D11879">
        <v>5</v>
      </c>
      <c r="E11879">
        <v>0</v>
      </c>
      <c r="F11879" t="s">
        <v>581</v>
      </c>
      <c r="G11879" t="s">
        <v>581</v>
      </c>
      <c r="H11879" t="s">
        <v>671</v>
      </c>
      <c r="I11879" t="s">
        <v>530</v>
      </c>
      <c r="J11879" t="s">
        <v>677</v>
      </c>
    </row>
    <row r="11880" spans="1:10" x14ac:dyDescent="0.35">
      <c r="A11880">
        <v>12181</v>
      </c>
      <c r="B11880" t="s">
        <v>566</v>
      </c>
      <c r="C11880">
        <v>23</v>
      </c>
      <c r="D11880">
        <v>7</v>
      </c>
      <c r="E11880">
        <v>0</v>
      </c>
      <c r="F11880" t="s">
        <v>581</v>
      </c>
      <c r="G11880" t="s">
        <v>581</v>
      </c>
      <c r="H11880" t="s">
        <v>671</v>
      </c>
      <c r="I11880" t="s">
        <v>530</v>
      </c>
      <c r="J11880" t="s">
        <v>677</v>
      </c>
    </row>
    <row r="11881" spans="1:10" x14ac:dyDescent="0.35">
      <c r="A11881">
        <v>12182</v>
      </c>
      <c r="B11881" t="s">
        <v>566</v>
      </c>
      <c r="C11881">
        <v>24</v>
      </c>
      <c r="D11881">
        <v>4</v>
      </c>
      <c r="E11881">
        <v>0</v>
      </c>
      <c r="F11881" t="s">
        <v>581</v>
      </c>
      <c r="G11881" t="s">
        <v>581</v>
      </c>
      <c r="H11881" t="s">
        <v>671</v>
      </c>
      <c r="I11881" t="s">
        <v>530</v>
      </c>
      <c r="J11881" t="s">
        <v>677</v>
      </c>
    </row>
    <row r="11882" spans="1:10" x14ac:dyDescent="0.35">
      <c r="A11882">
        <v>12183</v>
      </c>
      <c r="B11882" t="s">
        <v>566</v>
      </c>
      <c r="C11882">
        <v>25</v>
      </c>
      <c r="D11882">
        <v>3</v>
      </c>
      <c r="E11882">
        <v>0</v>
      </c>
      <c r="F11882" t="s">
        <v>581</v>
      </c>
      <c r="G11882" t="s">
        <v>581</v>
      </c>
      <c r="H11882" t="s">
        <v>671</v>
      </c>
      <c r="I11882" t="s">
        <v>530</v>
      </c>
      <c r="J11882" t="s">
        <v>677</v>
      </c>
    </row>
    <row r="11883" spans="1:10" x14ac:dyDescent="0.35">
      <c r="A11883">
        <v>12184</v>
      </c>
      <c r="B11883" t="s">
        <v>566</v>
      </c>
      <c r="C11883">
        <v>26</v>
      </c>
      <c r="D11883">
        <v>3</v>
      </c>
      <c r="E11883">
        <v>0</v>
      </c>
      <c r="F11883" t="s">
        <v>581</v>
      </c>
      <c r="G11883" t="s">
        <v>581</v>
      </c>
      <c r="H11883" t="s">
        <v>671</v>
      </c>
      <c r="I11883" t="s">
        <v>530</v>
      </c>
      <c r="J11883" t="s">
        <v>677</v>
      </c>
    </row>
    <row r="11884" spans="1:10" x14ac:dyDescent="0.35">
      <c r="A11884">
        <v>12185</v>
      </c>
      <c r="B11884" t="s">
        <v>566</v>
      </c>
      <c r="C11884">
        <v>27</v>
      </c>
      <c r="D11884">
        <v>1</v>
      </c>
      <c r="E11884">
        <v>0</v>
      </c>
      <c r="F11884" t="s">
        <v>581</v>
      </c>
      <c r="G11884" t="s">
        <v>581</v>
      </c>
      <c r="H11884" t="s">
        <v>671</v>
      </c>
      <c r="I11884" t="s">
        <v>530</v>
      </c>
      <c r="J11884" t="s">
        <v>677</v>
      </c>
    </row>
    <row r="11885" spans="1:10" x14ac:dyDescent="0.35">
      <c r="A11885">
        <v>12186</v>
      </c>
      <c r="B11885" t="s">
        <v>566</v>
      </c>
      <c r="C11885">
        <v>29</v>
      </c>
      <c r="D11885">
        <v>5</v>
      </c>
      <c r="E11885">
        <v>0</v>
      </c>
      <c r="F11885" t="s">
        <v>581</v>
      </c>
      <c r="G11885" t="s">
        <v>581</v>
      </c>
      <c r="H11885" t="s">
        <v>671</v>
      </c>
      <c r="I11885" t="s">
        <v>530</v>
      </c>
      <c r="J11885" t="s">
        <v>677</v>
      </c>
    </row>
    <row r="11886" spans="1:10" x14ac:dyDescent="0.35">
      <c r="A11886">
        <v>12187</v>
      </c>
      <c r="B11886" t="s">
        <v>566</v>
      </c>
      <c r="C11886">
        <v>30</v>
      </c>
      <c r="D11886">
        <v>4</v>
      </c>
      <c r="E11886">
        <v>0</v>
      </c>
      <c r="F11886" t="s">
        <v>581</v>
      </c>
      <c r="G11886" t="s">
        <v>581</v>
      </c>
      <c r="H11886" t="s">
        <v>671</v>
      </c>
      <c r="I11886" t="s">
        <v>530</v>
      </c>
      <c r="J11886" t="s">
        <v>677</v>
      </c>
    </row>
    <row r="11887" spans="1:10" x14ac:dyDescent="0.35">
      <c r="A11887">
        <v>12188</v>
      </c>
      <c r="B11887" t="s">
        <v>566</v>
      </c>
      <c r="C11887">
        <v>31</v>
      </c>
      <c r="D11887">
        <v>1</v>
      </c>
      <c r="E11887">
        <v>0</v>
      </c>
      <c r="F11887" t="s">
        <v>581</v>
      </c>
      <c r="G11887" t="s">
        <v>581</v>
      </c>
      <c r="H11887" t="s">
        <v>671</v>
      </c>
      <c r="I11887" t="s">
        <v>530</v>
      </c>
      <c r="J11887" t="s">
        <v>677</v>
      </c>
    </row>
    <row r="11888" spans="1:10" x14ac:dyDescent="0.35">
      <c r="A11888">
        <v>12189</v>
      </c>
      <c r="B11888" t="s">
        <v>566</v>
      </c>
      <c r="C11888">
        <v>32</v>
      </c>
      <c r="D11888">
        <v>7</v>
      </c>
      <c r="E11888">
        <v>0</v>
      </c>
      <c r="F11888" t="s">
        <v>581</v>
      </c>
      <c r="G11888" t="s">
        <v>581</v>
      </c>
      <c r="H11888" t="s">
        <v>671</v>
      </c>
      <c r="I11888" t="s">
        <v>530</v>
      </c>
      <c r="J11888" t="s">
        <v>677</v>
      </c>
    </row>
    <row r="11889" spans="1:10" x14ac:dyDescent="0.35">
      <c r="A11889">
        <v>12190</v>
      </c>
      <c r="B11889" t="s">
        <v>566</v>
      </c>
      <c r="C11889">
        <v>33</v>
      </c>
      <c r="D11889">
        <v>3</v>
      </c>
      <c r="E11889">
        <v>0</v>
      </c>
      <c r="F11889" t="s">
        <v>581</v>
      </c>
      <c r="G11889" t="s">
        <v>581</v>
      </c>
      <c r="H11889" t="s">
        <v>671</v>
      </c>
      <c r="I11889" t="s">
        <v>530</v>
      </c>
      <c r="J11889" t="s">
        <v>677</v>
      </c>
    </row>
    <row r="11890" spans="1:10" x14ac:dyDescent="0.35">
      <c r="A11890">
        <v>12191</v>
      </c>
      <c r="B11890" t="s">
        <v>566</v>
      </c>
      <c r="C11890">
        <v>34</v>
      </c>
      <c r="D11890">
        <v>6</v>
      </c>
      <c r="E11890">
        <v>0</v>
      </c>
      <c r="F11890" t="s">
        <v>581</v>
      </c>
      <c r="G11890" t="s">
        <v>581</v>
      </c>
      <c r="H11890" t="s">
        <v>671</v>
      </c>
      <c r="I11890" t="s">
        <v>530</v>
      </c>
      <c r="J11890" t="s">
        <v>677</v>
      </c>
    </row>
    <row r="11891" spans="1:10" x14ac:dyDescent="0.35">
      <c r="A11891">
        <v>12192</v>
      </c>
      <c r="B11891" t="s">
        <v>566</v>
      </c>
      <c r="C11891">
        <v>35</v>
      </c>
      <c r="D11891">
        <v>6</v>
      </c>
      <c r="E11891">
        <v>0</v>
      </c>
      <c r="F11891" t="s">
        <v>581</v>
      </c>
      <c r="G11891" t="s">
        <v>581</v>
      </c>
      <c r="H11891" t="s">
        <v>671</v>
      </c>
      <c r="I11891" t="s">
        <v>530</v>
      </c>
      <c r="J11891" t="s">
        <v>677</v>
      </c>
    </row>
    <row r="11892" spans="1:10" x14ac:dyDescent="0.35">
      <c r="A11892">
        <v>12193</v>
      </c>
      <c r="B11892" t="s">
        <v>566</v>
      </c>
      <c r="C11892">
        <v>36</v>
      </c>
      <c r="D11892">
        <v>6</v>
      </c>
      <c r="E11892">
        <v>0</v>
      </c>
      <c r="F11892" t="s">
        <v>581</v>
      </c>
      <c r="G11892" t="s">
        <v>581</v>
      </c>
      <c r="H11892" t="s">
        <v>671</v>
      </c>
      <c r="I11892" t="s">
        <v>530</v>
      </c>
      <c r="J11892" t="s">
        <v>677</v>
      </c>
    </row>
    <row r="11893" spans="1:10" x14ac:dyDescent="0.35">
      <c r="A11893">
        <v>12194</v>
      </c>
      <c r="B11893" t="s">
        <v>566</v>
      </c>
      <c r="C11893">
        <v>37</v>
      </c>
      <c r="D11893">
        <v>1</v>
      </c>
      <c r="E11893">
        <v>0</v>
      </c>
      <c r="F11893" t="s">
        <v>581</v>
      </c>
      <c r="G11893" t="s">
        <v>581</v>
      </c>
      <c r="H11893" t="s">
        <v>671</v>
      </c>
      <c r="I11893" t="s">
        <v>530</v>
      </c>
      <c r="J11893" t="s">
        <v>677</v>
      </c>
    </row>
    <row r="11894" spans="1:10" x14ac:dyDescent="0.35">
      <c r="A11894">
        <v>12195</v>
      </c>
      <c r="B11894" t="s">
        <v>566</v>
      </c>
      <c r="C11894">
        <v>38</v>
      </c>
      <c r="D11894">
        <v>1</v>
      </c>
      <c r="E11894">
        <v>0</v>
      </c>
      <c r="F11894" t="s">
        <v>581</v>
      </c>
      <c r="G11894" t="s">
        <v>581</v>
      </c>
      <c r="H11894" t="s">
        <v>671</v>
      </c>
      <c r="I11894" t="s">
        <v>530</v>
      </c>
      <c r="J11894" t="s">
        <v>677</v>
      </c>
    </row>
    <row r="11895" spans="1:10" x14ac:dyDescent="0.35">
      <c r="A11895">
        <v>12196</v>
      </c>
      <c r="B11895" t="s">
        <v>567</v>
      </c>
      <c r="C11895">
        <v>15</v>
      </c>
      <c r="D11895">
        <v>11</v>
      </c>
      <c r="E11895">
        <v>0</v>
      </c>
      <c r="F11895" t="s">
        <v>581</v>
      </c>
      <c r="G11895" t="s">
        <v>581</v>
      </c>
      <c r="H11895" t="s">
        <v>671</v>
      </c>
      <c r="I11895" t="s">
        <v>530</v>
      </c>
      <c r="J11895" t="s">
        <v>677</v>
      </c>
    </row>
    <row r="11896" spans="1:10" x14ac:dyDescent="0.35">
      <c r="A11896">
        <v>12197</v>
      </c>
      <c r="B11896" t="s">
        <v>567</v>
      </c>
      <c r="C11896">
        <v>16</v>
      </c>
      <c r="D11896">
        <v>12</v>
      </c>
      <c r="E11896">
        <v>0</v>
      </c>
      <c r="F11896" t="s">
        <v>581</v>
      </c>
      <c r="G11896" t="s">
        <v>581</v>
      </c>
      <c r="H11896" t="s">
        <v>671</v>
      </c>
      <c r="I11896" t="s">
        <v>530</v>
      </c>
      <c r="J11896" t="s">
        <v>677</v>
      </c>
    </row>
    <row r="11897" spans="1:10" x14ac:dyDescent="0.35">
      <c r="A11897">
        <v>12198</v>
      </c>
      <c r="B11897" t="s">
        <v>567</v>
      </c>
      <c r="C11897">
        <v>17</v>
      </c>
      <c r="D11897">
        <v>17</v>
      </c>
      <c r="E11897">
        <v>0</v>
      </c>
      <c r="F11897" t="s">
        <v>581</v>
      </c>
      <c r="G11897" t="s">
        <v>581</v>
      </c>
      <c r="H11897" t="s">
        <v>671</v>
      </c>
      <c r="I11897" t="s">
        <v>530</v>
      </c>
      <c r="J11897" t="s">
        <v>677</v>
      </c>
    </row>
    <row r="11898" spans="1:10" x14ac:dyDescent="0.35">
      <c r="A11898">
        <v>12199</v>
      </c>
      <c r="B11898" t="s">
        <v>567</v>
      </c>
      <c r="C11898">
        <v>18</v>
      </c>
      <c r="D11898">
        <v>16</v>
      </c>
      <c r="E11898">
        <v>0</v>
      </c>
      <c r="F11898" t="s">
        <v>581</v>
      </c>
      <c r="G11898" t="s">
        <v>581</v>
      </c>
      <c r="H11898" t="s">
        <v>671</v>
      </c>
      <c r="I11898" t="s">
        <v>530</v>
      </c>
      <c r="J11898" t="s">
        <v>677</v>
      </c>
    </row>
    <row r="11899" spans="1:10" x14ac:dyDescent="0.35">
      <c r="A11899">
        <v>12200</v>
      </c>
      <c r="B11899" t="s">
        <v>567</v>
      </c>
      <c r="C11899">
        <v>19</v>
      </c>
      <c r="D11899">
        <v>7</v>
      </c>
      <c r="E11899">
        <v>0</v>
      </c>
      <c r="F11899" t="s">
        <v>581</v>
      </c>
      <c r="G11899" t="s">
        <v>581</v>
      </c>
      <c r="H11899" t="s">
        <v>671</v>
      </c>
      <c r="I11899" t="s">
        <v>530</v>
      </c>
      <c r="J11899" t="s">
        <v>677</v>
      </c>
    </row>
    <row r="11900" spans="1:10" x14ac:dyDescent="0.35">
      <c r="A11900">
        <v>12201</v>
      </c>
      <c r="B11900" t="s">
        <v>567</v>
      </c>
      <c r="C11900">
        <v>20</v>
      </c>
      <c r="D11900">
        <v>8</v>
      </c>
      <c r="E11900">
        <v>0</v>
      </c>
      <c r="F11900" t="s">
        <v>581</v>
      </c>
      <c r="G11900" t="s">
        <v>581</v>
      </c>
      <c r="H11900" t="s">
        <v>671</v>
      </c>
      <c r="I11900" t="s">
        <v>530</v>
      </c>
      <c r="J11900" t="s">
        <v>677</v>
      </c>
    </row>
    <row r="11901" spans="1:10" x14ac:dyDescent="0.35">
      <c r="A11901">
        <v>12202</v>
      </c>
      <c r="B11901" t="s">
        <v>567</v>
      </c>
      <c r="C11901">
        <v>21</v>
      </c>
      <c r="D11901">
        <v>7</v>
      </c>
      <c r="E11901">
        <v>0</v>
      </c>
      <c r="F11901" t="s">
        <v>581</v>
      </c>
      <c r="G11901" t="s">
        <v>581</v>
      </c>
      <c r="H11901" t="s">
        <v>671</v>
      </c>
      <c r="I11901" t="s">
        <v>530</v>
      </c>
      <c r="J11901" t="s">
        <v>677</v>
      </c>
    </row>
    <row r="11902" spans="1:10" x14ac:dyDescent="0.35">
      <c r="A11902">
        <v>12203</v>
      </c>
      <c r="B11902" t="s">
        <v>567</v>
      </c>
      <c r="C11902">
        <v>22</v>
      </c>
      <c r="D11902">
        <v>7</v>
      </c>
      <c r="E11902">
        <v>0</v>
      </c>
      <c r="F11902" t="s">
        <v>581</v>
      </c>
      <c r="G11902" t="s">
        <v>581</v>
      </c>
      <c r="H11902" t="s">
        <v>671</v>
      </c>
      <c r="I11902" t="s">
        <v>530</v>
      </c>
      <c r="J11902" t="s">
        <v>677</v>
      </c>
    </row>
    <row r="11903" spans="1:10" x14ac:dyDescent="0.35">
      <c r="A11903">
        <v>12204</v>
      </c>
      <c r="B11903" t="s">
        <v>567</v>
      </c>
      <c r="C11903">
        <v>23</v>
      </c>
      <c r="D11903">
        <v>1</v>
      </c>
      <c r="E11903">
        <v>0</v>
      </c>
      <c r="F11903" t="s">
        <v>581</v>
      </c>
      <c r="G11903" t="s">
        <v>581</v>
      </c>
      <c r="H11903" t="s">
        <v>671</v>
      </c>
      <c r="I11903" t="s">
        <v>530</v>
      </c>
      <c r="J11903" t="s">
        <v>677</v>
      </c>
    </row>
    <row r="11904" spans="1:10" x14ac:dyDescent="0.35">
      <c r="A11904">
        <v>12205</v>
      </c>
      <c r="B11904" t="s">
        <v>567</v>
      </c>
      <c r="C11904">
        <v>24</v>
      </c>
      <c r="D11904">
        <v>1</v>
      </c>
      <c r="E11904">
        <v>0</v>
      </c>
      <c r="F11904" t="s">
        <v>581</v>
      </c>
      <c r="G11904" t="s">
        <v>581</v>
      </c>
      <c r="H11904" t="s">
        <v>671</v>
      </c>
      <c r="I11904" t="s">
        <v>530</v>
      </c>
      <c r="J11904" t="s">
        <v>677</v>
      </c>
    </row>
    <row r="11905" spans="1:10" x14ac:dyDescent="0.35">
      <c r="A11905">
        <v>12206</v>
      </c>
      <c r="B11905" t="s">
        <v>567</v>
      </c>
      <c r="C11905">
        <v>25</v>
      </c>
      <c r="D11905">
        <v>4</v>
      </c>
      <c r="E11905">
        <v>0</v>
      </c>
      <c r="F11905" t="s">
        <v>581</v>
      </c>
      <c r="G11905" t="s">
        <v>581</v>
      </c>
      <c r="H11905" t="s">
        <v>671</v>
      </c>
      <c r="I11905" t="s">
        <v>530</v>
      </c>
      <c r="J11905" t="s">
        <v>677</v>
      </c>
    </row>
    <row r="11906" spans="1:10" x14ac:dyDescent="0.35">
      <c r="A11906">
        <v>12207</v>
      </c>
      <c r="B11906" t="s">
        <v>567</v>
      </c>
      <c r="C11906">
        <v>26</v>
      </c>
      <c r="D11906">
        <v>4</v>
      </c>
      <c r="E11906">
        <v>0</v>
      </c>
      <c r="F11906" t="s">
        <v>581</v>
      </c>
      <c r="G11906" t="s">
        <v>581</v>
      </c>
      <c r="H11906" t="s">
        <v>671</v>
      </c>
      <c r="I11906" t="s">
        <v>530</v>
      </c>
      <c r="J11906" t="s">
        <v>677</v>
      </c>
    </row>
    <row r="11907" spans="1:10" x14ac:dyDescent="0.35">
      <c r="A11907">
        <v>12208</v>
      </c>
      <c r="B11907" t="s">
        <v>567</v>
      </c>
      <c r="C11907">
        <v>27</v>
      </c>
      <c r="D11907">
        <v>2</v>
      </c>
      <c r="E11907">
        <v>0</v>
      </c>
      <c r="F11907" t="s">
        <v>581</v>
      </c>
      <c r="G11907" t="s">
        <v>581</v>
      </c>
      <c r="H11907" t="s">
        <v>671</v>
      </c>
      <c r="I11907" t="s">
        <v>530</v>
      </c>
      <c r="J11907" t="s">
        <v>677</v>
      </c>
    </row>
    <row r="11908" spans="1:10" x14ac:dyDescent="0.35">
      <c r="A11908">
        <v>12209</v>
      </c>
      <c r="B11908" t="s">
        <v>567</v>
      </c>
      <c r="C11908">
        <v>28</v>
      </c>
      <c r="D11908">
        <v>6</v>
      </c>
      <c r="E11908">
        <v>0</v>
      </c>
      <c r="F11908" t="s">
        <v>581</v>
      </c>
      <c r="G11908" t="s">
        <v>581</v>
      </c>
      <c r="H11908" t="s">
        <v>671</v>
      </c>
      <c r="I11908" t="s">
        <v>530</v>
      </c>
      <c r="J11908" t="s">
        <v>677</v>
      </c>
    </row>
    <row r="11909" spans="1:10" x14ac:dyDescent="0.35">
      <c r="A11909">
        <v>12210</v>
      </c>
      <c r="B11909" t="s">
        <v>567</v>
      </c>
      <c r="C11909">
        <v>29</v>
      </c>
      <c r="D11909">
        <v>1</v>
      </c>
      <c r="E11909">
        <v>0</v>
      </c>
      <c r="F11909" t="s">
        <v>581</v>
      </c>
      <c r="G11909" t="s">
        <v>581</v>
      </c>
      <c r="H11909" t="s">
        <v>671</v>
      </c>
      <c r="I11909" t="s">
        <v>530</v>
      </c>
      <c r="J11909" t="s">
        <v>677</v>
      </c>
    </row>
    <row r="11910" spans="1:10" x14ac:dyDescent="0.35">
      <c r="A11910">
        <v>12211</v>
      </c>
      <c r="B11910" t="s">
        <v>567</v>
      </c>
      <c r="C11910">
        <v>30</v>
      </c>
      <c r="D11910">
        <v>4</v>
      </c>
      <c r="E11910">
        <v>0</v>
      </c>
      <c r="F11910" t="s">
        <v>581</v>
      </c>
      <c r="G11910" t="s">
        <v>581</v>
      </c>
      <c r="H11910" t="s">
        <v>671</v>
      </c>
      <c r="I11910" t="s">
        <v>530</v>
      </c>
      <c r="J11910" t="s">
        <v>677</v>
      </c>
    </row>
    <row r="11911" spans="1:10" x14ac:dyDescent="0.35">
      <c r="A11911">
        <v>12212</v>
      </c>
      <c r="B11911" t="s">
        <v>567</v>
      </c>
      <c r="C11911">
        <v>31</v>
      </c>
      <c r="D11911">
        <v>5</v>
      </c>
      <c r="E11911">
        <v>3</v>
      </c>
      <c r="F11911" t="s">
        <v>581</v>
      </c>
      <c r="G11911" t="s">
        <v>581</v>
      </c>
      <c r="H11911" t="s">
        <v>671</v>
      </c>
      <c r="I11911" t="s">
        <v>530</v>
      </c>
      <c r="J11911" t="s">
        <v>677</v>
      </c>
    </row>
    <row r="11912" spans="1:10" x14ac:dyDescent="0.35">
      <c r="A11912">
        <v>12213</v>
      </c>
      <c r="B11912" t="s">
        <v>567</v>
      </c>
      <c r="C11912">
        <v>32</v>
      </c>
      <c r="D11912">
        <v>4</v>
      </c>
      <c r="E11912">
        <v>0</v>
      </c>
      <c r="F11912" t="s">
        <v>581</v>
      </c>
      <c r="G11912" t="s">
        <v>581</v>
      </c>
      <c r="H11912" t="s">
        <v>671</v>
      </c>
      <c r="I11912" t="s">
        <v>530</v>
      </c>
      <c r="J11912" t="s">
        <v>677</v>
      </c>
    </row>
    <row r="11913" spans="1:10" x14ac:dyDescent="0.35">
      <c r="A11913">
        <v>12214</v>
      </c>
      <c r="B11913" t="s">
        <v>567</v>
      </c>
      <c r="C11913">
        <v>33</v>
      </c>
      <c r="D11913">
        <v>3</v>
      </c>
      <c r="E11913">
        <v>0</v>
      </c>
      <c r="F11913" t="s">
        <v>581</v>
      </c>
      <c r="G11913" t="s">
        <v>581</v>
      </c>
      <c r="H11913" t="s">
        <v>671</v>
      </c>
      <c r="I11913" t="s">
        <v>530</v>
      </c>
      <c r="J11913" t="s">
        <v>677</v>
      </c>
    </row>
    <row r="11914" spans="1:10" x14ac:dyDescent="0.35">
      <c r="A11914">
        <v>12215</v>
      </c>
      <c r="B11914" t="s">
        <v>567</v>
      </c>
      <c r="C11914">
        <v>34</v>
      </c>
      <c r="D11914">
        <v>6</v>
      </c>
      <c r="E11914">
        <v>0</v>
      </c>
      <c r="F11914" t="s">
        <v>581</v>
      </c>
      <c r="G11914" t="s">
        <v>581</v>
      </c>
      <c r="H11914" t="s">
        <v>671</v>
      </c>
      <c r="I11914" t="s">
        <v>530</v>
      </c>
      <c r="J11914" t="s">
        <v>677</v>
      </c>
    </row>
    <row r="11915" spans="1:10" x14ac:dyDescent="0.35">
      <c r="A11915">
        <v>12216</v>
      </c>
      <c r="B11915" t="s">
        <v>567</v>
      </c>
      <c r="C11915">
        <v>35</v>
      </c>
      <c r="D11915">
        <v>9</v>
      </c>
      <c r="E11915">
        <v>0</v>
      </c>
      <c r="F11915" t="s">
        <v>581</v>
      </c>
      <c r="G11915" t="s">
        <v>581</v>
      </c>
      <c r="H11915" t="s">
        <v>671</v>
      </c>
      <c r="I11915" t="s">
        <v>530</v>
      </c>
      <c r="J11915" t="s">
        <v>677</v>
      </c>
    </row>
    <row r="11916" spans="1:10" x14ac:dyDescent="0.35">
      <c r="A11916">
        <v>12217</v>
      </c>
      <c r="B11916" t="s">
        <v>567</v>
      </c>
      <c r="C11916">
        <v>36</v>
      </c>
      <c r="D11916">
        <v>9</v>
      </c>
      <c r="E11916">
        <v>1</v>
      </c>
      <c r="F11916" t="s">
        <v>581</v>
      </c>
      <c r="G11916" t="s">
        <v>581</v>
      </c>
      <c r="H11916" t="s">
        <v>671</v>
      </c>
      <c r="I11916" t="s">
        <v>530</v>
      </c>
      <c r="J11916" t="s">
        <v>677</v>
      </c>
    </row>
    <row r="11917" spans="1:10" x14ac:dyDescent="0.35">
      <c r="A11917">
        <v>12218</v>
      </c>
      <c r="B11917" t="s">
        <v>567</v>
      </c>
      <c r="C11917">
        <v>37</v>
      </c>
      <c r="D11917">
        <v>3</v>
      </c>
      <c r="E11917">
        <v>0</v>
      </c>
      <c r="F11917" t="s">
        <v>581</v>
      </c>
      <c r="G11917" t="s">
        <v>581</v>
      </c>
      <c r="H11917" t="s">
        <v>671</v>
      </c>
      <c r="I11917" t="s">
        <v>530</v>
      </c>
      <c r="J11917" t="s">
        <v>677</v>
      </c>
    </row>
    <row r="11918" spans="1:10" x14ac:dyDescent="0.35">
      <c r="A11918">
        <v>12219</v>
      </c>
      <c r="B11918" t="s">
        <v>567</v>
      </c>
      <c r="C11918">
        <v>38</v>
      </c>
      <c r="D11918">
        <v>4</v>
      </c>
      <c r="E11918">
        <v>1</v>
      </c>
      <c r="F11918" t="s">
        <v>581</v>
      </c>
      <c r="G11918" t="s">
        <v>581</v>
      </c>
      <c r="H11918" t="s">
        <v>671</v>
      </c>
      <c r="I11918" t="s">
        <v>530</v>
      </c>
      <c r="J11918" t="s">
        <v>677</v>
      </c>
    </row>
    <row r="11919" spans="1:10" x14ac:dyDescent="0.35">
      <c r="A11919">
        <v>12220</v>
      </c>
      <c r="B11919" t="s">
        <v>568</v>
      </c>
      <c r="C11919">
        <v>15</v>
      </c>
      <c r="D11919">
        <v>3</v>
      </c>
      <c r="E11919">
        <v>0</v>
      </c>
      <c r="F11919" t="s">
        <v>581</v>
      </c>
      <c r="G11919" t="s">
        <v>581</v>
      </c>
      <c r="H11919" t="s">
        <v>671</v>
      </c>
      <c r="I11919" t="s">
        <v>530</v>
      </c>
      <c r="J11919" t="s">
        <v>677</v>
      </c>
    </row>
    <row r="11920" spans="1:10" x14ac:dyDescent="0.35">
      <c r="A11920">
        <v>12221</v>
      </c>
      <c r="B11920" t="s">
        <v>568</v>
      </c>
      <c r="C11920">
        <v>16</v>
      </c>
      <c r="D11920">
        <v>4</v>
      </c>
      <c r="E11920">
        <v>0</v>
      </c>
      <c r="F11920" t="s">
        <v>581</v>
      </c>
      <c r="G11920" t="s">
        <v>581</v>
      </c>
      <c r="H11920" t="s">
        <v>671</v>
      </c>
      <c r="I11920" t="s">
        <v>530</v>
      </c>
      <c r="J11920" t="s">
        <v>677</v>
      </c>
    </row>
    <row r="11921" spans="1:10" x14ac:dyDescent="0.35">
      <c r="A11921">
        <v>12222</v>
      </c>
      <c r="B11921" t="s">
        <v>568</v>
      </c>
      <c r="C11921">
        <v>17</v>
      </c>
      <c r="D11921">
        <v>5</v>
      </c>
      <c r="E11921">
        <v>0</v>
      </c>
      <c r="F11921" t="s">
        <v>581</v>
      </c>
      <c r="G11921" t="s">
        <v>581</v>
      </c>
      <c r="H11921" t="s">
        <v>671</v>
      </c>
      <c r="I11921" t="s">
        <v>530</v>
      </c>
      <c r="J11921" t="s">
        <v>677</v>
      </c>
    </row>
    <row r="11922" spans="1:10" x14ac:dyDescent="0.35">
      <c r="A11922">
        <v>12223</v>
      </c>
      <c r="B11922" t="s">
        <v>568</v>
      </c>
      <c r="C11922">
        <v>18</v>
      </c>
      <c r="D11922">
        <v>4</v>
      </c>
      <c r="E11922">
        <v>0</v>
      </c>
      <c r="F11922" t="s">
        <v>581</v>
      </c>
      <c r="G11922" t="s">
        <v>581</v>
      </c>
      <c r="H11922" t="s">
        <v>671</v>
      </c>
      <c r="I11922" t="s">
        <v>530</v>
      </c>
      <c r="J11922" t="s">
        <v>677</v>
      </c>
    </row>
    <row r="11923" spans="1:10" x14ac:dyDescent="0.35">
      <c r="A11923">
        <v>12224</v>
      </c>
      <c r="B11923" t="s">
        <v>568</v>
      </c>
      <c r="C11923">
        <v>19</v>
      </c>
      <c r="D11923">
        <v>2</v>
      </c>
      <c r="E11923">
        <v>0</v>
      </c>
      <c r="F11923" t="s">
        <v>581</v>
      </c>
      <c r="G11923" t="s">
        <v>581</v>
      </c>
      <c r="H11923" t="s">
        <v>671</v>
      </c>
      <c r="I11923" t="s">
        <v>530</v>
      </c>
      <c r="J11923" t="s">
        <v>677</v>
      </c>
    </row>
    <row r="11924" spans="1:10" x14ac:dyDescent="0.35">
      <c r="A11924">
        <v>12225</v>
      </c>
      <c r="B11924" t="s">
        <v>568</v>
      </c>
      <c r="C11924">
        <v>20</v>
      </c>
      <c r="D11924">
        <v>2</v>
      </c>
      <c r="E11924">
        <v>0</v>
      </c>
      <c r="F11924" t="s">
        <v>581</v>
      </c>
      <c r="G11924" t="s">
        <v>581</v>
      </c>
      <c r="H11924" t="s">
        <v>671</v>
      </c>
      <c r="I11924" t="s">
        <v>530</v>
      </c>
      <c r="J11924" t="s">
        <v>677</v>
      </c>
    </row>
    <row r="11925" spans="1:10" x14ac:dyDescent="0.35">
      <c r="A11925">
        <v>12226</v>
      </c>
      <c r="B11925" t="s">
        <v>568</v>
      </c>
      <c r="C11925">
        <v>21</v>
      </c>
      <c r="D11925">
        <v>1</v>
      </c>
      <c r="E11925">
        <v>0</v>
      </c>
      <c r="F11925" t="s">
        <v>581</v>
      </c>
      <c r="G11925" t="s">
        <v>581</v>
      </c>
      <c r="H11925" t="s">
        <v>671</v>
      </c>
      <c r="I11925" t="s">
        <v>530</v>
      </c>
      <c r="J11925" t="s">
        <v>677</v>
      </c>
    </row>
    <row r="11926" spans="1:10" x14ac:dyDescent="0.35">
      <c r="A11926">
        <v>12227</v>
      </c>
      <c r="B11926" t="s">
        <v>568</v>
      </c>
      <c r="C11926">
        <v>23</v>
      </c>
      <c r="D11926">
        <v>2</v>
      </c>
      <c r="E11926">
        <v>0</v>
      </c>
      <c r="F11926" t="s">
        <v>581</v>
      </c>
      <c r="G11926" t="s">
        <v>581</v>
      </c>
      <c r="H11926" t="s">
        <v>671</v>
      </c>
      <c r="I11926" t="s">
        <v>530</v>
      </c>
      <c r="J11926" t="s">
        <v>677</v>
      </c>
    </row>
    <row r="11927" spans="1:10" x14ac:dyDescent="0.35">
      <c r="A11927">
        <v>12228</v>
      </c>
      <c r="B11927" t="s">
        <v>568</v>
      </c>
      <c r="C11927">
        <v>25</v>
      </c>
      <c r="D11927">
        <v>1</v>
      </c>
      <c r="E11927">
        <v>0</v>
      </c>
      <c r="F11927" t="s">
        <v>581</v>
      </c>
      <c r="G11927" t="s">
        <v>581</v>
      </c>
      <c r="H11927" t="s">
        <v>671</v>
      </c>
      <c r="I11927" t="s">
        <v>530</v>
      </c>
      <c r="J11927" t="s">
        <v>677</v>
      </c>
    </row>
    <row r="11928" spans="1:10" x14ac:dyDescent="0.35">
      <c r="A11928">
        <v>12229</v>
      </c>
      <c r="B11928" t="s">
        <v>568</v>
      </c>
      <c r="C11928">
        <v>27</v>
      </c>
      <c r="D11928">
        <v>1</v>
      </c>
      <c r="E11928">
        <v>0</v>
      </c>
      <c r="F11928" t="s">
        <v>581</v>
      </c>
      <c r="G11928" t="s">
        <v>581</v>
      </c>
      <c r="H11928" t="s">
        <v>671</v>
      </c>
      <c r="I11928" t="s">
        <v>530</v>
      </c>
      <c r="J11928" t="s">
        <v>677</v>
      </c>
    </row>
    <row r="11929" spans="1:10" x14ac:dyDescent="0.35">
      <c r="A11929">
        <v>12230</v>
      </c>
      <c r="B11929" t="s">
        <v>568</v>
      </c>
      <c r="C11929">
        <v>29</v>
      </c>
      <c r="D11929">
        <v>1</v>
      </c>
      <c r="E11929">
        <v>0</v>
      </c>
      <c r="F11929" t="s">
        <v>581</v>
      </c>
      <c r="G11929" t="s">
        <v>581</v>
      </c>
      <c r="H11929" t="s">
        <v>671</v>
      </c>
      <c r="I11929" t="s">
        <v>530</v>
      </c>
      <c r="J11929" t="s">
        <v>677</v>
      </c>
    </row>
    <row r="11930" spans="1:10" x14ac:dyDescent="0.35">
      <c r="A11930">
        <v>12231</v>
      </c>
      <c r="B11930" t="s">
        <v>568</v>
      </c>
      <c r="C11930">
        <v>30</v>
      </c>
      <c r="D11930">
        <v>2</v>
      </c>
      <c r="E11930">
        <v>0</v>
      </c>
      <c r="F11930" t="s">
        <v>581</v>
      </c>
      <c r="G11930" t="s">
        <v>581</v>
      </c>
      <c r="H11930" t="s">
        <v>671</v>
      </c>
      <c r="I11930" t="s">
        <v>530</v>
      </c>
      <c r="J11930" t="s">
        <v>677</v>
      </c>
    </row>
    <row r="11931" spans="1:10" x14ac:dyDescent="0.35">
      <c r="A11931">
        <v>12232</v>
      </c>
      <c r="B11931" t="s">
        <v>568</v>
      </c>
      <c r="C11931">
        <v>31</v>
      </c>
      <c r="D11931">
        <v>2</v>
      </c>
      <c r="E11931">
        <v>0</v>
      </c>
      <c r="F11931" t="s">
        <v>581</v>
      </c>
      <c r="G11931" t="s">
        <v>581</v>
      </c>
      <c r="H11931" t="s">
        <v>671</v>
      </c>
      <c r="I11931" t="s">
        <v>530</v>
      </c>
      <c r="J11931" t="s">
        <v>677</v>
      </c>
    </row>
    <row r="11932" spans="1:10" x14ac:dyDescent="0.35">
      <c r="A11932">
        <v>12233</v>
      </c>
      <c r="B11932" t="s">
        <v>568</v>
      </c>
      <c r="C11932">
        <v>33</v>
      </c>
      <c r="D11932">
        <v>1</v>
      </c>
      <c r="E11932">
        <v>0</v>
      </c>
      <c r="F11932" t="s">
        <v>581</v>
      </c>
      <c r="G11932" t="s">
        <v>581</v>
      </c>
      <c r="H11932" t="s">
        <v>671</v>
      </c>
      <c r="I11932" t="s">
        <v>530</v>
      </c>
      <c r="J11932" t="s">
        <v>677</v>
      </c>
    </row>
    <row r="11933" spans="1:10" x14ac:dyDescent="0.35">
      <c r="A11933">
        <v>12234</v>
      </c>
      <c r="B11933" t="s">
        <v>568</v>
      </c>
      <c r="C11933">
        <v>34</v>
      </c>
      <c r="D11933">
        <v>2</v>
      </c>
      <c r="E11933">
        <v>0</v>
      </c>
      <c r="F11933" t="s">
        <v>581</v>
      </c>
      <c r="G11933" t="s">
        <v>581</v>
      </c>
      <c r="H11933" t="s">
        <v>671</v>
      </c>
      <c r="I11933" t="s">
        <v>530</v>
      </c>
      <c r="J11933" t="s">
        <v>677</v>
      </c>
    </row>
    <row r="11934" spans="1:10" x14ac:dyDescent="0.35">
      <c r="A11934">
        <v>12235</v>
      </c>
      <c r="B11934" t="s">
        <v>568</v>
      </c>
      <c r="C11934">
        <v>35</v>
      </c>
      <c r="D11934">
        <v>1</v>
      </c>
      <c r="E11934">
        <v>0</v>
      </c>
      <c r="F11934" t="s">
        <v>581</v>
      </c>
      <c r="G11934" t="s">
        <v>581</v>
      </c>
      <c r="H11934" t="s">
        <v>671</v>
      </c>
      <c r="I11934" t="s">
        <v>530</v>
      </c>
      <c r="J11934" t="s">
        <v>677</v>
      </c>
    </row>
    <row r="11935" spans="1:10" x14ac:dyDescent="0.35">
      <c r="A11935">
        <v>12236</v>
      </c>
      <c r="B11935" t="s">
        <v>568</v>
      </c>
      <c r="C11935">
        <v>36</v>
      </c>
      <c r="D11935">
        <v>2</v>
      </c>
      <c r="E11935">
        <v>0</v>
      </c>
      <c r="F11935" t="s">
        <v>581</v>
      </c>
      <c r="G11935" t="s">
        <v>581</v>
      </c>
      <c r="H11935" t="s">
        <v>671</v>
      </c>
      <c r="I11935" t="s">
        <v>530</v>
      </c>
      <c r="J11935" t="s">
        <v>677</v>
      </c>
    </row>
    <row r="11936" spans="1:10" x14ac:dyDescent="0.35">
      <c r="A11936">
        <v>12237</v>
      </c>
      <c r="B11936" t="s">
        <v>569</v>
      </c>
      <c r="C11936">
        <v>15</v>
      </c>
      <c r="D11936">
        <v>27</v>
      </c>
      <c r="E11936">
        <v>0</v>
      </c>
      <c r="F11936" t="s">
        <v>581</v>
      </c>
      <c r="G11936" t="s">
        <v>581</v>
      </c>
      <c r="H11936" t="s">
        <v>671</v>
      </c>
      <c r="I11936" t="s">
        <v>530</v>
      </c>
      <c r="J11936" t="s">
        <v>680</v>
      </c>
    </row>
    <row r="11937" spans="1:10" x14ac:dyDescent="0.35">
      <c r="A11937">
        <v>12238</v>
      </c>
      <c r="B11937" t="s">
        <v>569</v>
      </c>
      <c r="C11937">
        <v>16</v>
      </c>
      <c r="D11937">
        <v>19</v>
      </c>
      <c r="E11937">
        <v>1</v>
      </c>
      <c r="F11937" t="s">
        <v>581</v>
      </c>
      <c r="G11937" t="s">
        <v>581</v>
      </c>
      <c r="H11937" t="s">
        <v>671</v>
      </c>
      <c r="I11937" t="s">
        <v>530</v>
      </c>
      <c r="J11937" t="s">
        <v>680</v>
      </c>
    </row>
    <row r="11938" spans="1:10" x14ac:dyDescent="0.35">
      <c r="A11938">
        <v>12239</v>
      </c>
      <c r="B11938" t="s">
        <v>569</v>
      </c>
      <c r="C11938">
        <v>17</v>
      </c>
      <c r="D11938">
        <v>13</v>
      </c>
      <c r="E11938">
        <v>2</v>
      </c>
      <c r="F11938" t="s">
        <v>581</v>
      </c>
      <c r="G11938" t="s">
        <v>581</v>
      </c>
      <c r="H11938" t="s">
        <v>671</v>
      </c>
      <c r="I11938" t="s">
        <v>530</v>
      </c>
      <c r="J11938" t="s">
        <v>680</v>
      </c>
    </row>
    <row r="11939" spans="1:10" x14ac:dyDescent="0.35">
      <c r="A11939">
        <v>12240</v>
      </c>
      <c r="B11939" t="s">
        <v>569</v>
      </c>
      <c r="C11939">
        <v>18</v>
      </c>
      <c r="D11939">
        <v>8</v>
      </c>
      <c r="E11939">
        <v>4</v>
      </c>
      <c r="F11939" t="s">
        <v>581</v>
      </c>
      <c r="G11939" t="s">
        <v>581</v>
      </c>
      <c r="H11939" t="s">
        <v>671</v>
      </c>
      <c r="I11939" t="s">
        <v>530</v>
      </c>
      <c r="J11939" t="s">
        <v>680</v>
      </c>
    </row>
    <row r="11940" spans="1:10" x14ac:dyDescent="0.35">
      <c r="A11940">
        <v>12241</v>
      </c>
      <c r="B11940" t="s">
        <v>569</v>
      </c>
      <c r="C11940">
        <v>19</v>
      </c>
      <c r="D11940">
        <v>11</v>
      </c>
      <c r="E11940">
        <v>2</v>
      </c>
      <c r="F11940" t="s">
        <v>581</v>
      </c>
      <c r="G11940" t="s">
        <v>581</v>
      </c>
      <c r="H11940" t="s">
        <v>671</v>
      </c>
      <c r="I11940" t="s">
        <v>530</v>
      </c>
      <c r="J11940" t="s">
        <v>680</v>
      </c>
    </row>
    <row r="11941" spans="1:10" x14ac:dyDescent="0.35">
      <c r="A11941">
        <v>12242</v>
      </c>
      <c r="B11941" t="s">
        <v>569</v>
      </c>
      <c r="C11941">
        <v>20</v>
      </c>
      <c r="D11941">
        <v>10</v>
      </c>
      <c r="E11941">
        <v>0</v>
      </c>
      <c r="F11941" t="s">
        <v>581</v>
      </c>
      <c r="G11941" t="s">
        <v>581</v>
      </c>
      <c r="H11941" t="s">
        <v>671</v>
      </c>
      <c r="I11941" t="s">
        <v>530</v>
      </c>
      <c r="J11941" t="s">
        <v>680</v>
      </c>
    </row>
    <row r="11942" spans="1:10" x14ac:dyDescent="0.35">
      <c r="A11942">
        <v>12243</v>
      </c>
      <c r="B11942" t="s">
        <v>569</v>
      </c>
      <c r="C11942">
        <v>21</v>
      </c>
      <c r="D11942">
        <v>6</v>
      </c>
      <c r="E11942">
        <v>4</v>
      </c>
      <c r="F11942" t="s">
        <v>581</v>
      </c>
      <c r="G11942" t="s">
        <v>581</v>
      </c>
      <c r="H11942" t="s">
        <v>671</v>
      </c>
      <c r="I11942" t="s">
        <v>530</v>
      </c>
      <c r="J11942" t="s">
        <v>680</v>
      </c>
    </row>
    <row r="11943" spans="1:10" x14ac:dyDescent="0.35">
      <c r="A11943">
        <v>12244</v>
      </c>
      <c r="B11943" t="s">
        <v>569</v>
      </c>
      <c r="C11943">
        <v>22</v>
      </c>
      <c r="D11943">
        <v>1</v>
      </c>
      <c r="E11943">
        <v>1</v>
      </c>
      <c r="F11943" t="s">
        <v>581</v>
      </c>
      <c r="G11943" t="s">
        <v>581</v>
      </c>
      <c r="H11943" t="s">
        <v>671</v>
      </c>
      <c r="I11943" t="s">
        <v>530</v>
      </c>
      <c r="J11943" t="s">
        <v>680</v>
      </c>
    </row>
    <row r="11944" spans="1:10" x14ac:dyDescent="0.35">
      <c r="A11944">
        <v>12245</v>
      </c>
      <c r="B11944" t="s">
        <v>569</v>
      </c>
      <c r="C11944">
        <v>23</v>
      </c>
      <c r="D11944">
        <v>3</v>
      </c>
      <c r="E11944">
        <v>0</v>
      </c>
      <c r="F11944" t="s">
        <v>581</v>
      </c>
      <c r="G11944" t="s">
        <v>581</v>
      </c>
      <c r="H11944" t="s">
        <v>671</v>
      </c>
      <c r="I11944" t="s">
        <v>530</v>
      </c>
      <c r="J11944" t="s">
        <v>680</v>
      </c>
    </row>
    <row r="11945" spans="1:10" x14ac:dyDescent="0.35">
      <c r="A11945">
        <v>12246</v>
      </c>
      <c r="B11945" t="s">
        <v>569</v>
      </c>
      <c r="C11945">
        <v>24</v>
      </c>
      <c r="D11945">
        <v>6</v>
      </c>
      <c r="E11945">
        <v>1</v>
      </c>
      <c r="F11945" t="s">
        <v>581</v>
      </c>
      <c r="G11945" t="s">
        <v>581</v>
      </c>
      <c r="H11945" t="s">
        <v>671</v>
      </c>
      <c r="I11945" t="s">
        <v>530</v>
      </c>
      <c r="J11945" t="s">
        <v>680</v>
      </c>
    </row>
    <row r="11946" spans="1:10" x14ac:dyDescent="0.35">
      <c r="A11946">
        <v>12247</v>
      </c>
      <c r="B11946" t="s">
        <v>569</v>
      </c>
      <c r="C11946">
        <v>25</v>
      </c>
      <c r="D11946">
        <v>5</v>
      </c>
      <c r="E11946">
        <v>0</v>
      </c>
      <c r="F11946" t="s">
        <v>581</v>
      </c>
      <c r="G11946" t="s">
        <v>581</v>
      </c>
      <c r="H11946" t="s">
        <v>671</v>
      </c>
      <c r="I11946" t="s">
        <v>530</v>
      </c>
      <c r="J11946" t="s">
        <v>680</v>
      </c>
    </row>
    <row r="11947" spans="1:10" x14ac:dyDescent="0.35">
      <c r="A11947">
        <v>12248</v>
      </c>
      <c r="B11947" t="s">
        <v>569</v>
      </c>
      <c r="C11947">
        <v>26</v>
      </c>
      <c r="D11947">
        <v>2</v>
      </c>
      <c r="E11947">
        <v>0</v>
      </c>
      <c r="F11947" t="s">
        <v>581</v>
      </c>
      <c r="G11947" t="s">
        <v>581</v>
      </c>
      <c r="H11947" t="s">
        <v>671</v>
      </c>
      <c r="I11947" t="s">
        <v>530</v>
      </c>
      <c r="J11947" t="s">
        <v>680</v>
      </c>
    </row>
    <row r="11948" spans="1:10" x14ac:dyDescent="0.35">
      <c r="A11948">
        <v>12249</v>
      </c>
      <c r="B11948" t="s">
        <v>569</v>
      </c>
      <c r="C11948">
        <v>27</v>
      </c>
      <c r="D11948">
        <v>5</v>
      </c>
      <c r="E11948">
        <v>0</v>
      </c>
      <c r="F11948" t="s">
        <v>581</v>
      </c>
      <c r="G11948" t="s">
        <v>581</v>
      </c>
      <c r="H11948" t="s">
        <v>671</v>
      </c>
      <c r="I11948" t="s">
        <v>530</v>
      </c>
      <c r="J11948" t="s">
        <v>680</v>
      </c>
    </row>
    <row r="11949" spans="1:10" x14ac:dyDescent="0.35">
      <c r="A11949">
        <v>12250</v>
      </c>
      <c r="B11949" t="s">
        <v>569</v>
      </c>
      <c r="C11949">
        <v>28</v>
      </c>
      <c r="D11949">
        <v>10</v>
      </c>
      <c r="E11949">
        <v>3</v>
      </c>
      <c r="F11949" t="s">
        <v>581</v>
      </c>
      <c r="G11949" t="s">
        <v>581</v>
      </c>
      <c r="H11949" t="s">
        <v>671</v>
      </c>
      <c r="I11949" t="s">
        <v>530</v>
      </c>
      <c r="J11949" t="s">
        <v>680</v>
      </c>
    </row>
    <row r="11950" spans="1:10" x14ac:dyDescent="0.35">
      <c r="A11950">
        <v>12251</v>
      </c>
      <c r="B11950" t="s">
        <v>569</v>
      </c>
      <c r="C11950">
        <v>29</v>
      </c>
      <c r="D11950">
        <v>12</v>
      </c>
      <c r="E11950">
        <v>1</v>
      </c>
      <c r="F11950" t="s">
        <v>581</v>
      </c>
      <c r="G11950" t="s">
        <v>581</v>
      </c>
      <c r="H11950" t="s">
        <v>671</v>
      </c>
      <c r="I11950" t="s">
        <v>530</v>
      </c>
      <c r="J11950" t="s">
        <v>680</v>
      </c>
    </row>
    <row r="11951" spans="1:10" x14ac:dyDescent="0.35">
      <c r="A11951">
        <v>12252</v>
      </c>
      <c r="B11951" t="s">
        <v>569</v>
      </c>
      <c r="C11951">
        <v>30</v>
      </c>
      <c r="D11951">
        <v>12</v>
      </c>
      <c r="E11951">
        <v>1</v>
      </c>
      <c r="F11951" t="s">
        <v>581</v>
      </c>
      <c r="G11951" t="s">
        <v>581</v>
      </c>
      <c r="H11951" t="s">
        <v>671</v>
      </c>
      <c r="I11951" t="s">
        <v>530</v>
      </c>
      <c r="J11951" t="s">
        <v>680</v>
      </c>
    </row>
    <row r="11952" spans="1:10" x14ac:dyDescent="0.35">
      <c r="A11952">
        <v>12253</v>
      </c>
      <c r="B11952" t="s">
        <v>569</v>
      </c>
      <c r="C11952">
        <v>31</v>
      </c>
      <c r="D11952">
        <v>16</v>
      </c>
      <c r="E11952">
        <v>2</v>
      </c>
      <c r="F11952" t="s">
        <v>581</v>
      </c>
      <c r="G11952" t="s">
        <v>581</v>
      </c>
      <c r="H11952" t="s">
        <v>671</v>
      </c>
      <c r="I11952" t="s">
        <v>530</v>
      </c>
      <c r="J11952" t="s">
        <v>680</v>
      </c>
    </row>
    <row r="11953" spans="1:10" x14ac:dyDescent="0.35">
      <c r="A11953">
        <v>12254</v>
      </c>
      <c r="B11953" t="s">
        <v>569</v>
      </c>
      <c r="C11953">
        <v>32</v>
      </c>
      <c r="D11953">
        <v>16</v>
      </c>
      <c r="E11953">
        <v>4</v>
      </c>
      <c r="F11953" t="s">
        <v>581</v>
      </c>
      <c r="G11953" t="s">
        <v>581</v>
      </c>
      <c r="H11953" t="s">
        <v>671</v>
      </c>
      <c r="I11953" t="s">
        <v>530</v>
      </c>
      <c r="J11953" t="s">
        <v>680</v>
      </c>
    </row>
    <row r="11954" spans="1:10" x14ac:dyDescent="0.35">
      <c r="A11954">
        <v>12255</v>
      </c>
      <c r="B11954" t="s">
        <v>569</v>
      </c>
      <c r="C11954">
        <v>33</v>
      </c>
      <c r="D11954">
        <v>33</v>
      </c>
      <c r="E11954">
        <v>2</v>
      </c>
      <c r="F11954" t="s">
        <v>581</v>
      </c>
      <c r="G11954" t="s">
        <v>581</v>
      </c>
      <c r="H11954" t="s">
        <v>671</v>
      </c>
      <c r="I11954" t="s">
        <v>530</v>
      </c>
      <c r="J11954" t="s">
        <v>680</v>
      </c>
    </row>
    <row r="11955" spans="1:10" x14ac:dyDescent="0.35">
      <c r="A11955">
        <v>12256</v>
      </c>
      <c r="B11955" t="s">
        <v>569</v>
      </c>
      <c r="C11955">
        <v>34</v>
      </c>
      <c r="D11955">
        <v>24</v>
      </c>
      <c r="E11955">
        <v>2</v>
      </c>
      <c r="F11955" t="s">
        <v>581</v>
      </c>
      <c r="G11955" t="s">
        <v>581</v>
      </c>
      <c r="H11955" t="s">
        <v>671</v>
      </c>
      <c r="I11955" t="s">
        <v>530</v>
      </c>
      <c r="J11955" t="s">
        <v>680</v>
      </c>
    </row>
    <row r="11956" spans="1:10" x14ac:dyDescent="0.35">
      <c r="A11956">
        <v>12257</v>
      </c>
      <c r="B11956" t="s">
        <v>569</v>
      </c>
      <c r="C11956">
        <v>35</v>
      </c>
      <c r="D11956">
        <v>10</v>
      </c>
      <c r="E11956">
        <v>0</v>
      </c>
      <c r="F11956" t="s">
        <v>581</v>
      </c>
      <c r="G11956" t="s">
        <v>581</v>
      </c>
      <c r="H11956" t="s">
        <v>671</v>
      </c>
      <c r="I11956" t="s">
        <v>530</v>
      </c>
      <c r="J11956" t="s">
        <v>680</v>
      </c>
    </row>
    <row r="11957" spans="1:10" x14ac:dyDescent="0.35">
      <c r="A11957">
        <v>12258</v>
      </c>
      <c r="B11957" t="s">
        <v>569</v>
      </c>
      <c r="C11957">
        <v>36</v>
      </c>
      <c r="D11957">
        <v>6</v>
      </c>
      <c r="E11957">
        <v>2</v>
      </c>
      <c r="F11957" t="s">
        <v>581</v>
      </c>
      <c r="G11957" t="s">
        <v>581</v>
      </c>
      <c r="H11957" t="s">
        <v>671</v>
      </c>
      <c r="I11957" t="s">
        <v>530</v>
      </c>
      <c r="J11957" t="s">
        <v>680</v>
      </c>
    </row>
    <row r="11958" spans="1:10" x14ac:dyDescent="0.35">
      <c r="A11958">
        <v>12259</v>
      </c>
      <c r="B11958" t="s">
        <v>569</v>
      </c>
      <c r="C11958">
        <v>37</v>
      </c>
      <c r="D11958">
        <v>3</v>
      </c>
      <c r="E11958">
        <v>0</v>
      </c>
      <c r="F11958" t="s">
        <v>581</v>
      </c>
      <c r="G11958" t="s">
        <v>581</v>
      </c>
      <c r="H11958" t="s">
        <v>671</v>
      </c>
      <c r="I11958" t="s">
        <v>530</v>
      </c>
      <c r="J11958" t="s">
        <v>680</v>
      </c>
    </row>
    <row r="11959" spans="1:10" x14ac:dyDescent="0.35">
      <c r="A11959">
        <v>12260</v>
      </c>
      <c r="B11959" t="s">
        <v>569</v>
      </c>
      <c r="C11959">
        <v>38</v>
      </c>
      <c r="D11959">
        <v>4</v>
      </c>
      <c r="E11959">
        <v>1</v>
      </c>
      <c r="F11959" t="s">
        <v>581</v>
      </c>
      <c r="G11959" t="s">
        <v>581</v>
      </c>
      <c r="H11959" t="s">
        <v>671</v>
      </c>
      <c r="I11959" t="s">
        <v>530</v>
      </c>
      <c r="J11959" t="s">
        <v>680</v>
      </c>
    </row>
    <row r="11960" spans="1:10" x14ac:dyDescent="0.35">
      <c r="A11960">
        <v>12261</v>
      </c>
      <c r="B11960" t="s">
        <v>570</v>
      </c>
      <c r="C11960">
        <v>15</v>
      </c>
      <c r="D11960">
        <v>23</v>
      </c>
      <c r="E11960">
        <v>1</v>
      </c>
      <c r="F11960" t="s">
        <v>581</v>
      </c>
      <c r="G11960" t="s">
        <v>581</v>
      </c>
      <c r="H11960" t="s">
        <v>671</v>
      </c>
      <c r="I11960" t="s">
        <v>530</v>
      </c>
      <c r="J11960" t="s">
        <v>678</v>
      </c>
    </row>
    <row r="11961" spans="1:10" x14ac:dyDescent="0.35">
      <c r="A11961">
        <v>12262</v>
      </c>
      <c r="B11961" t="s">
        <v>570</v>
      </c>
      <c r="C11961">
        <v>16</v>
      </c>
      <c r="D11961">
        <v>16</v>
      </c>
      <c r="E11961">
        <v>0</v>
      </c>
      <c r="F11961" t="s">
        <v>581</v>
      </c>
      <c r="G11961" t="s">
        <v>581</v>
      </c>
      <c r="H11961" t="s">
        <v>671</v>
      </c>
      <c r="I11961" t="s">
        <v>530</v>
      </c>
      <c r="J11961" t="s">
        <v>678</v>
      </c>
    </row>
    <row r="11962" spans="1:10" x14ac:dyDescent="0.35">
      <c r="A11962">
        <v>12263</v>
      </c>
      <c r="B11962" t="s">
        <v>570</v>
      </c>
      <c r="C11962">
        <v>17</v>
      </c>
      <c r="D11962">
        <v>10</v>
      </c>
      <c r="E11962">
        <v>0</v>
      </c>
      <c r="F11962" t="s">
        <v>581</v>
      </c>
      <c r="G11962" t="s">
        <v>581</v>
      </c>
      <c r="H11962" t="s">
        <v>671</v>
      </c>
      <c r="I11962" t="s">
        <v>530</v>
      </c>
      <c r="J11962" t="s">
        <v>678</v>
      </c>
    </row>
    <row r="11963" spans="1:10" x14ac:dyDescent="0.35">
      <c r="A11963">
        <v>12264</v>
      </c>
      <c r="B11963" t="s">
        <v>570</v>
      </c>
      <c r="C11963">
        <v>18</v>
      </c>
      <c r="D11963">
        <v>11</v>
      </c>
      <c r="E11963">
        <v>1</v>
      </c>
      <c r="F11963" t="s">
        <v>581</v>
      </c>
      <c r="G11963" t="s">
        <v>581</v>
      </c>
      <c r="H11963" t="s">
        <v>671</v>
      </c>
      <c r="I11963" t="s">
        <v>530</v>
      </c>
      <c r="J11963" t="s">
        <v>678</v>
      </c>
    </row>
    <row r="11964" spans="1:10" x14ac:dyDescent="0.35">
      <c r="A11964">
        <v>12265</v>
      </c>
      <c r="B11964" t="s">
        <v>570</v>
      </c>
      <c r="C11964">
        <v>19</v>
      </c>
      <c r="D11964">
        <v>11</v>
      </c>
      <c r="E11964">
        <v>0</v>
      </c>
      <c r="F11964" t="s">
        <v>581</v>
      </c>
      <c r="G11964" t="s">
        <v>581</v>
      </c>
      <c r="H11964" t="s">
        <v>671</v>
      </c>
      <c r="I11964" t="s">
        <v>530</v>
      </c>
      <c r="J11964" t="s">
        <v>678</v>
      </c>
    </row>
    <row r="11965" spans="1:10" x14ac:dyDescent="0.35">
      <c r="A11965">
        <v>12266</v>
      </c>
      <c r="B11965" t="s">
        <v>570</v>
      </c>
      <c r="C11965">
        <v>20</v>
      </c>
      <c r="D11965">
        <v>2</v>
      </c>
      <c r="E11965">
        <v>1</v>
      </c>
      <c r="F11965" t="s">
        <v>581</v>
      </c>
      <c r="G11965" t="s">
        <v>581</v>
      </c>
      <c r="H11965" t="s">
        <v>671</v>
      </c>
      <c r="I11965" t="s">
        <v>530</v>
      </c>
      <c r="J11965" t="s">
        <v>678</v>
      </c>
    </row>
    <row r="11966" spans="1:10" x14ac:dyDescent="0.35">
      <c r="A11966">
        <v>12267</v>
      </c>
      <c r="B11966" t="s">
        <v>570</v>
      </c>
      <c r="C11966">
        <v>21</v>
      </c>
      <c r="D11966">
        <v>1</v>
      </c>
      <c r="E11966">
        <v>0</v>
      </c>
      <c r="F11966" t="s">
        <v>581</v>
      </c>
      <c r="G11966" t="s">
        <v>581</v>
      </c>
      <c r="H11966" t="s">
        <v>671</v>
      </c>
      <c r="I11966" t="s">
        <v>530</v>
      </c>
      <c r="J11966" t="s">
        <v>678</v>
      </c>
    </row>
    <row r="11967" spans="1:10" x14ac:dyDescent="0.35">
      <c r="A11967">
        <v>12268</v>
      </c>
      <c r="B11967" t="s">
        <v>570</v>
      </c>
      <c r="C11967">
        <v>22</v>
      </c>
      <c r="D11967">
        <v>13</v>
      </c>
      <c r="E11967">
        <v>0</v>
      </c>
      <c r="F11967" t="s">
        <v>581</v>
      </c>
      <c r="G11967" t="s">
        <v>581</v>
      </c>
      <c r="H11967" t="s">
        <v>671</v>
      </c>
      <c r="I11967" t="s">
        <v>530</v>
      </c>
      <c r="J11967" t="s">
        <v>678</v>
      </c>
    </row>
    <row r="11968" spans="1:10" x14ac:dyDescent="0.35">
      <c r="A11968">
        <v>12269</v>
      </c>
      <c r="B11968" t="s">
        <v>570</v>
      </c>
      <c r="C11968">
        <v>23</v>
      </c>
      <c r="D11968">
        <v>9</v>
      </c>
      <c r="E11968">
        <v>4</v>
      </c>
      <c r="F11968" t="s">
        <v>581</v>
      </c>
      <c r="G11968" t="s">
        <v>581</v>
      </c>
      <c r="H11968" t="s">
        <v>671</v>
      </c>
      <c r="I11968" t="s">
        <v>530</v>
      </c>
      <c r="J11968" t="s">
        <v>678</v>
      </c>
    </row>
    <row r="11969" spans="1:10" x14ac:dyDescent="0.35">
      <c r="A11969">
        <v>12270</v>
      </c>
      <c r="B11969" t="s">
        <v>570</v>
      </c>
      <c r="C11969">
        <v>24</v>
      </c>
      <c r="D11969">
        <v>9</v>
      </c>
      <c r="E11969">
        <v>0</v>
      </c>
      <c r="F11969" t="s">
        <v>581</v>
      </c>
      <c r="G11969" t="s">
        <v>581</v>
      </c>
      <c r="H11969" t="s">
        <v>671</v>
      </c>
      <c r="I11969" t="s">
        <v>530</v>
      </c>
      <c r="J11969" t="s">
        <v>678</v>
      </c>
    </row>
    <row r="11970" spans="1:10" x14ac:dyDescent="0.35">
      <c r="A11970">
        <v>12271</v>
      </c>
      <c r="B11970" t="s">
        <v>570</v>
      </c>
      <c r="C11970">
        <v>25</v>
      </c>
      <c r="D11970">
        <v>2</v>
      </c>
      <c r="E11970">
        <v>0</v>
      </c>
      <c r="F11970" t="s">
        <v>581</v>
      </c>
      <c r="G11970" t="s">
        <v>581</v>
      </c>
      <c r="H11970" t="s">
        <v>671</v>
      </c>
      <c r="I11970" t="s">
        <v>530</v>
      </c>
      <c r="J11970" t="s">
        <v>678</v>
      </c>
    </row>
    <row r="11971" spans="1:10" x14ac:dyDescent="0.35">
      <c r="A11971">
        <v>12272</v>
      </c>
      <c r="B11971" t="s">
        <v>570</v>
      </c>
      <c r="C11971">
        <v>26</v>
      </c>
      <c r="D11971">
        <v>4</v>
      </c>
      <c r="E11971">
        <v>0</v>
      </c>
      <c r="F11971" t="s">
        <v>581</v>
      </c>
      <c r="G11971" t="s">
        <v>581</v>
      </c>
      <c r="H11971" t="s">
        <v>671</v>
      </c>
      <c r="I11971" t="s">
        <v>530</v>
      </c>
      <c r="J11971" t="s">
        <v>678</v>
      </c>
    </row>
    <row r="11972" spans="1:10" x14ac:dyDescent="0.35">
      <c r="A11972">
        <v>12273</v>
      </c>
      <c r="B11972" t="s">
        <v>570</v>
      </c>
      <c r="C11972">
        <v>27</v>
      </c>
      <c r="D11972">
        <v>5</v>
      </c>
      <c r="E11972">
        <v>0</v>
      </c>
      <c r="F11972" t="s">
        <v>581</v>
      </c>
      <c r="G11972" t="s">
        <v>581</v>
      </c>
      <c r="H11972" t="s">
        <v>671</v>
      </c>
      <c r="I11972" t="s">
        <v>530</v>
      </c>
      <c r="J11972" t="s">
        <v>678</v>
      </c>
    </row>
    <row r="11973" spans="1:10" x14ac:dyDescent="0.35">
      <c r="A11973">
        <v>12274</v>
      </c>
      <c r="B11973" t="s">
        <v>570</v>
      </c>
      <c r="C11973">
        <v>28</v>
      </c>
      <c r="D11973">
        <v>9</v>
      </c>
      <c r="E11973">
        <v>0</v>
      </c>
      <c r="F11973" t="s">
        <v>581</v>
      </c>
      <c r="G11973" t="s">
        <v>581</v>
      </c>
      <c r="H11973" t="s">
        <v>671</v>
      </c>
      <c r="I11973" t="s">
        <v>530</v>
      </c>
      <c r="J11973" t="s">
        <v>678</v>
      </c>
    </row>
    <row r="11974" spans="1:10" x14ac:dyDescent="0.35">
      <c r="A11974">
        <v>12275</v>
      </c>
      <c r="B11974" t="s">
        <v>570</v>
      </c>
      <c r="C11974">
        <v>29</v>
      </c>
      <c r="D11974">
        <v>7</v>
      </c>
      <c r="E11974">
        <v>1</v>
      </c>
      <c r="F11974" t="s">
        <v>581</v>
      </c>
      <c r="G11974" t="s">
        <v>581</v>
      </c>
      <c r="H11974" t="s">
        <v>671</v>
      </c>
      <c r="I11974" t="s">
        <v>530</v>
      </c>
      <c r="J11974" t="s">
        <v>678</v>
      </c>
    </row>
    <row r="11975" spans="1:10" x14ac:dyDescent="0.35">
      <c r="A11975">
        <v>12276</v>
      </c>
      <c r="B11975" t="s">
        <v>570</v>
      </c>
      <c r="C11975">
        <v>30</v>
      </c>
      <c r="D11975">
        <v>5</v>
      </c>
      <c r="E11975">
        <v>1</v>
      </c>
      <c r="F11975" t="s">
        <v>581</v>
      </c>
      <c r="G11975" t="s">
        <v>581</v>
      </c>
      <c r="H11975" t="s">
        <v>671</v>
      </c>
      <c r="I11975" t="s">
        <v>530</v>
      </c>
      <c r="J11975" t="s">
        <v>678</v>
      </c>
    </row>
    <row r="11976" spans="1:10" x14ac:dyDescent="0.35">
      <c r="A11976">
        <v>12277</v>
      </c>
      <c r="B11976" t="s">
        <v>570</v>
      </c>
      <c r="C11976">
        <v>31</v>
      </c>
      <c r="D11976">
        <v>14</v>
      </c>
      <c r="E11976">
        <v>0</v>
      </c>
      <c r="F11976" t="s">
        <v>581</v>
      </c>
      <c r="G11976" t="s">
        <v>581</v>
      </c>
      <c r="H11976" t="s">
        <v>671</v>
      </c>
      <c r="I11976" t="s">
        <v>530</v>
      </c>
      <c r="J11976" t="s">
        <v>678</v>
      </c>
    </row>
    <row r="11977" spans="1:10" x14ac:dyDescent="0.35">
      <c r="A11977">
        <v>12278</v>
      </c>
      <c r="B11977" t="s">
        <v>570</v>
      </c>
      <c r="C11977">
        <v>32</v>
      </c>
      <c r="D11977">
        <v>19</v>
      </c>
      <c r="E11977">
        <v>0</v>
      </c>
      <c r="F11977" t="s">
        <v>581</v>
      </c>
      <c r="G11977" t="s">
        <v>581</v>
      </c>
      <c r="H11977" t="s">
        <v>671</v>
      </c>
      <c r="I11977" t="s">
        <v>530</v>
      </c>
      <c r="J11977" t="s">
        <v>678</v>
      </c>
    </row>
    <row r="11978" spans="1:10" x14ac:dyDescent="0.35">
      <c r="A11978">
        <v>12279</v>
      </c>
      <c r="B11978" t="s">
        <v>570</v>
      </c>
      <c r="C11978">
        <v>33</v>
      </c>
      <c r="D11978">
        <v>14</v>
      </c>
      <c r="E11978">
        <v>0</v>
      </c>
      <c r="F11978" t="s">
        <v>581</v>
      </c>
      <c r="G11978" t="s">
        <v>581</v>
      </c>
      <c r="H11978" t="s">
        <v>671</v>
      </c>
      <c r="I11978" t="s">
        <v>530</v>
      </c>
      <c r="J11978" t="s">
        <v>678</v>
      </c>
    </row>
    <row r="11979" spans="1:10" x14ac:dyDescent="0.35">
      <c r="A11979">
        <v>12280</v>
      </c>
      <c r="B11979" t="s">
        <v>570</v>
      </c>
      <c r="C11979">
        <v>34</v>
      </c>
      <c r="D11979">
        <v>6</v>
      </c>
      <c r="E11979">
        <v>0</v>
      </c>
      <c r="F11979" t="s">
        <v>581</v>
      </c>
      <c r="G11979" t="s">
        <v>581</v>
      </c>
      <c r="H11979" t="s">
        <v>671</v>
      </c>
      <c r="I11979" t="s">
        <v>530</v>
      </c>
      <c r="J11979" t="s">
        <v>678</v>
      </c>
    </row>
    <row r="11980" spans="1:10" x14ac:dyDescent="0.35">
      <c r="A11980">
        <v>12281</v>
      </c>
      <c r="B11980" t="s">
        <v>570</v>
      </c>
      <c r="C11980">
        <v>35</v>
      </c>
      <c r="D11980">
        <v>12</v>
      </c>
      <c r="E11980">
        <v>0</v>
      </c>
      <c r="F11980" t="s">
        <v>581</v>
      </c>
      <c r="G11980" t="s">
        <v>581</v>
      </c>
      <c r="H11980" t="s">
        <v>671</v>
      </c>
      <c r="I11980" t="s">
        <v>530</v>
      </c>
      <c r="J11980" t="s">
        <v>678</v>
      </c>
    </row>
    <row r="11981" spans="1:10" x14ac:dyDescent="0.35">
      <c r="A11981">
        <v>12282</v>
      </c>
      <c r="B11981" t="s">
        <v>570</v>
      </c>
      <c r="C11981">
        <v>36</v>
      </c>
      <c r="D11981">
        <v>9</v>
      </c>
      <c r="E11981">
        <v>1</v>
      </c>
      <c r="F11981" t="s">
        <v>581</v>
      </c>
      <c r="G11981" t="s">
        <v>581</v>
      </c>
      <c r="H11981" t="s">
        <v>671</v>
      </c>
      <c r="I11981" t="s">
        <v>530</v>
      </c>
      <c r="J11981" t="s">
        <v>678</v>
      </c>
    </row>
    <row r="11982" spans="1:10" x14ac:dyDescent="0.35">
      <c r="A11982">
        <v>12283</v>
      </c>
      <c r="B11982" t="s">
        <v>570</v>
      </c>
      <c r="C11982">
        <v>37</v>
      </c>
      <c r="D11982">
        <v>12</v>
      </c>
      <c r="E11982">
        <v>0</v>
      </c>
      <c r="F11982" t="s">
        <v>581</v>
      </c>
      <c r="G11982" t="s">
        <v>581</v>
      </c>
      <c r="H11982" t="s">
        <v>671</v>
      </c>
      <c r="I11982" t="s">
        <v>530</v>
      </c>
      <c r="J11982" t="s">
        <v>678</v>
      </c>
    </row>
    <row r="11983" spans="1:10" x14ac:dyDescent="0.35">
      <c r="A11983">
        <v>12284</v>
      </c>
      <c r="B11983" t="s">
        <v>570</v>
      </c>
      <c r="C11983">
        <v>38</v>
      </c>
      <c r="D11983">
        <v>4</v>
      </c>
      <c r="E11983">
        <v>2</v>
      </c>
      <c r="F11983" t="s">
        <v>581</v>
      </c>
      <c r="G11983" t="s">
        <v>581</v>
      </c>
      <c r="H11983" t="s">
        <v>671</v>
      </c>
      <c r="I11983" t="s">
        <v>530</v>
      </c>
      <c r="J11983" t="s">
        <v>678</v>
      </c>
    </row>
    <row r="11984" spans="1:10" x14ac:dyDescent="0.35">
      <c r="A11984">
        <v>12285</v>
      </c>
      <c r="B11984" t="s">
        <v>571</v>
      </c>
      <c r="C11984">
        <v>15</v>
      </c>
      <c r="D11984">
        <v>21</v>
      </c>
      <c r="E11984">
        <v>0</v>
      </c>
      <c r="F11984" t="s">
        <v>581</v>
      </c>
      <c r="G11984" t="s">
        <v>581</v>
      </c>
      <c r="H11984" t="s">
        <v>671</v>
      </c>
      <c r="I11984" t="s">
        <v>530</v>
      </c>
      <c r="J11984" t="s">
        <v>679</v>
      </c>
    </row>
    <row r="11985" spans="1:10" x14ac:dyDescent="0.35">
      <c r="A11985">
        <v>12286</v>
      </c>
      <c r="B11985" t="s">
        <v>571</v>
      </c>
      <c r="C11985">
        <v>16</v>
      </c>
      <c r="D11985">
        <v>13</v>
      </c>
      <c r="E11985">
        <v>1</v>
      </c>
      <c r="F11985" t="s">
        <v>581</v>
      </c>
      <c r="G11985" t="s">
        <v>581</v>
      </c>
      <c r="H11985" t="s">
        <v>671</v>
      </c>
      <c r="I11985" t="s">
        <v>530</v>
      </c>
      <c r="J11985" t="s">
        <v>679</v>
      </c>
    </row>
    <row r="11986" spans="1:10" x14ac:dyDescent="0.35">
      <c r="A11986">
        <v>12287</v>
      </c>
      <c r="B11986" t="s">
        <v>571</v>
      </c>
      <c r="C11986">
        <v>17</v>
      </c>
      <c r="D11986">
        <v>23</v>
      </c>
      <c r="E11986">
        <v>1</v>
      </c>
      <c r="F11986" t="s">
        <v>581</v>
      </c>
      <c r="G11986" t="s">
        <v>581</v>
      </c>
      <c r="H11986" t="s">
        <v>671</v>
      </c>
      <c r="I11986" t="s">
        <v>530</v>
      </c>
      <c r="J11986" t="s">
        <v>679</v>
      </c>
    </row>
    <row r="11987" spans="1:10" x14ac:dyDescent="0.35">
      <c r="A11987">
        <v>12288</v>
      </c>
      <c r="B11987" t="s">
        <v>571</v>
      </c>
      <c r="C11987">
        <v>18</v>
      </c>
      <c r="D11987">
        <v>10</v>
      </c>
      <c r="E11987">
        <v>0</v>
      </c>
      <c r="F11987" t="s">
        <v>581</v>
      </c>
      <c r="G11987" t="s">
        <v>581</v>
      </c>
      <c r="H11987" t="s">
        <v>671</v>
      </c>
      <c r="I11987" t="s">
        <v>530</v>
      </c>
      <c r="J11987" t="s">
        <v>679</v>
      </c>
    </row>
    <row r="11988" spans="1:10" x14ac:dyDescent="0.35">
      <c r="A11988">
        <v>12289</v>
      </c>
      <c r="B11988" t="s">
        <v>571</v>
      </c>
      <c r="C11988">
        <v>19</v>
      </c>
      <c r="D11988">
        <v>13</v>
      </c>
      <c r="E11988">
        <v>0</v>
      </c>
      <c r="F11988" t="s">
        <v>581</v>
      </c>
      <c r="G11988" t="s">
        <v>581</v>
      </c>
      <c r="H11988" t="s">
        <v>671</v>
      </c>
      <c r="I11988" t="s">
        <v>530</v>
      </c>
      <c r="J11988" t="s">
        <v>679</v>
      </c>
    </row>
    <row r="11989" spans="1:10" x14ac:dyDescent="0.35">
      <c r="A11989">
        <v>12290</v>
      </c>
      <c r="B11989" t="s">
        <v>571</v>
      </c>
      <c r="C11989">
        <v>20</v>
      </c>
      <c r="D11989">
        <v>13</v>
      </c>
      <c r="E11989">
        <v>0</v>
      </c>
      <c r="F11989" t="s">
        <v>581</v>
      </c>
      <c r="G11989" t="s">
        <v>581</v>
      </c>
      <c r="H11989" t="s">
        <v>671</v>
      </c>
      <c r="I11989" t="s">
        <v>530</v>
      </c>
      <c r="J11989" t="s">
        <v>679</v>
      </c>
    </row>
    <row r="11990" spans="1:10" x14ac:dyDescent="0.35">
      <c r="A11990">
        <v>12291</v>
      </c>
      <c r="B11990" t="s">
        <v>571</v>
      </c>
      <c r="C11990">
        <v>21</v>
      </c>
      <c r="D11990">
        <v>4</v>
      </c>
      <c r="E11990">
        <v>1</v>
      </c>
      <c r="F11990" t="s">
        <v>581</v>
      </c>
      <c r="G11990" t="s">
        <v>581</v>
      </c>
      <c r="H11990" t="s">
        <v>671</v>
      </c>
      <c r="I11990" t="s">
        <v>530</v>
      </c>
      <c r="J11990" t="s">
        <v>679</v>
      </c>
    </row>
    <row r="11991" spans="1:10" x14ac:dyDescent="0.35">
      <c r="A11991">
        <v>12292</v>
      </c>
      <c r="B11991" t="s">
        <v>571</v>
      </c>
      <c r="C11991">
        <v>22</v>
      </c>
      <c r="D11991">
        <v>10</v>
      </c>
      <c r="E11991">
        <v>1</v>
      </c>
      <c r="F11991" t="s">
        <v>581</v>
      </c>
      <c r="G11991" t="s">
        <v>581</v>
      </c>
      <c r="H11991" t="s">
        <v>671</v>
      </c>
      <c r="I11991" t="s">
        <v>530</v>
      </c>
      <c r="J11991" t="s">
        <v>679</v>
      </c>
    </row>
    <row r="11992" spans="1:10" x14ac:dyDescent="0.35">
      <c r="A11992">
        <v>12293</v>
      </c>
      <c r="B11992" t="s">
        <v>571</v>
      </c>
      <c r="C11992">
        <v>23</v>
      </c>
      <c r="D11992">
        <v>5</v>
      </c>
      <c r="E11992">
        <v>0</v>
      </c>
      <c r="F11992" t="s">
        <v>581</v>
      </c>
      <c r="G11992" t="s">
        <v>581</v>
      </c>
      <c r="H11992" t="s">
        <v>671</v>
      </c>
      <c r="I11992" t="s">
        <v>530</v>
      </c>
      <c r="J11992" t="s">
        <v>679</v>
      </c>
    </row>
    <row r="11993" spans="1:10" x14ac:dyDescent="0.35">
      <c r="A11993">
        <v>12294</v>
      </c>
      <c r="B11993" t="s">
        <v>571</v>
      </c>
      <c r="C11993">
        <v>24</v>
      </c>
      <c r="D11993">
        <v>4</v>
      </c>
      <c r="E11993">
        <v>1</v>
      </c>
      <c r="F11993" t="s">
        <v>581</v>
      </c>
      <c r="G11993" t="s">
        <v>581</v>
      </c>
      <c r="H11993" t="s">
        <v>671</v>
      </c>
      <c r="I11993" t="s">
        <v>530</v>
      </c>
      <c r="J11993" t="s">
        <v>679</v>
      </c>
    </row>
    <row r="11994" spans="1:10" x14ac:dyDescent="0.35">
      <c r="A11994">
        <v>12295</v>
      </c>
      <c r="B11994" t="s">
        <v>571</v>
      </c>
      <c r="C11994">
        <v>25</v>
      </c>
      <c r="D11994">
        <v>4</v>
      </c>
      <c r="E11994">
        <v>0</v>
      </c>
      <c r="F11994" t="s">
        <v>581</v>
      </c>
      <c r="G11994" t="s">
        <v>581</v>
      </c>
      <c r="H11994" t="s">
        <v>671</v>
      </c>
      <c r="I11994" t="s">
        <v>530</v>
      </c>
      <c r="J11994" t="s">
        <v>679</v>
      </c>
    </row>
    <row r="11995" spans="1:10" x14ac:dyDescent="0.35">
      <c r="A11995">
        <v>12296</v>
      </c>
      <c r="B11995" t="s">
        <v>571</v>
      </c>
      <c r="C11995">
        <v>26</v>
      </c>
      <c r="D11995">
        <v>17</v>
      </c>
      <c r="E11995">
        <v>0</v>
      </c>
      <c r="F11995" t="s">
        <v>581</v>
      </c>
      <c r="G11995" t="s">
        <v>581</v>
      </c>
      <c r="H11995" t="s">
        <v>671</v>
      </c>
      <c r="I11995" t="s">
        <v>530</v>
      </c>
      <c r="J11995" t="s">
        <v>679</v>
      </c>
    </row>
    <row r="11996" spans="1:10" x14ac:dyDescent="0.35">
      <c r="A11996">
        <v>12297</v>
      </c>
      <c r="B11996" t="s">
        <v>571</v>
      </c>
      <c r="C11996">
        <v>27</v>
      </c>
      <c r="D11996">
        <v>11</v>
      </c>
      <c r="E11996">
        <v>0</v>
      </c>
      <c r="F11996" t="s">
        <v>581</v>
      </c>
      <c r="G11996" t="s">
        <v>581</v>
      </c>
      <c r="H11996" t="s">
        <v>671</v>
      </c>
      <c r="I11996" t="s">
        <v>530</v>
      </c>
      <c r="J11996" t="s">
        <v>679</v>
      </c>
    </row>
    <row r="11997" spans="1:10" x14ac:dyDescent="0.35">
      <c r="A11997">
        <v>12298</v>
      </c>
      <c r="B11997" t="s">
        <v>571</v>
      </c>
      <c r="C11997">
        <v>28</v>
      </c>
      <c r="D11997">
        <v>26</v>
      </c>
      <c r="E11997">
        <v>3</v>
      </c>
      <c r="F11997" t="s">
        <v>581</v>
      </c>
      <c r="G11997" t="s">
        <v>581</v>
      </c>
      <c r="H11997" t="s">
        <v>671</v>
      </c>
      <c r="I11997" t="s">
        <v>530</v>
      </c>
      <c r="J11997" t="s">
        <v>679</v>
      </c>
    </row>
    <row r="11998" spans="1:10" x14ac:dyDescent="0.35">
      <c r="A11998">
        <v>12299</v>
      </c>
      <c r="B11998" t="s">
        <v>571</v>
      </c>
      <c r="C11998">
        <v>29</v>
      </c>
      <c r="D11998">
        <v>20</v>
      </c>
      <c r="E11998">
        <v>1</v>
      </c>
      <c r="F11998" t="s">
        <v>581</v>
      </c>
      <c r="G11998" t="s">
        <v>581</v>
      </c>
      <c r="H11998" t="s">
        <v>671</v>
      </c>
      <c r="I11998" t="s">
        <v>530</v>
      </c>
      <c r="J11998" t="s">
        <v>679</v>
      </c>
    </row>
    <row r="11999" spans="1:10" x14ac:dyDescent="0.35">
      <c r="A11999">
        <v>12300</v>
      </c>
      <c r="B11999" t="s">
        <v>571</v>
      </c>
      <c r="C11999">
        <v>30</v>
      </c>
      <c r="D11999">
        <v>17</v>
      </c>
      <c r="E11999">
        <v>0</v>
      </c>
      <c r="F11999" t="s">
        <v>581</v>
      </c>
      <c r="G11999" t="s">
        <v>581</v>
      </c>
      <c r="H11999" t="s">
        <v>671</v>
      </c>
      <c r="I11999" t="s">
        <v>530</v>
      </c>
      <c r="J11999" t="s">
        <v>679</v>
      </c>
    </row>
    <row r="12000" spans="1:10" x14ac:dyDescent="0.35">
      <c r="A12000">
        <v>12301</v>
      </c>
      <c r="B12000" t="s">
        <v>571</v>
      </c>
      <c r="C12000">
        <v>31</v>
      </c>
      <c r="D12000">
        <v>12</v>
      </c>
      <c r="E12000">
        <v>0</v>
      </c>
      <c r="F12000" t="s">
        <v>581</v>
      </c>
      <c r="G12000" t="s">
        <v>581</v>
      </c>
      <c r="H12000" t="s">
        <v>671</v>
      </c>
      <c r="I12000" t="s">
        <v>530</v>
      </c>
      <c r="J12000" t="s">
        <v>679</v>
      </c>
    </row>
    <row r="12001" spans="1:10" x14ac:dyDescent="0.35">
      <c r="A12001">
        <v>12302</v>
      </c>
      <c r="B12001" t="s">
        <v>571</v>
      </c>
      <c r="C12001">
        <v>32</v>
      </c>
      <c r="D12001">
        <v>11</v>
      </c>
      <c r="E12001">
        <v>1</v>
      </c>
      <c r="F12001" t="s">
        <v>581</v>
      </c>
      <c r="G12001" t="s">
        <v>581</v>
      </c>
      <c r="H12001" t="s">
        <v>671</v>
      </c>
      <c r="I12001" t="s">
        <v>530</v>
      </c>
      <c r="J12001" t="s">
        <v>679</v>
      </c>
    </row>
    <row r="12002" spans="1:10" x14ac:dyDescent="0.35">
      <c r="A12002">
        <v>12303</v>
      </c>
      <c r="B12002" t="s">
        <v>571</v>
      </c>
      <c r="C12002">
        <v>33</v>
      </c>
      <c r="D12002">
        <v>10</v>
      </c>
      <c r="E12002">
        <v>2</v>
      </c>
      <c r="F12002" t="s">
        <v>581</v>
      </c>
      <c r="G12002" t="s">
        <v>581</v>
      </c>
      <c r="H12002" t="s">
        <v>671</v>
      </c>
      <c r="I12002" t="s">
        <v>530</v>
      </c>
      <c r="J12002" t="s">
        <v>679</v>
      </c>
    </row>
    <row r="12003" spans="1:10" x14ac:dyDescent="0.35">
      <c r="A12003">
        <v>12304</v>
      </c>
      <c r="B12003" t="s">
        <v>571</v>
      </c>
      <c r="C12003">
        <v>34</v>
      </c>
      <c r="D12003">
        <v>9</v>
      </c>
      <c r="E12003">
        <v>0</v>
      </c>
      <c r="F12003" t="s">
        <v>581</v>
      </c>
      <c r="G12003" t="s">
        <v>581</v>
      </c>
      <c r="H12003" t="s">
        <v>671</v>
      </c>
      <c r="I12003" t="s">
        <v>530</v>
      </c>
      <c r="J12003" t="s">
        <v>679</v>
      </c>
    </row>
    <row r="12004" spans="1:10" x14ac:dyDescent="0.35">
      <c r="A12004">
        <v>12305</v>
      </c>
      <c r="B12004" t="s">
        <v>571</v>
      </c>
      <c r="C12004">
        <v>35</v>
      </c>
      <c r="D12004">
        <v>9</v>
      </c>
      <c r="E12004">
        <v>2</v>
      </c>
      <c r="F12004" t="s">
        <v>581</v>
      </c>
      <c r="G12004" t="s">
        <v>581</v>
      </c>
      <c r="H12004" t="s">
        <v>671</v>
      </c>
      <c r="I12004" t="s">
        <v>530</v>
      </c>
      <c r="J12004" t="s">
        <v>679</v>
      </c>
    </row>
    <row r="12005" spans="1:10" x14ac:dyDescent="0.35">
      <c r="A12005">
        <v>12306</v>
      </c>
      <c r="B12005" t="s">
        <v>571</v>
      </c>
      <c r="C12005">
        <v>36</v>
      </c>
      <c r="D12005">
        <v>6</v>
      </c>
      <c r="E12005">
        <v>1</v>
      </c>
      <c r="F12005" t="s">
        <v>581</v>
      </c>
      <c r="G12005" t="s">
        <v>581</v>
      </c>
      <c r="H12005" t="s">
        <v>671</v>
      </c>
      <c r="I12005" t="s">
        <v>530</v>
      </c>
      <c r="J12005" t="s">
        <v>679</v>
      </c>
    </row>
    <row r="12006" spans="1:10" x14ac:dyDescent="0.35">
      <c r="A12006">
        <v>12307</v>
      </c>
      <c r="B12006" t="s">
        <v>571</v>
      </c>
      <c r="C12006">
        <v>37</v>
      </c>
      <c r="D12006">
        <v>6</v>
      </c>
      <c r="E12006">
        <v>1</v>
      </c>
      <c r="F12006" t="s">
        <v>581</v>
      </c>
      <c r="G12006" t="s">
        <v>581</v>
      </c>
      <c r="H12006" t="s">
        <v>671</v>
      </c>
      <c r="I12006" t="s">
        <v>530</v>
      </c>
      <c r="J12006" t="s">
        <v>679</v>
      </c>
    </row>
    <row r="12007" spans="1:10" x14ac:dyDescent="0.35">
      <c r="A12007">
        <v>12308</v>
      </c>
      <c r="B12007" t="s">
        <v>571</v>
      </c>
      <c r="C12007">
        <v>38</v>
      </c>
      <c r="D12007">
        <v>6</v>
      </c>
      <c r="E12007">
        <v>4</v>
      </c>
      <c r="F12007" t="s">
        <v>581</v>
      </c>
      <c r="G12007" t="s">
        <v>581</v>
      </c>
      <c r="H12007" t="s">
        <v>671</v>
      </c>
      <c r="I12007" t="s">
        <v>530</v>
      </c>
      <c r="J12007" t="s">
        <v>679</v>
      </c>
    </row>
    <row r="12008" spans="1:10" x14ac:dyDescent="0.35">
      <c r="A12008">
        <v>12309</v>
      </c>
      <c r="B12008" t="s">
        <v>572</v>
      </c>
      <c r="C12008">
        <v>15</v>
      </c>
      <c r="D12008">
        <v>34</v>
      </c>
      <c r="E12008">
        <v>0</v>
      </c>
      <c r="F12008" t="s">
        <v>581</v>
      </c>
      <c r="G12008" t="s">
        <v>581</v>
      </c>
      <c r="H12008" t="s">
        <v>671</v>
      </c>
      <c r="I12008" t="s">
        <v>530</v>
      </c>
      <c r="J12008" t="s">
        <v>680</v>
      </c>
    </row>
    <row r="12009" spans="1:10" x14ac:dyDescent="0.35">
      <c r="A12009">
        <v>12310</v>
      </c>
      <c r="B12009" t="s">
        <v>572</v>
      </c>
      <c r="C12009">
        <v>16</v>
      </c>
      <c r="D12009">
        <v>39</v>
      </c>
      <c r="E12009">
        <v>4</v>
      </c>
      <c r="F12009" t="s">
        <v>581</v>
      </c>
      <c r="G12009" t="s">
        <v>581</v>
      </c>
      <c r="H12009" t="s">
        <v>671</v>
      </c>
      <c r="I12009" t="s">
        <v>530</v>
      </c>
      <c r="J12009" t="s">
        <v>680</v>
      </c>
    </row>
    <row r="12010" spans="1:10" x14ac:dyDescent="0.35">
      <c r="A12010">
        <v>12311</v>
      </c>
      <c r="B12010" t="s">
        <v>572</v>
      </c>
      <c r="C12010">
        <v>17</v>
      </c>
      <c r="D12010">
        <v>27</v>
      </c>
      <c r="E12010">
        <v>3</v>
      </c>
      <c r="F12010" t="s">
        <v>581</v>
      </c>
      <c r="G12010" t="s">
        <v>581</v>
      </c>
      <c r="H12010" t="s">
        <v>671</v>
      </c>
      <c r="I12010" t="s">
        <v>530</v>
      </c>
      <c r="J12010" t="s">
        <v>680</v>
      </c>
    </row>
    <row r="12011" spans="1:10" x14ac:dyDescent="0.35">
      <c r="A12011">
        <v>12312</v>
      </c>
      <c r="B12011" t="s">
        <v>572</v>
      </c>
      <c r="C12011">
        <v>18</v>
      </c>
      <c r="D12011">
        <v>21</v>
      </c>
      <c r="E12011">
        <v>5</v>
      </c>
      <c r="F12011" t="s">
        <v>581</v>
      </c>
      <c r="G12011" t="s">
        <v>581</v>
      </c>
      <c r="H12011" t="s">
        <v>671</v>
      </c>
      <c r="I12011" t="s">
        <v>530</v>
      </c>
      <c r="J12011" t="s">
        <v>680</v>
      </c>
    </row>
    <row r="12012" spans="1:10" x14ac:dyDescent="0.35">
      <c r="A12012">
        <v>12313</v>
      </c>
      <c r="B12012" t="s">
        <v>572</v>
      </c>
      <c r="C12012">
        <v>19</v>
      </c>
      <c r="D12012">
        <v>22</v>
      </c>
      <c r="E12012">
        <v>4</v>
      </c>
      <c r="F12012" t="s">
        <v>581</v>
      </c>
      <c r="G12012" t="s">
        <v>581</v>
      </c>
      <c r="H12012" t="s">
        <v>671</v>
      </c>
      <c r="I12012" t="s">
        <v>530</v>
      </c>
      <c r="J12012" t="s">
        <v>680</v>
      </c>
    </row>
    <row r="12013" spans="1:10" x14ac:dyDescent="0.35">
      <c r="A12013">
        <v>12314</v>
      </c>
      <c r="B12013" t="s">
        <v>572</v>
      </c>
      <c r="C12013">
        <v>20</v>
      </c>
      <c r="D12013">
        <v>12</v>
      </c>
      <c r="E12013">
        <v>2</v>
      </c>
      <c r="F12013" t="s">
        <v>581</v>
      </c>
      <c r="G12013" t="s">
        <v>581</v>
      </c>
      <c r="H12013" t="s">
        <v>671</v>
      </c>
      <c r="I12013" t="s">
        <v>530</v>
      </c>
      <c r="J12013" t="s">
        <v>680</v>
      </c>
    </row>
    <row r="12014" spans="1:10" x14ac:dyDescent="0.35">
      <c r="A12014">
        <v>12315</v>
      </c>
      <c r="B12014" t="s">
        <v>572</v>
      </c>
      <c r="C12014">
        <v>21</v>
      </c>
      <c r="D12014">
        <v>16</v>
      </c>
      <c r="E12014">
        <v>0</v>
      </c>
      <c r="F12014" t="s">
        <v>581</v>
      </c>
      <c r="G12014" t="s">
        <v>581</v>
      </c>
      <c r="H12014" t="s">
        <v>671</v>
      </c>
      <c r="I12014" t="s">
        <v>530</v>
      </c>
      <c r="J12014" t="s">
        <v>680</v>
      </c>
    </row>
    <row r="12015" spans="1:10" x14ac:dyDescent="0.35">
      <c r="A12015">
        <v>12316</v>
      </c>
      <c r="B12015" t="s">
        <v>572</v>
      </c>
      <c r="C12015">
        <v>22</v>
      </c>
      <c r="D12015">
        <v>10</v>
      </c>
      <c r="E12015">
        <v>2</v>
      </c>
      <c r="F12015" t="s">
        <v>581</v>
      </c>
      <c r="G12015" t="s">
        <v>581</v>
      </c>
      <c r="H12015" t="s">
        <v>671</v>
      </c>
      <c r="I12015" t="s">
        <v>530</v>
      </c>
      <c r="J12015" t="s">
        <v>680</v>
      </c>
    </row>
    <row r="12016" spans="1:10" x14ac:dyDescent="0.35">
      <c r="A12016">
        <v>12317</v>
      </c>
      <c r="B12016" t="s">
        <v>572</v>
      </c>
      <c r="C12016">
        <v>23</v>
      </c>
      <c r="D12016">
        <v>13</v>
      </c>
      <c r="E12016">
        <v>3</v>
      </c>
      <c r="F12016" t="s">
        <v>581</v>
      </c>
      <c r="G12016" t="s">
        <v>581</v>
      </c>
      <c r="H12016" t="s">
        <v>671</v>
      </c>
      <c r="I12016" t="s">
        <v>530</v>
      </c>
      <c r="J12016" t="s">
        <v>680</v>
      </c>
    </row>
    <row r="12017" spans="1:10" x14ac:dyDescent="0.35">
      <c r="A12017">
        <v>12318</v>
      </c>
      <c r="B12017" t="s">
        <v>572</v>
      </c>
      <c r="C12017">
        <v>24</v>
      </c>
      <c r="D12017">
        <v>27</v>
      </c>
      <c r="E12017">
        <v>11</v>
      </c>
      <c r="F12017" t="s">
        <v>581</v>
      </c>
      <c r="G12017" t="s">
        <v>581</v>
      </c>
      <c r="H12017" t="s">
        <v>671</v>
      </c>
      <c r="I12017" t="s">
        <v>530</v>
      </c>
      <c r="J12017" t="s">
        <v>680</v>
      </c>
    </row>
    <row r="12018" spans="1:10" x14ac:dyDescent="0.35">
      <c r="A12018">
        <v>12319</v>
      </c>
      <c r="B12018" t="s">
        <v>572</v>
      </c>
      <c r="C12018">
        <v>25</v>
      </c>
      <c r="D12018">
        <v>15</v>
      </c>
      <c r="E12018">
        <v>7</v>
      </c>
      <c r="F12018" t="s">
        <v>581</v>
      </c>
      <c r="G12018" t="s">
        <v>581</v>
      </c>
      <c r="H12018" t="s">
        <v>671</v>
      </c>
      <c r="I12018" t="s">
        <v>530</v>
      </c>
      <c r="J12018" t="s">
        <v>680</v>
      </c>
    </row>
    <row r="12019" spans="1:10" x14ac:dyDescent="0.35">
      <c r="A12019">
        <v>12320</v>
      </c>
      <c r="B12019" t="s">
        <v>572</v>
      </c>
      <c r="C12019">
        <v>26</v>
      </c>
      <c r="D12019">
        <v>21</v>
      </c>
      <c r="E12019">
        <v>7</v>
      </c>
      <c r="F12019" t="s">
        <v>581</v>
      </c>
      <c r="G12019" t="s">
        <v>581</v>
      </c>
      <c r="H12019" t="s">
        <v>671</v>
      </c>
      <c r="I12019" t="s">
        <v>530</v>
      </c>
      <c r="J12019" t="s">
        <v>680</v>
      </c>
    </row>
    <row r="12020" spans="1:10" x14ac:dyDescent="0.35">
      <c r="A12020">
        <v>12321</v>
      </c>
      <c r="B12020" t="s">
        <v>572</v>
      </c>
      <c r="C12020">
        <v>27</v>
      </c>
      <c r="D12020">
        <v>13</v>
      </c>
      <c r="E12020">
        <v>8</v>
      </c>
      <c r="F12020" t="s">
        <v>581</v>
      </c>
      <c r="G12020" t="s">
        <v>581</v>
      </c>
      <c r="H12020" t="s">
        <v>671</v>
      </c>
      <c r="I12020" t="s">
        <v>530</v>
      </c>
      <c r="J12020" t="s">
        <v>680</v>
      </c>
    </row>
    <row r="12021" spans="1:10" x14ac:dyDescent="0.35">
      <c r="A12021">
        <v>12322</v>
      </c>
      <c r="B12021" t="s">
        <v>572</v>
      </c>
      <c r="C12021">
        <v>28</v>
      </c>
      <c r="D12021">
        <v>11</v>
      </c>
      <c r="E12021">
        <v>5</v>
      </c>
      <c r="F12021" t="s">
        <v>581</v>
      </c>
      <c r="G12021" t="s">
        <v>581</v>
      </c>
      <c r="H12021" t="s">
        <v>671</v>
      </c>
      <c r="I12021" t="s">
        <v>530</v>
      </c>
      <c r="J12021" t="s">
        <v>680</v>
      </c>
    </row>
    <row r="12022" spans="1:10" x14ac:dyDescent="0.35">
      <c r="A12022">
        <v>12323</v>
      </c>
      <c r="B12022" t="s">
        <v>572</v>
      </c>
      <c r="C12022">
        <v>29</v>
      </c>
      <c r="D12022">
        <v>9</v>
      </c>
      <c r="E12022">
        <v>6</v>
      </c>
      <c r="F12022" t="s">
        <v>581</v>
      </c>
      <c r="G12022" t="s">
        <v>581</v>
      </c>
      <c r="H12022" t="s">
        <v>671</v>
      </c>
      <c r="I12022" t="s">
        <v>530</v>
      </c>
      <c r="J12022" t="s">
        <v>680</v>
      </c>
    </row>
    <row r="12023" spans="1:10" x14ac:dyDescent="0.35">
      <c r="A12023">
        <v>12324</v>
      </c>
      <c r="B12023" t="s">
        <v>572</v>
      </c>
      <c r="C12023">
        <v>30</v>
      </c>
      <c r="D12023">
        <v>17</v>
      </c>
      <c r="E12023">
        <v>8</v>
      </c>
      <c r="F12023" t="s">
        <v>581</v>
      </c>
      <c r="G12023" t="s">
        <v>581</v>
      </c>
      <c r="H12023" t="s">
        <v>671</v>
      </c>
      <c r="I12023" t="s">
        <v>530</v>
      </c>
      <c r="J12023" t="s">
        <v>680</v>
      </c>
    </row>
    <row r="12024" spans="1:10" x14ac:dyDescent="0.35">
      <c r="A12024">
        <v>12325</v>
      </c>
      <c r="B12024" t="s">
        <v>572</v>
      </c>
      <c r="C12024">
        <v>31</v>
      </c>
      <c r="D12024">
        <v>12</v>
      </c>
      <c r="E12024">
        <v>4</v>
      </c>
      <c r="F12024" t="s">
        <v>581</v>
      </c>
      <c r="G12024" t="s">
        <v>581</v>
      </c>
      <c r="H12024" t="s">
        <v>671</v>
      </c>
      <c r="I12024" t="s">
        <v>530</v>
      </c>
      <c r="J12024" t="s">
        <v>680</v>
      </c>
    </row>
    <row r="12025" spans="1:10" x14ac:dyDescent="0.35">
      <c r="A12025">
        <v>12326</v>
      </c>
      <c r="B12025" t="s">
        <v>572</v>
      </c>
      <c r="C12025">
        <v>32</v>
      </c>
      <c r="D12025">
        <v>7</v>
      </c>
      <c r="E12025">
        <v>7</v>
      </c>
      <c r="F12025" t="s">
        <v>581</v>
      </c>
      <c r="G12025" t="s">
        <v>581</v>
      </c>
      <c r="H12025" t="s">
        <v>671</v>
      </c>
      <c r="I12025" t="s">
        <v>530</v>
      </c>
      <c r="J12025" t="s">
        <v>680</v>
      </c>
    </row>
    <row r="12026" spans="1:10" x14ac:dyDescent="0.35">
      <c r="A12026">
        <v>12327</v>
      </c>
      <c r="B12026" t="s">
        <v>572</v>
      </c>
      <c r="C12026">
        <v>33</v>
      </c>
      <c r="D12026">
        <v>12</v>
      </c>
      <c r="E12026">
        <v>11</v>
      </c>
      <c r="F12026" t="s">
        <v>581</v>
      </c>
      <c r="G12026" t="s">
        <v>581</v>
      </c>
      <c r="H12026" t="s">
        <v>671</v>
      </c>
      <c r="I12026" t="s">
        <v>530</v>
      </c>
      <c r="J12026" t="s">
        <v>680</v>
      </c>
    </row>
    <row r="12027" spans="1:10" x14ac:dyDescent="0.35">
      <c r="A12027">
        <v>12328</v>
      </c>
      <c r="B12027" t="s">
        <v>572</v>
      </c>
      <c r="C12027">
        <v>34</v>
      </c>
      <c r="D12027">
        <v>30</v>
      </c>
      <c r="E12027">
        <v>3</v>
      </c>
      <c r="F12027" t="s">
        <v>581</v>
      </c>
      <c r="G12027" t="s">
        <v>581</v>
      </c>
      <c r="H12027" t="s">
        <v>671</v>
      </c>
      <c r="I12027" t="s">
        <v>530</v>
      </c>
      <c r="J12027" t="s">
        <v>680</v>
      </c>
    </row>
    <row r="12028" spans="1:10" x14ac:dyDescent="0.35">
      <c r="A12028">
        <v>12329</v>
      </c>
      <c r="B12028" t="s">
        <v>572</v>
      </c>
      <c r="C12028">
        <v>35</v>
      </c>
      <c r="D12028">
        <v>27</v>
      </c>
      <c r="E12028">
        <v>5</v>
      </c>
      <c r="F12028" t="s">
        <v>581</v>
      </c>
      <c r="G12028" t="s">
        <v>581</v>
      </c>
      <c r="H12028" t="s">
        <v>671</v>
      </c>
      <c r="I12028" t="s">
        <v>530</v>
      </c>
      <c r="J12028" t="s">
        <v>680</v>
      </c>
    </row>
    <row r="12029" spans="1:10" x14ac:dyDescent="0.35">
      <c r="A12029">
        <v>12330</v>
      </c>
      <c r="B12029" t="s">
        <v>572</v>
      </c>
      <c r="C12029">
        <v>36</v>
      </c>
      <c r="D12029">
        <v>8</v>
      </c>
      <c r="E12029">
        <v>1</v>
      </c>
      <c r="F12029" t="s">
        <v>581</v>
      </c>
      <c r="G12029" t="s">
        <v>581</v>
      </c>
      <c r="H12029" t="s">
        <v>671</v>
      </c>
      <c r="I12029" t="s">
        <v>530</v>
      </c>
      <c r="J12029" t="s">
        <v>680</v>
      </c>
    </row>
    <row r="12030" spans="1:10" x14ac:dyDescent="0.35">
      <c r="A12030">
        <v>12331</v>
      </c>
      <c r="B12030" t="s">
        <v>572</v>
      </c>
      <c r="C12030">
        <v>37</v>
      </c>
      <c r="D12030">
        <v>12</v>
      </c>
      <c r="E12030">
        <v>2</v>
      </c>
      <c r="F12030" t="s">
        <v>581</v>
      </c>
      <c r="G12030" t="s">
        <v>581</v>
      </c>
      <c r="H12030" t="s">
        <v>671</v>
      </c>
      <c r="I12030" t="s">
        <v>530</v>
      </c>
      <c r="J12030" t="s">
        <v>680</v>
      </c>
    </row>
    <row r="12031" spans="1:10" x14ac:dyDescent="0.35">
      <c r="A12031">
        <v>12332</v>
      </c>
      <c r="B12031" t="s">
        <v>572</v>
      </c>
      <c r="C12031">
        <v>38</v>
      </c>
      <c r="D12031">
        <v>8</v>
      </c>
      <c r="E12031">
        <v>2</v>
      </c>
      <c r="F12031" t="s">
        <v>581</v>
      </c>
      <c r="G12031" t="s">
        <v>581</v>
      </c>
      <c r="H12031" t="s">
        <v>671</v>
      </c>
      <c r="I12031" t="s">
        <v>530</v>
      </c>
      <c r="J12031" t="s">
        <v>680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CCACA-F0A7-45B2-B8F3-FF0B7C6E1ED3}">
  <dimension ref="A1:L525"/>
  <sheetViews>
    <sheetView workbookViewId="0">
      <selection activeCell="B27" sqref="B27"/>
    </sheetView>
  </sheetViews>
  <sheetFormatPr defaultRowHeight="14.5" x14ac:dyDescent="0.35"/>
  <cols>
    <col min="2" max="2" width="18" customWidth="1"/>
    <col min="3" max="5" width="8.7265625" hidden="1" customWidth="1"/>
    <col min="6" max="6" width="17.81640625" hidden="1" customWidth="1"/>
    <col min="7" max="7" width="16.453125" customWidth="1"/>
    <col min="8" max="8" width="19.54296875" customWidth="1"/>
    <col min="9" max="9" width="14.453125" customWidth="1"/>
    <col min="10" max="10" width="14.54296875" customWidth="1"/>
    <col min="11" max="11" width="15" customWidth="1"/>
    <col min="12" max="12" width="14.453125" customWidth="1"/>
  </cols>
  <sheetData>
    <row r="1" spans="1:12" x14ac:dyDescent="0.35">
      <c r="A1" t="s">
        <v>681</v>
      </c>
      <c r="B1" t="s">
        <v>682</v>
      </c>
      <c r="C1" t="s">
        <v>683</v>
      </c>
      <c r="D1" t="s">
        <v>684</v>
      </c>
      <c r="E1" t="s">
        <v>685</v>
      </c>
      <c r="F1" t="s">
        <v>686</v>
      </c>
      <c r="G1" t="s">
        <v>687</v>
      </c>
      <c r="H1" t="s">
        <v>688</v>
      </c>
      <c r="I1" t="s">
        <v>689</v>
      </c>
      <c r="J1" t="s">
        <v>690</v>
      </c>
      <c r="K1" t="s">
        <v>691</v>
      </c>
      <c r="L1" t="s">
        <v>692</v>
      </c>
    </row>
    <row r="2" spans="1:12" x14ac:dyDescent="0.35">
      <c r="A2" t="s">
        <v>40</v>
      </c>
      <c r="B2" t="s">
        <v>41</v>
      </c>
      <c r="C2">
        <v>98276</v>
      </c>
      <c r="D2">
        <v>95064</v>
      </c>
      <c r="E2">
        <v>62810</v>
      </c>
      <c r="F2">
        <v>19475</v>
      </c>
      <c r="G2">
        <v>117132</v>
      </c>
      <c r="H2" t="s">
        <v>42</v>
      </c>
      <c r="I2" s="1">
        <v>0.83901919999999997</v>
      </c>
      <c r="J2" s="1">
        <v>0.81159720000000002</v>
      </c>
      <c r="K2" s="1">
        <v>0.53623270000000001</v>
      </c>
      <c r="L2" s="1">
        <v>0.16626540000000001</v>
      </c>
    </row>
    <row r="3" spans="1:12" x14ac:dyDescent="0.35">
      <c r="A3" t="s">
        <v>43</v>
      </c>
      <c r="B3" t="s">
        <v>41</v>
      </c>
      <c r="C3">
        <v>17402</v>
      </c>
      <c r="D3">
        <v>16813</v>
      </c>
      <c r="E3">
        <v>10658</v>
      </c>
      <c r="F3">
        <v>3485</v>
      </c>
      <c r="G3">
        <v>21947</v>
      </c>
      <c r="H3" t="s">
        <v>42</v>
      </c>
      <c r="I3" s="1">
        <v>0.79291020000000001</v>
      </c>
      <c r="J3" s="1">
        <v>0.7660728</v>
      </c>
      <c r="K3" s="1">
        <v>0.48562450000000001</v>
      </c>
      <c r="L3" s="1">
        <v>0.1587916</v>
      </c>
    </row>
    <row r="4" spans="1:12" x14ac:dyDescent="0.35">
      <c r="A4" t="s">
        <v>44</v>
      </c>
      <c r="B4" t="s">
        <v>41</v>
      </c>
      <c r="C4">
        <v>43936</v>
      </c>
      <c r="D4">
        <v>42318</v>
      </c>
      <c r="E4">
        <v>26392</v>
      </c>
      <c r="F4">
        <v>8709</v>
      </c>
      <c r="G4">
        <v>54779</v>
      </c>
      <c r="H4" t="s">
        <v>42</v>
      </c>
      <c r="I4" s="1">
        <v>0.80205919999999997</v>
      </c>
      <c r="J4" s="1">
        <v>0.7725223</v>
      </c>
      <c r="K4" s="1">
        <v>0.48179050000000001</v>
      </c>
      <c r="L4" s="1">
        <v>0.1589843</v>
      </c>
    </row>
    <row r="5" spans="1:12" x14ac:dyDescent="0.35">
      <c r="A5" t="s">
        <v>45</v>
      </c>
      <c r="B5" t="s">
        <v>41</v>
      </c>
      <c r="C5">
        <v>33288</v>
      </c>
      <c r="D5">
        <v>32257</v>
      </c>
      <c r="E5">
        <v>21189</v>
      </c>
      <c r="F5">
        <v>6857</v>
      </c>
      <c r="G5">
        <v>41221</v>
      </c>
      <c r="H5" t="s">
        <v>42</v>
      </c>
      <c r="I5" s="1">
        <v>0.80754950000000003</v>
      </c>
      <c r="J5" s="1">
        <v>0.78253810000000001</v>
      </c>
      <c r="K5" s="1">
        <v>0.51403410000000005</v>
      </c>
      <c r="L5" s="1">
        <v>0.1663473</v>
      </c>
    </row>
    <row r="6" spans="1:12" x14ac:dyDescent="0.35">
      <c r="A6" t="s">
        <v>46</v>
      </c>
      <c r="B6" t="s">
        <v>41</v>
      </c>
      <c r="C6">
        <v>34110</v>
      </c>
      <c r="D6">
        <v>33176</v>
      </c>
      <c r="E6">
        <v>22905</v>
      </c>
      <c r="F6">
        <v>8371</v>
      </c>
      <c r="G6">
        <v>41551</v>
      </c>
      <c r="H6" t="s">
        <v>42</v>
      </c>
      <c r="I6" s="1">
        <v>0.82091890000000001</v>
      </c>
      <c r="J6" s="1">
        <v>0.7984405</v>
      </c>
      <c r="K6" s="1">
        <v>0.55125029999999997</v>
      </c>
      <c r="L6" s="1">
        <v>0.20146330000000001</v>
      </c>
    </row>
    <row r="7" spans="1:12" x14ac:dyDescent="0.35">
      <c r="A7" t="s">
        <v>47</v>
      </c>
      <c r="B7" t="s">
        <v>41</v>
      </c>
      <c r="C7">
        <v>39472</v>
      </c>
      <c r="D7">
        <v>38291</v>
      </c>
      <c r="E7">
        <v>26762</v>
      </c>
      <c r="F7">
        <v>9503</v>
      </c>
      <c r="G7">
        <v>47435</v>
      </c>
      <c r="H7" t="s">
        <v>42</v>
      </c>
      <c r="I7" s="1">
        <v>0.83212819999999998</v>
      </c>
      <c r="J7" s="1">
        <v>0.80723089999999997</v>
      </c>
      <c r="K7" s="1">
        <v>0.56418259999999998</v>
      </c>
      <c r="L7" s="1">
        <v>0.2003373</v>
      </c>
    </row>
    <row r="8" spans="1:12" x14ac:dyDescent="0.35">
      <c r="A8" t="s">
        <v>48</v>
      </c>
      <c r="B8" t="s">
        <v>41</v>
      </c>
      <c r="C8">
        <v>26909</v>
      </c>
      <c r="D8">
        <v>25906</v>
      </c>
      <c r="E8">
        <v>16952</v>
      </c>
      <c r="F8">
        <v>5137</v>
      </c>
      <c r="G8">
        <v>35802</v>
      </c>
      <c r="H8" t="s">
        <v>42</v>
      </c>
      <c r="I8" s="1">
        <v>0.751606</v>
      </c>
      <c r="J8" s="1">
        <v>0.72359090000000004</v>
      </c>
      <c r="K8" s="1">
        <v>0.4734931</v>
      </c>
      <c r="L8" s="1">
        <v>0.14348359999999999</v>
      </c>
    </row>
    <row r="9" spans="1:12" x14ac:dyDescent="0.35">
      <c r="A9" t="s">
        <v>49</v>
      </c>
      <c r="B9" t="s">
        <v>41</v>
      </c>
      <c r="C9">
        <v>95592</v>
      </c>
      <c r="D9">
        <v>92273</v>
      </c>
      <c r="E9">
        <v>61856</v>
      </c>
      <c r="F9">
        <v>21600</v>
      </c>
      <c r="G9">
        <v>123006</v>
      </c>
      <c r="H9" t="s">
        <v>42</v>
      </c>
      <c r="I9" s="1">
        <v>0.77713279999999996</v>
      </c>
      <c r="J9" s="1">
        <v>0.75015039999999999</v>
      </c>
      <c r="K9" s="1">
        <v>0.50286980000000003</v>
      </c>
      <c r="L9" s="1">
        <v>0.17560120000000001</v>
      </c>
    </row>
    <row r="10" spans="1:12" x14ac:dyDescent="0.35">
      <c r="A10" t="s">
        <v>50</v>
      </c>
      <c r="B10" t="s">
        <v>41</v>
      </c>
      <c r="C10">
        <v>62166</v>
      </c>
      <c r="D10">
        <v>59990</v>
      </c>
      <c r="E10">
        <v>39261</v>
      </c>
      <c r="F10">
        <v>13089</v>
      </c>
      <c r="G10">
        <v>80418</v>
      </c>
      <c r="H10" t="s">
        <v>42</v>
      </c>
      <c r="I10" s="1">
        <v>0.7730359</v>
      </c>
      <c r="J10" s="1">
        <v>0.74597729999999995</v>
      </c>
      <c r="K10" s="1">
        <v>0.48821160000000002</v>
      </c>
      <c r="L10" s="1">
        <v>0.16276209999999999</v>
      </c>
    </row>
    <row r="11" spans="1:12" x14ac:dyDescent="0.35">
      <c r="A11" t="s">
        <v>51</v>
      </c>
      <c r="B11" t="s">
        <v>41</v>
      </c>
      <c r="C11">
        <v>42188</v>
      </c>
      <c r="D11">
        <v>40768</v>
      </c>
      <c r="E11">
        <v>27045</v>
      </c>
      <c r="F11">
        <v>10381</v>
      </c>
      <c r="G11">
        <v>55592</v>
      </c>
      <c r="H11" t="s">
        <v>42</v>
      </c>
      <c r="I11" s="1">
        <v>0.75888619999999996</v>
      </c>
      <c r="J11" s="1">
        <v>0.73334290000000002</v>
      </c>
      <c r="K11" s="1">
        <v>0.4864909</v>
      </c>
      <c r="L11" s="1">
        <v>0.1867355</v>
      </c>
    </row>
    <row r="12" spans="1:12" x14ac:dyDescent="0.35">
      <c r="A12" t="s">
        <v>52</v>
      </c>
      <c r="B12" t="s">
        <v>41</v>
      </c>
      <c r="C12">
        <v>105</v>
      </c>
      <c r="D12">
        <v>102</v>
      </c>
      <c r="E12">
        <v>45</v>
      </c>
      <c r="F12">
        <v>15</v>
      </c>
      <c r="G12">
        <v>52</v>
      </c>
      <c r="H12" t="s">
        <v>42</v>
      </c>
      <c r="I12" s="1">
        <v>1</v>
      </c>
      <c r="J12" s="1">
        <v>1</v>
      </c>
      <c r="K12" s="1">
        <v>0.86538459999999995</v>
      </c>
      <c r="L12" s="1">
        <v>0.28846149999999998</v>
      </c>
    </row>
    <row r="13" spans="1:12" x14ac:dyDescent="0.35">
      <c r="A13" t="s">
        <v>53</v>
      </c>
      <c r="B13" t="s">
        <v>41</v>
      </c>
      <c r="C13">
        <v>15397</v>
      </c>
      <c r="D13">
        <v>14705</v>
      </c>
      <c r="E13">
        <v>9227</v>
      </c>
      <c r="F13">
        <v>3268</v>
      </c>
      <c r="G13">
        <v>18714</v>
      </c>
      <c r="H13" t="s">
        <v>42</v>
      </c>
      <c r="I13" s="1">
        <v>0.82275299999999996</v>
      </c>
      <c r="J13" s="1">
        <v>0.78577540000000001</v>
      </c>
      <c r="K13" s="1">
        <v>0.49305330000000003</v>
      </c>
      <c r="L13" s="1">
        <v>0.17462859999999999</v>
      </c>
    </row>
    <row r="14" spans="1:12" x14ac:dyDescent="0.35">
      <c r="A14" t="s">
        <v>54</v>
      </c>
      <c r="B14" t="s">
        <v>41</v>
      </c>
      <c r="C14">
        <v>33962</v>
      </c>
      <c r="D14">
        <v>32812</v>
      </c>
      <c r="E14">
        <v>23431</v>
      </c>
      <c r="F14">
        <v>9442</v>
      </c>
      <c r="G14">
        <v>38494</v>
      </c>
      <c r="H14" t="s">
        <v>42</v>
      </c>
      <c r="I14" s="1">
        <v>0.88226740000000003</v>
      </c>
      <c r="J14" s="1">
        <v>0.85239259999999994</v>
      </c>
      <c r="K14" s="1">
        <v>0.60869229999999996</v>
      </c>
      <c r="L14" s="1">
        <v>0.245285</v>
      </c>
    </row>
    <row r="15" spans="1:12" x14ac:dyDescent="0.35">
      <c r="A15" t="s">
        <v>55</v>
      </c>
      <c r="B15" t="s">
        <v>41</v>
      </c>
      <c r="C15">
        <v>13674</v>
      </c>
      <c r="D15">
        <v>13158</v>
      </c>
      <c r="E15">
        <v>9232</v>
      </c>
      <c r="F15">
        <v>3814</v>
      </c>
      <c r="G15">
        <v>15410</v>
      </c>
      <c r="H15" t="s">
        <v>42</v>
      </c>
      <c r="I15" s="1">
        <v>0.88734590000000002</v>
      </c>
      <c r="J15" s="1">
        <v>0.85386119999999999</v>
      </c>
      <c r="K15" s="1">
        <v>0.5990915</v>
      </c>
      <c r="L15" s="1">
        <v>0.24750159999999999</v>
      </c>
    </row>
    <row r="16" spans="1:12" x14ac:dyDescent="0.35">
      <c r="A16" t="s">
        <v>56</v>
      </c>
      <c r="B16" t="s">
        <v>57</v>
      </c>
      <c r="C16">
        <v>30504</v>
      </c>
      <c r="D16">
        <v>29147</v>
      </c>
      <c r="E16">
        <v>18431</v>
      </c>
      <c r="F16">
        <v>6066</v>
      </c>
      <c r="G16">
        <v>35620</v>
      </c>
      <c r="H16" t="s">
        <v>42</v>
      </c>
      <c r="I16" s="1">
        <v>0.85637280000000005</v>
      </c>
      <c r="J16" s="1">
        <v>0.81827620000000001</v>
      </c>
      <c r="K16" s="1">
        <v>0.51743399999999995</v>
      </c>
      <c r="L16" s="1">
        <v>0.17029759999999999</v>
      </c>
    </row>
    <row r="17" spans="1:12" x14ac:dyDescent="0.35">
      <c r="A17" t="s">
        <v>58</v>
      </c>
      <c r="B17" t="s">
        <v>41</v>
      </c>
      <c r="C17">
        <v>16059</v>
      </c>
      <c r="D17">
        <v>15036</v>
      </c>
      <c r="E17">
        <v>10662</v>
      </c>
      <c r="F17">
        <v>4238</v>
      </c>
      <c r="G17">
        <v>16143</v>
      </c>
      <c r="H17" t="s">
        <v>42</v>
      </c>
      <c r="I17" s="1">
        <v>0.99479649999999997</v>
      </c>
      <c r="J17" s="1">
        <v>0.93142539999999996</v>
      </c>
      <c r="K17" s="1">
        <v>0.66047199999999995</v>
      </c>
      <c r="L17" s="1">
        <v>0.2625287</v>
      </c>
    </row>
    <row r="18" spans="1:12" x14ac:dyDescent="0.35">
      <c r="A18" t="s">
        <v>59</v>
      </c>
      <c r="B18" t="s">
        <v>57</v>
      </c>
      <c r="C18">
        <v>25313</v>
      </c>
      <c r="D18">
        <v>24167</v>
      </c>
      <c r="E18">
        <v>15398</v>
      </c>
      <c r="F18">
        <v>5539</v>
      </c>
      <c r="G18">
        <v>28489</v>
      </c>
      <c r="H18" t="s">
        <v>42</v>
      </c>
      <c r="I18" s="23">
        <v>0.88851840000000004</v>
      </c>
      <c r="J18" s="23">
        <v>0.84829239999999995</v>
      </c>
      <c r="K18" s="23">
        <v>0.54048929999999995</v>
      </c>
      <c r="L18" s="23">
        <v>0.19442590000000001</v>
      </c>
    </row>
    <row r="19" spans="1:12" x14ac:dyDescent="0.35">
      <c r="A19" t="s">
        <v>60</v>
      </c>
      <c r="B19" t="s">
        <v>57</v>
      </c>
      <c r="C19">
        <v>30144</v>
      </c>
      <c r="D19">
        <v>28281</v>
      </c>
      <c r="E19">
        <v>17403</v>
      </c>
      <c r="F19">
        <v>6247</v>
      </c>
      <c r="G19">
        <v>33572</v>
      </c>
      <c r="H19" t="s">
        <v>42</v>
      </c>
      <c r="I19" s="1">
        <v>0.89789110000000005</v>
      </c>
      <c r="J19" s="1">
        <v>0.84239839999999999</v>
      </c>
      <c r="K19" s="1">
        <v>0.51837840000000002</v>
      </c>
      <c r="L19" s="1">
        <v>0.18607770000000001</v>
      </c>
    </row>
    <row r="20" spans="1:12" x14ac:dyDescent="0.35">
      <c r="A20" t="s">
        <v>61</v>
      </c>
      <c r="B20" t="s">
        <v>41</v>
      </c>
      <c r="C20">
        <v>17251</v>
      </c>
      <c r="D20">
        <v>15970</v>
      </c>
      <c r="E20">
        <v>9815</v>
      </c>
      <c r="F20">
        <v>3349</v>
      </c>
      <c r="G20">
        <v>18191</v>
      </c>
      <c r="H20" t="s">
        <v>42</v>
      </c>
      <c r="I20" s="1">
        <v>0.94832609999999995</v>
      </c>
      <c r="J20" s="1">
        <v>0.87790670000000004</v>
      </c>
      <c r="K20" s="1">
        <v>0.53955249999999999</v>
      </c>
      <c r="L20" s="1">
        <v>0.18410199999999999</v>
      </c>
    </row>
    <row r="21" spans="1:12" x14ac:dyDescent="0.35">
      <c r="A21" t="s">
        <v>62</v>
      </c>
      <c r="B21" t="s">
        <v>41</v>
      </c>
      <c r="C21">
        <v>6759</v>
      </c>
      <c r="D21">
        <v>6541</v>
      </c>
      <c r="E21">
        <v>5132</v>
      </c>
      <c r="F21">
        <v>2359</v>
      </c>
      <c r="G21">
        <v>7162</v>
      </c>
      <c r="H21" t="s">
        <v>42</v>
      </c>
      <c r="I21" s="1">
        <v>0.94373079999999998</v>
      </c>
      <c r="J21" s="1">
        <v>0.91329229999999995</v>
      </c>
      <c r="K21" s="1">
        <v>0.71655959999999996</v>
      </c>
      <c r="L21" s="1">
        <v>0.32937729999999998</v>
      </c>
    </row>
    <row r="22" spans="1:12" x14ac:dyDescent="0.35">
      <c r="A22" t="s">
        <v>63</v>
      </c>
      <c r="B22" t="s">
        <v>57</v>
      </c>
      <c r="C22">
        <v>27409</v>
      </c>
      <c r="D22">
        <v>24997</v>
      </c>
      <c r="E22">
        <v>15608</v>
      </c>
      <c r="F22">
        <v>4952</v>
      </c>
      <c r="G22">
        <v>26245</v>
      </c>
      <c r="H22" t="s">
        <v>42</v>
      </c>
      <c r="I22" s="1">
        <v>1</v>
      </c>
      <c r="J22" s="1">
        <v>0.95244810000000002</v>
      </c>
      <c r="K22" s="1">
        <v>0.59470369999999995</v>
      </c>
      <c r="L22" s="1">
        <v>0.18868360000000001</v>
      </c>
    </row>
    <row r="23" spans="1:12" x14ac:dyDescent="0.35">
      <c r="A23" t="s">
        <v>64</v>
      </c>
      <c r="B23" t="s">
        <v>41</v>
      </c>
      <c r="C23">
        <v>1603</v>
      </c>
      <c r="D23">
        <v>1360</v>
      </c>
      <c r="E23">
        <v>708</v>
      </c>
      <c r="F23">
        <v>170</v>
      </c>
      <c r="G23">
        <v>671</v>
      </c>
      <c r="H23" t="s">
        <v>42</v>
      </c>
      <c r="I23" s="1">
        <v>1</v>
      </c>
      <c r="J23" s="1">
        <v>1</v>
      </c>
      <c r="K23" s="1">
        <v>1</v>
      </c>
      <c r="L23" s="1">
        <v>0.2533532</v>
      </c>
    </row>
    <row r="24" spans="1:12" x14ac:dyDescent="0.35">
      <c r="A24" t="s">
        <v>65</v>
      </c>
      <c r="B24" t="s">
        <v>41</v>
      </c>
      <c r="C24">
        <v>17450</v>
      </c>
      <c r="D24">
        <v>16709</v>
      </c>
      <c r="E24">
        <v>11948</v>
      </c>
      <c r="F24">
        <v>3728</v>
      </c>
      <c r="G24">
        <v>19446</v>
      </c>
      <c r="H24" t="s">
        <v>42</v>
      </c>
      <c r="I24" s="1">
        <v>0.89735679999999995</v>
      </c>
      <c r="J24" s="1">
        <v>0.85925130000000005</v>
      </c>
      <c r="K24" s="1">
        <v>0.61441939999999995</v>
      </c>
      <c r="L24" s="1">
        <v>0.1917104</v>
      </c>
    </row>
    <row r="25" spans="1:12" x14ac:dyDescent="0.35">
      <c r="A25" t="s">
        <v>66</v>
      </c>
      <c r="B25" t="s">
        <v>41</v>
      </c>
      <c r="C25">
        <v>29713</v>
      </c>
      <c r="D25">
        <v>28535</v>
      </c>
      <c r="E25">
        <v>21492</v>
      </c>
      <c r="F25">
        <v>8403</v>
      </c>
      <c r="G25">
        <v>31215</v>
      </c>
      <c r="H25" t="s">
        <v>42</v>
      </c>
      <c r="I25" s="1">
        <v>0.95188209999999995</v>
      </c>
      <c r="J25" s="1">
        <v>0.91414390000000001</v>
      </c>
      <c r="K25" s="1">
        <v>0.68851510000000005</v>
      </c>
      <c r="L25" s="1">
        <v>0.26919749999999998</v>
      </c>
    </row>
    <row r="26" spans="1:12" x14ac:dyDescent="0.35">
      <c r="A26" t="s">
        <v>67</v>
      </c>
      <c r="B26" t="s">
        <v>68</v>
      </c>
      <c r="C26">
        <v>35407</v>
      </c>
      <c r="D26">
        <v>33639</v>
      </c>
      <c r="E26">
        <v>19418</v>
      </c>
      <c r="F26">
        <v>5182</v>
      </c>
      <c r="G26">
        <v>43099</v>
      </c>
      <c r="H26" t="s">
        <v>42</v>
      </c>
      <c r="I26" s="1">
        <v>0.82152720000000001</v>
      </c>
      <c r="J26" s="1">
        <v>0.78050540000000002</v>
      </c>
      <c r="K26" s="1">
        <v>0.4505441</v>
      </c>
      <c r="L26" s="1">
        <v>0.1202348</v>
      </c>
    </row>
    <row r="27" spans="1:12" x14ac:dyDescent="0.35">
      <c r="A27" t="s">
        <v>69</v>
      </c>
      <c r="B27" t="s">
        <v>70</v>
      </c>
      <c r="C27">
        <v>51082</v>
      </c>
      <c r="D27">
        <v>48493</v>
      </c>
      <c r="E27">
        <v>29885</v>
      </c>
      <c r="F27">
        <v>9395</v>
      </c>
      <c r="G27">
        <v>58739</v>
      </c>
      <c r="H27" t="s">
        <v>42</v>
      </c>
      <c r="I27" s="1">
        <v>0.86964370000000002</v>
      </c>
      <c r="J27" s="1">
        <v>0.82556739999999995</v>
      </c>
      <c r="K27" s="1">
        <v>0.50877609999999995</v>
      </c>
      <c r="L27" s="1">
        <v>0.1599448</v>
      </c>
    </row>
    <row r="28" spans="1:12" x14ac:dyDescent="0.35">
      <c r="A28" t="s">
        <v>71</v>
      </c>
      <c r="B28" t="s">
        <v>41</v>
      </c>
      <c r="C28">
        <v>12350</v>
      </c>
      <c r="D28">
        <v>11869</v>
      </c>
      <c r="E28">
        <v>7640</v>
      </c>
      <c r="F28">
        <v>2238</v>
      </c>
      <c r="G28">
        <v>15079</v>
      </c>
      <c r="H28" t="s">
        <v>42</v>
      </c>
      <c r="I28" s="1">
        <v>0.81901990000000002</v>
      </c>
      <c r="J28" s="1">
        <v>0.78712119999999997</v>
      </c>
      <c r="K28" s="1">
        <v>0.50666489999999997</v>
      </c>
      <c r="L28" s="1">
        <v>0.1484183</v>
      </c>
    </row>
    <row r="29" spans="1:12" x14ac:dyDescent="0.35">
      <c r="A29" t="s">
        <v>72</v>
      </c>
      <c r="B29" t="s">
        <v>41</v>
      </c>
      <c r="C29">
        <v>3789</v>
      </c>
      <c r="D29">
        <v>3612</v>
      </c>
      <c r="E29">
        <v>2192</v>
      </c>
      <c r="F29">
        <v>433</v>
      </c>
      <c r="G29">
        <v>4977</v>
      </c>
      <c r="H29" t="s">
        <v>42</v>
      </c>
      <c r="I29" s="1">
        <v>0.76130200000000003</v>
      </c>
      <c r="J29" s="1">
        <v>0.72573840000000001</v>
      </c>
      <c r="K29" s="1">
        <v>0.44042599999999998</v>
      </c>
      <c r="L29" s="1">
        <v>8.70002E-2</v>
      </c>
    </row>
    <row r="30" spans="1:12" x14ac:dyDescent="0.35">
      <c r="A30" t="s">
        <v>73</v>
      </c>
      <c r="B30" t="s">
        <v>41</v>
      </c>
      <c r="C30">
        <v>23819</v>
      </c>
      <c r="D30">
        <v>22468</v>
      </c>
      <c r="E30">
        <v>16461</v>
      </c>
      <c r="F30">
        <v>5406</v>
      </c>
      <c r="G30">
        <v>21176</v>
      </c>
      <c r="H30" t="s">
        <v>42</v>
      </c>
      <c r="I30" s="1">
        <v>1</v>
      </c>
      <c r="J30" s="1">
        <v>1</v>
      </c>
      <c r="K30" s="1">
        <v>0.77734230000000004</v>
      </c>
      <c r="L30" s="1">
        <v>0.25528899999999999</v>
      </c>
    </row>
    <row r="31" spans="1:12" x14ac:dyDescent="0.35">
      <c r="A31" t="s">
        <v>74</v>
      </c>
      <c r="B31" t="s">
        <v>41</v>
      </c>
      <c r="C31">
        <v>20169</v>
      </c>
      <c r="D31">
        <v>19088</v>
      </c>
      <c r="E31">
        <v>12685</v>
      </c>
      <c r="F31">
        <v>4435</v>
      </c>
      <c r="G31">
        <v>23469</v>
      </c>
      <c r="H31" t="s">
        <v>42</v>
      </c>
      <c r="I31" s="1">
        <v>0.85938899999999996</v>
      </c>
      <c r="J31" s="1">
        <v>0.81332819999999995</v>
      </c>
      <c r="K31" s="1">
        <v>0.54050019999999999</v>
      </c>
      <c r="L31" s="1">
        <v>0.18897269999999999</v>
      </c>
    </row>
    <row r="32" spans="1:12" x14ac:dyDescent="0.35">
      <c r="A32" t="s">
        <v>75</v>
      </c>
      <c r="B32" t="s">
        <v>41</v>
      </c>
      <c r="C32">
        <v>16043</v>
      </c>
      <c r="D32">
        <v>15569</v>
      </c>
      <c r="E32">
        <v>11968</v>
      </c>
      <c r="F32">
        <v>4993</v>
      </c>
      <c r="G32">
        <v>17675</v>
      </c>
      <c r="H32" t="s">
        <v>42</v>
      </c>
      <c r="I32" s="1">
        <v>0.90766619999999998</v>
      </c>
      <c r="J32" s="1">
        <v>0.88084859999999998</v>
      </c>
      <c r="K32" s="1">
        <v>0.67711449999999995</v>
      </c>
      <c r="L32" s="1">
        <v>0.2824894</v>
      </c>
    </row>
    <row r="33" spans="1:12" x14ac:dyDescent="0.35">
      <c r="A33" t="s">
        <v>76</v>
      </c>
      <c r="B33" t="s">
        <v>57</v>
      </c>
      <c r="C33">
        <v>28896</v>
      </c>
      <c r="D33">
        <v>27661</v>
      </c>
      <c r="E33">
        <v>17376</v>
      </c>
      <c r="F33">
        <v>6057</v>
      </c>
      <c r="G33">
        <v>33016</v>
      </c>
      <c r="H33" t="s">
        <v>42</v>
      </c>
      <c r="I33" s="1">
        <v>0.87521199999999999</v>
      </c>
      <c r="J33" s="1">
        <v>0.83780589999999999</v>
      </c>
      <c r="K33" s="1">
        <v>0.52629029999999999</v>
      </c>
      <c r="L33" s="1">
        <v>0.18345649999999999</v>
      </c>
    </row>
    <row r="34" spans="1:12" x14ac:dyDescent="0.35">
      <c r="A34" t="s">
        <v>77</v>
      </c>
      <c r="B34" t="s">
        <v>41</v>
      </c>
      <c r="C34">
        <v>25817</v>
      </c>
      <c r="D34">
        <v>24748</v>
      </c>
      <c r="E34">
        <v>16367</v>
      </c>
      <c r="F34">
        <v>5264</v>
      </c>
      <c r="G34">
        <v>27876</v>
      </c>
      <c r="H34" t="s">
        <v>42</v>
      </c>
      <c r="I34" s="1">
        <v>0.92613710000000005</v>
      </c>
      <c r="J34" s="1">
        <v>0.88778880000000004</v>
      </c>
      <c r="K34" s="1">
        <v>0.58713590000000004</v>
      </c>
      <c r="L34" s="1">
        <v>0.18883630000000001</v>
      </c>
    </row>
    <row r="35" spans="1:12" x14ac:dyDescent="0.35">
      <c r="A35" t="s">
        <v>78</v>
      </c>
      <c r="B35" t="s">
        <v>41</v>
      </c>
      <c r="C35">
        <v>18009</v>
      </c>
      <c r="D35">
        <v>17163</v>
      </c>
      <c r="E35">
        <v>11247</v>
      </c>
      <c r="F35">
        <v>4108</v>
      </c>
      <c r="G35">
        <v>19805</v>
      </c>
      <c r="H35" t="s">
        <v>42</v>
      </c>
      <c r="I35" s="1">
        <v>0.90931580000000001</v>
      </c>
      <c r="J35" s="1">
        <v>0.86659929999999996</v>
      </c>
      <c r="K35" s="1">
        <v>0.56788689999999997</v>
      </c>
      <c r="L35" s="1">
        <v>0.20742240000000001</v>
      </c>
    </row>
    <row r="36" spans="1:12" x14ac:dyDescent="0.35">
      <c r="A36" t="s">
        <v>79</v>
      </c>
      <c r="B36" t="s">
        <v>41</v>
      </c>
      <c r="C36">
        <v>46856</v>
      </c>
      <c r="D36">
        <v>44984</v>
      </c>
      <c r="E36">
        <v>29831</v>
      </c>
      <c r="F36">
        <v>9359</v>
      </c>
      <c r="G36">
        <v>51054</v>
      </c>
      <c r="H36" t="s">
        <v>42</v>
      </c>
      <c r="I36" s="1">
        <v>0.91777339999999996</v>
      </c>
      <c r="J36" s="1">
        <v>0.88110630000000001</v>
      </c>
      <c r="K36" s="1">
        <v>0.58430289999999996</v>
      </c>
      <c r="L36" s="1">
        <v>0.1833157</v>
      </c>
    </row>
    <row r="37" spans="1:12" x14ac:dyDescent="0.35">
      <c r="A37" t="s">
        <v>80</v>
      </c>
      <c r="B37" t="s">
        <v>41</v>
      </c>
      <c r="C37">
        <v>24603</v>
      </c>
      <c r="D37">
        <v>23705</v>
      </c>
      <c r="E37">
        <v>16992</v>
      </c>
      <c r="F37">
        <v>6525</v>
      </c>
      <c r="G37">
        <v>26251</v>
      </c>
      <c r="H37" t="s">
        <v>42</v>
      </c>
      <c r="I37" s="1">
        <v>0.93722150000000004</v>
      </c>
      <c r="J37" s="1">
        <v>0.90301319999999996</v>
      </c>
      <c r="K37" s="1">
        <v>0.64728960000000002</v>
      </c>
      <c r="L37" s="1">
        <v>0.24856200000000001</v>
      </c>
    </row>
    <row r="38" spans="1:12" x14ac:dyDescent="0.35">
      <c r="A38" t="s">
        <v>81</v>
      </c>
      <c r="B38" t="s">
        <v>41</v>
      </c>
      <c r="C38">
        <v>73726</v>
      </c>
      <c r="D38">
        <v>70881</v>
      </c>
      <c r="E38">
        <v>44741</v>
      </c>
      <c r="F38">
        <v>11110</v>
      </c>
      <c r="G38">
        <v>86156</v>
      </c>
      <c r="H38" t="s">
        <v>42</v>
      </c>
      <c r="I38" s="1">
        <v>0.85572680000000001</v>
      </c>
      <c r="J38" s="1">
        <v>0.82270529999999997</v>
      </c>
      <c r="K38" s="1">
        <v>0.51930220000000005</v>
      </c>
      <c r="L38" s="1">
        <v>0.12895209999999999</v>
      </c>
    </row>
    <row r="39" spans="1:12" x14ac:dyDescent="0.35">
      <c r="A39" t="s">
        <v>82</v>
      </c>
      <c r="B39" t="s">
        <v>41</v>
      </c>
      <c r="C39">
        <v>23007</v>
      </c>
      <c r="D39">
        <v>22323</v>
      </c>
      <c r="E39">
        <v>15885</v>
      </c>
      <c r="F39">
        <v>5783</v>
      </c>
      <c r="G39">
        <v>26052</v>
      </c>
      <c r="H39" t="s">
        <v>42</v>
      </c>
      <c r="I39" s="1">
        <v>0.88311839999999997</v>
      </c>
      <c r="J39" s="1">
        <v>0.85686320000000005</v>
      </c>
      <c r="K39" s="1">
        <v>0.60974200000000001</v>
      </c>
      <c r="L39" s="1">
        <v>0.22197910000000001</v>
      </c>
    </row>
    <row r="40" spans="1:12" x14ac:dyDescent="0.35">
      <c r="A40" t="s">
        <v>83</v>
      </c>
      <c r="B40" t="s">
        <v>41</v>
      </c>
      <c r="C40">
        <v>16741</v>
      </c>
      <c r="D40">
        <v>16187</v>
      </c>
      <c r="E40">
        <v>11308</v>
      </c>
      <c r="F40">
        <v>3963</v>
      </c>
      <c r="G40">
        <v>19120</v>
      </c>
      <c r="H40" t="s">
        <v>42</v>
      </c>
      <c r="I40" s="1">
        <v>0.87557529999999995</v>
      </c>
      <c r="J40" s="1">
        <v>0.84660040000000003</v>
      </c>
      <c r="K40" s="1">
        <v>0.59142260000000002</v>
      </c>
      <c r="L40" s="1">
        <v>0.20726990000000001</v>
      </c>
    </row>
    <row r="41" spans="1:12" x14ac:dyDescent="0.35">
      <c r="A41" t="s">
        <v>84</v>
      </c>
      <c r="B41" t="s">
        <v>41</v>
      </c>
      <c r="C41">
        <v>26402</v>
      </c>
      <c r="D41">
        <v>25402</v>
      </c>
      <c r="E41">
        <v>17176</v>
      </c>
      <c r="F41">
        <v>4921</v>
      </c>
      <c r="G41">
        <v>29895</v>
      </c>
      <c r="H41" t="s">
        <v>42</v>
      </c>
      <c r="I41" s="1">
        <v>0.88315770000000005</v>
      </c>
      <c r="J41" s="1">
        <v>0.84970730000000005</v>
      </c>
      <c r="K41" s="1">
        <v>0.57454430000000001</v>
      </c>
      <c r="L41" s="1">
        <v>0.16460949999999999</v>
      </c>
    </row>
    <row r="42" spans="1:12" x14ac:dyDescent="0.35">
      <c r="A42" t="s">
        <v>85</v>
      </c>
      <c r="B42" t="s">
        <v>41</v>
      </c>
      <c r="C42">
        <v>16063</v>
      </c>
      <c r="D42">
        <v>15506</v>
      </c>
      <c r="E42">
        <v>11433</v>
      </c>
      <c r="F42">
        <v>3888</v>
      </c>
      <c r="G42">
        <v>17828</v>
      </c>
      <c r="H42" t="s">
        <v>42</v>
      </c>
      <c r="I42" s="1">
        <v>0.90099839999999998</v>
      </c>
      <c r="J42" s="1">
        <v>0.86975539999999996</v>
      </c>
      <c r="K42" s="1">
        <v>0.64129460000000005</v>
      </c>
      <c r="L42" s="1">
        <v>0.2180839</v>
      </c>
    </row>
    <row r="43" spans="1:12" x14ac:dyDescent="0.35">
      <c r="A43" t="s">
        <v>86</v>
      </c>
      <c r="B43" t="s">
        <v>41</v>
      </c>
      <c r="C43">
        <v>1153</v>
      </c>
      <c r="D43">
        <v>1120</v>
      </c>
      <c r="E43">
        <v>791</v>
      </c>
      <c r="F43">
        <v>322</v>
      </c>
      <c r="G43">
        <v>1332</v>
      </c>
      <c r="H43" t="s">
        <v>42</v>
      </c>
      <c r="I43" s="1">
        <v>0.86561560000000004</v>
      </c>
      <c r="J43" s="1">
        <v>0.84084080000000005</v>
      </c>
      <c r="K43" s="1">
        <v>0.59384380000000003</v>
      </c>
      <c r="L43" s="1">
        <v>0.2417417</v>
      </c>
    </row>
    <row r="44" spans="1:12" x14ac:dyDescent="0.35">
      <c r="A44" t="s">
        <v>87</v>
      </c>
      <c r="B44" t="s">
        <v>41</v>
      </c>
      <c r="C44">
        <v>36721</v>
      </c>
      <c r="D44">
        <v>35443</v>
      </c>
      <c r="E44">
        <v>24225</v>
      </c>
      <c r="F44">
        <v>7445</v>
      </c>
      <c r="G44">
        <v>41096</v>
      </c>
      <c r="H44" t="s">
        <v>42</v>
      </c>
      <c r="I44" s="1">
        <v>0.8935419</v>
      </c>
      <c r="J44" s="1">
        <v>0.86244399999999999</v>
      </c>
      <c r="K44" s="1">
        <v>0.58947340000000004</v>
      </c>
      <c r="L44" s="1">
        <v>0.18116119999999999</v>
      </c>
    </row>
    <row r="45" spans="1:12" x14ac:dyDescent="0.35">
      <c r="A45" t="s">
        <v>88</v>
      </c>
      <c r="B45" t="s">
        <v>41</v>
      </c>
      <c r="C45">
        <v>11257</v>
      </c>
      <c r="D45">
        <v>10718</v>
      </c>
      <c r="E45">
        <v>6842</v>
      </c>
      <c r="F45">
        <v>1590</v>
      </c>
      <c r="G45">
        <v>13018</v>
      </c>
      <c r="H45" t="s">
        <v>42</v>
      </c>
      <c r="I45" s="1">
        <v>0.86472579999999999</v>
      </c>
      <c r="J45" s="1">
        <v>0.82332159999999999</v>
      </c>
      <c r="K45" s="1">
        <v>0.52558000000000005</v>
      </c>
      <c r="L45" s="1">
        <v>0.1221386</v>
      </c>
    </row>
    <row r="46" spans="1:12" x14ac:dyDescent="0.35">
      <c r="A46" t="s">
        <v>89</v>
      </c>
      <c r="B46" t="s">
        <v>41</v>
      </c>
      <c r="C46">
        <v>8802</v>
      </c>
      <c r="D46">
        <v>8335</v>
      </c>
      <c r="E46">
        <v>4867</v>
      </c>
      <c r="F46">
        <v>987</v>
      </c>
      <c r="G46">
        <v>10906</v>
      </c>
      <c r="H46" t="s">
        <v>42</v>
      </c>
      <c r="I46" s="1">
        <v>0.80707870000000004</v>
      </c>
      <c r="J46" s="1">
        <v>0.7642582</v>
      </c>
      <c r="K46" s="1">
        <v>0.4462681</v>
      </c>
      <c r="L46" s="1">
        <v>9.05006E-2</v>
      </c>
    </row>
    <row r="47" spans="1:12" x14ac:dyDescent="0.35">
      <c r="A47" t="s">
        <v>90</v>
      </c>
      <c r="B47" t="s">
        <v>41</v>
      </c>
      <c r="C47">
        <v>7829</v>
      </c>
      <c r="D47">
        <v>7569</v>
      </c>
      <c r="E47">
        <v>4833</v>
      </c>
      <c r="F47">
        <v>1141</v>
      </c>
      <c r="G47">
        <v>9130</v>
      </c>
      <c r="H47" t="s">
        <v>42</v>
      </c>
      <c r="I47" s="1">
        <v>0.85750280000000001</v>
      </c>
      <c r="J47" s="1">
        <v>0.82902520000000002</v>
      </c>
      <c r="K47" s="1">
        <v>0.52935379999999999</v>
      </c>
      <c r="L47" s="1">
        <v>0.1249726</v>
      </c>
    </row>
    <row r="48" spans="1:12" x14ac:dyDescent="0.35">
      <c r="A48" t="s">
        <v>91</v>
      </c>
      <c r="B48" t="s">
        <v>57</v>
      </c>
      <c r="C48">
        <v>56335</v>
      </c>
      <c r="D48">
        <v>54226</v>
      </c>
      <c r="E48">
        <v>34672</v>
      </c>
      <c r="F48">
        <v>10238</v>
      </c>
      <c r="G48">
        <v>65632</v>
      </c>
      <c r="H48" t="s">
        <v>42</v>
      </c>
      <c r="I48" s="1">
        <v>0.85834650000000001</v>
      </c>
      <c r="J48" s="1">
        <v>0.82621279999999997</v>
      </c>
      <c r="K48" s="1">
        <v>0.5282789</v>
      </c>
      <c r="L48" s="1">
        <v>0.15599099999999999</v>
      </c>
    </row>
    <row r="49" spans="1:12" x14ac:dyDescent="0.35">
      <c r="A49" t="s">
        <v>92</v>
      </c>
      <c r="B49" t="s">
        <v>41</v>
      </c>
      <c r="C49">
        <v>4475</v>
      </c>
      <c r="D49">
        <v>4328</v>
      </c>
      <c r="E49">
        <v>2922</v>
      </c>
      <c r="F49">
        <v>881</v>
      </c>
      <c r="G49">
        <v>4882</v>
      </c>
      <c r="H49" t="s">
        <v>42</v>
      </c>
      <c r="I49" s="1">
        <v>0.91663249999999996</v>
      </c>
      <c r="J49" s="1">
        <v>0.88652189999999997</v>
      </c>
      <c r="K49" s="1">
        <v>0.59852519999999998</v>
      </c>
      <c r="L49" s="1">
        <v>0.1804588</v>
      </c>
    </row>
    <row r="50" spans="1:12" x14ac:dyDescent="0.35">
      <c r="A50" t="s">
        <v>93</v>
      </c>
      <c r="B50" t="s">
        <v>41</v>
      </c>
      <c r="C50">
        <v>4166</v>
      </c>
      <c r="D50">
        <v>4068</v>
      </c>
      <c r="E50">
        <v>2919</v>
      </c>
      <c r="F50">
        <v>1064</v>
      </c>
      <c r="G50">
        <v>4729</v>
      </c>
      <c r="H50" t="s">
        <v>42</v>
      </c>
      <c r="I50" s="1">
        <v>0.88094740000000005</v>
      </c>
      <c r="J50" s="1">
        <v>0.86022410000000005</v>
      </c>
      <c r="K50" s="1">
        <v>0.6172552</v>
      </c>
      <c r="L50" s="1">
        <v>0.22499469999999999</v>
      </c>
    </row>
    <row r="51" spans="1:12" x14ac:dyDescent="0.35">
      <c r="A51" t="s">
        <v>94</v>
      </c>
      <c r="B51" t="s">
        <v>41</v>
      </c>
      <c r="C51">
        <v>15318</v>
      </c>
      <c r="D51">
        <v>14780</v>
      </c>
      <c r="E51">
        <v>9481</v>
      </c>
      <c r="F51">
        <v>3383</v>
      </c>
      <c r="G51">
        <v>18137</v>
      </c>
      <c r="H51" t="s">
        <v>42</v>
      </c>
      <c r="I51" s="1">
        <v>0.84457190000000004</v>
      </c>
      <c r="J51" s="1">
        <v>0.81490870000000004</v>
      </c>
      <c r="K51" s="1">
        <v>0.52274359999999997</v>
      </c>
      <c r="L51" s="1">
        <v>0.18652479999999999</v>
      </c>
    </row>
    <row r="52" spans="1:12" x14ac:dyDescent="0.35">
      <c r="A52" t="s">
        <v>95</v>
      </c>
      <c r="B52" t="s">
        <v>41</v>
      </c>
      <c r="C52">
        <v>13623</v>
      </c>
      <c r="D52">
        <v>13141</v>
      </c>
      <c r="E52">
        <v>9259</v>
      </c>
      <c r="F52">
        <v>3134</v>
      </c>
      <c r="G52">
        <v>16398</v>
      </c>
      <c r="H52" t="s">
        <v>42</v>
      </c>
      <c r="I52" s="1">
        <v>0.83077199999999995</v>
      </c>
      <c r="J52" s="1">
        <v>0.80137820000000004</v>
      </c>
      <c r="K52" s="1">
        <v>0.56464199999999998</v>
      </c>
      <c r="L52" s="1">
        <v>0.19112090000000001</v>
      </c>
    </row>
    <row r="53" spans="1:12" x14ac:dyDescent="0.35">
      <c r="A53" t="s">
        <v>96</v>
      </c>
      <c r="B53" t="s">
        <v>41</v>
      </c>
      <c r="C53">
        <v>9429</v>
      </c>
      <c r="D53">
        <v>9147</v>
      </c>
      <c r="E53">
        <v>6173</v>
      </c>
      <c r="F53">
        <v>1893</v>
      </c>
      <c r="G53">
        <v>10977</v>
      </c>
      <c r="H53" t="s">
        <v>42</v>
      </c>
      <c r="I53" s="1">
        <v>0.85897789999999996</v>
      </c>
      <c r="J53" s="1">
        <v>0.83328780000000002</v>
      </c>
      <c r="K53" s="1">
        <v>0.56235769999999996</v>
      </c>
      <c r="L53" s="1">
        <v>0.17245150000000001</v>
      </c>
    </row>
    <row r="54" spans="1:12" x14ac:dyDescent="0.35">
      <c r="A54" t="s">
        <v>97</v>
      </c>
      <c r="B54" t="s">
        <v>41</v>
      </c>
      <c r="C54">
        <v>7873</v>
      </c>
      <c r="D54">
        <v>7572</v>
      </c>
      <c r="E54">
        <v>5063</v>
      </c>
      <c r="F54">
        <v>1618</v>
      </c>
      <c r="G54">
        <v>9371</v>
      </c>
      <c r="H54" t="s">
        <v>42</v>
      </c>
      <c r="I54" s="1">
        <v>0.84014509999999998</v>
      </c>
      <c r="J54" s="1">
        <v>0.80802479999999999</v>
      </c>
      <c r="K54" s="1">
        <v>0.54028390000000004</v>
      </c>
      <c r="L54" s="1">
        <v>0.17266029999999999</v>
      </c>
    </row>
    <row r="55" spans="1:12" x14ac:dyDescent="0.35">
      <c r="A55" t="s">
        <v>98</v>
      </c>
      <c r="B55" t="s">
        <v>41</v>
      </c>
      <c r="C55">
        <v>10763</v>
      </c>
      <c r="D55">
        <v>10207</v>
      </c>
      <c r="E55">
        <v>6730</v>
      </c>
      <c r="F55">
        <v>2509</v>
      </c>
      <c r="G55">
        <v>13046</v>
      </c>
      <c r="H55" t="s">
        <v>42</v>
      </c>
      <c r="I55" s="1">
        <v>0.82500390000000001</v>
      </c>
      <c r="J55" s="1">
        <v>0.78238540000000001</v>
      </c>
      <c r="K55" s="1">
        <v>0.51586690000000002</v>
      </c>
      <c r="L55" s="1">
        <v>0.1923195</v>
      </c>
    </row>
    <row r="56" spans="1:12" x14ac:dyDescent="0.35">
      <c r="A56" t="s">
        <v>99</v>
      </c>
      <c r="B56" t="s">
        <v>41</v>
      </c>
      <c r="C56">
        <v>24936</v>
      </c>
      <c r="D56">
        <v>23618</v>
      </c>
      <c r="E56">
        <v>14068</v>
      </c>
      <c r="F56">
        <v>4961</v>
      </c>
      <c r="G56">
        <v>33480</v>
      </c>
      <c r="H56" t="s">
        <v>42</v>
      </c>
      <c r="I56" s="1">
        <v>0.74480290000000005</v>
      </c>
      <c r="J56" s="1">
        <v>0.70543610000000001</v>
      </c>
      <c r="K56" s="1">
        <v>0.42019119999999999</v>
      </c>
      <c r="L56" s="1">
        <v>0.148178</v>
      </c>
    </row>
    <row r="57" spans="1:12" x14ac:dyDescent="0.35">
      <c r="A57" t="s">
        <v>100</v>
      </c>
      <c r="B57" t="s">
        <v>41</v>
      </c>
      <c r="C57">
        <v>13985</v>
      </c>
      <c r="D57">
        <v>13357</v>
      </c>
      <c r="E57">
        <v>7853</v>
      </c>
      <c r="F57">
        <v>2736</v>
      </c>
      <c r="G57">
        <v>17800</v>
      </c>
      <c r="H57" t="s">
        <v>42</v>
      </c>
      <c r="I57" s="1">
        <v>0.78567419999999999</v>
      </c>
      <c r="J57" s="1">
        <v>0.75039330000000004</v>
      </c>
      <c r="K57" s="1">
        <v>0.44117980000000001</v>
      </c>
      <c r="L57" s="1">
        <v>0.15370790000000001</v>
      </c>
    </row>
    <row r="58" spans="1:12" x14ac:dyDescent="0.35">
      <c r="A58" t="s">
        <v>101</v>
      </c>
      <c r="B58" t="s">
        <v>41</v>
      </c>
      <c r="C58">
        <v>2762</v>
      </c>
      <c r="D58">
        <v>2668</v>
      </c>
      <c r="E58">
        <v>1655</v>
      </c>
      <c r="F58">
        <v>567</v>
      </c>
      <c r="G58">
        <v>3441</v>
      </c>
      <c r="H58" t="s">
        <v>42</v>
      </c>
      <c r="I58" s="1">
        <v>0.80267359999999999</v>
      </c>
      <c r="J58" s="1">
        <v>0.77535600000000005</v>
      </c>
      <c r="K58" s="1">
        <v>0.48096480000000003</v>
      </c>
      <c r="L58" s="1">
        <v>0.1647777</v>
      </c>
    </row>
    <row r="59" spans="1:12" x14ac:dyDescent="0.35">
      <c r="A59" t="s">
        <v>102</v>
      </c>
      <c r="B59" t="s">
        <v>41</v>
      </c>
      <c r="C59">
        <v>536</v>
      </c>
      <c r="D59">
        <v>525</v>
      </c>
      <c r="E59">
        <v>372</v>
      </c>
      <c r="F59">
        <v>124</v>
      </c>
      <c r="G59">
        <v>635</v>
      </c>
      <c r="H59" t="s">
        <v>42</v>
      </c>
      <c r="I59" s="1">
        <v>0.84409449999999997</v>
      </c>
      <c r="J59" s="1">
        <v>0.8267717</v>
      </c>
      <c r="K59" s="1">
        <v>0.58582679999999998</v>
      </c>
      <c r="L59" s="1">
        <v>0.19527559999999999</v>
      </c>
    </row>
    <row r="60" spans="1:12" x14ac:dyDescent="0.35">
      <c r="A60" t="s">
        <v>103</v>
      </c>
      <c r="B60" t="s">
        <v>41</v>
      </c>
      <c r="C60">
        <v>24385</v>
      </c>
      <c r="D60">
        <v>23679</v>
      </c>
      <c r="E60">
        <v>16388</v>
      </c>
      <c r="F60">
        <v>6116</v>
      </c>
      <c r="G60">
        <v>28550</v>
      </c>
      <c r="H60" t="s">
        <v>42</v>
      </c>
      <c r="I60" s="1">
        <v>0.85411559999999997</v>
      </c>
      <c r="J60" s="1">
        <v>0.82938710000000004</v>
      </c>
      <c r="K60" s="1">
        <v>0.57401049999999998</v>
      </c>
      <c r="L60" s="1">
        <v>0.21422069999999999</v>
      </c>
    </row>
    <row r="61" spans="1:12" x14ac:dyDescent="0.35">
      <c r="A61" t="s">
        <v>104</v>
      </c>
      <c r="B61" t="s">
        <v>41</v>
      </c>
      <c r="C61">
        <v>14700</v>
      </c>
      <c r="D61">
        <v>14108</v>
      </c>
      <c r="E61">
        <v>8971</v>
      </c>
      <c r="F61">
        <v>3110</v>
      </c>
      <c r="G61">
        <v>18308</v>
      </c>
      <c r="H61" t="s">
        <v>42</v>
      </c>
      <c r="I61" s="1">
        <v>0.80292770000000002</v>
      </c>
      <c r="J61" s="1">
        <v>0.7705921</v>
      </c>
      <c r="K61" s="1">
        <v>0.49000440000000001</v>
      </c>
      <c r="L61" s="1">
        <v>0.1698711</v>
      </c>
    </row>
    <row r="62" spans="1:12" x14ac:dyDescent="0.35">
      <c r="A62" t="s">
        <v>105</v>
      </c>
      <c r="B62" t="s">
        <v>41</v>
      </c>
      <c r="C62">
        <v>17824</v>
      </c>
      <c r="D62">
        <v>17259</v>
      </c>
      <c r="E62">
        <v>11527</v>
      </c>
      <c r="F62">
        <v>3795</v>
      </c>
      <c r="G62">
        <v>21445</v>
      </c>
      <c r="H62" t="s">
        <v>42</v>
      </c>
      <c r="I62" s="1">
        <v>0.83114949999999999</v>
      </c>
      <c r="J62" s="1">
        <v>0.80480300000000005</v>
      </c>
      <c r="K62" s="1">
        <v>0.53751459999999995</v>
      </c>
      <c r="L62" s="1">
        <v>0.17696429999999999</v>
      </c>
    </row>
    <row r="63" spans="1:12" x14ac:dyDescent="0.35">
      <c r="A63" t="s">
        <v>106</v>
      </c>
      <c r="B63" t="s">
        <v>41</v>
      </c>
      <c r="C63">
        <v>7633</v>
      </c>
      <c r="D63">
        <v>7439</v>
      </c>
      <c r="E63">
        <v>5499</v>
      </c>
      <c r="F63">
        <v>2360</v>
      </c>
      <c r="G63">
        <v>8859</v>
      </c>
      <c r="H63" t="s">
        <v>42</v>
      </c>
      <c r="I63" s="1">
        <v>0.86160959999999998</v>
      </c>
      <c r="J63" s="1">
        <v>0.83971099999999999</v>
      </c>
      <c r="K63" s="1">
        <v>0.62072470000000002</v>
      </c>
      <c r="L63" s="1">
        <v>0.26639570000000001</v>
      </c>
    </row>
    <row r="64" spans="1:12" x14ac:dyDescent="0.35">
      <c r="A64" t="s">
        <v>107</v>
      </c>
      <c r="B64" t="s">
        <v>41</v>
      </c>
      <c r="C64">
        <v>13796</v>
      </c>
      <c r="D64">
        <v>13421</v>
      </c>
      <c r="E64">
        <v>9698</v>
      </c>
      <c r="F64">
        <v>4048</v>
      </c>
      <c r="G64">
        <v>16333</v>
      </c>
      <c r="H64" t="s">
        <v>42</v>
      </c>
      <c r="I64" s="1">
        <v>0.84467029999999999</v>
      </c>
      <c r="J64" s="1">
        <v>0.82171059999999996</v>
      </c>
      <c r="K64" s="1">
        <v>0.59376720000000005</v>
      </c>
      <c r="L64" s="1">
        <v>0.2478418</v>
      </c>
    </row>
    <row r="65" spans="1:12" x14ac:dyDescent="0.35">
      <c r="A65" t="s">
        <v>108</v>
      </c>
      <c r="B65" t="s">
        <v>41</v>
      </c>
      <c r="C65">
        <v>28530</v>
      </c>
      <c r="D65">
        <v>27128</v>
      </c>
      <c r="E65">
        <v>17976</v>
      </c>
      <c r="F65">
        <v>5691</v>
      </c>
      <c r="G65">
        <v>33498</v>
      </c>
      <c r="H65" t="s">
        <v>42</v>
      </c>
      <c r="I65" s="1">
        <v>0.85169260000000002</v>
      </c>
      <c r="J65" s="1">
        <v>0.80983939999999999</v>
      </c>
      <c r="K65" s="1">
        <v>0.53662909999999997</v>
      </c>
      <c r="L65" s="1">
        <v>0.16989070000000001</v>
      </c>
    </row>
    <row r="66" spans="1:12" x14ac:dyDescent="0.35">
      <c r="A66" t="s">
        <v>109</v>
      </c>
      <c r="B66" t="s">
        <v>41</v>
      </c>
      <c r="C66">
        <v>18904</v>
      </c>
      <c r="D66">
        <v>18004</v>
      </c>
      <c r="E66">
        <v>13638</v>
      </c>
      <c r="F66">
        <v>5120</v>
      </c>
      <c r="G66">
        <v>18031</v>
      </c>
      <c r="H66" t="s">
        <v>42</v>
      </c>
      <c r="I66" s="1">
        <v>1</v>
      </c>
      <c r="J66" s="1">
        <v>0.99850260000000002</v>
      </c>
      <c r="K66" s="1">
        <v>0.75636400000000004</v>
      </c>
      <c r="L66" s="1">
        <v>0.28395540000000002</v>
      </c>
    </row>
    <row r="67" spans="1:12" x14ac:dyDescent="0.35">
      <c r="A67" t="s">
        <v>110</v>
      </c>
      <c r="B67" t="s">
        <v>41</v>
      </c>
      <c r="C67">
        <v>44646</v>
      </c>
      <c r="D67">
        <v>43167</v>
      </c>
      <c r="E67">
        <v>31411</v>
      </c>
      <c r="F67">
        <v>12252</v>
      </c>
      <c r="G67">
        <v>48968</v>
      </c>
      <c r="H67" t="s">
        <v>42</v>
      </c>
      <c r="I67" s="1">
        <v>0.9117383</v>
      </c>
      <c r="J67" s="1">
        <v>0.88153490000000001</v>
      </c>
      <c r="K67" s="1">
        <v>0.64145969999999997</v>
      </c>
      <c r="L67" s="1">
        <v>0.25020419999999999</v>
      </c>
    </row>
    <row r="68" spans="1:12" x14ac:dyDescent="0.35">
      <c r="A68" t="s">
        <v>111</v>
      </c>
      <c r="B68" t="s">
        <v>41</v>
      </c>
      <c r="C68">
        <v>7414</v>
      </c>
      <c r="D68">
        <v>7111</v>
      </c>
      <c r="E68">
        <v>4823</v>
      </c>
      <c r="F68">
        <v>1588</v>
      </c>
      <c r="G68">
        <v>8616</v>
      </c>
      <c r="H68" t="s">
        <v>42</v>
      </c>
      <c r="I68" s="1">
        <v>0.86049209999999998</v>
      </c>
      <c r="J68" s="1">
        <v>0.82532499999999998</v>
      </c>
      <c r="K68" s="1">
        <v>0.55977250000000001</v>
      </c>
      <c r="L68" s="1">
        <v>0.18430830000000001</v>
      </c>
    </row>
    <row r="69" spans="1:12" x14ac:dyDescent="0.35">
      <c r="A69" t="s">
        <v>112</v>
      </c>
      <c r="B69" t="s">
        <v>41</v>
      </c>
      <c r="C69">
        <v>22516</v>
      </c>
      <c r="D69">
        <v>21839</v>
      </c>
      <c r="E69">
        <v>15437</v>
      </c>
      <c r="F69">
        <v>5093</v>
      </c>
      <c r="G69">
        <v>25397</v>
      </c>
      <c r="H69" t="s">
        <v>42</v>
      </c>
      <c r="I69" s="1">
        <v>0.88656140000000005</v>
      </c>
      <c r="J69" s="1">
        <v>0.85990469999999997</v>
      </c>
      <c r="K69" s="1">
        <v>0.60782769999999997</v>
      </c>
      <c r="L69" s="1">
        <v>0.20053550000000001</v>
      </c>
    </row>
    <row r="70" spans="1:12" x14ac:dyDescent="0.35">
      <c r="A70" t="s">
        <v>113</v>
      </c>
      <c r="B70" t="s">
        <v>41</v>
      </c>
      <c r="C70">
        <v>12994</v>
      </c>
      <c r="D70">
        <v>12535</v>
      </c>
      <c r="E70">
        <v>8467</v>
      </c>
      <c r="F70">
        <v>2922</v>
      </c>
      <c r="G70">
        <v>15158</v>
      </c>
      <c r="H70" t="s">
        <v>42</v>
      </c>
      <c r="I70" s="1">
        <v>0.85723709999999997</v>
      </c>
      <c r="J70" s="1">
        <v>0.82695600000000002</v>
      </c>
      <c r="K70" s="1">
        <v>0.55858289999999999</v>
      </c>
      <c r="L70" s="1">
        <v>0.19276950000000001</v>
      </c>
    </row>
    <row r="71" spans="1:12" x14ac:dyDescent="0.35">
      <c r="A71" t="s">
        <v>114</v>
      </c>
      <c r="B71" t="s">
        <v>41</v>
      </c>
      <c r="C71">
        <v>12291</v>
      </c>
      <c r="D71">
        <v>11857</v>
      </c>
      <c r="E71">
        <v>8005</v>
      </c>
      <c r="F71">
        <v>2720</v>
      </c>
      <c r="G71">
        <v>14847</v>
      </c>
      <c r="H71" t="s">
        <v>42</v>
      </c>
      <c r="I71" s="1">
        <v>0.82784400000000002</v>
      </c>
      <c r="J71" s="1">
        <v>0.79861249999999995</v>
      </c>
      <c r="K71" s="1">
        <v>0.53916620000000004</v>
      </c>
      <c r="L71" s="1">
        <v>0.183202</v>
      </c>
    </row>
    <row r="72" spans="1:12" x14ac:dyDescent="0.35">
      <c r="A72" t="s">
        <v>115</v>
      </c>
      <c r="B72" t="s">
        <v>41</v>
      </c>
      <c r="C72">
        <v>11480</v>
      </c>
      <c r="D72">
        <v>11054</v>
      </c>
      <c r="E72">
        <v>7163</v>
      </c>
      <c r="F72">
        <v>2042</v>
      </c>
      <c r="G72">
        <v>14175</v>
      </c>
      <c r="H72" t="s">
        <v>42</v>
      </c>
      <c r="I72" s="1">
        <v>0.80987659999999995</v>
      </c>
      <c r="J72" s="1">
        <v>0.77982370000000001</v>
      </c>
      <c r="K72" s="1">
        <v>0.50532630000000001</v>
      </c>
      <c r="L72" s="1">
        <v>0.1440564</v>
      </c>
    </row>
    <row r="73" spans="1:12" x14ac:dyDescent="0.35">
      <c r="A73" t="s">
        <v>116</v>
      </c>
      <c r="B73" t="s">
        <v>41</v>
      </c>
      <c r="C73">
        <v>20659</v>
      </c>
      <c r="D73">
        <v>19745</v>
      </c>
      <c r="E73">
        <v>12162</v>
      </c>
      <c r="F73">
        <v>3429</v>
      </c>
      <c r="G73">
        <v>26777</v>
      </c>
      <c r="H73" t="s">
        <v>42</v>
      </c>
      <c r="I73" s="1">
        <v>0.77152030000000005</v>
      </c>
      <c r="J73" s="1">
        <v>0.7373866</v>
      </c>
      <c r="K73" s="1">
        <v>0.45419579999999998</v>
      </c>
      <c r="L73" s="1">
        <v>0.1280577</v>
      </c>
    </row>
    <row r="74" spans="1:12" x14ac:dyDescent="0.35">
      <c r="A74" t="s">
        <v>117</v>
      </c>
      <c r="B74" t="s">
        <v>41</v>
      </c>
      <c r="C74">
        <v>426</v>
      </c>
      <c r="D74">
        <v>415</v>
      </c>
      <c r="E74">
        <v>267</v>
      </c>
      <c r="F74">
        <v>55</v>
      </c>
      <c r="G74">
        <v>509</v>
      </c>
      <c r="H74" t="s">
        <v>42</v>
      </c>
      <c r="I74" s="1">
        <v>0.83693519999999999</v>
      </c>
      <c r="J74" s="1">
        <v>0.81532420000000005</v>
      </c>
      <c r="K74" s="1">
        <v>0.52455790000000002</v>
      </c>
      <c r="L74" s="1">
        <v>0.108055</v>
      </c>
    </row>
    <row r="75" spans="1:12" x14ac:dyDescent="0.35">
      <c r="A75" t="s">
        <v>118</v>
      </c>
      <c r="B75" t="s">
        <v>41</v>
      </c>
      <c r="C75">
        <v>9491</v>
      </c>
      <c r="D75">
        <v>8761</v>
      </c>
      <c r="E75">
        <v>4905</v>
      </c>
      <c r="F75">
        <v>1104</v>
      </c>
      <c r="G75">
        <v>13991</v>
      </c>
      <c r="H75" t="s">
        <v>42</v>
      </c>
      <c r="I75" s="1">
        <v>0.67836459999999998</v>
      </c>
      <c r="J75" s="1">
        <v>0.62618830000000003</v>
      </c>
      <c r="K75" s="1">
        <v>0.35058250000000002</v>
      </c>
      <c r="L75" s="1">
        <v>7.8907900000000003E-2</v>
      </c>
    </row>
    <row r="76" spans="1:12" x14ac:dyDescent="0.35">
      <c r="A76" t="s">
        <v>119</v>
      </c>
      <c r="B76" t="s">
        <v>41</v>
      </c>
      <c r="C76">
        <v>26451</v>
      </c>
      <c r="D76">
        <v>25407</v>
      </c>
      <c r="E76">
        <v>17521</v>
      </c>
      <c r="F76">
        <v>6600</v>
      </c>
      <c r="G76">
        <v>31884</v>
      </c>
      <c r="H76" t="s">
        <v>42</v>
      </c>
      <c r="I76" s="1">
        <v>0.82960100000000003</v>
      </c>
      <c r="J76" s="1">
        <v>0.79685740000000005</v>
      </c>
      <c r="K76" s="1">
        <v>0.54952330000000005</v>
      </c>
      <c r="L76" s="1">
        <v>0.2070004</v>
      </c>
    </row>
    <row r="77" spans="1:12" x14ac:dyDescent="0.35">
      <c r="A77" t="s">
        <v>120</v>
      </c>
      <c r="B77" t="s">
        <v>41</v>
      </c>
      <c r="C77">
        <v>18758</v>
      </c>
      <c r="D77">
        <v>17897</v>
      </c>
      <c r="E77">
        <v>11527</v>
      </c>
      <c r="F77">
        <v>4057</v>
      </c>
      <c r="G77">
        <v>22715</v>
      </c>
      <c r="H77" t="s">
        <v>42</v>
      </c>
      <c r="I77" s="1">
        <v>0.82579789999999997</v>
      </c>
      <c r="J77" s="1">
        <v>0.78789350000000002</v>
      </c>
      <c r="K77" s="1">
        <v>0.50746199999999997</v>
      </c>
      <c r="L77" s="1">
        <v>0.1786045</v>
      </c>
    </row>
    <row r="78" spans="1:12" x14ac:dyDescent="0.35">
      <c r="A78" t="s">
        <v>121</v>
      </c>
      <c r="B78" t="s">
        <v>41</v>
      </c>
      <c r="C78">
        <v>1518</v>
      </c>
      <c r="D78">
        <v>1468</v>
      </c>
      <c r="E78">
        <v>957</v>
      </c>
      <c r="F78">
        <v>337</v>
      </c>
      <c r="G78">
        <v>2009</v>
      </c>
      <c r="H78" t="s">
        <v>42</v>
      </c>
      <c r="I78" s="1">
        <v>0.75559980000000004</v>
      </c>
      <c r="J78" s="1">
        <v>0.73071180000000002</v>
      </c>
      <c r="K78" s="1">
        <v>0.47635640000000001</v>
      </c>
      <c r="L78" s="1">
        <v>0.16774510000000001</v>
      </c>
    </row>
    <row r="79" spans="1:12" x14ac:dyDescent="0.35">
      <c r="A79" t="s">
        <v>122</v>
      </c>
      <c r="B79" t="s">
        <v>41</v>
      </c>
      <c r="C79">
        <v>22362</v>
      </c>
      <c r="D79">
        <v>21255</v>
      </c>
      <c r="E79">
        <v>13206</v>
      </c>
      <c r="F79">
        <v>4336</v>
      </c>
      <c r="G79">
        <v>29675</v>
      </c>
      <c r="H79" t="s">
        <v>42</v>
      </c>
      <c r="I79" s="1">
        <v>0.7535636</v>
      </c>
      <c r="J79" s="1">
        <v>0.71625950000000005</v>
      </c>
      <c r="K79" s="1">
        <v>0.4450211</v>
      </c>
      <c r="L79" s="1">
        <v>0.1461163</v>
      </c>
    </row>
    <row r="80" spans="1:12" x14ac:dyDescent="0.35">
      <c r="A80" t="s">
        <v>123</v>
      </c>
      <c r="B80" t="s">
        <v>41</v>
      </c>
      <c r="C80">
        <v>23483</v>
      </c>
      <c r="D80">
        <v>22765</v>
      </c>
      <c r="E80">
        <v>15969</v>
      </c>
      <c r="F80">
        <v>6482</v>
      </c>
      <c r="G80">
        <v>27734</v>
      </c>
      <c r="H80" t="s">
        <v>42</v>
      </c>
      <c r="I80" s="1">
        <v>0.84672239999999999</v>
      </c>
      <c r="J80" s="1">
        <v>0.82083360000000005</v>
      </c>
      <c r="K80" s="1">
        <v>0.57579139999999995</v>
      </c>
      <c r="L80" s="1">
        <v>0.23372029999999999</v>
      </c>
    </row>
    <row r="81" spans="1:12" x14ac:dyDescent="0.35">
      <c r="A81" t="s">
        <v>124</v>
      </c>
      <c r="B81" t="s">
        <v>41</v>
      </c>
      <c r="C81">
        <v>24376</v>
      </c>
      <c r="D81">
        <v>23429</v>
      </c>
      <c r="E81">
        <v>15858</v>
      </c>
      <c r="F81">
        <v>5564</v>
      </c>
      <c r="G81">
        <v>29585</v>
      </c>
      <c r="H81" t="s">
        <v>42</v>
      </c>
      <c r="I81" s="1">
        <v>0.82393099999999997</v>
      </c>
      <c r="J81" s="1">
        <v>0.7919216</v>
      </c>
      <c r="K81" s="1">
        <v>0.53601489999999996</v>
      </c>
      <c r="L81" s="1">
        <v>0.18806829999999999</v>
      </c>
    </row>
    <row r="82" spans="1:12" x14ac:dyDescent="0.35">
      <c r="A82" t="s">
        <v>125</v>
      </c>
      <c r="B82" t="s">
        <v>41</v>
      </c>
      <c r="C82">
        <v>38092</v>
      </c>
      <c r="D82">
        <v>36536</v>
      </c>
      <c r="E82">
        <v>23774</v>
      </c>
      <c r="F82">
        <v>7829</v>
      </c>
      <c r="G82">
        <v>45015</v>
      </c>
      <c r="H82" t="s">
        <v>42</v>
      </c>
      <c r="I82" s="1">
        <v>0.84620680000000004</v>
      </c>
      <c r="J82" s="1">
        <v>0.81164060000000005</v>
      </c>
      <c r="K82" s="1">
        <v>0.52813509999999997</v>
      </c>
      <c r="L82" s="1">
        <v>0.17391980000000001</v>
      </c>
    </row>
    <row r="83" spans="1:12" x14ac:dyDescent="0.35">
      <c r="A83" t="s">
        <v>126</v>
      </c>
      <c r="B83" t="s">
        <v>41</v>
      </c>
      <c r="C83">
        <v>12273</v>
      </c>
      <c r="D83">
        <v>11957</v>
      </c>
      <c r="E83">
        <v>8426</v>
      </c>
      <c r="F83">
        <v>3031</v>
      </c>
      <c r="G83">
        <v>13898</v>
      </c>
      <c r="H83" t="s">
        <v>42</v>
      </c>
      <c r="I83" s="1">
        <v>0.88307670000000005</v>
      </c>
      <c r="J83" s="1">
        <v>0.86033959999999998</v>
      </c>
      <c r="K83" s="1">
        <v>0.60627430000000004</v>
      </c>
      <c r="L83" s="1">
        <v>0.2180889</v>
      </c>
    </row>
    <row r="84" spans="1:12" x14ac:dyDescent="0.35">
      <c r="A84" t="s">
        <v>127</v>
      </c>
      <c r="B84" t="s">
        <v>41</v>
      </c>
      <c r="C84">
        <v>6997</v>
      </c>
      <c r="D84">
        <v>6787</v>
      </c>
      <c r="E84">
        <v>4591</v>
      </c>
      <c r="F84">
        <v>1487</v>
      </c>
      <c r="G84">
        <v>8101</v>
      </c>
      <c r="H84" t="s">
        <v>42</v>
      </c>
      <c r="I84" s="1">
        <v>0.8637205</v>
      </c>
      <c r="J84" s="1">
        <v>0.83779780000000004</v>
      </c>
      <c r="K84" s="1">
        <v>0.56672020000000001</v>
      </c>
      <c r="L84" s="1">
        <v>0.18355759999999999</v>
      </c>
    </row>
    <row r="85" spans="1:12" x14ac:dyDescent="0.35">
      <c r="A85" t="s">
        <v>128</v>
      </c>
      <c r="B85" t="s">
        <v>41</v>
      </c>
      <c r="C85">
        <v>23759</v>
      </c>
      <c r="D85">
        <v>22872</v>
      </c>
      <c r="E85">
        <v>14955</v>
      </c>
      <c r="F85">
        <v>5454</v>
      </c>
      <c r="G85">
        <v>29556</v>
      </c>
      <c r="H85" t="s">
        <v>42</v>
      </c>
      <c r="I85" s="1">
        <v>0.80386380000000002</v>
      </c>
      <c r="J85" s="1">
        <v>0.77385300000000001</v>
      </c>
      <c r="K85" s="1">
        <v>0.50598869999999996</v>
      </c>
      <c r="L85" s="1">
        <v>0.1845311</v>
      </c>
    </row>
    <row r="86" spans="1:12" x14ac:dyDescent="0.35">
      <c r="A86" t="s">
        <v>129</v>
      </c>
      <c r="B86" t="s">
        <v>41</v>
      </c>
      <c r="C86">
        <v>12377</v>
      </c>
      <c r="D86">
        <v>11929</v>
      </c>
      <c r="E86">
        <v>7122</v>
      </c>
      <c r="F86">
        <v>1983</v>
      </c>
      <c r="G86">
        <v>16242</v>
      </c>
      <c r="H86" t="s">
        <v>42</v>
      </c>
      <c r="I86" s="1">
        <v>0.76203670000000001</v>
      </c>
      <c r="J86" s="1">
        <v>0.73445389999999999</v>
      </c>
      <c r="K86" s="1">
        <v>0.43849280000000002</v>
      </c>
      <c r="L86" s="1">
        <v>0.1220909</v>
      </c>
    </row>
    <row r="87" spans="1:12" x14ac:dyDescent="0.35">
      <c r="A87" t="s">
        <v>130</v>
      </c>
      <c r="B87" t="s">
        <v>41</v>
      </c>
      <c r="C87">
        <v>13196</v>
      </c>
      <c r="D87">
        <v>12813</v>
      </c>
      <c r="E87">
        <v>7903</v>
      </c>
      <c r="F87">
        <v>2097</v>
      </c>
      <c r="G87">
        <v>16498</v>
      </c>
      <c r="H87" t="s">
        <v>42</v>
      </c>
      <c r="I87" s="1">
        <v>0.79985450000000002</v>
      </c>
      <c r="J87" s="1">
        <v>0.77663959999999999</v>
      </c>
      <c r="K87" s="1">
        <v>0.4790277</v>
      </c>
      <c r="L87" s="1">
        <v>0.12710630000000001</v>
      </c>
    </row>
    <row r="88" spans="1:12" x14ac:dyDescent="0.35">
      <c r="A88" t="s">
        <v>131</v>
      </c>
      <c r="B88" t="s">
        <v>41</v>
      </c>
      <c r="C88">
        <v>8400</v>
      </c>
      <c r="D88">
        <v>8157</v>
      </c>
      <c r="E88">
        <v>5013</v>
      </c>
      <c r="F88">
        <v>1391</v>
      </c>
      <c r="G88">
        <v>10260</v>
      </c>
      <c r="H88" t="s">
        <v>132</v>
      </c>
      <c r="I88" s="1">
        <v>0.81871340000000004</v>
      </c>
      <c r="J88" s="1">
        <v>0.79502919999999999</v>
      </c>
      <c r="K88" s="1">
        <v>0.48859649999999999</v>
      </c>
      <c r="L88" s="1">
        <v>0.1355751</v>
      </c>
    </row>
    <row r="89" spans="1:12" x14ac:dyDescent="0.35">
      <c r="A89" t="s">
        <v>133</v>
      </c>
      <c r="B89" t="s">
        <v>41</v>
      </c>
      <c r="C89">
        <v>17291</v>
      </c>
      <c r="D89">
        <v>16578</v>
      </c>
      <c r="E89">
        <v>9632</v>
      </c>
      <c r="F89">
        <v>2710</v>
      </c>
      <c r="G89">
        <v>22823</v>
      </c>
      <c r="H89" t="s">
        <v>132</v>
      </c>
      <c r="I89" s="1">
        <v>0.75761290000000003</v>
      </c>
      <c r="J89" s="1">
        <v>0.72637249999999998</v>
      </c>
      <c r="K89" s="1">
        <v>0.42203040000000003</v>
      </c>
      <c r="L89" s="1">
        <v>0.1187399</v>
      </c>
    </row>
    <row r="90" spans="1:12" x14ac:dyDescent="0.35">
      <c r="A90" t="s">
        <v>134</v>
      </c>
      <c r="B90" t="s">
        <v>41</v>
      </c>
      <c r="C90">
        <v>36872</v>
      </c>
      <c r="D90">
        <v>35716</v>
      </c>
      <c r="E90">
        <v>20457</v>
      </c>
      <c r="F90">
        <v>5360</v>
      </c>
      <c r="G90">
        <v>47646</v>
      </c>
      <c r="H90" t="s">
        <v>132</v>
      </c>
      <c r="I90" s="1">
        <v>0.77387399999999995</v>
      </c>
      <c r="J90" s="1">
        <v>0.74961169999999999</v>
      </c>
      <c r="K90" s="1">
        <v>0.42935400000000001</v>
      </c>
      <c r="L90" s="1">
        <v>0.11249629999999999</v>
      </c>
    </row>
    <row r="91" spans="1:12" x14ac:dyDescent="0.35">
      <c r="A91" t="s">
        <v>135</v>
      </c>
      <c r="B91" t="s">
        <v>41</v>
      </c>
      <c r="C91">
        <v>1419</v>
      </c>
      <c r="D91">
        <v>1376</v>
      </c>
      <c r="E91">
        <v>896</v>
      </c>
      <c r="F91">
        <v>238</v>
      </c>
      <c r="G91">
        <v>1281</v>
      </c>
      <c r="H91" t="s">
        <v>132</v>
      </c>
      <c r="I91" s="1">
        <v>1</v>
      </c>
      <c r="J91" s="1">
        <v>1</v>
      </c>
      <c r="K91" s="1">
        <v>0.69945349999999995</v>
      </c>
      <c r="L91" s="1">
        <v>0.1857924</v>
      </c>
    </row>
    <row r="92" spans="1:12" x14ac:dyDescent="0.35">
      <c r="A92" t="s">
        <v>136</v>
      </c>
      <c r="B92" t="s">
        <v>68</v>
      </c>
      <c r="C92">
        <v>4519</v>
      </c>
      <c r="D92">
        <v>4391</v>
      </c>
      <c r="E92">
        <v>2371</v>
      </c>
      <c r="F92">
        <v>424</v>
      </c>
      <c r="G92">
        <v>5094</v>
      </c>
      <c r="H92" t="s">
        <v>132</v>
      </c>
      <c r="I92" s="1">
        <v>0.88712210000000002</v>
      </c>
      <c r="J92" s="1">
        <v>0.8619945</v>
      </c>
      <c r="K92" s="1">
        <v>0.46544950000000002</v>
      </c>
      <c r="L92" s="1">
        <v>8.3235199999999995E-2</v>
      </c>
    </row>
    <row r="93" spans="1:12" x14ac:dyDescent="0.35">
      <c r="A93" t="s">
        <v>137</v>
      </c>
      <c r="B93" t="s">
        <v>41</v>
      </c>
      <c r="C93">
        <v>31569</v>
      </c>
      <c r="D93">
        <v>30545</v>
      </c>
      <c r="E93">
        <v>19258</v>
      </c>
      <c r="F93">
        <v>6414</v>
      </c>
      <c r="G93">
        <v>40537</v>
      </c>
      <c r="H93" t="s">
        <v>42</v>
      </c>
      <c r="I93" s="1">
        <v>0.77876999999999996</v>
      </c>
      <c r="J93" s="1">
        <v>0.75350919999999999</v>
      </c>
      <c r="K93" s="1">
        <v>0.4750721</v>
      </c>
      <c r="L93" s="1">
        <v>0.1582258</v>
      </c>
    </row>
    <row r="94" spans="1:12" x14ac:dyDescent="0.35">
      <c r="A94" t="s">
        <v>138</v>
      </c>
      <c r="B94" t="s">
        <v>41</v>
      </c>
      <c r="C94">
        <v>36441</v>
      </c>
      <c r="D94">
        <v>35294</v>
      </c>
      <c r="E94">
        <v>21804</v>
      </c>
      <c r="F94">
        <v>6672</v>
      </c>
      <c r="G94">
        <v>45909</v>
      </c>
      <c r="H94" t="s">
        <v>132</v>
      </c>
      <c r="I94" s="1">
        <v>0.79376590000000002</v>
      </c>
      <c r="J94" s="1">
        <v>0.76878170000000001</v>
      </c>
      <c r="K94" s="1">
        <v>0.47493960000000002</v>
      </c>
      <c r="L94" s="1">
        <v>0.14533099999999999</v>
      </c>
    </row>
    <row r="95" spans="1:12" x14ac:dyDescent="0.35">
      <c r="A95" t="s">
        <v>139</v>
      </c>
      <c r="B95" t="s">
        <v>41</v>
      </c>
      <c r="C95">
        <v>29227</v>
      </c>
      <c r="D95">
        <v>28029</v>
      </c>
      <c r="E95">
        <v>15706</v>
      </c>
      <c r="F95">
        <v>4032</v>
      </c>
      <c r="G95">
        <v>39653</v>
      </c>
      <c r="H95" t="s">
        <v>132</v>
      </c>
      <c r="I95" s="1">
        <v>0.73706910000000003</v>
      </c>
      <c r="J95" s="1">
        <v>0.70685699999999996</v>
      </c>
      <c r="K95" s="1">
        <v>0.39608599999999999</v>
      </c>
      <c r="L95" s="1">
        <v>0.1016821</v>
      </c>
    </row>
    <row r="96" spans="1:12" x14ac:dyDescent="0.35">
      <c r="A96" t="s">
        <v>140</v>
      </c>
      <c r="B96" t="s">
        <v>41</v>
      </c>
      <c r="C96">
        <v>2805</v>
      </c>
      <c r="D96">
        <v>2717</v>
      </c>
      <c r="E96">
        <v>1482</v>
      </c>
      <c r="F96">
        <v>373</v>
      </c>
      <c r="G96">
        <v>3069</v>
      </c>
      <c r="H96" t="s">
        <v>132</v>
      </c>
      <c r="I96" s="1">
        <v>0.91397850000000003</v>
      </c>
      <c r="J96" s="1">
        <v>0.8853046</v>
      </c>
      <c r="K96" s="1">
        <v>0.48289339999999997</v>
      </c>
      <c r="L96" s="1">
        <v>0.12153799999999999</v>
      </c>
    </row>
    <row r="97" spans="1:12" x14ac:dyDescent="0.35">
      <c r="A97" t="s">
        <v>141</v>
      </c>
      <c r="B97" t="s">
        <v>41</v>
      </c>
      <c r="C97">
        <v>7149</v>
      </c>
      <c r="D97">
        <v>6914</v>
      </c>
      <c r="E97">
        <v>4336</v>
      </c>
      <c r="F97">
        <v>1285</v>
      </c>
      <c r="G97">
        <v>8459</v>
      </c>
      <c r="H97" t="s">
        <v>132</v>
      </c>
      <c r="I97" s="1">
        <v>0.84513530000000003</v>
      </c>
      <c r="J97" s="1">
        <v>0.81735429999999998</v>
      </c>
      <c r="K97" s="1">
        <v>0.5125902</v>
      </c>
      <c r="L97" s="1">
        <v>0.15190919999999999</v>
      </c>
    </row>
    <row r="98" spans="1:12" x14ac:dyDescent="0.35">
      <c r="A98" t="s">
        <v>142</v>
      </c>
      <c r="B98" t="s">
        <v>41</v>
      </c>
      <c r="C98">
        <v>73211</v>
      </c>
      <c r="D98">
        <v>70726</v>
      </c>
      <c r="E98">
        <v>41626</v>
      </c>
      <c r="F98">
        <v>11809</v>
      </c>
      <c r="G98">
        <v>88445</v>
      </c>
      <c r="H98" t="s">
        <v>143</v>
      </c>
      <c r="I98" s="1">
        <v>0.82775739999999998</v>
      </c>
      <c r="J98" s="1">
        <v>0.79966079999999995</v>
      </c>
      <c r="K98" s="1">
        <v>0.47064279999999997</v>
      </c>
      <c r="L98" s="1">
        <v>0.133518</v>
      </c>
    </row>
    <row r="99" spans="1:12" x14ac:dyDescent="0.35">
      <c r="A99" t="s">
        <v>144</v>
      </c>
      <c r="B99" t="s">
        <v>41</v>
      </c>
      <c r="C99">
        <v>50759</v>
      </c>
      <c r="D99">
        <v>49462</v>
      </c>
      <c r="E99">
        <v>33465</v>
      </c>
      <c r="F99">
        <v>12600</v>
      </c>
      <c r="G99">
        <v>63008</v>
      </c>
      <c r="H99" t="s">
        <v>143</v>
      </c>
      <c r="I99" s="1">
        <v>0.80559610000000004</v>
      </c>
      <c r="J99" s="1">
        <v>0.78501140000000003</v>
      </c>
      <c r="K99" s="1">
        <v>0.53112300000000001</v>
      </c>
      <c r="L99" s="1">
        <v>0.1999746</v>
      </c>
    </row>
    <row r="100" spans="1:12" x14ac:dyDescent="0.35">
      <c r="A100" t="s">
        <v>145</v>
      </c>
      <c r="B100" t="s">
        <v>41</v>
      </c>
      <c r="C100">
        <v>13577</v>
      </c>
      <c r="D100">
        <v>13122</v>
      </c>
      <c r="E100">
        <v>8945</v>
      </c>
      <c r="F100">
        <v>3393</v>
      </c>
      <c r="G100">
        <v>16567</v>
      </c>
      <c r="H100" t="s">
        <v>42</v>
      </c>
      <c r="I100" s="1">
        <v>0.81952069999999999</v>
      </c>
      <c r="J100" s="1">
        <v>0.79205650000000005</v>
      </c>
      <c r="K100" s="1">
        <v>0.53992879999999999</v>
      </c>
      <c r="L100" s="1">
        <v>0.20480470000000001</v>
      </c>
    </row>
    <row r="101" spans="1:12" x14ac:dyDescent="0.35">
      <c r="A101" t="s">
        <v>146</v>
      </c>
      <c r="B101" t="s">
        <v>41</v>
      </c>
      <c r="C101">
        <v>11602</v>
      </c>
      <c r="D101">
        <v>11288</v>
      </c>
      <c r="E101">
        <v>7253</v>
      </c>
      <c r="F101">
        <v>2760</v>
      </c>
      <c r="G101">
        <v>14004</v>
      </c>
      <c r="H101" t="s">
        <v>42</v>
      </c>
      <c r="I101" s="1">
        <v>0.82847760000000004</v>
      </c>
      <c r="J101" s="1">
        <v>0.80605539999999998</v>
      </c>
      <c r="K101" s="1">
        <v>0.51792349999999998</v>
      </c>
      <c r="L101" s="1">
        <v>0.1970865</v>
      </c>
    </row>
    <row r="102" spans="1:12" x14ac:dyDescent="0.35">
      <c r="A102" t="s">
        <v>147</v>
      </c>
      <c r="B102" t="s">
        <v>41</v>
      </c>
      <c r="C102">
        <v>42372</v>
      </c>
      <c r="D102">
        <v>41063</v>
      </c>
      <c r="E102">
        <v>22729</v>
      </c>
      <c r="F102">
        <v>5398</v>
      </c>
      <c r="G102">
        <v>52674</v>
      </c>
      <c r="H102" t="s">
        <v>42</v>
      </c>
      <c r="I102" s="1">
        <v>0.80441960000000001</v>
      </c>
      <c r="J102" s="1">
        <v>0.7795687</v>
      </c>
      <c r="K102" s="1">
        <v>0.43150319999999998</v>
      </c>
      <c r="L102" s="1">
        <v>0.1024794</v>
      </c>
    </row>
    <row r="103" spans="1:12" x14ac:dyDescent="0.35">
      <c r="A103" t="s">
        <v>148</v>
      </c>
      <c r="B103" t="s">
        <v>41</v>
      </c>
      <c r="C103">
        <v>24657</v>
      </c>
      <c r="D103">
        <v>23927</v>
      </c>
      <c r="E103">
        <v>14092</v>
      </c>
      <c r="F103">
        <v>3206</v>
      </c>
      <c r="G103">
        <v>29807</v>
      </c>
      <c r="H103" t="s">
        <v>42</v>
      </c>
      <c r="I103" s="1">
        <v>0.82722180000000001</v>
      </c>
      <c r="J103" s="1">
        <v>0.80273090000000002</v>
      </c>
      <c r="K103" s="1">
        <v>0.4727749</v>
      </c>
      <c r="L103" s="1">
        <v>0.1075586</v>
      </c>
    </row>
    <row r="104" spans="1:12" x14ac:dyDescent="0.35">
      <c r="A104" t="s">
        <v>149</v>
      </c>
      <c r="B104" t="s">
        <v>41</v>
      </c>
      <c r="C104">
        <v>37680</v>
      </c>
      <c r="D104">
        <v>36371</v>
      </c>
      <c r="E104">
        <v>21696</v>
      </c>
      <c r="F104">
        <v>6659</v>
      </c>
      <c r="G104">
        <v>43575</v>
      </c>
      <c r="H104" t="s">
        <v>42</v>
      </c>
      <c r="I104" s="1">
        <v>0.86471600000000004</v>
      </c>
      <c r="J104" s="1">
        <v>0.83467579999999997</v>
      </c>
      <c r="K104" s="1">
        <v>0.49790020000000001</v>
      </c>
      <c r="L104" s="1">
        <v>0.15281700000000001</v>
      </c>
    </row>
    <row r="105" spans="1:12" x14ac:dyDescent="0.35">
      <c r="A105" t="s">
        <v>150</v>
      </c>
      <c r="B105" t="s">
        <v>41</v>
      </c>
      <c r="C105">
        <v>26742</v>
      </c>
      <c r="D105">
        <v>25655</v>
      </c>
      <c r="E105">
        <v>14195</v>
      </c>
      <c r="F105">
        <v>3781</v>
      </c>
      <c r="G105">
        <v>33202</v>
      </c>
      <c r="H105" t="s">
        <v>42</v>
      </c>
      <c r="I105" s="1">
        <v>0.80543339999999997</v>
      </c>
      <c r="J105" s="1">
        <v>0.7726944</v>
      </c>
      <c r="K105" s="1">
        <v>0.42753449999999998</v>
      </c>
      <c r="L105" s="1">
        <v>0.1138787</v>
      </c>
    </row>
    <row r="106" spans="1:12" x14ac:dyDescent="0.35">
      <c r="A106" t="s">
        <v>151</v>
      </c>
      <c r="B106" t="s">
        <v>41</v>
      </c>
      <c r="C106">
        <v>34977</v>
      </c>
      <c r="D106">
        <v>33609</v>
      </c>
      <c r="E106">
        <v>18644</v>
      </c>
      <c r="F106">
        <v>4825</v>
      </c>
      <c r="G106">
        <v>44998</v>
      </c>
      <c r="H106" t="s">
        <v>42</v>
      </c>
      <c r="I106" s="1">
        <v>0.77730120000000003</v>
      </c>
      <c r="J106" s="1">
        <v>0.7468998</v>
      </c>
      <c r="K106" s="1">
        <v>0.41432950000000002</v>
      </c>
      <c r="L106" s="1">
        <v>0.107227</v>
      </c>
    </row>
    <row r="107" spans="1:12" x14ac:dyDescent="0.35">
      <c r="A107" t="s">
        <v>152</v>
      </c>
      <c r="B107" t="s">
        <v>41</v>
      </c>
      <c r="C107">
        <v>37430</v>
      </c>
      <c r="D107">
        <v>36196</v>
      </c>
      <c r="E107">
        <v>20040</v>
      </c>
      <c r="F107">
        <v>4321</v>
      </c>
      <c r="G107">
        <v>46517</v>
      </c>
      <c r="H107" t="s">
        <v>42</v>
      </c>
      <c r="I107" s="1">
        <v>0.80465200000000003</v>
      </c>
      <c r="J107" s="1">
        <v>0.77812420000000004</v>
      </c>
      <c r="K107" s="1">
        <v>0.43081019999999998</v>
      </c>
      <c r="L107" s="1">
        <v>9.2890799999999996E-2</v>
      </c>
    </row>
    <row r="108" spans="1:12" x14ac:dyDescent="0.35">
      <c r="A108" t="s">
        <v>153</v>
      </c>
      <c r="B108" t="s">
        <v>57</v>
      </c>
      <c r="C108">
        <v>11702</v>
      </c>
      <c r="D108">
        <v>11259</v>
      </c>
      <c r="E108">
        <v>5509</v>
      </c>
      <c r="F108">
        <v>685</v>
      </c>
      <c r="G108">
        <v>13986</v>
      </c>
      <c r="H108" t="s">
        <v>42</v>
      </c>
      <c r="I108" s="1">
        <v>0.83669380000000004</v>
      </c>
      <c r="J108" s="1">
        <v>0.80501929999999999</v>
      </c>
      <c r="K108" s="1">
        <v>0.39389390000000002</v>
      </c>
      <c r="L108" s="1">
        <v>4.8977600000000003E-2</v>
      </c>
    </row>
    <row r="109" spans="1:12" x14ac:dyDescent="0.35">
      <c r="A109" t="s">
        <v>154</v>
      </c>
      <c r="B109" t="s">
        <v>41</v>
      </c>
      <c r="C109">
        <v>20351</v>
      </c>
      <c r="D109">
        <v>19888</v>
      </c>
      <c r="E109">
        <v>12140</v>
      </c>
      <c r="F109">
        <v>2334</v>
      </c>
      <c r="G109">
        <v>23497</v>
      </c>
      <c r="H109" t="s">
        <v>42</v>
      </c>
      <c r="I109" s="1">
        <v>0.86611059999999995</v>
      </c>
      <c r="J109" s="1">
        <v>0.84640590000000004</v>
      </c>
      <c r="K109" s="1">
        <v>0.5166617</v>
      </c>
      <c r="L109" s="1">
        <v>9.9331799999999998E-2</v>
      </c>
    </row>
    <row r="110" spans="1:12" x14ac:dyDescent="0.35">
      <c r="A110" t="s">
        <v>155</v>
      </c>
      <c r="B110" t="s">
        <v>41</v>
      </c>
      <c r="C110">
        <v>43540</v>
      </c>
      <c r="D110">
        <v>42327</v>
      </c>
      <c r="E110">
        <v>26701</v>
      </c>
      <c r="F110">
        <v>7863</v>
      </c>
      <c r="G110">
        <v>51052</v>
      </c>
      <c r="H110" t="s">
        <v>42</v>
      </c>
      <c r="I110" s="1">
        <v>0.8528559</v>
      </c>
      <c r="J110" s="1">
        <v>0.82909580000000005</v>
      </c>
      <c r="K110" s="1">
        <v>0.52301569999999997</v>
      </c>
      <c r="L110" s="1">
        <v>0.1540194</v>
      </c>
    </row>
    <row r="111" spans="1:12" x14ac:dyDescent="0.35">
      <c r="A111" t="s">
        <v>156</v>
      </c>
      <c r="B111" t="s">
        <v>57</v>
      </c>
      <c r="C111">
        <v>20119</v>
      </c>
      <c r="D111">
        <v>19432</v>
      </c>
      <c r="E111">
        <v>11146</v>
      </c>
      <c r="F111">
        <v>2203</v>
      </c>
      <c r="G111">
        <v>26320</v>
      </c>
      <c r="H111" t="s">
        <v>42</v>
      </c>
      <c r="I111" s="1">
        <v>0.76439970000000002</v>
      </c>
      <c r="J111" s="1">
        <v>0.73829789999999995</v>
      </c>
      <c r="K111" s="1">
        <v>0.42348019999999997</v>
      </c>
      <c r="L111" s="1">
        <v>8.37006E-2</v>
      </c>
    </row>
    <row r="112" spans="1:12" x14ac:dyDescent="0.35">
      <c r="A112" t="s">
        <v>157</v>
      </c>
      <c r="B112" t="s">
        <v>57</v>
      </c>
      <c r="C112">
        <v>38158</v>
      </c>
      <c r="D112">
        <v>37084</v>
      </c>
      <c r="E112">
        <v>22369</v>
      </c>
      <c r="F112">
        <v>5152</v>
      </c>
      <c r="G112">
        <v>45297</v>
      </c>
      <c r="H112" t="s">
        <v>42</v>
      </c>
      <c r="I112" s="1">
        <v>0.84239569999999997</v>
      </c>
      <c r="J112" s="1">
        <v>0.81868560000000001</v>
      </c>
      <c r="K112" s="1">
        <v>0.49382959999999998</v>
      </c>
      <c r="L112" s="1">
        <v>0.1137382</v>
      </c>
    </row>
    <row r="113" spans="1:12" x14ac:dyDescent="0.35">
      <c r="A113" t="s">
        <v>158</v>
      </c>
      <c r="B113" t="s">
        <v>70</v>
      </c>
      <c r="C113">
        <v>37182</v>
      </c>
      <c r="D113">
        <v>36093</v>
      </c>
      <c r="E113">
        <v>22213</v>
      </c>
      <c r="F113">
        <v>6290</v>
      </c>
      <c r="G113">
        <v>43775</v>
      </c>
      <c r="H113" t="s">
        <v>42</v>
      </c>
      <c r="I113" s="1">
        <v>0.8493889</v>
      </c>
      <c r="J113" s="1">
        <v>0.82451169999999996</v>
      </c>
      <c r="K113" s="1">
        <v>0.50743570000000005</v>
      </c>
      <c r="L113" s="1">
        <v>0.14368929999999999</v>
      </c>
    </row>
    <row r="114" spans="1:12" x14ac:dyDescent="0.35">
      <c r="A114" t="s">
        <v>159</v>
      </c>
      <c r="B114" t="s">
        <v>70</v>
      </c>
      <c r="C114">
        <v>47933</v>
      </c>
      <c r="D114">
        <v>46429</v>
      </c>
      <c r="E114">
        <v>25747</v>
      </c>
      <c r="F114">
        <v>4965</v>
      </c>
      <c r="G114">
        <v>57076</v>
      </c>
      <c r="H114" t="s">
        <v>42</v>
      </c>
      <c r="I114" s="1">
        <v>0.8398101</v>
      </c>
      <c r="J114" s="1">
        <v>0.81345920000000005</v>
      </c>
      <c r="K114" s="1">
        <v>0.45110030000000001</v>
      </c>
      <c r="L114" s="1">
        <v>8.6989300000000006E-2</v>
      </c>
    </row>
    <row r="115" spans="1:12" x14ac:dyDescent="0.35">
      <c r="A115" t="s">
        <v>160</v>
      </c>
      <c r="B115" t="s">
        <v>70</v>
      </c>
      <c r="C115">
        <v>47977</v>
      </c>
      <c r="D115">
        <v>46627</v>
      </c>
      <c r="E115">
        <v>29340</v>
      </c>
      <c r="F115">
        <v>8084</v>
      </c>
      <c r="G115">
        <v>55485</v>
      </c>
      <c r="H115" t="s">
        <v>42</v>
      </c>
      <c r="I115" s="1">
        <v>0.86468420000000001</v>
      </c>
      <c r="J115" s="1">
        <v>0.84035329999999997</v>
      </c>
      <c r="K115" s="1">
        <v>0.52879149999999997</v>
      </c>
      <c r="L115" s="1">
        <v>0.14569699999999999</v>
      </c>
    </row>
    <row r="116" spans="1:12" x14ac:dyDescent="0.35">
      <c r="A116" t="s">
        <v>161</v>
      </c>
      <c r="B116" t="s">
        <v>41</v>
      </c>
      <c r="C116">
        <v>15906</v>
      </c>
      <c r="D116">
        <v>15458</v>
      </c>
      <c r="E116">
        <v>9881</v>
      </c>
      <c r="F116">
        <v>2944</v>
      </c>
      <c r="G116">
        <v>18650</v>
      </c>
      <c r="H116" t="s">
        <v>42</v>
      </c>
      <c r="I116" s="1">
        <v>0.85286859999999998</v>
      </c>
      <c r="J116" s="1">
        <v>0.82884720000000001</v>
      </c>
      <c r="K116" s="1">
        <v>0.52981230000000001</v>
      </c>
      <c r="L116" s="1">
        <v>0.1578552</v>
      </c>
    </row>
    <row r="117" spans="1:12" x14ac:dyDescent="0.35">
      <c r="A117" t="s">
        <v>162</v>
      </c>
      <c r="B117" t="s">
        <v>70</v>
      </c>
      <c r="C117">
        <v>22248</v>
      </c>
      <c r="D117">
        <v>21546</v>
      </c>
      <c r="E117">
        <v>12140</v>
      </c>
      <c r="F117">
        <v>2477</v>
      </c>
      <c r="G117">
        <v>27647</v>
      </c>
      <c r="H117" t="s">
        <v>42</v>
      </c>
      <c r="I117" s="1">
        <v>0.8047166</v>
      </c>
      <c r="J117" s="1">
        <v>0.77932509999999999</v>
      </c>
      <c r="K117" s="1">
        <v>0.43910729999999998</v>
      </c>
      <c r="L117" s="1">
        <v>8.9593800000000001E-2</v>
      </c>
    </row>
    <row r="118" spans="1:12" x14ac:dyDescent="0.35">
      <c r="A118" t="s">
        <v>163</v>
      </c>
      <c r="B118" t="s">
        <v>41</v>
      </c>
      <c r="C118">
        <v>1767</v>
      </c>
      <c r="D118">
        <v>1726</v>
      </c>
      <c r="E118">
        <v>1126</v>
      </c>
      <c r="F118">
        <v>304</v>
      </c>
      <c r="G118">
        <v>2273</v>
      </c>
      <c r="H118" t="s">
        <v>42</v>
      </c>
      <c r="I118" s="1">
        <v>0.77738669999999999</v>
      </c>
      <c r="J118" s="1">
        <v>0.75934889999999999</v>
      </c>
      <c r="K118" s="1">
        <v>0.4953806</v>
      </c>
      <c r="L118" s="1">
        <v>0.133744</v>
      </c>
    </row>
    <row r="119" spans="1:12" x14ac:dyDescent="0.35">
      <c r="A119" t="s">
        <v>164</v>
      </c>
      <c r="B119" t="s">
        <v>70</v>
      </c>
      <c r="C119">
        <v>29002</v>
      </c>
      <c r="D119">
        <v>28055</v>
      </c>
      <c r="E119">
        <v>14446</v>
      </c>
      <c r="F119">
        <v>2043</v>
      </c>
      <c r="G119">
        <v>34890</v>
      </c>
      <c r="H119" t="s">
        <v>42</v>
      </c>
      <c r="I119" s="1">
        <v>0.83124109999999996</v>
      </c>
      <c r="J119" s="1">
        <v>0.8040986</v>
      </c>
      <c r="K119" s="1">
        <v>0.41404410000000003</v>
      </c>
      <c r="L119" s="1">
        <v>5.8555500000000003E-2</v>
      </c>
    </row>
    <row r="120" spans="1:12" x14ac:dyDescent="0.35">
      <c r="A120" t="s">
        <v>165</v>
      </c>
      <c r="B120" t="s">
        <v>41</v>
      </c>
      <c r="C120">
        <v>13896</v>
      </c>
      <c r="D120">
        <v>13349</v>
      </c>
      <c r="E120">
        <v>8115</v>
      </c>
      <c r="F120">
        <v>2552</v>
      </c>
      <c r="G120">
        <v>18278</v>
      </c>
      <c r="H120" t="s">
        <v>143</v>
      </c>
      <c r="I120" s="1">
        <v>0.76025830000000005</v>
      </c>
      <c r="J120" s="1">
        <v>0.73033150000000002</v>
      </c>
      <c r="K120" s="1">
        <v>0.44397639999999999</v>
      </c>
      <c r="L120" s="1">
        <v>0.13962140000000001</v>
      </c>
    </row>
    <row r="121" spans="1:12" x14ac:dyDescent="0.35">
      <c r="A121" t="s">
        <v>166</v>
      </c>
      <c r="B121" t="s">
        <v>41</v>
      </c>
      <c r="C121">
        <v>15798</v>
      </c>
      <c r="D121">
        <v>15106</v>
      </c>
      <c r="E121">
        <v>8941</v>
      </c>
      <c r="F121">
        <v>2381</v>
      </c>
      <c r="G121">
        <v>19237</v>
      </c>
      <c r="H121" t="s">
        <v>143</v>
      </c>
      <c r="I121" s="1">
        <v>0.82122989999999996</v>
      </c>
      <c r="J121" s="1">
        <v>0.7852576</v>
      </c>
      <c r="K121" s="1">
        <v>0.46478140000000001</v>
      </c>
      <c r="L121" s="1">
        <v>0.1237719</v>
      </c>
    </row>
    <row r="122" spans="1:12" x14ac:dyDescent="0.35">
      <c r="A122" t="s">
        <v>167</v>
      </c>
      <c r="B122" t="s">
        <v>41</v>
      </c>
      <c r="C122">
        <v>24875</v>
      </c>
      <c r="D122">
        <v>23870</v>
      </c>
      <c r="E122">
        <v>13806</v>
      </c>
      <c r="F122">
        <v>3585</v>
      </c>
      <c r="G122">
        <v>30664</v>
      </c>
      <c r="H122" t="s">
        <v>143</v>
      </c>
      <c r="I122" s="1">
        <v>0.81121180000000004</v>
      </c>
      <c r="J122" s="1">
        <v>0.7784373</v>
      </c>
      <c r="K122" s="1">
        <v>0.45023479999999999</v>
      </c>
      <c r="L122" s="1">
        <v>0.1169123</v>
      </c>
    </row>
    <row r="123" spans="1:12" x14ac:dyDescent="0.35">
      <c r="A123" t="s">
        <v>168</v>
      </c>
      <c r="B123" t="s">
        <v>41</v>
      </c>
      <c r="C123">
        <v>26037</v>
      </c>
      <c r="D123">
        <v>25045</v>
      </c>
      <c r="E123">
        <v>14545</v>
      </c>
      <c r="F123">
        <v>3490</v>
      </c>
      <c r="G123">
        <v>30865</v>
      </c>
      <c r="H123" t="s">
        <v>143</v>
      </c>
      <c r="I123" s="1">
        <v>0.84357680000000002</v>
      </c>
      <c r="J123" s="1">
        <v>0.81143690000000002</v>
      </c>
      <c r="K123" s="1">
        <v>0.47124569999999999</v>
      </c>
      <c r="L123" s="1">
        <v>0.1130731</v>
      </c>
    </row>
    <row r="124" spans="1:12" x14ac:dyDescent="0.35">
      <c r="A124" t="s">
        <v>169</v>
      </c>
      <c r="B124" t="s">
        <v>41</v>
      </c>
      <c r="C124">
        <v>12837</v>
      </c>
      <c r="D124">
        <v>12433</v>
      </c>
      <c r="E124">
        <v>8200</v>
      </c>
      <c r="F124">
        <v>2648</v>
      </c>
      <c r="G124">
        <v>15251</v>
      </c>
      <c r="H124" t="s">
        <v>143</v>
      </c>
      <c r="I124" s="1">
        <v>0.84171530000000006</v>
      </c>
      <c r="J124" s="1">
        <v>0.81522519999999998</v>
      </c>
      <c r="K124" s="1">
        <v>0.53766970000000003</v>
      </c>
      <c r="L124" s="1">
        <v>0.173628</v>
      </c>
    </row>
    <row r="125" spans="1:12" x14ac:dyDescent="0.35">
      <c r="A125" t="s">
        <v>170</v>
      </c>
      <c r="B125" t="s">
        <v>41</v>
      </c>
      <c r="C125">
        <v>27518</v>
      </c>
      <c r="D125">
        <v>26612</v>
      </c>
      <c r="E125">
        <v>16320</v>
      </c>
      <c r="F125">
        <v>5031</v>
      </c>
      <c r="G125">
        <v>34035</v>
      </c>
      <c r="H125" t="s">
        <v>143</v>
      </c>
      <c r="I125" s="1">
        <v>0.80852060000000003</v>
      </c>
      <c r="J125" s="1">
        <v>0.78190099999999996</v>
      </c>
      <c r="K125" s="1">
        <v>0.4795064</v>
      </c>
      <c r="L125" s="1">
        <v>0.14781839999999999</v>
      </c>
    </row>
    <row r="126" spans="1:12" x14ac:dyDescent="0.35">
      <c r="A126" t="s">
        <v>171</v>
      </c>
      <c r="B126" t="s">
        <v>41</v>
      </c>
      <c r="C126">
        <v>26064</v>
      </c>
      <c r="D126">
        <v>25335</v>
      </c>
      <c r="E126">
        <v>17321</v>
      </c>
      <c r="F126">
        <v>6166</v>
      </c>
      <c r="G126">
        <v>30670</v>
      </c>
      <c r="H126" t="s">
        <v>143</v>
      </c>
      <c r="I126" s="1">
        <v>0.84982069999999998</v>
      </c>
      <c r="J126" s="1">
        <v>0.82605150000000005</v>
      </c>
      <c r="K126" s="1">
        <v>0.56475379999999997</v>
      </c>
      <c r="L126" s="1">
        <v>0.20104340000000001</v>
      </c>
    </row>
    <row r="127" spans="1:12" x14ac:dyDescent="0.35">
      <c r="A127" t="s">
        <v>172</v>
      </c>
      <c r="B127" t="s">
        <v>41</v>
      </c>
      <c r="C127">
        <v>12358</v>
      </c>
      <c r="D127">
        <v>11912</v>
      </c>
      <c r="E127">
        <v>6899</v>
      </c>
      <c r="F127">
        <v>1905</v>
      </c>
      <c r="G127">
        <v>15722</v>
      </c>
      <c r="H127" t="s">
        <v>143</v>
      </c>
      <c r="I127" s="1">
        <v>0.78603230000000002</v>
      </c>
      <c r="J127" s="1">
        <v>0.75766440000000002</v>
      </c>
      <c r="K127" s="1">
        <v>0.43881189999999998</v>
      </c>
      <c r="L127" s="1">
        <v>0.12116780000000001</v>
      </c>
    </row>
    <row r="128" spans="1:12" x14ac:dyDescent="0.35">
      <c r="A128" t="s">
        <v>173</v>
      </c>
      <c r="B128" t="s">
        <v>41</v>
      </c>
      <c r="C128">
        <v>21472</v>
      </c>
      <c r="D128">
        <v>20526</v>
      </c>
      <c r="E128">
        <v>12148</v>
      </c>
      <c r="F128">
        <v>3512</v>
      </c>
      <c r="G128">
        <v>26467</v>
      </c>
      <c r="H128" t="s">
        <v>143</v>
      </c>
      <c r="I128" s="1">
        <v>0.81127439999999995</v>
      </c>
      <c r="J128" s="1">
        <v>0.77553179999999999</v>
      </c>
      <c r="K128" s="1">
        <v>0.45898670000000003</v>
      </c>
      <c r="L128" s="1">
        <v>0.13269349999999999</v>
      </c>
    </row>
    <row r="129" spans="1:12" x14ac:dyDescent="0.35">
      <c r="A129" t="s">
        <v>174</v>
      </c>
      <c r="B129" t="s">
        <v>41</v>
      </c>
      <c r="C129">
        <v>16933</v>
      </c>
      <c r="D129">
        <v>16288</v>
      </c>
      <c r="E129">
        <v>9809</v>
      </c>
      <c r="F129">
        <v>2644</v>
      </c>
      <c r="G129">
        <v>19867</v>
      </c>
      <c r="H129" t="s">
        <v>143</v>
      </c>
      <c r="I129" s="1">
        <v>0.85231789999999996</v>
      </c>
      <c r="J129" s="1">
        <v>0.81985200000000003</v>
      </c>
      <c r="K129" s="1">
        <v>0.49373329999999999</v>
      </c>
      <c r="L129" s="1">
        <v>0.13308500000000001</v>
      </c>
    </row>
    <row r="130" spans="1:12" x14ac:dyDescent="0.35">
      <c r="A130" t="s">
        <v>175</v>
      </c>
      <c r="B130" t="s">
        <v>41</v>
      </c>
      <c r="C130">
        <v>10419</v>
      </c>
      <c r="D130">
        <v>10023</v>
      </c>
      <c r="E130">
        <v>6414</v>
      </c>
      <c r="F130">
        <v>2000</v>
      </c>
      <c r="G130">
        <v>11480</v>
      </c>
      <c r="H130" t="s">
        <v>143</v>
      </c>
      <c r="I130" s="1">
        <v>0.90757840000000001</v>
      </c>
      <c r="J130" s="1">
        <v>0.87308370000000002</v>
      </c>
      <c r="K130" s="1">
        <v>0.55871079999999995</v>
      </c>
      <c r="L130" s="1">
        <v>0.17421600000000001</v>
      </c>
    </row>
    <row r="131" spans="1:12" x14ac:dyDescent="0.35">
      <c r="A131" t="s">
        <v>176</v>
      </c>
      <c r="B131" t="s">
        <v>41</v>
      </c>
      <c r="C131">
        <v>16578</v>
      </c>
      <c r="D131">
        <v>15898</v>
      </c>
      <c r="E131">
        <v>9096</v>
      </c>
      <c r="F131">
        <v>2122</v>
      </c>
      <c r="G131">
        <v>20562</v>
      </c>
      <c r="H131" t="s">
        <v>143</v>
      </c>
      <c r="I131" s="1">
        <v>0.80624459999999998</v>
      </c>
      <c r="J131" s="1">
        <v>0.77317380000000002</v>
      </c>
      <c r="K131" s="1">
        <v>0.44236940000000002</v>
      </c>
      <c r="L131" s="1">
        <v>0.1032001</v>
      </c>
    </row>
    <row r="132" spans="1:12" x14ac:dyDescent="0.35">
      <c r="A132" t="s">
        <v>177</v>
      </c>
      <c r="B132" t="s">
        <v>41</v>
      </c>
      <c r="C132">
        <v>1684</v>
      </c>
      <c r="D132">
        <v>1640</v>
      </c>
      <c r="E132">
        <v>1040</v>
      </c>
      <c r="F132">
        <v>325</v>
      </c>
      <c r="G132">
        <v>2093</v>
      </c>
      <c r="H132" t="s">
        <v>143</v>
      </c>
      <c r="I132" s="1">
        <v>0.80458669999999999</v>
      </c>
      <c r="J132" s="1">
        <v>0.78356429999999999</v>
      </c>
      <c r="K132" s="1">
        <v>0.49689440000000001</v>
      </c>
      <c r="L132" s="1">
        <v>0.15527949999999999</v>
      </c>
    </row>
    <row r="133" spans="1:12" x14ac:dyDescent="0.35">
      <c r="A133" t="s">
        <v>178</v>
      </c>
      <c r="B133" t="s">
        <v>41</v>
      </c>
      <c r="C133">
        <v>19881</v>
      </c>
      <c r="D133">
        <v>19033</v>
      </c>
      <c r="E133">
        <v>10679</v>
      </c>
      <c r="F133">
        <v>2941</v>
      </c>
      <c r="G133">
        <v>26189</v>
      </c>
      <c r="H133" t="s">
        <v>143</v>
      </c>
      <c r="I133" s="1">
        <v>0.75913549999999996</v>
      </c>
      <c r="J133" s="1">
        <v>0.7267555</v>
      </c>
      <c r="K133" s="1">
        <v>0.40776659999999998</v>
      </c>
      <c r="L133" s="1">
        <v>0.1122991</v>
      </c>
    </row>
    <row r="134" spans="1:12" x14ac:dyDescent="0.35">
      <c r="A134" t="s">
        <v>179</v>
      </c>
      <c r="B134" t="s">
        <v>41</v>
      </c>
      <c r="C134">
        <v>28270</v>
      </c>
      <c r="D134">
        <v>27325</v>
      </c>
      <c r="E134">
        <v>17101</v>
      </c>
      <c r="F134">
        <v>5334</v>
      </c>
      <c r="G134">
        <v>34394</v>
      </c>
      <c r="H134" t="s">
        <v>143</v>
      </c>
      <c r="I134" s="1">
        <v>0.8219457</v>
      </c>
      <c r="J134" s="1">
        <v>0.79447000000000001</v>
      </c>
      <c r="K134" s="1">
        <v>0.49720880000000001</v>
      </c>
      <c r="L134" s="1">
        <v>0.15508520000000001</v>
      </c>
    </row>
    <row r="135" spans="1:12" x14ac:dyDescent="0.35">
      <c r="A135" t="s">
        <v>180</v>
      </c>
      <c r="B135" t="s">
        <v>41</v>
      </c>
      <c r="C135">
        <v>15210</v>
      </c>
      <c r="D135">
        <v>14730</v>
      </c>
      <c r="E135">
        <v>9171</v>
      </c>
      <c r="F135">
        <v>2944</v>
      </c>
      <c r="G135">
        <v>19300</v>
      </c>
      <c r="H135" t="s">
        <v>143</v>
      </c>
      <c r="I135" s="1">
        <v>0.78808290000000003</v>
      </c>
      <c r="J135" s="1">
        <v>0.76321240000000001</v>
      </c>
      <c r="K135" s="1">
        <v>0.47518129999999997</v>
      </c>
      <c r="L135" s="1">
        <v>0.15253890000000001</v>
      </c>
    </row>
    <row r="136" spans="1:12" x14ac:dyDescent="0.35">
      <c r="A136" t="s">
        <v>181</v>
      </c>
      <c r="B136" t="s">
        <v>41</v>
      </c>
      <c r="C136">
        <v>24043</v>
      </c>
      <c r="D136">
        <v>23387</v>
      </c>
      <c r="E136">
        <v>15071</v>
      </c>
      <c r="F136">
        <v>4727</v>
      </c>
      <c r="G136">
        <v>29449</v>
      </c>
      <c r="H136" t="s">
        <v>143</v>
      </c>
      <c r="I136" s="1">
        <v>0.81642840000000005</v>
      </c>
      <c r="J136" s="1">
        <v>0.79415259999999999</v>
      </c>
      <c r="K136" s="1">
        <v>0.5117661</v>
      </c>
      <c r="L136" s="1">
        <v>0.16051480000000001</v>
      </c>
    </row>
    <row r="137" spans="1:12" x14ac:dyDescent="0.35">
      <c r="A137" t="s">
        <v>182</v>
      </c>
      <c r="B137" t="s">
        <v>68</v>
      </c>
      <c r="C137">
        <v>34278</v>
      </c>
      <c r="D137">
        <v>33318</v>
      </c>
      <c r="E137">
        <v>23699</v>
      </c>
      <c r="F137">
        <v>7254</v>
      </c>
      <c r="G137">
        <v>38326</v>
      </c>
      <c r="H137" t="s">
        <v>132</v>
      </c>
      <c r="I137" s="1">
        <v>0.89437979999999995</v>
      </c>
      <c r="J137" s="1">
        <v>0.86933150000000003</v>
      </c>
      <c r="K137" s="1">
        <v>0.61835309999999999</v>
      </c>
      <c r="L137" s="1">
        <v>0.18927099999999999</v>
      </c>
    </row>
    <row r="138" spans="1:12" x14ac:dyDescent="0.35">
      <c r="A138" t="s">
        <v>183</v>
      </c>
      <c r="B138" t="s">
        <v>68</v>
      </c>
      <c r="C138">
        <v>58480</v>
      </c>
      <c r="D138">
        <v>56558</v>
      </c>
      <c r="E138">
        <v>40568</v>
      </c>
      <c r="F138">
        <v>11251</v>
      </c>
      <c r="G138">
        <v>63905</v>
      </c>
      <c r="H138" t="s">
        <v>132</v>
      </c>
      <c r="I138" s="1">
        <v>0.91510840000000004</v>
      </c>
      <c r="J138" s="1">
        <v>0.8850325</v>
      </c>
      <c r="K138" s="1">
        <v>0.63481730000000003</v>
      </c>
      <c r="L138" s="1">
        <v>0.1760582</v>
      </c>
    </row>
    <row r="139" spans="1:12" x14ac:dyDescent="0.35">
      <c r="A139" t="s">
        <v>184</v>
      </c>
      <c r="B139" t="s">
        <v>68</v>
      </c>
      <c r="C139">
        <v>54263</v>
      </c>
      <c r="D139">
        <v>52306</v>
      </c>
      <c r="E139">
        <v>32333</v>
      </c>
      <c r="F139">
        <v>5513</v>
      </c>
      <c r="G139">
        <v>57888</v>
      </c>
      <c r="H139" t="s">
        <v>132</v>
      </c>
      <c r="I139" s="1">
        <v>0.93737910000000002</v>
      </c>
      <c r="J139" s="1">
        <v>0.90357240000000005</v>
      </c>
      <c r="K139" s="1">
        <v>0.55854409999999999</v>
      </c>
      <c r="L139" s="1">
        <v>9.5235600000000004E-2</v>
      </c>
    </row>
    <row r="140" spans="1:12" x14ac:dyDescent="0.35">
      <c r="A140" t="s">
        <v>185</v>
      </c>
      <c r="B140" t="s">
        <v>68</v>
      </c>
      <c r="C140">
        <v>46998</v>
      </c>
      <c r="D140">
        <v>45562</v>
      </c>
      <c r="E140">
        <v>31942</v>
      </c>
      <c r="F140">
        <v>10447</v>
      </c>
      <c r="G140">
        <v>52060</v>
      </c>
      <c r="H140" t="s">
        <v>132</v>
      </c>
      <c r="I140" s="1">
        <v>0.90276599999999996</v>
      </c>
      <c r="J140" s="1">
        <v>0.87518249999999997</v>
      </c>
      <c r="K140" s="1">
        <v>0.61356129999999998</v>
      </c>
      <c r="L140" s="1">
        <v>0.2006723</v>
      </c>
    </row>
    <row r="141" spans="1:12" x14ac:dyDescent="0.35">
      <c r="A141" t="s">
        <v>186</v>
      </c>
      <c r="B141" t="s">
        <v>41</v>
      </c>
      <c r="C141">
        <v>41980</v>
      </c>
      <c r="D141">
        <v>40398</v>
      </c>
      <c r="E141">
        <v>26421</v>
      </c>
      <c r="F141">
        <v>9558</v>
      </c>
      <c r="G141">
        <v>50796</v>
      </c>
      <c r="H141" t="s">
        <v>42</v>
      </c>
      <c r="I141" s="1">
        <v>0.82644300000000004</v>
      </c>
      <c r="J141" s="1">
        <v>0.79529879999999997</v>
      </c>
      <c r="K141" s="1">
        <v>0.52013940000000003</v>
      </c>
      <c r="L141" s="1">
        <v>0.18816440000000001</v>
      </c>
    </row>
    <row r="142" spans="1:12" x14ac:dyDescent="0.35">
      <c r="A142" t="s">
        <v>187</v>
      </c>
      <c r="B142" t="s">
        <v>41</v>
      </c>
      <c r="C142">
        <v>40316</v>
      </c>
      <c r="D142">
        <v>38879</v>
      </c>
      <c r="E142">
        <v>23339</v>
      </c>
      <c r="F142">
        <v>4702</v>
      </c>
      <c r="G142">
        <v>48768</v>
      </c>
      <c r="H142" t="s">
        <v>132</v>
      </c>
      <c r="I142" s="1">
        <v>0.82668969999999997</v>
      </c>
      <c r="J142" s="1">
        <v>0.79722360000000003</v>
      </c>
      <c r="K142" s="1">
        <v>0.478572</v>
      </c>
      <c r="L142" s="1">
        <v>9.6415699999999993E-2</v>
      </c>
    </row>
    <row r="143" spans="1:12" x14ac:dyDescent="0.35">
      <c r="A143" t="s">
        <v>188</v>
      </c>
      <c r="B143" t="s">
        <v>41</v>
      </c>
      <c r="C143">
        <v>39715</v>
      </c>
      <c r="D143">
        <v>38220</v>
      </c>
      <c r="E143">
        <v>24590</v>
      </c>
      <c r="F143">
        <v>7521</v>
      </c>
      <c r="G143">
        <v>44035</v>
      </c>
      <c r="H143" t="s">
        <v>132</v>
      </c>
      <c r="I143" s="1">
        <v>0.90189620000000004</v>
      </c>
      <c r="J143" s="1">
        <v>0.867946</v>
      </c>
      <c r="K143" s="1">
        <v>0.55841949999999996</v>
      </c>
      <c r="L143" s="1">
        <v>0.170796</v>
      </c>
    </row>
    <row r="144" spans="1:12" x14ac:dyDescent="0.35">
      <c r="A144" t="s">
        <v>189</v>
      </c>
      <c r="B144" t="s">
        <v>41</v>
      </c>
      <c r="C144">
        <v>34589</v>
      </c>
      <c r="D144">
        <v>33216</v>
      </c>
      <c r="E144">
        <v>17104</v>
      </c>
      <c r="F144">
        <v>3136</v>
      </c>
      <c r="G144">
        <v>45727</v>
      </c>
      <c r="H144" t="s">
        <v>132</v>
      </c>
      <c r="I144" s="1">
        <v>0.75642399999999999</v>
      </c>
      <c r="J144" s="1">
        <v>0.72639799999999999</v>
      </c>
      <c r="K144" s="1">
        <v>0.37404599999999999</v>
      </c>
      <c r="L144" s="1">
        <v>6.85809E-2</v>
      </c>
    </row>
    <row r="145" spans="1:12" x14ac:dyDescent="0.35">
      <c r="A145" t="s">
        <v>190</v>
      </c>
      <c r="B145" t="s">
        <v>41</v>
      </c>
      <c r="C145">
        <v>43142</v>
      </c>
      <c r="D145">
        <v>41661</v>
      </c>
      <c r="E145">
        <v>26597</v>
      </c>
      <c r="F145">
        <v>6880</v>
      </c>
      <c r="G145">
        <v>52472</v>
      </c>
      <c r="H145" t="s">
        <v>132</v>
      </c>
      <c r="I145" s="1">
        <v>0.82219089999999995</v>
      </c>
      <c r="J145" s="1">
        <v>0.79396630000000001</v>
      </c>
      <c r="K145" s="1">
        <v>0.50687990000000005</v>
      </c>
      <c r="L145" s="1">
        <v>0.1311176</v>
      </c>
    </row>
    <row r="146" spans="1:12" x14ac:dyDescent="0.35">
      <c r="A146" t="s">
        <v>191</v>
      </c>
      <c r="B146" t="s">
        <v>68</v>
      </c>
      <c r="C146">
        <v>34229</v>
      </c>
      <c r="D146">
        <v>33178</v>
      </c>
      <c r="E146">
        <v>23090</v>
      </c>
      <c r="F146">
        <v>6235</v>
      </c>
      <c r="G146">
        <v>38227</v>
      </c>
      <c r="H146" t="s">
        <v>132</v>
      </c>
      <c r="I146" s="1">
        <v>0.89541420000000005</v>
      </c>
      <c r="J146" s="1">
        <v>0.86792060000000004</v>
      </c>
      <c r="K146" s="1">
        <v>0.60402330000000004</v>
      </c>
      <c r="L146" s="1">
        <v>0.16310459999999999</v>
      </c>
    </row>
    <row r="147" spans="1:12" x14ac:dyDescent="0.35">
      <c r="A147" t="s">
        <v>192</v>
      </c>
      <c r="B147" t="s">
        <v>41</v>
      </c>
      <c r="C147">
        <v>68559</v>
      </c>
      <c r="D147">
        <v>65962</v>
      </c>
      <c r="E147">
        <v>42250</v>
      </c>
      <c r="F147">
        <v>11258</v>
      </c>
      <c r="G147">
        <v>76119</v>
      </c>
      <c r="H147" t="s">
        <v>132</v>
      </c>
      <c r="I147" s="1">
        <v>0.90068190000000004</v>
      </c>
      <c r="J147" s="1">
        <v>0.86656420000000001</v>
      </c>
      <c r="K147" s="1">
        <v>0.55505199999999999</v>
      </c>
      <c r="L147" s="1">
        <v>0.1479</v>
      </c>
    </row>
    <row r="148" spans="1:12" x14ac:dyDescent="0.35">
      <c r="A148" t="s">
        <v>193</v>
      </c>
      <c r="B148" t="s">
        <v>41</v>
      </c>
      <c r="C148">
        <v>49578</v>
      </c>
      <c r="D148">
        <v>47715</v>
      </c>
      <c r="E148">
        <v>28032</v>
      </c>
      <c r="F148">
        <v>4973</v>
      </c>
      <c r="G148">
        <v>57530</v>
      </c>
      <c r="H148" t="s">
        <v>132</v>
      </c>
      <c r="I148" s="1">
        <v>0.86177649999999995</v>
      </c>
      <c r="J148" s="1">
        <v>0.82939339999999995</v>
      </c>
      <c r="K148" s="1">
        <v>0.48725879999999999</v>
      </c>
      <c r="L148" s="1">
        <v>8.6441900000000002E-2</v>
      </c>
    </row>
    <row r="149" spans="1:12" x14ac:dyDescent="0.35">
      <c r="A149" t="s">
        <v>194</v>
      </c>
      <c r="B149" t="s">
        <v>41</v>
      </c>
      <c r="C149">
        <v>55256</v>
      </c>
      <c r="D149">
        <v>53504</v>
      </c>
      <c r="E149">
        <v>34367</v>
      </c>
      <c r="F149">
        <v>9012</v>
      </c>
      <c r="G149">
        <v>64971</v>
      </c>
      <c r="H149" t="s">
        <v>132</v>
      </c>
      <c r="I149" s="1">
        <v>0.85047170000000005</v>
      </c>
      <c r="J149" s="1">
        <v>0.82350590000000001</v>
      </c>
      <c r="K149" s="1">
        <v>0.52895910000000002</v>
      </c>
      <c r="L149" s="1">
        <v>0.138708</v>
      </c>
    </row>
    <row r="150" spans="1:12" x14ac:dyDescent="0.35">
      <c r="A150" t="s">
        <v>195</v>
      </c>
      <c r="B150" t="s">
        <v>68</v>
      </c>
      <c r="C150">
        <v>65159</v>
      </c>
      <c r="D150">
        <v>62848</v>
      </c>
      <c r="E150">
        <v>31239</v>
      </c>
      <c r="F150">
        <v>3757</v>
      </c>
      <c r="G150">
        <v>81032</v>
      </c>
      <c r="H150" t="s">
        <v>132</v>
      </c>
      <c r="I150" s="23">
        <v>0.80411440000000001</v>
      </c>
      <c r="J150" s="23">
        <v>0.77559480000000003</v>
      </c>
      <c r="K150" s="23">
        <v>0.38551439999999998</v>
      </c>
      <c r="L150" s="23">
        <v>4.63644E-2</v>
      </c>
    </row>
    <row r="151" spans="1:12" x14ac:dyDescent="0.35">
      <c r="A151" t="s">
        <v>196</v>
      </c>
      <c r="B151" t="s">
        <v>68</v>
      </c>
      <c r="C151">
        <v>69713</v>
      </c>
      <c r="D151">
        <v>67344</v>
      </c>
      <c r="E151">
        <v>44102</v>
      </c>
      <c r="F151">
        <v>12279</v>
      </c>
      <c r="G151">
        <v>80939</v>
      </c>
      <c r="H151" t="s">
        <v>132</v>
      </c>
      <c r="I151" s="1">
        <v>0.86130300000000004</v>
      </c>
      <c r="J151" s="1">
        <v>0.83203400000000005</v>
      </c>
      <c r="K151" s="1">
        <v>0.54487949999999996</v>
      </c>
      <c r="L151" s="1">
        <v>0.1517068</v>
      </c>
    </row>
    <row r="152" spans="1:12" x14ac:dyDescent="0.35">
      <c r="A152" t="s">
        <v>197</v>
      </c>
      <c r="B152" t="s">
        <v>68</v>
      </c>
      <c r="C152">
        <v>17818</v>
      </c>
      <c r="D152">
        <v>17131</v>
      </c>
      <c r="E152">
        <v>9885</v>
      </c>
      <c r="F152">
        <v>1641</v>
      </c>
      <c r="G152">
        <v>19925</v>
      </c>
      <c r="H152" t="s">
        <v>132</v>
      </c>
      <c r="I152" s="1">
        <v>0.89425339999999998</v>
      </c>
      <c r="J152" s="1">
        <v>0.85977420000000004</v>
      </c>
      <c r="K152" s="1">
        <v>0.49611040000000001</v>
      </c>
      <c r="L152" s="1">
        <v>8.2358799999999996E-2</v>
      </c>
    </row>
    <row r="153" spans="1:12" x14ac:dyDescent="0.35">
      <c r="A153" t="s">
        <v>198</v>
      </c>
      <c r="B153" t="s">
        <v>68</v>
      </c>
      <c r="C153">
        <v>49698</v>
      </c>
      <c r="D153">
        <v>48235</v>
      </c>
      <c r="E153">
        <v>27897</v>
      </c>
      <c r="F153">
        <v>5074</v>
      </c>
      <c r="G153">
        <v>56655</v>
      </c>
      <c r="H153" t="s">
        <v>132</v>
      </c>
      <c r="I153" s="1">
        <v>0.87720410000000004</v>
      </c>
      <c r="J153" s="1">
        <v>0.85138119999999995</v>
      </c>
      <c r="K153" s="1">
        <v>0.49240139999999999</v>
      </c>
      <c r="L153" s="1">
        <v>8.9559600000000003E-2</v>
      </c>
    </row>
    <row r="154" spans="1:12" x14ac:dyDescent="0.35">
      <c r="A154" t="s">
        <v>199</v>
      </c>
      <c r="B154" t="s">
        <v>41</v>
      </c>
      <c r="C154">
        <v>42396</v>
      </c>
      <c r="D154">
        <v>40667</v>
      </c>
      <c r="E154">
        <v>23624</v>
      </c>
      <c r="F154">
        <v>6463</v>
      </c>
      <c r="G154">
        <v>48901</v>
      </c>
      <c r="H154" t="s">
        <v>132</v>
      </c>
      <c r="I154" s="1">
        <v>0.86697610000000003</v>
      </c>
      <c r="J154" s="1">
        <v>0.831619</v>
      </c>
      <c r="K154" s="1">
        <v>0.48309849999999999</v>
      </c>
      <c r="L154" s="1">
        <v>0.132165</v>
      </c>
    </row>
    <row r="155" spans="1:12" x14ac:dyDescent="0.35">
      <c r="A155" t="s">
        <v>200</v>
      </c>
      <c r="B155" t="s">
        <v>41</v>
      </c>
      <c r="C155">
        <v>85334</v>
      </c>
      <c r="D155">
        <v>82069</v>
      </c>
      <c r="E155">
        <v>47285</v>
      </c>
      <c r="F155">
        <v>13013</v>
      </c>
      <c r="G155">
        <v>105484</v>
      </c>
      <c r="H155" t="s">
        <v>132</v>
      </c>
      <c r="I155" s="1">
        <v>0.80897580000000002</v>
      </c>
      <c r="J155" s="1">
        <v>0.77802320000000003</v>
      </c>
      <c r="K155" s="1">
        <v>0.44826700000000003</v>
      </c>
      <c r="L155" s="1">
        <v>0.12336469999999999</v>
      </c>
    </row>
    <row r="156" spans="1:12" x14ac:dyDescent="0.35">
      <c r="A156" t="s">
        <v>201</v>
      </c>
      <c r="B156" t="s">
        <v>41</v>
      </c>
      <c r="C156">
        <v>24971</v>
      </c>
      <c r="D156">
        <v>23963</v>
      </c>
      <c r="E156">
        <v>13512</v>
      </c>
      <c r="F156">
        <v>3115</v>
      </c>
      <c r="G156">
        <v>32063</v>
      </c>
      <c r="H156" t="s">
        <v>132</v>
      </c>
      <c r="I156" s="1">
        <v>0.77881040000000001</v>
      </c>
      <c r="J156" s="1">
        <v>0.74737240000000005</v>
      </c>
      <c r="K156" s="1">
        <v>0.42142030000000003</v>
      </c>
      <c r="L156" s="1">
        <v>9.7152500000000003E-2</v>
      </c>
    </row>
    <row r="157" spans="1:12" x14ac:dyDescent="0.35">
      <c r="A157" t="s">
        <v>202</v>
      </c>
      <c r="B157" t="s">
        <v>41</v>
      </c>
      <c r="C157">
        <v>16543</v>
      </c>
      <c r="D157">
        <v>15961</v>
      </c>
      <c r="E157">
        <v>10698</v>
      </c>
      <c r="F157">
        <v>4298</v>
      </c>
      <c r="G157">
        <v>19664</v>
      </c>
      <c r="H157" t="s">
        <v>132</v>
      </c>
      <c r="I157" s="1">
        <v>0.84128360000000002</v>
      </c>
      <c r="J157" s="1">
        <v>0.81168629999999997</v>
      </c>
      <c r="K157" s="1">
        <v>0.54403979999999996</v>
      </c>
      <c r="L157" s="1">
        <v>0.21857199999999999</v>
      </c>
    </row>
    <row r="158" spans="1:12" x14ac:dyDescent="0.35">
      <c r="A158" t="s">
        <v>203</v>
      </c>
      <c r="B158" t="s">
        <v>41</v>
      </c>
      <c r="C158">
        <v>34459</v>
      </c>
      <c r="D158">
        <v>33218</v>
      </c>
      <c r="E158">
        <v>21735</v>
      </c>
      <c r="F158">
        <v>4881</v>
      </c>
      <c r="G158">
        <v>38626</v>
      </c>
      <c r="H158" t="s">
        <v>132</v>
      </c>
      <c r="I158" s="1">
        <v>0.89211929999999995</v>
      </c>
      <c r="J158" s="1">
        <v>0.8599907</v>
      </c>
      <c r="K158" s="1">
        <v>0.56270390000000003</v>
      </c>
      <c r="L158" s="1">
        <v>0.1263657</v>
      </c>
    </row>
    <row r="159" spans="1:12" x14ac:dyDescent="0.35">
      <c r="A159" t="s">
        <v>204</v>
      </c>
      <c r="B159" t="s">
        <v>70</v>
      </c>
      <c r="C159">
        <v>35850</v>
      </c>
      <c r="D159">
        <v>34218</v>
      </c>
      <c r="E159">
        <v>13308</v>
      </c>
      <c r="F159">
        <v>1714</v>
      </c>
      <c r="G159">
        <v>37407</v>
      </c>
      <c r="H159" t="s">
        <v>132</v>
      </c>
      <c r="I159" s="1">
        <v>0.95837680000000003</v>
      </c>
      <c r="J159" s="1">
        <v>0.91474849999999996</v>
      </c>
      <c r="K159" s="1">
        <v>0.35576229999999998</v>
      </c>
      <c r="L159" s="1">
        <v>4.5820300000000001E-2</v>
      </c>
    </row>
    <row r="160" spans="1:12" x14ac:dyDescent="0.35">
      <c r="A160" t="s">
        <v>205</v>
      </c>
      <c r="B160" t="s">
        <v>41</v>
      </c>
      <c r="C160">
        <v>812</v>
      </c>
      <c r="D160">
        <v>734</v>
      </c>
      <c r="E160">
        <v>257</v>
      </c>
      <c r="F160">
        <v>20</v>
      </c>
      <c r="G160">
        <v>58</v>
      </c>
      <c r="H160" t="s">
        <v>132</v>
      </c>
      <c r="I160" s="1">
        <v>1</v>
      </c>
      <c r="J160" s="1">
        <v>1</v>
      </c>
      <c r="K160" s="1">
        <v>1</v>
      </c>
      <c r="L160" s="1">
        <v>0.34482760000000001</v>
      </c>
    </row>
    <row r="161" spans="1:12" x14ac:dyDescent="0.35">
      <c r="A161" t="s">
        <v>206</v>
      </c>
      <c r="B161" t="s">
        <v>41</v>
      </c>
      <c r="C161">
        <v>17088</v>
      </c>
      <c r="D161">
        <v>16568</v>
      </c>
      <c r="E161">
        <v>10110</v>
      </c>
      <c r="F161">
        <v>3195</v>
      </c>
      <c r="G161">
        <v>20018</v>
      </c>
      <c r="H161" t="s">
        <v>132</v>
      </c>
      <c r="I161" s="1">
        <v>0.85363169999999999</v>
      </c>
      <c r="J161" s="1">
        <v>0.82765509999999998</v>
      </c>
      <c r="K161" s="1">
        <v>0.50504550000000004</v>
      </c>
      <c r="L161" s="1">
        <v>0.15960640000000001</v>
      </c>
    </row>
    <row r="162" spans="1:12" x14ac:dyDescent="0.35">
      <c r="A162" t="s">
        <v>207</v>
      </c>
      <c r="B162" t="s">
        <v>68</v>
      </c>
      <c r="C162">
        <v>15187</v>
      </c>
      <c r="D162">
        <v>14519</v>
      </c>
      <c r="E162">
        <v>7714</v>
      </c>
      <c r="F162">
        <v>1698</v>
      </c>
      <c r="G162">
        <v>19555</v>
      </c>
      <c r="H162" t="s">
        <v>132</v>
      </c>
      <c r="I162" s="1">
        <v>0.77663000000000004</v>
      </c>
      <c r="J162" s="1">
        <v>0.74246999999999996</v>
      </c>
      <c r="K162" s="1">
        <v>0.39447710000000002</v>
      </c>
      <c r="L162" s="1">
        <v>8.6832000000000006E-2</v>
      </c>
    </row>
    <row r="163" spans="1:12" x14ac:dyDescent="0.35">
      <c r="A163" t="s">
        <v>208</v>
      </c>
      <c r="B163" t="s">
        <v>41</v>
      </c>
      <c r="C163">
        <v>19350</v>
      </c>
      <c r="D163">
        <v>18684</v>
      </c>
      <c r="E163">
        <v>10963</v>
      </c>
      <c r="F163">
        <v>3113</v>
      </c>
      <c r="G163">
        <v>23658</v>
      </c>
      <c r="H163" t="s">
        <v>132</v>
      </c>
      <c r="I163" s="1">
        <v>0.81790510000000005</v>
      </c>
      <c r="J163" s="1">
        <v>0.78975399999999996</v>
      </c>
      <c r="K163" s="1">
        <v>0.4633951</v>
      </c>
      <c r="L163" s="1">
        <v>0.13158339999999999</v>
      </c>
    </row>
    <row r="164" spans="1:12" x14ac:dyDescent="0.35">
      <c r="A164" t="s">
        <v>209</v>
      </c>
      <c r="B164" t="s">
        <v>68</v>
      </c>
      <c r="C164">
        <v>34108</v>
      </c>
      <c r="D164">
        <v>32999</v>
      </c>
      <c r="E164">
        <v>18904</v>
      </c>
      <c r="F164">
        <v>3732</v>
      </c>
      <c r="G164">
        <v>39575</v>
      </c>
      <c r="H164" t="s">
        <v>132</v>
      </c>
      <c r="I164" s="1">
        <v>0.86185719999999999</v>
      </c>
      <c r="J164" s="1">
        <v>0.83383450000000003</v>
      </c>
      <c r="K164" s="1">
        <v>0.47767530000000002</v>
      </c>
      <c r="L164" s="1">
        <v>9.4301999999999997E-2</v>
      </c>
    </row>
    <row r="165" spans="1:12" x14ac:dyDescent="0.35">
      <c r="A165" t="s">
        <v>210</v>
      </c>
      <c r="B165" t="s">
        <v>41</v>
      </c>
      <c r="C165">
        <v>38589</v>
      </c>
      <c r="D165">
        <v>37147</v>
      </c>
      <c r="E165">
        <v>19863</v>
      </c>
      <c r="F165">
        <v>4629</v>
      </c>
      <c r="G165">
        <v>48797</v>
      </c>
      <c r="H165" t="s">
        <v>132</v>
      </c>
      <c r="I165" s="1">
        <v>0.79080680000000003</v>
      </c>
      <c r="J165" s="1">
        <v>0.76125580000000004</v>
      </c>
      <c r="K165" s="1">
        <v>0.40705370000000002</v>
      </c>
      <c r="L165" s="1">
        <v>9.48624E-2</v>
      </c>
    </row>
    <row r="166" spans="1:12" x14ac:dyDescent="0.35">
      <c r="A166" t="s">
        <v>211</v>
      </c>
      <c r="B166" t="s">
        <v>68</v>
      </c>
      <c r="C166">
        <v>59000</v>
      </c>
      <c r="D166">
        <v>56820</v>
      </c>
      <c r="E166">
        <v>31990</v>
      </c>
      <c r="F166">
        <v>6228</v>
      </c>
      <c r="G166">
        <v>67671</v>
      </c>
      <c r="H166" t="s">
        <v>132</v>
      </c>
      <c r="I166" s="1">
        <v>0.87186529999999995</v>
      </c>
      <c r="J166" s="1">
        <v>0.83965069999999997</v>
      </c>
      <c r="K166" s="1">
        <v>0.47272829999999999</v>
      </c>
      <c r="L166" s="1">
        <v>9.2033500000000004E-2</v>
      </c>
    </row>
    <row r="167" spans="1:12" x14ac:dyDescent="0.35">
      <c r="A167" t="s">
        <v>212</v>
      </c>
      <c r="B167" t="s">
        <v>68</v>
      </c>
      <c r="C167">
        <v>25746</v>
      </c>
      <c r="D167">
        <v>24861</v>
      </c>
      <c r="E167">
        <v>14567</v>
      </c>
      <c r="F167">
        <v>3574</v>
      </c>
      <c r="G167">
        <v>30620</v>
      </c>
      <c r="H167" t="s">
        <v>132</v>
      </c>
      <c r="I167" s="1">
        <v>0.84082299999999999</v>
      </c>
      <c r="J167" s="1">
        <v>0.81192030000000004</v>
      </c>
      <c r="K167" s="1">
        <v>0.47573480000000001</v>
      </c>
      <c r="L167" s="1">
        <v>0.11672109999999999</v>
      </c>
    </row>
    <row r="168" spans="1:12" x14ac:dyDescent="0.35">
      <c r="A168" t="s">
        <v>213</v>
      </c>
      <c r="B168" t="s">
        <v>41</v>
      </c>
      <c r="C168">
        <v>10716</v>
      </c>
      <c r="D168">
        <v>10379</v>
      </c>
      <c r="E168">
        <v>6458</v>
      </c>
      <c r="F168">
        <v>1860</v>
      </c>
      <c r="G168">
        <v>13140</v>
      </c>
      <c r="H168" t="s">
        <v>132</v>
      </c>
      <c r="I168" s="1">
        <v>0.8155251</v>
      </c>
      <c r="J168" s="1">
        <v>0.78987819999999997</v>
      </c>
      <c r="K168" s="1">
        <v>0.49147639999999998</v>
      </c>
      <c r="L168" s="1">
        <v>0.1415525</v>
      </c>
    </row>
    <row r="169" spans="1:12" x14ac:dyDescent="0.35">
      <c r="A169" t="s">
        <v>214</v>
      </c>
      <c r="B169" t="s">
        <v>41</v>
      </c>
      <c r="C169">
        <v>17798</v>
      </c>
      <c r="D169">
        <v>17300</v>
      </c>
      <c r="E169">
        <v>11104</v>
      </c>
      <c r="F169">
        <v>3330</v>
      </c>
      <c r="G169">
        <v>21476</v>
      </c>
      <c r="H169" t="s">
        <v>132</v>
      </c>
      <c r="I169" s="1">
        <v>0.828739</v>
      </c>
      <c r="J169" s="1">
        <v>0.8055504</v>
      </c>
      <c r="K169" s="1">
        <v>0.51704229999999995</v>
      </c>
      <c r="L169" s="1">
        <v>0.15505679999999999</v>
      </c>
    </row>
    <row r="170" spans="1:12" x14ac:dyDescent="0.35">
      <c r="A170" t="s">
        <v>215</v>
      </c>
      <c r="B170" t="s">
        <v>41</v>
      </c>
      <c r="C170">
        <v>15415</v>
      </c>
      <c r="D170">
        <v>14979</v>
      </c>
      <c r="E170">
        <v>10121</v>
      </c>
      <c r="F170">
        <v>3131</v>
      </c>
      <c r="G170">
        <v>18513</v>
      </c>
      <c r="H170" t="s">
        <v>132</v>
      </c>
      <c r="I170" s="1">
        <v>0.83265809999999996</v>
      </c>
      <c r="J170" s="1">
        <v>0.80910709999999997</v>
      </c>
      <c r="K170" s="1">
        <v>0.54669690000000004</v>
      </c>
      <c r="L170" s="1">
        <v>0.16912440000000001</v>
      </c>
    </row>
    <row r="171" spans="1:12" x14ac:dyDescent="0.35">
      <c r="A171" t="s">
        <v>216</v>
      </c>
      <c r="B171" t="s">
        <v>41</v>
      </c>
      <c r="C171">
        <v>24264</v>
      </c>
      <c r="D171">
        <v>23483</v>
      </c>
      <c r="E171">
        <v>15051</v>
      </c>
      <c r="F171">
        <v>4672</v>
      </c>
      <c r="G171">
        <v>29200</v>
      </c>
      <c r="H171" t="s">
        <v>132</v>
      </c>
      <c r="I171" s="1">
        <v>0.83095889999999994</v>
      </c>
      <c r="J171" s="1">
        <v>0.80421229999999999</v>
      </c>
      <c r="K171" s="1">
        <v>0.51544520000000005</v>
      </c>
      <c r="L171" s="1">
        <v>0.16</v>
      </c>
    </row>
    <row r="172" spans="1:12" x14ac:dyDescent="0.35">
      <c r="A172" t="s">
        <v>217</v>
      </c>
      <c r="B172" t="s">
        <v>68</v>
      </c>
      <c r="C172">
        <v>11653</v>
      </c>
      <c r="D172">
        <v>11198</v>
      </c>
      <c r="E172">
        <v>6811</v>
      </c>
      <c r="F172">
        <v>2008</v>
      </c>
      <c r="G172">
        <v>13803</v>
      </c>
      <c r="H172" t="s">
        <v>132</v>
      </c>
      <c r="I172" s="1">
        <v>0.84423669999999995</v>
      </c>
      <c r="J172" s="1">
        <v>0.81127289999999996</v>
      </c>
      <c r="K172" s="1">
        <v>0.49344349999999998</v>
      </c>
      <c r="L172" s="1">
        <v>0.14547560000000001</v>
      </c>
    </row>
    <row r="173" spans="1:12" x14ac:dyDescent="0.35">
      <c r="A173" t="s">
        <v>218</v>
      </c>
      <c r="B173" t="s">
        <v>68</v>
      </c>
      <c r="C173">
        <v>40662</v>
      </c>
      <c r="D173">
        <v>39364</v>
      </c>
      <c r="E173">
        <v>24527</v>
      </c>
      <c r="F173">
        <v>7370</v>
      </c>
      <c r="G173">
        <v>45794</v>
      </c>
      <c r="H173" t="s">
        <v>132</v>
      </c>
      <c r="I173" s="1">
        <v>0.88793290000000002</v>
      </c>
      <c r="J173" s="1">
        <v>0.85958860000000004</v>
      </c>
      <c r="K173" s="1">
        <v>0.53559420000000002</v>
      </c>
      <c r="L173" s="1">
        <v>0.1609381</v>
      </c>
    </row>
    <row r="174" spans="1:12" x14ac:dyDescent="0.35">
      <c r="A174" t="s">
        <v>219</v>
      </c>
      <c r="B174" t="s">
        <v>68</v>
      </c>
      <c r="C174">
        <v>97726</v>
      </c>
      <c r="D174">
        <v>94680</v>
      </c>
      <c r="E174">
        <v>55987</v>
      </c>
      <c r="F174">
        <v>11593</v>
      </c>
      <c r="G174">
        <v>114430</v>
      </c>
      <c r="H174" t="s">
        <v>132</v>
      </c>
      <c r="I174" s="1">
        <v>0.85402429999999996</v>
      </c>
      <c r="J174" s="1">
        <v>0.82740539999999996</v>
      </c>
      <c r="K174" s="1">
        <v>0.4892685</v>
      </c>
      <c r="L174" s="1">
        <v>0.10131080000000001</v>
      </c>
    </row>
    <row r="175" spans="1:12" x14ac:dyDescent="0.35">
      <c r="A175" t="s">
        <v>220</v>
      </c>
      <c r="B175" t="s">
        <v>68</v>
      </c>
      <c r="C175">
        <v>75626</v>
      </c>
      <c r="D175">
        <v>73373</v>
      </c>
      <c r="E175">
        <v>44156</v>
      </c>
      <c r="F175">
        <v>9769</v>
      </c>
      <c r="G175">
        <v>88658</v>
      </c>
      <c r="H175" t="s">
        <v>132</v>
      </c>
      <c r="I175" s="1">
        <v>0.85300819999999999</v>
      </c>
      <c r="J175" s="1">
        <v>0.82759590000000005</v>
      </c>
      <c r="K175" s="1">
        <v>0.49804870000000001</v>
      </c>
      <c r="L175" s="1">
        <v>0.11018749999999999</v>
      </c>
    </row>
    <row r="176" spans="1:12" x14ac:dyDescent="0.35">
      <c r="A176" t="s">
        <v>221</v>
      </c>
      <c r="B176" t="s">
        <v>68</v>
      </c>
      <c r="C176">
        <v>34269</v>
      </c>
      <c r="D176">
        <v>33226</v>
      </c>
      <c r="E176">
        <v>19786</v>
      </c>
      <c r="F176">
        <v>4393</v>
      </c>
      <c r="G176">
        <v>39586</v>
      </c>
      <c r="H176" t="s">
        <v>132</v>
      </c>
      <c r="I176" s="1">
        <v>0.86568489999999998</v>
      </c>
      <c r="J176" s="1">
        <v>0.83933709999999995</v>
      </c>
      <c r="K176" s="1">
        <v>0.49982320000000002</v>
      </c>
      <c r="L176" s="1">
        <v>0.11097360000000001</v>
      </c>
    </row>
    <row r="177" spans="1:12" x14ac:dyDescent="0.35">
      <c r="A177" t="s">
        <v>222</v>
      </c>
      <c r="B177" t="s">
        <v>41</v>
      </c>
      <c r="C177">
        <v>312</v>
      </c>
      <c r="D177">
        <v>253</v>
      </c>
      <c r="E177">
        <v>98</v>
      </c>
      <c r="F177">
        <v>4</v>
      </c>
      <c r="G177">
        <v>84</v>
      </c>
      <c r="H177" t="s">
        <v>132</v>
      </c>
      <c r="I177" s="1">
        <v>1</v>
      </c>
      <c r="J177" s="1">
        <v>1</v>
      </c>
      <c r="K177" s="1">
        <v>1</v>
      </c>
      <c r="L177" s="1">
        <v>4.7619000000000002E-2</v>
      </c>
    </row>
    <row r="178" spans="1:12" x14ac:dyDescent="0.35">
      <c r="A178" t="s">
        <v>223</v>
      </c>
      <c r="B178" t="s">
        <v>41</v>
      </c>
      <c r="C178">
        <v>163</v>
      </c>
      <c r="D178">
        <v>151</v>
      </c>
      <c r="E178">
        <v>68</v>
      </c>
      <c r="F178">
        <v>8</v>
      </c>
      <c r="G178">
        <v>120</v>
      </c>
      <c r="H178" t="s">
        <v>132</v>
      </c>
      <c r="I178" s="1">
        <v>1</v>
      </c>
      <c r="J178" s="1">
        <v>1</v>
      </c>
      <c r="K178" s="1">
        <v>0.56666669999999997</v>
      </c>
      <c r="L178" s="1">
        <v>6.6666699999999995E-2</v>
      </c>
    </row>
    <row r="179" spans="1:12" x14ac:dyDescent="0.35">
      <c r="A179" t="s">
        <v>224</v>
      </c>
      <c r="B179" t="s">
        <v>68</v>
      </c>
      <c r="C179">
        <v>46479</v>
      </c>
      <c r="D179">
        <v>45127</v>
      </c>
      <c r="E179">
        <v>26063</v>
      </c>
      <c r="F179">
        <v>4846</v>
      </c>
      <c r="G179">
        <v>53030</v>
      </c>
      <c r="H179" t="s">
        <v>132</v>
      </c>
      <c r="I179" s="1">
        <v>0.87646619999999997</v>
      </c>
      <c r="J179" s="1">
        <v>0.85097120000000004</v>
      </c>
      <c r="K179" s="1">
        <v>0.49147649999999998</v>
      </c>
      <c r="L179" s="1">
        <v>9.1382199999999997E-2</v>
      </c>
    </row>
    <row r="180" spans="1:12" x14ac:dyDescent="0.35">
      <c r="A180" t="s">
        <v>225</v>
      </c>
      <c r="B180" t="s">
        <v>68</v>
      </c>
      <c r="C180">
        <v>24360</v>
      </c>
      <c r="D180">
        <v>23653</v>
      </c>
      <c r="E180">
        <v>12779</v>
      </c>
      <c r="F180">
        <v>1727</v>
      </c>
      <c r="G180">
        <v>26497</v>
      </c>
      <c r="H180" t="s">
        <v>132</v>
      </c>
      <c r="I180" s="1">
        <v>0.91934939999999998</v>
      </c>
      <c r="J180" s="1">
        <v>0.89266710000000005</v>
      </c>
      <c r="K180" s="1">
        <v>0.48228100000000002</v>
      </c>
      <c r="L180" s="1">
        <v>6.5177200000000005E-2</v>
      </c>
    </row>
    <row r="181" spans="1:12" x14ac:dyDescent="0.35">
      <c r="A181" t="s">
        <v>226</v>
      </c>
      <c r="B181" t="s">
        <v>68</v>
      </c>
      <c r="C181">
        <v>80812</v>
      </c>
      <c r="D181">
        <v>77874</v>
      </c>
      <c r="E181">
        <v>42416</v>
      </c>
      <c r="F181">
        <v>6276</v>
      </c>
      <c r="G181">
        <v>93077</v>
      </c>
      <c r="H181" t="s">
        <v>132</v>
      </c>
      <c r="I181" s="1">
        <v>0.86822739999999998</v>
      </c>
      <c r="J181" s="1">
        <v>0.83666209999999996</v>
      </c>
      <c r="K181" s="1">
        <v>0.45570870000000002</v>
      </c>
      <c r="L181" s="1">
        <v>6.7428000000000002E-2</v>
      </c>
    </row>
    <row r="182" spans="1:12" x14ac:dyDescent="0.35">
      <c r="A182" t="s">
        <v>227</v>
      </c>
      <c r="B182" t="s">
        <v>68</v>
      </c>
      <c r="C182">
        <v>31125</v>
      </c>
      <c r="D182">
        <v>29942</v>
      </c>
      <c r="E182">
        <v>18786</v>
      </c>
      <c r="F182">
        <v>3322</v>
      </c>
      <c r="G182">
        <v>35619</v>
      </c>
      <c r="H182" t="s">
        <v>132</v>
      </c>
      <c r="I182" s="1">
        <v>0.87383140000000004</v>
      </c>
      <c r="J182" s="1">
        <v>0.8406188</v>
      </c>
      <c r="K182" s="1">
        <v>0.52741519999999997</v>
      </c>
      <c r="L182" s="1">
        <v>9.3264799999999995E-2</v>
      </c>
    </row>
    <row r="183" spans="1:12" x14ac:dyDescent="0.35">
      <c r="A183" t="s">
        <v>228</v>
      </c>
      <c r="B183" t="s">
        <v>41</v>
      </c>
      <c r="C183">
        <v>48411</v>
      </c>
      <c r="D183">
        <v>46968</v>
      </c>
      <c r="E183">
        <v>32920</v>
      </c>
      <c r="F183">
        <v>7397</v>
      </c>
      <c r="G183">
        <v>53672</v>
      </c>
      <c r="H183" t="s">
        <v>132</v>
      </c>
      <c r="I183" s="1">
        <v>0.90197870000000002</v>
      </c>
      <c r="J183" s="1">
        <v>0.87509320000000002</v>
      </c>
      <c r="K183" s="1">
        <v>0.61335519999999999</v>
      </c>
      <c r="L183" s="1">
        <v>0.13781860000000001</v>
      </c>
    </row>
    <row r="184" spans="1:12" x14ac:dyDescent="0.35">
      <c r="A184" t="s">
        <v>229</v>
      </c>
      <c r="B184" t="s">
        <v>41</v>
      </c>
      <c r="C184">
        <v>35543</v>
      </c>
      <c r="D184">
        <v>34405</v>
      </c>
      <c r="E184">
        <v>22781</v>
      </c>
      <c r="F184">
        <v>4637</v>
      </c>
      <c r="G184">
        <v>39689</v>
      </c>
      <c r="H184" t="s">
        <v>132</v>
      </c>
      <c r="I184" s="1">
        <v>0.89553780000000005</v>
      </c>
      <c r="J184" s="1">
        <v>0.86686490000000005</v>
      </c>
      <c r="K184" s="1">
        <v>0.57398780000000005</v>
      </c>
      <c r="L184" s="1">
        <v>0.1168334</v>
      </c>
    </row>
    <row r="185" spans="1:12" x14ac:dyDescent="0.35">
      <c r="A185" t="s">
        <v>230</v>
      </c>
      <c r="B185" t="s">
        <v>68</v>
      </c>
      <c r="C185">
        <v>6554</v>
      </c>
      <c r="D185">
        <v>6349</v>
      </c>
      <c r="E185">
        <v>4379</v>
      </c>
      <c r="F185">
        <v>1037</v>
      </c>
      <c r="G185">
        <v>7279</v>
      </c>
      <c r="H185" t="s">
        <v>132</v>
      </c>
      <c r="I185" s="1">
        <v>0.90039840000000004</v>
      </c>
      <c r="J185" s="1">
        <v>0.87223519999999999</v>
      </c>
      <c r="K185" s="1">
        <v>0.60159359999999995</v>
      </c>
      <c r="L185" s="1">
        <v>0.1424646</v>
      </c>
    </row>
    <row r="186" spans="1:12" x14ac:dyDescent="0.35">
      <c r="A186" t="s">
        <v>231</v>
      </c>
      <c r="B186" t="s">
        <v>41</v>
      </c>
      <c r="C186">
        <v>67369</v>
      </c>
      <c r="D186">
        <v>64994</v>
      </c>
      <c r="E186">
        <v>41418</v>
      </c>
      <c r="F186">
        <v>10267</v>
      </c>
      <c r="G186">
        <v>78440</v>
      </c>
      <c r="H186" t="s">
        <v>132</v>
      </c>
      <c r="I186" s="1">
        <v>0.85886030000000002</v>
      </c>
      <c r="J186" s="1">
        <v>0.82858229999999999</v>
      </c>
      <c r="K186" s="1">
        <v>0.52802139999999997</v>
      </c>
      <c r="L186" s="1">
        <v>0.1308898</v>
      </c>
    </row>
    <row r="187" spans="1:12" x14ac:dyDescent="0.35">
      <c r="A187" t="s">
        <v>232</v>
      </c>
      <c r="B187" t="s">
        <v>41</v>
      </c>
      <c r="C187">
        <v>23400</v>
      </c>
      <c r="D187">
        <v>22692</v>
      </c>
      <c r="E187">
        <v>15781</v>
      </c>
      <c r="F187">
        <v>5117</v>
      </c>
      <c r="G187">
        <v>26246</v>
      </c>
      <c r="H187" t="s">
        <v>132</v>
      </c>
      <c r="I187" s="1">
        <v>0.89156440000000003</v>
      </c>
      <c r="J187" s="1">
        <v>0.86458889999999999</v>
      </c>
      <c r="K187" s="1">
        <v>0.60127260000000005</v>
      </c>
      <c r="L187" s="1">
        <v>0.194963</v>
      </c>
    </row>
    <row r="188" spans="1:12" x14ac:dyDescent="0.35">
      <c r="A188" t="s">
        <v>233</v>
      </c>
      <c r="B188" t="s">
        <v>41</v>
      </c>
      <c r="C188">
        <v>12837</v>
      </c>
      <c r="D188">
        <v>12365</v>
      </c>
      <c r="E188">
        <v>8022</v>
      </c>
      <c r="F188">
        <v>2593</v>
      </c>
      <c r="G188">
        <v>14543</v>
      </c>
      <c r="H188" t="s">
        <v>132</v>
      </c>
      <c r="I188" s="1">
        <v>0.8826927</v>
      </c>
      <c r="J188" s="1">
        <v>0.85023729999999997</v>
      </c>
      <c r="K188" s="1">
        <v>0.55160560000000003</v>
      </c>
      <c r="L188" s="1">
        <v>0.17829880000000001</v>
      </c>
    </row>
    <row r="189" spans="1:12" x14ac:dyDescent="0.35">
      <c r="A189" t="s">
        <v>234</v>
      </c>
      <c r="B189" t="s">
        <v>41</v>
      </c>
      <c r="C189">
        <v>27871</v>
      </c>
      <c r="D189">
        <v>27020</v>
      </c>
      <c r="E189">
        <v>18544</v>
      </c>
      <c r="F189">
        <v>6499</v>
      </c>
      <c r="G189">
        <v>31728</v>
      </c>
      <c r="H189" t="s">
        <v>132</v>
      </c>
      <c r="I189" s="1">
        <v>0.87843539999999998</v>
      </c>
      <c r="J189" s="1">
        <v>0.85161370000000003</v>
      </c>
      <c r="K189" s="1">
        <v>0.58446799999999999</v>
      </c>
      <c r="L189" s="1">
        <v>0.20483480000000001</v>
      </c>
    </row>
    <row r="190" spans="1:12" x14ac:dyDescent="0.35">
      <c r="A190" t="s">
        <v>235</v>
      </c>
      <c r="B190" t="s">
        <v>41</v>
      </c>
      <c r="C190">
        <v>67890</v>
      </c>
      <c r="D190">
        <v>65544</v>
      </c>
      <c r="E190">
        <v>40968</v>
      </c>
      <c r="F190">
        <v>9237</v>
      </c>
      <c r="G190">
        <v>78081</v>
      </c>
      <c r="H190" t="s">
        <v>132</v>
      </c>
      <c r="I190" s="1">
        <v>0.86948170000000002</v>
      </c>
      <c r="J190" s="1">
        <v>0.83943599999999996</v>
      </c>
      <c r="K190" s="1">
        <v>0.52468590000000004</v>
      </c>
      <c r="L190" s="1">
        <v>0.11830019999999999</v>
      </c>
    </row>
    <row r="191" spans="1:12" x14ac:dyDescent="0.35">
      <c r="A191" t="s">
        <v>236</v>
      </c>
      <c r="B191" t="s">
        <v>70</v>
      </c>
      <c r="C191">
        <v>89001</v>
      </c>
      <c r="D191">
        <v>85667</v>
      </c>
      <c r="E191">
        <v>36339</v>
      </c>
      <c r="F191">
        <v>2955</v>
      </c>
      <c r="G191">
        <v>95524</v>
      </c>
      <c r="H191" t="s">
        <v>132</v>
      </c>
      <c r="I191" s="1">
        <v>0.93171349999999997</v>
      </c>
      <c r="J191" s="1">
        <v>0.89681120000000003</v>
      </c>
      <c r="K191" s="1">
        <v>0.38041750000000002</v>
      </c>
      <c r="L191" s="1">
        <v>3.09346E-2</v>
      </c>
    </row>
    <row r="192" spans="1:12" x14ac:dyDescent="0.35">
      <c r="A192" t="s">
        <v>237</v>
      </c>
      <c r="B192" t="s">
        <v>70</v>
      </c>
      <c r="C192">
        <v>95371</v>
      </c>
      <c r="D192">
        <v>91537</v>
      </c>
      <c r="E192">
        <v>36996</v>
      </c>
      <c r="F192">
        <v>4357</v>
      </c>
      <c r="G192">
        <v>96017</v>
      </c>
      <c r="H192" t="s">
        <v>132</v>
      </c>
      <c r="I192" s="1">
        <v>0.99327200000000004</v>
      </c>
      <c r="J192" s="1">
        <v>0.95334160000000001</v>
      </c>
      <c r="K192" s="1">
        <v>0.3853068</v>
      </c>
      <c r="L192" s="1">
        <v>4.5377399999999998E-2</v>
      </c>
    </row>
    <row r="193" spans="1:12" x14ac:dyDescent="0.35">
      <c r="A193" t="s">
        <v>238</v>
      </c>
      <c r="B193" t="s">
        <v>70</v>
      </c>
      <c r="C193">
        <v>48268</v>
      </c>
      <c r="D193">
        <v>46635</v>
      </c>
      <c r="E193">
        <v>23855</v>
      </c>
      <c r="F193">
        <v>5453</v>
      </c>
      <c r="G193">
        <v>54482</v>
      </c>
      <c r="H193" t="s">
        <v>132</v>
      </c>
      <c r="I193" s="1">
        <v>0.88594399999999995</v>
      </c>
      <c r="J193" s="1">
        <v>0.85597080000000003</v>
      </c>
      <c r="K193" s="1">
        <v>0.43785099999999999</v>
      </c>
      <c r="L193" s="1">
        <v>0.1000881</v>
      </c>
    </row>
    <row r="194" spans="1:12" x14ac:dyDescent="0.35">
      <c r="A194" t="s">
        <v>239</v>
      </c>
      <c r="B194" t="s">
        <v>70</v>
      </c>
      <c r="C194">
        <v>34370</v>
      </c>
      <c r="D194">
        <v>32890</v>
      </c>
      <c r="E194">
        <v>15713</v>
      </c>
      <c r="F194">
        <v>3163</v>
      </c>
      <c r="G194">
        <v>38670</v>
      </c>
      <c r="H194" t="s">
        <v>132</v>
      </c>
      <c r="I194" s="1">
        <v>0.88880269999999995</v>
      </c>
      <c r="J194" s="1">
        <v>0.85053009999999996</v>
      </c>
      <c r="K194" s="1">
        <v>0.40633570000000002</v>
      </c>
      <c r="L194" s="1">
        <v>8.1794699999999998E-2</v>
      </c>
    </row>
    <row r="195" spans="1:12" x14ac:dyDescent="0.35">
      <c r="A195" t="s">
        <v>240</v>
      </c>
      <c r="B195" t="s">
        <v>70</v>
      </c>
      <c r="C195">
        <v>41628</v>
      </c>
      <c r="D195">
        <v>40017</v>
      </c>
      <c r="E195">
        <v>17194</v>
      </c>
      <c r="F195">
        <v>3089</v>
      </c>
      <c r="G195">
        <v>41170</v>
      </c>
      <c r="H195" t="s">
        <v>132</v>
      </c>
      <c r="I195" s="1">
        <v>1</v>
      </c>
      <c r="J195" s="1">
        <v>0.97199420000000003</v>
      </c>
      <c r="K195" s="1">
        <v>0.41763420000000001</v>
      </c>
      <c r="L195" s="1">
        <v>7.5030399999999997E-2</v>
      </c>
    </row>
    <row r="196" spans="1:12" x14ac:dyDescent="0.35">
      <c r="A196" t="s">
        <v>241</v>
      </c>
      <c r="B196" t="s">
        <v>70</v>
      </c>
      <c r="C196">
        <v>20348</v>
      </c>
      <c r="D196">
        <v>19510</v>
      </c>
      <c r="E196">
        <v>10052</v>
      </c>
      <c r="F196">
        <v>2400</v>
      </c>
      <c r="G196">
        <v>22228</v>
      </c>
      <c r="H196" t="s">
        <v>132</v>
      </c>
      <c r="I196" s="1">
        <v>0.91542199999999996</v>
      </c>
      <c r="J196" s="1">
        <v>0.8777218</v>
      </c>
      <c r="K196" s="1">
        <v>0.45222240000000002</v>
      </c>
      <c r="L196" s="1">
        <v>0.1079719</v>
      </c>
    </row>
    <row r="197" spans="1:12" x14ac:dyDescent="0.35">
      <c r="A197" t="s">
        <v>242</v>
      </c>
      <c r="B197" t="s">
        <v>70</v>
      </c>
      <c r="C197">
        <v>70371</v>
      </c>
      <c r="D197">
        <v>67631</v>
      </c>
      <c r="E197">
        <v>30380</v>
      </c>
      <c r="F197">
        <v>4024</v>
      </c>
      <c r="G197">
        <v>77652</v>
      </c>
      <c r="H197" t="s">
        <v>132</v>
      </c>
      <c r="I197" s="1">
        <v>0.90623549999999997</v>
      </c>
      <c r="J197" s="1">
        <v>0.87094990000000005</v>
      </c>
      <c r="K197" s="1">
        <v>0.39123269999999999</v>
      </c>
      <c r="L197" s="1">
        <v>5.1820900000000003E-2</v>
      </c>
    </row>
    <row r="198" spans="1:12" x14ac:dyDescent="0.35">
      <c r="A198" t="s">
        <v>243</v>
      </c>
      <c r="B198" t="s">
        <v>68</v>
      </c>
      <c r="C198">
        <v>93193</v>
      </c>
      <c r="D198">
        <v>89465</v>
      </c>
      <c r="E198">
        <v>41110</v>
      </c>
      <c r="F198">
        <v>6444</v>
      </c>
      <c r="G198">
        <v>93340</v>
      </c>
      <c r="H198" t="s">
        <v>132</v>
      </c>
      <c r="I198" s="1">
        <v>0.99842509999999995</v>
      </c>
      <c r="J198" s="1">
        <v>0.95848509999999998</v>
      </c>
      <c r="K198" s="1">
        <v>0.44043280000000001</v>
      </c>
      <c r="L198" s="1">
        <v>6.9037899999999999E-2</v>
      </c>
    </row>
    <row r="199" spans="1:12" x14ac:dyDescent="0.35">
      <c r="A199" t="s">
        <v>244</v>
      </c>
      <c r="B199" t="s">
        <v>70</v>
      </c>
      <c r="C199">
        <v>30196</v>
      </c>
      <c r="D199">
        <v>29205</v>
      </c>
      <c r="E199">
        <v>15147</v>
      </c>
      <c r="F199">
        <v>3129</v>
      </c>
      <c r="G199">
        <v>34326</v>
      </c>
      <c r="H199" t="s">
        <v>132</v>
      </c>
      <c r="I199" s="1">
        <v>0.87968299999999999</v>
      </c>
      <c r="J199" s="1">
        <v>0.85081280000000004</v>
      </c>
      <c r="K199" s="1">
        <v>0.44126900000000002</v>
      </c>
      <c r="L199" s="1">
        <v>9.1155399999999998E-2</v>
      </c>
    </row>
    <row r="200" spans="1:12" x14ac:dyDescent="0.35">
      <c r="A200" t="s">
        <v>245</v>
      </c>
      <c r="B200" t="s">
        <v>70</v>
      </c>
      <c r="C200">
        <v>94532</v>
      </c>
      <c r="D200">
        <v>90518</v>
      </c>
      <c r="E200">
        <v>38861</v>
      </c>
      <c r="F200">
        <v>3919</v>
      </c>
      <c r="G200">
        <v>106271</v>
      </c>
      <c r="H200" t="s">
        <v>132</v>
      </c>
      <c r="I200" s="1">
        <v>0.88953720000000003</v>
      </c>
      <c r="J200" s="1">
        <v>0.85176580000000002</v>
      </c>
      <c r="K200" s="1">
        <v>0.36567830000000001</v>
      </c>
      <c r="L200" s="1">
        <v>3.6877399999999998E-2</v>
      </c>
    </row>
    <row r="201" spans="1:12" x14ac:dyDescent="0.35">
      <c r="A201" t="s">
        <v>246</v>
      </c>
      <c r="B201" t="s">
        <v>41</v>
      </c>
      <c r="C201">
        <v>14475</v>
      </c>
      <c r="D201">
        <v>13981</v>
      </c>
      <c r="E201">
        <v>7531</v>
      </c>
      <c r="F201">
        <v>1665</v>
      </c>
      <c r="G201">
        <v>18327</v>
      </c>
      <c r="H201" t="s">
        <v>132</v>
      </c>
      <c r="I201" s="1">
        <v>0.78981829999999997</v>
      </c>
      <c r="J201" s="1">
        <v>0.76286350000000003</v>
      </c>
      <c r="K201" s="1">
        <v>0.41092380000000001</v>
      </c>
      <c r="L201" s="1">
        <v>9.0849600000000003E-2</v>
      </c>
    </row>
    <row r="202" spans="1:12" x14ac:dyDescent="0.35">
      <c r="A202" t="s">
        <v>247</v>
      </c>
      <c r="B202" t="s">
        <v>68</v>
      </c>
      <c r="C202">
        <v>31759</v>
      </c>
      <c r="D202">
        <v>30658</v>
      </c>
      <c r="E202">
        <v>14649</v>
      </c>
      <c r="F202">
        <v>2613</v>
      </c>
      <c r="G202">
        <v>38058</v>
      </c>
      <c r="H202" t="s">
        <v>132</v>
      </c>
      <c r="I202" s="1">
        <v>0.8344895</v>
      </c>
      <c r="J202" s="1">
        <v>0.8055599</v>
      </c>
      <c r="K202" s="1">
        <v>0.38491249999999999</v>
      </c>
      <c r="L202" s="1">
        <v>6.8658399999999994E-2</v>
      </c>
    </row>
    <row r="203" spans="1:12" x14ac:dyDescent="0.35">
      <c r="A203" t="s">
        <v>248</v>
      </c>
      <c r="B203" t="s">
        <v>41</v>
      </c>
      <c r="C203">
        <v>29929</v>
      </c>
      <c r="D203">
        <v>28962</v>
      </c>
      <c r="E203">
        <v>15083</v>
      </c>
      <c r="F203">
        <v>3168</v>
      </c>
      <c r="G203">
        <v>35729</v>
      </c>
      <c r="H203" t="s">
        <v>132</v>
      </c>
      <c r="I203" s="1">
        <v>0.83766689999999999</v>
      </c>
      <c r="J203" s="1">
        <v>0.81060200000000004</v>
      </c>
      <c r="K203" s="1">
        <v>0.42215009999999997</v>
      </c>
      <c r="L203" s="1">
        <v>8.8667499999999996E-2</v>
      </c>
    </row>
    <row r="204" spans="1:12" x14ac:dyDescent="0.35">
      <c r="A204" t="s">
        <v>249</v>
      </c>
      <c r="B204" t="s">
        <v>41</v>
      </c>
      <c r="C204">
        <v>43122</v>
      </c>
      <c r="D204">
        <v>41903</v>
      </c>
      <c r="E204">
        <v>26349</v>
      </c>
      <c r="F204">
        <v>6756</v>
      </c>
      <c r="G204">
        <v>51191</v>
      </c>
      <c r="H204" t="s">
        <v>132</v>
      </c>
      <c r="I204" s="1">
        <v>0.84237459999999997</v>
      </c>
      <c r="J204" s="1">
        <v>0.81856189999999995</v>
      </c>
      <c r="K204" s="1">
        <v>0.51471940000000005</v>
      </c>
      <c r="L204" s="1">
        <v>0.13197629999999999</v>
      </c>
    </row>
    <row r="205" spans="1:12" x14ac:dyDescent="0.35">
      <c r="A205" t="s">
        <v>250</v>
      </c>
      <c r="B205" t="s">
        <v>41</v>
      </c>
      <c r="C205">
        <v>12070</v>
      </c>
      <c r="D205">
        <v>11683</v>
      </c>
      <c r="E205">
        <v>7041</v>
      </c>
      <c r="F205">
        <v>1751</v>
      </c>
      <c r="G205">
        <v>14368</v>
      </c>
      <c r="H205" t="s">
        <v>132</v>
      </c>
      <c r="I205" s="1">
        <v>0.84006119999999995</v>
      </c>
      <c r="J205" s="1">
        <v>0.81312640000000003</v>
      </c>
      <c r="K205" s="1">
        <v>0.49004730000000002</v>
      </c>
      <c r="L205" s="1">
        <v>0.121868</v>
      </c>
    </row>
    <row r="206" spans="1:12" x14ac:dyDescent="0.35">
      <c r="A206" t="s">
        <v>251</v>
      </c>
      <c r="B206" t="s">
        <v>41</v>
      </c>
      <c r="C206">
        <v>7207</v>
      </c>
      <c r="D206">
        <v>7032</v>
      </c>
      <c r="E206">
        <v>4254</v>
      </c>
      <c r="F206">
        <v>1317</v>
      </c>
      <c r="G206">
        <v>8835</v>
      </c>
      <c r="H206" t="s">
        <v>132</v>
      </c>
      <c r="I206" s="1">
        <v>0.81573289999999998</v>
      </c>
      <c r="J206" s="1">
        <v>0.79592529999999995</v>
      </c>
      <c r="K206" s="1">
        <v>0.48149409999999998</v>
      </c>
      <c r="L206" s="1">
        <v>0.14906620000000001</v>
      </c>
    </row>
    <row r="207" spans="1:12" x14ac:dyDescent="0.35">
      <c r="A207" t="s">
        <v>252</v>
      </c>
      <c r="B207" t="s">
        <v>41</v>
      </c>
      <c r="C207">
        <v>42940</v>
      </c>
      <c r="D207">
        <v>41760</v>
      </c>
      <c r="E207">
        <v>27885</v>
      </c>
      <c r="F207">
        <v>7910</v>
      </c>
      <c r="G207">
        <v>48983</v>
      </c>
      <c r="H207" t="s">
        <v>143</v>
      </c>
      <c r="I207" s="1">
        <v>0.87663069999999998</v>
      </c>
      <c r="J207" s="1">
        <v>0.85254070000000004</v>
      </c>
      <c r="K207" s="1">
        <v>0.56927910000000004</v>
      </c>
      <c r="L207" s="1">
        <v>0.16148460000000001</v>
      </c>
    </row>
    <row r="208" spans="1:12" x14ac:dyDescent="0.35">
      <c r="A208" t="s">
        <v>253</v>
      </c>
      <c r="B208" t="s">
        <v>41</v>
      </c>
      <c r="C208">
        <v>44769</v>
      </c>
      <c r="D208">
        <v>43554</v>
      </c>
      <c r="E208">
        <v>28854</v>
      </c>
      <c r="F208">
        <v>8408</v>
      </c>
      <c r="G208">
        <v>51021</v>
      </c>
      <c r="H208" t="s">
        <v>143</v>
      </c>
      <c r="I208" s="1">
        <v>0.87746219999999997</v>
      </c>
      <c r="J208" s="1">
        <v>0.85364850000000003</v>
      </c>
      <c r="K208" s="1">
        <v>0.56553180000000003</v>
      </c>
      <c r="L208" s="1">
        <v>0.16479489999999999</v>
      </c>
    </row>
    <row r="209" spans="1:12" x14ac:dyDescent="0.35">
      <c r="A209" t="s">
        <v>254</v>
      </c>
      <c r="B209" t="s">
        <v>41</v>
      </c>
      <c r="C209">
        <v>12080</v>
      </c>
      <c r="D209">
        <v>11780</v>
      </c>
      <c r="E209">
        <v>8333</v>
      </c>
      <c r="F209">
        <v>3083</v>
      </c>
      <c r="G209">
        <v>13607</v>
      </c>
      <c r="H209" t="s">
        <v>143</v>
      </c>
      <c r="I209" s="1">
        <v>0.88777830000000002</v>
      </c>
      <c r="J209" s="1">
        <v>0.86573089999999997</v>
      </c>
      <c r="K209" s="1">
        <v>0.61240539999999999</v>
      </c>
      <c r="L209" s="1">
        <v>0.22657459999999999</v>
      </c>
    </row>
    <row r="210" spans="1:12" x14ac:dyDescent="0.35">
      <c r="A210" t="s">
        <v>255</v>
      </c>
      <c r="B210" t="s">
        <v>41</v>
      </c>
      <c r="C210">
        <v>26584</v>
      </c>
      <c r="D210">
        <v>25810</v>
      </c>
      <c r="E210">
        <v>17114</v>
      </c>
      <c r="F210">
        <v>5661</v>
      </c>
      <c r="G210">
        <v>30470</v>
      </c>
      <c r="H210" t="s">
        <v>143</v>
      </c>
      <c r="I210" s="1">
        <v>0.87246469999999998</v>
      </c>
      <c r="J210" s="1">
        <v>0.84706269999999995</v>
      </c>
      <c r="K210" s="1">
        <v>0.56166720000000003</v>
      </c>
      <c r="L210" s="1">
        <v>0.18578929999999999</v>
      </c>
    </row>
    <row r="211" spans="1:12" x14ac:dyDescent="0.35">
      <c r="A211" t="s">
        <v>256</v>
      </c>
      <c r="B211" t="s">
        <v>41</v>
      </c>
      <c r="C211">
        <v>15548</v>
      </c>
      <c r="D211">
        <v>15114</v>
      </c>
      <c r="E211">
        <v>10385</v>
      </c>
      <c r="F211">
        <v>3683</v>
      </c>
      <c r="G211">
        <v>17609</v>
      </c>
      <c r="H211" t="s">
        <v>132</v>
      </c>
      <c r="I211" s="1">
        <v>0.88295760000000001</v>
      </c>
      <c r="J211" s="1">
        <v>0.85831109999999999</v>
      </c>
      <c r="K211" s="1">
        <v>0.58975520000000003</v>
      </c>
      <c r="L211" s="1">
        <v>0.20915439999999999</v>
      </c>
    </row>
    <row r="212" spans="1:12" x14ac:dyDescent="0.35">
      <c r="A212" t="s">
        <v>257</v>
      </c>
      <c r="B212" t="s">
        <v>41</v>
      </c>
      <c r="C212">
        <v>10695</v>
      </c>
      <c r="D212">
        <v>10434</v>
      </c>
      <c r="E212">
        <v>7638</v>
      </c>
      <c r="F212">
        <v>3141</v>
      </c>
      <c r="G212">
        <v>11975</v>
      </c>
      <c r="H212" t="s">
        <v>143</v>
      </c>
      <c r="I212" s="1">
        <v>0.89311059999999998</v>
      </c>
      <c r="J212" s="1">
        <v>0.87131519999999996</v>
      </c>
      <c r="K212" s="1">
        <v>0.63782879999999997</v>
      </c>
      <c r="L212" s="1">
        <v>0.26229639999999999</v>
      </c>
    </row>
    <row r="213" spans="1:12" x14ac:dyDescent="0.35">
      <c r="A213" t="s">
        <v>258</v>
      </c>
      <c r="B213" t="s">
        <v>41</v>
      </c>
      <c r="C213">
        <v>16687</v>
      </c>
      <c r="D213">
        <v>16231</v>
      </c>
      <c r="E213">
        <v>11332</v>
      </c>
      <c r="F213">
        <v>4488</v>
      </c>
      <c r="G213">
        <v>18874</v>
      </c>
      <c r="H213" t="s">
        <v>143</v>
      </c>
      <c r="I213" s="1">
        <v>0.88412630000000003</v>
      </c>
      <c r="J213" s="1">
        <v>0.85996609999999996</v>
      </c>
      <c r="K213" s="1">
        <v>0.60040269999999996</v>
      </c>
      <c r="L213" s="1">
        <v>0.23778740000000001</v>
      </c>
    </row>
    <row r="214" spans="1:12" x14ac:dyDescent="0.35">
      <c r="A214" t="s">
        <v>259</v>
      </c>
      <c r="B214" t="s">
        <v>41</v>
      </c>
      <c r="C214">
        <v>34988</v>
      </c>
      <c r="D214">
        <v>33637</v>
      </c>
      <c r="E214">
        <v>18331</v>
      </c>
      <c r="F214">
        <v>4304</v>
      </c>
      <c r="G214">
        <v>43704</v>
      </c>
      <c r="H214" t="s">
        <v>143</v>
      </c>
      <c r="I214" s="1">
        <v>0.80056740000000004</v>
      </c>
      <c r="J214" s="1">
        <v>0.76965490000000003</v>
      </c>
      <c r="K214" s="1">
        <v>0.41943530000000001</v>
      </c>
      <c r="L214" s="1">
        <v>9.8480700000000004E-2</v>
      </c>
    </row>
    <row r="215" spans="1:12" x14ac:dyDescent="0.35">
      <c r="A215" t="s">
        <v>260</v>
      </c>
      <c r="B215" t="s">
        <v>41</v>
      </c>
      <c r="C215">
        <v>18238</v>
      </c>
      <c r="D215">
        <v>17673</v>
      </c>
      <c r="E215">
        <v>10928</v>
      </c>
      <c r="F215">
        <v>3489</v>
      </c>
      <c r="G215">
        <v>21674</v>
      </c>
      <c r="H215" t="s">
        <v>143</v>
      </c>
      <c r="I215" s="1">
        <v>0.84146900000000002</v>
      </c>
      <c r="J215" s="1">
        <v>0.81540100000000004</v>
      </c>
      <c r="K215" s="1">
        <v>0.50419860000000005</v>
      </c>
      <c r="L215" s="1">
        <v>0.16097629999999999</v>
      </c>
    </row>
    <row r="216" spans="1:12" x14ac:dyDescent="0.35">
      <c r="A216" t="s">
        <v>261</v>
      </c>
      <c r="B216" t="s">
        <v>41</v>
      </c>
      <c r="C216">
        <v>20732</v>
      </c>
      <c r="D216">
        <v>19699</v>
      </c>
      <c r="E216">
        <v>10650</v>
      </c>
      <c r="F216">
        <v>2228</v>
      </c>
      <c r="G216">
        <v>26956</v>
      </c>
      <c r="H216" t="s">
        <v>143</v>
      </c>
      <c r="I216" s="1">
        <v>0.76910520000000004</v>
      </c>
      <c r="J216" s="1">
        <v>0.73078350000000003</v>
      </c>
      <c r="K216" s="1">
        <v>0.3950883</v>
      </c>
      <c r="L216" s="1">
        <v>8.2653199999999996E-2</v>
      </c>
    </row>
    <row r="217" spans="1:12" x14ac:dyDescent="0.35">
      <c r="A217" t="s">
        <v>262</v>
      </c>
      <c r="B217" t="s">
        <v>41</v>
      </c>
      <c r="C217">
        <v>23989</v>
      </c>
      <c r="D217">
        <v>23015</v>
      </c>
      <c r="E217">
        <v>12197</v>
      </c>
      <c r="F217">
        <v>2468</v>
      </c>
      <c r="G217">
        <v>30309</v>
      </c>
      <c r="H217" t="s">
        <v>143</v>
      </c>
      <c r="I217" s="1">
        <v>0.79148110000000005</v>
      </c>
      <c r="J217" s="1">
        <v>0.75934539999999995</v>
      </c>
      <c r="K217" s="1">
        <v>0.40242169999999999</v>
      </c>
      <c r="L217" s="1">
        <v>8.1428E-2</v>
      </c>
    </row>
    <row r="218" spans="1:12" x14ac:dyDescent="0.35">
      <c r="A218" t="s">
        <v>263</v>
      </c>
      <c r="B218" t="s">
        <v>41</v>
      </c>
      <c r="C218">
        <v>26325</v>
      </c>
      <c r="D218">
        <v>25260</v>
      </c>
      <c r="E218">
        <v>14909</v>
      </c>
      <c r="F218">
        <v>4041</v>
      </c>
      <c r="G218">
        <v>32680</v>
      </c>
      <c r="H218" t="s">
        <v>143</v>
      </c>
      <c r="I218" s="1">
        <v>0.80553850000000005</v>
      </c>
      <c r="J218" s="1">
        <v>0.77294980000000002</v>
      </c>
      <c r="K218" s="1">
        <v>0.4562117</v>
      </c>
      <c r="L218" s="1">
        <v>0.1236536</v>
      </c>
    </row>
    <row r="219" spans="1:12" x14ac:dyDescent="0.35">
      <c r="A219" t="s">
        <v>264</v>
      </c>
      <c r="B219" t="s">
        <v>41</v>
      </c>
      <c r="C219">
        <v>25609</v>
      </c>
      <c r="D219">
        <v>23973</v>
      </c>
      <c r="E219">
        <v>12632</v>
      </c>
      <c r="F219">
        <v>2424</v>
      </c>
      <c r="G219">
        <v>32600</v>
      </c>
      <c r="H219" t="s">
        <v>143</v>
      </c>
      <c r="I219" s="1">
        <v>0.78555209999999998</v>
      </c>
      <c r="J219" s="1">
        <v>0.73536809999999997</v>
      </c>
      <c r="K219" s="1">
        <v>0.38748470000000002</v>
      </c>
      <c r="L219" s="1">
        <v>7.43558E-2</v>
      </c>
    </row>
    <row r="220" spans="1:12" x14ac:dyDescent="0.35">
      <c r="A220" t="s">
        <v>265</v>
      </c>
      <c r="B220" t="s">
        <v>41</v>
      </c>
      <c r="C220">
        <v>10928</v>
      </c>
      <c r="D220">
        <v>10293</v>
      </c>
      <c r="E220">
        <v>6171</v>
      </c>
      <c r="F220">
        <v>1692</v>
      </c>
      <c r="G220">
        <v>13351</v>
      </c>
      <c r="H220" t="s">
        <v>143</v>
      </c>
      <c r="I220" s="1">
        <v>0.81851549999999995</v>
      </c>
      <c r="J220" s="1">
        <v>0.77095349999999996</v>
      </c>
      <c r="K220" s="1">
        <v>0.46221259999999997</v>
      </c>
      <c r="L220" s="1">
        <v>0.12673209999999999</v>
      </c>
    </row>
    <row r="221" spans="1:12" x14ac:dyDescent="0.35">
      <c r="A221" t="s">
        <v>266</v>
      </c>
      <c r="B221" t="s">
        <v>41</v>
      </c>
      <c r="C221">
        <v>13091</v>
      </c>
      <c r="D221">
        <v>12408</v>
      </c>
      <c r="E221">
        <v>7180</v>
      </c>
      <c r="F221">
        <v>1686</v>
      </c>
      <c r="G221">
        <v>13884</v>
      </c>
      <c r="H221" t="s">
        <v>143</v>
      </c>
      <c r="I221" s="1">
        <v>0.9428839</v>
      </c>
      <c r="J221" s="1">
        <v>0.8936906</v>
      </c>
      <c r="K221" s="1">
        <v>0.51714210000000005</v>
      </c>
      <c r="L221" s="1">
        <v>0.12143470000000001</v>
      </c>
    </row>
    <row r="222" spans="1:12" x14ac:dyDescent="0.35">
      <c r="A222" t="s">
        <v>267</v>
      </c>
      <c r="B222" t="s">
        <v>41</v>
      </c>
      <c r="C222">
        <v>21838</v>
      </c>
      <c r="D222">
        <v>20655</v>
      </c>
      <c r="E222">
        <v>14073</v>
      </c>
      <c r="F222">
        <v>4580</v>
      </c>
      <c r="G222">
        <v>22640</v>
      </c>
      <c r="H222" t="s">
        <v>143</v>
      </c>
      <c r="I222" s="1">
        <v>0.96457590000000004</v>
      </c>
      <c r="J222" s="1">
        <v>0.91232329999999995</v>
      </c>
      <c r="K222" s="1">
        <v>0.62159900000000001</v>
      </c>
      <c r="L222" s="1">
        <v>0.2022968</v>
      </c>
    </row>
    <row r="223" spans="1:12" x14ac:dyDescent="0.35">
      <c r="A223" t="s">
        <v>268</v>
      </c>
      <c r="B223" t="s">
        <v>41</v>
      </c>
      <c r="C223">
        <v>10332</v>
      </c>
      <c r="D223">
        <v>9714</v>
      </c>
      <c r="E223">
        <v>5647</v>
      </c>
      <c r="F223">
        <v>1521</v>
      </c>
      <c r="G223">
        <v>11971</v>
      </c>
      <c r="H223" t="s">
        <v>143</v>
      </c>
      <c r="I223" s="1">
        <v>0.86308580000000001</v>
      </c>
      <c r="J223" s="1">
        <v>0.81146099999999999</v>
      </c>
      <c r="K223" s="1">
        <v>0.47172330000000001</v>
      </c>
      <c r="L223" s="1">
        <v>0.12705710000000001</v>
      </c>
    </row>
    <row r="224" spans="1:12" x14ac:dyDescent="0.35">
      <c r="A224" t="s">
        <v>269</v>
      </c>
      <c r="B224" t="s">
        <v>41</v>
      </c>
      <c r="C224">
        <v>14000</v>
      </c>
      <c r="D224">
        <v>13420</v>
      </c>
      <c r="E224">
        <v>8972</v>
      </c>
      <c r="F224">
        <v>2421</v>
      </c>
      <c r="G224">
        <v>13830</v>
      </c>
      <c r="H224" t="s">
        <v>143</v>
      </c>
      <c r="I224" s="1">
        <v>1</v>
      </c>
      <c r="J224" s="1">
        <v>0.9703543</v>
      </c>
      <c r="K224" s="1">
        <v>0.64873460000000005</v>
      </c>
      <c r="L224" s="1">
        <v>0.17505419999999999</v>
      </c>
    </row>
    <row r="225" spans="1:12" x14ac:dyDescent="0.35">
      <c r="A225" t="s">
        <v>270</v>
      </c>
      <c r="B225" t="s">
        <v>41</v>
      </c>
      <c r="C225">
        <v>16453</v>
      </c>
      <c r="D225">
        <v>15859</v>
      </c>
      <c r="E225">
        <v>9520</v>
      </c>
      <c r="F225">
        <v>2816</v>
      </c>
      <c r="G225">
        <v>19442</v>
      </c>
      <c r="H225" t="s">
        <v>143</v>
      </c>
      <c r="I225" s="1">
        <v>0.84626069999999998</v>
      </c>
      <c r="J225" s="1">
        <v>0.81570830000000005</v>
      </c>
      <c r="K225" s="1">
        <v>0.48966150000000003</v>
      </c>
      <c r="L225" s="1">
        <v>0.1448411</v>
      </c>
    </row>
    <row r="226" spans="1:12" x14ac:dyDescent="0.35">
      <c r="A226" t="s">
        <v>271</v>
      </c>
      <c r="B226" t="s">
        <v>41</v>
      </c>
      <c r="C226">
        <v>17309</v>
      </c>
      <c r="D226">
        <v>16687</v>
      </c>
      <c r="E226">
        <v>10025</v>
      </c>
      <c r="F226">
        <v>2909</v>
      </c>
      <c r="G226">
        <v>20778</v>
      </c>
      <c r="H226" t="s">
        <v>143</v>
      </c>
      <c r="I226" s="1">
        <v>0.83304460000000002</v>
      </c>
      <c r="J226" s="1">
        <v>0.80310899999999996</v>
      </c>
      <c r="K226" s="1">
        <v>0.48248150000000001</v>
      </c>
      <c r="L226" s="1">
        <v>0.14000380000000001</v>
      </c>
    </row>
    <row r="227" spans="1:12" x14ac:dyDescent="0.35">
      <c r="A227" t="s">
        <v>272</v>
      </c>
      <c r="B227" t="s">
        <v>41</v>
      </c>
      <c r="C227">
        <v>22203</v>
      </c>
      <c r="D227">
        <v>21371</v>
      </c>
      <c r="E227">
        <v>11883</v>
      </c>
      <c r="F227">
        <v>2745</v>
      </c>
      <c r="G227">
        <v>27123</v>
      </c>
      <c r="H227" t="s">
        <v>143</v>
      </c>
      <c r="I227" s="1">
        <v>0.81860409999999995</v>
      </c>
      <c r="J227" s="1">
        <v>0.78792910000000005</v>
      </c>
      <c r="K227" s="1">
        <v>0.43811519999999998</v>
      </c>
      <c r="L227" s="1">
        <v>0.10120560000000001</v>
      </c>
    </row>
    <row r="228" spans="1:12" x14ac:dyDescent="0.35">
      <c r="A228" t="s">
        <v>273</v>
      </c>
      <c r="B228" t="s">
        <v>41</v>
      </c>
      <c r="C228">
        <v>21901</v>
      </c>
      <c r="D228">
        <v>21141</v>
      </c>
      <c r="E228">
        <v>12340</v>
      </c>
      <c r="F228">
        <v>3275</v>
      </c>
      <c r="G228">
        <v>26009</v>
      </c>
      <c r="H228" t="s">
        <v>143</v>
      </c>
      <c r="I228" s="1">
        <v>0.84205470000000004</v>
      </c>
      <c r="J228" s="1">
        <v>0.81283399999999995</v>
      </c>
      <c r="K228" s="1">
        <v>0.47445120000000002</v>
      </c>
      <c r="L228" s="1">
        <v>0.125918</v>
      </c>
    </row>
    <row r="229" spans="1:12" x14ac:dyDescent="0.35">
      <c r="A229" t="s">
        <v>274</v>
      </c>
      <c r="B229" t="s">
        <v>41</v>
      </c>
      <c r="C229">
        <v>21816</v>
      </c>
      <c r="D229">
        <v>21068</v>
      </c>
      <c r="E229">
        <v>12807</v>
      </c>
      <c r="F229">
        <v>3691</v>
      </c>
      <c r="G229">
        <v>25394</v>
      </c>
      <c r="H229" t="s">
        <v>143</v>
      </c>
      <c r="I229" s="1">
        <v>0.85910059999999999</v>
      </c>
      <c r="J229" s="1">
        <v>0.82964479999999996</v>
      </c>
      <c r="K229" s="1">
        <v>0.50433170000000005</v>
      </c>
      <c r="L229" s="1">
        <v>0.14534929999999999</v>
      </c>
    </row>
    <row r="230" spans="1:12" x14ac:dyDescent="0.35">
      <c r="A230" t="s">
        <v>275</v>
      </c>
      <c r="B230" t="s">
        <v>41</v>
      </c>
      <c r="C230">
        <v>36666</v>
      </c>
      <c r="D230">
        <v>35404</v>
      </c>
      <c r="E230">
        <v>21313</v>
      </c>
      <c r="F230">
        <v>5964</v>
      </c>
      <c r="G230">
        <v>41604</v>
      </c>
      <c r="H230" t="s">
        <v>143</v>
      </c>
      <c r="I230" s="1">
        <v>0.88130949999999997</v>
      </c>
      <c r="J230" s="1">
        <v>0.85097590000000001</v>
      </c>
      <c r="K230" s="1">
        <v>0.51228249999999997</v>
      </c>
      <c r="L230" s="1">
        <v>0.1433516</v>
      </c>
    </row>
    <row r="231" spans="1:12" x14ac:dyDescent="0.35">
      <c r="A231" t="s">
        <v>276</v>
      </c>
      <c r="B231" t="s">
        <v>41</v>
      </c>
      <c r="C231">
        <v>14166</v>
      </c>
      <c r="D231">
        <v>13447</v>
      </c>
      <c r="E231">
        <v>6558</v>
      </c>
      <c r="F231">
        <v>674</v>
      </c>
      <c r="G231">
        <v>18783</v>
      </c>
      <c r="H231" t="s">
        <v>132</v>
      </c>
      <c r="I231" s="1">
        <v>0.75419270000000005</v>
      </c>
      <c r="J231" s="1">
        <v>0.71591340000000003</v>
      </c>
      <c r="K231" s="1">
        <v>0.3491455</v>
      </c>
      <c r="L231" s="1">
        <v>3.5883499999999999E-2</v>
      </c>
    </row>
    <row r="232" spans="1:12" x14ac:dyDescent="0.35">
      <c r="A232" t="s">
        <v>277</v>
      </c>
      <c r="B232" t="s">
        <v>41</v>
      </c>
      <c r="C232">
        <v>22492</v>
      </c>
      <c r="D232">
        <v>21827</v>
      </c>
      <c r="E232">
        <v>15064</v>
      </c>
      <c r="F232">
        <v>5160</v>
      </c>
      <c r="G232">
        <v>25656</v>
      </c>
      <c r="H232" t="s">
        <v>143</v>
      </c>
      <c r="I232" s="1">
        <v>0.87667600000000001</v>
      </c>
      <c r="J232" s="1">
        <v>0.85075619999999996</v>
      </c>
      <c r="K232" s="1">
        <v>0.58715309999999998</v>
      </c>
      <c r="L232" s="1">
        <v>0.20112250000000001</v>
      </c>
    </row>
    <row r="233" spans="1:12" x14ac:dyDescent="0.35">
      <c r="A233" t="s">
        <v>278</v>
      </c>
      <c r="B233" t="s">
        <v>41</v>
      </c>
      <c r="C233">
        <v>27569</v>
      </c>
      <c r="D233">
        <v>26829</v>
      </c>
      <c r="E233">
        <v>19583</v>
      </c>
      <c r="F233">
        <v>7648</v>
      </c>
      <c r="G233">
        <v>31196</v>
      </c>
      <c r="H233" t="s">
        <v>143</v>
      </c>
      <c r="I233" s="1">
        <v>0.8837351</v>
      </c>
      <c r="J233" s="1">
        <v>0.8600141</v>
      </c>
      <c r="K233" s="1">
        <v>0.62774070000000004</v>
      </c>
      <c r="L233" s="1">
        <v>0.24515960000000001</v>
      </c>
    </row>
    <row r="234" spans="1:12" x14ac:dyDescent="0.35">
      <c r="A234" t="s">
        <v>279</v>
      </c>
      <c r="B234" t="s">
        <v>41</v>
      </c>
      <c r="C234">
        <v>1626</v>
      </c>
      <c r="D234">
        <v>1574</v>
      </c>
      <c r="E234">
        <v>940</v>
      </c>
      <c r="F234">
        <v>262</v>
      </c>
      <c r="G234">
        <v>2833</v>
      </c>
      <c r="H234" t="s">
        <v>143</v>
      </c>
      <c r="I234" s="1">
        <v>0.57394990000000001</v>
      </c>
      <c r="J234" s="1">
        <v>0.55559480000000006</v>
      </c>
      <c r="K234" s="1">
        <v>0.33180369999999998</v>
      </c>
      <c r="L234" s="1">
        <v>9.2481499999999994E-2</v>
      </c>
    </row>
    <row r="235" spans="1:12" x14ac:dyDescent="0.35">
      <c r="A235" t="s">
        <v>280</v>
      </c>
      <c r="B235" t="s">
        <v>41</v>
      </c>
      <c r="C235">
        <v>14145</v>
      </c>
      <c r="D235">
        <v>13679</v>
      </c>
      <c r="E235">
        <v>8561</v>
      </c>
      <c r="F235">
        <v>2177</v>
      </c>
      <c r="G235">
        <v>17121</v>
      </c>
      <c r="H235" t="s">
        <v>143</v>
      </c>
      <c r="I235" s="1">
        <v>0.82617839999999998</v>
      </c>
      <c r="J235" s="1">
        <v>0.79896029999999996</v>
      </c>
      <c r="K235" s="1">
        <v>0.50002919999999995</v>
      </c>
      <c r="L235" s="1">
        <v>0.12715380000000001</v>
      </c>
    </row>
    <row r="236" spans="1:12" x14ac:dyDescent="0.35">
      <c r="A236" t="s">
        <v>281</v>
      </c>
      <c r="B236" t="s">
        <v>41</v>
      </c>
      <c r="C236">
        <v>13318</v>
      </c>
      <c r="D236">
        <v>13016</v>
      </c>
      <c r="E236">
        <v>8841</v>
      </c>
      <c r="F236">
        <v>3014</v>
      </c>
      <c r="G236">
        <v>15280</v>
      </c>
      <c r="H236" t="s">
        <v>42</v>
      </c>
      <c r="I236" s="1">
        <v>0.87159690000000001</v>
      </c>
      <c r="J236" s="1">
        <v>0.85183240000000005</v>
      </c>
      <c r="K236" s="1">
        <v>0.57859950000000004</v>
      </c>
      <c r="L236" s="1">
        <v>0.19725129999999999</v>
      </c>
    </row>
    <row r="237" spans="1:12" x14ac:dyDescent="0.35">
      <c r="A237" t="s">
        <v>282</v>
      </c>
      <c r="B237" t="s">
        <v>41</v>
      </c>
      <c r="C237">
        <v>13413</v>
      </c>
      <c r="D237">
        <v>12980</v>
      </c>
      <c r="E237">
        <v>8885</v>
      </c>
      <c r="F237">
        <v>3508</v>
      </c>
      <c r="G237">
        <v>16263</v>
      </c>
      <c r="H237" t="s">
        <v>132</v>
      </c>
      <c r="I237" s="1">
        <v>0.82475560000000003</v>
      </c>
      <c r="J237" s="1">
        <v>0.79813080000000003</v>
      </c>
      <c r="K237" s="1">
        <v>0.54633220000000005</v>
      </c>
      <c r="L237" s="1">
        <v>0.21570439999999999</v>
      </c>
    </row>
    <row r="238" spans="1:12" x14ac:dyDescent="0.35">
      <c r="A238" t="s">
        <v>283</v>
      </c>
      <c r="B238" t="s">
        <v>41</v>
      </c>
      <c r="C238">
        <v>18032</v>
      </c>
      <c r="D238">
        <v>17325</v>
      </c>
      <c r="E238">
        <v>10105</v>
      </c>
      <c r="F238">
        <v>2136</v>
      </c>
      <c r="G238">
        <v>23377</v>
      </c>
      <c r="H238" t="s">
        <v>132</v>
      </c>
      <c r="I238" s="1">
        <v>0.7713565</v>
      </c>
      <c r="J238" s="1">
        <v>0.74111309999999997</v>
      </c>
      <c r="K238" s="1">
        <v>0.43226249999999999</v>
      </c>
      <c r="L238" s="1">
        <v>9.1371900000000006E-2</v>
      </c>
    </row>
    <row r="239" spans="1:12" x14ac:dyDescent="0.35">
      <c r="A239" t="s">
        <v>284</v>
      </c>
      <c r="B239" t="s">
        <v>41</v>
      </c>
      <c r="C239">
        <v>15264</v>
      </c>
      <c r="D239">
        <v>14844</v>
      </c>
      <c r="E239">
        <v>9907</v>
      </c>
      <c r="F239">
        <v>3059</v>
      </c>
      <c r="G239">
        <v>18098</v>
      </c>
      <c r="H239" t="s">
        <v>42</v>
      </c>
      <c r="I239" s="1">
        <v>0.84340809999999999</v>
      </c>
      <c r="J239" s="1">
        <v>0.82020110000000002</v>
      </c>
      <c r="K239" s="1">
        <v>0.54740860000000002</v>
      </c>
      <c r="L239" s="1">
        <v>0.16902420000000001</v>
      </c>
    </row>
    <row r="240" spans="1:12" x14ac:dyDescent="0.35">
      <c r="A240" t="s">
        <v>285</v>
      </c>
      <c r="B240" t="s">
        <v>41</v>
      </c>
      <c r="C240">
        <v>20784</v>
      </c>
      <c r="D240">
        <v>20071</v>
      </c>
      <c r="E240">
        <v>11361</v>
      </c>
      <c r="F240">
        <v>3799</v>
      </c>
      <c r="G240">
        <v>27549</v>
      </c>
      <c r="H240" t="s">
        <v>132</v>
      </c>
      <c r="I240" s="1">
        <v>0.75443760000000004</v>
      </c>
      <c r="J240" s="1">
        <v>0.72855639999999999</v>
      </c>
      <c r="K240" s="1">
        <v>0.4123925</v>
      </c>
      <c r="L240" s="1">
        <v>0.13789969999999999</v>
      </c>
    </row>
    <row r="241" spans="1:12" x14ac:dyDescent="0.35">
      <c r="A241" t="s">
        <v>286</v>
      </c>
      <c r="B241" t="s">
        <v>41</v>
      </c>
      <c r="C241">
        <v>26292</v>
      </c>
      <c r="D241">
        <v>25347</v>
      </c>
      <c r="E241">
        <v>13988</v>
      </c>
      <c r="F241">
        <v>3854</v>
      </c>
      <c r="G241">
        <v>34845</v>
      </c>
      <c r="H241" t="s">
        <v>132</v>
      </c>
      <c r="I241" s="1">
        <v>0.75454149999999998</v>
      </c>
      <c r="J241" s="1">
        <v>0.72742150000000005</v>
      </c>
      <c r="K241" s="1">
        <v>0.40143489999999998</v>
      </c>
      <c r="L241" s="1">
        <v>0.1106041</v>
      </c>
    </row>
    <row r="242" spans="1:12" x14ac:dyDescent="0.35">
      <c r="A242" t="s">
        <v>287</v>
      </c>
      <c r="B242" t="s">
        <v>41</v>
      </c>
      <c r="C242">
        <v>101188</v>
      </c>
      <c r="D242">
        <v>97085</v>
      </c>
      <c r="E242">
        <v>52779</v>
      </c>
      <c r="F242">
        <v>9871</v>
      </c>
      <c r="G242">
        <v>118853</v>
      </c>
      <c r="H242" t="s">
        <v>143</v>
      </c>
      <c r="I242" s="1">
        <v>0.85137099999999999</v>
      </c>
      <c r="J242" s="1">
        <v>0.81684939999999995</v>
      </c>
      <c r="K242" s="1">
        <v>0.44406960000000001</v>
      </c>
      <c r="L242" s="1">
        <v>8.3052200000000007E-2</v>
      </c>
    </row>
    <row r="243" spans="1:12" x14ac:dyDescent="0.35">
      <c r="A243" t="s">
        <v>288</v>
      </c>
      <c r="B243" t="s">
        <v>41</v>
      </c>
      <c r="C243">
        <v>13462</v>
      </c>
      <c r="D243">
        <v>12943</v>
      </c>
      <c r="E243">
        <v>6641</v>
      </c>
      <c r="F243">
        <v>1606</v>
      </c>
      <c r="G243">
        <v>19345</v>
      </c>
      <c r="H243" t="s">
        <v>132</v>
      </c>
      <c r="I243" s="1">
        <v>0.69589040000000002</v>
      </c>
      <c r="J243" s="1">
        <v>0.66906180000000004</v>
      </c>
      <c r="K243" s="1">
        <v>0.34329280000000001</v>
      </c>
      <c r="L243" s="1">
        <v>8.3018900000000007E-2</v>
      </c>
    </row>
    <row r="244" spans="1:12" x14ac:dyDescent="0.35">
      <c r="A244" t="s">
        <v>289</v>
      </c>
      <c r="B244" t="s">
        <v>41</v>
      </c>
      <c r="C244">
        <v>41097</v>
      </c>
      <c r="D244">
        <v>39815</v>
      </c>
      <c r="E244">
        <v>22621</v>
      </c>
      <c r="F244">
        <v>5975</v>
      </c>
      <c r="G244">
        <v>51852</v>
      </c>
      <c r="H244" t="s">
        <v>132</v>
      </c>
      <c r="I244" s="1">
        <v>0.79258280000000003</v>
      </c>
      <c r="J244" s="1">
        <v>0.7678585</v>
      </c>
      <c r="K244" s="1">
        <v>0.43626090000000001</v>
      </c>
      <c r="L244" s="1">
        <v>0.1152318</v>
      </c>
    </row>
    <row r="245" spans="1:12" x14ac:dyDescent="0.35">
      <c r="A245" t="s">
        <v>290</v>
      </c>
      <c r="B245" t="s">
        <v>41</v>
      </c>
      <c r="C245">
        <v>24798</v>
      </c>
      <c r="D245">
        <v>24108</v>
      </c>
      <c r="E245">
        <v>16979</v>
      </c>
      <c r="F245">
        <v>7266</v>
      </c>
      <c r="G245">
        <v>29510</v>
      </c>
      <c r="H245" t="s">
        <v>132</v>
      </c>
      <c r="I245" s="1">
        <v>0.84032530000000005</v>
      </c>
      <c r="J245" s="1">
        <v>0.81694339999999999</v>
      </c>
      <c r="K245" s="1">
        <v>0.57536430000000005</v>
      </c>
      <c r="L245" s="1">
        <v>0.24622160000000001</v>
      </c>
    </row>
    <row r="246" spans="1:12" x14ac:dyDescent="0.35">
      <c r="A246" t="s">
        <v>291</v>
      </c>
      <c r="B246" t="s">
        <v>41</v>
      </c>
      <c r="C246">
        <v>20354</v>
      </c>
      <c r="D246">
        <v>19698</v>
      </c>
      <c r="E246">
        <v>13554</v>
      </c>
      <c r="F246">
        <v>5903</v>
      </c>
      <c r="G246">
        <v>25419</v>
      </c>
      <c r="H246" t="s">
        <v>132</v>
      </c>
      <c r="I246" s="1">
        <v>0.8007396</v>
      </c>
      <c r="J246" s="1">
        <v>0.77493210000000001</v>
      </c>
      <c r="K246" s="1">
        <v>0.53322320000000001</v>
      </c>
      <c r="L246" s="1">
        <v>0.23222789999999999</v>
      </c>
    </row>
    <row r="247" spans="1:12" x14ac:dyDescent="0.35">
      <c r="A247" t="s">
        <v>292</v>
      </c>
      <c r="B247" t="s">
        <v>57</v>
      </c>
      <c r="C247">
        <v>58755</v>
      </c>
      <c r="D247">
        <v>56637</v>
      </c>
      <c r="E247">
        <v>31186</v>
      </c>
      <c r="F247">
        <v>6061</v>
      </c>
      <c r="G247">
        <v>66066</v>
      </c>
      <c r="H247" t="s">
        <v>42</v>
      </c>
      <c r="I247" s="1">
        <v>0.88933799999999996</v>
      </c>
      <c r="J247" s="1">
        <v>0.85727909999999996</v>
      </c>
      <c r="K247" s="1">
        <v>0.47204309999999999</v>
      </c>
      <c r="L247" s="1">
        <v>9.1741600000000006E-2</v>
      </c>
    </row>
    <row r="248" spans="1:12" x14ac:dyDescent="0.35">
      <c r="A248" t="s">
        <v>293</v>
      </c>
      <c r="B248" t="s">
        <v>68</v>
      </c>
      <c r="C248">
        <v>34078</v>
      </c>
      <c r="D248">
        <v>33005</v>
      </c>
      <c r="E248">
        <v>21406</v>
      </c>
      <c r="F248">
        <v>5991</v>
      </c>
      <c r="G248">
        <v>36645</v>
      </c>
      <c r="H248" t="s">
        <v>132</v>
      </c>
      <c r="I248" s="1">
        <v>0.92994949999999998</v>
      </c>
      <c r="J248" s="1">
        <v>0.90066860000000004</v>
      </c>
      <c r="K248" s="1">
        <v>0.58414520000000003</v>
      </c>
      <c r="L248" s="1">
        <v>0.16348750000000001</v>
      </c>
    </row>
    <row r="249" spans="1:12" x14ac:dyDescent="0.35">
      <c r="A249" t="s">
        <v>294</v>
      </c>
      <c r="B249" t="s">
        <v>70</v>
      </c>
      <c r="C249">
        <v>42185</v>
      </c>
      <c r="D249">
        <v>40494</v>
      </c>
      <c r="E249">
        <v>23861</v>
      </c>
      <c r="F249">
        <v>6274</v>
      </c>
      <c r="G249">
        <v>48270</v>
      </c>
      <c r="H249" t="s">
        <v>132</v>
      </c>
      <c r="I249" s="1">
        <v>0.87393829999999995</v>
      </c>
      <c r="J249" s="1">
        <v>0.83890620000000005</v>
      </c>
      <c r="K249" s="1">
        <v>0.49432359999999997</v>
      </c>
      <c r="L249" s="1">
        <v>0.12997719999999999</v>
      </c>
    </row>
    <row r="250" spans="1:12" x14ac:dyDescent="0.35">
      <c r="A250" t="s">
        <v>295</v>
      </c>
      <c r="B250" t="s">
        <v>70</v>
      </c>
      <c r="C250">
        <v>31027</v>
      </c>
      <c r="D250">
        <v>29436</v>
      </c>
      <c r="E250">
        <v>14669</v>
      </c>
      <c r="F250">
        <v>2722</v>
      </c>
      <c r="G250">
        <v>30037</v>
      </c>
      <c r="H250" t="s">
        <v>42</v>
      </c>
      <c r="I250" s="1">
        <v>1</v>
      </c>
      <c r="J250" s="1">
        <v>0.97999130000000001</v>
      </c>
      <c r="K250" s="1">
        <v>0.48836429999999997</v>
      </c>
      <c r="L250" s="1">
        <v>9.0621599999999997E-2</v>
      </c>
    </row>
    <row r="251" spans="1:12" x14ac:dyDescent="0.35">
      <c r="A251" t="s">
        <v>296</v>
      </c>
      <c r="B251" t="s">
        <v>68</v>
      </c>
      <c r="C251">
        <v>22249</v>
      </c>
      <c r="D251">
        <v>21434</v>
      </c>
      <c r="E251">
        <v>12505</v>
      </c>
      <c r="F251">
        <v>2555</v>
      </c>
      <c r="G251">
        <v>23297</v>
      </c>
      <c r="H251" t="s">
        <v>42</v>
      </c>
      <c r="I251" s="1">
        <v>0.95501570000000002</v>
      </c>
      <c r="J251" s="1">
        <v>0.92003259999999998</v>
      </c>
      <c r="K251" s="1">
        <v>0.53676440000000003</v>
      </c>
      <c r="L251" s="1">
        <v>0.1096708</v>
      </c>
    </row>
    <row r="252" spans="1:12" x14ac:dyDescent="0.35">
      <c r="A252" t="s">
        <v>297</v>
      </c>
      <c r="B252" t="s">
        <v>70</v>
      </c>
      <c r="C252">
        <v>32656</v>
      </c>
      <c r="D252">
        <v>31260</v>
      </c>
      <c r="E252">
        <v>16121</v>
      </c>
      <c r="F252">
        <v>3189</v>
      </c>
      <c r="G252">
        <v>36856</v>
      </c>
      <c r="H252" t="s">
        <v>42</v>
      </c>
      <c r="I252" s="1">
        <v>0.88604300000000003</v>
      </c>
      <c r="J252" s="1">
        <v>0.84816579999999997</v>
      </c>
      <c r="K252" s="1">
        <v>0.43740499999999999</v>
      </c>
      <c r="L252" s="1">
        <v>8.6525900000000003E-2</v>
      </c>
    </row>
    <row r="253" spans="1:12" x14ac:dyDescent="0.35">
      <c r="A253" t="s">
        <v>298</v>
      </c>
      <c r="B253" t="s">
        <v>70</v>
      </c>
      <c r="C253">
        <v>43810</v>
      </c>
      <c r="D253">
        <v>42074</v>
      </c>
      <c r="E253">
        <v>23888</v>
      </c>
      <c r="F253">
        <v>4751</v>
      </c>
      <c r="G253">
        <v>49138</v>
      </c>
      <c r="H253" t="s">
        <v>42</v>
      </c>
      <c r="I253" s="1">
        <v>0.89157070000000005</v>
      </c>
      <c r="J253" s="1">
        <v>0.85624160000000005</v>
      </c>
      <c r="K253" s="1">
        <v>0.48614109999999999</v>
      </c>
      <c r="L253" s="1">
        <v>9.6686900000000006E-2</v>
      </c>
    </row>
    <row r="254" spans="1:12" x14ac:dyDescent="0.35">
      <c r="A254" t="s">
        <v>299</v>
      </c>
      <c r="B254" t="s">
        <v>70</v>
      </c>
      <c r="C254">
        <v>32443</v>
      </c>
      <c r="D254">
        <v>30918</v>
      </c>
      <c r="E254">
        <v>18395</v>
      </c>
      <c r="F254">
        <v>3842</v>
      </c>
      <c r="G254">
        <v>35776</v>
      </c>
      <c r="H254" t="s">
        <v>132</v>
      </c>
      <c r="I254" s="1">
        <v>0.906837</v>
      </c>
      <c r="J254" s="1">
        <v>0.8642107</v>
      </c>
      <c r="K254" s="1">
        <v>0.5141715</v>
      </c>
      <c r="L254" s="1">
        <v>0.1073904</v>
      </c>
    </row>
    <row r="255" spans="1:12" x14ac:dyDescent="0.35">
      <c r="A255" t="s">
        <v>300</v>
      </c>
      <c r="B255" t="s">
        <v>68</v>
      </c>
      <c r="C255">
        <v>21363</v>
      </c>
      <c r="D255">
        <v>20641</v>
      </c>
      <c r="E255">
        <v>12937</v>
      </c>
      <c r="F255">
        <v>3572</v>
      </c>
      <c r="G255">
        <v>23822</v>
      </c>
      <c r="H255" t="s">
        <v>42</v>
      </c>
      <c r="I255" s="1">
        <v>0.89677609999999996</v>
      </c>
      <c r="J255" s="1">
        <v>0.86646800000000002</v>
      </c>
      <c r="K255" s="1">
        <v>0.54306940000000004</v>
      </c>
      <c r="L255" s="1">
        <v>0.14994540000000001</v>
      </c>
    </row>
    <row r="256" spans="1:12" x14ac:dyDescent="0.35">
      <c r="A256" t="s">
        <v>301</v>
      </c>
      <c r="B256" t="s">
        <v>68</v>
      </c>
      <c r="C256">
        <v>20269</v>
      </c>
      <c r="D256">
        <v>19589</v>
      </c>
      <c r="E256">
        <v>13369</v>
      </c>
      <c r="F256">
        <v>4020</v>
      </c>
      <c r="G256">
        <v>22310</v>
      </c>
      <c r="H256" t="s">
        <v>42</v>
      </c>
      <c r="I256" s="23">
        <v>0.90851630000000005</v>
      </c>
      <c r="J256" s="23">
        <v>0.8780367</v>
      </c>
      <c r="K256" s="23">
        <v>0.59923800000000005</v>
      </c>
      <c r="L256" s="23">
        <v>0.1801883</v>
      </c>
    </row>
    <row r="257" spans="1:12" x14ac:dyDescent="0.35">
      <c r="A257" t="s">
        <v>302</v>
      </c>
      <c r="B257" t="s">
        <v>68</v>
      </c>
      <c r="C257">
        <v>40325</v>
      </c>
      <c r="D257">
        <v>38766</v>
      </c>
      <c r="E257">
        <v>22068</v>
      </c>
      <c r="F257">
        <v>4584</v>
      </c>
      <c r="G257">
        <v>42941</v>
      </c>
      <c r="H257" t="s">
        <v>132</v>
      </c>
      <c r="I257" s="1">
        <v>0.9390792</v>
      </c>
      <c r="J257" s="1">
        <v>0.90277359999999995</v>
      </c>
      <c r="K257" s="1">
        <v>0.51391450000000005</v>
      </c>
      <c r="L257" s="1">
        <v>0.1067511</v>
      </c>
    </row>
    <row r="258" spans="1:12" x14ac:dyDescent="0.35">
      <c r="A258" t="s">
        <v>303</v>
      </c>
      <c r="B258" t="s">
        <v>68</v>
      </c>
      <c r="C258">
        <v>26993</v>
      </c>
      <c r="D258">
        <v>25973</v>
      </c>
      <c r="E258">
        <v>14631</v>
      </c>
      <c r="F258">
        <v>3417</v>
      </c>
      <c r="G258">
        <v>30637</v>
      </c>
      <c r="H258" t="s">
        <v>132</v>
      </c>
      <c r="I258" s="1">
        <v>0.88105889999999998</v>
      </c>
      <c r="J258" s="1">
        <v>0.84776569999999996</v>
      </c>
      <c r="K258" s="1">
        <v>0.47755979999999998</v>
      </c>
      <c r="L258" s="1">
        <v>0.1115318</v>
      </c>
    </row>
    <row r="259" spans="1:12" x14ac:dyDescent="0.35">
      <c r="A259" t="s">
        <v>304</v>
      </c>
      <c r="B259" t="s">
        <v>68</v>
      </c>
      <c r="C259">
        <v>35830</v>
      </c>
      <c r="D259">
        <v>34640</v>
      </c>
      <c r="E259">
        <v>22699</v>
      </c>
      <c r="F259">
        <v>5027</v>
      </c>
      <c r="G259">
        <v>36629</v>
      </c>
      <c r="H259" t="s">
        <v>132</v>
      </c>
      <c r="I259" s="1">
        <v>0.97818669999999996</v>
      </c>
      <c r="J259" s="1">
        <v>0.9456987</v>
      </c>
      <c r="K259" s="1">
        <v>0.61970029999999998</v>
      </c>
      <c r="L259" s="1">
        <v>0.137241</v>
      </c>
    </row>
    <row r="260" spans="1:12" x14ac:dyDescent="0.35">
      <c r="A260" t="s">
        <v>305</v>
      </c>
      <c r="B260" t="s">
        <v>68</v>
      </c>
      <c r="C260">
        <v>30608</v>
      </c>
      <c r="D260">
        <v>29411</v>
      </c>
      <c r="E260">
        <v>18102</v>
      </c>
      <c r="F260">
        <v>4903</v>
      </c>
      <c r="G260">
        <v>33529</v>
      </c>
      <c r="H260" t="s">
        <v>132</v>
      </c>
      <c r="I260" s="1">
        <v>0.91288139999999995</v>
      </c>
      <c r="J260" s="1">
        <v>0.87718090000000004</v>
      </c>
      <c r="K260" s="1">
        <v>0.5398908</v>
      </c>
      <c r="L260" s="1">
        <v>0.14623159999999999</v>
      </c>
    </row>
    <row r="261" spans="1:12" x14ac:dyDescent="0.35">
      <c r="A261" t="s">
        <v>306</v>
      </c>
      <c r="B261" t="s">
        <v>68</v>
      </c>
      <c r="C261">
        <v>48184</v>
      </c>
      <c r="D261">
        <v>46464</v>
      </c>
      <c r="E261">
        <v>31712</v>
      </c>
      <c r="F261">
        <v>7021</v>
      </c>
      <c r="G261">
        <v>49872</v>
      </c>
      <c r="H261" t="s">
        <v>42</v>
      </c>
      <c r="I261" s="1">
        <v>0.96615329999999999</v>
      </c>
      <c r="J261" s="1">
        <v>0.93166510000000002</v>
      </c>
      <c r="K261" s="1">
        <v>0.63586779999999998</v>
      </c>
      <c r="L261" s="1">
        <v>0.1407804</v>
      </c>
    </row>
    <row r="262" spans="1:12" x14ac:dyDescent="0.35">
      <c r="A262" t="s">
        <v>307</v>
      </c>
      <c r="B262" t="s">
        <v>68</v>
      </c>
      <c r="C262">
        <v>43253</v>
      </c>
      <c r="D262">
        <v>41766</v>
      </c>
      <c r="E262">
        <v>27377</v>
      </c>
      <c r="F262">
        <v>7404</v>
      </c>
      <c r="G262">
        <v>46246</v>
      </c>
      <c r="H262" t="s">
        <v>42</v>
      </c>
      <c r="I262" s="1">
        <v>0.93528089999999997</v>
      </c>
      <c r="J262" s="1">
        <v>0.90312680000000001</v>
      </c>
      <c r="K262" s="1">
        <v>0.59198640000000002</v>
      </c>
      <c r="L262" s="1">
        <v>0.1601003</v>
      </c>
    </row>
    <row r="263" spans="1:12" x14ac:dyDescent="0.35">
      <c r="A263" t="s">
        <v>308</v>
      </c>
      <c r="B263" t="s">
        <v>41</v>
      </c>
      <c r="C263">
        <v>14118</v>
      </c>
      <c r="D263">
        <v>13695</v>
      </c>
      <c r="E263">
        <v>7229</v>
      </c>
      <c r="F263">
        <v>1001</v>
      </c>
      <c r="G263">
        <v>15288</v>
      </c>
      <c r="H263" t="s">
        <v>42</v>
      </c>
      <c r="I263" s="1">
        <v>0.9234694</v>
      </c>
      <c r="J263" s="1">
        <v>0.89580070000000001</v>
      </c>
      <c r="K263" s="1">
        <v>0.47285450000000001</v>
      </c>
      <c r="L263" s="1">
        <v>6.5476199999999998E-2</v>
      </c>
    </row>
    <row r="264" spans="1:12" x14ac:dyDescent="0.35">
      <c r="A264" t="s">
        <v>309</v>
      </c>
      <c r="B264" t="s">
        <v>41</v>
      </c>
      <c r="C264">
        <v>21378</v>
      </c>
      <c r="D264">
        <v>20669</v>
      </c>
      <c r="E264">
        <v>13951</v>
      </c>
      <c r="F264">
        <v>4383</v>
      </c>
      <c r="G264">
        <v>23599</v>
      </c>
      <c r="H264" t="s">
        <v>132</v>
      </c>
      <c r="I264" s="1">
        <v>0.90588579999999996</v>
      </c>
      <c r="J264" s="1">
        <v>0.87584220000000002</v>
      </c>
      <c r="K264" s="1">
        <v>0.5911691</v>
      </c>
      <c r="L264" s="1">
        <v>0.18572820000000001</v>
      </c>
    </row>
    <row r="265" spans="1:12" x14ac:dyDescent="0.35">
      <c r="A265" t="s">
        <v>310</v>
      </c>
      <c r="B265" t="s">
        <v>41</v>
      </c>
      <c r="C265">
        <v>56012</v>
      </c>
      <c r="D265">
        <v>53633</v>
      </c>
      <c r="E265">
        <v>32934</v>
      </c>
      <c r="F265">
        <v>7742</v>
      </c>
      <c r="G265">
        <v>61521</v>
      </c>
      <c r="H265" t="s">
        <v>132</v>
      </c>
      <c r="I265" s="1">
        <v>0.91045330000000002</v>
      </c>
      <c r="J265" s="1">
        <v>0.87178359999999999</v>
      </c>
      <c r="K265" s="1">
        <v>0.53532939999999996</v>
      </c>
      <c r="L265" s="1">
        <v>0.12584319999999999</v>
      </c>
    </row>
    <row r="266" spans="1:12" x14ac:dyDescent="0.35">
      <c r="A266" t="s">
        <v>311</v>
      </c>
      <c r="B266" t="s">
        <v>41</v>
      </c>
      <c r="C266">
        <v>23846</v>
      </c>
      <c r="D266">
        <v>23060</v>
      </c>
      <c r="E266">
        <v>15564</v>
      </c>
      <c r="F266">
        <v>4724</v>
      </c>
      <c r="G266">
        <v>24726</v>
      </c>
      <c r="H266" t="s">
        <v>132</v>
      </c>
      <c r="I266" s="1">
        <v>0.96440990000000004</v>
      </c>
      <c r="J266" s="1">
        <v>0.93262149999999999</v>
      </c>
      <c r="K266" s="1">
        <v>0.62945879999999998</v>
      </c>
      <c r="L266" s="1">
        <v>0.191054</v>
      </c>
    </row>
    <row r="267" spans="1:12" x14ac:dyDescent="0.35">
      <c r="A267" t="s">
        <v>312</v>
      </c>
      <c r="B267" t="s">
        <v>41</v>
      </c>
      <c r="C267">
        <v>10239</v>
      </c>
      <c r="D267">
        <v>9923</v>
      </c>
      <c r="E267">
        <v>6844</v>
      </c>
      <c r="F267">
        <v>2229</v>
      </c>
      <c r="G267">
        <v>11937</v>
      </c>
      <c r="H267" t="s">
        <v>132</v>
      </c>
      <c r="I267" s="1">
        <v>0.85775319999999999</v>
      </c>
      <c r="J267" s="1">
        <v>0.83128089999999999</v>
      </c>
      <c r="K267" s="1">
        <v>0.57334339999999995</v>
      </c>
      <c r="L267" s="1">
        <v>0.18673029999999999</v>
      </c>
    </row>
    <row r="268" spans="1:12" x14ac:dyDescent="0.35">
      <c r="A268" t="s">
        <v>313</v>
      </c>
      <c r="B268" t="s">
        <v>41</v>
      </c>
      <c r="C268">
        <v>30704</v>
      </c>
      <c r="D268">
        <v>29656</v>
      </c>
      <c r="E268">
        <v>20120</v>
      </c>
      <c r="F268">
        <v>5328</v>
      </c>
      <c r="G268">
        <v>32037</v>
      </c>
      <c r="H268" t="s">
        <v>132</v>
      </c>
      <c r="I268" s="1">
        <v>0.95839180000000002</v>
      </c>
      <c r="J268" s="1">
        <v>0.92567969999999999</v>
      </c>
      <c r="K268" s="1">
        <v>0.62802389999999997</v>
      </c>
      <c r="L268" s="1">
        <v>0.1663077</v>
      </c>
    </row>
    <row r="269" spans="1:12" x14ac:dyDescent="0.35">
      <c r="A269" t="s">
        <v>314</v>
      </c>
      <c r="B269" t="s">
        <v>41</v>
      </c>
      <c r="C269">
        <v>68413</v>
      </c>
      <c r="D269">
        <v>65704</v>
      </c>
      <c r="E269">
        <v>45349</v>
      </c>
      <c r="F269">
        <v>12037</v>
      </c>
      <c r="G269">
        <v>75895</v>
      </c>
      <c r="H269" t="s">
        <v>132</v>
      </c>
      <c r="I269" s="1">
        <v>0.90141640000000001</v>
      </c>
      <c r="J269" s="1">
        <v>0.8657224</v>
      </c>
      <c r="K269" s="1">
        <v>0.59752289999999997</v>
      </c>
      <c r="L269" s="1">
        <v>0.15860070000000001</v>
      </c>
    </row>
    <row r="270" spans="1:12" x14ac:dyDescent="0.35">
      <c r="A270" t="s">
        <v>315</v>
      </c>
      <c r="B270" t="s">
        <v>41</v>
      </c>
      <c r="C270">
        <v>6878</v>
      </c>
      <c r="D270">
        <v>6655</v>
      </c>
      <c r="E270">
        <v>4871</v>
      </c>
      <c r="F270">
        <v>1654</v>
      </c>
      <c r="G270">
        <v>8091</v>
      </c>
      <c r="H270" t="s">
        <v>132</v>
      </c>
      <c r="I270" s="1">
        <v>0.85008030000000001</v>
      </c>
      <c r="J270" s="1">
        <v>0.82251879999999999</v>
      </c>
      <c r="K270" s="1">
        <v>0.60202690000000003</v>
      </c>
      <c r="L270" s="1">
        <v>0.20442469999999999</v>
      </c>
    </row>
    <row r="271" spans="1:12" x14ac:dyDescent="0.35">
      <c r="A271" t="s">
        <v>316</v>
      </c>
      <c r="B271" t="s">
        <v>41</v>
      </c>
      <c r="C271">
        <v>35437</v>
      </c>
      <c r="D271">
        <v>34089</v>
      </c>
      <c r="E271">
        <v>20479</v>
      </c>
      <c r="F271">
        <v>4766</v>
      </c>
      <c r="G271">
        <v>40857</v>
      </c>
      <c r="H271" t="s">
        <v>132</v>
      </c>
      <c r="I271" s="1">
        <v>0.86734219999999995</v>
      </c>
      <c r="J271" s="1">
        <v>0.83434909999999995</v>
      </c>
      <c r="K271" s="1">
        <v>0.50123600000000001</v>
      </c>
      <c r="L271" s="1">
        <v>0.1166508</v>
      </c>
    </row>
    <row r="272" spans="1:12" x14ac:dyDescent="0.35">
      <c r="A272" t="s">
        <v>317</v>
      </c>
      <c r="B272" t="s">
        <v>57</v>
      </c>
      <c r="C272">
        <v>29330</v>
      </c>
      <c r="D272">
        <v>28225</v>
      </c>
      <c r="E272">
        <v>16858</v>
      </c>
      <c r="F272">
        <v>4534</v>
      </c>
      <c r="G272">
        <v>34592</v>
      </c>
      <c r="H272" t="s">
        <v>132</v>
      </c>
      <c r="I272" s="1">
        <v>0.84788390000000002</v>
      </c>
      <c r="J272" s="1">
        <v>0.81594009999999995</v>
      </c>
      <c r="K272" s="1">
        <v>0.4873381</v>
      </c>
      <c r="L272" s="1">
        <v>0.13107079999999999</v>
      </c>
    </row>
    <row r="273" spans="1:12" x14ac:dyDescent="0.35">
      <c r="A273" t="s">
        <v>318</v>
      </c>
      <c r="B273" t="s">
        <v>41</v>
      </c>
      <c r="C273">
        <v>11844</v>
      </c>
      <c r="D273">
        <v>11459</v>
      </c>
      <c r="E273">
        <v>8285</v>
      </c>
      <c r="F273">
        <v>3023</v>
      </c>
      <c r="G273">
        <v>13652</v>
      </c>
      <c r="H273" t="s">
        <v>132</v>
      </c>
      <c r="I273" s="1">
        <v>0.86756520000000004</v>
      </c>
      <c r="J273" s="1">
        <v>0.8393642</v>
      </c>
      <c r="K273" s="1">
        <v>0.60687080000000004</v>
      </c>
      <c r="L273" s="1">
        <v>0.22143280000000001</v>
      </c>
    </row>
    <row r="274" spans="1:12" x14ac:dyDescent="0.35">
      <c r="A274" t="s">
        <v>319</v>
      </c>
      <c r="B274" t="s">
        <v>68</v>
      </c>
      <c r="C274">
        <v>34619</v>
      </c>
      <c r="D274">
        <v>33152</v>
      </c>
      <c r="E274">
        <v>20121</v>
      </c>
      <c r="F274">
        <v>5842</v>
      </c>
      <c r="G274">
        <v>39515</v>
      </c>
      <c r="H274" t="s">
        <v>132</v>
      </c>
      <c r="I274" s="1">
        <v>0.87609769999999998</v>
      </c>
      <c r="J274" s="1">
        <v>0.83897259999999996</v>
      </c>
      <c r="K274" s="1">
        <v>0.50919899999999996</v>
      </c>
      <c r="L274" s="1">
        <v>0.14784259999999999</v>
      </c>
    </row>
    <row r="275" spans="1:12" x14ac:dyDescent="0.35">
      <c r="A275" t="s">
        <v>320</v>
      </c>
      <c r="B275" t="s">
        <v>41</v>
      </c>
      <c r="C275">
        <v>34328</v>
      </c>
      <c r="D275">
        <v>33074</v>
      </c>
      <c r="E275">
        <v>20996</v>
      </c>
      <c r="F275">
        <v>4983</v>
      </c>
      <c r="G275">
        <v>38948</v>
      </c>
      <c r="H275" t="s">
        <v>132</v>
      </c>
      <c r="I275" s="1">
        <v>0.88138030000000001</v>
      </c>
      <c r="J275" s="1">
        <v>0.84918349999999998</v>
      </c>
      <c r="K275" s="1">
        <v>0.53907780000000005</v>
      </c>
      <c r="L275" s="1">
        <v>0.12793979999999999</v>
      </c>
    </row>
    <row r="276" spans="1:12" x14ac:dyDescent="0.35">
      <c r="A276" t="s">
        <v>321</v>
      </c>
      <c r="B276" t="s">
        <v>70</v>
      </c>
      <c r="C276">
        <v>28127</v>
      </c>
      <c r="D276">
        <v>26796</v>
      </c>
      <c r="E276">
        <v>14086</v>
      </c>
      <c r="F276">
        <v>1926</v>
      </c>
      <c r="G276">
        <v>26587</v>
      </c>
      <c r="H276" t="s">
        <v>132</v>
      </c>
      <c r="I276" s="1">
        <v>1</v>
      </c>
      <c r="J276" s="1">
        <v>1</v>
      </c>
      <c r="K276" s="1">
        <v>0.52980780000000005</v>
      </c>
      <c r="L276" s="1">
        <v>7.2441400000000003E-2</v>
      </c>
    </row>
    <row r="277" spans="1:12" x14ac:dyDescent="0.35">
      <c r="A277" t="s">
        <v>322</v>
      </c>
      <c r="B277" t="s">
        <v>41</v>
      </c>
      <c r="C277">
        <v>7435</v>
      </c>
      <c r="D277">
        <v>7098</v>
      </c>
      <c r="E277">
        <v>3859</v>
      </c>
      <c r="F277">
        <v>613</v>
      </c>
      <c r="G277">
        <v>8140</v>
      </c>
      <c r="H277" t="s">
        <v>132</v>
      </c>
      <c r="I277" s="1">
        <v>0.91339060000000005</v>
      </c>
      <c r="J277" s="1">
        <v>0.87199009999999999</v>
      </c>
      <c r="K277" s="1">
        <v>0.47407860000000002</v>
      </c>
      <c r="L277" s="1">
        <v>7.5307100000000002E-2</v>
      </c>
    </row>
    <row r="278" spans="1:12" x14ac:dyDescent="0.35">
      <c r="A278" t="s">
        <v>323</v>
      </c>
      <c r="B278" t="s">
        <v>70</v>
      </c>
      <c r="C278">
        <v>17349</v>
      </c>
      <c r="D278">
        <v>16494</v>
      </c>
      <c r="E278">
        <v>8557</v>
      </c>
      <c r="F278">
        <v>1244</v>
      </c>
      <c r="G278">
        <v>19194</v>
      </c>
      <c r="H278" t="s">
        <v>132</v>
      </c>
      <c r="I278" s="1">
        <v>0.90387620000000002</v>
      </c>
      <c r="J278" s="1">
        <v>0.85933099999999996</v>
      </c>
      <c r="K278" s="1">
        <v>0.4458164</v>
      </c>
      <c r="L278" s="1">
        <v>6.4811900000000006E-2</v>
      </c>
    </row>
    <row r="279" spans="1:12" x14ac:dyDescent="0.35">
      <c r="A279" t="s">
        <v>324</v>
      </c>
      <c r="B279" t="s">
        <v>70</v>
      </c>
      <c r="C279">
        <v>21781</v>
      </c>
      <c r="D279">
        <v>20803</v>
      </c>
      <c r="E279">
        <v>11049</v>
      </c>
      <c r="F279">
        <v>1764</v>
      </c>
      <c r="G279">
        <v>24565</v>
      </c>
      <c r="H279" t="s">
        <v>132</v>
      </c>
      <c r="I279" s="1">
        <v>0.88666800000000001</v>
      </c>
      <c r="J279" s="1">
        <v>0.84685529999999998</v>
      </c>
      <c r="K279" s="1">
        <v>0.44978629999999997</v>
      </c>
      <c r="L279" s="1">
        <v>7.1809499999999998E-2</v>
      </c>
    </row>
    <row r="280" spans="1:12" x14ac:dyDescent="0.35">
      <c r="A280" t="s">
        <v>325</v>
      </c>
      <c r="B280" t="s">
        <v>70</v>
      </c>
      <c r="C280">
        <v>35416</v>
      </c>
      <c r="D280">
        <v>33512</v>
      </c>
      <c r="E280">
        <v>15742</v>
      </c>
      <c r="F280">
        <v>2247</v>
      </c>
      <c r="G280">
        <v>40630</v>
      </c>
      <c r="H280" t="s">
        <v>132</v>
      </c>
      <c r="I280" s="1">
        <v>0.87167119999999998</v>
      </c>
      <c r="J280" s="1">
        <v>0.82480929999999997</v>
      </c>
      <c r="K280" s="1">
        <v>0.38744770000000001</v>
      </c>
      <c r="L280" s="1">
        <v>5.5303999999999999E-2</v>
      </c>
    </row>
    <row r="281" spans="1:12" x14ac:dyDescent="0.35">
      <c r="A281" t="s">
        <v>326</v>
      </c>
      <c r="B281" t="s">
        <v>57</v>
      </c>
      <c r="C281">
        <v>12388</v>
      </c>
      <c r="D281">
        <v>11934</v>
      </c>
      <c r="E281">
        <v>7503</v>
      </c>
      <c r="F281">
        <v>2216</v>
      </c>
      <c r="G281">
        <v>14375</v>
      </c>
      <c r="H281" t="s">
        <v>132</v>
      </c>
      <c r="I281" s="1">
        <v>0.86177389999999998</v>
      </c>
      <c r="J281" s="1">
        <v>0.83019129999999997</v>
      </c>
      <c r="K281" s="1">
        <v>0.52194779999999996</v>
      </c>
      <c r="L281" s="1">
        <v>0.1541565</v>
      </c>
    </row>
    <row r="282" spans="1:12" x14ac:dyDescent="0.35">
      <c r="A282" t="s">
        <v>327</v>
      </c>
      <c r="B282" t="s">
        <v>57</v>
      </c>
      <c r="C282">
        <v>15545</v>
      </c>
      <c r="D282">
        <v>14919</v>
      </c>
      <c r="E282">
        <v>9471</v>
      </c>
      <c r="F282">
        <v>2676</v>
      </c>
      <c r="G282">
        <v>18626</v>
      </c>
      <c r="H282" t="s">
        <v>328</v>
      </c>
      <c r="I282" s="1">
        <v>0.8345861</v>
      </c>
      <c r="J282" s="1">
        <v>0.8009771</v>
      </c>
      <c r="K282" s="1">
        <v>0.50848280000000001</v>
      </c>
      <c r="L282" s="1">
        <v>0.1436701</v>
      </c>
    </row>
    <row r="283" spans="1:12" x14ac:dyDescent="0.35">
      <c r="A283" t="s">
        <v>329</v>
      </c>
      <c r="B283" t="s">
        <v>41</v>
      </c>
      <c r="C283">
        <v>43331</v>
      </c>
      <c r="D283">
        <v>41245</v>
      </c>
      <c r="E283">
        <v>27217</v>
      </c>
      <c r="F283">
        <v>7356</v>
      </c>
      <c r="G283">
        <v>51035</v>
      </c>
      <c r="H283" t="s">
        <v>328</v>
      </c>
      <c r="I283" s="1">
        <v>0.84904480000000004</v>
      </c>
      <c r="J283" s="1">
        <v>0.80817090000000003</v>
      </c>
      <c r="K283" s="1">
        <v>0.53330069999999996</v>
      </c>
      <c r="L283" s="1">
        <v>0.1441364</v>
      </c>
    </row>
    <row r="284" spans="1:12" x14ac:dyDescent="0.35">
      <c r="A284" t="s">
        <v>330</v>
      </c>
      <c r="B284" t="s">
        <v>41</v>
      </c>
      <c r="C284">
        <v>23056</v>
      </c>
      <c r="D284">
        <v>22297</v>
      </c>
      <c r="E284">
        <v>16616</v>
      </c>
      <c r="F284">
        <v>5280</v>
      </c>
      <c r="G284">
        <v>26580</v>
      </c>
      <c r="H284" t="s">
        <v>42</v>
      </c>
      <c r="I284" s="1">
        <v>0.8674191</v>
      </c>
      <c r="J284" s="1">
        <v>0.83886380000000005</v>
      </c>
      <c r="K284" s="1">
        <v>0.62513169999999996</v>
      </c>
      <c r="L284" s="1">
        <v>0.19864560000000001</v>
      </c>
    </row>
    <row r="285" spans="1:12" x14ac:dyDescent="0.35">
      <c r="A285" t="s">
        <v>331</v>
      </c>
      <c r="B285" t="s">
        <v>41</v>
      </c>
      <c r="C285">
        <v>18028</v>
      </c>
      <c r="D285">
        <v>17521</v>
      </c>
      <c r="E285">
        <v>13285</v>
      </c>
      <c r="F285">
        <v>4803</v>
      </c>
      <c r="G285">
        <v>20283</v>
      </c>
      <c r="H285" t="s">
        <v>132</v>
      </c>
      <c r="I285" s="1">
        <v>0.88882320000000004</v>
      </c>
      <c r="J285" s="1">
        <v>0.86382689999999995</v>
      </c>
      <c r="K285" s="1">
        <v>0.65498199999999995</v>
      </c>
      <c r="L285" s="1">
        <v>0.23679929999999999</v>
      </c>
    </row>
    <row r="286" spans="1:12" x14ac:dyDescent="0.35">
      <c r="A286" t="s">
        <v>332</v>
      </c>
      <c r="B286" t="s">
        <v>68</v>
      </c>
      <c r="C286">
        <v>16749</v>
      </c>
      <c r="D286">
        <v>15617</v>
      </c>
      <c r="E286">
        <v>7256</v>
      </c>
      <c r="F286">
        <v>1555</v>
      </c>
      <c r="G286">
        <v>19564</v>
      </c>
      <c r="H286" t="s">
        <v>328</v>
      </c>
      <c r="I286" s="1">
        <v>0.85611329999999997</v>
      </c>
      <c r="J286" s="1">
        <v>0.79825190000000001</v>
      </c>
      <c r="K286" s="1">
        <v>0.37088529999999997</v>
      </c>
      <c r="L286" s="1">
        <v>7.9482700000000003E-2</v>
      </c>
    </row>
    <row r="287" spans="1:12" x14ac:dyDescent="0.35">
      <c r="A287" t="s">
        <v>333</v>
      </c>
      <c r="B287" t="s">
        <v>41</v>
      </c>
      <c r="C287">
        <v>31276</v>
      </c>
      <c r="D287">
        <v>30081</v>
      </c>
      <c r="E287">
        <v>20743</v>
      </c>
      <c r="F287">
        <v>6111</v>
      </c>
      <c r="G287">
        <v>36196</v>
      </c>
      <c r="H287" t="s">
        <v>328</v>
      </c>
      <c r="I287" s="1">
        <v>0.86407339999999999</v>
      </c>
      <c r="J287" s="1">
        <v>0.83105870000000004</v>
      </c>
      <c r="K287" s="1">
        <v>0.57307439999999998</v>
      </c>
      <c r="L287" s="1">
        <v>0.1688308</v>
      </c>
    </row>
    <row r="288" spans="1:12" x14ac:dyDescent="0.35">
      <c r="A288" t="s">
        <v>334</v>
      </c>
      <c r="B288" t="s">
        <v>41</v>
      </c>
      <c r="C288">
        <v>27157</v>
      </c>
      <c r="D288">
        <v>26253</v>
      </c>
      <c r="E288">
        <v>19057</v>
      </c>
      <c r="F288">
        <v>6324</v>
      </c>
      <c r="G288">
        <v>31372</v>
      </c>
      <c r="H288" t="s">
        <v>328</v>
      </c>
      <c r="I288" s="1">
        <v>0.86564450000000004</v>
      </c>
      <c r="J288" s="1">
        <v>0.83682900000000005</v>
      </c>
      <c r="K288" s="1">
        <v>0.60745249999999995</v>
      </c>
      <c r="L288" s="1">
        <v>0.20158100000000001</v>
      </c>
    </row>
    <row r="289" spans="1:12" x14ac:dyDescent="0.35">
      <c r="A289" t="s">
        <v>335</v>
      </c>
      <c r="B289" t="s">
        <v>41</v>
      </c>
      <c r="C289">
        <v>28602</v>
      </c>
      <c r="D289">
        <v>27553</v>
      </c>
      <c r="E289">
        <v>19869</v>
      </c>
      <c r="F289">
        <v>5790</v>
      </c>
      <c r="G289">
        <v>33596</v>
      </c>
      <c r="H289" t="s">
        <v>328</v>
      </c>
      <c r="I289" s="1">
        <v>0.85135139999999998</v>
      </c>
      <c r="J289" s="1">
        <v>0.82012739999999995</v>
      </c>
      <c r="K289" s="1">
        <v>0.59140970000000004</v>
      </c>
      <c r="L289" s="1">
        <v>0.17234189999999999</v>
      </c>
    </row>
    <row r="290" spans="1:12" x14ac:dyDescent="0.35">
      <c r="A290" t="s">
        <v>336</v>
      </c>
      <c r="B290" t="s">
        <v>41</v>
      </c>
      <c r="C290">
        <v>22313</v>
      </c>
      <c r="D290">
        <v>21565</v>
      </c>
      <c r="E290">
        <v>15555</v>
      </c>
      <c r="F290">
        <v>3985</v>
      </c>
      <c r="G290">
        <v>24852</v>
      </c>
      <c r="H290" t="s">
        <v>328</v>
      </c>
      <c r="I290" s="1">
        <v>0.89783520000000006</v>
      </c>
      <c r="J290" s="1">
        <v>0.86773699999999998</v>
      </c>
      <c r="K290" s="1">
        <v>0.6259053</v>
      </c>
      <c r="L290" s="1">
        <v>0.1603493</v>
      </c>
    </row>
    <row r="291" spans="1:12" x14ac:dyDescent="0.35">
      <c r="A291" t="s">
        <v>337</v>
      </c>
      <c r="B291" t="s">
        <v>41</v>
      </c>
      <c r="C291">
        <v>14985</v>
      </c>
      <c r="D291">
        <v>14524</v>
      </c>
      <c r="E291">
        <v>10906</v>
      </c>
      <c r="F291">
        <v>3929</v>
      </c>
      <c r="G291">
        <v>16227</v>
      </c>
      <c r="H291" t="s">
        <v>328</v>
      </c>
      <c r="I291" s="1">
        <v>0.92346090000000003</v>
      </c>
      <c r="J291" s="1">
        <v>0.8950515</v>
      </c>
      <c r="K291" s="1">
        <v>0.67208979999999996</v>
      </c>
      <c r="L291" s="1">
        <v>0.24212729999999999</v>
      </c>
    </row>
    <row r="292" spans="1:12" x14ac:dyDescent="0.35">
      <c r="A292" t="s">
        <v>338</v>
      </c>
      <c r="B292" t="s">
        <v>41</v>
      </c>
      <c r="C292">
        <v>21173</v>
      </c>
      <c r="D292">
        <v>20356</v>
      </c>
      <c r="E292">
        <v>14144</v>
      </c>
      <c r="F292">
        <v>4098</v>
      </c>
      <c r="G292">
        <v>23454</v>
      </c>
      <c r="H292" t="s">
        <v>132</v>
      </c>
      <c r="I292" s="1">
        <v>0.90274580000000004</v>
      </c>
      <c r="J292" s="1">
        <v>0.86791160000000001</v>
      </c>
      <c r="K292" s="1">
        <v>0.60305280000000006</v>
      </c>
      <c r="L292" s="1">
        <v>0.17472499999999999</v>
      </c>
    </row>
    <row r="293" spans="1:12" x14ac:dyDescent="0.35">
      <c r="A293" t="s">
        <v>339</v>
      </c>
      <c r="B293" t="s">
        <v>41</v>
      </c>
      <c r="C293">
        <v>11164</v>
      </c>
      <c r="D293">
        <v>10785</v>
      </c>
      <c r="E293">
        <v>7898</v>
      </c>
      <c r="F293">
        <v>2591</v>
      </c>
      <c r="G293">
        <v>12302</v>
      </c>
      <c r="H293" t="s">
        <v>132</v>
      </c>
      <c r="I293" s="1">
        <v>0.90749469999999999</v>
      </c>
      <c r="J293" s="1">
        <v>0.87668670000000004</v>
      </c>
      <c r="K293" s="1">
        <v>0.64200939999999995</v>
      </c>
      <c r="L293" s="1">
        <v>0.2106162</v>
      </c>
    </row>
    <row r="294" spans="1:12" x14ac:dyDescent="0.35">
      <c r="A294" t="s">
        <v>340</v>
      </c>
      <c r="B294" t="s">
        <v>41</v>
      </c>
      <c r="C294">
        <v>27075</v>
      </c>
      <c r="D294">
        <v>26247</v>
      </c>
      <c r="E294">
        <v>19010</v>
      </c>
      <c r="F294">
        <v>5851</v>
      </c>
      <c r="G294">
        <v>30741</v>
      </c>
      <c r="H294" t="s">
        <v>328</v>
      </c>
      <c r="I294" s="1">
        <v>0.88074560000000002</v>
      </c>
      <c r="J294" s="1">
        <v>0.85381079999999998</v>
      </c>
      <c r="K294" s="1">
        <v>0.61839230000000001</v>
      </c>
      <c r="L294" s="1">
        <v>0.1903321</v>
      </c>
    </row>
    <row r="295" spans="1:12" x14ac:dyDescent="0.35">
      <c r="A295" t="s">
        <v>341</v>
      </c>
      <c r="B295" t="s">
        <v>41</v>
      </c>
      <c r="C295">
        <v>9576</v>
      </c>
      <c r="D295">
        <v>9323</v>
      </c>
      <c r="E295">
        <v>7140</v>
      </c>
      <c r="F295">
        <v>2945</v>
      </c>
      <c r="G295">
        <v>10911</v>
      </c>
      <c r="H295" t="s">
        <v>132</v>
      </c>
      <c r="I295" s="1">
        <v>0.87764640000000005</v>
      </c>
      <c r="J295" s="1">
        <v>0.85445879999999996</v>
      </c>
      <c r="K295" s="1">
        <v>0.65438549999999995</v>
      </c>
      <c r="L295" s="1">
        <v>0.26991110000000001</v>
      </c>
    </row>
    <row r="296" spans="1:12" x14ac:dyDescent="0.35">
      <c r="A296" t="s">
        <v>342</v>
      </c>
      <c r="B296" t="s">
        <v>41</v>
      </c>
      <c r="C296">
        <v>16791</v>
      </c>
      <c r="D296">
        <v>16340</v>
      </c>
      <c r="E296">
        <v>12573</v>
      </c>
      <c r="F296">
        <v>5192</v>
      </c>
      <c r="G296">
        <v>19323</v>
      </c>
      <c r="H296" t="s">
        <v>42</v>
      </c>
      <c r="I296" s="1">
        <v>0.86896439999999997</v>
      </c>
      <c r="J296" s="1">
        <v>0.84562440000000005</v>
      </c>
      <c r="K296" s="1">
        <v>0.65067540000000001</v>
      </c>
      <c r="L296" s="1">
        <v>0.26869530000000003</v>
      </c>
    </row>
    <row r="297" spans="1:12" x14ac:dyDescent="0.35">
      <c r="A297" t="s">
        <v>343</v>
      </c>
      <c r="B297" t="s">
        <v>41</v>
      </c>
      <c r="C297">
        <v>14496</v>
      </c>
      <c r="D297">
        <v>13812</v>
      </c>
      <c r="E297">
        <v>10235</v>
      </c>
      <c r="F297">
        <v>3908</v>
      </c>
      <c r="G297">
        <v>15791</v>
      </c>
      <c r="H297" t="s">
        <v>42</v>
      </c>
      <c r="I297" s="1">
        <v>0.91799129999999995</v>
      </c>
      <c r="J297" s="1">
        <v>0.87467550000000005</v>
      </c>
      <c r="K297" s="1">
        <v>0.64815400000000001</v>
      </c>
      <c r="L297" s="1">
        <v>0.2474827</v>
      </c>
    </row>
    <row r="298" spans="1:12" x14ac:dyDescent="0.35">
      <c r="A298" t="s">
        <v>344</v>
      </c>
      <c r="B298" t="s">
        <v>57</v>
      </c>
      <c r="C298">
        <v>18322</v>
      </c>
      <c r="D298">
        <v>17635</v>
      </c>
      <c r="E298">
        <v>11223</v>
      </c>
      <c r="F298">
        <v>2891</v>
      </c>
      <c r="G298">
        <v>20037</v>
      </c>
      <c r="H298" t="s">
        <v>328</v>
      </c>
      <c r="I298" s="1">
        <v>0.91440829999999995</v>
      </c>
      <c r="J298" s="1">
        <v>0.88012179999999995</v>
      </c>
      <c r="K298" s="1">
        <v>0.5601138</v>
      </c>
      <c r="L298" s="1">
        <v>0.1442831</v>
      </c>
    </row>
    <row r="299" spans="1:12" x14ac:dyDescent="0.35">
      <c r="A299" t="s">
        <v>345</v>
      </c>
      <c r="B299" t="s">
        <v>41</v>
      </c>
      <c r="C299">
        <v>34387</v>
      </c>
      <c r="D299">
        <v>32753</v>
      </c>
      <c r="E299">
        <v>23716</v>
      </c>
      <c r="F299">
        <v>6202</v>
      </c>
      <c r="G299">
        <v>33889</v>
      </c>
      <c r="H299" t="s">
        <v>328</v>
      </c>
      <c r="I299" s="1">
        <v>1</v>
      </c>
      <c r="J299" s="1">
        <v>0.96647879999999997</v>
      </c>
      <c r="K299" s="1">
        <v>0.69981409999999999</v>
      </c>
      <c r="L299" s="1">
        <v>0.18300920000000001</v>
      </c>
    </row>
    <row r="300" spans="1:12" x14ac:dyDescent="0.35">
      <c r="A300" t="s">
        <v>346</v>
      </c>
      <c r="B300" t="s">
        <v>57</v>
      </c>
      <c r="C300">
        <v>43974</v>
      </c>
      <c r="D300">
        <v>42375</v>
      </c>
      <c r="E300">
        <v>28427</v>
      </c>
      <c r="F300">
        <v>7452</v>
      </c>
      <c r="G300">
        <v>48551</v>
      </c>
      <c r="H300" t="s">
        <v>132</v>
      </c>
      <c r="I300" s="23">
        <v>0.90572799999999998</v>
      </c>
      <c r="J300" s="23">
        <v>0.87279359999999995</v>
      </c>
      <c r="K300" s="23">
        <v>0.58550800000000003</v>
      </c>
      <c r="L300" s="23">
        <v>0.15348809999999999</v>
      </c>
    </row>
    <row r="301" spans="1:12" x14ac:dyDescent="0.35">
      <c r="A301" t="s">
        <v>347</v>
      </c>
      <c r="B301" t="s">
        <v>41</v>
      </c>
      <c r="C301">
        <v>18637</v>
      </c>
      <c r="D301">
        <v>17560</v>
      </c>
      <c r="E301">
        <v>11554</v>
      </c>
      <c r="F301">
        <v>2486</v>
      </c>
      <c r="G301">
        <v>15502</v>
      </c>
      <c r="H301" t="s">
        <v>132</v>
      </c>
      <c r="I301" s="1">
        <v>1</v>
      </c>
      <c r="J301" s="1">
        <v>1</v>
      </c>
      <c r="K301" s="1">
        <v>0.74532319999999996</v>
      </c>
      <c r="L301" s="1">
        <v>0.16036639999999999</v>
      </c>
    </row>
    <row r="302" spans="1:12" x14ac:dyDescent="0.35">
      <c r="A302" t="s">
        <v>348</v>
      </c>
      <c r="B302" t="s">
        <v>41</v>
      </c>
      <c r="C302">
        <v>3603</v>
      </c>
      <c r="D302">
        <v>3201</v>
      </c>
      <c r="E302">
        <v>2233</v>
      </c>
      <c r="F302">
        <v>609</v>
      </c>
      <c r="G302">
        <v>3327</v>
      </c>
      <c r="H302" t="s">
        <v>132</v>
      </c>
      <c r="I302" s="1">
        <v>1</v>
      </c>
      <c r="J302" s="1">
        <v>0.96212799999999998</v>
      </c>
      <c r="K302" s="1">
        <v>0.67117519999999997</v>
      </c>
      <c r="L302" s="1">
        <v>0.18304780000000001</v>
      </c>
    </row>
    <row r="303" spans="1:12" x14ac:dyDescent="0.35">
      <c r="A303" t="s">
        <v>349</v>
      </c>
      <c r="B303" t="s">
        <v>41</v>
      </c>
      <c r="C303">
        <v>10269</v>
      </c>
      <c r="D303">
        <v>9891</v>
      </c>
      <c r="E303">
        <v>7040</v>
      </c>
      <c r="F303">
        <v>1972</v>
      </c>
      <c r="G303">
        <v>11453</v>
      </c>
      <c r="H303" t="s">
        <v>328</v>
      </c>
      <c r="I303" s="1">
        <v>0.896621</v>
      </c>
      <c r="J303" s="1">
        <v>0.86361650000000001</v>
      </c>
      <c r="K303" s="1">
        <v>0.61468610000000001</v>
      </c>
      <c r="L303" s="1">
        <v>0.172182</v>
      </c>
    </row>
    <row r="304" spans="1:12" x14ac:dyDescent="0.35">
      <c r="A304" t="s">
        <v>350</v>
      </c>
      <c r="B304" t="s">
        <v>41</v>
      </c>
      <c r="C304">
        <v>10062</v>
      </c>
      <c r="D304">
        <v>9457</v>
      </c>
      <c r="E304">
        <v>6650</v>
      </c>
      <c r="F304">
        <v>1403</v>
      </c>
      <c r="G304">
        <v>11341</v>
      </c>
      <c r="H304" t="s">
        <v>42</v>
      </c>
      <c r="I304" s="1">
        <v>0.8872234</v>
      </c>
      <c r="J304" s="1">
        <v>0.83387710000000004</v>
      </c>
      <c r="K304" s="1">
        <v>0.586368</v>
      </c>
      <c r="L304" s="1">
        <v>0.1237104</v>
      </c>
    </row>
    <row r="305" spans="1:12" x14ac:dyDescent="0.35">
      <c r="A305" t="s">
        <v>351</v>
      </c>
      <c r="B305" t="s">
        <v>41</v>
      </c>
      <c r="C305">
        <v>2790</v>
      </c>
      <c r="D305">
        <v>2655</v>
      </c>
      <c r="E305">
        <v>1765</v>
      </c>
      <c r="F305">
        <v>342</v>
      </c>
      <c r="G305">
        <v>3003</v>
      </c>
      <c r="H305" t="s">
        <v>132</v>
      </c>
      <c r="I305" s="1">
        <v>0.92907090000000003</v>
      </c>
      <c r="J305" s="1">
        <v>0.88411589999999995</v>
      </c>
      <c r="K305" s="1">
        <v>0.58774559999999998</v>
      </c>
      <c r="L305" s="1">
        <v>0.1138861</v>
      </c>
    </row>
    <row r="306" spans="1:12" x14ac:dyDescent="0.35">
      <c r="A306" t="s">
        <v>352</v>
      </c>
      <c r="B306" t="s">
        <v>41</v>
      </c>
      <c r="C306">
        <v>14130</v>
      </c>
      <c r="D306">
        <v>13553</v>
      </c>
      <c r="E306">
        <v>9422</v>
      </c>
      <c r="F306">
        <v>2427</v>
      </c>
      <c r="G306">
        <v>16096</v>
      </c>
      <c r="H306" t="s">
        <v>132</v>
      </c>
      <c r="I306" s="1">
        <v>0.87785789999999997</v>
      </c>
      <c r="J306" s="1">
        <v>0.84201040000000005</v>
      </c>
      <c r="K306" s="1">
        <v>0.58536290000000002</v>
      </c>
      <c r="L306" s="1">
        <v>0.15078279999999999</v>
      </c>
    </row>
    <row r="307" spans="1:12" x14ac:dyDescent="0.35">
      <c r="A307" t="s">
        <v>353</v>
      </c>
      <c r="B307" t="s">
        <v>41</v>
      </c>
      <c r="C307">
        <v>37</v>
      </c>
      <c r="D307">
        <v>34</v>
      </c>
      <c r="E307">
        <v>26</v>
      </c>
      <c r="F307">
        <v>8</v>
      </c>
      <c r="G307">
        <v>22</v>
      </c>
      <c r="H307" t="s">
        <v>328</v>
      </c>
      <c r="I307" s="1">
        <v>1</v>
      </c>
      <c r="J307" s="1">
        <v>1</v>
      </c>
      <c r="K307" s="1">
        <v>1</v>
      </c>
      <c r="L307" s="1">
        <v>0.36363640000000003</v>
      </c>
    </row>
    <row r="308" spans="1:12" x14ac:dyDescent="0.35">
      <c r="A308" t="s">
        <v>354</v>
      </c>
      <c r="B308" t="s">
        <v>41</v>
      </c>
      <c r="C308">
        <v>19</v>
      </c>
      <c r="D308">
        <v>18</v>
      </c>
      <c r="E308">
        <v>10</v>
      </c>
      <c r="F308">
        <v>6</v>
      </c>
      <c r="G308">
        <v>0</v>
      </c>
      <c r="H308" t="s">
        <v>328</v>
      </c>
      <c r="I308" s="1"/>
      <c r="J308" s="1"/>
      <c r="K308" s="1"/>
      <c r="L308" s="1"/>
    </row>
    <row r="309" spans="1:12" x14ac:dyDescent="0.35">
      <c r="A309" t="s">
        <v>355</v>
      </c>
      <c r="B309" t="s">
        <v>41</v>
      </c>
      <c r="C309">
        <v>23668</v>
      </c>
      <c r="D309">
        <v>23017</v>
      </c>
      <c r="E309">
        <v>16993</v>
      </c>
      <c r="F309">
        <v>5590</v>
      </c>
      <c r="G309">
        <v>27224</v>
      </c>
      <c r="H309" t="s">
        <v>42</v>
      </c>
      <c r="I309" s="1">
        <v>0.86937989999999998</v>
      </c>
      <c r="J309" s="1">
        <v>0.84546719999999997</v>
      </c>
      <c r="K309" s="1">
        <v>0.62419190000000002</v>
      </c>
      <c r="L309" s="1">
        <v>0.2053335</v>
      </c>
    </row>
    <row r="310" spans="1:12" x14ac:dyDescent="0.35">
      <c r="A310" t="s">
        <v>356</v>
      </c>
      <c r="B310" t="s">
        <v>41</v>
      </c>
      <c r="C310">
        <v>14808</v>
      </c>
      <c r="D310">
        <v>14320</v>
      </c>
      <c r="E310">
        <v>10233</v>
      </c>
      <c r="F310">
        <v>3275</v>
      </c>
      <c r="G310">
        <v>17890</v>
      </c>
      <c r="H310" t="s">
        <v>132</v>
      </c>
      <c r="I310" s="1">
        <v>0.82772500000000004</v>
      </c>
      <c r="J310" s="1">
        <v>0.80044720000000003</v>
      </c>
      <c r="K310" s="1">
        <v>0.57199560000000005</v>
      </c>
      <c r="L310" s="1">
        <v>0.18306320000000001</v>
      </c>
    </row>
    <row r="311" spans="1:12" x14ac:dyDescent="0.35">
      <c r="A311" t="s">
        <v>357</v>
      </c>
      <c r="B311" t="s">
        <v>41</v>
      </c>
      <c r="C311">
        <v>17362</v>
      </c>
      <c r="D311">
        <v>16869</v>
      </c>
      <c r="E311">
        <v>12871</v>
      </c>
      <c r="F311">
        <v>4895</v>
      </c>
      <c r="G311">
        <v>19971</v>
      </c>
      <c r="H311" t="s">
        <v>328</v>
      </c>
      <c r="I311" s="1">
        <v>0.86936060000000004</v>
      </c>
      <c r="J311" s="1">
        <v>0.84467479999999995</v>
      </c>
      <c r="K311" s="1">
        <v>0.64448450000000002</v>
      </c>
      <c r="L311" s="1">
        <v>0.2451054</v>
      </c>
    </row>
    <row r="312" spans="1:12" x14ac:dyDescent="0.35">
      <c r="A312" t="s">
        <v>358</v>
      </c>
      <c r="B312" t="s">
        <v>41</v>
      </c>
      <c r="C312">
        <v>22058</v>
      </c>
      <c r="D312">
        <v>21315</v>
      </c>
      <c r="E312">
        <v>16007</v>
      </c>
      <c r="F312">
        <v>5980</v>
      </c>
      <c r="G312">
        <v>25417</v>
      </c>
      <c r="H312" t="s">
        <v>132</v>
      </c>
      <c r="I312" s="1">
        <v>0.86784430000000001</v>
      </c>
      <c r="J312" s="1">
        <v>0.83861200000000002</v>
      </c>
      <c r="K312" s="1">
        <v>0.62977530000000004</v>
      </c>
      <c r="L312" s="1">
        <v>0.2352756</v>
      </c>
    </row>
    <row r="313" spans="1:12" x14ac:dyDescent="0.35">
      <c r="A313" t="s">
        <v>359</v>
      </c>
      <c r="B313" t="s">
        <v>41</v>
      </c>
      <c r="C313">
        <v>17087</v>
      </c>
      <c r="D313">
        <v>15936</v>
      </c>
      <c r="E313">
        <v>11386</v>
      </c>
      <c r="F313">
        <v>3045</v>
      </c>
      <c r="G313">
        <v>16051</v>
      </c>
      <c r="H313" t="s">
        <v>132</v>
      </c>
      <c r="I313" s="1">
        <v>1</v>
      </c>
      <c r="J313" s="1">
        <v>0.99283529999999998</v>
      </c>
      <c r="K313" s="1">
        <v>0.70936390000000005</v>
      </c>
      <c r="L313" s="1">
        <v>0.18970780000000001</v>
      </c>
    </row>
    <row r="314" spans="1:12" x14ac:dyDescent="0.35">
      <c r="A314" t="s">
        <v>360</v>
      </c>
      <c r="B314" t="s">
        <v>41</v>
      </c>
      <c r="C314">
        <v>17705</v>
      </c>
      <c r="D314">
        <v>16726</v>
      </c>
      <c r="E314">
        <v>11309</v>
      </c>
      <c r="F314">
        <v>2705</v>
      </c>
      <c r="G314">
        <v>17400</v>
      </c>
      <c r="H314" t="s">
        <v>328</v>
      </c>
      <c r="I314" s="1">
        <v>1</v>
      </c>
      <c r="J314" s="1">
        <v>0.96126440000000002</v>
      </c>
      <c r="K314" s="1">
        <v>0.64994249999999998</v>
      </c>
      <c r="L314" s="1">
        <v>0.15545980000000001</v>
      </c>
    </row>
    <row r="315" spans="1:12" x14ac:dyDescent="0.35">
      <c r="A315" t="s">
        <v>361</v>
      </c>
      <c r="B315" t="s">
        <v>41</v>
      </c>
      <c r="C315">
        <v>54459</v>
      </c>
      <c r="D315">
        <v>52192</v>
      </c>
      <c r="E315">
        <v>34902</v>
      </c>
      <c r="F315">
        <v>5965</v>
      </c>
      <c r="G315">
        <v>57110</v>
      </c>
      <c r="H315" t="s">
        <v>132</v>
      </c>
      <c r="I315" s="1">
        <v>0.95358080000000001</v>
      </c>
      <c r="J315" s="1">
        <v>0.91388550000000002</v>
      </c>
      <c r="K315" s="1">
        <v>0.61113640000000002</v>
      </c>
      <c r="L315" s="1">
        <v>0.1044476</v>
      </c>
    </row>
    <row r="316" spans="1:12" x14ac:dyDescent="0.35">
      <c r="A316" t="s">
        <v>362</v>
      </c>
      <c r="B316" t="s">
        <v>41</v>
      </c>
      <c r="C316">
        <v>62</v>
      </c>
      <c r="D316">
        <v>60</v>
      </c>
      <c r="E316">
        <v>39</v>
      </c>
      <c r="F316">
        <v>19</v>
      </c>
      <c r="G316">
        <v>24</v>
      </c>
      <c r="H316" t="s">
        <v>328</v>
      </c>
      <c r="I316" s="1">
        <v>1</v>
      </c>
      <c r="J316" s="1">
        <v>1</v>
      </c>
      <c r="K316" s="1">
        <v>1</v>
      </c>
      <c r="L316" s="1">
        <v>0.79166669999999995</v>
      </c>
    </row>
    <row r="317" spans="1:12" x14ac:dyDescent="0.35">
      <c r="A317" t="s">
        <v>363</v>
      </c>
      <c r="B317" t="s">
        <v>41</v>
      </c>
      <c r="C317">
        <v>53</v>
      </c>
      <c r="D317">
        <v>49</v>
      </c>
      <c r="E317">
        <v>38</v>
      </c>
      <c r="F317">
        <v>12</v>
      </c>
      <c r="G317">
        <v>26</v>
      </c>
      <c r="H317" t="s">
        <v>328</v>
      </c>
      <c r="I317" s="1">
        <v>1</v>
      </c>
      <c r="J317" s="1">
        <v>1</v>
      </c>
      <c r="K317" s="1">
        <v>1</v>
      </c>
      <c r="L317" s="1">
        <v>0.46153850000000002</v>
      </c>
    </row>
    <row r="318" spans="1:12" x14ac:dyDescent="0.35">
      <c r="A318" t="s">
        <v>364</v>
      </c>
      <c r="B318" t="s">
        <v>57</v>
      </c>
      <c r="C318">
        <v>19172</v>
      </c>
      <c r="D318">
        <v>18370</v>
      </c>
      <c r="E318">
        <v>10723</v>
      </c>
      <c r="F318">
        <v>2396</v>
      </c>
      <c r="G318">
        <v>22342</v>
      </c>
      <c r="H318" t="s">
        <v>132</v>
      </c>
      <c r="I318" s="1">
        <v>0.85811479999999996</v>
      </c>
      <c r="J318" s="1">
        <v>0.82221820000000001</v>
      </c>
      <c r="K318" s="1">
        <v>0.47994809999999999</v>
      </c>
      <c r="L318" s="1">
        <v>0.107242</v>
      </c>
    </row>
    <row r="319" spans="1:12" x14ac:dyDescent="0.35">
      <c r="A319" t="s">
        <v>365</v>
      </c>
      <c r="B319" t="s">
        <v>41</v>
      </c>
      <c r="C319">
        <v>24370</v>
      </c>
      <c r="D319">
        <v>23432</v>
      </c>
      <c r="E319">
        <v>14221</v>
      </c>
      <c r="F319">
        <v>3306</v>
      </c>
      <c r="G319">
        <v>29517</v>
      </c>
      <c r="H319" t="s">
        <v>132</v>
      </c>
      <c r="I319" s="1">
        <v>0.82562590000000002</v>
      </c>
      <c r="J319" s="1">
        <v>0.79384759999999999</v>
      </c>
      <c r="K319" s="1">
        <v>0.4817902</v>
      </c>
      <c r="L319" s="1">
        <v>0.1120033</v>
      </c>
    </row>
    <row r="320" spans="1:12" x14ac:dyDescent="0.35">
      <c r="A320" t="s">
        <v>366</v>
      </c>
      <c r="B320" t="s">
        <v>41</v>
      </c>
      <c r="C320">
        <v>21161</v>
      </c>
      <c r="D320">
        <v>20482</v>
      </c>
      <c r="E320">
        <v>14252</v>
      </c>
      <c r="F320">
        <v>3966</v>
      </c>
      <c r="G320">
        <v>24178</v>
      </c>
      <c r="H320" t="s">
        <v>132</v>
      </c>
      <c r="I320" s="1">
        <v>0.87521709999999997</v>
      </c>
      <c r="J320" s="1">
        <v>0.84713380000000005</v>
      </c>
      <c r="K320" s="1">
        <v>0.58946149999999997</v>
      </c>
      <c r="L320" s="1">
        <v>0.1640334</v>
      </c>
    </row>
    <row r="321" spans="1:12" x14ac:dyDescent="0.35">
      <c r="A321" t="s">
        <v>367</v>
      </c>
      <c r="B321" t="s">
        <v>41</v>
      </c>
      <c r="C321">
        <v>33738</v>
      </c>
      <c r="D321">
        <v>32319</v>
      </c>
      <c r="E321">
        <v>18771</v>
      </c>
      <c r="F321">
        <v>3517</v>
      </c>
      <c r="G321">
        <v>37859</v>
      </c>
      <c r="H321" t="s">
        <v>132</v>
      </c>
      <c r="I321" s="1">
        <v>0.89114870000000002</v>
      </c>
      <c r="J321" s="1">
        <v>0.85366759999999997</v>
      </c>
      <c r="K321" s="1">
        <v>0.49581340000000002</v>
      </c>
      <c r="L321" s="1">
        <v>9.2897300000000002E-2</v>
      </c>
    </row>
    <row r="322" spans="1:12" x14ac:dyDescent="0.35">
      <c r="A322" t="s">
        <v>368</v>
      </c>
      <c r="B322" t="s">
        <v>41</v>
      </c>
      <c r="C322">
        <v>27161</v>
      </c>
      <c r="D322">
        <v>26236</v>
      </c>
      <c r="E322">
        <v>18932</v>
      </c>
      <c r="F322">
        <v>5558</v>
      </c>
      <c r="G322">
        <v>30996</v>
      </c>
      <c r="H322" t="s">
        <v>42</v>
      </c>
      <c r="I322" s="1">
        <v>0.87627429999999995</v>
      </c>
      <c r="J322" s="1">
        <v>0.84643179999999996</v>
      </c>
      <c r="K322" s="1">
        <v>0.61078849999999996</v>
      </c>
      <c r="L322" s="1">
        <v>0.17931349999999999</v>
      </c>
    </row>
    <row r="323" spans="1:12" x14ac:dyDescent="0.35">
      <c r="A323" t="s">
        <v>369</v>
      </c>
      <c r="B323" t="s">
        <v>41</v>
      </c>
      <c r="C323">
        <v>40867</v>
      </c>
      <c r="D323">
        <v>39361</v>
      </c>
      <c r="E323">
        <v>26139</v>
      </c>
      <c r="F323">
        <v>5597</v>
      </c>
      <c r="G323">
        <v>44694</v>
      </c>
      <c r="H323" t="s">
        <v>132</v>
      </c>
      <c r="I323" s="1">
        <v>0.91437330000000006</v>
      </c>
      <c r="J323" s="1">
        <v>0.8806775</v>
      </c>
      <c r="K323" s="1">
        <v>0.58484360000000002</v>
      </c>
      <c r="L323" s="1">
        <v>0.12522929999999999</v>
      </c>
    </row>
    <row r="324" spans="1:12" x14ac:dyDescent="0.35">
      <c r="A324" t="s">
        <v>370</v>
      </c>
      <c r="B324" t="s">
        <v>41</v>
      </c>
      <c r="C324">
        <v>28494</v>
      </c>
      <c r="D324">
        <v>27282</v>
      </c>
      <c r="E324">
        <v>18803</v>
      </c>
      <c r="F324">
        <v>3976</v>
      </c>
      <c r="G324">
        <v>31600</v>
      </c>
      <c r="H324" t="s">
        <v>328</v>
      </c>
      <c r="I324" s="1">
        <v>0.90170879999999998</v>
      </c>
      <c r="J324" s="1">
        <v>0.86335439999999997</v>
      </c>
      <c r="K324" s="1">
        <v>0.59503159999999999</v>
      </c>
      <c r="L324" s="1">
        <v>0.12582280000000001</v>
      </c>
    </row>
    <row r="325" spans="1:12" x14ac:dyDescent="0.35">
      <c r="A325" t="s">
        <v>371</v>
      </c>
      <c r="B325" t="s">
        <v>41</v>
      </c>
      <c r="C325">
        <v>35787</v>
      </c>
      <c r="D325">
        <v>34454</v>
      </c>
      <c r="E325">
        <v>22729</v>
      </c>
      <c r="F325">
        <v>4198</v>
      </c>
      <c r="G325">
        <v>41165</v>
      </c>
      <c r="H325" t="s">
        <v>132</v>
      </c>
      <c r="I325" s="1">
        <v>0.86935499999999999</v>
      </c>
      <c r="J325" s="1">
        <v>0.83697310000000003</v>
      </c>
      <c r="K325" s="1">
        <v>0.55214379999999996</v>
      </c>
      <c r="L325" s="1">
        <v>0.1019798</v>
      </c>
    </row>
    <row r="326" spans="1:12" x14ac:dyDescent="0.35">
      <c r="A326" t="s">
        <v>372</v>
      </c>
      <c r="B326" t="s">
        <v>57</v>
      </c>
      <c r="C326">
        <v>17365</v>
      </c>
      <c r="D326">
        <v>16674</v>
      </c>
      <c r="E326">
        <v>8923</v>
      </c>
      <c r="F326">
        <v>1610</v>
      </c>
      <c r="G326">
        <v>20235</v>
      </c>
      <c r="H326" t="s">
        <v>132</v>
      </c>
      <c r="I326" s="1">
        <v>0.85816650000000005</v>
      </c>
      <c r="J326" s="1">
        <v>0.82401780000000002</v>
      </c>
      <c r="K326" s="1">
        <v>0.44096859999999999</v>
      </c>
      <c r="L326" s="1">
        <v>7.95651E-2</v>
      </c>
    </row>
    <row r="327" spans="1:12" x14ac:dyDescent="0.35">
      <c r="A327" t="s">
        <v>373</v>
      </c>
      <c r="B327" t="s">
        <v>57</v>
      </c>
      <c r="C327">
        <v>34884</v>
      </c>
      <c r="D327">
        <v>33354</v>
      </c>
      <c r="E327">
        <v>16588</v>
      </c>
      <c r="F327">
        <v>2947</v>
      </c>
      <c r="G327">
        <v>42242</v>
      </c>
      <c r="H327" t="s">
        <v>132</v>
      </c>
      <c r="I327" s="1">
        <v>0.82581320000000003</v>
      </c>
      <c r="J327" s="1">
        <v>0.78959330000000005</v>
      </c>
      <c r="K327" s="1">
        <v>0.39268969999999997</v>
      </c>
      <c r="L327" s="1">
        <v>6.9764699999999999E-2</v>
      </c>
    </row>
    <row r="328" spans="1:12" x14ac:dyDescent="0.35">
      <c r="A328" t="s">
        <v>374</v>
      </c>
      <c r="B328" t="s">
        <v>57</v>
      </c>
      <c r="C328">
        <v>35450</v>
      </c>
      <c r="D328">
        <v>33841</v>
      </c>
      <c r="E328">
        <v>18683</v>
      </c>
      <c r="F328">
        <v>3718</v>
      </c>
      <c r="G328">
        <v>41177</v>
      </c>
      <c r="H328" t="s">
        <v>132</v>
      </c>
      <c r="I328" s="1">
        <v>0.8609175</v>
      </c>
      <c r="J328" s="1">
        <v>0.82184230000000003</v>
      </c>
      <c r="K328" s="1">
        <v>0.45372420000000002</v>
      </c>
      <c r="L328" s="1">
        <v>9.0293100000000001E-2</v>
      </c>
    </row>
    <row r="329" spans="1:12" x14ac:dyDescent="0.35">
      <c r="A329" t="s">
        <v>375</v>
      </c>
      <c r="B329" t="s">
        <v>41</v>
      </c>
      <c r="C329">
        <v>34254</v>
      </c>
      <c r="D329">
        <v>33037</v>
      </c>
      <c r="E329">
        <v>22971</v>
      </c>
      <c r="F329">
        <v>6262</v>
      </c>
      <c r="G329">
        <v>40700</v>
      </c>
      <c r="H329" t="s">
        <v>328</v>
      </c>
      <c r="I329" s="1">
        <v>0.84162159999999997</v>
      </c>
      <c r="J329" s="1">
        <v>0.81171990000000005</v>
      </c>
      <c r="K329" s="1">
        <v>0.56439810000000001</v>
      </c>
      <c r="L329" s="1">
        <v>0.15385750000000001</v>
      </c>
    </row>
    <row r="330" spans="1:12" x14ac:dyDescent="0.35">
      <c r="A330" t="s">
        <v>376</v>
      </c>
      <c r="B330" t="s">
        <v>41</v>
      </c>
      <c r="C330">
        <v>17480</v>
      </c>
      <c r="D330">
        <v>16874</v>
      </c>
      <c r="E330">
        <v>12350</v>
      </c>
      <c r="F330">
        <v>3387</v>
      </c>
      <c r="G330">
        <v>20002</v>
      </c>
      <c r="H330" t="s">
        <v>328</v>
      </c>
      <c r="I330" s="1">
        <v>0.87391260000000004</v>
      </c>
      <c r="J330" s="1">
        <v>0.84361569999999997</v>
      </c>
      <c r="K330" s="1">
        <v>0.6174383</v>
      </c>
      <c r="L330" s="1">
        <v>0.16933309999999999</v>
      </c>
    </row>
    <row r="331" spans="1:12" x14ac:dyDescent="0.35">
      <c r="A331" t="s">
        <v>377</v>
      </c>
      <c r="B331" t="s">
        <v>41</v>
      </c>
      <c r="C331">
        <v>29895</v>
      </c>
      <c r="D331">
        <v>28903</v>
      </c>
      <c r="E331">
        <v>20422</v>
      </c>
      <c r="F331">
        <v>6365</v>
      </c>
      <c r="G331">
        <v>34925</v>
      </c>
      <c r="H331" t="s">
        <v>42</v>
      </c>
      <c r="I331" s="1">
        <v>0.85597710000000005</v>
      </c>
      <c r="J331" s="1">
        <v>0.82757340000000001</v>
      </c>
      <c r="K331" s="1">
        <v>0.58473869999999994</v>
      </c>
      <c r="L331" s="1">
        <v>0.18224770000000001</v>
      </c>
    </row>
    <row r="332" spans="1:12" x14ac:dyDescent="0.35">
      <c r="A332" t="s">
        <v>378</v>
      </c>
      <c r="B332" t="s">
        <v>41</v>
      </c>
      <c r="C332">
        <v>38</v>
      </c>
      <c r="D332">
        <v>37</v>
      </c>
      <c r="E332">
        <v>25</v>
      </c>
      <c r="F332">
        <v>3</v>
      </c>
      <c r="G332">
        <v>12</v>
      </c>
      <c r="H332" t="s">
        <v>132</v>
      </c>
      <c r="I332" s="1">
        <v>1</v>
      </c>
      <c r="J332" s="1">
        <v>1</v>
      </c>
      <c r="K332" s="1">
        <v>1</v>
      </c>
      <c r="L332" s="1">
        <v>0.25</v>
      </c>
    </row>
    <row r="333" spans="1:12" x14ac:dyDescent="0.35">
      <c r="A333" t="s">
        <v>379</v>
      </c>
      <c r="B333" t="s">
        <v>41</v>
      </c>
      <c r="C333">
        <v>2</v>
      </c>
      <c r="D333">
        <v>2</v>
      </c>
      <c r="E333">
        <v>1</v>
      </c>
      <c r="F333">
        <v>0</v>
      </c>
      <c r="G333">
        <v>0</v>
      </c>
      <c r="H333" t="s">
        <v>42</v>
      </c>
      <c r="I333" s="1"/>
      <c r="J333" s="1"/>
      <c r="K333" s="1"/>
      <c r="L333" s="1"/>
    </row>
    <row r="334" spans="1:12" x14ac:dyDescent="0.35">
      <c r="A334" t="s">
        <v>380</v>
      </c>
      <c r="B334" t="s">
        <v>41</v>
      </c>
      <c r="C334">
        <v>36152</v>
      </c>
      <c r="D334">
        <v>34957</v>
      </c>
      <c r="E334">
        <v>22276</v>
      </c>
      <c r="F334">
        <v>6398</v>
      </c>
      <c r="G334">
        <v>43018</v>
      </c>
      <c r="H334" t="s">
        <v>132</v>
      </c>
      <c r="I334" s="1">
        <v>0.84039240000000004</v>
      </c>
      <c r="J334" s="1">
        <v>0.81261329999999998</v>
      </c>
      <c r="K334" s="1">
        <v>0.51782969999999995</v>
      </c>
      <c r="L334" s="1">
        <v>0.14872840000000001</v>
      </c>
    </row>
    <row r="335" spans="1:12" x14ac:dyDescent="0.35">
      <c r="A335" t="s">
        <v>381</v>
      </c>
      <c r="B335" t="s">
        <v>41</v>
      </c>
      <c r="C335">
        <v>18404</v>
      </c>
      <c r="D335">
        <v>17760</v>
      </c>
      <c r="E335">
        <v>11092</v>
      </c>
      <c r="F335">
        <v>2702</v>
      </c>
      <c r="G335">
        <v>22436</v>
      </c>
      <c r="H335" t="s">
        <v>132</v>
      </c>
      <c r="I335" s="1">
        <v>0.82028880000000004</v>
      </c>
      <c r="J335" s="1">
        <v>0.79158499999999998</v>
      </c>
      <c r="K335" s="1">
        <v>0.49438399999999999</v>
      </c>
      <c r="L335" s="1">
        <v>0.1204315</v>
      </c>
    </row>
    <row r="336" spans="1:12" x14ac:dyDescent="0.35">
      <c r="A336" t="s">
        <v>382</v>
      </c>
      <c r="B336" t="s">
        <v>41</v>
      </c>
      <c r="C336">
        <v>9771</v>
      </c>
      <c r="D336">
        <v>9529</v>
      </c>
      <c r="E336">
        <v>7317</v>
      </c>
      <c r="F336">
        <v>3116</v>
      </c>
      <c r="G336">
        <v>11259</v>
      </c>
      <c r="H336" t="s">
        <v>132</v>
      </c>
      <c r="I336" s="1">
        <v>0.86783900000000003</v>
      </c>
      <c r="J336" s="1">
        <v>0.84634509999999996</v>
      </c>
      <c r="K336" s="1">
        <v>0.64988009999999996</v>
      </c>
      <c r="L336" s="1">
        <v>0.27675640000000001</v>
      </c>
    </row>
    <row r="337" spans="1:12" x14ac:dyDescent="0.35">
      <c r="A337" t="s">
        <v>383</v>
      </c>
      <c r="B337" t="s">
        <v>41</v>
      </c>
      <c r="C337">
        <v>18072</v>
      </c>
      <c r="D337">
        <v>17397</v>
      </c>
      <c r="E337">
        <v>10919</v>
      </c>
      <c r="F337">
        <v>2959</v>
      </c>
      <c r="G337">
        <v>21940</v>
      </c>
      <c r="H337" t="s">
        <v>132</v>
      </c>
      <c r="I337" s="1">
        <v>0.82370100000000002</v>
      </c>
      <c r="J337" s="1">
        <v>0.79293530000000001</v>
      </c>
      <c r="K337" s="1">
        <v>0.49767549999999999</v>
      </c>
      <c r="L337" s="1">
        <v>0.13486780000000001</v>
      </c>
    </row>
    <row r="338" spans="1:12" x14ac:dyDescent="0.35">
      <c r="A338" t="s">
        <v>384</v>
      </c>
      <c r="B338" t="s">
        <v>41</v>
      </c>
      <c r="C338">
        <v>16173</v>
      </c>
      <c r="D338">
        <v>15601</v>
      </c>
      <c r="E338">
        <v>10149</v>
      </c>
      <c r="F338">
        <v>2518</v>
      </c>
      <c r="G338">
        <v>18600</v>
      </c>
      <c r="H338" t="s">
        <v>132</v>
      </c>
      <c r="I338" s="1">
        <v>0.86951610000000001</v>
      </c>
      <c r="J338" s="1">
        <v>0.83876340000000005</v>
      </c>
      <c r="K338" s="1">
        <v>0.54564520000000005</v>
      </c>
      <c r="L338" s="1">
        <v>0.1353763</v>
      </c>
    </row>
    <row r="339" spans="1:12" x14ac:dyDescent="0.35">
      <c r="A339" t="s">
        <v>385</v>
      </c>
      <c r="B339" t="s">
        <v>41</v>
      </c>
      <c r="C339">
        <v>31119</v>
      </c>
      <c r="D339">
        <v>30167</v>
      </c>
      <c r="E339">
        <v>19568</v>
      </c>
      <c r="F339">
        <v>6088</v>
      </c>
      <c r="G339">
        <v>36685</v>
      </c>
      <c r="H339" t="s">
        <v>132</v>
      </c>
      <c r="I339" s="1">
        <v>0.84827580000000002</v>
      </c>
      <c r="J339" s="1">
        <v>0.82232519999999998</v>
      </c>
      <c r="K339" s="1">
        <v>0.53340600000000005</v>
      </c>
      <c r="L339" s="1">
        <v>0.1659534</v>
      </c>
    </row>
    <row r="340" spans="1:12" x14ac:dyDescent="0.35">
      <c r="A340" t="s">
        <v>386</v>
      </c>
      <c r="B340" t="s">
        <v>41</v>
      </c>
      <c r="C340">
        <v>29842</v>
      </c>
      <c r="D340">
        <v>28785</v>
      </c>
      <c r="E340">
        <v>18149</v>
      </c>
      <c r="F340">
        <v>5103</v>
      </c>
      <c r="G340">
        <v>34603</v>
      </c>
      <c r="H340" t="s">
        <v>132</v>
      </c>
      <c r="I340" s="1">
        <v>0.86241080000000003</v>
      </c>
      <c r="J340" s="1">
        <v>0.8318643</v>
      </c>
      <c r="K340" s="1">
        <v>0.52449210000000002</v>
      </c>
      <c r="L340" s="1">
        <v>0.14747279999999999</v>
      </c>
    </row>
    <row r="341" spans="1:12" x14ac:dyDescent="0.35">
      <c r="A341" t="s">
        <v>387</v>
      </c>
      <c r="B341" t="s">
        <v>41</v>
      </c>
      <c r="C341">
        <v>32392</v>
      </c>
      <c r="D341">
        <v>31381</v>
      </c>
      <c r="E341">
        <v>19632</v>
      </c>
      <c r="F341">
        <v>6255</v>
      </c>
      <c r="G341">
        <v>38616</v>
      </c>
      <c r="H341" t="s">
        <v>132</v>
      </c>
      <c r="I341" s="1">
        <v>0.83882330000000005</v>
      </c>
      <c r="J341" s="1">
        <v>0.81264250000000005</v>
      </c>
      <c r="K341" s="1">
        <v>0.50839029999999996</v>
      </c>
      <c r="L341" s="1">
        <v>0.1619795</v>
      </c>
    </row>
    <row r="342" spans="1:12" x14ac:dyDescent="0.35">
      <c r="A342" t="s">
        <v>388</v>
      </c>
      <c r="B342" t="s">
        <v>70</v>
      </c>
      <c r="C342">
        <v>10632</v>
      </c>
      <c r="D342">
        <v>10132</v>
      </c>
      <c r="E342">
        <v>5015</v>
      </c>
      <c r="F342">
        <v>735</v>
      </c>
      <c r="G342">
        <v>11738</v>
      </c>
      <c r="H342" t="s">
        <v>132</v>
      </c>
      <c r="I342" s="1">
        <v>0.90577609999999997</v>
      </c>
      <c r="J342" s="1">
        <v>0.86317940000000004</v>
      </c>
      <c r="K342" s="1">
        <v>0.42724479999999998</v>
      </c>
      <c r="L342" s="1">
        <v>6.2617099999999995E-2</v>
      </c>
    </row>
    <row r="343" spans="1:12" x14ac:dyDescent="0.35">
      <c r="A343" t="s">
        <v>389</v>
      </c>
      <c r="B343" t="s">
        <v>70</v>
      </c>
      <c r="C343">
        <v>21122</v>
      </c>
      <c r="D343">
        <v>20174</v>
      </c>
      <c r="E343">
        <v>10037</v>
      </c>
      <c r="F343">
        <v>1538</v>
      </c>
      <c r="G343">
        <v>23980</v>
      </c>
      <c r="H343" t="s">
        <v>132</v>
      </c>
      <c r="I343" s="1">
        <v>0.88081739999999997</v>
      </c>
      <c r="J343" s="1">
        <v>0.84128440000000004</v>
      </c>
      <c r="K343" s="1">
        <v>0.41855710000000002</v>
      </c>
      <c r="L343" s="1">
        <v>6.4136799999999994E-2</v>
      </c>
    </row>
    <row r="344" spans="1:12" x14ac:dyDescent="0.35">
      <c r="A344" t="s">
        <v>390</v>
      </c>
      <c r="B344" t="s">
        <v>57</v>
      </c>
      <c r="C344">
        <v>21427</v>
      </c>
      <c r="D344">
        <v>20467</v>
      </c>
      <c r="E344">
        <v>10278</v>
      </c>
      <c r="F344">
        <v>2100</v>
      </c>
      <c r="G344">
        <v>25846</v>
      </c>
      <c r="H344" t="s">
        <v>132</v>
      </c>
      <c r="I344" s="1">
        <v>0.82902569999999998</v>
      </c>
      <c r="J344" s="1">
        <v>0.79188270000000005</v>
      </c>
      <c r="K344" s="1">
        <v>0.39766309999999999</v>
      </c>
      <c r="L344" s="1">
        <v>8.1250500000000003E-2</v>
      </c>
    </row>
    <row r="345" spans="1:12" x14ac:dyDescent="0.35">
      <c r="A345" t="s">
        <v>391</v>
      </c>
      <c r="B345" t="s">
        <v>57</v>
      </c>
      <c r="C345">
        <v>17305</v>
      </c>
      <c r="D345">
        <v>16654</v>
      </c>
      <c r="E345">
        <v>9680</v>
      </c>
      <c r="F345">
        <v>2954</v>
      </c>
      <c r="G345">
        <v>20770</v>
      </c>
      <c r="H345" t="s">
        <v>132</v>
      </c>
      <c r="I345" s="1">
        <v>0.83317289999999999</v>
      </c>
      <c r="J345" s="1">
        <v>0.80182960000000003</v>
      </c>
      <c r="K345" s="1">
        <v>0.46605679999999999</v>
      </c>
      <c r="L345" s="1">
        <v>0.1422244</v>
      </c>
    </row>
    <row r="346" spans="1:12" x14ac:dyDescent="0.35">
      <c r="A346" t="s">
        <v>392</v>
      </c>
      <c r="B346" t="s">
        <v>70</v>
      </c>
      <c r="C346">
        <v>28876</v>
      </c>
      <c r="D346">
        <v>27626</v>
      </c>
      <c r="E346">
        <v>14656</v>
      </c>
      <c r="F346">
        <v>3756</v>
      </c>
      <c r="G346">
        <v>35349</v>
      </c>
      <c r="H346" t="s">
        <v>42</v>
      </c>
      <c r="I346" s="1">
        <v>0.81688309999999997</v>
      </c>
      <c r="J346" s="1">
        <v>0.78152140000000003</v>
      </c>
      <c r="K346" s="1">
        <v>0.41460859999999999</v>
      </c>
      <c r="L346" s="1">
        <v>0.1062548</v>
      </c>
    </row>
    <row r="347" spans="1:12" x14ac:dyDescent="0.35">
      <c r="A347" t="s">
        <v>393</v>
      </c>
      <c r="B347" t="s">
        <v>70</v>
      </c>
      <c r="C347">
        <v>48128</v>
      </c>
      <c r="D347">
        <v>45864</v>
      </c>
      <c r="E347">
        <v>20172</v>
      </c>
      <c r="F347">
        <v>2969</v>
      </c>
      <c r="G347">
        <v>54285</v>
      </c>
      <c r="H347" t="s">
        <v>132</v>
      </c>
      <c r="I347" s="1">
        <v>0.88658009999999998</v>
      </c>
      <c r="J347" s="1">
        <v>0.84487429999999997</v>
      </c>
      <c r="K347" s="1">
        <v>0.37159439999999999</v>
      </c>
      <c r="L347" s="1">
        <v>5.46928E-2</v>
      </c>
    </row>
    <row r="348" spans="1:12" x14ac:dyDescent="0.35">
      <c r="A348" t="s">
        <v>394</v>
      </c>
      <c r="B348" t="s">
        <v>70</v>
      </c>
      <c r="C348">
        <v>43345</v>
      </c>
      <c r="D348">
        <v>41331</v>
      </c>
      <c r="E348">
        <v>18645</v>
      </c>
      <c r="F348">
        <v>3048</v>
      </c>
      <c r="G348">
        <v>41124</v>
      </c>
      <c r="H348" t="s">
        <v>132</v>
      </c>
      <c r="I348" s="1">
        <v>1</v>
      </c>
      <c r="J348" s="1">
        <v>1</v>
      </c>
      <c r="K348" s="1">
        <v>0.45338489999999998</v>
      </c>
      <c r="L348" s="1">
        <v>7.4117299999999997E-2</v>
      </c>
    </row>
    <row r="349" spans="1:12" x14ac:dyDescent="0.35">
      <c r="A349" t="s">
        <v>395</v>
      </c>
      <c r="B349" t="s">
        <v>41</v>
      </c>
      <c r="C349">
        <v>31547</v>
      </c>
      <c r="D349">
        <v>30452</v>
      </c>
      <c r="E349">
        <v>18331</v>
      </c>
      <c r="F349">
        <v>6529</v>
      </c>
      <c r="G349">
        <v>42649</v>
      </c>
      <c r="H349" t="s">
        <v>143</v>
      </c>
      <c r="I349" s="1">
        <v>0.73968909999999999</v>
      </c>
      <c r="J349" s="1">
        <v>0.71401440000000005</v>
      </c>
      <c r="K349" s="1">
        <v>0.42981079999999999</v>
      </c>
      <c r="L349" s="1">
        <v>0.1530868</v>
      </c>
    </row>
    <row r="350" spans="1:12" x14ac:dyDescent="0.35">
      <c r="A350" t="s">
        <v>396</v>
      </c>
      <c r="B350" t="s">
        <v>41</v>
      </c>
      <c r="C350">
        <v>70082</v>
      </c>
      <c r="D350">
        <v>68142</v>
      </c>
      <c r="E350">
        <v>44319</v>
      </c>
      <c r="F350">
        <v>12536</v>
      </c>
      <c r="G350">
        <v>87877</v>
      </c>
      <c r="H350" t="s">
        <v>143</v>
      </c>
      <c r="I350" s="1">
        <v>0.79750100000000002</v>
      </c>
      <c r="J350" s="1">
        <v>0.77542469999999997</v>
      </c>
      <c r="K350" s="1">
        <v>0.5043299</v>
      </c>
      <c r="L350" s="1">
        <v>0.1426539</v>
      </c>
    </row>
    <row r="351" spans="1:12" x14ac:dyDescent="0.35">
      <c r="A351" t="s">
        <v>397</v>
      </c>
      <c r="B351" t="s">
        <v>41</v>
      </c>
      <c r="C351">
        <v>13112</v>
      </c>
      <c r="D351">
        <v>12627</v>
      </c>
      <c r="E351">
        <v>7490</v>
      </c>
      <c r="F351">
        <v>2180</v>
      </c>
      <c r="G351">
        <v>18665</v>
      </c>
      <c r="H351" t="s">
        <v>132</v>
      </c>
      <c r="I351" s="1">
        <v>0.70249130000000004</v>
      </c>
      <c r="J351" s="1">
        <v>0.67650679999999996</v>
      </c>
      <c r="K351" s="1">
        <v>0.40128580000000003</v>
      </c>
      <c r="L351" s="1">
        <v>0.1167961</v>
      </c>
    </row>
    <row r="352" spans="1:12" x14ac:dyDescent="0.35">
      <c r="A352" t="s">
        <v>398</v>
      </c>
      <c r="B352" t="s">
        <v>41</v>
      </c>
      <c r="C352">
        <v>29930</v>
      </c>
      <c r="D352">
        <v>29049</v>
      </c>
      <c r="E352">
        <v>16840</v>
      </c>
      <c r="F352">
        <v>5235</v>
      </c>
      <c r="G352">
        <v>41575</v>
      </c>
      <c r="H352" t="s">
        <v>143</v>
      </c>
      <c r="I352" s="1">
        <v>0.71990379999999998</v>
      </c>
      <c r="J352" s="1">
        <v>0.69871320000000003</v>
      </c>
      <c r="K352" s="1">
        <v>0.4050511</v>
      </c>
      <c r="L352" s="1">
        <v>0.125917</v>
      </c>
    </row>
    <row r="353" spans="1:12" x14ac:dyDescent="0.35">
      <c r="A353" t="s">
        <v>399</v>
      </c>
      <c r="B353" t="s">
        <v>41</v>
      </c>
      <c r="C353">
        <v>60310</v>
      </c>
      <c r="D353">
        <v>58246</v>
      </c>
      <c r="E353">
        <v>35107</v>
      </c>
      <c r="F353">
        <v>9809</v>
      </c>
      <c r="G353">
        <v>85065</v>
      </c>
      <c r="H353" t="s">
        <v>143</v>
      </c>
      <c r="I353" s="1">
        <v>0.70898720000000004</v>
      </c>
      <c r="J353" s="1">
        <v>0.68472339999999998</v>
      </c>
      <c r="K353" s="1">
        <v>0.41270790000000002</v>
      </c>
      <c r="L353" s="1">
        <v>0.11531180000000001</v>
      </c>
    </row>
    <row r="354" spans="1:12" x14ac:dyDescent="0.35">
      <c r="A354" t="s">
        <v>400</v>
      </c>
      <c r="B354" t="s">
        <v>41</v>
      </c>
      <c r="C354">
        <v>43963</v>
      </c>
      <c r="D354">
        <v>42456</v>
      </c>
      <c r="E354">
        <v>29692</v>
      </c>
      <c r="F354">
        <v>10459</v>
      </c>
      <c r="G354">
        <v>55334</v>
      </c>
      <c r="H354" t="s">
        <v>132</v>
      </c>
      <c r="I354" s="1">
        <v>0.7945025</v>
      </c>
      <c r="J354" s="1">
        <v>0.7672679</v>
      </c>
      <c r="K354" s="1">
        <v>0.53659590000000001</v>
      </c>
      <c r="L354" s="1">
        <v>0.18901580000000001</v>
      </c>
    </row>
    <row r="355" spans="1:12" x14ac:dyDescent="0.35">
      <c r="A355" t="s">
        <v>401</v>
      </c>
      <c r="B355" t="s">
        <v>41</v>
      </c>
      <c r="C355">
        <v>23007</v>
      </c>
      <c r="D355">
        <v>22273</v>
      </c>
      <c r="E355">
        <v>12745</v>
      </c>
      <c r="F355">
        <v>3461</v>
      </c>
      <c r="G355">
        <v>36011</v>
      </c>
      <c r="H355" t="s">
        <v>143</v>
      </c>
      <c r="I355" s="1">
        <v>0.63888809999999996</v>
      </c>
      <c r="J355" s="1">
        <v>0.61850550000000004</v>
      </c>
      <c r="K355" s="1">
        <v>0.3539196</v>
      </c>
      <c r="L355" s="1">
        <v>9.61095E-2</v>
      </c>
    </row>
    <row r="356" spans="1:12" x14ac:dyDescent="0.35">
      <c r="A356" t="s">
        <v>402</v>
      </c>
      <c r="B356" t="s">
        <v>41</v>
      </c>
      <c r="C356">
        <v>17648</v>
      </c>
      <c r="D356">
        <v>17044</v>
      </c>
      <c r="E356">
        <v>10324</v>
      </c>
      <c r="F356">
        <v>2775</v>
      </c>
      <c r="G356">
        <v>25261</v>
      </c>
      <c r="H356" t="s">
        <v>143</v>
      </c>
      <c r="I356" s="1">
        <v>0.69862630000000003</v>
      </c>
      <c r="J356" s="1">
        <v>0.67471590000000004</v>
      </c>
      <c r="K356" s="1">
        <v>0.40869329999999998</v>
      </c>
      <c r="L356" s="1">
        <v>0.1098531</v>
      </c>
    </row>
    <row r="357" spans="1:12" x14ac:dyDescent="0.35">
      <c r="A357" t="s">
        <v>403</v>
      </c>
      <c r="B357" t="s">
        <v>41</v>
      </c>
      <c r="C357">
        <v>43564</v>
      </c>
      <c r="D357">
        <v>42300</v>
      </c>
      <c r="E357">
        <v>25934</v>
      </c>
      <c r="F357">
        <v>7704</v>
      </c>
      <c r="G357">
        <v>55356</v>
      </c>
      <c r="H357" t="s">
        <v>143</v>
      </c>
      <c r="I357" s="1">
        <v>0.78697879999999998</v>
      </c>
      <c r="J357" s="1">
        <v>0.76414479999999996</v>
      </c>
      <c r="K357" s="1">
        <v>0.46849479999999999</v>
      </c>
      <c r="L357" s="1">
        <v>0.13917189999999999</v>
      </c>
    </row>
    <row r="358" spans="1:12" x14ac:dyDescent="0.35">
      <c r="A358" t="s">
        <v>404</v>
      </c>
      <c r="B358" t="s">
        <v>41</v>
      </c>
      <c r="C358">
        <v>56960</v>
      </c>
      <c r="D358">
        <v>55156</v>
      </c>
      <c r="E358">
        <v>35265</v>
      </c>
      <c r="F358">
        <v>11854</v>
      </c>
      <c r="G358">
        <v>71016</v>
      </c>
      <c r="H358" t="s">
        <v>143</v>
      </c>
      <c r="I358" s="1">
        <v>0.80207280000000003</v>
      </c>
      <c r="J358" s="1">
        <v>0.77666999999999997</v>
      </c>
      <c r="K358" s="1">
        <v>0.49657820000000003</v>
      </c>
      <c r="L358" s="1">
        <v>0.16692009999999999</v>
      </c>
    </row>
    <row r="359" spans="1:12" x14ac:dyDescent="0.35">
      <c r="A359" t="s">
        <v>405</v>
      </c>
      <c r="B359" t="s">
        <v>41</v>
      </c>
      <c r="C359">
        <v>34186</v>
      </c>
      <c r="D359">
        <v>33132</v>
      </c>
      <c r="E359">
        <v>20808</v>
      </c>
      <c r="F359">
        <v>6594</v>
      </c>
      <c r="G359">
        <v>43361</v>
      </c>
      <c r="H359" t="s">
        <v>143</v>
      </c>
      <c r="I359" s="1">
        <v>0.78840429999999995</v>
      </c>
      <c r="J359" s="1">
        <v>0.76409680000000002</v>
      </c>
      <c r="K359" s="1">
        <v>0.47987819999999998</v>
      </c>
      <c r="L359" s="1">
        <v>0.15207209999999999</v>
      </c>
    </row>
    <row r="360" spans="1:12" x14ac:dyDescent="0.35">
      <c r="A360" t="s">
        <v>406</v>
      </c>
      <c r="B360" t="s">
        <v>41</v>
      </c>
      <c r="C360">
        <v>41479</v>
      </c>
      <c r="D360">
        <v>40054</v>
      </c>
      <c r="E360">
        <v>23806</v>
      </c>
      <c r="F360">
        <v>7070</v>
      </c>
      <c r="G360">
        <v>57616</v>
      </c>
      <c r="H360" t="s">
        <v>143</v>
      </c>
      <c r="I360" s="1">
        <v>0.71992149999999999</v>
      </c>
      <c r="J360" s="1">
        <v>0.69518880000000005</v>
      </c>
      <c r="K360" s="1">
        <v>0.41318379999999999</v>
      </c>
      <c r="L360" s="1">
        <v>0.122709</v>
      </c>
    </row>
    <row r="361" spans="1:12" x14ac:dyDescent="0.35">
      <c r="A361" t="s">
        <v>407</v>
      </c>
      <c r="B361" t="s">
        <v>41</v>
      </c>
      <c r="C361">
        <v>40846</v>
      </c>
      <c r="D361">
        <v>39628</v>
      </c>
      <c r="E361">
        <v>22878</v>
      </c>
      <c r="F361">
        <v>5546</v>
      </c>
      <c r="G361">
        <v>51339</v>
      </c>
      <c r="H361" t="s">
        <v>143</v>
      </c>
      <c r="I361" s="1">
        <v>0.79561349999999997</v>
      </c>
      <c r="J361" s="1">
        <v>0.77188880000000004</v>
      </c>
      <c r="K361" s="1">
        <v>0.44562610000000002</v>
      </c>
      <c r="L361" s="1">
        <v>0.108027</v>
      </c>
    </row>
    <row r="362" spans="1:12" x14ac:dyDescent="0.35">
      <c r="A362" t="s">
        <v>408</v>
      </c>
      <c r="B362" t="s">
        <v>41</v>
      </c>
      <c r="C362">
        <v>9072</v>
      </c>
      <c r="D362">
        <v>8766</v>
      </c>
      <c r="E362">
        <v>5234</v>
      </c>
      <c r="F362">
        <v>1677</v>
      </c>
      <c r="G362">
        <v>13217</v>
      </c>
      <c r="H362" t="s">
        <v>143</v>
      </c>
      <c r="I362" s="1">
        <v>0.68638869999999996</v>
      </c>
      <c r="J362" s="1">
        <v>0.66323670000000001</v>
      </c>
      <c r="K362" s="1">
        <v>0.3960052</v>
      </c>
      <c r="L362" s="1">
        <v>0.12688199999999999</v>
      </c>
    </row>
    <row r="363" spans="1:12" x14ac:dyDescent="0.35">
      <c r="A363" t="s">
        <v>409</v>
      </c>
      <c r="B363" t="s">
        <v>41</v>
      </c>
      <c r="C363">
        <v>3508</v>
      </c>
      <c r="D363">
        <v>3430</v>
      </c>
      <c r="E363">
        <v>2473</v>
      </c>
      <c r="F363">
        <v>762</v>
      </c>
      <c r="G363">
        <v>3909</v>
      </c>
      <c r="H363" t="s">
        <v>143</v>
      </c>
      <c r="I363" s="1">
        <v>0.8974162</v>
      </c>
      <c r="J363" s="1">
        <v>0.87746230000000003</v>
      </c>
      <c r="K363" s="1">
        <v>0.63264260000000005</v>
      </c>
      <c r="L363" s="1">
        <v>0.19493479999999999</v>
      </c>
    </row>
    <row r="364" spans="1:12" x14ac:dyDescent="0.35">
      <c r="A364" t="s">
        <v>410</v>
      </c>
      <c r="B364" t="s">
        <v>41</v>
      </c>
      <c r="C364">
        <v>38499</v>
      </c>
      <c r="D364">
        <v>37202</v>
      </c>
      <c r="E364">
        <v>23713</v>
      </c>
      <c r="F364">
        <v>6607</v>
      </c>
      <c r="G364">
        <v>45978</v>
      </c>
      <c r="H364" t="s">
        <v>143</v>
      </c>
      <c r="I364" s="1">
        <v>0.83733519999999995</v>
      </c>
      <c r="J364" s="1">
        <v>0.80912609999999996</v>
      </c>
      <c r="K364" s="1">
        <v>0.5157467</v>
      </c>
      <c r="L364" s="1">
        <v>0.1436992</v>
      </c>
    </row>
    <row r="365" spans="1:12" x14ac:dyDescent="0.35">
      <c r="A365" t="s">
        <v>411</v>
      </c>
      <c r="B365" t="s">
        <v>41</v>
      </c>
      <c r="C365">
        <v>27097</v>
      </c>
      <c r="D365">
        <v>26237</v>
      </c>
      <c r="E365">
        <v>17907</v>
      </c>
      <c r="F365">
        <v>6137</v>
      </c>
      <c r="G365">
        <v>29800</v>
      </c>
      <c r="H365" t="s">
        <v>143</v>
      </c>
      <c r="I365" s="1">
        <v>0.90929530000000003</v>
      </c>
      <c r="J365" s="1">
        <v>0.8804362</v>
      </c>
      <c r="K365" s="1">
        <v>0.60090600000000005</v>
      </c>
      <c r="L365" s="1">
        <v>0.2059396</v>
      </c>
    </row>
    <row r="366" spans="1:12" x14ac:dyDescent="0.35">
      <c r="A366" t="s">
        <v>412</v>
      </c>
      <c r="B366" t="s">
        <v>41</v>
      </c>
      <c r="C366">
        <v>36606</v>
      </c>
      <c r="D366">
        <v>35330</v>
      </c>
      <c r="E366">
        <v>22894</v>
      </c>
      <c r="F366">
        <v>7304</v>
      </c>
      <c r="G366">
        <v>43249</v>
      </c>
      <c r="H366" t="s">
        <v>143</v>
      </c>
      <c r="I366" s="1">
        <v>0.84640110000000002</v>
      </c>
      <c r="J366" s="1">
        <v>0.81689750000000005</v>
      </c>
      <c r="K366" s="1">
        <v>0.52935330000000003</v>
      </c>
      <c r="L366" s="1">
        <v>0.16888249999999999</v>
      </c>
    </row>
    <row r="367" spans="1:12" x14ac:dyDescent="0.35">
      <c r="A367" t="s">
        <v>413</v>
      </c>
      <c r="B367" t="s">
        <v>41</v>
      </c>
      <c r="C367">
        <v>10220</v>
      </c>
      <c r="D367">
        <v>9907</v>
      </c>
      <c r="E367">
        <v>6317</v>
      </c>
      <c r="F367">
        <v>1329</v>
      </c>
      <c r="G367">
        <v>11620</v>
      </c>
      <c r="H367" t="s">
        <v>143</v>
      </c>
      <c r="I367" s="1">
        <v>0.87951809999999997</v>
      </c>
      <c r="J367" s="1">
        <v>0.8525817</v>
      </c>
      <c r="K367" s="1">
        <v>0.54363170000000005</v>
      </c>
      <c r="L367" s="1">
        <v>0.1143718</v>
      </c>
    </row>
    <row r="368" spans="1:12" x14ac:dyDescent="0.35">
      <c r="A368" t="s">
        <v>414</v>
      </c>
      <c r="B368" t="s">
        <v>41</v>
      </c>
      <c r="C368">
        <v>15771</v>
      </c>
      <c r="D368">
        <v>15233</v>
      </c>
      <c r="E368">
        <v>9668</v>
      </c>
      <c r="F368">
        <v>2337</v>
      </c>
      <c r="G368">
        <v>17899</v>
      </c>
      <c r="H368" t="s">
        <v>143</v>
      </c>
      <c r="I368" s="1">
        <v>0.88111070000000002</v>
      </c>
      <c r="J368" s="1">
        <v>0.85105310000000001</v>
      </c>
      <c r="K368" s="1">
        <v>0.54014189999999995</v>
      </c>
      <c r="L368" s="1">
        <v>0.13056599999999999</v>
      </c>
    </row>
    <row r="369" spans="1:12" x14ac:dyDescent="0.35">
      <c r="A369" t="s">
        <v>415</v>
      </c>
      <c r="B369" t="s">
        <v>41</v>
      </c>
      <c r="C369">
        <v>15784</v>
      </c>
      <c r="D369">
        <v>15319</v>
      </c>
      <c r="E369">
        <v>10070</v>
      </c>
      <c r="F369">
        <v>3210</v>
      </c>
      <c r="G369">
        <v>19211</v>
      </c>
      <c r="H369" t="s">
        <v>143</v>
      </c>
      <c r="I369" s="1">
        <v>0.82161260000000003</v>
      </c>
      <c r="J369" s="1">
        <v>0.79740770000000005</v>
      </c>
      <c r="K369" s="1">
        <v>0.5241789</v>
      </c>
      <c r="L369" s="1">
        <v>0.16709180000000001</v>
      </c>
    </row>
    <row r="370" spans="1:12" x14ac:dyDescent="0.35">
      <c r="A370" t="s">
        <v>416</v>
      </c>
      <c r="B370" t="s">
        <v>41</v>
      </c>
      <c r="C370">
        <v>6551</v>
      </c>
      <c r="D370">
        <v>6337</v>
      </c>
      <c r="E370">
        <v>3327</v>
      </c>
      <c r="F370">
        <v>534</v>
      </c>
      <c r="G370">
        <v>8433</v>
      </c>
      <c r="H370" t="s">
        <v>143</v>
      </c>
      <c r="I370" s="1">
        <v>0.77682910000000005</v>
      </c>
      <c r="J370" s="1">
        <v>0.75145260000000003</v>
      </c>
      <c r="K370" s="1">
        <v>0.39452150000000002</v>
      </c>
      <c r="L370" s="1">
        <v>6.3322699999999996E-2</v>
      </c>
    </row>
    <row r="371" spans="1:12" x14ac:dyDescent="0.35">
      <c r="A371" t="s">
        <v>417</v>
      </c>
      <c r="B371" t="s">
        <v>41</v>
      </c>
      <c r="C371">
        <v>34469</v>
      </c>
      <c r="D371">
        <v>33130</v>
      </c>
      <c r="E371">
        <v>18445</v>
      </c>
      <c r="F371">
        <v>4583</v>
      </c>
      <c r="G371">
        <v>44324</v>
      </c>
      <c r="H371" t="s">
        <v>143</v>
      </c>
      <c r="I371" s="1">
        <v>0.77766000000000002</v>
      </c>
      <c r="J371" s="1">
        <v>0.74745059999999997</v>
      </c>
      <c r="K371" s="1">
        <v>0.41614020000000002</v>
      </c>
      <c r="L371" s="1">
        <v>0.1033977</v>
      </c>
    </row>
    <row r="372" spans="1:12" x14ac:dyDescent="0.35">
      <c r="A372" t="s">
        <v>418</v>
      </c>
      <c r="B372" t="s">
        <v>41</v>
      </c>
      <c r="C372">
        <v>16742</v>
      </c>
      <c r="D372">
        <v>16198</v>
      </c>
      <c r="E372">
        <v>10304</v>
      </c>
      <c r="F372">
        <v>3012</v>
      </c>
      <c r="G372">
        <v>20771</v>
      </c>
      <c r="H372" t="s">
        <v>143</v>
      </c>
      <c r="I372" s="1">
        <v>0.80602770000000001</v>
      </c>
      <c r="J372" s="1">
        <v>0.77983729999999996</v>
      </c>
      <c r="K372" s="1">
        <v>0.49607630000000003</v>
      </c>
      <c r="L372" s="1">
        <v>0.1450099</v>
      </c>
    </row>
    <row r="373" spans="1:12" x14ac:dyDescent="0.35">
      <c r="A373" t="s">
        <v>419</v>
      </c>
      <c r="B373" t="s">
        <v>41</v>
      </c>
      <c r="C373">
        <v>16498</v>
      </c>
      <c r="D373">
        <v>15958</v>
      </c>
      <c r="E373">
        <v>9016</v>
      </c>
      <c r="F373">
        <v>1811</v>
      </c>
      <c r="G373">
        <v>19903</v>
      </c>
      <c r="H373" t="s">
        <v>143</v>
      </c>
      <c r="I373" s="1">
        <v>0.8289202</v>
      </c>
      <c r="J373" s="1">
        <v>0.80178870000000002</v>
      </c>
      <c r="K373" s="1">
        <v>0.45299699999999998</v>
      </c>
      <c r="L373" s="1">
        <v>9.0991299999999997E-2</v>
      </c>
    </row>
    <row r="374" spans="1:12" x14ac:dyDescent="0.35">
      <c r="A374" t="s">
        <v>420</v>
      </c>
      <c r="B374" t="s">
        <v>41</v>
      </c>
      <c r="C374">
        <v>27422</v>
      </c>
      <c r="D374">
        <v>26373</v>
      </c>
      <c r="E374">
        <v>15653</v>
      </c>
      <c r="F374">
        <v>3916</v>
      </c>
      <c r="G374">
        <v>33066</v>
      </c>
      <c r="H374" t="s">
        <v>143</v>
      </c>
      <c r="I374" s="1">
        <v>0.82931109999999997</v>
      </c>
      <c r="J374" s="1">
        <v>0.79758660000000003</v>
      </c>
      <c r="K374" s="1">
        <v>0.47338659999999999</v>
      </c>
      <c r="L374" s="1">
        <v>0.1184298</v>
      </c>
    </row>
    <row r="375" spans="1:12" x14ac:dyDescent="0.35">
      <c r="A375" t="s">
        <v>421</v>
      </c>
      <c r="B375" t="s">
        <v>41</v>
      </c>
      <c r="C375">
        <v>14226</v>
      </c>
      <c r="D375">
        <v>13727</v>
      </c>
      <c r="E375">
        <v>8526</v>
      </c>
      <c r="F375">
        <v>2390</v>
      </c>
      <c r="G375">
        <v>17634</v>
      </c>
      <c r="H375" t="s">
        <v>143</v>
      </c>
      <c r="I375" s="1">
        <v>0.80673700000000004</v>
      </c>
      <c r="J375" s="1">
        <v>0.7784394</v>
      </c>
      <c r="K375" s="1">
        <v>0.48349779999999998</v>
      </c>
      <c r="L375" s="1">
        <v>0.1355336</v>
      </c>
    </row>
    <row r="376" spans="1:12" x14ac:dyDescent="0.35">
      <c r="A376" t="s">
        <v>422</v>
      </c>
      <c r="B376" t="s">
        <v>41</v>
      </c>
      <c r="C376">
        <v>15523</v>
      </c>
      <c r="D376">
        <v>14861</v>
      </c>
      <c r="E376">
        <v>8106</v>
      </c>
      <c r="F376">
        <v>1959</v>
      </c>
      <c r="G376">
        <v>18303</v>
      </c>
      <c r="H376" t="s">
        <v>143</v>
      </c>
      <c r="I376" s="1">
        <v>0.84811230000000004</v>
      </c>
      <c r="J376" s="1">
        <v>0.81194339999999998</v>
      </c>
      <c r="K376" s="1">
        <v>0.4428782</v>
      </c>
      <c r="L376" s="1">
        <v>0.1070316</v>
      </c>
    </row>
    <row r="377" spans="1:12" x14ac:dyDescent="0.35">
      <c r="A377" t="s">
        <v>423</v>
      </c>
      <c r="B377" t="s">
        <v>41</v>
      </c>
      <c r="C377">
        <v>33968</v>
      </c>
      <c r="D377">
        <v>32631</v>
      </c>
      <c r="E377">
        <v>17466</v>
      </c>
      <c r="F377">
        <v>3545</v>
      </c>
      <c r="G377">
        <v>42065</v>
      </c>
      <c r="H377" t="s">
        <v>143</v>
      </c>
      <c r="I377" s="1">
        <v>0.80751220000000001</v>
      </c>
      <c r="J377" s="1">
        <v>0.77572799999999997</v>
      </c>
      <c r="K377" s="1">
        <v>0.41521449999999999</v>
      </c>
      <c r="L377" s="1">
        <v>8.4274299999999996E-2</v>
      </c>
    </row>
    <row r="378" spans="1:12" x14ac:dyDescent="0.35">
      <c r="A378" t="s">
        <v>424</v>
      </c>
      <c r="B378" t="s">
        <v>41</v>
      </c>
      <c r="C378">
        <v>13559</v>
      </c>
      <c r="D378">
        <v>12985</v>
      </c>
      <c r="E378">
        <v>8213</v>
      </c>
      <c r="F378">
        <v>2379</v>
      </c>
      <c r="G378">
        <v>15951</v>
      </c>
      <c r="H378" t="s">
        <v>143</v>
      </c>
      <c r="I378" s="1">
        <v>0.85004069999999998</v>
      </c>
      <c r="J378" s="1">
        <v>0.81405559999999999</v>
      </c>
      <c r="K378" s="1">
        <v>0.51488940000000005</v>
      </c>
      <c r="L378" s="1">
        <v>0.1491442</v>
      </c>
    </row>
    <row r="379" spans="1:12" x14ac:dyDescent="0.35">
      <c r="A379" t="s">
        <v>425</v>
      </c>
      <c r="B379" t="s">
        <v>41</v>
      </c>
      <c r="C379">
        <v>19174</v>
      </c>
      <c r="D379">
        <v>18471</v>
      </c>
      <c r="E379">
        <v>12234</v>
      </c>
      <c r="F379">
        <v>3488</v>
      </c>
      <c r="G379">
        <v>22372</v>
      </c>
      <c r="H379" t="s">
        <v>143</v>
      </c>
      <c r="I379" s="1">
        <v>0.85705350000000002</v>
      </c>
      <c r="J379" s="1">
        <v>0.82563019999999998</v>
      </c>
      <c r="K379" s="1">
        <v>0.5468442</v>
      </c>
      <c r="L379" s="1">
        <v>0.1559092</v>
      </c>
    </row>
    <row r="380" spans="1:12" x14ac:dyDescent="0.35">
      <c r="A380" t="s">
        <v>426</v>
      </c>
      <c r="B380" t="s">
        <v>41</v>
      </c>
      <c r="C380">
        <v>19182</v>
      </c>
      <c r="D380">
        <v>18502</v>
      </c>
      <c r="E380">
        <v>12168</v>
      </c>
      <c r="F380">
        <v>3664</v>
      </c>
      <c r="G380">
        <v>19457</v>
      </c>
      <c r="H380" t="s">
        <v>143</v>
      </c>
      <c r="I380" s="1">
        <v>0.98586620000000003</v>
      </c>
      <c r="J380" s="1">
        <v>0.95091740000000002</v>
      </c>
      <c r="K380" s="1">
        <v>0.62537900000000002</v>
      </c>
      <c r="L380" s="1">
        <v>0.1883127</v>
      </c>
    </row>
    <row r="381" spans="1:12" x14ac:dyDescent="0.35">
      <c r="A381" t="s">
        <v>427</v>
      </c>
      <c r="B381" t="s">
        <v>41</v>
      </c>
      <c r="C381">
        <v>25692</v>
      </c>
      <c r="D381">
        <v>24993</v>
      </c>
      <c r="E381">
        <v>16896</v>
      </c>
      <c r="F381">
        <v>4142</v>
      </c>
      <c r="G381">
        <v>30795</v>
      </c>
      <c r="H381" t="s">
        <v>143</v>
      </c>
      <c r="I381" s="1">
        <v>0.83429129999999996</v>
      </c>
      <c r="J381" s="1">
        <v>0.8115928</v>
      </c>
      <c r="K381" s="1">
        <v>0.5486605</v>
      </c>
      <c r="L381" s="1">
        <v>0.13450239999999999</v>
      </c>
    </row>
    <row r="382" spans="1:12" x14ac:dyDescent="0.35">
      <c r="A382" t="s">
        <v>428</v>
      </c>
      <c r="B382" t="s">
        <v>41</v>
      </c>
      <c r="C382">
        <v>39000</v>
      </c>
      <c r="D382">
        <v>37689</v>
      </c>
      <c r="E382">
        <v>24361</v>
      </c>
      <c r="F382">
        <v>6108</v>
      </c>
      <c r="G382">
        <v>31320</v>
      </c>
      <c r="H382" t="s">
        <v>143</v>
      </c>
      <c r="I382" s="1">
        <v>1</v>
      </c>
      <c r="J382" s="1">
        <v>1</v>
      </c>
      <c r="K382" s="1">
        <v>0.77780970000000005</v>
      </c>
      <c r="L382" s="1">
        <v>0.1950192</v>
      </c>
    </row>
    <row r="383" spans="1:12" x14ac:dyDescent="0.35">
      <c r="A383" t="s">
        <v>429</v>
      </c>
      <c r="B383" t="s">
        <v>41</v>
      </c>
      <c r="C383">
        <v>29706</v>
      </c>
      <c r="D383">
        <v>28377</v>
      </c>
      <c r="E383">
        <v>16346</v>
      </c>
      <c r="F383">
        <v>4434</v>
      </c>
      <c r="G383">
        <v>36752</v>
      </c>
      <c r="H383" t="s">
        <v>143</v>
      </c>
      <c r="I383" s="1">
        <v>0.80828259999999996</v>
      </c>
      <c r="J383" s="1">
        <v>0.77212130000000001</v>
      </c>
      <c r="K383" s="1">
        <v>0.44476490000000002</v>
      </c>
      <c r="L383" s="1">
        <v>0.1206465</v>
      </c>
    </row>
    <row r="384" spans="1:12" x14ac:dyDescent="0.35">
      <c r="A384" t="s">
        <v>430</v>
      </c>
      <c r="B384" t="s">
        <v>41</v>
      </c>
      <c r="C384">
        <v>23430</v>
      </c>
      <c r="D384">
        <v>22678</v>
      </c>
      <c r="E384">
        <v>14037</v>
      </c>
      <c r="F384">
        <v>3571</v>
      </c>
      <c r="G384">
        <v>27783</v>
      </c>
      <c r="H384" t="s">
        <v>143</v>
      </c>
      <c r="I384" s="1">
        <v>0.8433214</v>
      </c>
      <c r="J384" s="1">
        <v>0.81625460000000005</v>
      </c>
      <c r="K384" s="1">
        <v>0.50523700000000005</v>
      </c>
      <c r="L384" s="1">
        <v>0.1285318</v>
      </c>
    </row>
    <row r="385" spans="1:12" x14ac:dyDescent="0.35">
      <c r="A385" t="s">
        <v>431</v>
      </c>
      <c r="B385" t="s">
        <v>41</v>
      </c>
      <c r="C385">
        <v>22779</v>
      </c>
      <c r="D385">
        <v>21960</v>
      </c>
      <c r="E385">
        <v>12388</v>
      </c>
      <c r="F385">
        <v>2690</v>
      </c>
      <c r="G385">
        <v>25416</v>
      </c>
      <c r="H385" t="s">
        <v>143</v>
      </c>
      <c r="I385" s="1">
        <v>0.8962464</v>
      </c>
      <c r="J385" s="1">
        <v>0.86402270000000003</v>
      </c>
      <c r="K385" s="1">
        <v>0.4874095</v>
      </c>
      <c r="L385" s="1">
        <v>0.1058388</v>
      </c>
    </row>
    <row r="386" spans="1:12" x14ac:dyDescent="0.35">
      <c r="A386" t="s">
        <v>432</v>
      </c>
      <c r="B386" t="s">
        <v>41</v>
      </c>
      <c r="C386">
        <v>16025</v>
      </c>
      <c r="D386">
        <v>15286</v>
      </c>
      <c r="E386">
        <v>7782</v>
      </c>
      <c r="F386">
        <v>1060</v>
      </c>
      <c r="G386">
        <v>20418</v>
      </c>
      <c r="H386" t="s">
        <v>143</v>
      </c>
      <c r="I386" s="1">
        <v>0.78484670000000001</v>
      </c>
      <c r="J386" s="1">
        <v>0.74865320000000002</v>
      </c>
      <c r="K386" s="1">
        <v>0.38113429999999998</v>
      </c>
      <c r="L386" s="1">
        <v>5.1915000000000003E-2</v>
      </c>
    </row>
    <row r="387" spans="1:12" x14ac:dyDescent="0.35">
      <c r="A387" t="s">
        <v>433</v>
      </c>
      <c r="B387" t="s">
        <v>41</v>
      </c>
      <c r="C387">
        <v>20137</v>
      </c>
      <c r="D387">
        <v>19475</v>
      </c>
      <c r="E387">
        <v>13298</v>
      </c>
      <c r="F387">
        <v>3802</v>
      </c>
      <c r="G387">
        <v>21992</v>
      </c>
      <c r="H387" t="s">
        <v>143</v>
      </c>
      <c r="I387" s="1">
        <v>0.91565110000000005</v>
      </c>
      <c r="J387" s="1">
        <v>0.88554929999999998</v>
      </c>
      <c r="K387" s="1">
        <v>0.60467439999999995</v>
      </c>
      <c r="L387" s="1">
        <v>0.17288110000000001</v>
      </c>
    </row>
    <row r="388" spans="1:12" x14ac:dyDescent="0.35">
      <c r="A388" t="s">
        <v>434</v>
      </c>
      <c r="B388" t="s">
        <v>41</v>
      </c>
      <c r="C388">
        <v>17639</v>
      </c>
      <c r="D388">
        <v>17044</v>
      </c>
      <c r="E388">
        <v>10938</v>
      </c>
      <c r="F388">
        <v>2593</v>
      </c>
      <c r="G388">
        <v>20655</v>
      </c>
      <c r="H388" t="s">
        <v>143</v>
      </c>
      <c r="I388" s="1">
        <v>0.85398209999999997</v>
      </c>
      <c r="J388" s="1">
        <v>0.82517549999999995</v>
      </c>
      <c r="K388" s="1">
        <v>0.52955700000000006</v>
      </c>
      <c r="L388" s="1">
        <v>0.1255386</v>
      </c>
    </row>
    <row r="389" spans="1:12" x14ac:dyDescent="0.35">
      <c r="A389" t="s">
        <v>435</v>
      </c>
      <c r="B389" t="s">
        <v>41</v>
      </c>
      <c r="C389">
        <v>10258</v>
      </c>
      <c r="D389">
        <v>9926</v>
      </c>
      <c r="E389">
        <v>6859</v>
      </c>
      <c r="F389">
        <v>2523</v>
      </c>
      <c r="G389">
        <v>12318</v>
      </c>
      <c r="H389" t="s">
        <v>143</v>
      </c>
      <c r="I389" s="1">
        <v>0.83276499999999998</v>
      </c>
      <c r="J389" s="1">
        <v>0.80581270000000005</v>
      </c>
      <c r="K389" s="1">
        <v>0.55682739999999997</v>
      </c>
      <c r="L389" s="1">
        <v>0.20482220000000001</v>
      </c>
    </row>
    <row r="390" spans="1:12" x14ac:dyDescent="0.35">
      <c r="A390" t="s">
        <v>436</v>
      </c>
      <c r="B390" t="s">
        <v>41</v>
      </c>
      <c r="C390">
        <v>14192</v>
      </c>
      <c r="D390">
        <v>13821</v>
      </c>
      <c r="E390">
        <v>9060</v>
      </c>
      <c r="F390">
        <v>2955</v>
      </c>
      <c r="G390">
        <v>17425</v>
      </c>
      <c r="H390" t="s">
        <v>143</v>
      </c>
      <c r="I390" s="1">
        <v>0.81446200000000002</v>
      </c>
      <c r="J390" s="1">
        <v>0.79317079999999995</v>
      </c>
      <c r="K390" s="1">
        <v>0.51994260000000003</v>
      </c>
      <c r="L390" s="1">
        <v>0.16958390000000001</v>
      </c>
    </row>
    <row r="391" spans="1:12" x14ac:dyDescent="0.35">
      <c r="A391" t="s">
        <v>437</v>
      </c>
      <c r="B391" t="s">
        <v>41</v>
      </c>
      <c r="C391">
        <v>9849</v>
      </c>
      <c r="D391">
        <v>9568</v>
      </c>
      <c r="E391">
        <v>6122</v>
      </c>
      <c r="F391">
        <v>1595</v>
      </c>
      <c r="G391">
        <v>12735</v>
      </c>
      <c r="H391" t="s">
        <v>143</v>
      </c>
      <c r="I391" s="1">
        <v>0.77338050000000003</v>
      </c>
      <c r="J391" s="1">
        <v>0.75131530000000002</v>
      </c>
      <c r="K391" s="1">
        <v>0.48072239999999999</v>
      </c>
      <c r="L391" s="1">
        <v>0.12524540000000001</v>
      </c>
    </row>
    <row r="392" spans="1:12" x14ac:dyDescent="0.35">
      <c r="A392" t="s">
        <v>438</v>
      </c>
      <c r="B392" t="s">
        <v>41</v>
      </c>
      <c r="C392">
        <v>23617</v>
      </c>
      <c r="D392">
        <v>22833</v>
      </c>
      <c r="E392">
        <v>13548</v>
      </c>
      <c r="F392">
        <v>2865</v>
      </c>
      <c r="G392">
        <v>29010</v>
      </c>
      <c r="H392" t="s">
        <v>143</v>
      </c>
      <c r="I392" s="1">
        <v>0.81409860000000001</v>
      </c>
      <c r="J392" s="1">
        <v>0.78707340000000003</v>
      </c>
      <c r="K392" s="1">
        <v>0.46701140000000002</v>
      </c>
      <c r="L392" s="1">
        <v>9.8759E-2</v>
      </c>
    </row>
    <row r="393" spans="1:12" x14ac:dyDescent="0.35">
      <c r="A393" t="s">
        <v>439</v>
      </c>
      <c r="B393" t="s">
        <v>41</v>
      </c>
      <c r="C393">
        <v>2184</v>
      </c>
      <c r="D393">
        <v>2076</v>
      </c>
      <c r="E393">
        <v>937</v>
      </c>
      <c r="F393">
        <v>110</v>
      </c>
      <c r="G393">
        <v>2865</v>
      </c>
      <c r="H393" t="s">
        <v>143</v>
      </c>
      <c r="I393" s="1">
        <v>0.76230370000000003</v>
      </c>
      <c r="J393" s="1">
        <v>0.72460729999999995</v>
      </c>
      <c r="K393" s="1">
        <v>0.32705060000000002</v>
      </c>
      <c r="L393" s="1">
        <v>3.8394400000000002E-2</v>
      </c>
    </row>
    <row r="394" spans="1:12" x14ac:dyDescent="0.35">
      <c r="A394" t="s">
        <v>440</v>
      </c>
      <c r="B394" t="s">
        <v>41</v>
      </c>
      <c r="C394">
        <v>20821</v>
      </c>
      <c r="D394">
        <v>20009</v>
      </c>
      <c r="E394">
        <v>11357</v>
      </c>
      <c r="F394">
        <v>2713</v>
      </c>
      <c r="G394">
        <v>24295</v>
      </c>
      <c r="H394" t="s">
        <v>143</v>
      </c>
      <c r="I394" s="1">
        <v>0.85700759999999998</v>
      </c>
      <c r="J394" s="1">
        <v>0.82358509999999996</v>
      </c>
      <c r="K394" s="1">
        <v>0.4674625</v>
      </c>
      <c r="L394" s="1">
        <v>0.11166909999999999</v>
      </c>
    </row>
    <row r="395" spans="1:12" x14ac:dyDescent="0.35">
      <c r="A395" t="s">
        <v>441</v>
      </c>
      <c r="B395" t="s">
        <v>41</v>
      </c>
      <c r="C395">
        <v>15019</v>
      </c>
      <c r="D395">
        <v>14572</v>
      </c>
      <c r="E395">
        <v>9046</v>
      </c>
      <c r="F395">
        <v>2706</v>
      </c>
      <c r="G395">
        <v>19114</v>
      </c>
      <c r="H395" t="s">
        <v>143</v>
      </c>
      <c r="I395" s="1">
        <v>0.78575919999999999</v>
      </c>
      <c r="J395" s="1">
        <v>0.76237310000000003</v>
      </c>
      <c r="K395" s="1">
        <v>0.47326570000000001</v>
      </c>
      <c r="L395" s="1">
        <v>0.14157159999999999</v>
      </c>
    </row>
    <row r="396" spans="1:12" x14ac:dyDescent="0.35">
      <c r="A396" t="s">
        <v>442</v>
      </c>
      <c r="B396" t="s">
        <v>41</v>
      </c>
      <c r="C396">
        <v>6836</v>
      </c>
      <c r="D396">
        <v>6610</v>
      </c>
      <c r="E396">
        <v>3842</v>
      </c>
      <c r="F396">
        <v>1086</v>
      </c>
      <c r="G396">
        <v>8910</v>
      </c>
      <c r="H396" t="s">
        <v>143</v>
      </c>
      <c r="I396" s="1">
        <v>0.76722780000000002</v>
      </c>
      <c r="J396" s="1">
        <v>0.7418631</v>
      </c>
      <c r="K396" s="1">
        <v>0.4312009</v>
      </c>
      <c r="L396" s="1">
        <v>0.12188549999999999</v>
      </c>
    </row>
    <row r="397" spans="1:12" x14ac:dyDescent="0.35">
      <c r="A397" t="s">
        <v>443</v>
      </c>
      <c r="B397" t="s">
        <v>41</v>
      </c>
      <c r="C397">
        <v>29430</v>
      </c>
      <c r="D397">
        <v>28534</v>
      </c>
      <c r="E397">
        <v>17933</v>
      </c>
      <c r="F397">
        <v>6088</v>
      </c>
      <c r="G397">
        <v>36352</v>
      </c>
      <c r="H397" t="s">
        <v>143</v>
      </c>
      <c r="I397" s="1">
        <v>0.80958410000000003</v>
      </c>
      <c r="J397" s="1">
        <v>0.78493619999999997</v>
      </c>
      <c r="K397" s="1">
        <v>0.49331540000000002</v>
      </c>
      <c r="L397" s="1">
        <v>0.1674736</v>
      </c>
    </row>
    <row r="398" spans="1:12" x14ac:dyDescent="0.35">
      <c r="A398" t="s">
        <v>444</v>
      </c>
      <c r="B398" t="s">
        <v>41</v>
      </c>
      <c r="C398">
        <v>20590</v>
      </c>
      <c r="D398">
        <v>19652</v>
      </c>
      <c r="E398">
        <v>10183</v>
      </c>
      <c r="F398">
        <v>2634</v>
      </c>
      <c r="G398">
        <v>28446</v>
      </c>
      <c r="H398" t="s">
        <v>143</v>
      </c>
      <c r="I398" s="1">
        <v>0.72382760000000002</v>
      </c>
      <c r="J398" s="1">
        <v>0.69085280000000004</v>
      </c>
      <c r="K398" s="1">
        <v>0.35797649999999998</v>
      </c>
      <c r="L398" s="1">
        <v>9.2596499999999998E-2</v>
      </c>
    </row>
    <row r="399" spans="1:12" x14ac:dyDescent="0.35">
      <c r="A399" t="s">
        <v>445</v>
      </c>
      <c r="B399" t="s">
        <v>41</v>
      </c>
      <c r="C399">
        <v>31838</v>
      </c>
      <c r="D399">
        <v>30559</v>
      </c>
      <c r="E399">
        <v>16715</v>
      </c>
      <c r="F399">
        <v>4557</v>
      </c>
      <c r="G399">
        <v>39713</v>
      </c>
      <c r="H399" t="s">
        <v>143</v>
      </c>
      <c r="I399" s="1">
        <v>0.80170220000000003</v>
      </c>
      <c r="J399" s="1">
        <v>0.76949610000000002</v>
      </c>
      <c r="K399" s="1">
        <v>0.42089490000000002</v>
      </c>
      <c r="L399" s="1">
        <v>0.1147483</v>
      </c>
    </row>
    <row r="400" spans="1:12" x14ac:dyDescent="0.35">
      <c r="A400" t="s">
        <v>446</v>
      </c>
      <c r="B400" t="s">
        <v>41</v>
      </c>
      <c r="C400">
        <v>1338</v>
      </c>
      <c r="D400">
        <v>1295</v>
      </c>
      <c r="E400">
        <v>814</v>
      </c>
      <c r="F400">
        <v>233</v>
      </c>
      <c r="G400">
        <v>1707</v>
      </c>
      <c r="H400" t="s">
        <v>143</v>
      </c>
      <c r="I400" s="1">
        <v>0.78383130000000001</v>
      </c>
      <c r="J400" s="1">
        <v>0.75864089999999995</v>
      </c>
      <c r="K400" s="1">
        <v>0.47686000000000001</v>
      </c>
      <c r="L400" s="1">
        <v>0.1364968</v>
      </c>
    </row>
    <row r="401" spans="1:12" x14ac:dyDescent="0.35">
      <c r="A401" t="s">
        <v>447</v>
      </c>
      <c r="B401" t="s">
        <v>41</v>
      </c>
      <c r="C401">
        <v>12913</v>
      </c>
      <c r="D401">
        <v>12485</v>
      </c>
      <c r="E401">
        <v>7389</v>
      </c>
      <c r="F401">
        <v>1967</v>
      </c>
      <c r="G401">
        <v>16764</v>
      </c>
      <c r="H401" t="s">
        <v>143</v>
      </c>
      <c r="I401" s="1">
        <v>0.77028160000000001</v>
      </c>
      <c r="J401" s="1">
        <v>0.74475069999999999</v>
      </c>
      <c r="K401" s="1">
        <v>0.44076589999999999</v>
      </c>
      <c r="L401" s="1">
        <v>0.1173348</v>
      </c>
    </row>
    <row r="402" spans="1:12" x14ac:dyDescent="0.35">
      <c r="A402" t="s">
        <v>448</v>
      </c>
      <c r="B402" t="s">
        <v>41</v>
      </c>
      <c r="C402">
        <v>19157</v>
      </c>
      <c r="D402">
        <v>18539</v>
      </c>
      <c r="E402">
        <v>11476</v>
      </c>
      <c r="F402">
        <v>4205</v>
      </c>
      <c r="G402">
        <v>24736</v>
      </c>
      <c r="H402" t="s">
        <v>143</v>
      </c>
      <c r="I402" s="1">
        <v>0.77445830000000004</v>
      </c>
      <c r="J402" s="1">
        <v>0.74947450000000004</v>
      </c>
      <c r="K402" s="1">
        <v>0.4639392</v>
      </c>
      <c r="L402" s="1">
        <v>0.16999510000000001</v>
      </c>
    </row>
    <row r="403" spans="1:12" x14ac:dyDescent="0.35">
      <c r="A403" t="s">
        <v>449</v>
      </c>
      <c r="B403" t="s">
        <v>41</v>
      </c>
      <c r="C403">
        <v>6417</v>
      </c>
      <c r="D403">
        <v>6196</v>
      </c>
      <c r="E403">
        <v>3608</v>
      </c>
      <c r="F403">
        <v>1166</v>
      </c>
      <c r="G403">
        <v>8679</v>
      </c>
      <c r="H403" t="s">
        <v>143</v>
      </c>
      <c r="I403" s="1">
        <v>0.73937090000000005</v>
      </c>
      <c r="J403" s="1">
        <v>0.71390710000000002</v>
      </c>
      <c r="K403" s="1">
        <v>0.41571609999999998</v>
      </c>
      <c r="L403" s="1">
        <v>0.1343473</v>
      </c>
    </row>
    <row r="404" spans="1:12" x14ac:dyDescent="0.35">
      <c r="A404" t="s">
        <v>450</v>
      </c>
      <c r="B404" t="s">
        <v>41</v>
      </c>
      <c r="C404">
        <v>16737</v>
      </c>
      <c r="D404">
        <v>16202</v>
      </c>
      <c r="E404">
        <v>10273</v>
      </c>
      <c r="F404">
        <v>3934</v>
      </c>
      <c r="G404">
        <v>22586</v>
      </c>
      <c r="H404" t="s">
        <v>143</v>
      </c>
      <c r="I404" s="1">
        <v>0.74103430000000003</v>
      </c>
      <c r="J404" s="1">
        <v>0.71734699999999996</v>
      </c>
      <c r="K404" s="1">
        <v>0.4548393</v>
      </c>
      <c r="L404" s="1">
        <v>0.17417869999999999</v>
      </c>
    </row>
    <row r="405" spans="1:12" x14ac:dyDescent="0.35">
      <c r="A405" t="s">
        <v>451</v>
      </c>
      <c r="B405" t="s">
        <v>41</v>
      </c>
      <c r="C405">
        <v>23974</v>
      </c>
      <c r="D405">
        <v>23000</v>
      </c>
      <c r="E405">
        <v>15638</v>
      </c>
      <c r="F405">
        <v>5276</v>
      </c>
      <c r="G405">
        <v>29432</v>
      </c>
      <c r="H405" t="s">
        <v>143</v>
      </c>
      <c r="I405" s="1">
        <v>0.81455560000000005</v>
      </c>
      <c r="J405" s="1">
        <v>0.7814624</v>
      </c>
      <c r="K405" s="1">
        <v>0.53132650000000003</v>
      </c>
      <c r="L405" s="1">
        <v>0.1792607</v>
      </c>
    </row>
    <row r="406" spans="1:12" x14ac:dyDescent="0.35">
      <c r="A406" t="s">
        <v>452</v>
      </c>
      <c r="B406" t="s">
        <v>41</v>
      </c>
      <c r="C406">
        <v>6800</v>
      </c>
      <c r="D406">
        <v>6583</v>
      </c>
      <c r="E406">
        <v>4594</v>
      </c>
      <c r="F406">
        <v>1892</v>
      </c>
      <c r="G406">
        <v>8536</v>
      </c>
      <c r="H406" t="s">
        <v>143</v>
      </c>
      <c r="I406" s="1">
        <v>0.79662599999999995</v>
      </c>
      <c r="J406" s="1">
        <v>0.77120429999999995</v>
      </c>
      <c r="K406" s="1">
        <v>0.53819119999999998</v>
      </c>
      <c r="L406" s="1">
        <v>0.2216495</v>
      </c>
    </row>
    <row r="407" spans="1:12" x14ac:dyDescent="0.35">
      <c r="A407" t="s">
        <v>453</v>
      </c>
      <c r="B407" t="s">
        <v>41</v>
      </c>
      <c r="C407">
        <v>8057</v>
      </c>
      <c r="D407">
        <v>7812</v>
      </c>
      <c r="E407">
        <v>5014</v>
      </c>
      <c r="F407">
        <v>1671</v>
      </c>
      <c r="G407">
        <v>10157</v>
      </c>
      <c r="H407" t="s">
        <v>143</v>
      </c>
      <c r="I407" s="1">
        <v>0.79324600000000001</v>
      </c>
      <c r="J407" s="1">
        <v>0.76912469999999999</v>
      </c>
      <c r="K407" s="1">
        <v>0.49364970000000002</v>
      </c>
      <c r="L407" s="1">
        <v>0.1645171</v>
      </c>
    </row>
    <row r="408" spans="1:12" x14ac:dyDescent="0.35">
      <c r="A408" t="s">
        <v>454</v>
      </c>
      <c r="B408" t="s">
        <v>41</v>
      </c>
      <c r="C408">
        <v>27806</v>
      </c>
      <c r="D408">
        <v>26981</v>
      </c>
      <c r="E408">
        <v>15674</v>
      </c>
      <c r="F408">
        <v>4926</v>
      </c>
      <c r="G408">
        <v>34294</v>
      </c>
      <c r="H408" t="s">
        <v>143</v>
      </c>
      <c r="I408" s="1">
        <v>0.81081239999999999</v>
      </c>
      <c r="J408" s="1">
        <v>0.78675569999999995</v>
      </c>
      <c r="K408" s="1">
        <v>0.45704790000000001</v>
      </c>
      <c r="L408" s="1">
        <v>0.1436403</v>
      </c>
    </row>
    <row r="409" spans="1:12" x14ac:dyDescent="0.35">
      <c r="A409" t="s">
        <v>455</v>
      </c>
      <c r="B409" t="s">
        <v>41</v>
      </c>
      <c r="C409">
        <v>12533</v>
      </c>
      <c r="D409">
        <v>12142</v>
      </c>
      <c r="E409">
        <v>6761</v>
      </c>
      <c r="F409">
        <v>2116</v>
      </c>
      <c r="G409">
        <v>16402</v>
      </c>
      <c r="H409" t="s">
        <v>143</v>
      </c>
      <c r="I409" s="1">
        <v>0.76411410000000002</v>
      </c>
      <c r="J409" s="1">
        <v>0.74027560000000003</v>
      </c>
      <c r="K409" s="1">
        <v>0.41220580000000001</v>
      </c>
      <c r="L409" s="1">
        <v>0.1290087</v>
      </c>
    </row>
    <row r="410" spans="1:12" x14ac:dyDescent="0.35">
      <c r="A410" t="s">
        <v>456</v>
      </c>
      <c r="B410" t="s">
        <v>41</v>
      </c>
      <c r="C410">
        <v>2874</v>
      </c>
      <c r="D410">
        <v>2805</v>
      </c>
      <c r="E410">
        <v>1593</v>
      </c>
      <c r="F410">
        <v>567</v>
      </c>
      <c r="G410">
        <v>3643</v>
      </c>
      <c r="H410" t="s">
        <v>143</v>
      </c>
      <c r="I410" s="1">
        <v>0.78891020000000001</v>
      </c>
      <c r="J410" s="1">
        <v>0.76996980000000004</v>
      </c>
      <c r="K410" s="1">
        <v>0.43727700000000003</v>
      </c>
      <c r="L410" s="1">
        <v>0.155641</v>
      </c>
    </row>
    <row r="411" spans="1:12" x14ac:dyDescent="0.35">
      <c r="A411" t="s">
        <v>457</v>
      </c>
      <c r="B411" t="s">
        <v>41</v>
      </c>
      <c r="C411">
        <v>9584</v>
      </c>
      <c r="D411">
        <v>9247</v>
      </c>
      <c r="E411">
        <v>5861</v>
      </c>
      <c r="F411">
        <v>1750</v>
      </c>
      <c r="G411">
        <v>13115</v>
      </c>
      <c r="H411" t="s">
        <v>143</v>
      </c>
      <c r="I411" s="1">
        <v>0.73076629999999998</v>
      </c>
      <c r="J411" s="1">
        <v>0.70507059999999999</v>
      </c>
      <c r="K411" s="1">
        <v>0.44689289999999998</v>
      </c>
      <c r="L411" s="1">
        <v>0.133435</v>
      </c>
    </row>
    <row r="412" spans="1:12" x14ac:dyDescent="0.35">
      <c r="A412" t="s">
        <v>458</v>
      </c>
      <c r="B412" t="s">
        <v>41</v>
      </c>
      <c r="C412">
        <v>8769</v>
      </c>
      <c r="D412">
        <v>8499</v>
      </c>
      <c r="E412">
        <v>5855</v>
      </c>
      <c r="F412">
        <v>2012</v>
      </c>
      <c r="G412">
        <v>10202</v>
      </c>
      <c r="H412" t="s">
        <v>143</v>
      </c>
      <c r="I412" s="1">
        <v>0.85953740000000001</v>
      </c>
      <c r="J412" s="1">
        <v>0.83307189999999998</v>
      </c>
      <c r="K412" s="1">
        <v>0.5739071</v>
      </c>
      <c r="L412" s="1">
        <v>0.19721620000000001</v>
      </c>
    </row>
    <row r="413" spans="1:12" x14ac:dyDescent="0.35">
      <c r="A413" t="s">
        <v>459</v>
      </c>
      <c r="B413" t="s">
        <v>41</v>
      </c>
      <c r="C413">
        <v>2028</v>
      </c>
      <c r="D413">
        <v>1946</v>
      </c>
      <c r="E413">
        <v>1244</v>
      </c>
      <c r="F413">
        <v>373</v>
      </c>
      <c r="G413">
        <v>2398</v>
      </c>
      <c r="H413" t="s">
        <v>143</v>
      </c>
      <c r="I413" s="1">
        <v>0.84570469999999998</v>
      </c>
      <c r="J413" s="1">
        <v>0.81150960000000005</v>
      </c>
      <c r="K413" s="1">
        <v>0.51876560000000005</v>
      </c>
      <c r="L413" s="1">
        <v>0.1555463</v>
      </c>
    </row>
    <row r="414" spans="1:12" x14ac:dyDescent="0.35">
      <c r="A414" t="s">
        <v>460</v>
      </c>
      <c r="B414" t="s">
        <v>41</v>
      </c>
      <c r="C414">
        <v>28945</v>
      </c>
      <c r="D414">
        <v>28056</v>
      </c>
      <c r="E414">
        <v>19234</v>
      </c>
      <c r="F414">
        <v>7049</v>
      </c>
      <c r="G414">
        <v>33732</v>
      </c>
      <c r="H414" t="s">
        <v>143</v>
      </c>
      <c r="I414" s="1">
        <v>0.8580873</v>
      </c>
      <c r="J414" s="1">
        <v>0.83173249999999999</v>
      </c>
      <c r="K414" s="1">
        <v>0.57020040000000005</v>
      </c>
      <c r="L414" s="1">
        <v>0.20897070000000001</v>
      </c>
    </row>
    <row r="415" spans="1:12" x14ac:dyDescent="0.35">
      <c r="A415" t="s">
        <v>461</v>
      </c>
      <c r="B415" t="s">
        <v>41</v>
      </c>
      <c r="C415">
        <v>13039</v>
      </c>
      <c r="D415">
        <v>12655</v>
      </c>
      <c r="E415">
        <v>7201</v>
      </c>
      <c r="F415">
        <v>2099</v>
      </c>
      <c r="G415">
        <v>16350</v>
      </c>
      <c r="H415" t="s">
        <v>143</v>
      </c>
      <c r="I415" s="1">
        <v>0.79749230000000004</v>
      </c>
      <c r="J415" s="1">
        <v>0.77400610000000003</v>
      </c>
      <c r="K415" s="1">
        <v>0.44042809999999999</v>
      </c>
      <c r="L415" s="1">
        <v>0.1283792</v>
      </c>
    </row>
    <row r="416" spans="1:12" x14ac:dyDescent="0.35">
      <c r="A416" t="s">
        <v>462</v>
      </c>
      <c r="B416" t="s">
        <v>41</v>
      </c>
      <c r="C416">
        <v>9636</v>
      </c>
      <c r="D416">
        <v>9318</v>
      </c>
      <c r="E416">
        <v>5242</v>
      </c>
      <c r="F416">
        <v>1620</v>
      </c>
      <c r="G416">
        <v>16377</v>
      </c>
      <c r="H416" t="s">
        <v>143</v>
      </c>
      <c r="I416" s="1">
        <v>0.58838619999999997</v>
      </c>
      <c r="J416" s="1">
        <v>0.56896869999999999</v>
      </c>
      <c r="K416" s="1">
        <v>0.32008310000000001</v>
      </c>
      <c r="L416" s="1">
        <v>9.8919199999999999E-2</v>
      </c>
    </row>
    <row r="417" spans="1:12" x14ac:dyDescent="0.35">
      <c r="A417" t="s">
        <v>463</v>
      </c>
      <c r="B417" t="s">
        <v>41</v>
      </c>
      <c r="C417">
        <v>3145</v>
      </c>
      <c r="D417">
        <v>3095</v>
      </c>
      <c r="E417">
        <v>2240</v>
      </c>
      <c r="F417">
        <v>932</v>
      </c>
      <c r="G417">
        <v>3659</v>
      </c>
      <c r="H417" t="s">
        <v>143</v>
      </c>
      <c r="I417" s="1">
        <v>0.85952450000000002</v>
      </c>
      <c r="J417" s="1">
        <v>0.84585949999999999</v>
      </c>
      <c r="K417" s="1">
        <v>0.61218910000000004</v>
      </c>
      <c r="L417" s="1">
        <v>0.25471440000000001</v>
      </c>
    </row>
    <row r="418" spans="1:12" x14ac:dyDescent="0.35">
      <c r="A418" t="s">
        <v>464</v>
      </c>
      <c r="B418" t="s">
        <v>41</v>
      </c>
      <c r="C418">
        <v>17288</v>
      </c>
      <c r="D418">
        <v>16710</v>
      </c>
      <c r="E418">
        <v>9962</v>
      </c>
      <c r="F418">
        <v>2756</v>
      </c>
      <c r="G418">
        <v>21719</v>
      </c>
      <c r="H418" t="s">
        <v>143</v>
      </c>
      <c r="I418" s="1">
        <v>0.7959851</v>
      </c>
      <c r="J418" s="1">
        <v>0.76937250000000001</v>
      </c>
      <c r="K418" s="1">
        <v>0.45867669999999999</v>
      </c>
      <c r="L418" s="1">
        <v>0.12689349999999999</v>
      </c>
    </row>
    <row r="419" spans="1:12" x14ac:dyDescent="0.35">
      <c r="A419" t="s">
        <v>465</v>
      </c>
      <c r="B419" t="s">
        <v>41</v>
      </c>
      <c r="C419">
        <v>26047</v>
      </c>
      <c r="D419">
        <v>25416</v>
      </c>
      <c r="E419">
        <v>16298</v>
      </c>
      <c r="F419">
        <v>5249</v>
      </c>
      <c r="G419">
        <v>31507</v>
      </c>
      <c r="H419" t="s">
        <v>143</v>
      </c>
      <c r="I419" s="1">
        <v>0.82670520000000003</v>
      </c>
      <c r="J419" s="1">
        <v>0.80667789999999995</v>
      </c>
      <c r="K419" s="1">
        <v>0.51728189999999996</v>
      </c>
      <c r="L419" s="1">
        <v>0.16659789999999999</v>
      </c>
    </row>
    <row r="420" spans="1:12" x14ac:dyDescent="0.35">
      <c r="A420" t="s">
        <v>466</v>
      </c>
      <c r="B420" t="s">
        <v>41</v>
      </c>
      <c r="C420">
        <v>31400</v>
      </c>
      <c r="D420">
        <v>30321</v>
      </c>
      <c r="E420">
        <v>15271</v>
      </c>
      <c r="F420">
        <v>3454</v>
      </c>
      <c r="G420">
        <v>32504</v>
      </c>
      <c r="H420" t="s">
        <v>143</v>
      </c>
      <c r="I420" s="1">
        <v>0.96603490000000003</v>
      </c>
      <c r="J420" s="1">
        <v>0.93283899999999997</v>
      </c>
      <c r="K420" s="1">
        <v>0.46981909999999999</v>
      </c>
      <c r="L420" s="1">
        <v>0.10626380000000001</v>
      </c>
    </row>
    <row r="421" spans="1:12" x14ac:dyDescent="0.35">
      <c r="A421" t="s">
        <v>467</v>
      </c>
      <c r="B421" t="s">
        <v>41</v>
      </c>
      <c r="C421">
        <v>21427</v>
      </c>
      <c r="D421">
        <v>20561</v>
      </c>
      <c r="E421">
        <v>11488</v>
      </c>
      <c r="F421">
        <v>3001</v>
      </c>
      <c r="G421">
        <v>25272</v>
      </c>
      <c r="H421" t="s">
        <v>143</v>
      </c>
      <c r="I421" s="1">
        <v>0.84785529999999998</v>
      </c>
      <c r="J421" s="1">
        <v>0.81358810000000004</v>
      </c>
      <c r="K421" s="1">
        <v>0.45457419999999998</v>
      </c>
      <c r="L421" s="1">
        <v>0.11874800000000001</v>
      </c>
    </row>
    <row r="422" spans="1:12" x14ac:dyDescent="0.35">
      <c r="A422" t="s">
        <v>468</v>
      </c>
      <c r="B422" t="s">
        <v>41</v>
      </c>
      <c r="C422">
        <v>33172</v>
      </c>
      <c r="D422">
        <v>32075</v>
      </c>
      <c r="E422">
        <v>20620</v>
      </c>
      <c r="F422">
        <v>6470</v>
      </c>
      <c r="G422">
        <v>36761</v>
      </c>
      <c r="H422" t="s">
        <v>143</v>
      </c>
      <c r="I422" s="1">
        <v>0.90236939999999999</v>
      </c>
      <c r="J422" s="1">
        <v>0.87252799999999997</v>
      </c>
      <c r="K422" s="1">
        <v>0.56092050000000004</v>
      </c>
      <c r="L422" s="1">
        <v>0.17600170000000001</v>
      </c>
    </row>
    <row r="423" spans="1:12" x14ac:dyDescent="0.35">
      <c r="A423" t="s">
        <v>469</v>
      </c>
      <c r="B423" t="s">
        <v>41</v>
      </c>
      <c r="C423">
        <v>31299</v>
      </c>
      <c r="D423">
        <v>30031</v>
      </c>
      <c r="E423">
        <v>16376</v>
      </c>
      <c r="F423">
        <v>4107</v>
      </c>
      <c r="G423">
        <v>35659</v>
      </c>
      <c r="H423" t="s">
        <v>143</v>
      </c>
      <c r="I423" s="1">
        <v>0.87773069999999997</v>
      </c>
      <c r="J423" s="1">
        <v>0.84217169999999997</v>
      </c>
      <c r="K423" s="1">
        <v>0.45923890000000001</v>
      </c>
      <c r="L423" s="1">
        <v>0.11517429999999999</v>
      </c>
    </row>
    <row r="424" spans="1:12" x14ac:dyDescent="0.35">
      <c r="A424" t="s">
        <v>470</v>
      </c>
      <c r="B424" t="s">
        <v>41</v>
      </c>
      <c r="C424">
        <v>19106</v>
      </c>
      <c r="D424">
        <v>18266</v>
      </c>
      <c r="E424">
        <v>9944</v>
      </c>
      <c r="F424">
        <v>2643</v>
      </c>
      <c r="G424">
        <v>24462</v>
      </c>
      <c r="H424" t="s">
        <v>143</v>
      </c>
      <c r="I424" s="1">
        <v>0.78104819999999997</v>
      </c>
      <c r="J424" s="1">
        <v>0.74670919999999996</v>
      </c>
      <c r="K424" s="1">
        <v>0.40650809999999998</v>
      </c>
      <c r="L424" s="1">
        <v>0.10804510000000001</v>
      </c>
    </row>
    <row r="425" spans="1:12" x14ac:dyDescent="0.35">
      <c r="A425" t="s">
        <v>471</v>
      </c>
      <c r="B425" t="s">
        <v>41</v>
      </c>
      <c r="C425">
        <v>15251</v>
      </c>
      <c r="D425">
        <v>14354</v>
      </c>
      <c r="E425">
        <v>9352</v>
      </c>
      <c r="F425">
        <v>3150</v>
      </c>
      <c r="G425">
        <v>11108</v>
      </c>
      <c r="H425" t="s">
        <v>143</v>
      </c>
      <c r="I425" s="1">
        <v>1</v>
      </c>
      <c r="J425" s="1">
        <v>1</v>
      </c>
      <c r="K425" s="1">
        <v>0.84191570000000004</v>
      </c>
      <c r="L425" s="1">
        <v>0.28357939999999998</v>
      </c>
    </row>
    <row r="426" spans="1:12" x14ac:dyDescent="0.35">
      <c r="A426" t="s">
        <v>472</v>
      </c>
      <c r="B426" t="s">
        <v>41</v>
      </c>
      <c r="C426">
        <v>9845</v>
      </c>
      <c r="D426">
        <v>9407</v>
      </c>
      <c r="E426">
        <v>5631</v>
      </c>
      <c r="F426">
        <v>1617</v>
      </c>
      <c r="G426">
        <v>10804</v>
      </c>
      <c r="H426" t="s">
        <v>143</v>
      </c>
      <c r="I426" s="1">
        <v>0.91123659999999995</v>
      </c>
      <c r="J426" s="1">
        <v>0.87069609999999997</v>
      </c>
      <c r="K426" s="1">
        <v>0.52119579999999999</v>
      </c>
      <c r="L426" s="1">
        <v>0.14966679999999999</v>
      </c>
    </row>
    <row r="427" spans="1:12" x14ac:dyDescent="0.35">
      <c r="A427" t="s">
        <v>473</v>
      </c>
      <c r="B427" t="s">
        <v>41</v>
      </c>
      <c r="C427">
        <v>26903</v>
      </c>
      <c r="D427">
        <v>26121</v>
      </c>
      <c r="E427">
        <v>17049</v>
      </c>
      <c r="F427">
        <v>6077</v>
      </c>
      <c r="G427">
        <v>30289</v>
      </c>
      <c r="H427" t="s">
        <v>143</v>
      </c>
      <c r="I427" s="1">
        <v>0.88821019999999995</v>
      </c>
      <c r="J427" s="1">
        <v>0.8623923</v>
      </c>
      <c r="K427" s="1">
        <v>0.56287759999999998</v>
      </c>
      <c r="L427" s="1">
        <v>0.2006339</v>
      </c>
    </row>
    <row r="428" spans="1:12" x14ac:dyDescent="0.35">
      <c r="A428" t="s">
        <v>474</v>
      </c>
      <c r="B428" t="s">
        <v>41</v>
      </c>
      <c r="C428">
        <v>22855</v>
      </c>
      <c r="D428">
        <v>21962</v>
      </c>
      <c r="E428">
        <v>11516</v>
      </c>
      <c r="F428">
        <v>3122</v>
      </c>
      <c r="G428">
        <v>28575</v>
      </c>
      <c r="H428" t="s">
        <v>143</v>
      </c>
      <c r="I428" s="1">
        <v>0.79982500000000001</v>
      </c>
      <c r="J428" s="1">
        <v>0.76857390000000003</v>
      </c>
      <c r="K428" s="1">
        <v>0.40300960000000002</v>
      </c>
      <c r="L428" s="1">
        <v>0.1092563</v>
      </c>
    </row>
    <row r="429" spans="1:12" x14ac:dyDescent="0.35">
      <c r="A429" t="s">
        <v>475</v>
      </c>
      <c r="B429" t="s">
        <v>41</v>
      </c>
      <c r="C429">
        <v>46505</v>
      </c>
      <c r="D429">
        <v>44572</v>
      </c>
      <c r="E429">
        <v>27696</v>
      </c>
      <c r="F429">
        <v>8305</v>
      </c>
      <c r="G429">
        <v>51952</v>
      </c>
      <c r="H429" t="s">
        <v>143</v>
      </c>
      <c r="I429" s="1">
        <v>0.89515319999999998</v>
      </c>
      <c r="J429" s="1">
        <v>0.85794579999999998</v>
      </c>
      <c r="K429" s="1">
        <v>0.53310749999999996</v>
      </c>
      <c r="L429" s="1">
        <v>0.1598591</v>
      </c>
    </row>
    <row r="430" spans="1:12" x14ac:dyDescent="0.35">
      <c r="A430" t="s">
        <v>476</v>
      </c>
      <c r="B430" t="s">
        <v>41</v>
      </c>
      <c r="C430">
        <v>38855</v>
      </c>
      <c r="D430">
        <v>37594</v>
      </c>
      <c r="E430">
        <v>24330</v>
      </c>
      <c r="F430">
        <v>8059</v>
      </c>
      <c r="G430">
        <v>40840</v>
      </c>
      <c r="H430" t="s">
        <v>143</v>
      </c>
      <c r="I430" s="1">
        <v>0.95139569999999996</v>
      </c>
      <c r="J430" s="1">
        <v>0.92051910000000003</v>
      </c>
      <c r="K430" s="1">
        <v>0.59573949999999998</v>
      </c>
      <c r="L430" s="1">
        <v>0.19733100000000001</v>
      </c>
    </row>
    <row r="431" spans="1:12" x14ac:dyDescent="0.35">
      <c r="A431" t="s">
        <v>477</v>
      </c>
      <c r="B431" t="s">
        <v>41</v>
      </c>
      <c r="C431">
        <v>23072</v>
      </c>
      <c r="D431">
        <v>22337</v>
      </c>
      <c r="E431">
        <v>14309</v>
      </c>
      <c r="F431">
        <v>5283</v>
      </c>
      <c r="G431">
        <v>27069</v>
      </c>
      <c r="H431" t="s">
        <v>143</v>
      </c>
      <c r="I431" s="1">
        <v>0.85234030000000005</v>
      </c>
      <c r="J431" s="1">
        <v>0.82518749999999996</v>
      </c>
      <c r="K431" s="1">
        <v>0.52861210000000003</v>
      </c>
      <c r="L431" s="1">
        <v>0.19516790000000001</v>
      </c>
    </row>
    <row r="432" spans="1:12" x14ac:dyDescent="0.35">
      <c r="A432" t="s">
        <v>478</v>
      </c>
      <c r="B432" t="s">
        <v>41</v>
      </c>
      <c r="C432">
        <v>33285</v>
      </c>
      <c r="D432">
        <v>32368</v>
      </c>
      <c r="E432">
        <v>21851</v>
      </c>
      <c r="F432">
        <v>8587</v>
      </c>
      <c r="G432">
        <v>38807</v>
      </c>
      <c r="H432" t="s">
        <v>143</v>
      </c>
      <c r="I432" s="1">
        <v>0.85770610000000003</v>
      </c>
      <c r="J432" s="1">
        <v>0.83407629999999999</v>
      </c>
      <c r="K432" s="1">
        <v>0.56306849999999997</v>
      </c>
      <c r="L432" s="1">
        <v>0.22127450000000001</v>
      </c>
    </row>
    <row r="433" spans="1:12" x14ac:dyDescent="0.35">
      <c r="A433" t="s">
        <v>479</v>
      </c>
      <c r="B433" t="s">
        <v>41</v>
      </c>
      <c r="C433">
        <v>4209</v>
      </c>
      <c r="D433">
        <v>4049</v>
      </c>
      <c r="E433">
        <v>1935</v>
      </c>
      <c r="F433">
        <v>393</v>
      </c>
      <c r="G433">
        <v>5867</v>
      </c>
      <c r="H433" t="s">
        <v>143</v>
      </c>
      <c r="I433" s="1">
        <v>0.7174024</v>
      </c>
      <c r="J433" s="1">
        <v>0.69013119999999994</v>
      </c>
      <c r="K433" s="1">
        <v>0.32981080000000002</v>
      </c>
      <c r="L433" s="1">
        <v>6.6984799999999997E-2</v>
      </c>
    </row>
    <row r="434" spans="1:12" x14ac:dyDescent="0.35">
      <c r="A434" t="s">
        <v>480</v>
      </c>
      <c r="B434" t="s">
        <v>41</v>
      </c>
      <c r="C434">
        <v>7437</v>
      </c>
      <c r="D434">
        <v>7184</v>
      </c>
      <c r="E434">
        <v>3843</v>
      </c>
      <c r="F434">
        <v>795</v>
      </c>
      <c r="G434">
        <v>9163</v>
      </c>
      <c r="H434" t="s">
        <v>143</v>
      </c>
      <c r="I434" s="1">
        <v>0.81163379999999996</v>
      </c>
      <c r="J434" s="1">
        <v>0.78402269999999996</v>
      </c>
      <c r="K434" s="1">
        <v>0.4194041</v>
      </c>
      <c r="L434" s="1">
        <v>8.6762000000000006E-2</v>
      </c>
    </row>
    <row r="435" spans="1:12" x14ac:dyDescent="0.35">
      <c r="A435" t="s">
        <v>481</v>
      </c>
      <c r="B435" t="s">
        <v>41</v>
      </c>
      <c r="C435">
        <v>590</v>
      </c>
      <c r="D435">
        <v>578</v>
      </c>
      <c r="E435">
        <v>352</v>
      </c>
      <c r="F435">
        <v>102</v>
      </c>
      <c r="G435">
        <v>707</v>
      </c>
      <c r="H435" t="s">
        <v>143</v>
      </c>
      <c r="I435" s="1">
        <v>0.83451200000000003</v>
      </c>
      <c r="J435" s="1">
        <v>0.81753889999999996</v>
      </c>
      <c r="K435" s="1">
        <v>0.4978784</v>
      </c>
      <c r="L435" s="1">
        <v>0.1442716</v>
      </c>
    </row>
    <row r="436" spans="1:12" x14ac:dyDescent="0.35">
      <c r="A436" t="s">
        <v>482</v>
      </c>
      <c r="B436" t="s">
        <v>41</v>
      </c>
      <c r="C436">
        <v>9582</v>
      </c>
      <c r="D436">
        <v>9281</v>
      </c>
      <c r="E436">
        <v>5841</v>
      </c>
      <c r="F436">
        <v>1866</v>
      </c>
      <c r="G436">
        <v>11667</v>
      </c>
      <c r="H436" t="s">
        <v>143</v>
      </c>
      <c r="I436" s="1">
        <v>0.82129079999999999</v>
      </c>
      <c r="J436" s="1">
        <v>0.79549159999999997</v>
      </c>
      <c r="K436" s="1">
        <v>0.50064280000000005</v>
      </c>
      <c r="L436" s="1">
        <v>0.15993830000000001</v>
      </c>
    </row>
    <row r="437" spans="1:12" x14ac:dyDescent="0.35">
      <c r="A437" t="s">
        <v>483</v>
      </c>
      <c r="B437" t="s">
        <v>41</v>
      </c>
      <c r="C437">
        <v>10776</v>
      </c>
      <c r="D437">
        <v>10439</v>
      </c>
      <c r="E437">
        <v>7557</v>
      </c>
      <c r="F437">
        <v>3049</v>
      </c>
      <c r="G437">
        <v>12511</v>
      </c>
      <c r="H437" t="s">
        <v>143</v>
      </c>
      <c r="I437" s="1">
        <v>0.86132200000000003</v>
      </c>
      <c r="J437" s="1">
        <v>0.83438579999999996</v>
      </c>
      <c r="K437" s="1">
        <v>0.60402849999999997</v>
      </c>
      <c r="L437" s="1">
        <v>0.24370549999999999</v>
      </c>
    </row>
    <row r="438" spans="1:12" x14ac:dyDescent="0.35">
      <c r="A438" t="s">
        <v>484</v>
      </c>
      <c r="B438" t="s">
        <v>41</v>
      </c>
      <c r="C438">
        <v>15949</v>
      </c>
      <c r="D438">
        <v>15485</v>
      </c>
      <c r="E438">
        <v>9487</v>
      </c>
      <c r="F438">
        <v>3082</v>
      </c>
      <c r="G438">
        <v>20131</v>
      </c>
      <c r="H438" t="s">
        <v>143</v>
      </c>
      <c r="I438" s="1">
        <v>0.79226070000000004</v>
      </c>
      <c r="J438" s="1">
        <v>0.7692116</v>
      </c>
      <c r="K438" s="1">
        <v>0.47126319999999999</v>
      </c>
      <c r="L438" s="1">
        <v>0.15309719999999999</v>
      </c>
    </row>
    <row r="439" spans="1:12" x14ac:dyDescent="0.35">
      <c r="A439" t="s">
        <v>485</v>
      </c>
      <c r="B439" t="s">
        <v>41</v>
      </c>
      <c r="C439">
        <v>20824</v>
      </c>
      <c r="D439">
        <v>20075</v>
      </c>
      <c r="E439">
        <v>13053</v>
      </c>
      <c r="F439">
        <v>4550</v>
      </c>
      <c r="G439">
        <v>25671</v>
      </c>
      <c r="H439" t="s">
        <v>143</v>
      </c>
      <c r="I439" s="1">
        <v>0.81118769999999996</v>
      </c>
      <c r="J439" s="1">
        <v>0.78201089999999995</v>
      </c>
      <c r="K439" s="1">
        <v>0.50847260000000005</v>
      </c>
      <c r="L439" s="1">
        <v>0.17724280000000001</v>
      </c>
    </row>
    <row r="440" spans="1:12" x14ac:dyDescent="0.35">
      <c r="A440" t="s">
        <v>486</v>
      </c>
      <c r="B440" t="s">
        <v>41</v>
      </c>
      <c r="C440">
        <v>20550</v>
      </c>
      <c r="D440">
        <v>19766</v>
      </c>
      <c r="E440">
        <v>11980</v>
      </c>
      <c r="F440">
        <v>3540</v>
      </c>
      <c r="G440">
        <v>26512</v>
      </c>
      <c r="H440" t="s">
        <v>143</v>
      </c>
      <c r="I440" s="1">
        <v>0.7751207</v>
      </c>
      <c r="J440" s="1">
        <v>0.74554920000000002</v>
      </c>
      <c r="K440" s="1">
        <v>0.45187090000000002</v>
      </c>
      <c r="L440" s="1">
        <v>0.13352439999999999</v>
      </c>
    </row>
    <row r="441" spans="1:12" x14ac:dyDescent="0.35">
      <c r="A441" t="s">
        <v>487</v>
      </c>
      <c r="B441" t="s">
        <v>41</v>
      </c>
      <c r="C441">
        <v>23797</v>
      </c>
      <c r="D441">
        <v>23000</v>
      </c>
      <c r="E441">
        <v>14393</v>
      </c>
      <c r="F441">
        <v>4479</v>
      </c>
      <c r="G441">
        <v>29024</v>
      </c>
      <c r="H441" t="s">
        <v>143</v>
      </c>
      <c r="I441" s="1">
        <v>0.81990770000000002</v>
      </c>
      <c r="J441" s="1">
        <v>0.79244760000000003</v>
      </c>
      <c r="K441" s="1">
        <v>0.4958999</v>
      </c>
      <c r="L441" s="1">
        <v>0.1543206</v>
      </c>
    </row>
    <row r="442" spans="1:12" x14ac:dyDescent="0.35">
      <c r="A442" t="s">
        <v>488</v>
      </c>
      <c r="B442" t="s">
        <v>41</v>
      </c>
      <c r="C442">
        <v>20102</v>
      </c>
      <c r="D442">
        <v>19241</v>
      </c>
      <c r="E442">
        <v>11317</v>
      </c>
      <c r="F442">
        <v>3404</v>
      </c>
      <c r="G442">
        <v>25506</v>
      </c>
      <c r="H442" t="s">
        <v>143</v>
      </c>
      <c r="I442" s="1">
        <v>0.7881283</v>
      </c>
      <c r="J442" s="1">
        <v>0.75437149999999997</v>
      </c>
      <c r="K442" s="1">
        <v>0.44369950000000002</v>
      </c>
      <c r="L442" s="1">
        <v>0.13345879999999999</v>
      </c>
    </row>
    <row r="443" spans="1:12" x14ac:dyDescent="0.35">
      <c r="A443" t="s">
        <v>489</v>
      </c>
      <c r="B443" t="s">
        <v>41</v>
      </c>
      <c r="C443">
        <v>10230</v>
      </c>
      <c r="D443">
        <v>9926</v>
      </c>
      <c r="E443">
        <v>6676</v>
      </c>
      <c r="F443">
        <v>2529</v>
      </c>
      <c r="G443">
        <v>11717</v>
      </c>
      <c r="H443" t="s">
        <v>143</v>
      </c>
      <c r="I443" s="1">
        <v>0.87309040000000004</v>
      </c>
      <c r="J443" s="1">
        <v>0.84714520000000004</v>
      </c>
      <c r="K443" s="1">
        <v>0.56977040000000001</v>
      </c>
      <c r="L443" s="1">
        <v>0.21584020000000001</v>
      </c>
    </row>
    <row r="444" spans="1:12" x14ac:dyDescent="0.35">
      <c r="A444" t="s">
        <v>490</v>
      </c>
      <c r="B444" t="s">
        <v>41</v>
      </c>
      <c r="C444">
        <v>2321</v>
      </c>
      <c r="D444">
        <v>2276</v>
      </c>
      <c r="E444">
        <v>1749</v>
      </c>
      <c r="F444">
        <v>859</v>
      </c>
      <c r="G444">
        <v>2566</v>
      </c>
      <c r="H444" t="s">
        <v>143</v>
      </c>
      <c r="I444" s="1">
        <v>0.90452060000000001</v>
      </c>
      <c r="J444" s="1">
        <v>0.88698359999999998</v>
      </c>
      <c r="K444" s="1">
        <v>0.68160560000000003</v>
      </c>
      <c r="L444" s="1">
        <v>0.33476230000000001</v>
      </c>
    </row>
    <row r="445" spans="1:12" x14ac:dyDescent="0.35">
      <c r="A445" t="s">
        <v>491</v>
      </c>
      <c r="B445" t="s">
        <v>41</v>
      </c>
      <c r="C445">
        <v>991</v>
      </c>
      <c r="D445">
        <v>968</v>
      </c>
      <c r="E445">
        <v>683</v>
      </c>
      <c r="F445">
        <v>232</v>
      </c>
      <c r="G445">
        <v>1140</v>
      </c>
      <c r="H445" t="s">
        <v>143</v>
      </c>
      <c r="I445" s="1">
        <v>0.86929820000000002</v>
      </c>
      <c r="J445" s="1">
        <v>0.84912279999999996</v>
      </c>
      <c r="K445" s="1">
        <v>0.59912279999999996</v>
      </c>
      <c r="L445" s="1">
        <v>0.20350879999999999</v>
      </c>
    </row>
    <row r="446" spans="1:12" x14ac:dyDescent="0.35">
      <c r="A446" t="s">
        <v>492</v>
      </c>
      <c r="B446" t="s">
        <v>41</v>
      </c>
      <c r="C446">
        <v>10906</v>
      </c>
      <c r="D446">
        <v>10459</v>
      </c>
      <c r="E446">
        <v>6135</v>
      </c>
      <c r="F446">
        <v>1972</v>
      </c>
      <c r="G446">
        <v>14529</v>
      </c>
      <c r="H446" t="s">
        <v>143</v>
      </c>
      <c r="I446" s="1">
        <v>0.75063659999999999</v>
      </c>
      <c r="J446" s="1">
        <v>0.71987060000000003</v>
      </c>
      <c r="K446" s="1">
        <v>0.42225889999999999</v>
      </c>
      <c r="L446" s="1">
        <v>0.1357285</v>
      </c>
    </row>
    <row r="447" spans="1:12" x14ac:dyDescent="0.35">
      <c r="A447" t="s">
        <v>493</v>
      </c>
      <c r="B447" t="s">
        <v>41</v>
      </c>
      <c r="C447">
        <v>22631</v>
      </c>
      <c r="D447">
        <v>21527</v>
      </c>
      <c r="E447">
        <v>11575</v>
      </c>
      <c r="F447">
        <v>2927</v>
      </c>
      <c r="G447">
        <v>31518</v>
      </c>
      <c r="H447" t="s">
        <v>143</v>
      </c>
      <c r="I447" s="1">
        <v>0.71803410000000001</v>
      </c>
      <c r="J447" s="1">
        <v>0.68300649999999996</v>
      </c>
      <c r="K447" s="1">
        <v>0.36725049999999998</v>
      </c>
      <c r="L447" s="1">
        <v>9.2867599999999995E-2</v>
      </c>
    </row>
    <row r="448" spans="1:12" x14ac:dyDescent="0.35">
      <c r="A448" t="s">
        <v>494</v>
      </c>
      <c r="B448" t="s">
        <v>41</v>
      </c>
      <c r="C448">
        <v>9274</v>
      </c>
      <c r="D448">
        <v>9002</v>
      </c>
      <c r="E448">
        <v>5120</v>
      </c>
      <c r="F448">
        <v>1383</v>
      </c>
      <c r="G448">
        <v>11872</v>
      </c>
      <c r="H448" t="s">
        <v>143</v>
      </c>
      <c r="I448" s="1">
        <v>0.78116580000000002</v>
      </c>
      <c r="J448" s="1">
        <v>0.75825469999999995</v>
      </c>
      <c r="K448" s="1">
        <v>0.43126680000000001</v>
      </c>
      <c r="L448" s="1">
        <v>0.1164926</v>
      </c>
    </row>
    <row r="449" spans="1:12" x14ac:dyDescent="0.35">
      <c r="A449" t="s">
        <v>495</v>
      </c>
      <c r="B449" t="s">
        <v>41</v>
      </c>
      <c r="C449">
        <v>21180</v>
      </c>
      <c r="D449">
        <v>20647</v>
      </c>
      <c r="E449">
        <v>13225</v>
      </c>
      <c r="F449">
        <v>3871</v>
      </c>
      <c r="G449">
        <v>25213</v>
      </c>
      <c r="H449" t="s">
        <v>143</v>
      </c>
      <c r="I449" s="1">
        <v>0.84004279999999998</v>
      </c>
      <c r="J449" s="1">
        <v>0.81890300000000005</v>
      </c>
      <c r="K449" s="1">
        <v>0.52453099999999997</v>
      </c>
      <c r="L449" s="1">
        <v>0.1535319</v>
      </c>
    </row>
    <row r="450" spans="1:12" x14ac:dyDescent="0.35">
      <c r="A450" t="s">
        <v>496</v>
      </c>
      <c r="B450" t="s">
        <v>41</v>
      </c>
      <c r="C450">
        <v>12173</v>
      </c>
      <c r="D450">
        <v>11852</v>
      </c>
      <c r="E450">
        <v>7118</v>
      </c>
      <c r="F450">
        <v>2253</v>
      </c>
      <c r="G450">
        <v>15397</v>
      </c>
      <c r="H450" t="s">
        <v>143</v>
      </c>
      <c r="I450" s="1">
        <v>0.79060859999999999</v>
      </c>
      <c r="J450" s="1">
        <v>0.76976040000000001</v>
      </c>
      <c r="K450" s="1">
        <v>0.46229789999999998</v>
      </c>
      <c r="L450" s="1">
        <v>0.14632719999999999</v>
      </c>
    </row>
    <row r="451" spans="1:12" x14ac:dyDescent="0.35">
      <c r="A451" t="s">
        <v>497</v>
      </c>
      <c r="B451" t="s">
        <v>41</v>
      </c>
      <c r="C451">
        <v>10502</v>
      </c>
      <c r="D451">
        <v>10168</v>
      </c>
      <c r="E451">
        <v>5417</v>
      </c>
      <c r="F451">
        <v>1288</v>
      </c>
      <c r="G451">
        <v>13491</v>
      </c>
      <c r="H451" t="s">
        <v>143</v>
      </c>
      <c r="I451" s="1">
        <v>0.7784449</v>
      </c>
      <c r="J451" s="1">
        <v>0.75368760000000001</v>
      </c>
      <c r="K451" s="1">
        <v>0.40152700000000002</v>
      </c>
      <c r="L451" s="1">
        <v>9.5471100000000003E-2</v>
      </c>
    </row>
    <row r="452" spans="1:12" x14ac:dyDescent="0.35">
      <c r="A452" t="s">
        <v>498</v>
      </c>
      <c r="B452" t="s">
        <v>41</v>
      </c>
      <c r="C452">
        <v>18679</v>
      </c>
      <c r="D452">
        <v>18120</v>
      </c>
      <c r="E452">
        <v>11192</v>
      </c>
      <c r="F452">
        <v>3636</v>
      </c>
      <c r="G452">
        <v>22735</v>
      </c>
      <c r="H452" t="s">
        <v>143</v>
      </c>
      <c r="I452" s="1">
        <v>0.82159669999999996</v>
      </c>
      <c r="J452" s="1">
        <v>0.79700899999999997</v>
      </c>
      <c r="K452" s="1">
        <v>0.49228060000000001</v>
      </c>
      <c r="L452" s="1">
        <v>0.15992960000000001</v>
      </c>
    </row>
    <row r="453" spans="1:12" x14ac:dyDescent="0.35">
      <c r="A453" t="s">
        <v>499</v>
      </c>
      <c r="B453" t="s">
        <v>41</v>
      </c>
      <c r="C453">
        <v>13596</v>
      </c>
      <c r="D453">
        <v>13028</v>
      </c>
      <c r="E453">
        <v>6796</v>
      </c>
      <c r="F453">
        <v>1690</v>
      </c>
      <c r="G453">
        <v>18139</v>
      </c>
      <c r="H453" t="s">
        <v>143</v>
      </c>
      <c r="I453" s="1">
        <v>0.74954520000000002</v>
      </c>
      <c r="J453" s="1">
        <v>0.71823139999999996</v>
      </c>
      <c r="K453" s="1">
        <v>0.3746623</v>
      </c>
      <c r="L453" s="1">
        <v>9.3169399999999999E-2</v>
      </c>
    </row>
    <row r="454" spans="1:12" x14ac:dyDescent="0.35">
      <c r="A454" t="s">
        <v>500</v>
      </c>
      <c r="B454" t="s">
        <v>41</v>
      </c>
      <c r="C454">
        <v>19993</v>
      </c>
      <c r="D454">
        <v>19355</v>
      </c>
      <c r="E454">
        <v>10673</v>
      </c>
      <c r="F454">
        <v>2490</v>
      </c>
      <c r="G454">
        <v>24969</v>
      </c>
      <c r="H454" t="s">
        <v>143</v>
      </c>
      <c r="I454" s="1">
        <v>0.80071289999999995</v>
      </c>
      <c r="J454" s="1">
        <v>0.77516119999999999</v>
      </c>
      <c r="K454" s="1">
        <v>0.42745</v>
      </c>
      <c r="L454" s="1">
        <v>9.9723699999999998E-2</v>
      </c>
    </row>
    <row r="455" spans="1:12" x14ac:dyDescent="0.35">
      <c r="A455" t="s">
        <v>501</v>
      </c>
      <c r="B455" t="s">
        <v>68</v>
      </c>
      <c r="C455">
        <v>13271</v>
      </c>
      <c r="D455">
        <v>12649</v>
      </c>
      <c r="E455">
        <v>6569</v>
      </c>
      <c r="F455">
        <v>1526</v>
      </c>
      <c r="G455">
        <v>16596</v>
      </c>
      <c r="H455" t="s">
        <v>143</v>
      </c>
      <c r="I455" s="1">
        <v>0.79965050000000004</v>
      </c>
      <c r="J455" s="1">
        <v>0.76217159999999995</v>
      </c>
      <c r="K455" s="1">
        <v>0.39581830000000001</v>
      </c>
      <c r="L455" s="1">
        <v>9.1949900000000001E-2</v>
      </c>
    </row>
    <row r="456" spans="1:12" x14ac:dyDescent="0.35">
      <c r="A456" t="s">
        <v>502</v>
      </c>
      <c r="B456" t="s">
        <v>68</v>
      </c>
      <c r="C456">
        <v>15709</v>
      </c>
      <c r="D456">
        <v>15100</v>
      </c>
      <c r="E456">
        <v>8662</v>
      </c>
      <c r="F456">
        <v>2657</v>
      </c>
      <c r="G456">
        <v>19727</v>
      </c>
      <c r="H456" t="s">
        <v>143</v>
      </c>
      <c r="I456" s="1">
        <v>0.79631980000000002</v>
      </c>
      <c r="J456" s="1">
        <v>0.76544840000000003</v>
      </c>
      <c r="K456" s="1">
        <v>0.43909359999999997</v>
      </c>
      <c r="L456" s="1">
        <v>0.13468849999999999</v>
      </c>
    </row>
    <row r="457" spans="1:12" x14ac:dyDescent="0.35">
      <c r="A457" t="s">
        <v>503</v>
      </c>
      <c r="B457" t="s">
        <v>41</v>
      </c>
      <c r="C457">
        <v>21308</v>
      </c>
      <c r="D457">
        <v>20168</v>
      </c>
      <c r="E457">
        <v>9942</v>
      </c>
      <c r="F457">
        <v>2247</v>
      </c>
      <c r="G457">
        <v>25529</v>
      </c>
      <c r="H457" t="s">
        <v>143</v>
      </c>
      <c r="I457" s="1">
        <v>0.83465860000000003</v>
      </c>
      <c r="J457" s="1">
        <v>0.79000349999999997</v>
      </c>
      <c r="K457" s="1">
        <v>0.38943949999999999</v>
      </c>
      <c r="L457" s="1">
        <v>8.8017499999999999E-2</v>
      </c>
    </row>
    <row r="458" spans="1:12" x14ac:dyDescent="0.35">
      <c r="A458" t="s">
        <v>504</v>
      </c>
      <c r="B458" t="s">
        <v>68</v>
      </c>
      <c r="C458">
        <v>18677</v>
      </c>
      <c r="D458">
        <v>17911</v>
      </c>
      <c r="E458">
        <v>8845</v>
      </c>
      <c r="F458">
        <v>1259</v>
      </c>
      <c r="G458">
        <v>18818</v>
      </c>
      <c r="H458" t="s">
        <v>143</v>
      </c>
      <c r="I458" s="1">
        <v>0.99250720000000003</v>
      </c>
      <c r="J458" s="1">
        <v>0.95180149999999997</v>
      </c>
      <c r="K458" s="1">
        <v>0.47002870000000002</v>
      </c>
      <c r="L458" s="1">
        <v>6.6904000000000005E-2</v>
      </c>
    </row>
    <row r="459" spans="1:12" x14ac:dyDescent="0.35">
      <c r="A459" t="s">
        <v>505</v>
      </c>
      <c r="B459" t="s">
        <v>68</v>
      </c>
      <c r="C459">
        <v>10715</v>
      </c>
      <c r="D459">
        <v>10209</v>
      </c>
      <c r="E459">
        <v>4945</v>
      </c>
      <c r="F459">
        <v>896</v>
      </c>
      <c r="G459">
        <v>11663</v>
      </c>
      <c r="H459" t="s">
        <v>143</v>
      </c>
      <c r="I459" s="1">
        <v>0.91871729999999996</v>
      </c>
      <c r="J459" s="1">
        <v>0.8753322</v>
      </c>
      <c r="K459" s="1">
        <v>0.42399039999999999</v>
      </c>
      <c r="L459" s="1">
        <v>7.6824100000000006E-2</v>
      </c>
    </row>
    <row r="460" spans="1:12" x14ac:dyDescent="0.35">
      <c r="A460" t="s">
        <v>506</v>
      </c>
      <c r="B460" t="s">
        <v>41</v>
      </c>
      <c r="C460">
        <v>18752</v>
      </c>
      <c r="D460">
        <v>18155</v>
      </c>
      <c r="E460">
        <v>10889</v>
      </c>
      <c r="F460">
        <v>2758</v>
      </c>
      <c r="G460">
        <v>22736</v>
      </c>
      <c r="H460" t="s">
        <v>143</v>
      </c>
      <c r="I460" s="1">
        <v>0.82477129999999998</v>
      </c>
      <c r="J460" s="1">
        <v>0.79851340000000004</v>
      </c>
      <c r="K460" s="1">
        <v>0.47893210000000003</v>
      </c>
      <c r="L460" s="1">
        <v>0.12130539999999999</v>
      </c>
    </row>
    <row r="461" spans="1:12" x14ac:dyDescent="0.35">
      <c r="A461" t="s">
        <v>507</v>
      </c>
      <c r="B461" t="s">
        <v>41</v>
      </c>
      <c r="C461">
        <v>17835</v>
      </c>
      <c r="D461">
        <v>17273</v>
      </c>
      <c r="E461">
        <v>9819</v>
      </c>
      <c r="F461">
        <v>2211</v>
      </c>
      <c r="G461">
        <v>21779</v>
      </c>
      <c r="H461" t="s">
        <v>143</v>
      </c>
      <c r="I461" s="1">
        <v>0.81890810000000003</v>
      </c>
      <c r="J461" s="1">
        <v>0.79310349999999996</v>
      </c>
      <c r="K461" s="1">
        <v>0.4508471</v>
      </c>
      <c r="L461" s="1">
        <v>0.10151979999999999</v>
      </c>
    </row>
    <row r="462" spans="1:12" x14ac:dyDescent="0.35">
      <c r="A462" t="s">
        <v>508</v>
      </c>
      <c r="B462" t="s">
        <v>41</v>
      </c>
      <c r="C462">
        <v>11346</v>
      </c>
      <c r="D462">
        <v>11014</v>
      </c>
      <c r="E462">
        <v>7038</v>
      </c>
      <c r="F462">
        <v>2031</v>
      </c>
      <c r="G462">
        <v>13459</v>
      </c>
      <c r="H462" t="s">
        <v>143</v>
      </c>
      <c r="I462" s="1">
        <v>0.84300470000000005</v>
      </c>
      <c r="J462" s="1">
        <v>0.81833710000000004</v>
      </c>
      <c r="K462" s="1">
        <v>0.52292139999999998</v>
      </c>
      <c r="L462" s="1">
        <v>0.1509027</v>
      </c>
    </row>
    <row r="463" spans="1:12" x14ac:dyDescent="0.35">
      <c r="A463" t="s">
        <v>509</v>
      </c>
      <c r="B463" t="s">
        <v>41</v>
      </c>
      <c r="C463">
        <v>17636</v>
      </c>
      <c r="D463">
        <v>17236</v>
      </c>
      <c r="E463">
        <v>10875</v>
      </c>
      <c r="F463">
        <v>2775</v>
      </c>
      <c r="G463">
        <v>20969</v>
      </c>
      <c r="H463" t="s">
        <v>143</v>
      </c>
      <c r="I463" s="1">
        <v>0.84105110000000005</v>
      </c>
      <c r="J463" s="1">
        <v>0.82197529999999996</v>
      </c>
      <c r="K463" s="1">
        <v>0.51862280000000005</v>
      </c>
      <c r="L463" s="1">
        <v>0.13233819999999999</v>
      </c>
    </row>
    <row r="464" spans="1:12" x14ac:dyDescent="0.35">
      <c r="A464" t="s">
        <v>510</v>
      </c>
      <c r="B464" t="s">
        <v>41</v>
      </c>
      <c r="C464">
        <v>2392</v>
      </c>
      <c r="D464">
        <v>2338</v>
      </c>
      <c r="E464">
        <v>1330</v>
      </c>
      <c r="F464">
        <v>270</v>
      </c>
      <c r="G464">
        <v>3010</v>
      </c>
      <c r="H464" t="s">
        <v>143</v>
      </c>
      <c r="I464" s="1">
        <v>0.79468439999999996</v>
      </c>
      <c r="J464" s="1">
        <v>0.7767442</v>
      </c>
      <c r="K464" s="1">
        <v>0.44186049999999999</v>
      </c>
      <c r="L464" s="1">
        <v>8.9701000000000003E-2</v>
      </c>
    </row>
    <row r="465" spans="1:12" x14ac:dyDescent="0.35">
      <c r="A465" t="s">
        <v>511</v>
      </c>
      <c r="B465" t="s">
        <v>41</v>
      </c>
      <c r="C465">
        <v>18316</v>
      </c>
      <c r="D465">
        <v>17758</v>
      </c>
      <c r="E465">
        <v>10986</v>
      </c>
      <c r="F465">
        <v>3248</v>
      </c>
      <c r="G465">
        <v>22349</v>
      </c>
      <c r="H465" t="s">
        <v>143</v>
      </c>
      <c r="I465" s="1">
        <v>0.81954450000000001</v>
      </c>
      <c r="J465" s="1">
        <v>0.79457690000000003</v>
      </c>
      <c r="K465" s="1">
        <v>0.49156559999999999</v>
      </c>
      <c r="L465" s="1">
        <v>0.14533090000000001</v>
      </c>
    </row>
    <row r="466" spans="1:12" x14ac:dyDescent="0.35">
      <c r="A466" t="s">
        <v>512</v>
      </c>
      <c r="B466" t="s">
        <v>41</v>
      </c>
      <c r="C466">
        <v>15150</v>
      </c>
      <c r="D466">
        <v>14626</v>
      </c>
      <c r="E466">
        <v>8995</v>
      </c>
      <c r="F466">
        <v>2613</v>
      </c>
      <c r="G466">
        <v>18860</v>
      </c>
      <c r="H466" t="s">
        <v>143</v>
      </c>
      <c r="I466" s="1">
        <v>0.80328739999999998</v>
      </c>
      <c r="J466" s="1">
        <v>0.77550370000000002</v>
      </c>
      <c r="K466" s="1">
        <v>0.47693530000000001</v>
      </c>
      <c r="L466" s="1">
        <v>0.13854720000000001</v>
      </c>
    </row>
    <row r="467" spans="1:12" x14ac:dyDescent="0.35">
      <c r="A467" t="s">
        <v>513</v>
      </c>
      <c r="B467" t="s">
        <v>41</v>
      </c>
      <c r="C467">
        <v>13484</v>
      </c>
      <c r="D467">
        <v>12968</v>
      </c>
      <c r="E467">
        <v>8601</v>
      </c>
      <c r="F467">
        <v>3029</v>
      </c>
      <c r="G467">
        <v>18515</v>
      </c>
      <c r="H467" t="s">
        <v>42</v>
      </c>
      <c r="I467" s="1">
        <v>0.72827430000000004</v>
      </c>
      <c r="J467" s="1">
        <v>0.7004051</v>
      </c>
      <c r="K467" s="1">
        <v>0.46454230000000002</v>
      </c>
      <c r="L467" s="1">
        <v>0.1635971</v>
      </c>
    </row>
    <row r="468" spans="1:12" x14ac:dyDescent="0.35">
      <c r="A468" t="s">
        <v>514</v>
      </c>
      <c r="B468" t="s">
        <v>41</v>
      </c>
      <c r="C468">
        <v>7597</v>
      </c>
      <c r="D468">
        <v>7338</v>
      </c>
      <c r="E468">
        <v>4845</v>
      </c>
      <c r="F468">
        <v>1651</v>
      </c>
      <c r="G468">
        <v>9962</v>
      </c>
      <c r="H468" t="s">
        <v>132</v>
      </c>
      <c r="I468" s="1">
        <v>0.76259790000000005</v>
      </c>
      <c r="J468" s="1">
        <v>0.73659909999999995</v>
      </c>
      <c r="K468" s="1">
        <v>0.48634810000000001</v>
      </c>
      <c r="L468" s="1">
        <v>0.16572980000000001</v>
      </c>
    </row>
    <row r="469" spans="1:12" x14ac:dyDescent="0.35">
      <c r="A469" t="s">
        <v>515</v>
      </c>
      <c r="B469" t="s">
        <v>41</v>
      </c>
      <c r="C469">
        <v>3401</v>
      </c>
      <c r="D469">
        <v>3278</v>
      </c>
      <c r="E469">
        <v>2105</v>
      </c>
      <c r="F469">
        <v>766</v>
      </c>
      <c r="G469">
        <v>4451</v>
      </c>
      <c r="H469" t="s">
        <v>132</v>
      </c>
      <c r="I469" s="1">
        <v>0.7640979</v>
      </c>
      <c r="J469" s="1">
        <v>0.73646370000000005</v>
      </c>
      <c r="K469" s="1">
        <v>0.4729274</v>
      </c>
      <c r="L469" s="1">
        <v>0.1720962</v>
      </c>
    </row>
    <row r="470" spans="1:12" x14ac:dyDescent="0.35">
      <c r="A470" t="s">
        <v>516</v>
      </c>
      <c r="B470" t="s">
        <v>41</v>
      </c>
      <c r="C470">
        <v>2816</v>
      </c>
      <c r="D470">
        <v>2713</v>
      </c>
      <c r="E470">
        <v>1683</v>
      </c>
      <c r="F470">
        <v>536</v>
      </c>
      <c r="G470">
        <v>3679</v>
      </c>
      <c r="H470" t="s">
        <v>132</v>
      </c>
      <c r="I470" s="1">
        <v>0.76542540000000003</v>
      </c>
      <c r="J470" s="1">
        <v>0.73742870000000005</v>
      </c>
      <c r="K470" s="1">
        <v>0.45746130000000002</v>
      </c>
      <c r="L470" s="1">
        <v>0.14569180000000001</v>
      </c>
    </row>
    <row r="471" spans="1:12" x14ac:dyDescent="0.35">
      <c r="A471" t="s">
        <v>517</v>
      </c>
      <c r="B471" t="s">
        <v>41</v>
      </c>
      <c r="C471">
        <v>2797</v>
      </c>
      <c r="D471">
        <v>2715</v>
      </c>
      <c r="E471">
        <v>1891</v>
      </c>
      <c r="F471">
        <v>803</v>
      </c>
      <c r="G471">
        <v>3636</v>
      </c>
      <c r="H471" t="s">
        <v>132</v>
      </c>
      <c r="I471" s="1">
        <v>0.76925189999999999</v>
      </c>
      <c r="J471" s="1">
        <v>0.74669969999999997</v>
      </c>
      <c r="K471" s="1">
        <v>0.52007700000000001</v>
      </c>
      <c r="L471" s="1">
        <v>0.22084709999999999</v>
      </c>
    </row>
    <row r="472" spans="1:12" x14ac:dyDescent="0.35">
      <c r="A472" t="s">
        <v>518</v>
      </c>
      <c r="B472" t="s">
        <v>41</v>
      </c>
      <c r="C472">
        <v>25533</v>
      </c>
      <c r="D472">
        <v>24578</v>
      </c>
      <c r="E472">
        <v>15378</v>
      </c>
      <c r="F472">
        <v>4513</v>
      </c>
      <c r="G472">
        <v>34203</v>
      </c>
      <c r="H472" t="s">
        <v>519</v>
      </c>
      <c r="I472" s="1">
        <v>0.74651350000000005</v>
      </c>
      <c r="J472" s="1">
        <v>0.71859189999999995</v>
      </c>
      <c r="K472" s="1">
        <v>0.4496097</v>
      </c>
      <c r="L472" s="1">
        <v>0.1319475</v>
      </c>
    </row>
    <row r="473" spans="1:12" x14ac:dyDescent="0.35">
      <c r="A473" t="s">
        <v>520</v>
      </c>
      <c r="B473" t="s">
        <v>41</v>
      </c>
      <c r="C473">
        <v>17300</v>
      </c>
      <c r="D473">
        <v>16550</v>
      </c>
      <c r="E473">
        <v>10513</v>
      </c>
      <c r="F473">
        <v>2856</v>
      </c>
      <c r="G473">
        <v>22050</v>
      </c>
      <c r="H473" t="s">
        <v>519</v>
      </c>
      <c r="I473" s="1">
        <v>0.78458050000000001</v>
      </c>
      <c r="J473" s="1">
        <v>0.75056690000000004</v>
      </c>
      <c r="K473" s="1">
        <v>0.47678009999999998</v>
      </c>
      <c r="L473" s="1">
        <v>0.12952379999999999</v>
      </c>
    </row>
    <row r="474" spans="1:12" x14ac:dyDescent="0.35">
      <c r="A474" t="s">
        <v>521</v>
      </c>
      <c r="B474" t="s">
        <v>41</v>
      </c>
      <c r="C474">
        <v>8365</v>
      </c>
      <c r="D474">
        <v>8025</v>
      </c>
      <c r="E474">
        <v>4601</v>
      </c>
      <c r="F474">
        <v>1261</v>
      </c>
      <c r="G474">
        <v>11384</v>
      </c>
      <c r="H474" t="s">
        <v>519</v>
      </c>
      <c r="I474" s="1">
        <v>0.73480330000000005</v>
      </c>
      <c r="J474" s="1">
        <v>0.70493669999999997</v>
      </c>
      <c r="K474" s="1">
        <v>0.40416370000000001</v>
      </c>
      <c r="L474" s="1">
        <v>0.11076950000000001</v>
      </c>
    </row>
    <row r="475" spans="1:12" x14ac:dyDescent="0.35">
      <c r="A475" t="s">
        <v>522</v>
      </c>
      <c r="B475" t="s">
        <v>41</v>
      </c>
      <c r="C475">
        <v>20874</v>
      </c>
      <c r="D475">
        <v>19649</v>
      </c>
      <c r="E475">
        <v>10774</v>
      </c>
      <c r="F475">
        <v>2606</v>
      </c>
      <c r="G475">
        <v>26124</v>
      </c>
      <c r="H475" t="s">
        <v>519</v>
      </c>
      <c r="I475" s="1">
        <v>0.79903539999999995</v>
      </c>
      <c r="J475" s="1">
        <v>0.75214360000000002</v>
      </c>
      <c r="K475" s="1">
        <v>0.4124177</v>
      </c>
      <c r="L475" s="1">
        <v>9.9754999999999996E-2</v>
      </c>
    </row>
    <row r="476" spans="1:12" x14ac:dyDescent="0.35">
      <c r="A476" t="s">
        <v>523</v>
      </c>
      <c r="B476" t="s">
        <v>41</v>
      </c>
      <c r="C476">
        <v>41090</v>
      </c>
      <c r="D476">
        <v>39383</v>
      </c>
      <c r="E476">
        <v>23260</v>
      </c>
      <c r="F476">
        <v>6832</v>
      </c>
      <c r="G476">
        <v>51750</v>
      </c>
      <c r="H476" t="s">
        <v>519</v>
      </c>
      <c r="I476" s="1">
        <v>0.79400970000000004</v>
      </c>
      <c r="J476" s="1">
        <v>0.76102420000000004</v>
      </c>
      <c r="K476" s="1">
        <v>0.4494686</v>
      </c>
      <c r="L476" s="1">
        <v>0.13201930000000001</v>
      </c>
    </row>
    <row r="477" spans="1:12" x14ac:dyDescent="0.35">
      <c r="A477" t="s">
        <v>524</v>
      </c>
      <c r="B477" t="s">
        <v>41</v>
      </c>
      <c r="C477">
        <v>7593</v>
      </c>
      <c r="D477">
        <v>7209</v>
      </c>
      <c r="E477">
        <v>3835</v>
      </c>
      <c r="F477">
        <v>805</v>
      </c>
      <c r="G477">
        <v>9549</v>
      </c>
      <c r="H477" t="s">
        <v>519</v>
      </c>
      <c r="I477" s="1">
        <v>0.79516180000000003</v>
      </c>
      <c r="J477" s="1">
        <v>0.75494810000000001</v>
      </c>
      <c r="K477" s="1">
        <v>0.40161269999999999</v>
      </c>
      <c r="L477" s="1">
        <v>8.4302000000000002E-2</v>
      </c>
    </row>
    <row r="478" spans="1:12" x14ac:dyDescent="0.35">
      <c r="A478" t="s">
        <v>525</v>
      </c>
      <c r="B478" t="s">
        <v>41</v>
      </c>
      <c r="C478">
        <v>16851</v>
      </c>
      <c r="D478">
        <v>16035</v>
      </c>
      <c r="E478">
        <v>10422</v>
      </c>
      <c r="F478">
        <v>3532</v>
      </c>
      <c r="G478">
        <v>21124</v>
      </c>
      <c r="H478" t="s">
        <v>519</v>
      </c>
      <c r="I478" s="1">
        <v>0.79771820000000004</v>
      </c>
      <c r="J478" s="1">
        <v>0.75908920000000002</v>
      </c>
      <c r="K478" s="1">
        <v>0.49337249999999999</v>
      </c>
      <c r="L478" s="1">
        <v>0.1672032</v>
      </c>
    </row>
    <row r="479" spans="1:12" x14ac:dyDescent="0.35">
      <c r="A479" t="s">
        <v>526</v>
      </c>
      <c r="B479" t="s">
        <v>41</v>
      </c>
      <c r="C479">
        <v>9700</v>
      </c>
      <c r="D479">
        <v>9324</v>
      </c>
      <c r="E479">
        <v>6140</v>
      </c>
      <c r="F479">
        <v>1978</v>
      </c>
      <c r="G479">
        <v>13166</v>
      </c>
      <c r="H479" t="s">
        <v>519</v>
      </c>
      <c r="I479" s="1">
        <v>0.73674620000000002</v>
      </c>
      <c r="J479" s="1">
        <v>0.70818780000000003</v>
      </c>
      <c r="K479" s="1">
        <v>0.46635270000000001</v>
      </c>
      <c r="L479" s="1">
        <v>0.15023549999999999</v>
      </c>
    </row>
    <row r="480" spans="1:12" x14ac:dyDescent="0.35">
      <c r="A480" t="s">
        <v>527</v>
      </c>
      <c r="B480" t="s">
        <v>41</v>
      </c>
      <c r="C480">
        <v>7903</v>
      </c>
      <c r="D480">
        <v>7523</v>
      </c>
      <c r="E480">
        <v>4438</v>
      </c>
      <c r="F480">
        <v>1155</v>
      </c>
      <c r="G480">
        <v>10848</v>
      </c>
      <c r="H480" t="s">
        <v>519</v>
      </c>
      <c r="I480" s="1">
        <v>0.72852139999999999</v>
      </c>
      <c r="J480" s="1">
        <v>0.69349190000000005</v>
      </c>
      <c r="K480" s="1">
        <v>0.40910770000000002</v>
      </c>
      <c r="L480" s="1">
        <v>0.1064712</v>
      </c>
    </row>
    <row r="481" spans="1:12" x14ac:dyDescent="0.35">
      <c r="A481" t="s">
        <v>528</v>
      </c>
      <c r="B481" t="s">
        <v>41</v>
      </c>
      <c r="C481">
        <v>25855</v>
      </c>
      <c r="D481">
        <v>24560</v>
      </c>
      <c r="E481">
        <v>14593</v>
      </c>
      <c r="F481">
        <v>4348</v>
      </c>
      <c r="G481">
        <v>33976</v>
      </c>
      <c r="H481" t="s">
        <v>519</v>
      </c>
      <c r="I481" s="1">
        <v>0.7609783</v>
      </c>
      <c r="J481" s="1">
        <v>0.72286320000000004</v>
      </c>
      <c r="K481" s="1">
        <v>0.42950909999999998</v>
      </c>
      <c r="L481" s="1">
        <v>0.12797269999999999</v>
      </c>
    </row>
    <row r="482" spans="1:12" x14ac:dyDescent="0.35">
      <c r="A482" t="s">
        <v>529</v>
      </c>
      <c r="B482" t="s">
        <v>41</v>
      </c>
      <c r="C482">
        <v>19441</v>
      </c>
      <c r="D482">
        <v>17873</v>
      </c>
      <c r="E482">
        <v>10261</v>
      </c>
      <c r="F482">
        <v>2158</v>
      </c>
      <c r="G482">
        <v>25263</v>
      </c>
      <c r="H482" t="s">
        <v>530</v>
      </c>
      <c r="I482" s="1">
        <v>0.76954440000000002</v>
      </c>
      <c r="J482" s="1">
        <v>0.70747729999999998</v>
      </c>
      <c r="K482" s="1">
        <v>0.4061671</v>
      </c>
      <c r="L482" s="1">
        <v>8.5421399999999995E-2</v>
      </c>
    </row>
    <row r="483" spans="1:12" x14ac:dyDescent="0.35">
      <c r="A483" t="s">
        <v>531</v>
      </c>
      <c r="B483" t="s">
        <v>41</v>
      </c>
      <c r="C483">
        <v>5070</v>
      </c>
      <c r="D483">
        <v>4859</v>
      </c>
      <c r="E483">
        <v>2705</v>
      </c>
      <c r="F483">
        <v>678</v>
      </c>
      <c r="G483">
        <v>6743</v>
      </c>
      <c r="H483" t="s">
        <v>530</v>
      </c>
      <c r="I483" s="1">
        <v>0.75189079999999997</v>
      </c>
      <c r="J483" s="1">
        <v>0.72059910000000005</v>
      </c>
      <c r="K483" s="1">
        <v>0.40115679999999998</v>
      </c>
      <c r="L483" s="1">
        <v>0.1005487</v>
      </c>
    </row>
    <row r="484" spans="1:12" x14ac:dyDescent="0.35">
      <c r="A484" t="s">
        <v>532</v>
      </c>
      <c r="B484" t="s">
        <v>41</v>
      </c>
      <c r="C484">
        <v>7169</v>
      </c>
      <c r="D484">
        <v>6796</v>
      </c>
      <c r="E484">
        <v>4100</v>
      </c>
      <c r="F484">
        <v>1164</v>
      </c>
      <c r="G484">
        <v>8637</v>
      </c>
      <c r="H484" t="s">
        <v>530</v>
      </c>
      <c r="I484" s="1">
        <v>0.83003360000000004</v>
      </c>
      <c r="J484" s="1">
        <v>0.78684730000000003</v>
      </c>
      <c r="K484" s="1">
        <v>0.47470190000000001</v>
      </c>
      <c r="L484" s="1">
        <v>0.134769</v>
      </c>
    </row>
    <row r="485" spans="1:12" x14ac:dyDescent="0.35">
      <c r="A485" t="s">
        <v>533</v>
      </c>
      <c r="B485" t="s">
        <v>41</v>
      </c>
      <c r="C485">
        <v>54</v>
      </c>
      <c r="D485">
        <v>53</v>
      </c>
      <c r="E485">
        <v>35</v>
      </c>
      <c r="F485">
        <v>21</v>
      </c>
      <c r="G485">
        <v>51</v>
      </c>
      <c r="H485" t="s">
        <v>530</v>
      </c>
      <c r="I485" s="1">
        <v>1</v>
      </c>
      <c r="J485" s="1">
        <v>1</v>
      </c>
      <c r="K485" s="1">
        <v>0.68627450000000001</v>
      </c>
      <c r="L485" s="1">
        <v>0.41176469999999998</v>
      </c>
    </row>
    <row r="486" spans="1:12" x14ac:dyDescent="0.35">
      <c r="A486" t="s">
        <v>534</v>
      </c>
      <c r="B486" t="s">
        <v>41</v>
      </c>
      <c r="C486">
        <v>13973</v>
      </c>
      <c r="D486">
        <v>13426</v>
      </c>
      <c r="E486">
        <v>8634</v>
      </c>
      <c r="F486">
        <v>2884</v>
      </c>
      <c r="G486">
        <v>17390</v>
      </c>
      <c r="H486" t="s">
        <v>519</v>
      </c>
      <c r="I486" s="1">
        <v>0.80350770000000005</v>
      </c>
      <c r="J486" s="1">
        <v>0.77205290000000004</v>
      </c>
      <c r="K486" s="1">
        <v>0.49649219999999999</v>
      </c>
      <c r="L486" s="1">
        <v>0.1658424</v>
      </c>
    </row>
    <row r="487" spans="1:12" x14ac:dyDescent="0.35">
      <c r="A487" t="s">
        <v>535</v>
      </c>
      <c r="B487" t="s">
        <v>41</v>
      </c>
      <c r="C487">
        <v>27807</v>
      </c>
      <c r="D487">
        <v>26651</v>
      </c>
      <c r="E487">
        <v>16789</v>
      </c>
      <c r="F487">
        <v>5061</v>
      </c>
      <c r="G487">
        <v>33450</v>
      </c>
      <c r="H487" t="s">
        <v>519</v>
      </c>
      <c r="I487" s="1">
        <v>0.83130040000000005</v>
      </c>
      <c r="J487" s="1">
        <v>0.79674140000000004</v>
      </c>
      <c r="K487" s="1">
        <v>0.50191330000000001</v>
      </c>
      <c r="L487" s="1">
        <v>0.1513004</v>
      </c>
    </row>
    <row r="488" spans="1:12" x14ac:dyDescent="0.35">
      <c r="A488" t="s">
        <v>536</v>
      </c>
      <c r="B488" t="s">
        <v>41</v>
      </c>
      <c r="C488">
        <v>3052</v>
      </c>
      <c r="D488">
        <v>2961</v>
      </c>
      <c r="E488">
        <v>2142</v>
      </c>
      <c r="F488">
        <v>629</v>
      </c>
      <c r="G488">
        <v>3585</v>
      </c>
      <c r="H488" t="s">
        <v>519</v>
      </c>
      <c r="I488" s="1">
        <v>0.851325</v>
      </c>
      <c r="J488" s="1">
        <v>0.82594140000000005</v>
      </c>
      <c r="K488" s="1">
        <v>0.59748950000000001</v>
      </c>
      <c r="L488" s="1">
        <v>0.17545330000000001</v>
      </c>
    </row>
    <row r="489" spans="1:12" x14ac:dyDescent="0.35">
      <c r="A489" t="s">
        <v>537</v>
      </c>
      <c r="B489" t="s">
        <v>41</v>
      </c>
      <c r="C489">
        <v>14832</v>
      </c>
      <c r="D489">
        <v>14298</v>
      </c>
      <c r="E489">
        <v>9651</v>
      </c>
      <c r="F489">
        <v>3471</v>
      </c>
      <c r="G489">
        <v>18321</v>
      </c>
      <c r="H489" t="s">
        <v>132</v>
      </c>
      <c r="I489" s="1">
        <v>0.80956280000000003</v>
      </c>
      <c r="J489" s="1">
        <v>0.78041590000000005</v>
      </c>
      <c r="K489" s="1">
        <v>0.52677260000000004</v>
      </c>
      <c r="L489" s="1">
        <v>0.1894547</v>
      </c>
    </row>
    <row r="490" spans="1:12" x14ac:dyDescent="0.35">
      <c r="A490" t="s">
        <v>538</v>
      </c>
      <c r="B490" t="s">
        <v>41</v>
      </c>
      <c r="C490">
        <v>15011</v>
      </c>
      <c r="D490">
        <v>14525</v>
      </c>
      <c r="E490">
        <v>9748</v>
      </c>
      <c r="F490">
        <v>3521</v>
      </c>
      <c r="G490">
        <v>18166</v>
      </c>
      <c r="H490" t="s">
        <v>132</v>
      </c>
      <c r="I490" s="1">
        <v>0.8263239</v>
      </c>
      <c r="J490" s="1">
        <v>0.79957060000000002</v>
      </c>
      <c r="K490" s="1">
        <v>0.53660680000000005</v>
      </c>
      <c r="L490" s="1">
        <v>0.19382360000000001</v>
      </c>
    </row>
    <row r="491" spans="1:12" x14ac:dyDescent="0.35">
      <c r="A491" t="s">
        <v>539</v>
      </c>
      <c r="B491" t="s">
        <v>41</v>
      </c>
      <c r="C491">
        <v>8352</v>
      </c>
      <c r="D491">
        <v>7979</v>
      </c>
      <c r="E491">
        <v>5281</v>
      </c>
      <c r="F491">
        <v>2145</v>
      </c>
      <c r="G491">
        <v>10268</v>
      </c>
      <c r="H491" t="s">
        <v>132</v>
      </c>
      <c r="I491" s="1">
        <v>0.81340089999999998</v>
      </c>
      <c r="J491" s="1">
        <v>0.77707440000000005</v>
      </c>
      <c r="K491" s="1">
        <v>0.51431629999999995</v>
      </c>
      <c r="L491" s="1">
        <v>0.20890139999999999</v>
      </c>
    </row>
    <row r="492" spans="1:12" x14ac:dyDescent="0.35">
      <c r="A492" t="s">
        <v>540</v>
      </c>
      <c r="B492" t="s">
        <v>41</v>
      </c>
      <c r="C492">
        <v>11385</v>
      </c>
      <c r="D492">
        <v>10981</v>
      </c>
      <c r="E492">
        <v>7430</v>
      </c>
      <c r="F492">
        <v>2838</v>
      </c>
      <c r="G492">
        <v>14697</v>
      </c>
      <c r="H492" t="s">
        <v>519</v>
      </c>
      <c r="I492" s="1">
        <v>0.77464789999999994</v>
      </c>
      <c r="J492" s="1">
        <v>0.74715929999999997</v>
      </c>
      <c r="K492" s="1">
        <v>0.50554540000000003</v>
      </c>
      <c r="L492" s="1">
        <v>0.19310060000000001</v>
      </c>
    </row>
    <row r="493" spans="1:12" x14ac:dyDescent="0.35">
      <c r="A493" t="s">
        <v>541</v>
      </c>
      <c r="B493" t="s">
        <v>41</v>
      </c>
      <c r="C493">
        <v>7983</v>
      </c>
      <c r="D493">
        <v>7681</v>
      </c>
      <c r="E493">
        <v>4831</v>
      </c>
      <c r="F493">
        <v>1565</v>
      </c>
      <c r="G493">
        <v>10105</v>
      </c>
      <c r="H493" t="s">
        <v>519</v>
      </c>
      <c r="I493" s="1">
        <v>0.79000499999999996</v>
      </c>
      <c r="J493" s="1">
        <v>0.76011879999999998</v>
      </c>
      <c r="K493" s="1">
        <v>0.47808020000000001</v>
      </c>
      <c r="L493" s="1">
        <v>0.15487380000000001</v>
      </c>
    </row>
    <row r="494" spans="1:12" x14ac:dyDescent="0.35">
      <c r="A494" t="s">
        <v>542</v>
      </c>
      <c r="B494" t="s">
        <v>41</v>
      </c>
      <c r="C494">
        <v>5447</v>
      </c>
      <c r="D494">
        <v>5211</v>
      </c>
      <c r="E494">
        <v>3075</v>
      </c>
      <c r="F494">
        <v>794</v>
      </c>
      <c r="G494">
        <v>6926</v>
      </c>
      <c r="H494" t="s">
        <v>519</v>
      </c>
      <c r="I494" s="1">
        <v>0.78645679999999996</v>
      </c>
      <c r="J494" s="1">
        <v>0.75238229999999995</v>
      </c>
      <c r="K494" s="1">
        <v>0.44397920000000002</v>
      </c>
      <c r="L494" s="1">
        <v>0.11464050000000001</v>
      </c>
    </row>
    <row r="495" spans="1:12" x14ac:dyDescent="0.35">
      <c r="A495" t="s">
        <v>543</v>
      </c>
      <c r="B495" t="s">
        <v>41</v>
      </c>
      <c r="C495">
        <v>20935</v>
      </c>
      <c r="D495">
        <v>20201</v>
      </c>
      <c r="E495">
        <v>12780</v>
      </c>
      <c r="F495">
        <v>4094</v>
      </c>
      <c r="G495">
        <v>23978</v>
      </c>
      <c r="H495" t="s">
        <v>519</v>
      </c>
      <c r="I495" s="1">
        <v>0.87309199999999998</v>
      </c>
      <c r="J495" s="1">
        <v>0.84248060000000002</v>
      </c>
      <c r="K495" s="1">
        <v>0.53298849999999998</v>
      </c>
      <c r="L495" s="1">
        <v>0.1707398</v>
      </c>
    </row>
    <row r="496" spans="1:12" x14ac:dyDescent="0.35">
      <c r="A496" t="s">
        <v>544</v>
      </c>
      <c r="B496" t="s">
        <v>41</v>
      </c>
      <c r="C496">
        <v>13230</v>
      </c>
      <c r="D496">
        <v>12663</v>
      </c>
      <c r="E496">
        <v>7338</v>
      </c>
      <c r="F496">
        <v>1873</v>
      </c>
      <c r="G496">
        <v>16066</v>
      </c>
      <c r="H496" t="s">
        <v>519</v>
      </c>
      <c r="I496" s="1">
        <v>0.82347820000000005</v>
      </c>
      <c r="J496" s="1">
        <v>0.78818630000000001</v>
      </c>
      <c r="K496" s="1">
        <v>0.45674090000000001</v>
      </c>
      <c r="L496" s="1">
        <v>0.11658159999999999</v>
      </c>
    </row>
    <row r="497" spans="1:12" x14ac:dyDescent="0.35">
      <c r="A497" t="s">
        <v>545</v>
      </c>
      <c r="B497" t="s">
        <v>41</v>
      </c>
      <c r="C497">
        <v>13682</v>
      </c>
      <c r="D497">
        <v>12929</v>
      </c>
      <c r="E497">
        <v>6866</v>
      </c>
      <c r="F497">
        <v>1846</v>
      </c>
      <c r="G497">
        <v>16183</v>
      </c>
      <c r="H497" t="s">
        <v>519</v>
      </c>
      <c r="I497" s="1">
        <v>0.84545510000000001</v>
      </c>
      <c r="J497" s="1">
        <v>0.79892479999999999</v>
      </c>
      <c r="K497" s="1">
        <v>0.42427239999999999</v>
      </c>
      <c r="L497" s="1">
        <v>0.1140703</v>
      </c>
    </row>
    <row r="498" spans="1:12" x14ac:dyDescent="0.35">
      <c r="A498" t="s">
        <v>546</v>
      </c>
      <c r="B498" t="s">
        <v>41</v>
      </c>
      <c r="C498">
        <v>25547</v>
      </c>
      <c r="D498">
        <v>24673</v>
      </c>
      <c r="E498">
        <v>16748</v>
      </c>
      <c r="F498">
        <v>5849</v>
      </c>
      <c r="G498">
        <v>27935</v>
      </c>
      <c r="H498" t="s">
        <v>519</v>
      </c>
      <c r="I498" s="1">
        <v>0.91451590000000005</v>
      </c>
      <c r="J498" s="1">
        <v>0.88322889999999998</v>
      </c>
      <c r="K498" s="1">
        <v>0.59953460000000003</v>
      </c>
      <c r="L498" s="1">
        <v>0.20937890000000001</v>
      </c>
    </row>
    <row r="499" spans="1:12" x14ac:dyDescent="0.35">
      <c r="A499" t="s">
        <v>547</v>
      </c>
      <c r="B499" t="s">
        <v>41</v>
      </c>
      <c r="C499">
        <v>3595</v>
      </c>
      <c r="D499">
        <v>3491</v>
      </c>
      <c r="E499">
        <v>2313</v>
      </c>
      <c r="F499">
        <v>671</v>
      </c>
      <c r="G499">
        <v>4230</v>
      </c>
      <c r="H499" t="s">
        <v>519</v>
      </c>
      <c r="I499" s="1">
        <v>0.84988180000000002</v>
      </c>
      <c r="J499" s="1">
        <v>0.82529549999999996</v>
      </c>
      <c r="K499" s="1">
        <v>0.54680850000000003</v>
      </c>
      <c r="L499" s="1">
        <v>0.15862879999999999</v>
      </c>
    </row>
    <row r="500" spans="1:12" x14ac:dyDescent="0.35">
      <c r="A500" t="s">
        <v>548</v>
      </c>
      <c r="B500" t="s">
        <v>41</v>
      </c>
      <c r="C500">
        <v>6772</v>
      </c>
      <c r="D500">
        <v>6508</v>
      </c>
      <c r="E500">
        <v>3856</v>
      </c>
      <c r="F500">
        <v>947</v>
      </c>
      <c r="G500">
        <v>8227</v>
      </c>
      <c r="H500" t="s">
        <v>132</v>
      </c>
      <c r="I500" s="1">
        <v>0.82314330000000002</v>
      </c>
      <c r="J500" s="1">
        <v>0.79105380000000003</v>
      </c>
      <c r="K500" s="1">
        <v>0.46870060000000002</v>
      </c>
      <c r="L500" s="1">
        <v>0.1151088</v>
      </c>
    </row>
    <row r="501" spans="1:12" x14ac:dyDescent="0.35">
      <c r="A501" t="s">
        <v>549</v>
      </c>
      <c r="B501" t="s">
        <v>41</v>
      </c>
      <c r="C501">
        <v>6501</v>
      </c>
      <c r="D501">
        <v>6195</v>
      </c>
      <c r="E501">
        <v>3561</v>
      </c>
      <c r="F501">
        <v>929</v>
      </c>
      <c r="G501">
        <v>8074</v>
      </c>
      <c r="H501" t="s">
        <v>519</v>
      </c>
      <c r="I501" s="1">
        <v>0.80517709999999998</v>
      </c>
      <c r="J501" s="1">
        <v>0.76727769999999995</v>
      </c>
      <c r="K501" s="1">
        <v>0.44104529999999997</v>
      </c>
      <c r="L501" s="1">
        <v>0.1150607</v>
      </c>
    </row>
    <row r="502" spans="1:12" x14ac:dyDescent="0.35">
      <c r="A502" t="s">
        <v>550</v>
      </c>
      <c r="B502" t="s">
        <v>41</v>
      </c>
      <c r="C502">
        <v>12632</v>
      </c>
      <c r="D502">
        <v>12136</v>
      </c>
      <c r="E502">
        <v>6774</v>
      </c>
      <c r="F502">
        <v>1709</v>
      </c>
      <c r="G502">
        <v>15641</v>
      </c>
      <c r="H502" t="s">
        <v>519</v>
      </c>
      <c r="I502" s="1">
        <v>0.80762100000000003</v>
      </c>
      <c r="J502" s="1">
        <v>0.77590950000000003</v>
      </c>
      <c r="K502" s="1">
        <v>0.43309249999999999</v>
      </c>
      <c r="L502" s="1">
        <v>0.1092641</v>
      </c>
    </row>
    <row r="503" spans="1:12" x14ac:dyDescent="0.35">
      <c r="A503" t="s">
        <v>551</v>
      </c>
      <c r="B503" t="s">
        <v>41</v>
      </c>
      <c r="C503">
        <v>6871</v>
      </c>
      <c r="D503">
        <v>6648</v>
      </c>
      <c r="E503">
        <v>4359</v>
      </c>
      <c r="F503">
        <v>1441</v>
      </c>
      <c r="G503">
        <v>7701</v>
      </c>
      <c r="H503" t="s">
        <v>519</v>
      </c>
      <c r="I503" s="1">
        <v>0.89222179999999995</v>
      </c>
      <c r="J503" s="1">
        <v>0.86326449999999999</v>
      </c>
      <c r="K503" s="1">
        <v>0.56603040000000004</v>
      </c>
      <c r="L503" s="1">
        <v>0.1871186</v>
      </c>
    </row>
    <row r="504" spans="1:12" x14ac:dyDescent="0.35">
      <c r="A504" t="s">
        <v>552</v>
      </c>
      <c r="B504" t="s">
        <v>41</v>
      </c>
      <c r="C504">
        <v>20794</v>
      </c>
      <c r="D504">
        <v>19626</v>
      </c>
      <c r="E504">
        <v>10595</v>
      </c>
      <c r="F504">
        <v>2470</v>
      </c>
      <c r="G504">
        <v>25043</v>
      </c>
      <c r="H504" t="s">
        <v>519</v>
      </c>
      <c r="I504" s="1">
        <v>0.83033179999999995</v>
      </c>
      <c r="J504" s="1">
        <v>0.7836921</v>
      </c>
      <c r="K504" s="1">
        <v>0.42307230000000001</v>
      </c>
      <c r="L504" s="1">
        <v>9.8630399999999993E-2</v>
      </c>
    </row>
    <row r="505" spans="1:12" x14ac:dyDescent="0.35">
      <c r="A505" t="s">
        <v>553</v>
      </c>
      <c r="B505" t="s">
        <v>41</v>
      </c>
      <c r="C505">
        <v>2761</v>
      </c>
      <c r="D505">
        <v>2660</v>
      </c>
      <c r="E505">
        <v>1452</v>
      </c>
      <c r="F505">
        <v>256</v>
      </c>
      <c r="G505">
        <v>3326</v>
      </c>
      <c r="H505" t="s">
        <v>519</v>
      </c>
      <c r="I505" s="1">
        <v>0.83012629999999998</v>
      </c>
      <c r="J505" s="1">
        <v>0.79975940000000001</v>
      </c>
      <c r="K505" s="1">
        <v>0.43656040000000002</v>
      </c>
      <c r="L505" s="1">
        <v>7.6969300000000004E-2</v>
      </c>
    </row>
    <row r="506" spans="1:12" x14ac:dyDescent="0.35">
      <c r="A506" t="s">
        <v>554</v>
      </c>
      <c r="B506" t="s">
        <v>41</v>
      </c>
      <c r="C506">
        <v>3794</v>
      </c>
      <c r="D506">
        <v>3652</v>
      </c>
      <c r="E506">
        <v>2041</v>
      </c>
      <c r="F506">
        <v>353</v>
      </c>
      <c r="G506">
        <v>4690</v>
      </c>
      <c r="H506" t="s">
        <v>519</v>
      </c>
      <c r="I506" s="1">
        <v>0.80895530000000004</v>
      </c>
      <c r="J506" s="1">
        <v>0.77867810000000004</v>
      </c>
      <c r="K506" s="1">
        <v>0.43518119999999999</v>
      </c>
      <c r="L506" s="1">
        <v>7.52665E-2</v>
      </c>
    </row>
    <row r="507" spans="1:12" x14ac:dyDescent="0.35">
      <c r="A507" t="s">
        <v>555</v>
      </c>
      <c r="B507" t="s">
        <v>41</v>
      </c>
      <c r="C507">
        <v>9435</v>
      </c>
      <c r="D507">
        <v>9096</v>
      </c>
      <c r="E507">
        <v>6513</v>
      </c>
      <c r="F507">
        <v>3020</v>
      </c>
      <c r="G507">
        <v>11647</v>
      </c>
      <c r="H507" t="s">
        <v>519</v>
      </c>
      <c r="I507" s="1">
        <v>0.81007989999999996</v>
      </c>
      <c r="J507" s="1">
        <v>0.78097360000000005</v>
      </c>
      <c r="K507" s="1">
        <v>0.55919980000000002</v>
      </c>
      <c r="L507" s="1">
        <v>0.25929419999999997</v>
      </c>
    </row>
    <row r="508" spans="1:12" x14ac:dyDescent="0.35">
      <c r="A508" t="s">
        <v>556</v>
      </c>
      <c r="B508" t="s">
        <v>41</v>
      </c>
      <c r="C508">
        <v>4486</v>
      </c>
      <c r="D508">
        <v>4307</v>
      </c>
      <c r="E508">
        <v>2747</v>
      </c>
      <c r="F508">
        <v>956</v>
      </c>
      <c r="G508">
        <v>5431</v>
      </c>
      <c r="H508" t="s">
        <v>519</v>
      </c>
      <c r="I508" s="1">
        <v>0.82599889999999998</v>
      </c>
      <c r="J508" s="1">
        <v>0.79303999999999997</v>
      </c>
      <c r="K508" s="1">
        <v>0.50580000000000003</v>
      </c>
      <c r="L508" s="1">
        <v>0.1760265</v>
      </c>
    </row>
    <row r="509" spans="1:12" x14ac:dyDescent="0.35">
      <c r="A509" t="s">
        <v>557</v>
      </c>
      <c r="B509" t="s">
        <v>41</v>
      </c>
      <c r="C509">
        <v>6587</v>
      </c>
      <c r="D509">
        <v>6265</v>
      </c>
      <c r="E509">
        <v>3799</v>
      </c>
      <c r="F509">
        <v>1046</v>
      </c>
      <c r="G509">
        <v>8342</v>
      </c>
      <c r="H509" t="s">
        <v>519</v>
      </c>
      <c r="I509" s="1">
        <v>0.78961879999999995</v>
      </c>
      <c r="J509" s="1">
        <v>0.75101890000000004</v>
      </c>
      <c r="K509" s="1">
        <v>0.45540639999999999</v>
      </c>
      <c r="L509" s="1">
        <v>0.12538959999999999</v>
      </c>
    </row>
    <row r="510" spans="1:12" x14ac:dyDescent="0.35">
      <c r="A510" t="s">
        <v>558</v>
      </c>
      <c r="B510" t="s">
        <v>41</v>
      </c>
      <c r="C510">
        <v>34493</v>
      </c>
      <c r="D510">
        <v>33323</v>
      </c>
      <c r="E510">
        <v>22043</v>
      </c>
      <c r="F510">
        <v>6954</v>
      </c>
      <c r="G510">
        <v>35228</v>
      </c>
      <c r="H510" t="s">
        <v>519</v>
      </c>
      <c r="I510" s="1">
        <v>0.97913589999999995</v>
      </c>
      <c r="J510" s="1">
        <v>0.94592370000000003</v>
      </c>
      <c r="K510" s="1">
        <v>0.62572380000000005</v>
      </c>
      <c r="L510" s="1">
        <v>0.19739979999999999</v>
      </c>
    </row>
    <row r="511" spans="1:12" x14ac:dyDescent="0.35">
      <c r="A511" t="s">
        <v>559</v>
      </c>
      <c r="B511" t="s">
        <v>41</v>
      </c>
      <c r="C511">
        <v>18295</v>
      </c>
      <c r="D511">
        <v>17599</v>
      </c>
      <c r="E511">
        <v>11385</v>
      </c>
      <c r="F511">
        <v>3702</v>
      </c>
      <c r="G511">
        <v>21668</v>
      </c>
      <c r="H511" t="s">
        <v>519</v>
      </c>
      <c r="I511" s="1">
        <v>0.84433259999999999</v>
      </c>
      <c r="J511" s="1">
        <v>0.81221160000000003</v>
      </c>
      <c r="K511" s="1">
        <v>0.52542920000000004</v>
      </c>
      <c r="L511" s="1">
        <v>0.170851</v>
      </c>
    </row>
    <row r="512" spans="1:12" x14ac:dyDescent="0.35">
      <c r="A512" t="s">
        <v>560</v>
      </c>
      <c r="B512" t="s">
        <v>41</v>
      </c>
      <c r="C512">
        <v>14464</v>
      </c>
      <c r="D512">
        <v>13892</v>
      </c>
      <c r="E512">
        <v>8459</v>
      </c>
      <c r="F512">
        <v>2230</v>
      </c>
      <c r="G512">
        <v>18928</v>
      </c>
      <c r="H512" t="s">
        <v>519</v>
      </c>
      <c r="I512" s="1">
        <v>0.76415889999999997</v>
      </c>
      <c r="J512" s="1">
        <v>0.73393909999999996</v>
      </c>
      <c r="K512" s="1">
        <v>0.44690410000000003</v>
      </c>
      <c r="L512" s="1">
        <v>0.1178149</v>
      </c>
    </row>
    <row r="513" spans="1:12" x14ac:dyDescent="0.35">
      <c r="A513" t="s">
        <v>561</v>
      </c>
      <c r="B513" t="s">
        <v>41</v>
      </c>
      <c r="C513">
        <v>24092</v>
      </c>
      <c r="D513">
        <v>23311</v>
      </c>
      <c r="E513">
        <v>15486</v>
      </c>
      <c r="F513">
        <v>5767</v>
      </c>
      <c r="G513">
        <v>28186</v>
      </c>
      <c r="H513" t="s">
        <v>530</v>
      </c>
      <c r="I513" s="1">
        <v>0.85475060000000003</v>
      </c>
      <c r="J513" s="1">
        <v>0.82704180000000005</v>
      </c>
      <c r="K513" s="1">
        <v>0.54942170000000001</v>
      </c>
      <c r="L513" s="1">
        <v>0.20460510000000001</v>
      </c>
    </row>
    <row r="514" spans="1:12" x14ac:dyDescent="0.35">
      <c r="A514" t="s">
        <v>562</v>
      </c>
      <c r="B514" t="s">
        <v>41</v>
      </c>
      <c r="C514">
        <v>22227</v>
      </c>
      <c r="D514">
        <v>21156</v>
      </c>
      <c r="E514">
        <v>13494</v>
      </c>
      <c r="F514">
        <v>4350</v>
      </c>
      <c r="G514">
        <v>22185</v>
      </c>
      <c r="H514" t="s">
        <v>530</v>
      </c>
      <c r="I514" s="1">
        <v>1.0018929999999999</v>
      </c>
      <c r="J514" s="1">
        <v>0.9536173</v>
      </c>
      <c r="K514" s="1">
        <v>0.60824880000000003</v>
      </c>
      <c r="L514" s="1">
        <v>0.19607840000000001</v>
      </c>
    </row>
    <row r="515" spans="1:12" x14ac:dyDescent="0.35">
      <c r="A515" t="s">
        <v>563</v>
      </c>
      <c r="B515" t="s">
        <v>41</v>
      </c>
      <c r="C515">
        <v>18195</v>
      </c>
      <c r="D515">
        <v>17459</v>
      </c>
      <c r="E515">
        <v>10758</v>
      </c>
      <c r="F515">
        <v>3732</v>
      </c>
      <c r="G515">
        <v>21589</v>
      </c>
      <c r="H515" t="s">
        <v>530</v>
      </c>
      <c r="I515" s="1">
        <v>0.84279029999999999</v>
      </c>
      <c r="J515" s="1">
        <v>0.8086989</v>
      </c>
      <c r="K515" s="1">
        <v>0.49830930000000001</v>
      </c>
      <c r="L515" s="1">
        <v>0.17286579999999999</v>
      </c>
    </row>
    <row r="516" spans="1:12" x14ac:dyDescent="0.35">
      <c r="A516" t="s">
        <v>564</v>
      </c>
      <c r="B516" t="s">
        <v>41</v>
      </c>
      <c r="C516">
        <v>17434</v>
      </c>
      <c r="D516">
        <v>16808</v>
      </c>
      <c r="E516">
        <v>10406</v>
      </c>
      <c r="F516">
        <v>3654</v>
      </c>
      <c r="G516">
        <v>20684</v>
      </c>
      <c r="H516" t="s">
        <v>530</v>
      </c>
      <c r="I516" s="1">
        <v>0.84287369999999995</v>
      </c>
      <c r="J516" s="1">
        <v>0.81260880000000002</v>
      </c>
      <c r="K516" s="1">
        <v>0.50309420000000005</v>
      </c>
      <c r="L516" s="1">
        <v>0.17665829999999999</v>
      </c>
    </row>
    <row r="517" spans="1:12" x14ac:dyDescent="0.35">
      <c r="A517" t="s">
        <v>565</v>
      </c>
      <c r="B517" t="s">
        <v>41</v>
      </c>
      <c r="C517">
        <v>12157</v>
      </c>
      <c r="D517">
        <v>11741</v>
      </c>
      <c r="E517">
        <v>7414</v>
      </c>
      <c r="F517">
        <v>2125</v>
      </c>
      <c r="G517">
        <v>13302</v>
      </c>
      <c r="H517" t="s">
        <v>530</v>
      </c>
      <c r="I517" s="1">
        <v>0.91392269999999998</v>
      </c>
      <c r="J517" s="1">
        <v>0.88264920000000002</v>
      </c>
      <c r="K517" s="1">
        <v>0.55735979999999996</v>
      </c>
      <c r="L517" s="1">
        <v>0.15975039999999999</v>
      </c>
    </row>
    <row r="518" spans="1:12" x14ac:dyDescent="0.35">
      <c r="A518" t="s">
        <v>566</v>
      </c>
      <c r="B518" t="s">
        <v>41</v>
      </c>
      <c r="C518">
        <v>4364</v>
      </c>
      <c r="D518">
        <v>4185</v>
      </c>
      <c r="E518">
        <v>2594</v>
      </c>
      <c r="F518">
        <v>837</v>
      </c>
      <c r="G518">
        <v>5609</v>
      </c>
      <c r="H518" t="s">
        <v>530</v>
      </c>
      <c r="I518" s="1">
        <v>0.77803529999999999</v>
      </c>
      <c r="J518" s="1">
        <v>0.74612230000000002</v>
      </c>
      <c r="K518" s="1">
        <v>0.46247100000000002</v>
      </c>
      <c r="L518" s="1">
        <v>0.14922450000000001</v>
      </c>
    </row>
    <row r="519" spans="1:12" x14ac:dyDescent="0.35">
      <c r="A519" t="s">
        <v>567</v>
      </c>
      <c r="B519" t="s">
        <v>41</v>
      </c>
      <c r="C519">
        <v>5787</v>
      </c>
      <c r="D519">
        <v>5641</v>
      </c>
      <c r="E519">
        <v>3796</v>
      </c>
      <c r="F519">
        <v>1318</v>
      </c>
      <c r="G519">
        <v>6820</v>
      </c>
      <c r="H519" t="s">
        <v>530</v>
      </c>
      <c r="I519" s="1">
        <v>0.84853369999999995</v>
      </c>
      <c r="J519" s="1">
        <v>0.82712609999999998</v>
      </c>
      <c r="K519" s="1">
        <v>0.55659820000000004</v>
      </c>
      <c r="L519" s="1">
        <v>0.19325510000000001</v>
      </c>
    </row>
    <row r="520" spans="1:12" x14ac:dyDescent="0.35">
      <c r="A520" t="s">
        <v>568</v>
      </c>
      <c r="B520" t="s">
        <v>41</v>
      </c>
      <c r="C520">
        <v>1589</v>
      </c>
      <c r="D520">
        <v>1545</v>
      </c>
      <c r="E520">
        <v>956</v>
      </c>
      <c r="F520">
        <v>322</v>
      </c>
      <c r="G520">
        <v>2059</v>
      </c>
      <c r="H520" t="s">
        <v>530</v>
      </c>
      <c r="I520" s="1">
        <v>0.77173389999999997</v>
      </c>
      <c r="J520" s="1">
        <v>0.75036420000000004</v>
      </c>
      <c r="K520" s="1">
        <v>0.46430300000000002</v>
      </c>
      <c r="L520" s="1">
        <v>0.15638659999999999</v>
      </c>
    </row>
    <row r="521" spans="1:12" x14ac:dyDescent="0.35">
      <c r="A521" t="s">
        <v>569</v>
      </c>
      <c r="B521" t="s">
        <v>41</v>
      </c>
      <c r="C521">
        <v>8874</v>
      </c>
      <c r="D521">
        <v>8465</v>
      </c>
      <c r="E521">
        <v>5167</v>
      </c>
      <c r="F521">
        <v>1407</v>
      </c>
      <c r="G521">
        <v>10945</v>
      </c>
      <c r="H521" t="s">
        <v>530</v>
      </c>
      <c r="I521" s="1">
        <v>0.81078119999999998</v>
      </c>
      <c r="J521" s="1">
        <v>0.77341249999999995</v>
      </c>
      <c r="K521" s="1">
        <v>0.4720877</v>
      </c>
      <c r="L521" s="1">
        <v>0.1285519</v>
      </c>
    </row>
    <row r="522" spans="1:12" x14ac:dyDescent="0.35">
      <c r="A522" t="s">
        <v>570</v>
      </c>
      <c r="B522" t="s">
        <v>41</v>
      </c>
      <c r="C522">
        <v>4992</v>
      </c>
      <c r="D522">
        <v>4674</v>
      </c>
      <c r="E522">
        <v>2878</v>
      </c>
      <c r="F522">
        <v>562</v>
      </c>
      <c r="G522">
        <v>6331</v>
      </c>
      <c r="H522" t="s">
        <v>530</v>
      </c>
      <c r="I522" s="1">
        <v>0.78850100000000001</v>
      </c>
      <c r="J522" s="1">
        <v>0.73827200000000004</v>
      </c>
      <c r="K522" s="1">
        <v>0.45458850000000001</v>
      </c>
      <c r="L522" s="1">
        <v>8.8769500000000001E-2</v>
      </c>
    </row>
    <row r="523" spans="1:12" x14ac:dyDescent="0.35">
      <c r="A523" t="s">
        <v>571</v>
      </c>
      <c r="B523" t="s">
        <v>41</v>
      </c>
      <c r="C523">
        <v>9525</v>
      </c>
      <c r="D523">
        <v>9133</v>
      </c>
      <c r="E523">
        <v>5946</v>
      </c>
      <c r="F523">
        <v>1672</v>
      </c>
      <c r="G523">
        <v>11115</v>
      </c>
      <c r="H523" t="s">
        <v>530</v>
      </c>
      <c r="I523" s="1">
        <v>0.85694999999999999</v>
      </c>
      <c r="J523" s="1">
        <v>0.82168240000000003</v>
      </c>
      <c r="K523" s="1">
        <v>0.53495280000000001</v>
      </c>
      <c r="L523" s="1">
        <v>0.15042739999999999</v>
      </c>
    </row>
    <row r="524" spans="1:12" x14ac:dyDescent="0.35">
      <c r="A524" t="s">
        <v>572</v>
      </c>
      <c r="B524" t="s">
        <v>41</v>
      </c>
      <c r="C524">
        <v>13712</v>
      </c>
      <c r="D524">
        <v>12948</v>
      </c>
      <c r="E524">
        <v>8152</v>
      </c>
      <c r="F524">
        <v>2268</v>
      </c>
      <c r="G524">
        <v>15193</v>
      </c>
      <c r="H524" t="s">
        <v>530</v>
      </c>
      <c r="I524" s="1">
        <v>0.90252089999999996</v>
      </c>
      <c r="J524" s="1">
        <v>0.85223459999999995</v>
      </c>
      <c r="K524" s="1">
        <v>0.53656289999999995</v>
      </c>
      <c r="L524" s="1">
        <v>0.1492793</v>
      </c>
    </row>
    <row r="525" spans="1:12" x14ac:dyDescent="0.35">
      <c r="I525" s="1"/>
      <c r="J525" s="1"/>
      <c r="K525" s="1"/>
      <c r="L525" s="1"/>
    </row>
  </sheetData>
  <phoneticPr fontId="2"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810FD-878D-431B-B2DE-14B3CB9C0A37}">
  <dimension ref="A3:M8"/>
  <sheetViews>
    <sheetView workbookViewId="0">
      <selection activeCell="C14" sqref="C14:D14"/>
    </sheetView>
  </sheetViews>
  <sheetFormatPr defaultRowHeight="14.5" x14ac:dyDescent="0.35"/>
  <cols>
    <col min="1" max="1" width="12.54296875" bestFit="1" customWidth="1"/>
    <col min="2" max="3" width="12.26953125" bestFit="1" customWidth="1"/>
    <col min="4" max="4" width="10.453125" bestFit="1" customWidth="1"/>
    <col min="5" max="6" width="17.1796875" bestFit="1" customWidth="1"/>
  </cols>
  <sheetData>
    <row r="3" spans="1:13" x14ac:dyDescent="0.35">
      <c r="A3" s="4" t="s">
        <v>580</v>
      </c>
      <c r="B3" t="s">
        <v>693</v>
      </c>
      <c r="C3" t="s">
        <v>694</v>
      </c>
      <c r="D3" t="s">
        <v>695</v>
      </c>
      <c r="E3" t="s">
        <v>696</v>
      </c>
      <c r="F3" t="s">
        <v>697</v>
      </c>
    </row>
    <row r="4" spans="1:13" x14ac:dyDescent="0.35">
      <c r="A4" s="5" t="s">
        <v>57</v>
      </c>
      <c r="B4">
        <v>337455</v>
      </c>
      <c r="C4">
        <v>88694</v>
      </c>
      <c r="D4">
        <v>683036</v>
      </c>
      <c r="E4" s="6">
        <v>0.49405155804379269</v>
      </c>
      <c r="F4" s="6">
        <v>0.12985259927734411</v>
      </c>
      <c r="G4">
        <f>GETPIVOTDATA("Sum of dose3",$A$3,"flag","BHP")+GETPIVOTDATA("Sum of dose3",$A$3,"flag","BHP/HighPri")</f>
        <v>923964</v>
      </c>
      <c r="H4">
        <f>GETPIVOTDATA("Sum of pop",$A$3,"flag","BHP")+GETPIVOTDATA("Sum of pop",$A$3,"flag","BHP/HighPri")</f>
        <v>2041924</v>
      </c>
      <c r="I4" s="1">
        <f>G4/H4</f>
        <v>0.45249676285699175</v>
      </c>
      <c r="K4">
        <f>GETPIVOTDATA("Sum of dose4",$A$3,"flag","BHP")+GETPIVOTDATA("Sum of dose4",$A$3,"flag","BHP/HighPri")</f>
        <v>196156</v>
      </c>
      <c r="L4">
        <f>GETPIVOTDATA("Sum of pop",$A$3,"flag","BHP")+GETPIVOTDATA("Sum of pop",$A$3,"flag","BHP/HighPri")</f>
        <v>2041924</v>
      </c>
      <c r="M4" s="1">
        <f>K4/L4</f>
        <v>9.6064300140455763E-2</v>
      </c>
    </row>
    <row r="5" spans="1:13" x14ac:dyDescent="0.35">
      <c r="A5" s="5" t="s">
        <v>70</v>
      </c>
      <c r="B5">
        <v>586509</v>
      </c>
      <c r="C5">
        <v>107462</v>
      </c>
      <c r="D5">
        <v>1358888</v>
      </c>
      <c r="E5" s="6">
        <v>0.43160952190320323</v>
      </c>
      <c r="F5" s="6">
        <v>7.908083668411231E-2</v>
      </c>
    </row>
    <row r="6" spans="1:13" x14ac:dyDescent="0.35">
      <c r="A6" s="5" t="s">
        <v>68</v>
      </c>
      <c r="B6">
        <v>924372</v>
      </c>
      <c r="C6">
        <v>207916</v>
      </c>
      <c r="D6">
        <v>1815553</v>
      </c>
      <c r="E6" s="6">
        <v>0.50914074114057806</v>
      </c>
      <c r="F6" s="6">
        <v>0.11451937784245352</v>
      </c>
      <c r="G6">
        <f>GETPIVOTDATA("Sum of dose3",$A$3,"flag","HighPri")+GETPIVOTDATA("Sum of dose3",$A$3,"flag","BHP/HighPri")</f>
        <v>1510881</v>
      </c>
      <c r="H6">
        <f>GETPIVOTDATA("Sum of pop",$A$3,"flag","HighPri")+GETPIVOTDATA("Sum of pop",$A$3,"flag","BHP/HighPri")</f>
        <v>3174441</v>
      </c>
      <c r="I6" s="1">
        <f>G6/H6</f>
        <v>0.47595182899918442</v>
      </c>
      <c r="K6">
        <f>GETPIVOTDATA("Sum of dose4",$A$3,"flag","BHP/HighPri")+GETPIVOTDATA("Sum of dose4",$A$3,"flag","HighPri")</f>
        <v>315378</v>
      </c>
      <c r="L6">
        <f>GETPIVOTDATA("Sum of pop",$A$3,"flag","HighPri")+GETPIVOTDATA("Sum of pop",$A$3,"flag","BHP/HighPri")</f>
        <v>3174441</v>
      </c>
      <c r="M6" s="1">
        <f>K6/L6</f>
        <v>9.9349145251085152E-2</v>
      </c>
    </row>
    <row r="7" spans="1:13" x14ac:dyDescent="0.35">
      <c r="A7" s="5" t="s">
        <v>41</v>
      </c>
      <c r="B7">
        <v>5479659</v>
      </c>
      <c r="C7">
        <v>1621231</v>
      </c>
      <c r="D7">
        <v>10715226</v>
      </c>
      <c r="E7" s="6">
        <v>0.51138996041707385</v>
      </c>
      <c r="F7" s="6">
        <v>0.15130161510359183</v>
      </c>
    </row>
    <row r="8" spans="1:13" x14ac:dyDescent="0.35">
      <c r="A8" s="5" t="s">
        <v>583</v>
      </c>
      <c r="B8">
        <v>7327995</v>
      </c>
      <c r="C8">
        <v>2025303</v>
      </c>
      <c r="D8">
        <v>14572703</v>
      </c>
      <c r="E8">
        <v>0.50285763732370037</v>
      </c>
      <c r="F8">
        <v>0.13897922712073388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FFD2E-E199-4FDD-87E4-3FFE401616B4}">
  <dimension ref="A1:AH2616"/>
  <sheetViews>
    <sheetView workbookViewId="0">
      <selection activeCell="D7" sqref="D7"/>
    </sheetView>
  </sheetViews>
  <sheetFormatPr defaultRowHeight="14.5" x14ac:dyDescent="0.35"/>
  <cols>
    <col min="3" max="3" width="11.54296875" customWidth="1"/>
    <col min="6" max="6" width="11.26953125" customWidth="1"/>
    <col min="7" max="7" width="13.1796875" style="1" customWidth="1"/>
    <col min="12" max="12" width="11.54296875" customWidth="1"/>
    <col min="15" max="15" width="11.26953125" customWidth="1"/>
    <col min="16" max="16" width="13.1796875" style="1" customWidth="1"/>
    <col min="21" max="21" width="11.54296875" customWidth="1"/>
    <col min="24" max="24" width="11.26953125" customWidth="1"/>
    <col min="25" max="25" width="13.1796875" style="1" customWidth="1"/>
    <col min="30" max="30" width="11.54296875" customWidth="1"/>
    <col min="33" max="33" width="11.26953125" customWidth="1"/>
    <col min="34" max="34" width="13.1796875" style="1" customWidth="1"/>
  </cols>
  <sheetData>
    <row r="1" spans="1:34" x14ac:dyDescent="0.35">
      <c r="A1" t="s">
        <v>698</v>
      </c>
      <c r="B1" t="s">
        <v>699</v>
      </c>
      <c r="C1" t="s">
        <v>700</v>
      </c>
      <c r="D1" t="s">
        <v>683</v>
      </c>
      <c r="E1" t="s">
        <v>687</v>
      </c>
      <c r="F1" t="s">
        <v>688</v>
      </c>
      <c r="G1" t="s">
        <v>689</v>
      </c>
      <c r="J1" t="s">
        <v>701</v>
      </c>
      <c r="K1" t="s">
        <v>702</v>
      </c>
      <c r="L1" t="s">
        <v>700</v>
      </c>
      <c r="M1" t="s">
        <v>684</v>
      </c>
      <c r="N1" t="s">
        <v>687</v>
      </c>
      <c r="O1" t="s">
        <v>688</v>
      </c>
      <c r="P1" t="s">
        <v>690</v>
      </c>
      <c r="S1" t="s">
        <v>681</v>
      </c>
      <c r="T1" t="s">
        <v>682</v>
      </c>
      <c r="U1" t="s">
        <v>700</v>
      </c>
      <c r="V1" t="s">
        <v>685</v>
      </c>
      <c r="W1" t="s">
        <v>687</v>
      </c>
      <c r="X1" t="s">
        <v>688</v>
      </c>
      <c r="Y1" t="s">
        <v>691</v>
      </c>
      <c r="AB1" t="s">
        <v>681</v>
      </c>
      <c r="AC1" t="s">
        <v>682</v>
      </c>
      <c r="AD1" t="s">
        <v>700</v>
      </c>
      <c r="AE1" t="s">
        <v>686</v>
      </c>
      <c r="AF1" t="s">
        <v>687</v>
      </c>
      <c r="AG1" t="s">
        <v>688</v>
      </c>
      <c r="AH1" t="s">
        <v>692</v>
      </c>
    </row>
    <row r="2" spans="1:34" x14ac:dyDescent="0.35">
      <c r="A2" t="s">
        <v>40</v>
      </c>
      <c r="B2" t="s">
        <v>41</v>
      </c>
      <c r="C2" t="s">
        <v>26</v>
      </c>
      <c r="D2">
        <v>477</v>
      </c>
      <c r="E2">
        <v>5824</v>
      </c>
      <c r="F2" t="s">
        <v>42</v>
      </c>
      <c r="G2" s="1">
        <v>8.1902500000000003E-2</v>
      </c>
      <c r="J2" t="s">
        <v>40</v>
      </c>
      <c r="K2" t="s">
        <v>41</v>
      </c>
      <c r="L2" t="s">
        <v>32</v>
      </c>
      <c r="M2">
        <v>27502</v>
      </c>
      <c r="N2">
        <v>30555</v>
      </c>
      <c r="O2" t="s">
        <v>42</v>
      </c>
      <c r="P2" s="1">
        <v>0.90008180000000004</v>
      </c>
      <c r="S2" t="s">
        <v>56</v>
      </c>
      <c r="T2" t="s">
        <v>57</v>
      </c>
      <c r="U2" t="s">
        <v>32</v>
      </c>
      <c r="V2">
        <v>7065</v>
      </c>
      <c r="W2">
        <v>8580</v>
      </c>
      <c r="X2" t="s">
        <v>42</v>
      </c>
      <c r="Y2" s="1">
        <v>0.82342649999999995</v>
      </c>
      <c r="AB2" t="s">
        <v>56</v>
      </c>
      <c r="AC2" t="s">
        <v>57</v>
      </c>
      <c r="AD2" t="s">
        <v>32</v>
      </c>
      <c r="AE2">
        <v>4302</v>
      </c>
      <c r="AF2">
        <v>8580</v>
      </c>
      <c r="AG2" t="s">
        <v>42</v>
      </c>
      <c r="AH2" s="1">
        <v>0.50139860000000003</v>
      </c>
    </row>
    <row r="3" spans="1:34" x14ac:dyDescent="0.35">
      <c r="A3" t="s">
        <v>43</v>
      </c>
      <c r="B3" t="s">
        <v>41</v>
      </c>
      <c r="C3" t="s">
        <v>26</v>
      </c>
      <c r="D3">
        <v>30</v>
      </c>
      <c r="E3">
        <v>941</v>
      </c>
      <c r="F3" t="s">
        <v>42</v>
      </c>
      <c r="G3" s="1">
        <v>3.1881E-2</v>
      </c>
      <c r="J3" t="s">
        <v>40</v>
      </c>
      <c r="K3" t="s">
        <v>41</v>
      </c>
      <c r="L3" t="s">
        <v>28</v>
      </c>
      <c r="M3">
        <v>7411</v>
      </c>
      <c r="N3">
        <v>8397</v>
      </c>
      <c r="O3" t="s">
        <v>42</v>
      </c>
      <c r="P3" s="1">
        <v>0.8825771</v>
      </c>
      <c r="S3" t="s">
        <v>56</v>
      </c>
      <c r="T3" t="s">
        <v>57</v>
      </c>
      <c r="U3" t="s">
        <v>703</v>
      </c>
      <c r="V3">
        <v>10834</v>
      </c>
      <c r="W3">
        <v>20830</v>
      </c>
      <c r="X3" t="s">
        <v>42</v>
      </c>
      <c r="Y3" s="1">
        <v>0.5201152</v>
      </c>
      <c r="AB3" t="s">
        <v>56</v>
      </c>
      <c r="AC3" t="s">
        <v>57</v>
      </c>
      <c r="AD3" t="s">
        <v>703</v>
      </c>
      <c r="AE3">
        <v>1761</v>
      </c>
      <c r="AF3">
        <v>20830</v>
      </c>
      <c r="AG3" t="s">
        <v>42</v>
      </c>
      <c r="AH3" s="1">
        <v>8.4541500000000006E-2</v>
      </c>
    </row>
    <row r="4" spans="1:34" x14ac:dyDescent="0.35">
      <c r="A4" t="s">
        <v>44</v>
      </c>
      <c r="B4" t="s">
        <v>41</v>
      </c>
      <c r="C4" t="s">
        <v>26</v>
      </c>
      <c r="D4">
        <v>109</v>
      </c>
      <c r="E4">
        <v>2445</v>
      </c>
      <c r="F4" t="s">
        <v>42</v>
      </c>
      <c r="G4" s="1">
        <v>4.4580799999999997E-2</v>
      </c>
      <c r="J4" t="s">
        <v>40</v>
      </c>
      <c r="K4" t="s">
        <v>41</v>
      </c>
      <c r="L4" t="s">
        <v>703</v>
      </c>
      <c r="M4">
        <v>54733</v>
      </c>
      <c r="N4">
        <v>64130</v>
      </c>
      <c r="O4" t="s">
        <v>42</v>
      </c>
      <c r="P4" s="1">
        <v>0.85346949999999999</v>
      </c>
      <c r="S4" t="s">
        <v>56</v>
      </c>
      <c r="T4" t="s">
        <v>57</v>
      </c>
      <c r="U4" t="s">
        <v>28</v>
      </c>
      <c r="V4">
        <v>530</v>
      </c>
      <c r="W4">
        <v>2475</v>
      </c>
      <c r="X4" t="s">
        <v>42</v>
      </c>
      <c r="Y4" s="1">
        <v>0.21414140000000001</v>
      </c>
      <c r="AB4" t="s">
        <v>56</v>
      </c>
      <c r="AC4" t="s">
        <v>57</v>
      </c>
      <c r="AD4" t="s">
        <v>28</v>
      </c>
      <c r="AE4">
        <v>3</v>
      </c>
      <c r="AF4">
        <v>2475</v>
      </c>
      <c r="AG4" t="s">
        <v>42</v>
      </c>
      <c r="AH4" s="1">
        <v>1.2121E-3</v>
      </c>
    </row>
    <row r="5" spans="1:34" x14ac:dyDescent="0.35">
      <c r="A5" t="s">
        <v>45</v>
      </c>
      <c r="B5" t="s">
        <v>41</v>
      </c>
      <c r="C5" t="s">
        <v>26</v>
      </c>
      <c r="D5">
        <v>54</v>
      </c>
      <c r="E5">
        <v>1636</v>
      </c>
      <c r="F5" t="s">
        <v>42</v>
      </c>
      <c r="G5" s="1">
        <v>3.3007300000000003E-2</v>
      </c>
      <c r="J5" t="s">
        <v>40</v>
      </c>
      <c r="K5" t="s">
        <v>41</v>
      </c>
      <c r="L5" t="s">
        <v>27</v>
      </c>
      <c r="M5">
        <v>5411</v>
      </c>
      <c r="N5">
        <v>9610</v>
      </c>
      <c r="O5" t="s">
        <v>42</v>
      </c>
      <c r="P5" s="1">
        <v>0.56305930000000004</v>
      </c>
      <c r="S5" t="s">
        <v>56</v>
      </c>
      <c r="T5" t="s">
        <v>57</v>
      </c>
      <c r="U5" t="s">
        <v>27</v>
      </c>
      <c r="V5">
        <v>2</v>
      </c>
      <c r="W5">
        <v>2864</v>
      </c>
      <c r="X5" t="s">
        <v>42</v>
      </c>
      <c r="Y5" s="1">
        <v>6.9830000000000001E-4</v>
      </c>
      <c r="AB5" t="s">
        <v>59</v>
      </c>
      <c r="AC5" t="s">
        <v>57</v>
      </c>
      <c r="AD5" t="s">
        <v>32</v>
      </c>
      <c r="AE5">
        <v>4125</v>
      </c>
      <c r="AF5">
        <v>6882</v>
      </c>
      <c r="AG5" t="s">
        <v>42</v>
      </c>
      <c r="AH5" s="1">
        <v>0.59938970000000003</v>
      </c>
    </row>
    <row r="6" spans="1:34" x14ac:dyDescent="0.35">
      <c r="A6" t="s">
        <v>46</v>
      </c>
      <c r="B6" t="s">
        <v>41</v>
      </c>
      <c r="C6" t="s">
        <v>26</v>
      </c>
      <c r="D6">
        <v>86</v>
      </c>
      <c r="E6">
        <v>1727</v>
      </c>
      <c r="F6" t="s">
        <v>42</v>
      </c>
      <c r="G6" s="1">
        <v>4.9797300000000003E-2</v>
      </c>
      <c r="J6" t="s">
        <v>40</v>
      </c>
      <c r="K6" t="s">
        <v>41</v>
      </c>
      <c r="L6" t="s">
        <v>26</v>
      </c>
      <c r="M6">
        <v>3</v>
      </c>
      <c r="N6">
        <v>5824</v>
      </c>
      <c r="O6" t="s">
        <v>42</v>
      </c>
      <c r="P6" s="1">
        <v>5.151E-4</v>
      </c>
      <c r="S6" t="s">
        <v>59</v>
      </c>
      <c r="T6" t="s">
        <v>57</v>
      </c>
      <c r="U6" t="s">
        <v>32</v>
      </c>
      <c r="V6">
        <v>6274</v>
      </c>
      <c r="W6">
        <v>6882</v>
      </c>
      <c r="X6" t="s">
        <v>42</v>
      </c>
      <c r="Y6" s="1">
        <v>0.91165359999999995</v>
      </c>
      <c r="AB6" t="s">
        <v>59</v>
      </c>
      <c r="AC6" t="s">
        <v>57</v>
      </c>
      <c r="AD6" t="s">
        <v>703</v>
      </c>
      <c r="AE6">
        <v>1412</v>
      </c>
      <c r="AF6">
        <v>16233</v>
      </c>
      <c r="AG6" t="s">
        <v>42</v>
      </c>
      <c r="AH6" s="1">
        <v>8.69833E-2</v>
      </c>
    </row>
    <row r="7" spans="1:34" x14ac:dyDescent="0.35">
      <c r="A7" t="s">
        <v>47</v>
      </c>
      <c r="B7" t="s">
        <v>41</v>
      </c>
      <c r="C7" t="s">
        <v>26</v>
      </c>
      <c r="D7">
        <v>150</v>
      </c>
      <c r="E7">
        <v>1824</v>
      </c>
      <c r="F7" t="s">
        <v>42</v>
      </c>
      <c r="G7" s="1">
        <v>8.2236799999999999E-2</v>
      </c>
      <c r="J7" t="s">
        <v>43</v>
      </c>
      <c r="K7" t="s">
        <v>41</v>
      </c>
      <c r="L7" t="s">
        <v>32</v>
      </c>
      <c r="M7">
        <v>6506</v>
      </c>
      <c r="N7">
        <v>7051</v>
      </c>
      <c r="O7" t="s">
        <v>42</v>
      </c>
      <c r="P7" s="1">
        <v>0.92270600000000003</v>
      </c>
      <c r="S7" t="s">
        <v>59</v>
      </c>
      <c r="T7" t="s">
        <v>57</v>
      </c>
      <c r="U7" t="s">
        <v>703</v>
      </c>
      <c r="V7">
        <v>8585</v>
      </c>
      <c r="W7">
        <v>16233</v>
      </c>
      <c r="X7" t="s">
        <v>42</v>
      </c>
      <c r="Y7" s="1">
        <v>0.52886100000000003</v>
      </c>
      <c r="AB7" t="s">
        <v>59</v>
      </c>
      <c r="AC7" t="s">
        <v>57</v>
      </c>
      <c r="AD7" t="s">
        <v>28</v>
      </c>
      <c r="AE7">
        <v>2</v>
      </c>
      <c r="AF7">
        <v>2356</v>
      </c>
      <c r="AG7" t="s">
        <v>42</v>
      </c>
      <c r="AH7" s="1">
        <v>8.4889999999999998E-4</v>
      </c>
    </row>
    <row r="8" spans="1:34" x14ac:dyDescent="0.35">
      <c r="A8" t="s">
        <v>48</v>
      </c>
      <c r="B8" t="s">
        <v>41</v>
      </c>
      <c r="C8" t="s">
        <v>26</v>
      </c>
      <c r="D8">
        <v>30</v>
      </c>
      <c r="E8">
        <v>1365</v>
      </c>
      <c r="F8" t="s">
        <v>42</v>
      </c>
      <c r="G8" s="1">
        <v>2.1978000000000001E-2</v>
      </c>
      <c r="J8" t="s">
        <v>43</v>
      </c>
      <c r="K8" t="s">
        <v>41</v>
      </c>
      <c r="L8" t="s">
        <v>28</v>
      </c>
      <c r="M8">
        <v>1046</v>
      </c>
      <c r="N8">
        <v>1346</v>
      </c>
      <c r="O8" t="s">
        <v>42</v>
      </c>
      <c r="P8" s="1">
        <v>0.77711739999999996</v>
      </c>
      <c r="S8" t="s">
        <v>59</v>
      </c>
      <c r="T8" t="s">
        <v>57</v>
      </c>
      <c r="U8" t="s">
        <v>28</v>
      </c>
      <c r="V8">
        <v>534</v>
      </c>
      <c r="W8">
        <v>2356</v>
      </c>
      <c r="X8" t="s">
        <v>42</v>
      </c>
      <c r="Y8" s="1">
        <v>0.2266553</v>
      </c>
      <c r="AB8" t="s">
        <v>60</v>
      </c>
      <c r="AC8" t="s">
        <v>57</v>
      </c>
      <c r="AD8" t="s">
        <v>32</v>
      </c>
      <c r="AE8">
        <v>4589</v>
      </c>
      <c r="AF8">
        <v>8643</v>
      </c>
      <c r="AG8" t="s">
        <v>42</v>
      </c>
      <c r="AH8" s="1">
        <v>0.53094989999999997</v>
      </c>
    </row>
    <row r="9" spans="1:34" x14ac:dyDescent="0.35">
      <c r="A9" t="s">
        <v>49</v>
      </c>
      <c r="B9" t="s">
        <v>41</v>
      </c>
      <c r="C9" t="s">
        <v>26</v>
      </c>
      <c r="D9">
        <v>217</v>
      </c>
      <c r="E9">
        <v>4867</v>
      </c>
      <c r="F9" t="s">
        <v>42</v>
      </c>
      <c r="G9" s="1">
        <v>4.4586000000000001E-2</v>
      </c>
      <c r="J9" t="s">
        <v>43</v>
      </c>
      <c r="K9" t="s">
        <v>41</v>
      </c>
      <c r="L9" t="s">
        <v>703</v>
      </c>
      <c r="M9">
        <v>8766</v>
      </c>
      <c r="N9">
        <v>11381</v>
      </c>
      <c r="O9" t="s">
        <v>42</v>
      </c>
      <c r="P9" s="1">
        <v>0.77023109999999995</v>
      </c>
      <c r="S9" t="s">
        <v>59</v>
      </c>
      <c r="T9" t="s">
        <v>57</v>
      </c>
      <c r="U9" t="s">
        <v>27</v>
      </c>
      <c r="V9">
        <v>5</v>
      </c>
      <c r="W9">
        <v>2440</v>
      </c>
      <c r="X9" t="s">
        <v>42</v>
      </c>
      <c r="Y9" s="1">
        <v>2.0492000000000002E-3</v>
      </c>
      <c r="AB9" t="s">
        <v>60</v>
      </c>
      <c r="AC9" t="s">
        <v>57</v>
      </c>
      <c r="AD9" t="s">
        <v>703</v>
      </c>
      <c r="AE9">
        <v>1655</v>
      </c>
      <c r="AF9">
        <v>19156</v>
      </c>
      <c r="AG9" t="s">
        <v>42</v>
      </c>
      <c r="AH9" s="1">
        <v>8.6395899999999998E-2</v>
      </c>
    </row>
    <row r="10" spans="1:34" x14ac:dyDescent="0.35">
      <c r="A10" t="s">
        <v>50</v>
      </c>
      <c r="B10" t="s">
        <v>41</v>
      </c>
      <c r="C10" t="s">
        <v>26</v>
      </c>
      <c r="D10">
        <v>91</v>
      </c>
      <c r="E10">
        <v>3038</v>
      </c>
      <c r="F10" t="s">
        <v>42</v>
      </c>
      <c r="G10" s="1">
        <v>2.9953899999999999E-2</v>
      </c>
      <c r="J10" t="s">
        <v>43</v>
      </c>
      <c r="K10" t="s">
        <v>41</v>
      </c>
      <c r="L10" t="s">
        <v>27</v>
      </c>
      <c r="M10">
        <v>494</v>
      </c>
      <c r="N10">
        <v>1511</v>
      </c>
      <c r="O10" t="s">
        <v>42</v>
      </c>
      <c r="P10" s="1">
        <v>0.3269358</v>
      </c>
      <c r="S10" t="s">
        <v>60</v>
      </c>
      <c r="T10" t="s">
        <v>57</v>
      </c>
      <c r="U10" t="s">
        <v>32</v>
      </c>
      <c r="V10">
        <v>7362</v>
      </c>
      <c r="W10">
        <v>8643</v>
      </c>
      <c r="X10" t="s">
        <v>42</v>
      </c>
      <c r="Y10" s="1">
        <v>0.85178759999999998</v>
      </c>
      <c r="AB10" t="s">
        <v>60</v>
      </c>
      <c r="AC10" t="s">
        <v>57</v>
      </c>
      <c r="AD10" t="s">
        <v>28</v>
      </c>
      <c r="AE10">
        <v>3</v>
      </c>
      <c r="AF10">
        <v>2228</v>
      </c>
      <c r="AG10" t="s">
        <v>42</v>
      </c>
      <c r="AH10" s="1">
        <v>1.3465E-3</v>
      </c>
    </row>
    <row r="11" spans="1:34" x14ac:dyDescent="0.35">
      <c r="A11" t="s">
        <v>51</v>
      </c>
      <c r="B11" t="s">
        <v>41</v>
      </c>
      <c r="C11" t="s">
        <v>26</v>
      </c>
      <c r="D11">
        <v>38</v>
      </c>
      <c r="E11">
        <v>1856</v>
      </c>
      <c r="F11" t="s">
        <v>42</v>
      </c>
      <c r="G11" s="1">
        <v>2.0474099999999999E-2</v>
      </c>
      <c r="J11" t="s">
        <v>43</v>
      </c>
      <c r="K11" t="s">
        <v>41</v>
      </c>
      <c r="L11" t="s">
        <v>26</v>
      </c>
      <c r="M11">
        <v>1</v>
      </c>
      <c r="N11">
        <v>941</v>
      </c>
      <c r="O11" t="s">
        <v>42</v>
      </c>
      <c r="P11" s="1">
        <v>1.0627E-3</v>
      </c>
      <c r="S11" t="s">
        <v>60</v>
      </c>
      <c r="T11" t="s">
        <v>57</v>
      </c>
      <c r="U11" t="s">
        <v>703</v>
      </c>
      <c r="V11">
        <v>9652</v>
      </c>
      <c r="W11">
        <v>19156</v>
      </c>
      <c r="X11" t="s">
        <v>42</v>
      </c>
      <c r="Y11" s="1">
        <v>0.50386299999999995</v>
      </c>
      <c r="AB11" t="s">
        <v>60</v>
      </c>
      <c r="AC11" t="s">
        <v>57</v>
      </c>
      <c r="AD11" t="s">
        <v>26</v>
      </c>
      <c r="AF11">
        <v>1682</v>
      </c>
      <c r="AG11" t="s">
        <v>42</v>
      </c>
    </row>
    <row r="12" spans="1:34" x14ac:dyDescent="0.35">
      <c r="A12" t="s">
        <v>52</v>
      </c>
      <c r="B12" t="s">
        <v>41</v>
      </c>
      <c r="C12" t="s">
        <v>26</v>
      </c>
      <c r="E12">
        <v>4</v>
      </c>
      <c r="F12" t="s">
        <v>42</v>
      </c>
      <c r="J12" t="s">
        <v>44</v>
      </c>
      <c r="K12" t="s">
        <v>41</v>
      </c>
      <c r="L12" t="s">
        <v>32</v>
      </c>
      <c r="M12">
        <v>15731</v>
      </c>
      <c r="N12">
        <v>17279</v>
      </c>
      <c r="O12" t="s">
        <v>42</v>
      </c>
      <c r="P12" s="1">
        <v>0.91041150000000004</v>
      </c>
      <c r="S12" t="s">
        <v>60</v>
      </c>
      <c r="T12" t="s">
        <v>57</v>
      </c>
      <c r="U12" t="s">
        <v>28</v>
      </c>
      <c r="V12">
        <v>389</v>
      </c>
      <c r="W12">
        <v>2228</v>
      </c>
      <c r="X12" t="s">
        <v>42</v>
      </c>
      <c r="Y12" s="1">
        <v>0.1745961</v>
      </c>
      <c r="AB12" t="s">
        <v>60</v>
      </c>
      <c r="AC12" t="s">
        <v>57</v>
      </c>
      <c r="AD12" t="s">
        <v>27</v>
      </c>
      <c r="AF12">
        <v>2628</v>
      </c>
      <c r="AG12" t="s">
        <v>42</v>
      </c>
    </row>
    <row r="13" spans="1:34" x14ac:dyDescent="0.35">
      <c r="A13" t="s">
        <v>53</v>
      </c>
      <c r="B13" t="s">
        <v>41</v>
      </c>
      <c r="C13" t="s">
        <v>26</v>
      </c>
      <c r="D13">
        <v>120</v>
      </c>
      <c r="E13">
        <v>979</v>
      </c>
      <c r="F13" t="s">
        <v>42</v>
      </c>
      <c r="G13" s="1">
        <v>0.12257410000000001</v>
      </c>
      <c r="J13" t="s">
        <v>44</v>
      </c>
      <c r="K13" t="s">
        <v>41</v>
      </c>
      <c r="L13" t="s">
        <v>28</v>
      </c>
      <c r="M13">
        <v>2927</v>
      </c>
      <c r="N13">
        <v>3628</v>
      </c>
      <c r="O13" t="s">
        <v>42</v>
      </c>
      <c r="P13" s="1">
        <v>0.80678059999999996</v>
      </c>
      <c r="S13" t="s">
        <v>60</v>
      </c>
      <c r="T13" t="s">
        <v>57</v>
      </c>
      <c r="U13" t="s">
        <v>26</v>
      </c>
      <c r="W13">
        <v>1682</v>
      </c>
      <c r="X13" t="s">
        <v>42</v>
      </c>
      <c r="AB13" t="s">
        <v>63</v>
      </c>
      <c r="AC13" t="s">
        <v>57</v>
      </c>
      <c r="AD13" t="s">
        <v>32</v>
      </c>
      <c r="AE13">
        <v>3161</v>
      </c>
      <c r="AF13">
        <v>5312</v>
      </c>
      <c r="AG13" t="s">
        <v>42</v>
      </c>
      <c r="AH13" s="1">
        <v>0.59506780000000004</v>
      </c>
    </row>
    <row r="14" spans="1:34" x14ac:dyDescent="0.35">
      <c r="A14" t="s">
        <v>54</v>
      </c>
      <c r="B14" t="s">
        <v>41</v>
      </c>
      <c r="C14" t="s">
        <v>26</v>
      </c>
      <c r="D14">
        <v>284</v>
      </c>
      <c r="E14">
        <v>1567</v>
      </c>
      <c r="F14" t="s">
        <v>42</v>
      </c>
      <c r="G14" s="1">
        <v>0.18123800000000001</v>
      </c>
      <c r="J14" t="s">
        <v>44</v>
      </c>
      <c r="K14" t="s">
        <v>41</v>
      </c>
      <c r="L14" t="s">
        <v>703</v>
      </c>
      <c r="M14">
        <v>22177</v>
      </c>
      <c r="N14">
        <v>28005</v>
      </c>
      <c r="O14" t="s">
        <v>42</v>
      </c>
      <c r="P14" s="1">
        <v>0.79189430000000005</v>
      </c>
      <c r="S14" t="s">
        <v>60</v>
      </c>
      <c r="T14" t="s">
        <v>57</v>
      </c>
      <c r="U14" t="s">
        <v>27</v>
      </c>
      <c r="W14">
        <v>2628</v>
      </c>
      <c r="X14" t="s">
        <v>42</v>
      </c>
      <c r="AB14" t="s">
        <v>63</v>
      </c>
      <c r="AC14" t="s">
        <v>57</v>
      </c>
      <c r="AD14" t="s">
        <v>703</v>
      </c>
      <c r="AE14">
        <v>1790</v>
      </c>
      <c r="AF14">
        <v>17958</v>
      </c>
      <c r="AG14" t="s">
        <v>42</v>
      </c>
      <c r="AH14" s="1">
        <v>9.9677000000000002E-2</v>
      </c>
    </row>
    <row r="15" spans="1:34" x14ac:dyDescent="0.35">
      <c r="A15" t="s">
        <v>55</v>
      </c>
      <c r="B15" t="s">
        <v>41</v>
      </c>
      <c r="C15" t="s">
        <v>26</v>
      </c>
      <c r="D15">
        <v>96</v>
      </c>
      <c r="E15">
        <v>623</v>
      </c>
      <c r="F15" t="s">
        <v>42</v>
      </c>
      <c r="G15" s="1">
        <v>0.15409310000000001</v>
      </c>
      <c r="J15" t="s">
        <v>44</v>
      </c>
      <c r="K15" t="s">
        <v>41</v>
      </c>
      <c r="L15" t="s">
        <v>27</v>
      </c>
      <c r="M15">
        <v>1480</v>
      </c>
      <c r="N15">
        <v>3999</v>
      </c>
      <c r="O15" t="s">
        <v>42</v>
      </c>
      <c r="P15" s="1">
        <v>0.37009249999999999</v>
      </c>
      <c r="S15" t="s">
        <v>63</v>
      </c>
      <c r="T15" t="s">
        <v>57</v>
      </c>
      <c r="U15" t="s">
        <v>32</v>
      </c>
      <c r="V15">
        <v>4551</v>
      </c>
      <c r="W15">
        <v>5312</v>
      </c>
      <c r="X15" t="s">
        <v>42</v>
      </c>
      <c r="Y15" s="1">
        <v>0.85673949999999999</v>
      </c>
      <c r="AB15" t="s">
        <v>63</v>
      </c>
      <c r="AC15" t="s">
        <v>57</v>
      </c>
      <c r="AD15" t="s">
        <v>28</v>
      </c>
      <c r="AE15">
        <v>1</v>
      </c>
      <c r="AF15">
        <v>1298</v>
      </c>
      <c r="AG15" t="s">
        <v>42</v>
      </c>
      <c r="AH15" s="1">
        <v>7.7039999999999997E-4</v>
      </c>
    </row>
    <row r="16" spans="1:34" x14ac:dyDescent="0.35">
      <c r="A16" t="s">
        <v>56</v>
      </c>
      <c r="B16" t="s">
        <v>57</v>
      </c>
      <c r="C16" t="s">
        <v>26</v>
      </c>
      <c r="D16">
        <v>196</v>
      </c>
      <c r="E16">
        <v>1700</v>
      </c>
      <c r="F16" t="s">
        <v>42</v>
      </c>
      <c r="G16" s="1">
        <v>0.1152941</v>
      </c>
      <c r="J16" t="s">
        <v>44</v>
      </c>
      <c r="K16" t="s">
        <v>41</v>
      </c>
      <c r="L16" t="s">
        <v>26</v>
      </c>
      <c r="M16">
        <v>1</v>
      </c>
      <c r="N16">
        <v>2445</v>
      </c>
      <c r="O16" t="s">
        <v>42</v>
      </c>
      <c r="P16" s="1">
        <v>4.0900000000000002E-4</v>
      </c>
      <c r="S16" t="s">
        <v>63</v>
      </c>
      <c r="T16" t="s">
        <v>57</v>
      </c>
      <c r="U16" t="s">
        <v>703</v>
      </c>
      <c r="V16">
        <v>10804</v>
      </c>
      <c r="W16">
        <v>17958</v>
      </c>
      <c r="X16" t="s">
        <v>42</v>
      </c>
      <c r="Y16" s="1">
        <v>0.60162599999999999</v>
      </c>
      <c r="AB16" t="s">
        <v>76</v>
      </c>
      <c r="AC16" t="s">
        <v>57</v>
      </c>
      <c r="AD16" t="s">
        <v>32</v>
      </c>
      <c r="AE16">
        <v>4638</v>
      </c>
      <c r="AF16">
        <v>8349</v>
      </c>
      <c r="AG16" t="s">
        <v>42</v>
      </c>
      <c r="AH16" s="1">
        <v>0.5555156</v>
      </c>
    </row>
    <row r="17" spans="1:34" x14ac:dyDescent="0.35">
      <c r="A17" t="s">
        <v>58</v>
      </c>
      <c r="B17" t="s">
        <v>41</v>
      </c>
      <c r="C17" t="s">
        <v>26</v>
      </c>
      <c r="D17">
        <v>174</v>
      </c>
      <c r="E17">
        <v>692</v>
      </c>
      <c r="F17" t="s">
        <v>42</v>
      </c>
      <c r="G17" s="1">
        <v>0.25144509999999998</v>
      </c>
      <c r="J17" t="s">
        <v>45</v>
      </c>
      <c r="K17" t="s">
        <v>41</v>
      </c>
      <c r="L17" t="s">
        <v>32</v>
      </c>
      <c r="M17">
        <v>12170</v>
      </c>
      <c r="N17">
        <v>13423</v>
      </c>
      <c r="O17" t="s">
        <v>42</v>
      </c>
      <c r="P17" s="1">
        <v>0.90665269999999998</v>
      </c>
      <c r="S17" t="s">
        <v>63</v>
      </c>
      <c r="T17" t="s">
        <v>57</v>
      </c>
      <c r="U17" t="s">
        <v>28</v>
      </c>
      <c r="V17">
        <v>251</v>
      </c>
      <c r="W17">
        <v>1298</v>
      </c>
      <c r="X17" t="s">
        <v>42</v>
      </c>
      <c r="Y17" s="1">
        <v>0.1933744</v>
      </c>
      <c r="AB17" t="s">
        <v>76</v>
      </c>
      <c r="AC17" t="s">
        <v>57</v>
      </c>
      <c r="AD17" t="s">
        <v>703</v>
      </c>
      <c r="AE17">
        <v>1419</v>
      </c>
      <c r="AF17">
        <v>18782</v>
      </c>
      <c r="AG17" t="s">
        <v>42</v>
      </c>
      <c r="AH17" s="1">
        <v>7.5551099999999996E-2</v>
      </c>
    </row>
    <row r="18" spans="1:34" x14ac:dyDescent="0.35">
      <c r="A18" t="s">
        <v>59</v>
      </c>
      <c r="B18" t="s">
        <v>57</v>
      </c>
      <c r="C18" t="s">
        <v>26</v>
      </c>
      <c r="D18">
        <v>155</v>
      </c>
      <c r="E18">
        <v>1308</v>
      </c>
      <c r="F18" t="s">
        <v>42</v>
      </c>
      <c r="G18" s="1">
        <v>0.1185015</v>
      </c>
      <c r="J18" t="s">
        <v>45</v>
      </c>
      <c r="K18" t="s">
        <v>41</v>
      </c>
      <c r="L18" t="s">
        <v>28</v>
      </c>
      <c r="M18">
        <v>2065</v>
      </c>
      <c r="N18">
        <v>2548</v>
      </c>
      <c r="O18" t="s">
        <v>42</v>
      </c>
      <c r="P18" s="1">
        <v>0.81043960000000004</v>
      </c>
      <c r="S18" t="s">
        <v>63</v>
      </c>
      <c r="T18" t="s">
        <v>57</v>
      </c>
      <c r="U18" t="s">
        <v>27</v>
      </c>
      <c r="V18">
        <v>2</v>
      </c>
      <c r="W18">
        <v>1541</v>
      </c>
      <c r="X18" t="s">
        <v>42</v>
      </c>
      <c r="Y18" s="1">
        <v>1.2979000000000001E-3</v>
      </c>
      <c r="AB18" t="s">
        <v>91</v>
      </c>
      <c r="AC18" t="s">
        <v>57</v>
      </c>
      <c r="AD18" t="s">
        <v>32</v>
      </c>
      <c r="AE18">
        <v>6597</v>
      </c>
      <c r="AF18">
        <v>12377</v>
      </c>
      <c r="AG18" t="s">
        <v>42</v>
      </c>
      <c r="AH18" s="1">
        <v>0.53300479999999995</v>
      </c>
    </row>
    <row r="19" spans="1:34" x14ac:dyDescent="0.35">
      <c r="A19" t="s">
        <v>60</v>
      </c>
      <c r="B19" t="s">
        <v>57</v>
      </c>
      <c r="C19" t="s">
        <v>26</v>
      </c>
      <c r="D19">
        <v>170</v>
      </c>
      <c r="E19">
        <v>1682</v>
      </c>
      <c r="F19" t="s">
        <v>42</v>
      </c>
      <c r="G19" s="1">
        <v>0.1010702</v>
      </c>
      <c r="J19" t="s">
        <v>45</v>
      </c>
      <c r="K19" t="s">
        <v>41</v>
      </c>
      <c r="L19" t="s">
        <v>703</v>
      </c>
      <c r="M19">
        <v>16794</v>
      </c>
      <c r="N19">
        <v>21046</v>
      </c>
      <c r="O19" t="s">
        <v>42</v>
      </c>
      <c r="P19" s="1">
        <v>0.79796639999999996</v>
      </c>
      <c r="S19" t="s">
        <v>76</v>
      </c>
      <c r="T19" t="s">
        <v>57</v>
      </c>
      <c r="U19" t="s">
        <v>32</v>
      </c>
      <c r="V19">
        <v>7246</v>
      </c>
      <c r="W19">
        <v>8349</v>
      </c>
      <c r="X19" t="s">
        <v>42</v>
      </c>
      <c r="Y19" s="1">
        <v>0.8678884</v>
      </c>
      <c r="AB19" t="s">
        <v>91</v>
      </c>
      <c r="AC19" t="s">
        <v>57</v>
      </c>
      <c r="AD19" t="s">
        <v>703</v>
      </c>
      <c r="AE19">
        <v>3637</v>
      </c>
      <c r="AF19">
        <v>38623</v>
      </c>
      <c r="AG19" t="s">
        <v>42</v>
      </c>
      <c r="AH19" s="1">
        <v>9.4166700000000006E-2</v>
      </c>
    </row>
    <row r="20" spans="1:34" x14ac:dyDescent="0.35">
      <c r="A20" t="s">
        <v>61</v>
      </c>
      <c r="B20" t="s">
        <v>41</v>
      </c>
      <c r="C20" t="s">
        <v>26</v>
      </c>
      <c r="D20">
        <v>82</v>
      </c>
      <c r="E20">
        <v>811</v>
      </c>
      <c r="F20" t="s">
        <v>42</v>
      </c>
      <c r="G20" s="1">
        <v>0.1011097</v>
      </c>
      <c r="J20" t="s">
        <v>45</v>
      </c>
      <c r="K20" t="s">
        <v>41</v>
      </c>
      <c r="L20" t="s">
        <v>27</v>
      </c>
      <c r="M20">
        <v>1227</v>
      </c>
      <c r="N20">
        <v>2909</v>
      </c>
      <c r="O20" t="s">
        <v>42</v>
      </c>
      <c r="P20" s="1">
        <v>0.42179440000000001</v>
      </c>
      <c r="S20" t="s">
        <v>76</v>
      </c>
      <c r="T20" t="s">
        <v>57</v>
      </c>
      <c r="U20" t="s">
        <v>703</v>
      </c>
      <c r="V20">
        <v>9711</v>
      </c>
      <c r="W20">
        <v>18782</v>
      </c>
      <c r="X20" t="s">
        <v>42</v>
      </c>
      <c r="Y20" s="1">
        <v>0.51703759999999999</v>
      </c>
      <c r="AB20" t="s">
        <v>91</v>
      </c>
      <c r="AC20" t="s">
        <v>57</v>
      </c>
      <c r="AD20" t="s">
        <v>28</v>
      </c>
      <c r="AE20">
        <v>4</v>
      </c>
      <c r="AF20">
        <v>6103</v>
      </c>
      <c r="AG20" t="s">
        <v>42</v>
      </c>
      <c r="AH20" s="1">
        <v>6.5539999999999999E-4</v>
      </c>
    </row>
    <row r="21" spans="1:34" x14ac:dyDescent="0.35">
      <c r="A21" t="s">
        <v>62</v>
      </c>
      <c r="B21" t="s">
        <v>41</v>
      </c>
      <c r="C21" t="s">
        <v>26</v>
      </c>
      <c r="D21">
        <v>52</v>
      </c>
      <c r="E21">
        <v>169</v>
      </c>
      <c r="F21" t="s">
        <v>42</v>
      </c>
      <c r="G21" s="1">
        <v>0.30769229999999997</v>
      </c>
      <c r="J21" t="s">
        <v>45</v>
      </c>
      <c r="K21" t="s">
        <v>41</v>
      </c>
      <c r="L21" t="s">
        <v>26</v>
      </c>
      <c r="N21">
        <v>1636</v>
      </c>
      <c r="O21" t="s">
        <v>42</v>
      </c>
      <c r="S21" t="s">
        <v>76</v>
      </c>
      <c r="T21" t="s">
        <v>57</v>
      </c>
      <c r="U21" t="s">
        <v>28</v>
      </c>
      <c r="V21">
        <v>419</v>
      </c>
      <c r="W21">
        <v>2334</v>
      </c>
      <c r="X21" t="s">
        <v>42</v>
      </c>
      <c r="Y21" s="1">
        <v>0.17952009999999999</v>
      </c>
      <c r="AB21" t="s">
        <v>153</v>
      </c>
      <c r="AC21" t="s">
        <v>57</v>
      </c>
      <c r="AD21" t="s">
        <v>32</v>
      </c>
      <c r="AE21">
        <v>418</v>
      </c>
      <c r="AF21">
        <v>1549</v>
      </c>
      <c r="AG21" t="s">
        <v>42</v>
      </c>
      <c r="AH21" s="1">
        <v>0.26985150000000002</v>
      </c>
    </row>
    <row r="22" spans="1:34" x14ac:dyDescent="0.35">
      <c r="A22" t="s">
        <v>63</v>
      </c>
      <c r="B22" t="s">
        <v>57</v>
      </c>
      <c r="C22" t="s">
        <v>26</v>
      </c>
      <c r="D22">
        <v>76</v>
      </c>
      <c r="E22">
        <v>821</v>
      </c>
      <c r="F22" t="s">
        <v>42</v>
      </c>
      <c r="G22" s="1">
        <v>9.257E-2</v>
      </c>
      <c r="J22" t="s">
        <v>46</v>
      </c>
      <c r="K22" t="s">
        <v>41</v>
      </c>
      <c r="L22" t="s">
        <v>32</v>
      </c>
      <c r="M22">
        <v>12499</v>
      </c>
      <c r="N22">
        <v>13868</v>
      </c>
      <c r="O22" t="s">
        <v>42</v>
      </c>
      <c r="P22" s="1">
        <v>0.90128350000000002</v>
      </c>
      <c r="S22" t="s">
        <v>91</v>
      </c>
      <c r="T22" t="s">
        <v>57</v>
      </c>
      <c r="U22" t="s">
        <v>32</v>
      </c>
      <c r="V22">
        <v>9980</v>
      </c>
      <c r="W22">
        <v>12377</v>
      </c>
      <c r="X22" t="s">
        <v>42</v>
      </c>
      <c r="Y22" s="1">
        <v>0.80633429999999995</v>
      </c>
      <c r="AB22" t="s">
        <v>153</v>
      </c>
      <c r="AC22" t="s">
        <v>57</v>
      </c>
      <c r="AD22" t="s">
        <v>703</v>
      </c>
      <c r="AE22">
        <v>267</v>
      </c>
      <c r="AF22">
        <v>8728</v>
      </c>
      <c r="AG22" t="s">
        <v>42</v>
      </c>
      <c r="AH22" s="1">
        <v>3.0591199999999999E-2</v>
      </c>
    </row>
    <row r="23" spans="1:34" x14ac:dyDescent="0.35">
      <c r="A23" t="s">
        <v>64</v>
      </c>
      <c r="B23" t="s">
        <v>41</v>
      </c>
      <c r="C23" t="s">
        <v>26</v>
      </c>
      <c r="D23">
        <v>1</v>
      </c>
      <c r="E23">
        <v>46</v>
      </c>
      <c r="F23" t="s">
        <v>42</v>
      </c>
      <c r="G23" s="1">
        <v>2.1739100000000001E-2</v>
      </c>
      <c r="J23" t="s">
        <v>46</v>
      </c>
      <c r="K23" t="s">
        <v>41</v>
      </c>
      <c r="L23" t="s">
        <v>28</v>
      </c>
      <c r="M23">
        <v>2175</v>
      </c>
      <c r="N23">
        <v>2556</v>
      </c>
      <c r="O23" t="s">
        <v>42</v>
      </c>
      <c r="P23" s="1">
        <v>0.850939</v>
      </c>
      <c r="S23" t="s">
        <v>91</v>
      </c>
      <c r="T23" t="s">
        <v>57</v>
      </c>
      <c r="U23" t="s">
        <v>703</v>
      </c>
      <c r="V23">
        <v>22766</v>
      </c>
      <c r="W23">
        <v>38623</v>
      </c>
      <c r="X23" t="s">
        <v>42</v>
      </c>
      <c r="Y23" s="1">
        <v>0.58944149999999995</v>
      </c>
      <c r="AB23" t="s">
        <v>156</v>
      </c>
      <c r="AC23" t="s">
        <v>57</v>
      </c>
      <c r="AD23" t="s">
        <v>32</v>
      </c>
      <c r="AE23">
        <v>1449</v>
      </c>
      <c r="AF23">
        <v>3782</v>
      </c>
      <c r="AG23" t="s">
        <v>42</v>
      </c>
      <c r="AH23" s="1">
        <v>0.38313059999999999</v>
      </c>
    </row>
    <row r="24" spans="1:34" x14ac:dyDescent="0.35">
      <c r="A24" t="s">
        <v>65</v>
      </c>
      <c r="B24" t="s">
        <v>41</v>
      </c>
      <c r="C24" t="s">
        <v>26</v>
      </c>
      <c r="D24">
        <v>129</v>
      </c>
      <c r="E24">
        <v>635</v>
      </c>
      <c r="F24" t="s">
        <v>42</v>
      </c>
      <c r="G24" s="1">
        <v>0.20314960000000001</v>
      </c>
      <c r="J24" t="s">
        <v>46</v>
      </c>
      <c r="K24" t="s">
        <v>41</v>
      </c>
      <c r="L24" t="s">
        <v>703</v>
      </c>
      <c r="M24">
        <v>17021</v>
      </c>
      <c r="N24">
        <v>20916</v>
      </c>
      <c r="O24" t="s">
        <v>42</v>
      </c>
      <c r="P24" s="1">
        <v>0.81377889999999997</v>
      </c>
      <c r="S24" t="s">
        <v>91</v>
      </c>
      <c r="T24" t="s">
        <v>57</v>
      </c>
      <c r="U24" t="s">
        <v>28</v>
      </c>
      <c r="V24">
        <v>1921</v>
      </c>
      <c r="W24">
        <v>6103</v>
      </c>
      <c r="X24" t="s">
        <v>42</v>
      </c>
      <c r="Y24" s="1">
        <v>0.31476320000000002</v>
      </c>
      <c r="AB24" t="s">
        <v>156</v>
      </c>
      <c r="AC24" t="s">
        <v>57</v>
      </c>
      <c r="AD24" t="s">
        <v>703</v>
      </c>
      <c r="AE24">
        <v>752</v>
      </c>
      <c r="AF24">
        <v>16464</v>
      </c>
      <c r="AG24" t="s">
        <v>42</v>
      </c>
      <c r="AH24" s="1">
        <v>4.5675399999999998E-2</v>
      </c>
    </row>
    <row r="25" spans="1:34" x14ac:dyDescent="0.35">
      <c r="A25" t="s">
        <v>66</v>
      </c>
      <c r="B25" t="s">
        <v>41</v>
      </c>
      <c r="C25" t="s">
        <v>26</v>
      </c>
      <c r="D25">
        <v>353</v>
      </c>
      <c r="E25">
        <v>993</v>
      </c>
      <c r="F25" t="s">
        <v>42</v>
      </c>
      <c r="G25" s="1">
        <v>0.35548839999999998</v>
      </c>
      <c r="J25" t="s">
        <v>46</v>
      </c>
      <c r="K25" t="s">
        <v>41</v>
      </c>
      <c r="L25" t="s">
        <v>27</v>
      </c>
      <c r="M25">
        <v>1479</v>
      </c>
      <c r="N25">
        <v>2871</v>
      </c>
      <c r="O25" t="s">
        <v>42</v>
      </c>
      <c r="P25" s="1">
        <v>0.51515149999999998</v>
      </c>
      <c r="S25" t="s">
        <v>91</v>
      </c>
      <c r="T25" t="s">
        <v>57</v>
      </c>
      <c r="U25" t="s">
        <v>27</v>
      </c>
      <c r="V25">
        <v>5</v>
      </c>
      <c r="W25">
        <v>6260</v>
      </c>
      <c r="X25" t="s">
        <v>42</v>
      </c>
      <c r="Y25" s="1">
        <v>7.9869999999999995E-4</v>
      </c>
      <c r="AB25" t="s">
        <v>156</v>
      </c>
      <c r="AC25" t="s">
        <v>57</v>
      </c>
      <c r="AD25" t="s">
        <v>28</v>
      </c>
      <c r="AE25">
        <v>2</v>
      </c>
      <c r="AF25">
        <v>2413</v>
      </c>
      <c r="AG25" t="s">
        <v>42</v>
      </c>
      <c r="AH25" s="1">
        <v>8.2879999999999998E-4</v>
      </c>
    </row>
    <row r="26" spans="1:34" x14ac:dyDescent="0.35">
      <c r="A26" t="s">
        <v>67</v>
      </c>
      <c r="B26" t="s">
        <v>68</v>
      </c>
      <c r="C26" t="s">
        <v>26</v>
      </c>
      <c r="D26">
        <v>196</v>
      </c>
      <c r="E26">
        <v>2494</v>
      </c>
      <c r="F26" t="s">
        <v>42</v>
      </c>
      <c r="G26" s="1">
        <v>7.8588599999999995E-2</v>
      </c>
      <c r="J26" t="s">
        <v>46</v>
      </c>
      <c r="K26" t="s">
        <v>41</v>
      </c>
      <c r="L26" t="s">
        <v>26</v>
      </c>
      <c r="M26">
        <v>1</v>
      </c>
      <c r="N26">
        <v>1727</v>
      </c>
      <c r="O26" t="s">
        <v>42</v>
      </c>
      <c r="P26" s="1">
        <v>5.7899999999999998E-4</v>
      </c>
      <c r="S26" t="s">
        <v>153</v>
      </c>
      <c r="T26" t="s">
        <v>57</v>
      </c>
      <c r="U26" t="s">
        <v>32</v>
      </c>
      <c r="V26">
        <v>1074</v>
      </c>
      <c r="W26">
        <v>1549</v>
      </c>
      <c r="X26" t="s">
        <v>42</v>
      </c>
      <c r="Y26" s="1">
        <v>0.69335060000000004</v>
      </c>
      <c r="AB26" t="s">
        <v>157</v>
      </c>
      <c r="AC26" t="s">
        <v>57</v>
      </c>
      <c r="AD26" t="s">
        <v>32</v>
      </c>
      <c r="AE26">
        <v>3686</v>
      </c>
      <c r="AF26">
        <v>8363</v>
      </c>
      <c r="AG26" t="s">
        <v>42</v>
      </c>
      <c r="AH26" s="1">
        <v>0.4407509</v>
      </c>
    </row>
    <row r="27" spans="1:34" x14ac:dyDescent="0.35">
      <c r="A27" t="s">
        <v>69</v>
      </c>
      <c r="B27" t="s">
        <v>70</v>
      </c>
      <c r="C27" t="s">
        <v>26</v>
      </c>
      <c r="D27">
        <v>307</v>
      </c>
      <c r="E27">
        <v>2953</v>
      </c>
      <c r="F27" t="s">
        <v>42</v>
      </c>
      <c r="G27" s="1">
        <v>0.1039621</v>
      </c>
      <c r="J27" t="s">
        <v>47</v>
      </c>
      <c r="K27" t="s">
        <v>41</v>
      </c>
      <c r="L27" t="s">
        <v>32</v>
      </c>
      <c r="M27">
        <v>14307</v>
      </c>
      <c r="N27">
        <v>16144</v>
      </c>
      <c r="O27" t="s">
        <v>42</v>
      </c>
      <c r="P27" s="1">
        <v>0.88621159999999999</v>
      </c>
      <c r="S27" t="s">
        <v>153</v>
      </c>
      <c r="T27" t="s">
        <v>57</v>
      </c>
      <c r="U27" t="s">
        <v>703</v>
      </c>
      <c r="V27">
        <v>4202</v>
      </c>
      <c r="W27">
        <v>8728</v>
      </c>
      <c r="X27" t="s">
        <v>42</v>
      </c>
      <c r="Y27" s="1">
        <v>0.48143910000000001</v>
      </c>
      <c r="AB27" t="s">
        <v>157</v>
      </c>
      <c r="AC27" t="s">
        <v>57</v>
      </c>
      <c r="AD27" t="s">
        <v>703</v>
      </c>
      <c r="AE27">
        <v>1459</v>
      </c>
      <c r="AF27">
        <v>27247</v>
      </c>
      <c r="AG27" t="s">
        <v>42</v>
      </c>
      <c r="AH27" s="1">
        <v>5.3547200000000003E-2</v>
      </c>
    </row>
    <row r="28" spans="1:34" x14ac:dyDescent="0.35">
      <c r="A28" t="s">
        <v>71</v>
      </c>
      <c r="B28" t="s">
        <v>41</v>
      </c>
      <c r="C28" t="s">
        <v>26</v>
      </c>
      <c r="D28">
        <v>132</v>
      </c>
      <c r="E28">
        <v>959</v>
      </c>
      <c r="F28" t="s">
        <v>42</v>
      </c>
      <c r="G28" s="1">
        <v>0.1376434</v>
      </c>
      <c r="J28" t="s">
        <v>47</v>
      </c>
      <c r="K28" t="s">
        <v>41</v>
      </c>
      <c r="L28" t="s">
        <v>28</v>
      </c>
      <c r="M28">
        <v>2538</v>
      </c>
      <c r="N28">
        <v>2906</v>
      </c>
      <c r="O28" t="s">
        <v>42</v>
      </c>
      <c r="P28" s="1">
        <v>0.87336550000000002</v>
      </c>
      <c r="S28" t="s">
        <v>153</v>
      </c>
      <c r="T28" t="s">
        <v>57</v>
      </c>
      <c r="U28" t="s">
        <v>28</v>
      </c>
      <c r="V28">
        <v>233</v>
      </c>
      <c r="W28">
        <v>1210</v>
      </c>
      <c r="X28" t="s">
        <v>42</v>
      </c>
      <c r="Y28" s="1">
        <v>0.19256200000000001</v>
      </c>
      <c r="AB28" t="s">
        <v>157</v>
      </c>
      <c r="AC28" t="s">
        <v>57</v>
      </c>
      <c r="AD28" t="s">
        <v>28</v>
      </c>
      <c r="AE28">
        <v>7</v>
      </c>
      <c r="AF28">
        <v>4023</v>
      </c>
      <c r="AG28" t="s">
        <v>42</v>
      </c>
      <c r="AH28" s="1">
        <v>1.74E-3</v>
      </c>
    </row>
    <row r="29" spans="1:34" x14ac:dyDescent="0.35">
      <c r="A29" t="s">
        <v>72</v>
      </c>
      <c r="B29" t="s">
        <v>41</v>
      </c>
      <c r="C29" t="s">
        <v>26</v>
      </c>
      <c r="D29">
        <v>40</v>
      </c>
      <c r="E29">
        <v>469</v>
      </c>
      <c r="F29" t="s">
        <v>42</v>
      </c>
      <c r="G29" s="1">
        <v>8.5287799999999997E-2</v>
      </c>
      <c r="J29" t="s">
        <v>47</v>
      </c>
      <c r="K29" t="s">
        <v>41</v>
      </c>
      <c r="L29" t="s">
        <v>703</v>
      </c>
      <c r="M29">
        <v>19795</v>
      </c>
      <c r="N29">
        <v>23770</v>
      </c>
      <c r="O29" t="s">
        <v>42</v>
      </c>
      <c r="P29" s="1">
        <v>0.83277239999999997</v>
      </c>
      <c r="S29" t="s">
        <v>156</v>
      </c>
      <c r="T29" t="s">
        <v>57</v>
      </c>
      <c r="U29" t="s">
        <v>32</v>
      </c>
      <c r="V29">
        <v>2780</v>
      </c>
      <c r="W29">
        <v>3782</v>
      </c>
      <c r="X29" t="s">
        <v>42</v>
      </c>
      <c r="Y29" s="1">
        <v>0.73506079999999996</v>
      </c>
      <c r="AB29" t="s">
        <v>292</v>
      </c>
      <c r="AC29" t="s">
        <v>57</v>
      </c>
      <c r="AD29" t="s">
        <v>32</v>
      </c>
      <c r="AE29">
        <v>4696</v>
      </c>
      <c r="AF29">
        <v>15849</v>
      </c>
      <c r="AG29" t="s">
        <v>42</v>
      </c>
      <c r="AH29" s="1">
        <v>0.29629630000000001</v>
      </c>
    </row>
    <row r="30" spans="1:34" x14ac:dyDescent="0.35">
      <c r="A30" t="s">
        <v>73</v>
      </c>
      <c r="B30" t="s">
        <v>41</v>
      </c>
      <c r="C30" t="s">
        <v>26</v>
      </c>
      <c r="D30">
        <v>289</v>
      </c>
      <c r="E30">
        <v>844</v>
      </c>
      <c r="F30" t="s">
        <v>42</v>
      </c>
      <c r="G30" s="1">
        <v>0.34241709999999997</v>
      </c>
      <c r="J30" t="s">
        <v>47</v>
      </c>
      <c r="K30" t="s">
        <v>41</v>
      </c>
      <c r="L30" t="s">
        <v>27</v>
      </c>
      <c r="M30">
        <v>1647</v>
      </c>
      <c r="N30">
        <v>3136</v>
      </c>
      <c r="O30" t="s">
        <v>42</v>
      </c>
      <c r="P30" s="1">
        <v>0.52519130000000003</v>
      </c>
      <c r="S30" t="s">
        <v>156</v>
      </c>
      <c r="T30" t="s">
        <v>57</v>
      </c>
      <c r="U30" t="s">
        <v>703</v>
      </c>
      <c r="V30">
        <v>7816</v>
      </c>
      <c r="W30">
        <v>16464</v>
      </c>
      <c r="X30" t="s">
        <v>42</v>
      </c>
      <c r="Y30" s="1">
        <v>0.47473280000000001</v>
      </c>
      <c r="AB30" t="s">
        <v>292</v>
      </c>
      <c r="AC30" t="s">
        <v>57</v>
      </c>
      <c r="AD30" t="s">
        <v>703</v>
      </c>
      <c r="AE30">
        <v>1364</v>
      </c>
      <c r="AF30">
        <v>37808</v>
      </c>
      <c r="AG30" t="s">
        <v>42</v>
      </c>
      <c r="AH30" s="1">
        <v>3.6076999999999998E-2</v>
      </c>
    </row>
    <row r="31" spans="1:34" x14ac:dyDescent="0.35">
      <c r="A31" t="s">
        <v>74</v>
      </c>
      <c r="B31" t="s">
        <v>41</v>
      </c>
      <c r="C31" t="s">
        <v>26</v>
      </c>
      <c r="D31">
        <v>214</v>
      </c>
      <c r="E31">
        <v>1246</v>
      </c>
      <c r="F31" t="s">
        <v>42</v>
      </c>
      <c r="G31" s="1">
        <v>0.1717496</v>
      </c>
      <c r="J31" t="s">
        <v>47</v>
      </c>
      <c r="K31" t="s">
        <v>41</v>
      </c>
      <c r="L31" t="s">
        <v>26</v>
      </c>
      <c r="M31">
        <v>2</v>
      </c>
      <c r="N31">
        <v>1824</v>
      </c>
      <c r="O31" t="s">
        <v>42</v>
      </c>
      <c r="P31" s="1">
        <v>1.0965E-3</v>
      </c>
      <c r="S31" t="s">
        <v>156</v>
      </c>
      <c r="T31" t="s">
        <v>57</v>
      </c>
      <c r="U31" t="s">
        <v>28</v>
      </c>
      <c r="V31">
        <v>550</v>
      </c>
      <c r="W31">
        <v>2413</v>
      </c>
      <c r="X31" t="s">
        <v>42</v>
      </c>
      <c r="Y31" s="1">
        <v>0.227932</v>
      </c>
      <c r="AB31" t="s">
        <v>292</v>
      </c>
      <c r="AC31" t="s">
        <v>57</v>
      </c>
      <c r="AD31" t="s">
        <v>28</v>
      </c>
      <c r="AE31">
        <v>1</v>
      </c>
      <c r="AF31">
        <v>5062</v>
      </c>
      <c r="AG31" t="s">
        <v>42</v>
      </c>
      <c r="AH31" s="1">
        <v>1.9760000000000001E-4</v>
      </c>
    </row>
    <row r="32" spans="1:34" x14ac:dyDescent="0.35">
      <c r="A32" t="s">
        <v>75</v>
      </c>
      <c r="B32" t="s">
        <v>41</v>
      </c>
      <c r="C32" t="s">
        <v>26</v>
      </c>
      <c r="D32">
        <v>197</v>
      </c>
      <c r="E32">
        <v>624</v>
      </c>
      <c r="F32" t="s">
        <v>42</v>
      </c>
      <c r="G32" s="1">
        <v>0.31570510000000002</v>
      </c>
      <c r="J32" t="s">
        <v>48</v>
      </c>
      <c r="K32" t="s">
        <v>41</v>
      </c>
      <c r="L32" t="s">
        <v>32</v>
      </c>
      <c r="M32">
        <v>11148</v>
      </c>
      <c r="N32">
        <v>12954</v>
      </c>
      <c r="O32" t="s">
        <v>42</v>
      </c>
      <c r="P32" s="1">
        <v>0.8605836</v>
      </c>
      <c r="S32" t="s">
        <v>157</v>
      </c>
      <c r="T32" t="s">
        <v>57</v>
      </c>
      <c r="U32" t="s">
        <v>32</v>
      </c>
      <c r="V32">
        <v>6845</v>
      </c>
      <c r="W32">
        <v>8363</v>
      </c>
      <c r="X32" t="s">
        <v>42</v>
      </c>
      <c r="Y32" s="1">
        <v>0.81848620000000005</v>
      </c>
      <c r="AB32" t="s">
        <v>317</v>
      </c>
      <c r="AC32" t="s">
        <v>57</v>
      </c>
      <c r="AD32" t="s">
        <v>32</v>
      </c>
      <c r="AE32">
        <v>3339</v>
      </c>
      <c r="AF32">
        <v>7870</v>
      </c>
      <c r="AG32" t="s">
        <v>132</v>
      </c>
      <c r="AH32" s="1">
        <v>0.42426940000000002</v>
      </c>
    </row>
    <row r="33" spans="1:34" x14ac:dyDescent="0.35">
      <c r="A33" t="s">
        <v>76</v>
      </c>
      <c r="B33" t="s">
        <v>57</v>
      </c>
      <c r="C33" t="s">
        <v>26</v>
      </c>
      <c r="D33">
        <v>143</v>
      </c>
      <c r="E33">
        <v>1591</v>
      </c>
      <c r="F33" t="s">
        <v>42</v>
      </c>
      <c r="G33" s="1">
        <v>8.9880600000000005E-2</v>
      </c>
      <c r="J33" t="s">
        <v>48</v>
      </c>
      <c r="K33" t="s">
        <v>41</v>
      </c>
      <c r="L33" t="s">
        <v>703</v>
      </c>
      <c r="M33">
        <v>12461</v>
      </c>
      <c r="N33">
        <v>17184</v>
      </c>
      <c r="O33" t="s">
        <v>42</v>
      </c>
      <c r="P33" s="1">
        <v>0.72515130000000005</v>
      </c>
      <c r="S33" t="s">
        <v>157</v>
      </c>
      <c r="T33" t="s">
        <v>57</v>
      </c>
      <c r="U33" t="s">
        <v>703</v>
      </c>
      <c r="V33">
        <v>14510</v>
      </c>
      <c r="W33">
        <v>27247</v>
      </c>
      <c r="X33" t="s">
        <v>42</v>
      </c>
      <c r="Y33" s="1">
        <v>0.53253569999999995</v>
      </c>
      <c r="AB33" t="s">
        <v>317</v>
      </c>
      <c r="AC33" t="s">
        <v>57</v>
      </c>
      <c r="AD33" t="s">
        <v>703</v>
      </c>
      <c r="AE33">
        <v>1194</v>
      </c>
      <c r="AF33">
        <v>20372</v>
      </c>
      <c r="AG33" t="s">
        <v>132</v>
      </c>
      <c r="AH33" s="1">
        <v>5.8609899999999999E-2</v>
      </c>
    </row>
    <row r="34" spans="1:34" x14ac:dyDescent="0.35">
      <c r="A34" t="s">
        <v>77</v>
      </c>
      <c r="B34" t="s">
        <v>41</v>
      </c>
      <c r="C34" t="s">
        <v>26</v>
      </c>
      <c r="D34">
        <v>220</v>
      </c>
      <c r="E34">
        <v>1219</v>
      </c>
      <c r="F34" t="s">
        <v>42</v>
      </c>
      <c r="G34" s="1">
        <v>0.18047579999999999</v>
      </c>
      <c r="J34" t="s">
        <v>48</v>
      </c>
      <c r="K34" t="s">
        <v>41</v>
      </c>
      <c r="L34" t="s">
        <v>28</v>
      </c>
      <c r="M34">
        <v>1554</v>
      </c>
      <c r="N34">
        <v>2158</v>
      </c>
      <c r="O34" t="s">
        <v>42</v>
      </c>
      <c r="P34" s="1">
        <v>0.72011119999999995</v>
      </c>
      <c r="S34" t="s">
        <v>157</v>
      </c>
      <c r="T34" t="s">
        <v>57</v>
      </c>
      <c r="U34" t="s">
        <v>28</v>
      </c>
      <c r="V34">
        <v>1009</v>
      </c>
      <c r="W34">
        <v>4023</v>
      </c>
      <c r="X34" t="s">
        <v>42</v>
      </c>
      <c r="Y34" s="1">
        <v>0.25080789999999997</v>
      </c>
      <c r="AB34" t="s">
        <v>317</v>
      </c>
      <c r="AC34" t="s">
        <v>57</v>
      </c>
      <c r="AD34" t="s">
        <v>28</v>
      </c>
      <c r="AE34">
        <v>1</v>
      </c>
      <c r="AF34">
        <v>2730</v>
      </c>
      <c r="AG34" t="s">
        <v>132</v>
      </c>
      <c r="AH34" s="1">
        <v>3.6630000000000001E-4</v>
      </c>
    </row>
    <row r="35" spans="1:34" x14ac:dyDescent="0.35">
      <c r="A35" t="s">
        <v>78</v>
      </c>
      <c r="B35" t="s">
        <v>41</v>
      </c>
      <c r="C35" t="s">
        <v>26</v>
      </c>
      <c r="D35">
        <v>127</v>
      </c>
      <c r="E35">
        <v>1019</v>
      </c>
      <c r="F35" t="s">
        <v>42</v>
      </c>
      <c r="G35" s="1">
        <v>0.12463200000000001</v>
      </c>
      <c r="J35" t="s">
        <v>48</v>
      </c>
      <c r="K35" t="s">
        <v>41</v>
      </c>
      <c r="L35" t="s">
        <v>27</v>
      </c>
      <c r="M35">
        <v>740</v>
      </c>
      <c r="N35">
        <v>2475</v>
      </c>
      <c r="O35" t="s">
        <v>42</v>
      </c>
      <c r="P35" s="1">
        <v>0.29898989999999998</v>
      </c>
      <c r="S35" t="s">
        <v>157</v>
      </c>
      <c r="T35" t="s">
        <v>57</v>
      </c>
      <c r="U35" t="s">
        <v>27</v>
      </c>
      <c r="V35">
        <v>5</v>
      </c>
      <c r="W35">
        <v>4031</v>
      </c>
      <c r="X35" t="s">
        <v>42</v>
      </c>
      <c r="Y35" s="1">
        <v>1.2404E-3</v>
      </c>
      <c r="AB35" t="s">
        <v>326</v>
      </c>
      <c r="AC35" t="s">
        <v>57</v>
      </c>
      <c r="AD35" t="s">
        <v>32</v>
      </c>
      <c r="AE35">
        <v>1686</v>
      </c>
      <c r="AF35">
        <v>3862</v>
      </c>
      <c r="AG35" t="s">
        <v>132</v>
      </c>
      <c r="AH35" s="1">
        <v>0.43656139999999999</v>
      </c>
    </row>
    <row r="36" spans="1:34" x14ac:dyDescent="0.35">
      <c r="A36" t="s">
        <v>79</v>
      </c>
      <c r="B36" t="s">
        <v>41</v>
      </c>
      <c r="C36" t="s">
        <v>26</v>
      </c>
      <c r="D36">
        <v>295</v>
      </c>
      <c r="E36">
        <v>1971</v>
      </c>
      <c r="F36" t="s">
        <v>42</v>
      </c>
      <c r="G36" s="1">
        <v>0.1496702</v>
      </c>
      <c r="J36" t="s">
        <v>48</v>
      </c>
      <c r="K36" t="s">
        <v>41</v>
      </c>
      <c r="L36" t="s">
        <v>26</v>
      </c>
      <c r="M36">
        <v>1</v>
      </c>
      <c r="N36">
        <v>1365</v>
      </c>
      <c r="O36" t="s">
        <v>42</v>
      </c>
      <c r="P36" s="1">
        <v>7.3260000000000003E-4</v>
      </c>
      <c r="S36" t="s">
        <v>292</v>
      </c>
      <c r="T36" t="s">
        <v>57</v>
      </c>
      <c r="U36" t="s">
        <v>32</v>
      </c>
      <c r="V36">
        <v>11733</v>
      </c>
      <c r="W36">
        <v>15849</v>
      </c>
      <c r="X36" t="s">
        <v>42</v>
      </c>
      <c r="Y36" s="1">
        <v>0.74029900000000004</v>
      </c>
      <c r="AB36" t="s">
        <v>326</v>
      </c>
      <c r="AC36" t="s">
        <v>57</v>
      </c>
      <c r="AD36" t="s">
        <v>703</v>
      </c>
      <c r="AE36">
        <v>528</v>
      </c>
      <c r="AF36">
        <v>8009</v>
      </c>
      <c r="AG36" t="s">
        <v>132</v>
      </c>
      <c r="AH36" s="1">
        <v>6.5925800000000007E-2</v>
      </c>
    </row>
    <row r="37" spans="1:34" x14ac:dyDescent="0.35">
      <c r="A37" t="s">
        <v>80</v>
      </c>
      <c r="B37" t="s">
        <v>41</v>
      </c>
      <c r="C37" t="s">
        <v>26</v>
      </c>
      <c r="D37">
        <v>211</v>
      </c>
      <c r="E37">
        <v>1060</v>
      </c>
      <c r="F37" t="s">
        <v>42</v>
      </c>
      <c r="G37" s="1">
        <v>0.1990566</v>
      </c>
      <c r="J37" t="s">
        <v>49</v>
      </c>
      <c r="K37" t="s">
        <v>41</v>
      </c>
      <c r="L37" t="s">
        <v>32</v>
      </c>
      <c r="M37">
        <v>37181</v>
      </c>
      <c r="N37">
        <v>41903</v>
      </c>
      <c r="O37" t="s">
        <v>42</v>
      </c>
      <c r="P37" s="1">
        <v>0.88731119999999997</v>
      </c>
      <c r="S37" t="s">
        <v>292</v>
      </c>
      <c r="T37" t="s">
        <v>57</v>
      </c>
      <c r="U37" t="s">
        <v>703</v>
      </c>
      <c r="V37">
        <v>18720</v>
      </c>
      <c r="W37">
        <v>37808</v>
      </c>
      <c r="X37" t="s">
        <v>42</v>
      </c>
      <c r="Y37" s="1">
        <v>0.4951333</v>
      </c>
      <c r="AB37" t="s">
        <v>326</v>
      </c>
      <c r="AC37" t="s">
        <v>57</v>
      </c>
      <c r="AD37" t="s">
        <v>28</v>
      </c>
      <c r="AE37">
        <v>2</v>
      </c>
      <c r="AF37">
        <v>954</v>
      </c>
      <c r="AG37" t="s">
        <v>132</v>
      </c>
      <c r="AH37" s="1">
        <v>2.0964E-3</v>
      </c>
    </row>
    <row r="38" spans="1:34" x14ac:dyDescent="0.35">
      <c r="A38" t="s">
        <v>81</v>
      </c>
      <c r="B38" t="s">
        <v>41</v>
      </c>
      <c r="C38" t="s">
        <v>26</v>
      </c>
      <c r="D38">
        <v>515</v>
      </c>
      <c r="E38">
        <v>4494</v>
      </c>
      <c r="F38" t="s">
        <v>42</v>
      </c>
      <c r="G38" s="1">
        <v>0.1145972</v>
      </c>
      <c r="J38" t="s">
        <v>49</v>
      </c>
      <c r="K38" t="s">
        <v>41</v>
      </c>
      <c r="L38" t="s">
        <v>28</v>
      </c>
      <c r="M38">
        <v>5789</v>
      </c>
      <c r="N38">
        <v>7576</v>
      </c>
      <c r="O38" t="s">
        <v>42</v>
      </c>
      <c r="P38" s="1">
        <v>0.76412360000000001</v>
      </c>
      <c r="S38" t="s">
        <v>292</v>
      </c>
      <c r="T38" t="s">
        <v>57</v>
      </c>
      <c r="U38" t="s">
        <v>28</v>
      </c>
      <c r="V38">
        <v>732</v>
      </c>
      <c r="W38">
        <v>5062</v>
      </c>
      <c r="X38" t="s">
        <v>42</v>
      </c>
      <c r="Y38" s="1">
        <v>0.14460690000000001</v>
      </c>
      <c r="AB38" t="s">
        <v>327</v>
      </c>
      <c r="AC38" t="s">
        <v>57</v>
      </c>
      <c r="AD38" t="s">
        <v>32</v>
      </c>
      <c r="AE38">
        <v>1922</v>
      </c>
      <c r="AF38">
        <v>4526</v>
      </c>
      <c r="AG38" t="s">
        <v>328</v>
      </c>
      <c r="AH38" s="1">
        <v>0.42465750000000002</v>
      </c>
    </row>
    <row r="39" spans="1:34" x14ac:dyDescent="0.35">
      <c r="A39" t="s">
        <v>82</v>
      </c>
      <c r="B39" t="s">
        <v>41</v>
      </c>
      <c r="C39" t="s">
        <v>26</v>
      </c>
      <c r="D39">
        <v>110</v>
      </c>
      <c r="E39">
        <v>839</v>
      </c>
      <c r="F39" t="s">
        <v>42</v>
      </c>
      <c r="G39" s="1">
        <v>0.13110849999999999</v>
      </c>
      <c r="J39" t="s">
        <v>49</v>
      </c>
      <c r="K39" t="s">
        <v>41</v>
      </c>
      <c r="L39" t="s">
        <v>703</v>
      </c>
      <c r="M39">
        <v>46108</v>
      </c>
      <c r="N39">
        <v>61303</v>
      </c>
      <c r="O39" t="s">
        <v>42</v>
      </c>
      <c r="P39" s="1">
        <v>0.75213280000000005</v>
      </c>
      <c r="S39" t="s">
        <v>317</v>
      </c>
      <c r="T39" t="s">
        <v>57</v>
      </c>
      <c r="U39" t="s">
        <v>32</v>
      </c>
      <c r="V39">
        <v>6090</v>
      </c>
      <c r="W39">
        <v>7870</v>
      </c>
      <c r="X39" t="s">
        <v>132</v>
      </c>
      <c r="Y39" s="1">
        <v>0.77382459999999997</v>
      </c>
      <c r="AB39" t="s">
        <v>327</v>
      </c>
      <c r="AC39" t="s">
        <v>57</v>
      </c>
      <c r="AD39" t="s">
        <v>703</v>
      </c>
      <c r="AE39">
        <v>752</v>
      </c>
      <c r="AF39">
        <v>10801</v>
      </c>
      <c r="AG39" t="s">
        <v>328</v>
      </c>
      <c r="AH39" s="1">
        <v>6.9623199999999996E-2</v>
      </c>
    </row>
    <row r="40" spans="1:34" x14ac:dyDescent="0.35">
      <c r="A40" t="s">
        <v>83</v>
      </c>
      <c r="B40" t="s">
        <v>41</v>
      </c>
      <c r="C40" t="s">
        <v>26</v>
      </c>
      <c r="D40">
        <v>120</v>
      </c>
      <c r="E40">
        <v>800</v>
      </c>
      <c r="F40" t="s">
        <v>42</v>
      </c>
      <c r="G40" s="1">
        <v>0.15</v>
      </c>
      <c r="J40" t="s">
        <v>49</v>
      </c>
      <c r="K40" t="s">
        <v>41</v>
      </c>
      <c r="L40" t="s">
        <v>27</v>
      </c>
      <c r="M40">
        <v>3190</v>
      </c>
      <c r="N40">
        <v>8405</v>
      </c>
      <c r="O40" t="s">
        <v>42</v>
      </c>
      <c r="P40" s="1">
        <v>0.37953599999999998</v>
      </c>
      <c r="S40" t="s">
        <v>317</v>
      </c>
      <c r="T40" t="s">
        <v>57</v>
      </c>
      <c r="U40" t="s">
        <v>703</v>
      </c>
      <c r="V40">
        <v>10193</v>
      </c>
      <c r="W40">
        <v>20372</v>
      </c>
      <c r="X40" t="s">
        <v>132</v>
      </c>
      <c r="Y40" s="1">
        <v>0.5003436</v>
      </c>
      <c r="AB40" t="s">
        <v>327</v>
      </c>
      <c r="AC40" t="s">
        <v>57</v>
      </c>
      <c r="AD40" t="s">
        <v>28</v>
      </c>
      <c r="AE40">
        <v>2</v>
      </c>
      <c r="AF40">
        <v>1339</v>
      </c>
      <c r="AG40" t="s">
        <v>328</v>
      </c>
      <c r="AH40" s="1">
        <v>1.4936999999999999E-3</v>
      </c>
    </row>
    <row r="41" spans="1:34" x14ac:dyDescent="0.35">
      <c r="A41" t="s">
        <v>84</v>
      </c>
      <c r="B41" t="s">
        <v>41</v>
      </c>
      <c r="C41" t="s">
        <v>26</v>
      </c>
      <c r="D41">
        <v>263</v>
      </c>
      <c r="E41">
        <v>1589</v>
      </c>
      <c r="F41" t="s">
        <v>42</v>
      </c>
      <c r="G41" s="1">
        <v>0.16551289999999999</v>
      </c>
      <c r="J41" t="s">
        <v>49</v>
      </c>
      <c r="K41" t="s">
        <v>41</v>
      </c>
      <c r="L41" t="s">
        <v>26</v>
      </c>
      <c r="M41">
        <v>4</v>
      </c>
      <c r="N41">
        <v>4867</v>
      </c>
      <c r="O41" t="s">
        <v>42</v>
      </c>
      <c r="P41" s="1">
        <v>8.2189999999999997E-4</v>
      </c>
      <c r="S41" t="s">
        <v>317</v>
      </c>
      <c r="T41" t="s">
        <v>57</v>
      </c>
      <c r="U41" t="s">
        <v>28</v>
      </c>
      <c r="V41">
        <v>570</v>
      </c>
      <c r="W41">
        <v>2730</v>
      </c>
      <c r="X41" t="s">
        <v>132</v>
      </c>
      <c r="Y41" s="1">
        <v>0.20879120000000001</v>
      </c>
      <c r="AB41" t="s">
        <v>344</v>
      </c>
      <c r="AC41" t="s">
        <v>57</v>
      </c>
      <c r="AD41" t="s">
        <v>32</v>
      </c>
      <c r="AE41">
        <v>1694</v>
      </c>
      <c r="AF41">
        <v>3897</v>
      </c>
      <c r="AG41" t="s">
        <v>328</v>
      </c>
      <c r="AH41" s="1">
        <v>0.43469340000000001</v>
      </c>
    </row>
    <row r="42" spans="1:34" x14ac:dyDescent="0.35">
      <c r="A42" t="s">
        <v>85</v>
      </c>
      <c r="B42" t="s">
        <v>41</v>
      </c>
      <c r="C42" t="s">
        <v>26</v>
      </c>
      <c r="D42">
        <v>58</v>
      </c>
      <c r="E42">
        <v>393</v>
      </c>
      <c r="F42" t="s">
        <v>42</v>
      </c>
      <c r="G42" s="1">
        <v>0.14758270000000001</v>
      </c>
      <c r="J42" t="s">
        <v>50</v>
      </c>
      <c r="K42" t="s">
        <v>41</v>
      </c>
      <c r="L42" t="s">
        <v>32</v>
      </c>
      <c r="M42">
        <v>26156</v>
      </c>
      <c r="N42">
        <v>29902</v>
      </c>
      <c r="O42" t="s">
        <v>42</v>
      </c>
      <c r="P42" s="1">
        <v>0.8747241</v>
      </c>
      <c r="S42" t="s">
        <v>317</v>
      </c>
      <c r="T42" t="s">
        <v>57</v>
      </c>
      <c r="U42" t="s">
        <v>27</v>
      </c>
      <c r="V42">
        <v>3</v>
      </c>
      <c r="W42">
        <v>2780</v>
      </c>
      <c r="X42" t="s">
        <v>132</v>
      </c>
      <c r="Y42" s="1">
        <v>1.0790999999999999E-3</v>
      </c>
      <c r="AB42" t="s">
        <v>344</v>
      </c>
      <c r="AC42" t="s">
        <v>57</v>
      </c>
      <c r="AD42" t="s">
        <v>703</v>
      </c>
      <c r="AE42">
        <v>1192</v>
      </c>
      <c r="AF42">
        <v>13142</v>
      </c>
      <c r="AG42" t="s">
        <v>328</v>
      </c>
      <c r="AH42" s="1">
        <v>9.0701599999999993E-2</v>
      </c>
    </row>
    <row r="43" spans="1:34" x14ac:dyDescent="0.35">
      <c r="A43" t="s">
        <v>86</v>
      </c>
      <c r="B43" t="s">
        <v>41</v>
      </c>
      <c r="C43" t="s">
        <v>26</v>
      </c>
      <c r="D43">
        <v>5</v>
      </c>
      <c r="E43">
        <v>35</v>
      </c>
      <c r="F43" t="s">
        <v>42</v>
      </c>
      <c r="G43" s="1">
        <v>0.14285709999999999</v>
      </c>
      <c r="J43" t="s">
        <v>50</v>
      </c>
      <c r="K43" t="s">
        <v>41</v>
      </c>
      <c r="L43" t="s">
        <v>28</v>
      </c>
      <c r="M43">
        <v>3419</v>
      </c>
      <c r="N43">
        <v>4396</v>
      </c>
      <c r="O43" t="s">
        <v>42</v>
      </c>
      <c r="P43" s="1">
        <v>0.77775249999999996</v>
      </c>
      <c r="S43" t="s">
        <v>326</v>
      </c>
      <c r="T43" t="s">
        <v>57</v>
      </c>
      <c r="U43" t="s">
        <v>32</v>
      </c>
      <c r="V43">
        <v>3118</v>
      </c>
      <c r="W43">
        <v>3862</v>
      </c>
      <c r="X43" t="s">
        <v>132</v>
      </c>
      <c r="Y43" s="1">
        <v>0.80735369999999995</v>
      </c>
      <c r="AB43" t="s">
        <v>344</v>
      </c>
      <c r="AC43" t="s">
        <v>57</v>
      </c>
      <c r="AD43" t="s">
        <v>28</v>
      </c>
      <c r="AE43">
        <v>5</v>
      </c>
      <c r="AF43">
        <v>1094</v>
      </c>
      <c r="AG43" t="s">
        <v>328</v>
      </c>
      <c r="AH43" s="1">
        <v>4.5703999999999996E-3</v>
      </c>
    </row>
    <row r="44" spans="1:34" x14ac:dyDescent="0.35">
      <c r="A44" t="s">
        <v>87</v>
      </c>
      <c r="B44" t="s">
        <v>41</v>
      </c>
      <c r="C44" t="s">
        <v>26</v>
      </c>
      <c r="D44">
        <v>317</v>
      </c>
      <c r="E44">
        <v>2154</v>
      </c>
      <c r="F44" t="s">
        <v>42</v>
      </c>
      <c r="G44" s="1">
        <v>0.1471681</v>
      </c>
      <c r="J44" t="s">
        <v>50</v>
      </c>
      <c r="K44" t="s">
        <v>41</v>
      </c>
      <c r="L44" t="s">
        <v>703</v>
      </c>
      <c r="M44">
        <v>28571</v>
      </c>
      <c r="N44">
        <v>38666</v>
      </c>
      <c r="O44" t="s">
        <v>42</v>
      </c>
      <c r="P44" s="1">
        <v>0.73891790000000002</v>
      </c>
      <c r="S44" t="s">
        <v>326</v>
      </c>
      <c r="T44" t="s">
        <v>57</v>
      </c>
      <c r="U44" t="s">
        <v>703</v>
      </c>
      <c r="V44">
        <v>4212</v>
      </c>
      <c r="W44">
        <v>8009</v>
      </c>
      <c r="X44" t="s">
        <v>132</v>
      </c>
      <c r="Y44" s="1">
        <v>0.52590840000000005</v>
      </c>
      <c r="AB44" t="s">
        <v>346</v>
      </c>
      <c r="AC44" t="s">
        <v>57</v>
      </c>
      <c r="AD44" t="s">
        <v>32</v>
      </c>
      <c r="AE44">
        <v>3822</v>
      </c>
      <c r="AF44">
        <v>8326</v>
      </c>
      <c r="AG44" t="s">
        <v>132</v>
      </c>
      <c r="AH44" s="1">
        <v>0.4590439</v>
      </c>
    </row>
    <row r="45" spans="1:34" x14ac:dyDescent="0.35">
      <c r="A45" t="s">
        <v>88</v>
      </c>
      <c r="B45" t="s">
        <v>41</v>
      </c>
      <c r="C45" t="s">
        <v>26</v>
      </c>
      <c r="D45">
        <v>48</v>
      </c>
      <c r="E45">
        <v>552</v>
      </c>
      <c r="F45" t="s">
        <v>42</v>
      </c>
      <c r="G45" s="1">
        <v>8.6956500000000006E-2</v>
      </c>
      <c r="J45" t="s">
        <v>50</v>
      </c>
      <c r="K45" t="s">
        <v>41</v>
      </c>
      <c r="L45" t="s">
        <v>27</v>
      </c>
      <c r="M45">
        <v>1836</v>
      </c>
      <c r="N45">
        <v>5095</v>
      </c>
      <c r="O45" t="s">
        <v>42</v>
      </c>
      <c r="P45" s="1">
        <v>0.36035329999999999</v>
      </c>
      <c r="S45" t="s">
        <v>326</v>
      </c>
      <c r="T45" t="s">
        <v>57</v>
      </c>
      <c r="U45" t="s">
        <v>28</v>
      </c>
      <c r="V45">
        <v>171</v>
      </c>
      <c r="W45">
        <v>954</v>
      </c>
      <c r="X45" t="s">
        <v>132</v>
      </c>
      <c r="Y45" s="1">
        <v>0.1792453</v>
      </c>
      <c r="AB45" t="s">
        <v>346</v>
      </c>
      <c r="AC45" t="s">
        <v>57</v>
      </c>
      <c r="AD45" t="s">
        <v>703</v>
      </c>
      <c r="AE45">
        <v>3627</v>
      </c>
      <c r="AF45">
        <v>34947</v>
      </c>
      <c r="AG45" t="s">
        <v>132</v>
      </c>
      <c r="AH45" s="1">
        <v>0.10378569999999999</v>
      </c>
    </row>
    <row r="46" spans="1:34" x14ac:dyDescent="0.35">
      <c r="A46" t="s">
        <v>89</v>
      </c>
      <c r="B46" t="s">
        <v>41</v>
      </c>
      <c r="C46" t="s">
        <v>26</v>
      </c>
      <c r="D46">
        <v>103</v>
      </c>
      <c r="E46">
        <v>1037</v>
      </c>
      <c r="F46" t="s">
        <v>42</v>
      </c>
      <c r="G46" s="1">
        <v>9.9324999999999997E-2</v>
      </c>
      <c r="J46" t="s">
        <v>50</v>
      </c>
      <c r="K46" t="s">
        <v>41</v>
      </c>
      <c r="L46" t="s">
        <v>26</v>
      </c>
      <c r="M46">
        <v>3</v>
      </c>
      <c r="N46">
        <v>3038</v>
      </c>
      <c r="O46" t="s">
        <v>42</v>
      </c>
      <c r="P46" s="1">
        <v>9.875000000000001E-4</v>
      </c>
      <c r="S46" t="s">
        <v>326</v>
      </c>
      <c r="T46" t="s">
        <v>57</v>
      </c>
      <c r="U46" t="s">
        <v>27</v>
      </c>
      <c r="V46">
        <v>1</v>
      </c>
      <c r="W46">
        <v>1117</v>
      </c>
      <c r="X46" t="s">
        <v>132</v>
      </c>
      <c r="Y46" s="1">
        <v>8.9530000000000002E-4</v>
      </c>
      <c r="AB46" t="s">
        <v>346</v>
      </c>
      <c r="AC46" t="s">
        <v>57</v>
      </c>
      <c r="AD46" t="s">
        <v>28</v>
      </c>
      <c r="AE46">
        <v>3</v>
      </c>
      <c r="AF46">
        <v>1840</v>
      </c>
      <c r="AG46" t="s">
        <v>132</v>
      </c>
      <c r="AH46" s="1">
        <v>1.6303999999999999E-3</v>
      </c>
    </row>
    <row r="47" spans="1:34" x14ac:dyDescent="0.35">
      <c r="A47" t="s">
        <v>90</v>
      </c>
      <c r="B47" t="s">
        <v>41</v>
      </c>
      <c r="C47" t="s">
        <v>26</v>
      </c>
      <c r="D47">
        <v>40</v>
      </c>
      <c r="E47">
        <v>303</v>
      </c>
      <c r="F47" t="s">
        <v>42</v>
      </c>
      <c r="G47" s="1">
        <v>0.1320132</v>
      </c>
      <c r="J47" t="s">
        <v>51</v>
      </c>
      <c r="K47" t="s">
        <v>41</v>
      </c>
      <c r="L47" t="s">
        <v>32</v>
      </c>
      <c r="M47">
        <v>19717</v>
      </c>
      <c r="N47">
        <v>22808</v>
      </c>
      <c r="O47" t="s">
        <v>42</v>
      </c>
      <c r="P47" s="1">
        <v>0.86447739999999995</v>
      </c>
      <c r="S47" t="s">
        <v>327</v>
      </c>
      <c r="T47" t="s">
        <v>57</v>
      </c>
      <c r="U47" t="s">
        <v>32</v>
      </c>
      <c r="V47">
        <v>3540</v>
      </c>
      <c r="W47">
        <v>4526</v>
      </c>
      <c r="X47" t="s">
        <v>328</v>
      </c>
      <c r="Y47" s="1">
        <v>0.78214760000000005</v>
      </c>
      <c r="AB47" t="s">
        <v>364</v>
      </c>
      <c r="AC47" t="s">
        <v>57</v>
      </c>
      <c r="AD47" t="s">
        <v>32</v>
      </c>
      <c r="AE47">
        <v>1686</v>
      </c>
      <c r="AF47">
        <v>3700</v>
      </c>
      <c r="AG47" t="s">
        <v>132</v>
      </c>
      <c r="AH47" s="1">
        <v>0.45567570000000002</v>
      </c>
    </row>
    <row r="48" spans="1:34" x14ac:dyDescent="0.35">
      <c r="A48" t="s">
        <v>91</v>
      </c>
      <c r="B48" t="s">
        <v>57</v>
      </c>
      <c r="C48" t="s">
        <v>26</v>
      </c>
      <c r="D48">
        <v>426</v>
      </c>
      <c r="E48">
        <v>3294</v>
      </c>
      <c r="F48" t="s">
        <v>42</v>
      </c>
      <c r="G48" s="1">
        <v>0.129326</v>
      </c>
      <c r="J48" t="s">
        <v>51</v>
      </c>
      <c r="K48" t="s">
        <v>41</v>
      </c>
      <c r="L48" t="s">
        <v>28</v>
      </c>
      <c r="M48">
        <v>1906</v>
      </c>
      <c r="N48">
        <v>2638</v>
      </c>
      <c r="O48" t="s">
        <v>42</v>
      </c>
      <c r="P48" s="1">
        <v>0.72251710000000002</v>
      </c>
      <c r="S48" t="s">
        <v>327</v>
      </c>
      <c r="T48" t="s">
        <v>57</v>
      </c>
      <c r="U48" t="s">
        <v>703</v>
      </c>
      <c r="V48">
        <v>5610</v>
      </c>
      <c r="W48">
        <v>10801</v>
      </c>
      <c r="X48" t="s">
        <v>328</v>
      </c>
      <c r="Y48" s="1">
        <v>0.51939639999999998</v>
      </c>
      <c r="AB48" t="s">
        <v>364</v>
      </c>
      <c r="AC48" t="s">
        <v>57</v>
      </c>
      <c r="AD48" t="s">
        <v>703</v>
      </c>
      <c r="AE48">
        <v>710</v>
      </c>
      <c r="AF48">
        <v>13996</v>
      </c>
      <c r="AG48" t="s">
        <v>132</v>
      </c>
      <c r="AH48" s="1">
        <v>5.0728799999999998E-2</v>
      </c>
    </row>
    <row r="49" spans="1:34" x14ac:dyDescent="0.35">
      <c r="A49" t="s">
        <v>92</v>
      </c>
      <c r="B49" t="s">
        <v>41</v>
      </c>
      <c r="C49" t="s">
        <v>26</v>
      </c>
      <c r="D49">
        <v>26</v>
      </c>
      <c r="E49">
        <v>178</v>
      </c>
      <c r="F49" t="s">
        <v>42</v>
      </c>
      <c r="G49" s="1">
        <v>0.14606739999999999</v>
      </c>
      <c r="J49" t="s">
        <v>51</v>
      </c>
      <c r="K49" t="s">
        <v>41</v>
      </c>
      <c r="L49" t="s">
        <v>703</v>
      </c>
      <c r="M49">
        <v>18259</v>
      </c>
      <c r="N49">
        <v>25655</v>
      </c>
      <c r="O49" t="s">
        <v>42</v>
      </c>
      <c r="P49" s="1">
        <v>0.71171309999999999</v>
      </c>
      <c r="S49" t="s">
        <v>327</v>
      </c>
      <c r="T49" t="s">
        <v>57</v>
      </c>
      <c r="U49" t="s">
        <v>28</v>
      </c>
      <c r="V49">
        <v>321</v>
      </c>
      <c r="W49">
        <v>1339</v>
      </c>
      <c r="X49" t="s">
        <v>328</v>
      </c>
      <c r="Y49" s="1">
        <v>0.2397311</v>
      </c>
      <c r="AB49" t="s">
        <v>372</v>
      </c>
      <c r="AC49" t="s">
        <v>57</v>
      </c>
      <c r="AD49" t="s">
        <v>32</v>
      </c>
      <c r="AE49">
        <v>1295</v>
      </c>
      <c r="AF49">
        <v>4932</v>
      </c>
      <c r="AG49" t="s">
        <v>132</v>
      </c>
      <c r="AH49" s="1">
        <v>0.262571</v>
      </c>
    </row>
    <row r="50" spans="1:34" x14ac:dyDescent="0.35">
      <c r="A50" t="s">
        <v>93</v>
      </c>
      <c r="B50" t="s">
        <v>41</v>
      </c>
      <c r="C50" t="s">
        <v>26</v>
      </c>
      <c r="D50">
        <v>25</v>
      </c>
      <c r="E50">
        <v>136</v>
      </c>
      <c r="F50" t="s">
        <v>42</v>
      </c>
      <c r="G50" s="1">
        <v>0.1838235</v>
      </c>
      <c r="J50" t="s">
        <v>51</v>
      </c>
      <c r="K50" t="s">
        <v>41</v>
      </c>
      <c r="L50" t="s">
        <v>27</v>
      </c>
      <c r="M50">
        <v>886</v>
      </c>
      <c r="N50">
        <v>3068</v>
      </c>
      <c r="O50" t="s">
        <v>42</v>
      </c>
      <c r="P50" s="1">
        <v>0.28878749999999997</v>
      </c>
      <c r="S50" t="s">
        <v>344</v>
      </c>
      <c r="T50" t="s">
        <v>57</v>
      </c>
      <c r="U50" t="s">
        <v>32</v>
      </c>
      <c r="V50">
        <v>3018</v>
      </c>
      <c r="W50">
        <v>3897</v>
      </c>
      <c r="X50" t="s">
        <v>328</v>
      </c>
      <c r="Y50" s="1">
        <v>0.77444190000000002</v>
      </c>
      <c r="AB50" t="s">
        <v>372</v>
      </c>
      <c r="AC50" t="s">
        <v>57</v>
      </c>
      <c r="AD50" t="s">
        <v>703</v>
      </c>
      <c r="AE50">
        <v>315</v>
      </c>
      <c r="AF50">
        <v>11510</v>
      </c>
      <c r="AG50" t="s">
        <v>132</v>
      </c>
      <c r="AH50" s="1">
        <v>2.7367499999999999E-2</v>
      </c>
    </row>
    <row r="51" spans="1:34" x14ac:dyDescent="0.35">
      <c r="A51" t="s">
        <v>94</v>
      </c>
      <c r="B51" t="s">
        <v>41</v>
      </c>
      <c r="C51" t="s">
        <v>26</v>
      </c>
      <c r="D51">
        <v>53</v>
      </c>
      <c r="E51">
        <v>796</v>
      </c>
      <c r="F51" t="s">
        <v>42</v>
      </c>
      <c r="G51" s="1">
        <v>6.65829E-2</v>
      </c>
      <c r="J51" t="s">
        <v>51</v>
      </c>
      <c r="K51" t="s">
        <v>41</v>
      </c>
      <c r="L51" t="s">
        <v>26</v>
      </c>
      <c r="N51">
        <v>1856</v>
      </c>
      <c r="O51" t="s">
        <v>42</v>
      </c>
      <c r="S51" t="s">
        <v>344</v>
      </c>
      <c r="T51" t="s">
        <v>57</v>
      </c>
      <c r="U51" t="s">
        <v>703</v>
      </c>
      <c r="V51">
        <v>7957</v>
      </c>
      <c r="W51">
        <v>13142</v>
      </c>
      <c r="X51" t="s">
        <v>328</v>
      </c>
      <c r="Y51" s="1">
        <v>0.60546339999999998</v>
      </c>
      <c r="AB51" t="s">
        <v>373</v>
      </c>
      <c r="AC51" t="s">
        <v>57</v>
      </c>
      <c r="AD51" t="s">
        <v>32</v>
      </c>
      <c r="AE51">
        <v>2112</v>
      </c>
      <c r="AF51">
        <v>9141</v>
      </c>
      <c r="AG51" t="s">
        <v>132</v>
      </c>
      <c r="AH51" s="1">
        <v>0.2310469</v>
      </c>
    </row>
    <row r="52" spans="1:34" x14ac:dyDescent="0.35">
      <c r="A52" t="s">
        <v>95</v>
      </c>
      <c r="B52" t="s">
        <v>41</v>
      </c>
      <c r="C52" t="s">
        <v>26</v>
      </c>
      <c r="D52">
        <v>139</v>
      </c>
      <c r="E52">
        <v>915</v>
      </c>
      <c r="F52" t="s">
        <v>42</v>
      </c>
      <c r="G52" s="1">
        <v>0.15191260000000001</v>
      </c>
      <c r="J52" t="s">
        <v>52</v>
      </c>
      <c r="K52" t="s">
        <v>41</v>
      </c>
      <c r="L52" t="s">
        <v>28</v>
      </c>
      <c r="M52">
        <v>8</v>
      </c>
      <c r="N52">
        <v>3</v>
      </c>
      <c r="O52" t="s">
        <v>42</v>
      </c>
      <c r="P52" s="1">
        <v>1</v>
      </c>
      <c r="S52" t="s">
        <v>344</v>
      </c>
      <c r="T52" t="s">
        <v>57</v>
      </c>
      <c r="U52" t="s">
        <v>28</v>
      </c>
      <c r="V52">
        <v>248</v>
      </c>
      <c r="W52">
        <v>1094</v>
      </c>
      <c r="X52" t="s">
        <v>328</v>
      </c>
      <c r="Y52" s="1">
        <v>0.226691</v>
      </c>
      <c r="AB52" t="s">
        <v>373</v>
      </c>
      <c r="AC52" t="s">
        <v>57</v>
      </c>
      <c r="AD52" t="s">
        <v>703</v>
      </c>
      <c r="AE52">
        <v>832</v>
      </c>
      <c r="AF52">
        <v>24669</v>
      </c>
      <c r="AG52" t="s">
        <v>132</v>
      </c>
      <c r="AH52" s="1">
        <v>3.37265E-2</v>
      </c>
    </row>
    <row r="53" spans="1:34" x14ac:dyDescent="0.35">
      <c r="A53" t="s">
        <v>96</v>
      </c>
      <c r="B53" t="s">
        <v>41</v>
      </c>
      <c r="C53" t="s">
        <v>26</v>
      </c>
      <c r="D53">
        <v>67</v>
      </c>
      <c r="E53">
        <v>497</v>
      </c>
      <c r="F53" t="s">
        <v>42</v>
      </c>
      <c r="G53" s="1">
        <v>0.13480890000000001</v>
      </c>
      <c r="J53" t="s">
        <v>52</v>
      </c>
      <c r="K53" t="s">
        <v>41</v>
      </c>
      <c r="L53" t="s">
        <v>703</v>
      </c>
      <c r="M53">
        <v>69</v>
      </c>
      <c r="N53">
        <v>46</v>
      </c>
      <c r="O53" t="s">
        <v>42</v>
      </c>
      <c r="P53" s="1">
        <v>1</v>
      </c>
      <c r="S53" t="s">
        <v>346</v>
      </c>
      <c r="T53" t="s">
        <v>57</v>
      </c>
      <c r="U53" t="s">
        <v>32</v>
      </c>
      <c r="V53">
        <v>6418</v>
      </c>
      <c r="W53">
        <v>8326</v>
      </c>
      <c r="X53" t="s">
        <v>132</v>
      </c>
      <c r="Y53" s="1">
        <v>0.77083829999999998</v>
      </c>
      <c r="AB53" t="s">
        <v>373</v>
      </c>
      <c r="AC53" t="s">
        <v>57</v>
      </c>
      <c r="AD53" t="s">
        <v>28</v>
      </c>
      <c r="AE53">
        <v>3</v>
      </c>
      <c r="AF53">
        <v>3280</v>
      </c>
      <c r="AG53" t="s">
        <v>132</v>
      </c>
      <c r="AH53" s="1">
        <v>9.146E-4</v>
      </c>
    </row>
    <row r="54" spans="1:34" x14ac:dyDescent="0.35">
      <c r="A54" t="s">
        <v>97</v>
      </c>
      <c r="B54" t="s">
        <v>41</v>
      </c>
      <c r="C54" t="s">
        <v>26</v>
      </c>
      <c r="D54">
        <v>81</v>
      </c>
      <c r="E54">
        <v>522</v>
      </c>
      <c r="F54" t="s">
        <v>42</v>
      </c>
      <c r="G54" s="1">
        <v>0.15517239999999999</v>
      </c>
      <c r="J54" t="s">
        <v>52</v>
      </c>
      <c r="K54" t="s">
        <v>41</v>
      </c>
      <c r="L54" t="s">
        <v>27</v>
      </c>
      <c r="M54">
        <v>5</v>
      </c>
      <c r="N54">
        <v>4</v>
      </c>
      <c r="O54" t="s">
        <v>42</v>
      </c>
      <c r="P54" s="1">
        <v>1</v>
      </c>
      <c r="S54" t="s">
        <v>346</v>
      </c>
      <c r="T54" t="s">
        <v>57</v>
      </c>
      <c r="U54" t="s">
        <v>703</v>
      </c>
      <c r="V54">
        <v>21665</v>
      </c>
      <c r="W54">
        <v>34947</v>
      </c>
      <c r="X54" t="s">
        <v>132</v>
      </c>
      <c r="Y54" s="1">
        <v>0.61993880000000001</v>
      </c>
      <c r="AB54" t="s">
        <v>374</v>
      </c>
      <c r="AC54" t="s">
        <v>57</v>
      </c>
      <c r="AD54" t="s">
        <v>32</v>
      </c>
      <c r="AE54">
        <v>2439</v>
      </c>
      <c r="AF54">
        <v>9451</v>
      </c>
      <c r="AG54" t="s">
        <v>132</v>
      </c>
      <c r="AH54" s="1">
        <v>0.25806790000000002</v>
      </c>
    </row>
    <row r="55" spans="1:34" x14ac:dyDescent="0.35">
      <c r="A55" t="s">
        <v>98</v>
      </c>
      <c r="B55" t="s">
        <v>41</v>
      </c>
      <c r="C55" t="s">
        <v>26</v>
      </c>
      <c r="D55">
        <v>3</v>
      </c>
      <c r="E55">
        <v>433</v>
      </c>
      <c r="F55" t="s">
        <v>42</v>
      </c>
      <c r="G55" s="1">
        <v>6.9284000000000004E-3</v>
      </c>
      <c r="J55" t="s">
        <v>52</v>
      </c>
      <c r="K55" t="s">
        <v>41</v>
      </c>
      <c r="L55" t="s">
        <v>32</v>
      </c>
      <c r="M55">
        <v>20</v>
      </c>
      <c r="N55">
        <v>0</v>
      </c>
      <c r="O55" t="s">
        <v>42</v>
      </c>
      <c r="S55" t="s">
        <v>346</v>
      </c>
      <c r="T55" t="s">
        <v>57</v>
      </c>
      <c r="U55" t="s">
        <v>28</v>
      </c>
      <c r="V55">
        <v>343</v>
      </c>
      <c r="W55">
        <v>1840</v>
      </c>
      <c r="X55" t="s">
        <v>132</v>
      </c>
      <c r="Y55" s="1">
        <v>0.186413</v>
      </c>
      <c r="AB55" t="s">
        <v>374</v>
      </c>
      <c r="AC55" t="s">
        <v>57</v>
      </c>
      <c r="AD55" t="s">
        <v>703</v>
      </c>
      <c r="AE55">
        <v>1279</v>
      </c>
      <c r="AF55">
        <v>24439</v>
      </c>
      <c r="AG55" t="s">
        <v>132</v>
      </c>
      <c r="AH55" s="1">
        <v>5.2334400000000003E-2</v>
      </c>
    </row>
    <row r="56" spans="1:34" x14ac:dyDescent="0.35">
      <c r="A56" t="s">
        <v>99</v>
      </c>
      <c r="B56" t="s">
        <v>41</v>
      </c>
      <c r="C56" t="s">
        <v>26</v>
      </c>
      <c r="D56">
        <v>16</v>
      </c>
      <c r="E56">
        <v>1646</v>
      </c>
      <c r="F56" t="s">
        <v>42</v>
      </c>
      <c r="G56" s="1">
        <v>9.7205E-3</v>
      </c>
      <c r="J56" t="s">
        <v>52</v>
      </c>
      <c r="K56" t="s">
        <v>41</v>
      </c>
      <c r="L56" t="s">
        <v>26</v>
      </c>
      <c r="N56">
        <v>4</v>
      </c>
      <c r="O56" t="s">
        <v>42</v>
      </c>
      <c r="S56" t="s">
        <v>364</v>
      </c>
      <c r="T56" t="s">
        <v>57</v>
      </c>
      <c r="U56" t="s">
        <v>32</v>
      </c>
      <c r="V56">
        <v>3618</v>
      </c>
      <c r="W56">
        <v>3700</v>
      </c>
      <c r="X56" t="s">
        <v>132</v>
      </c>
      <c r="Y56" s="1">
        <v>0.97783790000000004</v>
      </c>
      <c r="AB56" t="s">
        <v>374</v>
      </c>
      <c r="AC56" t="s">
        <v>57</v>
      </c>
      <c r="AD56" t="s">
        <v>26</v>
      </c>
      <c r="AF56">
        <v>2138</v>
      </c>
      <c r="AG56" t="s">
        <v>132</v>
      </c>
    </row>
    <row r="57" spans="1:34" x14ac:dyDescent="0.35">
      <c r="A57" t="s">
        <v>100</v>
      </c>
      <c r="B57" t="s">
        <v>41</v>
      </c>
      <c r="C57" t="s">
        <v>26</v>
      </c>
      <c r="D57">
        <v>11</v>
      </c>
      <c r="E57">
        <v>739</v>
      </c>
      <c r="F57" t="s">
        <v>42</v>
      </c>
      <c r="G57" s="1">
        <v>1.4885000000000001E-2</v>
      </c>
      <c r="J57" t="s">
        <v>53</v>
      </c>
      <c r="K57" t="s">
        <v>41</v>
      </c>
      <c r="L57" t="s">
        <v>32</v>
      </c>
      <c r="M57">
        <v>3976</v>
      </c>
      <c r="N57">
        <v>4371</v>
      </c>
      <c r="O57" t="s">
        <v>42</v>
      </c>
      <c r="P57" s="1">
        <v>0.90963170000000004</v>
      </c>
      <c r="S57" t="s">
        <v>364</v>
      </c>
      <c r="T57" t="s">
        <v>57</v>
      </c>
      <c r="U57" t="s">
        <v>703</v>
      </c>
      <c r="V57">
        <v>6818</v>
      </c>
      <c r="W57">
        <v>13996</v>
      </c>
      <c r="X57" t="s">
        <v>132</v>
      </c>
      <c r="Y57" s="1">
        <v>0.48713919999999999</v>
      </c>
      <c r="AB57" t="s">
        <v>374</v>
      </c>
      <c r="AC57" t="s">
        <v>57</v>
      </c>
      <c r="AD57" t="s">
        <v>28</v>
      </c>
      <c r="AF57">
        <v>2731</v>
      </c>
      <c r="AG57" t="s">
        <v>132</v>
      </c>
    </row>
    <row r="58" spans="1:34" x14ac:dyDescent="0.35">
      <c r="A58" t="s">
        <v>101</v>
      </c>
      <c r="B58" t="s">
        <v>41</v>
      </c>
      <c r="C58" t="s">
        <v>26</v>
      </c>
      <c r="D58">
        <v>3</v>
      </c>
      <c r="E58">
        <v>140</v>
      </c>
      <c r="F58" t="s">
        <v>42</v>
      </c>
      <c r="G58" s="1">
        <v>2.1428599999999999E-2</v>
      </c>
      <c r="J58" t="s">
        <v>53</v>
      </c>
      <c r="K58" t="s">
        <v>41</v>
      </c>
      <c r="L58" t="s">
        <v>703</v>
      </c>
      <c r="M58">
        <v>8926</v>
      </c>
      <c r="N58">
        <v>10263</v>
      </c>
      <c r="O58" t="s">
        <v>42</v>
      </c>
      <c r="P58" s="1">
        <v>0.8697262</v>
      </c>
      <c r="S58" t="s">
        <v>364</v>
      </c>
      <c r="T58" t="s">
        <v>57</v>
      </c>
      <c r="U58" t="s">
        <v>28</v>
      </c>
      <c r="V58">
        <v>286</v>
      </c>
      <c r="W58">
        <v>1908</v>
      </c>
      <c r="X58" t="s">
        <v>132</v>
      </c>
      <c r="Y58" s="1">
        <v>0.14989520000000001</v>
      </c>
      <c r="AB58" t="s">
        <v>374</v>
      </c>
      <c r="AC58" t="s">
        <v>57</v>
      </c>
      <c r="AD58" t="s">
        <v>27</v>
      </c>
      <c r="AF58">
        <v>3006</v>
      </c>
      <c r="AG58" t="s">
        <v>132</v>
      </c>
    </row>
    <row r="59" spans="1:34" x14ac:dyDescent="0.35">
      <c r="A59" t="s">
        <v>102</v>
      </c>
      <c r="B59" t="s">
        <v>41</v>
      </c>
      <c r="C59" t="s">
        <v>26</v>
      </c>
      <c r="E59">
        <v>26</v>
      </c>
      <c r="F59" t="s">
        <v>42</v>
      </c>
      <c r="J59" t="s">
        <v>53</v>
      </c>
      <c r="K59" t="s">
        <v>41</v>
      </c>
      <c r="L59" t="s">
        <v>28</v>
      </c>
      <c r="M59">
        <v>1080</v>
      </c>
      <c r="N59">
        <v>1796</v>
      </c>
      <c r="O59" t="s">
        <v>42</v>
      </c>
      <c r="P59" s="1">
        <v>0.60133630000000005</v>
      </c>
      <c r="S59" t="s">
        <v>364</v>
      </c>
      <c r="T59" t="s">
        <v>57</v>
      </c>
      <c r="U59" t="s">
        <v>27</v>
      </c>
      <c r="V59">
        <v>1</v>
      </c>
      <c r="W59">
        <v>1910</v>
      </c>
      <c r="X59" t="s">
        <v>132</v>
      </c>
      <c r="Y59" s="1">
        <v>5.2360000000000004E-4</v>
      </c>
      <c r="AB59" t="s">
        <v>390</v>
      </c>
      <c r="AC59" t="s">
        <v>57</v>
      </c>
      <c r="AD59" t="s">
        <v>32</v>
      </c>
      <c r="AE59">
        <v>1519</v>
      </c>
      <c r="AF59">
        <v>5402</v>
      </c>
      <c r="AG59" t="s">
        <v>132</v>
      </c>
      <c r="AH59" s="1">
        <v>0.2811922</v>
      </c>
    </row>
    <row r="60" spans="1:34" x14ac:dyDescent="0.35">
      <c r="A60" t="s">
        <v>103</v>
      </c>
      <c r="B60" t="s">
        <v>41</v>
      </c>
      <c r="C60" t="s">
        <v>26</v>
      </c>
      <c r="D60">
        <v>44</v>
      </c>
      <c r="E60">
        <v>959</v>
      </c>
      <c r="F60" t="s">
        <v>42</v>
      </c>
      <c r="G60" s="1">
        <v>4.5881100000000001E-2</v>
      </c>
      <c r="J60" t="s">
        <v>53</v>
      </c>
      <c r="K60" t="s">
        <v>41</v>
      </c>
      <c r="L60" t="s">
        <v>27</v>
      </c>
      <c r="M60">
        <v>718</v>
      </c>
      <c r="N60">
        <v>1946</v>
      </c>
      <c r="O60" t="s">
        <v>42</v>
      </c>
      <c r="P60" s="1">
        <v>0.36896200000000001</v>
      </c>
      <c r="S60" t="s">
        <v>372</v>
      </c>
      <c r="T60" t="s">
        <v>57</v>
      </c>
      <c r="U60" t="s">
        <v>32</v>
      </c>
      <c r="V60">
        <v>3781</v>
      </c>
      <c r="W60">
        <v>4932</v>
      </c>
      <c r="X60" t="s">
        <v>132</v>
      </c>
      <c r="Y60" s="1">
        <v>0.76662609999999998</v>
      </c>
      <c r="AB60" t="s">
        <v>390</v>
      </c>
      <c r="AC60" t="s">
        <v>57</v>
      </c>
      <c r="AD60" t="s">
        <v>703</v>
      </c>
      <c r="AE60">
        <v>580</v>
      </c>
      <c r="AF60">
        <v>15256</v>
      </c>
      <c r="AG60" t="s">
        <v>132</v>
      </c>
      <c r="AH60" s="1">
        <v>3.8017799999999997E-2</v>
      </c>
    </row>
    <row r="61" spans="1:34" x14ac:dyDescent="0.35">
      <c r="A61" t="s">
        <v>104</v>
      </c>
      <c r="B61" t="s">
        <v>41</v>
      </c>
      <c r="C61" t="s">
        <v>26</v>
      </c>
      <c r="D61">
        <v>32</v>
      </c>
      <c r="E61">
        <v>834</v>
      </c>
      <c r="F61" t="s">
        <v>42</v>
      </c>
      <c r="G61" s="1">
        <v>3.8369300000000002E-2</v>
      </c>
      <c r="J61" t="s">
        <v>53</v>
      </c>
      <c r="K61" t="s">
        <v>41</v>
      </c>
      <c r="L61" t="s">
        <v>26</v>
      </c>
      <c r="M61">
        <v>5</v>
      </c>
      <c r="N61">
        <v>979</v>
      </c>
      <c r="O61" t="s">
        <v>42</v>
      </c>
      <c r="P61" s="1">
        <v>5.1073000000000004E-3</v>
      </c>
      <c r="S61" t="s">
        <v>372</v>
      </c>
      <c r="T61" t="s">
        <v>57</v>
      </c>
      <c r="U61" t="s">
        <v>703</v>
      </c>
      <c r="V61">
        <v>4943</v>
      </c>
      <c r="W61">
        <v>11510</v>
      </c>
      <c r="X61" t="s">
        <v>132</v>
      </c>
      <c r="Y61" s="1">
        <v>0.42945270000000002</v>
      </c>
      <c r="AB61" t="s">
        <v>390</v>
      </c>
      <c r="AC61" t="s">
        <v>57</v>
      </c>
      <c r="AD61" t="s">
        <v>28</v>
      </c>
      <c r="AE61">
        <v>1</v>
      </c>
      <c r="AF61">
        <v>2009</v>
      </c>
      <c r="AG61" t="s">
        <v>132</v>
      </c>
      <c r="AH61" s="1">
        <v>4.9779999999999996E-4</v>
      </c>
    </row>
    <row r="62" spans="1:34" x14ac:dyDescent="0.35">
      <c r="A62" t="s">
        <v>105</v>
      </c>
      <c r="B62" t="s">
        <v>41</v>
      </c>
      <c r="C62" t="s">
        <v>26</v>
      </c>
      <c r="D62">
        <v>94</v>
      </c>
      <c r="E62">
        <v>1102</v>
      </c>
      <c r="F62" t="s">
        <v>42</v>
      </c>
      <c r="G62" s="1">
        <v>8.52995E-2</v>
      </c>
      <c r="J62" t="s">
        <v>54</v>
      </c>
      <c r="K62" t="s">
        <v>41</v>
      </c>
      <c r="L62" t="s">
        <v>32</v>
      </c>
      <c r="M62">
        <v>10722</v>
      </c>
      <c r="N62">
        <v>11232</v>
      </c>
      <c r="O62" t="s">
        <v>42</v>
      </c>
      <c r="P62" s="1">
        <v>0.95459400000000005</v>
      </c>
      <c r="S62" t="s">
        <v>372</v>
      </c>
      <c r="T62" t="s">
        <v>57</v>
      </c>
      <c r="U62" t="s">
        <v>28</v>
      </c>
      <c r="V62">
        <v>199</v>
      </c>
      <c r="W62">
        <v>1525</v>
      </c>
      <c r="X62" t="s">
        <v>132</v>
      </c>
      <c r="Y62" s="1">
        <v>0.13049179999999999</v>
      </c>
      <c r="AB62" t="s">
        <v>391</v>
      </c>
      <c r="AC62" t="s">
        <v>57</v>
      </c>
      <c r="AD62" t="s">
        <v>32</v>
      </c>
      <c r="AE62">
        <v>2458</v>
      </c>
      <c r="AF62">
        <v>5951</v>
      </c>
      <c r="AG62" t="s">
        <v>132</v>
      </c>
      <c r="AH62" s="1">
        <v>0.41303980000000001</v>
      </c>
    </row>
    <row r="63" spans="1:34" x14ac:dyDescent="0.35">
      <c r="A63" t="s">
        <v>106</v>
      </c>
      <c r="B63" t="s">
        <v>41</v>
      </c>
      <c r="C63" t="s">
        <v>26</v>
      </c>
      <c r="D63">
        <v>21</v>
      </c>
      <c r="E63">
        <v>264</v>
      </c>
      <c r="F63" t="s">
        <v>42</v>
      </c>
      <c r="G63" s="1">
        <v>7.9545500000000005E-2</v>
      </c>
      <c r="J63" t="s">
        <v>54</v>
      </c>
      <c r="K63" t="s">
        <v>41</v>
      </c>
      <c r="L63" t="s">
        <v>28</v>
      </c>
      <c r="M63">
        <v>2458</v>
      </c>
      <c r="N63">
        <v>2798</v>
      </c>
      <c r="O63" t="s">
        <v>42</v>
      </c>
      <c r="P63" s="1">
        <v>0.87848459999999995</v>
      </c>
      <c r="S63" t="s">
        <v>373</v>
      </c>
      <c r="T63" t="s">
        <v>57</v>
      </c>
      <c r="U63" t="s">
        <v>32</v>
      </c>
      <c r="V63">
        <v>6157</v>
      </c>
      <c r="W63">
        <v>9141</v>
      </c>
      <c r="X63" t="s">
        <v>132</v>
      </c>
      <c r="Y63" s="1">
        <v>0.67355869999999995</v>
      </c>
      <c r="AB63" t="s">
        <v>391</v>
      </c>
      <c r="AC63" t="s">
        <v>57</v>
      </c>
      <c r="AD63" t="s">
        <v>703</v>
      </c>
      <c r="AE63">
        <v>495</v>
      </c>
      <c r="AF63">
        <v>11117</v>
      </c>
      <c r="AG63" t="s">
        <v>132</v>
      </c>
      <c r="AH63" s="1">
        <v>4.4526400000000001E-2</v>
      </c>
    </row>
    <row r="64" spans="1:34" x14ac:dyDescent="0.35">
      <c r="A64" t="s">
        <v>107</v>
      </c>
      <c r="B64" t="s">
        <v>41</v>
      </c>
      <c r="C64" t="s">
        <v>26</v>
      </c>
      <c r="D64">
        <v>34</v>
      </c>
      <c r="E64">
        <v>589</v>
      </c>
      <c r="F64" t="s">
        <v>42</v>
      </c>
      <c r="G64" s="1">
        <v>5.7724999999999999E-2</v>
      </c>
      <c r="J64" t="s">
        <v>54</v>
      </c>
      <c r="K64" t="s">
        <v>41</v>
      </c>
      <c r="L64" t="s">
        <v>703</v>
      </c>
      <c r="M64">
        <v>17867</v>
      </c>
      <c r="N64">
        <v>20516</v>
      </c>
      <c r="O64" t="s">
        <v>42</v>
      </c>
      <c r="P64" s="1">
        <v>0.87088129999999997</v>
      </c>
      <c r="S64" t="s">
        <v>373</v>
      </c>
      <c r="T64" t="s">
        <v>57</v>
      </c>
      <c r="U64" t="s">
        <v>703</v>
      </c>
      <c r="V64">
        <v>10078</v>
      </c>
      <c r="W64">
        <v>24669</v>
      </c>
      <c r="X64" t="s">
        <v>132</v>
      </c>
      <c r="Y64" s="1">
        <v>0.40852889999999997</v>
      </c>
      <c r="AB64" t="s">
        <v>391</v>
      </c>
      <c r="AC64" t="s">
        <v>57</v>
      </c>
      <c r="AD64" t="s">
        <v>28</v>
      </c>
      <c r="AE64">
        <v>1</v>
      </c>
      <c r="AF64">
        <v>1460</v>
      </c>
      <c r="AG64" t="s">
        <v>132</v>
      </c>
      <c r="AH64" s="1">
        <v>6.8490000000000001E-4</v>
      </c>
    </row>
    <row r="65" spans="1:34" x14ac:dyDescent="0.35">
      <c r="A65" t="s">
        <v>108</v>
      </c>
      <c r="B65" t="s">
        <v>41</v>
      </c>
      <c r="C65" t="s">
        <v>26</v>
      </c>
      <c r="D65">
        <v>158</v>
      </c>
      <c r="E65">
        <v>1657</v>
      </c>
      <c r="F65" t="s">
        <v>42</v>
      </c>
      <c r="G65" s="1">
        <v>9.5352999999999993E-2</v>
      </c>
      <c r="J65" t="s">
        <v>54</v>
      </c>
      <c r="K65" t="s">
        <v>41</v>
      </c>
      <c r="L65" t="s">
        <v>27</v>
      </c>
      <c r="M65">
        <v>1755</v>
      </c>
      <c r="N65">
        <v>2909</v>
      </c>
      <c r="O65" t="s">
        <v>42</v>
      </c>
      <c r="P65" s="1">
        <v>0.60330010000000001</v>
      </c>
      <c r="S65" t="s">
        <v>373</v>
      </c>
      <c r="T65" t="s">
        <v>57</v>
      </c>
      <c r="U65" t="s">
        <v>28</v>
      </c>
      <c r="V65">
        <v>349</v>
      </c>
      <c r="W65">
        <v>3280</v>
      </c>
      <c r="X65" t="s">
        <v>132</v>
      </c>
      <c r="Y65" s="1">
        <v>0.10640239999999999</v>
      </c>
      <c r="AB65" t="s">
        <v>69</v>
      </c>
      <c r="AC65" t="s">
        <v>70</v>
      </c>
      <c r="AD65" t="s">
        <v>32</v>
      </c>
      <c r="AE65">
        <v>6667</v>
      </c>
      <c r="AF65">
        <v>12860</v>
      </c>
      <c r="AG65" t="s">
        <v>42</v>
      </c>
      <c r="AH65" s="1">
        <v>0.51842920000000003</v>
      </c>
    </row>
    <row r="66" spans="1:34" x14ac:dyDescent="0.35">
      <c r="A66" t="s">
        <v>109</v>
      </c>
      <c r="B66" t="s">
        <v>41</v>
      </c>
      <c r="C66" t="s">
        <v>26</v>
      </c>
      <c r="D66">
        <v>85</v>
      </c>
      <c r="E66">
        <v>516</v>
      </c>
      <c r="F66" t="s">
        <v>42</v>
      </c>
      <c r="G66" s="1">
        <v>0.16472870000000001</v>
      </c>
      <c r="J66" t="s">
        <v>54</v>
      </c>
      <c r="K66" t="s">
        <v>41</v>
      </c>
      <c r="L66" t="s">
        <v>26</v>
      </c>
      <c r="M66">
        <v>9</v>
      </c>
      <c r="N66">
        <v>1567</v>
      </c>
      <c r="O66" t="s">
        <v>42</v>
      </c>
      <c r="P66" s="1">
        <v>5.7435000000000003E-3</v>
      </c>
      <c r="S66" t="s">
        <v>373</v>
      </c>
      <c r="T66" t="s">
        <v>57</v>
      </c>
      <c r="U66" t="s">
        <v>27</v>
      </c>
      <c r="V66">
        <v>3</v>
      </c>
      <c r="W66">
        <v>3587</v>
      </c>
      <c r="X66" t="s">
        <v>132</v>
      </c>
      <c r="Y66" s="1">
        <v>8.3639999999999995E-4</v>
      </c>
      <c r="AB66" t="s">
        <v>69</v>
      </c>
      <c r="AC66" t="s">
        <v>70</v>
      </c>
      <c r="AD66" t="s">
        <v>703</v>
      </c>
      <c r="AE66">
        <v>2721</v>
      </c>
      <c r="AF66">
        <v>33832</v>
      </c>
      <c r="AG66" t="s">
        <v>42</v>
      </c>
      <c r="AH66" s="1">
        <v>8.0426800000000007E-2</v>
      </c>
    </row>
    <row r="67" spans="1:34" x14ac:dyDescent="0.35">
      <c r="A67" t="s">
        <v>110</v>
      </c>
      <c r="B67" t="s">
        <v>41</v>
      </c>
      <c r="C67" t="s">
        <v>26</v>
      </c>
      <c r="D67">
        <v>231</v>
      </c>
      <c r="E67">
        <v>1921</v>
      </c>
      <c r="F67" t="s">
        <v>42</v>
      </c>
      <c r="G67" s="1">
        <v>0.12024990000000001</v>
      </c>
      <c r="J67" t="s">
        <v>55</v>
      </c>
      <c r="K67" t="s">
        <v>41</v>
      </c>
      <c r="L67" t="s">
        <v>32</v>
      </c>
      <c r="M67">
        <v>4530</v>
      </c>
      <c r="N67">
        <v>4850</v>
      </c>
      <c r="O67" t="s">
        <v>42</v>
      </c>
      <c r="P67" s="1">
        <v>0.93402059999999998</v>
      </c>
      <c r="S67" t="s">
        <v>374</v>
      </c>
      <c r="T67" t="s">
        <v>57</v>
      </c>
      <c r="U67" t="s">
        <v>32</v>
      </c>
      <c r="V67">
        <v>6454</v>
      </c>
      <c r="W67">
        <v>9451</v>
      </c>
      <c r="X67" t="s">
        <v>132</v>
      </c>
      <c r="Y67" s="1">
        <v>0.68289069999999996</v>
      </c>
      <c r="AB67" t="s">
        <v>69</v>
      </c>
      <c r="AC67" t="s">
        <v>70</v>
      </c>
      <c r="AD67" t="s">
        <v>28</v>
      </c>
      <c r="AE67">
        <v>7</v>
      </c>
      <c r="AF67">
        <v>4951</v>
      </c>
      <c r="AG67" t="s">
        <v>42</v>
      </c>
      <c r="AH67" s="1">
        <v>1.4139000000000001E-3</v>
      </c>
    </row>
    <row r="68" spans="1:34" x14ac:dyDescent="0.35">
      <c r="A68" t="s">
        <v>111</v>
      </c>
      <c r="B68" t="s">
        <v>41</v>
      </c>
      <c r="C68" t="s">
        <v>26</v>
      </c>
      <c r="D68">
        <v>42</v>
      </c>
      <c r="E68">
        <v>447</v>
      </c>
      <c r="F68" t="s">
        <v>42</v>
      </c>
      <c r="G68" s="1">
        <v>9.3959699999999993E-2</v>
      </c>
      <c r="J68" t="s">
        <v>55</v>
      </c>
      <c r="K68" t="s">
        <v>41</v>
      </c>
      <c r="L68" t="s">
        <v>28</v>
      </c>
      <c r="M68">
        <v>852</v>
      </c>
      <c r="N68">
        <v>967</v>
      </c>
      <c r="O68" t="s">
        <v>42</v>
      </c>
      <c r="P68" s="1">
        <v>0.88107550000000001</v>
      </c>
      <c r="S68" t="s">
        <v>374</v>
      </c>
      <c r="T68" t="s">
        <v>57</v>
      </c>
      <c r="U68" t="s">
        <v>703</v>
      </c>
      <c r="V68">
        <v>11806</v>
      </c>
      <c r="W68">
        <v>24439</v>
      </c>
      <c r="X68" t="s">
        <v>132</v>
      </c>
      <c r="Y68" s="1">
        <v>0.48308030000000002</v>
      </c>
      <c r="AB68" t="s">
        <v>158</v>
      </c>
      <c r="AC68" t="s">
        <v>70</v>
      </c>
      <c r="AD68" t="s">
        <v>32</v>
      </c>
      <c r="AE68">
        <v>4895</v>
      </c>
      <c r="AF68">
        <v>10820</v>
      </c>
      <c r="AG68" t="s">
        <v>42</v>
      </c>
      <c r="AH68" s="1">
        <v>0.4524029</v>
      </c>
    </row>
    <row r="69" spans="1:34" x14ac:dyDescent="0.35">
      <c r="A69" t="s">
        <v>112</v>
      </c>
      <c r="B69" t="s">
        <v>41</v>
      </c>
      <c r="C69" t="s">
        <v>26</v>
      </c>
      <c r="D69">
        <v>141</v>
      </c>
      <c r="E69">
        <v>1196</v>
      </c>
      <c r="F69" t="s">
        <v>42</v>
      </c>
      <c r="G69" s="1">
        <v>0.117893</v>
      </c>
      <c r="J69" t="s">
        <v>55</v>
      </c>
      <c r="K69" t="s">
        <v>41</v>
      </c>
      <c r="L69" t="s">
        <v>703</v>
      </c>
      <c r="M69">
        <v>7089</v>
      </c>
      <c r="N69">
        <v>8106</v>
      </c>
      <c r="O69" t="s">
        <v>42</v>
      </c>
      <c r="P69" s="1">
        <v>0.87453740000000002</v>
      </c>
      <c r="S69" t="s">
        <v>374</v>
      </c>
      <c r="T69" t="s">
        <v>57</v>
      </c>
      <c r="U69" t="s">
        <v>28</v>
      </c>
      <c r="V69">
        <v>419</v>
      </c>
      <c r="W69">
        <v>2731</v>
      </c>
      <c r="X69" t="s">
        <v>132</v>
      </c>
      <c r="Y69" s="1">
        <v>0.1534237</v>
      </c>
      <c r="AB69" t="s">
        <v>158</v>
      </c>
      <c r="AC69" t="s">
        <v>70</v>
      </c>
      <c r="AD69" t="s">
        <v>703</v>
      </c>
      <c r="AE69">
        <v>1395</v>
      </c>
      <c r="AF69">
        <v>25156</v>
      </c>
      <c r="AG69" t="s">
        <v>42</v>
      </c>
      <c r="AH69" s="1">
        <v>5.5454000000000003E-2</v>
      </c>
    </row>
    <row r="70" spans="1:34" x14ac:dyDescent="0.35">
      <c r="A70" t="s">
        <v>113</v>
      </c>
      <c r="B70" t="s">
        <v>41</v>
      </c>
      <c r="C70" t="s">
        <v>26</v>
      </c>
      <c r="D70">
        <v>34</v>
      </c>
      <c r="E70">
        <v>571</v>
      </c>
      <c r="F70" t="s">
        <v>42</v>
      </c>
      <c r="G70" s="1">
        <v>5.9544699999999999E-2</v>
      </c>
      <c r="J70" t="s">
        <v>55</v>
      </c>
      <c r="K70" t="s">
        <v>41</v>
      </c>
      <c r="L70" t="s">
        <v>27</v>
      </c>
      <c r="M70">
        <v>685</v>
      </c>
      <c r="N70">
        <v>1050</v>
      </c>
      <c r="O70" t="s">
        <v>42</v>
      </c>
      <c r="P70" s="1">
        <v>0.65238090000000004</v>
      </c>
      <c r="S70" t="s">
        <v>374</v>
      </c>
      <c r="T70" t="s">
        <v>57</v>
      </c>
      <c r="U70" t="s">
        <v>27</v>
      </c>
      <c r="V70">
        <v>4</v>
      </c>
      <c r="W70">
        <v>3006</v>
      </c>
      <c r="X70" t="s">
        <v>132</v>
      </c>
      <c r="Y70" s="1">
        <v>1.3307E-3</v>
      </c>
      <c r="AB70" t="s">
        <v>159</v>
      </c>
      <c r="AC70" t="s">
        <v>70</v>
      </c>
      <c r="AD70" t="s">
        <v>32</v>
      </c>
      <c r="AE70">
        <v>3305</v>
      </c>
      <c r="AF70">
        <v>10794</v>
      </c>
      <c r="AG70" t="s">
        <v>42</v>
      </c>
      <c r="AH70" s="1">
        <v>0.30618859999999998</v>
      </c>
    </row>
    <row r="71" spans="1:34" x14ac:dyDescent="0.35">
      <c r="A71" t="s">
        <v>114</v>
      </c>
      <c r="B71" t="s">
        <v>41</v>
      </c>
      <c r="C71" t="s">
        <v>26</v>
      </c>
      <c r="D71">
        <v>40</v>
      </c>
      <c r="E71">
        <v>675</v>
      </c>
      <c r="F71" t="s">
        <v>42</v>
      </c>
      <c r="G71" s="1">
        <v>5.9259300000000001E-2</v>
      </c>
      <c r="J71" t="s">
        <v>55</v>
      </c>
      <c r="K71" t="s">
        <v>41</v>
      </c>
      <c r="L71" t="s">
        <v>26</v>
      </c>
      <c r="M71">
        <v>2</v>
      </c>
      <c r="N71">
        <v>623</v>
      </c>
      <c r="O71" t="s">
        <v>42</v>
      </c>
      <c r="P71" s="1">
        <v>3.2103000000000001E-3</v>
      </c>
      <c r="S71" t="s">
        <v>374</v>
      </c>
      <c r="T71" t="s">
        <v>57</v>
      </c>
      <c r="U71" t="s">
        <v>26</v>
      </c>
      <c r="W71">
        <v>2138</v>
      </c>
      <c r="X71" t="s">
        <v>132</v>
      </c>
      <c r="AB71" t="s">
        <v>159</v>
      </c>
      <c r="AC71" t="s">
        <v>70</v>
      </c>
      <c r="AD71" t="s">
        <v>703</v>
      </c>
      <c r="AE71">
        <v>1658</v>
      </c>
      <c r="AF71">
        <v>34321</v>
      </c>
      <c r="AG71" t="s">
        <v>42</v>
      </c>
      <c r="AH71" s="1">
        <v>4.83086E-2</v>
      </c>
    </row>
    <row r="72" spans="1:34" x14ac:dyDescent="0.35">
      <c r="A72" t="s">
        <v>115</v>
      </c>
      <c r="B72" t="s">
        <v>41</v>
      </c>
      <c r="C72" t="s">
        <v>26</v>
      </c>
      <c r="D72">
        <v>10</v>
      </c>
      <c r="E72">
        <v>587</v>
      </c>
      <c r="F72" t="s">
        <v>42</v>
      </c>
      <c r="G72" s="1">
        <v>1.70358E-2</v>
      </c>
      <c r="J72" t="s">
        <v>56</v>
      </c>
      <c r="K72" t="s">
        <v>57</v>
      </c>
      <c r="L72" t="s">
        <v>32</v>
      </c>
      <c r="M72">
        <v>7944</v>
      </c>
      <c r="N72">
        <v>8580</v>
      </c>
      <c r="O72" t="s">
        <v>42</v>
      </c>
      <c r="P72" s="1">
        <v>0.92587410000000003</v>
      </c>
      <c r="S72" t="s">
        <v>390</v>
      </c>
      <c r="T72" t="s">
        <v>57</v>
      </c>
      <c r="U72" t="s">
        <v>32</v>
      </c>
      <c r="V72">
        <v>3842</v>
      </c>
      <c r="W72">
        <v>5402</v>
      </c>
      <c r="X72" t="s">
        <v>132</v>
      </c>
      <c r="Y72" s="1">
        <v>0.71121809999999996</v>
      </c>
      <c r="AB72" t="s">
        <v>159</v>
      </c>
      <c r="AC72" t="s">
        <v>70</v>
      </c>
      <c r="AD72" t="s">
        <v>28</v>
      </c>
      <c r="AE72">
        <v>2</v>
      </c>
      <c r="AF72">
        <v>4854</v>
      </c>
      <c r="AG72" t="s">
        <v>42</v>
      </c>
      <c r="AH72" s="1">
        <v>4.1199999999999999E-4</v>
      </c>
    </row>
    <row r="73" spans="1:34" x14ac:dyDescent="0.35">
      <c r="A73" t="s">
        <v>116</v>
      </c>
      <c r="B73" t="s">
        <v>41</v>
      </c>
      <c r="C73" t="s">
        <v>26</v>
      </c>
      <c r="D73">
        <v>41</v>
      </c>
      <c r="E73">
        <v>1325</v>
      </c>
      <c r="F73" t="s">
        <v>42</v>
      </c>
      <c r="G73" s="1">
        <v>3.0943399999999999E-2</v>
      </c>
      <c r="J73" t="s">
        <v>56</v>
      </c>
      <c r="K73" t="s">
        <v>57</v>
      </c>
      <c r="L73" t="s">
        <v>703</v>
      </c>
      <c r="M73">
        <v>18352</v>
      </c>
      <c r="N73">
        <v>20830</v>
      </c>
      <c r="O73" t="s">
        <v>42</v>
      </c>
      <c r="P73" s="1">
        <v>0.88103690000000001</v>
      </c>
      <c r="S73" t="s">
        <v>390</v>
      </c>
      <c r="T73" t="s">
        <v>57</v>
      </c>
      <c r="U73" t="s">
        <v>703</v>
      </c>
      <c r="V73">
        <v>6204</v>
      </c>
      <c r="W73">
        <v>15256</v>
      </c>
      <c r="X73" t="s">
        <v>132</v>
      </c>
      <c r="Y73" s="1">
        <v>0.40665970000000001</v>
      </c>
      <c r="AB73" t="s">
        <v>160</v>
      </c>
      <c r="AC73" t="s">
        <v>70</v>
      </c>
      <c r="AD73" t="s">
        <v>32</v>
      </c>
      <c r="AE73">
        <v>6030</v>
      </c>
      <c r="AF73">
        <v>13308</v>
      </c>
      <c r="AG73" t="s">
        <v>42</v>
      </c>
      <c r="AH73" s="1">
        <v>0.45311089999999998</v>
      </c>
    </row>
    <row r="74" spans="1:34" x14ac:dyDescent="0.35">
      <c r="A74" t="s">
        <v>117</v>
      </c>
      <c r="B74" t="s">
        <v>41</v>
      </c>
      <c r="C74" t="s">
        <v>26</v>
      </c>
      <c r="E74">
        <v>31</v>
      </c>
      <c r="F74" t="s">
        <v>42</v>
      </c>
      <c r="J74" t="s">
        <v>56</v>
      </c>
      <c r="K74" t="s">
        <v>57</v>
      </c>
      <c r="L74" t="s">
        <v>28</v>
      </c>
      <c r="M74">
        <v>1766</v>
      </c>
      <c r="N74">
        <v>2475</v>
      </c>
      <c r="O74" t="s">
        <v>42</v>
      </c>
      <c r="P74" s="1">
        <v>0.71353540000000004</v>
      </c>
      <c r="S74" t="s">
        <v>390</v>
      </c>
      <c r="T74" t="s">
        <v>57</v>
      </c>
      <c r="U74" t="s">
        <v>28</v>
      </c>
      <c r="V74">
        <v>224</v>
      </c>
      <c r="W74">
        <v>2009</v>
      </c>
      <c r="X74" t="s">
        <v>132</v>
      </c>
      <c r="Y74" s="1">
        <v>0.11149829999999999</v>
      </c>
      <c r="AB74" t="s">
        <v>160</v>
      </c>
      <c r="AC74" t="s">
        <v>70</v>
      </c>
      <c r="AD74" t="s">
        <v>703</v>
      </c>
      <c r="AE74">
        <v>2048</v>
      </c>
      <c r="AF74">
        <v>32114</v>
      </c>
      <c r="AG74" t="s">
        <v>42</v>
      </c>
      <c r="AH74" s="1">
        <v>6.3772800000000004E-2</v>
      </c>
    </row>
    <row r="75" spans="1:34" x14ac:dyDescent="0.35">
      <c r="A75" t="s">
        <v>118</v>
      </c>
      <c r="B75" t="s">
        <v>41</v>
      </c>
      <c r="C75" t="s">
        <v>26</v>
      </c>
      <c r="D75">
        <v>42</v>
      </c>
      <c r="E75">
        <v>1161</v>
      </c>
      <c r="F75" t="s">
        <v>42</v>
      </c>
      <c r="G75" s="1">
        <v>3.6175699999999998E-2</v>
      </c>
      <c r="J75" t="s">
        <v>56</v>
      </c>
      <c r="K75" t="s">
        <v>57</v>
      </c>
      <c r="L75" t="s">
        <v>27</v>
      </c>
      <c r="M75">
        <v>1080</v>
      </c>
      <c r="N75">
        <v>2864</v>
      </c>
      <c r="O75" t="s">
        <v>42</v>
      </c>
      <c r="P75" s="1">
        <v>0.37709500000000001</v>
      </c>
      <c r="S75" t="s">
        <v>391</v>
      </c>
      <c r="T75" t="s">
        <v>57</v>
      </c>
      <c r="U75" t="s">
        <v>32</v>
      </c>
      <c r="V75">
        <v>4670</v>
      </c>
      <c r="W75">
        <v>5951</v>
      </c>
      <c r="X75" t="s">
        <v>132</v>
      </c>
      <c r="Y75" s="1">
        <v>0.7847421</v>
      </c>
      <c r="AB75" t="s">
        <v>160</v>
      </c>
      <c r="AC75" t="s">
        <v>70</v>
      </c>
      <c r="AD75" t="s">
        <v>28</v>
      </c>
      <c r="AE75">
        <v>6</v>
      </c>
      <c r="AF75">
        <v>3829</v>
      </c>
      <c r="AG75" t="s">
        <v>42</v>
      </c>
      <c r="AH75" s="1">
        <v>1.567E-3</v>
      </c>
    </row>
    <row r="76" spans="1:34" x14ac:dyDescent="0.35">
      <c r="A76" t="s">
        <v>119</v>
      </c>
      <c r="B76" t="s">
        <v>41</v>
      </c>
      <c r="C76" t="s">
        <v>26</v>
      </c>
      <c r="D76">
        <v>86</v>
      </c>
      <c r="E76">
        <v>1342</v>
      </c>
      <c r="F76" t="s">
        <v>42</v>
      </c>
      <c r="G76" s="1">
        <v>6.4083500000000002E-2</v>
      </c>
      <c r="J76" t="s">
        <v>56</v>
      </c>
      <c r="K76" t="s">
        <v>57</v>
      </c>
      <c r="L76" t="s">
        <v>26</v>
      </c>
      <c r="M76">
        <v>5</v>
      </c>
      <c r="N76">
        <v>1700</v>
      </c>
      <c r="O76" t="s">
        <v>42</v>
      </c>
      <c r="P76" s="1">
        <v>2.9412000000000002E-3</v>
      </c>
      <c r="S76" t="s">
        <v>391</v>
      </c>
      <c r="T76" t="s">
        <v>57</v>
      </c>
      <c r="U76" t="s">
        <v>703</v>
      </c>
      <c r="V76">
        <v>4844</v>
      </c>
      <c r="W76">
        <v>11117</v>
      </c>
      <c r="X76" t="s">
        <v>132</v>
      </c>
      <c r="Y76" s="1">
        <v>0.43572909999999998</v>
      </c>
      <c r="AB76" t="s">
        <v>162</v>
      </c>
      <c r="AC76" t="s">
        <v>70</v>
      </c>
      <c r="AD76" t="s">
        <v>32</v>
      </c>
      <c r="AE76">
        <v>1752</v>
      </c>
      <c r="AF76">
        <v>5211</v>
      </c>
      <c r="AG76" t="s">
        <v>42</v>
      </c>
      <c r="AH76" s="1">
        <v>0.33621190000000001</v>
      </c>
    </row>
    <row r="77" spans="1:34" x14ac:dyDescent="0.35">
      <c r="A77" t="s">
        <v>120</v>
      </c>
      <c r="B77" t="s">
        <v>41</v>
      </c>
      <c r="C77" t="s">
        <v>26</v>
      </c>
      <c r="D77">
        <v>27</v>
      </c>
      <c r="E77">
        <v>988</v>
      </c>
      <c r="F77" t="s">
        <v>42</v>
      </c>
      <c r="G77" s="1">
        <v>2.7327899999999999E-2</v>
      </c>
      <c r="J77" t="s">
        <v>58</v>
      </c>
      <c r="K77" t="s">
        <v>41</v>
      </c>
      <c r="L77" t="s">
        <v>32</v>
      </c>
      <c r="M77">
        <v>4556</v>
      </c>
      <c r="N77">
        <v>4424</v>
      </c>
      <c r="O77" t="s">
        <v>42</v>
      </c>
      <c r="P77" s="1">
        <v>1</v>
      </c>
      <c r="S77" t="s">
        <v>391</v>
      </c>
      <c r="T77" t="s">
        <v>57</v>
      </c>
      <c r="U77" t="s">
        <v>28</v>
      </c>
      <c r="V77">
        <v>165</v>
      </c>
      <c r="W77">
        <v>1460</v>
      </c>
      <c r="X77" t="s">
        <v>132</v>
      </c>
      <c r="Y77" s="1">
        <v>0.11301369999999999</v>
      </c>
      <c r="AB77" t="s">
        <v>162</v>
      </c>
      <c r="AC77" t="s">
        <v>70</v>
      </c>
      <c r="AD77" t="s">
        <v>703</v>
      </c>
      <c r="AE77">
        <v>725</v>
      </c>
      <c r="AF77">
        <v>16537</v>
      </c>
      <c r="AG77" t="s">
        <v>42</v>
      </c>
      <c r="AH77" s="1">
        <v>4.3841100000000001E-2</v>
      </c>
    </row>
    <row r="78" spans="1:34" x14ac:dyDescent="0.35">
      <c r="A78" t="s">
        <v>121</v>
      </c>
      <c r="B78" t="s">
        <v>41</v>
      </c>
      <c r="C78" t="s">
        <v>26</v>
      </c>
      <c r="E78">
        <v>123</v>
      </c>
      <c r="F78" t="s">
        <v>42</v>
      </c>
      <c r="J78" t="s">
        <v>58</v>
      </c>
      <c r="K78" t="s">
        <v>41</v>
      </c>
      <c r="L78" t="s">
        <v>703</v>
      </c>
      <c r="M78">
        <v>8424</v>
      </c>
      <c r="N78">
        <v>8769</v>
      </c>
      <c r="O78" t="s">
        <v>42</v>
      </c>
      <c r="P78" s="1">
        <v>0.96065690000000004</v>
      </c>
      <c r="S78" t="s">
        <v>391</v>
      </c>
      <c r="T78" t="s">
        <v>57</v>
      </c>
      <c r="U78" t="s">
        <v>27</v>
      </c>
      <c r="V78">
        <v>1</v>
      </c>
      <c r="W78">
        <v>1654</v>
      </c>
      <c r="X78" t="s">
        <v>132</v>
      </c>
      <c r="Y78" s="1">
        <v>6.0459999999999995E-4</v>
      </c>
      <c r="AB78" t="s">
        <v>164</v>
      </c>
      <c r="AC78" t="s">
        <v>70</v>
      </c>
      <c r="AD78" t="s">
        <v>32</v>
      </c>
      <c r="AE78">
        <v>1129</v>
      </c>
      <c r="AF78">
        <v>4681</v>
      </c>
      <c r="AG78" t="s">
        <v>42</v>
      </c>
      <c r="AH78" s="1">
        <v>0.24118780000000001</v>
      </c>
    </row>
    <row r="79" spans="1:34" x14ac:dyDescent="0.35">
      <c r="A79" t="s">
        <v>122</v>
      </c>
      <c r="B79" t="s">
        <v>41</v>
      </c>
      <c r="C79" t="s">
        <v>26</v>
      </c>
      <c r="D79">
        <v>63</v>
      </c>
      <c r="E79">
        <v>1546</v>
      </c>
      <c r="F79" t="s">
        <v>42</v>
      </c>
      <c r="G79" s="1">
        <v>4.0750300000000003E-2</v>
      </c>
      <c r="J79" t="s">
        <v>58</v>
      </c>
      <c r="K79" t="s">
        <v>41</v>
      </c>
      <c r="L79" t="s">
        <v>28</v>
      </c>
      <c r="M79">
        <v>1063</v>
      </c>
      <c r="N79">
        <v>1191</v>
      </c>
      <c r="O79" t="s">
        <v>42</v>
      </c>
      <c r="P79" s="1">
        <v>0.89252730000000002</v>
      </c>
      <c r="S79" t="s">
        <v>69</v>
      </c>
      <c r="T79" t="s">
        <v>70</v>
      </c>
      <c r="U79" t="s">
        <v>32</v>
      </c>
      <c r="V79">
        <v>10371</v>
      </c>
      <c r="W79">
        <v>12860</v>
      </c>
      <c r="X79" t="s">
        <v>42</v>
      </c>
      <c r="Y79" s="1">
        <v>0.80645409999999995</v>
      </c>
      <c r="AB79" t="s">
        <v>164</v>
      </c>
      <c r="AC79" t="s">
        <v>70</v>
      </c>
      <c r="AD79" t="s">
        <v>703</v>
      </c>
      <c r="AE79">
        <v>914</v>
      </c>
      <c r="AF79">
        <v>21198</v>
      </c>
      <c r="AG79" t="s">
        <v>42</v>
      </c>
      <c r="AH79" s="1">
        <v>4.3117299999999997E-2</v>
      </c>
    </row>
    <row r="80" spans="1:34" x14ac:dyDescent="0.35">
      <c r="A80" t="s">
        <v>123</v>
      </c>
      <c r="B80" t="s">
        <v>41</v>
      </c>
      <c r="C80" t="s">
        <v>26</v>
      </c>
      <c r="D80">
        <v>31</v>
      </c>
      <c r="E80">
        <v>950</v>
      </c>
      <c r="F80" t="s">
        <v>42</v>
      </c>
      <c r="G80" s="1">
        <v>3.2631599999999997E-2</v>
      </c>
      <c r="J80" t="s">
        <v>58</v>
      </c>
      <c r="K80" t="s">
        <v>41</v>
      </c>
      <c r="L80" t="s">
        <v>27</v>
      </c>
      <c r="M80">
        <v>984</v>
      </c>
      <c r="N80">
        <v>1403</v>
      </c>
      <c r="O80" t="s">
        <v>42</v>
      </c>
      <c r="P80" s="1">
        <v>0.70135429999999999</v>
      </c>
      <c r="S80" t="s">
        <v>69</v>
      </c>
      <c r="T80" t="s">
        <v>70</v>
      </c>
      <c r="U80" t="s">
        <v>703</v>
      </c>
      <c r="V80">
        <v>18318</v>
      </c>
      <c r="W80">
        <v>33832</v>
      </c>
      <c r="X80" t="s">
        <v>42</v>
      </c>
      <c r="Y80" s="1">
        <v>0.54144009999999998</v>
      </c>
      <c r="AB80" t="s">
        <v>204</v>
      </c>
      <c r="AC80" t="s">
        <v>70</v>
      </c>
      <c r="AD80" t="s">
        <v>32</v>
      </c>
      <c r="AE80">
        <v>1328</v>
      </c>
      <c r="AF80">
        <v>7613</v>
      </c>
      <c r="AG80" t="s">
        <v>132</v>
      </c>
      <c r="AH80" s="1">
        <v>0.1744385</v>
      </c>
    </row>
    <row r="81" spans="1:34" x14ac:dyDescent="0.35">
      <c r="A81" t="s">
        <v>124</v>
      </c>
      <c r="B81" t="s">
        <v>41</v>
      </c>
      <c r="C81" t="s">
        <v>26</v>
      </c>
      <c r="D81">
        <v>119</v>
      </c>
      <c r="E81">
        <v>1234</v>
      </c>
      <c r="F81" t="s">
        <v>42</v>
      </c>
      <c r="G81" s="1">
        <v>9.6434400000000003E-2</v>
      </c>
      <c r="J81" t="s">
        <v>58</v>
      </c>
      <c r="K81" t="s">
        <v>41</v>
      </c>
      <c r="L81" t="s">
        <v>26</v>
      </c>
      <c r="M81">
        <v>8</v>
      </c>
      <c r="N81">
        <v>692</v>
      </c>
      <c r="O81" t="s">
        <v>42</v>
      </c>
      <c r="P81" s="1">
        <v>1.15607E-2</v>
      </c>
      <c r="S81" t="s">
        <v>69</v>
      </c>
      <c r="T81" t="s">
        <v>70</v>
      </c>
      <c r="U81" t="s">
        <v>28</v>
      </c>
      <c r="V81">
        <v>1189</v>
      </c>
      <c r="W81">
        <v>4951</v>
      </c>
      <c r="X81" t="s">
        <v>42</v>
      </c>
      <c r="Y81" s="1">
        <v>0.24015349999999999</v>
      </c>
      <c r="AB81" t="s">
        <v>204</v>
      </c>
      <c r="AC81" t="s">
        <v>70</v>
      </c>
      <c r="AD81" t="s">
        <v>703</v>
      </c>
      <c r="AE81">
        <v>385</v>
      </c>
      <c r="AF81">
        <v>21987</v>
      </c>
      <c r="AG81" t="s">
        <v>132</v>
      </c>
      <c r="AH81" s="1">
        <v>1.7510299999999999E-2</v>
      </c>
    </row>
    <row r="82" spans="1:34" x14ac:dyDescent="0.35">
      <c r="A82" t="s">
        <v>125</v>
      </c>
      <c r="B82" t="s">
        <v>41</v>
      </c>
      <c r="C82" t="s">
        <v>26</v>
      </c>
      <c r="D82">
        <v>129</v>
      </c>
      <c r="E82">
        <v>1955</v>
      </c>
      <c r="F82" t="s">
        <v>42</v>
      </c>
      <c r="G82" s="1">
        <v>6.5984699999999993E-2</v>
      </c>
      <c r="J82" t="s">
        <v>59</v>
      </c>
      <c r="K82" t="s">
        <v>57</v>
      </c>
      <c r="L82" t="s">
        <v>32</v>
      </c>
      <c r="M82">
        <v>6940</v>
      </c>
      <c r="N82">
        <v>6882</v>
      </c>
      <c r="O82" t="s">
        <v>42</v>
      </c>
      <c r="P82" s="1">
        <v>1</v>
      </c>
      <c r="S82" t="s">
        <v>69</v>
      </c>
      <c r="T82" t="s">
        <v>70</v>
      </c>
      <c r="U82" t="s">
        <v>27</v>
      </c>
      <c r="V82">
        <v>6</v>
      </c>
      <c r="W82">
        <v>5514</v>
      </c>
      <c r="X82" t="s">
        <v>42</v>
      </c>
      <c r="Y82" s="1">
        <v>1.0881E-3</v>
      </c>
      <c r="AB82" t="s">
        <v>204</v>
      </c>
      <c r="AC82" t="s">
        <v>70</v>
      </c>
      <c r="AD82" t="s">
        <v>28</v>
      </c>
      <c r="AE82">
        <v>1</v>
      </c>
      <c r="AF82">
        <v>3111</v>
      </c>
      <c r="AG82" t="s">
        <v>132</v>
      </c>
      <c r="AH82" s="1">
        <v>3.2140000000000001E-4</v>
      </c>
    </row>
    <row r="83" spans="1:34" x14ac:dyDescent="0.35">
      <c r="A83" t="s">
        <v>126</v>
      </c>
      <c r="B83" t="s">
        <v>41</v>
      </c>
      <c r="C83" t="s">
        <v>26</v>
      </c>
      <c r="D83">
        <v>48</v>
      </c>
      <c r="E83">
        <v>479</v>
      </c>
      <c r="F83" t="s">
        <v>42</v>
      </c>
      <c r="G83" s="1">
        <v>0.1002088</v>
      </c>
      <c r="J83" t="s">
        <v>59</v>
      </c>
      <c r="K83" t="s">
        <v>57</v>
      </c>
      <c r="L83" t="s">
        <v>703</v>
      </c>
      <c r="M83">
        <v>14233</v>
      </c>
      <c r="N83">
        <v>16233</v>
      </c>
      <c r="O83" t="s">
        <v>42</v>
      </c>
      <c r="P83" s="1">
        <v>0.87679419999999997</v>
      </c>
      <c r="S83" t="s">
        <v>69</v>
      </c>
      <c r="T83" t="s">
        <v>70</v>
      </c>
      <c r="U83" t="s">
        <v>26</v>
      </c>
      <c r="V83">
        <v>1</v>
      </c>
      <c r="W83">
        <v>2953</v>
      </c>
      <c r="X83" t="s">
        <v>42</v>
      </c>
      <c r="Y83" s="1">
        <v>3.3859999999999999E-4</v>
      </c>
      <c r="AB83" t="s">
        <v>236</v>
      </c>
      <c r="AC83" t="s">
        <v>70</v>
      </c>
      <c r="AD83" t="s">
        <v>32</v>
      </c>
      <c r="AE83">
        <v>2070</v>
      </c>
      <c r="AF83">
        <v>16610</v>
      </c>
      <c r="AG83" t="s">
        <v>132</v>
      </c>
      <c r="AH83" s="1">
        <v>0.1246237</v>
      </c>
    </row>
    <row r="84" spans="1:34" x14ac:dyDescent="0.35">
      <c r="A84" t="s">
        <v>127</v>
      </c>
      <c r="B84" t="s">
        <v>41</v>
      </c>
      <c r="C84" t="s">
        <v>26</v>
      </c>
      <c r="D84">
        <v>25</v>
      </c>
      <c r="E84">
        <v>327</v>
      </c>
      <c r="F84" t="s">
        <v>42</v>
      </c>
      <c r="G84" s="1">
        <v>7.6452599999999996E-2</v>
      </c>
      <c r="J84" t="s">
        <v>59</v>
      </c>
      <c r="K84" t="s">
        <v>57</v>
      </c>
      <c r="L84" t="s">
        <v>28</v>
      </c>
      <c r="M84">
        <v>1889</v>
      </c>
      <c r="N84">
        <v>2356</v>
      </c>
      <c r="O84" t="s">
        <v>42</v>
      </c>
      <c r="P84" s="1">
        <v>0.80178269999999996</v>
      </c>
      <c r="S84" t="s">
        <v>158</v>
      </c>
      <c r="T84" t="s">
        <v>70</v>
      </c>
      <c r="U84" t="s">
        <v>32</v>
      </c>
      <c r="V84">
        <v>8958</v>
      </c>
      <c r="W84">
        <v>10820</v>
      </c>
      <c r="X84" t="s">
        <v>42</v>
      </c>
      <c r="Y84" s="1">
        <v>0.82791130000000002</v>
      </c>
      <c r="AB84" t="s">
        <v>236</v>
      </c>
      <c r="AC84" t="s">
        <v>70</v>
      </c>
      <c r="AD84" t="s">
        <v>703</v>
      </c>
      <c r="AE84">
        <v>885</v>
      </c>
      <c r="AF84">
        <v>57862</v>
      </c>
      <c r="AG84" t="s">
        <v>132</v>
      </c>
      <c r="AH84" s="1">
        <v>1.5295E-2</v>
      </c>
    </row>
    <row r="85" spans="1:34" x14ac:dyDescent="0.35">
      <c r="A85" t="s">
        <v>128</v>
      </c>
      <c r="B85" t="s">
        <v>41</v>
      </c>
      <c r="C85" t="s">
        <v>26</v>
      </c>
      <c r="D85">
        <v>48</v>
      </c>
      <c r="E85">
        <v>1223</v>
      </c>
      <c r="F85" t="s">
        <v>42</v>
      </c>
      <c r="G85" s="1">
        <v>3.9247799999999999E-2</v>
      </c>
      <c r="J85" t="s">
        <v>59</v>
      </c>
      <c r="K85" t="s">
        <v>57</v>
      </c>
      <c r="L85" t="s">
        <v>27</v>
      </c>
      <c r="M85">
        <v>1098</v>
      </c>
      <c r="N85">
        <v>2440</v>
      </c>
      <c r="O85" t="s">
        <v>42</v>
      </c>
      <c r="P85" s="1">
        <v>0.45</v>
      </c>
      <c r="S85" t="s">
        <v>158</v>
      </c>
      <c r="T85" t="s">
        <v>70</v>
      </c>
      <c r="U85" t="s">
        <v>703</v>
      </c>
      <c r="V85">
        <v>12667</v>
      </c>
      <c r="W85">
        <v>25156</v>
      </c>
      <c r="X85" t="s">
        <v>42</v>
      </c>
      <c r="Y85" s="1">
        <v>0.50353800000000004</v>
      </c>
      <c r="AB85" t="s">
        <v>237</v>
      </c>
      <c r="AC85" t="s">
        <v>70</v>
      </c>
      <c r="AD85" t="s">
        <v>32</v>
      </c>
      <c r="AE85">
        <v>3227</v>
      </c>
      <c r="AF85">
        <v>16966</v>
      </c>
      <c r="AG85" t="s">
        <v>132</v>
      </c>
      <c r="AH85" s="1">
        <v>0.19020390000000001</v>
      </c>
    </row>
    <row r="86" spans="1:34" x14ac:dyDescent="0.35">
      <c r="A86" t="s">
        <v>129</v>
      </c>
      <c r="B86" t="s">
        <v>41</v>
      </c>
      <c r="C86" t="s">
        <v>26</v>
      </c>
      <c r="D86">
        <v>28</v>
      </c>
      <c r="E86">
        <v>782</v>
      </c>
      <c r="F86" t="s">
        <v>42</v>
      </c>
      <c r="G86" s="1">
        <v>3.58056E-2</v>
      </c>
      <c r="J86" t="s">
        <v>59</v>
      </c>
      <c r="K86" t="s">
        <v>57</v>
      </c>
      <c r="L86" t="s">
        <v>26</v>
      </c>
      <c r="M86">
        <v>7</v>
      </c>
      <c r="N86">
        <v>1308</v>
      </c>
      <c r="O86" t="s">
        <v>42</v>
      </c>
      <c r="P86" s="1">
        <v>5.3517E-3</v>
      </c>
      <c r="S86" t="s">
        <v>158</v>
      </c>
      <c r="T86" t="s">
        <v>70</v>
      </c>
      <c r="U86" t="s">
        <v>28</v>
      </c>
      <c r="V86">
        <v>586</v>
      </c>
      <c r="W86">
        <v>2812</v>
      </c>
      <c r="X86" t="s">
        <v>42</v>
      </c>
      <c r="Y86" s="1">
        <v>0.20839260000000001</v>
      </c>
      <c r="AB86" t="s">
        <v>237</v>
      </c>
      <c r="AC86" t="s">
        <v>70</v>
      </c>
      <c r="AD86" t="s">
        <v>703</v>
      </c>
      <c r="AE86">
        <v>1128</v>
      </c>
      <c r="AF86">
        <v>57397</v>
      </c>
      <c r="AG86" t="s">
        <v>132</v>
      </c>
      <c r="AH86" s="1">
        <v>1.9652599999999999E-2</v>
      </c>
    </row>
    <row r="87" spans="1:34" x14ac:dyDescent="0.35">
      <c r="A87" t="s">
        <v>130</v>
      </c>
      <c r="B87" t="s">
        <v>41</v>
      </c>
      <c r="C87" t="s">
        <v>26</v>
      </c>
      <c r="D87">
        <v>13</v>
      </c>
      <c r="E87">
        <v>698</v>
      </c>
      <c r="F87" t="s">
        <v>42</v>
      </c>
      <c r="G87" s="1">
        <v>1.8624600000000002E-2</v>
      </c>
      <c r="J87" t="s">
        <v>60</v>
      </c>
      <c r="K87" t="s">
        <v>57</v>
      </c>
      <c r="L87" t="s">
        <v>32</v>
      </c>
      <c r="M87">
        <v>8400</v>
      </c>
      <c r="N87">
        <v>8643</v>
      </c>
      <c r="O87" t="s">
        <v>42</v>
      </c>
      <c r="P87" s="1">
        <v>0.97188479999999999</v>
      </c>
      <c r="S87" t="s">
        <v>158</v>
      </c>
      <c r="T87" t="s">
        <v>70</v>
      </c>
      <c r="U87" t="s">
        <v>26</v>
      </c>
      <c r="V87">
        <v>1</v>
      </c>
      <c r="W87">
        <v>2166</v>
      </c>
      <c r="X87" t="s">
        <v>42</v>
      </c>
      <c r="Y87" s="1">
        <v>4.617E-4</v>
      </c>
      <c r="AB87" t="s">
        <v>237</v>
      </c>
      <c r="AC87" t="s">
        <v>70</v>
      </c>
      <c r="AD87" t="s">
        <v>28</v>
      </c>
      <c r="AE87">
        <v>2</v>
      </c>
      <c r="AF87">
        <v>8602</v>
      </c>
      <c r="AG87" t="s">
        <v>132</v>
      </c>
      <c r="AH87" s="1">
        <v>2.3250000000000001E-4</v>
      </c>
    </row>
    <row r="88" spans="1:34" x14ac:dyDescent="0.35">
      <c r="A88" t="s">
        <v>131</v>
      </c>
      <c r="B88" t="s">
        <v>41</v>
      </c>
      <c r="C88" t="s">
        <v>26</v>
      </c>
      <c r="D88">
        <v>17</v>
      </c>
      <c r="E88">
        <v>477</v>
      </c>
      <c r="F88" t="s">
        <v>132</v>
      </c>
      <c r="G88" s="1">
        <v>3.5639400000000002E-2</v>
      </c>
      <c r="J88" t="s">
        <v>60</v>
      </c>
      <c r="K88" t="s">
        <v>57</v>
      </c>
      <c r="L88" t="s">
        <v>703</v>
      </c>
      <c r="M88">
        <v>17133</v>
      </c>
      <c r="N88">
        <v>19156</v>
      </c>
      <c r="O88" t="s">
        <v>42</v>
      </c>
      <c r="P88" s="1">
        <v>0.89439340000000001</v>
      </c>
      <c r="S88" t="s">
        <v>158</v>
      </c>
      <c r="T88" t="s">
        <v>70</v>
      </c>
      <c r="U88" t="s">
        <v>27</v>
      </c>
      <c r="V88">
        <v>1</v>
      </c>
      <c r="W88">
        <v>3291</v>
      </c>
      <c r="X88" t="s">
        <v>42</v>
      </c>
      <c r="Y88" s="1">
        <v>3.0390000000000001E-4</v>
      </c>
      <c r="AB88" t="s">
        <v>238</v>
      </c>
      <c r="AC88" t="s">
        <v>70</v>
      </c>
      <c r="AD88" t="s">
        <v>32</v>
      </c>
      <c r="AE88">
        <v>4336</v>
      </c>
      <c r="AF88">
        <v>12362</v>
      </c>
      <c r="AG88" t="s">
        <v>132</v>
      </c>
      <c r="AH88" s="1">
        <v>0.35075230000000002</v>
      </c>
    </row>
    <row r="89" spans="1:34" x14ac:dyDescent="0.35">
      <c r="A89" t="s">
        <v>133</v>
      </c>
      <c r="B89" t="s">
        <v>41</v>
      </c>
      <c r="C89" t="s">
        <v>26</v>
      </c>
      <c r="D89">
        <v>37</v>
      </c>
      <c r="E89">
        <v>1050</v>
      </c>
      <c r="F89" t="s">
        <v>132</v>
      </c>
      <c r="G89" s="1">
        <v>3.5238100000000001E-2</v>
      </c>
      <c r="J89" t="s">
        <v>60</v>
      </c>
      <c r="K89" t="s">
        <v>57</v>
      </c>
      <c r="L89" t="s">
        <v>28</v>
      </c>
      <c r="M89">
        <v>1772</v>
      </c>
      <c r="N89">
        <v>2228</v>
      </c>
      <c r="O89" t="s">
        <v>42</v>
      </c>
      <c r="P89" s="1">
        <v>0.79533209999999999</v>
      </c>
      <c r="S89" t="s">
        <v>159</v>
      </c>
      <c r="T89" t="s">
        <v>70</v>
      </c>
      <c r="U89" t="s">
        <v>32</v>
      </c>
      <c r="V89">
        <v>7770</v>
      </c>
      <c r="W89">
        <v>10794</v>
      </c>
      <c r="X89" t="s">
        <v>42</v>
      </c>
      <c r="Y89" s="1">
        <v>0.71984429999999999</v>
      </c>
      <c r="AB89" t="s">
        <v>238</v>
      </c>
      <c r="AC89" t="s">
        <v>70</v>
      </c>
      <c r="AD89" t="s">
        <v>703</v>
      </c>
      <c r="AE89">
        <v>1116</v>
      </c>
      <c r="AF89">
        <v>31569</v>
      </c>
      <c r="AG89" t="s">
        <v>132</v>
      </c>
      <c r="AH89" s="1">
        <v>3.5351100000000003E-2</v>
      </c>
    </row>
    <row r="90" spans="1:34" x14ac:dyDescent="0.35">
      <c r="A90" t="s">
        <v>134</v>
      </c>
      <c r="B90" t="s">
        <v>41</v>
      </c>
      <c r="C90" t="s">
        <v>26</v>
      </c>
      <c r="D90">
        <v>54</v>
      </c>
      <c r="E90">
        <v>2595</v>
      </c>
      <c r="F90" t="s">
        <v>132</v>
      </c>
      <c r="G90" s="1">
        <v>2.08092E-2</v>
      </c>
      <c r="J90" t="s">
        <v>60</v>
      </c>
      <c r="K90" t="s">
        <v>57</v>
      </c>
      <c r="L90" t="s">
        <v>27</v>
      </c>
      <c r="M90">
        <v>970</v>
      </c>
      <c r="N90">
        <v>2628</v>
      </c>
      <c r="O90" t="s">
        <v>42</v>
      </c>
      <c r="P90" s="1">
        <v>0.36910199999999999</v>
      </c>
      <c r="S90" t="s">
        <v>159</v>
      </c>
      <c r="T90" t="s">
        <v>70</v>
      </c>
      <c r="U90" t="s">
        <v>703</v>
      </c>
      <c r="V90">
        <v>17049</v>
      </c>
      <c r="W90">
        <v>34321</v>
      </c>
      <c r="X90" t="s">
        <v>42</v>
      </c>
      <c r="Y90" s="1">
        <v>0.4967512</v>
      </c>
      <c r="AB90" t="s">
        <v>238</v>
      </c>
      <c r="AC90" t="s">
        <v>70</v>
      </c>
      <c r="AD90" t="s">
        <v>28</v>
      </c>
      <c r="AE90">
        <v>1</v>
      </c>
      <c r="AF90">
        <v>4215</v>
      </c>
      <c r="AG90" t="s">
        <v>132</v>
      </c>
      <c r="AH90" s="1">
        <v>2.3719999999999999E-4</v>
      </c>
    </row>
    <row r="91" spans="1:34" x14ac:dyDescent="0.35">
      <c r="A91" t="s">
        <v>135</v>
      </c>
      <c r="B91" t="s">
        <v>41</v>
      </c>
      <c r="C91" t="s">
        <v>26</v>
      </c>
      <c r="D91">
        <v>2</v>
      </c>
      <c r="E91">
        <v>31</v>
      </c>
      <c r="F91" t="s">
        <v>132</v>
      </c>
      <c r="G91" s="1">
        <v>6.4516100000000007E-2</v>
      </c>
      <c r="J91" t="s">
        <v>60</v>
      </c>
      <c r="K91" t="s">
        <v>57</v>
      </c>
      <c r="L91" t="s">
        <v>26</v>
      </c>
      <c r="M91">
        <v>6</v>
      </c>
      <c r="N91">
        <v>1682</v>
      </c>
      <c r="O91" t="s">
        <v>42</v>
      </c>
      <c r="P91" s="1">
        <v>3.5672E-3</v>
      </c>
      <c r="S91" t="s">
        <v>159</v>
      </c>
      <c r="T91" t="s">
        <v>70</v>
      </c>
      <c r="U91" t="s">
        <v>28</v>
      </c>
      <c r="V91">
        <v>925</v>
      </c>
      <c r="W91">
        <v>4854</v>
      </c>
      <c r="X91" t="s">
        <v>42</v>
      </c>
      <c r="Y91" s="1">
        <v>0.1905645</v>
      </c>
      <c r="AB91" t="s">
        <v>239</v>
      </c>
      <c r="AC91" t="s">
        <v>70</v>
      </c>
      <c r="AD91" t="s">
        <v>32</v>
      </c>
      <c r="AE91">
        <v>2523</v>
      </c>
      <c r="AF91">
        <v>7711</v>
      </c>
      <c r="AG91" t="s">
        <v>132</v>
      </c>
      <c r="AH91" s="1">
        <v>0.32719490000000001</v>
      </c>
    </row>
    <row r="92" spans="1:34" x14ac:dyDescent="0.35">
      <c r="A92" t="s">
        <v>136</v>
      </c>
      <c r="B92" t="s">
        <v>68</v>
      </c>
      <c r="C92" t="s">
        <v>26</v>
      </c>
      <c r="D92">
        <v>3</v>
      </c>
      <c r="E92">
        <v>134</v>
      </c>
      <c r="F92" t="s">
        <v>132</v>
      </c>
      <c r="G92" s="1">
        <v>2.2388100000000001E-2</v>
      </c>
      <c r="J92" t="s">
        <v>61</v>
      </c>
      <c r="K92" t="s">
        <v>41</v>
      </c>
      <c r="L92" t="s">
        <v>32</v>
      </c>
      <c r="M92">
        <v>4551</v>
      </c>
      <c r="N92">
        <v>4834</v>
      </c>
      <c r="O92" t="s">
        <v>42</v>
      </c>
      <c r="P92" s="1">
        <v>0.94145639999999997</v>
      </c>
      <c r="S92" t="s">
        <v>159</v>
      </c>
      <c r="T92" t="s">
        <v>70</v>
      </c>
      <c r="U92" t="s">
        <v>27</v>
      </c>
      <c r="V92">
        <v>2</v>
      </c>
      <c r="W92">
        <v>4942</v>
      </c>
      <c r="X92" t="s">
        <v>42</v>
      </c>
      <c r="Y92" s="1">
        <v>4.0470000000000002E-4</v>
      </c>
      <c r="AB92" t="s">
        <v>239</v>
      </c>
      <c r="AC92" t="s">
        <v>70</v>
      </c>
      <c r="AD92" t="s">
        <v>703</v>
      </c>
      <c r="AE92">
        <v>638</v>
      </c>
      <c r="AF92">
        <v>22749</v>
      </c>
      <c r="AG92" t="s">
        <v>132</v>
      </c>
      <c r="AH92" s="1">
        <v>2.8045199999999999E-2</v>
      </c>
    </row>
    <row r="93" spans="1:34" x14ac:dyDescent="0.35">
      <c r="A93" t="s">
        <v>137</v>
      </c>
      <c r="B93" t="s">
        <v>41</v>
      </c>
      <c r="C93" t="s">
        <v>26</v>
      </c>
      <c r="D93">
        <v>55</v>
      </c>
      <c r="E93">
        <v>1696</v>
      </c>
      <c r="F93" t="s">
        <v>42</v>
      </c>
      <c r="G93" s="1">
        <v>3.2429199999999998E-2</v>
      </c>
      <c r="J93" t="s">
        <v>61</v>
      </c>
      <c r="K93" t="s">
        <v>41</v>
      </c>
      <c r="L93" t="s">
        <v>703</v>
      </c>
      <c r="M93">
        <v>9938</v>
      </c>
      <c r="N93">
        <v>10886</v>
      </c>
      <c r="O93" t="s">
        <v>42</v>
      </c>
      <c r="P93" s="1">
        <v>0.91291560000000005</v>
      </c>
      <c r="S93" t="s">
        <v>160</v>
      </c>
      <c r="T93" t="s">
        <v>70</v>
      </c>
      <c r="U93" t="s">
        <v>32</v>
      </c>
      <c r="V93">
        <v>11049</v>
      </c>
      <c r="W93">
        <v>13308</v>
      </c>
      <c r="X93" t="s">
        <v>42</v>
      </c>
      <c r="Y93" s="1">
        <v>0.83025249999999995</v>
      </c>
      <c r="AB93" t="s">
        <v>239</v>
      </c>
      <c r="AC93" t="s">
        <v>70</v>
      </c>
      <c r="AD93" t="s">
        <v>28</v>
      </c>
      <c r="AE93">
        <v>2</v>
      </c>
      <c r="AF93">
        <v>3192</v>
      </c>
      <c r="AG93" t="s">
        <v>132</v>
      </c>
      <c r="AH93" s="1">
        <v>6.2660000000000005E-4</v>
      </c>
    </row>
    <row r="94" spans="1:34" x14ac:dyDescent="0.35">
      <c r="A94" t="s">
        <v>138</v>
      </c>
      <c r="B94" t="s">
        <v>41</v>
      </c>
      <c r="C94" t="s">
        <v>26</v>
      </c>
      <c r="D94">
        <v>102</v>
      </c>
      <c r="E94">
        <v>1866</v>
      </c>
      <c r="F94" t="s">
        <v>132</v>
      </c>
      <c r="G94" s="1">
        <v>5.46624E-2</v>
      </c>
      <c r="J94" t="s">
        <v>61</v>
      </c>
      <c r="K94" t="s">
        <v>41</v>
      </c>
      <c r="L94" t="s">
        <v>28</v>
      </c>
      <c r="M94">
        <v>654</v>
      </c>
      <c r="N94">
        <v>852</v>
      </c>
      <c r="O94" t="s">
        <v>42</v>
      </c>
      <c r="P94" s="1">
        <v>0.76760569999999995</v>
      </c>
      <c r="S94" t="s">
        <v>160</v>
      </c>
      <c r="T94" t="s">
        <v>70</v>
      </c>
      <c r="U94" t="s">
        <v>703</v>
      </c>
      <c r="V94">
        <v>17347</v>
      </c>
      <c r="W94">
        <v>32114</v>
      </c>
      <c r="X94" t="s">
        <v>42</v>
      </c>
      <c r="Y94" s="1">
        <v>0.54016940000000002</v>
      </c>
      <c r="AB94" t="s">
        <v>240</v>
      </c>
      <c r="AC94" t="s">
        <v>70</v>
      </c>
      <c r="AD94" t="s">
        <v>32</v>
      </c>
      <c r="AE94">
        <v>2353</v>
      </c>
      <c r="AF94">
        <v>8077</v>
      </c>
      <c r="AG94" t="s">
        <v>132</v>
      </c>
      <c r="AH94" s="1">
        <v>0.291321</v>
      </c>
    </row>
    <row r="95" spans="1:34" x14ac:dyDescent="0.35">
      <c r="A95" t="s">
        <v>139</v>
      </c>
      <c r="B95" t="s">
        <v>41</v>
      </c>
      <c r="C95" t="s">
        <v>26</v>
      </c>
      <c r="D95">
        <v>51</v>
      </c>
      <c r="E95">
        <v>2186</v>
      </c>
      <c r="F95" t="s">
        <v>132</v>
      </c>
      <c r="G95" s="1">
        <v>2.3330300000000002E-2</v>
      </c>
      <c r="J95" t="s">
        <v>61</v>
      </c>
      <c r="K95" t="s">
        <v>41</v>
      </c>
      <c r="L95" t="s">
        <v>27</v>
      </c>
      <c r="M95">
        <v>442</v>
      </c>
      <c r="N95">
        <v>1245</v>
      </c>
      <c r="O95" t="s">
        <v>42</v>
      </c>
      <c r="P95" s="1">
        <v>0.35502010000000001</v>
      </c>
      <c r="S95" t="s">
        <v>160</v>
      </c>
      <c r="T95" t="s">
        <v>70</v>
      </c>
      <c r="U95" t="s">
        <v>28</v>
      </c>
      <c r="V95">
        <v>937</v>
      </c>
      <c r="W95">
        <v>3829</v>
      </c>
      <c r="X95" t="s">
        <v>42</v>
      </c>
      <c r="Y95" s="1">
        <v>0.2447114</v>
      </c>
      <c r="AB95" t="s">
        <v>240</v>
      </c>
      <c r="AC95" t="s">
        <v>70</v>
      </c>
      <c r="AD95" t="s">
        <v>703</v>
      </c>
      <c r="AE95">
        <v>735</v>
      </c>
      <c r="AF95">
        <v>24443</v>
      </c>
      <c r="AG95" t="s">
        <v>132</v>
      </c>
      <c r="AH95" s="1">
        <v>3.007E-2</v>
      </c>
    </row>
    <row r="96" spans="1:34" x14ac:dyDescent="0.35">
      <c r="A96" t="s">
        <v>140</v>
      </c>
      <c r="B96" t="s">
        <v>41</v>
      </c>
      <c r="C96" t="s">
        <v>26</v>
      </c>
      <c r="D96">
        <v>3</v>
      </c>
      <c r="E96">
        <v>98</v>
      </c>
      <c r="F96" t="s">
        <v>132</v>
      </c>
      <c r="G96" s="1">
        <v>3.0612199999999999E-2</v>
      </c>
      <c r="J96" t="s">
        <v>61</v>
      </c>
      <c r="K96" t="s">
        <v>41</v>
      </c>
      <c r="L96" t="s">
        <v>26</v>
      </c>
      <c r="M96">
        <v>2</v>
      </c>
      <c r="N96">
        <v>811</v>
      </c>
      <c r="O96" t="s">
        <v>42</v>
      </c>
      <c r="P96" s="1">
        <v>2.4661000000000001E-3</v>
      </c>
      <c r="S96" t="s">
        <v>160</v>
      </c>
      <c r="T96" t="s">
        <v>70</v>
      </c>
      <c r="U96" t="s">
        <v>27</v>
      </c>
      <c r="V96">
        <v>6</v>
      </c>
      <c r="W96">
        <v>4220</v>
      </c>
      <c r="X96" t="s">
        <v>42</v>
      </c>
      <c r="Y96" s="1">
        <v>1.4218E-3</v>
      </c>
      <c r="AB96" t="s">
        <v>240</v>
      </c>
      <c r="AC96" t="s">
        <v>70</v>
      </c>
      <c r="AD96" t="s">
        <v>28</v>
      </c>
      <c r="AE96">
        <v>1</v>
      </c>
      <c r="AF96">
        <v>3198</v>
      </c>
      <c r="AG96" t="s">
        <v>132</v>
      </c>
      <c r="AH96" s="1">
        <v>3.1270000000000001E-4</v>
      </c>
    </row>
    <row r="97" spans="1:34" x14ac:dyDescent="0.35">
      <c r="A97" t="s">
        <v>141</v>
      </c>
      <c r="B97" t="s">
        <v>41</v>
      </c>
      <c r="C97" t="s">
        <v>26</v>
      </c>
      <c r="D97">
        <v>18</v>
      </c>
      <c r="E97">
        <v>269</v>
      </c>
      <c r="F97" t="s">
        <v>132</v>
      </c>
      <c r="G97" s="1">
        <v>6.6914500000000002E-2</v>
      </c>
      <c r="J97" t="s">
        <v>62</v>
      </c>
      <c r="K97" t="s">
        <v>41</v>
      </c>
      <c r="L97" t="s">
        <v>32</v>
      </c>
      <c r="M97">
        <v>2292</v>
      </c>
      <c r="N97">
        <v>2232</v>
      </c>
      <c r="O97" t="s">
        <v>42</v>
      </c>
      <c r="P97" s="1">
        <v>1</v>
      </c>
      <c r="S97" t="s">
        <v>160</v>
      </c>
      <c r="T97" t="s">
        <v>70</v>
      </c>
      <c r="U97" t="s">
        <v>26</v>
      </c>
      <c r="V97">
        <v>1</v>
      </c>
      <c r="W97">
        <v>2535</v>
      </c>
      <c r="X97" t="s">
        <v>42</v>
      </c>
      <c r="Y97" s="1">
        <v>3.9449999999999999E-4</v>
      </c>
      <c r="AB97" t="s">
        <v>241</v>
      </c>
      <c r="AC97" t="s">
        <v>70</v>
      </c>
      <c r="AD97" t="s">
        <v>32</v>
      </c>
      <c r="AE97">
        <v>1886</v>
      </c>
      <c r="AF97">
        <v>5284</v>
      </c>
      <c r="AG97" t="s">
        <v>132</v>
      </c>
      <c r="AH97" s="1">
        <v>0.35692659999999998</v>
      </c>
    </row>
    <row r="98" spans="1:34" x14ac:dyDescent="0.35">
      <c r="A98" t="s">
        <v>142</v>
      </c>
      <c r="B98" t="s">
        <v>41</v>
      </c>
      <c r="C98" t="s">
        <v>26</v>
      </c>
      <c r="D98">
        <v>165</v>
      </c>
      <c r="E98">
        <v>4584</v>
      </c>
      <c r="F98" t="s">
        <v>143</v>
      </c>
      <c r="G98" s="1">
        <v>3.59948E-2</v>
      </c>
      <c r="J98" t="s">
        <v>62</v>
      </c>
      <c r="K98" t="s">
        <v>41</v>
      </c>
      <c r="L98" t="s">
        <v>28</v>
      </c>
      <c r="M98">
        <v>555</v>
      </c>
      <c r="N98">
        <v>547</v>
      </c>
      <c r="O98" t="s">
        <v>42</v>
      </c>
      <c r="P98" s="1">
        <v>1</v>
      </c>
      <c r="S98" t="s">
        <v>162</v>
      </c>
      <c r="T98" t="s">
        <v>70</v>
      </c>
      <c r="U98" t="s">
        <v>32</v>
      </c>
      <c r="V98">
        <v>3716</v>
      </c>
      <c r="W98">
        <v>5211</v>
      </c>
      <c r="X98" t="s">
        <v>42</v>
      </c>
      <c r="Y98" s="1">
        <v>0.71310689999999999</v>
      </c>
      <c r="AB98" t="s">
        <v>241</v>
      </c>
      <c r="AC98" t="s">
        <v>70</v>
      </c>
      <c r="AD98" t="s">
        <v>703</v>
      </c>
      <c r="AE98">
        <v>510</v>
      </c>
      <c r="AF98">
        <v>12694</v>
      </c>
      <c r="AG98" t="s">
        <v>132</v>
      </c>
      <c r="AH98" s="1">
        <v>4.0176499999999997E-2</v>
      </c>
    </row>
    <row r="99" spans="1:34" x14ac:dyDescent="0.35">
      <c r="A99" t="s">
        <v>144</v>
      </c>
      <c r="B99" t="s">
        <v>41</v>
      </c>
      <c r="C99" t="s">
        <v>26</v>
      </c>
      <c r="D99">
        <v>100</v>
      </c>
      <c r="E99">
        <v>2216</v>
      </c>
      <c r="F99" t="s">
        <v>143</v>
      </c>
      <c r="G99" s="1">
        <v>4.5126399999999997E-2</v>
      </c>
      <c r="J99" t="s">
        <v>62</v>
      </c>
      <c r="K99" t="s">
        <v>41</v>
      </c>
      <c r="L99" t="s">
        <v>703</v>
      </c>
      <c r="M99">
        <v>3293</v>
      </c>
      <c r="N99">
        <v>3868</v>
      </c>
      <c r="O99" t="s">
        <v>42</v>
      </c>
      <c r="P99" s="1">
        <v>0.85134430000000005</v>
      </c>
      <c r="S99" t="s">
        <v>162</v>
      </c>
      <c r="T99" t="s">
        <v>70</v>
      </c>
      <c r="U99" t="s">
        <v>703</v>
      </c>
      <c r="V99">
        <v>8028</v>
      </c>
      <c r="W99">
        <v>16537</v>
      </c>
      <c r="X99" t="s">
        <v>42</v>
      </c>
      <c r="Y99" s="1">
        <v>0.48545690000000002</v>
      </c>
      <c r="AB99" t="s">
        <v>241</v>
      </c>
      <c r="AC99" t="s">
        <v>70</v>
      </c>
      <c r="AD99" t="s">
        <v>28</v>
      </c>
      <c r="AE99">
        <v>4</v>
      </c>
      <c r="AF99">
        <v>1587</v>
      </c>
      <c r="AG99" t="s">
        <v>132</v>
      </c>
      <c r="AH99" s="1">
        <v>2.5205000000000002E-3</v>
      </c>
    </row>
    <row r="100" spans="1:34" x14ac:dyDescent="0.35">
      <c r="A100" t="s">
        <v>145</v>
      </c>
      <c r="B100" t="s">
        <v>41</v>
      </c>
      <c r="C100" t="s">
        <v>26</v>
      </c>
      <c r="D100">
        <v>31</v>
      </c>
      <c r="E100">
        <v>654</v>
      </c>
      <c r="F100" t="s">
        <v>42</v>
      </c>
      <c r="G100" s="1">
        <v>4.7400600000000001E-2</v>
      </c>
      <c r="J100" t="s">
        <v>62</v>
      </c>
      <c r="K100" t="s">
        <v>41</v>
      </c>
      <c r="L100" t="s">
        <v>27</v>
      </c>
      <c r="M100">
        <v>400</v>
      </c>
      <c r="N100">
        <v>493</v>
      </c>
      <c r="O100" t="s">
        <v>42</v>
      </c>
      <c r="P100" s="1">
        <v>0.81135900000000005</v>
      </c>
      <c r="S100" t="s">
        <v>162</v>
      </c>
      <c r="T100" t="s">
        <v>70</v>
      </c>
      <c r="U100" t="s">
        <v>28</v>
      </c>
      <c r="V100">
        <v>391</v>
      </c>
      <c r="W100">
        <v>2133</v>
      </c>
      <c r="X100" t="s">
        <v>42</v>
      </c>
      <c r="Y100" s="1">
        <v>0.1833099</v>
      </c>
      <c r="AB100" t="s">
        <v>242</v>
      </c>
      <c r="AC100" t="s">
        <v>70</v>
      </c>
      <c r="AD100" t="s">
        <v>32</v>
      </c>
      <c r="AE100">
        <v>2759</v>
      </c>
      <c r="AF100">
        <v>12809</v>
      </c>
      <c r="AG100" t="s">
        <v>132</v>
      </c>
      <c r="AH100" s="1">
        <v>0.21539539999999999</v>
      </c>
    </row>
    <row r="101" spans="1:34" x14ac:dyDescent="0.35">
      <c r="A101" t="s">
        <v>146</v>
      </c>
      <c r="B101" t="s">
        <v>41</v>
      </c>
      <c r="C101" t="s">
        <v>26</v>
      </c>
      <c r="D101">
        <v>28</v>
      </c>
      <c r="E101">
        <v>705</v>
      </c>
      <c r="F101" t="s">
        <v>42</v>
      </c>
      <c r="G101" s="1">
        <v>3.9716300000000003E-2</v>
      </c>
      <c r="J101" t="s">
        <v>62</v>
      </c>
      <c r="K101" t="s">
        <v>41</v>
      </c>
      <c r="L101" t="s">
        <v>26</v>
      </c>
      <c r="M101">
        <v>1</v>
      </c>
      <c r="N101">
        <v>169</v>
      </c>
      <c r="O101" t="s">
        <v>42</v>
      </c>
      <c r="P101" s="1">
        <v>5.9172000000000001E-3</v>
      </c>
      <c r="S101" t="s">
        <v>162</v>
      </c>
      <c r="T101" t="s">
        <v>70</v>
      </c>
      <c r="U101" t="s">
        <v>27</v>
      </c>
      <c r="V101">
        <v>4</v>
      </c>
      <c r="W101">
        <v>2511</v>
      </c>
      <c r="X101" t="s">
        <v>42</v>
      </c>
      <c r="Y101" s="1">
        <v>1.593E-3</v>
      </c>
      <c r="AB101" t="s">
        <v>242</v>
      </c>
      <c r="AC101" t="s">
        <v>70</v>
      </c>
      <c r="AD101" t="s">
        <v>703</v>
      </c>
      <c r="AE101">
        <v>1264</v>
      </c>
      <c r="AF101">
        <v>47036</v>
      </c>
      <c r="AG101" t="s">
        <v>132</v>
      </c>
      <c r="AH101" s="1">
        <v>2.6873000000000001E-2</v>
      </c>
    </row>
    <row r="102" spans="1:34" x14ac:dyDescent="0.35">
      <c r="A102" t="s">
        <v>147</v>
      </c>
      <c r="B102" t="s">
        <v>41</v>
      </c>
      <c r="C102" t="s">
        <v>26</v>
      </c>
      <c r="D102">
        <v>118</v>
      </c>
      <c r="E102">
        <v>3235</v>
      </c>
      <c r="F102" t="s">
        <v>42</v>
      </c>
      <c r="G102" s="1">
        <v>3.6476000000000001E-2</v>
      </c>
      <c r="J102" t="s">
        <v>63</v>
      </c>
      <c r="K102" t="s">
        <v>57</v>
      </c>
      <c r="L102" t="s">
        <v>703</v>
      </c>
      <c r="M102">
        <v>18429</v>
      </c>
      <c r="N102">
        <v>17958</v>
      </c>
      <c r="O102" t="s">
        <v>42</v>
      </c>
      <c r="P102" s="1">
        <v>1</v>
      </c>
      <c r="S102" t="s">
        <v>164</v>
      </c>
      <c r="T102" t="s">
        <v>70</v>
      </c>
      <c r="U102" t="s">
        <v>32</v>
      </c>
      <c r="V102">
        <v>3180</v>
      </c>
      <c r="W102">
        <v>4681</v>
      </c>
      <c r="X102" t="s">
        <v>42</v>
      </c>
      <c r="Y102" s="1">
        <v>0.679342</v>
      </c>
      <c r="AB102" t="s">
        <v>242</v>
      </c>
      <c r="AC102" t="s">
        <v>70</v>
      </c>
      <c r="AD102" t="s">
        <v>28</v>
      </c>
      <c r="AE102">
        <v>1</v>
      </c>
      <c r="AF102">
        <v>6849</v>
      </c>
      <c r="AG102" t="s">
        <v>132</v>
      </c>
      <c r="AH102" s="1">
        <v>1.46E-4</v>
      </c>
    </row>
    <row r="103" spans="1:34" x14ac:dyDescent="0.35">
      <c r="A103" t="s">
        <v>148</v>
      </c>
      <c r="B103" t="s">
        <v>41</v>
      </c>
      <c r="C103" t="s">
        <v>26</v>
      </c>
      <c r="D103">
        <v>63</v>
      </c>
      <c r="E103">
        <v>1675</v>
      </c>
      <c r="F103" t="s">
        <v>42</v>
      </c>
      <c r="G103" s="1">
        <v>3.7611899999999997E-2</v>
      </c>
      <c r="J103" t="s">
        <v>63</v>
      </c>
      <c r="K103" t="s">
        <v>57</v>
      </c>
      <c r="L103" t="s">
        <v>32</v>
      </c>
      <c r="M103">
        <v>5130</v>
      </c>
      <c r="N103">
        <v>5312</v>
      </c>
      <c r="O103" t="s">
        <v>42</v>
      </c>
      <c r="P103" s="1">
        <v>0.96573790000000004</v>
      </c>
      <c r="S103" t="s">
        <v>164</v>
      </c>
      <c r="T103" t="s">
        <v>70</v>
      </c>
      <c r="U103" t="s">
        <v>703</v>
      </c>
      <c r="V103">
        <v>10645</v>
      </c>
      <c r="W103">
        <v>21198</v>
      </c>
      <c r="X103" t="s">
        <v>42</v>
      </c>
      <c r="Y103" s="1">
        <v>0.50217000000000001</v>
      </c>
      <c r="AB103" t="s">
        <v>242</v>
      </c>
      <c r="AC103" t="s">
        <v>70</v>
      </c>
      <c r="AD103" t="s">
        <v>26</v>
      </c>
      <c r="AF103">
        <v>4549</v>
      </c>
      <c r="AG103" t="s">
        <v>132</v>
      </c>
    </row>
    <row r="104" spans="1:34" x14ac:dyDescent="0.35">
      <c r="A104" t="s">
        <v>149</v>
      </c>
      <c r="B104" t="s">
        <v>41</v>
      </c>
      <c r="C104" t="s">
        <v>26</v>
      </c>
      <c r="D104">
        <v>50</v>
      </c>
      <c r="E104">
        <v>2024</v>
      </c>
      <c r="F104" t="s">
        <v>42</v>
      </c>
      <c r="G104" s="1">
        <v>2.4703599999999999E-2</v>
      </c>
      <c r="J104" t="s">
        <v>63</v>
      </c>
      <c r="K104" t="s">
        <v>57</v>
      </c>
      <c r="L104" t="s">
        <v>28</v>
      </c>
      <c r="M104">
        <v>940</v>
      </c>
      <c r="N104">
        <v>1298</v>
      </c>
      <c r="O104" t="s">
        <v>42</v>
      </c>
      <c r="P104" s="1">
        <v>0.72419109999999998</v>
      </c>
      <c r="S104" t="s">
        <v>164</v>
      </c>
      <c r="T104" t="s">
        <v>70</v>
      </c>
      <c r="U104" t="s">
        <v>28</v>
      </c>
      <c r="V104">
        <v>619</v>
      </c>
      <c r="W104">
        <v>3486</v>
      </c>
      <c r="X104" t="s">
        <v>42</v>
      </c>
      <c r="Y104" s="1">
        <v>0.17756739999999999</v>
      </c>
      <c r="AB104" t="s">
        <v>242</v>
      </c>
      <c r="AC104" t="s">
        <v>70</v>
      </c>
      <c r="AD104" t="s">
        <v>27</v>
      </c>
      <c r="AF104">
        <v>7543</v>
      </c>
      <c r="AG104" t="s">
        <v>132</v>
      </c>
    </row>
    <row r="105" spans="1:34" x14ac:dyDescent="0.35">
      <c r="A105" t="s">
        <v>150</v>
      </c>
      <c r="B105" t="s">
        <v>41</v>
      </c>
      <c r="C105" t="s">
        <v>26</v>
      </c>
      <c r="D105">
        <v>55</v>
      </c>
      <c r="E105">
        <v>1716</v>
      </c>
      <c r="F105" t="s">
        <v>42</v>
      </c>
      <c r="G105" s="1">
        <v>3.2051299999999998E-2</v>
      </c>
      <c r="J105" t="s">
        <v>63</v>
      </c>
      <c r="K105" t="s">
        <v>57</v>
      </c>
      <c r="L105" t="s">
        <v>27</v>
      </c>
      <c r="M105">
        <v>493</v>
      </c>
      <c r="N105">
        <v>1541</v>
      </c>
      <c r="O105" t="s">
        <v>42</v>
      </c>
      <c r="P105" s="1">
        <v>0.31992209999999999</v>
      </c>
      <c r="S105" t="s">
        <v>164</v>
      </c>
      <c r="T105" t="s">
        <v>70</v>
      </c>
      <c r="U105" t="s">
        <v>27</v>
      </c>
      <c r="V105">
        <v>2</v>
      </c>
      <c r="W105">
        <v>3821</v>
      </c>
      <c r="X105" t="s">
        <v>42</v>
      </c>
      <c r="Y105" s="1">
        <v>5.2340000000000004E-4</v>
      </c>
      <c r="AB105" t="s">
        <v>244</v>
      </c>
      <c r="AC105" t="s">
        <v>70</v>
      </c>
      <c r="AD105" t="s">
        <v>32</v>
      </c>
      <c r="AE105">
        <v>2419</v>
      </c>
      <c r="AF105">
        <v>7331</v>
      </c>
      <c r="AG105" t="s">
        <v>132</v>
      </c>
      <c r="AH105" s="1">
        <v>0.3299686</v>
      </c>
    </row>
    <row r="106" spans="1:34" x14ac:dyDescent="0.35">
      <c r="A106" t="s">
        <v>151</v>
      </c>
      <c r="B106" t="s">
        <v>41</v>
      </c>
      <c r="C106" t="s">
        <v>26</v>
      </c>
      <c r="D106">
        <v>65</v>
      </c>
      <c r="E106">
        <v>2473</v>
      </c>
      <c r="F106" t="s">
        <v>42</v>
      </c>
      <c r="G106" s="1">
        <v>2.6283899999999999E-2</v>
      </c>
      <c r="J106" t="s">
        <v>63</v>
      </c>
      <c r="K106" t="s">
        <v>57</v>
      </c>
      <c r="L106" t="s">
        <v>26</v>
      </c>
      <c r="M106">
        <v>5</v>
      </c>
      <c r="N106">
        <v>821</v>
      </c>
      <c r="O106" t="s">
        <v>42</v>
      </c>
      <c r="P106" s="1">
        <v>6.0901000000000002E-3</v>
      </c>
      <c r="S106" t="s">
        <v>204</v>
      </c>
      <c r="T106" t="s">
        <v>70</v>
      </c>
      <c r="U106" t="s">
        <v>32</v>
      </c>
      <c r="V106">
        <v>4825</v>
      </c>
      <c r="W106">
        <v>7613</v>
      </c>
      <c r="X106" t="s">
        <v>132</v>
      </c>
      <c r="Y106" s="1">
        <v>0.63378429999999997</v>
      </c>
      <c r="AB106" t="s">
        <v>244</v>
      </c>
      <c r="AC106" t="s">
        <v>70</v>
      </c>
      <c r="AD106" t="s">
        <v>703</v>
      </c>
      <c r="AE106">
        <v>710</v>
      </c>
      <c r="AF106">
        <v>19995</v>
      </c>
      <c r="AG106" t="s">
        <v>132</v>
      </c>
      <c r="AH106" s="1">
        <v>3.5508900000000003E-2</v>
      </c>
    </row>
    <row r="107" spans="1:34" x14ac:dyDescent="0.35">
      <c r="A107" t="s">
        <v>152</v>
      </c>
      <c r="B107" t="s">
        <v>41</v>
      </c>
      <c r="C107" t="s">
        <v>26</v>
      </c>
      <c r="D107">
        <v>90</v>
      </c>
      <c r="E107">
        <v>2353</v>
      </c>
      <c r="F107" t="s">
        <v>42</v>
      </c>
      <c r="G107" s="1">
        <v>3.8248999999999998E-2</v>
      </c>
      <c r="J107" t="s">
        <v>64</v>
      </c>
      <c r="K107" t="s">
        <v>41</v>
      </c>
      <c r="L107" t="s">
        <v>703</v>
      </c>
      <c r="M107">
        <v>1150</v>
      </c>
      <c r="N107">
        <v>502</v>
      </c>
      <c r="O107" t="s">
        <v>42</v>
      </c>
      <c r="P107" s="1">
        <v>1</v>
      </c>
      <c r="S107" t="s">
        <v>204</v>
      </c>
      <c r="T107" t="s">
        <v>70</v>
      </c>
      <c r="U107" t="s">
        <v>703</v>
      </c>
      <c r="V107">
        <v>8252</v>
      </c>
      <c r="W107">
        <v>21987</v>
      </c>
      <c r="X107" t="s">
        <v>132</v>
      </c>
      <c r="Y107" s="1">
        <v>0.3753127</v>
      </c>
      <c r="AB107" t="s">
        <v>245</v>
      </c>
      <c r="AC107" t="s">
        <v>70</v>
      </c>
      <c r="AD107" t="s">
        <v>32</v>
      </c>
      <c r="AE107">
        <v>2294</v>
      </c>
      <c r="AF107">
        <v>13702</v>
      </c>
      <c r="AG107" t="s">
        <v>132</v>
      </c>
      <c r="AH107" s="1">
        <v>0.16742080000000001</v>
      </c>
    </row>
    <row r="108" spans="1:34" x14ac:dyDescent="0.35">
      <c r="A108" t="s">
        <v>153</v>
      </c>
      <c r="B108" t="s">
        <v>57</v>
      </c>
      <c r="C108" t="s">
        <v>26</v>
      </c>
      <c r="D108">
        <v>25</v>
      </c>
      <c r="E108">
        <v>1185</v>
      </c>
      <c r="F108" t="s">
        <v>42</v>
      </c>
      <c r="G108" s="1">
        <v>2.1097000000000001E-2</v>
      </c>
      <c r="J108" t="s">
        <v>64</v>
      </c>
      <c r="K108" t="s">
        <v>41</v>
      </c>
      <c r="L108" t="s">
        <v>32</v>
      </c>
      <c r="M108">
        <v>140</v>
      </c>
      <c r="N108">
        <v>85</v>
      </c>
      <c r="O108" t="s">
        <v>42</v>
      </c>
      <c r="P108" s="1">
        <v>1</v>
      </c>
      <c r="S108" t="s">
        <v>204</v>
      </c>
      <c r="T108" t="s">
        <v>70</v>
      </c>
      <c r="U108" t="s">
        <v>28</v>
      </c>
      <c r="V108">
        <v>231</v>
      </c>
      <c r="W108">
        <v>3111</v>
      </c>
      <c r="X108" t="s">
        <v>132</v>
      </c>
      <c r="Y108" s="1">
        <v>7.4252700000000005E-2</v>
      </c>
      <c r="AB108" t="s">
        <v>245</v>
      </c>
      <c r="AC108" t="s">
        <v>70</v>
      </c>
      <c r="AD108" t="s">
        <v>703</v>
      </c>
      <c r="AE108">
        <v>1623</v>
      </c>
      <c r="AF108">
        <v>65450</v>
      </c>
      <c r="AG108" t="s">
        <v>132</v>
      </c>
      <c r="AH108" s="1">
        <v>2.47976E-2</v>
      </c>
    </row>
    <row r="109" spans="1:34" x14ac:dyDescent="0.35">
      <c r="A109" t="s">
        <v>154</v>
      </c>
      <c r="B109" t="s">
        <v>41</v>
      </c>
      <c r="C109" t="s">
        <v>26</v>
      </c>
      <c r="D109">
        <v>71</v>
      </c>
      <c r="E109">
        <v>1058</v>
      </c>
      <c r="F109" t="s">
        <v>42</v>
      </c>
      <c r="G109" s="1">
        <v>6.7107799999999995E-2</v>
      </c>
      <c r="J109" t="s">
        <v>64</v>
      </c>
      <c r="K109" t="s">
        <v>41</v>
      </c>
      <c r="L109" t="s">
        <v>28</v>
      </c>
      <c r="M109">
        <v>48</v>
      </c>
      <c r="N109">
        <v>68</v>
      </c>
      <c r="O109" t="s">
        <v>42</v>
      </c>
      <c r="P109" s="1">
        <v>0.70588240000000002</v>
      </c>
      <c r="S109" t="s">
        <v>236</v>
      </c>
      <c r="T109" t="s">
        <v>70</v>
      </c>
      <c r="U109" t="s">
        <v>32</v>
      </c>
      <c r="V109">
        <v>10469</v>
      </c>
      <c r="W109">
        <v>16610</v>
      </c>
      <c r="X109" t="s">
        <v>132</v>
      </c>
      <c r="Y109" s="1">
        <v>0.63028289999999998</v>
      </c>
      <c r="AB109" t="s">
        <v>245</v>
      </c>
      <c r="AC109" t="s">
        <v>70</v>
      </c>
      <c r="AD109" t="s">
        <v>28</v>
      </c>
      <c r="AE109">
        <v>2</v>
      </c>
      <c r="AF109">
        <v>9784</v>
      </c>
      <c r="AG109" t="s">
        <v>132</v>
      </c>
      <c r="AH109" s="1">
        <v>2.0440000000000001E-4</v>
      </c>
    </row>
    <row r="110" spans="1:34" x14ac:dyDescent="0.35">
      <c r="A110" t="s">
        <v>155</v>
      </c>
      <c r="B110" t="s">
        <v>41</v>
      </c>
      <c r="C110" t="s">
        <v>26</v>
      </c>
      <c r="D110">
        <v>135</v>
      </c>
      <c r="E110">
        <v>2461</v>
      </c>
      <c r="F110" t="s">
        <v>42</v>
      </c>
      <c r="G110" s="1">
        <v>5.48557E-2</v>
      </c>
      <c r="J110" t="s">
        <v>64</v>
      </c>
      <c r="K110" t="s">
        <v>41</v>
      </c>
      <c r="L110" t="s">
        <v>27</v>
      </c>
      <c r="M110">
        <v>22</v>
      </c>
      <c r="N110">
        <v>69</v>
      </c>
      <c r="O110" t="s">
        <v>42</v>
      </c>
      <c r="P110" s="1">
        <v>0.31884059999999997</v>
      </c>
      <c r="S110" t="s">
        <v>236</v>
      </c>
      <c r="T110" t="s">
        <v>70</v>
      </c>
      <c r="U110" t="s">
        <v>703</v>
      </c>
      <c r="V110">
        <v>24853</v>
      </c>
      <c r="W110">
        <v>57862</v>
      </c>
      <c r="X110" t="s">
        <v>132</v>
      </c>
      <c r="Y110" s="1">
        <v>0.42952200000000001</v>
      </c>
      <c r="AB110" t="s">
        <v>294</v>
      </c>
      <c r="AC110" t="s">
        <v>70</v>
      </c>
      <c r="AD110" t="s">
        <v>32</v>
      </c>
      <c r="AE110">
        <v>4844</v>
      </c>
      <c r="AF110">
        <v>11690</v>
      </c>
      <c r="AG110" t="s">
        <v>132</v>
      </c>
      <c r="AH110" s="1">
        <v>0.4143713</v>
      </c>
    </row>
    <row r="111" spans="1:34" x14ac:dyDescent="0.35">
      <c r="A111" t="s">
        <v>156</v>
      </c>
      <c r="B111" t="s">
        <v>57</v>
      </c>
      <c r="C111" t="s">
        <v>26</v>
      </c>
      <c r="D111">
        <v>74</v>
      </c>
      <c r="E111">
        <v>1666</v>
      </c>
      <c r="F111" t="s">
        <v>42</v>
      </c>
      <c r="G111" s="1">
        <v>4.44178E-2</v>
      </c>
      <c r="J111" t="s">
        <v>64</v>
      </c>
      <c r="K111" t="s">
        <v>41</v>
      </c>
      <c r="L111" t="s">
        <v>26</v>
      </c>
      <c r="N111">
        <v>46</v>
      </c>
      <c r="O111" t="s">
        <v>42</v>
      </c>
      <c r="S111" t="s">
        <v>236</v>
      </c>
      <c r="T111" t="s">
        <v>70</v>
      </c>
      <c r="U111" t="s">
        <v>28</v>
      </c>
      <c r="V111">
        <v>1014</v>
      </c>
      <c r="W111">
        <v>8812</v>
      </c>
      <c r="X111" t="s">
        <v>132</v>
      </c>
      <c r="Y111" s="1">
        <v>0.1150704</v>
      </c>
      <c r="AB111" t="s">
        <v>294</v>
      </c>
      <c r="AC111" t="s">
        <v>70</v>
      </c>
      <c r="AD111" t="s">
        <v>703</v>
      </c>
      <c r="AE111">
        <v>1427</v>
      </c>
      <c r="AF111">
        <v>27419</v>
      </c>
      <c r="AG111" t="s">
        <v>132</v>
      </c>
      <c r="AH111" s="1">
        <v>5.2044199999999999E-2</v>
      </c>
    </row>
    <row r="112" spans="1:34" x14ac:dyDescent="0.35">
      <c r="A112" t="s">
        <v>157</v>
      </c>
      <c r="B112" t="s">
        <v>57</v>
      </c>
      <c r="C112" t="s">
        <v>26</v>
      </c>
      <c r="D112">
        <v>125</v>
      </c>
      <c r="E112">
        <v>2157</v>
      </c>
      <c r="F112" t="s">
        <v>42</v>
      </c>
      <c r="G112" s="1">
        <v>5.79509E-2</v>
      </c>
      <c r="J112" t="s">
        <v>65</v>
      </c>
      <c r="K112" t="s">
        <v>41</v>
      </c>
      <c r="L112" t="s">
        <v>32</v>
      </c>
      <c r="M112">
        <v>3363</v>
      </c>
      <c r="N112">
        <v>3480</v>
      </c>
      <c r="O112" t="s">
        <v>42</v>
      </c>
      <c r="P112" s="1">
        <v>0.96637930000000005</v>
      </c>
      <c r="S112" t="s">
        <v>236</v>
      </c>
      <c r="T112" t="s">
        <v>70</v>
      </c>
      <c r="U112" t="s">
        <v>27</v>
      </c>
      <c r="V112">
        <v>1</v>
      </c>
      <c r="W112">
        <v>8584</v>
      </c>
      <c r="X112" t="s">
        <v>132</v>
      </c>
      <c r="Y112" s="1">
        <v>1.165E-4</v>
      </c>
      <c r="AB112" t="s">
        <v>294</v>
      </c>
      <c r="AC112" t="s">
        <v>70</v>
      </c>
      <c r="AD112" t="s">
        <v>28</v>
      </c>
      <c r="AE112">
        <v>3</v>
      </c>
      <c r="AF112">
        <v>3625</v>
      </c>
      <c r="AG112" t="s">
        <v>132</v>
      </c>
      <c r="AH112" s="1">
        <v>8.2759999999999995E-4</v>
      </c>
    </row>
    <row r="113" spans="1:34" x14ac:dyDescent="0.35">
      <c r="A113" t="s">
        <v>158</v>
      </c>
      <c r="B113" t="s">
        <v>70</v>
      </c>
      <c r="C113" t="s">
        <v>26</v>
      </c>
      <c r="D113">
        <v>103</v>
      </c>
      <c r="E113">
        <v>2166</v>
      </c>
      <c r="F113" t="s">
        <v>42</v>
      </c>
      <c r="G113" s="1">
        <v>4.7553100000000001E-2</v>
      </c>
      <c r="J113" t="s">
        <v>65</v>
      </c>
      <c r="K113" t="s">
        <v>41</v>
      </c>
      <c r="L113" t="s">
        <v>703</v>
      </c>
      <c r="M113">
        <v>12394</v>
      </c>
      <c r="N113">
        <v>14029</v>
      </c>
      <c r="O113" t="s">
        <v>42</v>
      </c>
      <c r="P113" s="1">
        <v>0.88345569999999995</v>
      </c>
      <c r="S113" t="s">
        <v>237</v>
      </c>
      <c r="T113" t="s">
        <v>70</v>
      </c>
      <c r="U113" t="s">
        <v>32</v>
      </c>
      <c r="V113">
        <v>11416</v>
      </c>
      <c r="W113">
        <v>16966</v>
      </c>
      <c r="X113" t="s">
        <v>132</v>
      </c>
      <c r="Y113" s="1">
        <v>0.67287520000000001</v>
      </c>
      <c r="AB113" t="s">
        <v>295</v>
      </c>
      <c r="AC113" t="s">
        <v>70</v>
      </c>
      <c r="AD113" t="s">
        <v>32</v>
      </c>
      <c r="AE113">
        <v>2126</v>
      </c>
      <c r="AF113">
        <v>6408</v>
      </c>
      <c r="AG113" t="s">
        <v>42</v>
      </c>
      <c r="AH113" s="1">
        <v>0.33177279999999998</v>
      </c>
    </row>
    <row r="114" spans="1:34" x14ac:dyDescent="0.35">
      <c r="A114" t="s">
        <v>159</v>
      </c>
      <c r="B114" t="s">
        <v>70</v>
      </c>
      <c r="C114" t="s">
        <v>26</v>
      </c>
      <c r="D114">
        <v>74</v>
      </c>
      <c r="E114">
        <v>2823</v>
      </c>
      <c r="F114" t="s">
        <v>42</v>
      </c>
      <c r="G114" s="1">
        <v>2.6213199999999999E-2</v>
      </c>
      <c r="J114" t="s">
        <v>65</v>
      </c>
      <c r="K114" t="s">
        <v>41</v>
      </c>
      <c r="L114" t="s">
        <v>28</v>
      </c>
      <c r="M114">
        <v>493</v>
      </c>
      <c r="N114">
        <v>697</v>
      </c>
      <c r="O114" t="s">
        <v>42</v>
      </c>
      <c r="P114" s="1">
        <v>0.70731710000000003</v>
      </c>
      <c r="S114" t="s">
        <v>237</v>
      </c>
      <c r="T114" t="s">
        <v>70</v>
      </c>
      <c r="U114" t="s">
        <v>703</v>
      </c>
      <c r="V114">
        <v>24682</v>
      </c>
      <c r="W114">
        <v>57397</v>
      </c>
      <c r="X114" t="s">
        <v>132</v>
      </c>
      <c r="Y114" s="1">
        <v>0.43002249999999997</v>
      </c>
      <c r="AB114" t="s">
        <v>295</v>
      </c>
      <c r="AC114" t="s">
        <v>70</v>
      </c>
      <c r="AD114" t="s">
        <v>703</v>
      </c>
      <c r="AE114">
        <v>596</v>
      </c>
      <c r="AF114">
        <v>17210</v>
      </c>
      <c r="AG114" t="s">
        <v>42</v>
      </c>
      <c r="AH114" s="1">
        <v>3.4631000000000002E-2</v>
      </c>
    </row>
    <row r="115" spans="1:34" x14ac:dyDescent="0.35">
      <c r="A115" t="s">
        <v>160</v>
      </c>
      <c r="B115" t="s">
        <v>70</v>
      </c>
      <c r="C115" t="s">
        <v>26</v>
      </c>
      <c r="D115">
        <v>139</v>
      </c>
      <c r="E115">
        <v>2535</v>
      </c>
      <c r="F115" t="s">
        <v>42</v>
      </c>
      <c r="G115" s="1">
        <v>5.48323E-2</v>
      </c>
      <c r="J115" t="s">
        <v>65</v>
      </c>
      <c r="K115" t="s">
        <v>41</v>
      </c>
      <c r="L115" t="s">
        <v>27</v>
      </c>
      <c r="M115">
        <v>449</v>
      </c>
      <c r="N115">
        <v>935</v>
      </c>
      <c r="O115" t="s">
        <v>42</v>
      </c>
      <c r="P115" s="1">
        <v>0.48021390000000003</v>
      </c>
      <c r="S115" t="s">
        <v>237</v>
      </c>
      <c r="T115" t="s">
        <v>70</v>
      </c>
      <c r="U115" t="s">
        <v>28</v>
      </c>
      <c r="V115">
        <v>898</v>
      </c>
      <c r="W115">
        <v>8602</v>
      </c>
      <c r="X115" t="s">
        <v>132</v>
      </c>
      <c r="Y115" s="1">
        <v>0.1043943</v>
      </c>
      <c r="AB115" t="s">
        <v>297</v>
      </c>
      <c r="AC115" t="s">
        <v>70</v>
      </c>
      <c r="AD115" t="s">
        <v>32</v>
      </c>
      <c r="AE115">
        <v>2345</v>
      </c>
      <c r="AF115">
        <v>7482</v>
      </c>
      <c r="AG115" t="s">
        <v>42</v>
      </c>
      <c r="AH115" s="1">
        <v>0.3134189</v>
      </c>
    </row>
    <row r="116" spans="1:34" x14ac:dyDescent="0.35">
      <c r="A116" t="s">
        <v>161</v>
      </c>
      <c r="B116" t="s">
        <v>41</v>
      </c>
      <c r="C116" t="s">
        <v>26</v>
      </c>
      <c r="D116">
        <v>69</v>
      </c>
      <c r="E116">
        <v>888</v>
      </c>
      <c r="F116" t="s">
        <v>42</v>
      </c>
      <c r="G116" s="1">
        <v>7.77027E-2</v>
      </c>
      <c r="J116" t="s">
        <v>65</v>
      </c>
      <c r="K116" t="s">
        <v>41</v>
      </c>
      <c r="L116" t="s">
        <v>26</v>
      </c>
      <c r="M116">
        <v>9</v>
      </c>
      <c r="N116">
        <v>635</v>
      </c>
      <c r="O116" t="s">
        <v>42</v>
      </c>
      <c r="P116" s="1">
        <v>1.41732E-2</v>
      </c>
      <c r="S116" t="s">
        <v>238</v>
      </c>
      <c r="T116" t="s">
        <v>70</v>
      </c>
      <c r="U116" t="s">
        <v>32</v>
      </c>
      <c r="V116">
        <v>9440</v>
      </c>
      <c r="W116">
        <v>12362</v>
      </c>
      <c r="X116" t="s">
        <v>132</v>
      </c>
      <c r="Y116" s="1">
        <v>0.76363049999999999</v>
      </c>
      <c r="AB116" t="s">
        <v>297</v>
      </c>
      <c r="AC116" t="s">
        <v>70</v>
      </c>
      <c r="AD116" t="s">
        <v>703</v>
      </c>
      <c r="AE116">
        <v>844</v>
      </c>
      <c r="AF116">
        <v>21278</v>
      </c>
      <c r="AG116" t="s">
        <v>42</v>
      </c>
      <c r="AH116" s="1">
        <v>3.9665400000000003E-2</v>
      </c>
    </row>
    <row r="117" spans="1:34" x14ac:dyDescent="0.35">
      <c r="A117" t="s">
        <v>162</v>
      </c>
      <c r="B117" t="s">
        <v>70</v>
      </c>
      <c r="C117" t="s">
        <v>26</v>
      </c>
      <c r="D117">
        <v>60</v>
      </c>
      <c r="E117">
        <v>1723</v>
      </c>
      <c r="F117" t="s">
        <v>42</v>
      </c>
      <c r="G117" s="1">
        <v>3.4823E-2</v>
      </c>
      <c r="J117" t="s">
        <v>66</v>
      </c>
      <c r="K117" t="s">
        <v>41</v>
      </c>
      <c r="L117" t="s">
        <v>703</v>
      </c>
      <c r="M117">
        <v>18155</v>
      </c>
      <c r="N117">
        <v>19132</v>
      </c>
      <c r="O117" t="s">
        <v>42</v>
      </c>
      <c r="P117" s="1">
        <v>0.94893369999999999</v>
      </c>
      <c r="S117" t="s">
        <v>238</v>
      </c>
      <c r="T117" t="s">
        <v>70</v>
      </c>
      <c r="U117" t="s">
        <v>703</v>
      </c>
      <c r="V117">
        <v>13774</v>
      </c>
      <c r="W117">
        <v>31569</v>
      </c>
      <c r="X117" t="s">
        <v>132</v>
      </c>
      <c r="Y117" s="1">
        <v>0.43631409999999998</v>
      </c>
      <c r="AB117" t="s">
        <v>298</v>
      </c>
      <c r="AC117" t="s">
        <v>70</v>
      </c>
      <c r="AD117" t="s">
        <v>32</v>
      </c>
      <c r="AE117">
        <v>3426</v>
      </c>
      <c r="AF117">
        <v>11039</v>
      </c>
      <c r="AG117" t="s">
        <v>42</v>
      </c>
      <c r="AH117" s="1">
        <v>0.31035420000000002</v>
      </c>
    </row>
    <row r="118" spans="1:34" x14ac:dyDescent="0.35">
      <c r="A118" t="s">
        <v>163</v>
      </c>
      <c r="B118" t="s">
        <v>41</v>
      </c>
      <c r="C118" t="s">
        <v>26</v>
      </c>
      <c r="D118">
        <v>2</v>
      </c>
      <c r="E118">
        <v>73</v>
      </c>
      <c r="F118" t="s">
        <v>42</v>
      </c>
      <c r="G118" s="1">
        <v>2.7397299999999999E-2</v>
      </c>
      <c r="J118" t="s">
        <v>66</v>
      </c>
      <c r="K118" t="s">
        <v>41</v>
      </c>
      <c r="L118" t="s">
        <v>32</v>
      </c>
      <c r="M118">
        <v>6849</v>
      </c>
      <c r="N118">
        <v>7442</v>
      </c>
      <c r="O118" t="s">
        <v>42</v>
      </c>
      <c r="P118" s="1">
        <v>0.9203171</v>
      </c>
      <c r="S118" t="s">
        <v>238</v>
      </c>
      <c r="T118" t="s">
        <v>70</v>
      </c>
      <c r="U118" t="s">
        <v>28</v>
      </c>
      <c r="V118">
        <v>639</v>
      </c>
      <c r="W118">
        <v>4215</v>
      </c>
      <c r="X118" t="s">
        <v>132</v>
      </c>
      <c r="Y118" s="1">
        <v>0.1516014</v>
      </c>
      <c r="AB118" t="s">
        <v>298</v>
      </c>
      <c r="AC118" t="s">
        <v>70</v>
      </c>
      <c r="AD118" t="s">
        <v>703</v>
      </c>
      <c r="AE118">
        <v>1322</v>
      </c>
      <c r="AF118">
        <v>28658</v>
      </c>
      <c r="AG118" t="s">
        <v>42</v>
      </c>
      <c r="AH118" s="1">
        <v>4.6130200000000003E-2</v>
      </c>
    </row>
    <row r="119" spans="1:34" x14ac:dyDescent="0.35">
      <c r="A119" t="s">
        <v>164</v>
      </c>
      <c r="B119" t="s">
        <v>70</v>
      </c>
      <c r="C119" t="s">
        <v>26</v>
      </c>
      <c r="D119">
        <v>64</v>
      </c>
      <c r="E119">
        <v>2206</v>
      </c>
      <c r="F119" t="s">
        <v>42</v>
      </c>
      <c r="G119" s="1">
        <v>2.9011800000000001E-2</v>
      </c>
      <c r="J119" t="s">
        <v>66</v>
      </c>
      <c r="K119" t="s">
        <v>41</v>
      </c>
      <c r="L119" t="s">
        <v>28</v>
      </c>
      <c r="M119">
        <v>1826</v>
      </c>
      <c r="N119">
        <v>2084</v>
      </c>
      <c r="O119" t="s">
        <v>42</v>
      </c>
      <c r="P119" s="1">
        <v>0.87619959999999997</v>
      </c>
      <c r="S119" t="s">
        <v>238</v>
      </c>
      <c r="T119" t="s">
        <v>70</v>
      </c>
      <c r="U119" t="s">
        <v>27</v>
      </c>
      <c r="V119">
        <v>2</v>
      </c>
      <c r="W119">
        <v>4333</v>
      </c>
      <c r="X119" t="s">
        <v>132</v>
      </c>
      <c r="Y119" s="1">
        <v>4.616E-4</v>
      </c>
      <c r="AB119" t="s">
        <v>298</v>
      </c>
      <c r="AC119" t="s">
        <v>70</v>
      </c>
      <c r="AD119" t="s">
        <v>28</v>
      </c>
      <c r="AE119">
        <v>3</v>
      </c>
      <c r="AF119">
        <v>3749</v>
      </c>
      <c r="AG119" t="s">
        <v>42</v>
      </c>
      <c r="AH119" s="1">
        <v>8.0020000000000004E-4</v>
      </c>
    </row>
    <row r="120" spans="1:34" x14ac:dyDescent="0.35">
      <c r="A120" t="s">
        <v>165</v>
      </c>
      <c r="B120" t="s">
        <v>41</v>
      </c>
      <c r="C120" t="s">
        <v>26</v>
      </c>
      <c r="D120">
        <v>13</v>
      </c>
      <c r="E120">
        <v>744</v>
      </c>
      <c r="F120" t="s">
        <v>143</v>
      </c>
      <c r="G120" s="1">
        <v>1.7473099999999998E-2</v>
      </c>
      <c r="J120" t="s">
        <v>66</v>
      </c>
      <c r="K120" t="s">
        <v>41</v>
      </c>
      <c r="L120" t="s">
        <v>27</v>
      </c>
      <c r="M120">
        <v>1672</v>
      </c>
      <c r="N120">
        <v>2064</v>
      </c>
      <c r="O120" t="s">
        <v>42</v>
      </c>
      <c r="P120" s="1">
        <v>0.81007750000000001</v>
      </c>
      <c r="S120" t="s">
        <v>239</v>
      </c>
      <c r="T120" t="s">
        <v>70</v>
      </c>
      <c r="U120" t="s">
        <v>32</v>
      </c>
      <c r="V120">
        <v>5796</v>
      </c>
      <c r="W120">
        <v>7711</v>
      </c>
      <c r="X120" t="s">
        <v>132</v>
      </c>
      <c r="Y120" s="1">
        <v>0.75165349999999997</v>
      </c>
      <c r="AB120" t="s">
        <v>299</v>
      </c>
      <c r="AC120" t="s">
        <v>70</v>
      </c>
      <c r="AD120" t="s">
        <v>32</v>
      </c>
      <c r="AE120">
        <v>2515</v>
      </c>
      <c r="AF120">
        <v>6645</v>
      </c>
      <c r="AG120" t="s">
        <v>132</v>
      </c>
      <c r="AH120" s="1">
        <v>0.37847999999999998</v>
      </c>
    </row>
    <row r="121" spans="1:34" x14ac:dyDescent="0.35">
      <c r="A121" t="s">
        <v>166</v>
      </c>
      <c r="B121" t="s">
        <v>41</v>
      </c>
      <c r="C121" t="s">
        <v>26</v>
      </c>
      <c r="D121">
        <v>19</v>
      </c>
      <c r="E121">
        <v>796</v>
      </c>
      <c r="F121" t="s">
        <v>143</v>
      </c>
      <c r="G121" s="1">
        <v>2.38693E-2</v>
      </c>
      <c r="J121" t="s">
        <v>66</v>
      </c>
      <c r="K121" t="s">
        <v>41</v>
      </c>
      <c r="L121" t="s">
        <v>26</v>
      </c>
      <c r="M121">
        <v>26</v>
      </c>
      <c r="N121">
        <v>993</v>
      </c>
      <c r="O121" t="s">
        <v>42</v>
      </c>
      <c r="P121" s="1">
        <v>2.61833E-2</v>
      </c>
      <c r="S121" t="s">
        <v>239</v>
      </c>
      <c r="T121" t="s">
        <v>70</v>
      </c>
      <c r="U121" t="s">
        <v>703</v>
      </c>
      <c r="V121">
        <v>9554</v>
      </c>
      <c r="W121">
        <v>22749</v>
      </c>
      <c r="X121" t="s">
        <v>132</v>
      </c>
      <c r="Y121" s="1">
        <v>0.41997449999999997</v>
      </c>
      <c r="AB121" t="s">
        <v>299</v>
      </c>
      <c r="AC121" t="s">
        <v>70</v>
      </c>
      <c r="AD121" t="s">
        <v>703</v>
      </c>
      <c r="AE121">
        <v>1327</v>
      </c>
      <c r="AF121">
        <v>21586</v>
      </c>
      <c r="AG121" t="s">
        <v>132</v>
      </c>
      <c r="AH121" s="1">
        <v>6.1475000000000002E-2</v>
      </c>
    </row>
    <row r="122" spans="1:34" x14ac:dyDescent="0.35">
      <c r="A122" t="s">
        <v>167</v>
      </c>
      <c r="B122" t="s">
        <v>41</v>
      </c>
      <c r="C122" t="s">
        <v>26</v>
      </c>
      <c r="D122">
        <v>23</v>
      </c>
      <c r="E122">
        <v>1312</v>
      </c>
      <c r="F122" t="s">
        <v>143</v>
      </c>
      <c r="G122" s="1">
        <v>1.7530500000000001E-2</v>
      </c>
      <c r="J122" t="s">
        <v>67</v>
      </c>
      <c r="K122" t="s">
        <v>68</v>
      </c>
      <c r="L122" t="s">
        <v>703</v>
      </c>
      <c r="M122">
        <v>22162</v>
      </c>
      <c r="N122">
        <v>25662</v>
      </c>
      <c r="O122" t="s">
        <v>42</v>
      </c>
      <c r="P122" s="1">
        <v>0.86361160000000003</v>
      </c>
      <c r="S122" t="s">
        <v>239</v>
      </c>
      <c r="T122" t="s">
        <v>70</v>
      </c>
      <c r="U122" t="s">
        <v>28</v>
      </c>
      <c r="V122">
        <v>363</v>
      </c>
      <c r="W122">
        <v>3192</v>
      </c>
      <c r="X122" t="s">
        <v>132</v>
      </c>
      <c r="Y122" s="1">
        <v>0.1137218</v>
      </c>
      <c r="AB122" t="s">
        <v>321</v>
      </c>
      <c r="AC122" t="s">
        <v>70</v>
      </c>
      <c r="AD122" t="s">
        <v>32</v>
      </c>
      <c r="AE122">
        <v>1230</v>
      </c>
      <c r="AF122">
        <v>5029</v>
      </c>
      <c r="AG122" t="s">
        <v>132</v>
      </c>
      <c r="AH122" s="1">
        <v>0.2445814</v>
      </c>
    </row>
    <row r="123" spans="1:34" x14ac:dyDescent="0.35">
      <c r="A123" t="s">
        <v>168</v>
      </c>
      <c r="B123" t="s">
        <v>41</v>
      </c>
      <c r="C123" t="s">
        <v>26</v>
      </c>
      <c r="D123">
        <v>64</v>
      </c>
      <c r="E123">
        <v>1313</v>
      </c>
      <c r="F123" t="s">
        <v>143</v>
      </c>
      <c r="G123" s="1">
        <v>4.8743300000000003E-2</v>
      </c>
      <c r="J123" t="s">
        <v>67</v>
      </c>
      <c r="K123" t="s">
        <v>68</v>
      </c>
      <c r="L123" t="s">
        <v>32</v>
      </c>
      <c r="M123">
        <v>6738</v>
      </c>
      <c r="N123">
        <v>7809</v>
      </c>
      <c r="O123" t="s">
        <v>42</v>
      </c>
      <c r="P123" s="1">
        <v>0.86285049999999996</v>
      </c>
      <c r="S123" t="s">
        <v>240</v>
      </c>
      <c r="T123" t="s">
        <v>70</v>
      </c>
      <c r="U123" t="s">
        <v>32</v>
      </c>
      <c r="V123">
        <v>5889</v>
      </c>
      <c r="W123">
        <v>8077</v>
      </c>
      <c r="X123" t="s">
        <v>132</v>
      </c>
      <c r="Y123" s="1">
        <v>0.72910730000000001</v>
      </c>
      <c r="AB123" t="s">
        <v>321</v>
      </c>
      <c r="AC123" t="s">
        <v>70</v>
      </c>
      <c r="AD123" t="s">
        <v>703</v>
      </c>
      <c r="AE123">
        <v>696</v>
      </c>
      <c r="AF123">
        <v>16893</v>
      </c>
      <c r="AG123" t="s">
        <v>132</v>
      </c>
      <c r="AH123" s="1">
        <v>4.1200500000000001E-2</v>
      </c>
    </row>
    <row r="124" spans="1:34" x14ac:dyDescent="0.35">
      <c r="A124" t="s">
        <v>169</v>
      </c>
      <c r="B124" t="s">
        <v>41</v>
      </c>
      <c r="C124" t="s">
        <v>26</v>
      </c>
      <c r="D124">
        <v>38</v>
      </c>
      <c r="E124">
        <v>550</v>
      </c>
      <c r="F124" t="s">
        <v>143</v>
      </c>
      <c r="G124" s="1">
        <v>6.9090899999999997E-2</v>
      </c>
      <c r="J124" t="s">
        <v>67</v>
      </c>
      <c r="K124" t="s">
        <v>68</v>
      </c>
      <c r="L124" t="s">
        <v>28</v>
      </c>
      <c r="M124">
        <v>3042</v>
      </c>
      <c r="N124">
        <v>3867</v>
      </c>
      <c r="O124" t="s">
        <v>42</v>
      </c>
      <c r="P124" s="1">
        <v>0.78665629999999998</v>
      </c>
      <c r="S124" t="s">
        <v>240</v>
      </c>
      <c r="T124" t="s">
        <v>70</v>
      </c>
      <c r="U124" t="s">
        <v>703</v>
      </c>
      <c r="V124">
        <v>10920</v>
      </c>
      <c r="W124">
        <v>24443</v>
      </c>
      <c r="X124" t="s">
        <v>132</v>
      </c>
      <c r="Y124" s="1">
        <v>0.44675369999999998</v>
      </c>
      <c r="AB124" t="s">
        <v>323</v>
      </c>
      <c r="AC124" t="s">
        <v>70</v>
      </c>
      <c r="AD124" t="s">
        <v>32</v>
      </c>
      <c r="AE124">
        <v>920</v>
      </c>
      <c r="AF124">
        <v>4437</v>
      </c>
      <c r="AG124" t="s">
        <v>132</v>
      </c>
      <c r="AH124" s="1">
        <v>0.20734730000000001</v>
      </c>
    </row>
    <row r="125" spans="1:34" x14ac:dyDescent="0.35">
      <c r="A125" t="s">
        <v>170</v>
      </c>
      <c r="B125" t="s">
        <v>41</v>
      </c>
      <c r="C125" t="s">
        <v>26</v>
      </c>
      <c r="D125">
        <v>66</v>
      </c>
      <c r="E125">
        <v>1503</v>
      </c>
      <c r="F125" t="s">
        <v>143</v>
      </c>
      <c r="G125" s="1">
        <v>4.3912199999999998E-2</v>
      </c>
      <c r="J125" t="s">
        <v>67</v>
      </c>
      <c r="K125" t="s">
        <v>68</v>
      </c>
      <c r="L125" t="s">
        <v>27</v>
      </c>
      <c r="M125">
        <v>1691</v>
      </c>
      <c r="N125">
        <v>4301</v>
      </c>
      <c r="O125" t="s">
        <v>42</v>
      </c>
      <c r="P125" s="1">
        <v>0.39316440000000002</v>
      </c>
      <c r="S125" t="s">
        <v>240</v>
      </c>
      <c r="T125" t="s">
        <v>70</v>
      </c>
      <c r="U125" t="s">
        <v>28</v>
      </c>
      <c r="V125">
        <v>385</v>
      </c>
      <c r="W125">
        <v>3198</v>
      </c>
      <c r="X125" t="s">
        <v>132</v>
      </c>
      <c r="Y125" s="1">
        <v>0.1203877</v>
      </c>
      <c r="AB125" t="s">
        <v>323</v>
      </c>
      <c r="AC125" t="s">
        <v>70</v>
      </c>
      <c r="AD125" t="s">
        <v>703</v>
      </c>
      <c r="AE125">
        <v>321</v>
      </c>
      <c r="AF125">
        <v>10872</v>
      </c>
      <c r="AG125" t="s">
        <v>132</v>
      </c>
      <c r="AH125" s="1">
        <v>2.95254E-2</v>
      </c>
    </row>
    <row r="126" spans="1:34" x14ac:dyDescent="0.35">
      <c r="A126" t="s">
        <v>171</v>
      </c>
      <c r="B126" t="s">
        <v>41</v>
      </c>
      <c r="C126" t="s">
        <v>26</v>
      </c>
      <c r="D126">
        <v>63</v>
      </c>
      <c r="E126">
        <v>1025</v>
      </c>
      <c r="F126" t="s">
        <v>143</v>
      </c>
      <c r="G126" s="1">
        <v>6.1463400000000001E-2</v>
      </c>
      <c r="J126" t="s">
        <v>67</v>
      </c>
      <c r="K126" t="s">
        <v>68</v>
      </c>
      <c r="L126" t="s">
        <v>26</v>
      </c>
      <c r="M126">
        <v>5</v>
      </c>
      <c r="N126">
        <v>2494</v>
      </c>
      <c r="O126" t="s">
        <v>42</v>
      </c>
      <c r="P126" s="1">
        <v>2.0048000000000002E-3</v>
      </c>
      <c r="S126" t="s">
        <v>241</v>
      </c>
      <c r="T126" t="s">
        <v>70</v>
      </c>
      <c r="U126" t="s">
        <v>32</v>
      </c>
      <c r="V126">
        <v>4006</v>
      </c>
      <c r="W126">
        <v>5284</v>
      </c>
      <c r="X126" t="s">
        <v>132</v>
      </c>
      <c r="Y126" s="1">
        <v>0.75813779999999997</v>
      </c>
      <c r="AB126" t="s">
        <v>323</v>
      </c>
      <c r="AC126" t="s">
        <v>70</v>
      </c>
      <c r="AD126" t="s">
        <v>28</v>
      </c>
      <c r="AE126">
        <v>3</v>
      </c>
      <c r="AF126">
        <v>1572</v>
      </c>
      <c r="AG126" t="s">
        <v>132</v>
      </c>
      <c r="AH126" s="1">
        <v>1.9084E-3</v>
      </c>
    </row>
    <row r="127" spans="1:34" x14ac:dyDescent="0.35">
      <c r="A127" t="s">
        <v>172</v>
      </c>
      <c r="B127" t="s">
        <v>41</v>
      </c>
      <c r="C127" t="s">
        <v>26</v>
      </c>
      <c r="D127">
        <v>16</v>
      </c>
      <c r="E127">
        <v>802</v>
      </c>
      <c r="F127" t="s">
        <v>143</v>
      </c>
      <c r="G127" s="1">
        <v>1.9950099999999998E-2</v>
      </c>
      <c r="J127" t="s">
        <v>69</v>
      </c>
      <c r="K127" t="s">
        <v>70</v>
      </c>
      <c r="L127" t="s">
        <v>32</v>
      </c>
      <c r="M127">
        <v>11669</v>
      </c>
      <c r="N127">
        <v>12860</v>
      </c>
      <c r="O127" t="s">
        <v>42</v>
      </c>
      <c r="P127" s="1">
        <v>0.90738730000000001</v>
      </c>
      <c r="S127" t="s">
        <v>241</v>
      </c>
      <c r="T127" t="s">
        <v>70</v>
      </c>
      <c r="U127" t="s">
        <v>703</v>
      </c>
      <c r="V127">
        <v>5803</v>
      </c>
      <c r="W127">
        <v>12694</v>
      </c>
      <c r="X127" t="s">
        <v>132</v>
      </c>
      <c r="Y127" s="1">
        <v>0.45714510000000003</v>
      </c>
      <c r="AB127" t="s">
        <v>324</v>
      </c>
      <c r="AC127" t="s">
        <v>70</v>
      </c>
      <c r="AD127" t="s">
        <v>32</v>
      </c>
      <c r="AE127">
        <v>1281</v>
      </c>
      <c r="AF127">
        <v>5601</v>
      </c>
      <c r="AG127" t="s">
        <v>132</v>
      </c>
      <c r="AH127" s="1">
        <v>0.2287092</v>
      </c>
    </row>
    <row r="128" spans="1:34" x14ac:dyDescent="0.35">
      <c r="A128" t="s">
        <v>173</v>
      </c>
      <c r="B128" t="s">
        <v>41</v>
      </c>
      <c r="C128" t="s">
        <v>26</v>
      </c>
      <c r="D128">
        <v>55</v>
      </c>
      <c r="E128">
        <v>1291</v>
      </c>
      <c r="F128" t="s">
        <v>143</v>
      </c>
      <c r="G128" s="1">
        <v>4.2602599999999997E-2</v>
      </c>
      <c r="J128" t="s">
        <v>69</v>
      </c>
      <c r="K128" t="s">
        <v>70</v>
      </c>
      <c r="L128" t="s">
        <v>703</v>
      </c>
      <c r="M128">
        <v>30642</v>
      </c>
      <c r="N128">
        <v>33832</v>
      </c>
      <c r="O128" t="s">
        <v>42</v>
      </c>
      <c r="P128" s="1">
        <v>0.90571060000000003</v>
      </c>
      <c r="S128" t="s">
        <v>241</v>
      </c>
      <c r="T128" t="s">
        <v>70</v>
      </c>
      <c r="U128" t="s">
        <v>28</v>
      </c>
      <c r="V128">
        <v>243</v>
      </c>
      <c r="W128">
        <v>1587</v>
      </c>
      <c r="X128" t="s">
        <v>132</v>
      </c>
      <c r="Y128" s="1">
        <v>0.15311910000000001</v>
      </c>
      <c r="AB128" t="s">
        <v>324</v>
      </c>
      <c r="AC128" t="s">
        <v>70</v>
      </c>
      <c r="AD128" t="s">
        <v>703</v>
      </c>
      <c r="AE128">
        <v>479</v>
      </c>
      <c r="AF128">
        <v>14327</v>
      </c>
      <c r="AG128" t="s">
        <v>132</v>
      </c>
      <c r="AH128" s="1">
        <v>3.3433400000000002E-2</v>
      </c>
    </row>
    <row r="129" spans="1:34" x14ac:dyDescent="0.35">
      <c r="A129" t="s">
        <v>174</v>
      </c>
      <c r="B129" t="s">
        <v>41</v>
      </c>
      <c r="C129" t="s">
        <v>26</v>
      </c>
      <c r="D129">
        <v>40</v>
      </c>
      <c r="E129">
        <v>798</v>
      </c>
      <c r="F129" t="s">
        <v>143</v>
      </c>
      <c r="G129" s="1">
        <v>5.0125299999999998E-2</v>
      </c>
      <c r="J129" t="s">
        <v>69</v>
      </c>
      <c r="K129" t="s">
        <v>70</v>
      </c>
      <c r="L129" t="s">
        <v>28</v>
      </c>
      <c r="M129">
        <v>3872</v>
      </c>
      <c r="N129">
        <v>4951</v>
      </c>
      <c r="O129" t="s">
        <v>42</v>
      </c>
      <c r="P129" s="1">
        <v>0.78206430000000005</v>
      </c>
      <c r="S129" t="s">
        <v>242</v>
      </c>
      <c r="T129" t="s">
        <v>70</v>
      </c>
      <c r="U129" t="s">
        <v>32</v>
      </c>
      <c r="V129">
        <v>8459</v>
      </c>
      <c r="W129">
        <v>12809</v>
      </c>
      <c r="X129" t="s">
        <v>132</v>
      </c>
      <c r="Y129" s="1">
        <v>0.66039499999999995</v>
      </c>
      <c r="AB129" t="s">
        <v>324</v>
      </c>
      <c r="AC129" t="s">
        <v>70</v>
      </c>
      <c r="AD129" t="s">
        <v>28</v>
      </c>
      <c r="AE129">
        <v>4</v>
      </c>
      <c r="AF129">
        <v>1711</v>
      </c>
      <c r="AG129" t="s">
        <v>132</v>
      </c>
      <c r="AH129" s="1">
        <v>2.3378000000000001E-3</v>
      </c>
    </row>
    <row r="130" spans="1:34" x14ac:dyDescent="0.35">
      <c r="A130" t="s">
        <v>175</v>
      </c>
      <c r="B130" t="s">
        <v>41</v>
      </c>
      <c r="C130" t="s">
        <v>26</v>
      </c>
      <c r="D130">
        <v>14</v>
      </c>
      <c r="E130">
        <v>416</v>
      </c>
      <c r="F130" t="s">
        <v>143</v>
      </c>
      <c r="G130" s="1">
        <v>3.3653799999999998E-2</v>
      </c>
      <c r="J130" t="s">
        <v>69</v>
      </c>
      <c r="K130" t="s">
        <v>70</v>
      </c>
      <c r="L130" t="s">
        <v>27</v>
      </c>
      <c r="M130">
        <v>2298</v>
      </c>
      <c r="N130">
        <v>5514</v>
      </c>
      <c r="O130" t="s">
        <v>42</v>
      </c>
      <c r="P130" s="1">
        <v>0.4167573</v>
      </c>
      <c r="S130" t="s">
        <v>242</v>
      </c>
      <c r="T130" t="s">
        <v>70</v>
      </c>
      <c r="U130" t="s">
        <v>703</v>
      </c>
      <c r="V130">
        <v>20955</v>
      </c>
      <c r="W130">
        <v>47036</v>
      </c>
      <c r="X130" t="s">
        <v>132</v>
      </c>
      <c r="Y130" s="1">
        <v>0.44550980000000001</v>
      </c>
      <c r="AB130" t="s">
        <v>325</v>
      </c>
      <c r="AC130" t="s">
        <v>70</v>
      </c>
      <c r="AD130" t="s">
        <v>32</v>
      </c>
      <c r="AE130">
        <v>1624</v>
      </c>
      <c r="AF130">
        <v>8241</v>
      </c>
      <c r="AG130" t="s">
        <v>132</v>
      </c>
      <c r="AH130" s="1">
        <v>0.1970635</v>
      </c>
    </row>
    <row r="131" spans="1:34" x14ac:dyDescent="0.35">
      <c r="A131" t="s">
        <v>176</v>
      </c>
      <c r="B131" t="s">
        <v>41</v>
      </c>
      <c r="C131" t="s">
        <v>26</v>
      </c>
      <c r="D131">
        <v>32</v>
      </c>
      <c r="E131">
        <v>1152</v>
      </c>
      <c r="F131" t="s">
        <v>143</v>
      </c>
      <c r="G131" s="1">
        <v>2.7777799999999998E-2</v>
      </c>
      <c r="J131" t="s">
        <v>69</v>
      </c>
      <c r="K131" t="s">
        <v>70</v>
      </c>
      <c r="L131" t="s">
        <v>26</v>
      </c>
      <c r="M131">
        <v>11</v>
      </c>
      <c r="N131">
        <v>2953</v>
      </c>
      <c r="O131" t="s">
        <v>42</v>
      </c>
      <c r="P131" s="1">
        <v>3.725E-3</v>
      </c>
      <c r="S131" t="s">
        <v>242</v>
      </c>
      <c r="T131" t="s">
        <v>70</v>
      </c>
      <c r="U131" t="s">
        <v>28</v>
      </c>
      <c r="V131">
        <v>963</v>
      </c>
      <c r="W131">
        <v>6849</v>
      </c>
      <c r="X131" t="s">
        <v>132</v>
      </c>
      <c r="Y131" s="1">
        <v>0.14060449999999999</v>
      </c>
      <c r="AB131" t="s">
        <v>325</v>
      </c>
      <c r="AC131" t="s">
        <v>70</v>
      </c>
      <c r="AD131" t="s">
        <v>703</v>
      </c>
      <c r="AE131">
        <v>623</v>
      </c>
      <c r="AF131">
        <v>23037</v>
      </c>
      <c r="AG131" t="s">
        <v>132</v>
      </c>
      <c r="AH131" s="1">
        <v>2.7043500000000002E-2</v>
      </c>
    </row>
    <row r="132" spans="1:34" x14ac:dyDescent="0.35">
      <c r="A132" t="s">
        <v>177</v>
      </c>
      <c r="B132" t="s">
        <v>41</v>
      </c>
      <c r="C132" t="s">
        <v>26</v>
      </c>
      <c r="D132">
        <v>1</v>
      </c>
      <c r="E132">
        <v>76</v>
      </c>
      <c r="F132" t="s">
        <v>143</v>
      </c>
      <c r="G132" s="1">
        <v>1.31579E-2</v>
      </c>
      <c r="J132" t="s">
        <v>71</v>
      </c>
      <c r="K132" t="s">
        <v>41</v>
      </c>
      <c r="L132" t="s">
        <v>32</v>
      </c>
      <c r="M132">
        <v>2292</v>
      </c>
      <c r="N132">
        <v>2540</v>
      </c>
      <c r="O132" t="s">
        <v>42</v>
      </c>
      <c r="P132" s="1">
        <v>0.9023622</v>
      </c>
      <c r="S132" t="s">
        <v>242</v>
      </c>
      <c r="T132" t="s">
        <v>70</v>
      </c>
      <c r="U132" t="s">
        <v>27</v>
      </c>
      <c r="V132">
        <v>2</v>
      </c>
      <c r="W132">
        <v>7543</v>
      </c>
      <c r="X132" t="s">
        <v>132</v>
      </c>
      <c r="Y132" s="1">
        <v>2.6509999999999999E-4</v>
      </c>
      <c r="AB132" t="s">
        <v>388</v>
      </c>
      <c r="AC132" t="s">
        <v>70</v>
      </c>
      <c r="AD132" t="s">
        <v>32</v>
      </c>
      <c r="AE132">
        <v>577</v>
      </c>
      <c r="AF132">
        <v>2909</v>
      </c>
      <c r="AG132" t="s">
        <v>132</v>
      </c>
      <c r="AH132" s="1">
        <v>0.19835</v>
      </c>
    </row>
    <row r="133" spans="1:34" x14ac:dyDescent="0.35">
      <c r="A133" t="s">
        <v>178</v>
      </c>
      <c r="B133" t="s">
        <v>41</v>
      </c>
      <c r="C133" t="s">
        <v>26</v>
      </c>
      <c r="D133">
        <v>24</v>
      </c>
      <c r="E133">
        <v>1354</v>
      </c>
      <c r="F133" t="s">
        <v>143</v>
      </c>
      <c r="G133" s="1">
        <v>1.7725299999999999E-2</v>
      </c>
      <c r="J133" t="s">
        <v>71</v>
      </c>
      <c r="K133" t="s">
        <v>41</v>
      </c>
      <c r="L133" t="s">
        <v>28</v>
      </c>
      <c r="M133">
        <v>1032</v>
      </c>
      <c r="N133">
        <v>1212</v>
      </c>
      <c r="O133" t="s">
        <v>42</v>
      </c>
      <c r="P133" s="1">
        <v>0.85148509999999999</v>
      </c>
      <c r="S133" t="s">
        <v>242</v>
      </c>
      <c r="T133" t="s">
        <v>70</v>
      </c>
      <c r="U133" t="s">
        <v>26</v>
      </c>
      <c r="W133">
        <v>4549</v>
      </c>
      <c r="X133" t="s">
        <v>132</v>
      </c>
      <c r="AB133" t="s">
        <v>388</v>
      </c>
      <c r="AC133" t="s">
        <v>70</v>
      </c>
      <c r="AD133" t="s">
        <v>703</v>
      </c>
      <c r="AE133">
        <v>158</v>
      </c>
      <c r="AF133">
        <v>6614</v>
      </c>
      <c r="AG133" t="s">
        <v>132</v>
      </c>
      <c r="AH133" s="1">
        <v>2.3888699999999999E-2</v>
      </c>
    </row>
    <row r="134" spans="1:34" x14ac:dyDescent="0.35">
      <c r="A134" t="s">
        <v>179</v>
      </c>
      <c r="B134" t="s">
        <v>41</v>
      </c>
      <c r="C134" t="s">
        <v>26</v>
      </c>
      <c r="D134">
        <v>44</v>
      </c>
      <c r="E134">
        <v>1412</v>
      </c>
      <c r="F134" t="s">
        <v>143</v>
      </c>
      <c r="G134" s="1">
        <v>3.1161500000000002E-2</v>
      </c>
      <c r="J134" t="s">
        <v>71</v>
      </c>
      <c r="K134" t="s">
        <v>41</v>
      </c>
      <c r="L134" t="s">
        <v>703</v>
      </c>
      <c r="M134">
        <v>7718</v>
      </c>
      <c r="N134">
        <v>9268</v>
      </c>
      <c r="O134" t="s">
        <v>42</v>
      </c>
      <c r="P134" s="1">
        <v>0.83275790000000005</v>
      </c>
      <c r="S134" t="s">
        <v>244</v>
      </c>
      <c r="T134" t="s">
        <v>70</v>
      </c>
      <c r="U134" t="s">
        <v>32</v>
      </c>
      <c r="V134">
        <v>5468</v>
      </c>
      <c r="W134">
        <v>7331</v>
      </c>
      <c r="X134" t="s">
        <v>132</v>
      </c>
      <c r="Y134" s="1">
        <v>0.74587369999999997</v>
      </c>
      <c r="AB134" t="s">
        <v>389</v>
      </c>
      <c r="AC134" t="s">
        <v>70</v>
      </c>
      <c r="AD134" t="s">
        <v>32</v>
      </c>
      <c r="AE134">
        <v>1110</v>
      </c>
      <c r="AF134">
        <v>4976</v>
      </c>
      <c r="AG134" t="s">
        <v>132</v>
      </c>
      <c r="AH134" s="1">
        <v>0.22307070000000001</v>
      </c>
    </row>
    <row r="135" spans="1:34" x14ac:dyDescent="0.35">
      <c r="A135" t="s">
        <v>180</v>
      </c>
      <c r="B135" t="s">
        <v>41</v>
      </c>
      <c r="C135" t="s">
        <v>26</v>
      </c>
      <c r="D135">
        <v>26</v>
      </c>
      <c r="E135">
        <v>772</v>
      </c>
      <c r="F135" t="s">
        <v>143</v>
      </c>
      <c r="G135" s="1">
        <v>3.3678800000000002E-2</v>
      </c>
      <c r="J135" t="s">
        <v>71</v>
      </c>
      <c r="K135" t="s">
        <v>41</v>
      </c>
      <c r="L135" t="s">
        <v>27</v>
      </c>
      <c r="M135">
        <v>821</v>
      </c>
      <c r="N135">
        <v>1494</v>
      </c>
      <c r="O135" t="s">
        <v>42</v>
      </c>
      <c r="P135" s="1">
        <v>0.54953149999999995</v>
      </c>
      <c r="S135" t="s">
        <v>244</v>
      </c>
      <c r="T135" t="s">
        <v>70</v>
      </c>
      <c r="U135" t="s">
        <v>703</v>
      </c>
      <c r="V135">
        <v>9240</v>
      </c>
      <c r="W135">
        <v>19995</v>
      </c>
      <c r="X135" t="s">
        <v>132</v>
      </c>
      <c r="Y135" s="1">
        <v>0.46211550000000001</v>
      </c>
      <c r="AB135" t="s">
        <v>389</v>
      </c>
      <c r="AC135" t="s">
        <v>70</v>
      </c>
      <c r="AD135" t="s">
        <v>703</v>
      </c>
      <c r="AE135">
        <v>427</v>
      </c>
      <c r="AF135">
        <v>14002</v>
      </c>
      <c r="AG135" t="s">
        <v>132</v>
      </c>
      <c r="AH135" s="1">
        <v>3.0495600000000001E-2</v>
      </c>
    </row>
    <row r="136" spans="1:34" x14ac:dyDescent="0.35">
      <c r="A136" t="s">
        <v>181</v>
      </c>
      <c r="B136" t="s">
        <v>41</v>
      </c>
      <c r="C136" t="s">
        <v>26</v>
      </c>
      <c r="D136">
        <v>54</v>
      </c>
      <c r="E136">
        <v>1218</v>
      </c>
      <c r="F136" t="s">
        <v>143</v>
      </c>
      <c r="G136" s="1">
        <v>4.4334999999999999E-2</v>
      </c>
      <c r="J136" t="s">
        <v>71</v>
      </c>
      <c r="K136" t="s">
        <v>41</v>
      </c>
      <c r="L136" t="s">
        <v>26</v>
      </c>
      <c r="M136">
        <v>6</v>
      </c>
      <c r="N136">
        <v>959</v>
      </c>
      <c r="O136" t="s">
        <v>42</v>
      </c>
      <c r="P136" s="1">
        <v>6.2564999999999999E-3</v>
      </c>
      <c r="S136" t="s">
        <v>244</v>
      </c>
      <c r="T136" t="s">
        <v>70</v>
      </c>
      <c r="U136" t="s">
        <v>28</v>
      </c>
      <c r="V136">
        <v>437</v>
      </c>
      <c r="W136">
        <v>2674</v>
      </c>
      <c r="X136" t="s">
        <v>132</v>
      </c>
      <c r="Y136" s="1">
        <v>0.1634256</v>
      </c>
      <c r="AB136" t="s">
        <v>389</v>
      </c>
      <c r="AC136" t="s">
        <v>70</v>
      </c>
      <c r="AD136" t="s">
        <v>28</v>
      </c>
      <c r="AE136">
        <v>1</v>
      </c>
      <c r="AF136">
        <v>1973</v>
      </c>
      <c r="AG136" t="s">
        <v>132</v>
      </c>
      <c r="AH136" s="1">
        <v>5.0679999999999996E-4</v>
      </c>
    </row>
    <row r="137" spans="1:34" x14ac:dyDescent="0.35">
      <c r="A137" t="s">
        <v>182</v>
      </c>
      <c r="B137" t="s">
        <v>68</v>
      </c>
      <c r="C137" t="s">
        <v>26</v>
      </c>
      <c r="D137">
        <v>105</v>
      </c>
      <c r="E137">
        <v>1318</v>
      </c>
      <c r="F137" t="s">
        <v>132</v>
      </c>
      <c r="G137" s="1">
        <v>7.9666200000000006E-2</v>
      </c>
      <c r="J137" t="s">
        <v>72</v>
      </c>
      <c r="K137" t="s">
        <v>41</v>
      </c>
      <c r="L137" t="s">
        <v>28</v>
      </c>
      <c r="M137">
        <v>282</v>
      </c>
      <c r="N137">
        <v>335</v>
      </c>
      <c r="O137" t="s">
        <v>42</v>
      </c>
      <c r="P137" s="1">
        <v>0.84179099999999996</v>
      </c>
      <c r="S137" t="s">
        <v>244</v>
      </c>
      <c r="T137" t="s">
        <v>70</v>
      </c>
      <c r="U137" t="s">
        <v>27</v>
      </c>
      <c r="V137">
        <v>2</v>
      </c>
      <c r="W137">
        <v>2918</v>
      </c>
      <c r="X137" t="s">
        <v>132</v>
      </c>
      <c r="Y137" s="1">
        <v>6.8539999999999996E-4</v>
      </c>
      <c r="AB137" t="s">
        <v>392</v>
      </c>
      <c r="AC137" t="s">
        <v>70</v>
      </c>
      <c r="AD137" t="s">
        <v>32</v>
      </c>
      <c r="AE137">
        <v>3056</v>
      </c>
      <c r="AF137">
        <v>8497</v>
      </c>
      <c r="AG137" t="s">
        <v>42</v>
      </c>
      <c r="AH137" s="1">
        <v>0.35965639999999999</v>
      </c>
    </row>
    <row r="138" spans="1:34" x14ac:dyDescent="0.35">
      <c r="A138" t="s">
        <v>183</v>
      </c>
      <c r="B138" t="s">
        <v>68</v>
      </c>
      <c r="C138" t="s">
        <v>26</v>
      </c>
      <c r="D138">
        <v>125</v>
      </c>
      <c r="E138">
        <v>1957</v>
      </c>
      <c r="F138" t="s">
        <v>132</v>
      </c>
      <c r="G138" s="1">
        <v>6.3873299999999994E-2</v>
      </c>
      <c r="J138" t="s">
        <v>72</v>
      </c>
      <c r="K138" t="s">
        <v>41</v>
      </c>
      <c r="L138" t="s">
        <v>703</v>
      </c>
      <c r="M138">
        <v>2526</v>
      </c>
      <c r="N138">
        <v>3150</v>
      </c>
      <c r="O138" t="s">
        <v>42</v>
      </c>
      <c r="P138" s="1">
        <v>0.80190470000000003</v>
      </c>
      <c r="S138" t="s">
        <v>245</v>
      </c>
      <c r="T138" t="s">
        <v>70</v>
      </c>
      <c r="U138" t="s">
        <v>32</v>
      </c>
      <c r="V138">
        <v>8721</v>
      </c>
      <c r="W138">
        <v>13702</v>
      </c>
      <c r="X138" t="s">
        <v>132</v>
      </c>
      <c r="Y138" s="1">
        <v>0.63647640000000005</v>
      </c>
      <c r="AB138" t="s">
        <v>392</v>
      </c>
      <c r="AC138" t="s">
        <v>70</v>
      </c>
      <c r="AD138" t="s">
        <v>703</v>
      </c>
      <c r="AE138">
        <v>698</v>
      </c>
      <c r="AF138">
        <v>19909</v>
      </c>
      <c r="AG138" t="s">
        <v>42</v>
      </c>
      <c r="AH138" s="1">
        <v>3.50595E-2</v>
      </c>
    </row>
    <row r="139" spans="1:34" x14ac:dyDescent="0.35">
      <c r="A139" t="s">
        <v>184</v>
      </c>
      <c r="B139" t="s">
        <v>68</v>
      </c>
      <c r="C139" t="s">
        <v>26</v>
      </c>
      <c r="D139">
        <v>41</v>
      </c>
      <c r="E139">
        <v>2377</v>
      </c>
      <c r="F139" t="s">
        <v>132</v>
      </c>
      <c r="G139" s="1">
        <v>1.7248599999999999E-2</v>
      </c>
      <c r="J139" t="s">
        <v>72</v>
      </c>
      <c r="K139" t="s">
        <v>41</v>
      </c>
      <c r="L139" t="s">
        <v>32</v>
      </c>
      <c r="M139">
        <v>558</v>
      </c>
      <c r="N139">
        <v>697</v>
      </c>
      <c r="O139" t="s">
        <v>42</v>
      </c>
      <c r="P139" s="1">
        <v>0.80057389999999995</v>
      </c>
      <c r="S139" t="s">
        <v>245</v>
      </c>
      <c r="T139" t="s">
        <v>70</v>
      </c>
      <c r="U139" t="s">
        <v>703</v>
      </c>
      <c r="V139">
        <v>28651</v>
      </c>
      <c r="W139">
        <v>65450</v>
      </c>
      <c r="X139" t="s">
        <v>132</v>
      </c>
      <c r="Y139" s="1">
        <v>0.43775399999999998</v>
      </c>
      <c r="AB139" t="s">
        <v>392</v>
      </c>
      <c r="AC139" t="s">
        <v>70</v>
      </c>
      <c r="AD139" t="s">
        <v>28</v>
      </c>
      <c r="AE139">
        <v>2</v>
      </c>
      <c r="AF139">
        <v>2840</v>
      </c>
      <c r="AG139" t="s">
        <v>42</v>
      </c>
      <c r="AH139" s="1">
        <v>7.0419999999999999E-4</v>
      </c>
    </row>
    <row r="140" spans="1:34" x14ac:dyDescent="0.35">
      <c r="A140" t="s">
        <v>185</v>
      </c>
      <c r="B140" t="s">
        <v>68</v>
      </c>
      <c r="C140" t="s">
        <v>26</v>
      </c>
      <c r="D140">
        <v>128</v>
      </c>
      <c r="E140">
        <v>1655</v>
      </c>
      <c r="F140" t="s">
        <v>132</v>
      </c>
      <c r="G140" s="1">
        <v>7.7341400000000005E-2</v>
      </c>
      <c r="J140" t="s">
        <v>72</v>
      </c>
      <c r="K140" t="s">
        <v>41</v>
      </c>
      <c r="L140" t="s">
        <v>27</v>
      </c>
      <c r="M140">
        <v>245</v>
      </c>
      <c r="N140">
        <v>494</v>
      </c>
      <c r="O140" t="s">
        <v>42</v>
      </c>
      <c r="P140" s="1">
        <v>0.49595139999999999</v>
      </c>
      <c r="S140" t="s">
        <v>245</v>
      </c>
      <c r="T140" t="s">
        <v>70</v>
      </c>
      <c r="U140" t="s">
        <v>28</v>
      </c>
      <c r="V140">
        <v>1482</v>
      </c>
      <c r="W140">
        <v>9784</v>
      </c>
      <c r="X140" t="s">
        <v>132</v>
      </c>
      <c r="Y140" s="1">
        <v>0.15147179999999999</v>
      </c>
      <c r="AB140" t="s">
        <v>393</v>
      </c>
      <c r="AC140" t="s">
        <v>70</v>
      </c>
      <c r="AD140" t="s">
        <v>32</v>
      </c>
      <c r="AE140">
        <v>2264</v>
      </c>
      <c r="AF140">
        <v>11153</v>
      </c>
      <c r="AG140" t="s">
        <v>132</v>
      </c>
      <c r="AH140" s="1">
        <v>0.2029947</v>
      </c>
    </row>
    <row r="141" spans="1:34" x14ac:dyDescent="0.35">
      <c r="A141" t="s">
        <v>186</v>
      </c>
      <c r="B141" t="s">
        <v>41</v>
      </c>
      <c r="C141" t="s">
        <v>26</v>
      </c>
      <c r="D141">
        <v>117</v>
      </c>
      <c r="E141">
        <v>2230</v>
      </c>
      <c r="F141" t="s">
        <v>42</v>
      </c>
      <c r="G141" s="1">
        <v>5.2466400000000003E-2</v>
      </c>
      <c r="J141" t="s">
        <v>72</v>
      </c>
      <c r="K141" t="s">
        <v>41</v>
      </c>
      <c r="L141" t="s">
        <v>26</v>
      </c>
      <c r="M141">
        <v>1</v>
      </c>
      <c r="N141">
        <v>469</v>
      </c>
      <c r="O141" t="s">
        <v>42</v>
      </c>
      <c r="P141" s="1">
        <v>2.1321999999999999E-3</v>
      </c>
      <c r="S141" t="s">
        <v>245</v>
      </c>
      <c r="T141" t="s">
        <v>70</v>
      </c>
      <c r="U141" t="s">
        <v>27</v>
      </c>
      <c r="V141">
        <v>6</v>
      </c>
      <c r="W141">
        <v>11684</v>
      </c>
      <c r="X141" t="s">
        <v>132</v>
      </c>
      <c r="Y141" s="1">
        <v>5.1349999999999996E-4</v>
      </c>
      <c r="AB141" t="s">
        <v>393</v>
      </c>
      <c r="AC141" t="s">
        <v>70</v>
      </c>
      <c r="AD141" t="s">
        <v>703</v>
      </c>
      <c r="AE141">
        <v>702</v>
      </c>
      <c r="AF141">
        <v>31928</v>
      </c>
      <c r="AG141" t="s">
        <v>132</v>
      </c>
      <c r="AH141" s="1">
        <v>2.1987E-2</v>
      </c>
    </row>
    <row r="142" spans="1:34" x14ac:dyDescent="0.35">
      <c r="A142" t="s">
        <v>187</v>
      </c>
      <c r="B142" t="s">
        <v>41</v>
      </c>
      <c r="C142" t="s">
        <v>26</v>
      </c>
      <c r="D142">
        <v>111</v>
      </c>
      <c r="E142">
        <v>2160</v>
      </c>
      <c r="F142" t="s">
        <v>132</v>
      </c>
      <c r="G142" s="1">
        <v>5.1388900000000001E-2</v>
      </c>
      <c r="J142" t="s">
        <v>73</v>
      </c>
      <c r="K142" t="s">
        <v>41</v>
      </c>
      <c r="L142" t="s">
        <v>703</v>
      </c>
      <c r="M142">
        <v>15342</v>
      </c>
      <c r="N142">
        <v>13150</v>
      </c>
      <c r="O142" t="s">
        <v>42</v>
      </c>
      <c r="P142" s="1">
        <v>1</v>
      </c>
      <c r="S142" t="s">
        <v>294</v>
      </c>
      <c r="T142" t="s">
        <v>70</v>
      </c>
      <c r="U142" t="s">
        <v>32</v>
      </c>
      <c r="V142">
        <v>9368</v>
      </c>
      <c r="W142">
        <v>11690</v>
      </c>
      <c r="X142" t="s">
        <v>132</v>
      </c>
      <c r="Y142" s="1">
        <v>0.80136870000000004</v>
      </c>
      <c r="AB142" t="s">
        <v>393</v>
      </c>
      <c r="AC142" t="s">
        <v>70</v>
      </c>
      <c r="AD142" t="s">
        <v>28</v>
      </c>
      <c r="AE142">
        <v>3</v>
      </c>
      <c r="AF142">
        <v>4824</v>
      </c>
      <c r="AG142" t="s">
        <v>132</v>
      </c>
      <c r="AH142" s="1">
        <v>6.2189999999999999E-4</v>
      </c>
    </row>
    <row r="143" spans="1:34" x14ac:dyDescent="0.35">
      <c r="A143" t="s">
        <v>188</v>
      </c>
      <c r="B143" t="s">
        <v>41</v>
      </c>
      <c r="C143" t="s">
        <v>26</v>
      </c>
      <c r="D143">
        <v>97</v>
      </c>
      <c r="E143">
        <v>1731</v>
      </c>
      <c r="F143" t="s">
        <v>132</v>
      </c>
      <c r="G143" s="1">
        <v>5.6036999999999997E-2</v>
      </c>
      <c r="J143" t="s">
        <v>73</v>
      </c>
      <c r="K143" t="s">
        <v>41</v>
      </c>
      <c r="L143" t="s">
        <v>32</v>
      </c>
      <c r="M143">
        <v>4796</v>
      </c>
      <c r="N143">
        <v>4558</v>
      </c>
      <c r="O143" t="s">
        <v>42</v>
      </c>
      <c r="P143" s="1">
        <v>1</v>
      </c>
      <c r="S143" t="s">
        <v>294</v>
      </c>
      <c r="T143" t="s">
        <v>70</v>
      </c>
      <c r="U143" t="s">
        <v>703</v>
      </c>
      <c r="V143">
        <v>13827</v>
      </c>
      <c r="W143">
        <v>27419</v>
      </c>
      <c r="X143" t="s">
        <v>132</v>
      </c>
      <c r="Y143" s="1">
        <v>0.50428530000000005</v>
      </c>
      <c r="AB143" t="s">
        <v>394</v>
      </c>
      <c r="AC143" t="s">
        <v>70</v>
      </c>
      <c r="AD143" t="s">
        <v>32</v>
      </c>
      <c r="AE143">
        <v>2352</v>
      </c>
      <c r="AF143">
        <v>9513</v>
      </c>
      <c r="AG143" t="s">
        <v>132</v>
      </c>
      <c r="AH143" s="1">
        <v>0.2472406</v>
      </c>
    </row>
    <row r="144" spans="1:34" x14ac:dyDescent="0.35">
      <c r="A144" t="s">
        <v>189</v>
      </c>
      <c r="B144" t="s">
        <v>41</v>
      </c>
      <c r="C144" t="s">
        <v>26</v>
      </c>
      <c r="D144">
        <v>48</v>
      </c>
      <c r="E144">
        <v>2903</v>
      </c>
      <c r="F144" t="s">
        <v>132</v>
      </c>
      <c r="G144" s="1">
        <v>1.65346E-2</v>
      </c>
      <c r="J144" t="s">
        <v>73</v>
      </c>
      <c r="K144" t="s">
        <v>41</v>
      </c>
      <c r="L144" t="s">
        <v>28</v>
      </c>
      <c r="M144">
        <v>1053</v>
      </c>
      <c r="N144">
        <v>1324</v>
      </c>
      <c r="O144" t="s">
        <v>42</v>
      </c>
      <c r="P144" s="1">
        <v>0.79531719999999995</v>
      </c>
      <c r="S144" t="s">
        <v>294</v>
      </c>
      <c r="T144" t="s">
        <v>70</v>
      </c>
      <c r="U144" t="s">
        <v>28</v>
      </c>
      <c r="V144">
        <v>665</v>
      </c>
      <c r="W144">
        <v>3625</v>
      </c>
      <c r="X144" t="s">
        <v>132</v>
      </c>
      <c r="Y144" s="1">
        <v>0.18344830000000001</v>
      </c>
      <c r="AB144" t="s">
        <v>394</v>
      </c>
      <c r="AC144" t="s">
        <v>70</v>
      </c>
      <c r="AD144" t="s">
        <v>703</v>
      </c>
      <c r="AE144">
        <v>692</v>
      </c>
      <c r="AF144">
        <v>24153</v>
      </c>
      <c r="AG144" t="s">
        <v>132</v>
      </c>
      <c r="AH144" s="1">
        <v>2.8650700000000001E-2</v>
      </c>
    </row>
    <row r="145" spans="1:34" x14ac:dyDescent="0.35">
      <c r="A145" t="s">
        <v>190</v>
      </c>
      <c r="B145" t="s">
        <v>41</v>
      </c>
      <c r="C145" t="s">
        <v>26</v>
      </c>
      <c r="D145">
        <v>167</v>
      </c>
      <c r="E145">
        <v>2583</v>
      </c>
      <c r="F145" t="s">
        <v>132</v>
      </c>
      <c r="G145" s="1">
        <v>6.4653500000000003E-2</v>
      </c>
      <c r="J145" t="s">
        <v>73</v>
      </c>
      <c r="K145" t="s">
        <v>41</v>
      </c>
      <c r="L145" t="s">
        <v>27</v>
      </c>
      <c r="M145">
        <v>1258</v>
      </c>
      <c r="N145">
        <v>1601</v>
      </c>
      <c r="O145" t="s">
        <v>42</v>
      </c>
      <c r="P145" s="1">
        <v>0.78575890000000004</v>
      </c>
      <c r="S145" t="s">
        <v>294</v>
      </c>
      <c r="T145" t="s">
        <v>70</v>
      </c>
      <c r="U145" t="s">
        <v>27</v>
      </c>
      <c r="V145">
        <v>1</v>
      </c>
      <c r="W145">
        <v>3982</v>
      </c>
      <c r="X145" t="s">
        <v>132</v>
      </c>
      <c r="Y145" s="1">
        <v>2.5109999999999998E-4</v>
      </c>
      <c r="AB145" t="s">
        <v>394</v>
      </c>
      <c r="AC145" t="s">
        <v>70</v>
      </c>
      <c r="AD145" t="s">
        <v>28</v>
      </c>
      <c r="AE145">
        <v>4</v>
      </c>
      <c r="AF145">
        <v>2923</v>
      </c>
      <c r="AG145" t="s">
        <v>132</v>
      </c>
      <c r="AH145" s="1">
        <v>1.3684999999999999E-3</v>
      </c>
    </row>
    <row r="146" spans="1:34" x14ac:dyDescent="0.35">
      <c r="A146" t="s">
        <v>191</v>
      </c>
      <c r="B146" t="s">
        <v>68</v>
      </c>
      <c r="C146" t="s">
        <v>26</v>
      </c>
      <c r="D146">
        <v>65</v>
      </c>
      <c r="E146">
        <v>1115</v>
      </c>
      <c r="F146" t="s">
        <v>132</v>
      </c>
      <c r="G146" s="1">
        <v>5.8296000000000001E-2</v>
      </c>
      <c r="J146" t="s">
        <v>73</v>
      </c>
      <c r="K146" t="s">
        <v>41</v>
      </c>
      <c r="L146" t="s">
        <v>26</v>
      </c>
      <c r="M146">
        <v>19</v>
      </c>
      <c r="N146">
        <v>844</v>
      </c>
      <c r="O146" t="s">
        <v>42</v>
      </c>
      <c r="P146" s="1">
        <v>2.2511799999999998E-2</v>
      </c>
      <c r="S146" t="s">
        <v>295</v>
      </c>
      <c r="T146" t="s">
        <v>70</v>
      </c>
      <c r="U146" t="s">
        <v>32</v>
      </c>
      <c r="V146">
        <v>4933</v>
      </c>
      <c r="W146">
        <v>6408</v>
      </c>
      <c r="X146" t="s">
        <v>42</v>
      </c>
      <c r="Y146" s="1">
        <v>0.76981900000000003</v>
      </c>
      <c r="AB146" t="s">
        <v>67</v>
      </c>
      <c r="AC146" t="s">
        <v>68</v>
      </c>
      <c r="AD146" t="s">
        <v>32</v>
      </c>
      <c r="AE146">
        <v>3350</v>
      </c>
      <c r="AF146">
        <v>7809</v>
      </c>
      <c r="AG146" t="s">
        <v>42</v>
      </c>
      <c r="AH146" s="1">
        <v>0.42899219999999999</v>
      </c>
    </row>
    <row r="147" spans="1:34" x14ac:dyDescent="0.35">
      <c r="A147" t="s">
        <v>192</v>
      </c>
      <c r="B147" t="s">
        <v>41</v>
      </c>
      <c r="C147" t="s">
        <v>26</v>
      </c>
      <c r="D147">
        <v>112</v>
      </c>
      <c r="E147">
        <v>2578</v>
      </c>
      <c r="F147" t="s">
        <v>132</v>
      </c>
      <c r="G147" s="1">
        <v>4.3444499999999997E-2</v>
      </c>
      <c r="J147" t="s">
        <v>74</v>
      </c>
      <c r="K147" t="s">
        <v>41</v>
      </c>
      <c r="L147" t="s">
        <v>32</v>
      </c>
      <c r="M147">
        <v>4622</v>
      </c>
      <c r="N147">
        <v>4884</v>
      </c>
      <c r="O147" t="s">
        <v>42</v>
      </c>
      <c r="P147" s="1">
        <v>0.94635550000000002</v>
      </c>
      <c r="S147" t="s">
        <v>295</v>
      </c>
      <c r="T147" t="s">
        <v>70</v>
      </c>
      <c r="U147" t="s">
        <v>703</v>
      </c>
      <c r="V147">
        <v>9396</v>
      </c>
      <c r="W147">
        <v>17210</v>
      </c>
      <c r="X147" t="s">
        <v>42</v>
      </c>
      <c r="Y147" s="1">
        <v>0.54596169999999999</v>
      </c>
      <c r="AB147" t="s">
        <v>67</v>
      </c>
      <c r="AC147" t="s">
        <v>68</v>
      </c>
      <c r="AD147" t="s">
        <v>703</v>
      </c>
      <c r="AE147">
        <v>1827</v>
      </c>
      <c r="AF147">
        <v>25662</v>
      </c>
      <c r="AG147" t="s">
        <v>42</v>
      </c>
      <c r="AH147" s="1">
        <v>7.1194800000000003E-2</v>
      </c>
    </row>
    <row r="148" spans="1:34" x14ac:dyDescent="0.35">
      <c r="A148" t="s">
        <v>193</v>
      </c>
      <c r="B148" t="s">
        <v>41</v>
      </c>
      <c r="C148" t="s">
        <v>26</v>
      </c>
      <c r="D148">
        <v>124</v>
      </c>
      <c r="E148">
        <v>2284</v>
      </c>
      <c r="F148" t="s">
        <v>132</v>
      </c>
      <c r="G148" s="1">
        <v>5.4290699999999997E-2</v>
      </c>
      <c r="J148" t="s">
        <v>74</v>
      </c>
      <c r="K148" t="s">
        <v>41</v>
      </c>
      <c r="L148" t="s">
        <v>703</v>
      </c>
      <c r="M148">
        <v>12420</v>
      </c>
      <c r="N148">
        <v>14333</v>
      </c>
      <c r="O148" t="s">
        <v>42</v>
      </c>
      <c r="P148" s="1">
        <v>0.86653179999999996</v>
      </c>
      <c r="S148" t="s">
        <v>295</v>
      </c>
      <c r="T148" t="s">
        <v>70</v>
      </c>
      <c r="U148" t="s">
        <v>28</v>
      </c>
      <c r="V148">
        <v>338</v>
      </c>
      <c r="W148">
        <v>2554</v>
      </c>
      <c r="X148" t="s">
        <v>42</v>
      </c>
      <c r="Y148" s="1">
        <v>0.1323414</v>
      </c>
      <c r="AB148" t="s">
        <v>67</v>
      </c>
      <c r="AC148" t="s">
        <v>68</v>
      </c>
      <c r="AD148" t="s">
        <v>28</v>
      </c>
      <c r="AE148">
        <v>5</v>
      </c>
      <c r="AF148">
        <v>3867</v>
      </c>
      <c r="AG148" t="s">
        <v>42</v>
      </c>
      <c r="AH148" s="1">
        <v>1.2930000000000001E-3</v>
      </c>
    </row>
    <row r="149" spans="1:34" x14ac:dyDescent="0.35">
      <c r="A149" t="s">
        <v>194</v>
      </c>
      <c r="B149" t="s">
        <v>41</v>
      </c>
      <c r="C149" t="s">
        <v>26</v>
      </c>
      <c r="D149">
        <v>151</v>
      </c>
      <c r="E149">
        <v>2684</v>
      </c>
      <c r="F149" t="s">
        <v>132</v>
      </c>
      <c r="G149" s="1">
        <v>5.6259299999999998E-2</v>
      </c>
      <c r="J149" t="s">
        <v>74</v>
      </c>
      <c r="K149" t="s">
        <v>41</v>
      </c>
      <c r="L149" t="s">
        <v>28</v>
      </c>
      <c r="M149">
        <v>1107</v>
      </c>
      <c r="N149">
        <v>1521</v>
      </c>
      <c r="O149" t="s">
        <v>42</v>
      </c>
      <c r="P149" s="1">
        <v>0.72781059999999997</v>
      </c>
      <c r="S149" t="s">
        <v>297</v>
      </c>
      <c r="T149" t="s">
        <v>70</v>
      </c>
      <c r="U149" t="s">
        <v>32</v>
      </c>
      <c r="V149">
        <v>5585</v>
      </c>
      <c r="W149">
        <v>7482</v>
      </c>
      <c r="X149" t="s">
        <v>42</v>
      </c>
      <c r="Y149" s="1">
        <v>0.74645819999999996</v>
      </c>
      <c r="AB149" t="s">
        <v>136</v>
      </c>
      <c r="AC149" t="s">
        <v>68</v>
      </c>
      <c r="AD149" t="s">
        <v>32</v>
      </c>
      <c r="AE149">
        <v>322</v>
      </c>
      <c r="AF149">
        <v>1141</v>
      </c>
      <c r="AG149" t="s">
        <v>132</v>
      </c>
      <c r="AH149" s="1">
        <v>0.28220859999999998</v>
      </c>
    </row>
    <row r="150" spans="1:34" x14ac:dyDescent="0.35">
      <c r="A150" t="s">
        <v>195</v>
      </c>
      <c r="B150" t="s">
        <v>68</v>
      </c>
      <c r="C150" t="s">
        <v>26</v>
      </c>
      <c r="D150">
        <v>131</v>
      </c>
      <c r="E150">
        <v>4073</v>
      </c>
      <c r="F150" t="s">
        <v>132</v>
      </c>
      <c r="G150" s="1">
        <v>3.2162999999999997E-2</v>
      </c>
      <c r="J150" t="s">
        <v>74</v>
      </c>
      <c r="K150" t="s">
        <v>41</v>
      </c>
      <c r="L150" t="s">
        <v>27</v>
      </c>
      <c r="M150">
        <v>933</v>
      </c>
      <c r="N150">
        <v>1948</v>
      </c>
      <c r="O150" t="s">
        <v>42</v>
      </c>
      <c r="P150" s="1">
        <v>0.47895280000000001</v>
      </c>
      <c r="S150" t="s">
        <v>297</v>
      </c>
      <c r="T150" t="s">
        <v>70</v>
      </c>
      <c r="U150" t="s">
        <v>703</v>
      </c>
      <c r="V150">
        <v>10154</v>
      </c>
      <c r="W150">
        <v>21278</v>
      </c>
      <c r="X150" t="s">
        <v>42</v>
      </c>
      <c r="Y150" s="1">
        <v>0.47720649999999998</v>
      </c>
      <c r="AB150" t="s">
        <v>136</v>
      </c>
      <c r="AC150" t="s">
        <v>68</v>
      </c>
      <c r="AD150" t="s">
        <v>703</v>
      </c>
      <c r="AE150">
        <v>102</v>
      </c>
      <c r="AF150">
        <v>3060</v>
      </c>
      <c r="AG150" t="s">
        <v>132</v>
      </c>
      <c r="AH150" s="1">
        <v>3.3333300000000003E-2</v>
      </c>
    </row>
    <row r="151" spans="1:34" x14ac:dyDescent="0.35">
      <c r="A151" t="s">
        <v>196</v>
      </c>
      <c r="B151" t="s">
        <v>68</v>
      </c>
      <c r="C151" t="s">
        <v>26</v>
      </c>
      <c r="D151">
        <v>144</v>
      </c>
      <c r="E151">
        <v>2955</v>
      </c>
      <c r="F151" t="s">
        <v>132</v>
      </c>
      <c r="G151" s="1">
        <v>4.8730999999999997E-2</v>
      </c>
      <c r="J151" t="s">
        <v>74</v>
      </c>
      <c r="K151" t="s">
        <v>41</v>
      </c>
      <c r="L151" t="s">
        <v>26</v>
      </c>
      <c r="M151">
        <v>6</v>
      </c>
      <c r="N151">
        <v>1246</v>
      </c>
      <c r="O151" t="s">
        <v>42</v>
      </c>
      <c r="P151" s="1">
        <v>4.8154000000000001E-3</v>
      </c>
      <c r="S151" t="s">
        <v>297</v>
      </c>
      <c r="T151" t="s">
        <v>70</v>
      </c>
      <c r="U151" t="s">
        <v>28</v>
      </c>
      <c r="V151">
        <v>382</v>
      </c>
      <c r="W151">
        <v>3358</v>
      </c>
      <c r="X151" t="s">
        <v>42</v>
      </c>
      <c r="Y151" s="1">
        <v>0.1137582</v>
      </c>
      <c r="AB151" t="s">
        <v>182</v>
      </c>
      <c r="AC151" t="s">
        <v>68</v>
      </c>
      <c r="AD151" t="s">
        <v>32</v>
      </c>
      <c r="AE151">
        <v>5663</v>
      </c>
      <c r="AF151">
        <v>11149</v>
      </c>
      <c r="AG151" t="s">
        <v>132</v>
      </c>
      <c r="AH151" s="1">
        <v>0.50793790000000005</v>
      </c>
    </row>
    <row r="152" spans="1:34" x14ac:dyDescent="0.35">
      <c r="A152" t="s">
        <v>197</v>
      </c>
      <c r="B152" t="s">
        <v>68</v>
      </c>
      <c r="C152" t="s">
        <v>26</v>
      </c>
      <c r="D152">
        <v>34</v>
      </c>
      <c r="E152">
        <v>912</v>
      </c>
      <c r="F152" t="s">
        <v>132</v>
      </c>
      <c r="G152" s="1">
        <v>3.72807E-2</v>
      </c>
      <c r="J152" t="s">
        <v>75</v>
      </c>
      <c r="K152" t="s">
        <v>41</v>
      </c>
      <c r="L152" t="s">
        <v>32</v>
      </c>
      <c r="M152">
        <v>5062</v>
      </c>
      <c r="N152">
        <v>5317</v>
      </c>
      <c r="O152" t="s">
        <v>42</v>
      </c>
      <c r="P152" s="1">
        <v>0.95204060000000001</v>
      </c>
      <c r="S152" t="s">
        <v>298</v>
      </c>
      <c r="T152" t="s">
        <v>70</v>
      </c>
      <c r="U152" t="s">
        <v>32</v>
      </c>
      <c r="V152">
        <v>8227</v>
      </c>
      <c r="W152">
        <v>11039</v>
      </c>
      <c r="X152" t="s">
        <v>42</v>
      </c>
      <c r="Y152" s="1">
        <v>0.74526680000000001</v>
      </c>
      <c r="AB152" t="s">
        <v>182</v>
      </c>
      <c r="AC152" t="s">
        <v>68</v>
      </c>
      <c r="AD152" t="s">
        <v>703</v>
      </c>
      <c r="AE152">
        <v>1589</v>
      </c>
      <c r="AF152">
        <v>20479</v>
      </c>
      <c r="AG152" t="s">
        <v>132</v>
      </c>
      <c r="AH152" s="1">
        <v>7.75917E-2</v>
      </c>
    </row>
    <row r="153" spans="1:34" x14ac:dyDescent="0.35">
      <c r="A153" t="s">
        <v>198</v>
      </c>
      <c r="B153" t="s">
        <v>68</v>
      </c>
      <c r="C153" t="s">
        <v>26</v>
      </c>
      <c r="D153">
        <v>41</v>
      </c>
      <c r="E153">
        <v>2011</v>
      </c>
      <c r="F153" t="s">
        <v>132</v>
      </c>
      <c r="G153" s="1">
        <v>2.03879E-2</v>
      </c>
      <c r="J153" t="s">
        <v>75</v>
      </c>
      <c r="K153" t="s">
        <v>41</v>
      </c>
      <c r="L153" t="s">
        <v>703</v>
      </c>
      <c r="M153">
        <v>8301</v>
      </c>
      <c r="N153">
        <v>9364</v>
      </c>
      <c r="O153" t="s">
        <v>42</v>
      </c>
      <c r="P153" s="1">
        <v>0.88648020000000005</v>
      </c>
      <c r="S153" t="s">
        <v>298</v>
      </c>
      <c r="T153" t="s">
        <v>70</v>
      </c>
      <c r="U153" t="s">
        <v>703</v>
      </c>
      <c r="V153">
        <v>14983</v>
      </c>
      <c r="W153">
        <v>28658</v>
      </c>
      <c r="X153" t="s">
        <v>42</v>
      </c>
      <c r="Y153" s="1">
        <v>0.52282079999999997</v>
      </c>
      <c r="AB153" t="s">
        <v>182</v>
      </c>
      <c r="AC153" t="s">
        <v>68</v>
      </c>
      <c r="AD153" t="s">
        <v>28</v>
      </c>
      <c r="AE153">
        <v>1</v>
      </c>
      <c r="AF153">
        <v>2949</v>
      </c>
      <c r="AG153" t="s">
        <v>132</v>
      </c>
      <c r="AH153" s="1">
        <v>3.391E-4</v>
      </c>
    </row>
    <row r="154" spans="1:34" x14ac:dyDescent="0.35">
      <c r="A154" t="s">
        <v>199</v>
      </c>
      <c r="B154" t="s">
        <v>41</v>
      </c>
      <c r="C154" t="s">
        <v>26</v>
      </c>
      <c r="D154">
        <v>102</v>
      </c>
      <c r="E154">
        <v>2429</v>
      </c>
      <c r="F154" t="s">
        <v>132</v>
      </c>
      <c r="G154" s="1">
        <v>4.1992599999999998E-2</v>
      </c>
      <c r="J154" t="s">
        <v>75</v>
      </c>
      <c r="K154" t="s">
        <v>41</v>
      </c>
      <c r="L154" t="s">
        <v>28</v>
      </c>
      <c r="M154">
        <v>1174</v>
      </c>
      <c r="N154">
        <v>1357</v>
      </c>
      <c r="O154" t="s">
        <v>42</v>
      </c>
      <c r="P154" s="1">
        <v>0.86514369999999996</v>
      </c>
      <c r="S154" t="s">
        <v>298</v>
      </c>
      <c r="T154" t="s">
        <v>70</v>
      </c>
      <c r="U154" t="s">
        <v>28</v>
      </c>
      <c r="V154">
        <v>677</v>
      </c>
      <c r="W154">
        <v>3749</v>
      </c>
      <c r="X154" t="s">
        <v>42</v>
      </c>
      <c r="Y154" s="1">
        <v>0.18058150000000001</v>
      </c>
      <c r="AB154" t="s">
        <v>183</v>
      </c>
      <c r="AC154" t="s">
        <v>68</v>
      </c>
      <c r="AD154" t="s">
        <v>32</v>
      </c>
      <c r="AE154">
        <v>8673</v>
      </c>
      <c r="AF154">
        <v>19270</v>
      </c>
      <c r="AG154" t="s">
        <v>132</v>
      </c>
      <c r="AH154" s="1">
        <v>0.45007779999999997</v>
      </c>
    </row>
    <row r="155" spans="1:34" x14ac:dyDescent="0.35">
      <c r="A155" t="s">
        <v>200</v>
      </c>
      <c r="B155" t="s">
        <v>41</v>
      </c>
      <c r="C155" t="s">
        <v>26</v>
      </c>
      <c r="D155">
        <v>182</v>
      </c>
      <c r="E155">
        <v>5010</v>
      </c>
      <c r="F155" t="s">
        <v>132</v>
      </c>
      <c r="G155" s="1">
        <v>3.63273E-2</v>
      </c>
      <c r="J155" t="s">
        <v>75</v>
      </c>
      <c r="K155" t="s">
        <v>41</v>
      </c>
      <c r="L155" t="s">
        <v>27</v>
      </c>
      <c r="M155">
        <v>1019</v>
      </c>
      <c r="N155">
        <v>1304</v>
      </c>
      <c r="O155" t="s">
        <v>42</v>
      </c>
      <c r="P155" s="1">
        <v>0.78144170000000002</v>
      </c>
      <c r="S155" t="s">
        <v>298</v>
      </c>
      <c r="T155" t="s">
        <v>70</v>
      </c>
      <c r="U155" t="s">
        <v>27</v>
      </c>
      <c r="V155">
        <v>1</v>
      </c>
      <c r="W155">
        <v>4207</v>
      </c>
      <c r="X155" t="s">
        <v>42</v>
      </c>
      <c r="Y155" s="1">
        <v>2.377E-4</v>
      </c>
      <c r="AB155" t="s">
        <v>183</v>
      </c>
      <c r="AC155" t="s">
        <v>68</v>
      </c>
      <c r="AD155" t="s">
        <v>703</v>
      </c>
      <c r="AE155">
        <v>2570</v>
      </c>
      <c r="AF155">
        <v>34349</v>
      </c>
      <c r="AG155" t="s">
        <v>132</v>
      </c>
      <c r="AH155" s="1">
        <v>7.4820200000000003E-2</v>
      </c>
    </row>
    <row r="156" spans="1:34" x14ac:dyDescent="0.35">
      <c r="A156" t="s">
        <v>201</v>
      </c>
      <c r="B156" t="s">
        <v>41</v>
      </c>
      <c r="C156" t="s">
        <v>26</v>
      </c>
      <c r="D156">
        <v>47</v>
      </c>
      <c r="E156">
        <v>1707</v>
      </c>
      <c r="F156" t="s">
        <v>132</v>
      </c>
      <c r="G156" s="1">
        <v>2.7533700000000001E-2</v>
      </c>
      <c r="J156" t="s">
        <v>75</v>
      </c>
      <c r="K156" t="s">
        <v>41</v>
      </c>
      <c r="L156" t="s">
        <v>26</v>
      </c>
      <c r="M156">
        <v>13</v>
      </c>
      <c r="N156">
        <v>624</v>
      </c>
      <c r="O156" t="s">
        <v>42</v>
      </c>
      <c r="P156" s="1">
        <v>2.0833299999999999E-2</v>
      </c>
      <c r="S156" t="s">
        <v>299</v>
      </c>
      <c r="T156" t="s">
        <v>70</v>
      </c>
      <c r="U156" t="s">
        <v>32</v>
      </c>
      <c r="V156">
        <v>5215</v>
      </c>
      <c r="W156">
        <v>6645</v>
      </c>
      <c r="X156" t="s">
        <v>132</v>
      </c>
      <c r="Y156" s="1">
        <v>0.78480059999999996</v>
      </c>
      <c r="AB156" t="s">
        <v>183</v>
      </c>
      <c r="AC156" t="s">
        <v>68</v>
      </c>
      <c r="AD156" t="s">
        <v>28</v>
      </c>
      <c r="AE156">
        <v>7</v>
      </c>
      <c r="AF156">
        <v>4574</v>
      </c>
      <c r="AG156" t="s">
        <v>132</v>
      </c>
      <c r="AH156" s="1">
        <v>1.5303999999999999E-3</v>
      </c>
    </row>
    <row r="157" spans="1:34" x14ac:dyDescent="0.35">
      <c r="A157" t="s">
        <v>202</v>
      </c>
      <c r="B157" t="s">
        <v>41</v>
      </c>
      <c r="C157" t="s">
        <v>26</v>
      </c>
      <c r="D157">
        <v>41</v>
      </c>
      <c r="E157">
        <v>772</v>
      </c>
      <c r="F157" t="s">
        <v>132</v>
      </c>
      <c r="G157" s="1">
        <v>5.3108799999999998E-2</v>
      </c>
      <c r="J157" t="s">
        <v>76</v>
      </c>
      <c r="K157" t="s">
        <v>57</v>
      </c>
      <c r="L157" t="s">
        <v>32</v>
      </c>
      <c r="M157">
        <v>8076</v>
      </c>
      <c r="N157">
        <v>8349</v>
      </c>
      <c r="O157" t="s">
        <v>42</v>
      </c>
      <c r="P157" s="1">
        <v>0.96730150000000004</v>
      </c>
      <c r="S157" t="s">
        <v>299</v>
      </c>
      <c r="T157" t="s">
        <v>70</v>
      </c>
      <c r="U157" t="s">
        <v>703</v>
      </c>
      <c r="V157">
        <v>12478</v>
      </c>
      <c r="W157">
        <v>21586</v>
      </c>
      <c r="X157" t="s">
        <v>132</v>
      </c>
      <c r="Y157" s="1">
        <v>0.57805989999999996</v>
      </c>
      <c r="AB157" t="s">
        <v>184</v>
      </c>
      <c r="AC157" t="s">
        <v>68</v>
      </c>
      <c r="AD157" t="s">
        <v>32</v>
      </c>
      <c r="AE157">
        <v>4072</v>
      </c>
      <c r="AF157">
        <v>14019</v>
      </c>
      <c r="AG157" t="s">
        <v>132</v>
      </c>
      <c r="AH157" s="1">
        <v>0.29046290000000002</v>
      </c>
    </row>
    <row r="158" spans="1:34" x14ac:dyDescent="0.35">
      <c r="A158" t="s">
        <v>203</v>
      </c>
      <c r="B158" t="s">
        <v>41</v>
      </c>
      <c r="C158" t="s">
        <v>26</v>
      </c>
      <c r="D158">
        <v>75</v>
      </c>
      <c r="E158">
        <v>1272</v>
      </c>
      <c r="F158" t="s">
        <v>132</v>
      </c>
      <c r="G158" s="1">
        <v>5.8962300000000002E-2</v>
      </c>
      <c r="J158" t="s">
        <v>76</v>
      </c>
      <c r="K158" t="s">
        <v>57</v>
      </c>
      <c r="L158" t="s">
        <v>703</v>
      </c>
      <c r="M158">
        <v>16978</v>
      </c>
      <c r="N158">
        <v>18782</v>
      </c>
      <c r="O158" t="s">
        <v>42</v>
      </c>
      <c r="P158" s="1">
        <v>0.90395060000000005</v>
      </c>
      <c r="S158" t="s">
        <v>299</v>
      </c>
      <c r="T158" t="s">
        <v>70</v>
      </c>
      <c r="U158" t="s">
        <v>28</v>
      </c>
      <c r="V158">
        <v>702</v>
      </c>
      <c r="W158">
        <v>2960</v>
      </c>
      <c r="X158" t="s">
        <v>132</v>
      </c>
      <c r="Y158" s="1">
        <v>0.23716219999999999</v>
      </c>
      <c r="AB158" t="s">
        <v>184</v>
      </c>
      <c r="AC158" t="s">
        <v>68</v>
      </c>
      <c r="AD158" t="s">
        <v>703</v>
      </c>
      <c r="AE158">
        <v>1437</v>
      </c>
      <c r="AF158">
        <v>32869</v>
      </c>
      <c r="AG158" t="s">
        <v>132</v>
      </c>
      <c r="AH158" s="1">
        <v>4.3719000000000001E-2</v>
      </c>
    </row>
    <row r="159" spans="1:34" x14ac:dyDescent="0.35">
      <c r="A159" t="s">
        <v>204</v>
      </c>
      <c r="B159" t="s">
        <v>70</v>
      </c>
      <c r="C159" t="s">
        <v>26</v>
      </c>
      <c r="D159">
        <v>11</v>
      </c>
      <c r="E159">
        <v>1910</v>
      </c>
      <c r="F159" t="s">
        <v>132</v>
      </c>
      <c r="G159" s="1">
        <v>5.7591999999999999E-3</v>
      </c>
      <c r="J159" t="s">
        <v>76</v>
      </c>
      <c r="K159" t="s">
        <v>57</v>
      </c>
      <c r="L159" t="s">
        <v>28</v>
      </c>
      <c r="M159">
        <v>1617</v>
      </c>
      <c r="N159">
        <v>2334</v>
      </c>
      <c r="O159" t="s">
        <v>42</v>
      </c>
      <c r="P159" s="1">
        <v>0.69280209999999998</v>
      </c>
      <c r="S159" t="s">
        <v>321</v>
      </c>
      <c r="T159" t="s">
        <v>70</v>
      </c>
      <c r="U159" t="s">
        <v>32</v>
      </c>
      <c r="V159">
        <v>3710</v>
      </c>
      <c r="W159">
        <v>5029</v>
      </c>
      <c r="X159" t="s">
        <v>132</v>
      </c>
      <c r="Y159" s="1">
        <v>0.73772119999999997</v>
      </c>
      <c r="AB159" t="s">
        <v>184</v>
      </c>
      <c r="AC159" t="s">
        <v>68</v>
      </c>
      <c r="AD159" t="s">
        <v>28</v>
      </c>
      <c r="AE159">
        <v>4</v>
      </c>
      <c r="AF159">
        <v>4513</v>
      </c>
      <c r="AG159" t="s">
        <v>132</v>
      </c>
      <c r="AH159" s="1">
        <v>8.8630000000000002E-4</v>
      </c>
    </row>
    <row r="160" spans="1:34" x14ac:dyDescent="0.35">
      <c r="A160" t="s">
        <v>205</v>
      </c>
      <c r="B160" t="s">
        <v>41</v>
      </c>
      <c r="C160" t="s">
        <v>26</v>
      </c>
      <c r="D160">
        <v>1</v>
      </c>
      <c r="E160">
        <v>8</v>
      </c>
      <c r="F160" t="s">
        <v>132</v>
      </c>
      <c r="G160" s="1">
        <v>0.125</v>
      </c>
      <c r="J160" t="s">
        <v>76</v>
      </c>
      <c r="K160" t="s">
        <v>57</v>
      </c>
      <c r="L160" t="s">
        <v>27</v>
      </c>
      <c r="M160">
        <v>982</v>
      </c>
      <c r="N160">
        <v>2769</v>
      </c>
      <c r="O160" t="s">
        <v>42</v>
      </c>
      <c r="P160" s="1">
        <v>0.35464069999999998</v>
      </c>
      <c r="S160" t="s">
        <v>321</v>
      </c>
      <c r="T160" t="s">
        <v>70</v>
      </c>
      <c r="U160" t="s">
        <v>703</v>
      </c>
      <c r="V160">
        <v>10122</v>
      </c>
      <c r="W160">
        <v>16893</v>
      </c>
      <c r="X160" t="s">
        <v>132</v>
      </c>
      <c r="Y160" s="1">
        <v>0.59918309999999997</v>
      </c>
      <c r="AB160" t="s">
        <v>185</v>
      </c>
      <c r="AC160" t="s">
        <v>68</v>
      </c>
      <c r="AD160" t="s">
        <v>32</v>
      </c>
      <c r="AE160">
        <v>8274</v>
      </c>
      <c r="AF160">
        <v>16043</v>
      </c>
      <c r="AG160" t="s">
        <v>132</v>
      </c>
      <c r="AH160" s="1">
        <v>0.51573899999999995</v>
      </c>
    </row>
    <row r="161" spans="1:34" x14ac:dyDescent="0.35">
      <c r="A161" t="s">
        <v>206</v>
      </c>
      <c r="B161" t="s">
        <v>41</v>
      </c>
      <c r="C161" t="s">
        <v>26</v>
      </c>
      <c r="D161">
        <v>35</v>
      </c>
      <c r="E161">
        <v>715</v>
      </c>
      <c r="F161" t="s">
        <v>132</v>
      </c>
      <c r="G161" s="1">
        <v>4.8951000000000001E-2</v>
      </c>
      <c r="J161" t="s">
        <v>76</v>
      </c>
      <c r="K161" t="s">
        <v>57</v>
      </c>
      <c r="L161" t="s">
        <v>26</v>
      </c>
      <c r="M161">
        <v>7</v>
      </c>
      <c r="N161">
        <v>1591</v>
      </c>
      <c r="O161" t="s">
        <v>42</v>
      </c>
      <c r="P161" s="1">
        <v>4.3997000000000003E-3</v>
      </c>
      <c r="S161" t="s">
        <v>321</v>
      </c>
      <c r="T161" t="s">
        <v>70</v>
      </c>
      <c r="U161" t="s">
        <v>28</v>
      </c>
      <c r="V161">
        <v>252</v>
      </c>
      <c r="W161">
        <v>1757</v>
      </c>
      <c r="X161" t="s">
        <v>132</v>
      </c>
      <c r="Y161" s="1">
        <v>0.14342630000000001</v>
      </c>
      <c r="AB161" t="s">
        <v>185</v>
      </c>
      <c r="AC161" t="s">
        <v>68</v>
      </c>
      <c r="AD161" t="s">
        <v>703</v>
      </c>
      <c r="AE161">
        <v>2163</v>
      </c>
      <c r="AF161">
        <v>28269</v>
      </c>
      <c r="AG161" t="s">
        <v>132</v>
      </c>
      <c r="AH161" s="1">
        <v>7.6514899999999997E-2</v>
      </c>
    </row>
    <row r="162" spans="1:34" x14ac:dyDescent="0.35">
      <c r="A162" t="s">
        <v>207</v>
      </c>
      <c r="B162" t="s">
        <v>68</v>
      </c>
      <c r="C162" t="s">
        <v>26</v>
      </c>
      <c r="D162">
        <v>24</v>
      </c>
      <c r="E162">
        <v>872</v>
      </c>
      <c r="F162" t="s">
        <v>132</v>
      </c>
      <c r="G162" s="1">
        <v>2.7522899999999999E-2</v>
      </c>
      <c r="J162" t="s">
        <v>77</v>
      </c>
      <c r="K162" t="s">
        <v>41</v>
      </c>
      <c r="L162" t="s">
        <v>32</v>
      </c>
      <c r="M162">
        <v>6107</v>
      </c>
      <c r="N162">
        <v>6223</v>
      </c>
      <c r="O162" t="s">
        <v>42</v>
      </c>
      <c r="P162" s="1">
        <v>0.98135950000000005</v>
      </c>
      <c r="S162" t="s">
        <v>323</v>
      </c>
      <c r="T162" t="s">
        <v>70</v>
      </c>
      <c r="U162" t="s">
        <v>32</v>
      </c>
      <c r="V162">
        <v>3162</v>
      </c>
      <c r="W162">
        <v>4437</v>
      </c>
      <c r="X162" t="s">
        <v>132</v>
      </c>
      <c r="Y162" s="1">
        <v>0.71264369999999999</v>
      </c>
      <c r="AB162" t="s">
        <v>185</v>
      </c>
      <c r="AC162" t="s">
        <v>68</v>
      </c>
      <c r="AD162" t="s">
        <v>28</v>
      </c>
      <c r="AE162">
        <v>9</v>
      </c>
      <c r="AF162">
        <v>3356</v>
      </c>
      <c r="AG162" t="s">
        <v>132</v>
      </c>
      <c r="AH162" s="1">
        <v>2.6817999999999998E-3</v>
      </c>
    </row>
    <row r="163" spans="1:34" x14ac:dyDescent="0.35">
      <c r="A163" t="s">
        <v>208</v>
      </c>
      <c r="B163" t="s">
        <v>41</v>
      </c>
      <c r="C163" t="s">
        <v>26</v>
      </c>
      <c r="D163">
        <v>30</v>
      </c>
      <c r="E163">
        <v>1028</v>
      </c>
      <c r="F163" t="s">
        <v>132</v>
      </c>
      <c r="G163" s="1">
        <v>2.9182900000000001E-2</v>
      </c>
      <c r="J163" t="s">
        <v>77</v>
      </c>
      <c r="K163" t="s">
        <v>41</v>
      </c>
      <c r="L163" t="s">
        <v>703</v>
      </c>
      <c r="M163">
        <v>16200</v>
      </c>
      <c r="N163">
        <v>17076</v>
      </c>
      <c r="O163" t="s">
        <v>42</v>
      </c>
      <c r="P163" s="1">
        <v>0.94869999999999999</v>
      </c>
      <c r="S163" t="s">
        <v>323</v>
      </c>
      <c r="T163" t="s">
        <v>70</v>
      </c>
      <c r="U163" t="s">
        <v>703</v>
      </c>
      <c r="V163">
        <v>5154</v>
      </c>
      <c r="W163">
        <v>10872</v>
      </c>
      <c r="X163" t="s">
        <v>132</v>
      </c>
      <c r="Y163" s="1">
        <v>0.47406179999999998</v>
      </c>
      <c r="AB163" t="s">
        <v>191</v>
      </c>
      <c r="AC163" t="s">
        <v>68</v>
      </c>
      <c r="AD163" t="s">
        <v>32</v>
      </c>
      <c r="AE163">
        <v>4416</v>
      </c>
      <c r="AF163">
        <v>10618</v>
      </c>
      <c r="AG163" t="s">
        <v>132</v>
      </c>
      <c r="AH163" s="1">
        <v>0.41589749999999998</v>
      </c>
    </row>
    <row r="164" spans="1:34" x14ac:dyDescent="0.35">
      <c r="A164" t="s">
        <v>209</v>
      </c>
      <c r="B164" t="s">
        <v>68</v>
      </c>
      <c r="C164" t="s">
        <v>26</v>
      </c>
      <c r="D164">
        <v>39</v>
      </c>
      <c r="E164">
        <v>1776</v>
      </c>
      <c r="F164" t="s">
        <v>132</v>
      </c>
      <c r="G164" s="1">
        <v>2.19595E-2</v>
      </c>
      <c r="J164" t="s">
        <v>77</v>
      </c>
      <c r="K164" t="s">
        <v>41</v>
      </c>
      <c r="L164" t="s">
        <v>28</v>
      </c>
      <c r="M164">
        <v>1325</v>
      </c>
      <c r="N164">
        <v>1741</v>
      </c>
      <c r="O164" t="s">
        <v>42</v>
      </c>
      <c r="P164" s="1">
        <v>0.76105679999999998</v>
      </c>
      <c r="S164" t="s">
        <v>323</v>
      </c>
      <c r="T164" t="s">
        <v>70</v>
      </c>
      <c r="U164" t="s">
        <v>28</v>
      </c>
      <c r="V164">
        <v>241</v>
      </c>
      <c r="W164">
        <v>1572</v>
      </c>
      <c r="X164" t="s">
        <v>132</v>
      </c>
      <c r="Y164" s="1">
        <v>0.1533079</v>
      </c>
      <c r="AB164" t="s">
        <v>191</v>
      </c>
      <c r="AC164" t="s">
        <v>68</v>
      </c>
      <c r="AD164" t="s">
        <v>703</v>
      </c>
      <c r="AE164">
        <v>1807</v>
      </c>
      <c r="AF164">
        <v>21803</v>
      </c>
      <c r="AG164" t="s">
        <v>132</v>
      </c>
      <c r="AH164" s="1">
        <v>8.2878499999999994E-2</v>
      </c>
    </row>
    <row r="165" spans="1:34" x14ac:dyDescent="0.35">
      <c r="A165" t="s">
        <v>210</v>
      </c>
      <c r="B165" t="s">
        <v>41</v>
      </c>
      <c r="C165" t="s">
        <v>26</v>
      </c>
      <c r="D165">
        <v>32</v>
      </c>
      <c r="E165">
        <v>2398</v>
      </c>
      <c r="F165" t="s">
        <v>132</v>
      </c>
      <c r="G165" s="1">
        <v>1.33445E-2</v>
      </c>
      <c r="J165" t="s">
        <v>77</v>
      </c>
      <c r="K165" t="s">
        <v>41</v>
      </c>
      <c r="L165" t="s">
        <v>27</v>
      </c>
      <c r="M165">
        <v>1110</v>
      </c>
      <c r="N165">
        <v>2048</v>
      </c>
      <c r="O165" t="s">
        <v>42</v>
      </c>
      <c r="P165" s="1">
        <v>0.54199220000000004</v>
      </c>
      <c r="S165" t="s">
        <v>324</v>
      </c>
      <c r="T165" t="s">
        <v>70</v>
      </c>
      <c r="U165" t="s">
        <v>32</v>
      </c>
      <c r="V165">
        <v>4049</v>
      </c>
      <c r="W165">
        <v>5601</v>
      </c>
      <c r="X165" t="s">
        <v>132</v>
      </c>
      <c r="Y165" s="1">
        <v>0.72290659999999995</v>
      </c>
      <c r="AB165" t="s">
        <v>191</v>
      </c>
      <c r="AC165" t="s">
        <v>68</v>
      </c>
      <c r="AD165" t="s">
        <v>28</v>
      </c>
      <c r="AE165">
        <v>11</v>
      </c>
      <c r="AF165">
        <v>2790</v>
      </c>
      <c r="AG165" t="s">
        <v>132</v>
      </c>
      <c r="AH165" s="1">
        <v>3.9427000000000004E-3</v>
      </c>
    </row>
    <row r="166" spans="1:34" x14ac:dyDescent="0.35">
      <c r="A166" t="s">
        <v>211</v>
      </c>
      <c r="B166" t="s">
        <v>68</v>
      </c>
      <c r="C166" t="s">
        <v>26</v>
      </c>
      <c r="D166">
        <v>81</v>
      </c>
      <c r="E166">
        <v>3741</v>
      </c>
      <c r="F166" t="s">
        <v>132</v>
      </c>
      <c r="G166" s="1">
        <v>2.1652000000000001E-2</v>
      </c>
      <c r="J166" t="s">
        <v>77</v>
      </c>
      <c r="K166" t="s">
        <v>41</v>
      </c>
      <c r="L166" t="s">
        <v>26</v>
      </c>
      <c r="M166">
        <v>5</v>
      </c>
      <c r="N166">
        <v>1219</v>
      </c>
      <c r="O166" t="s">
        <v>42</v>
      </c>
      <c r="P166" s="1">
        <v>4.1016999999999998E-3</v>
      </c>
      <c r="S166" t="s">
        <v>324</v>
      </c>
      <c r="T166" t="s">
        <v>70</v>
      </c>
      <c r="U166" t="s">
        <v>703</v>
      </c>
      <c r="V166">
        <v>6745</v>
      </c>
      <c r="W166">
        <v>14327</v>
      </c>
      <c r="X166" t="s">
        <v>132</v>
      </c>
      <c r="Y166" s="1">
        <v>0.47078940000000002</v>
      </c>
      <c r="AB166" t="s">
        <v>195</v>
      </c>
      <c r="AC166" t="s">
        <v>68</v>
      </c>
      <c r="AD166" t="s">
        <v>32</v>
      </c>
      <c r="AE166">
        <v>2372</v>
      </c>
      <c r="AF166">
        <v>12661</v>
      </c>
      <c r="AG166" t="s">
        <v>132</v>
      </c>
      <c r="AH166" s="1">
        <v>0.18734700000000001</v>
      </c>
    </row>
    <row r="167" spans="1:34" x14ac:dyDescent="0.35">
      <c r="A167" t="s">
        <v>212</v>
      </c>
      <c r="B167" t="s">
        <v>68</v>
      </c>
      <c r="C167" t="s">
        <v>26</v>
      </c>
      <c r="D167">
        <v>47</v>
      </c>
      <c r="E167">
        <v>1166</v>
      </c>
      <c r="F167" t="s">
        <v>132</v>
      </c>
      <c r="G167" s="1">
        <v>4.0308700000000003E-2</v>
      </c>
      <c r="J167" t="s">
        <v>78</v>
      </c>
      <c r="K167" t="s">
        <v>41</v>
      </c>
      <c r="L167" t="s">
        <v>32</v>
      </c>
      <c r="M167">
        <v>5177</v>
      </c>
      <c r="N167">
        <v>5386</v>
      </c>
      <c r="O167" t="s">
        <v>42</v>
      </c>
      <c r="P167" s="1">
        <v>0.96119569999999999</v>
      </c>
      <c r="S167" t="s">
        <v>324</v>
      </c>
      <c r="T167" t="s">
        <v>70</v>
      </c>
      <c r="U167" t="s">
        <v>28</v>
      </c>
      <c r="V167">
        <v>255</v>
      </c>
      <c r="W167">
        <v>1711</v>
      </c>
      <c r="X167" t="s">
        <v>132</v>
      </c>
      <c r="Y167" s="1">
        <v>0.14903559999999999</v>
      </c>
      <c r="AB167" t="s">
        <v>195</v>
      </c>
      <c r="AC167" t="s">
        <v>68</v>
      </c>
      <c r="AD167" t="s">
        <v>703</v>
      </c>
      <c r="AE167">
        <v>1383</v>
      </c>
      <c r="AF167">
        <v>49591</v>
      </c>
      <c r="AG167" t="s">
        <v>132</v>
      </c>
      <c r="AH167" s="1">
        <v>2.7888099999999999E-2</v>
      </c>
    </row>
    <row r="168" spans="1:34" x14ac:dyDescent="0.35">
      <c r="A168" t="s">
        <v>213</v>
      </c>
      <c r="B168" t="s">
        <v>41</v>
      </c>
      <c r="C168" t="s">
        <v>26</v>
      </c>
      <c r="D168">
        <v>40</v>
      </c>
      <c r="E168">
        <v>558</v>
      </c>
      <c r="F168" t="s">
        <v>132</v>
      </c>
      <c r="G168" s="1">
        <v>7.1684600000000001E-2</v>
      </c>
      <c r="J168" t="s">
        <v>78</v>
      </c>
      <c r="K168" t="s">
        <v>41</v>
      </c>
      <c r="L168" t="s">
        <v>703</v>
      </c>
      <c r="M168">
        <v>10201</v>
      </c>
      <c r="N168">
        <v>10765</v>
      </c>
      <c r="O168" t="s">
        <v>42</v>
      </c>
      <c r="P168" s="1">
        <v>0.94760800000000001</v>
      </c>
      <c r="S168" t="s">
        <v>325</v>
      </c>
      <c r="T168" t="s">
        <v>70</v>
      </c>
      <c r="U168" t="s">
        <v>32</v>
      </c>
      <c r="V168">
        <v>5647</v>
      </c>
      <c r="W168">
        <v>8241</v>
      </c>
      <c r="X168" t="s">
        <v>132</v>
      </c>
      <c r="Y168" s="1">
        <v>0.68523239999999996</v>
      </c>
      <c r="AB168" t="s">
        <v>195</v>
      </c>
      <c r="AC168" t="s">
        <v>68</v>
      </c>
      <c r="AD168" t="s">
        <v>28</v>
      </c>
      <c r="AE168">
        <v>2</v>
      </c>
      <c r="AF168">
        <v>7916</v>
      </c>
      <c r="AG168" t="s">
        <v>132</v>
      </c>
      <c r="AH168" s="1">
        <v>2.5270000000000002E-4</v>
      </c>
    </row>
    <row r="169" spans="1:34" x14ac:dyDescent="0.35">
      <c r="A169" t="s">
        <v>214</v>
      </c>
      <c r="B169" t="s">
        <v>41</v>
      </c>
      <c r="C169" t="s">
        <v>26</v>
      </c>
      <c r="D169">
        <v>56</v>
      </c>
      <c r="E169">
        <v>888</v>
      </c>
      <c r="F169" t="s">
        <v>132</v>
      </c>
      <c r="G169" s="1">
        <v>6.3063099999999997E-2</v>
      </c>
      <c r="J169" t="s">
        <v>78</v>
      </c>
      <c r="K169" t="s">
        <v>41</v>
      </c>
      <c r="L169" t="s">
        <v>28</v>
      </c>
      <c r="M169">
        <v>1046</v>
      </c>
      <c r="N169">
        <v>1384</v>
      </c>
      <c r="O169" t="s">
        <v>42</v>
      </c>
      <c r="P169" s="1">
        <v>0.75578029999999996</v>
      </c>
      <c r="S169" t="s">
        <v>325</v>
      </c>
      <c r="T169" t="s">
        <v>70</v>
      </c>
      <c r="U169" t="s">
        <v>703</v>
      </c>
      <c r="V169">
        <v>9664</v>
      </c>
      <c r="W169">
        <v>23037</v>
      </c>
      <c r="X169" t="s">
        <v>132</v>
      </c>
      <c r="Y169" s="1">
        <v>0.41949910000000001</v>
      </c>
      <c r="AB169" t="s">
        <v>196</v>
      </c>
      <c r="AC169" t="s">
        <v>68</v>
      </c>
      <c r="AD169" t="s">
        <v>32</v>
      </c>
      <c r="AE169">
        <v>9305</v>
      </c>
      <c r="AF169">
        <v>22579</v>
      </c>
      <c r="AG169" t="s">
        <v>132</v>
      </c>
      <c r="AH169" s="1">
        <v>0.41210859999999999</v>
      </c>
    </row>
    <row r="170" spans="1:34" x14ac:dyDescent="0.35">
      <c r="A170" t="s">
        <v>215</v>
      </c>
      <c r="B170" t="s">
        <v>41</v>
      </c>
      <c r="C170" t="s">
        <v>26</v>
      </c>
      <c r="D170">
        <v>50</v>
      </c>
      <c r="E170">
        <v>675</v>
      </c>
      <c r="F170" t="s">
        <v>132</v>
      </c>
      <c r="G170" s="1">
        <v>7.4074100000000004E-2</v>
      </c>
      <c r="J170" t="s">
        <v>78</v>
      </c>
      <c r="K170" t="s">
        <v>41</v>
      </c>
      <c r="L170" t="s">
        <v>27</v>
      </c>
      <c r="M170">
        <v>735</v>
      </c>
      <c r="N170">
        <v>1743</v>
      </c>
      <c r="O170" t="s">
        <v>42</v>
      </c>
      <c r="P170" s="1">
        <v>0.42168670000000003</v>
      </c>
      <c r="S170" t="s">
        <v>325</v>
      </c>
      <c r="T170" t="s">
        <v>70</v>
      </c>
      <c r="U170" t="s">
        <v>28</v>
      </c>
      <c r="V170">
        <v>429</v>
      </c>
      <c r="W170">
        <v>3832</v>
      </c>
      <c r="X170" t="s">
        <v>132</v>
      </c>
      <c r="Y170" s="1">
        <v>0.111952</v>
      </c>
      <c r="AB170" t="s">
        <v>196</v>
      </c>
      <c r="AC170" t="s">
        <v>68</v>
      </c>
      <c r="AD170" t="s">
        <v>703</v>
      </c>
      <c r="AE170">
        <v>2959</v>
      </c>
      <c r="AF170">
        <v>43727</v>
      </c>
      <c r="AG170" t="s">
        <v>132</v>
      </c>
      <c r="AH170" s="1">
        <v>6.7669900000000005E-2</v>
      </c>
    </row>
    <row r="171" spans="1:34" x14ac:dyDescent="0.35">
      <c r="A171" t="s">
        <v>216</v>
      </c>
      <c r="B171" t="s">
        <v>41</v>
      </c>
      <c r="C171" t="s">
        <v>26</v>
      </c>
      <c r="D171">
        <v>90</v>
      </c>
      <c r="E171">
        <v>1310</v>
      </c>
      <c r="F171" t="s">
        <v>132</v>
      </c>
      <c r="G171" s="1">
        <v>6.8702299999999994E-2</v>
      </c>
      <c r="J171" t="s">
        <v>78</v>
      </c>
      <c r="K171" t="s">
        <v>41</v>
      </c>
      <c r="L171" t="s">
        <v>26</v>
      </c>
      <c r="M171">
        <v>4</v>
      </c>
      <c r="N171">
        <v>1019</v>
      </c>
      <c r="O171" t="s">
        <v>42</v>
      </c>
      <c r="P171" s="1">
        <v>3.9253999999999999E-3</v>
      </c>
      <c r="S171" t="s">
        <v>325</v>
      </c>
      <c r="T171" t="s">
        <v>70</v>
      </c>
      <c r="U171" t="s">
        <v>27</v>
      </c>
      <c r="V171">
        <v>2</v>
      </c>
      <c r="W171">
        <v>4095</v>
      </c>
      <c r="X171" t="s">
        <v>132</v>
      </c>
      <c r="Y171" s="1">
        <v>4.8840000000000005E-4</v>
      </c>
      <c r="AB171" t="s">
        <v>196</v>
      </c>
      <c r="AC171" t="s">
        <v>68</v>
      </c>
      <c r="AD171" t="s">
        <v>28</v>
      </c>
      <c r="AE171">
        <v>14</v>
      </c>
      <c r="AF171">
        <v>6624</v>
      </c>
      <c r="AG171" t="s">
        <v>132</v>
      </c>
      <c r="AH171" s="1">
        <v>2.1134999999999999E-3</v>
      </c>
    </row>
    <row r="172" spans="1:34" x14ac:dyDescent="0.35">
      <c r="A172" t="s">
        <v>217</v>
      </c>
      <c r="B172" t="s">
        <v>68</v>
      </c>
      <c r="C172" t="s">
        <v>26</v>
      </c>
      <c r="D172">
        <v>30</v>
      </c>
      <c r="E172">
        <v>607</v>
      </c>
      <c r="F172" t="s">
        <v>132</v>
      </c>
      <c r="G172" s="1">
        <v>4.9423399999999999E-2</v>
      </c>
      <c r="J172" t="s">
        <v>79</v>
      </c>
      <c r="K172" t="s">
        <v>41</v>
      </c>
      <c r="L172" t="s">
        <v>703</v>
      </c>
      <c r="M172">
        <v>27924</v>
      </c>
      <c r="N172">
        <v>29720</v>
      </c>
      <c r="O172" t="s">
        <v>42</v>
      </c>
      <c r="P172" s="1">
        <v>0.93956930000000005</v>
      </c>
      <c r="S172" t="s">
        <v>388</v>
      </c>
      <c r="T172" t="s">
        <v>70</v>
      </c>
      <c r="U172" t="s">
        <v>32</v>
      </c>
      <c r="V172">
        <v>2058</v>
      </c>
      <c r="W172">
        <v>2909</v>
      </c>
      <c r="X172" t="s">
        <v>132</v>
      </c>
      <c r="Y172" s="1">
        <v>0.70745959999999997</v>
      </c>
      <c r="AB172" t="s">
        <v>197</v>
      </c>
      <c r="AC172" t="s">
        <v>68</v>
      </c>
      <c r="AD172" t="s">
        <v>32</v>
      </c>
      <c r="AE172">
        <v>1140</v>
      </c>
      <c r="AF172">
        <v>4566</v>
      </c>
      <c r="AG172" t="s">
        <v>132</v>
      </c>
      <c r="AH172" s="1">
        <v>0.24967149999999999</v>
      </c>
    </row>
    <row r="173" spans="1:34" x14ac:dyDescent="0.35">
      <c r="A173" t="s">
        <v>218</v>
      </c>
      <c r="B173" t="s">
        <v>68</v>
      </c>
      <c r="C173" t="s">
        <v>26</v>
      </c>
      <c r="D173">
        <v>98</v>
      </c>
      <c r="E173">
        <v>1793</v>
      </c>
      <c r="F173" t="s">
        <v>132</v>
      </c>
      <c r="G173" s="1">
        <v>5.4656999999999997E-2</v>
      </c>
      <c r="J173" t="s">
        <v>79</v>
      </c>
      <c r="K173" t="s">
        <v>41</v>
      </c>
      <c r="L173" t="s">
        <v>32</v>
      </c>
      <c r="M173">
        <v>11003</v>
      </c>
      <c r="N173">
        <v>11761</v>
      </c>
      <c r="O173" t="s">
        <v>42</v>
      </c>
      <c r="P173" s="1">
        <v>0.93554970000000004</v>
      </c>
      <c r="S173" t="s">
        <v>388</v>
      </c>
      <c r="T173" t="s">
        <v>70</v>
      </c>
      <c r="U173" t="s">
        <v>703</v>
      </c>
      <c r="V173">
        <v>2849</v>
      </c>
      <c r="W173">
        <v>6614</v>
      </c>
      <c r="X173" t="s">
        <v>132</v>
      </c>
      <c r="Y173" s="1">
        <v>0.430753</v>
      </c>
      <c r="AB173" t="s">
        <v>197</v>
      </c>
      <c r="AC173" t="s">
        <v>68</v>
      </c>
      <c r="AD173" t="s">
        <v>703</v>
      </c>
      <c r="AE173">
        <v>500</v>
      </c>
      <c r="AF173">
        <v>12445</v>
      </c>
      <c r="AG173" t="s">
        <v>132</v>
      </c>
      <c r="AH173" s="1">
        <v>4.0176799999999999E-2</v>
      </c>
    </row>
    <row r="174" spans="1:34" x14ac:dyDescent="0.35">
      <c r="A174" t="s">
        <v>219</v>
      </c>
      <c r="B174" t="s">
        <v>68</v>
      </c>
      <c r="C174" t="s">
        <v>26</v>
      </c>
      <c r="D174">
        <v>133</v>
      </c>
      <c r="E174">
        <v>4599</v>
      </c>
      <c r="F174" t="s">
        <v>132</v>
      </c>
      <c r="G174" s="1">
        <v>2.8919299999999998E-2</v>
      </c>
      <c r="J174" t="s">
        <v>79</v>
      </c>
      <c r="K174" t="s">
        <v>41</v>
      </c>
      <c r="L174" t="s">
        <v>28</v>
      </c>
      <c r="M174">
        <v>3787</v>
      </c>
      <c r="N174">
        <v>4331</v>
      </c>
      <c r="O174" t="s">
        <v>42</v>
      </c>
      <c r="P174" s="1">
        <v>0.87439389999999995</v>
      </c>
      <c r="S174" t="s">
        <v>388</v>
      </c>
      <c r="T174" t="s">
        <v>70</v>
      </c>
      <c r="U174" t="s">
        <v>28</v>
      </c>
      <c r="V174">
        <v>107</v>
      </c>
      <c r="W174">
        <v>895</v>
      </c>
      <c r="X174" t="s">
        <v>132</v>
      </c>
      <c r="Y174" s="1">
        <v>0.1195531</v>
      </c>
      <c r="AB174" t="s">
        <v>197</v>
      </c>
      <c r="AC174" t="s">
        <v>68</v>
      </c>
      <c r="AD174" t="s">
        <v>28</v>
      </c>
      <c r="AE174">
        <v>1</v>
      </c>
      <c r="AF174">
        <v>1150</v>
      </c>
      <c r="AG174" t="s">
        <v>132</v>
      </c>
      <c r="AH174" s="1">
        <v>8.696E-4</v>
      </c>
    </row>
    <row r="175" spans="1:34" x14ac:dyDescent="0.35">
      <c r="A175" t="s">
        <v>220</v>
      </c>
      <c r="B175" t="s">
        <v>68</v>
      </c>
      <c r="C175" t="s">
        <v>26</v>
      </c>
      <c r="D175">
        <v>148</v>
      </c>
      <c r="E175">
        <v>3807</v>
      </c>
      <c r="F175" t="s">
        <v>132</v>
      </c>
      <c r="G175" s="1">
        <v>3.8875800000000002E-2</v>
      </c>
      <c r="J175" t="s">
        <v>79</v>
      </c>
      <c r="K175" t="s">
        <v>41</v>
      </c>
      <c r="L175" t="s">
        <v>27</v>
      </c>
      <c r="M175">
        <v>2254</v>
      </c>
      <c r="N175">
        <v>4079</v>
      </c>
      <c r="O175" t="s">
        <v>42</v>
      </c>
      <c r="P175" s="1">
        <v>0.55258640000000003</v>
      </c>
      <c r="S175" t="s">
        <v>388</v>
      </c>
      <c r="T175" t="s">
        <v>70</v>
      </c>
      <c r="U175" t="s">
        <v>27</v>
      </c>
      <c r="V175">
        <v>1</v>
      </c>
      <c r="W175">
        <v>915</v>
      </c>
      <c r="X175" t="s">
        <v>132</v>
      </c>
      <c r="Y175" s="1">
        <v>1.0928999999999999E-3</v>
      </c>
      <c r="AB175" t="s">
        <v>198</v>
      </c>
      <c r="AC175" t="s">
        <v>68</v>
      </c>
      <c r="AD175" t="s">
        <v>32</v>
      </c>
      <c r="AE175">
        <v>4107</v>
      </c>
      <c r="AF175">
        <v>17776</v>
      </c>
      <c r="AG175" t="s">
        <v>132</v>
      </c>
      <c r="AH175" s="1">
        <v>0.23104179999999999</v>
      </c>
    </row>
    <row r="176" spans="1:34" x14ac:dyDescent="0.35">
      <c r="A176" t="s">
        <v>221</v>
      </c>
      <c r="B176" t="s">
        <v>68</v>
      </c>
      <c r="C176" t="s">
        <v>26</v>
      </c>
      <c r="D176">
        <v>35</v>
      </c>
      <c r="E176">
        <v>1593</v>
      </c>
      <c r="F176" t="s">
        <v>132</v>
      </c>
      <c r="G176" s="1">
        <v>2.19711E-2</v>
      </c>
      <c r="J176" t="s">
        <v>79</v>
      </c>
      <c r="K176" t="s">
        <v>41</v>
      </c>
      <c r="L176" t="s">
        <v>26</v>
      </c>
      <c r="M176">
        <v>12</v>
      </c>
      <c r="N176">
        <v>1971</v>
      </c>
      <c r="O176" t="s">
        <v>42</v>
      </c>
      <c r="P176" s="1">
        <v>6.0882999999999996E-3</v>
      </c>
      <c r="S176" t="s">
        <v>389</v>
      </c>
      <c r="T176" t="s">
        <v>70</v>
      </c>
      <c r="U176" t="s">
        <v>32</v>
      </c>
      <c r="V176">
        <v>3461</v>
      </c>
      <c r="W176">
        <v>4976</v>
      </c>
      <c r="X176" t="s">
        <v>132</v>
      </c>
      <c r="Y176" s="1">
        <v>0.69553860000000001</v>
      </c>
      <c r="AB176" t="s">
        <v>198</v>
      </c>
      <c r="AC176" t="s">
        <v>68</v>
      </c>
      <c r="AD176" t="s">
        <v>703</v>
      </c>
      <c r="AE176">
        <v>963</v>
      </c>
      <c r="AF176">
        <v>30696</v>
      </c>
      <c r="AG176" t="s">
        <v>132</v>
      </c>
      <c r="AH176" s="1">
        <v>3.1372200000000003E-2</v>
      </c>
    </row>
    <row r="177" spans="1:34" x14ac:dyDescent="0.35">
      <c r="A177" t="s">
        <v>222</v>
      </c>
      <c r="B177" t="s">
        <v>41</v>
      </c>
      <c r="C177" t="s">
        <v>26</v>
      </c>
      <c r="E177">
        <v>2</v>
      </c>
      <c r="F177" t="s">
        <v>132</v>
      </c>
      <c r="J177" t="s">
        <v>80</v>
      </c>
      <c r="K177" t="s">
        <v>41</v>
      </c>
      <c r="L177" t="s">
        <v>32</v>
      </c>
      <c r="M177">
        <v>7882</v>
      </c>
      <c r="N177">
        <v>7328</v>
      </c>
      <c r="O177" t="s">
        <v>42</v>
      </c>
      <c r="P177" s="1">
        <v>1</v>
      </c>
      <c r="S177" t="s">
        <v>389</v>
      </c>
      <c r="T177" t="s">
        <v>70</v>
      </c>
      <c r="U177" t="s">
        <v>703</v>
      </c>
      <c r="V177">
        <v>6322</v>
      </c>
      <c r="W177">
        <v>14002</v>
      </c>
      <c r="X177" t="s">
        <v>132</v>
      </c>
      <c r="Y177" s="1">
        <v>0.45150689999999999</v>
      </c>
      <c r="AB177" t="s">
        <v>198</v>
      </c>
      <c r="AC177" t="s">
        <v>68</v>
      </c>
      <c r="AD177" t="s">
        <v>28</v>
      </c>
      <c r="AE177">
        <v>4</v>
      </c>
      <c r="AF177">
        <v>3468</v>
      </c>
      <c r="AG177" t="s">
        <v>132</v>
      </c>
      <c r="AH177" s="1">
        <v>1.1534E-3</v>
      </c>
    </row>
    <row r="178" spans="1:34" x14ac:dyDescent="0.35">
      <c r="A178" t="s">
        <v>223</v>
      </c>
      <c r="B178" t="s">
        <v>41</v>
      </c>
      <c r="C178" t="s">
        <v>26</v>
      </c>
      <c r="E178">
        <v>3</v>
      </c>
      <c r="F178" t="s">
        <v>132</v>
      </c>
      <c r="J178" t="s">
        <v>80</v>
      </c>
      <c r="K178" t="s">
        <v>41</v>
      </c>
      <c r="L178" t="s">
        <v>703</v>
      </c>
      <c r="M178">
        <v>13191</v>
      </c>
      <c r="N178">
        <v>14581</v>
      </c>
      <c r="O178" t="s">
        <v>42</v>
      </c>
      <c r="P178" s="1">
        <v>0.90467050000000004</v>
      </c>
      <c r="S178" t="s">
        <v>389</v>
      </c>
      <c r="T178" t="s">
        <v>70</v>
      </c>
      <c r="U178" t="s">
        <v>28</v>
      </c>
      <c r="V178">
        <v>254</v>
      </c>
      <c r="W178">
        <v>1973</v>
      </c>
      <c r="X178" t="s">
        <v>132</v>
      </c>
      <c r="Y178" s="1">
        <v>0.12873799999999999</v>
      </c>
      <c r="AB178" t="s">
        <v>207</v>
      </c>
      <c r="AC178" t="s">
        <v>68</v>
      </c>
      <c r="AD178" t="s">
        <v>32</v>
      </c>
      <c r="AE178">
        <v>1284</v>
      </c>
      <c r="AF178">
        <v>4402</v>
      </c>
      <c r="AG178" t="s">
        <v>132</v>
      </c>
      <c r="AH178" s="1">
        <v>0.29168559999999999</v>
      </c>
    </row>
    <row r="179" spans="1:34" x14ac:dyDescent="0.35">
      <c r="A179" t="s">
        <v>224</v>
      </c>
      <c r="B179" t="s">
        <v>68</v>
      </c>
      <c r="C179" t="s">
        <v>26</v>
      </c>
      <c r="D179">
        <v>41</v>
      </c>
      <c r="E179">
        <v>2023</v>
      </c>
      <c r="F179" t="s">
        <v>132</v>
      </c>
      <c r="G179" s="1">
        <v>2.0266900000000001E-2</v>
      </c>
      <c r="J179" t="s">
        <v>80</v>
      </c>
      <c r="K179" t="s">
        <v>41</v>
      </c>
      <c r="L179" t="s">
        <v>28</v>
      </c>
      <c r="M179">
        <v>1446</v>
      </c>
      <c r="N179">
        <v>1660</v>
      </c>
      <c r="O179" t="s">
        <v>42</v>
      </c>
      <c r="P179" s="1">
        <v>0.87108430000000003</v>
      </c>
      <c r="S179" t="s">
        <v>392</v>
      </c>
      <c r="T179" t="s">
        <v>70</v>
      </c>
      <c r="U179" t="s">
        <v>32</v>
      </c>
      <c r="V179">
        <v>6492</v>
      </c>
      <c r="W179">
        <v>8497</v>
      </c>
      <c r="X179" t="s">
        <v>42</v>
      </c>
      <c r="Y179" s="1">
        <v>0.7640344</v>
      </c>
      <c r="AB179" t="s">
        <v>207</v>
      </c>
      <c r="AC179" t="s">
        <v>68</v>
      </c>
      <c r="AD179" t="s">
        <v>703</v>
      </c>
      <c r="AE179">
        <v>414</v>
      </c>
      <c r="AF179">
        <v>11208</v>
      </c>
      <c r="AG179" t="s">
        <v>132</v>
      </c>
      <c r="AH179" s="1">
        <v>3.6937900000000003E-2</v>
      </c>
    </row>
    <row r="180" spans="1:34" x14ac:dyDescent="0.35">
      <c r="A180" t="s">
        <v>225</v>
      </c>
      <c r="B180" t="s">
        <v>68</v>
      </c>
      <c r="C180" t="s">
        <v>26</v>
      </c>
      <c r="D180">
        <v>23</v>
      </c>
      <c r="E180">
        <v>1067</v>
      </c>
      <c r="F180" t="s">
        <v>132</v>
      </c>
      <c r="G180" s="1">
        <v>2.15558E-2</v>
      </c>
      <c r="J180" t="s">
        <v>80</v>
      </c>
      <c r="K180" t="s">
        <v>41</v>
      </c>
      <c r="L180" t="s">
        <v>27</v>
      </c>
      <c r="M180">
        <v>1182</v>
      </c>
      <c r="N180">
        <v>1975</v>
      </c>
      <c r="O180" t="s">
        <v>42</v>
      </c>
      <c r="P180" s="1">
        <v>0.59848100000000004</v>
      </c>
      <c r="S180" t="s">
        <v>392</v>
      </c>
      <c r="T180" t="s">
        <v>70</v>
      </c>
      <c r="U180" t="s">
        <v>703</v>
      </c>
      <c r="V180">
        <v>7821</v>
      </c>
      <c r="W180">
        <v>19909</v>
      </c>
      <c r="X180" t="s">
        <v>42</v>
      </c>
      <c r="Y180" s="1">
        <v>0.3928374</v>
      </c>
      <c r="AB180" t="s">
        <v>209</v>
      </c>
      <c r="AC180" t="s">
        <v>68</v>
      </c>
      <c r="AD180" t="s">
        <v>32</v>
      </c>
      <c r="AE180">
        <v>2659</v>
      </c>
      <c r="AF180">
        <v>9205</v>
      </c>
      <c r="AG180" t="s">
        <v>132</v>
      </c>
      <c r="AH180" s="1">
        <v>0.28886479999999998</v>
      </c>
    </row>
    <row r="181" spans="1:34" x14ac:dyDescent="0.35">
      <c r="A181" t="s">
        <v>226</v>
      </c>
      <c r="B181" t="s">
        <v>68</v>
      </c>
      <c r="C181" t="s">
        <v>26</v>
      </c>
      <c r="D181">
        <v>189</v>
      </c>
      <c r="E181">
        <v>3923</v>
      </c>
      <c r="F181" t="s">
        <v>132</v>
      </c>
      <c r="G181" s="1">
        <v>4.8177400000000002E-2</v>
      </c>
      <c r="J181" t="s">
        <v>80</v>
      </c>
      <c r="K181" t="s">
        <v>41</v>
      </c>
      <c r="L181" t="s">
        <v>26</v>
      </c>
      <c r="M181">
        <v>4</v>
      </c>
      <c r="N181">
        <v>1060</v>
      </c>
      <c r="O181" t="s">
        <v>42</v>
      </c>
      <c r="P181" s="1">
        <v>3.7735999999999998E-3</v>
      </c>
      <c r="S181" t="s">
        <v>392</v>
      </c>
      <c r="T181" t="s">
        <v>70</v>
      </c>
      <c r="U181" t="s">
        <v>28</v>
      </c>
      <c r="V181">
        <v>341</v>
      </c>
      <c r="W181">
        <v>2840</v>
      </c>
      <c r="X181" t="s">
        <v>42</v>
      </c>
      <c r="Y181" s="1">
        <v>0.12007039999999999</v>
      </c>
      <c r="AB181" t="s">
        <v>209</v>
      </c>
      <c r="AC181" t="s">
        <v>68</v>
      </c>
      <c r="AD181" t="s">
        <v>703</v>
      </c>
      <c r="AE181">
        <v>1069</v>
      </c>
      <c r="AF181">
        <v>23339</v>
      </c>
      <c r="AG181" t="s">
        <v>132</v>
      </c>
      <c r="AH181" s="1">
        <v>4.5803200000000002E-2</v>
      </c>
    </row>
    <row r="182" spans="1:34" x14ac:dyDescent="0.35">
      <c r="A182" t="s">
        <v>227</v>
      </c>
      <c r="B182" t="s">
        <v>68</v>
      </c>
      <c r="C182" t="s">
        <v>26</v>
      </c>
      <c r="D182">
        <v>197</v>
      </c>
      <c r="E182">
        <v>2032</v>
      </c>
      <c r="F182" t="s">
        <v>132</v>
      </c>
      <c r="G182" s="1">
        <v>9.6948800000000002E-2</v>
      </c>
      <c r="J182" t="s">
        <v>81</v>
      </c>
      <c r="K182" t="s">
        <v>41</v>
      </c>
      <c r="L182" t="s">
        <v>703</v>
      </c>
      <c r="M182">
        <v>45426</v>
      </c>
      <c r="N182">
        <v>51309</v>
      </c>
      <c r="O182" t="s">
        <v>42</v>
      </c>
      <c r="P182" s="1">
        <v>0.88534179999999996</v>
      </c>
      <c r="S182" t="s">
        <v>392</v>
      </c>
      <c r="T182" t="s">
        <v>70</v>
      </c>
      <c r="U182" t="s">
        <v>27</v>
      </c>
      <c r="V182">
        <v>2</v>
      </c>
      <c r="W182">
        <v>3084</v>
      </c>
      <c r="X182" t="s">
        <v>42</v>
      </c>
      <c r="Y182" s="1">
        <v>6.4849999999999999E-4</v>
      </c>
      <c r="AB182" t="s">
        <v>209</v>
      </c>
      <c r="AC182" t="s">
        <v>68</v>
      </c>
      <c r="AD182" t="s">
        <v>28</v>
      </c>
      <c r="AE182">
        <v>4</v>
      </c>
      <c r="AF182">
        <v>2956</v>
      </c>
      <c r="AG182" t="s">
        <v>132</v>
      </c>
      <c r="AH182" s="1">
        <v>1.3531999999999999E-3</v>
      </c>
    </row>
    <row r="183" spans="1:34" x14ac:dyDescent="0.35">
      <c r="A183" t="s">
        <v>228</v>
      </c>
      <c r="B183" t="s">
        <v>41</v>
      </c>
      <c r="C183" t="s">
        <v>26</v>
      </c>
      <c r="D183">
        <v>183</v>
      </c>
      <c r="E183">
        <v>1981</v>
      </c>
      <c r="F183" t="s">
        <v>132</v>
      </c>
      <c r="G183" s="1">
        <v>9.2377600000000004E-2</v>
      </c>
      <c r="J183" t="s">
        <v>81</v>
      </c>
      <c r="K183" t="s">
        <v>41</v>
      </c>
      <c r="L183" t="s">
        <v>28</v>
      </c>
      <c r="M183">
        <v>7361</v>
      </c>
      <c r="N183">
        <v>8445</v>
      </c>
      <c r="O183" t="s">
        <v>42</v>
      </c>
      <c r="P183" s="1">
        <v>0.87163999999999997</v>
      </c>
      <c r="S183" t="s">
        <v>393</v>
      </c>
      <c r="T183" t="s">
        <v>70</v>
      </c>
      <c r="U183" t="s">
        <v>32</v>
      </c>
      <c r="V183">
        <v>7207</v>
      </c>
      <c r="W183">
        <v>11153</v>
      </c>
      <c r="X183" t="s">
        <v>132</v>
      </c>
      <c r="Y183" s="1">
        <v>0.64619389999999999</v>
      </c>
      <c r="AB183" t="s">
        <v>211</v>
      </c>
      <c r="AC183" t="s">
        <v>68</v>
      </c>
      <c r="AD183" t="s">
        <v>32</v>
      </c>
      <c r="AE183">
        <v>4578</v>
      </c>
      <c r="AF183">
        <v>13904</v>
      </c>
      <c r="AG183" t="s">
        <v>132</v>
      </c>
      <c r="AH183" s="1">
        <v>0.32925779999999999</v>
      </c>
    </row>
    <row r="184" spans="1:34" x14ac:dyDescent="0.35">
      <c r="A184" t="s">
        <v>229</v>
      </c>
      <c r="B184" t="s">
        <v>41</v>
      </c>
      <c r="C184" t="s">
        <v>26</v>
      </c>
      <c r="D184">
        <v>113</v>
      </c>
      <c r="E184">
        <v>1668</v>
      </c>
      <c r="F184" t="s">
        <v>132</v>
      </c>
      <c r="G184" s="1">
        <v>6.7745799999999995E-2</v>
      </c>
      <c r="J184" t="s">
        <v>81</v>
      </c>
      <c r="K184" t="s">
        <v>41</v>
      </c>
      <c r="L184" t="s">
        <v>32</v>
      </c>
      <c r="M184">
        <v>12825</v>
      </c>
      <c r="N184">
        <v>14749</v>
      </c>
      <c r="O184" t="s">
        <v>42</v>
      </c>
      <c r="P184" s="1">
        <v>0.8695505</v>
      </c>
      <c r="S184" t="s">
        <v>393</v>
      </c>
      <c r="T184" t="s">
        <v>70</v>
      </c>
      <c r="U184" t="s">
        <v>703</v>
      </c>
      <c r="V184">
        <v>12534</v>
      </c>
      <c r="W184">
        <v>31928</v>
      </c>
      <c r="X184" t="s">
        <v>132</v>
      </c>
      <c r="Y184" s="1">
        <v>0.3925708</v>
      </c>
      <c r="AB184" t="s">
        <v>211</v>
      </c>
      <c r="AC184" t="s">
        <v>68</v>
      </c>
      <c r="AD184" t="s">
        <v>703</v>
      </c>
      <c r="AE184">
        <v>1649</v>
      </c>
      <c r="AF184">
        <v>41137</v>
      </c>
      <c r="AG184" t="s">
        <v>132</v>
      </c>
      <c r="AH184" s="1">
        <v>4.0085599999999999E-2</v>
      </c>
    </row>
    <row r="185" spans="1:34" x14ac:dyDescent="0.35">
      <c r="A185" t="s">
        <v>230</v>
      </c>
      <c r="B185" t="s">
        <v>68</v>
      </c>
      <c r="C185" t="s">
        <v>26</v>
      </c>
      <c r="D185">
        <v>11</v>
      </c>
      <c r="E185">
        <v>361</v>
      </c>
      <c r="F185" t="s">
        <v>132</v>
      </c>
      <c r="G185" s="1">
        <v>3.0470899999999999E-2</v>
      </c>
      <c r="J185" t="s">
        <v>81</v>
      </c>
      <c r="K185" t="s">
        <v>41</v>
      </c>
      <c r="L185" t="s">
        <v>27</v>
      </c>
      <c r="M185">
        <v>5260</v>
      </c>
      <c r="N185">
        <v>9102</v>
      </c>
      <c r="O185" t="s">
        <v>42</v>
      </c>
      <c r="P185" s="1">
        <v>0.57789500000000005</v>
      </c>
      <c r="S185" t="s">
        <v>393</v>
      </c>
      <c r="T185" t="s">
        <v>70</v>
      </c>
      <c r="U185" t="s">
        <v>28</v>
      </c>
      <c r="V185">
        <v>430</v>
      </c>
      <c r="W185">
        <v>4824</v>
      </c>
      <c r="X185" t="s">
        <v>132</v>
      </c>
      <c r="Y185" s="1">
        <v>8.9137599999999997E-2</v>
      </c>
      <c r="AB185" t="s">
        <v>211</v>
      </c>
      <c r="AC185" t="s">
        <v>68</v>
      </c>
      <c r="AD185" t="s">
        <v>28</v>
      </c>
      <c r="AE185">
        <v>1</v>
      </c>
      <c r="AF185">
        <v>4979</v>
      </c>
      <c r="AG185" t="s">
        <v>132</v>
      </c>
      <c r="AH185" s="1">
        <v>2.008E-4</v>
      </c>
    </row>
    <row r="186" spans="1:34" x14ac:dyDescent="0.35">
      <c r="A186" t="s">
        <v>231</v>
      </c>
      <c r="B186" t="s">
        <v>41</v>
      </c>
      <c r="C186" t="s">
        <v>26</v>
      </c>
      <c r="D186">
        <v>267</v>
      </c>
      <c r="E186">
        <v>3483</v>
      </c>
      <c r="F186" t="s">
        <v>132</v>
      </c>
      <c r="G186" s="1">
        <v>7.6658100000000007E-2</v>
      </c>
      <c r="J186" t="s">
        <v>81</v>
      </c>
      <c r="K186" t="s">
        <v>41</v>
      </c>
      <c r="L186" t="s">
        <v>26</v>
      </c>
      <c r="M186">
        <v>7</v>
      </c>
      <c r="N186">
        <v>4494</v>
      </c>
      <c r="O186" t="s">
        <v>42</v>
      </c>
      <c r="P186" s="1">
        <v>1.5575999999999999E-3</v>
      </c>
      <c r="S186" t="s">
        <v>394</v>
      </c>
      <c r="T186" t="s">
        <v>70</v>
      </c>
      <c r="U186" t="s">
        <v>32</v>
      </c>
      <c r="V186">
        <v>6710</v>
      </c>
      <c r="W186">
        <v>9513</v>
      </c>
      <c r="X186" t="s">
        <v>132</v>
      </c>
      <c r="Y186" s="1">
        <v>0.70535060000000005</v>
      </c>
      <c r="AB186" t="s">
        <v>212</v>
      </c>
      <c r="AC186" t="s">
        <v>68</v>
      </c>
      <c r="AD186" t="s">
        <v>32</v>
      </c>
      <c r="AE186">
        <v>2771</v>
      </c>
      <c r="AF186">
        <v>7971</v>
      </c>
      <c r="AG186" t="s">
        <v>132</v>
      </c>
      <c r="AH186" s="1">
        <v>0.34763519999999998</v>
      </c>
    </row>
    <row r="187" spans="1:34" x14ac:dyDescent="0.35">
      <c r="A187" t="s">
        <v>232</v>
      </c>
      <c r="B187" t="s">
        <v>41</v>
      </c>
      <c r="C187" t="s">
        <v>26</v>
      </c>
      <c r="D187">
        <v>90</v>
      </c>
      <c r="E187">
        <v>701</v>
      </c>
      <c r="F187" t="s">
        <v>132</v>
      </c>
      <c r="G187" s="1">
        <v>0.128388</v>
      </c>
      <c r="J187" t="s">
        <v>82</v>
      </c>
      <c r="K187" t="s">
        <v>41</v>
      </c>
      <c r="L187" t="s">
        <v>32</v>
      </c>
      <c r="M187">
        <v>6630</v>
      </c>
      <c r="N187">
        <v>7191</v>
      </c>
      <c r="O187" t="s">
        <v>42</v>
      </c>
      <c r="P187" s="1">
        <v>0.92198579999999997</v>
      </c>
      <c r="S187" t="s">
        <v>394</v>
      </c>
      <c r="T187" t="s">
        <v>70</v>
      </c>
      <c r="U187" t="s">
        <v>703</v>
      </c>
      <c r="V187">
        <v>11580</v>
      </c>
      <c r="W187">
        <v>24153</v>
      </c>
      <c r="X187" t="s">
        <v>132</v>
      </c>
      <c r="Y187" s="1">
        <v>0.47944360000000003</v>
      </c>
      <c r="AB187" t="s">
        <v>212</v>
      </c>
      <c r="AC187" t="s">
        <v>68</v>
      </c>
      <c r="AD187" t="s">
        <v>703</v>
      </c>
      <c r="AE187">
        <v>803</v>
      </c>
      <c r="AF187">
        <v>17397</v>
      </c>
      <c r="AG187" t="s">
        <v>132</v>
      </c>
      <c r="AH187" s="1">
        <v>4.6157400000000001E-2</v>
      </c>
    </row>
    <row r="188" spans="1:34" x14ac:dyDescent="0.35">
      <c r="A188" t="s">
        <v>233</v>
      </c>
      <c r="B188" t="s">
        <v>41</v>
      </c>
      <c r="C188" t="s">
        <v>26</v>
      </c>
      <c r="D188">
        <v>41</v>
      </c>
      <c r="E188">
        <v>534</v>
      </c>
      <c r="F188" t="s">
        <v>132</v>
      </c>
      <c r="G188" s="1">
        <v>7.6779E-2</v>
      </c>
      <c r="J188" t="s">
        <v>82</v>
      </c>
      <c r="K188" t="s">
        <v>41</v>
      </c>
      <c r="L188" t="s">
        <v>28</v>
      </c>
      <c r="M188">
        <v>2140</v>
      </c>
      <c r="N188">
        <v>2394</v>
      </c>
      <c r="O188" t="s">
        <v>42</v>
      </c>
      <c r="P188" s="1">
        <v>0.89390139999999996</v>
      </c>
      <c r="S188" t="s">
        <v>394</v>
      </c>
      <c r="T188" t="s">
        <v>70</v>
      </c>
      <c r="U188" t="s">
        <v>28</v>
      </c>
      <c r="V188">
        <v>352</v>
      </c>
      <c r="W188">
        <v>2923</v>
      </c>
      <c r="X188" t="s">
        <v>132</v>
      </c>
      <c r="Y188" s="1">
        <v>0.1204242</v>
      </c>
      <c r="AB188" t="s">
        <v>217</v>
      </c>
      <c r="AC188" t="s">
        <v>68</v>
      </c>
      <c r="AD188" t="s">
        <v>32</v>
      </c>
      <c r="AE188">
        <v>1545</v>
      </c>
      <c r="AF188">
        <v>3252</v>
      </c>
      <c r="AG188" t="s">
        <v>132</v>
      </c>
      <c r="AH188" s="1">
        <v>0.47509230000000002</v>
      </c>
    </row>
    <row r="189" spans="1:34" x14ac:dyDescent="0.35">
      <c r="A189" t="s">
        <v>234</v>
      </c>
      <c r="B189" t="s">
        <v>41</v>
      </c>
      <c r="C189" t="s">
        <v>26</v>
      </c>
      <c r="D189">
        <v>106</v>
      </c>
      <c r="E189">
        <v>1033</v>
      </c>
      <c r="F189" t="s">
        <v>132</v>
      </c>
      <c r="G189" s="1">
        <v>0.1026137</v>
      </c>
      <c r="J189" t="s">
        <v>82</v>
      </c>
      <c r="K189" t="s">
        <v>41</v>
      </c>
      <c r="L189" t="s">
        <v>703</v>
      </c>
      <c r="M189">
        <v>12321</v>
      </c>
      <c r="N189">
        <v>13922</v>
      </c>
      <c r="O189" t="s">
        <v>42</v>
      </c>
      <c r="P189" s="1">
        <v>0.88500210000000001</v>
      </c>
      <c r="S189" t="s">
        <v>67</v>
      </c>
      <c r="T189" t="s">
        <v>68</v>
      </c>
      <c r="U189" t="s">
        <v>32</v>
      </c>
      <c r="V189">
        <v>5894</v>
      </c>
      <c r="W189">
        <v>7809</v>
      </c>
      <c r="X189" t="s">
        <v>42</v>
      </c>
      <c r="Y189" s="1">
        <v>0.75477019999999995</v>
      </c>
      <c r="AB189" t="s">
        <v>217</v>
      </c>
      <c r="AC189" t="s">
        <v>68</v>
      </c>
      <c r="AD189" t="s">
        <v>703</v>
      </c>
      <c r="AE189">
        <v>463</v>
      </c>
      <c r="AF189">
        <v>7781</v>
      </c>
      <c r="AG189" t="s">
        <v>132</v>
      </c>
      <c r="AH189" s="1">
        <v>5.9503899999999998E-2</v>
      </c>
    </row>
    <row r="190" spans="1:34" x14ac:dyDescent="0.35">
      <c r="A190" t="s">
        <v>235</v>
      </c>
      <c r="B190" t="s">
        <v>41</v>
      </c>
      <c r="C190" t="s">
        <v>26</v>
      </c>
      <c r="D190">
        <v>288</v>
      </c>
      <c r="E190">
        <v>3131</v>
      </c>
      <c r="F190" t="s">
        <v>132</v>
      </c>
      <c r="G190" s="1">
        <v>9.1983400000000007E-2</v>
      </c>
      <c r="J190" t="s">
        <v>82</v>
      </c>
      <c r="K190" t="s">
        <v>41</v>
      </c>
      <c r="L190" t="s">
        <v>27</v>
      </c>
      <c r="M190">
        <v>1224</v>
      </c>
      <c r="N190">
        <v>2146</v>
      </c>
      <c r="O190" t="s">
        <v>42</v>
      </c>
      <c r="P190" s="1">
        <v>0.57036350000000002</v>
      </c>
      <c r="S190" t="s">
        <v>67</v>
      </c>
      <c r="T190" t="s">
        <v>68</v>
      </c>
      <c r="U190" t="s">
        <v>703</v>
      </c>
      <c r="V190">
        <v>12770</v>
      </c>
      <c r="W190">
        <v>25662</v>
      </c>
      <c r="X190" t="s">
        <v>42</v>
      </c>
      <c r="Y190" s="1">
        <v>0.49762289999999998</v>
      </c>
      <c r="AB190" t="s">
        <v>218</v>
      </c>
      <c r="AC190" t="s">
        <v>68</v>
      </c>
      <c r="AD190" t="s">
        <v>32</v>
      </c>
      <c r="AE190">
        <v>5923</v>
      </c>
      <c r="AF190">
        <v>12628</v>
      </c>
      <c r="AG190" t="s">
        <v>132</v>
      </c>
      <c r="AH190" s="1">
        <v>0.46903709999999998</v>
      </c>
    </row>
    <row r="191" spans="1:34" x14ac:dyDescent="0.35">
      <c r="A191" t="s">
        <v>236</v>
      </c>
      <c r="B191" t="s">
        <v>70</v>
      </c>
      <c r="C191" t="s">
        <v>26</v>
      </c>
      <c r="D191">
        <v>50</v>
      </c>
      <c r="E191">
        <v>4935</v>
      </c>
      <c r="F191" t="s">
        <v>132</v>
      </c>
      <c r="G191" s="1">
        <v>1.01317E-2</v>
      </c>
      <c r="J191" t="s">
        <v>82</v>
      </c>
      <c r="K191" t="s">
        <v>41</v>
      </c>
      <c r="L191" t="s">
        <v>26</v>
      </c>
      <c r="M191">
        <v>7</v>
      </c>
      <c r="N191">
        <v>839</v>
      </c>
      <c r="O191" t="s">
        <v>42</v>
      </c>
      <c r="P191" s="1">
        <v>8.3432999999999997E-3</v>
      </c>
      <c r="S191" t="s">
        <v>67</v>
      </c>
      <c r="T191" t="s">
        <v>68</v>
      </c>
      <c r="U191" t="s">
        <v>28</v>
      </c>
      <c r="V191">
        <v>752</v>
      </c>
      <c r="W191">
        <v>3867</v>
      </c>
      <c r="X191" t="s">
        <v>42</v>
      </c>
      <c r="Y191" s="1">
        <v>0.194466</v>
      </c>
      <c r="AB191" t="s">
        <v>218</v>
      </c>
      <c r="AC191" t="s">
        <v>68</v>
      </c>
      <c r="AD191" t="s">
        <v>703</v>
      </c>
      <c r="AE191">
        <v>1446</v>
      </c>
      <c r="AF191">
        <v>25447</v>
      </c>
      <c r="AG191" t="s">
        <v>132</v>
      </c>
      <c r="AH191" s="1">
        <v>5.6824E-2</v>
      </c>
    </row>
    <row r="192" spans="1:34" x14ac:dyDescent="0.35">
      <c r="A192" t="s">
        <v>237</v>
      </c>
      <c r="B192" t="s">
        <v>70</v>
      </c>
      <c r="C192" t="s">
        <v>26</v>
      </c>
      <c r="D192">
        <v>26</v>
      </c>
      <c r="E192">
        <v>5429</v>
      </c>
      <c r="F192" t="s">
        <v>132</v>
      </c>
      <c r="G192" s="1">
        <v>4.7891000000000001E-3</v>
      </c>
      <c r="J192" t="s">
        <v>83</v>
      </c>
      <c r="K192" t="s">
        <v>41</v>
      </c>
      <c r="L192" t="s">
        <v>32</v>
      </c>
      <c r="M192">
        <v>4892</v>
      </c>
      <c r="N192">
        <v>5101</v>
      </c>
      <c r="O192" t="s">
        <v>42</v>
      </c>
      <c r="P192" s="1">
        <v>0.95902759999999998</v>
      </c>
      <c r="S192" t="s">
        <v>67</v>
      </c>
      <c r="T192" t="s">
        <v>68</v>
      </c>
      <c r="U192" t="s">
        <v>27</v>
      </c>
      <c r="V192">
        <v>2</v>
      </c>
      <c r="W192">
        <v>4301</v>
      </c>
      <c r="X192" t="s">
        <v>42</v>
      </c>
      <c r="Y192" s="1">
        <v>4.6500000000000003E-4</v>
      </c>
      <c r="AB192" t="s">
        <v>218</v>
      </c>
      <c r="AC192" t="s">
        <v>68</v>
      </c>
      <c r="AD192" t="s">
        <v>28</v>
      </c>
      <c r="AE192">
        <v>1</v>
      </c>
      <c r="AF192">
        <v>3226</v>
      </c>
      <c r="AG192" t="s">
        <v>132</v>
      </c>
      <c r="AH192" s="1">
        <v>3.1E-4</v>
      </c>
    </row>
    <row r="193" spans="1:34" x14ac:dyDescent="0.35">
      <c r="A193" t="s">
        <v>238</v>
      </c>
      <c r="B193" t="s">
        <v>70</v>
      </c>
      <c r="C193" t="s">
        <v>26</v>
      </c>
      <c r="D193">
        <v>47</v>
      </c>
      <c r="E193">
        <v>2805</v>
      </c>
      <c r="F193" t="s">
        <v>132</v>
      </c>
      <c r="G193" s="1">
        <v>1.6755800000000001E-2</v>
      </c>
      <c r="J193" t="s">
        <v>83</v>
      </c>
      <c r="K193" t="s">
        <v>41</v>
      </c>
      <c r="L193" t="s">
        <v>703</v>
      </c>
      <c r="M193">
        <v>9206</v>
      </c>
      <c r="N193">
        <v>10567</v>
      </c>
      <c r="O193" t="s">
        <v>42</v>
      </c>
      <c r="P193" s="1">
        <v>0.87120280000000005</v>
      </c>
      <c r="S193" t="s">
        <v>136</v>
      </c>
      <c r="T193" t="s">
        <v>68</v>
      </c>
      <c r="U193" t="s">
        <v>32</v>
      </c>
      <c r="V193">
        <v>835</v>
      </c>
      <c r="W193">
        <v>1141</v>
      </c>
      <c r="X193" t="s">
        <v>132</v>
      </c>
      <c r="Y193" s="1">
        <v>0.73181419999999997</v>
      </c>
      <c r="AB193" t="s">
        <v>219</v>
      </c>
      <c r="AC193" t="s">
        <v>68</v>
      </c>
      <c r="AD193" t="s">
        <v>32</v>
      </c>
      <c r="AE193">
        <v>8079</v>
      </c>
      <c r="AF193">
        <v>23097</v>
      </c>
      <c r="AG193" t="s">
        <v>132</v>
      </c>
      <c r="AH193" s="1">
        <v>0.34978569999999998</v>
      </c>
    </row>
    <row r="194" spans="1:34" x14ac:dyDescent="0.35">
      <c r="A194" t="s">
        <v>239</v>
      </c>
      <c r="B194" t="s">
        <v>70</v>
      </c>
      <c r="C194" t="s">
        <v>26</v>
      </c>
      <c r="D194">
        <v>24</v>
      </c>
      <c r="E194">
        <v>2103</v>
      </c>
      <c r="F194" t="s">
        <v>132</v>
      </c>
      <c r="G194" s="1">
        <v>1.14123E-2</v>
      </c>
      <c r="J194" t="s">
        <v>83</v>
      </c>
      <c r="K194" t="s">
        <v>41</v>
      </c>
      <c r="L194" t="s">
        <v>28</v>
      </c>
      <c r="M194">
        <v>1162</v>
      </c>
      <c r="N194">
        <v>1359</v>
      </c>
      <c r="O194" t="s">
        <v>42</v>
      </c>
      <c r="P194" s="1">
        <v>0.85504049999999998</v>
      </c>
      <c r="S194" t="s">
        <v>136</v>
      </c>
      <c r="T194" t="s">
        <v>68</v>
      </c>
      <c r="U194" t="s">
        <v>703</v>
      </c>
      <c r="V194">
        <v>1476</v>
      </c>
      <c r="W194">
        <v>3060</v>
      </c>
      <c r="X194" t="s">
        <v>132</v>
      </c>
      <c r="Y194" s="1">
        <v>0.48235289999999997</v>
      </c>
      <c r="AB194" t="s">
        <v>219</v>
      </c>
      <c r="AC194" t="s">
        <v>68</v>
      </c>
      <c r="AD194" t="s">
        <v>703</v>
      </c>
      <c r="AE194">
        <v>3503</v>
      </c>
      <c r="AF194">
        <v>68167</v>
      </c>
      <c r="AG194" t="s">
        <v>132</v>
      </c>
      <c r="AH194" s="1">
        <v>5.1388499999999997E-2</v>
      </c>
    </row>
    <row r="195" spans="1:34" x14ac:dyDescent="0.35">
      <c r="A195" t="s">
        <v>240</v>
      </c>
      <c r="B195" t="s">
        <v>70</v>
      </c>
      <c r="C195" t="s">
        <v>26</v>
      </c>
      <c r="D195">
        <v>22</v>
      </c>
      <c r="E195">
        <v>2418</v>
      </c>
      <c r="F195" t="s">
        <v>132</v>
      </c>
      <c r="G195" s="1">
        <v>9.0983999999999995E-3</v>
      </c>
      <c r="J195" t="s">
        <v>83</v>
      </c>
      <c r="K195" t="s">
        <v>41</v>
      </c>
      <c r="L195" t="s">
        <v>27</v>
      </c>
      <c r="M195">
        <v>924</v>
      </c>
      <c r="N195">
        <v>1535</v>
      </c>
      <c r="O195" t="s">
        <v>42</v>
      </c>
      <c r="P195" s="1">
        <v>0.6019544</v>
      </c>
      <c r="S195" t="s">
        <v>136</v>
      </c>
      <c r="T195" t="s">
        <v>68</v>
      </c>
      <c r="U195" t="s">
        <v>28</v>
      </c>
      <c r="V195">
        <v>60</v>
      </c>
      <c r="W195">
        <v>463</v>
      </c>
      <c r="X195" t="s">
        <v>132</v>
      </c>
      <c r="Y195" s="1">
        <v>0.1295896</v>
      </c>
      <c r="AB195" t="s">
        <v>219</v>
      </c>
      <c r="AC195" t="s">
        <v>68</v>
      </c>
      <c r="AD195" t="s">
        <v>28</v>
      </c>
      <c r="AE195">
        <v>11</v>
      </c>
      <c r="AF195">
        <v>11334</v>
      </c>
      <c r="AG195" t="s">
        <v>132</v>
      </c>
      <c r="AH195" s="1">
        <v>9.7050000000000001E-4</v>
      </c>
    </row>
    <row r="196" spans="1:34" x14ac:dyDescent="0.35">
      <c r="A196" t="s">
        <v>241</v>
      </c>
      <c r="B196" t="s">
        <v>70</v>
      </c>
      <c r="C196" t="s">
        <v>26</v>
      </c>
      <c r="D196">
        <v>21</v>
      </c>
      <c r="E196">
        <v>1134</v>
      </c>
      <c r="F196" t="s">
        <v>132</v>
      </c>
      <c r="G196" s="1">
        <v>1.85185E-2</v>
      </c>
      <c r="J196" t="s">
        <v>83</v>
      </c>
      <c r="K196" t="s">
        <v>41</v>
      </c>
      <c r="L196" t="s">
        <v>26</v>
      </c>
      <c r="M196">
        <v>3</v>
      </c>
      <c r="N196">
        <v>800</v>
      </c>
      <c r="O196" t="s">
        <v>42</v>
      </c>
      <c r="P196" s="1">
        <v>3.7499999999999999E-3</v>
      </c>
      <c r="S196" t="s">
        <v>182</v>
      </c>
      <c r="T196" t="s">
        <v>68</v>
      </c>
      <c r="U196" t="s">
        <v>32</v>
      </c>
      <c r="V196">
        <v>9893</v>
      </c>
      <c r="W196">
        <v>11149</v>
      </c>
      <c r="X196" t="s">
        <v>132</v>
      </c>
      <c r="Y196" s="1">
        <v>0.88734420000000003</v>
      </c>
      <c r="AB196" t="s">
        <v>220</v>
      </c>
      <c r="AC196" t="s">
        <v>68</v>
      </c>
      <c r="AD196" t="s">
        <v>32</v>
      </c>
      <c r="AE196">
        <v>6845</v>
      </c>
      <c r="AF196">
        <v>18083</v>
      </c>
      <c r="AG196" t="s">
        <v>132</v>
      </c>
      <c r="AH196" s="1">
        <v>0.37853229999999999</v>
      </c>
    </row>
    <row r="197" spans="1:34" x14ac:dyDescent="0.35">
      <c r="A197" t="s">
        <v>242</v>
      </c>
      <c r="B197" t="s">
        <v>70</v>
      </c>
      <c r="C197" t="s">
        <v>26</v>
      </c>
      <c r="D197">
        <v>59</v>
      </c>
      <c r="E197">
        <v>4549</v>
      </c>
      <c r="F197" t="s">
        <v>132</v>
      </c>
      <c r="G197" s="1">
        <v>1.2969899999999999E-2</v>
      </c>
      <c r="J197" t="s">
        <v>84</v>
      </c>
      <c r="K197" t="s">
        <v>41</v>
      </c>
      <c r="L197" t="s">
        <v>32</v>
      </c>
      <c r="M197">
        <v>5057</v>
      </c>
      <c r="N197">
        <v>5490</v>
      </c>
      <c r="O197" t="s">
        <v>42</v>
      </c>
      <c r="P197" s="1">
        <v>0.92112930000000004</v>
      </c>
      <c r="S197" t="s">
        <v>182</v>
      </c>
      <c r="T197" t="s">
        <v>68</v>
      </c>
      <c r="U197" t="s">
        <v>703</v>
      </c>
      <c r="V197">
        <v>12807</v>
      </c>
      <c r="W197">
        <v>20479</v>
      </c>
      <c r="X197" t="s">
        <v>132</v>
      </c>
      <c r="Y197" s="1">
        <v>0.62537240000000005</v>
      </c>
      <c r="AB197" t="s">
        <v>220</v>
      </c>
      <c r="AC197" t="s">
        <v>68</v>
      </c>
      <c r="AD197" t="s">
        <v>703</v>
      </c>
      <c r="AE197">
        <v>2913</v>
      </c>
      <c r="AF197">
        <v>53188</v>
      </c>
      <c r="AG197" t="s">
        <v>132</v>
      </c>
      <c r="AH197" s="1">
        <v>5.4767999999999997E-2</v>
      </c>
    </row>
    <row r="198" spans="1:34" x14ac:dyDescent="0.35">
      <c r="A198" t="s">
        <v>243</v>
      </c>
      <c r="B198" t="s">
        <v>68</v>
      </c>
      <c r="C198" t="s">
        <v>26</v>
      </c>
      <c r="D198">
        <v>65</v>
      </c>
      <c r="E198">
        <v>5169</v>
      </c>
      <c r="F198" t="s">
        <v>132</v>
      </c>
      <c r="G198" s="1">
        <v>1.2574999999999999E-2</v>
      </c>
      <c r="J198" t="s">
        <v>84</v>
      </c>
      <c r="K198" t="s">
        <v>41</v>
      </c>
      <c r="L198" t="s">
        <v>703</v>
      </c>
      <c r="M198">
        <v>16077</v>
      </c>
      <c r="N198">
        <v>17596</v>
      </c>
      <c r="O198" t="s">
        <v>42</v>
      </c>
      <c r="P198" s="1">
        <v>0.91367359999999997</v>
      </c>
      <c r="S198" t="s">
        <v>182</v>
      </c>
      <c r="T198" t="s">
        <v>68</v>
      </c>
      <c r="U198" t="s">
        <v>28</v>
      </c>
      <c r="V198">
        <v>982</v>
      </c>
      <c r="W198">
        <v>2949</v>
      </c>
      <c r="X198" t="s">
        <v>132</v>
      </c>
      <c r="Y198" s="1">
        <v>0.33299420000000002</v>
      </c>
      <c r="AB198" t="s">
        <v>220</v>
      </c>
      <c r="AC198" t="s">
        <v>68</v>
      </c>
      <c r="AD198" t="s">
        <v>28</v>
      </c>
      <c r="AE198">
        <v>11</v>
      </c>
      <c r="AF198">
        <v>7437</v>
      </c>
      <c r="AG198" t="s">
        <v>132</v>
      </c>
      <c r="AH198" s="1">
        <v>1.4790999999999999E-3</v>
      </c>
    </row>
    <row r="199" spans="1:34" x14ac:dyDescent="0.35">
      <c r="A199" t="s">
        <v>244</v>
      </c>
      <c r="B199" t="s">
        <v>70</v>
      </c>
      <c r="C199" t="s">
        <v>26</v>
      </c>
      <c r="D199">
        <v>25</v>
      </c>
      <c r="E199">
        <v>1904</v>
      </c>
      <c r="F199" t="s">
        <v>132</v>
      </c>
      <c r="G199" s="1">
        <v>1.3130299999999999E-2</v>
      </c>
      <c r="J199" t="s">
        <v>84</v>
      </c>
      <c r="K199" t="s">
        <v>41</v>
      </c>
      <c r="L199" t="s">
        <v>28</v>
      </c>
      <c r="M199">
        <v>2378</v>
      </c>
      <c r="N199">
        <v>2657</v>
      </c>
      <c r="O199" t="s">
        <v>42</v>
      </c>
      <c r="P199" s="1">
        <v>0.89499439999999997</v>
      </c>
      <c r="S199" t="s">
        <v>182</v>
      </c>
      <c r="T199" t="s">
        <v>68</v>
      </c>
      <c r="U199" t="s">
        <v>27</v>
      </c>
      <c r="V199">
        <v>3</v>
      </c>
      <c r="W199">
        <v>2841</v>
      </c>
      <c r="X199" t="s">
        <v>132</v>
      </c>
      <c r="Y199" s="1">
        <v>1.0560000000000001E-3</v>
      </c>
      <c r="AB199" t="s">
        <v>221</v>
      </c>
      <c r="AC199" t="s">
        <v>68</v>
      </c>
      <c r="AD199" t="s">
        <v>32</v>
      </c>
      <c r="AE199">
        <v>3331</v>
      </c>
      <c r="AF199">
        <v>10343</v>
      </c>
      <c r="AG199" t="s">
        <v>132</v>
      </c>
      <c r="AH199" s="1">
        <v>0.3220536</v>
      </c>
    </row>
    <row r="200" spans="1:34" x14ac:dyDescent="0.35">
      <c r="A200" t="s">
        <v>245</v>
      </c>
      <c r="B200" t="s">
        <v>70</v>
      </c>
      <c r="C200" t="s">
        <v>26</v>
      </c>
      <c r="D200">
        <v>80</v>
      </c>
      <c r="E200">
        <v>7762</v>
      </c>
      <c r="F200" t="s">
        <v>132</v>
      </c>
      <c r="G200" s="1">
        <v>1.0306600000000001E-2</v>
      </c>
      <c r="J200" t="s">
        <v>84</v>
      </c>
      <c r="K200" t="s">
        <v>41</v>
      </c>
      <c r="L200" t="s">
        <v>27</v>
      </c>
      <c r="M200">
        <v>1887</v>
      </c>
      <c r="N200">
        <v>3044</v>
      </c>
      <c r="O200" t="s">
        <v>42</v>
      </c>
      <c r="P200" s="1">
        <v>0.61990800000000001</v>
      </c>
      <c r="S200" t="s">
        <v>183</v>
      </c>
      <c r="T200" t="s">
        <v>68</v>
      </c>
      <c r="U200" t="s">
        <v>32</v>
      </c>
      <c r="V200">
        <v>16301</v>
      </c>
      <c r="W200">
        <v>19270</v>
      </c>
      <c r="X200" t="s">
        <v>132</v>
      </c>
      <c r="Y200" s="1">
        <v>0.84592630000000002</v>
      </c>
      <c r="AB200" t="s">
        <v>221</v>
      </c>
      <c r="AC200" t="s">
        <v>68</v>
      </c>
      <c r="AD200" t="s">
        <v>703</v>
      </c>
      <c r="AE200">
        <v>1059</v>
      </c>
      <c r="AF200">
        <v>22746</v>
      </c>
      <c r="AG200" t="s">
        <v>132</v>
      </c>
      <c r="AH200" s="1">
        <v>4.6557599999999998E-2</v>
      </c>
    </row>
    <row r="201" spans="1:34" x14ac:dyDescent="0.35">
      <c r="A201" t="s">
        <v>246</v>
      </c>
      <c r="B201" t="s">
        <v>41</v>
      </c>
      <c r="C201" t="s">
        <v>26</v>
      </c>
      <c r="D201">
        <v>25</v>
      </c>
      <c r="E201">
        <v>802</v>
      </c>
      <c r="F201" t="s">
        <v>132</v>
      </c>
      <c r="G201" s="1">
        <v>3.1172100000000001E-2</v>
      </c>
      <c r="J201" t="s">
        <v>84</v>
      </c>
      <c r="K201" t="s">
        <v>41</v>
      </c>
      <c r="L201" t="s">
        <v>26</v>
      </c>
      <c r="M201">
        <v>3</v>
      </c>
      <c r="N201">
        <v>1589</v>
      </c>
      <c r="O201" t="s">
        <v>42</v>
      </c>
      <c r="P201" s="1">
        <v>1.8879999999999999E-3</v>
      </c>
      <c r="S201" t="s">
        <v>183</v>
      </c>
      <c r="T201" t="s">
        <v>68</v>
      </c>
      <c r="U201" t="s">
        <v>703</v>
      </c>
      <c r="V201">
        <v>22738</v>
      </c>
      <c r="W201">
        <v>34349</v>
      </c>
      <c r="X201" t="s">
        <v>132</v>
      </c>
      <c r="Y201" s="1">
        <v>0.66196980000000005</v>
      </c>
      <c r="AB201" t="s">
        <v>221</v>
      </c>
      <c r="AC201" t="s">
        <v>68</v>
      </c>
      <c r="AD201" t="s">
        <v>28</v>
      </c>
      <c r="AE201">
        <v>1</v>
      </c>
      <c r="AF201">
        <v>2710</v>
      </c>
      <c r="AG201" t="s">
        <v>132</v>
      </c>
      <c r="AH201" s="1">
        <v>3.6900000000000002E-4</v>
      </c>
    </row>
    <row r="202" spans="1:34" x14ac:dyDescent="0.35">
      <c r="A202" t="s">
        <v>247</v>
      </c>
      <c r="B202" t="s">
        <v>68</v>
      </c>
      <c r="C202" t="s">
        <v>26</v>
      </c>
      <c r="D202">
        <v>47</v>
      </c>
      <c r="E202">
        <v>1973</v>
      </c>
      <c r="F202" t="s">
        <v>132</v>
      </c>
      <c r="G202" s="1">
        <v>2.3821599999999998E-2</v>
      </c>
      <c r="J202" t="s">
        <v>85</v>
      </c>
      <c r="K202" t="s">
        <v>41</v>
      </c>
      <c r="L202" t="s">
        <v>32</v>
      </c>
      <c r="M202">
        <v>3225</v>
      </c>
      <c r="N202">
        <v>3573</v>
      </c>
      <c r="O202" t="s">
        <v>42</v>
      </c>
      <c r="P202" s="1">
        <v>0.90260289999999999</v>
      </c>
      <c r="S202" t="s">
        <v>183</v>
      </c>
      <c r="T202" t="s">
        <v>68</v>
      </c>
      <c r="U202" t="s">
        <v>28</v>
      </c>
      <c r="V202">
        <v>1479</v>
      </c>
      <c r="W202">
        <v>4574</v>
      </c>
      <c r="X202" t="s">
        <v>132</v>
      </c>
      <c r="Y202" s="1">
        <v>0.32334940000000001</v>
      </c>
      <c r="AB202" t="s">
        <v>224</v>
      </c>
      <c r="AC202" t="s">
        <v>68</v>
      </c>
      <c r="AD202" t="s">
        <v>32</v>
      </c>
      <c r="AE202">
        <v>3334</v>
      </c>
      <c r="AF202">
        <v>11349</v>
      </c>
      <c r="AG202" t="s">
        <v>132</v>
      </c>
      <c r="AH202" s="1">
        <v>0.29377039999999999</v>
      </c>
    </row>
    <row r="203" spans="1:34" x14ac:dyDescent="0.35">
      <c r="A203" t="s">
        <v>248</v>
      </c>
      <c r="B203" t="s">
        <v>41</v>
      </c>
      <c r="C203" t="s">
        <v>26</v>
      </c>
      <c r="D203">
        <v>23</v>
      </c>
      <c r="E203">
        <v>1507</v>
      </c>
      <c r="F203" t="s">
        <v>132</v>
      </c>
      <c r="G203" s="1">
        <v>1.5262100000000001E-2</v>
      </c>
      <c r="J203" t="s">
        <v>85</v>
      </c>
      <c r="K203" t="s">
        <v>41</v>
      </c>
      <c r="L203" t="s">
        <v>703</v>
      </c>
      <c r="M203">
        <v>11749</v>
      </c>
      <c r="N203">
        <v>13178</v>
      </c>
      <c r="O203" t="s">
        <v>42</v>
      </c>
      <c r="P203" s="1">
        <v>0.89156170000000001</v>
      </c>
      <c r="S203" t="s">
        <v>183</v>
      </c>
      <c r="T203" t="s">
        <v>68</v>
      </c>
      <c r="U203" t="s">
        <v>27</v>
      </c>
      <c r="V203">
        <v>2</v>
      </c>
      <c r="W203">
        <v>4691</v>
      </c>
      <c r="X203" t="s">
        <v>132</v>
      </c>
      <c r="Y203" s="1">
        <v>4.2630000000000001E-4</v>
      </c>
      <c r="AB203" t="s">
        <v>224</v>
      </c>
      <c r="AC203" t="s">
        <v>68</v>
      </c>
      <c r="AD203" t="s">
        <v>703</v>
      </c>
      <c r="AE203">
        <v>1510</v>
      </c>
      <c r="AF203">
        <v>32104</v>
      </c>
      <c r="AG203" t="s">
        <v>132</v>
      </c>
      <c r="AH203" s="1">
        <v>4.7034600000000003E-2</v>
      </c>
    </row>
    <row r="204" spans="1:34" x14ac:dyDescent="0.35">
      <c r="A204" t="s">
        <v>249</v>
      </c>
      <c r="B204" t="s">
        <v>41</v>
      </c>
      <c r="C204" t="s">
        <v>26</v>
      </c>
      <c r="D204">
        <v>124</v>
      </c>
      <c r="E204">
        <v>2105</v>
      </c>
      <c r="F204" t="s">
        <v>132</v>
      </c>
      <c r="G204" s="1">
        <v>5.8907399999999999E-2</v>
      </c>
      <c r="J204" t="s">
        <v>85</v>
      </c>
      <c r="K204" t="s">
        <v>41</v>
      </c>
      <c r="L204" t="s">
        <v>28</v>
      </c>
      <c r="M204">
        <v>320</v>
      </c>
      <c r="N204">
        <v>440</v>
      </c>
      <c r="O204" t="s">
        <v>42</v>
      </c>
      <c r="P204" s="1">
        <v>0.72727269999999999</v>
      </c>
      <c r="S204" t="s">
        <v>184</v>
      </c>
      <c r="T204" t="s">
        <v>68</v>
      </c>
      <c r="U204" t="s">
        <v>32</v>
      </c>
      <c r="V204">
        <v>10901</v>
      </c>
      <c r="W204">
        <v>14019</v>
      </c>
      <c r="X204" t="s">
        <v>132</v>
      </c>
      <c r="Y204" s="1">
        <v>0.77758749999999999</v>
      </c>
      <c r="AB204" t="s">
        <v>224</v>
      </c>
      <c r="AC204" t="s">
        <v>68</v>
      </c>
      <c r="AD204" t="s">
        <v>28</v>
      </c>
      <c r="AE204">
        <v>2</v>
      </c>
      <c r="AF204">
        <v>4379</v>
      </c>
      <c r="AG204" t="s">
        <v>132</v>
      </c>
      <c r="AH204" s="1">
        <v>4.5669999999999999E-4</v>
      </c>
    </row>
    <row r="205" spans="1:34" x14ac:dyDescent="0.35">
      <c r="A205" t="s">
        <v>250</v>
      </c>
      <c r="B205" t="s">
        <v>41</v>
      </c>
      <c r="C205" t="s">
        <v>26</v>
      </c>
      <c r="D205">
        <v>48</v>
      </c>
      <c r="E205">
        <v>630</v>
      </c>
      <c r="F205" t="s">
        <v>132</v>
      </c>
      <c r="G205" s="1">
        <v>7.6190499999999994E-2</v>
      </c>
      <c r="J205" t="s">
        <v>85</v>
      </c>
      <c r="K205" t="s">
        <v>41</v>
      </c>
      <c r="L205" t="s">
        <v>27</v>
      </c>
      <c r="M205">
        <v>202</v>
      </c>
      <c r="N205">
        <v>493</v>
      </c>
      <c r="O205" t="s">
        <v>42</v>
      </c>
      <c r="P205" s="1">
        <v>0.4097363</v>
      </c>
      <c r="S205" t="s">
        <v>184</v>
      </c>
      <c r="T205" t="s">
        <v>68</v>
      </c>
      <c r="U205" t="s">
        <v>703</v>
      </c>
      <c r="V205">
        <v>20539</v>
      </c>
      <c r="W205">
        <v>32869</v>
      </c>
      <c r="X205" t="s">
        <v>132</v>
      </c>
      <c r="Y205" s="1">
        <v>0.6248745</v>
      </c>
      <c r="AB205" t="s">
        <v>225</v>
      </c>
      <c r="AC205" t="s">
        <v>68</v>
      </c>
      <c r="AD205" t="s">
        <v>32</v>
      </c>
      <c r="AE205">
        <v>961</v>
      </c>
      <c r="AF205">
        <v>4371</v>
      </c>
      <c r="AG205" t="s">
        <v>132</v>
      </c>
      <c r="AH205" s="1">
        <v>0.2198582</v>
      </c>
    </row>
    <row r="206" spans="1:34" x14ac:dyDescent="0.35">
      <c r="A206" t="s">
        <v>251</v>
      </c>
      <c r="B206" t="s">
        <v>41</v>
      </c>
      <c r="C206" t="s">
        <v>26</v>
      </c>
      <c r="D206">
        <v>15</v>
      </c>
      <c r="E206">
        <v>270</v>
      </c>
      <c r="F206" t="s">
        <v>132</v>
      </c>
      <c r="G206" s="1">
        <v>5.5555599999999997E-2</v>
      </c>
      <c r="J206" t="s">
        <v>85</v>
      </c>
      <c r="K206" t="s">
        <v>41</v>
      </c>
      <c r="L206" t="s">
        <v>26</v>
      </c>
      <c r="M206">
        <v>8</v>
      </c>
      <c r="N206">
        <v>393</v>
      </c>
      <c r="O206" t="s">
        <v>42</v>
      </c>
      <c r="P206" s="1">
        <v>2.0356200000000001E-2</v>
      </c>
      <c r="S206" t="s">
        <v>184</v>
      </c>
      <c r="T206" t="s">
        <v>68</v>
      </c>
      <c r="U206" t="s">
        <v>28</v>
      </c>
      <c r="V206">
        <v>877</v>
      </c>
      <c r="W206">
        <v>4513</v>
      </c>
      <c r="X206" t="s">
        <v>132</v>
      </c>
      <c r="Y206" s="1">
        <v>0.19432749999999999</v>
      </c>
      <c r="AB206" t="s">
        <v>225</v>
      </c>
      <c r="AC206" t="s">
        <v>68</v>
      </c>
      <c r="AD206" t="s">
        <v>703</v>
      </c>
      <c r="AE206">
        <v>765</v>
      </c>
      <c r="AF206">
        <v>16580</v>
      </c>
      <c r="AG206" t="s">
        <v>132</v>
      </c>
      <c r="AH206" s="1">
        <v>4.6139899999999998E-2</v>
      </c>
    </row>
    <row r="207" spans="1:34" x14ac:dyDescent="0.35">
      <c r="A207" t="s">
        <v>252</v>
      </c>
      <c r="B207" t="s">
        <v>41</v>
      </c>
      <c r="C207" t="s">
        <v>26</v>
      </c>
      <c r="D207">
        <v>223</v>
      </c>
      <c r="E207">
        <v>2200</v>
      </c>
      <c r="F207" t="s">
        <v>143</v>
      </c>
      <c r="G207" s="1">
        <v>0.1013636</v>
      </c>
      <c r="J207" t="s">
        <v>86</v>
      </c>
      <c r="K207" t="s">
        <v>41</v>
      </c>
      <c r="L207" t="s">
        <v>28</v>
      </c>
      <c r="M207">
        <v>102</v>
      </c>
      <c r="N207">
        <v>96</v>
      </c>
      <c r="O207" t="s">
        <v>42</v>
      </c>
      <c r="P207" s="1">
        <v>1</v>
      </c>
      <c r="S207" t="s">
        <v>185</v>
      </c>
      <c r="T207" t="s">
        <v>68</v>
      </c>
      <c r="U207" t="s">
        <v>32</v>
      </c>
      <c r="V207">
        <v>13587</v>
      </c>
      <c r="W207">
        <v>16043</v>
      </c>
      <c r="X207" t="s">
        <v>132</v>
      </c>
      <c r="Y207" s="1">
        <v>0.84691139999999998</v>
      </c>
      <c r="AB207" t="s">
        <v>225</v>
      </c>
      <c r="AC207" t="s">
        <v>68</v>
      </c>
      <c r="AD207" t="s">
        <v>28</v>
      </c>
      <c r="AE207">
        <v>1</v>
      </c>
      <c r="AF207">
        <v>2591</v>
      </c>
      <c r="AG207" t="s">
        <v>132</v>
      </c>
      <c r="AH207" s="1">
        <v>3.86E-4</v>
      </c>
    </row>
    <row r="208" spans="1:34" x14ac:dyDescent="0.35">
      <c r="A208" t="s">
        <v>253</v>
      </c>
      <c r="B208" t="s">
        <v>41</v>
      </c>
      <c r="C208" t="s">
        <v>26</v>
      </c>
      <c r="D208">
        <v>213</v>
      </c>
      <c r="E208">
        <v>2047</v>
      </c>
      <c r="F208" t="s">
        <v>143</v>
      </c>
      <c r="G208" s="1">
        <v>0.1040547</v>
      </c>
      <c r="J208" t="s">
        <v>86</v>
      </c>
      <c r="K208" t="s">
        <v>41</v>
      </c>
      <c r="L208" t="s">
        <v>32</v>
      </c>
      <c r="M208">
        <v>397</v>
      </c>
      <c r="N208">
        <v>431</v>
      </c>
      <c r="O208" t="s">
        <v>42</v>
      </c>
      <c r="P208" s="1">
        <v>0.92111370000000004</v>
      </c>
      <c r="S208" t="s">
        <v>185</v>
      </c>
      <c r="T208" t="s">
        <v>68</v>
      </c>
      <c r="U208" t="s">
        <v>703</v>
      </c>
      <c r="V208">
        <v>17371</v>
      </c>
      <c r="W208">
        <v>28269</v>
      </c>
      <c r="X208" t="s">
        <v>132</v>
      </c>
      <c r="Y208" s="1">
        <v>0.61448939999999996</v>
      </c>
      <c r="AB208" t="s">
        <v>226</v>
      </c>
      <c r="AC208" t="s">
        <v>68</v>
      </c>
      <c r="AD208" t="s">
        <v>32</v>
      </c>
      <c r="AE208">
        <v>3932</v>
      </c>
      <c r="AF208">
        <v>17313</v>
      </c>
      <c r="AG208" t="s">
        <v>132</v>
      </c>
      <c r="AH208" s="1">
        <v>0.2271126</v>
      </c>
    </row>
    <row r="209" spans="1:34" x14ac:dyDescent="0.35">
      <c r="A209" t="s">
        <v>254</v>
      </c>
      <c r="B209" t="s">
        <v>41</v>
      </c>
      <c r="C209" t="s">
        <v>26</v>
      </c>
      <c r="D209">
        <v>62</v>
      </c>
      <c r="E209">
        <v>553</v>
      </c>
      <c r="F209" t="s">
        <v>143</v>
      </c>
      <c r="G209" s="1">
        <v>0.1121157</v>
      </c>
      <c r="J209" t="s">
        <v>86</v>
      </c>
      <c r="K209" t="s">
        <v>41</v>
      </c>
      <c r="L209" t="s">
        <v>703</v>
      </c>
      <c r="M209">
        <v>552</v>
      </c>
      <c r="N209">
        <v>663</v>
      </c>
      <c r="O209" t="s">
        <v>42</v>
      </c>
      <c r="P209" s="1">
        <v>0.83257919999999996</v>
      </c>
      <c r="S209" t="s">
        <v>185</v>
      </c>
      <c r="T209" t="s">
        <v>68</v>
      </c>
      <c r="U209" t="s">
        <v>28</v>
      </c>
      <c r="V209">
        <v>967</v>
      </c>
      <c r="W209">
        <v>3356</v>
      </c>
      <c r="X209" t="s">
        <v>132</v>
      </c>
      <c r="Y209" s="1">
        <v>0.28814070000000003</v>
      </c>
      <c r="AB209" t="s">
        <v>226</v>
      </c>
      <c r="AC209" t="s">
        <v>68</v>
      </c>
      <c r="AD209" t="s">
        <v>703</v>
      </c>
      <c r="AE209">
        <v>2337</v>
      </c>
      <c r="AF209">
        <v>55985</v>
      </c>
      <c r="AG209" t="s">
        <v>132</v>
      </c>
      <c r="AH209" s="1">
        <v>4.1743299999999997E-2</v>
      </c>
    </row>
    <row r="210" spans="1:34" x14ac:dyDescent="0.35">
      <c r="A210" t="s">
        <v>255</v>
      </c>
      <c r="B210" t="s">
        <v>41</v>
      </c>
      <c r="C210" t="s">
        <v>26</v>
      </c>
      <c r="D210">
        <v>146</v>
      </c>
      <c r="E210">
        <v>1389</v>
      </c>
      <c r="F210" t="s">
        <v>143</v>
      </c>
      <c r="G210" s="1">
        <v>0.1051116</v>
      </c>
      <c r="J210" t="s">
        <v>86</v>
      </c>
      <c r="K210" t="s">
        <v>41</v>
      </c>
      <c r="L210" t="s">
        <v>27</v>
      </c>
      <c r="M210">
        <v>69</v>
      </c>
      <c r="N210">
        <v>114</v>
      </c>
      <c r="O210" t="s">
        <v>42</v>
      </c>
      <c r="P210" s="1">
        <v>0.6052632</v>
      </c>
      <c r="S210" t="s">
        <v>185</v>
      </c>
      <c r="T210" t="s">
        <v>68</v>
      </c>
      <c r="U210" t="s">
        <v>27</v>
      </c>
      <c r="V210">
        <v>4</v>
      </c>
      <c r="W210">
        <v>3377</v>
      </c>
      <c r="X210" t="s">
        <v>132</v>
      </c>
      <c r="Y210" s="1">
        <v>1.1845E-3</v>
      </c>
      <c r="AB210" t="s">
        <v>226</v>
      </c>
      <c r="AC210" t="s">
        <v>68</v>
      </c>
      <c r="AD210" t="s">
        <v>28</v>
      </c>
      <c r="AE210">
        <v>6</v>
      </c>
      <c r="AF210">
        <v>8544</v>
      </c>
      <c r="AG210" t="s">
        <v>132</v>
      </c>
      <c r="AH210" s="1">
        <v>7.0220000000000005E-4</v>
      </c>
    </row>
    <row r="211" spans="1:34" x14ac:dyDescent="0.35">
      <c r="A211" t="s">
        <v>256</v>
      </c>
      <c r="B211" t="s">
        <v>41</v>
      </c>
      <c r="C211" t="s">
        <v>26</v>
      </c>
      <c r="D211">
        <v>75</v>
      </c>
      <c r="E211">
        <v>691</v>
      </c>
      <c r="F211" t="s">
        <v>132</v>
      </c>
      <c r="G211" s="1">
        <v>0.10853839999999999</v>
      </c>
      <c r="J211" t="s">
        <v>86</v>
      </c>
      <c r="K211" t="s">
        <v>41</v>
      </c>
      <c r="L211" t="s">
        <v>26</v>
      </c>
      <c r="N211">
        <v>35</v>
      </c>
      <c r="O211" t="s">
        <v>42</v>
      </c>
      <c r="S211" t="s">
        <v>191</v>
      </c>
      <c r="T211" t="s">
        <v>68</v>
      </c>
      <c r="U211" t="s">
        <v>32</v>
      </c>
      <c r="V211">
        <v>8481</v>
      </c>
      <c r="W211">
        <v>10618</v>
      </c>
      <c r="X211" t="s">
        <v>132</v>
      </c>
      <c r="Y211" s="1">
        <v>0.79873799999999995</v>
      </c>
      <c r="AB211" t="s">
        <v>227</v>
      </c>
      <c r="AC211" t="s">
        <v>68</v>
      </c>
      <c r="AD211" t="s">
        <v>32</v>
      </c>
      <c r="AE211">
        <v>1833</v>
      </c>
      <c r="AF211">
        <v>5849</v>
      </c>
      <c r="AG211" t="s">
        <v>132</v>
      </c>
      <c r="AH211" s="1">
        <v>0.31338690000000002</v>
      </c>
    </row>
    <row r="212" spans="1:34" x14ac:dyDescent="0.35">
      <c r="A212" t="s">
        <v>257</v>
      </c>
      <c r="B212" t="s">
        <v>41</v>
      </c>
      <c r="C212" t="s">
        <v>26</v>
      </c>
      <c r="D212">
        <v>25</v>
      </c>
      <c r="E212">
        <v>362</v>
      </c>
      <c r="F212" t="s">
        <v>143</v>
      </c>
      <c r="G212" s="1">
        <v>6.9060800000000006E-2</v>
      </c>
      <c r="J212" t="s">
        <v>87</v>
      </c>
      <c r="K212" t="s">
        <v>41</v>
      </c>
      <c r="L212" t="s">
        <v>32</v>
      </c>
      <c r="M212">
        <v>7889</v>
      </c>
      <c r="N212">
        <v>8415</v>
      </c>
      <c r="O212" t="s">
        <v>42</v>
      </c>
      <c r="P212" s="1">
        <v>0.93749249999999995</v>
      </c>
      <c r="S212" t="s">
        <v>191</v>
      </c>
      <c r="T212" t="s">
        <v>68</v>
      </c>
      <c r="U212" t="s">
        <v>703</v>
      </c>
      <c r="V212">
        <v>13723</v>
      </c>
      <c r="W212">
        <v>21803</v>
      </c>
      <c r="X212" t="s">
        <v>132</v>
      </c>
      <c r="Y212" s="1">
        <v>0.62940879999999999</v>
      </c>
      <c r="AB212" t="s">
        <v>227</v>
      </c>
      <c r="AC212" t="s">
        <v>68</v>
      </c>
      <c r="AD212" t="s">
        <v>703</v>
      </c>
      <c r="AE212">
        <v>1487</v>
      </c>
      <c r="AF212">
        <v>21056</v>
      </c>
      <c r="AG212" t="s">
        <v>132</v>
      </c>
      <c r="AH212" s="1">
        <v>7.0621199999999995E-2</v>
      </c>
    </row>
    <row r="213" spans="1:34" x14ac:dyDescent="0.35">
      <c r="A213" t="s">
        <v>258</v>
      </c>
      <c r="B213" t="s">
        <v>41</v>
      </c>
      <c r="C213" t="s">
        <v>26</v>
      </c>
      <c r="D213">
        <v>53</v>
      </c>
      <c r="E213">
        <v>782</v>
      </c>
      <c r="F213" t="s">
        <v>143</v>
      </c>
      <c r="G213" s="1">
        <v>6.7774899999999999E-2</v>
      </c>
      <c r="J213" t="s">
        <v>87</v>
      </c>
      <c r="K213" t="s">
        <v>41</v>
      </c>
      <c r="L213" t="s">
        <v>28</v>
      </c>
      <c r="M213">
        <v>3485</v>
      </c>
      <c r="N213">
        <v>3787</v>
      </c>
      <c r="O213" t="s">
        <v>42</v>
      </c>
      <c r="P213" s="1">
        <v>0.92025349999999995</v>
      </c>
      <c r="S213" t="s">
        <v>191</v>
      </c>
      <c r="T213" t="s">
        <v>68</v>
      </c>
      <c r="U213" t="s">
        <v>28</v>
      </c>
      <c r="V213">
        <v>864</v>
      </c>
      <c r="W213">
        <v>2790</v>
      </c>
      <c r="X213" t="s">
        <v>132</v>
      </c>
      <c r="Y213" s="1">
        <v>0.30967739999999999</v>
      </c>
      <c r="AB213" t="s">
        <v>227</v>
      </c>
      <c r="AC213" t="s">
        <v>68</v>
      </c>
      <c r="AD213" t="s">
        <v>28</v>
      </c>
      <c r="AE213">
        <v>2</v>
      </c>
      <c r="AF213">
        <v>3348</v>
      </c>
      <c r="AG213" t="s">
        <v>132</v>
      </c>
      <c r="AH213" s="1">
        <v>5.9739999999999999E-4</v>
      </c>
    </row>
    <row r="214" spans="1:34" x14ac:dyDescent="0.35">
      <c r="A214" t="s">
        <v>259</v>
      </c>
      <c r="B214" t="s">
        <v>41</v>
      </c>
      <c r="C214" t="s">
        <v>26</v>
      </c>
      <c r="D214">
        <v>65</v>
      </c>
      <c r="E214">
        <v>2248</v>
      </c>
      <c r="F214" t="s">
        <v>143</v>
      </c>
      <c r="G214" s="1">
        <v>2.8914599999999999E-2</v>
      </c>
      <c r="J214" t="s">
        <v>87</v>
      </c>
      <c r="K214" t="s">
        <v>41</v>
      </c>
      <c r="L214" t="s">
        <v>703</v>
      </c>
      <c r="M214">
        <v>21301</v>
      </c>
      <c r="N214">
        <v>23624</v>
      </c>
      <c r="O214" t="s">
        <v>42</v>
      </c>
      <c r="P214" s="1">
        <v>0.90166780000000002</v>
      </c>
      <c r="S214" t="s">
        <v>195</v>
      </c>
      <c r="T214" t="s">
        <v>68</v>
      </c>
      <c r="U214" t="s">
        <v>32</v>
      </c>
      <c r="V214">
        <v>8177</v>
      </c>
      <c r="W214">
        <v>12661</v>
      </c>
      <c r="X214" t="s">
        <v>132</v>
      </c>
      <c r="Y214" s="1">
        <v>0.64584149999999996</v>
      </c>
      <c r="AB214" t="s">
        <v>230</v>
      </c>
      <c r="AC214" t="s">
        <v>68</v>
      </c>
      <c r="AD214" t="s">
        <v>32</v>
      </c>
      <c r="AE214">
        <v>720</v>
      </c>
      <c r="AF214">
        <v>1682</v>
      </c>
      <c r="AG214" t="s">
        <v>132</v>
      </c>
      <c r="AH214" s="1">
        <v>0.42806179999999999</v>
      </c>
    </row>
    <row r="215" spans="1:34" x14ac:dyDescent="0.35">
      <c r="A215" t="s">
        <v>260</v>
      </c>
      <c r="B215" t="s">
        <v>41</v>
      </c>
      <c r="C215" t="s">
        <v>26</v>
      </c>
      <c r="D215">
        <v>23</v>
      </c>
      <c r="E215">
        <v>805</v>
      </c>
      <c r="F215" t="s">
        <v>143</v>
      </c>
      <c r="G215" s="1">
        <v>2.85714E-2</v>
      </c>
      <c r="J215" t="s">
        <v>87</v>
      </c>
      <c r="K215" t="s">
        <v>41</v>
      </c>
      <c r="L215" t="s">
        <v>27</v>
      </c>
      <c r="M215">
        <v>2763</v>
      </c>
      <c r="N215">
        <v>3913</v>
      </c>
      <c r="O215" t="s">
        <v>42</v>
      </c>
      <c r="P215" s="1">
        <v>0.70610790000000001</v>
      </c>
      <c r="S215" t="s">
        <v>195</v>
      </c>
      <c r="T215" t="s">
        <v>68</v>
      </c>
      <c r="U215" t="s">
        <v>703</v>
      </c>
      <c r="V215">
        <v>21962</v>
      </c>
      <c r="W215">
        <v>49591</v>
      </c>
      <c r="X215" t="s">
        <v>132</v>
      </c>
      <c r="Y215" s="1">
        <v>0.4428626</v>
      </c>
      <c r="AB215" t="s">
        <v>230</v>
      </c>
      <c r="AC215" t="s">
        <v>68</v>
      </c>
      <c r="AD215" t="s">
        <v>703</v>
      </c>
      <c r="AE215">
        <v>316</v>
      </c>
      <c r="AF215">
        <v>4604</v>
      </c>
      <c r="AG215" t="s">
        <v>132</v>
      </c>
      <c r="AH215" s="1">
        <v>6.8636000000000003E-2</v>
      </c>
    </row>
    <row r="216" spans="1:34" x14ac:dyDescent="0.35">
      <c r="A216" t="s">
        <v>261</v>
      </c>
      <c r="B216" t="s">
        <v>41</v>
      </c>
      <c r="C216" t="s">
        <v>26</v>
      </c>
      <c r="D216">
        <v>42</v>
      </c>
      <c r="E216">
        <v>1374</v>
      </c>
      <c r="F216" t="s">
        <v>143</v>
      </c>
      <c r="G216" s="1">
        <v>3.05677E-2</v>
      </c>
      <c r="J216" t="s">
        <v>87</v>
      </c>
      <c r="K216" t="s">
        <v>41</v>
      </c>
      <c r="L216" t="s">
        <v>26</v>
      </c>
      <c r="M216">
        <v>5</v>
      </c>
      <c r="N216">
        <v>2154</v>
      </c>
      <c r="O216" t="s">
        <v>42</v>
      </c>
      <c r="P216" s="1">
        <v>2.3213000000000001E-3</v>
      </c>
      <c r="S216" t="s">
        <v>195</v>
      </c>
      <c r="T216" t="s">
        <v>68</v>
      </c>
      <c r="U216" t="s">
        <v>28</v>
      </c>
      <c r="V216">
        <v>1098</v>
      </c>
      <c r="W216">
        <v>7916</v>
      </c>
      <c r="X216" t="s">
        <v>132</v>
      </c>
      <c r="Y216" s="1">
        <v>0.13870640000000001</v>
      </c>
      <c r="AB216" t="s">
        <v>243</v>
      </c>
      <c r="AC216" t="s">
        <v>68</v>
      </c>
      <c r="AD216" t="s">
        <v>32</v>
      </c>
      <c r="AE216">
        <v>4812</v>
      </c>
      <c r="AF216">
        <v>17757</v>
      </c>
      <c r="AG216" t="s">
        <v>132</v>
      </c>
      <c r="AH216" s="1">
        <v>0.2709917</v>
      </c>
    </row>
    <row r="217" spans="1:34" x14ac:dyDescent="0.35">
      <c r="A217" t="s">
        <v>262</v>
      </c>
      <c r="B217" t="s">
        <v>41</v>
      </c>
      <c r="C217" t="s">
        <v>26</v>
      </c>
      <c r="D217">
        <v>74</v>
      </c>
      <c r="E217">
        <v>1758</v>
      </c>
      <c r="F217" t="s">
        <v>143</v>
      </c>
      <c r="G217" s="1">
        <v>4.20933E-2</v>
      </c>
      <c r="J217" t="s">
        <v>88</v>
      </c>
      <c r="K217" t="s">
        <v>41</v>
      </c>
      <c r="L217" t="s">
        <v>703</v>
      </c>
      <c r="M217">
        <v>6732</v>
      </c>
      <c r="N217">
        <v>7670</v>
      </c>
      <c r="O217" t="s">
        <v>42</v>
      </c>
      <c r="P217" s="1">
        <v>0.87770530000000002</v>
      </c>
      <c r="S217" t="s">
        <v>195</v>
      </c>
      <c r="T217" t="s">
        <v>68</v>
      </c>
      <c r="U217" t="s">
        <v>27</v>
      </c>
      <c r="V217">
        <v>2</v>
      </c>
      <c r="W217">
        <v>7687</v>
      </c>
      <c r="X217" t="s">
        <v>132</v>
      </c>
      <c r="Y217" s="1">
        <v>2.6019999999999998E-4</v>
      </c>
      <c r="AB217" t="s">
        <v>243</v>
      </c>
      <c r="AC217" t="s">
        <v>68</v>
      </c>
      <c r="AD217" t="s">
        <v>703</v>
      </c>
      <c r="AE217">
        <v>1629</v>
      </c>
      <c r="AF217">
        <v>56095</v>
      </c>
      <c r="AG217" t="s">
        <v>132</v>
      </c>
      <c r="AH217" s="1">
        <v>2.904E-2</v>
      </c>
    </row>
    <row r="218" spans="1:34" x14ac:dyDescent="0.35">
      <c r="A218" t="s">
        <v>263</v>
      </c>
      <c r="B218" t="s">
        <v>41</v>
      </c>
      <c r="C218" t="s">
        <v>26</v>
      </c>
      <c r="D218">
        <v>104</v>
      </c>
      <c r="E218">
        <v>1721</v>
      </c>
      <c r="F218" t="s">
        <v>143</v>
      </c>
      <c r="G218" s="1">
        <v>6.0429999999999998E-2</v>
      </c>
      <c r="J218" t="s">
        <v>88</v>
      </c>
      <c r="K218" t="s">
        <v>41</v>
      </c>
      <c r="L218" t="s">
        <v>28</v>
      </c>
      <c r="M218">
        <v>1279</v>
      </c>
      <c r="N218">
        <v>1472</v>
      </c>
      <c r="O218" t="s">
        <v>42</v>
      </c>
      <c r="P218" s="1">
        <v>0.86888589999999999</v>
      </c>
      <c r="S218" t="s">
        <v>196</v>
      </c>
      <c r="T218" t="s">
        <v>68</v>
      </c>
      <c r="U218" t="s">
        <v>32</v>
      </c>
      <c r="V218">
        <v>17592</v>
      </c>
      <c r="W218">
        <v>22579</v>
      </c>
      <c r="X218" t="s">
        <v>132</v>
      </c>
      <c r="Y218" s="1">
        <v>0.77913109999999997</v>
      </c>
      <c r="AB218" t="s">
        <v>243</v>
      </c>
      <c r="AC218" t="s">
        <v>68</v>
      </c>
      <c r="AD218" t="s">
        <v>28</v>
      </c>
      <c r="AE218">
        <v>3</v>
      </c>
      <c r="AF218">
        <v>7395</v>
      </c>
      <c r="AG218" t="s">
        <v>132</v>
      </c>
      <c r="AH218" s="1">
        <v>4.057E-4</v>
      </c>
    </row>
    <row r="219" spans="1:34" x14ac:dyDescent="0.35">
      <c r="A219" t="s">
        <v>264</v>
      </c>
      <c r="B219" t="s">
        <v>41</v>
      </c>
      <c r="C219" t="s">
        <v>26</v>
      </c>
      <c r="D219">
        <v>112</v>
      </c>
      <c r="E219">
        <v>1816</v>
      </c>
      <c r="F219" t="s">
        <v>143</v>
      </c>
      <c r="G219" s="1">
        <v>6.1674E-2</v>
      </c>
      <c r="J219" t="s">
        <v>88</v>
      </c>
      <c r="K219" t="s">
        <v>41</v>
      </c>
      <c r="L219" t="s">
        <v>32</v>
      </c>
      <c r="M219">
        <v>1851</v>
      </c>
      <c r="N219">
        <v>2230</v>
      </c>
      <c r="O219" t="s">
        <v>42</v>
      </c>
      <c r="P219" s="1">
        <v>0.83004489999999997</v>
      </c>
      <c r="S219" t="s">
        <v>196</v>
      </c>
      <c r="T219" t="s">
        <v>68</v>
      </c>
      <c r="U219" t="s">
        <v>703</v>
      </c>
      <c r="V219">
        <v>24797</v>
      </c>
      <c r="W219">
        <v>43727</v>
      </c>
      <c r="X219" t="s">
        <v>132</v>
      </c>
      <c r="Y219" s="1">
        <v>0.56708670000000005</v>
      </c>
      <c r="AB219" t="s">
        <v>247</v>
      </c>
      <c r="AC219" t="s">
        <v>68</v>
      </c>
      <c r="AD219" t="s">
        <v>32</v>
      </c>
      <c r="AE219">
        <v>1998</v>
      </c>
      <c r="AF219">
        <v>7039</v>
      </c>
      <c r="AG219" t="s">
        <v>132</v>
      </c>
      <c r="AH219" s="1">
        <v>0.28384710000000002</v>
      </c>
    </row>
    <row r="220" spans="1:34" x14ac:dyDescent="0.35">
      <c r="A220" t="s">
        <v>265</v>
      </c>
      <c r="B220" t="s">
        <v>41</v>
      </c>
      <c r="C220" t="s">
        <v>26</v>
      </c>
      <c r="D220">
        <v>110</v>
      </c>
      <c r="E220">
        <v>794</v>
      </c>
      <c r="F220" t="s">
        <v>143</v>
      </c>
      <c r="G220" s="1">
        <v>0.138539</v>
      </c>
      <c r="J220" t="s">
        <v>88</v>
      </c>
      <c r="K220" t="s">
        <v>41</v>
      </c>
      <c r="L220" t="s">
        <v>27</v>
      </c>
      <c r="M220">
        <v>856</v>
      </c>
      <c r="N220">
        <v>1493</v>
      </c>
      <c r="O220" t="s">
        <v>42</v>
      </c>
      <c r="P220" s="1">
        <v>0.57334229999999997</v>
      </c>
      <c r="S220" t="s">
        <v>196</v>
      </c>
      <c r="T220" t="s">
        <v>68</v>
      </c>
      <c r="U220" t="s">
        <v>28</v>
      </c>
      <c r="V220">
        <v>1703</v>
      </c>
      <c r="W220">
        <v>6624</v>
      </c>
      <c r="X220" t="s">
        <v>132</v>
      </c>
      <c r="Y220" s="1">
        <v>0.25709539999999997</v>
      </c>
      <c r="AB220" t="s">
        <v>247</v>
      </c>
      <c r="AC220" t="s">
        <v>68</v>
      </c>
      <c r="AD220" t="s">
        <v>703</v>
      </c>
      <c r="AE220">
        <v>615</v>
      </c>
      <c r="AF220">
        <v>22845</v>
      </c>
      <c r="AG220" t="s">
        <v>132</v>
      </c>
      <c r="AH220" s="1">
        <v>2.6920599999999999E-2</v>
      </c>
    </row>
    <row r="221" spans="1:34" x14ac:dyDescent="0.35">
      <c r="A221" t="s">
        <v>266</v>
      </c>
      <c r="B221" t="s">
        <v>41</v>
      </c>
      <c r="C221" t="s">
        <v>26</v>
      </c>
      <c r="D221">
        <v>33</v>
      </c>
      <c r="E221">
        <v>744</v>
      </c>
      <c r="F221" t="s">
        <v>143</v>
      </c>
      <c r="G221" s="1">
        <v>4.43548E-2</v>
      </c>
      <c r="J221" t="s">
        <v>88</v>
      </c>
      <c r="K221" t="s">
        <v>41</v>
      </c>
      <c r="L221" t="s">
        <v>26</v>
      </c>
      <c r="N221">
        <v>552</v>
      </c>
      <c r="O221" t="s">
        <v>42</v>
      </c>
      <c r="S221" t="s">
        <v>196</v>
      </c>
      <c r="T221" t="s">
        <v>68</v>
      </c>
      <c r="U221" t="s">
        <v>27</v>
      </c>
      <c r="V221">
        <v>2</v>
      </c>
      <c r="W221">
        <v>6040</v>
      </c>
      <c r="X221" t="s">
        <v>132</v>
      </c>
      <c r="Y221" s="1">
        <v>3.3110000000000002E-4</v>
      </c>
      <c r="AB221" t="s">
        <v>293</v>
      </c>
      <c r="AC221" t="s">
        <v>68</v>
      </c>
      <c r="AD221" t="s">
        <v>32</v>
      </c>
      <c r="AE221">
        <v>4576</v>
      </c>
      <c r="AF221">
        <v>10346</v>
      </c>
      <c r="AG221" t="s">
        <v>132</v>
      </c>
      <c r="AH221" s="1">
        <v>0.44229649999999998</v>
      </c>
    </row>
    <row r="222" spans="1:34" x14ac:dyDescent="0.35">
      <c r="A222" t="s">
        <v>267</v>
      </c>
      <c r="B222" t="s">
        <v>41</v>
      </c>
      <c r="C222" t="s">
        <v>26</v>
      </c>
      <c r="D222">
        <v>130</v>
      </c>
      <c r="E222">
        <v>933</v>
      </c>
      <c r="F222" t="s">
        <v>143</v>
      </c>
      <c r="G222" s="1">
        <v>0.1393355</v>
      </c>
      <c r="J222" t="s">
        <v>89</v>
      </c>
      <c r="K222" t="s">
        <v>41</v>
      </c>
      <c r="L222" t="s">
        <v>703</v>
      </c>
      <c r="M222">
        <v>6011</v>
      </c>
      <c r="N222">
        <v>6937</v>
      </c>
      <c r="O222" t="s">
        <v>42</v>
      </c>
      <c r="P222" s="1">
        <v>0.86651290000000003</v>
      </c>
      <c r="S222" t="s">
        <v>197</v>
      </c>
      <c r="T222" t="s">
        <v>68</v>
      </c>
      <c r="U222" t="s">
        <v>32</v>
      </c>
      <c r="V222">
        <v>3270</v>
      </c>
      <c r="W222">
        <v>4566</v>
      </c>
      <c r="X222" t="s">
        <v>132</v>
      </c>
      <c r="Y222" s="1">
        <v>0.71616290000000005</v>
      </c>
      <c r="AB222" t="s">
        <v>293</v>
      </c>
      <c r="AC222" t="s">
        <v>68</v>
      </c>
      <c r="AD222" t="s">
        <v>703</v>
      </c>
      <c r="AE222">
        <v>1412</v>
      </c>
      <c r="AF222">
        <v>19999</v>
      </c>
      <c r="AG222" t="s">
        <v>132</v>
      </c>
      <c r="AH222" s="1">
        <v>7.06035E-2</v>
      </c>
    </row>
    <row r="223" spans="1:34" x14ac:dyDescent="0.35">
      <c r="A223" t="s">
        <v>268</v>
      </c>
      <c r="B223" t="s">
        <v>41</v>
      </c>
      <c r="C223" t="s">
        <v>26</v>
      </c>
      <c r="D223">
        <v>39</v>
      </c>
      <c r="E223">
        <v>632</v>
      </c>
      <c r="F223" t="s">
        <v>143</v>
      </c>
      <c r="G223" s="1">
        <v>6.1708899999999997E-2</v>
      </c>
      <c r="J223" t="s">
        <v>89</v>
      </c>
      <c r="K223" t="s">
        <v>41</v>
      </c>
      <c r="L223" t="s">
        <v>28</v>
      </c>
      <c r="M223">
        <v>669</v>
      </c>
      <c r="N223">
        <v>777</v>
      </c>
      <c r="O223" t="s">
        <v>42</v>
      </c>
      <c r="P223" s="1">
        <v>0.86100390000000004</v>
      </c>
      <c r="S223" t="s">
        <v>197</v>
      </c>
      <c r="T223" t="s">
        <v>68</v>
      </c>
      <c r="U223" t="s">
        <v>703</v>
      </c>
      <c r="V223">
        <v>6384</v>
      </c>
      <c r="W223">
        <v>12445</v>
      </c>
      <c r="X223" t="s">
        <v>132</v>
      </c>
      <c r="Y223" s="1">
        <v>0.51297709999999996</v>
      </c>
      <c r="AB223" t="s">
        <v>293</v>
      </c>
      <c r="AC223" t="s">
        <v>68</v>
      </c>
      <c r="AD223" t="s">
        <v>28</v>
      </c>
      <c r="AE223">
        <v>3</v>
      </c>
      <c r="AF223">
        <v>2480</v>
      </c>
      <c r="AG223" t="s">
        <v>132</v>
      </c>
      <c r="AH223" s="1">
        <v>1.2097E-3</v>
      </c>
    </row>
    <row r="224" spans="1:34" x14ac:dyDescent="0.35">
      <c r="A224" t="s">
        <v>269</v>
      </c>
      <c r="B224" t="s">
        <v>41</v>
      </c>
      <c r="C224" t="s">
        <v>26</v>
      </c>
      <c r="D224">
        <v>47</v>
      </c>
      <c r="E224">
        <v>574</v>
      </c>
      <c r="F224" t="s">
        <v>143</v>
      </c>
      <c r="G224" s="1">
        <v>8.1881499999999996E-2</v>
      </c>
      <c r="J224" t="s">
        <v>89</v>
      </c>
      <c r="K224" t="s">
        <v>41</v>
      </c>
      <c r="L224" t="s">
        <v>32</v>
      </c>
      <c r="M224">
        <v>971</v>
      </c>
      <c r="N224">
        <v>1206</v>
      </c>
      <c r="O224" t="s">
        <v>42</v>
      </c>
      <c r="P224" s="1">
        <v>0.805141</v>
      </c>
      <c r="S224" t="s">
        <v>197</v>
      </c>
      <c r="T224" t="s">
        <v>68</v>
      </c>
      <c r="U224" t="s">
        <v>28</v>
      </c>
      <c r="V224">
        <v>229</v>
      </c>
      <c r="W224">
        <v>1150</v>
      </c>
      <c r="X224" t="s">
        <v>132</v>
      </c>
      <c r="Y224" s="1">
        <v>0.19913040000000001</v>
      </c>
      <c r="AB224" t="s">
        <v>296</v>
      </c>
      <c r="AC224" t="s">
        <v>68</v>
      </c>
      <c r="AD224" t="s">
        <v>32</v>
      </c>
      <c r="AE224">
        <v>1940</v>
      </c>
      <c r="AF224">
        <v>5132</v>
      </c>
      <c r="AG224" t="s">
        <v>42</v>
      </c>
      <c r="AH224" s="1">
        <v>0.37802029999999998</v>
      </c>
    </row>
    <row r="225" spans="1:34" x14ac:dyDescent="0.35">
      <c r="A225" t="s">
        <v>270</v>
      </c>
      <c r="B225" t="s">
        <v>41</v>
      </c>
      <c r="C225" t="s">
        <v>26</v>
      </c>
      <c r="D225">
        <v>49</v>
      </c>
      <c r="E225">
        <v>957</v>
      </c>
      <c r="F225" t="s">
        <v>143</v>
      </c>
      <c r="G225" s="1">
        <v>5.1201700000000003E-2</v>
      </c>
      <c r="J225" t="s">
        <v>89</v>
      </c>
      <c r="K225" t="s">
        <v>41</v>
      </c>
      <c r="L225" t="s">
        <v>27</v>
      </c>
      <c r="M225">
        <v>682</v>
      </c>
      <c r="N225">
        <v>1325</v>
      </c>
      <c r="O225" t="s">
        <v>42</v>
      </c>
      <c r="P225" s="1">
        <v>0.51471699999999998</v>
      </c>
      <c r="S225" t="s">
        <v>198</v>
      </c>
      <c r="T225" t="s">
        <v>68</v>
      </c>
      <c r="U225" t="s">
        <v>32</v>
      </c>
      <c r="V225">
        <v>13501</v>
      </c>
      <c r="W225">
        <v>17776</v>
      </c>
      <c r="X225" t="s">
        <v>132</v>
      </c>
      <c r="Y225" s="1">
        <v>0.75950720000000005</v>
      </c>
      <c r="AB225" t="s">
        <v>296</v>
      </c>
      <c r="AC225" t="s">
        <v>68</v>
      </c>
      <c r="AD225" t="s">
        <v>703</v>
      </c>
      <c r="AE225">
        <v>613</v>
      </c>
      <c r="AF225">
        <v>13775</v>
      </c>
      <c r="AG225" t="s">
        <v>42</v>
      </c>
      <c r="AH225" s="1">
        <v>4.4500900000000003E-2</v>
      </c>
    </row>
    <row r="226" spans="1:34" x14ac:dyDescent="0.35">
      <c r="A226" t="s">
        <v>271</v>
      </c>
      <c r="B226" t="s">
        <v>41</v>
      </c>
      <c r="C226" t="s">
        <v>26</v>
      </c>
      <c r="D226">
        <v>52</v>
      </c>
      <c r="E226">
        <v>1022</v>
      </c>
      <c r="F226" t="s">
        <v>143</v>
      </c>
      <c r="G226" s="1">
        <v>5.0880599999999998E-2</v>
      </c>
      <c r="J226" t="s">
        <v>89</v>
      </c>
      <c r="K226" t="s">
        <v>41</v>
      </c>
      <c r="L226" t="s">
        <v>26</v>
      </c>
      <c r="M226">
        <v>2</v>
      </c>
      <c r="N226">
        <v>1037</v>
      </c>
      <c r="O226" t="s">
        <v>42</v>
      </c>
      <c r="P226" s="1">
        <v>1.9285999999999999E-3</v>
      </c>
      <c r="S226" t="s">
        <v>198</v>
      </c>
      <c r="T226" t="s">
        <v>68</v>
      </c>
      <c r="U226" t="s">
        <v>703</v>
      </c>
      <c r="V226">
        <v>13958</v>
      </c>
      <c r="W226">
        <v>30696</v>
      </c>
      <c r="X226" t="s">
        <v>132</v>
      </c>
      <c r="Y226" s="1">
        <v>0.45471719999999999</v>
      </c>
      <c r="AB226" t="s">
        <v>296</v>
      </c>
      <c r="AC226" t="s">
        <v>68</v>
      </c>
      <c r="AD226" t="s">
        <v>28</v>
      </c>
      <c r="AE226">
        <v>2</v>
      </c>
      <c r="AF226">
        <v>1734</v>
      </c>
      <c r="AG226" t="s">
        <v>42</v>
      </c>
      <c r="AH226" s="1">
        <v>1.1534E-3</v>
      </c>
    </row>
    <row r="227" spans="1:34" x14ac:dyDescent="0.35">
      <c r="A227" t="s">
        <v>272</v>
      </c>
      <c r="B227" t="s">
        <v>41</v>
      </c>
      <c r="C227" t="s">
        <v>26</v>
      </c>
      <c r="D227">
        <v>40</v>
      </c>
      <c r="E227">
        <v>1248</v>
      </c>
      <c r="F227" t="s">
        <v>143</v>
      </c>
      <c r="G227" s="1">
        <v>3.2051299999999998E-2</v>
      </c>
      <c r="J227" t="s">
        <v>90</v>
      </c>
      <c r="K227" t="s">
        <v>41</v>
      </c>
      <c r="L227" t="s">
        <v>32</v>
      </c>
      <c r="M227">
        <v>1247</v>
      </c>
      <c r="N227">
        <v>1419</v>
      </c>
      <c r="O227" t="s">
        <v>42</v>
      </c>
      <c r="P227" s="1">
        <v>0.87878789999999996</v>
      </c>
      <c r="S227" t="s">
        <v>198</v>
      </c>
      <c r="T227" t="s">
        <v>68</v>
      </c>
      <c r="U227" t="s">
        <v>28</v>
      </c>
      <c r="V227">
        <v>434</v>
      </c>
      <c r="W227">
        <v>3468</v>
      </c>
      <c r="X227" t="s">
        <v>132</v>
      </c>
      <c r="Y227" s="1">
        <v>0.12514420000000001</v>
      </c>
      <c r="AB227" t="s">
        <v>300</v>
      </c>
      <c r="AC227" t="s">
        <v>68</v>
      </c>
      <c r="AD227" t="s">
        <v>32</v>
      </c>
      <c r="AE227">
        <v>2762</v>
      </c>
      <c r="AF227">
        <v>6051</v>
      </c>
      <c r="AG227" t="s">
        <v>42</v>
      </c>
      <c r="AH227" s="1">
        <v>0.45645350000000001</v>
      </c>
    </row>
    <row r="228" spans="1:34" x14ac:dyDescent="0.35">
      <c r="A228" t="s">
        <v>273</v>
      </c>
      <c r="B228" t="s">
        <v>41</v>
      </c>
      <c r="C228" t="s">
        <v>26</v>
      </c>
      <c r="D228">
        <v>50</v>
      </c>
      <c r="E228">
        <v>1255</v>
      </c>
      <c r="F228" t="s">
        <v>143</v>
      </c>
      <c r="G228" s="1">
        <v>3.9840599999999997E-2</v>
      </c>
      <c r="J228" t="s">
        <v>90</v>
      </c>
      <c r="K228" t="s">
        <v>41</v>
      </c>
      <c r="L228" t="s">
        <v>703</v>
      </c>
      <c r="M228">
        <v>4659</v>
      </c>
      <c r="N228">
        <v>5366</v>
      </c>
      <c r="O228" t="s">
        <v>42</v>
      </c>
      <c r="P228" s="1">
        <v>0.86824449999999997</v>
      </c>
      <c r="S228" t="s">
        <v>198</v>
      </c>
      <c r="T228" t="s">
        <v>68</v>
      </c>
      <c r="U228" t="s">
        <v>27</v>
      </c>
      <c r="V228">
        <v>3</v>
      </c>
      <c r="W228">
        <v>3190</v>
      </c>
      <c r="X228" t="s">
        <v>132</v>
      </c>
      <c r="Y228" s="1">
        <v>9.4039999999999998E-4</v>
      </c>
      <c r="AB228" t="s">
        <v>300</v>
      </c>
      <c r="AC228" t="s">
        <v>68</v>
      </c>
      <c r="AD228" t="s">
        <v>703</v>
      </c>
      <c r="AE228">
        <v>807</v>
      </c>
      <c r="AF228">
        <v>13630</v>
      </c>
      <c r="AG228" t="s">
        <v>42</v>
      </c>
      <c r="AH228" s="1">
        <v>5.9207599999999999E-2</v>
      </c>
    </row>
    <row r="229" spans="1:34" x14ac:dyDescent="0.35">
      <c r="A229" t="s">
        <v>274</v>
      </c>
      <c r="B229" t="s">
        <v>41</v>
      </c>
      <c r="C229" t="s">
        <v>26</v>
      </c>
      <c r="D229">
        <v>51</v>
      </c>
      <c r="E229">
        <v>1027</v>
      </c>
      <c r="F229" t="s">
        <v>143</v>
      </c>
      <c r="G229" s="1">
        <v>4.9659200000000001E-2</v>
      </c>
      <c r="J229" t="s">
        <v>90</v>
      </c>
      <c r="K229" t="s">
        <v>41</v>
      </c>
      <c r="L229" t="s">
        <v>28</v>
      </c>
      <c r="M229">
        <v>1035</v>
      </c>
      <c r="N229">
        <v>1226</v>
      </c>
      <c r="O229" t="s">
        <v>42</v>
      </c>
      <c r="P229" s="1">
        <v>0.84420879999999998</v>
      </c>
      <c r="S229" t="s">
        <v>207</v>
      </c>
      <c r="T229" t="s">
        <v>68</v>
      </c>
      <c r="U229" t="s">
        <v>32</v>
      </c>
      <c r="V229">
        <v>2985</v>
      </c>
      <c r="W229">
        <v>4402</v>
      </c>
      <c r="X229" t="s">
        <v>132</v>
      </c>
      <c r="Y229" s="1">
        <v>0.67810090000000001</v>
      </c>
      <c r="AB229" t="s">
        <v>300</v>
      </c>
      <c r="AC229" t="s">
        <v>68</v>
      </c>
      <c r="AD229" t="s">
        <v>28</v>
      </c>
      <c r="AE229">
        <v>3</v>
      </c>
      <c r="AF229">
        <v>1734</v>
      </c>
      <c r="AG229" t="s">
        <v>42</v>
      </c>
      <c r="AH229" s="1">
        <v>1.7301E-3</v>
      </c>
    </row>
    <row r="230" spans="1:34" x14ac:dyDescent="0.35">
      <c r="A230" t="s">
        <v>275</v>
      </c>
      <c r="B230" t="s">
        <v>41</v>
      </c>
      <c r="C230" t="s">
        <v>26</v>
      </c>
      <c r="D230">
        <v>117</v>
      </c>
      <c r="E230">
        <v>1964</v>
      </c>
      <c r="F230" t="s">
        <v>143</v>
      </c>
      <c r="G230" s="1">
        <v>5.9572300000000002E-2</v>
      </c>
      <c r="J230" t="s">
        <v>90</v>
      </c>
      <c r="K230" t="s">
        <v>41</v>
      </c>
      <c r="L230" t="s">
        <v>27</v>
      </c>
      <c r="M230">
        <v>626</v>
      </c>
      <c r="N230">
        <v>952</v>
      </c>
      <c r="O230" t="s">
        <v>42</v>
      </c>
      <c r="P230" s="1">
        <v>0.65756300000000001</v>
      </c>
      <c r="S230" t="s">
        <v>207</v>
      </c>
      <c r="T230" t="s">
        <v>68</v>
      </c>
      <c r="U230" t="s">
        <v>703</v>
      </c>
      <c r="V230">
        <v>4485</v>
      </c>
      <c r="W230">
        <v>11208</v>
      </c>
      <c r="X230" t="s">
        <v>132</v>
      </c>
      <c r="Y230" s="1">
        <v>0.40016059999999998</v>
      </c>
      <c r="AB230" t="s">
        <v>301</v>
      </c>
      <c r="AC230" t="s">
        <v>68</v>
      </c>
      <c r="AD230" t="s">
        <v>32</v>
      </c>
      <c r="AE230">
        <v>2974</v>
      </c>
      <c r="AF230">
        <v>5374</v>
      </c>
      <c r="AG230" t="s">
        <v>42</v>
      </c>
      <c r="AH230" s="1">
        <v>0.55340529999999999</v>
      </c>
    </row>
    <row r="231" spans="1:34" x14ac:dyDescent="0.35">
      <c r="A231" t="s">
        <v>276</v>
      </c>
      <c r="B231" t="s">
        <v>41</v>
      </c>
      <c r="C231" t="s">
        <v>26</v>
      </c>
      <c r="D231">
        <v>65</v>
      </c>
      <c r="E231">
        <v>1794</v>
      </c>
      <c r="F231" t="s">
        <v>132</v>
      </c>
      <c r="G231" s="1">
        <v>3.6231899999999997E-2</v>
      </c>
      <c r="J231" t="s">
        <v>90</v>
      </c>
      <c r="K231" t="s">
        <v>41</v>
      </c>
      <c r="L231" t="s">
        <v>26</v>
      </c>
      <c r="M231">
        <v>1</v>
      </c>
      <c r="N231">
        <v>303</v>
      </c>
      <c r="O231" t="s">
        <v>42</v>
      </c>
      <c r="P231" s="1">
        <v>3.3002999999999999E-3</v>
      </c>
      <c r="S231" t="s">
        <v>207</v>
      </c>
      <c r="T231" t="s">
        <v>68</v>
      </c>
      <c r="U231" t="s">
        <v>28</v>
      </c>
      <c r="V231">
        <v>243</v>
      </c>
      <c r="W231">
        <v>1784</v>
      </c>
      <c r="X231" t="s">
        <v>132</v>
      </c>
      <c r="Y231" s="1">
        <v>0.13621079999999999</v>
      </c>
      <c r="AB231" t="s">
        <v>301</v>
      </c>
      <c r="AC231" t="s">
        <v>68</v>
      </c>
      <c r="AD231" t="s">
        <v>703</v>
      </c>
      <c r="AE231">
        <v>1045</v>
      </c>
      <c r="AF231">
        <v>13005</v>
      </c>
      <c r="AG231" t="s">
        <v>42</v>
      </c>
      <c r="AH231" s="1">
        <v>8.03537E-2</v>
      </c>
    </row>
    <row r="232" spans="1:34" x14ac:dyDescent="0.35">
      <c r="A232" t="s">
        <v>277</v>
      </c>
      <c r="B232" t="s">
        <v>41</v>
      </c>
      <c r="C232" t="s">
        <v>26</v>
      </c>
      <c r="D232">
        <v>125</v>
      </c>
      <c r="E232">
        <v>1062</v>
      </c>
      <c r="F232" t="s">
        <v>143</v>
      </c>
      <c r="G232" s="1">
        <v>0.1177024</v>
      </c>
      <c r="J232" t="s">
        <v>91</v>
      </c>
      <c r="K232" t="s">
        <v>57</v>
      </c>
      <c r="L232" t="s">
        <v>28</v>
      </c>
      <c r="M232">
        <v>5447</v>
      </c>
      <c r="N232">
        <v>6103</v>
      </c>
      <c r="O232" t="s">
        <v>42</v>
      </c>
      <c r="P232" s="1">
        <v>0.89251190000000002</v>
      </c>
      <c r="S232" t="s">
        <v>209</v>
      </c>
      <c r="T232" t="s">
        <v>68</v>
      </c>
      <c r="U232" t="s">
        <v>32</v>
      </c>
      <c r="V232">
        <v>6443</v>
      </c>
      <c r="W232">
        <v>9205</v>
      </c>
      <c r="X232" t="s">
        <v>132</v>
      </c>
      <c r="Y232" s="1">
        <v>0.6999457</v>
      </c>
      <c r="AB232" t="s">
        <v>301</v>
      </c>
      <c r="AC232" t="s">
        <v>68</v>
      </c>
      <c r="AD232" t="s">
        <v>28</v>
      </c>
      <c r="AE232">
        <v>1</v>
      </c>
      <c r="AF232">
        <v>1518</v>
      </c>
      <c r="AG232" t="s">
        <v>42</v>
      </c>
      <c r="AH232" s="1">
        <v>6.5879999999999997E-4</v>
      </c>
    </row>
    <row r="233" spans="1:34" x14ac:dyDescent="0.35">
      <c r="A233" t="s">
        <v>278</v>
      </c>
      <c r="B233" t="s">
        <v>41</v>
      </c>
      <c r="C233" t="s">
        <v>26</v>
      </c>
      <c r="D233">
        <v>146</v>
      </c>
      <c r="E233">
        <v>1135</v>
      </c>
      <c r="F233" t="s">
        <v>143</v>
      </c>
      <c r="G233" s="1">
        <v>0.12863440000000001</v>
      </c>
      <c r="J233" t="s">
        <v>91</v>
      </c>
      <c r="K233" t="s">
        <v>57</v>
      </c>
      <c r="L233" t="s">
        <v>703</v>
      </c>
      <c r="M233">
        <v>34166</v>
      </c>
      <c r="N233">
        <v>38623</v>
      </c>
      <c r="O233" t="s">
        <v>42</v>
      </c>
      <c r="P233" s="1">
        <v>0.88460240000000001</v>
      </c>
      <c r="S233" t="s">
        <v>209</v>
      </c>
      <c r="T233" t="s">
        <v>68</v>
      </c>
      <c r="U233" t="s">
        <v>703</v>
      </c>
      <c r="V233">
        <v>11964</v>
      </c>
      <c r="W233">
        <v>23339</v>
      </c>
      <c r="X233" t="s">
        <v>132</v>
      </c>
      <c r="Y233" s="1">
        <v>0.51261840000000003</v>
      </c>
      <c r="AB233" t="s">
        <v>302</v>
      </c>
      <c r="AC233" t="s">
        <v>68</v>
      </c>
      <c r="AD233" t="s">
        <v>32</v>
      </c>
      <c r="AE233">
        <v>3452</v>
      </c>
      <c r="AF233">
        <v>9681</v>
      </c>
      <c r="AG233" t="s">
        <v>132</v>
      </c>
      <c r="AH233" s="1">
        <v>0.35657470000000002</v>
      </c>
    </row>
    <row r="234" spans="1:34" x14ac:dyDescent="0.35">
      <c r="A234" t="s">
        <v>279</v>
      </c>
      <c r="B234" t="s">
        <v>41</v>
      </c>
      <c r="C234" t="s">
        <v>26</v>
      </c>
      <c r="D234">
        <v>6</v>
      </c>
      <c r="E234">
        <v>185</v>
      </c>
      <c r="F234" t="s">
        <v>143</v>
      </c>
      <c r="G234" s="1">
        <v>3.24324E-2</v>
      </c>
      <c r="J234" t="s">
        <v>91</v>
      </c>
      <c r="K234" t="s">
        <v>57</v>
      </c>
      <c r="L234" t="s">
        <v>32</v>
      </c>
      <c r="M234">
        <v>10822</v>
      </c>
      <c r="N234">
        <v>12377</v>
      </c>
      <c r="O234" t="s">
        <v>42</v>
      </c>
      <c r="P234" s="1">
        <v>0.87436369999999997</v>
      </c>
      <c r="S234" t="s">
        <v>209</v>
      </c>
      <c r="T234" t="s">
        <v>68</v>
      </c>
      <c r="U234" t="s">
        <v>28</v>
      </c>
      <c r="V234">
        <v>496</v>
      </c>
      <c r="W234">
        <v>2956</v>
      </c>
      <c r="X234" t="s">
        <v>132</v>
      </c>
      <c r="Y234" s="1">
        <v>0.16779430000000001</v>
      </c>
      <c r="AB234" t="s">
        <v>302</v>
      </c>
      <c r="AC234" t="s">
        <v>68</v>
      </c>
      <c r="AD234" t="s">
        <v>703</v>
      </c>
      <c r="AE234">
        <v>1129</v>
      </c>
      <c r="AF234">
        <v>25106</v>
      </c>
      <c r="AG234" t="s">
        <v>132</v>
      </c>
      <c r="AH234" s="1">
        <v>4.4969299999999997E-2</v>
      </c>
    </row>
    <row r="235" spans="1:34" x14ac:dyDescent="0.35">
      <c r="A235" t="s">
        <v>280</v>
      </c>
      <c r="B235" t="s">
        <v>41</v>
      </c>
      <c r="C235" t="s">
        <v>26</v>
      </c>
      <c r="D235">
        <v>46</v>
      </c>
      <c r="E235">
        <v>793</v>
      </c>
      <c r="F235" t="s">
        <v>143</v>
      </c>
      <c r="G235" s="1">
        <v>5.8007599999999999E-2</v>
      </c>
      <c r="J235" t="s">
        <v>91</v>
      </c>
      <c r="K235" t="s">
        <v>57</v>
      </c>
      <c r="L235" t="s">
        <v>27</v>
      </c>
      <c r="M235">
        <v>3784</v>
      </c>
      <c r="N235">
        <v>6260</v>
      </c>
      <c r="O235" t="s">
        <v>42</v>
      </c>
      <c r="P235" s="1">
        <v>0.60447280000000003</v>
      </c>
      <c r="S235" t="s">
        <v>211</v>
      </c>
      <c r="T235" t="s">
        <v>68</v>
      </c>
      <c r="U235" t="s">
        <v>32</v>
      </c>
      <c r="V235">
        <v>10448</v>
      </c>
      <c r="W235">
        <v>13904</v>
      </c>
      <c r="X235" t="s">
        <v>132</v>
      </c>
      <c r="Y235" s="1">
        <v>0.75143839999999995</v>
      </c>
      <c r="AB235" t="s">
        <v>302</v>
      </c>
      <c r="AC235" t="s">
        <v>68</v>
      </c>
      <c r="AD235" t="s">
        <v>28</v>
      </c>
      <c r="AE235">
        <v>3</v>
      </c>
      <c r="AF235">
        <v>3299</v>
      </c>
      <c r="AG235" t="s">
        <v>132</v>
      </c>
      <c r="AH235" s="1">
        <v>9.0939999999999999E-4</v>
      </c>
    </row>
    <row r="236" spans="1:34" x14ac:dyDescent="0.35">
      <c r="A236" t="s">
        <v>281</v>
      </c>
      <c r="B236" t="s">
        <v>41</v>
      </c>
      <c r="C236" t="s">
        <v>26</v>
      </c>
      <c r="D236">
        <v>24</v>
      </c>
      <c r="E236">
        <v>593</v>
      </c>
      <c r="F236" t="s">
        <v>42</v>
      </c>
      <c r="G236" s="1">
        <v>4.04722E-2</v>
      </c>
      <c r="J236" t="s">
        <v>91</v>
      </c>
      <c r="K236" t="s">
        <v>57</v>
      </c>
      <c r="L236" t="s">
        <v>26</v>
      </c>
      <c r="M236">
        <v>6</v>
      </c>
      <c r="N236">
        <v>3294</v>
      </c>
      <c r="O236" t="s">
        <v>42</v>
      </c>
      <c r="P236" s="1">
        <v>1.8215E-3</v>
      </c>
      <c r="S236" t="s">
        <v>211</v>
      </c>
      <c r="T236" t="s">
        <v>68</v>
      </c>
      <c r="U236" t="s">
        <v>703</v>
      </c>
      <c r="V236">
        <v>20877</v>
      </c>
      <c r="W236">
        <v>41137</v>
      </c>
      <c r="X236" t="s">
        <v>132</v>
      </c>
      <c r="Y236" s="1">
        <v>0.50749929999999999</v>
      </c>
      <c r="AB236" t="s">
        <v>303</v>
      </c>
      <c r="AC236" t="s">
        <v>68</v>
      </c>
      <c r="AD236" t="s">
        <v>32</v>
      </c>
      <c r="AE236">
        <v>2577</v>
      </c>
      <c r="AF236">
        <v>7230</v>
      </c>
      <c r="AG236" t="s">
        <v>132</v>
      </c>
      <c r="AH236" s="1">
        <v>0.35643150000000001</v>
      </c>
    </row>
    <row r="237" spans="1:34" x14ac:dyDescent="0.35">
      <c r="A237" t="s">
        <v>282</v>
      </c>
      <c r="B237" t="s">
        <v>41</v>
      </c>
      <c r="C237" t="s">
        <v>26</v>
      </c>
      <c r="D237">
        <v>20</v>
      </c>
      <c r="E237">
        <v>563</v>
      </c>
      <c r="F237" t="s">
        <v>132</v>
      </c>
      <c r="G237" s="1">
        <v>3.5524E-2</v>
      </c>
      <c r="J237" t="s">
        <v>92</v>
      </c>
      <c r="K237" t="s">
        <v>41</v>
      </c>
      <c r="L237" t="s">
        <v>28</v>
      </c>
      <c r="M237">
        <v>338</v>
      </c>
      <c r="N237">
        <v>343</v>
      </c>
      <c r="O237" t="s">
        <v>42</v>
      </c>
      <c r="P237" s="1">
        <v>0.98542269999999998</v>
      </c>
      <c r="S237" t="s">
        <v>211</v>
      </c>
      <c r="T237" t="s">
        <v>68</v>
      </c>
      <c r="U237" t="s">
        <v>28</v>
      </c>
      <c r="V237">
        <v>644</v>
      </c>
      <c r="W237">
        <v>4979</v>
      </c>
      <c r="X237" t="s">
        <v>132</v>
      </c>
      <c r="Y237" s="1">
        <v>0.12934319999999999</v>
      </c>
      <c r="AB237" t="s">
        <v>303</v>
      </c>
      <c r="AC237" t="s">
        <v>68</v>
      </c>
      <c r="AD237" t="s">
        <v>703</v>
      </c>
      <c r="AE237">
        <v>839</v>
      </c>
      <c r="AF237">
        <v>17751</v>
      </c>
      <c r="AG237" t="s">
        <v>132</v>
      </c>
      <c r="AH237" s="1">
        <v>4.7264899999999999E-2</v>
      </c>
    </row>
    <row r="238" spans="1:34" x14ac:dyDescent="0.35">
      <c r="A238" t="s">
        <v>283</v>
      </c>
      <c r="B238" t="s">
        <v>41</v>
      </c>
      <c r="C238" t="s">
        <v>26</v>
      </c>
      <c r="D238">
        <v>54</v>
      </c>
      <c r="E238">
        <v>1495</v>
      </c>
      <c r="F238" t="s">
        <v>132</v>
      </c>
      <c r="G238" s="1">
        <v>3.6120399999999997E-2</v>
      </c>
      <c r="J238" t="s">
        <v>92</v>
      </c>
      <c r="K238" t="s">
        <v>41</v>
      </c>
      <c r="L238" t="s">
        <v>703</v>
      </c>
      <c r="M238">
        <v>2539</v>
      </c>
      <c r="N238">
        <v>2728</v>
      </c>
      <c r="O238" t="s">
        <v>42</v>
      </c>
      <c r="P238" s="1">
        <v>0.9307185</v>
      </c>
      <c r="S238" t="s">
        <v>212</v>
      </c>
      <c r="T238" t="s">
        <v>68</v>
      </c>
      <c r="U238" t="s">
        <v>32</v>
      </c>
      <c r="V238">
        <v>5749</v>
      </c>
      <c r="W238">
        <v>7971</v>
      </c>
      <c r="X238" t="s">
        <v>132</v>
      </c>
      <c r="Y238" s="1">
        <v>0.72123950000000003</v>
      </c>
      <c r="AB238" t="s">
        <v>303</v>
      </c>
      <c r="AC238" t="s">
        <v>68</v>
      </c>
      <c r="AD238" t="s">
        <v>28</v>
      </c>
      <c r="AE238">
        <v>1</v>
      </c>
      <c r="AF238">
        <v>2265</v>
      </c>
      <c r="AG238" t="s">
        <v>132</v>
      </c>
      <c r="AH238" s="1">
        <v>4.415E-4</v>
      </c>
    </row>
    <row r="239" spans="1:34" x14ac:dyDescent="0.35">
      <c r="A239" t="s">
        <v>284</v>
      </c>
      <c r="B239" t="s">
        <v>41</v>
      </c>
      <c r="C239" t="s">
        <v>26</v>
      </c>
      <c r="D239">
        <v>61</v>
      </c>
      <c r="E239">
        <v>730</v>
      </c>
      <c r="F239" t="s">
        <v>42</v>
      </c>
      <c r="G239" s="1">
        <v>8.35616E-2</v>
      </c>
      <c r="J239" t="s">
        <v>92</v>
      </c>
      <c r="K239" t="s">
        <v>41</v>
      </c>
      <c r="L239" t="s">
        <v>32</v>
      </c>
      <c r="M239">
        <v>1220</v>
      </c>
      <c r="N239">
        <v>1352</v>
      </c>
      <c r="O239" t="s">
        <v>42</v>
      </c>
      <c r="P239" s="1">
        <v>0.90236689999999997</v>
      </c>
      <c r="S239" t="s">
        <v>212</v>
      </c>
      <c r="T239" t="s">
        <v>68</v>
      </c>
      <c r="U239" t="s">
        <v>703</v>
      </c>
      <c r="V239">
        <v>8416</v>
      </c>
      <c r="W239">
        <v>17397</v>
      </c>
      <c r="X239" t="s">
        <v>132</v>
      </c>
      <c r="Y239" s="1">
        <v>0.48376160000000001</v>
      </c>
      <c r="AB239" t="s">
        <v>304</v>
      </c>
      <c r="AC239" t="s">
        <v>68</v>
      </c>
      <c r="AD239" t="s">
        <v>32</v>
      </c>
      <c r="AE239">
        <v>3885</v>
      </c>
      <c r="AF239">
        <v>10717</v>
      </c>
      <c r="AG239" t="s">
        <v>132</v>
      </c>
      <c r="AH239" s="1">
        <v>0.3625082</v>
      </c>
    </row>
    <row r="240" spans="1:34" x14ac:dyDescent="0.35">
      <c r="A240" t="s">
        <v>285</v>
      </c>
      <c r="B240" t="s">
        <v>41</v>
      </c>
      <c r="C240" t="s">
        <v>26</v>
      </c>
      <c r="D240">
        <v>28</v>
      </c>
      <c r="E240">
        <v>1551</v>
      </c>
      <c r="F240" t="s">
        <v>132</v>
      </c>
      <c r="G240" s="1">
        <v>1.80529E-2</v>
      </c>
      <c r="J240" t="s">
        <v>92</v>
      </c>
      <c r="K240" t="s">
        <v>41</v>
      </c>
      <c r="L240" t="s">
        <v>27</v>
      </c>
      <c r="M240">
        <v>228</v>
      </c>
      <c r="N240">
        <v>334</v>
      </c>
      <c r="O240" t="s">
        <v>42</v>
      </c>
      <c r="P240" s="1">
        <v>0.68263470000000004</v>
      </c>
      <c r="S240" t="s">
        <v>212</v>
      </c>
      <c r="T240" t="s">
        <v>68</v>
      </c>
      <c r="U240" t="s">
        <v>28</v>
      </c>
      <c r="V240">
        <v>397</v>
      </c>
      <c r="W240">
        <v>2256</v>
      </c>
      <c r="X240" t="s">
        <v>132</v>
      </c>
      <c r="Y240" s="1">
        <v>0.1759752</v>
      </c>
      <c r="AB240" t="s">
        <v>304</v>
      </c>
      <c r="AC240" t="s">
        <v>68</v>
      </c>
      <c r="AD240" t="s">
        <v>703</v>
      </c>
      <c r="AE240">
        <v>1139</v>
      </c>
      <c r="AF240">
        <v>20307</v>
      </c>
      <c r="AG240" t="s">
        <v>132</v>
      </c>
      <c r="AH240" s="1">
        <v>5.6089E-2</v>
      </c>
    </row>
    <row r="241" spans="1:34" x14ac:dyDescent="0.35">
      <c r="A241" t="s">
        <v>286</v>
      </c>
      <c r="B241" t="s">
        <v>41</v>
      </c>
      <c r="C241" t="s">
        <v>26</v>
      </c>
      <c r="D241">
        <v>29</v>
      </c>
      <c r="E241">
        <v>1765</v>
      </c>
      <c r="F241" t="s">
        <v>132</v>
      </c>
      <c r="G241" s="1">
        <v>1.64306E-2</v>
      </c>
      <c r="J241" t="s">
        <v>92</v>
      </c>
      <c r="K241" t="s">
        <v>41</v>
      </c>
      <c r="L241" t="s">
        <v>26</v>
      </c>
      <c r="M241">
        <v>3</v>
      </c>
      <c r="N241">
        <v>178</v>
      </c>
      <c r="O241" t="s">
        <v>42</v>
      </c>
      <c r="P241" s="1">
        <v>1.6853900000000002E-2</v>
      </c>
      <c r="S241" t="s">
        <v>212</v>
      </c>
      <c r="T241" t="s">
        <v>68</v>
      </c>
      <c r="U241" t="s">
        <v>27</v>
      </c>
      <c r="V241">
        <v>1</v>
      </c>
      <c r="W241">
        <v>2203</v>
      </c>
      <c r="X241" t="s">
        <v>132</v>
      </c>
      <c r="Y241" s="1">
        <v>4.5389999999999997E-4</v>
      </c>
      <c r="AB241" t="s">
        <v>304</v>
      </c>
      <c r="AC241" t="s">
        <v>68</v>
      </c>
      <c r="AD241" t="s">
        <v>28</v>
      </c>
      <c r="AE241">
        <v>2</v>
      </c>
      <c r="AF241">
        <v>2195</v>
      </c>
      <c r="AG241" t="s">
        <v>132</v>
      </c>
      <c r="AH241" s="1">
        <v>9.1120000000000003E-4</v>
      </c>
    </row>
    <row r="242" spans="1:34" x14ac:dyDescent="0.35">
      <c r="A242" t="s">
        <v>287</v>
      </c>
      <c r="B242" t="s">
        <v>41</v>
      </c>
      <c r="C242" t="s">
        <v>26</v>
      </c>
      <c r="D242">
        <v>359</v>
      </c>
      <c r="E242">
        <v>6574</v>
      </c>
      <c r="F242" t="s">
        <v>143</v>
      </c>
      <c r="G242" s="1">
        <v>5.4609100000000001E-2</v>
      </c>
      <c r="J242" t="s">
        <v>93</v>
      </c>
      <c r="K242" t="s">
        <v>41</v>
      </c>
      <c r="L242" t="s">
        <v>28</v>
      </c>
      <c r="M242">
        <v>333</v>
      </c>
      <c r="N242">
        <v>339</v>
      </c>
      <c r="O242" t="s">
        <v>42</v>
      </c>
      <c r="P242" s="1">
        <v>0.98230090000000003</v>
      </c>
      <c r="S242" t="s">
        <v>217</v>
      </c>
      <c r="T242" t="s">
        <v>68</v>
      </c>
      <c r="U242" t="s">
        <v>32</v>
      </c>
      <c r="V242">
        <v>2649</v>
      </c>
      <c r="W242">
        <v>3252</v>
      </c>
      <c r="X242" t="s">
        <v>132</v>
      </c>
      <c r="Y242" s="1">
        <v>0.81457570000000001</v>
      </c>
      <c r="AB242" t="s">
        <v>305</v>
      </c>
      <c r="AC242" t="s">
        <v>68</v>
      </c>
      <c r="AD242" t="s">
        <v>32</v>
      </c>
      <c r="AE242">
        <v>3976</v>
      </c>
      <c r="AF242">
        <v>9433</v>
      </c>
      <c r="AG242" t="s">
        <v>132</v>
      </c>
      <c r="AH242" s="1">
        <v>0.42149900000000001</v>
      </c>
    </row>
    <row r="243" spans="1:34" x14ac:dyDescent="0.35">
      <c r="A243" t="s">
        <v>288</v>
      </c>
      <c r="B243" t="s">
        <v>41</v>
      </c>
      <c r="C243" t="s">
        <v>26</v>
      </c>
      <c r="D243">
        <v>7</v>
      </c>
      <c r="E243">
        <v>1081</v>
      </c>
      <c r="F243" t="s">
        <v>132</v>
      </c>
      <c r="G243" s="1">
        <v>6.4755000000000004E-3</v>
      </c>
      <c r="J243" t="s">
        <v>93</v>
      </c>
      <c r="K243" t="s">
        <v>41</v>
      </c>
      <c r="L243" t="s">
        <v>32</v>
      </c>
      <c r="M243">
        <v>1299</v>
      </c>
      <c r="N243">
        <v>1408</v>
      </c>
      <c r="O243" t="s">
        <v>42</v>
      </c>
      <c r="P243" s="1">
        <v>0.92258519999999999</v>
      </c>
      <c r="S243" t="s">
        <v>217</v>
      </c>
      <c r="T243" t="s">
        <v>68</v>
      </c>
      <c r="U243" t="s">
        <v>703</v>
      </c>
      <c r="V243">
        <v>3939</v>
      </c>
      <c r="W243">
        <v>7781</v>
      </c>
      <c r="X243" t="s">
        <v>132</v>
      </c>
      <c r="Y243" s="1">
        <v>0.50623320000000005</v>
      </c>
      <c r="AB243" t="s">
        <v>305</v>
      </c>
      <c r="AC243" t="s">
        <v>68</v>
      </c>
      <c r="AD243" t="s">
        <v>703</v>
      </c>
      <c r="AE243">
        <v>926</v>
      </c>
      <c r="AF243">
        <v>18499</v>
      </c>
      <c r="AG243" t="s">
        <v>132</v>
      </c>
      <c r="AH243" s="1">
        <v>5.0056799999999999E-2</v>
      </c>
    </row>
    <row r="244" spans="1:34" x14ac:dyDescent="0.35">
      <c r="A244" t="s">
        <v>289</v>
      </c>
      <c r="B244" t="s">
        <v>41</v>
      </c>
      <c r="C244" t="s">
        <v>26</v>
      </c>
      <c r="D244">
        <v>84</v>
      </c>
      <c r="E244">
        <v>2715</v>
      </c>
      <c r="F244" t="s">
        <v>132</v>
      </c>
      <c r="G244" s="1">
        <v>3.09392E-2</v>
      </c>
      <c r="J244" t="s">
        <v>93</v>
      </c>
      <c r="K244" t="s">
        <v>41</v>
      </c>
      <c r="L244" t="s">
        <v>703</v>
      </c>
      <c r="M244">
        <v>2208</v>
      </c>
      <c r="N244">
        <v>2545</v>
      </c>
      <c r="O244" t="s">
        <v>42</v>
      </c>
      <c r="P244" s="1">
        <v>0.86758349999999995</v>
      </c>
      <c r="S244" t="s">
        <v>217</v>
      </c>
      <c r="T244" t="s">
        <v>68</v>
      </c>
      <c r="U244" t="s">
        <v>28</v>
      </c>
      <c r="V244">
        <v>222</v>
      </c>
      <c r="W244">
        <v>1176</v>
      </c>
      <c r="X244" t="s">
        <v>132</v>
      </c>
      <c r="Y244" s="1">
        <v>0.18877550000000001</v>
      </c>
      <c r="AB244" t="s">
        <v>305</v>
      </c>
      <c r="AC244" t="s">
        <v>68</v>
      </c>
      <c r="AD244" t="s">
        <v>28</v>
      </c>
      <c r="AE244">
        <v>1</v>
      </c>
      <c r="AF244">
        <v>2324</v>
      </c>
      <c r="AG244" t="s">
        <v>132</v>
      </c>
      <c r="AH244" s="1">
        <v>4.303E-4</v>
      </c>
    </row>
    <row r="245" spans="1:34" x14ac:dyDescent="0.35">
      <c r="A245" t="s">
        <v>290</v>
      </c>
      <c r="B245" t="s">
        <v>41</v>
      </c>
      <c r="C245" t="s">
        <v>26</v>
      </c>
      <c r="D245">
        <v>54</v>
      </c>
      <c r="E245">
        <v>1002</v>
      </c>
      <c r="F245" t="s">
        <v>132</v>
      </c>
      <c r="G245" s="1">
        <v>5.3892200000000001E-2</v>
      </c>
      <c r="J245" t="s">
        <v>93</v>
      </c>
      <c r="K245" t="s">
        <v>41</v>
      </c>
      <c r="L245" t="s">
        <v>27</v>
      </c>
      <c r="M245">
        <v>226</v>
      </c>
      <c r="N245">
        <v>321</v>
      </c>
      <c r="O245" t="s">
        <v>42</v>
      </c>
      <c r="P245" s="1">
        <v>0.70404979999999995</v>
      </c>
      <c r="S245" t="s">
        <v>218</v>
      </c>
      <c r="T245" t="s">
        <v>68</v>
      </c>
      <c r="U245" t="s">
        <v>32</v>
      </c>
      <c r="V245">
        <v>10374</v>
      </c>
      <c r="W245">
        <v>12628</v>
      </c>
      <c r="X245" t="s">
        <v>132</v>
      </c>
      <c r="Y245" s="1">
        <v>0.82150780000000001</v>
      </c>
      <c r="AB245" t="s">
        <v>306</v>
      </c>
      <c r="AC245" t="s">
        <v>68</v>
      </c>
      <c r="AD245" t="s">
        <v>32</v>
      </c>
      <c r="AE245">
        <v>5548</v>
      </c>
      <c r="AF245">
        <v>15325</v>
      </c>
      <c r="AG245" t="s">
        <v>42</v>
      </c>
      <c r="AH245" s="1">
        <v>0.36202279999999998</v>
      </c>
    </row>
    <row r="246" spans="1:34" x14ac:dyDescent="0.35">
      <c r="A246" t="s">
        <v>291</v>
      </c>
      <c r="B246" t="s">
        <v>41</v>
      </c>
      <c r="C246" t="s">
        <v>26</v>
      </c>
      <c r="D246">
        <v>21</v>
      </c>
      <c r="E246">
        <v>778</v>
      </c>
      <c r="F246" t="s">
        <v>132</v>
      </c>
      <c r="G246" s="1">
        <v>2.69923E-2</v>
      </c>
      <c r="J246" t="s">
        <v>93</v>
      </c>
      <c r="K246" t="s">
        <v>41</v>
      </c>
      <c r="L246" t="s">
        <v>26</v>
      </c>
      <c r="M246">
        <v>2</v>
      </c>
      <c r="N246">
        <v>136</v>
      </c>
      <c r="O246" t="s">
        <v>42</v>
      </c>
      <c r="P246" s="1">
        <v>1.4705899999999999E-2</v>
      </c>
      <c r="S246" t="s">
        <v>218</v>
      </c>
      <c r="T246" t="s">
        <v>68</v>
      </c>
      <c r="U246" t="s">
        <v>703</v>
      </c>
      <c r="V246">
        <v>13534</v>
      </c>
      <c r="W246">
        <v>25447</v>
      </c>
      <c r="X246" t="s">
        <v>132</v>
      </c>
      <c r="Y246" s="1">
        <v>0.5318505</v>
      </c>
      <c r="AB246" t="s">
        <v>306</v>
      </c>
      <c r="AC246" t="s">
        <v>68</v>
      </c>
      <c r="AD246" t="s">
        <v>703</v>
      </c>
      <c r="AE246">
        <v>1470</v>
      </c>
      <c r="AF246">
        <v>26264</v>
      </c>
      <c r="AG246" t="s">
        <v>42</v>
      </c>
      <c r="AH246" s="1">
        <v>5.5970199999999998E-2</v>
      </c>
    </row>
    <row r="247" spans="1:34" x14ac:dyDescent="0.35">
      <c r="A247" t="s">
        <v>292</v>
      </c>
      <c r="B247" t="s">
        <v>57</v>
      </c>
      <c r="C247" t="s">
        <v>26</v>
      </c>
      <c r="D247">
        <v>53</v>
      </c>
      <c r="E247">
        <v>3059</v>
      </c>
      <c r="F247" t="s">
        <v>42</v>
      </c>
      <c r="G247" s="1">
        <v>1.7325900000000002E-2</v>
      </c>
      <c r="J247" t="s">
        <v>94</v>
      </c>
      <c r="K247" t="s">
        <v>41</v>
      </c>
      <c r="L247" t="s">
        <v>32</v>
      </c>
      <c r="M247">
        <v>4615</v>
      </c>
      <c r="N247">
        <v>4997</v>
      </c>
      <c r="O247" t="s">
        <v>42</v>
      </c>
      <c r="P247" s="1">
        <v>0.92355410000000004</v>
      </c>
      <c r="S247" t="s">
        <v>218</v>
      </c>
      <c r="T247" t="s">
        <v>68</v>
      </c>
      <c r="U247" t="s">
        <v>28</v>
      </c>
      <c r="V247">
        <v>608</v>
      </c>
      <c r="W247">
        <v>3226</v>
      </c>
      <c r="X247" t="s">
        <v>132</v>
      </c>
      <c r="Y247" s="1">
        <v>0.18846869999999999</v>
      </c>
      <c r="AB247" t="s">
        <v>306</v>
      </c>
      <c r="AC247" t="s">
        <v>68</v>
      </c>
      <c r="AD247" t="s">
        <v>28</v>
      </c>
      <c r="AE247">
        <v>3</v>
      </c>
      <c r="AF247">
        <v>3263</v>
      </c>
      <c r="AG247" t="s">
        <v>42</v>
      </c>
      <c r="AH247" s="1">
        <v>9.1940000000000001E-4</v>
      </c>
    </row>
    <row r="248" spans="1:34" x14ac:dyDescent="0.35">
      <c r="A248" t="s">
        <v>293</v>
      </c>
      <c r="B248" t="s">
        <v>68</v>
      </c>
      <c r="C248" t="s">
        <v>26</v>
      </c>
      <c r="D248">
        <v>100</v>
      </c>
      <c r="E248">
        <v>1437</v>
      </c>
      <c r="F248" t="s">
        <v>132</v>
      </c>
      <c r="G248" s="1">
        <v>6.9589399999999996E-2</v>
      </c>
      <c r="J248" t="s">
        <v>94</v>
      </c>
      <c r="K248" t="s">
        <v>41</v>
      </c>
      <c r="L248" t="s">
        <v>28</v>
      </c>
      <c r="M248">
        <v>1142</v>
      </c>
      <c r="N248">
        <v>1280</v>
      </c>
      <c r="O248" t="s">
        <v>42</v>
      </c>
      <c r="P248" s="1">
        <v>0.89218750000000002</v>
      </c>
      <c r="S248" t="s">
        <v>218</v>
      </c>
      <c r="T248" t="s">
        <v>68</v>
      </c>
      <c r="U248" t="s">
        <v>27</v>
      </c>
      <c r="V248">
        <v>2</v>
      </c>
      <c r="W248">
        <v>3228</v>
      </c>
      <c r="X248" t="s">
        <v>132</v>
      </c>
      <c r="Y248" s="1">
        <v>6.1959999999999999E-4</v>
      </c>
      <c r="AB248" t="s">
        <v>307</v>
      </c>
      <c r="AC248" t="s">
        <v>68</v>
      </c>
      <c r="AD248" t="s">
        <v>32</v>
      </c>
      <c r="AE248">
        <v>6020</v>
      </c>
      <c r="AF248">
        <v>14294</v>
      </c>
      <c r="AG248" t="s">
        <v>42</v>
      </c>
      <c r="AH248" s="1">
        <v>0.42115570000000002</v>
      </c>
    </row>
    <row r="249" spans="1:34" x14ac:dyDescent="0.35">
      <c r="A249" t="s">
        <v>294</v>
      </c>
      <c r="B249" t="s">
        <v>70</v>
      </c>
      <c r="C249" t="s">
        <v>26</v>
      </c>
      <c r="D249">
        <v>81</v>
      </c>
      <c r="E249">
        <v>2256</v>
      </c>
      <c r="F249" t="s">
        <v>132</v>
      </c>
      <c r="G249" s="1">
        <v>3.59043E-2</v>
      </c>
      <c r="J249" t="s">
        <v>94</v>
      </c>
      <c r="K249" t="s">
        <v>41</v>
      </c>
      <c r="L249" t="s">
        <v>703</v>
      </c>
      <c r="M249">
        <v>8239</v>
      </c>
      <c r="N249">
        <v>9679</v>
      </c>
      <c r="O249" t="s">
        <v>42</v>
      </c>
      <c r="P249" s="1">
        <v>0.85122430000000004</v>
      </c>
      <c r="S249" t="s">
        <v>219</v>
      </c>
      <c r="T249" t="s">
        <v>68</v>
      </c>
      <c r="U249" t="s">
        <v>32</v>
      </c>
      <c r="V249">
        <v>17096</v>
      </c>
      <c r="W249">
        <v>23097</v>
      </c>
      <c r="X249" t="s">
        <v>132</v>
      </c>
      <c r="Y249" s="1">
        <v>0.74018269999999997</v>
      </c>
      <c r="AB249" t="s">
        <v>307</v>
      </c>
      <c r="AC249" t="s">
        <v>68</v>
      </c>
      <c r="AD249" t="s">
        <v>703</v>
      </c>
      <c r="AE249">
        <v>1382</v>
      </c>
      <c r="AF249">
        <v>24895</v>
      </c>
      <c r="AG249" t="s">
        <v>42</v>
      </c>
      <c r="AH249" s="1">
        <v>5.5513199999999999E-2</v>
      </c>
    </row>
    <row r="250" spans="1:34" x14ac:dyDescent="0.35">
      <c r="A250" t="s">
        <v>295</v>
      </c>
      <c r="B250" t="s">
        <v>70</v>
      </c>
      <c r="C250" t="s">
        <v>26</v>
      </c>
      <c r="D250">
        <v>20</v>
      </c>
      <c r="E250">
        <v>1544</v>
      </c>
      <c r="F250" t="s">
        <v>42</v>
      </c>
      <c r="G250" s="1">
        <v>1.29534E-2</v>
      </c>
      <c r="J250" t="s">
        <v>94</v>
      </c>
      <c r="K250" t="s">
        <v>41</v>
      </c>
      <c r="L250" t="s">
        <v>27</v>
      </c>
      <c r="M250">
        <v>783</v>
      </c>
      <c r="N250">
        <v>1537</v>
      </c>
      <c r="O250" t="s">
        <v>42</v>
      </c>
      <c r="P250" s="1">
        <v>0.50943400000000005</v>
      </c>
      <c r="S250" t="s">
        <v>219</v>
      </c>
      <c r="T250" t="s">
        <v>68</v>
      </c>
      <c r="U250" t="s">
        <v>703</v>
      </c>
      <c r="V250">
        <v>36565</v>
      </c>
      <c r="W250">
        <v>68167</v>
      </c>
      <c r="X250" t="s">
        <v>132</v>
      </c>
      <c r="Y250" s="1">
        <v>0.53640319999999997</v>
      </c>
      <c r="AB250" t="s">
        <v>307</v>
      </c>
      <c r="AC250" t="s">
        <v>68</v>
      </c>
      <c r="AD250" t="s">
        <v>28</v>
      </c>
      <c r="AE250">
        <v>2</v>
      </c>
      <c r="AF250">
        <v>3073</v>
      </c>
      <c r="AG250" t="s">
        <v>42</v>
      </c>
      <c r="AH250" s="1">
        <v>6.5079999999999999E-4</v>
      </c>
    </row>
    <row r="251" spans="1:34" x14ac:dyDescent="0.35">
      <c r="A251" t="s">
        <v>296</v>
      </c>
      <c r="B251" t="s">
        <v>68</v>
      </c>
      <c r="C251" t="s">
        <v>26</v>
      </c>
      <c r="D251">
        <v>24</v>
      </c>
      <c r="E251">
        <v>1163</v>
      </c>
      <c r="F251" t="s">
        <v>42</v>
      </c>
      <c r="G251" s="1">
        <v>2.06363E-2</v>
      </c>
      <c r="J251" t="s">
        <v>94</v>
      </c>
      <c r="K251" t="s">
        <v>41</v>
      </c>
      <c r="L251" t="s">
        <v>26</v>
      </c>
      <c r="N251">
        <v>796</v>
      </c>
      <c r="O251" t="s">
        <v>42</v>
      </c>
      <c r="S251" t="s">
        <v>219</v>
      </c>
      <c r="T251" t="s">
        <v>68</v>
      </c>
      <c r="U251" t="s">
        <v>28</v>
      </c>
      <c r="V251">
        <v>2301</v>
      </c>
      <c r="W251">
        <v>11334</v>
      </c>
      <c r="X251" t="s">
        <v>132</v>
      </c>
      <c r="Y251" s="1">
        <v>0.20301749999999999</v>
      </c>
      <c r="AB251" t="s">
        <v>319</v>
      </c>
      <c r="AC251" t="s">
        <v>68</v>
      </c>
      <c r="AD251" t="s">
        <v>32</v>
      </c>
      <c r="AE251">
        <v>4595</v>
      </c>
      <c r="AF251">
        <v>9505</v>
      </c>
      <c r="AG251" t="s">
        <v>132</v>
      </c>
      <c r="AH251" s="1">
        <v>0.48342980000000002</v>
      </c>
    </row>
    <row r="252" spans="1:34" x14ac:dyDescent="0.35">
      <c r="A252" t="s">
        <v>297</v>
      </c>
      <c r="B252" t="s">
        <v>70</v>
      </c>
      <c r="C252" t="s">
        <v>26</v>
      </c>
      <c r="D252">
        <v>24</v>
      </c>
      <c r="E252">
        <v>1930</v>
      </c>
      <c r="F252" t="s">
        <v>42</v>
      </c>
      <c r="G252" s="1">
        <v>1.24352E-2</v>
      </c>
      <c r="J252" t="s">
        <v>95</v>
      </c>
      <c r="K252" t="s">
        <v>41</v>
      </c>
      <c r="L252" t="s">
        <v>32</v>
      </c>
      <c r="M252">
        <v>3660</v>
      </c>
      <c r="N252">
        <v>4049</v>
      </c>
      <c r="O252" t="s">
        <v>42</v>
      </c>
      <c r="P252" s="1">
        <v>0.90392689999999998</v>
      </c>
      <c r="S252" t="s">
        <v>219</v>
      </c>
      <c r="T252" t="s">
        <v>68</v>
      </c>
      <c r="U252" t="s">
        <v>27</v>
      </c>
      <c r="V252">
        <v>11</v>
      </c>
      <c r="W252">
        <v>9680</v>
      </c>
      <c r="X252" t="s">
        <v>132</v>
      </c>
      <c r="Y252" s="1">
        <v>1.1364000000000001E-3</v>
      </c>
      <c r="AB252" t="s">
        <v>319</v>
      </c>
      <c r="AC252" t="s">
        <v>68</v>
      </c>
      <c r="AD252" t="s">
        <v>703</v>
      </c>
      <c r="AE252">
        <v>1243</v>
      </c>
      <c r="AF252">
        <v>22497</v>
      </c>
      <c r="AG252" t="s">
        <v>132</v>
      </c>
      <c r="AH252" s="1">
        <v>5.5251799999999997E-2</v>
      </c>
    </row>
    <row r="253" spans="1:34" x14ac:dyDescent="0.35">
      <c r="A253" t="s">
        <v>298</v>
      </c>
      <c r="B253" t="s">
        <v>70</v>
      </c>
      <c r="C253" t="s">
        <v>26</v>
      </c>
      <c r="D253">
        <v>63</v>
      </c>
      <c r="E253">
        <v>2274</v>
      </c>
      <c r="F253" t="s">
        <v>42</v>
      </c>
      <c r="G253" s="1">
        <v>2.77045E-2</v>
      </c>
      <c r="J253" t="s">
        <v>95</v>
      </c>
      <c r="K253" t="s">
        <v>41</v>
      </c>
      <c r="L253" t="s">
        <v>28</v>
      </c>
      <c r="M253">
        <v>1028</v>
      </c>
      <c r="N253">
        <v>1195</v>
      </c>
      <c r="O253" t="s">
        <v>42</v>
      </c>
      <c r="P253" s="1">
        <v>0.86025110000000005</v>
      </c>
      <c r="S253" t="s">
        <v>220</v>
      </c>
      <c r="T253" t="s">
        <v>68</v>
      </c>
      <c r="U253" t="s">
        <v>32</v>
      </c>
      <c r="V253">
        <v>13816</v>
      </c>
      <c r="W253">
        <v>18083</v>
      </c>
      <c r="X253" t="s">
        <v>132</v>
      </c>
      <c r="Y253" s="1">
        <v>0.7640325</v>
      </c>
      <c r="AB253" t="s">
        <v>319</v>
      </c>
      <c r="AC253" t="s">
        <v>68</v>
      </c>
      <c r="AD253" t="s">
        <v>28</v>
      </c>
      <c r="AE253">
        <v>3</v>
      </c>
      <c r="AF253">
        <v>2965</v>
      </c>
      <c r="AG253" t="s">
        <v>132</v>
      </c>
      <c r="AH253" s="1">
        <v>1.0118E-3</v>
      </c>
    </row>
    <row r="254" spans="1:34" x14ac:dyDescent="0.35">
      <c r="A254" t="s">
        <v>299</v>
      </c>
      <c r="B254" t="s">
        <v>70</v>
      </c>
      <c r="C254" t="s">
        <v>26</v>
      </c>
      <c r="D254">
        <v>117</v>
      </c>
      <c r="E254">
        <v>1902</v>
      </c>
      <c r="F254" t="s">
        <v>132</v>
      </c>
      <c r="G254" s="1">
        <v>6.1514199999999998E-2</v>
      </c>
      <c r="J254" t="s">
        <v>95</v>
      </c>
      <c r="K254" t="s">
        <v>41</v>
      </c>
      <c r="L254" t="s">
        <v>703</v>
      </c>
      <c r="M254">
        <v>7563</v>
      </c>
      <c r="N254">
        <v>9239</v>
      </c>
      <c r="O254" t="s">
        <v>42</v>
      </c>
      <c r="P254" s="1">
        <v>0.81859510000000002</v>
      </c>
      <c r="S254" t="s">
        <v>220</v>
      </c>
      <c r="T254" t="s">
        <v>68</v>
      </c>
      <c r="U254" t="s">
        <v>703</v>
      </c>
      <c r="V254">
        <v>28657</v>
      </c>
      <c r="W254">
        <v>53188</v>
      </c>
      <c r="X254" t="s">
        <v>132</v>
      </c>
      <c r="Y254" s="1">
        <v>0.53878689999999996</v>
      </c>
      <c r="AB254" t="s">
        <v>332</v>
      </c>
      <c r="AC254" t="s">
        <v>68</v>
      </c>
      <c r="AD254" t="s">
        <v>32</v>
      </c>
      <c r="AE254">
        <v>1218</v>
      </c>
      <c r="AF254">
        <v>2863</v>
      </c>
      <c r="AG254" t="s">
        <v>328</v>
      </c>
      <c r="AH254" s="1">
        <v>0.42542790000000003</v>
      </c>
    </row>
    <row r="255" spans="1:34" x14ac:dyDescent="0.35">
      <c r="A255" t="s">
        <v>300</v>
      </c>
      <c r="B255" t="s">
        <v>68</v>
      </c>
      <c r="C255" t="s">
        <v>26</v>
      </c>
      <c r="D255">
        <v>48</v>
      </c>
      <c r="E255">
        <v>1014</v>
      </c>
      <c r="F255" t="s">
        <v>42</v>
      </c>
      <c r="G255" s="1">
        <v>4.7337299999999999E-2</v>
      </c>
      <c r="J255" t="s">
        <v>95</v>
      </c>
      <c r="K255" t="s">
        <v>41</v>
      </c>
      <c r="L255" t="s">
        <v>27</v>
      </c>
      <c r="M255">
        <v>887</v>
      </c>
      <c r="N255">
        <v>1370</v>
      </c>
      <c r="O255" t="s">
        <v>42</v>
      </c>
      <c r="P255" s="1">
        <v>0.6474453</v>
      </c>
      <c r="S255" t="s">
        <v>220</v>
      </c>
      <c r="T255" t="s">
        <v>68</v>
      </c>
      <c r="U255" t="s">
        <v>28</v>
      </c>
      <c r="V255">
        <v>1658</v>
      </c>
      <c r="W255">
        <v>7437</v>
      </c>
      <c r="X255" t="s">
        <v>132</v>
      </c>
      <c r="Y255" s="1">
        <v>0.22293940000000001</v>
      </c>
      <c r="AB255" t="s">
        <v>332</v>
      </c>
      <c r="AC255" t="s">
        <v>68</v>
      </c>
      <c r="AD255" t="s">
        <v>703</v>
      </c>
      <c r="AE255">
        <v>336</v>
      </c>
      <c r="AF255">
        <v>10818</v>
      </c>
      <c r="AG255" t="s">
        <v>328</v>
      </c>
      <c r="AH255" s="1">
        <v>3.1059300000000001E-2</v>
      </c>
    </row>
    <row r="256" spans="1:34" x14ac:dyDescent="0.35">
      <c r="A256" t="s">
        <v>301</v>
      </c>
      <c r="B256" t="s">
        <v>68</v>
      </c>
      <c r="C256" t="s">
        <v>26</v>
      </c>
      <c r="D256">
        <v>126</v>
      </c>
      <c r="E256">
        <v>983</v>
      </c>
      <c r="F256" t="s">
        <v>42</v>
      </c>
      <c r="G256" s="1">
        <v>0.12817899999999999</v>
      </c>
      <c r="J256" t="s">
        <v>95</v>
      </c>
      <c r="K256" t="s">
        <v>41</v>
      </c>
      <c r="L256" t="s">
        <v>26</v>
      </c>
      <c r="M256">
        <v>3</v>
      </c>
      <c r="N256">
        <v>915</v>
      </c>
      <c r="O256" t="s">
        <v>42</v>
      </c>
      <c r="P256" s="1">
        <v>3.2786999999999998E-3</v>
      </c>
      <c r="S256" t="s">
        <v>220</v>
      </c>
      <c r="T256" t="s">
        <v>68</v>
      </c>
      <c r="U256" t="s">
        <v>27</v>
      </c>
      <c r="V256">
        <v>5</v>
      </c>
      <c r="W256">
        <v>7515</v>
      </c>
      <c r="X256" t="s">
        <v>132</v>
      </c>
      <c r="Y256" s="1">
        <v>6.6529999999999996E-4</v>
      </c>
      <c r="AB256" t="s">
        <v>332</v>
      </c>
      <c r="AC256" t="s">
        <v>68</v>
      </c>
      <c r="AD256" t="s">
        <v>28</v>
      </c>
      <c r="AE256">
        <v>1</v>
      </c>
      <c r="AF256">
        <v>2375</v>
      </c>
      <c r="AG256" t="s">
        <v>328</v>
      </c>
      <c r="AH256" s="1">
        <v>4.2109999999999999E-4</v>
      </c>
    </row>
    <row r="257" spans="1:34" x14ac:dyDescent="0.35">
      <c r="A257" t="s">
        <v>302</v>
      </c>
      <c r="B257" t="s">
        <v>68</v>
      </c>
      <c r="C257" t="s">
        <v>26</v>
      </c>
      <c r="D257">
        <v>44</v>
      </c>
      <c r="E257">
        <v>2151</v>
      </c>
      <c r="F257" t="s">
        <v>132</v>
      </c>
      <c r="G257" s="1">
        <v>2.0455600000000001E-2</v>
      </c>
      <c r="J257" t="s">
        <v>96</v>
      </c>
      <c r="K257" t="s">
        <v>41</v>
      </c>
      <c r="L257" t="s">
        <v>32</v>
      </c>
      <c r="M257">
        <v>2330</v>
      </c>
      <c r="N257">
        <v>2554</v>
      </c>
      <c r="O257" t="s">
        <v>42</v>
      </c>
      <c r="P257" s="1">
        <v>0.91229439999999995</v>
      </c>
      <c r="S257" t="s">
        <v>221</v>
      </c>
      <c r="T257" t="s">
        <v>68</v>
      </c>
      <c r="U257" t="s">
        <v>32</v>
      </c>
      <c r="V257">
        <v>7668</v>
      </c>
      <c r="W257">
        <v>10343</v>
      </c>
      <c r="X257" t="s">
        <v>132</v>
      </c>
      <c r="Y257" s="1">
        <v>0.741371</v>
      </c>
      <c r="AB257" t="s">
        <v>501</v>
      </c>
      <c r="AC257" t="s">
        <v>68</v>
      </c>
      <c r="AD257" t="s">
        <v>32</v>
      </c>
      <c r="AE257">
        <v>1137</v>
      </c>
      <c r="AF257">
        <v>3566</v>
      </c>
      <c r="AG257" t="s">
        <v>143</v>
      </c>
      <c r="AH257" s="1">
        <v>0.31884459999999998</v>
      </c>
    </row>
    <row r="258" spans="1:34" x14ac:dyDescent="0.35">
      <c r="A258" t="s">
        <v>303</v>
      </c>
      <c r="B258" t="s">
        <v>68</v>
      </c>
      <c r="C258" t="s">
        <v>26</v>
      </c>
      <c r="D258">
        <v>37</v>
      </c>
      <c r="E258">
        <v>1408</v>
      </c>
      <c r="F258" t="s">
        <v>132</v>
      </c>
      <c r="G258" s="1">
        <v>2.62784E-2</v>
      </c>
      <c r="J258" t="s">
        <v>96</v>
      </c>
      <c r="K258" t="s">
        <v>41</v>
      </c>
      <c r="L258" t="s">
        <v>28</v>
      </c>
      <c r="M258">
        <v>843</v>
      </c>
      <c r="N258">
        <v>928</v>
      </c>
      <c r="O258" t="s">
        <v>42</v>
      </c>
      <c r="P258" s="1">
        <v>0.90840520000000002</v>
      </c>
      <c r="S258" t="s">
        <v>221</v>
      </c>
      <c r="T258" t="s">
        <v>68</v>
      </c>
      <c r="U258" t="s">
        <v>703</v>
      </c>
      <c r="V258">
        <v>11684</v>
      </c>
      <c r="W258">
        <v>22746</v>
      </c>
      <c r="X258" t="s">
        <v>132</v>
      </c>
      <c r="Y258" s="1">
        <v>0.51367269999999998</v>
      </c>
      <c r="AB258" t="s">
        <v>501</v>
      </c>
      <c r="AC258" t="s">
        <v>68</v>
      </c>
      <c r="AD258" t="s">
        <v>703</v>
      </c>
      <c r="AE258">
        <v>389</v>
      </c>
      <c r="AF258">
        <v>9951</v>
      </c>
      <c r="AG258" t="s">
        <v>143</v>
      </c>
      <c r="AH258" s="1">
        <v>3.9091500000000001E-2</v>
      </c>
    </row>
    <row r="259" spans="1:34" x14ac:dyDescent="0.35">
      <c r="A259" t="s">
        <v>304</v>
      </c>
      <c r="B259" t="s">
        <v>68</v>
      </c>
      <c r="C259" t="s">
        <v>26</v>
      </c>
      <c r="D259">
        <v>52</v>
      </c>
      <c r="E259">
        <v>1410</v>
      </c>
      <c r="F259" t="s">
        <v>132</v>
      </c>
      <c r="G259" s="1">
        <v>3.68794E-2</v>
      </c>
      <c r="J259" t="s">
        <v>96</v>
      </c>
      <c r="K259" t="s">
        <v>41</v>
      </c>
      <c r="L259" t="s">
        <v>703</v>
      </c>
      <c r="M259">
        <v>5326</v>
      </c>
      <c r="N259">
        <v>6151</v>
      </c>
      <c r="O259" t="s">
        <v>42</v>
      </c>
      <c r="P259" s="1">
        <v>0.86587550000000002</v>
      </c>
      <c r="S259" t="s">
        <v>221</v>
      </c>
      <c r="T259" t="s">
        <v>68</v>
      </c>
      <c r="U259" t="s">
        <v>28</v>
      </c>
      <c r="V259">
        <v>431</v>
      </c>
      <c r="W259">
        <v>2710</v>
      </c>
      <c r="X259" t="s">
        <v>132</v>
      </c>
      <c r="Y259" s="1">
        <v>0.1590406</v>
      </c>
      <c r="AB259" t="s">
        <v>502</v>
      </c>
      <c r="AC259" t="s">
        <v>68</v>
      </c>
      <c r="AD259" t="s">
        <v>32</v>
      </c>
      <c r="AE259">
        <v>2198</v>
      </c>
      <c r="AF259">
        <v>4850</v>
      </c>
      <c r="AG259" t="s">
        <v>143</v>
      </c>
      <c r="AH259" s="1">
        <v>0.45319589999999998</v>
      </c>
    </row>
    <row r="260" spans="1:34" x14ac:dyDescent="0.35">
      <c r="A260" t="s">
        <v>305</v>
      </c>
      <c r="B260" t="s">
        <v>68</v>
      </c>
      <c r="C260" t="s">
        <v>26</v>
      </c>
      <c r="D260">
        <v>37</v>
      </c>
      <c r="E260">
        <v>1339</v>
      </c>
      <c r="F260" t="s">
        <v>132</v>
      </c>
      <c r="G260" s="1">
        <v>2.76326E-2</v>
      </c>
      <c r="J260" t="s">
        <v>96</v>
      </c>
      <c r="K260" t="s">
        <v>41</v>
      </c>
      <c r="L260" t="s">
        <v>27</v>
      </c>
      <c r="M260">
        <v>644</v>
      </c>
      <c r="N260">
        <v>995</v>
      </c>
      <c r="O260" t="s">
        <v>42</v>
      </c>
      <c r="P260" s="1">
        <v>0.64723620000000004</v>
      </c>
      <c r="S260" t="s">
        <v>224</v>
      </c>
      <c r="T260" t="s">
        <v>68</v>
      </c>
      <c r="U260" t="s">
        <v>32</v>
      </c>
      <c r="V260">
        <v>8181</v>
      </c>
      <c r="W260">
        <v>11349</v>
      </c>
      <c r="X260" t="s">
        <v>132</v>
      </c>
      <c r="Y260" s="1">
        <v>0.72085650000000001</v>
      </c>
      <c r="AB260" t="s">
        <v>502</v>
      </c>
      <c r="AC260" t="s">
        <v>68</v>
      </c>
      <c r="AD260" t="s">
        <v>703</v>
      </c>
      <c r="AE260">
        <v>459</v>
      </c>
      <c r="AF260">
        <v>11096</v>
      </c>
      <c r="AG260" t="s">
        <v>143</v>
      </c>
      <c r="AH260" s="1">
        <v>4.1366300000000002E-2</v>
      </c>
    </row>
    <row r="261" spans="1:34" x14ac:dyDescent="0.35">
      <c r="A261" t="s">
        <v>306</v>
      </c>
      <c r="B261" t="s">
        <v>68</v>
      </c>
      <c r="C261" t="s">
        <v>26</v>
      </c>
      <c r="D261">
        <v>41</v>
      </c>
      <c r="E261">
        <v>1787</v>
      </c>
      <c r="F261" t="s">
        <v>42</v>
      </c>
      <c r="G261" s="1">
        <v>2.2943499999999999E-2</v>
      </c>
      <c r="J261" t="s">
        <v>96</v>
      </c>
      <c r="K261" t="s">
        <v>41</v>
      </c>
      <c r="L261" t="s">
        <v>26</v>
      </c>
      <c r="M261">
        <v>4</v>
      </c>
      <c r="N261">
        <v>497</v>
      </c>
      <c r="O261" t="s">
        <v>42</v>
      </c>
      <c r="P261" s="1">
        <v>8.0482999999999996E-3</v>
      </c>
      <c r="S261" t="s">
        <v>224</v>
      </c>
      <c r="T261" t="s">
        <v>68</v>
      </c>
      <c r="U261" t="s">
        <v>703</v>
      </c>
      <c r="V261">
        <v>17101</v>
      </c>
      <c r="W261">
        <v>32104</v>
      </c>
      <c r="X261" t="s">
        <v>132</v>
      </c>
      <c r="Y261" s="1">
        <v>0.53267500000000001</v>
      </c>
      <c r="AB261" t="s">
        <v>504</v>
      </c>
      <c r="AC261" t="s">
        <v>68</v>
      </c>
      <c r="AD261" t="s">
        <v>32</v>
      </c>
      <c r="AE261">
        <v>941</v>
      </c>
      <c r="AF261">
        <v>3337</v>
      </c>
      <c r="AG261" t="s">
        <v>143</v>
      </c>
      <c r="AH261" s="1">
        <v>0.28198980000000001</v>
      </c>
    </row>
    <row r="262" spans="1:34" x14ac:dyDescent="0.35">
      <c r="A262" t="s">
        <v>307</v>
      </c>
      <c r="B262" t="s">
        <v>68</v>
      </c>
      <c r="C262" t="s">
        <v>26</v>
      </c>
      <c r="D262">
        <v>73</v>
      </c>
      <c r="E262">
        <v>1510</v>
      </c>
      <c r="F262" t="s">
        <v>42</v>
      </c>
      <c r="G262" s="1">
        <v>4.8344400000000003E-2</v>
      </c>
      <c r="J262" t="s">
        <v>97</v>
      </c>
      <c r="K262" t="s">
        <v>41</v>
      </c>
      <c r="L262" t="s">
        <v>32</v>
      </c>
      <c r="M262">
        <v>1935</v>
      </c>
      <c r="N262">
        <v>2141</v>
      </c>
      <c r="O262" t="s">
        <v>42</v>
      </c>
      <c r="P262" s="1">
        <v>0.90378329999999996</v>
      </c>
      <c r="S262" t="s">
        <v>224</v>
      </c>
      <c r="T262" t="s">
        <v>68</v>
      </c>
      <c r="U262" t="s">
        <v>28</v>
      </c>
      <c r="V262">
        <v>775</v>
      </c>
      <c r="W262">
        <v>4379</v>
      </c>
      <c r="X262" t="s">
        <v>132</v>
      </c>
      <c r="Y262" s="1">
        <v>0.176981</v>
      </c>
      <c r="AB262" t="s">
        <v>504</v>
      </c>
      <c r="AC262" t="s">
        <v>68</v>
      </c>
      <c r="AD262" t="s">
        <v>703</v>
      </c>
      <c r="AE262">
        <v>317</v>
      </c>
      <c r="AF262">
        <v>11449</v>
      </c>
      <c r="AG262" t="s">
        <v>143</v>
      </c>
      <c r="AH262" s="1">
        <v>2.7688000000000001E-2</v>
      </c>
    </row>
    <row r="263" spans="1:34" x14ac:dyDescent="0.35">
      <c r="A263" t="s">
        <v>308</v>
      </c>
      <c r="B263" t="s">
        <v>41</v>
      </c>
      <c r="C263" t="s">
        <v>26</v>
      </c>
      <c r="D263">
        <v>5</v>
      </c>
      <c r="E263">
        <v>708</v>
      </c>
      <c r="F263" t="s">
        <v>42</v>
      </c>
      <c r="G263" s="1">
        <v>7.0621E-3</v>
      </c>
      <c r="J263" t="s">
        <v>97</v>
      </c>
      <c r="K263" t="s">
        <v>41</v>
      </c>
      <c r="L263" t="s">
        <v>28</v>
      </c>
      <c r="M263">
        <v>639</v>
      </c>
      <c r="N263">
        <v>730</v>
      </c>
      <c r="O263" t="s">
        <v>42</v>
      </c>
      <c r="P263" s="1">
        <v>0.87534250000000002</v>
      </c>
      <c r="S263" t="s">
        <v>225</v>
      </c>
      <c r="T263" t="s">
        <v>68</v>
      </c>
      <c r="U263" t="s">
        <v>32</v>
      </c>
      <c r="V263">
        <v>2983</v>
      </c>
      <c r="W263">
        <v>4371</v>
      </c>
      <c r="X263" t="s">
        <v>132</v>
      </c>
      <c r="Y263" s="1">
        <v>0.68245250000000002</v>
      </c>
      <c r="AB263" t="s">
        <v>504</v>
      </c>
      <c r="AC263" t="s">
        <v>68</v>
      </c>
      <c r="AD263" t="s">
        <v>28</v>
      </c>
      <c r="AE263">
        <v>1</v>
      </c>
      <c r="AF263">
        <v>1725</v>
      </c>
      <c r="AG263" t="s">
        <v>143</v>
      </c>
      <c r="AH263" s="1">
        <v>5.7970000000000005E-4</v>
      </c>
    </row>
    <row r="264" spans="1:34" x14ac:dyDescent="0.35">
      <c r="A264" t="s">
        <v>309</v>
      </c>
      <c r="B264" t="s">
        <v>41</v>
      </c>
      <c r="C264" t="s">
        <v>26</v>
      </c>
      <c r="D264">
        <v>38</v>
      </c>
      <c r="E264">
        <v>619</v>
      </c>
      <c r="F264" t="s">
        <v>132</v>
      </c>
      <c r="G264" s="1">
        <v>6.1389300000000001E-2</v>
      </c>
      <c r="J264" t="s">
        <v>97</v>
      </c>
      <c r="K264" t="s">
        <v>41</v>
      </c>
      <c r="L264" t="s">
        <v>703</v>
      </c>
      <c r="M264">
        <v>4449</v>
      </c>
      <c r="N264">
        <v>5202</v>
      </c>
      <c r="O264" t="s">
        <v>42</v>
      </c>
      <c r="P264" s="1">
        <v>0.85524800000000001</v>
      </c>
      <c r="S264" t="s">
        <v>225</v>
      </c>
      <c r="T264" t="s">
        <v>68</v>
      </c>
      <c r="U264" t="s">
        <v>703</v>
      </c>
      <c r="V264">
        <v>9205</v>
      </c>
      <c r="W264">
        <v>16580</v>
      </c>
      <c r="X264" t="s">
        <v>132</v>
      </c>
      <c r="Y264" s="1">
        <v>0.55518699999999999</v>
      </c>
      <c r="AB264" t="s">
        <v>505</v>
      </c>
      <c r="AC264" t="s">
        <v>68</v>
      </c>
      <c r="AD264" t="s">
        <v>32</v>
      </c>
      <c r="AE264">
        <v>708</v>
      </c>
      <c r="AF264">
        <v>2038</v>
      </c>
      <c r="AG264" t="s">
        <v>143</v>
      </c>
      <c r="AH264" s="1">
        <v>0.34739940000000002</v>
      </c>
    </row>
    <row r="265" spans="1:34" x14ac:dyDescent="0.35">
      <c r="A265" t="s">
        <v>310</v>
      </c>
      <c r="B265" t="s">
        <v>41</v>
      </c>
      <c r="C265" t="s">
        <v>26</v>
      </c>
      <c r="D265">
        <v>106</v>
      </c>
      <c r="E265">
        <v>2772</v>
      </c>
      <c r="F265" t="s">
        <v>132</v>
      </c>
      <c r="G265" s="1">
        <v>3.8239500000000003E-2</v>
      </c>
      <c r="J265" t="s">
        <v>97</v>
      </c>
      <c r="K265" t="s">
        <v>41</v>
      </c>
      <c r="L265" t="s">
        <v>27</v>
      </c>
      <c r="M265">
        <v>549</v>
      </c>
      <c r="N265">
        <v>920</v>
      </c>
      <c r="O265" t="s">
        <v>42</v>
      </c>
      <c r="P265" s="1">
        <v>0.59673909999999997</v>
      </c>
      <c r="S265" t="s">
        <v>225</v>
      </c>
      <c r="T265" t="s">
        <v>68</v>
      </c>
      <c r="U265" t="s">
        <v>28</v>
      </c>
      <c r="V265">
        <v>589</v>
      </c>
      <c r="W265">
        <v>2591</v>
      </c>
      <c r="X265" t="s">
        <v>132</v>
      </c>
      <c r="Y265" s="1">
        <v>0.22732540000000001</v>
      </c>
      <c r="AB265" t="s">
        <v>505</v>
      </c>
      <c r="AC265" t="s">
        <v>68</v>
      </c>
      <c r="AD265" t="s">
        <v>703</v>
      </c>
      <c r="AE265">
        <v>188</v>
      </c>
      <c r="AF265">
        <v>7153</v>
      </c>
      <c r="AG265" t="s">
        <v>143</v>
      </c>
      <c r="AH265" s="1">
        <v>2.6282699999999999E-2</v>
      </c>
    </row>
    <row r="266" spans="1:34" x14ac:dyDescent="0.35">
      <c r="A266" t="s">
        <v>311</v>
      </c>
      <c r="B266" t="s">
        <v>41</v>
      </c>
      <c r="C266" t="s">
        <v>26</v>
      </c>
      <c r="D266">
        <v>55</v>
      </c>
      <c r="E266">
        <v>936</v>
      </c>
      <c r="F266" t="s">
        <v>132</v>
      </c>
      <c r="G266" s="1">
        <v>5.8760699999999999E-2</v>
      </c>
      <c r="J266" t="s">
        <v>97</v>
      </c>
      <c r="K266" t="s">
        <v>41</v>
      </c>
      <c r="L266" t="s">
        <v>26</v>
      </c>
      <c r="N266">
        <v>522</v>
      </c>
      <c r="O266" t="s">
        <v>42</v>
      </c>
      <c r="S266" t="s">
        <v>226</v>
      </c>
      <c r="T266" t="s">
        <v>68</v>
      </c>
      <c r="U266" t="s">
        <v>32</v>
      </c>
      <c r="V266">
        <v>12051</v>
      </c>
      <c r="W266">
        <v>17313</v>
      </c>
      <c r="X266" t="s">
        <v>132</v>
      </c>
      <c r="Y266" s="1">
        <v>0.69606659999999998</v>
      </c>
      <c r="AB266" t="s">
        <v>320</v>
      </c>
      <c r="AC266" t="s">
        <v>41</v>
      </c>
      <c r="AD266" t="s">
        <v>32</v>
      </c>
      <c r="AE266">
        <v>3351</v>
      </c>
      <c r="AF266">
        <v>8551</v>
      </c>
      <c r="AG266" t="s">
        <v>132</v>
      </c>
      <c r="AH266" s="1">
        <v>0.39188400000000001</v>
      </c>
    </row>
    <row r="267" spans="1:34" x14ac:dyDescent="0.35">
      <c r="A267" t="s">
        <v>312</v>
      </c>
      <c r="B267" t="s">
        <v>41</v>
      </c>
      <c r="C267" t="s">
        <v>26</v>
      </c>
      <c r="D267">
        <v>18</v>
      </c>
      <c r="E267">
        <v>340</v>
      </c>
      <c r="F267" t="s">
        <v>132</v>
      </c>
      <c r="G267" s="1">
        <v>5.2941200000000001E-2</v>
      </c>
      <c r="J267" t="s">
        <v>98</v>
      </c>
      <c r="K267" t="s">
        <v>41</v>
      </c>
      <c r="L267" t="s">
        <v>32</v>
      </c>
      <c r="M267">
        <v>4623</v>
      </c>
      <c r="N267">
        <v>4928</v>
      </c>
      <c r="O267" t="s">
        <v>42</v>
      </c>
      <c r="P267" s="1">
        <v>0.93810870000000002</v>
      </c>
      <c r="S267" t="s">
        <v>226</v>
      </c>
      <c r="T267" t="s">
        <v>68</v>
      </c>
      <c r="U267" t="s">
        <v>703</v>
      </c>
      <c r="V267">
        <v>28837</v>
      </c>
      <c r="W267">
        <v>55985</v>
      </c>
      <c r="X267" t="s">
        <v>132</v>
      </c>
      <c r="Y267" s="1">
        <v>0.5150844</v>
      </c>
      <c r="AB267" t="s">
        <v>320</v>
      </c>
      <c r="AC267" t="s">
        <v>41</v>
      </c>
      <c r="AD267" t="s">
        <v>703</v>
      </c>
      <c r="AE267">
        <v>1621</v>
      </c>
      <c r="AF267">
        <v>23144</v>
      </c>
      <c r="AG267" t="s">
        <v>132</v>
      </c>
      <c r="AH267" s="1">
        <v>7.0039699999999996E-2</v>
      </c>
    </row>
    <row r="268" spans="1:34" x14ac:dyDescent="0.35">
      <c r="A268" t="s">
        <v>313</v>
      </c>
      <c r="B268" t="s">
        <v>41</v>
      </c>
      <c r="C268" t="s">
        <v>26</v>
      </c>
      <c r="D268">
        <v>57</v>
      </c>
      <c r="E268">
        <v>1143</v>
      </c>
      <c r="F268" t="s">
        <v>132</v>
      </c>
      <c r="G268" s="1">
        <v>4.9868799999999998E-2</v>
      </c>
      <c r="J268" t="s">
        <v>98</v>
      </c>
      <c r="K268" t="s">
        <v>41</v>
      </c>
      <c r="L268" t="s">
        <v>703</v>
      </c>
      <c r="M268">
        <v>4835</v>
      </c>
      <c r="N268">
        <v>6336</v>
      </c>
      <c r="O268" t="s">
        <v>42</v>
      </c>
      <c r="P268" s="1">
        <v>0.76309970000000005</v>
      </c>
      <c r="S268" t="s">
        <v>226</v>
      </c>
      <c r="T268" t="s">
        <v>68</v>
      </c>
      <c r="U268" t="s">
        <v>28</v>
      </c>
      <c r="V268">
        <v>1514</v>
      </c>
      <c r="W268">
        <v>8544</v>
      </c>
      <c r="X268" t="s">
        <v>132</v>
      </c>
      <c r="Y268" s="1">
        <v>0.17720040000000001</v>
      </c>
      <c r="AB268" t="s">
        <v>320</v>
      </c>
      <c r="AC268" t="s">
        <v>41</v>
      </c>
      <c r="AD268" t="s">
        <v>28</v>
      </c>
      <c r="AE268">
        <v>11</v>
      </c>
      <c r="AF268">
        <v>3005</v>
      </c>
      <c r="AG268" t="s">
        <v>132</v>
      </c>
      <c r="AH268" s="1">
        <v>3.6606E-3</v>
      </c>
    </row>
    <row r="269" spans="1:34" x14ac:dyDescent="0.35">
      <c r="A269" t="s">
        <v>314</v>
      </c>
      <c r="B269" t="s">
        <v>41</v>
      </c>
      <c r="C269" t="s">
        <v>26</v>
      </c>
      <c r="D269">
        <v>243</v>
      </c>
      <c r="E269">
        <v>2974</v>
      </c>
      <c r="F269" t="s">
        <v>132</v>
      </c>
      <c r="G269" s="1">
        <v>8.1708100000000006E-2</v>
      </c>
      <c r="J269" t="s">
        <v>98</v>
      </c>
      <c r="K269" t="s">
        <v>41</v>
      </c>
      <c r="L269" t="s">
        <v>28</v>
      </c>
      <c r="M269">
        <v>549</v>
      </c>
      <c r="N269">
        <v>792</v>
      </c>
      <c r="O269" t="s">
        <v>42</v>
      </c>
      <c r="P269" s="1">
        <v>0.69318179999999996</v>
      </c>
      <c r="S269" t="s">
        <v>226</v>
      </c>
      <c r="T269" t="s">
        <v>68</v>
      </c>
      <c r="U269" t="s">
        <v>27</v>
      </c>
      <c r="V269">
        <v>4</v>
      </c>
      <c r="W269">
        <v>8444</v>
      </c>
      <c r="X269" t="s">
        <v>132</v>
      </c>
      <c r="Y269" s="1">
        <v>4.7370000000000002E-4</v>
      </c>
      <c r="AB269" t="s">
        <v>320</v>
      </c>
      <c r="AC269" t="s">
        <v>41</v>
      </c>
      <c r="AD269" t="s">
        <v>26</v>
      </c>
      <c r="AF269">
        <v>1794</v>
      </c>
      <c r="AG269" t="s">
        <v>132</v>
      </c>
    </row>
    <row r="270" spans="1:34" x14ac:dyDescent="0.35">
      <c r="A270" t="s">
        <v>315</v>
      </c>
      <c r="B270" t="s">
        <v>41</v>
      </c>
      <c r="C270" t="s">
        <v>26</v>
      </c>
      <c r="D270">
        <v>15</v>
      </c>
      <c r="E270">
        <v>233</v>
      </c>
      <c r="F270" t="s">
        <v>132</v>
      </c>
      <c r="G270" s="1">
        <v>6.4377699999999996E-2</v>
      </c>
      <c r="J270" t="s">
        <v>98</v>
      </c>
      <c r="K270" t="s">
        <v>41</v>
      </c>
      <c r="L270" t="s">
        <v>27</v>
      </c>
      <c r="M270">
        <v>200</v>
      </c>
      <c r="N270">
        <v>776</v>
      </c>
      <c r="O270" t="s">
        <v>42</v>
      </c>
      <c r="P270" s="1">
        <v>0.25773190000000001</v>
      </c>
      <c r="S270" t="s">
        <v>227</v>
      </c>
      <c r="T270" t="s">
        <v>68</v>
      </c>
      <c r="U270" t="s">
        <v>32</v>
      </c>
      <c r="V270">
        <v>4439</v>
      </c>
      <c r="W270">
        <v>5849</v>
      </c>
      <c r="X270" t="s">
        <v>132</v>
      </c>
      <c r="Y270" s="1">
        <v>0.75893310000000003</v>
      </c>
      <c r="AB270" t="s">
        <v>320</v>
      </c>
      <c r="AC270" t="s">
        <v>41</v>
      </c>
      <c r="AD270" t="s">
        <v>27</v>
      </c>
      <c r="AF270">
        <v>3117</v>
      </c>
      <c r="AG270" t="s">
        <v>132</v>
      </c>
    </row>
    <row r="271" spans="1:34" x14ac:dyDescent="0.35">
      <c r="A271" t="s">
        <v>316</v>
      </c>
      <c r="B271" t="s">
        <v>41</v>
      </c>
      <c r="C271" t="s">
        <v>26</v>
      </c>
      <c r="D271">
        <v>57</v>
      </c>
      <c r="E271">
        <v>1757</v>
      </c>
      <c r="F271" t="s">
        <v>132</v>
      </c>
      <c r="G271" s="1">
        <v>3.2441699999999997E-2</v>
      </c>
      <c r="J271" t="s">
        <v>98</v>
      </c>
      <c r="K271" t="s">
        <v>41</v>
      </c>
      <c r="L271" t="s">
        <v>26</v>
      </c>
      <c r="N271">
        <v>433</v>
      </c>
      <c r="O271" t="s">
        <v>42</v>
      </c>
      <c r="S271" t="s">
        <v>227</v>
      </c>
      <c r="T271" t="s">
        <v>68</v>
      </c>
      <c r="U271" t="s">
        <v>703</v>
      </c>
      <c r="V271">
        <v>13295</v>
      </c>
      <c r="W271">
        <v>21056</v>
      </c>
      <c r="X271" t="s">
        <v>132</v>
      </c>
      <c r="Y271" s="1">
        <v>0.63141150000000001</v>
      </c>
      <c r="AB271" t="s">
        <v>322</v>
      </c>
      <c r="AC271" t="s">
        <v>41</v>
      </c>
      <c r="AD271" t="s">
        <v>32</v>
      </c>
      <c r="AE271">
        <v>400</v>
      </c>
      <c r="AF271">
        <v>1602</v>
      </c>
      <c r="AG271" t="s">
        <v>132</v>
      </c>
      <c r="AH271" s="1">
        <v>0.24968789999999999</v>
      </c>
    </row>
    <row r="272" spans="1:34" x14ac:dyDescent="0.35">
      <c r="A272" t="s">
        <v>317</v>
      </c>
      <c r="B272" t="s">
        <v>57</v>
      </c>
      <c r="C272" t="s">
        <v>26</v>
      </c>
      <c r="D272">
        <v>57</v>
      </c>
      <c r="E272">
        <v>1432</v>
      </c>
      <c r="F272" t="s">
        <v>132</v>
      </c>
      <c r="G272" s="1">
        <v>3.98045E-2</v>
      </c>
      <c r="J272" t="s">
        <v>99</v>
      </c>
      <c r="K272" t="s">
        <v>41</v>
      </c>
      <c r="L272" t="s">
        <v>32</v>
      </c>
      <c r="M272">
        <v>9074</v>
      </c>
      <c r="N272">
        <v>9628</v>
      </c>
      <c r="O272" t="s">
        <v>42</v>
      </c>
      <c r="P272" s="1">
        <v>0.94245950000000001</v>
      </c>
      <c r="S272" t="s">
        <v>227</v>
      </c>
      <c r="T272" t="s">
        <v>68</v>
      </c>
      <c r="U272" t="s">
        <v>28</v>
      </c>
      <c r="V272">
        <v>1051</v>
      </c>
      <c r="W272">
        <v>3348</v>
      </c>
      <c r="X272" t="s">
        <v>132</v>
      </c>
      <c r="Y272" s="1">
        <v>0.3139188</v>
      </c>
      <c r="AB272" t="s">
        <v>322</v>
      </c>
      <c r="AC272" t="s">
        <v>41</v>
      </c>
      <c r="AD272" t="s">
        <v>703</v>
      </c>
      <c r="AE272">
        <v>212</v>
      </c>
      <c r="AF272">
        <v>5176</v>
      </c>
      <c r="AG272" t="s">
        <v>132</v>
      </c>
      <c r="AH272" s="1">
        <v>4.0958300000000003E-2</v>
      </c>
    </row>
    <row r="273" spans="1:34" x14ac:dyDescent="0.35">
      <c r="A273" t="s">
        <v>318</v>
      </c>
      <c r="B273" t="s">
        <v>41</v>
      </c>
      <c r="C273" t="s">
        <v>26</v>
      </c>
      <c r="D273">
        <v>45</v>
      </c>
      <c r="E273">
        <v>386</v>
      </c>
      <c r="F273" t="s">
        <v>132</v>
      </c>
      <c r="G273" s="1">
        <v>0.1165803</v>
      </c>
      <c r="J273" t="s">
        <v>99</v>
      </c>
      <c r="K273" t="s">
        <v>41</v>
      </c>
      <c r="L273" t="s">
        <v>703</v>
      </c>
      <c r="M273">
        <v>12290</v>
      </c>
      <c r="N273">
        <v>17333</v>
      </c>
      <c r="O273" t="s">
        <v>42</v>
      </c>
      <c r="P273" s="1">
        <v>0.70905209999999996</v>
      </c>
      <c r="S273" t="s">
        <v>227</v>
      </c>
      <c r="T273" t="s">
        <v>68</v>
      </c>
      <c r="U273" t="s">
        <v>27</v>
      </c>
      <c r="V273">
        <v>1</v>
      </c>
      <c r="W273">
        <v>3829</v>
      </c>
      <c r="X273" t="s">
        <v>132</v>
      </c>
      <c r="Y273" s="1">
        <v>2.6120000000000001E-4</v>
      </c>
      <c r="AB273" t="s">
        <v>322</v>
      </c>
      <c r="AC273" t="s">
        <v>41</v>
      </c>
      <c r="AD273" t="s">
        <v>28</v>
      </c>
      <c r="AE273">
        <v>1</v>
      </c>
      <c r="AF273">
        <v>551</v>
      </c>
      <c r="AG273" t="s">
        <v>132</v>
      </c>
      <c r="AH273" s="1">
        <v>1.8148999999999999E-3</v>
      </c>
    </row>
    <row r="274" spans="1:34" x14ac:dyDescent="0.35">
      <c r="A274" t="s">
        <v>319</v>
      </c>
      <c r="B274" t="s">
        <v>68</v>
      </c>
      <c r="C274" t="s">
        <v>26</v>
      </c>
      <c r="D274">
        <v>52</v>
      </c>
      <c r="E274">
        <v>2083</v>
      </c>
      <c r="F274" t="s">
        <v>132</v>
      </c>
      <c r="G274" s="1">
        <v>2.4964E-2</v>
      </c>
      <c r="J274" t="s">
        <v>99</v>
      </c>
      <c r="K274" t="s">
        <v>41</v>
      </c>
      <c r="L274" t="s">
        <v>28</v>
      </c>
      <c r="M274">
        <v>1627</v>
      </c>
      <c r="N274">
        <v>2593</v>
      </c>
      <c r="O274" t="s">
        <v>42</v>
      </c>
      <c r="P274" s="1">
        <v>0.62745850000000003</v>
      </c>
      <c r="S274" t="s">
        <v>230</v>
      </c>
      <c r="T274" t="s">
        <v>68</v>
      </c>
      <c r="U274" t="s">
        <v>32</v>
      </c>
      <c r="V274">
        <v>1304</v>
      </c>
      <c r="W274">
        <v>1682</v>
      </c>
      <c r="X274" t="s">
        <v>132</v>
      </c>
      <c r="Y274" s="1">
        <v>0.7752675</v>
      </c>
      <c r="AB274" t="s">
        <v>322</v>
      </c>
      <c r="AC274" t="s">
        <v>41</v>
      </c>
      <c r="AD274" t="s">
        <v>26</v>
      </c>
      <c r="AF274">
        <v>452</v>
      </c>
      <c r="AG274" t="s">
        <v>132</v>
      </c>
    </row>
    <row r="275" spans="1:34" x14ac:dyDescent="0.35">
      <c r="A275" t="s">
        <v>320</v>
      </c>
      <c r="B275" t="s">
        <v>41</v>
      </c>
      <c r="C275" t="s">
        <v>26</v>
      </c>
      <c r="D275">
        <v>120</v>
      </c>
      <c r="E275">
        <v>1794</v>
      </c>
      <c r="F275" t="s">
        <v>132</v>
      </c>
      <c r="G275" s="1">
        <v>6.6889599999999994E-2</v>
      </c>
      <c r="J275" t="s">
        <v>99</v>
      </c>
      <c r="K275" t="s">
        <v>41</v>
      </c>
      <c r="L275" t="s">
        <v>27</v>
      </c>
      <c r="M275">
        <v>624</v>
      </c>
      <c r="N275">
        <v>2909</v>
      </c>
      <c r="O275" t="s">
        <v>42</v>
      </c>
      <c r="P275" s="1">
        <v>0.21450669999999999</v>
      </c>
      <c r="S275" t="s">
        <v>230</v>
      </c>
      <c r="T275" t="s">
        <v>68</v>
      </c>
      <c r="U275" t="s">
        <v>703</v>
      </c>
      <c r="V275">
        <v>2984</v>
      </c>
      <c r="W275">
        <v>4604</v>
      </c>
      <c r="X275" t="s">
        <v>132</v>
      </c>
      <c r="Y275" s="1">
        <v>0.64813209999999999</v>
      </c>
      <c r="AB275" t="s">
        <v>322</v>
      </c>
      <c r="AC275" t="s">
        <v>41</v>
      </c>
      <c r="AD275" t="s">
        <v>27</v>
      </c>
      <c r="AF275">
        <v>557</v>
      </c>
      <c r="AG275" t="s">
        <v>132</v>
      </c>
    </row>
    <row r="276" spans="1:34" x14ac:dyDescent="0.35">
      <c r="A276" t="s">
        <v>321</v>
      </c>
      <c r="B276" t="s">
        <v>70</v>
      </c>
      <c r="C276" t="s">
        <v>26</v>
      </c>
      <c r="D276">
        <v>17</v>
      </c>
      <c r="E276">
        <v>1353</v>
      </c>
      <c r="F276" t="s">
        <v>132</v>
      </c>
      <c r="G276" s="1">
        <v>1.25647E-2</v>
      </c>
      <c r="J276" t="s">
        <v>99</v>
      </c>
      <c r="K276" t="s">
        <v>41</v>
      </c>
      <c r="L276" t="s">
        <v>26</v>
      </c>
      <c r="N276">
        <v>1646</v>
      </c>
      <c r="O276" t="s">
        <v>42</v>
      </c>
      <c r="S276" t="s">
        <v>230</v>
      </c>
      <c r="T276" t="s">
        <v>68</v>
      </c>
      <c r="U276" t="s">
        <v>28</v>
      </c>
      <c r="V276">
        <v>84</v>
      </c>
      <c r="W276">
        <v>306</v>
      </c>
      <c r="X276" t="s">
        <v>132</v>
      </c>
      <c r="Y276" s="1">
        <v>0.27450980000000003</v>
      </c>
      <c r="AB276" t="s">
        <v>40</v>
      </c>
      <c r="AC276" t="s">
        <v>41</v>
      </c>
      <c r="AD276" t="s">
        <v>32</v>
      </c>
      <c r="AE276">
        <v>15248</v>
      </c>
      <c r="AF276">
        <v>30555</v>
      </c>
      <c r="AG276" t="s">
        <v>42</v>
      </c>
      <c r="AH276" s="1">
        <v>0.49903449999999999</v>
      </c>
    </row>
    <row r="277" spans="1:34" x14ac:dyDescent="0.35">
      <c r="A277" t="s">
        <v>322</v>
      </c>
      <c r="B277" t="s">
        <v>41</v>
      </c>
      <c r="C277" t="s">
        <v>26</v>
      </c>
      <c r="D277">
        <v>14</v>
      </c>
      <c r="E277">
        <v>452</v>
      </c>
      <c r="F277" t="s">
        <v>132</v>
      </c>
      <c r="G277" s="1">
        <v>3.0973500000000001E-2</v>
      </c>
      <c r="J277" t="s">
        <v>100</v>
      </c>
      <c r="K277" t="s">
        <v>41</v>
      </c>
      <c r="L277" t="s">
        <v>32</v>
      </c>
      <c r="M277">
        <v>5151</v>
      </c>
      <c r="N277">
        <v>5608</v>
      </c>
      <c r="O277" t="s">
        <v>42</v>
      </c>
      <c r="P277" s="1">
        <v>0.91850920000000003</v>
      </c>
      <c r="S277" t="s">
        <v>243</v>
      </c>
      <c r="T277" t="s">
        <v>68</v>
      </c>
      <c r="U277" t="s">
        <v>32</v>
      </c>
      <c r="V277">
        <v>12837</v>
      </c>
      <c r="W277">
        <v>17757</v>
      </c>
      <c r="X277" t="s">
        <v>132</v>
      </c>
      <c r="Y277" s="1">
        <v>0.72292619999999996</v>
      </c>
      <c r="AB277" t="s">
        <v>40</v>
      </c>
      <c r="AC277" t="s">
        <v>41</v>
      </c>
      <c r="AD277" t="s">
        <v>703</v>
      </c>
      <c r="AE277">
        <v>4218</v>
      </c>
      <c r="AF277">
        <v>64130</v>
      </c>
      <c r="AG277" t="s">
        <v>42</v>
      </c>
      <c r="AH277" s="1">
        <v>6.5772700000000003E-2</v>
      </c>
    </row>
    <row r="278" spans="1:34" x14ac:dyDescent="0.35">
      <c r="A278" t="s">
        <v>323</v>
      </c>
      <c r="B278" t="s">
        <v>70</v>
      </c>
      <c r="C278" t="s">
        <v>26</v>
      </c>
      <c r="D278">
        <v>24</v>
      </c>
      <c r="E278">
        <v>994</v>
      </c>
      <c r="F278" t="s">
        <v>132</v>
      </c>
      <c r="G278" s="1">
        <v>2.41449E-2</v>
      </c>
      <c r="J278" t="s">
        <v>100</v>
      </c>
      <c r="K278" t="s">
        <v>41</v>
      </c>
      <c r="L278" t="s">
        <v>703</v>
      </c>
      <c r="M278">
        <v>6983</v>
      </c>
      <c r="N278">
        <v>9091</v>
      </c>
      <c r="O278" t="s">
        <v>42</v>
      </c>
      <c r="P278" s="1">
        <v>0.76812230000000004</v>
      </c>
      <c r="S278" t="s">
        <v>243</v>
      </c>
      <c r="T278" t="s">
        <v>68</v>
      </c>
      <c r="U278" t="s">
        <v>703</v>
      </c>
      <c r="V278">
        <v>27220</v>
      </c>
      <c r="W278">
        <v>56095</v>
      </c>
      <c r="X278" t="s">
        <v>132</v>
      </c>
      <c r="Y278" s="1">
        <v>0.48524820000000002</v>
      </c>
      <c r="AB278" t="s">
        <v>40</v>
      </c>
      <c r="AC278" t="s">
        <v>41</v>
      </c>
      <c r="AD278" t="s">
        <v>28</v>
      </c>
      <c r="AE278">
        <v>9</v>
      </c>
      <c r="AF278">
        <v>8397</v>
      </c>
      <c r="AG278" t="s">
        <v>42</v>
      </c>
      <c r="AH278" s="1">
        <v>1.0717999999999999E-3</v>
      </c>
    </row>
    <row r="279" spans="1:34" x14ac:dyDescent="0.35">
      <c r="A279" t="s">
        <v>324</v>
      </c>
      <c r="B279" t="s">
        <v>70</v>
      </c>
      <c r="C279" t="s">
        <v>26</v>
      </c>
      <c r="D279">
        <v>20</v>
      </c>
      <c r="E279">
        <v>1230</v>
      </c>
      <c r="F279" t="s">
        <v>132</v>
      </c>
      <c r="G279" s="1">
        <v>1.6260199999999999E-2</v>
      </c>
      <c r="J279" t="s">
        <v>100</v>
      </c>
      <c r="K279" t="s">
        <v>41</v>
      </c>
      <c r="L279" t="s">
        <v>28</v>
      </c>
      <c r="M279">
        <v>832</v>
      </c>
      <c r="N279">
        <v>1184</v>
      </c>
      <c r="O279" t="s">
        <v>42</v>
      </c>
      <c r="P279" s="1">
        <v>0.70270270000000001</v>
      </c>
      <c r="S279" t="s">
        <v>243</v>
      </c>
      <c r="T279" t="s">
        <v>68</v>
      </c>
      <c r="U279" t="s">
        <v>28</v>
      </c>
      <c r="V279">
        <v>1051</v>
      </c>
      <c r="W279">
        <v>7395</v>
      </c>
      <c r="X279" t="s">
        <v>132</v>
      </c>
      <c r="Y279" s="1">
        <v>0.1421231</v>
      </c>
      <c r="AB279" t="s">
        <v>40</v>
      </c>
      <c r="AC279" t="s">
        <v>41</v>
      </c>
      <c r="AD279" t="s">
        <v>26</v>
      </c>
      <c r="AF279">
        <v>5824</v>
      </c>
      <c r="AG279" t="s">
        <v>42</v>
      </c>
    </row>
    <row r="280" spans="1:34" x14ac:dyDescent="0.35">
      <c r="A280" t="s">
        <v>325</v>
      </c>
      <c r="B280" t="s">
        <v>70</v>
      </c>
      <c r="C280" t="s">
        <v>26</v>
      </c>
      <c r="D280">
        <v>7</v>
      </c>
      <c r="E280">
        <v>2120</v>
      </c>
      <c r="F280" t="s">
        <v>132</v>
      </c>
      <c r="G280" s="1">
        <v>3.3019E-3</v>
      </c>
      <c r="J280" t="s">
        <v>100</v>
      </c>
      <c r="K280" t="s">
        <v>41</v>
      </c>
      <c r="L280" t="s">
        <v>27</v>
      </c>
      <c r="M280">
        <v>389</v>
      </c>
      <c r="N280">
        <v>1405</v>
      </c>
      <c r="O280" t="s">
        <v>42</v>
      </c>
      <c r="P280" s="1">
        <v>0.27686830000000001</v>
      </c>
      <c r="S280" t="s">
        <v>247</v>
      </c>
      <c r="T280" t="s">
        <v>68</v>
      </c>
      <c r="U280" t="s">
        <v>32</v>
      </c>
      <c r="V280">
        <v>4816</v>
      </c>
      <c r="W280">
        <v>7039</v>
      </c>
      <c r="X280" t="s">
        <v>132</v>
      </c>
      <c r="Y280" s="1">
        <v>0.68418809999999997</v>
      </c>
      <c r="AB280" t="s">
        <v>40</v>
      </c>
      <c r="AC280" t="s">
        <v>41</v>
      </c>
      <c r="AD280" t="s">
        <v>27</v>
      </c>
      <c r="AF280">
        <v>9610</v>
      </c>
      <c r="AG280" t="s">
        <v>42</v>
      </c>
    </row>
    <row r="281" spans="1:34" x14ac:dyDescent="0.35">
      <c r="A281" t="s">
        <v>326</v>
      </c>
      <c r="B281" t="s">
        <v>57</v>
      </c>
      <c r="C281" t="s">
        <v>26</v>
      </c>
      <c r="D281">
        <v>29</v>
      </c>
      <c r="E281">
        <v>649</v>
      </c>
      <c r="F281" t="s">
        <v>132</v>
      </c>
      <c r="G281" s="1">
        <v>4.4684099999999997E-2</v>
      </c>
      <c r="J281" t="s">
        <v>100</v>
      </c>
      <c r="K281" t="s">
        <v>41</v>
      </c>
      <c r="L281" t="s">
        <v>26</v>
      </c>
      <c r="N281">
        <v>739</v>
      </c>
      <c r="O281" t="s">
        <v>42</v>
      </c>
      <c r="S281" t="s">
        <v>247</v>
      </c>
      <c r="T281" t="s">
        <v>68</v>
      </c>
      <c r="U281" t="s">
        <v>703</v>
      </c>
      <c r="V281">
        <v>9361</v>
      </c>
      <c r="W281">
        <v>22845</v>
      </c>
      <c r="X281" t="s">
        <v>132</v>
      </c>
      <c r="Y281" s="1">
        <v>0.4097614</v>
      </c>
      <c r="AB281" t="s">
        <v>43</v>
      </c>
      <c r="AC281" t="s">
        <v>41</v>
      </c>
      <c r="AD281" t="s">
        <v>32</v>
      </c>
      <c r="AE281">
        <v>2966</v>
      </c>
      <c r="AF281">
        <v>7051</v>
      </c>
      <c r="AG281" t="s">
        <v>42</v>
      </c>
      <c r="AH281" s="1">
        <v>0.42064960000000001</v>
      </c>
    </row>
    <row r="282" spans="1:34" x14ac:dyDescent="0.35">
      <c r="A282" t="s">
        <v>327</v>
      </c>
      <c r="B282" t="s">
        <v>57</v>
      </c>
      <c r="C282" t="s">
        <v>26</v>
      </c>
      <c r="D282">
        <v>79</v>
      </c>
      <c r="E282">
        <v>838</v>
      </c>
      <c r="F282" t="s">
        <v>328</v>
      </c>
      <c r="G282" s="1">
        <v>9.4272099999999998E-2</v>
      </c>
      <c r="J282" t="s">
        <v>101</v>
      </c>
      <c r="K282" t="s">
        <v>41</v>
      </c>
      <c r="L282" t="s">
        <v>32</v>
      </c>
      <c r="M282">
        <v>989</v>
      </c>
      <c r="N282">
        <v>1060</v>
      </c>
      <c r="O282" t="s">
        <v>42</v>
      </c>
      <c r="P282" s="1">
        <v>0.93301889999999998</v>
      </c>
      <c r="S282" t="s">
        <v>247</v>
      </c>
      <c r="T282" t="s">
        <v>68</v>
      </c>
      <c r="U282" t="s">
        <v>28</v>
      </c>
      <c r="V282">
        <v>472</v>
      </c>
      <c r="W282">
        <v>3153</v>
      </c>
      <c r="X282" t="s">
        <v>132</v>
      </c>
      <c r="Y282" s="1">
        <v>0.14969869999999999</v>
      </c>
      <c r="AB282" t="s">
        <v>43</v>
      </c>
      <c r="AC282" t="s">
        <v>41</v>
      </c>
      <c r="AD282" t="s">
        <v>703</v>
      </c>
      <c r="AE282">
        <v>519</v>
      </c>
      <c r="AF282">
        <v>11381</v>
      </c>
      <c r="AG282" t="s">
        <v>42</v>
      </c>
      <c r="AH282" s="1">
        <v>4.5602299999999998E-2</v>
      </c>
    </row>
    <row r="283" spans="1:34" x14ac:dyDescent="0.35">
      <c r="A283" t="s">
        <v>329</v>
      </c>
      <c r="B283" t="s">
        <v>41</v>
      </c>
      <c r="C283" t="s">
        <v>26</v>
      </c>
      <c r="D283">
        <v>498</v>
      </c>
      <c r="E283">
        <v>2569</v>
      </c>
      <c r="F283" t="s">
        <v>328</v>
      </c>
      <c r="G283" s="1">
        <v>0.19384970000000001</v>
      </c>
      <c r="J283" t="s">
        <v>101</v>
      </c>
      <c r="K283" t="s">
        <v>41</v>
      </c>
      <c r="L283" t="s">
        <v>703</v>
      </c>
      <c r="M283">
        <v>1377</v>
      </c>
      <c r="N283">
        <v>1739</v>
      </c>
      <c r="O283" t="s">
        <v>42</v>
      </c>
      <c r="P283" s="1">
        <v>0.79183440000000005</v>
      </c>
      <c r="S283" t="s">
        <v>293</v>
      </c>
      <c r="T283" t="s">
        <v>68</v>
      </c>
      <c r="U283" t="s">
        <v>32</v>
      </c>
      <c r="V283">
        <v>8555</v>
      </c>
      <c r="W283">
        <v>10346</v>
      </c>
      <c r="X283" t="s">
        <v>132</v>
      </c>
      <c r="Y283" s="1">
        <v>0.8268896</v>
      </c>
      <c r="AB283" t="s">
        <v>43</v>
      </c>
      <c r="AC283" t="s">
        <v>41</v>
      </c>
      <c r="AD283" t="s">
        <v>26</v>
      </c>
      <c r="AF283">
        <v>941</v>
      </c>
      <c r="AG283" t="s">
        <v>42</v>
      </c>
    </row>
    <row r="284" spans="1:34" x14ac:dyDescent="0.35">
      <c r="A284" t="s">
        <v>330</v>
      </c>
      <c r="B284" t="s">
        <v>41</v>
      </c>
      <c r="C284" t="s">
        <v>26</v>
      </c>
      <c r="D284">
        <v>293</v>
      </c>
      <c r="E284">
        <v>1287</v>
      </c>
      <c r="F284" t="s">
        <v>42</v>
      </c>
      <c r="G284" s="1">
        <v>0.22766120000000001</v>
      </c>
      <c r="J284" t="s">
        <v>101</v>
      </c>
      <c r="K284" t="s">
        <v>41</v>
      </c>
      <c r="L284" t="s">
        <v>28</v>
      </c>
      <c r="M284">
        <v>188</v>
      </c>
      <c r="N284">
        <v>258</v>
      </c>
      <c r="O284" t="s">
        <v>42</v>
      </c>
      <c r="P284" s="1">
        <v>0.72868219999999995</v>
      </c>
      <c r="S284" t="s">
        <v>293</v>
      </c>
      <c r="T284" t="s">
        <v>68</v>
      </c>
      <c r="U284" t="s">
        <v>703</v>
      </c>
      <c r="V284">
        <v>12138</v>
      </c>
      <c r="W284">
        <v>19999</v>
      </c>
      <c r="X284" t="s">
        <v>132</v>
      </c>
      <c r="Y284" s="1">
        <v>0.60693039999999998</v>
      </c>
      <c r="AB284" t="s">
        <v>43</v>
      </c>
      <c r="AC284" t="s">
        <v>41</v>
      </c>
      <c r="AD284" t="s">
        <v>28</v>
      </c>
      <c r="AF284">
        <v>1346</v>
      </c>
      <c r="AG284" t="s">
        <v>42</v>
      </c>
    </row>
    <row r="285" spans="1:34" x14ac:dyDescent="0.35">
      <c r="A285" t="s">
        <v>331</v>
      </c>
      <c r="B285" t="s">
        <v>41</v>
      </c>
      <c r="C285" t="s">
        <v>26</v>
      </c>
      <c r="D285">
        <v>158</v>
      </c>
      <c r="E285">
        <v>741</v>
      </c>
      <c r="F285" t="s">
        <v>132</v>
      </c>
      <c r="G285" s="1">
        <v>0.21322540000000001</v>
      </c>
      <c r="J285" t="s">
        <v>101</v>
      </c>
      <c r="K285" t="s">
        <v>41</v>
      </c>
      <c r="L285" t="s">
        <v>27</v>
      </c>
      <c r="M285">
        <v>114</v>
      </c>
      <c r="N285">
        <v>282</v>
      </c>
      <c r="O285" t="s">
        <v>42</v>
      </c>
      <c r="P285" s="1">
        <v>0.40425529999999998</v>
      </c>
      <c r="S285" t="s">
        <v>293</v>
      </c>
      <c r="T285" t="s">
        <v>68</v>
      </c>
      <c r="U285" t="s">
        <v>28</v>
      </c>
      <c r="V285">
        <v>698</v>
      </c>
      <c r="W285">
        <v>2480</v>
      </c>
      <c r="X285" t="s">
        <v>132</v>
      </c>
      <c r="Y285" s="1">
        <v>0.28145160000000002</v>
      </c>
      <c r="AB285" t="s">
        <v>43</v>
      </c>
      <c r="AC285" t="s">
        <v>41</v>
      </c>
      <c r="AD285" t="s">
        <v>27</v>
      </c>
      <c r="AF285">
        <v>1511</v>
      </c>
      <c r="AG285" t="s">
        <v>42</v>
      </c>
    </row>
    <row r="286" spans="1:34" x14ac:dyDescent="0.35">
      <c r="A286" t="s">
        <v>332</v>
      </c>
      <c r="B286" t="s">
        <v>68</v>
      </c>
      <c r="C286" t="s">
        <v>26</v>
      </c>
      <c r="D286">
        <v>22</v>
      </c>
      <c r="E286">
        <v>1537</v>
      </c>
      <c r="F286" t="s">
        <v>328</v>
      </c>
      <c r="G286" s="1">
        <v>1.4313599999999999E-2</v>
      </c>
      <c r="J286" t="s">
        <v>101</v>
      </c>
      <c r="K286" t="s">
        <v>41</v>
      </c>
      <c r="L286" t="s">
        <v>26</v>
      </c>
      <c r="N286">
        <v>140</v>
      </c>
      <c r="O286" t="s">
        <v>42</v>
      </c>
      <c r="S286" t="s">
        <v>293</v>
      </c>
      <c r="T286" t="s">
        <v>68</v>
      </c>
      <c r="U286" t="s">
        <v>27</v>
      </c>
      <c r="V286">
        <v>1</v>
      </c>
      <c r="W286">
        <v>2711</v>
      </c>
      <c r="X286" t="s">
        <v>132</v>
      </c>
      <c r="Y286" s="1">
        <v>3.6890000000000002E-4</v>
      </c>
      <c r="AB286" t="s">
        <v>44</v>
      </c>
      <c r="AC286" t="s">
        <v>41</v>
      </c>
      <c r="AD286" t="s">
        <v>32</v>
      </c>
      <c r="AE286">
        <v>7411</v>
      </c>
      <c r="AF286">
        <v>17279</v>
      </c>
      <c r="AG286" t="s">
        <v>42</v>
      </c>
      <c r="AH286" s="1">
        <v>0.42890210000000001</v>
      </c>
    </row>
    <row r="287" spans="1:34" x14ac:dyDescent="0.35">
      <c r="A287" t="s">
        <v>333</v>
      </c>
      <c r="B287" t="s">
        <v>41</v>
      </c>
      <c r="C287" t="s">
        <v>26</v>
      </c>
      <c r="D287">
        <v>421</v>
      </c>
      <c r="E287">
        <v>1708</v>
      </c>
      <c r="F287" t="s">
        <v>328</v>
      </c>
      <c r="G287" s="1">
        <v>0.24648709999999999</v>
      </c>
      <c r="J287" t="s">
        <v>102</v>
      </c>
      <c r="K287" t="s">
        <v>41</v>
      </c>
      <c r="L287" t="s">
        <v>28</v>
      </c>
      <c r="M287">
        <v>41</v>
      </c>
      <c r="N287">
        <v>39</v>
      </c>
      <c r="O287" t="s">
        <v>42</v>
      </c>
      <c r="P287" s="1">
        <v>1</v>
      </c>
      <c r="S287" t="s">
        <v>296</v>
      </c>
      <c r="T287" t="s">
        <v>68</v>
      </c>
      <c r="U287" t="s">
        <v>32</v>
      </c>
      <c r="V287">
        <v>4253</v>
      </c>
      <c r="W287">
        <v>5132</v>
      </c>
      <c r="X287" t="s">
        <v>42</v>
      </c>
      <c r="Y287" s="1">
        <v>0.82872179999999995</v>
      </c>
      <c r="AB287" t="s">
        <v>44</v>
      </c>
      <c r="AC287" t="s">
        <v>41</v>
      </c>
      <c r="AD287" t="s">
        <v>703</v>
      </c>
      <c r="AE287">
        <v>1296</v>
      </c>
      <c r="AF287">
        <v>28005</v>
      </c>
      <c r="AG287" t="s">
        <v>42</v>
      </c>
      <c r="AH287" s="1">
        <v>4.6277499999999999E-2</v>
      </c>
    </row>
    <row r="288" spans="1:34" x14ac:dyDescent="0.35">
      <c r="A288" t="s">
        <v>334</v>
      </c>
      <c r="B288" t="s">
        <v>41</v>
      </c>
      <c r="C288" t="s">
        <v>26</v>
      </c>
      <c r="D288">
        <v>279</v>
      </c>
      <c r="E288">
        <v>1217</v>
      </c>
      <c r="F288" t="s">
        <v>328</v>
      </c>
      <c r="G288" s="1">
        <v>0.22925229999999999</v>
      </c>
      <c r="J288" t="s">
        <v>102</v>
      </c>
      <c r="K288" t="s">
        <v>41</v>
      </c>
      <c r="L288" t="s">
        <v>32</v>
      </c>
      <c r="M288">
        <v>187</v>
      </c>
      <c r="N288">
        <v>209</v>
      </c>
      <c r="O288" t="s">
        <v>42</v>
      </c>
      <c r="P288" s="1">
        <v>0.8947368</v>
      </c>
      <c r="S288" t="s">
        <v>296</v>
      </c>
      <c r="T288" t="s">
        <v>68</v>
      </c>
      <c r="U288" t="s">
        <v>703</v>
      </c>
      <c r="V288">
        <v>7948</v>
      </c>
      <c r="W288">
        <v>13775</v>
      </c>
      <c r="X288" t="s">
        <v>42</v>
      </c>
      <c r="Y288" s="1">
        <v>0.57698729999999998</v>
      </c>
      <c r="AB288" t="s">
        <v>44</v>
      </c>
      <c r="AC288" t="s">
        <v>41</v>
      </c>
      <c r="AD288" t="s">
        <v>28</v>
      </c>
      <c r="AE288">
        <v>2</v>
      </c>
      <c r="AF288">
        <v>3628</v>
      </c>
      <c r="AG288" t="s">
        <v>42</v>
      </c>
      <c r="AH288" s="1">
        <v>5.5130000000000001E-4</v>
      </c>
    </row>
    <row r="289" spans="1:34" x14ac:dyDescent="0.35">
      <c r="A289" t="s">
        <v>335</v>
      </c>
      <c r="B289" t="s">
        <v>41</v>
      </c>
      <c r="C289" t="s">
        <v>26</v>
      </c>
      <c r="D289">
        <v>382</v>
      </c>
      <c r="E289">
        <v>1801</v>
      </c>
      <c r="F289" t="s">
        <v>328</v>
      </c>
      <c r="G289" s="1">
        <v>0.2121044</v>
      </c>
      <c r="J289" t="s">
        <v>102</v>
      </c>
      <c r="K289" t="s">
        <v>41</v>
      </c>
      <c r="L289" t="s">
        <v>703</v>
      </c>
      <c r="M289">
        <v>272</v>
      </c>
      <c r="N289">
        <v>328</v>
      </c>
      <c r="O289" t="s">
        <v>42</v>
      </c>
      <c r="P289" s="1">
        <v>0.82926829999999996</v>
      </c>
      <c r="S289" t="s">
        <v>296</v>
      </c>
      <c r="T289" t="s">
        <v>68</v>
      </c>
      <c r="U289" t="s">
        <v>28</v>
      </c>
      <c r="V289">
        <v>302</v>
      </c>
      <c r="W289">
        <v>1734</v>
      </c>
      <c r="X289" t="s">
        <v>42</v>
      </c>
      <c r="Y289" s="1">
        <v>0.17416380000000001</v>
      </c>
      <c r="AB289" t="s">
        <v>44</v>
      </c>
      <c r="AC289" t="s">
        <v>41</v>
      </c>
      <c r="AD289" t="s">
        <v>26</v>
      </c>
      <c r="AF289">
        <v>2445</v>
      </c>
      <c r="AG289" t="s">
        <v>42</v>
      </c>
    </row>
    <row r="290" spans="1:34" x14ac:dyDescent="0.35">
      <c r="A290" t="s">
        <v>336</v>
      </c>
      <c r="B290" t="s">
        <v>41</v>
      </c>
      <c r="C290" t="s">
        <v>26</v>
      </c>
      <c r="D290">
        <v>223</v>
      </c>
      <c r="E290">
        <v>1169</v>
      </c>
      <c r="F290" t="s">
        <v>328</v>
      </c>
      <c r="G290" s="1">
        <v>0.19076129999999999</v>
      </c>
      <c r="J290" t="s">
        <v>102</v>
      </c>
      <c r="K290" t="s">
        <v>41</v>
      </c>
      <c r="L290" t="s">
        <v>27</v>
      </c>
      <c r="M290">
        <v>25</v>
      </c>
      <c r="N290">
        <v>39</v>
      </c>
      <c r="O290" t="s">
        <v>42</v>
      </c>
      <c r="P290" s="1">
        <v>0.64102570000000003</v>
      </c>
      <c r="S290" t="s">
        <v>296</v>
      </c>
      <c r="T290" t="s">
        <v>68</v>
      </c>
      <c r="U290" t="s">
        <v>27</v>
      </c>
      <c r="V290">
        <v>2</v>
      </c>
      <c r="W290">
        <v>1961</v>
      </c>
      <c r="X290" t="s">
        <v>42</v>
      </c>
      <c r="Y290" s="1">
        <v>1.0199E-3</v>
      </c>
      <c r="AB290" t="s">
        <v>44</v>
      </c>
      <c r="AC290" t="s">
        <v>41</v>
      </c>
      <c r="AD290" t="s">
        <v>27</v>
      </c>
      <c r="AF290">
        <v>3999</v>
      </c>
      <c r="AG290" t="s">
        <v>42</v>
      </c>
    </row>
    <row r="291" spans="1:34" x14ac:dyDescent="0.35">
      <c r="A291" t="s">
        <v>337</v>
      </c>
      <c r="B291" t="s">
        <v>41</v>
      </c>
      <c r="C291" t="s">
        <v>26</v>
      </c>
      <c r="D291">
        <v>89</v>
      </c>
      <c r="E291">
        <v>455</v>
      </c>
      <c r="F291" t="s">
        <v>328</v>
      </c>
      <c r="G291" s="1">
        <v>0.19560440000000001</v>
      </c>
      <c r="J291" t="s">
        <v>102</v>
      </c>
      <c r="K291" t="s">
        <v>41</v>
      </c>
      <c r="L291" t="s">
        <v>26</v>
      </c>
      <c r="N291">
        <v>26</v>
      </c>
      <c r="O291" t="s">
        <v>42</v>
      </c>
      <c r="S291" t="s">
        <v>300</v>
      </c>
      <c r="T291" t="s">
        <v>68</v>
      </c>
      <c r="U291" t="s">
        <v>32</v>
      </c>
      <c r="V291">
        <v>4943</v>
      </c>
      <c r="W291">
        <v>6051</v>
      </c>
      <c r="X291" t="s">
        <v>42</v>
      </c>
      <c r="Y291" s="1">
        <v>0.8168898</v>
      </c>
      <c r="AB291" t="s">
        <v>45</v>
      </c>
      <c r="AC291" t="s">
        <v>41</v>
      </c>
      <c r="AD291" t="s">
        <v>32</v>
      </c>
      <c r="AE291">
        <v>6011</v>
      </c>
      <c r="AF291">
        <v>13423</v>
      </c>
      <c r="AG291" t="s">
        <v>42</v>
      </c>
      <c r="AH291" s="1">
        <v>0.44781349999999998</v>
      </c>
    </row>
    <row r="292" spans="1:34" x14ac:dyDescent="0.35">
      <c r="A292" t="s">
        <v>338</v>
      </c>
      <c r="B292" t="s">
        <v>41</v>
      </c>
      <c r="C292" t="s">
        <v>26</v>
      </c>
      <c r="D292">
        <v>110</v>
      </c>
      <c r="E292">
        <v>911</v>
      </c>
      <c r="F292" t="s">
        <v>132</v>
      </c>
      <c r="G292" s="1">
        <v>0.1207464</v>
      </c>
      <c r="J292" t="s">
        <v>103</v>
      </c>
      <c r="K292" t="s">
        <v>41</v>
      </c>
      <c r="L292" t="s">
        <v>32</v>
      </c>
      <c r="M292">
        <v>9832</v>
      </c>
      <c r="N292">
        <v>10235</v>
      </c>
      <c r="O292" t="s">
        <v>42</v>
      </c>
      <c r="P292" s="1">
        <v>0.96062530000000002</v>
      </c>
      <c r="S292" t="s">
        <v>300</v>
      </c>
      <c r="T292" t="s">
        <v>68</v>
      </c>
      <c r="U292" t="s">
        <v>703</v>
      </c>
      <c r="V292">
        <v>7490</v>
      </c>
      <c r="W292">
        <v>13630</v>
      </c>
      <c r="X292" t="s">
        <v>42</v>
      </c>
      <c r="Y292" s="1">
        <v>0.54952310000000004</v>
      </c>
      <c r="AB292" t="s">
        <v>45</v>
      </c>
      <c r="AC292" t="s">
        <v>41</v>
      </c>
      <c r="AD292" t="s">
        <v>703</v>
      </c>
      <c r="AE292">
        <v>846</v>
      </c>
      <c r="AF292">
        <v>21046</v>
      </c>
      <c r="AG292" t="s">
        <v>42</v>
      </c>
      <c r="AH292" s="1">
        <v>4.0197700000000003E-2</v>
      </c>
    </row>
    <row r="293" spans="1:34" x14ac:dyDescent="0.35">
      <c r="A293" t="s">
        <v>339</v>
      </c>
      <c r="B293" t="s">
        <v>41</v>
      </c>
      <c r="C293" t="s">
        <v>26</v>
      </c>
      <c r="D293">
        <v>91</v>
      </c>
      <c r="E293">
        <v>429</v>
      </c>
      <c r="F293" t="s">
        <v>132</v>
      </c>
      <c r="G293" s="1">
        <v>0.21212120000000001</v>
      </c>
      <c r="J293" t="s">
        <v>103</v>
      </c>
      <c r="K293" t="s">
        <v>41</v>
      </c>
      <c r="L293" t="s">
        <v>28</v>
      </c>
      <c r="M293">
        <v>1411</v>
      </c>
      <c r="N293">
        <v>1708</v>
      </c>
      <c r="O293" t="s">
        <v>42</v>
      </c>
      <c r="P293" s="1">
        <v>0.82611239999999997</v>
      </c>
      <c r="S293" t="s">
        <v>300</v>
      </c>
      <c r="T293" t="s">
        <v>68</v>
      </c>
      <c r="U293" t="s">
        <v>28</v>
      </c>
      <c r="V293">
        <v>504</v>
      </c>
      <c r="W293">
        <v>1734</v>
      </c>
      <c r="X293" t="s">
        <v>42</v>
      </c>
      <c r="Y293" s="1">
        <v>0.29065740000000001</v>
      </c>
      <c r="AB293" t="s">
        <v>45</v>
      </c>
      <c r="AC293" t="s">
        <v>41</v>
      </c>
      <c r="AD293" t="s">
        <v>26</v>
      </c>
      <c r="AF293">
        <v>1636</v>
      </c>
      <c r="AG293" t="s">
        <v>42</v>
      </c>
    </row>
    <row r="294" spans="1:34" x14ac:dyDescent="0.35">
      <c r="A294" t="s">
        <v>340</v>
      </c>
      <c r="B294" t="s">
        <v>41</v>
      </c>
      <c r="C294" t="s">
        <v>26</v>
      </c>
      <c r="D294">
        <v>203</v>
      </c>
      <c r="E294">
        <v>1354</v>
      </c>
      <c r="F294" t="s">
        <v>328</v>
      </c>
      <c r="G294" s="1">
        <v>0.14992610000000001</v>
      </c>
      <c r="J294" t="s">
        <v>103</v>
      </c>
      <c r="K294" t="s">
        <v>41</v>
      </c>
      <c r="L294" t="s">
        <v>703</v>
      </c>
      <c r="M294">
        <v>11634</v>
      </c>
      <c r="N294">
        <v>14209</v>
      </c>
      <c r="O294" t="s">
        <v>42</v>
      </c>
      <c r="P294" s="1">
        <v>0.81877679999999997</v>
      </c>
      <c r="S294" t="s">
        <v>301</v>
      </c>
      <c r="T294" t="s">
        <v>68</v>
      </c>
      <c r="U294" t="s">
        <v>32</v>
      </c>
      <c r="V294">
        <v>4834</v>
      </c>
      <c r="W294">
        <v>5374</v>
      </c>
      <c r="X294" t="s">
        <v>42</v>
      </c>
      <c r="Y294" s="1">
        <v>0.89951619999999999</v>
      </c>
      <c r="AB294" t="s">
        <v>45</v>
      </c>
      <c r="AC294" t="s">
        <v>41</v>
      </c>
      <c r="AD294" t="s">
        <v>28</v>
      </c>
      <c r="AF294">
        <v>2548</v>
      </c>
      <c r="AG294" t="s">
        <v>42</v>
      </c>
    </row>
    <row r="295" spans="1:34" x14ac:dyDescent="0.35">
      <c r="A295" t="s">
        <v>341</v>
      </c>
      <c r="B295" t="s">
        <v>41</v>
      </c>
      <c r="C295" t="s">
        <v>26</v>
      </c>
      <c r="D295">
        <v>65</v>
      </c>
      <c r="E295">
        <v>371</v>
      </c>
      <c r="F295" t="s">
        <v>132</v>
      </c>
      <c r="G295" s="1">
        <v>0.1752022</v>
      </c>
      <c r="J295" t="s">
        <v>103</v>
      </c>
      <c r="K295" t="s">
        <v>41</v>
      </c>
      <c r="L295" t="s">
        <v>27</v>
      </c>
      <c r="M295">
        <v>801</v>
      </c>
      <c r="N295">
        <v>1642</v>
      </c>
      <c r="O295" t="s">
        <v>42</v>
      </c>
      <c r="P295" s="1">
        <v>0.48781970000000002</v>
      </c>
      <c r="S295" t="s">
        <v>301</v>
      </c>
      <c r="T295" t="s">
        <v>68</v>
      </c>
      <c r="U295" t="s">
        <v>703</v>
      </c>
      <c r="V295">
        <v>7946</v>
      </c>
      <c r="W295">
        <v>13005</v>
      </c>
      <c r="X295" t="s">
        <v>42</v>
      </c>
      <c r="Y295" s="1">
        <v>0.61099579999999998</v>
      </c>
      <c r="AB295" t="s">
        <v>45</v>
      </c>
      <c r="AC295" t="s">
        <v>41</v>
      </c>
      <c r="AD295" t="s">
        <v>27</v>
      </c>
      <c r="AF295">
        <v>2909</v>
      </c>
      <c r="AG295" t="s">
        <v>42</v>
      </c>
    </row>
    <row r="296" spans="1:34" x14ac:dyDescent="0.35">
      <c r="A296" t="s">
        <v>342</v>
      </c>
      <c r="B296" t="s">
        <v>41</v>
      </c>
      <c r="C296" t="s">
        <v>26</v>
      </c>
      <c r="D296">
        <v>90</v>
      </c>
      <c r="E296">
        <v>614</v>
      </c>
      <c r="F296" t="s">
        <v>42</v>
      </c>
      <c r="G296" s="1">
        <v>0.14657980000000001</v>
      </c>
      <c r="J296" t="s">
        <v>103</v>
      </c>
      <c r="K296" t="s">
        <v>41</v>
      </c>
      <c r="L296" t="s">
        <v>26</v>
      </c>
      <c r="N296">
        <v>959</v>
      </c>
      <c r="O296" t="s">
        <v>42</v>
      </c>
      <c r="S296" t="s">
        <v>301</v>
      </c>
      <c r="T296" t="s">
        <v>68</v>
      </c>
      <c r="U296" t="s">
        <v>28</v>
      </c>
      <c r="V296">
        <v>587</v>
      </c>
      <c r="W296">
        <v>1518</v>
      </c>
      <c r="X296" t="s">
        <v>42</v>
      </c>
      <c r="Y296" s="1">
        <v>0.38669300000000001</v>
      </c>
      <c r="AB296" t="s">
        <v>46</v>
      </c>
      <c r="AC296" t="s">
        <v>41</v>
      </c>
      <c r="AD296" t="s">
        <v>32</v>
      </c>
      <c r="AE296">
        <v>7148</v>
      </c>
      <c r="AF296">
        <v>13868</v>
      </c>
      <c r="AG296" t="s">
        <v>42</v>
      </c>
      <c r="AH296" s="1">
        <v>0.51543119999999998</v>
      </c>
    </row>
    <row r="297" spans="1:34" x14ac:dyDescent="0.35">
      <c r="A297" t="s">
        <v>343</v>
      </c>
      <c r="B297" t="s">
        <v>41</v>
      </c>
      <c r="C297" t="s">
        <v>26</v>
      </c>
      <c r="D297">
        <v>53</v>
      </c>
      <c r="E297">
        <v>436</v>
      </c>
      <c r="F297" t="s">
        <v>42</v>
      </c>
      <c r="G297" s="1">
        <v>0.1215596</v>
      </c>
      <c r="J297" t="s">
        <v>104</v>
      </c>
      <c r="K297" t="s">
        <v>41</v>
      </c>
      <c r="L297" t="s">
        <v>32</v>
      </c>
      <c r="M297">
        <v>5263</v>
      </c>
      <c r="N297">
        <v>5590</v>
      </c>
      <c r="O297" t="s">
        <v>42</v>
      </c>
      <c r="P297" s="1">
        <v>0.94150270000000003</v>
      </c>
      <c r="S297" t="s">
        <v>301</v>
      </c>
      <c r="T297" t="s">
        <v>68</v>
      </c>
      <c r="U297" t="s">
        <v>27</v>
      </c>
      <c r="V297">
        <v>2</v>
      </c>
      <c r="W297">
        <v>1730</v>
      </c>
      <c r="X297" t="s">
        <v>42</v>
      </c>
      <c r="Y297" s="1">
        <v>1.1561E-3</v>
      </c>
      <c r="AB297" t="s">
        <v>46</v>
      </c>
      <c r="AC297" t="s">
        <v>41</v>
      </c>
      <c r="AD297" t="s">
        <v>703</v>
      </c>
      <c r="AE297">
        <v>1220</v>
      </c>
      <c r="AF297">
        <v>20916</v>
      </c>
      <c r="AG297" t="s">
        <v>42</v>
      </c>
      <c r="AH297" s="1">
        <v>5.8328600000000001E-2</v>
      </c>
    </row>
    <row r="298" spans="1:34" x14ac:dyDescent="0.35">
      <c r="A298" t="s">
        <v>344</v>
      </c>
      <c r="B298" t="s">
        <v>57</v>
      </c>
      <c r="C298" t="s">
        <v>26</v>
      </c>
      <c r="D298">
        <v>36</v>
      </c>
      <c r="E298">
        <v>805</v>
      </c>
      <c r="F298" t="s">
        <v>328</v>
      </c>
      <c r="G298" s="1">
        <v>4.4720500000000003E-2</v>
      </c>
      <c r="J298" t="s">
        <v>104</v>
      </c>
      <c r="K298" t="s">
        <v>41</v>
      </c>
      <c r="L298" t="s">
        <v>703</v>
      </c>
      <c r="M298">
        <v>7415</v>
      </c>
      <c r="N298">
        <v>9531</v>
      </c>
      <c r="O298" t="s">
        <v>42</v>
      </c>
      <c r="P298" s="1">
        <v>0.7779876</v>
      </c>
      <c r="S298" t="s">
        <v>302</v>
      </c>
      <c r="T298" t="s">
        <v>68</v>
      </c>
      <c r="U298" t="s">
        <v>32</v>
      </c>
      <c r="V298">
        <v>7817</v>
      </c>
      <c r="W298">
        <v>9681</v>
      </c>
      <c r="X298" t="s">
        <v>132</v>
      </c>
      <c r="Y298" s="1">
        <v>0.80745789999999995</v>
      </c>
      <c r="AB298" t="s">
        <v>46</v>
      </c>
      <c r="AC298" t="s">
        <v>41</v>
      </c>
      <c r="AD298" t="s">
        <v>28</v>
      </c>
      <c r="AE298">
        <v>3</v>
      </c>
      <c r="AF298">
        <v>2556</v>
      </c>
      <c r="AG298" t="s">
        <v>42</v>
      </c>
      <c r="AH298" s="1">
        <v>1.1737E-3</v>
      </c>
    </row>
    <row r="299" spans="1:34" x14ac:dyDescent="0.35">
      <c r="A299" t="s">
        <v>345</v>
      </c>
      <c r="B299" t="s">
        <v>41</v>
      </c>
      <c r="C299" t="s">
        <v>26</v>
      </c>
      <c r="D299">
        <v>56</v>
      </c>
      <c r="E299">
        <v>1158</v>
      </c>
      <c r="F299" t="s">
        <v>328</v>
      </c>
      <c r="G299" s="1">
        <v>4.8359199999999998E-2</v>
      </c>
      <c r="J299" t="s">
        <v>104</v>
      </c>
      <c r="K299" t="s">
        <v>41</v>
      </c>
      <c r="L299" t="s">
        <v>28</v>
      </c>
      <c r="M299">
        <v>873</v>
      </c>
      <c r="N299">
        <v>1136</v>
      </c>
      <c r="O299" t="s">
        <v>42</v>
      </c>
      <c r="P299" s="1">
        <v>0.76848590000000006</v>
      </c>
      <c r="S299" t="s">
        <v>302</v>
      </c>
      <c r="T299" t="s">
        <v>68</v>
      </c>
      <c r="U299" t="s">
        <v>703</v>
      </c>
      <c r="V299">
        <v>13728</v>
      </c>
      <c r="W299">
        <v>25106</v>
      </c>
      <c r="X299" t="s">
        <v>132</v>
      </c>
      <c r="Y299" s="1">
        <v>0.5468016</v>
      </c>
      <c r="AB299" t="s">
        <v>46</v>
      </c>
      <c r="AC299" t="s">
        <v>41</v>
      </c>
      <c r="AD299" t="s">
        <v>26</v>
      </c>
      <c r="AF299">
        <v>1727</v>
      </c>
      <c r="AG299" t="s">
        <v>42</v>
      </c>
    </row>
    <row r="300" spans="1:34" x14ac:dyDescent="0.35">
      <c r="A300" t="s">
        <v>346</v>
      </c>
      <c r="B300" t="s">
        <v>57</v>
      </c>
      <c r="C300" t="s">
        <v>26</v>
      </c>
      <c r="D300">
        <v>152</v>
      </c>
      <c r="E300">
        <v>1795</v>
      </c>
      <c r="F300" t="s">
        <v>132</v>
      </c>
      <c r="G300" s="1">
        <v>8.4679699999999997E-2</v>
      </c>
      <c r="J300" t="s">
        <v>104</v>
      </c>
      <c r="K300" t="s">
        <v>41</v>
      </c>
      <c r="L300" t="s">
        <v>27</v>
      </c>
      <c r="M300">
        <v>556</v>
      </c>
      <c r="N300">
        <v>1426</v>
      </c>
      <c r="O300" t="s">
        <v>42</v>
      </c>
      <c r="P300" s="1">
        <v>0.38990180000000002</v>
      </c>
      <c r="S300" t="s">
        <v>302</v>
      </c>
      <c r="T300" t="s">
        <v>68</v>
      </c>
      <c r="U300" t="s">
        <v>28</v>
      </c>
      <c r="V300">
        <v>515</v>
      </c>
      <c r="W300">
        <v>3299</v>
      </c>
      <c r="X300" t="s">
        <v>132</v>
      </c>
      <c r="Y300" s="1">
        <v>0.15610789999999999</v>
      </c>
      <c r="AB300" t="s">
        <v>46</v>
      </c>
      <c r="AC300" t="s">
        <v>41</v>
      </c>
      <c r="AD300" t="s">
        <v>27</v>
      </c>
      <c r="AF300">
        <v>2871</v>
      </c>
      <c r="AG300" t="s">
        <v>42</v>
      </c>
    </row>
    <row r="301" spans="1:34" x14ac:dyDescent="0.35">
      <c r="A301" t="s">
        <v>347</v>
      </c>
      <c r="B301" t="s">
        <v>41</v>
      </c>
      <c r="C301" t="s">
        <v>26</v>
      </c>
      <c r="D301">
        <v>19</v>
      </c>
      <c r="E301">
        <v>449</v>
      </c>
      <c r="F301" t="s">
        <v>132</v>
      </c>
      <c r="G301" s="1">
        <v>4.2316300000000001E-2</v>
      </c>
      <c r="J301" t="s">
        <v>104</v>
      </c>
      <c r="K301" t="s">
        <v>41</v>
      </c>
      <c r="L301" t="s">
        <v>26</v>
      </c>
      <c r="N301">
        <v>834</v>
      </c>
      <c r="O301" t="s">
        <v>42</v>
      </c>
      <c r="S301" t="s">
        <v>302</v>
      </c>
      <c r="T301" t="s">
        <v>68</v>
      </c>
      <c r="U301" t="s">
        <v>27</v>
      </c>
      <c r="V301">
        <v>3</v>
      </c>
      <c r="W301">
        <v>3596</v>
      </c>
      <c r="X301" t="s">
        <v>132</v>
      </c>
      <c r="Y301" s="1">
        <v>8.3429999999999995E-4</v>
      </c>
      <c r="AB301" t="s">
        <v>47</v>
      </c>
      <c r="AC301" t="s">
        <v>41</v>
      </c>
      <c r="AD301" t="s">
        <v>32</v>
      </c>
      <c r="AE301">
        <v>8138</v>
      </c>
      <c r="AF301">
        <v>16144</v>
      </c>
      <c r="AG301" t="s">
        <v>42</v>
      </c>
      <c r="AH301" s="1">
        <v>0.50408819999999999</v>
      </c>
    </row>
    <row r="302" spans="1:34" x14ac:dyDescent="0.35">
      <c r="A302" t="s">
        <v>348</v>
      </c>
      <c r="B302" t="s">
        <v>41</v>
      </c>
      <c r="C302" t="s">
        <v>26</v>
      </c>
      <c r="D302">
        <v>5</v>
      </c>
      <c r="E302">
        <v>100</v>
      </c>
      <c r="F302" t="s">
        <v>132</v>
      </c>
      <c r="G302" s="1">
        <v>0.05</v>
      </c>
      <c r="J302" t="s">
        <v>105</v>
      </c>
      <c r="K302" t="s">
        <v>41</v>
      </c>
      <c r="L302" t="s">
        <v>28</v>
      </c>
      <c r="M302">
        <v>1263</v>
      </c>
      <c r="N302">
        <v>1385</v>
      </c>
      <c r="O302" t="s">
        <v>42</v>
      </c>
      <c r="P302" s="1">
        <v>0.91191330000000004</v>
      </c>
      <c r="S302" t="s">
        <v>303</v>
      </c>
      <c r="T302" t="s">
        <v>68</v>
      </c>
      <c r="U302" t="s">
        <v>32</v>
      </c>
      <c r="V302">
        <v>5527</v>
      </c>
      <c r="W302">
        <v>7230</v>
      </c>
      <c r="X302" t="s">
        <v>132</v>
      </c>
      <c r="Y302" s="1">
        <v>0.76445359999999996</v>
      </c>
      <c r="AB302" t="s">
        <v>47</v>
      </c>
      <c r="AC302" t="s">
        <v>41</v>
      </c>
      <c r="AD302" t="s">
        <v>703</v>
      </c>
      <c r="AE302">
        <v>1361</v>
      </c>
      <c r="AF302">
        <v>23770</v>
      </c>
      <c r="AG302" t="s">
        <v>42</v>
      </c>
      <c r="AH302" s="1">
        <v>5.7257000000000002E-2</v>
      </c>
    </row>
    <row r="303" spans="1:34" x14ac:dyDescent="0.35">
      <c r="A303" t="s">
        <v>349</v>
      </c>
      <c r="B303" t="s">
        <v>41</v>
      </c>
      <c r="C303" t="s">
        <v>26</v>
      </c>
      <c r="D303">
        <v>29</v>
      </c>
      <c r="E303">
        <v>401</v>
      </c>
      <c r="F303" t="s">
        <v>328</v>
      </c>
      <c r="G303" s="1">
        <v>7.23192E-2</v>
      </c>
      <c r="J303" t="s">
        <v>105</v>
      </c>
      <c r="K303" t="s">
        <v>41</v>
      </c>
      <c r="L303" t="s">
        <v>32</v>
      </c>
      <c r="M303">
        <v>5295</v>
      </c>
      <c r="N303">
        <v>5817</v>
      </c>
      <c r="O303" t="s">
        <v>42</v>
      </c>
      <c r="P303" s="1">
        <v>0.91026300000000004</v>
      </c>
      <c r="S303" t="s">
        <v>303</v>
      </c>
      <c r="T303" t="s">
        <v>68</v>
      </c>
      <c r="U303" t="s">
        <v>703</v>
      </c>
      <c r="V303">
        <v>8701</v>
      </c>
      <c r="W303">
        <v>17751</v>
      </c>
      <c r="X303" t="s">
        <v>132</v>
      </c>
      <c r="Y303" s="1">
        <v>0.49016959999999998</v>
      </c>
      <c r="AB303" t="s">
        <v>47</v>
      </c>
      <c r="AC303" t="s">
        <v>41</v>
      </c>
      <c r="AD303" t="s">
        <v>28</v>
      </c>
      <c r="AE303">
        <v>4</v>
      </c>
      <c r="AF303">
        <v>2906</v>
      </c>
      <c r="AG303" t="s">
        <v>42</v>
      </c>
      <c r="AH303" s="1">
        <v>1.3764999999999999E-3</v>
      </c>
    </row>
    <row r="304" spans="1:34" x14ac:dyDescent="0.35">
      <c r="A304" t="s">
        <v>350</v>
      </c>
      <c r="B304" t="s">
        <v>41</v>
      </c>
      <c r="C304" t="s">
        <v>26</v>
      </c>
      <c r="D304">
        <v>26</v>
      </c>
      <c r="E304">
        <v>616</v>
      </c>
      <c r="F304" t="s">
        <v>42</v>
      </c>
      <c r="G304" s="1">
        <v>4.2207799999999997E-2</v>
      </c>
      <c r="J304" t="s">
        <v>105</v>
      </c>
      <c r="K304" t="s">
        <v>41</v>
      </c>
      <c r="L304" t="s">
        <v>703</v>
      </c>
      <c r="M304">
        <v>9774</v>
      </c>
      <c r="N304">
        <v>11707</v>
      </c>
      <c r="O304" t="s">
        <v>42</v>
      </c>
      <c r="P304" s="1">
        <v>0.83488510000000005</v>
      </c>
      <c r="S304" t="s">
        <v>303</v>
      </c>
      <c r="T304" t="s">
        <v>68</v>
      </c>
      <c r="U304" t="s">
        <v>28</v>
      </c>
      <c r="V304">
        <v>401</v>
      </c>
      <c r="W304">
        <v>2265</v>
      </c>
      <c r="X304" t="s">
        <v>132</v>
      </c>
      <c r="Y304" s="1">
        <v>0.1770419</v>
      </c>
      <c r="AB304" t="s">
        <v>47</v>
      </c>
      <c r="AC304" t="s">
        <v>41</v>
      </c>
      <c r="AD304" t="s">
        <v>26</v>
      </c>
      <c r="AF304">
        <v>1824</v>
      </c>
      <c r="AG304" t="s">
        <v>42</v>
      </c>
    </row>
    <row r="305" spans="1:34" x14ac:dyDescent="0.35">
      <c r="A305" t="s">
        <v>351</v>
      </c>
      <c r="B305" t="s">
        <v>41</v>
      </c>
      <c r="C305" t="s">
        <v>26</v>
      </c>
      <c r="D305">
        <v>5</v>
      </c>
      <c r="E305">
        <v>107</v>
      </c>
      <c r="F305" t="s">
        <v>132</v>
      </c>
      <c r="G305" s="1">
        <v>4.6729E-2</v>
      </c>
      <c r="J305" t="s">
        <v>105</v>
      </c>
      <c r="K305" t="s">
        <v>41</v>
      </c>
      <c r="L305" t="s">
        <v>27</v>
      </c>
      <c r="M305">
        <v>927</v>
      </c>
      <c r="N305">
        <v>1716</v>
      </c>
      <c r="O305" t="s">
        <v>42</v>
      </c>
      <c r="P305" s="1">
        <v>0.54020979999999996</v>
      </c>
      <c r="S305" t="s">
        <v>303</v>
      </c>
      <c r="T305" t="s">
        <v>68</v>
      </c>
      <c r="U305" t="s">
        <v>27</v>
      </c>
      <c r="V305">
        <v>1</v>
      </c>
      <c r="W305">
        <v>2453</v>
      </c>
      <c r="X305" t="s">
        <v>132</v>
      </c>
      <c r="Y305" s="1">
        <v>4.0769999999999999E-4</v>
      </c>
      <c r="AB305" t="s">
        <v>47</v>
      </c>
      <c r="AC305" t="s">
        <v>41</v>
      </c>
      <c r="AD305" t="s">
        <v>27</v>
      </c>
      <c r="AF305">
        <v>3136</v>
      </c>
      <c r="AG305" t="s">
        <v>42</v>
      </c>
    </row>
    <row r="306" spans="1:34" x14ac:dyDescent="0.35">
      <c r="A306" t="s">
        <v>352</v>
      </c>
      <c r="B306" t="s">
        <v>41</v>
      </c>
      <c r="C306" t="s">
        <v>26</v>
      </c>
      <c r="D306">
        <v>33</v>
      </c>
      <c r="E306">
        <v>560</v>
      </c>
      <c r="F306" t="s">
        <v>132</v>
      </c>
      <c r="G306" s="1">
        <v>5.8928599999999998E-2</v>
      </c>
      <c r="J306" t="s">
        <v>105</v>
      </c>
      <c r="K306" t="s">
        <v>41</v>
      </c>
      <c r="L306" t="s">
        <v>26</v>
      </c>
      <c r="N306">
        <v>1102</v>
      </c>
      <c r="O306" t="s">
        <v>42</v>
      </c>
      <c r="S306" t="s">
        <v>304</v>
      </c>
      <c r="T306" t="s">
        <v>68</v>
      </c>
      <c r="U306" t="s">
        <v>32</v>
      </c>
      <c r="V306">
        <v>8654</v>
      </c>
      <c r="W306">
        <v>10717</v>
      </c>
      <c r="X306" t="s">
        <v>132</v>
      </c>
      <c r="Y306" s="1">
        <v>0.8075021</v>
      </c>
      <c r="AB306" t="s">
        <v>48</v>
      </c>
      <c r="AC306" t="s">
        <v>41</v>
      </c>
      <c r="AD306" t="s">
        <v>32</v>
      </c>
      <c r="AE306">
        <v>4572</v>
      </c>
      <c r="AF306">
        <v>12954</v>
      </c>
      <c r="AG306" t="s">
        <v>42</v>
      </c>
      <c r="AH306" s="1">
        <v>0.35294120000000001</v>
      </c>
    </row>
    <row r="307" spans="1:34" x14ac:dyDescent="0.35">
      <c r="A307" t="s">
        <v>353</v>
      </c>
      <c r="B307" t="s">
        <v>41</v>
      </c>
      <c r="C307" t="s">
        <v>26</v>
      </c>
      <c r="E307">
        <v>1</v>
      </c>
      <c r="F307" t="s">
        <v>328</v>
      </c>
      <c r="J307" t="s">
        <v>106</v>
      </c>
      <c r="K307" t="s">
        <v>41</v>
      </c>
      <c r="L307" t="s">
        <v>32</v>
      </c>
      <c r="M307">
        <v>3247</v>
      </c>
      <c r="N307">
        <v>3507</v>
      </c>
      <c r="O307" t="s">
        <v>42</v>
      </c>
      <c r="P307" s="1">
        <v>0.92586259999999998</v>
      </c>
      <c r="S307" t="s">
        <v>304</v>
      </c>
      <c r="T307" t="s">
        <v>68</v>
      </c>
      <c r="U307" t="s">
        <v>703</v>
      </c>
      <c r="V307">
        <v>13522</v>
      </c>
      <c r="W307">
        <v>20307</v>
      </c>
      <c r="X307" t="s">
        <v>132</v>
      </c>
      <c r="Y307" s="1">
        <v>0.66587879999999999</v>
      </c>
      <c r="AB307" t="s">
        <v>48</v>
      </c>
      <c r="AC307" t="s">
        <v>41</v>
      </c>
      <c r="AD307" t="s">
        <v>703</v>
      </c>
      <c r="AE307">
        <v>565</v>
      </c>
      <c r="AF307">
        <v>17184</v>
      </c>
      <c r="AG307" t="s">
        <v>42</v>
      </c>
      <c r="AH307" s="1">
        <v>3.2879400000000003E-2</v>
      </c>
    </row>
    <row r="308" spans="1:34" x14ac:dyDescent="0.35">
      <c r="A308" t="s">
        <v>354</v>
      </c>
      <c r="B308" t="s">
        <v>41</v>
      </c>
      <c r="C308" t="s">
        <v>26</v>
      </c>
      <c r="E308">
        <v>1</v>
      </c>
      <c r="F308" t="s">
        <v>328</v>
      </c>
      <c r="J308" t="s">
        <v>106</v>
      </c>
      <c r="K308" t="s">
        <v>41</v>
      </c>
      <c r="L308" t="s">
        <v>28</v>
      </c>
      <c r="M308">
        <v>403</v>
      </c>
      <c r="N308">
        <v>467</v>
      </c>
      <c r="O308" t="s">
        <v>42</v>
      </c>
      <c r="P308" s="1">
        <v>0.86295500000000003</v>
      </c>
      <c r="S308" t="s">
        <v>304</v>
      </c>
      <c r="T308" t="s">
        <v>68</v>
      </c>
      <c r="U308" t="s">
        <v>28</v>
      </c>
      <c r="V308">
        <v>519</v>
      </c>
      <c r="W308">
        <v>2195</v>
      </c>
      <c r="X308" t="s">
        <v>132</v>
      </c>
      <c r="Y308" s="1">
        <v>0.2364465</v>
      </c>
      <c r="AB308" t="s">
        <v>48</v>
      </c>
      <c r="AC308" t="s">
        <v>41</v>
      </c>
      <c r="AD308" t="s">
        <v>26</v>
      </c>
      <c r="AF308">
        <v>1365</v>
      </c>
      <c r="AG308" t="s">
        <v>42</v>
      </c>
    </row>
    <row r="309" spans="1:34" x14ac:dyDescent="0.35">
      <c r="A309" t="s">
        <v>355</v>
      </c>
      <c r="B309" t="s">
        <v>41</v>
      </c>
      <c r="C309" t="s">
        <v>26</v>
      </c>
      <c r="D309">
        <v>251</v>
      </c>
      <c r="E309">
        <v>1109</v>
      </c>
      <c r="F309" t="s">
        <v>42</v>
      </c>
      <c r="G309" s="1">
        <v>0.22633</v>
      </c>
      <c r="J309" t="s">
        <v>106</v>
      </c>
      <c r="K309" t="s">
        <v>41</v>
      </c>
      <c r="L309" t="s">
        <v>703</v>
      </c>
      <c r="M309">
        <v>3558</v>
      </c>
      <c r="N309">
        <v>4216</v>
      </c>
      <c r="O309" t="s">
        <v>42</v>
      </c>
      <c r="P309" s="1">
        <v>0.84392789999999995</v>
      </c>
      <c r="S309" t="s">
        <v>305</v>
      </c>
      <c r="T309" t="s">
        <v>68</v>
      </c>
      <c r="U309" t="s">
        <v>32</v>
      </c>
      <c r="V309">
        <v>7841</v>
      </c>
      <c r="W309">
        <v>9433</v>
      </c>
      <c r="X309" t="s">
        <v>132</v>
      </c>
      <c r="Y309" s="1">
        <v>0.83123080000000005</v>
      </c>
      <c r="AB309" t="s">
        <v>48</v>
      </c>
      <c r="AC309" t="s">
        <v>41</v>
      </c>
      <c r="AD309" t="s">
        <v>28</v>
      </c>
      <c r="AF309">
        <v>2158</v>
      </c>
      <c r="AG309" t="s">
        <v>42</v>
      </c>
    </row>
    <row r="310" spans="1:34" x14ac:dyDescent="0.35">
      <c r="A310" t="s">
        <v>356</v>
      </c>
      <c r="B310" t="s">
        <v>41</v>
      </c>
      <c r="C310" t="s">
        <v>26</v>
      </c>
      <c r="D310">
        <v>103</v>
      </c>
      <c r="E310">
        <v>742</v>
      </c>
      <c r="F310" t="s">
        <v>132</v>
      </c>
      <c r="G310" s="1">
        <v>0.13881399999999999</v>
      </c>
      <c r="J310" t="s">
        <v>106</v>
      </c>
      <c r="K310" t="s">
        <v>41</v>
      </c>
      <c r="L310" t="s">
        <v>27</v>
      </c>
      <c r="M310">
        <v>231</v>
      </c>
      <c r="N310">
        <v>459</v>
      </c>
      <c r="O310" t="s">
        <v>42</v>
      </c>
      <c r="P310" s="1">
        <v>0.50326800000000005</v>
      </c>
      <c r="S310" t="s">
        <v>305</v>
      </c>
      <c r="T310" t="s">
        <v>68</v>
      </c>
      <c r="U310" t="s">
        <v>703</v>
      </c>
      <c r="V310">
        <v>9869</v>
      </c>
      <c r="W310">
        <v>18499</v>
      </c>
      <c r="X310" t="s">
        <v>132</v>
      </c>
      <c r="Y310" s="1">
        <v>0.53348830000000003</v>
      </c>
      <c r="AB310" t="s">
        <v>48</v>
      </c>
      <c r="AC310" t="s">
        <v>41</v>
      </c>
      <c r="AD310" t="s">
        <v>27</v>
      </c>
      <c r="AF310">
        <v>2475</v>
      </c>
      <c r="AG310" t="s">
        <v>42</v>
      </c>
    </row>
    <row r="311" spans="1:34" x14ac:dyDescent="0.35">
      <c r="A311" t="s">
        <v>357</v>
      </c>
      <c r="B311" t="s">
        <v>41</v>
      </c>
      <c r="C311" t="s">
        <v>26</v>
      </c>
      <c r="D311">
        <v>109</v>
      </c>
      <c r="E311">
        <v>642</v>
      </c>
      <c r="F311" t="s">
        <v>328</v>
      </c>
      <c r="G311" s="1">
        <v>0.16978190000000001</v>
      </c>
      <c r="J311" t="s">
        <v>106</v>
      </c>
      <c r="K311" t="s">
        <v>41</v>
      </c>
      <c r="L311" t="s">
        <v>26</v>
      </c>
      <c r="N311">
        <v>264</v>
      </c>
      <c r="O311" t="s">
        <v>42</v>
      </c>
      <c r="S311" t="s">
        <v>305</v>
      </c>
      <c r="T311" t="s">
        <v>68</v>
      </c>
      <c r="U311" t="s">
        <v>28</v>
      </c>
      <c r="V311">
        <v>384</v>
      </c>
      <c r="W311">
        <v>2324</v>
      </c>
      <c r="X311" t="s">
        <v>132</v>
      </c>
      <c r="Y311" s="1">
        <v>0.1652324</v>
      </c>
      <c r="AB311" t="s">
        <v>49</v>
      </c>
      <c r="AC311" t="s">
        <v>41</v>
      </c>
      <c r="AD311" t="s">
        <v>32</v>
      </c>
      <c r="AE311">
        <v>18851</v>
      </c>
      <c r="AF311">
        <v>41903</v>
      </c>
      <c r="AG311" t="s">
        <v>42</v>
      </c>
      <c r="AH311" s="1">
        <v>0.4498723</v>
      </c>
    </row>
    <row r="312" spans="1:34" x14ac:dyDescent="0.35">
      <c r="A312" t="s">
        <v>358</v>
      </c>
      <c r="B312" t="s">
        <v>41</v>
      </c>
      <c r="C312" t="s">
        <v>26</v>
      </c>
      <c r="D312">
        <v>105</v>
      </c>
      <c r="E312">
        <v>705</v>
      </c>
      <c r="F312" t="s">
        <v>132</v>
      </c>
      <c r="G312" s="1">
        <v>0.14893619999999999</v>
      </c>
      <c r="J312" t="s">
        <v>107</v>
      </c>
      <c r="K312" t="s">
        <v>41</v>
      </c>
      <c r="L312" t="s">
        <v>32</v>
      </c>
      <c r="M312">
        <v>6015</v>
      </c>
      <c r="N312">
        <v>6335</v>
      </c>
      <c r="O312" t="s">
        <v>42</v>
      </c>
      <c r="P312" s="1">
        <v>0.94948699999999997</v>
      </c>
      <c r="S312" t="s">
        <v>306</v>
      </c>
      <c r="T312" t="s">
        <v>68</v>
      </c>
      <c r="U312" t="s">
        <v>32</v>
      </c>
      <c r="V312">
        <v>12400</v>
      </c>
      <c r="W312">
        <v>15325</v>
      </c>
      <c r="X312" t="s">
        <v>42</v>
      </c>
      <c r="Y312" s="1">
        <v>0.80913539999999995</v>
      </c>
      <c r="AB312" t="s">
        <v>49</v>
      </c>
      <c r="AC312" t="s">
        <v>41</v>
      </c>
      <c r="AD312" t="s">
        <v>703</v>
      </c>
      <c r="AE312">
        <v>2743</v>
      </c>
      <c r="AF312">
        <v>61303</v>
      </c>
      <c r="AG312" t="s">
        <v>42</v>
      </c>
      <c r="AH312" s="1">
        <v>4.4745E-2</v>
      </c>
    </row>
    <row r="313" spans="1:34" x14ac:dyDescent="0.35">
      <c r="A313" t="s">
        <v>359</v>
      </c>
      <c r="B313" t="s">
        <v>41</v>
      </c>
      <c r="C313" t="s">
        <v>26</v>
      </c>
      <c r="D313">
        <v>49</v>
      </c>
      <c r="E313">
        <v>490</v>
      </c>
      <c r="F313" t="s">
        <v>132</v>
      </c>
      <c r="G313" s="1">
        <v>0.1</v>
      </c>
      <c r="J313" t="s">
        <v>107</v>
      </c>
      <c r="K313" t="s">
        <v>41</v>
      </c>
      <c r="L313" t="s">
        <v>703</v>
      </c>
      <c r="M313">
        <v>6196</v>
      </c>
      <c r="N313">
        <v>7709</v>
      </c>
      <c r="O313" t="s">
        <v>42</v>
      </c>
      <c r="P313" s="1">
        <v>0.80373589999999995</v>
      </c>
      <c r="S313" t="s">
        <v>306</v>
      </c>
      <c r="T313" t="s">
        <v>68</v>
      </c>
      <c r="U313" t="s">
        <v>703</v>
      </c>
      <c r="V313">
        <v>18576</v>
      </c>
      <c r="W313">
        <v>26264</v>
      </c>
      <c r="X313" t="s">
        <v>42</v>
      </c>
      <c r="Y313" s="1">
        <v>0.70727989999999996</v>
      </c>
      <c r="AB313" t="s">
        <v>49</v>
      </c>
      <c r="AC313" t="s">
        <v>41</v>
      </c>
      <c r="AD313" t="s">
        <v>28</v>
      </c>
      <c r="AE313">
        <v>6</v>
      </c>
      <c r="AF313">
        <v>7576</v>
      </c>
      <c r="AG313" t="s">
        <v>42</v>
      </c>
      <c r="AH313" s="1">
        <v>7.9199999999999995E-4</v>
      </c>
    </row>
    <row r="314" spans="1:34" x14ac:dyDescent="0.35">
      <c r="A314" t="s">
        <v>360</v>
      </c>
      <c r="B314" t="s">
        <v>41</v>
      </c>
      <c r="C314" t="s">
        <v>26</v>
      </c>
      <c r="D314">
        <v>58</v>
      </c>
      <c r="E314">
        <v>468</v>
      </c>
      <c r="F314" t="s">
        <v>328</v>
      </c>
      <c r="G314" s="1">
        <v>0.1239316</v>
      </c>
      <c r="J314" t="s">
        <v>107</v>
      </c>
      <c r="K314" t="s">
        <v>41</v>
      </c>
      <c r="L314" t="s">
        <v>28</v>
      </c>
      <c r="M314">
        <v>751</v>
      </c>
      <c r="N314">
        <v>938</v>
      </c>
      <c r="O314" t="s">
        <v>42</v>
      </c>
      <c r="P314" s="1">
        <v>0.80063960000000001</v>
      </c>
      <c r="S314" t="s">
        <v>306</v>
      </c>
      <c r="T314" t="s">
        <v>68</v>
      </c>
      <c r="U314" t="s">
        <v>28</v>
      </c>
      <c r="V314">
        <v>730</v>
      </c>
      <c r="W314">
        <v>3263</v>
      </c>
      <c r="X314" t="s">
        <v>42</v>
      </c>
      <c r="Y314" s="1">
        <v>0.22372049999999999</v>
      </c>
      <c r="AB314" t="s">
        <v>49</v>
      </c>
      <c r="AC314" t="s">
        <v>41</v>
      </c>
      <c r="AD314" t="s">
        <v>26</v>
      </c>
      <c r="AF314">
        <v>4867</v>
      </c>
      <c r="AG314" t="s">
        <v>42</v>
      </c>
    </row>
    <row r="315" spans="1:34" x14ac:dyDescent="0.35">
      <c r="A315" t="s">
        <v>361</v>
      </c>
      <c r="B315" t="s">
        <v>41</v>
      </c>
      <c r="C315" t="s">
        <v>26</v>
      </c>
      <c r="D315">
        <v>128</v>
      </c>
      <c r="E315">
        <v>2070</v>
      </c>
      <c r="F315" t="s">
        <v>132</v>
      </c>
      <c r="G315" s="1">
        <v>6.18357E-2</v>
      </c>
      <c r="J315" t="s">
        <v>107</v>
      </c>
      <c r="K315" t="s">
        <v>41</v>
      </c>
      <c r="L315" t="s">
        <v>27</v>
      </c>
      <c r="M315">
        <v>459</v>
      </c>
      <c r="N315">
        <v>978</v>
      </c>
      <c r="O315" t="s">
        <v>42</v>
      </c>
      <c r="P315" s="1">
        <v>0.4693252</v>
      </c>
      <c r="S315" t="s">
        <v>306</v>
      </c>
      <c r="T315" t="s">
        <v>68</v>
      </c>
      <c r="U315" t="s">
        <v>27</v>
      </c>
      <c r="V315">
        <v>1</v>
      </c>
      <c r="W315">
        <v>3902</v>
      </c>
      <c r="X315" t="s">
        <v>42</v>
      </c>
      <c r="Y315" s="1">
        <v>2.563E-4</v>
      </c>
      <c r="AB315" t="s">
        <v>49</v>
      </c>
      <c r="AC315" t="s">
        <v>41</v>
      </c>
      <c r="AD315" t="s">
        <v>27</v>
      </c>
      <c r="AF315">
        <v>8405</v>
      </c>
      <c r="AG315" t="s">
        <v>42</v>
      </c>
    </row>
    <row r="316" spans="1:34" x14ac:dyDescent="0.35">
      <c r="A316" t="s">
        <v>362</v>
      </c>
      <c r="B316" t="s">
        <v>41</v>
      </c>
      <c r="C316" t="s">
        <v>26</v>
      </c>
      <c r="E316">
        <v>2</v>
      </c>
      <c r="F316" t="s">
        <v>328</v>
      </c>
      <c r="J316" t="s">
        <v>107</v>
      </c>
      <c r="K316" t="s">
        <v>41</v>
      </c>
      <c r="L316" t="s">
        <v>26</v>
      </c>
      <c r="N316">
        <v>589</v>
      </c>
      <c r="O316" t="s">
        <v>42</v>
      </c>
      <c r="S316" t="s">
        <v>307</v>
      </c>
      <c r="T316" t="s">
        <v>68</v>
      </c>
      <c r="U316" t="s">
        <v>32</v>
      </c>
      <c r="V316">
        <v>11853</v>
      </c>
      <c r="W316">
        <v>14294</v>
      </c>
      <c r="X316" t="s">
        <v>42</v>
      </c>
      <c r="Y316" s="1">
        <v>0.82922910000000005</v>
      </c>
      <c r="AB316" t="s">
        <v>50</v>
      </c>
      <c r="AC316" t="s">
        <v>41</v>
      </c>
      <c r="AD316" t="s">
        <v>32</v>
      </c>
      <c r="AE316">
        <v>11657</v>
      </c>
      <c r="AF316">
        <v>29902</v>
      </c>
      <c r="AG316" t="s">
        <v>42</v>
      </c>
      <c r="AH316" s="1">
        <v>0.38984020000000003</v>
      </c>
    </row>
    <row r="317" spans="1:34" x14ac:dyDescent="0.35">
      <c r="A317" t="s">
        <v>363</v>
      </c>
      <c r="B317" t="s">
        <v>41</v>
      </c>
      <c r="C317" t="s">
        <v>26</v>
      </c>
      <c r="E317">
        <v>0</v>
      </c>
      <c r="F317" t="s">
        <v>328</v>
      </c>
      <c r="J317" t="s">
        <v>108</v>
      </c>
      <c r="K317" t="s">
        <v>41</v>
      </c>
      <c r="L317" t="s">
        <v>32</v>
      </c>
      <c r="M317">
        <v>6750</v>
      </c>
      <c r="N317">
        <v>7162</v>
      </c>
      <c r="O317" t="s">
        <v>42</v>
      </c>
      <c r="P317" s="1">
        <v>0.94247420000000004</v>
      </c>
      <c r="S317" t="s">
        <v>307</v>
      </c>
      <c r="T317" t="s">
        <v>68</v>
      </c>
      <c r="U317" t="s">
        <v>703</v>
      </c>
      <c r="V317">
        <v>14882</v>
      </c>
      <c r="W317">
        <v>24895</v>
      </c>
      <c r="X317" t="s">
        <v>42</v>
      </c>
      <c r="Y317" s="1">
        <v>0.59779070000000001</v>
      </c>
      <c r="AB317" t="s">
        <v>50</v>
      </c>
      <c r="AC317" t="s">
        <v>41</v>
      </c>
      <c r="AD317" t="s">
        <v>703</v>
      </c>
      <c r="AE317">
        <v>1425</v>
      </c>
      <c r="AF317">
        <v>38666</v>
      </c>
      <c r="AG317" t="s">
        <v>42</v>
      </c>
      <c r="AH317" s="1">
        <v>3.6854100000000001E-2</v>
      </c>
    </row>
    <row r="318" spans="1:34" x14ac:dyDescent="0.35">
      <c r="A318" t="s">
        <v>364</v>
      </c>
      <c r="B318" t="s">
        <v>57</v>
      </c>
      <c r="C318" t="s">
        <v>26</v>
      </c>
      <c r="D318">
        <v>57</v>
      </c>
      <c r="E318">
        <v>1240</v>
      </c>
      <c r="F318" t="s">
        <v>132</v>
      </c>
      <c r="G318" s="1">
        <v>4.59677E-2</v>
      </c>
      <c r="J318" t="s">
        <v>108</v>
      </c>
      <c r="K318" t="s">
        <v>41</v>
      </c>
      <c r="L318" t="s">
        <v>703</v>
      </c>
      <c r="M318">
        <v>17289</v>
      </c>
      <c r="N318">
        <v>19969</v>
      </c>
      <c r="O318" t="s">
        <v>42</v>
      </c>
      <c r="P318" s="1">
        <v>0.86579200000000001</v>
      </c>
      <c r="S318" t="s">
        <v>307</v>
      </c>
      <c r="T318" t="s">
        <v>68</v>
      </c>
      <c r="U318" t="s">
        <v>28</v>
      </c>
      <c r="V318">
        <v>630</v>
      </c>
      <c r="W318">
        <v>3073</v>
      </c>
      <c r="X318" t="s">
        <v>42</v>
      </c>
      <c r="Y318" s="1">
        <v>0.20501140000000001</v>
      </c>
      <c r="AB318" t="s">
        <v>50</v>
      </c>
      <c r="AC318" t="s">
        <v>41</v>
      </c>
      <c r="AD318" t="s">
        <v>28</v>
      </c>
      <c r="AE318">
        <v>5</v>
      </c>
      <c r="AF318">
        <v>4396</v>
      </c>
      <c r="AG318" t="s">
        <v>42</v>
      </c>
      <c r="AH318" s="1">
        <v>1.1374E-3</v>
      </c>
    </row>
    <row r="319" spans="1:34" x14ac:dyDescent="0.35">
      <c r="A319" t="s">
        <v>365</v>
      </c>
      <c r="B319" t="s">
        <v>41</v>
      </c>
      <c r="C319" t="s">
        <v>26</v>
      </c>
      <c r="D319">
        <v>105</v>
      </c>
      <c r="E319">
        <v>1551</v>
      </c>
      <c r="F319" t="s">
        <v>132</v>
      </c>
      <c r="G319" s="1">
        <v>6.7698300000000003E-2</v>
      </c>
      <c r="J319" t="s">
        <v>108</v>
      </c>
      <c r="K319" t="s">
        <v>41</v>
      </c>
      <c r="L319" t="s">
        <v>28</v>
      </c>
      <c r="M319">
        <v>1748</v>
      </c>
      <c r="N319">
        <v>2465</v>
      </c>
      <c r="O319" t="s">
        <v>42</v>
      </c>
      <c r="P319" s="1">
        <v>0.70912779999999997</v>
      </c>
      <c r="S319" t="s">
        <v>319</v>
      </c>
      <c r="T319" t="s">
        <v>68</v>
      </c>
      <c r="U319" t="s">
        <v>32</v>
      </c>
      <c r="V319">
        <v>7892</v>
      </c>
      <c r="W319">
        <v>9505</v>
      </c>
      <c r="X319" t="s">
        <v>132</v>
      </c>
      <c r="Y319" s="1">
        <v>0.83029989999999998</v>
      </c>
      <c r="AB319" t="s">
        <v>50</v>
      </c>
      <c r="AC319" t="s">
        <v>41</v>
      </c>
      <c r="AD319" t="s">
        <v>26</v>
      </c>
      <c r="AF319">
        <v>3038</v>
      </c>
      <c r="AG319" t="s">
        <v>42</v>
      </c>
    </row>
    <row r="320" spans="1:34" x14ac:dyDescent="0.35">
      <c r="A320" t="s">
        <v>366</v>
      </c>
      <c r="B320" t="s">
        <v>41</v>
      </c>
      <c r="C320" t="s">
        <v>26</v>
      </c>
      <c r="D320">
        <v>244</v>
      </c>
      <c r="E320">
        <v>1169</v>
      </c>
      <c r="F320" t="s">
        <v>132</v>
      </c>
      <c r="G320" s="1">
        <v>0.20872540000000001</v>
      </c>
      <c r="J320" t="s">
        <v>108</v>
      </c>
      <c r="K320" t="s">
        <v>41</v>
      </c>
      <c r="L320" t="s">
        <v>27</v>
      </c>
      <c r="M320">
        <v>1331</v>
      </c>
      <c r="N320">
        <v>2964</v>
      </c>
      <c r="O320" t="s">
        <v>42</v>
      </c>
      <c r="P320" s="1">
        <v>0.44905529999999999</v>
      </c>
      <c r="S320" t="s">
        <v>319</v>
      </c>
      <c r="T320" t="s">
        <v>68</v>
      </c>
      <c r="U320" t="s">
        <v>703</v>
      </c>
      <c r="V320">
        <v>11732</v>
      </c>
      <c r="W320">
        <v>22497</v>
      </c>
      <c r="X320" t="s">
        <v>132</v>
      </c>
      <c r="Y320" s="1">
        <v>0.52149179999999995</v>
      </c>
      <c r="AB320" t="s">
        <v>50</v>
      </c>
      <c r="AC320" t="s">
        <v>41</v>
      </c>
      <c r="AD320" t="s">
        <v>27</v>
      </c>
      <c r="AF320">
        <v>5095</v>
      </c>
      <c r="AG320" t="s">
        <v>42</v>
      </c>
    </row>
    <row r="321" spans="1:34" x14ac:dyDescent="0.35">
      <c r="A321" t="s">
        <v>367</v>
      </c>
      <c r="B321" t="s">
        <v>41</v>
      </c>
      <c r="C321" t="s">
        <v>26</v>
      </c>
      <c r="D321">
        <v>241</v>
      </c>
      <c r="E321">
        <v>1922</v>
      </c>
      <c r="F321" t="s">
        <v>132</v>
      </c>
      <c r="G321" s="1">
        <v>0.12539020000000001</v>
      </c>
      <c r="J321" t="s">
        <v>108</v>
      </c>
      <c r="K321" t="s">
        <v>41</v>
      </c>
      <c r="L321" t="s">
        <v>26</v>
      </c>
      <c r="M321">
        <v>1</v>
      </c>
      <c r="N321">
        <v>1657</v>
      </c>
      <c r="O321" t="s">
        <v>42</v>
      </c>
      <c r="P321" s="1">
        <v>6.0349999999999998E-4</v>
      </c>
      <c r="S321" t="s">
        <v>319</v>
      </c>
      <c r="T321" t="s">
        <v>68</v>
      </c>
      <c r="U321" t="s">
        <v>28</v>
      </c>
      <c r="V321">
        <v>492</v>
      </c>
      <c r="W321">
        <v>2965</v>
      </c>
      <c r="X321" t="s">
        <v>132</v>
      </c>
      <c r="Y321" s="1">
        <v>0.1659359</v>
      </c>
      <c r="AB321" t="s">
        <v>51</v>
      </c>
      <c r="AC321" t="s">
        <v>41</v>
      </c>
      <c r="AD321" t="s">
        <v>32</v>
      </c>
      <c r="AE321">
        <v>9552</v>
      </c>
      <c r="AF321">
        <v>22808</v>
      </c>
      <c r="AG321" t="s">
        <v>42</v>
      </c>
      <c r="AH321" s="1">
        <v>0.41880040000000002</v>
      </c>
    </row>
    <row r="322" spans="1:34" x14ac:dyDescent="0.35">
      <c r="A322" t="s">
        <v>368</v>
      </c>
      <c r="B322" t="s">
        <v>41</v>
      </c>
      <c r="C322" t="s">
        <v>26</v>
      </c>
      <c r="D322">
        <v>268</v>
      </c>
      <c r="E322">
        <v>1178</v>
      </c>
      <c r="F322" t="s">
        <v>42</v>
      </c>
      <c r="G322" s="1">
        <v>0.22750419999999999</v>
      </c>
      <c r="J322" t="s">
        <v>109</v>
      </c>
      <c r="K322" t="s">
        <v>41</v>
      </c>
      <c r="L322" t="s">
        <v>703</v>
      </c>
      <c r="M322">
        <v>11144</v>
      </c>
      <c r="N322">
        <v>10418</v>
      </c>
      <c r="O322" t="s">
        <v>42</v>
      </c>
      <c r="P322" s="1">
        <v>1</v>
      </c>
      <c r="S322" t="s">
        <v>319</v>
      </c>
      <c r="T322" t="s">
        <v>68</v>
      </c>
      <c r="U322" t="s">
        <v>27</v>
      </c>
      <c r="V322">
        <v>1</v>
      </c>
      <c r="W322">
        <v>3394</v>
      </c>
      <c r="X322" t="s">
        <v>132</v>
      </c>
      <c r="Y322" s="1">
        <v>2.9460000000000001E-4</v>
      </c>
      <c r="AB322" t="s">
        <v>51</v>
      </c>
      <c r="AC322" t="s">
        <v>41</v>
      </c>
      <c r="AD322" t="s">
        <v>703</v>
      </c>
      <c r="AE322">
        <v>829</v>
      </c>
      <c r="AF322">
        <v>25655</v>
      </c>
      <c r="AG322" t="s">
        <v>42</v>
      </c>
      <c r="AH322" s="1">
        <v>3.2313399999999999E-2</v>
      </c>
    </row>
    <row r="323" spans="1:34" x14ac:dyDescent="0.35">
      <c r="A323" t="s">
        <v>369</v>
      </c>
      <c r="B323" t="s">
        <v>41</v>
      </c>
      <c r="C323" t="s">
        <v>26</v>
      </c>
      <c r="D323">
        <v>306</v>
      </c>
      <c r="E323">
        <v>1709</v>
      </c>
      <c r="F323" t="s">
        <v>132</v>
      </c>
      <c r="G323" s="1">
        <v>0.17905209999999999</v>
      </c>
      <c r="J323" t="s">
        <v>109</v>
      </c>
      <c r="K323" t="s">
        <v>41</v>
      </c>
      <c r="L323" t="s">
        <v>32</v>
      </c>
      <c r="M323">
        <v>5428</v>
      </c>
      <c r="N323">
        <v>5501</v>
      </c>
      <c r="O323" t="s">
        <v>42</v>
      </c>
      <c r="P323" s="1">
        <v>0.98672970000000004</v>
      </c>
      <c r="S323" t="s">
        <v>332</v>
      </c>
      <c r="T323" t="s">
        <v>68</v>
      </c>
      <c r="U323" t="s">
        <v>32</v>
      </c>
      <c r="V323">
        <v>2377</v>
      </c>
      <c r="W323">
        <v>2863</v>
      </c>
      <c r="X323" t="s">
        <v>328</v>
      </c>
      <c r="Y323" s="1">
        <v>0.83024799999999999</v>
      </c>
      <c r="AB323" t="s">
        <v>51</v>
      </c>
      <c r="AC323" t="s">
        <v>41</v>
      </c>
      <c r="AD323" t="s">
        <v>26</v>
      </c>
      <c r="AF323">
        <v>1856</v>
      </c>
      <c r="AG323" t="s">
        <v>42</v>
      </c>
    </row>
    <row r="324" spans="1:34" x14ac:dyDescent="0.35">
      <c r="A324" t="s">
        <v>370</v>
      </c>
      <c r="B324" t="s">
        <v>41</v>
      </c>
      <c r="C324" t="s">
        <v>26</v>
      </c>
      <c r="D324">
        <v>164</v>
      </c>
      <c r="E324">
        <v>1138</v>
      </c>
      <c r="F324" t="s">
        <v>328</v>
      </c>
      <c r="G324" s="1">
        <v>0.1441125</v>
      </c>
      <c r="J324" t="s">
        <v>109</v>
      </c>
      <c r="K324" t="s">
        <v>41</v>
      </c>
      <c r="L324" t="s">
        <v>28</v>
      </c>
      <c r="M324">
        <v>806</v>
      </c>
      <c r="N324">
        <v>935</v>
      </c>
      <c r="O324" t="s">
        <v>42</v>
      </c>
      <c r="P324" s="1">
        <v>0.86203209999999997</v>
      </c>
      <c r="S324" t="s">
        <v>332</v>
      </c>
      <c r="T324" t="s">
        <v>68</v>
      </c>
      <c r="U324" t="s">
        <v>703</v>
      </c>
      <c r="V324">
        <v>4660</v>
      </c>
      <c r="W324">
        <v>10818</v>
      </c>
      <c r="X324" t="s">
        <v>328</v>
      </c>
      <c r="Y324" s="1">
        <v>0.43076350000000002</v>
      </c>
      <c r="AB324" t="s">
        <v>51</v>
      </c>
      <c r="AC324" t="s">
        <v>41</v>
      </c>
      <c r="AD324" t="s">
        <v>28</v>
      </c>
      <c r="AF324">
        <v>2638</v>
      </c>
      <c r="AG324" t="s">
        <v>42</v>
      </c>
    </row>
    <row r="325" spans="1:34" x14ac:dyDescent="0.35">
      <c r="A325" t="s">
        <v>371</v>
      </c>
      <c r="B325" t="s">
        <v>41</v>
      </c>
      <c r="C325" t="s">
        <v>26</v>
      </c>
      <c r="D325">
        <v>116</v>
      </c>
      <c r="E325">
        <v>1458</v>
      </c>
      <c r="F325" t="s">
        <v>132</v>
      </c>
      <c r="G325" s="1">
        <v>7.9561000000000007E-2</v>
      </c>
      <c r="J325" t="s">
        <v>109</v>
      </c>
      <c r="K325" t="s">
        <v>41</v>
      </c>
      <c r="L325" t="s">
        <v>27</v>
      </c>
      <c r="M325">
        <v>611</v>
      </c>
      <c r="N325">
        <v>937</v>
      </c>
      <c r="O325" t="s">
        <v>42</v>
      </c>
      <c r="P325" s="1">
        <v>0.65208109999999997</v>
      </c>
      <c r="S325" t="s">
        <v>332</v>
      </c>
      <c r="T325" t="s">
        <v>68</v>
      </c>
      <c r="U325" t="s">
        <v>28</v>
      </c>
      <c r="V325">
        <v>219</v>
      </c>
      <c r="W325">
        <v>2375</v>
      </c>
      <c r="X325" t="s">
        <v>328</v>
      </c>
      <c r="Y325" s="1">
        <v>9.2210500000000001E-2</v>
      </c>
      <c r="AB325" t="s">
        <v>51</v>
      </c>
      <c r="AC325" t="s">
        <v>41</v>
      </c>
      <c r="AD325" t="s">
        <v>27</v>
      </c>
      <c r="AF325">
        <v>3068</v>
      </c>
      <c r="AG325" t="s">
        <v>42</v>
      </c>
    </row>
    <row r="326" spans="1:34" x14ac:dyDescent="0.35">
      <c r="A326" t="s">
        <v>372</v>
      </c>
      <c r="B326" t="s">
        <v>57</v>
      </c>
      <c r="C326" t="s">
        <v>26</v>
      </c>
      <c r="D326">
        <v>12</v>
      </c>
      <c r="E326">
        <v>976</v>
      </c>
      <c r="F326" t="s">
        <v>132</v>
      </c>
      <c r="G326" s="1">
        <v>1.22951E-2</v>
      </c>
      <c r="J326" t="s">
        <v>109</v>
      </c>
      <c r="K326" t="s">
        <v>41</v>
      </c>
      <c r="L326" t="s">
        <v>26</v>
      </c>
      <c r="N326">
        <v>516</v>
      </c>
      <c r="O326" t="s">
        <v>42</v>
      </c>
      <c r="S326" t="s">
        <v>501</v>
      </c>
      <c r="T326" t="s">
        <v>68</v>
      </c>
      <c r="U326" t="s">
        <v>32</v>
      </c>
      <c r="V326">
        <v>2731</v>
      </c>
      <c r="W326">
        <v>3566</v>
      </c>
      <c r="X326" t="s">
        <v>143</v>
      </c>
      <c r="Y326" s="1">
        <v>0.76584410000000003</v>
      </c>
      <c r="AB326" t="s">
        <v>52</v>
      </c>
      <c r="AC326" t="s">
        <v>41</v>
      </c>
      <c r="AD326" t="s">
        <v>703</v>
      </c>
      <c r="AE326">
        <v>2</v>
      </c>
      <c r="AF326">
        <v>46</v>
      </c>
      <c r="AG326" t="s">
        <v>42</v>
      </c>
      <c r="AH326" s="1">
        <v>4.3478299999999998E-2</v>
      </c>
    </row>
    <row r="327" spans="1:34" x14ac:dyDescent="0.35">
      <c r="A327" t="s">
        <v>373</v>
      </c>
      <c r="B327" t="s">
        <v>57</v>
      </c>
      <c r="C327" t="s">
        <v>26</v>
      </c>
      <c r="D327">
        <v>61</v>
      </c>
      <c r="E327">
        <v>2207</v>
      </c>
      <c r="F327" t="s">
        <v>132</v>
      </c>
      <c r="G327" s="1">
        <v>2.7639299999999999E-2</v>
      </c>
      <c r="J327" t="s">
        <v>110</v>
      </c>
      <c r="K327" t="s">
        <v>41</v>
      </c>
      <c r="L327" t="s">
        <v>32</v>
      </c>
      <c r="M327">
        <v>14234</v>
      </c>
      <c r="N327">
        <v>14903</v>
      </c>
      <c r="O327" t="s">
        <v>42</v>
      </c>
      <c r="P327" s="1">
        <v>0.95510969999999995</v>
      </c>
      <c r="S327" t="s">
        <v>501</v>
      </c>
      <c r="T327" t="s">
        <v>68</v>
      </c>
      <c r="U327" t="s">
        <v>703</v>
      </c>
      <c r="V327">
        <v>3739</v>
      </c>
      <c r="W327">
        <v>9951</v>
      </c>
      <c r="X327" t="s">
        <v>143</v>
      </c>
      <c r="Y327" s="1">
        <v>0.37574109999999999</v>
      </c>
      <c r="AB327" t="s">
        <v>52</v>
      </c>
      <c r="AC327" t="s">
        <v>41</v>
      </c>
      <c r="AD327" t="s">
        <v>32</v>
      </c>
      <c r="AE327">
        <v>13</v>
      </c>
      <c r="AF327">
        <v>0</v>
      </c>
      <c r="AG327" t="s">
        <v>42</v>
      </c>
    </row>
    <row r="328" spans="1:34" x14ac:dyDescent="0.35">
      <c r="A328" t="s">
        <v>374</v>
      </c>
      <c r="B328" t="s">
        <v>57</v>
      </c>
      <c r="C328" t="s">
        <v>26</v>
      </c>
      <c r="D328">
        <v>194</v>
      </c>
      <c r="E328">
        <v>2138</v>
      </c>
      <c r="F328" t="s">
        <v>132</v>
      </c>
      <c r="G328" s="1">
        <v>9.0739E-2</v>
      </c>
      <c r="J328" t="s">
        <v>110</v>
      </c>
      <c r="K328" t="s">
        <v>41</v>
      </c>
      <c r="L328" t="s">
        <v>703</v>
      </c>
      <c r="M328">
        <v>24205</v>
      </c>
      <c r="N328">
        <v>26321</v>
      </c>
      <c r="O328" t="s">
        <v>42</v>
      </c>
      <c r="P328" s="1">
        <v>0.91960790000000003</v>
      </c>
      <c r="S328" t="s">
        <v>501</v>
      </c>
      <c r="T328" t="s">
        <v>68</v>
      </c>
      <c r="U328" t="s">
        <v>28</v>
      </c>
      <c r="V328">
        <v>99</v>
      </c>
      <c r="W328">
        <v>1206</v>
      </c>
      <c r="X328" t="s">
        <v>143</v>
      </c>
      <c r="Y328" s="1">
        <v>8.2089599999999999E-2</v>
      </c>
      <c r="AB328" t="s">
        <v>52</v>
      </c>
      <c r="AC328" t="s">
        <v>41</v>
      </c>
      <c r="AD328" t="s">
        <v>26</v>
      </c>
      <c r="AF328">
        <v>4</v>
      </c>
      <c r="AG328" t="s">
        <v>42</v>
      </c>
    </row>
    <row r="329" spans="1:34" x14ac:dyDescent="0.35">
      <c r="A329" t="s">
        <v>375</v>
      </c>
      <c r="B329" t="s">
        <v>41</v>
      </c>
      <c r="C329" t="s">
        <v>26</v>
      </c>
      <c r="D329">
        <v>358</v>
      </c>
      <c r="E329">
        <v>1846</v>
      </c>
      <c r="F329" t="s">
        <v>328</v>
      </c>
      <c r="G329" s="1">
        <v>0.19393279999999999</v>
      </c>
      <c r="J329" t="s">
        <v>110</v>
      </c>
      <c r="K329" t="s">
        <v>41</v>
      </c>
      <c r="L329" t="s">
        <v>28</v>
      </c>
      <c r="M329">
        <v>2695</v>
      </c>
      <c r="N329">
        <v>3135</v>
      </c>
      <c r="O329" t="s">
        <v>42</v>
      </c>
      <c r="P329" s="1">
        <v>0.85964910000000005</v>
      </c>
      <c r="S329" t="s">
        <v>502</v>
      </c>
      <c r="T329" t="s">
        <v>68</v>
      </c>
      <c r="U329" t="s">
        <v>32</v>
      </c>
      <c r="V329">
        <v>4211</v>
      </c>
      <c r="W329">
        <v>4850</v>
      </c>
      <c r="X329" t="s">
        <v>143</v>
      </c>
      <c r="Y329" s="1">
        <v>0.8682474</v>
      </c>
      <c r="AB329" t="s">
        <v>52</v>
      </c>
      <c r="AC329" t="s">
        <v>41</v>
      </c>
      <c r="AD329" t="s">
        <v>28</v>
      </c>
      <c r="AF329">
        <v>3</v>
      </c>
      <c r="AG329" t="s">
        <v>42</v>
      </c>
    </row>
    <row r="330" spans="1:34" x14ac:dyDescent="0.35">
      <c r="A330" t="s">
        <v>376</v>
      </c>
      <c r="B330" t="s">
        <v>41</v>
      </c>
      <c r="C330" t="s">
        <v>26</v>
      </c>
      <c r="D330">
        <v>178</v>
      </c>
      <c r="E330">
        <v>867</v>
      </c>
      <c r="F330" t="s">
        <v>328</v>
      </c>
      <c r="G330" s="1">
        <v>0.20530570000000001</v>
      </c>
      <c r="J330" t="s">
        <v>110</v>
      </c>
      <c r="K330" t="s">
        <v>41</v>
      </c>
      <c r="L330" t="s">
        <v>27</v>
      </c>
      <c r="M330">
        <v>2022</v>
      </c>
      <c r="N330">
        <v>3402</v>
      </c>
      <c r="O330" t="s">
        <v>42</v>
      </c>
      <c r="P330" s="1">
        <v>0.5943562</v>
      </c>
      <c r="S330" t="s">
        <v>502</v>
      </c>
      <c r="T330" t="s">
        <v>68</v>
      </c>
      <c r="U330" t="s">
        <v>703</v>
      </c>
      <c r="V330">
        <v>4316</v>
      </c>
      <c r="W330">
        <v>11096</v>
      </c>
      <c r="X330" t="s">
        <v>143</v>
      </c>
      <c r="Y330" s="1">
        <v>0.38896900000000001</v>
      </c>
      <c r="AB330" t="s">
        <v>52</v>
      </c>
      <c r="AC330" t="s">
        <v>41</v>
      </c>
      <c r="AD330" t="s">
        <v>27</v>
      </c>
      <c r="AF330">
        <v>4</v>
      </c>
      <c r="AG330" t="s">
        <v>42</v>
      </c>
    </row>
    <row r="331" spans="1:34" x14ac:dyDescent="0.35">
      <c r="A331" t="s">
        <v>377</v>
      </c>
      <c r="B331" t="s">
        <v>41</v>
      </c>
      <c r="C331" t="s">
        <v>26</v>
      </c>
      <c r="D331">
        <v>323</v>
      </c>
      <c r="E331">
        <v>1635</v>
      </c>
      <c r="F331" t="s">
        <v>42</v>
      </c>
      <c r="G331" s="1">
        <v>0.19755349999999999</v>
      </c>
      <c r="J331" t="s">
        <v>110</v>
      </c>
      <c r="K331" t="s">
        <v>41</v>
      </c>
      <c r="L331" t="s">
        <v>26</v>
      </c>
      <c r="M331">
        <v>3</v>
      </c>
      <c r="N331">
        <v>1921</v>
      </c>
      <c r="O331" t="s">
        <v>42</v>
      </c>
      <c r="P331" s="1">
        <v>1.5617000000000001E-3</v>
      </c>
      <c r="S331" t="s">
        <v>502</v>
      </c>
      <c r="T331" t="s">
        <v>68</v>
      </c>
      <c r="U331" t="s">
        <v>28</v>
      </c>
      <c r="V331">
        <v>134</v>
      </c>
      <c r="W331">
        <v>1585</v>
      </c>
      <c r="X331" t="s">
        <v>143</v>
      </c>
      <c r="Y331" s="1">
        <v>8.4542599999999996E-2</v>
      </c>
      <c r="AB331" t="s">
        <v>53</v>
      </c>
      <c r="AC331" t="s">
        <v>41</v>
      </c>
      <c r="AD331" t="s">
        <v>32</v>
      </c>
      <c r="AE331">
        <v>2346</v>
      </c>
      <c r="AF331">
        <v>4371</v>
      </c>
      <c r="AG331" t="s">
        <v>42</v>
      </c>
      <c r="AH331" s="1">
        <v>0.53671930000000001</v>
      </c>
    </row>
    <row r="332" spans="1:34" x14ac:dyDescent="0.35">
      <c r="A332" t="s">
        <v>378</v>
      </c>
      <c r="B332" t="s">
        <v>41</v>
      </c>
      <c r="C332" t="s">
        <v>26</v>
      </c>
      <c r="E332">
        <v>1</v>
      </c>
      <c r="F332" t="s">
        <v>132</v>
      </c>
      <c r="J332" t="s">
        <v>111</v>
      </c>
      <c r="K332" t="s">
        <v>41</v>
      </c>
      <c r="L332" t="s">
        <v>32</v>
      </c>
      <c r="M332">
        <v>2017</v>
      </c>
      <c r="N332">
        <v>2036</v>
      </c>
      <c r="O332" t="s">
        <v>42</v>
      </c>
      <c r="P332" s="1">
        <v>0.99066799999999999</v>
      </c>
      <c r="S332" t="s">
        <v>502</v>
      </c>
      <c r="T332" t="s">
        <v>68</v>
      </c>
      <c r="U332" t="s">
        <v>27</v>
      </c>
      <c r="V332">
        <v>1</v>
      </c>
      <c r="W332">
        <v>1659</v>
      </c>
      <c r="X332" t="s">
        <v>143</v>
      </c>
      <c r="Y332" s="1">
        <v>6.0280000000000002E-4</v>
      </c>
      <c r="AB332" t="s">
        <v>53</v>
      </c>
      <c r="AC332" t="s">
        <v>41</v>
      </c>
      <c r="AD332" t="s">
        <v>703</v>
      </c>
      <c r="AE332">
        <v>921</v>
      </c>
      <c r="AF332">
        <v>10263</v>
      </c>
      <c r="AG332" t="s">
        <v>42</v>
      </c>
      <c r="AH332" s="1">
        <v>8.9739799999999995E-2</v>
      </c>
    </row>
    <row r="333" spans="1:34" x14ac:dyDescent="0.35">
      <c r="A333" t="s">
        <v>379</v>
      </c>
      <c r="B333" t="s">
        <v>41</v>
      </c>
      <c r="C333" t="s">
        <v>26</v>
      </c>
      <c r="E333">
        <v>0</v>
      </c>
      <c r="F333" t="s">
        <v>42</v>
      </c>
      <c r="J333" t="s">
        <v>111</v>
      </c>
      <c r="K333" t="s">
        <v>41</v>
      </c>
      <c r="L333" t="s">
        <v>28</v>
      </c>
      <c r="M333">
        <v>597</v>
      </c>
      <c r="N333">
        <v>688</v>
      </c>
      <c r="O333" t="s">
        <v>42</v>
      </c>
      <c r="P333" s="1">
        <v>0.86773259999999997</v>
      </c>
      <c r="S333" t="s">
        <v>504</v>
      </c>
      <c r="T333" t="s">
        <v>68</v>
      </c>
      <c r="U333" t="s">
        <v>32</v>
      </c>
      <c r="V333">
        <v>2300</v>
      </c>
      <c r="W333">
        <v>3337</v>
      </c>
      <c r="X333" t="s">
        <v>143</v>
      </c>
      <c r="Y333" s="1">
        <v>0.68924180000000002</v>
      </c>
      <c r="AB333" t="s">
        <v>53</v>
      </c>
      <c r="AC333" t="s">
        <v>41</v>
      </c>
      <c r="AD333" t="s">
        <v>28</v>
      </c>
      <c r="AE333">
        <v>1</v>
      </c>
      <c r="AF333">
        <v>1796</v>
      </c>
      <c r="AG333" t="s">
        <v>42</v>
      </c>
      <c r="AH333" s="1">
        <v>5.5679999999999998E-4</v>
      </c>
    </row>
    <row r="334" spans="1:34" x14ac:dyDescent="0.35">
      <c r="A334" t="s">
        <v>380</v>
      </c>
      <c r="B334" t="s">
        <v>41</v>
      </c>
      <c r="C334" t="s">
        <v>26</v>
      </c>
      <c r="D334">
        <v>150</v>
      </c>
      <c r="E334">
        <v>2073</v>
      </c>
      <c r="F334" t="s">
        <v>132</v>
      </c>
      <c r="G334" s="1">
        <v>7.2358900000000004E-2</v>
      </c>
      <c r="J334" t="s">
        <v>111</v>
      </c>
      <c r="K334" t="s">
        <v>41</v>
      </c>
      <c r="L334" t="s">
        <v>703</v>
      </c>
      <c r="M334">
        <v>4076</v>
      </c>
      <c r="N334">
        <v>4830</v>
      </c>
      <c r="O334" t="s">
        <v>42</v>
      </c>
      <c r="P334" s="1">
        <v>0.84389230000000004</v>
      </c>
      <c r="S334" t="s">
        <v>504</v>
      </c>
      <c r="T334" t="s">
        <v>68</v>
      </c>
      <c r="U334" t="s">
        <v>703</v>
      </c>
      <c r="V334">
        <v>6395</v>
      </c>
      <c r="W334">
        <v>11449</v>
      </c>
      <c r="X334" t="s">
        <v>143</v>
      </c>
      <c r="Y334" s="1">
        <v>0.55856410000000001</v>
      </c>
      <c r="AB334" t="s">
        <v>53</v>
      </c>
      <c r="AC334" t="s">
        <v>41</v>
      </c>
      <c r="AD334" t="s">
        <v>26</v>
      </c>
      <c r="AF334">
        <v>979</v>
      </c>
      <c r="AG334" t="s">
        <v>42</v>
      </c>
    </row>
    <row r="335" spans="1:34" x14ac:dyDescent="0.35">
      <c r="A335" t="s">
        <v>381</v>
      </c>
      <c r="B335" t="s">
        <v>41</v>
      </c>
      <c r="C335" t="s">
        <v>26</v>
      </c>
      <c r="D335">
        <v>108</v>
      </c>
      <c r="E335">
        <v>1219</v>
      </c>
      <c r="F335" t="s">
        <v>132</v>
      </c>
      <c r="G335" s="1">
        <v>8.8597200000000001E-2</v>
      </c>
      <c r="J335" t="s">
        <v>111</v>
      </c>
      <c r="K335" t="s">
        <v>41</v>
      </c>
      <c r="L335" t="s">
        <v>27</v>
      </c>
      <c r="M335">
        <v>421</v>
      </c>
      <c r="N335">
        <v>751</v>
      </c>
      <c r="O335" t="s">
        <v>42</v>
      </c>
      <c r="P335" s="1">
        <v>0.56058589999999997</v>
      </c>
      <c r="S335" t="s">
        <v>504</v>
      </c>
      <c r="T335" t="s">
        <v>68</v>
      </c>
      <c r="U335" t="s">
        <v>28</v>
      </c>
      <c r="V335">
        <v>149</v>
      </c>
      <c r="W335">
        <v>1725</v>
      </c>
      <c r="X335" t="s">
        <v>143</v>
      </c>
      <c r="Y335" s="1">
        <v>8.6376800000000004E-2</v>
      </c>
      <c r="AB335" t="s">
        <v>53</v>
      </c>
      <c r="AC335" t="s">
        <v>41</v>
      </c>
      <c r="AD335" t="s">
        <v>27</v>
      </c>
      <c r="AF335">
        <v>1946</v>
      </c>
      <c r="AG335" t="s">
        <v>42</v>
      </c>
    </row>
    <row r="336" spans="1:34" x14ac:dyDescent="0.35">
      <c r="A336" t="s">
        <v>382</v>
      </c>
      <c r="B336" t="s">
        <v>41</v>
      </c>
      <c r="C336" t="s">
        <v>26</v>
      </c>
      <c r="D336">
        <v>51</v>
      </c>
      <c r="E336">
        <v>345</v>
      </c>
      <c r="F336" t="s">
        <v>132</v>
      </c>
      <c r="G336" s="1">
        <v>0.14782609999999999</v>
      </c>
      <c r="J336" t="s">
        <v>111</v>
      </c>
      <c r="K336" t="s">
        <v>41</v>
      </c>
      <c r="L336" t="s">
        <v>26</v>
      </c>
      <c r="N336">
        <v>447</v>
      </c>
      <c r="O336" t="s">
        <v>42</v>
      </c>
      <c r="S336" t="s">
        <v>505</v>
      </c>
      <c r="T336" t="s">
        <v>68</v>
      </c>
      <c r="U336" t="s">
        <v>32</v>
      </c>
      <c r="V336">
        <v>1717</v>
      </c>
      <c r="W336">
        <v>2038</v>
      </c>
      <c r="X336" t="s">
        <v>143</v>
      </c>
      <c r="Y336" s="1">
        <v>0.84249260000000004</v>
      </c>
      <c r="AB336" t="s">
        <v>54</v>
      </c>
      <c r="AC336" t="s">
        <v>41</v>
      </c>
      <c r="AD336" t="s">
        <v>32</v>
      </c>
      <c r="AE336">
        <v>7118</v>
      </c>
      <c r="AF336">
        <v>11232</v>
      </c>
      <c r="AG336" t="s">
        <v>42</v>
      </c>
      <c r="AH336" s="1">
        <v>0.63372499999999998</v>
      </c>
    </row>
    <row r="337" spans="1:34" x14ac:dyDescent="0.35">
      <c r="A337" t="s">
        <v>383</v>
      </c>
      <c r="B337" t="s">
        <v>41</v>
      </c>
      <c r="C337" t="s">
        <v>26</v>
      </c>
      <c r="D337">
        <v>109</v>
      </c>
      <c r="E337">
        <v>1077</v>
      </c>
      <c r="F337" t="s">
        <v>132</v>
      </c>
      <c r="G337" s="1">
        <v>0.10120709999999999</v>
      </c>
      <c r="J337" t="s">
        <v>112</v>
      </c>
      <c r="K337" t="s">
        <v>41</v>
      </c>
      <c r="L337" t="s">
        <v>32</v>
      </c>
      <c r="M337">
        <v>5838</v>
      </c>
      <c r="N337">
        <v>6227</v>
      </c>
      <c r="O337" t="s">
        <v>42</v>
      </c>
      <c r="P337" s="1">
        <v>0.93753010000000003</v>
      </c>
      <c r="S337" t="s">
        <v>505</v>
      </c>
      <c r="T337" t="s">
        <v>68</v>
      </c>
      <c r="U337" t="s">
        <v>703</v>
      </c>
      <c r="V337">
        <v>3164</v>
      </c>
      <c r="W337">
        <v>7153</v>
      </c>
      <c r="X337" t="s">
        <v>143</v>
      </c>
      <c r="Y337" s="1">
        <v>0.4423319</v>
      </c>
      <c r="AB337" t="s">
        <v>54</v>
      </c>
      <c r="AC337" t="s">
        <v>41</v>
      </c>
      <c r="AD337" t="s">
        <v>703</v>
      </c>
      <c r="AE337">
        <v>2320</v>
      </c>
      <c r="AF337">
        <v>20516</v>
      </c>
      <c r="AG337" t="s">
        <v>42</v>
      </c>
      <c r="AH337" s="1">
        <v>0.1130825</v>
      </c>
    </row>
    <row r="338" spans="1:34" x14ac:dyDescent="0.35">
      <c r="A338" t="s">
        <v>384</v>
      </c>
      <c r="B338" t="s">
        <v>41</v>
      </c>
      <c r="C338" t="s">
        <v>26</v>
      </c>
      <c r="D338">
        <v>101</v>
      </c>
      <c r="E338">
        <v>926</v>
      </c>
      <c r="F338" t="s">
        <v>132</v>
      </c>
      <c r="G338" s="1">
        <v>0.1090713</v>
      </c>
      <c r="J338" t="s">
        <v>112</v>
      </c>
      <c r="K338" t="s">
        <v>41</v>
      </c>
      <c r="L338" t="s">
        <v>28</v>
      </c>
      <c r="M338">
        <v>1867</v>
      </c>
      <c r="N338">
        <v>2022</v>
      </c>
      <c r="O338" t="s">
        <v>42</v>
      </c>
      <c r="P338" s="1">
        <v>0.92334320000000003</v>
      </c>
      <c r="S338" t="s">
        <v>505</v>
      </c>
      <c r="T338" t="s">
        <v>68</v>
      </c>
      <c r="U338" t="s">
        <v>28</v>
      </c>
      <c r="V338">
        <v>64</v>
      </c>
      <c r="W338">
        <v>932</v>
      </c>
      <c r="X338" t="s">
        <v>143</v>
      </c>
      <c r="Y338" s="1">
        <v>6.8669499999999994E-2</v>
      </c>
      <c r="AB338" t="s">
        <v>54</v>
      </c>
      <c r="AC338" t="s">
        <v>41</v>
      </c>
      <c r="AD338" t="s">
        <v>28</v>
      </c>
      <c r="AE338">
        <v>4</v>
      </c>
      <c r="AF338">
        <v>2798</v>
      </c>
      <c r="AG338" t="s">
        <v>42</v>
      </c>
      <c r="AH338" s="1">
        <v>1.4296000000000001E-3</v>
      </c>
    </row>
    <row r="339" spans="1:34" x14ac:dyDescent="0.35">
      <c r="A339" t="s">
        <v>385</v>
      </c>
      <c r="B339" t="s">
        <v>41</v>
      </c>
      <c r="C339" t="s">
        <v>26</v>
      </c>
      <c r="D339">
        <v>92</v>
      </c>
      <c r="E339">
        <v>1443</v>
      </c>
      <c r="F339" t="s">
        <v>132</v>
      </c>
      <c r="G339" s="1">
        <v>6.3756099999999996E-2</v>
      </c>
      <c r="J339" t="s">
        <v>112</v>
      </c>
      <c r="K339" t="s">
        <v>41</v>
      </c>
      <c r="L339" t="s">
        <v>703</v>
      </c>
      <c r="M339">
        <v>12702</v>
      </c>
      <c r="N339">
        <v>14089</v>
      </c>
      <c r="O339" t="s">
        <v>42</v>
      </c>
      <c r="P339" s="1">
        <v>0.90155439999999998</v>
      </c>
      <c r="S339" t="s">
        <v>320</v>
      </c>
      <c r="T339" t="s">
        <v>41</v>
      </c>
      <c r="U339" t="s">
        <v>32</v>
      </c>
      <c r="V339">
        <v>6655</v>
      </c>
      <c r="W339">
        <v>8551</v>
      </c>
      <c r="X339" t="s">
        <v>132</v>
      </c>
      <c r="Y339" s="1">
        <v>0.77827159999999995</v>
      </c>
      <c r="AB339" t="s">
        <v>54</v>
      </c>
      <c r="AC339" t="s">
        <v>41</v>
      </c>
      <c r="AD339" t="s">
        <v>26</v>
      </c>
      <c r="AF339">
        <v>1567</v>
      </c>
      <c r="AG339" t="s">
        <v>42</v>
      </c>
    </row>
    <row r="340" spans="1:34" x14ac:dyDescent="0.35">
      <c r="A340" t="s">
        <v>386</v>
      </c>
      <c r="B340" t="s">
        <v>41</v>
      </c>
      <c r="C340" t="s">
        <v>26</v>
      </c>
      <c r="D340">
        <v>109</v>
      </c>
      <c r="E340">
        <v>1576</v>
      </c>
      <c r="F340" t="s">
        <v>132</v>
      </c>
      <c r="G340" s="1">
        <v>6.9162399999999999E-2</v>
      </c>
      <c r="J340" t="s">
        <v>112</v>
      </c>
      <c r="K340" t="s">
        <v>41</v>
      </c>
      <c r="L340" t="s">
        <v>27</v>
      </c>
      <c r="M340">
        <v>1427</v>
      </c>
      <c r="N340">
        <v>2234</v>
      </c>
      <c r="O340" t="s">
        <v>42</v>
      </c>
      <c r="P340" s="1">
        <v>0.63876460000000002</v>
      </c>
      <c r="S340" t="s">
        <v>320</v>
      </c>
      <c r="T340" t="s">
        <v>41</v>
      </c>
      <c r="U340" t="s">
        <v>703</v>
      </c>
      <c r="V340">
        <v>13401</v>
      </c>
      <c r="W340">
        <v>23144</v>
      </c>
      <c r="X340" t="s">
        <v>132</v>
      </c>
      <c r="Y340" s="1">
        <v>0.57902690000000001</v>
      </c>
      <c r="AB340" t="s">
        <v>54</v>
      </c>
      <c r="AC340" t="s">
        <v>41</v>
      </c>
      <c r="AD340" t="s">
        <v>27</v>
      </c>
      <c r="AF340">
        <v>2909</v>
      </c>
      <c r="AG340" t="s">
        <v>42</v>
      </c>
    </row>
    <row r="341" spans="1:34" x14ac:dyDescent="0.35">
      <c r="A341" t="s">
        <v>387</v>
      </c>
      <c r="B341" t="s">
        <v>41</v>
      </c>
      <c r="C341" t="s">
        <v>26</v>
      </c>
      <c r="D341">
        <v>83</v>
      </c>
      <c r="E341">
        <v>1597</v>
      </c>
      <c r="F341" t="s">
        <v>132</v>
      </c>
      <c r="G341" s="1">
        <v>5.1972400000000002E-2</v>
      </c>
      <c r="J341" t="s">
        <v>112</v>
      </c>
      <c r="K341" t="s">
        <v>41</v>
      </c>
      <c r="L341" t="s">
        <v>26</v>
      </c>
      <c r="M341">
        <v>3</v>
      </c>
      <c r="N341">
        <v>1196</v>
      </c>
      <c r="O341" t="s">
        <v>42</v>
      </c>
      <c r="P341" s="1">
        <v>2.5084E-3</v>
      </c>
      <c r="S341" t="s">
        <v>320</v>
      </c>
      <c r="T341" t="s">
        <v>41</v>
      </c>
      <c r="U341" t="s">
        <v>28</v>
      </c>
      <c r="V341">
        <v>935</v>
      </c>
      <c r="W341">
        <v>3005</v>
      </c>
      <c r="X341" t="s">
        <v>132</v>
      </c>
      <c r="Y341" s="1">
        <v>0.31114809999999998</v>
      </c>
      <c r="AB341" t="s">
        <v>55</v>
      </c>
      <c r="AC341" t="s">
        <v>41</v>
      </c>
      <c r="AD341" t="s">
        <v>32</v>
      </c>
      <c r="AE341">
        <v>3009</v>
      </c>
      <c r="AF341">
        <v>4850</v>
      </c>
      <c r="AG341" t="s">
        <v>42</v>
      </c>
      <c r="AH341" s="1">
        <v>0.62041230000000003</v>
      </c>
    </row>
    <row r="342" spans="1:34" x14ac:dyDescent="0.35">
      <c r="A342" t="s">
        <v>388</v>
      </c>
      <c r="B342" t="s">
        <v>70</v>
      </c>
      <c r="C342" t="s">
        <v>26</v>
      </c>
      <c r="D342">
        <v>4</v>
      </c>
      <c r="E342">
        <v>601</v>
      </c>
      <c r="F342" t="s">
        <v>132</v>
      </c>
      <c r="G342" s="1">
        <v>6.6556000000000002E-3</v>
      </c>
      <c r="J342" t="s">
        <v>113</v>
      </c>
      <c r="K342" t="s">
        <v>41</v>
      </c>
      <c r="L342" t="s">
        <v>32</v>
      </c>
      <c r="M342">
        <v>4804</v>
      </c>
      <c r="N342">
        <v>5050</v>
      </c>
      <c r="O342" t="s">
        <v>42</v>
      </c>
      <c r="P342" s="1">
        <v>0.9512872</v>
      </c>
      <c r="S342" t="s">
        <v>320</v>
      </c>
      <c r="T342" t="s">
        <v>41</v>
      </c>
      <c r="U342" t="s">
        <v>27</v>
      </c>
      <c r="V342">
        <v>3</v>
      </c>
      <c r="W342">
        <v>3117</v>
      </c>
      <c r="X342" t="s">
        <v>132</v>
      </c>
      <c r="Y342" s="1">
        <v>9.6250000000000003E-4</v>
      </c>
      <c r="AB342" t="s">
        <v>55</v>
      </c>
      <c r="AC342" t="s">
        <v>41</v>
      </c>
      <c r="AD342" t="s">
        <v>703</v>
      </c>
      <c r="AE342">
        <v>804</v>
      </c>
      <c r="AF342">
        <v>8106</v>
      </c>
      <c r="AG342" t="s">
        <v>42</v>
      </c>
      <c r="AH342" s="1">
        <v>9.9185800000000005E-2</v>
      </c>
    </row>
    <row r="343" spans="1:34" x14ac:dyDescent="0.35">
      <c r="A343" t="s">
        <v>389</v>
      </c>
      <c r="B343" t="s">
        <v>70</v>
      </c>
      <c r="C343" t="s">
        <v>26</v>
      </c>
      <c r="D343">
        <v>11</v>
      </c>
      <c r="E343">
        <v>1365</v>
      </c>
      <c r="F343" t="s">
        <v>132</v>
      </c>
      <c r="G343" s="1">
        <v>8.0586000000000008E-3</v>
      </c>
      <c r="J343" t="s">
        <v>113</v>
      </c>
      <c r="K343" t="s">
        <v>41</v>
      </c>
      <c r="L343" t="s">
        <v>28</v>
      </c>
      <c r="M343">
        <v>841</v>
      </c>
      <c r="N343">
        <v>974</v>
      </c>
      <c r="O343" t="s">
        <v>42</v>
      </c>
      <c r="P343" s="1">
        <v>0.86344969999999999</v>
      </c>
      <c r="S343" t="s">
        <v>320</v>
      </c>
      <c r="T343" t="s">
        <v>41</v>
      </c>
      <c r="U343" t="s">
        <v>26</v>
      </c>
      <c r="W343">
        <v>1794</v>
      </c>
      <c r="X343" t="s">
        <v>132</v>
      </c>
      <c r="AB343" t="s">
        <v>55</v>
      </c>
      <c r="AC343" t="s">
        <v>41</v>
      </c>
      <c r="AD343" t="s">
        <v>28</v>
      </c>
      <c r="AE343">
        <v>1</v>
      </c>
      <c r="AF343">
        <v>967</v>
      </c>
      <c r="AG343" t="s">
        <v>42</v>
      </c>
      <c r="AH343" s="1">
        <v>1.0341E-3</v>
      </c>
    </row>
    <row r="344" spans="1:34" x14ac:dyDescent="0.35">
      <c r="A344" t="s">
        <v>390</v>
      </c>
      <c r="B344" t="s">
        <v>57</v>
      </c>
      <c r="C344" t="s">
        <v>26</v>
      </c>
      <c r="D344">
        <v>30</v>
      </c>
      <c r="E344">
        <v>1490</v>
      </c>
      <c r="F344" t="s">
        <v>132</v>
      </c>
      <c r="G344" s="1">
        <v>2.0134200000000001E-2</v>
      </c>
      <c r="J344" t="s">
        <v>113</v>
      </c>
      <c r="K344" t="s">
        <v>41</v>
      </c>
      <c r="L344" t="s">
        <v>703</v>
      </c>
      <c r="M344">
        <v>6396</v>
      </c>
      <c r="N344">
        <v>7718</v>
      </c>
      <c r="O344" t="s">
        <v>42</v>
      </c>
      <c r="P344" s="1">
        <v>0.82871209999999995</v>
      </c>
      <c r="S344" t="s">
        <v>322</v>
      </c>
      <c r="T344" t="s">
        <v>41</v>
      </c>
      <c r="U344" t="s">
        <v>32</v>
      </c>
      <c r="V344">
        <v>1208</v>
      </c>
      <c r="W344">
        <v>1602</v>
      </c>
      <c r="X344" t="s">
        <v>132</v>
      </c>
      <c r="Y344" s="1">
        <v>0.75405739999999999</v>
      </c>
      <c r="AB344" t="s">
        <v>55</v>
      </c>
      <c r="AC344" t="s">
        <v>41</v>
      </c>
      <c r="AD344" t="s">
        <v>26</v>
      </c>
      <c r="AF344">
        <v>623</v>
      </c>
      <c r="AG344" t="s">
        <v>42</v>
      </c>
    </row>
    <row r="345" spans="1:34" x14ac:dyDescent="0.35">
      <c r="A345" t="s">
        <v>391</v>
      </c>
      <c r="B345" t="s">
        <v>57</v>
      </c>
      <c r="C345" t="s">
        <v>26</v>
      </c>
      <c r="D345">
        <v>32</v>
      </c>
      <c r="E345">
        <v>949</v>
      </c>
      <c r="F345" t="s">
        <v>132</v>
      </c>
      <c r="G345" s="1">
        <v>3.3719699999999998E-2</v>
      </c>
      <c r="J345" t="s">
        <v>113</v>
      </c>
      <c r="K345" t="s">
        <v>41</v>
      </c>
      <c r="L345" t="s">
        <v>27</v>
      </c>
      <c r="M345">
        <v>494</v>
      </c>
      <c r="N345">
        <v>1032</v>
      </c>
      <c r="O345" t="s">
        <v>42</v>
      </c>
      <c r="P345" s="1">
        <v>0.4786822</v>
      </c>
      <c r="S345" t="s">
        <v>322</v>
      </c>
      <c r="T345" t="s">
        <v>41</v>
      </c>
      <c r="U345" t="s">
        <v>703</v>
      </c>
      <c r="V345">
        <v>2573</v>
      </c>
      <c r="W345">
        <v>5176</v>
      </c>
      <c r="X345" t="s">
        <v>132</v>
      </c>
      <c r="Y345" s="1">
        <v>0.49710199999999999</v>
      </c>
      <c r="AB345" t="s">
        <v>55</v>
      </c>
      <c r="AC345" t="s">
        <v>41</v>
      </c>
      <c r="AD345" t="s">
        <v>27</v>
      </c>
      <c r="AF345">
        <v>1050</v>
      </c>
      <c r="AG345" t="s">
        <v>42</v>
      </c>
    </row>
    <row r="346" spans="1:34" x14ac:dyDescent="0.35">
      <c r="A346" t="s">
        <v>392</v>
      </c>
      <c r="B346" t="s">
        <v>70</v>
      </c>
      <c r="C346" t="s">
        <v>26</v>
      </c>
      <c r="D346">
        <v>38</v>
      </c>
      <c r="E346">
        <v>1711</v>
      </c>
      <c r="F346" t="s">
        <v>42</v>
      </c>
      <c r="G346" s="1">
        <v>2.2209199999999998E-2</v>
      </c>
      <c r="J346" t="s">
        <v>113</v>
      </c>
      <c r="K346" t="s">
        <v>41</v>
      </c>
      <c r="L346" t="s">
        <v>26</v>
      </c>
      <c r="N346">
        <v>571</v>
      </c>
      <c r="O346" t="s">
        <v>42</v>
      </c>
      <c r="S346" t="s">
        <v>322</v>
      </c>
      <c r="T346" t="s">
        <v>41</v>
      </c>
      <c r="U346" t="s">
        <v>28</v>
      </c>
      <c r="V346">
        <v>78</v>
      </c>
      <c r="W346">
        <v>551</v>
      </c>
      <c r="X346" t="s">
        <v>132</v>
      </c>
      <c r="Y346" s="1">
        <v>0.14156079999999999</v>
      </c>
      <c r="AB346" t="s">
        <v>56</v>
      </c>
      <c r="AC346" t="s">
        <v>41</v>
      </c>
      <c r="AD346" t="s">
        <v>26</v>
      </c>
      <c r="AF346">
        <v>1700</v>
      </c>
      <c r="AG346" t="s">
        <v>42</v>
      </c>
    </row>
    <row r="347" spans="1:34" x14ac:dyDescent="0.35">
      <c r="A347" t="s">
        <v>393</v>
      </c>
      <c r="B347" t="s">
        <v>70</v>
      </c>
      <c r="C347" t="s">
        <v>26</v>
      </c>
      <c r="D347">
        <v>13</v>
      </c>
      <c r="E347">
        <v>2681</v>
      </c>
      <c r="F347" t="s">
        <v>132</v>
      </c>
      <c r="G347" s="1">
        <v>4.8488999999999997E-3</v>
      </c>
      <c r="J347" t="s">
        <v>114</v>
      </c>
      <c r="K347" t="s">
        <v>41</v>
      </c>
      <c r="L347" t="s">
        <v>32</v>
      </c>
      <c r="M347">
        <v>4547</v>
      </c>
      <c r="N347">
        <v>4855</v>
      </c>
      <c r="O347" t="s">
        <v>42</v>
      </c>
      <c r="P347" s="1">
        <v>0.93656030000000001</v>
      </c>
      <c r="S347" t="s">
        <v>322</v>
      </c>
      <c r="T347" t="s">
        <v>41</v>
      </c>
      <c r="U347" t="s">
        <v>26</v>
      </c>
      <c r="W347">
        <v>452</v>
      </c>
      <c r="X347" t="s">
        <v>132</v>
      </c>
      <c r="AB347" t="s">
        <v>56</v>
      </c>
      <c r="AC347" t="s">
        <v>41</v>
      </c>
      <c r="AD347" t="s">
        <v>27</v>
      </c>
      <c r="AF347">
        <v>2864</v>
      </c>
      <c r="AG347" t="s">
        <v>42</v>
      </c>
    </row>
    <row r="348" spans="1:34" x14ac:dyDescent="0.35">
      <c r="A348" t="s">
        <v>394</v>
      </c>
      <c r="B348" t="s">
        <v>70</v>
      </c>
      <c r="C348" t="s">
        <v>26</v>
      </c>
      <c r="D348">
        <v>31</v>
      </c>
      <c r="E348">
        <v>2000</v>
      </c>
      <c r="F348" t="s">
        <v>132</v>
      </c>
      <c r="G348" s="1">
        <v>1.55E-2</v>
      </c>
      <c r="J348" t="s">
        <v>114</v>
      </c>
      <c r="K348" t="s">
        <v>41</v>
      </c>
      <c r="L348" t="s">
        <v>703</v>
      </c>
      <c r="M348">
        <v>6158</v>
      </c>
      <c r="N348">
        <v>7571</v>
      </c>
      <c r="O348" t="s">
        <v>42</v>
      </c>
      <c r="P348" s="1">
        <v>0.81336679999999995</v>
      </c>
      <c r="S348" t="s">
        <v>322</v>
      </c>
      <c r="T348" t="s">
        <v>41</v>
      </c>
      <c r="U348" t="s">
        <v>27</v>
      </c>
      <c r="W348">
        <v>557</v>
      </c>
      <c r="X348" t="s">
        <v>132</v>
      </c>
      <c r="AB348" t="s">
        <v>58</v>
      </c>
      <c r="AC348" t="s">
        <v>41</v>
      </c>
      <c r="AD348" t="s">
        <v>32</v>
      </c>
      <c r="AE348">
        <v>2961</v>
      </c>
      <c r="AF348">
        <v>4424</v>
      </c>
      <c r="AG348" t="s">
        <v>42</v>
      </c>
      <c r="AH348" s="1">
        <v>0.6693038</v>
      </c>
    </row>
    <row r="349" spans="1:34" x14ac:dyDescent="0.35">
      <c r="A349" t="s">
        <v>395</v>
      </c>
      <c r="B349" t="s">
        <v>41</v>
      </c>
      <c r="C349" t="s">
        <v>26</v>
      </c>
      <c r="D349">
        <v>32</v>
      </c>
      <c r="E349">
        <v>2050</v>
      </c>
      <c r="F349" t="s">
        <v>143</v>
      </c>
      <c r="G349" s="1">
        <v>1.56098E-2</v>
      </c>
      <c r="J349" t="s">
        <v>114</v>
      </c>
      <c r="K349" t="s">
        <v>41</v>
      </c>
      <c r="L349" t="s">
        <v>28</v>
      </c>
      <c r="M349">
        <v>720</v>
      </c>
      <c r="N349">
        <v>886</v>
      </c>
      <c r="O349" t="s">
        <v>42</v>
      </c>
      <c r="P349" s="1">
        <v>0.81264110000000001</v>
      </c>
      <c r="S349" t="s">
        <v>40</v>
      </c>
      <c r="T349" t="s">
        <v>41</v>
      </c>
      <c r="U349" t="s">
        <v>32</v>
      </c>
      <c r="V349">
        <v>25469</v>
      </c>
      <c r="W349">
        <v>30555</v>
      </c>
      <c r="X349" t="s">
        <v>42</v>
      </c>
      <c r="Y349" s="1">
        <v>0.83354600000000001</v>
      </c>
      <c r="AB349" t="s">
        <v>58</v>
      </c>
      <c r="AC349" t="s">
        <v>41</v>
      </c>
      <c r="AD349" t="s">
        <v>703</v>
      </c>
      <c r="AE349">
        <v>1275</v>
      </c>
      <c r="AF349">
        <v>8769</v>
      </c>
      <c r="AG349" t="s">
        <v>42</v>
      </c>
      <c r="AH349" s="1">
        <v>0.14539859999999999</v>
      </c>
    </row>
    <row r="350" spans="1:34" x14ac:dyDescent="0.35">
      <c r="A350" t="s">
        <v>396</v>
      </c>
      <c r="B350" t="s">
        <v>41</v>
      </c>
      <c r="C350" t="s">
        <v>26</v>
      </c>
      <c r="D350">
        <v>264</v>
      </c>
      <c r="E350">
        <v>4270</v>
      </c>
      <c r="F350" t="s">
        <v>143</v>
      </c>
      <c r="G350" s="1">
        <v>6.1826699999999998E-2</v>
      </c>
      <c r="J350" t="s">
        <v>114</v>
      </c>
      <c r="K350" t="s">
        <v>41</v>
      </c>
      <c r="L350" t="s">
        <v>27</v>
      </c>
      <c r="M350">
        <v>432</v>
      </c>
      <c r="N350">
        <v>1051</v>
      </c>
      <c r="O350" t="s">
        <v>42</v>
      </c>
      <c r="P350" s="1">
        <v>0.41103709999999999</v>
      </c>
      <c r="S350" t="s">
        <v>40</v>
      </c>
      <c r="T350" t="s">
        <v>41</v>
      </c>
      <c r="U350" t="s">
        <v>703</v>
      </c>
      <c r="V350">
        <v>35118</v>
      </c>
      <c r="W350">
        <v>64130</v>
      </c>
      <c r="X350" t="s">
        <v>42</v>
      </c>
      <c r="Y350" s="1">
        <v>0.54760640000000005</v>
      </c>
      <c r="AB350" t="s">
        <v>58</v>
      </c>
      <c r="AC350" t="s">
        <v>41</v>
      </c>
      <c r="AD350" t="s">
        <v>28</v>
      </c>
      <c r="AE350">
        <v>2</v>
      </c>
      <c r="AF350">
        <v>1191</v>
      </c>
      <c r="AG350" t="s">
        <v>42</v>
      </c>
      <c r="AH350" s="1">
        <v>1.6793000000000001E-3</v>
      </c>
    </row>
    <row r="351" spans="1:34" x14ac:dyDescent="0.35">
      <c r="A351" t="s">
        <v>397</v>
      </c>
      <c r="B351" t="s">
        <v>41</v>
      </c>
      <c r="C351" t="s">
        <v>26</v>
      </c>
      <c r="D351">
        <v>20</v>
      </c>
      <c r="E351">
        <v>1208</v>
      </c>
      <c r="F351" t="s">
        <v>132</v>
      </c>
      <c r="G351" s="1">
        <v>1.6556299999999999E-2</v>
      </c>
      <c r="J351" t="s">
        <v>114</v>
      </c>
      <c r="K351" t="s">
        <v>41</v>
      </c>
      <c r="L351" t="s">
        <v>26</v>
      </c>
      <c r="N351">
        <v>675</v>
      </c>
      <c r="O351" t="s">
        <v>42</v>
      </c>
      <c r="S351" t="s">
        <v>40</v>
      </c>
      <c r="T351" t="s">
        <v>41</v>
      </c>
      <c r="U351" t="s">
        <v>28</v>
      </c>
      <c r="V351">
        <v>2213</v>
      </c>
      <c r="W351">
        <v>8397</v>
      </c>
      <c r="X351" t="s">
        <v>42</v>
      </c>
      <c r="Y351" s="1">
        <v>0.26354650000000002</v>
      </c>
      <c r="AB351" t="s">
        <v>58</v>
      </c>
      <c r="AC351" t="s">
        <v>41</v>
      </c>
      <c r="AD351" t="s">
        <v>26</v>
      </c>
      <c r="AF351">
        <v>692</v>
      </c>
      <c r="AG351" t="s">
        <v>42</v>
      </c>
    </row>
    <row r="352" spans="1:34" x14ac:dyDescent="0.35">
      <c r="A352" t="s">
        <v>398</v>
      </c>
      <c r="B352" t="s">
        <v>41</v>
      </c>
      <c r="C352" t="s">
        <v>26</v>
      </c>
      <c r="D352">
        <v>48</v>
      </c>
      <c r="E352">
        <v>1831</v>
      </c>
      <c r="F352" t="s">
        <v>143</v>
      </c>
      <c r="G352" s="1">
        <v>2.6215200000000001E-2</v>
      </c>
      <c r="J352" t="s">
        <v>115</v>
      </c>
      <c r="K352" t="s">
        <v>41</v>
      </c>
      <c r="L352" t="s">
        <v>32</v>
      </c>
      <c r="M352">
        <v>4620</v>
      </c>
      <c r="N352">
        <v>5027</v>
      </c>
      <c r="O352" t="s">
        <v>42</v>
      </c>
      <c r="P352" s="1">
        <v>0.9190372</v>
      </c>
      <c r="S352" t="s">
        <v>40</v>
      </c>
      <c r="T352" t="s">
        <v>41</v>
      </c>
      <c r="U352" t="s">
        <v>27</v>
      </c>
      <c r="V352">
        <v>10</v>
      </c>
      <c r="W352">
        <v>9610</v>
      </c>
      <c r="X352" t="s">
        <v>42</v>
      </c>
      <c r="Y352" s="1">
        <v>1.0406E-3</v>
      </c>
      <c r="AB352" t="s">
        <v>58</v>
      </c>
      <c r="AC352" t="s">
        <v>41</v>
      </c>
      <c r="AD352" t="s">
        <v>27</v>
      </c>
      <c r="AF352">
        <v>1403</v>
      </c>
      <c r="AG352" t="s">
        <v>42</v>
      </c>
    </row>
    <row r="353" spans="1:34" x14ac:dyDescent="0.35">
      <c r="A353" t="s">
        <v>399</v>
      </c>
      <c r="B353" t="s">
        <v>41</v>
      </c>
      <c r="C353" t="s">
        <v>26</v>
      </c>
      <c r="D353">
        <v>90</v>
      </c>
      <c r="E353">
        <v>5197</v>
      </c>
      <c r="F353" t="s">
        <v>143</v>
      </c>
      <c r="G353" s="1">
        <v>1.7317699999999998E-2</v>
      </c>
      <c r="J353" t="s">
        <v>115</v>
      </c>
      <c r="K353" t="s">
        <v>41</v>
      </c>
      <c r="L353" t="s">
        <v>28</v>
      </c>
      <c r="M353">
        <v>704</v>
      </c>
      <c r="N353">
        <v>847</v>
      </c>
      <c r="O353" t="s">
        <v>42</v>
      </c>
      <c r="P353" s="1">
        <v>0.83116880000000004</v>
      </c>
      <c r="S353" t="s">
        <v>40</v>
      </c>
      <c r="T353" t="s">
        <v>41</v>
      </c>
      <c r="U353" t="s">
        <v>26</v>
      </c>
      <c r="W353">
        <v>5824</v>
      </c>
      <c r="X353" t="s">
        <v>42</v>
      </c>
      <c r="AB353" t="s">
        <v>59</v>
      </c>
      <c r="AC353" t="s">
        <v>41</v>
      </c>
      <c r="AD353" t="s">
        <v>26</v>
      </c>
      <c r="AF353">
        <v>1308</v>
      </c>
      <c r="AG353" t="s">
        <v>42</v>
      </c>
    </row>
    <row r="354" spans="1:34" x14ac:dyDescent="0.35">
      <c r="A354" t="s">
        <v>400</v>
      </c>
      <c r="B354" t="s">
        <v>41</v>
      </c>
      <c r="C354" t="s">
        <v>26</v>
      </c>
      <c r="D354">
        <v>58</v>
      </c>
      <c r="E354">
        <v>2273</v>
      </c>
      <c r="F354" t="s">
        <v>132</v>
      </c>
      <c r="G354" s="1">
        <v>2.5516899999999999E-2</v>
      </c>
      <c r="J354" t="s">
        <v>115</v>
      </c>
      <c r="K354" t="s">
        <v>41</v>
      </c>
      <c r="L354" t="s">
        <v>703</v>
      </c>
      <c r="M354">
        <v>5449</v>
      </c>
      <c r="N354">
        <v>6948</v>
      </c>
      <c r="O354" t="s">
        <v>42</v>
      </c>
      <c r="P354" s="1">
        <v>0.78425449999999997</v>
      </c>
      <c r="S354" t="s">
        <v>43</v>
      </c>
      <c r="T354" t="s">
        <v>41</v>
      </c>
      <c r="U354" t="s">
        <v>32</v>
      </c>
      <c r="V354">
        <v>5703</v>
      </c>
      <c r="W354">
        <v>7051</v>
      </c>
      <c r="X354" t="s">
        <v>42</v>
      </c>
      <c r="Y354" s="1">
        <v>0.80882140000000002</v>
      </c>
      <c r="AB354" t="s">
        <v>59</v>
      </c>
      <c r="AC354" t="s">
        <v>41</v>
      </c>
      <c r="AD354" t="s">
        <v>27</v>
      </c>
      <c r="AF354">
        <v>2440</v>
      </c>
      <c r="AG354" t="s">
        <v>42</v>
      </c>
    </row>
    <row r="355" spans="1:34" x14ac:dyDescent="0.35">
      <c r="A355" t="s">
        <v>401</v>
      </c>
      <c r="B355" t="s">
        <v>41</v>
      </c>
      <c r="C355" t="s">
        <v>26</v>
      </c>
      <c r="D355">
        <v>30</v>
      </c>
      <c r="E355">
        <v>2299</v>
      </c>
      <c r="F355" t="s">
        <v>143</v>
      </c>
      <c r="G355" s="1">
        <v>1.30492E-2</v>
      </c>
      <c r="J355" t="s">
        <v>115</v>
      </c>
      <c r="K355" t="s">
        <v>41</v>
      </c>
      <c r="L355" t="s">
        <v>27</v>
      </c>
      <c r="M355">
        <v>277</v>
      </c>
      <c r="N355">
        <v>912</v>
      </c>
      <c r="O355" t="s">
        <v>42</v>
      </c>
      <c r="P355" s="1">
        <v>0.3037281</v>
      </c>
      <c r="S355" t="s">
        <v>43</v>
      </c>
      <c r="T355" t="s">
        <v>41</v>
      </c>
      <c r="U355" t="s">
        <v>703</v>
      </c>
      <c r="V355">
        <v>4769</v>
      </c>
      <c r="W355">
        <v>11381</v>
      </c>
      <c r="X355" t="s">
        <v>42</v>
      </c>
      <c r="Y355" s="1">
        <v>0.41903170000000001</v>
      </c>
      <c r="AB355" t="s">
        <v>61</v>
      </c>
      <c r="AC355" t="s">
        <v>41</v>
      </c>
      <c r="AD355" t="s">
        <v>32</v>
      </c>
      <c r="AE355">
        <v>2287</v>
      </c>
      <c r="AF355">
        <v>4834</v>
      </c>
      <c r="AG355" t="s">
        <v>42</v>
      </c>
      <c r="AH355" s="1">
        <v>0.47310720000000001</v>
      </c>
    </row>
    <row r="356" spans="1:34" x14ac:dyDescent="0.35">
      <c r="A356" t="s">
        <v>402</v>
      </c>
      <c r="B356" t="s">
        <v>41</v>
      </c>
      <c r="C356" t="s">
        <v>26</v>
      </c>
      <c r="D356">
        <v>48</v>
      </c>
      <c r="E356">
        <v>1763</v>
      </c>
      <c r="F356" t="s">
        <v>143</v>
      </c>
      <c r="G356" s="1">
        <v>2.7226299999999998E-2</v>
      </c>
      <c r="J356" t="s">
        <v>115</v>
      </c>
      <c r="K356" t="s">
        <v>41</v>
      </c>
      <c r="L356" t="s">
        <v>26</v>
      </c>
      <c r="M356">
        <v>1</v>
      </c>
      <c r="N356">
        <v>587</v>
      </c>
      <c r="O356" t="s">
        <v>42</v>
      </c>
      <c r="P356" s="1">
        <v>1.7036E-3</v>
      </c>
      <c r="S356" t="s">
        <v>43</v>
      </c>
      <c r="T356" t="s">
        <v>41</v>
      </c>
      <c r="U356" t="s">
        <v>28</v>
      </c>
      <c r="V356">
        <v>185</v>
      </c>
      <c r="W356">
        <v>1346</v>
      </c>
      <c r="X356" t="s">
        <v>42</v>
      </c>
      <c r="Y356" s="1">
        <v>0.13744429999999999</v>
      </c>
      <c r="AB356" t="s">
        <v>61</v>
      </c>
      <c r="AC356" t="s">
        <v>41</v>
      </c>
      <c r="AD356" t="s">
        <v>703</v>
      </c>
      <c r="AE356">
        <v>1057</v>
      </c>
      <c r="AF356">
        <v>10886</v>
      </c>
      <c r="AG356" t="s">
        <v>42</v>
      </c>
      <c r="AH356" s="1">
        <v>9.7097199999999995E-2</v>
      </c>
    </row>
    <row r="357" spans="1:34" x14ac:dyDescent="0.35">
      <c r="A357" t="s">
        <v>403</v>
      </c>
      <c r="B357" t="s">
        <v>41</v>
      </c>
      <c r="C357" t="s">
        <v>26</v>
      </c>
      <c r="D357">
        <v>103</v>
      </c>
      <c r="E357">
        <v>2827</v>
      </c>
      <c r="F357" t="s">
        <v>143</v>
      </c>
      <c r="G357" s="1">
        <v>3.6434399999999999E-2</v>
      </c>
      <c r="J357" t="s">
        <v>116</v>
      </c>
      <c r="K357" t="s">
        <v>41</v>
      </c>
      <c r="L357" t="s">
        <v>32</v>
      </c>
      <c r="M357">
        <v>7352</v>
      </c>
      <c r="N357">
        <v>7983</v>
      </c>
      <c r="O357" t="s">
        <v>42</v>
      </c>
      <c r="P357" s="1">
        <v>0.92095700000000003</v>
      </c>
      <c r="S357" t="s">
        <v>43</v>
      </c>
      <c r="T357" t="s">
        <v>41</v>
      </c>
      <c r="U357" t="s">
        <v>27</v>
      </c>
      <c r="V357">
        <v>1</v>
      </c>
      <c r="W357">
        <v>1511</v>
      </c>
      <c r="X357" t="s">
        <v>42</v>
      </c>
      <c r="Y357" s="1">
        <v>6.6180000000000004E-4</v>
      </c>
      <c r="AB357" t="s">
        <v>61</v>
      </c>
      <c r="AC357" t="s">
        <v>41</v>
      </c>
      <c r="AD357" t="s">
        <v>28</v>
      </c>
      <c r="AE357">
        <v>1</v>
      </c>
      <c r="AF357">
        <v>852</v>
      </c>
      <c r="AG357" t="s">
        <v>42</v>
      </c>
      <c r="AH357" s="1">
        <v>1.1737E-3</v>
      </c>
    </row>
    <row r="358" spans="1:34" x14ac:dyDescent="0.35">
      <c r="A358" t="s">
        <v>404</v>
      </c>
      <c r="B358" t="s">
        <v>41</v>
      </c>
      <c r="C358" t="s">
        <v>26</v>
      </c>
      <c r="D358">
        <v>145</v>
      </c>
      <c r="E358">
        <v>3573</v>
      </c>
      <c r="F358" t="s">
        <v>143</v>
      </c>
      <c r="G358" s="1">
        <v>4.0582100000000003E-2</v>
      </c>
      <c r="J358" t="s">
        <v>116</v>
      </c>
      <c r="K358" t="s">
        <v>41</v>
      </c>
      <c r="L358" t="s">
        <v>703</v>
      </c>
      <c r="M358">
        <v>10561</v>
      </c>
      <c r="N358">
        <v>13924</v>
      </c>
      <c r="O358" t="s">
        <v>42</v>
      </c>
      <c r="P358" s="1">
        <v>0.7584746</v>
      </c>
      <c r="S358" t="s">
        <v>43</v>
      </c>
      <c r="T358" t="s">
        <v>41</v>
      </c>
      <c r="U358" t="s">
        <v>26</v>
      </c>
      <c r="W358">
        <v>941</v>
      </c>
      <c r="X358" t="s">
        <v>42</v>
      </c>
      <c r="AB358" t="s">
        <v>61</v>
      </c>
      <c r="AC358" t="s">
        <v>41</v>
      </c>
      <c r="AD358" t="s">
        <v>26</v>
      </c>
      <c r="AF358">
        <v>811</v>
      </c>
      <c r="AG358" t="s">
        <v>42</v>
      </c>
    </row>
    <row r="359" spans="1:34" x14ac:dyDescent="0.35">
      <c r="A359" t="s">
        <v>405</v>
      </c>
      <c r="B359" t="s">
        <v>41</v>
      </c>
      <c r="C359" t="s">
        <v>26</v>
      </c>
      <c r="D359">
        <v>85</v>
      </c>
      <c r="E359">
        <v>2211</v>
      </c>
      <c r="F359" t="s">
        <v>143</v>
      </c>
      <c r="G359" s="1">
        <v>3.8444100000000002E-2</v>
      </c>
      <c r="J359" t="s">
        <v>116</v>
      </c>
      <c r="K359" t="s">
        <v>41</v>
      </c>
      <c r="L359" t="s">
        <v>28</v>
      </c>
      <c r="M359">
        <v>1224</v>
      </c>
      <c r="N359">
        <v>1838</v>
      </c>
      <c r="O359" t="s">
        <v>42</v>
      </c>
      <c r="P359" s="1">
        <v>0.66594120000000001</v>
      </c>
      <c r="S359" t="s">
        <v>44</v>
      </c>
      <c r="T359" t="s">
        <v>41</v>
      </c>
      <c r="U359" t="s">
        <v>32</v>
      </c>
      <c r="V359">
        <v>13945</v>
      </c>
      <c r="W359">
        <v>17279</v>
      </c>
      <c r="X359" t="s">
        <v>42</v>
      </c>
      <c r="Y359" s="1">
        <v>0.80704900000000002</v>
      </c>
      <c r="AB359" t="s">
        <v>61</v>
      </c>
      <c r="AC359" t="s">
        <v>41</v>
      </c>
      <c r="AD359" t="s">
        <v>27</v>
      </c>
      <c r="AF359">
        <v>1245</v>
      </c>
      <c r="AG359" t="s">
        <v>42</v>
      </c>
    </row>
    <row r="360" spans="1:34" x14ac:dyDescent="0.35">
      <c r="A360" t="s">
        <v>406</v>
      </c>
      <c r="B360" t="s">
        <v>41</v>
      </c>
      <c r="C360" t="s">
        <v>26</v>
      </c>
      <c r="D360">
        <v>36</v>
      </c>
      <c r="E360">
        <v>2699</v>
      </c>
      <c r="F360" t="s">
        <v>143</v>
      </c>
      <c r="G360" s="1">
        <v>1.3338300000000001E-2</v>
      </c>
      <c r="J360" t="s">
        <v>116</v>
      </c>
      <c r="K360" t="s">
        <v>41</v>
      </c>
      <c r="L360" t="s">
        <v>27</v>
      </c>
      <c r="M360">
        <v>608</v>
      </c>
      <c r="N360">
        <v>2113</v>
      </c>
      <c r="O360" t="s">
        <v>42</v>
      </c>
      <c r="P360" s="1">
        <v>0.28774260000000002</v>
      </c>
      <c r="S360" t="s">
        <v>44</v>
      </c>
      <c r="T360" t="s">
        <v>41</v>
      </c>
      <c r="U360" t="s">
        <v>703</v>
      </c>
      <c r="V360">
        <v>11997</v>
      </c>
      <c r="W360">
        <v>28005</v>
      </c>
      <c r="X360" t="s">
        <v>42</v>
      </c>
      <c r="Y360" s="1">
        <v>0.42838779999999999</v>
      </c>
      <c r="AB360" t="s">
        <v>62</v>
      </c>
      <c r="AC360" t="s">
        <v>41</v>
      </c>
      <c r="AD360" t="s">
        <v>32</v>
      </c>
      <c r="AE360">
        <v>1724</v>
      </c>
      <c r="AF360">
        <v>2232</v>
      </c>
      <c r="AG360" t="s">
        <v>42</v>
      </c>
      <c r="AH360" s="1">
        <v>0.77240149999999996</v>
      </c>
    </row>
    <row r="361" spans="1:34" x14ac:dyDescent="0.35">
      <c r="A361" t="s">
        <v>407</v>
      </c>
      <c r="B361" t="s">
        <v>41</v>
      </c>
      <c r="C361" t="s">
        <v>26</v>
      </c>
      <c r="D361">
        <v>47</v>
      </c>
      <c r="E361">
        <v>2263</v>
      </c>
      <c r="F361" t="s">
        <v>143</v>
      </c>
      <c r="G361" s="1">
        <v>2.07689E-2</v>
      </c>
      <c r="J361" t="s">
        <v>116</v>
      </c>
      <c r="K361" t="s">
        <v>41</v>
      </c>
      <c r="L361" t="s">
        <v>26</v>
      </c>
      <c r="N361">
        <v>1325</v>
      </c>
      <c r="O361" t="s">
        <v>42</v>
      </c>
      <c r="S361" t="s">
        <v>44</v>
      </c>
      <c r="T361" t="s">
        <v>41</v>
      </c>
      <c r="U361" t="s">
        <v>28</v>
      </c>
      <c r="V361">
        <v>446</v>
      </c>
      <c r="W361">
        <v>3628</v>
      </c>
      <c r="X361" t="s">
        <v>42</v>
      </c>
      <c r="Y361" s="1">
        <v>0.12293270000000001</v>
      </c>
      <c r="AB361" t="s">
        <v>62</v>
      </c>
      <c r="AC361" t="s">
        <v>41</v>
      </c>
      <c r="AD361" t="s">
        <v>703</v>
      </c>
      <c r="AE361">
        <v>633</v>
      </c>
      <c r="AF361">
        <v>3868</v>
      </c>
      <c r="AG361" t="s">
        <v>42</v>
      </c>
      <c r="AH361" s="1">
        <v>0.1636505</v>
      </c>
    </row>
    <row r="362" spans="1:34" x14ac:dyDescent="0.35">
      <c r="A362" t="s">
        <v>408</v>
      </c>
      <c r="B362" t="s">
        <v>41</v>
      </c>
      <c r="C362" t="s">
        <v>26</v>
      </c>
      <c r="D362">
        <v>2</v>
      </c>
      <c r="E362">
        <v>672</v>
      </c>
      <c r="F362" t="s">
        <v>143</v>
      </c>
      <c r="G362" s="1">
        <v>2.9762E-3</v>
      </c>
      <c r="J362" t="s">
        <v>117</v>
      </c>
      <c r="K362" t="s">
        <v>41</v>
      </c>
      <c r="L362" t="s">
        <v>28</v>
      </c>
      <c r="M362">
        <v>36</v>
      </c>
      <c r="N362">
        <v>37</v>
      </c>
      <c r="O362" t="s">
        <v>42</v>
      </c>
      <c r="P362" s="1">
        <v>0.97297299999999998</v>
      </c>
      <c r="S362" t="s">
        <v>44</v>
      </c>
      <c r="T362" t="s">
        <v>41</v>
      </c>
      <c r="U362" t="s">
        <v>27</v>
      </c>
      <c r="V362">
        <v>2</v>
      </c>
      <c r="W362">
        <v>3999</v>
      </c>
      <c r="X362" t="s">
        <v>42</v>
      </c>
      <c r="Y362" s="1">
        <v>5.0009999999999996E-4</v>
      </c>
      <c r="AB362" t="s">
        <v>62</v>
      </c>
      <c r="AC362" t="s">
        <v>41</v>
      </c>
      <c r="AD362" t="s">
        <v>28</v>
      </c>
      <c r="AE362">
        <v>2</v>
      </c>
      <c r="AF362">
        <v>547</v>
      </c>
      <c r="AG362" t="s">
        <v>42</v>
      </c>
      <c r="AH362" s="1">
        <v>3.6562999999999999E-3</v>
      </c>
    </row>
    <row r="363" spans="1:34" x14ac:dyDescent="0.35">
      <c r="A363" t="s">
        <v>409</v>
      </c>
      <c r="B363" t="s">
        <v>41</v>
      </c>
      <c r="C363" t="s">
        <v>26</v>
      </c>
      <c r="D363">
        <v>21</v>
      </c>
      <c r="E363">
        <v>147</v>
      </c>
      <c r="F363" t="s">
        <v>143</v>
      </c>
      <c r="G363" s="1">
        <v>0.14285709999999999</v>
      </c>
      <c r="J363" t="s">
        <v>117</v>
      </c>
      <c r="K363" t="s">
        <v>41</v>
      </c>
      <c r="L363" t="s">
        <v>32</v>
      </c>
      <c r="M363">
        <v>94</v>
      </c>
      <c r="N363">
        <v>106</v>
      </c>
      <c r="O363" t="s">
        <v>42</v>
      </c>
      <c r="P363" s="1">
        <v>0.88679249999999998</v>
      </c>
      <c r="S363" t="s">
        <v>44</v>
      </c>
      <c r="T363" t="s">
        <v>41</v>
      </c>
      <c r="U363" t="s">
        <v>26</v>
      </c>
      <c r="W363">
        <v>2445</v>
      </c>
      <c r="X363" t="s">
        <v>42</v>
      </c>
      <c r="AB363" t="s">
        <v>62</v>
      </c>
      <c r="AC363" t="s">
        <v>41</v>
      </c>
      <c r="AD363" t="s">
        <v>26</v>
      </c>
      <c r="AF363">
        <v>169</v>
      </c>
      <c r="AG363" t="s">
        <v>42</v>
      </c>
    </row>
    <row r="364" spans="1:34" x14ac:dyDescent="0.35">
      <c r="A364" t="s">
        <v>410</v>
      </c>
      <c r="B364" t="s">
        <v>41</v>
      </c>
      <c r="C364" t="s">
        <v>26</v>
      </c>
      <c r="D364">
        <v>212</v>
      </c>
      <c r="E364">
        <v>2406</v>
      </c>
      <c r="F364" t="s">
        <v>143</v>
      </c>
      <c r="G364" s="1">
        <v>8.8112999999999997E-2</v>
      </c>
      <c r="J364" t="s">
        <v>117</v>
      </c>
      <c r="K364" t="s">
        <v>41</v>
      </c>
      <c r="L364" t="s">
        <v>703</v>
      </c>
      <c r="M364">
        <v>249</v>
      </c>
      <c r="N364">
        <v>292</v>
      </c>
      <c r="O364" t="s">
        <v>42</v>
      </c>
      <c r="P364" s="1">
        <v>0.85273980000000005</v>
      </c>
      <c r="S364" t="s">
        <v>45</v>
      </c>
      <c r="T364" t="s">
        <v>41</v>
      </c>
      <c r="U364" t="s">
        <v>32</v>
      </c>
      <c r="V364">
        <v>10916</v>
      </c>
      <c r="W364">
        <v>13423</v>
      </c>
      <c r="X364" t="s">
        <v>42</v>
      </c>
      <c r="Y364" s="1">
        <v>0.81323109999999998</v>
      </c>
      <c r="AB364" t="s">
        <v>62</v>
      </c>
      <c r="AC364" t="s">
        <v>41</v>
      </c>
      <c r="AD364" t="s">
        <v>27</v>
      </c>
      <c r="AF364">
        <v>493</v>
      </c>
      <c r="AG364" t="s">
        <v>42</v>
      </c>
    </row>
    <row r="365" spans="1:34" x14ac:dyDescent="0.35">
      <c r="A365" t="s">
        <v>411</v>
      </c>
      <c r="B365" t="s">
        <v>41</v>
      </c>
      <c r="C365" t="s">
        <v>26</v>
      </c>
      <c r="D365">
        <v>103</v>
      </c>
      <c r="E365">
        <v>1364</v>
      </c>
      <c r="F365" t="s">
        <v>143</v>
      </c>
      <c r="G365" s="1">
        <v>7.5513200000000003E-2</v>
      </c>
      <c r="J365" t="s">
        <v>117</v>
      </c>
      <c r="K365" t="s">
        <v>41</v>
      </c>
      <c r="L365" t="s">
        <v>27</v>
      </c>
      <c r="M365">
        <v>36</v>
      </c>
      <c r="N365">
        <v>52</v>
      </c>
      <c r="O365" t="s">
        <v>42</v>
      </c>
      <c r="P365" s="1">
        <v>0.69230769999999997</v>
      </c>
      <c r="S365" t="s">
        <v>45</v>
      </c>
      <c r="T365" t="s">
        <v>41</v>
      </c>
      <c r="U365" t="s">
        <v>703</v>
      </c>
      <c r="V365">
        <v>9876</v>
      </c>
      <c r="W365">
        <v>21046</v>
      </c>
      <c r="X365" t="s">
        <v>42</v>
      </c>
      <c r="Y365" s="1">
        <v>0.4692578</v>
      </c>
      <c r="AB365" t="s">
        <v>63</v>
      </c>
      <c r="AC365" t="s">
        <v>41</v>
      </c>
      <c r="AD365" t="s">
        <v>26</v>
      </c>
      <c r="AF365">
        <v>821</v>
      </c>
      <c r="AG365" t="s">
        <v>42</v>
      </c>
    </row>
    <row r="366" spans="1:34" x14ac:dyDescent="0.35">
      <c r="A366" t="s">
        <v>412</v>
      </c>
      <c r="B366" t="s">
        <v>41</v>
      </c>
      <c r="C366" t="s">
        <v>26</v>
      </c>
      <c r="D366">
        <v>183</v>
      </c>
      <c r="E366">
        <v>2191</v>
      </c>
      <c r="F366" t="s">
        <v>143</v>
      </c>
      <c r="G366" s="1">
        <v>8.3523500000000001E-2</v>
      </c>
      <c r="J366" t="s">
        <v>117</v>
      </c>
      <c r="K366" t="s">
        <v>41</v>
      </c>
      <c r="L366" t="s">
        <v>26</v>
      </c>
      <c r="N366">
        <v>31</v>
      </c>
      <c r="O366" t="s">
        <v>42</v>
      </c>
      <c r="S366" t="s">
        <v>45</v>
      </c>
      <c r="T366" t="s">
        <v>41</v>
      </c>
      <c r="U366" t="s">
        <v>28</v>
      </c>
      <c r="V366">
        <v>397</v>
      </c>
      <c r="W366">
        <v>2548</v>
      </c>
      <c r="X366" t="s">
        <v>42</v>
      </c>
      <c r="Y366" s="1">
        <v>0.15580849999999999</v>
      </c>
      <c r="AB366" t="s">
        <v>63</v>
      </c>
      <c r="AC366" t="s">
        <v>41</v>
      </c>
      <c r="AD366" t="s">
        <v>27</v>
      </c>
      <c r="AF366">
        <v>1541</v>
      </c>
      <c r="AG366" t="s">
        <v>42</v>
      </c>
    </row>
    <row r="367" spans="1:34" x14ac:dyDescent="0.35">
      <c r="A367" t="s">
        <v>413</v>
      </c>
      <c r="B367" t="s">
        <v>41</v>
      </c>
      <c r="C367" t="s">
        <v>26</v>
      </c>
      <c r="D367">
        <v>27</v>
      </c>
      <c r="E367">
        <v>505</v>
      </c>
      <c r="F367" t="s">
        <v>143</v>
      </c>
      <c r="G367" s="1">
        <v>5.34653E-2</v>
      </c>
      <c r="J367" t="s">
        <v>118</v>
      </c>
      <c r="K367" t="s">
        <v>41</v>
      </c>
      <c r="L367" t="s">
        <v>32</v>
      </c>
      <c r="M367">
        <v>1812</v>
      </c>
      <c r="N367">
        <v>2150</v>
      </c>
      <c r="O367" t="s">
        <v>42</v>
      </c>
      <c r="P367" s="1">
        <v>0.8427907</v>
      </c>
      <c r="S367" t="s">
        <v>45</v>
      </c>
      <c r="T367" t="s">
        <v>41</v>
      </c>
      <c r="U367" t="s">
        <v>26</v>
      </c>
      <c r="W367">
        <v>1636</v>
      </c>
      <c r="X367" t="s">
        <v>42</v>
      </c>
      <c r="AB367" t="s">
        <v>64</v>
      </c>
      <c r="AC367" t="s">
        <v>41</v>
      </c>
      <c r="AD367" t="s">
        <v>32</v>
      </c>
      <c r="AE367">
        <v>74</v>
      </c>
      <c r="AF367">
        <v>85</v>
      </c>
      <c r="AG367" t="s">
        <v>42</v>
      </c>
      <c r="AH367" s="1">
        <v>0.87058820000000003</v>
      </c>
    </row>
    <row r="368" spans="1:34" x14ac:dyDescent="0.35">
      <c r="A368" t="s">
        <v>414</v>
      </c>
      <c r="B368" t="s">
        <v>41</v>
      </c>
      <c r="C368" t="s">
        <v>26</v>
      </c>
      <c r="D368">
        <v>60</v>
      </c>
      <c r="E368">
        <v>802</v>
      </c>
      <c r="F368" t="s">
        <v>143</v>
      </c>
      <c r="G368" s="1">
        <v>7.4813000000000004E-2</v>
      </c>
      <c r="J368" t="s">
        <v>118</v>
      </c>
      <c r="K368" t="s">
        <v>41</v>
      </c>
      <c r="L368" t="s">
        <v>703</v>
      </c>
      <c r="M368">
        <v>5326</v>
      </c>
      <c r="N368">
        <v>7506</v>
      </c>
      <c r="O368" t="s">
        <v>42</v>
      </c>
      <c r="P368" s="1">
        <v>0.70956569999999997</v>
      </c>
      <c r="S368" t="s">
        <v>45</v>
      </c>
      <c r="T368" t="s">
        <v>41</v>
      </c>
      <c r="U368" t="s">
        <v>27</v>
      </c>
      <c r="W368">
        <v>2909</v>
      </c>
      <c r="X368" t="s">
        <v>42</v>
      </c>
      <c r="AB368" t="s">
        <v>64</v>
      </c>
      <c r="AC368" t="s">
        <v>41</v>
      </c>
      <c r="AD368" t="s">
        <v>703</v>
      </c>
      <c r="AE368">
        <v>96</v>
      </c>
      <c r="AF368">
        <v>502</v>
      </c>
      <c r="AG368" t="s">
        <v>42</v>
      </c>
      <c r="AH368" s="1">
        <v>0.19123509999999999</v>
      </c>
    </row>
    <row r="369" spans="1:34" x14ac:dyDescent="0.35">
      <c r="A369" t="s">
        <v>415</v>
      </c>
      <c r="B369" t="s">
        <v>41</v>
      </c>
      <c r="C369" t="s">
        <v>26</v>
      </c>
      <c r="D369">
        <v>89</v>
      </c>
      <c r="E369">
        <v>1000</v>
      </c>
      <c r="F369" t="s">
        <v>143</v>
      </c>
      <c r="G369" s="1">
        <v>8.8999999999999996E-2</v>
      </c>
      <c r="J369" t="s">
        <v>118</v>
      </c>
      <c r="K369" t="s">
        <v>41</v>
      </c>
      <c r="L369" t="s">
        <v>28</v>
      </c>
      <c r="M369">
        <v>922</v>
      </c>
      <c r="N369">
        <v>1502</v>
      </c>
      <c r="O369" t="s">
        <v>42</v>
      </c>
      <c r="P369" s="1">
        <v>0.61384819999999995</v>
      </c>
      <c r="S369" t="s">
        <v>46</v>
      </c>
      <c r="T369" t="s">
        <v>41</v>
      </c>
      <c r="U369" t="s">
        <v>32</v>
      </c>
      <c r="V369">
        <v>11563</v>
      </c>
      <c r="W369">
        <v>13868</v>
      </c>
      <c r="X369" t="s">
        <v>42</v>
      </c>
      <c r="Y369" s="1">
        <v>0.83379000000000003</v>
      </c>
      <c r="AB369" t="s">
        <v>64</v>
      </c>
      <c r="AC369" t="s">
        <v>41</v>
      </c>
      <c r="AD369" t="s">
        <v>26</v>
      </c>
      <c r="AF369">
        <v>46</v>
      </c>
      <c r="AG369" t="s">
        <v>42</v>
      </c>
    </row>
    <row r="370" spans="1:34" x14ac:dyDescent="0.35">
      <c r="A370" t="s">
        <v>416</v>
      </c>
      <c r="B370" t="s">
        <v>41</v>
      </c>
      <c r="C370" t="s">
        <v>26</v>
      </c>
      <c r="D370">
        <v>11</v>
      </c>
      <c r="E370">
        <v>400</v>
      </c>
      <c r="F370" t="s">
        <v>143</v>
      </c>
      <c r="G370" s="1">
        <v>2.75E-2</v>
      </c>
      <c r="J370" t="s">
        <v>118</v>
      </c>
      <c r="K370" t="s">
        <v>41</v>
      </c>
      <c r="L370" t="s">
        <v>27</v>
      </c>
      <c r="M370">
        <v>701</v>
      </c>
      <c r="N370">
        <v>2187</v>
      </c>
      <c r="O370" t="s">
        <v>42</v>
      </c>
      <c r="P370" s="1">
        <v>0.32053039999999999</v>
      </c>
      <c r="S370" t="s">
        <v>46</v>
      </c>
      <c r="T370" t="s">
        <v>41</v>
      </c>
      <c r="U370" t="s">
        <v>703</v>
      </c>
      <c r="V370">
        <v>10801</v>
      </c>
      <c r="W370">
        <v>20916</v>
      </c>
      <c r="X370" t="s">
        <v>42</v>
      </c>
      <c r="Y370" s="1">
        <v>0.51639889999999999</v>
      </c>
      <c r="AB370" t="s">
        <v>64</v>
      </c>
      <c r="AC370" t="s">
        <v>41</v>
      </c>
      <c r="AD370" t="s">
        <v>28</v>
      </c>
      <c r="AF370">
        <v>68</v>
      </c>
      <c r="AG370" t="s">
        <v>42</v>
      </c>
    </row>
    <row r="371" spans="1:34" x14ac:dyDescent="0.35">
      <c r="A371" t="s">
        <v>417</v>
      </c>
      <c r="B371" t="s">
        <v>41</v>
      </c>
      <c r="C371" t="s">
        <v>26</v>
      </c>
      <c r="D371">
        <v>52</v>
      </c>
      <c r="E371">
        <v>2115</v>
      </c>
      <c r="F371" t="s">
        <v>143</v>
      </c>
      <c r="G371" s="1">
        <v>2.4586299999999998E-2</v>
      </c>
      <c r="J371" t="s">
        <v>118</v>
      </c>
      <c r="K371" t="s">
        <v>41</v>
      </c>
      <c r="L371" t="s">
        <v>26</v>
      </c>
      <c r="N371">
        <v>1161</v>
      </c>
      <c r="O371" t="s">
        <v>42</v>
      </c>
      <c r="S371" t="s">
        <v>46</v>
      </c>
      <c r="T371" t="s">
        <v>41</v>
      </c>
      <c r="U371" t="s">
        <v>28</v>
      </c>
      <c r="V371">
        <v>539</v>
      </c>
      <c r="W371">
        <v>2556</v>
      </c>
      <c r="X371" t="s">
        <v>42</v>
      </c>
      <c r="Y371" s="1">
        <v>0.21087639999999999</v>
      </c>
      <c r="AB371" t="s">
        <v>64</v>
      </c>
      <c r="AC371" t="s">
        <v>41</v>
      </c>
      <c r="AD371" t="s">
        <v>27</v>
      </c>
      <c r="AF371">
        <v>69</v>
      </c>
      <c r="AG371" t="s">
        <v>42</v>
      </c>
    </row>
    <row r="372" spans="1:34" x14ac:dyDescent="0.35">
      <c r="A372" t="s">
        <v>418</v>
      </c>
      <c r="B372" t="s">
        <v>41</v>
      </c>
      <c r="C372" t="s">
        <v>26</v>
      </c>
      <c r="D372">
        <v>64</v>
      </c>
      <c r="E372">
        <v>914</v>
      </c>
      <c r="F372" t="s">
        <v>143</v>
      </c>
      <c r="G372" s="1">
        <v>7.0021899999999998E-2</v>
      </c>
      <c r="J372" t="s">
        <v>119</v>
      </c>
      <c r="K372" t="s">
        <v>41</v>
      </c>
      <c r="L372" t="s">
        <v>32</v>
      </c>
      <c r="M372">
        <v>9547</v>
      </c>
      <c r="N372">
        <v>10293</v>
      </c>
      <c r="O372" t="s">
        <v>42</v>
      </c>
      <c r="P372" s="1">
        <v>0.9275236</v>
      </c>
      <c r="S372" t="s">
        <v>46</v>
      </c>
      <c r="T372" t="s">
        <v>41</v>
      </c>
      <c r="U372" t="s">
        <v>27</v>
      </c>
      <c r="V372">
        <v>2</v>
      </c>
      <c r="W372">
        <v>2871</v>
      </c>
      <c r="X372" t="s">
        <v>42</v>
      </c>
      <c r="Y372" s="1">
        <v>6.9660000000000002E-4</v>
      </c>
      <c r="AB372" t="s">
        <v>65</v>
      </c>
      <c r="AC372" t="s">
        <v>41</v>
      </c>
      <c r="AD372" t="s">
        <v>32</v>
      </c>
      <c r="AE372">
        <v>1876</v>
      </c>
      <c r="AF372">
        <v>3480</v>
      </c>
      <c r="AG372" t="s">
        <v>42</v>
      </c>
      <c r="AH372" s="1">
        <v>0.53908040000000002</v>
      </c>
    </row>
    <row r="373" spans="1:34" x14ac:dyDescent="0.35">
      <c r="A373" t="s">
        <v>419</v>
      </c>
      <c r="B373" t="s">
        <v>41</v>
      </c>
      <c r="C373" t="s">
        <v>26</v>
      </c>
      <c r="D373">
        <v>49</v>
      </c>
      <c r="E373">
        <v>1005</v>
      </c>
      <c r="F373" t="s">
        <v>143</v>
      </c>
      <c r="G373" s="1">
        <v>4.87562E-2</v>
      </c>
      <c r="J373" t="s">
        <v>119</v>
      </c>
      <c r="K373" t="s">
        <v>41</v>
      </c>
      <c r="L373" t="s">
        <v>28</v>
      </c>
      <c r="M373">
        <v>1680</v>
      </c>
      <c r="N373">
        <v>2028</v>
      </c>
      <c r="O373" t="s">
        <v>42</v>
      </c>
      <c r="P373" s="1">
        <v>0.82840230000000004</v>
      </c>
      <c r="S373" t="s">
        <v>46</v>
      </c>
      <c r="T373" t="s">
        <v>41</v>
      </c>
      <c r="U373" t="s">
        <v>26</v>
      </c>
      <c r="W373">
        <v>1727</v>
      </c>
      <c r="X373" t="s">
        <v>42</v>
      </c>
      <c r="AB373" t="s">
        <v>65</v>
      </c>
      <c r="AC373" t="s">
        <v>41</v>
      </c>
      <c r="AD373" t="s">
        <v>703</v>
      </c>
      <c r="AE373">
        <v>1852</v>
      </c>
      <c r="AF373">
        <v>14029</v>
      </c>
      <c r="AG373" t="s">
        <v>42</v>
      </c>
      <c r="AH373" s="1">
        <v>0.1320123</v>
      </c>
    </row>
    <row r="374" spans="1:34" x14ac:dyDescent="0.35">
      <c r="A374" t="s">
        <v>420</v>
      </c>
      <c r="B374" t="s">
        <v>41</v>
      </c>
      <c r="C374" t="s">
        <v>26</v>
      </c>
      <c r="D374">
        <v>97</v>
      </c>
      <c r="E374">
        <v>1721</v>
      </c>
      <c r="F374" t="s">
        <v>143</v>
      </c>
      <c r="G374" s="1">
        <v>5.6362599999999999E-2</v>
      </c>
      <c r="J374" t="s">
        <v>119</v>
      </c>
      <c r="K374" t="s">
        <v>41</v>
      </c>
      <c r="L374" t="s">
        <v>703</v>
      </c>
      <c r="M374">
        <v>13108</v>
      </c>
      <c r="N374">
        <v>16322</v>
      </c>
      <c r="O374" t="s">
        <v>42</v>
      </c>
      <c r="P374" s="1">
        <v>0.80308780000000002</v>
      </c>
      <c r="S374" t="s">
        <v>47</v>
      </c>
      <c r="T374" t="s">
        <v>41</v>
      </c>
      <c r="U374" t="s">
        <v>32</v>
      </c>
      <c r="V374">
        <v>13361</v>
      </c>
      <c r="W374">
        <v>16144</v>
      </c>
      <c r="X374" t="s">
        <v>42</v>
      </c>
      <c r="Y374" s="1">
        <v>0.82761390000000001</v>
      </c>
      <c r="AB374" t="s">
        <v>65</v>
      </c>
      <c r="AC374" t="s">
        <v>41</v>
      </c>
      <c r="AD374" t="s">
        <v>26</v>
      </c>
      <c r="AF374">
        <v>635</v>
      </c>
      <c r="AG374" t="s">
        <v>42</v>
      </c>
    </row>
    <row r="375" spans="1:34" x14ac:dyDescent="0.35">
      <c r="A375" t="s">
        <v>421</v>
      </c>
      <c r="B375" t="s">
        <v>41</v>
      </c>
      <c r="C375" t="s">
        <v>26</v>
      </c>
      <c r="D375">
        <v>56</v>
      </c>
      <c r="E375">
        <v>905</v>
      </c>
      <c r="F375" t="s">
        <v>143</v>
      </c>
      <c r="G375" s="1">
        <v>6.1878500000000003E-2</v>
      </c>
      <c r="J375" t="s">
        <v>119</v>
      </c>
      <c r="K375" t="s">
        <v>41</v>
      </c>
      <c r="L375" t="s">
        <v>27</v>
      </c>
      <c r="M375">
        <v>1065</v>
      </c>
      <c r="N375">
        <v>2261</v>
      </c>
      <c r="O375" t="s">
        <v>42</v>
      </c>
      <c r="P375" s="1">
        <v>0.47103050000000002</v>
      </c>
      <c r="S375" t="s">
        <v>47</v>
      </c>
      <c r="T375" t="s">
        <v>41</v>
      </c>
      <c r="U375" t="s">
        <v>703</v>
      </c>
      <c r="V375">
        <v>12777</v>
      </c>
      <c r="W375">
        <v>23770</v>
      </c>
      <c r="X375" t="s">
        <v>42</v>
      </c>
      <c r="Y375" s="1">
        <v>0.53752630000000001</v>
      </c>
      <c r="AB375" t="s">
        <v>65</v>
      </c>
      <c r="AC375" t="s">
        <v>41</v>
      </c>
      <c r="AD375" t="s">
        <v>28</v>
      </c>
      <c r="AF375">
        <v>697</v>
      </c>
      <c r="AG375" t="s">
        <v>42</v>
      </c>
    </row>
    <row r="376" spans="1:34" x14ac:dyDescent="0.35">
      <c r="A376" t="s">
        <v>422</v>
      </c>
      <c r="B376" t="s">
        <v>41</v>
      </c>
      <c r="C376" t="s">
        <v>26</v>
      </c>
      <c r="D376">
        <v>30</v>
      </c>
      <c r="E376">
        <v>1075</v>
      </c>
      <c r="F376" t="s">
        <v>143</v>
      </c>
      <c r="G376" s="1">
        <v>2.7907000000000001E-2</v>
      </c>
      <c r="J376" t="s">
        <v>119</v>
      </c>
      <c r="K376" t="s">
        <v>41</v>
      </c>
      <c r="L376" t="s">
        <v>26</v>
      </c>
      <c r="M376">
        <v>1</v>
      </c>
      <c r="N376">
        <v>1342</v>
      </c>
      <c r="O376" t="s">
        <v>42</v>
      </c>
      <c r="P376" s="1">
        <v>7.4520000000000001E-4</v>
      </c>
      <c r="S376" t="s">
        <v>47</v>
      </c>
      <c r="T376" t="s">
        <v>41</v>
      </c>
      <c r="U376" t="s">
        <v>28</v>
      </c>
      <c r="V376">
        <v>622</v>
      </c>
      <c r="W376">
        <v>2906</v>
      </c>
      <c r="X376" t="s">
        <v>42</v>
      </c>
      <c r="Y376" s="1">
        <v>0.21403990000000001</v>
      </c>
      <c r="AB376" t="s">
        <v>65</v>
      </c>
      <c r="AC376" t="s">
        <v>41</v>
      </c>
      <c r="AD376" t="s">
        <v>27</v>
      </c>
      <c r="AF376">
        <v>935</v>
      </c>
      <c r="AG376" t="s">
        <v>42</v>
      </c>
    </row>
    <row r="377" spans="1:34" x14ac:dyDescent="0.35">
      <c r="A377" t="s">
        <v>423</v>
      </c>
      <c r="B377" t="s">
        <v>41</v>
      </c>
      <c r="C377" t="s">
        <v>26</v>
      </c>
      <c r="D377">
        <v>74</v>
      </c>
      <c r="E377">
        <v>2391</v>
      </c>
      <c r="F377" t="s">
        <v>143</v>
      </c>
      <c r="G377" s="1">
        <v>3.0949399999999998E-2</v>
      </c>
      <c r="J377" t="s">
        <v>120</v>
      </c>
      <c r="K377" t="s">
        <v>41</v>
      </c>
      <c r="L377" t="s">
        <v>32</v>
      </c>
      <c r="M377">
        <v>6142</v>
      </c>
      <c r="N377">
        <v>6310</v>
      </c>
      <c r="O377" t="s">
        <v>42</v>
      </c>
      <c r="P377" s="1">
        <v>0.97337560000000001</v>
      </c>
      <c r="S377" t="s">
        <v>47</v>
      </c>
      <c r="T377" t="s">
        <v>41</v>
      </c>
      <c r="U377" t="s">
        <v>27</v>
      </c>
      <c r="V377">
        <v>2</v>
      </c>
      <c r="W377">
        <v>3136</v>
      </c>
      <c r="X377" t="s">
        <v>42</v>
      </c>
      <c r="Y377" s="1">
        <v>6.378E-4</v>
      </c>
      <c r="AB377" t="s">
        <v>66</v>
      </c>
      <c r="AC377" t="s">
        <v>41</v>
      </c>
      <c r="AD377" t="s">
        <v>32</v>
      </c>
      <c r="AE377">
        <v>5069</v>
      </c>
      <c r="AF377">
        <v>7442</v>
      </c>
      <c r="AG377" t="s">
        <v>42</v>
      </c>
      <c r="AH377" s="1">
        <v>0.68113409999999996</v>
      </c>
    </row>
    <row r="378" spans="1:34" x14ac:dyDescent="0.35">
      <c r="A378" t="s">
        <v>424</v>
      </c>
      <c r="B378" t="s">
        <v>41</v>
      </c>
      <c r="C378" t="s">
        <v>26</v>
      </c>
      <c r="D378">
        <v>59</v>
      </c>
      <c r="E378">
        <v>670</v>
      </c>
      <c r="F378" t="s">
        <v>143</v>
      </c>
      <c r="G378" s="1">
        <v>8.8059700000000005E-2</v>
      </c>
      <c r="J378" t="s">
        <v>120</v>
      </c>
      <c r="K378" t="s">
        <v>41</v>
      </c>
      <c r="L378" t="s">
        <v>703</v>
      </c>
      <c r="M378">
        <v>9980</v>
      </c>
      <c r="N378">
        <v>12477</v>
      </c>
      <c r="O378" t="s">
        <v>42</v>
      </c>
      <c r="P378" s="1">
        <v>0.79987169999999996</v>
      </c>
      <c r="S378" t="s">
        <v>47</v>
      </c>
      <c r="T378" t="s">
        <v>41</v>
      </c>
      <c r="U378" t="s">
        <v>26</v>
      </c>
      <c r="W378">
        <v>1824</v>
      </c>
      <c r="X378" t="s">
        <v>42</v>
      </c>
      <c r="AB378" t="s">
        <v>66</v>
      </c>
      <c r="AC378" t="s">
        <v>41</v>
      </c>
      <c r="AD378" t="s">
        <v>703</v>
      </c>
      <c r="AE378">
        <v>3328</v>
      </c>
      <c r="AF378">
        <v>19132</v>
      </c>
      <c r="AG378" t="s">
        <v>42</v>
      </c>
      <c r="AH378" s="1">
        <v>0.1739494</v>
      </c>
    </row>
    <row r="379" spans="1:34" x14ac:dyDescent="0.35">
      <c r="A379" t="s">
        <v>425</v>
      </c>
      <c r="B379" t="s">
        <v>41</v>
      </c>
      <c r="C379" t="s">
        <v>26</v>
      </c>
      <c r="D379">
        <v>131</v>
      </c>
      <c r="E379">
        <v>1080</v>
      </c>
      <c r="F379" t="s">
        <v>143</v>
      </c>
      <c r="G379" s="1">
        <v>0.1212963</v>
      </c>
      <c r="J379" t="s">
        <v>120</v>
      </c>
      <c r="K379" t="s">
        <v>41</v>
      </c>
      <c r="L379" t="s">
        <v>28</v>
      </c>
      <c r="M379">
        <v>1169</v>
      </c>
      <c r="N379">
        <v>1573</v>
      </c>
      <c r="O379" t="s">
        <v>42</v>
      </c>
      <c r="P379" s="1">
        <v>0.74316590000000005</v>
      </c>
      <c r="S379" t="s">
        <v>48</v>
      </c>
      <c r="T379" t="s">
        <v>41</v>
      </c>
      <c r="U379" t="s">
        <v>32</v>
      </c>
      <c r="V379">
        <v>9678</v>
      </c>
      <c r="W379">
        <v>12954</v>
      </c>
      <c r="X379" t="s">
        <v>42</v>
      </c>
      <c r="Y379" s="1">
        <v>0.74710509999999997</v>
      </c>
      <c r="AB379" t="s">
        <v>66</v>
      </c>
      <c r="AC379" t="s">
        <v>41</v>
      </c>
      <c r="AD379" t="s">
        <v>28</v>
      </c>
      <c r="AE379">
        <v>6</v>
      </c>
      <c r="AF379">
        <v>2084</v>
      </c>
      <c r="AG379" t="s">
        <v>42</v>
      </c>
      <c r="AH379" s="1">
        <v>2.8790999999999999E-3</v>
      </c>
    </row>
    <row r="380" spans="1:34" x14ac:dyDescent="0.35">
      <c r="A380" t="s">
        <v>426</v>
      </c>
      <c r="B380" t="s">
        <v>41</v>
      </c>
      <c r="C380" t="s">
        <v>26</v>
      </c>
      <c r="D380">
        <v>72</v>
      </c>
      <c r="E380">
        <v>807</v>
      </c>
      <c r="F380" t="s">
        <v>143</v>
      </c>
      <c r="G380" s="1">
        <v>8.9219300000000001E-2</v>
      </c>
      <c r="J380" t="s">
        <v>120</v>
      </c>
      <c r="K380" t="s">
        <v>41</v>
      </c>
      <c r="L380" t="s">
        <v>27</v>
      </c>
      <c r="M380">
        <v>603</v>
      </c>
      <c r="N380">
        <v>1685</v>
      </c>
      <c r="O380" t="s">
        <v>42</v>
      </c>
      <c r="P380" s="1">
        <v>0.3578635</v>
      </c>
      <c r="S380" t="s">
        <v>48</v>
      </c>
      <c r="T380" t="s">
        <v>41</v>
      </c>
      <c r="U380" t="s">
        <v>703</v>
      </c>
      <c r="V380">
        <v>6933</v>
      </c>
      <c r="W380">
        <v>17184</v>
      </c>
      <c r="X380" t="s">
        <v>42</v>
      </c>
      <c r="Y380" s="1">
        <v>0.4034567</v>
      </c>
      <c r="AB380" t="s">
        <v>66</v>
      </c>
      <c r="AC380" t="s">
        <v>41</v>
      </c>
      <c r="AD380" t="s">
        <v>26</v>
      </c>
      <c r="AF380">
        <v>993</v>
      </c>
      <c r="AG380" t="s">
        <v>42</v>
      </c>
    </row>
    <row r="381" spans="1:34" x14ac:dyDescent="0.35">
      <c r="A381" t="s">
        <v>427</v>
      </c>
      <c r="B381" t="s">
        <v>41</v>
      </c>
      <c r="C381" t="s">
        <v>26</v>
      </c>
      <c r="D381">
        <v>149</v>
      </c>
      <c r="E381">
        <v>1371</v>
      </c>
      <c r="F381" t="s">
        <v>143</v>
      </c>
      <c r="G381" s="1">
        <v>0.10867979999999999</v>
      </c>
      <c r="J381" t="s">
        <v>120</v>
      </c>
      <c r="K381" t="s">
        <v>41</v>
      </c>
      <c r="L381" t="s">
        <v>26</v>
      </c>
      <c r="N381">
        <v>988</v>
      </c>
      <c r="O381" t="s">
        <v>42</v>
      </c>
      <c r="S381" t="s">
        <v>48</v>
      </c>
      <c r="T381" t="s">
        <v>41</v>
      </c>
      <c r="U381" t="s">
        <v>28</v>
      </c>
      <c r="V381">
        <v>341</v>
      </c>
      <c r="W381">
        <v>2158</v>
      </c>
      <c r="X381" t="s">
        <v>42</v>
      </c>
      <c r="Y381" s="1">
        <v>0.15801670000000001</v>
      </c>
      <c r="AB381" t="s">
        <v>66</v>
      </c>
      <c r="AC381" t="s">
        <v>41</v>
      </c>
      <c r="AD381" t="s">
        <v>27</v>
      </c>
      <c r="AF381">
        <v>2064</v>
      </c>
      <c r="AG381" t="s">
        <v>42</v>
      </c>
    </row>
    <row r="382" spans="1:34" x14ac:dyDescent="0.35">
      <c r="A382" t="s">
        <v>428</v>
      </c>
      <c r="B382" t="s">
        <v>41</v>
      </c>
      <c r="C382" t="s">
        <v>26</v>
      </c>
      <c r="D382">
        <v>107</v>
      </c>
      <c r="E382">
        <v>1328</v>
      </c>
      <c r="F382" t="s">
        <v>143</v>
      </c>
      <c r="G382" s="1">
        <v>8.0572299999999999E-2</v>
      </c>
      <c r="J382" t="s">
        <v>121</v>
      </c>
      <c r="K382" t="s">
        <v>41</v>
      </c>
      <c r="L382" t="s">
        <v>32</v>
      </c>
      <c r="M382">
        <v>487</v>
      </c>
      <c r="N382">
        <v>573</v>
      </c>
      <c r="O382" t="s">
        <v>42</v>
      </c>
      <c r="P382" s="1">
        <v>0.84991280000000002</v>
      </c>
      <c r="S382" t="s">
        <v>48</v>
      </c>
      <c r="T382" t="s">
        <v>41</v>
      </c>
      <c r="U382" t="s">
        <v>26</v>
      </c>
      <c r="W382">
        <v>1365</v>
      </c>
      <c r="X382" t="s">
        <v>42</v>
      </c>
      <c r="AB382" t="s">
        <v>67</v>
      </c>
      <c r="AC382" t="s">
        <v>41</v>
      </c>
      <c r="AD382" t="s">
        <v>26</v>
      </c>
      <c r="AF382">
        <v>2494</v>
      </c>
      <c r="AG382" t="s">
        <v>42</v>
      </c>
    </row>
    <row r="383" spans="1:34" x14ac:dyDescent="0.35">
      <c r="A383" t="s">
        <v>429</v>
      </c>
      <c r="B383" t="s">
        <v>41</v>
      </c>
      <c r="C383" t="s">
        <v>26</v>
      </c>
      <c r="D383">
        <v>88</v>
      </c>
      <c r="E383">
        <v>2362</v>
      </c>
      <c r="F383" t="s">
        <v>143</v>
      </c>
      <c r="G383" s="1">
        <v>3.7256600000000001E-2</v>
      </c>
      <c r="J383" t="s">
        <v>121</v>
      </c>
      <c r="K383" t="s">
        <v>41</v>
      </c>
      <c r="L383" t="s">
        <v>28</v>
      </c>
      <c r="M383">
        <v>119</v>
      </c>
      <c r="N383">
        <v>141</v>
      </c>
      <c r="O383" t="s">
        <v>42</v>
      </c>
      <c r="P383" s="1">
        <v>0.84397160000000004</v>
      </c>
      <c r="S383" t="s">
        <v>48</v>
      </c>
      <c r="T383" t="s">
        <v>41</v>
      </c>
      <c r="U383" t="s">
        <v>27</v>
      </c>
      <c r="W383">
        <v>2475</v>
      </c>
      <c r="X383" t="s">
        <v>42</v>
      </c>
      <c r="AB383" t="s">
        <v>67</v>
      </c>
      <c r="AC383" t="s">
        <v>41</v>
      </c>
      <c r="AD383" t="s">
        <v>27</v>
      </c>
      <c r="AF383">
        <v>4301</v>
      </c>
      <c r="AG383" t="s">
        <v>42</v>
      </c>
    </row>
    <row r="384" spans="1:34" x14ac:dyDescent="0.35">
      <c r="A384" t="s">
        <v>430</v>
      </c>
      <c r="B384" t="s">
        <v>41</v>
      </c>
      <c r="C384" t="s">
        <v>26</v>
      </c>
      <c r="D384">
        <v>85</v>
      </c>
      <c r="E384">
        <v>1288</v>
      </c>
      <c r="F384" t="s">
        <v>143</v>
      </c>
      <c r="G384" s="1">
        <v>6.5993800000000005E-2</v>
      </c>
      <c r="J384" t="s">
        <v>121</v>
      </c>
      <c r="K384" t="s">
        <v>41</v>
      </c>
      <c r="L384" t="s">
        <v>703</v>
      </c>
      <c r="M384">
        <v>799</v>
      </c>
      <c r="N384">
        <v>1052</v>
      </c>
      <c r="O384" t="s">
        <v>42</v>
      </c>
      <c r="P384" s="1">
        <v>0.75950569999999995</v>
      </c>
      <c r="S384" t="s">
        <v>49</v>
      </c>
      <c r="T384" t="s">
        <v>41</v>
      </c>
      <c r="U384" t="s">
        <v>32</v>
      </c>
      <c r="V384">
        <v>33672</v>
      </c>
      <c r="W384">
        <v>41903</v>
      </c>
      <c r="X384" t="s">
        <v>42</v>
      </c>
      <c r="Y384" s="1">
        <v>0.80357020000000001</v>
      </c>
      <c r="AB384" t="s">
        <v>69</v>
      </c>
      <c r="AC384" t="s">
        <v>41</v>
      </c>
      <c r="AD384" t="s">
        <v>26</v>
      </c>
      <c r="AF384">
        <v>2953</v>
      </c>
      <c r="AG384" t="s">
        <v>42</v>
      </c>
    </row>
    <row r="385" spans="1:34" x14ac:dyDescent="0.35">
      <c r="A385" t="s">
        <v>431</v>
      </c>
      <c r="B385" t="s">
        <v>41</v>
      </c>
      <c r="C385" t="s">
        <v>26</v>
      </c>
      <c r="D385">
        <v>67</v>
      </c>
      <c r="E385">
        <v>1423</v>
      </c>
      <c r="F385" t="s">
        <v>143</v>
      </c>
      <c r="G385" s="1">
        <v>4.7083600000000003E-2</v>
      </c>
      <c r="J385" t="s">
        <v>121</v>
      </c>
      <c r="K385" t="s">
        <v>41</v>
      </c>
      <c r="L385" t="s">
        <v>27</v>
      </c>
      <c r="M385">
        <v>63</v>
      </c>
      <c r="N385">
        <v>136</v>
      </c>
      <c r="O385" t="s">
        <v>42</v>
      </c>
      <c r="P385" s="1">
        <v>0.46323530000000002</v>
      </c>
      <c r="S385" t="s">
        <v>49</v>
      </c>
      <c r="T385" t="s">
        <v>41</v>
      </c>
      <c r="U385" t="s">
        <v>703</v>
      </c>
      <c r="V385">
        <v>27137</v>
      </c>
      <c r="W385">
        <v>61303</v>
      </c>
      <c r="X385" t="s">
        <v>42</v>
      </c>
      <c r="Y385" s="1">
        <v>0.44267000000000001</v>
      </c>
      <c r="AB385" t="s">
        <v>69</v>
      </c>
      <c r="AC385" t="s">
        <v>41</v>
      </c>
      <c r="AD385" t="s">
        <v>27</v>
      </c>
      <c r="AF385">
        <v>5514</v>
      </c>
      <c r="AG385" t="s">
        <v>42</v>
      </c>
    </row>
    <row r="386" spans="1:34" x14ac:dyDescent="0.35">
      <c r="A386" t="s">
        <v>432</v>
      </c>
      <c r="B386" t="s">
        <v>41</v>
      </c>
      <c r="C386" t="s">
        <v>26</v>
      </c>
      <c r="D386">
        <v>66</v>
      </c>
      <c r="E386">
        <v>1543</v>
      </c>
      <c r="F386" t="s">
        <v>143</v>
      </c>
      <c r="G386" s="1">
        <v>4.2773800000000001E-2</v>
      </c>
      <c r="J386" t="s">
        <v>121</v>
      </c>
      <c r="K386" t="s">
        <v>41</v>
      </c>
      <c r="L386" t="s">
        <v>26</v>
      </c>
      <c r="N386">
        <v>123</v>
      </c>
      <c r="O386" t="s">
        <v>42</v>
      </c>
      <c r="S386" t="s">
        <v>49</v>
      </c>
      <c r="T386" t="s">
        <v>41</v>
      </c>
      <c r="U386" t="s">
        <v>28</v>
      </c>
      <c r="V386">
        <v>1044</v>
      </c>
      <c r="W386">
        <v>7576</v>
      </c>
      <c r="X386" t="s">
        <v>42</v>
      </c>
      <c r="Y386" s="1">
        <v>0.1378036</v>
      </c>
      <c r="AB386" t="s">
        <v>71</v>
      </c>
      <c r="AC386" t="s">
        <v>41</v>
      </c>
      <c r="AD386" t="s">
        <v>32</v>
      </c>
      <c r="AE386">
        <v>1367</v>
      </c>
      <c r="AF386">
        <v>2540</v>
      </c>
      <c r="AG386" t="s">
        <v>42</v>
      </c>
      <c r="AH386" s="1">
        <v>0.53818900000000003</v>
      </c>
    </row>
    <row r="387" spans="1:34" x14ac:dyDescent="0.35">
      <c r="A387" t="s">
        <v>433</v>
      </c>
      <c r="B387" t="s">
        <v>41</v>
      </c>
      <c r="C387" t="s">
        <v>26</v>
      </c>
      <c r="D387">
        <v>112</v>
      </c>
      <c r="E387">
        <v>837</v>
      </c>
      <c r="F387" t="s">
        <v>143</v>
      </c>
      <c r="G387" s="1">
        <v>0.13381119999999999</v>
      </c>
      <c r="J387" t="s">
        <v>122</v>
      </c>
      <c r="K387" t="s">
        <v>41</v>
      </c>
      <c r="L387" t="s">
        <v>32</v>
      </c>
      <c r="M387">
        <v>7639</v>
      </c>
      <c r="N387">
        <v>8503</v>
      </c>
      <c r="O387" t="s">
        <v>42</v>
      </c>
      <c r="P387" s="1">
        <v>0.89838879999999999</v>
      </c>
      <c r="S387" t="s">
        <v>49</v>
      </c>
      <c r="T387" t="s">
        <v>41</v>
      </c>
      <c r="U387" t="s">
        <v>27</v>
      </c>
      <c r="V387">
        <v>3</v>
      </c>
      <c r="W387">
        <v>8405</v>
      </c>
      <c r="X387" t="s">
        <v>42</v>
      </c>
      <c r="Y387" s="1">
        <v>3.569E-4</v>
      </c>
      <c r="AB387" t="s">
        <v>71</v>
      </c>
      <c r="AC387" t="s">
        <v>41</v>
      </c>
      <c r="AD387" t="s">
        <v>703</v>
      </c>
      <c r="AE387">
        <v>869</v>
      </c>
      <c r="AF387">
        <v>9268</v>
      </c>
      <c r="AG387" t="s">
        <v>42</v>
      </c>
      <c r="AH387" s="1">
        <v>9.37635E-2</v>
      </c>
    </row>
    <row r="388" spans="1:34" x14ac:dyDescent="0.35">
      <c r="A388" t="s">
        <v>434</v>
      </c>
      <c r="B388" t="s">
        <v>41</v>
      </c>
      <c r="C388" t="s">
        <v>26</v>
      </c>
      <c r="D388">
        <v>86</v>
      </c>
      <c r="E388">
        <v>913</v>
      </c>
      <c r="F388" t="s">
        <v>143</v>
      </c>
      <c r="G388" s="1">
        <v>9.4195000000000001E-2</v>
      </c>
      <c r="J388" t="s">
        <v>122</v>
      </c>
      <c r="K388" t="s">
        <v>41</v>
      </c>
      <c r="L388" t="s">
        <v>703</v>
      </c>
      <c r="M388">
        <v>11311</v>
      </c>
      <c r="N388">
        <v>15424</v>
      </c>
      <c r="O388" t="s">
        <v>42</v>
      </c>
      <c r="P388" s="1">
        <v>0.73333760000000003</v>
      </c>
      <c r="S388" t="s">
        <v>49</v>
      </c>
      <c r="T388" t="s">
        <v>41</v>
      </c>
      <c r="U388" t="s">
        <v>26</v>
      </c>
      <c r="W388">
        <v>4867</v>
      </c>
      <c r="X388" t="s">
        <v>42</v>
      </c>
      <c r="AB388" t="s">
        <v>71</v>
      </c>
      <c r="AC388" t="s">
        <v>41</v>
      </c>
      <c r="AD388" t="s">
        <v>28</v>
      </c>
      <c r="AE388">
        <v>2</v>
      </c>
      <c r="AF388">
        <v>1212</v>
      </c>
      <c r="AG388" t="s">
        <v>42</v>
      </c>
      <c r="AH388" s="1">
        <v>1.6502000000000001E-3</v>
      </c>
    </row>
    <row r="389" spans="1:34" x14ac:dyDescent="0.35">
      <c r="A389" t="s">
        <v>435</v>
      </c>
      <c r="B389" t="s">
        <v>41</v>
      </c>
      <c r="C389" t="s">
        <v>26</v>
      </c>
      <c r="D389">
        <v>22</v>
      </c>
      <c r="E389">
        <v>570</v>
      </c>
      <c r="F389" t="s">
        <v>143</v>
      </c>
      <c r="G389" s="1">
        <v>3.8596499999999999E-2</v>
      </c>
      <c r="J389" t="s">
        <v>122</v>
      </c>
      <c r="K389" t="s">
        <v>41</v>
      </c>
      <c r="L389" t="s">
        <v>28</v>
      </c>
      <c r="M389">
        <v>1525</v>
      </c>
      <c r="N389">
        <v>2194</v>
      </c>
      <c r="O389" t="s">
        <v>42</v>
      </c>
      <c r="P389" s="1">
        <v>0.69507750000000001</v>
      </c>
      <c r="S389" t="s">
        <v>50</v>
      </c>
      <c r="T389" t="s">
        <v>41</v>
      </c>
      <c r="U389" t="s">
        <v>32</v>
      </c>
      <c r="V389">
        <v>22966</v>
      </c>
      <c r="W389">
        <v>29902</v>
      </c>
      <c r="X389" t="s">
        <v>42</v>
      </c>
      <c r="Y389" s="1">
        <v>0.76804229999999996</v>
      </c>
      <c r="AB389" t="s">
        <v>71</v>
      </c>
      <c r="AC389" t="s">
        <v>41</v>
      </c>
      <c r="AD389" t="s">
        <v>26</v>
      </c>
      <c r="AF389">
        <v>959</v>
      </c>
      <c r="AG389" t="s">
        <v>42</v>
      </c>
    </row>
    <row r="390" spans="1:34" x14ac:dyDescent="0.35">
      <c r="A390" t="s">
        <v>436</v>
      </c>
      <c r="B390" t="s">
        <v>41</v>
      </c>
      <c r="C390" t="s">
        <v>26</v>
      </c>
      <c r="D390">
        <v>58</v>
      </c>
      <c r="E390">
        <v>846</v>
      </c>
      <c r="F390" t="s">
        <v>143</v>
      </c>
      <c r="G390" s="1">
        <v>6.8557900000000005E-2</v>
      </c>
      <c r="J390" t="s">
        <v>122</v>
      </c>
      <c r="K390" t="s">
        <v>41</v>
      </c>
      <c r="L390" t="s">
        <v>27</v>
      </c>
      <c r="M390">
        <v>780</v>
      </c>
      <c r="N390">
        <v>2493</v>
      </c>
      <c r="O390" t="s">
        <v>42</v>
      </c>
      <c r="P390" s="1">
        <v>0.31287599999999999</v>
      </c>
      <c r="S390" t="s">
        <v>50</v>
      </c>
      <c r="T390" t="s">
        <v>41</v>
      </c>
      <c r="U390" t="s">
        <v>703</v>
      </c>
      <c r="V390">
        <v>15614</v>
      </c>
      <c r="W390">
        <v>38666</v>
      </c>
      <c r="X390" t="s">
        <v>42</v>
      </c>
      <c r="Y390" s="1">
        <v>0.40381729999999999</v>
      </c>
      <c r="AB390" t="s">
        <v>71</v>
      </c>
      <c r="AC390" t="s">
        <v>41</v>
      </c>
      <c r="AD390" t="s">
        <v>27</v>
      </c>
      <c r="AF390">
        <v>1494</v>
      </c>
      <c r="AG390" t="s">
        <v>42</v>
      </c>
    </row>
    <row r="391" spans="1:34" x14ac:dyDescent="0.35">
      <c r="A391" t="s">
        <v>437</v>
      </c>
      <c r="B391" t="s">
        <v>41</v>
      </c>
      <c r="C391" t="s">
        <v>26</v>
      </c>
      <c r="D391">
        <v>43</v>
      </c>
      <c r="E391">
        <v>801</v>
      </c>
      <c r="F391" t="s">
        <v>143</v>
      </c>
      <c r="G391" s="1">
        <v>5.3682899999999999E-2</v>
      </c>
      <c r="J391" t="s">
        <v>122</v>
      </c>
      <c r="K391" t="s">
        <v>41</v>
      </c>
      <c r="L391" t="s">
        <v>26</v>
      </c>
      <c r="N391">
        <v>1546</v>
      </c>
      <c r="O391" t="s">
        <v>42</v>
      </c>
      <c r="S391" t="s">
        <v>50</v>
      </c>
      <c r="T391" t="s">
        <v>41</v>
      </c>
      <c r="U391" t="s">
        <v>28</v>
      </c>
      <c r="V391">
        <v>674</v>
      </c>
      <c r="W391">
        <v>4396</v>
      </c>
      <c r="X391" t="s">
        <v>42</v>
      </c>
      <c r="Y391" s="1">
        <v>0.15332119999999999</v>
      </c>
      <c r="AB391" t="s">
        <v>72</v>
      </c>
      <c r="AC391" t="s">
        <v>41</v>
      </c>
      <c r="AD391" t="s">
        <v>32</v>
      </c>
      <c r="AE391">
        <v>226</v>
      </c>
      <c r="AF391">
        <v>697</v>
      </c>
      <c r="AG391" t="s">
        <v>42</v>
      </c>
      <c r="AH391" s="1">
        <v>0.3242468</v>
      </c>
    </row>
    <row r="392" spans="1:34" x14ac:dyDescent="0.35">
      <c r="A392" t="s">
        <v>438</v>
      </c>
      <c r="B392" t="s">
        <v>41</v>
      </c>
      <c r="C392" t="s">
        <v>26</v>
      </c>
      <c r="D392">
        <v>92</v>
      </c>
      <c r="E392">
        <v>1492</v>
      </c>
      <c r="F392" t="s">
        <v>143</v>
      </c>
      <c r="G392" s="1">
        <v>6.16622E-2</v>
      </c>
      <c r="J392" t="s">
        <v>123</v>
      </c>
      <c r="K392" t="s">
        <v>41</v>
      </c>
      <c r="L392" t="s">
        <v>32</v>
      </c>
      <c r="M392">
        <v>9974</v>
      </c>
      <c r="N392">
        <v>10368</v>
      </c>
      <c r="O392" t="s">
        <v>42</v>
      </c>
      <c r="P392" s="1">
        <v>0.96199849999999998</v>
      </c>
      <c r="S392" t="s">
        <v>50</v>
      </c>
      <c r="T392" t="s">
        <v>41</v>
      </c>
      <c r="U392" t="s">
        <v>27</v>
      </c>
      <c r="V392">
        <v>4</v>
      </c>
      <c r="W392">
        <v>5095</v>
      </c>
      <c r="X392" t="s">
        <v>42</v>
      </c>
      <c r="Y392" s="1">
        <v>7.8509999999999995E-4</v>
      </c>
      <c r="AB392" t="s">
        <v>72</v>
      </c>
      <c r="AC392" t="s">
        <v>41</v>
      </c>
      <c r="AD392" t="s">
        <v>703</v>
      </c>
      <c r="AE392">
        <v>206</v>
      </c>
      <c r="AF392">
        <v>3150</v>
      </c>
      <c r="AG392" t="s">
        <v>42</v>
      </c>
      <c r="AH392" s="1">
        <v>6.5396800000000005E-2</v>
      </c>
    </row>
    <row r="393" spans="1:34" x14ac:dyDescent="0.35">
      <c r="A393" t="s">
        <v>439</v>
      </c>
      <c r="B393" t="s">
        <v>41</v>
      </c>
      <c r="C393" t="s">
        <v>26</v>
      </c>
      <c r="D393">
        <v>6</v>
      </c>
      <c r="E393">
        <v>299</v>
      </c>
      <c r="F393" t="s">
        <v>143</v>
      </c>
      <c r="G393" s="1">
        <v>2.0066899999999999E-2</v>
      </c>
      <c r="J393" t="s">
        <v>123</v>
      </c>
      <c r="K393" t="s">
        <v>41</v>
      </c>
      <c r="L393" t="s">
        <v>28</v>
      </c>
      <c r="M393">
        <v>1327</v>
      </c>
      <c r="N393">
        <v>1615</v>
      </c>
      <c r="O393" t="s">
        <v>42</v>
      </c>
      <c r="P393" s="1">
        <v>0.82167179999999995</v>
      </c>
      <c r="S393" t="s">
        <v>50</v>
      </c>
      <c r="T393" t="s">
        <v>41</v>
      </c>
      <c r="U393" t="s">
        <v>26</v>
      </c>
      <c r="W393">
        <v>3038</v>
      </c>
      <c r="X393" t="s">
        <v>42</v>
      </c>
      <c r="AB393" t="s">
        <v>72</v>
      </c>
      <c r="AC393" t="s">
        <v>41</v>
      </c>
      <c r="AD393" t="s">
        <v>28</v>
      </c>
      <c r="AE393">
        <v>1</v>
      </c>
      <c r="AF393">
        <v>335</v>
      </c>
      <c r="AG393" t="s">
        <v>42</v>
      </c>
      <c r="AH393" s="1">
        <v>2.9851000000000001E-3</v>
      </c>
    </row>
    <row r="394" spans="1:34" x14ac:dyDescent="0.35">
      <c r="A394" t="s">
        <v>440</v>
      </c>
      <c r="B394" t="s">
        <v>41</v>
      </c>
      <c r="C394" t="s">
        <v>26</v>
      </c>
      <c r="D394">
        <v>39</v>
      </c>
      <c r="E394">
        <v>1224</v>
      </c>
      <c r="F394" t="s">
        <v>143</v>
      </c>
      <c r="G394" s="1">
        <v>3.1862700000000001E-2</v>
      </c>
      <c r="J394" t="s">
        <v>123</v>
      </c>
      <c r="K394" t="s">
        <v>41</v>
      </c>
      <c r="L394" t="s">
        <v>703</v>
      </c>
      <c r="M394">
        <v>10755</v>
      </c>
      <c r="N394">
        <v>13302</v>
      </c>
      <c r="O394" t="s">
        <v>42</v>
      </c>
      <c r="P394" s="1">
        <v>0.80852500000000005</v>
      </c>
      <c r="S394" t="s">
        <v>51</v>
      </c>
      <c r="T394" t="s">
        <v>41</v>
      </c>
      <c r="U394" t="s">
        <v>32</v>
      </c>
      <c r="V394">
        <v>17404</v>
      </c>
      <c r="W394">
        <v>22808</v>
      </c>
      <c r="X394" t="s">
        <v>42</v>
      </c>
      <c r="Y394" s="1">
        <v>0.76306560000000001</v>
      </c>
      <c r="AB394" t="s">
        <v>72</v>
      </c>
      <c r="AC394" t="s">
        <v>41</v>
      </c>
      <c r="AD394" t="s">
        <v>26</v>
      </c>
      <c r="AF394">
        <v>469</v>
      </c>
      <c r="AG394" t="s">
        <v>42</v>
      </c>
    </row>
    <row r="395" spans="1:34" x14ac:dyDescent="0.35">
      <c r="A395" t="s">
        <v>441</v>
      </c>
      <c r="B395" t="s">
        <v>41</v>
      </c>
      <c r="C395" t="s">
        <v>26</v>
      </c>
      <c r="D395">
        <v>51</v>
      </c>
      <c r="E395">
        <v>992</v>
      </c>
      <c r="F395" t="s">
        <v>143</v>
      </c>
      <c r="G395" s="1">
        <v>5.14113E-2</v>
      </c>
      <c r="J395" t="s">
        <v>123</v>
      </c>
      <c r="K395" t="s">
        <v>41</v>
      </c>
      <c r="L395" t="s">
        <v>27</v>
      </c>
      <c r="M395">
        <v>709</v>
      </c>
      <c r="N395">
        <v>1721</v>
      </c>
      <c r="O395" t="s">
        <v>42</v>
      </c>
      <c r="P395" s="1">
        <v>0.4119698</v>
      </c>
      <c r="S395" t="s">
        <v>51</v>
      </c>
      <c r="T395" t="s">
        <v>41</v>
      </c>
      <c r="U395" t="s">
        <v>703</v>
      </c>
      <c r="V395">
        <v>9385</v>
      </c>
      <c r="W395">
        <v>25655</v>
      </c>
      <c r="X395" t="s">
        <v>42</v>
      </c>
      <c r="Y395" s="1">
        <v>0.36581560000000002</v>
      </c>
      <c r="AB395" t="s">
        <v>72</v>
      </c>
      <c r="AC395" t="s">
        <v>41</v>
      </c>
      <c r="AD395" t="s">
        <v>27</v>
      </c>
      <c r="AF395">
        <v>494</v>
      </c>
      <c r="AG395" t="s">
        <v>42</v>
      </c>
    </row>
    <row r="396" spans="1:34" x14ac:dyDescent="0.35">
      <c r="A396" t="s">
        <v>442</v>
      </c>
      <c r="B396" t="s">
        <v>41</v>
      </c>
      <c r="C396" t="s">
        <v>26</v>
      </c>
      <c r="D396">
        <v>17</v>
      </c>
      <c r="E396">
        <v>502</v>
      </c>
      <c r="F396" t="s">
        <v>143</v>
      </c>
      <c r="G396" s="1">
        <v>3.3864499999999999E-2</v>
      </c>
      <c r="J396" t="s">
        <v>123</v>
      </c>
      <c r="K396" t="s">
        <v>41</v>
      </c>
      <c r="L396" t="s">
        <v>26</v>
      </c>
      <c r="N396">
        <v>950</v>
      </c>
      <c r="O396" t="s">
        <v>42</v>
      </c>
      <c r="S396" t="s">
        <v>51</v>
      </c>
      <c r="T396" t="s">
        <v>41</v>
      </c>
      <c r="U396" t="s">
        <v>28</v>
      </c>
      <c r="V396">
        <v>256</v>
      </c>
      <c r="W396">
        <v>2638</v>
      </c>
      <c r="X396" t="s">
        <v>42</v>
      </c>
      <c r="Y396" s="1">
        <v>9.7043199999999996E-2</v>
      </c>
      <c r="AB396" t="s">
        <v>73</v>
      </c>
      <c r="AC396" t="s">
        <v>41</v>
      </c>
      <c r="AD396" t="s">
        <v>32</v>
      </c>
      <c r="AE396">
        <v>3048</v>
      </c>
      <c r="AF396">
        <v>4558</v>
      </c>
      <c r="AG396" t="s">
        <v>42</v>
      </c>
      <c r="AH396" s="1">
        <v>0.66871429999999998</v>
      </c>
    </row>
    <row r="397" spans="1:34" x14ac:dyDescent="0.35">
      <c r="A397" t="s">
        <v>443</v>
      </c>
      <c r="B397" t="s">
        <v>41</v>
      </c>
      <c r="C397" t="s">
        <v>26</v>
      </c>
      <c r="D397">
        <v>55</v>
      </c>
      <c r="E397">
        <v>1575</v>
      </c>
      <c r="F397" t="s">
        <v>143</v>
      </c>
      <c r="G397" s="1">
        <v>3.4920600000000003E-2</v>
      </c>
      <c r="J397" t="s">
        <v>124</v>
      </c>
      <c r="K397" t="s">
        <v>41</v>
      </c>
      <c r="L397" t="s">
        <v>32</v>
      </c>
      <c r="M397">
        <v>8002</v>
      </c>
      <c r="N397">
        <v>8345</v>
      </c>
      <c r="O397" t="s">
        <v>42</v>
      </c>
      <c r="P397" s="1">
        <v>0.95889749999999996</v>
      </c>
      <c r="S397" t="s">
        <v>51</v>
      </c>
      <c r="T397" t="s">
        <v>41</v>
      </c>
      <c r="U397" t="s">
        <v>26</v>
      </c>
      <c r="W397">
        <v>1856</v>
      </c>
      <c r="X397" t="s">
        <v>42</v>
      </c>
      <c r="AB397" t="s">
        <v>73</v>
      </c>
      <c r="AC397" t="s">
        <v>41</v>
      </c>
      <c r="AD397" t="s">
        <v>703</v>
      </c>
      <c r="AE397">
        <v>2353</v>
      </c>
      <c r="AF397">
        <v>13150</v>
      </c>
      <c r="AG397" t="s">
        <v>42</v>
      </c>
      <c r="AH397" s="1">
        <v>0.17893539999999999</v>
      </c>
    </row>
    <row r="398" spans="1:34" x14ac:dyDescent="0.35">
      <c r="A398" t="s">
        <v>444</v>
      </c>
      <c r="B398" t="s">
        <v>41</v>
      </c>
      <c r="C398" t="s">
        <v>26</v>
      </c>
      <c r="D398">
        <v>30</v>
      </c>
      <c r="E398">
        <v>1558</v>
      </c>
      <c r="F398" t="s">
        <v>143</v>
      </c>
      <c r="G398" s="1">
        <v>1.9255499999999998E-2</v>
      </c>
      <c r="J398" t="s">
        <v>124</v>
      </c>
      <c r="K398" t="s">
        <v>41</v>
      </c>
      <c r="L398" t="s">
        <v>703</v>
      </c>
      <c r="M398">
        <v>13195</v>
      </c>
      <c r="N398">
        <v>16319</v>
      </c>
      <c r="O398" t="s">
        <v>42</v>
      </c>
      <c r="P398" s="1">
        <v>0.80856669999999997</v>
      </c>
      <c r="S398" t="s">
        <v>51</v>
      </c>
      <c r="T398" t="s">
        <v>41</v>
      </c>
      <c r="U398" t="s">
        <v>27</v>
      </c>
      <c r="W398">
        <v>3068</v>
      </c>
      <c r="X398" t="s">
        <v>42</v>
      </c>
      <c r="AB398" t="s">
        <v>73</v>
      </c>
      <c r="AC398" t="s">
        <v>41</v>
      </c>
      <c r="AD398" t="s">
        <v>28</v>
      </c>
      <c r="AE398">
        <v>5</v>
      </c>
      <c r="AF398">
        <v>1324</v>
      </c>
      <c r="AG398" t="s">
        <v>42</v>
      </c>
      <c r="AH398" s="1">
        <v>3.7764000000000001E-3</v>
      </c>
    </row>
    <row r="399" spans="1:34" x14ac:dyDescent="0.35">
      <c r="A399" t="s">
        <v>445</v>
      </c>
      <c r="B399" t="s">
        <v>41</v>
      </c>
      <c r="C399" t="s">
        <v>26</v>
      </c>
      <c r="D399">
        <v>74</v>
      </c>
      <c r="E399">
        <v>2086</v>
      </c>
      <c r="F399" t="s">
        <v>143</v>
      </c>
      <c r="G399" s="1">
        <v>3.5474600000000002E-2</v>
      </c>
      <c r="J399" t="s">
        <v>124</v>
      </c>
      <c r="K399" t="s">
        <v>41</v>
      </c>
      <c r="L399" t="s">
        <v>28</v>
      </c>
      <c r="M399">
        <v>1319</v>
      </c>
      <c r="N399">
        <v>1849</v>
      </c>
      <c r="O399" t="s">
        <v>42</v>
      </c>
      <c r="P399" s="1">
        <v>0.71335859999999995</v>
      </c>
      <c r="S399" t="s">
        <v>52</v>
      </c>
      <c r="T399" t="s">
        <v>41</v>
      </c>
      <c r="U399" t="s">
        <v>703</v>
      </c>
      <c r="V399">
        <v>30</v>
      </c>
      <c r="W399">
        <v>46</v>
      </c>
      <c r="X399" t="s">
        <v>42</v>
      </c>
      <c r="Y399" s="1">
        <v>0.65217389999999997</v>
      </c>
      <c r="AB399" t="s">
        <v>73</v>
      </c>
      <c r="AC399" t="s">
        <v>41</v>
      </c>
      <c r="AD399" t="s">
        <v>26</v>
      </c>
      <c r="AF399">
        <v>844</v>
      </c>
      <c r="AG399" t="s">
        <v>42</v>
      </c>
    </row>
    <row r="400" spans="1:34" x14ac:dyDescent="0.35">
      <c r="A400" t="s">
        <v>446</v>
      </c>
      <c r="B400" t="s">
        <v>41</v>
      </c>
      <c r="C400" t="s">
        <v>26</v>
      </c>
      <c r="D400">
        <v>2</v>
      </c>
      <c r="E400">
        <v>60</v>
      </c>
      <c r="F400" t="s">
        <v>143</v>
      </c>
      <c r="G400" s="1">
        <v>3.3333300000000003E-2</v>
      </c>
      <c r="J400" t="s">
        <v>124</v>
      </c>
      <c r="K400" t="s">
        <v>41</v>
      </c>
      <c r="L400" t="s">
        <v>27</v>
      </c>
      <c r="M400">
        <v>909</v>
      </c>
      <c r="N400">
        <v>2227</v>
      </c>
      <c r="O400" t="s">
        <v>42</v>
      </c>
      <c r="P400" s="1">
        <v>0.40817239999999999</v>
      </c>
      <c r="S400" t="s">
        <v>52</v>
      </c>
      <c r="T400" t="s">
        <v>41</v>
      </c>
      <c r="U400" t="s">
        <v>32</v>
      </c>
      <c r="V400">
        <v>15</v>
      </c>
      <c r="W400">
        <v>0</v>
      </c>
      <c r="X400" t="s">
        <v>42</v>
      </c>
      <c r="AB400" t="s">
        <v>73</v>
      </c>
      <c r="AC400" t="s">
        <v>41</v>
      </c>
      <c r="AD400" t="s">
        <v>27</v>
      </c>
      <c r="AF400">
        <v>1601</v>
      </c>
      <c r="AG400" t="s">
        <v>42</v>
      </c>
    </row>
    <row r="401" spans="1:34" x14ac:dyDescent="0.35">
      <c r="A401" t="s">
        <v>447</v>
      </c>
      <c r="B401" t="s">
        <v>41</v>
      </c>
      <c r="C401" t="s">
        <v>26</v>
      </c>
      <c r="D401">
        <v>19</v>
      </c>
      <c r="E401">
        <v>965</v>
      </c>
      <c r="F401" t="s">
        <v>143</v>
      </c>
      <c r="G401" s="1">
        <v>1.9689100000000001E-2</v>
      </c>
      <c r="J401" t="s">
        <v>124</v>
      </c>
      <c r="K401" t="s">
        <v>41</v>
      </c>
      <c r="L401" t="s">
        <v>26</v>
      </c>
      <c r="M401">
        <v>2</v>
      </c>
      <c r="N401">
        <v>1234</v>
      </c>
      <c r="O401" t="s">
        <v>42</v>
      </c>
      <c r="P401" s="1">
        <v>1.6207000000000001E-3</v>
      </c>
      <c r="S401" t="s">
        <v>52</v>
      </c>
      <c r="T401" t="s">
        <v>41</v>
      </c>
      <c r="U401" t="s">
        <v>26</v>
      </c>
      <c r="W401">
        <v>4</v>
      </c>
      <c r="X401" t="s">
        <v>42</v>
      </c>
      <c r="AB401" t="s">
        <v>74</v>
      </c>
      <c r="AC401" t="s">
        <v>41</v>
      </c>
      <c r="AD401" t="s">
        <v>32</v>
      </c>
      <c r="AE401">
        <v>2780</v>
      </c>
      <c r="AF401">
        <v>4884</v>
      </c>
      <c r="AG401" t="s">
        <v>42</v>
      </c>
      <c r="AH401" s="1">
        <v>0.56920559999999998</v>
      </c>
    </row>
    <row r="402" spans="1:34" x14ac:dyDescent="0.35">
      <c r="A402" t="s">
        <v>448</v>
      </c>
      <c r="B402" t="s">
        <v>41</v>
      </c>
      <c r="C402" t="s">
        <v>26</v>
      </c>
      <c r="D402">
        <v>26</v>
      </c>
      <c r="E402">
        <v>1034</v>
      </c>
      <c r="F402" t="s">
        <v>143</v>
      </c>
      <c r="G402" s="1">
        <v>2.51451E-2</v>
      </c>
      <c r="J402" t="s">
        <v>125</v>
      </c>
      <c r="K402" t="s">
        <v>41</v>
      </c>
      <c r="L402" t="s">
        <v>32</v>
      </c>
      <c r="M402">
        <v>12646</v>
      </c>
      <c r="N402">
        <v>12711</v>
      </c>
      <c r="O402" t="s">
        <v>42</v>
      </c>
      <c r="P402" s="1">
        <v>0.9948863</v>
      </c>
      <c r="S402" t="s">
        <v>52</v>
      </c>
      <c r="T402" t="s">
        <v>41</v>
      </c>
      <c r="U402" t="s">
        <v>28</v>
      </c>
      <c r="W402">
        <v>3</v>
      </c>
      <c r="X402" t="s">
        <v>42</v>
      </c>
      <c r="AB402" t="s">
        <v>74</v>
      </c>
      <c r="AC402" t="s">
        <v>41</v>
      </c>
      <c r="AD402" t="s">
        <v>703</v>
      </c>
      <c r="AE402">
        <v>1651</v>
      </c>
      <c r="AF402">
        <v>14333</v>
      </c>
      <c r="AG402" t="s">
        <v>42</v>
      </c>
      <c r="AH402" s="1">
        <v>0.1151887</v>
      </c>
    </row>
    <row r="403" spans="1:34" x14ac:dyDescent="0.35">
      <c r="A403" t="s">
        <v>449</v>
      </c>
      <c r="B403" t="s">
        <v>41</v>
      </c>
      <c r="C403" t="s">
        <v>26</v>
      </c>
      <c r="D403">
        <v>7</v>
      </c>
      <c r="E403">
        <v>374</v>
      </c>
      <c r="F403" t="s">
        <v>143</v>
      </c>
      <c r="G403" s="1">
        <v>1.87166E-2</v>
      </c>
      <c r="J403" t="s">
        <v>125</v>
      </c>
      <c r="K403" t="s">
        <v>41</v>
      </c>
      <c r="L403" t="s">
        <v>703</v>
      </c>
      <c r="M403">
        <v>20308</v>
      </c>
      <c r="N403">
        <v>24739</v>
      </c>
      <c r="O403" t="s">
        <v>42</v>
      </c>
      <c r="P403" s="1">
        <v>0.82089009999999996</v>
      </c>
      <c r="S403" t="s">
        <v>52</v>
      </c>
      <c r="T403" t="s">
        <v>41</v>
      </c>
      <c r="U403" t="s">
        <v>27</v>
      </c>
      <c r="W403">
        <v>4</v>
      </c>
      <c r="X403" t="s">
        <v>42</v>
      </c>
      <c r="AB403" t="s">
        <v>74</v>
      </c>
      <c r="AC403" t="s">
        <v>41</v>
      </c>
      <c r="AD403" t="s">
        <v>28</v>
      </c>
      <c r="AE403">
        <v>4</v>
      </c>
      <c r="AF403">
        <v>1521</v>
      </c>
      <c r="AG403" t="s">
        <v>42</v>
      </c>
      <c r="AH403" s="1">
        <v>2.6297999999999998E-3</v>
      </c>
    </row>
    <row r="404" spans="1:34" x14ac:dyDescent="0.35">
      <c r="A404" t="s">
        <v>450</v>
      </c>
      <c r="B404" t="s">
        <v>41</v>
      </c>
      <c r="C404" t="s">
        <v>26</v>
      </c>
      <c r="D404">
        <v>27</v>
      </c>
      <c r="E404">
        <v>1098</v>
      </c>
      <c r="F404" t="s">
        <v>143</v>
      </c>
      <c r="G404" s="1">
        <v>2.45902E-2</v>
      </c>
      <c r="J404" t="s">
        <v>125</v>
      </c>
      <c r="K404" t="s">
        <v>41</v>
      </c>
      <c r="L404" t="s">
        <v>28</v>
      </c>
      <c r="M404">
        <v>2138</v>
      </c>
      <c r="N404">
        <v>2731</v>
      </c>
      <c r="O404" t="s">
        <v>42</v>
      </c>
      <c r="P404" s="1">
        <v>0.78286339999999999</v>
      </c>
      <c r="S404" t="s">
        <v>53</v>
      </c>
      <c r="T404" t="s">
        <v>41</v>
      </c>
      <c r="U404" t="s">
        <v>32</v>
      </c>
      <c r="V404">
        <v>3584</v>
      </c>
      <c r="W404">
        <v>4371</v>
      </c>
      <c r="X404" t="s">
        <v>42</v>
      </c>
      <c r="Y404" s="1">
        <v>0.8199497</v>
      </c>
      <c r="AB404" t="s">
        <v>74</v>
      </c>
      <c r="AC404" t="s">
        <v>41</v>
      </c>
      <c r="AD404" t="s">
        <v>26</v>
      </c>
      <c r="AF404">
        <v>1246</v>
      </c>
      <c r="AG404" t="s">
        <v>42</v>
      </c>
    </row>
    <row r="405" spans="1:34" x14ac:dyDescent="0.35">
      <c r="A405" t="s">
        <v>451</v>
      </c>
      <c r="B405" t="s">
        <v>41</v>
      </c>
      <c r="C405" t="s">
        <v>26</v>
      </c>
      <c r="D405">
        <v>42</v>
      </c>
      <c r="E405">
        <v>1272</v>
      </c>
      <c r="F405" t="s">
        <v>143</v>
      </c>
      <c r="G405" s="1">
        <v>3.3018899999999997E-2</v>
      </c>
      <c r="J405" t="s">
        <v>125</v>
      </c>
      <c r="K405" t="s">
        <v>41</v>
      </c>
      <c r="L405" t="s">
        <v>27</v>
      </c>
      <c r="M405">
        <v>1435</v>
      </c>
      <c r="N405">
        <v>3330</v>
      </c>
      <c r="O405" t="s">
        <v>42</v>
      </c>
      <c r="P405" s="1">
        <v>0.43093090000000001</v>
      </c>
      <c r="S405" t="s">
        <v>53</v>
      </c>
      <c r="T405" t="s">
        <v>41</v>
      </c>
      <c r="U405" t="s">
        <v>703</v>
      </c>
      <c r="V405">
        <v>5332</v>
      </c>
      <c r="W405">
        <v>10263</v>
      </c>
      <c r="X405" t="s">
        <v>42</v>
      </c>
      <c r="Y405" s="1">
        <v>0.5195362</v>
      </c>
      <c r="AB405" t="s">
        <v>74</v>
      </c>
      <c r="AC405" t="s">
        <v>41</v>
      </c>
      <c r="AD405" t="s">
        <v>27</v>
      </c>
      <c r="AF405">
        <v>1948</v>
      </c>
      <c r="AG405" t="s">
        <v>42</v>
      </c>
    </row>
    <row r="406" spans="1:34" x14ac:dyDescent="0.35">
      <c r="A406" t="s">
        <v>452</v>
      </c>
      <c r="B406" t="s">
        <v>41</v>
      </c>
      <c r="C406" t="s">
        <v>26</v>
      </c>
      <c r="D406">
        <v>10</v>
      </c>
      <c r="E406">
        <v>326</v>
      </c>
      <c r="F406" t="s">
        <v>143</v>
      </c>
      <c r="G406" s="1">
        <v>3.0674799999999999E-2</v>
      </c>
      <c r="J406" t="s">
        <v>125</v>
      </c>
      <c r="K406" t="s">
        <v>41</v>
      </c>
      <c r="L406" t="s">
        <v>26</v>
      </c>
      <c r="M406">
        <v>5</v>
      </c>
      <c r="N406">
        <v>1955</v>
      </c>
      <c r="O406" t="s">
        <v>42</v>
      </c>
      <c r="P406" s="1">
        <v>2.5574999999999999E-3</v>
      </c>
      <c r="S406" t="s">
        <v>53</v>
      </c>
      <c r="T406" t="s">
        <v>41</v>
      </c>
      <c r="U406" t="s">
        <v>28</v>
      </c>
      <c r="V406">
        <v>311</v>
      </c>
      <c r="W406">
        <v>1796</v>
      </c>
      <c r="X406" t="s">
        <v>42</v>
      </c>
      <c r="Y406" s="1">
        <v>0.1731626</v>
      </c>
      <c r="AB406" t="s">
        <v>75</v>
      </c>
      <c r="AC406" t="s">
        <v>41</v>
      </c>
      <c r="AD406" t="s">
        <v>32</v>
      </c>
      <c r="AE406">
        <v>3559</v>
      </c>
      <c r="AF406">
        <v>5317</v>
      </c>
      <c r="AG406" t="s">
        <v>42</v>
      </c>
      <c r="AH406" s="1">
        <v>0.66936240000000002</v>
      </c>
    </row>
    <row r="407" spans="1:34" x14ac:dyDescent="0.35">
      <c r="A407" t="s">
        <v>453</v>
      </c>
      <c r="B407" t="s">
        <v>41</v>
      </c>
      <c r="C407" t="s">
        <v>26</v>
      </c>
      <c r="D407">
        <v>3</v>
      </c>
      <c r="E407">
        <v>441</v>
      </c>
      <c r="F407" t="s">
        <v>143</v>
      </c>
      <c r="G407" s="1">
        <v>6.8027000000000001E-3</v>
      </c>
      <c r="J407" t="s">
        <v>126</v>
      </c>
      <c r="K407" t="s">
        <v>41</v>
      </c>
      <c r="L407" t="s">
        <v>32</v>
      </c>
      <c r="M407">
        <v>4213</v>
      </c>
      <c r="N407">
        <v>4473</v>
      </c>
      <c r="O407" t="s">
        <v>42</v>
      </c>
      <c r="P407" s="1">
        <v>0.94187350000000003</v>
      </c>
      <c r="S407" t="s">
        <v>53</v>
      </c>
      <c r="T407" t="s">
        <v>41</v>
      </c>
      <c r="U407" t="s">
        <v>26</v>
      </c>
      <c r="W407">
        <v>979</v>
      </c>
      <c r="X407" t="s">
        <v>42</v>
      </c>
      <c r="AB407" t="s">
        <v>75</v>
      </c>
      <c r="AC407" t="s">
        <v>41</v>
      </c>
      <c r="AD407" t="s">
        <v>703</v>
      </c>
      <c r="AE407">
        <v>1430</v>
      </c>
      <c r="AF407">
        <v>9364</v>
      </c>
      <c r="AG407" t="s">
        <v>42</v>
      </c>
      <c r="AH407" s="1">
        <v>0.1527125</v>
      </c>
    </row>
    <row r="408" spans="1:34" x14ac:dyDescent="0.35">
      <c r="A408" t="s">
        <v>454</v>
      </c>
      <c r="B408" t="s">
        <v>41</v>
      </c>
      <c r="C408" t="s">
        <v>26</v>
      </c>
      <c r="D408">
        <v>34</v>
      </c>
      <c r="E408">
        <v>1720</v>
      </c>
      <c r="F408" t="s">
        <v>143</v>
      </c>
      <c r="G408" s="1">
        <v>1.9767400000000001E-2</v>
      </c>
      <c r="J408" t="s">
        <v>126</v>
      </c>
      <c r="K408" t="s">
        <v>41</v>
      </c>
      <c r="L408" t="s">
        <v>28</v>
      </c>
      <c r="M408">
        <v>873</v>
      </c>
      <c r="N408">
        <v>972</v>
      </c>
      <c r="O408" t="s">
        <v>42</v>
      </c>
      <c r="P408" s="1">
        <v>0.8981481</v>
      </c>
      <c r="S408" t="s">
        <v>53</v>
      </c>
      <c r="T408" t="s">
        <v>41</v>
      </c>
      <c r="U408" t="s">
        <v>27</v>
      </c>
      <c r="W408">
        <v>1946</v>
      </c>
      <c r="X408" t="s">
        <v>42</v>
      </c>
      <c r="AB408" t="s">
        <v>75</v>
      </c>
      <c r="AC408" t="s">
        <v>41</v>
      </c>
      <c r="AD408" t="s">
        <v>28</v>
      </c>
      <c r="AE408">
        <v>4</v>
      </c>
      <c r="AF408">
        <v>1357</v>
      </c>
      <c r="AG408" t="s">
        <v>42</v>
      </c>
      <c r="AH408" s="1">
        <v>2.9477000000000001E-3</v>
      </c>
    </row>
    <row r="409" spans="1:34" x14ac:dyDescent="0.35">
      <c r="A409" t="s">
        <v>455</v>
      </c>
      <c r="B409" t="s">
        <v>41</v>
      </c>
      <c r="C409" t="s">
        <v>26</v>
      </c>
      <c r="D409">
        <v>21</v>
      </c>
      <c r="E409">
        <v>1008</v>
      </c>
      <c r="F409" t="s">
        <v>143</v>
      </c>
      <c r="G409" s="1">
        <v>2.0833299999999999E-2</v>
      </c>
      <c r="J409" t="s">
        <v>126</v>
      </c>
      <c r="K409" t="s">
        <v>41</v>
      </c>
      <c r="L409" t="s">
        <v>703</v>
      </c>
      <c r="M409">
        <v>6261</v>
      </c>
      <c r="N409">
        <v>7152</v>
      </c>
      <c r="O409" t="s">
        <v>42</v>
      </c>
      <c r="P409" s="1">
        <v>0.87541939999999996</v>
      </c>
      <c r="S409" t="s">
        <v>54</v>
      </c>
      <c r="T409" t="s">
        <v>41</v>
      </c>
      <c r="U409" t="s">
        <v>32</v>
      </c>
      <c r="V409">
        <v>10121</v>
      </c>
      <c r="W409">
        <v>11232</v>
      </c>
      <c r="X409" t="s">
        <v>42</v>
      </c>
      <c r="Y409" s="1">
        <v>0.90108619999999995</v>
      </c>
      <c r="AB409" t="s">
        <v>75</v>
      </c>
      <c r="AC409" t="s">
        <v>41</v>
      </c>
      <c r="AD409" t="s">
        <v>26</v>
      </c>
      <c r="AF409">
        <v>624</v>
      </c>
      <c r="AG409" t="s">
        <v>42</v>
      </c>
    </row>
    <row r="410" spans="1:34" x14ac:dyDescent="0.35">
      <c r="A410" t="s">
        <v>456</v>
      </c>
      <c r="B410" t="s">
        <v>41</v>
      </c>
      <c r="C410" t="s">
        <v>26</v>
      </c>
      <c r="D410">
        <v>1</v>
      </c>
      <c r="E410">
        <v>190</v>
      </c>
      <c r="F410" t="s">
        <v>143</v>
      </c>
      <c r="G410" s="1">
        <v>5.2632E-3</v>
      </c>
      <c r="J410" t="s">
        <v>126</v>
      </c>
      <c r="K410" t="s">
        <v>41</v>
      </c>
      <c r="L410" t="s">
        <v>27</v>
      </c>
      <c r="M410">
        <v>605</v>
      </c>
      <c r="N410">
        <v>951</v>
      </c>
      <c r="O410" t="s">
        <v>42</v>
      </c>
      <c r="P410" s="1">
        <v>0.63617250000000003</v>
      </c>
      <c r="S410" t="s">
        <v>54</v>
      </c>
      <c r="T410" t="s">
        <v>41</v>
      </c>
      <c r="U410" t="s">
        <v>703</v>
      </c>
      <c r="V410">
        <v>12325</v>
      </c>
      <c r="W410">
        <v>20516</v>
      </c>
      <c r="X410" t="s">
        <v>42</v>
      </c>
      <c r="Y410" s="1">
        <v>0.60075060000000002</v>
      </c>
      <c r="AB410" t="s">
        <v>75</v>
      </c>
      <c r="AC410" t="s">
        <v>41</v>
      </c>
      <c r="AD410" t="s">
        <v>27</v>
      </c>
      <c r="AF410">
        <v>1304</v>
      </c>
      <c r="AG410" t="s">
        <v>42</v>
      </c>
    </row>
    <row r="411" spans="1:34" x14ac:dyDescent="0.35">
      <c r="A411" t="s">
        <v>457</v>
      </c>
      <c r="B411" t="s">
        <v>41</v>
      </c>
      <c r="C411" t="s">
        <v>26</v>
      </c>
      <c r="D411">
        <v>28</v>
      </c>
      <c r="E411">
        <v>890</v>
      </c>
      <c r="F411" t="s">
        <v>143</v>
      </c>
      <c r="G411" s="1">
        <v>3.1460700000000001E-2</v>
      </c>
      <c r="J411" t="s">
        <v>126</v>
      </c>
      <c r="K411" t="s">
        <v>41</v>
      </c>
      <c r="L411" t="s">
        <v>26</v>
      </c>
      <c r="M411">
        <v>4</v>
      </c>
      <c r="N411">
        <v>479</v>
      </c>
      <c r="O411" t="s">
        <v>42</v>
      </c>
      <c r="P411" s="1">
        <v>8.3507000000000008E-3</v>
      </c>
      <c r="S411" t="s">
        <v>54</v>
      </c>
      <c r="T411" t="s">
        <v>41</v>
      </c>
      <c r="U411" t="s">
        <v>28</v>
      </c>
      <c r="V411">
        <v>982</v>
      </c>
      <c r="W411">
        <v>2798</v>
      </c>
      <c r="X411" t="s">
        <v>42</v>
      </c>
      <c r="Y411" s="1">
        <v>0.35096500000000003</v>
      </c>
      <c r="AB411" t="s">
        <v>76</v>
      </c>
      <c r="AC411" t="s">
        <v>41</v>
      </c>
      <c r="AD411" t="s">
        <v>26</v>
      </c>
      <c r="AF411">
        <v>1591</v>
      </c>
      <c r="AG411" t="s">
        <v>42</v>
      </c>
    </row>
    <row r="412" spans="1:34" x14ac:dyDescent="0.35">
      <c r="A412" t="s">
        <v>458</v>
      </c>
      <c r="B412" t="s">
        <v>41</v>
      </c>
      <c r="C412" t="s">
        <v>26</v>
      </c>
      <c r="D412">
        <v>32</v>
      </c>
      <c r="E412">
        <v>436</v>
      </c>
      <c r="F412" t="s">
        <v>143</v>
      </c>
      <c r="G412" s="1">
        <v>7.3394500000000001E-2</v>
      </c>
      <c r="J412" t="s">
        <v>127</v>
      </c>
      <c r="K412" t="s">
        <v>41</v>
      </c>
      <c r="L412" t="s">
        <v>32</v>
      </c>
      <c r="M412">
        <v>2317</v>
      </c>
      <c r="N412">
        <v>2525</v>
      </c>
      <c r="O412" t="s">
        <v>42</v>
      </c>
      <c r="P412" s="1">
        <v>0.91762379999999999</v>
      </c>
      <c r="S412" t="s">
        <v>54</v>
      </c>
      <c r="T412" t="s">
        <v>41</v>
      </c>
      <c r="U412" t="s">
        <v>27</v>
      </c>
      <c r="V412">
        <v>3</v>
      </c>
      <c r="W412">
        <v>2909</v>
      </c>
      <c r="X412" t="s">
        <v>42</v>
      </c>
      <c r="Y412" s="1">
        <v>1.0313E-3</v>
      </c>
      <c r="AB412" t="s">
        <v>76</v>
      </c>
      <c r="AC412" t="s">
        <v>41</v>
      </c>
      <c r="AD412" t="s">
        <v>28</v>
      </c>
      <c r="AF412">
        <v>2334</v>
      </c>
      <c r="AG412" t="s">
        <v>42</v>
      </c>
    </row>
    <row r="413" spans="1:34" x14ac:dyDescent="0.35">
      <c r="A413" t="s">
        <v>459</v>
      </c>
      <c r="B413" t="s">
        <v>41</v>
      </c>
      <c r="C413" t="s">
        <v>26</v>
      </c>
      <c r="D413">
        <v>6</v>
      </c>
      <c r="E413">
        <v>112</v>
      </c>
      <c r="F413" t="s">
        <v>143</v>
      </c>
      <c r="G413" s="1">
        <v>5.3571399999999998E-2</v>
      </c>
      <c r="J413" t="s">
        <v>127</v>
      </c>
      <c r="K413" t="s">
        <v>41</v>
      </c>
      <c r="L413" t="s">
        <v>703</v>
      </c>
      <c r="M413">
        <v>3627</v>
      </c>
      <c r="N413">
        <v>4111</v>
      </c>
      <c r="O413" t="s">
        <v>42</v>
      </c>
      <c r="P413" s="1">
        <v>0.88226709999999997</v>
      </c>
      <c r="S413" t="s">
        <v>54</v>
      </c>
      <c r="T413" t="s">
        <v>41</v>
      </c>
      <c r="U413" t="s">
        <v>26</v>
      </c>
      <c r="W413">
        <v>1567</v>
      </c>
      <c r="X413" t="s">
        <v>42</v>
      </c>
      <c r="AB413" t="s">
        <v>76</v>
      </c>
      <c r="AC413" t="s">
        <v>41</v>
      </c>
      <c r="AD413" t="s">
        <v>27</v>
      </c>
      <c r="AF413">
        <v>2769</v>
      </c>
      <c r="AG413" t="s">
        <v>42</v>
      </c>
    </row>
    <row r="414" spans="1:34" x14ac:dyDescent="0.35">
      <c r="A414" t="s">
        <v>460</v>
      </c>
      <c r="B414" t="s">
        <v>41</v>
      </c>
      <c r="C414" t="s">
        <v>26</v>
      </c>
      <c r="D414">
        <v>96</v>
      </c>
      <c r="E414">
        <v>1497</v>
      </c>
      <c r="F414" t="s">
        <v>143</v>
      </c>
      <c r="G414" s="1">
        <v>6.4128299999999999E-2</v>
      </c>
      <c r="J414" t="s">
        <v>127</v>
      </c>
      <c r="K414" t="s">
        <v>41</v>
      </c>
      <c r="L414" t="s">
        <v>28</v>
      </c>
      <c r="M414">
        <v>528</v>
      </c>
      <c r="N414">
        <v>614</v>
      </c>
      <c r="O414" t="s">
        <v>42</v>
      </c>
      <c r="P414" s="1">
        <v>0.85993489999999995</v>
      </c>
      <c r="S414" t="s">
        <v>55</v>
      </c>
      <c r="T414" t="s">
        <v>41</v>
      </c>
      <c r="U414" t="s">
        <v>32</v>
      </c>
      <c r="V414">
        <v>4258</v>
      </c>
      <c r="W414">
        <v>4850</v>
      </c>
      <c r="X414" t="s">
        <v>42</v>
      </c>
      <c r="Y414" s="1">
        <v>0.8779382</v>
      </c>
      <c r="AB414" t="s">
        <v>77</v>
      </c>
      <c r="AC414" t="s">
        <v>41</v>
      </c>
      <c r="AD414" t="s">
        <v>32</v>
      </c>
      <c r="AE414">
        <v>3560</v>
      </c>
      <c r="AF414">
        <v>6223</v>
      </c>
      <c r="AG414" t="s">
        <v>42</v>
      </c>
      <c r="AH414" s="1">
        <v>0.57207140000000001</v>
      </c>
    </row>
    <row r="415" spans="1:34" x14ac:dyDescent="0.35">
      <c r="A415" t="s">
        <v>461</v>
      </c>
      <c r="B415" t="s">
        <v>41</v>
      </c>
      <c r="C415" t="s">
        <v>26</v>
      </c>
      <c r="D415">
        <v>35</v>
      </c>
      <c r="E415">
        <v>926</v>
      </c>
      <c r="F415" t="s">
        <v>143</v>
      </c>
      <c r="G415" s="1">
        <v>3.7796999999999997E-2</v>
      </c>
      <c r="J415" t="s">
        <v>127</v>
      </c>
      <c r="K415" t="s">
        <v>41</v>
      </c>
      <c r="L415" t="s">
        <v>27</v>
      </c>
      <c r="M415">
        <v>308</v>
      </c>
      <c r="N415">
        <v>604</v>
      </c>
      <c r="O415" t="s">
        <v>42</v>
      </c>
      <c r="P415" s="1">
        <v>0.50993379999999999</v>
      </c>
      <c r="S415" t="s">
        <v>55</v>
      </c>
      <c r="T415" t="s">
        <v>41</v>
      </c>
      <c r="U415" t="s">
        <v>703</v>
      </c>
      <c r="V415">
        <v>4697</v>
      </c>
      <c r="W415">
        <v>8106</v>
      </c>
      <c r="X415" t="s">
        <v>42</v>
      </c>
      <c r="Y415" s="1">
        <v>0.5794473</v>
      </c>
      <c r="AB415" t="s">
        <v>77</v>
      </c>
      <c r="AC415" t="s">
        <v>41</v>
      </c>
      <c r="AD415" t="s">
        <v>703</v>
      </c>
      <c r="AE415">
        <v>1700</v>
      </c>
      <c r="AF415">
        <v>17076</v>
      </c>
      <c r="AG415" t="s">
        <v>42</v>
      </c>
      <c r="AH415" s="1">
        <v>9.9554900000000002E-2</v>
      </c>
    </row>
    <row r="416" spans="1:34" x14ac:dyDescent="0.35">
      <c r="A416" t="s">
        <v>462</v>
      </c>
      <c r="B416" t="s">
        <v>41</v>
      </c>
      <c r="C416" t="s">
        <v>26</v>
      </c>
      <c r="D416">
        <v>10</v>
      </c>
      <c r="E416">
        <v>1048</v>
      </c>
      <c r="F416" t="s">
        <v>143</v>
      </c>
      <c r="G416" s="1">
        <v>9.5420000000000001E-3</v>
      </c>
      <c r="J416" t="s">
        <v>127</v>
      </c>
      <c r="K416" t="s">
        <v>41</v>
      </c>
      <c r="L416" t="s">
        <v>26</v>
      </c>
      <c r="M416">
        <v>2</v>
      </c>
      <c r="N416">
        <v>327</v>
      </c>
      <c r="O416" t="s">
        <v>42</v>
      </c>
      <c r="P416" s="1">
        <v>6.1161999999999996E-3</v>
      </c>
      <c r="S416" t="s">
        <v>55</v>
      </c>
      <c r="T416" t="s">
        <v>41</v>
      </c>
      <c r="U416" t="s">
        <v>28</v>
      </c>
      <c r="V416">
        <v>277</v>
      </c>
      <c r="W416">
        <v>967</v>
      </c>
      <c r="X416" t="s">
        <v>42</v>
      </c>
      <c r="Y416" s="1">
        <v>0.28645290000000001</v>
      </c>
      <c r="AB416" t="s">
        <v>77</v>
      </c>
      <c r="AC416" t="s">
        <v>41</v>
      </c>
      <c r="AD416" t="s">
        <v>28</v>
      </c>
      <c r="AE416">
        <v>4</v>
      </c>
      <c r="AF416">
        <v>1741</v>
      </c>
      <c r="AG416" t="s">
        <v>42</v>
      </c>
      <c r="AH416" s="1">
        <v>2.2975000000000001E-3</v>
      </c>
    </row>
    <row r="417" spans="1:34" x14ac:dyDescent="0.35">
      <c r="A417" t="s">
        <v>463</v>
      </c>
      <c r="B417" t="s">
        <v>41</v>
      </c>
      <c r="C417" t="s">
        <v>26</v>
      </c>
      <c r="D417">
        <v>6</v>
      </c>
      <c r="E417">
        <v>92</v>
      </c>
      <c r="F417" t="s">
        <v>143</v>
      </c>
      <c r="G417" s="1">
        <v>6.5217399999999995E-2</v>
      </c>
      <c r="J417" t="s">
        <v>128</v>
      </c>
      <c r="K417" t="s">
        <v>41</v>
      </c>
      <c r="L417" t="s">
        <v>32</v>
      </c>
      <c r="M417">
        <v>9647</v>
      </c>
      <c r="N417">
        <v>10141</v>
      </c>
      <c r="O417" t="s">
        <v>42</v>
      </c>
      <c r="P417" s="1">
        <v>0.95128690000000005</v>
      </c>
      <c r="S417" t="s">
        <v>55</v>
      </c>
      <c r="T417" t="s">
        <v>41</v>
      </c>
      <c r="U417" t="s">
        <v>26</v>
      </c>
      <c r="W417">
        <v>623</v>
      </c>
      <c r="X417" t="s">
        <v>42</v>
      </c>
      <c r="AB417" t="s">
        <v>77</v>
      </c>
      <c r="AC417" t="s">
        <v>41</v>
      </c>
      <c r="AD417" t="s">
        <v>26</v>
      </c>
      <c r="AF417">
        <v>1219</v>
      </c>
      <c r="AG417" t="s">
        <v>42</v>
      </c>
    </row>
    <row r="418" spans="1:34" x14ac:dyDescent="0.35">
      <c r="A418" t="s">
        <v>464</v>
      </c>
      <c r="B418" t="s">
        <v>41</v>
      </c>
      <c r="C418" t="s">
        <v>26</v>
      </c>
      <c r="D418">
        <v>39</v>
      </c>
      <c r="E418">
        <v>1012</v>
      </c>
      <c r="F418" t="s">
        <v>143</v>
      </c>
      <c r="G418" s="1">
        <v>3.8537599999999998E-2</v>
      </c>
      <c r="J418" t="s">
        <v>128</v>
      </c>
      <c r="K418" t="s">
        <v>41</v>
      </c>
      <c r="L418" t="s">
        <v>703</v>
      </c>
      <c r="M418">
        <v>11350</v>
      </c>
      <c r="N418">
        <v>14739</v>
      </c>
      <c r="O418" t="s">
        <v>42</v>
      </c>
      <c r="P418" s="1">
        <v>0.77006580000000002</v>
      </c>
      <c r="S418" t="s">
        <v>55</v>
      </c>
      <c r="T418" t="s">
        <v>41</v>
      </c>
      <c r="U418" t="s">
        <v>27</v>
      </c>
      <c r="W418">
        <v>1050</v>
      </c>
      <c r="X418" t="s">
        <v>42</v>
      </c>
      <c r="AB418" t="s">
        <v>77</v>
      </c>
      <c r="AC418" t="s">
        <v>41</v>
      </c>
      <c r="AD418" t="s">
        <v>27</v>
      </c>
      <c r="AF418">
        <v>2048</v>
      </c>
      <c r="AG418" t="s">
        <v>42</v>
      </c>
    </row>
    <row r="419" spans="1:34" x14ac:dyDescent="0.35">
      <c r="A419" t="s">
        <v>465</v>
      </c>
      <c r="B419" t="s">
        <v>41</v>
      </c>
      <c r="C419" t="s">
        <v>26</v>
      </c>
      <c r="D419">
        <v>54</v>
      </c>
      <c r="E419">
        <v>1417</v>
      </c>
      <c r="F419" t="s">
        <v>143</v>
      </c>
      <c r="G419" s="1">
        <v>3.8108700000000002E-2</v>
      </c>
      <c r="J419" t="s">
        <v>128</v>
      </c>
      <c r="K419" t="s">
        <v>41</v>
      </c>
      <c r="L419" t="s">
        <v>28</v>
      </c>
      <c r="M419">
        <v>1217</v>
      </c>
      <c r="N419">
        <v>1681</v>
      </c>
      <c r="O419" t="s">
        <v>42</v>
      </c>
      <c r="P419" s="1">
        <v>0.7239738</v>
      </c>
      <c r="S419" t="s">
        <v>56</v>
      </c>
      <c r="T419" t="s">
        <v>41</v>
      </c>
      <c r="U419" t="s">
        <v>26</v>
      </c>
      <c r="W419">
        <v>1700</v>
      </c>
      <c r="X419" t="s">
        <v>42</v>
      </c>
      <c r="AB419" t="s">
        <v>78</v>
      </c>
      <c r="AC419" t="s">
        <v>41</v>
      </c>
      <c r="AD419" t="s">
        <v>32</v>
      </c>
      <c r="AE419">
        <v>3177</v>
      </c>
      <c r="AF419">
        <v>5386</v>
      </c>
      <c r="AG419" t="s">
        <v>42</v>
      </c>
      <c r="AH419" s="1">
        <v>0.58986260000000001</v>
      </c>
    </row>
    <row r="420" spans="1:34" x14ac:dyDescent="0.35">
      <c r="A420" t="s">
        <v>466</v>
      </c>
      <c r="B420" t="s">
        <v>41</v>
      </c>
      <c r="C420" t="s">
        <v>26</v>
      </c>
      <c r="D420">
        <v>60</v>
      </c>
      <c r="E420">
        <v>1571</v>
      </c>
      <c r="F420" t="s">
        <v>143</v>
      </c>
      <c r="G420" s="1">
        <v>3.8192200000000003E-2</v>
      </c>
      <c r="J420" t="s">
        <v>128</v>
      </c>
      <c r="K420" t="s">
        <v>41</v>
      </c>
      <c r="L420" t="s">
        <v>27</v>
      </c>
      <c r="M420">
        <v>658</v>
      </c>
      <c r="N420">
        <v>2003</v>
      </c>
      <c r="O420" t="s">
        <v>42</v>
      </c>
      <c r="P420" s="1">
        <v>0.3285072</v>
      </c>
      <c r="S420" t="s">
        <v>58</v>
      </c>
      <c r="T420" t="s">
        <v>41</v>
      </c>
      <c r="U420" t="s">
        <v>32</v>
      </c>
      <c r="V420">
        <v>4223</v>
      </c>
      <c r="W420">
        <v>4424</v>
      </c>
      <c r="X420" t="s">
        <v>42</v>
      </c>
      <c r="Y420" s="1">
        <v>0.95456600000000003</v>
      </c>
      <c r="AB420" t="s">
        <v>78</v>
      </c>
      <c r="AC420" t="s">
        <v>41</v>
      </c>
      <c r="AD420" t="s">
        <v>703</v>
      </c>
      <c r="AE420">
        <v>929</v>
      </c>
      <c r="AF420">
        <v>10765</v>
      </c>
      <c r="AG420" t="s">
        <v>42</v>
      </c>
      <c r="AH420" s="1">
        <v>8.6298200000000005E-2</v>
      </c>
    </row>
    <row r="421" spans="1:34" x14ac:dyDescent="0.35">
      <c r="A421" t="s">
        <v>467</v>
      </c>
      <c r="B421" t="s">
        <v>41</v>
      </c>
      <c r="C421" t="s">
        <v>26</v>
      </c>
      <c r="D421">
        <v>45</v>
      </c>
      <c r="E421">
        <v>1074</v>
      </c>
      <c r="F421" t="s">
        <v>143</v>
      </c>
      <c r="G421" s="1">
        <v>4.1899400000000003E-2</v>
      </c>
      <c r="J421" t="s">
        <v>128</v>
      </c>
      <c r="K421" t="s">
        <v>41</v>
      </c>
      <c r="L421" t="s">
        <v>26</v>
      </c>
      <c r="N421">
        <v>1223</v>
      </c>
      <c r="O421" t="s">
        <v>42</v>
      </c>
      <c r="S421" t="s">
        <v>58</v>
      </c>
      <c r="T421" t="s">
        <v>41</v>
      </c>
      <c r="U421" t="s">
        <v>703</v>
      </c>
      <c r="V421">
        <v>5907</v>
      </c>
      <c r="W421">
        <v>8769</v>
      </c>
      <c r="X421" t="s">
        <v>42</v>
      </c>
      <c r="Y421" s="1">
        <v>0.67362299999999997</v>
      </c>
      <c r="AB421" t="s">
        <v>78</v>
      </c>
      <c r="AC421" t="s">
        <v>41</v>
      </c>
      <c r="AD421" t="s">
        <v>28</v>
      </c>
      <c r="AE421">
        <v>2</v>
      </c>
      <c r="AF421">
        <v>1384</v>
      </c>
      <c r="AG421" t="s">
        <v>42</v>
      </c>
      <c r="AH421" s="1">
        <v>1.4450999999999999E-3</v>
      </c>
    </row>
    <row r="422" spans="1:34" x14ac:dyDescent="0.35">
      <c r="A422" t="s">
        <v>468</v>
      </c>
      <c r="B422" t="s">
        <v>41</v>
      </c>
      <c r="C422" t="s">
        <v>26</v>
      </c>
      <c r="D422">
        <v>168</v>
      </c>
      <c r="E422">
        <v>1640</v>
      </c>
      <c r="F422" t="s">
        <v>143</v>
      </c>
      <c r="G422" s="1">
        <v>0.102439</v>
      </c>
      <c r="J422" t="s">
        <v>129</v>
      </c>
      <c r="K422" t="s">
        <v>41</v>
      </c>
      <c r="L422" t="s">
        <v>32</v>
      </c>
      <c r="M422">
        <v>3596</v>
      </c>
      <c r="N422">
        <v>4192</v>
      </c>
      <c r="O422" t="s">
        <v>42</v>
      </c>
      <c r="P422" s="1">
        <v>0.85782440000000004</v>
      </c>
      <c r="S422" t="s">
        <v>58</v>
      </c>
      <c r="T422" t="s">
        <v>41</v>
      </c>
      <c r="U422" t="s">
        <v>28</v>
      </c>
      <c r="V422">
        <v>531</v>
      </c>
      <c r="W422">
        <v>1191</v>
      </c>
      <c r="X422" t="s">
        <v>42</v>
      </c>
      <c r="Y422" s="1">
        <v>0.44584380000000001</v>
      </c>
      <c r="AB422" t="s">
        <v>78</v>
      </c>
      <c r="AC422" t="s">
        <v>41</v>
      </c>
      <c r="AD422" t="s">
        <v>26</v>
      </c>
      <c r="AF422">
        <v>1019</v>
      </c>
      <c r="AG422" t="s">
        <v>42</v>
      </c>
    </row>
    <row r="423" spans="1:34" x14ac:dyDescent="0.35">
      <c r="A423" t="s">
        <v>469</v>
      </c>
      <c r="B423" t="s">
        <v>41</v>
      </c>
      <c r="C423" t="s">
        <v>26</v>
      </c>
      <c r="D423">
        <v>110</v>
      </c>
      <c r="E423">
        <v>2018</v>
      </c>
      <c r="F423" t="s">
        <v>143</v>
      </c>
      <c r="G423" s="1">
        <v>5.45094E-2</v>
      </c>
      <c r="J423" t="s">
        <v>129</v>
      </c>
      <c r="K423" t="s">
        <v>41</v>
      </c>
      <c r="L423" t="s">
        <v>28</v>
      </c>
      <c r="M423">
        <v>870</v>
      </c>
      <c r="N423">
        <v>1129</v>
      </c>
      <c r="O423" t="s">
        <v>42</v>
      </c>
      <c r="P423" s="1">
        <v>0.77059350000000004</v>
      </c>
      <c r="S423" t="s">
        <v>58</v>
      </c>
      <c r="T423" t="s">
        <v>41</v>
      </c>
      <c r="U423" t="s">
        <v>27</v>
      </c>
      <c r="V423">
        <v>1</v>
      </c>
      <c r="W423">
        <v>1403</v>
      </c>
      <c r="X423" t="s">
        <v>42</v>
      </c>
      <c r="Y423" s="1">
        <v>7.1279999999999998E-4</v>
      </c>
      <c r="AB423" t="s">
        <v>78</v>
      </c>
      <c r="AC423" t="s">
        <v>41</v>
      </c>
      <c r="AD423" t="s">
        <v>27</v>
      </c>
      <c r="AF423">
        <v>1743</v>
      </c>
      <c r="AG423" t="s">
        <v>42</v>
      </c>
    </row>
    <row r="424" spans="1:34" x14ac:dyDescent="0.35">
      <c r="A424" t="s">
        <v>470</v>
      </c>
      <c r="B424" t="s">
        <v>41</v>
      </c>
      <c r="C424" t="s">
        <v>26</v>
      </c>
      <c r="D424">
        <v>47</v>
      </c>
      <c r="E424">
        <v>1279</v>
      </c>
      <c r="F424" t="s">
        <v>143</v>
      </c>
      <c r="G424" s="1">
        <v>3.6747500000000002E-2</v>
      </c>
      <c r="J424" t="s">
        <v>129</v>
      </c>
      <c r="K424" t="s">
        <v>41</v>
      </c>
      <c r="L424" t="s">
        <v>703</v>
      </c>
      <c r="M424">
        <v>6913</v>
      </c>
      <c r="N424">
        <v>8995</v>
      </c>
      <c r="O424" t="s">
        <v>42</v>
      </c>
      <c r="P424" s="1">
        <v>0.7685381</v>
      </c>
      <c r="S424" t="s">
        <v>58</v>
      </c>
      <c r="T424" t="s">
        <v>41</v>
      </c>
      <c r="U424" t="s">
        <v>26</v>
      </c>
      <c r="W424">
        <v>692</v>
      </c>
      <c r="X424" t="s">
        <v>42</v>
      </c>
      <c r="AB424" t="s">
        <v>79</v>
      </c>
      <c r="AC424" t="s">
        <v>41</v>
      </c>
      <c r="AD424" t="s">
        <v>32</v>
      </c>
      <c r="AE424">
        <v>6529</v>
      </c>
      <c r="AF424">
        <v>11761</v>
      </c>
      <c r="AG424" t="s">
        <v>42</v>
      </c>
      <c r="AH424" s="1">
        <v>0.55513979999999996</v>
      </c>
    </row>
    <row r="425" spans="1:34" x14ac:dyDescent="0.35">
      <c r="A425" t="s">
        <v>471</v>
      </c>
      <c r="B425" t="s">
        <v>41</v>
      </c>
      <c r="C425" t="s">
        <v>26</v>
      </c>
      <c r="D425">
        <v>52</v>
      </c>
      <c r="E425">
        <v>327</v>
      </c>
      <c r="F425" t="s">
        <v>143</v>
      </c>
      <c r="G425" s="1">
        <v>0.15902140000000001</v>
      </c>
      <c r="J425" t="s">
        <v>129</v>
      </c>
      <c r="K425" t="s">
        <v>41</v>
      </c>
      <c r="L425" t="s">
        <v>27</v>
      </c>
      <c r="M425">
        <v>550</v>
      </c>
      <c r="N425">
        <v>1300</v>
      </c>
      <c r="O425" t="s">
        <v>42</v>
      </c>
      <c r="P425" s="1">
        <v>0.42307689999999998</v>
      </c>
      <c r="S425" t="s">
        <v>59</v>
      </c>
      <c r="T425" t="s">
        <v>41</v>
      </c>
      <c r="U425" t="s">
        <v>26</v>
      </c>
      <c r="W425">
        <v>1308</v>
      </c>
      <c r="X425" t="s">
        <v>42</v>
      </c>
      <c r="AB425" t="s">
        <v>79</v>
      </c>
      <c r="AC425" t="s">
        <v>41</v>
      </c>
      <c r="AD425" t="s">
        <v>703</v>
      </c>
      <c r="AE425">
        <v>2820</v>
      </c>
      <c r="AF425">
        <v>29720</v>
      </c>
      <c r="AG425" t="s">
        <v>42</v>
      </c>
      <c r="AH425" s="1">
        <v>9.48856E-2</v>
      </c>
    </row>
    <row r="426" spans="1:34" x14ac:dyDescent="0.35">
      <c r="A426" t="s">
        <v>472</v>
      </c>
      <c r="B426" t="s">
        <v>41</v>
      </c>
      <c r="C426" t="s">
        <v>26</v>
      </c>
      <c r="D426">
        <v>16</v>
      </c>
      <c r="E426">
        <v>375</v>
      </c>
      <c r="F426" t="s">
        <v>143</v>
      </c>
      <c r="G426" s="1">
        <v>4.2666700000000002E-2</v>
      </c>
      <c r="J426" t="s">
        <v>129</v>
      </c>
      <c r="K426" t="s">
        <v>41</v>
      </c>
      <c r="L426" t="s">
        <v>26</v>
      </c>
      <c r="N426">
        <v>782</v>
      </c>
      <c r="O426" t="s">
        <v>42</v>
      </c>
      <c r="S426" t="s">
        <v>61</v>
      </c>
      <c r="T426" t="s">
        <v>41</v>
      </c>
      <c r="U426" t="s">
        <v>32</v>
      </c>
      <c r="V426">
        <v>3824</v>
      </c>
      <c r="W426">
        <v>4834</v>
      </c>
      <c r="X426" t="s">
        <v>42</v>
      </c>
      <c r="Y426" s="1">
        <v>0.79106330000000002</v>
      </c>
      <c r="AB426" t="s">
        <v>79</v>
      </c>
      <c r="AC426" t="s">
        <v>41</v>
      </c>
      <c r="AD426" t="s">
        <v>28</v>
      </c>
      <c r="AE426">
        <v>10</v>
      </c>
      <c r="AF426">
        <v>4331</v>
      </c>
      <c r="AG426" t="s">
        <v>42</v>
      </c>
      <c r="AH426" s="1">
        <v>2.3089E-3</v>
      </c>
    </row>
    <row r="427" spans="1:34" x14ac:dyDescent="0.35">
      <c r="A427" t="s">
        <v>473</v>
      </c>
      <c r="B427" t="s">
        <v>41</v>
      </c>
      <c r="C427" t="s">
        <v>26</v>
      </c>
      <c r="D427">
        <v>138</v>
      </c>
      <c r="E427">
        <v>1349</v>
      </c>
      <c r="F427" t="s">
        <v>143</v>
      </c>
      <c r="G427" s="1">
        <v>0.102298</v>
      </c>
      <c r="J427" t="s">
        <v>130</v>
      </c>
      <c r="K427" t="s">
        <v>41</v>
      </c>
      <c r="L427" t="s">
        <v>32</v>
      </c>
      <c r="M427">
        <v>4139</v>
      </c>
      <c r="N427">
        <v>4666</v>
      </c>
      <c r="O427" t="s">
        <v>42</v>
      </c>
      <c r="P427" s="1">
        <v>0.88705529999999999</v>
      </c>
      <c r="S427" t="s">
        <v>61</v>
      </c>
      <c r="T427" t="s">
        <v>41</v>
      </c>
      <c r="U427" t="s">
        <v>703</v>
      </c>
      <c r="V427">
        <v>5789</v>
      </c>
      <c r="W427">
        <v>10886</v>
      </c>
      <c r="X427" t="s">
        <v>42</v>
      </c>
      <c r="Y427" s="1">
        <v>0.53178389999999998</v>
      </c>
      <c r="AB427" t="s">
        <v>79</v>
      </c>
      <c r="AC427" t="s">
        <v>41</v>
      </c>
      <c r="AD427" t="s">
        <v>26</v>
      </c>
      <c r="AF427">
        <v>1971</v>
      </c>
      <c r="AG427" t="s">
        <v>42</v>
      </c>
    </row>
    <row r="428" spans="1:34" x14ac:dyDescent="0.35">
      <c r="A428" t="s">
        <v>474</v>
      </c>
      <c r="B428" t="s">
        <v>41</v>
      </c>
      <c r="C428" t="s">
        <v>26</v>
      </c>
      <c r="D428">
        <v>50</v>
      </c>
      <c r="E428">
        <v>1559</v>
      </c>
      <c r="F428" t="s">
        <v>143</v>
      </c>
      <c r="G428" s="1">
        <v>3.2071799999999998E-2</v>
      </c>
      <c r="J428" t="s">
        <v>130</v>
      </c>
      <c r="K428" t="s">
        <v>41</v>
      </c>
      <c r="L428" t="s">
        <v>28</v>
      </c>
      <c r="M428">
        <v>819</v>
      </c>
      <c r="N428">
        <v>991</v>
      </c>
      <c r="O428" t="s">
        <v>42</v>
      </c>
      <c r="P428" s="1">
        <v>0.82643800000000001</v>
      </c>
      <c r="S428" t="s">
        <v>61</v>
      </c>
      <c r="T428" t="s">
        <v>41</v>
      </c>
      <c r="U428" t="s">
        <v>28</v>
      </c>
      <c r="V428">
        <v>184</v>
      </c>
      <c r="W428">
        <v>852</v>
      </c>
      <c r="X428" t="s">
        <v>42</v>
      </c>
      <c r="Y428" s="1">
        <v>0.2159624</v>
      </c>
      <c r="AB428" t="s">
        <v>79</v>
      </c>
      <c r="AC428" t="s">
        <v>41</v>
      </c>
      <c r="AD428" t="s">
        <v>27</v>
      </c>
      <c r="AF428">
        <v>4079</v>
      </c>
      <c r="AG428" t="s">
        <v>42</v>
      </c>
    </row>
    <row r="429" spans="1:34" x14ac:dyDescent="0.35">
      <c r="A429" t="s">
        <v>475</v>
      </c>
      <c r="B429" t="s">
        <v>41</v>
      </c>
      <c r="C429" t="s">
        <v>26</v>
      </c>
      <c r="D429">
        <v>210</v>
      </c>
      <c r="E429">
        <v>2674</v>
      </c>
      <c r="F429" t="s">
        <v>143</v>
      </c>
      <c r="G429" s="1">
        <v>7.8534000000000007E-2</v>
      </c>
      <c r="J429" t="s">
        <v>130</v>
      </c>
      <c r="K429" t="s">
        <v>41</v>
      </c>
      <c r="L429" t="s">
        <v>703</v>
      </c>
      <c r="M429">
        <v>7362</v>
      </c>
      <c r="N429">
        <v>9135</v>
      </c>
      <c r="O429" t="s">
        <v>42</v>
      </c>
      <c r="P429" s="1">
        <v>0.8059113</v>
      </c>
      <c r="S429" t="s">
        <v>61</v>
      </c>
      <c r="T429" t="s">
        <v>41</v>
      </c>
      <c r="U429" t="s">
        <v>26</v>
      </c>
      <c r="W429">
        <v>811</v>
      </c>
      <c r="X429" t="s">
        <v>42</v>
      </c>
      <c r="AB429" t="s">
        <v>80</v>
      </c>
      <c r="AC429" t="s">
        <v>41</v>
      </c>
      <c r="AD429" t="s">
        <v>32</v>
      </c>
      <c r="AE429">
        <v>5013</v>
      </c>
      <c r="AF429">
        <v>7328</v>
      </c>
      <c r="AG429" t="s">
        <v>42</v>
      </c>
      <c r="AH429" s="1">
        <v>0.68408840000000004</v>
      </c>
    </row>
    <row r="430" spans="1:34" x14ac:dyDescent="0.35">
      <c r="A430" t="s">
        <v>476</v>
      </c>
      <c r="B430" t="s">
        <v>41</v>
      </c>
      <c r="C430" t="s">
        <v>26</v>
      </c>
      <c r="D430">
        <v>142</v>
      </c>
      <c r="E430">
        <v>1929</v>
      </c>
      <c r="F430" t="s">
        <v>143</v>
      </c>
      <c r="G430" s="1">
        <v>7.3613300000000007E-2</v>
      </c>
      <c r="J430" t="s">
        <v>130</v>
      </c>
      <c r="K430" t="s">
        <v>41</v>
      </c>
      <c r="L430" t="s">
        <v>27</v>
      </c>
      <c r="M430">
        <v>492</v>
      </c>
      <c r="N430">
        <v>1120</v>
      </c>
      <c r="O430" t="s">
        <v>42</v>
      </c>
      <c r="P430" s="1">
        <v>0.4392857</v>
      </c>
      <c r="S430" t="s">
        <v>61</v>
      </c>
      <c r="T430" t="s">
        <v>41</v>
      </c>
      <c r="U430" t="s">
        <v>27</v>
      </c>
      <c r="W430">
        <v>1245</v>
      </c>
      <c r="X430" t="s">
        <v>42</v>
      </c>
      <c r="AB430" t="s">
        <v>80</v>
      </c>
      <c r="AC430" t="s">
        <v>41</v>
      </c>
      <c r="AD430" t="s">
        <v>703</v>
      </c>
      <c r="AE430">
        <v>1508</v>
      </c>
      <c r="AF430">
        <v>14581</v>
      </c>
      <c r="AG430" t="s">
        <v>42</v>
      </c>
      <c r="AH430" s="1">
        <v>0.10342229999999999</v>
      </c>
    </row>
    <row r="431" spans="1:34" x14ac:dyDescent="0.35">
      <c r="A431" t="s">
        <v>477</v>
      </c>
      <c r="B431" t="s">
        <v>41</v>
      </c>
      <c r="C431" t="s">
        <v>26</v>
      </c>
      <c r="D431">
        <v>87</v>
      </c>
      <c r="E431">
        <v>1212</v>
      </c>
      <c r="F431" t="s">
        <v>143</v>
      </c>
      <c r="G431" s="1">
        <v>7.1782200000000004E-2</v>
      </c>
      <c r="J431" t="s">
        <v>130</v>
      </c>
      <c r="K431" t="s">
        <v>41</v>
      </c>
      <c r="L431" t="s">
        <v>26</v>
      </c>
      <c r="N431">
        <v>698</v>
      </c>
      <c r="O431" t="s">
        <v>42</v>
      </c>
      <c r="S431" t="s">
        <v>62</v>
      </c>
      <c r="T431" t="s">
        <v>41</v>
      </c>
      <c r="U431" t="s">
        <v>32</v>
      </c>
      <c r="V431">
        <v>2169</v>
      </c>
      <c r="W431">
        <v>2232</v>
      </c>
      <c r="X431" t="s">
        <v>42</v>
      </c>
      <c r="Y431" s="1">
        <v>0.97177420000000003</v>
      </c>
      <c r="AB431" t="s">
        <v>80</v>
      </c>
      <c r="AC431" t="s">
        <v>41</v>
      </c>
      <c r="AD431" t="s">
        <v>28</v>
      </c>
      <c r="AE431">
        <v>4</v>
      </c>
      <c r="AF431">
        <v>1660</v>
      </c>
      <c r="AG431" t="s">
        <v>42</v>
      </c>
      <c r="AH431" s="1">
        <v>2.4096E-3</v>
      </c>
    </row>
    <row r="432" spans="1:34" x14ac:dyDescent="0.35">
      <c r="A432" t="s">
        <v>478</v>
      </c>
      <c r="B432" t="s">
        <v>41</v>
      </c>
      <c r="C432" t="s">
        <v>26</v>
      </c>
      <c r="D432">
        <v>165</v>
      </c>
      <c r="E432">
        <v>1631</v>
      </c>
      <c r="F432" t="s">
        <v>143</v>
      </c>
      <c r="G432" s="1">
        <v>0.1011649</v>
      </c>
      <c r="J432" t="s">
        <v>131</v>
      </c>
      <c r="K432" t="s">
        <v>41</v>
      </c>
      <c r="L432" t="s">
        <v>32</v>
      </c>
      <c r="M432">
        <v>2594</v>
      </c>
      <c r="N432">
        <v>2791</v>
      </c>
      <c r="O432" t="s">
        <v>132</v>
      </c>
      <c r="P432" s="1">
        <v>0.92941600000000002</v>
      </c>
      <c r="S432" t="s">
        <v>62</v>
      </c>
      <c r="T432" t="s">
        <v>41</v>
      </c>
      <c r="U432" t="s">
        <v>703</v>
      </c>
      <c r="V432">
        <v>2678</v>
      </c>
      <c r="W432">
        <v>3868</v>
      </c>
      <c r="X432" t="s">
        <v>42</v>
      </c>
      <c r="Y432" s="1">
        <v>0.6923475</v>
      </c>
      <c r="AB432" t="s">
        <v>80</v>
      </c>
      <c r="AC432" t="s">
        <v>41</v>
      </c>
      <c r="AD432" t="s">
        <v>26</v>
      </c>
      <c r="AF432">
        <v>1060</v>
      </c>
      <c r="AG432" t="s">
        <v>42</v>
      </c>
    </row>
    <row r="433" spans="1:34" x14ac:dyDescent="0.35">
      <c r="A433" t="s">
        <v>479</v>
      </c>
      <c r="B433" t="s">
        <v>41</v>
      </c>
      <c r="C433" t="s">
        <v>26</v>
      </c>
      <c r="D433">
        <v>16</v>
      </c>
      <c r="E433">
        <v>441</v>
      </c>
      <c r="F433" t="s">
        <v>143</v>
      </c>
      <c r="G433" s="1">
        <v>3.62812E-2</v>
      </c>
      <c r="J433" t="s">
        <v>131</v>
      </c>
      <c r="K433" t="s">
        <v>41</v>
      </c>
      <c r="L433" t="s">
        <v>28</v>
      </c>
      <c r="M433">
        <v>541</v>
      </c>
      <c r="N433">
        <v>610</v>
      </c>
      <c r="O433" t="s">
        <v>132</v>
      </c>
      <c r="P433" s="1">
        <v>0.88688520000000004</v>
      </c>
      <c r="S433" t="s">
        <v>62</v>
      </c>
      <c r="T433" t="s">
        <v>41</v>
      </c>
      <c r="U433" t="s">
        <v>28</v>
      </c>
      <c r="V433">
        <v>285</v>
      </c>
      <c r="W433">
        <v>547</v>
      </c>
      <c r="X433" t="s">
        <v>42</v>
      </c>
      <c r="Y433" s="1">
        <v>0.52102380000000004</v>
      </c>
      <c r="AB433" t="s">
        <v>80</v>
      </c>
      <c r="AC433" t="s">
        <v>41</v>
      </c>
      <c r="AD433" t="s">
        <v>27</v>
      </c>
      <c r="AF433">
        <v>1975</v>
      </c>
      <c r="AG433" t="s">
        <v>42</v>
      </c>
    </row>
    <row r="434" spans="1:34" x14ac:dyDescent="0.35">
      <c r="A434" t="s">
        <v>480</v>
      </c>
      <c r="B434" t="s">
        <v>41</v>
      </c>
      <c r="C434" t="s">
        <v>26</v>
      </c>
      <c r="D434">
        <v>25</v>
      </c>
      <c r="E434">
        <v>627</v>
      </c>
      <c r="F434" t="s">
        <v>143</v>
      </c>
      <c r="G434" s="1">
        <v>3.9872400000000002E-2</v>
      </c>
      <c r="J434" t="s">
        <v>131</v>
      </c>
      <c r="K434" t="s">
        <v>41</v>
      </c>
      <c r="L434" t="s">
        <v>703</v>
      </c>
      <c r="M434">
        <v>4659</v>
      </c>
      <c r="N434">
        <v>5664</v>
      </c>
      <c r="O434" t="s">
        <v>132</v>
      </c>
      <c r="P434" s="1">
        <v>0.82256359999999995</v>
      </c>
      <c r="S434" t="s">
        <v>62</v>
      </c>
      <c r="T434" t="s">
        <v>41</v>
      </c>
      <c r="U434" t="s">
        <v>26</v>
      </c>
      <c r="W434">
        <v>169</v>
      </c>
      <c r="X434" t="s">
        <v>42</v>
      </c>
      <c r="AB434" t="s">
        <v>81</v>
      </c>
      <c r="AC434" t="s">
        <v>41</v>
      </c>
      <c r="AD434" t="s">
        <v>32</v>
      </c>
      <c r="AE434">
        <v>7041</v>
      </c>
      <c r="AF434">
        <v>14749</v>
      </c>
      <c r="AG434" t="s">
        <v>42</v>
      </c>
      <c r="AH434" s="1">
        <v>0.47738829999999999</v>
      </c>
    </row>
    <row r="435" spans="1:34" x14ac:dyDescent="0.35">
      <c r="A435" t="s">
        <v>481</v>
      </c>
      <c r="B435" t="s">
        <v>41</v>
      </c>
      <c r="C435" t="s">
        <v>26</v>
      </c>
      <c r="D435">
        <v>1</v>
      </c>
      <c r="E435">
        <v>20</v>
      </c>
      <c r="F435" t="s">
        <v>143</v>
      </c>
      <c r="G435" s="1">
        <v>0.05</v>
      </c>
      <c r="J435" t="s">
        <v>131</v>
      </c>
      <c r="K435" t="s">
        <v>41</v>
      </c>
      <c r="L435" t="s">
        <v>27</v>
      </c>
      <c r="M435">
        <v>363</v>
      </c>
      <c r="N435">
        <v>778</v>
      </c>
      <c r="O435" t="s">
        <v>132</v>
      </c>
      <c r="P435" s="1">
        <v>0.46658100000000002</v>
      </c>
      <c r="S435" t="s">
        <v>62</v>
      </c>
      <c r="T435" t="s">
        <v>41</v>
      </c>
      <c r="U435" t="s">
        <v>27</v>
      </c>
      <c r="W435">
        <v>493</v>
      </c>
      <c r="X435" t="s">
        <v>42</v>
      </c>
      <c r="AB435" t="s">
        <v>81</v>
      </c>
      <c r="AC435" t="s">
        <v>41</v>
      </c>
      <c r="AD435" t="s">
        <v>703</v>
      </c>
      <c r="AE435">
        <v>4054</v>
      </c>
      <c r="AF435">
        <v>51309</v>
      </c>
      <c r="AG435" t="s">
        <v>42</v>
      </c>
      <c r="AH435" s="1">
        <v>7.9011499999999998E-2</v>
      </c>
    </row>
    <row r="436" spans="1:34" x14ac:dyDescent="0.35">
      <c r="A436" t="s">
        <v>482</v>
      </c>
      <c r="B436" t="s">
        <v>41</v>
      </c>
      <c r="C436" t="s">
        <v>26</v>
      </c>
      <c r="D436">
        <v>61</v>
      </c>
      <c r="E436">
        <v>650</v>
      </c>
      <c r="F436" t="s">
        <v>143</v>
      </c>
      <c r="G436" s="1">
        <v>9.3846200000000005E-2</v>
      </c>
      <c r="J436" t="s">
        <v>131</v>
      </c>
      <c r="K436" t="s">
        <v>41</v>
      </c>
      <c r="L436" t="s">
        <v>26</v>
      </c>
      <c r="N436">
        <v>477</v>
      </c>
      <c r="O436" t="s">
        <v>132</v>
      </c>
      <c r="S436" t="s">
        <v>63</v>
      </c>
      <c r="T436" t="s">
        <v>41</v>
      </c>
      <c r="U436" t="s">
        <v>26</v>
      </c>
      <c r="W436">
        <v>821</v>
      </c>
      <c r="X436" t="s">
        <v>42</v>
      </c>
      <c r="AB436" t="s">
        <v>81</v>
      </c>
      <c r="AC436" t="s">
        <v>41</v>
      </c>
      <c r="AD436" t="s">
        <v>28</v>
      </c>
      <c r="AE436">
        <v>15</v>
      </c>
      <c r="AF436">
        <v>8445</v>
      </c>
      <c r="AG436" t="s">
        <v>42</v>
      </c>
      <c r="AH436" s="1">
        <v>1.7761999999999999E-3</v>
      </c>
    </row>
    <row r="437" spans="1:34" x14ac:dyDescent="0.35">
      <c r="A437" t="s">
        <v>483</v>
      </c>
      <c r="B437" t="s">
        <v>41</v>
      </c>
      <c r="C437" t="s">
        <v>26</v>
      </c>
      <c r="D437">
        <v>27</v>
      </c>
      <c r="E437">
        <v>451</v>
      </c>
      <c r="F437" t="s">
        <v>143</v>
      </c>
      <c r="G437" s="1">
        <v>5.9866999999999997E-2</v>
      </c>
      <c r="J437" t="s">
        <v>133</v>
      </c>
      <c r="K437" t="s">
        <v>41</v>
      </c>
      <c r="L437" t="s">
        <v>32</v>
      </c>
      <c r="M437">
        <v>5791</v>
      </c>
      <c r="N437">
        <v>6532</v>
      </c>
      <c r="O437" t="s">
        <v>132</v>
      </c>
      <c r="P437" s="1">
        <v>0.88655850000000003</v>
      </c>
      <c r="S437" t="s">
        <v>64</v>
      </c>
      <c r="T437" t="s">
        <v>41</v>
      </c>
      <c r="U437" t="s">
        <v>32</v>
      </c>
      <c r="V437">
        <v>121</v>
      </c>
      <c r="W437">
        <v>85</v>
      </c>
      <c r="X437" t="s">
        <v>42</v>
      </c>
      <c r="Y437" s="1">
        <v>1</v>
      </c>
      <c r="AB437" t="s">
        <v>81</v>
      </c>
      <c r="AC437" t="s">
        <v>41</v>
      </c>
      <c r="AD437" t="s">
        <v>26</v>
      </c>
      <c r="AF437">
        <v>4494</v>
      </c>
      <c r="AG437" t="s">
        <v>42</v>
      </c>
    </row>
    <row r="438" spans="1:34" x14ac:dyDescent="0.35">
      <c r="A438" t="s">
        <v>484</v>
      </c>
      <c r="B438" t="s">
        <v>41</v>
      </c>
      <c r="C438" t="s">
        <v>26</v>
      </c>
      <c r="D438">
        <v>40</v>
      </c>
      <c r="E438">
        <v>989</v>
      </c>
      <c r="F438" t="s">
        <v>143</v>
      </c>
      <c r="G438" s="1">
        <v>4.0444899999999999E-2</v>
      </c>
      <c r="J438" t="s">
        <v>133</v>
      </c>
      <c r="K438" t="s">
        <v>41</v>
      </c>
      <c r="L438" t="s">
        <v>703</v>
      </c>
      <c r="M438">
        <v>9323</v>
      </c>
      <c r="N438">
        <v>12352</v>
      </c>
      <c r="O438" t="s">
        <v>132</v>
      </c>
      <c r="P438" s="1">
        <v>0.75477649999999996</v>
      </c>
      <c r="S438" t="s">
        <v>64</v>
      </c>
      <c r="T438" t="s">
        <v>41</v>
      </c>
      <c r="U438" t="s">
        <v>703</v>
      </c>
      <c r="V438">
        <v>584</v>
      </c>
      <c r="W438">
        <v>502</v>
      </c>
      <c r="X438" t="s">
        <v>42</v>
      </c>
      <c r="Y438" s="1">
        <v>1</v>
      </c>
      <c r="AB438" t="s">
        <v>81</v>
      </c>
      <c r="AC438" t="s">
        <v>41</v>
      </c>
      <c r="AD438" t="s">
        <v>27</v>
      </c>
      <c r="AF438">
        <v>9102</v>
      </c>
      <c r="AG438" t="s">
        <v>42</v>
      </c>
    </row>
    <row r="439" spans="1:34" x14ac:dyDescent="0.35">
      <c r="A439" t="s">
        <v>485</v>
      </c>
      <c r="B439" t="s">
        <v>41</v>
      </c>
      <c r="C439" t="s">
        <v>26</v>
      </c>
      <c r="D439">
        <v>45</v>
      </c>
      <c r="E439">
        <v>1123</v>
      </c>
      <c r="F439" t="s">
        <v>143</v>
      </c>
      <c r="G439" s="1">
        <v>4.0071200000000001E-2</v>
      </c>
      <c r="J439" t="s">
        <v>133</v>
      </c>
      <c r="K439" t="s">
        <v>41</v>
      </c>
      <c r="L439" t="s">
        <v>28</v>
      </c>
      <c r="M439">
        <v>983</v>
      </c>
      <c r="N439">
        <v>1364</v>
      </c>
      <c r="O439" t="s">
        <v>132</v>
      </c>
      <c r="P439" s="1">
        <v>0.7206745</v>
      </c>
      <c r="S439" t="s">
        <v>64</v>
      </c>
      <c r="T439" t="s">
        <v>41</v>
      </c>
      <c r="U439" t="s">
        <v>28</v>
      </c>
      <c r="V439">
        <v>3</v>
      </c>
      <c r="W439">
        <v>68</v>
      </c>
      <c r="X439" t="s">
        <v>42</v>
      </c>
      <c r="Y439" s="1">
        <v>4.41176E-2</v>
      </c>
      <c r="AB439" t="s">
        <v>82</v>
      </c>
      <c r="AC439" t="s">
        <v>41</v>
      </c>
      <c r="AD439" t="s">
        <v>32</v>
      </c>
      <c r="AE439">
        <v>4447</v>
      </c>
      <c r="AF439">
        <v>7191</v>
      </c>
      <c r="AG439" t="s">
        <v>42</v>
      </c>
      <c r="AH439" s="1">
        <v>0.61841190000000001</v>
      </c>
    </row>
    <row r="440" spans="1:34" x14ac:dyDescent="0.35">
      <c r="A440" t="s">
        <v>486</v>
      </c>
      <c r="B440" t="s">
        <v>41</v>
      </c>
      <c r="C440" t="s">
        <v>26</v>
      </c>
      <c r="D440">
        <v>50</v>
      </c>
      <c r="E440">
        <v>1179</v>
      </c>
      <c r="F440" t="s">
        <v>143</v>
      </c>
      <c r="G440" s="1">
        <v>4.2408800000000003E-2</v>
      </c>
      <c r="J440" t="s">
        <v>133</v>
      </c>
      <c r="K440" t="s">
        <v>41</v>
      </c>
      <c r="L440" t="s">
        <v>27</v>
      </c>
      <c r="M440">
        <v>481</v>
      </c>
      <c r="N440">
        <v>1668</v>
      </c>
      <c r="O440" t="s">
        <v>132</v>
      </c>
      <c r="P440" s="1">
        <v>0.2883693</v>
      </c>
      <c r="S440" t="s">
        <v>64</v>
      </c>
      <c r="T440" t="s">
        <v>41</v>
      </c>
      <c r="U440" t="s">
        <v>26</v>
      </c>
      <c r="W440">
        <v>46</v>
      </c>
      <c r="X440" t="s">
        <v>42</v>
      </c>
      <c r="AB440" t="s">
        <v>82</v>
      </c>
      <c r="AC440" t="s">
        <v>41</v>
      </c>
      <c r="AD440" t="s">
        <v>703</v>
      </c>
      <c r="AE440">
        <v>1332</v>
      </c>
      <c r="AF440">
        <v>13922</v>
      </c>
      <c r="AG440" t="s">
        <v>42</v>
      </c>
      <c r="AH440" s="1">
        <v>9.5675899999999994E-2</v>
      </c>
    </row>
    <row r="441" spans="1:34" x14ac:dyDescent="0.35">
      <c r="A441" t="s">
        <v>487</v>
      </c>
      <c r="B441" t="s">
        <v>41</v>
      </c>
      <c r="C441" t="s">
        <v>26</v>
      </c>
      <c r="D441">
        <v>60</v>
      </c>
      <c r="E441">
        <v>1368</v>
      </c>
      <c r="F441" t="s">
        <v>143</v>
      </c>
      <c r="G441" s="1">
        <v>4.3859599999999999E-2</v>
      </c>
      <c r="J441" t="s">
        <v>133</v>
      </c>
      <c r="K441" t="s">
        <v>41</v>
      </c>
      <c r="L441" t="s">
        <v>26</v>
      </c>
      <c r="N441">
        <v>1050</v>
      </c>
      <c r="O441" t="s">
        <v>132</v>
      </c>
      <c r="S441" t="s">
        <v>64</v>
      </c>
      <c r="T441" t="s">
        <v>41</v>
      </c>
      <c r="U441" t="s">
        <v>27</v>
      </c>
      <c r="W441">
        <v>69</v>
      </c>
      <c r="X441" t="s">
        <v>42</v>
      </c>
      <c r="AB441" t="s">
        <v>82</v>
      </c>
      <c r="AC441" t="s">
        <v>41</v>
      </c>
      <c r="AD441" t="s">
        <v>28</v>
      </c>
      <c r="AE441">
        <v>4</v>
      </c>
      <c r="AF441">
        <v>2394</v>
      </c>
      <c r="AG441" t="s">
        <v>42</v>
      </c>
      <c r="AH441" s="1">
        <v>1.6708000000000001E-3</v>
      </c>
    </row>
    <row r="442" spans="1:34" x14ac:dyDescent="0.35">
      <c r="A442" t="s">
        <v>488</v>
      </c>
      <c r="B442" t="s">
        <v>41</v>
      </c>
      <c r="C442" t="s">
        <v>26</v>
      </c>
      <c r="D442">
        <v>28</v>
      </c>
      <c r="E442">
        <v>1168</v>
      </c>
      <c r="F442" t="s">
        <v>143</v>
      </c>
      <c r="G442" s="1">
        <v>2.39726E-2</v>
      </c>
      <c r="J442" t="s">
        <v>134</v>
      </c>
      <c r="K442" t="s">
        <v>41</v>
      </c>
      <c r="L442" t="s">
        <v>32</v>
      </c>
      <c r="M442">
        <v>9734</v>
      </c>
      <c r="N442">
        <v>11133</v>
      </c>
      <c r="O442" t="s">
        <v>132</v>
      </c>
      <c r="P442" s="1">
        <v>0.87433760000000005</v>
      </c>
      <c r="S442" t="s">
        <v>65</v>
      </c>
      <c r="T442" t="s">
        <v>41</v>
      </c>
      <c r="U442" t="s">
        <v>32</v>
      </c>
      <c r="V442">
        <v>3006</v>
      </c>
      <c r="W442">
        <v>3480</v>
      </c>
      <c r="X442" t="s">
        <v>42</v>
      </c>
      <c r="Y442" s="1">
        <v>0.86379309999999998</v>
      </c>
      <c r="AB442" t="s">
        <v>82</v>
      </c>
      <c r="AC442" t="s">
        <v>41</v>
      </c>
      <c r="AD442" t="s">
        <v>26</v>
      </c>
      <c r="AF442">
        <v>839</v>
      </c>
      <c r="AG442" t="s">
        <v>42</v>
      </c>
    </row>
    <row r="443" spans="1:34" x14ac:dyDescent="0.35">
      <c r="A443" t="s">
        <v>489</v>
      </c>
      <c r="B443" t="s">
        <v>41</v>
      </c>
      <c r="C443" t="s">
        <v>26</v>
      </c>
      <c r="D443">
        <v>27</v>
      </c>
      <c r="E443">
        <v>441</v>
      </c>
      <c r="F443" t="s">
        <v>143</v>
      </c>
      <c r="G443" s="1">
        <v>6.1224500000000001E-2</v>
      </c>
      <c r="J443" t="s">
        <v>134</v>
      </c>
      <c r="K443" t="s">
        <v>41</v>
      </c>
      <c r="L443" t="s">
        <v>28</v>
      </c>
      <c r="M443">
        <v>2655</v>
      </c>
      <c r="N443">
        <v>3226</v>
      </c>
      <c r="O443" t="s">
        <v>132</v>
      </c>
      <c r="P443" s="1">
        <v>0.82300059999999997</v>
      </c>
      <c r="S443" t="s">
        <v>65</v>
      </c>
      <c r="T443" t="s">
        <v>41</v>
      </c>
      <c r="U443" t="s">
        <v>703</v>
      </c>
      <c r="V443">
        <v>8747</v>
      </c>
      <c r="W443">
        <v>14029</v>
      </c>
      <c r="X443" t="s">
        <v>42</v>
      </c>
      <c r="Y443" s="1">
        <v>0.6234942</v>
      </c>
      <c r="AB443" t="s">
        <v>82</v>
      </c>
      <c r="AC443" t="s">
        <v>41</v>
      </c>
      <c r="AD443" t="s">
        <v>27</v>
      </c>
      <c r="AF443">
        <v>2146</v>
      </c>
      <c r="AG443" t="s">
        <v>42</v>
      </c>
    </row>
    <row r="444" spans="1:34" x14ac:dyDescent="0.35">
      <c r="A444" t="s">
        <v>490</v>
      </c>
      <c r="B444" t="s">
        <v>41</v>
      </c>
      <c r="C444" t="s">
        <v>26</v>
      </c>
      <c r="D444">
        <v>2</v>
      </c>
      <c r="E444">
        <v>54</v>
      </c>
      <c r="F444" t="s">
        <v>143</v>
      </c>
      <c r="G444" s="1">
        <v>3.7037E-2</v>
      </c>
      <c r="J444" t="s">
        <v>134</v>
      </c>
      <c r="K444" t="s">
        <v>41</v>
      </c>
      <c r="L444" t="s">
        <v>703</v>
      </c>
      <c r="M444">
        <v>22017</v>
      </c>
      <c r="N444">
        <v>27384</v>
      </c>
      <c r="O444" t="s">
        <v>132</v>
      </c>
      <c r="P444" s="1">
        <v>0.80400959999999999</v>
      </c>
      <c r="S444" t="s">
        <v>65</v>
      </c>
      <c r="T444" t="s">
        <v>41</v>
      </c>
      <c r="U444" t="s">
        <v>28</v>
      </c>
      <c r="V444">
        <v>192</v>
      </c>
      <c r="W444">
        <v>697</v>
      </c>
      <c r="X444" t="s">
        <v>42</v>
      </c>
      <c r="Y444" s="1">
        <v>0.2754663</v>
      </c>
      <c r="AB444" t="s">
        <v>83</v>
      </c>
      <c r="AC444" t="s">
        <v>41</v>
      </c>
      <c r="AD444" t="s">
        <v>32</v>
      </c>
      <c r="AE444">
        <v>2998</v>
      </c>
      <c r="AF444">
        <v>5101</v>
      </c>
      <c r="AG444" t="s">
        <v>42</v>
      </c>
      <c r="AH444" s="1">
        <v>0.58772789999999997</v>
      </c>
    </row>
    <row r="445" spans="1:34" x14ac:dyDescent="0.35">
      <c r="A445" t="s">
        <v>491</v>
      </c>
      <c r="B445" t="s">
        <v>41</v>
      </c>
      <c r="C445" t="s">
        <v>26</v>
      </c>
      <c r="D445">
        <v>2</v>
      </c>
      <c r="E445">
        <v>41</v>
      </c>
      <c r="F445" t="s">
        <v>143</v>
      </c>
      <c r="G445" s="1">
        <v>4.8780499999999997E-2</v>
      </c>
      <c r="J445" t="s">
        <v>134</v>
      </c>
      <c r="K445" t="s">
        <v>41</v>
      </c>
      <c r="L445" t="s">
        <v>27</v>
      </c>
      <c r="M445">
        <v>1308</v>
      </c>
      <c r="N445">
        <v>3757</v>
      </c>
      <c r="O445" t="s">
        <v>132</v>
      </c>
      <c r="P445" s="1">
        <v>0.34815010000000002</v>
      </c>
      <c r="S445" t="s">
        <v>65</v>
      </c>
      <c r="T445" t="s">
        <v>41</v>
      </c>
      <c r="U445" t="s">
        <v>27</v>
      </c>
      <c r="V445">
        <v>2</v>
      </c>
      <c r="W445">
        <v>935</v>
      </c>
      <c r="X445" t="s">
        <v>42</v>
      </c>
      <c r="Y445" s="1">
        <v>2.1389999999999998E-3</v>
      </c>
      <c r="AB445" t="s">
        <v>83</v>
      </c>
      <c r="AC445" t="s">
        <v>41</v>
      </c>
      <c r="AD445" t="s">
        <v>703</v>
      </c>
      <c r="AE445">
        <v>963</v>
      </c>
      <c r="AF445">
        <v>10567</v>
      </c>
      <c r="AG445" t="s">
        <v>42</v>
      </c>
      <c r="AH445" s="1">
        <v>9.11328E-2</v>
      </c>
    </row>
    <row r="446" spans="1:34" x14ac:dyDescent="0.35">
      <c r="A446" t="s">
        <v>492</v>
      </c>
      <c r="B446" t="s">
        <v>41</v>
      </c>
      <c r="C446" t="s">
        <v>26</v>
      </c>
      <c r="D446">
        <v>8</v>
      </c>
      <c r="E446">
        <v>682</v>
      </c>
      <c r="F446" t="s">
        <v>143</v>
      </c>
      <c r="G446" s="1">
        <v>1.17302E-2</v>
      </c>
      <c r="J446" t="s">
        <v>134</v>
      </c>
      <c r="K446" t="s">
        <v>41</v>
      </c>
      <c r="L446" t="s">
        <v>26</v>
      </c>
      <c r="M446">
        <v>1</v>
      </c>
      <c r="N446">
        <v>2595</v>
      </c>
      <c r="O446" t="s">
        <v>132</v>
      </c>
      <c r="P446" s="1">
        <v>3.8539999999999999E-4</v>
      </c>
      <c r="S446" t="s">
        <v>65</v>
      </c>
      <c r="T446" t="s">
        <v>41</v>
      </c>
      <c r="U446" t="s">
        <v>26</v>
      </c>
      <c r="V446">
        <v>1</v>
      </c>
      <c r="W446">
        <v>635</v>
      </c>
      <c r="X446" t="s">
        <v>42</v>
      </c>
      <c r="Y446" s="1">
        <v>1.5747999999999999E-3</v>
      </c>
      <c r="AB446" t="s">
        <v>83</v>
      </c>
      <c r="AC446" t="s">
        <v>41</v>
      </c>
      <c r="AD446" t="s">
        <v>28</v>
      </c>
      <c r="AE446">
        <v>2</v>
      </c>
      <c r="AF446">
        <v>1359</v>
      </c>
      <c r="AG446" t="s">
        <v>42</v>
      </c>
      <c r="AH446" s="1">
        <v>1.4717E-3</v>
      </c>
    </row>
    <row r="447" spans="1:34" x14ac:dyDescent="0.35">
      <c r="A447" t="s">
        <v>493</v>
      </c>
      <c r="B447" t="s">
        <v>41</v>
      </c>
      <c r="C447" t="s">
        <v>26</v>
      </c>
      <c r="D447">
        <v>25</v>
      </c>
      <c r="E447">
        <v>1482</v>
      </c>
      <c r="F447" t="s">
        <v>143</v>
      </c>
      <c r="G447" s="1">
        <v>1.6869100000000001E-2</v>
      </c>
      <c r="J447" t="s">
        <v>135</v>
      </c>
      <c r="K447" t="s">
        <v>41</v>
      </c>
      <c r="L447" t="s">
        <v>32</v>
      </c>
      <c r="M447">
        <v>475</v>
      </c>
      <c r="N447">
        <v>313</v>
      </c>
      <c r="O447" t="s">
        <v>132</v>
      </c>
      <c r="P447" s="1">
        <v>1</v>
      </c>
      <c r="S447" t="s">
        <v>66</v>
      </c>
      <c r="T447" t="s">
        <v>41</v>
      </c>
      <c r="U447" t="s">
        <v>32</v>
      </c>
      <c r="V447">
        <v>6507</v>
      </c>
      <c r="W447">
        <v>7442</v>
      </c>
      <c r="X447" t="s">
        <v>42</v>
      </c>
      <c r="Y447" s="1">
        <v>0.87436179999999997</v>
      </c>
      <c r="AB447" t="s">
        <v>83</v>
      </c>
      <c r="AC447" t="s">
        <v>41</v>
      </c>
      <c r="AD447" t="s">
        <v>26</v>
      </c>
      <c r="AF447">
        <v>800</v>
      </c>
      <c r="AG447" t="s">
        <v>42</v>
      </c>
    </row>
    <row r="448" spans="1:34" x14ac:dyDescent="0.35">
      <c r="A448" t="s">
        <v>494</v>
      </c>
      <c r="B448" t="s">
        <v>41</v>
      </c>
      <c r="C448" t="s">
        <v>26</v>
      </c>
      <c r="D448">
        <v>3</v>
      </c>
      <c r="E448">
        <v>526</v>
      </c>
      <c r="F448" t="s">
        <v>143</v>
      </c>
      <c r="G448" s="1">
        <v>5.7034E-3</v>
      </c>
      <c r="J448" t="s">
        <v>135</v>
      </c>
      <c r="K448" t="s">
        <v>41</v>
      </c>
      <c r="L448" t="s">
        <v>28</v>
      </c>
      <c r="M448">
        <v>103</v>
      </c>
      <c r="N448">
        <v>97</v>
      </c>
      <c r="O448" t="s">
        <v>132</v>
      </c>
      <c r="P448" s="1">
        <v>1</v>
      </c>
      <c r="S448" t="s">
        <v>66</v>
      </c>
      <c r="T448" t="s">
        <v>41</v>
      </c>
      <c r="U448" t="s">
        <v>703</v>
      </c>
      <c r="V448">
        <v>13828</v>
      </c>
      <c r="W448">
        <v>19132</v>
      </c>
      <c r="X448" t="s">
        <v>42</v>
      </c>
      <c r="Y448" s="1">
        <v>0.72276810000000002</v>
      </c>
      <c r="AB448" t="s">
        <v>83</v>
      </c>
      <c r="AC448" t="s">
        <v>41</v>
      </c>
      <c r="AD448" t="s">
        <v>27</v>
      </c>
      <c r="AF448">
        <v>1535</v>
      </c>
      <c r="AG448" t="s">
        <v>42</v>
      </c>
    </row>
    <row r="449" spans="1:34" x14ac:dyDescent="0.35">
      <c r="A449" t="s">
        <v>495</v>
      </c>
      <c r="B449" t="s">
        <v>41</v>
      </c>
      <c r="C449" t="s">
        <v>26</v>
      </c>
      <c r="D449">
        <v>30</v>
      </c>
      <c r="E449">
        <v>927</v>
      </c>
      <c r="F449" t="s">
        <v>143</v>
      </c>
      <c r="G449" s="1">
        <v>3.2362500000000002E-2</v>
      </c>
      <c r="J449" t="s">
        <v>135</v>
      </c>
      <c r="K449" t="s">
        <v>41</v>
      </c>
      <c r="L449" t="s">
        <v>703</v>
      </c>
      <c r="M449">
        <v>745</v>
      </c>
      <c r="N449">
        <v>723</v>
      </c>
      <c r="O449" t="s">
        <v>132</v>
      </c>
      <c r="P449" s="1">
        <v>1</v>
      </c>
      <c r="S449" t="s">
        <v>66</v>
      </c>
      <c r="T449" t="s">
        <v>41</v>
      </c>
      <c r="U449" t="s">
        <v>28</v>
      </c>
      <c r="V449">
        <v>1146</v>
      </c>
      <c r="W449">
        <v>2084</v>
      </c>
      <c r="X449" t="s">
        <v>42</v>
      </c>
      <c r="Y449" s="1">
        <v>0.54990399999999995</v>
      </c>
      <c r="AB449" t="s">
        <v>84</v>
      </c>
      <c r="AC449" t="s">
        <v>41</v>
      </c>
      <c r="AD449" t="s">
        <v>32</v>
      </c>
      <c r="AE449">
        <v>3135</v>
      </c>
      <c r="AF449">
        <v>5490</v>
      </c>
      <c r="AG449" t="s">
        <v>42</v>
      </c>
      <c r="AH449" s="1">
        <v>0.57103820000000005</v>
      </c>
    </row>
    <row r="450" spans="1:34" x14ac:dyDescent="0.35">
      <c r="A450" t="s">
        <v>496</v>
      </c>
      <c r="B450" t="s">
        <v>41</v>
      </c>
      <c r="C450" t="s">
        <v>26</v>
      </c>
      <c r="D450">
        <v>12</v>
      </c>
      <c r="E450">
        <v>654</v>
      </c>
      <c r="F450" t="s">
        <v>143</v>
      </c>
      <c r="G450" s="1">
        <v>1.83486E-2</v>
      </c>
      <c r="J450" t="s">
        <v>135</v>
      </c>
      <c r="K450" t="s">
        <v>41</v>
      </c>
      <c r="L450" t="s">
        <v>27</v>
      </c>
      <c r="M450">
        <v>53</v>
      </c>
      <c r="N450">
        <v>109</v>
      </c>
      <c r="O450" t="s">
        <v>132</v>
      </c>
      <c r="P450" s="1">
        <v>0.48623850000000002</v>
      </c>
      <c r="S450" t="s">
        <v>66</v>
      </c>
      <c r="T450" t="s">
        <v>41</v>
      </c>
      <c r="U450" t="s">
        <v>27</v>
      </c>
      <c r="V450">
        <v>10</v>
      </c>
      <c r="W450">
        <v>2064</v>
      </c>
      <c r="X450" t="s">
        <v>42</v>
      </c>
      <c r="Y450" s="1">
        <v>4.8450000000000003E-3</v>
      </c>
      <c r="AB450" t="s">
        <v>84</v>
      </c>
      <c r="AC450" t="s">
        <v>41</v>
      </c>
      <c r="AD450" t="s">
        <v>703</v>
      </c>
      <c r="AE450">
        <v>1782</v>
      </c>
      <c r="AF450">
        <v>17596</v>
      </c>
      <c r="AG450" t="s">
        <v>42</v>
      </c>
      <c r="AH450" s="1">
        <v>0.101273</v>
      </c>
    </row>
    <row r="451" spans="1:34" x14ac:dyDescent="0.35">
      <c r="A451" t="s">
        <v>497</v>
      </c>
      <c r="B451" t="s">
        <v>41</v>
      </c>
      <c r="C451" t="s">
        <v>26</v>
      </c>
      <c r="D451">
        <v>4</v>
      </c>
      <c r="E451">
        <v>647</v>
      </c>
      <c r="F451" t="s">
        <v>143</v>
      </c>
      <c r="G451" s="1">
        <v>6.1824000000000002E-3</v>
      </c>
      <c r="J451" t="s">
        <v>135</v>
      </c>
      <c r="K451" t="s">
        <v>41</v>
      </c>
      <c r="L451" t="s">
        <v>26</v>
      </c>
      <c r="N451">
        <v>31</v>
      </c>
      <c r="O451" t="s">
        <v>132</v>
      </c>
      <c r="S451" t="s">
        <v>66</v>
      </c>
      <c r="T451" t="s">
        <v>41</v>
      </c>
      <c r="U451" t="s">
        <v>26</v>
      </c>
      <c r="W451">
        <v>993</v>
      </c>
      <c r="X451" t="s">
        <v>42</v>
      </c>
      <c r="AB451" t="s">
        <v>84</v>
      </c>
      <c r="AC451" t="s">
        <v>41</v>
      </c>
      <c r="AD451" t="s">
        <v>28</v>
      </c>
      <c r="AE451">
        <v>4</v>
      </c>
      <c r="AF451">
        <v>2657</v>
      </c>
      <c r="AG451" t="s">
        <v>42</v>
      </c>
      <c r="AH451" s="1">
        <v>1.5054999999999999E-3</v>
      </c>
    </row>
    <row r="452" spans="1:34" x14ac:dyDescent="0.35">
      <c r="A452" t="s">
        <v>498</v>
      </c>
      <c r="B452" t="s">
        <v>41</v>
      </c>
      <c r="C452" t="s">
        <v>26</v>
      </c>
      <c r="D452">
        <v>18</v>
      </c>
      <c r="E452">
        <v>907</v>
      </c>
      <c r="F452" t="s">
        <v>143</v>
      </c>
      <c r="G452" s="1">
        <v>1.9845600000000001E-2</v>
      </c>
      <c r="J452" t="s">
        <v>136</v>
      </c>
      <c r="K452" t="s">
        <v>68</v>
      </c>
      <c r="L452" t="s">
        <v>703</v>
      </c>
      <c r="M452">
        <v>2795</v>
      </c>
      <c r="N452">
        <v>3060</v>
      </c>
      <c r="O452" t="s">
        <v>132</v>
      </c>
      <c r="P452" s="1">
        <v>0.91339870000000001</v>
      </c>
      <c r="S452" t="s">
        <v>67</v>
      </c>
      <c r="T452" t="s">
        <v>41</v>
      </c>
      <c r="U452" t="s">
        <v>26</v>
      </c>
      <c r="W452">
        <v>2494</v>
      </c>
      <c r="X452" t="s">
        <v>42</v>
      </c>
      <c r="AB452" t="s">
        <v>84</v>
      </c>
      <c r="AC452" t="s">
        <v>41</v>
      </c>
      <c r="AD452" t="s">
        <v>26</v>
      </c>
      <c r="AF452">
        <v>1589</v>
      </c>
      <c r="AG452" t="s">
        <v>42</v>
      </c>
    </row>
    <row r="453" spans="1:34" x14ac:dyDescent="0.35">
      <c r="A453" t="s">
        <v>499</v>
      </c>
      <c r="B453" t="s">
        <v>41</v>
      </c>
      <c r="C453" t="s">
        <v>26</v>
      </c>
      <c r="D453">
        <v>9</v>
      </c>
      <c r="E453">
        <v>937</v>
      </c>
      <c r="F453" t="s">
        <v>143</v>
      </c>
      <c r="G453" s="1">
        <v>9.6051000000000001E-3</v>
      </c>
      <c r="J453" t="s">
        <v>136</v>
      </c>
      <c r="K453" t="s">
        <v>68</v>
      </c>
      <c r="L453" t="s">
        <v>28</v>
      </c>
      <c r="M453">
        <v>421</v>
      </c>
      <c r="N453">
        <v>463</v>
      </c>
      <c r="O453" t="s">
        <v>132</v>
      </c>
      <c r="P453" s="1">
        <v>0.90928730000000002</v>
      </c>
      <c r="S453" t="s">
        <v>71</v>
      </c>
      <c r="T453" t="s">
        <v>41</v>
      </c>
      <c r="U453" t="s">
        <v>32</v>
      </c>
      <c r="V453">
        <v>2108</v>
      </c>
      <c r="W453">
        <v>2540</v>
      </c>
      <c r="X453" t="s">
        <v>42</v>
      </c>
      <c r="Y453" s="1">
        <v>0.82992120000000003</v>
      </c>
      <c r="AB453" t="s">
        <v>84</v>
      </c>
      <c r="AC453" t="s">
        <v>41</v>
      </c>
      <c r="AD453" t="s">
        <v>27</v>
      </c>
      <c r="AF453">
        <v>3044</v>
      </c>
      <c r="AG453" t="s">
        <v>42</v>
      </c>
    </row>
    <row r="454" spans="1:34" x14ac:dyDescent="0.35">
      <c r="A454" t="s">
        <v>500</v>
      </c>
      <c r="B454" t="s">
        <v>41</v>
      </c>
      <c r="C454" t="s">
        <v>26</v>
      </c>
      <c r="D454">
        <v>17</v>
      </c>
      <c r="E454">
        <v>1179</v>
      </c>
      <c r="F454" t="s">
        <v>143</v>
      </c>
      <c r="G454" s="1">
        <v>1.4419E-2</v>
      </c>
      <c r="J454" t="s">
        <v>136</v>
      </c>
      <c r="K454" t="s">
        <v>68</v>
      </c>
      <c r="L454" t="s">
        <v>32</v>
      </c>
      <c r="M454">
        <v>1000</v>
      </c>
      <c r="N454">
        <v>1141</v>
      </c>
      <c r="O454" t="s">
        <v>132</v>
      </c>
      <c r="P454" s="1">
        <v>0.87642419999999999</v>
      </c>
      <c r="S454" t="s">
        <v>71</v>
      </c>
      <c r="T454" t="s">
        <v>41</v>
      </c>
      <c r="U454" t="s">
        <v>703</v>
      </c>
      <c r="V454">
        <v>5169</v>
      </c>
      <c r="W454">
        <v>9268</v>
      </c>
      <c r="X454" t="s">
        <v>42</v>
      </c>
      <c r="Y454" s="1">
        <v>0.55772549999999999</v>
      </c>
      <c r="AB454" t="s">
        <v>85</v>
      </c>
      <c r="AC454" t="s">
        <v>41</v>
      </c>
      <c r="AD454" t="s">
        <v>32</v>
      </c>
      <c r="AE454">
        <v>2106</v>
      </c>
      <c r="AF454">
        <v>3573</v>
      </c>
      <c r="AG454" t="s">
        <v>42</v>
      </c>
      <c r="AH454" s="1">
        <v>0.58942070000000002</v>
      </c>
    </row>
    <row r="455" spans="1:34" x14ac:dyDescent="0.35">
      <c r="A455" t="s">
        <v>501</v>
      </c>
      <c r="B455" t="s">
        <v>68</v>
      </c>
      <c r="C455" t="s">
        <v>26</v>
      </c>
      <c r="D455">
        <v>14</v>
      </c>
      <c r="E455">
        <v>829</v>
      </c>
      <c r="F455" t="s">
        <v>143</v>
      </c>
      <c r="G455" s="1">
        <v>1.6887800000000001E-2</v>
      </c>
      <c r="J455" t="s">
        <v>136</v>
      </c>
      <c r="K455" t="s">
        <v>68</v>
      </c>
      <c r="L455" t="s">
        <v>27</v>
      </c>
      <c r="M455">
        <v>175</v>
      </c>
      <c r="N455">
        <v>303</v>
      </c>
      <c r="O455" t="s">
        <v>132</v>
      </c>
      <c r="P455" s="1">
        <v>0.57755769999999995</v>
      </c>
      <c r="S455" t="s">
        <v>71</v>
      </c>
      <c r="T455" t="s">
        <v>41</v>
      </c>
      <c r="U455" t="s">
        <v>28</v>
      </c>
      <c r="V455">
        <v>360</v>
      </c>
      <c r="W455">
        <v>1212</v>
      </c>
      <c r="X455" t="s">
        <v>42</v>
      </c>
      <c r="Y455" s="1">
        <v>0.29702970000000001</v>
      </c>
      <c r="AB455" t="s">
        <v>85</v>
      </c>
      <c r="AC455" t="s">
        <v>41</v>
      </c>
      <c r="AD455" t="s">
        <v>703</v>
      </c>
      <c r="AE455">
        <v>1782</v>
      </c>
      <c r="AF455">
        <v>13178</v>
      </c>
      <c r="AG455" t="s">
        <v>42</v>
      </c>
      <c r="AH455" s="1">
        <v>0.1352254</v>
      </c>
    </row>
    <row r="456" spans="1:34" x14ac:dyDescent="0.35">
      <c r="A456" t="s">
        <v>502</v>
      </c>
      <c r="B456" t="s">
        <v>68</v>
      </c>
      <c r="C456" t="s">
        <v>26</v>
      </c>
      <c r="D456">
        <v>12</v>
      </c>
      <c r="E456">
        <v>946</v>
      </c>
      <c r="F456" t="s">
        <v>143</v>
      </c>
      <c r="G456" s="1">
        <v>1.2685E-2</v>
      </c>
      <c r="J456" t="s">
        <v>136</v>
      </c>
      <c r="K456" t="s">
        <v>41</v>
      </c>
      <c r="L456" t="s">
        <v>26</v>
      </c>
      <c r="N456">
        <v>134</v>
      </c>
      <c r="O456" t="s">
        <v>132</v>
      </c>
      <c r="S456" t="s">
        <v>71</v>
      </c>
      <c r="T456" t="s">
        <v>41</v>
      </c>
      <c r="U456" t="s">
        <v>27</v>
      </c>
      <c r="V456">
        <v>3</v>
      </c>
      <c r="W456">
        <v>1494</v>
      </c>
      <c r="X456" t="s">
        <v>42</v>
      </c>
      <c r="Y456" s="1">
        <v>2.0079999999999998E-3</v>
      </c>
      <c r="AB456" t="s">
        <v>85</v>
      </c>
      <c r="AC456" t="s">
        <v>41</v>
      </c>
      <c r="AD456" t="s">
        <v>26</v>
      </c>
      <c r="AF456">
        <v>393</v>
      </c>
      <c r="AG456" t="s">
        <v>42</v>
      </c>
    </row>
    <row r="457" spans="1:34" x14ac:dyDescent="0.35">
      <c r="A457" t="s">
        <v>503</v>
      </c>
      <c r="B457" t="s">
        <v>41</v>
      </c>
      <c r="C457" t="s">
        <v>26</v>
      </c>
      <c r="D457">
        <v>12</v>
      </c>
      <c r="E457">
        <v>1234</v>
      </c>
      <c r="F457" t="s">
        <v>143</v>
      </c>
      <c r="G457" s="1">
        <v>9.7245000000000005E-3</v>
      </c>
      <c r="J457" t="s">
        <v>137</v>
      </c>
      <c r="K457" t="s">
        <v>41</v>
      </c>
      <c r="L457" t="s">
        <v>32</v>
      </c>
      <c r="M457">
        <v>11714</v>
      </c>
      <c r="N457">
        <v>13442</v>
      </c>
      <c r="O457" t="s">
        <v>42</v>
      </c>
      <c r="P457" s="1">
        <v>0.87144770000000005</v>
      </c>
      <c r="S457" t="s">
        <v>71</v>
      </c>
      <c r="T457" t="s">
        <v>41</v>
      </c>
      <c r="U457" t="s">
        <v>26</v>
      </c>
      <c r="W457">
        <v>959</v>
      </c>
      <c r="X457" t="s">
        <v>42</v>
      </c>
      <c r="AB457" t="s">
        <v>85</v>
      </c>
      <c r="AC457" t="s">
        <v>41</v>
      </c>
      <c r="AD457" t="s">
        <v>28</v>
      </c>
      <c r="AF457">
        <v>440</v>
      </c>
      <c r="AG457" t="s">
        <v>42</v>
      </c>
    </row>
    <row r="458" spans="1:34" x14ac:dyDescent="0.35">
      <c r="A458" t="s">
        <v>504</v>
      </c>
      <c r="B458" t="s">
        <v>68</v>
      </c>
      <c r="C458" t="s">
        <v>26</v>
      </c>
      <c r="D458">
        <v>3</v>
      </c>
      <c r="E458">
        <v>967</v>
      </c>
      <c r="F458" t="s">
        <v>143</v>
      </c>
      <c r="G458" s="1">
        <v>3.1023999999999999E-3</v>
      </c>
      <c r="J458" t="s">
        <v>137</v>
      </c>
      <c r="K458" t="s">
        <v>41</v>
      </c>
      <c r="L458" t="s">
        <v>28</v>
      </c>
      <c r="M458">
        <v>1644</v>
      </c>
      <c r="N458">
        <v>2112</v>
      </c>
      <c r="O458" t="s">
        <v>42</v>
      </c>
      <c r="P458" s="1">
        <v>0.77840909999999996</v>
      </c>
      <c r="S458" t="s">
        <v>72</v>
      </c>
      <c r="T458" t="s">
        <v>41</v>
      </c>
      <c r="U458" t="s">
        <v>32</v>
      </c>
      <c r="V458">
        <v>474</v>
      </c>
      <c r="W458">
        <v>697</v>
      </c>
      <c r="X458" t="s">
        <v>42</v>
      </c>
      <c r="Y458" s="1">
        <v>0.68005740000000003</v>
      </c>
      <c r="AB458" t="s">
        <v>85</v>
      </c>
      <c r="AC458" t="s">
        <v>41</v>
      </c>
      <c r="AD458" t="s">
        <v>27</v>
      </c>
      <c r="AF458">
        <v>493</v>
      </c>
      <c r="AG458" t="s">
        <v>42</v>
      </c>
    </row>
    <row r="459" spans="1:34" x14ac:dyDescent="0.35">
      <c r="A459" t="s">
        <v>505</v>
      </c>
      <c r="B459" t="s">
        <v>68</v>
      </c>
      <c r="C459" t="s">
        <v>26</v>
      </c>
      <c r="D459">
        <v>3</v>
      </c>
      <c r="E459">
        <v>653</v>
      </c>
      <c r="F459" t="s">
        <v>143</v>
      </c>
      <c r="G459" s="1">
        <v>4.5941999999999997E-3</v>
      </c>
      <c r="J459" t="s">
        <v>137</v>
      </c>
      <c r="K459" t="s">
        <v>41</v>
      </c>
      <c r="L459" t="s">
        <v>703</v>
      </c>
      <c r="M459">
        <v>16228</v>
      </c>
      <c r="N459">
        <v>21111</v>
      </c>
      <c r="O459" t="s">
        <v>42</v>
      </c>
      <c r="P459" s="1">
        <v>0.76869880000000002</v>
      </c>
      <c r="S459" t="s">
        <v>72</v>
      </c>
      <c r="T459" t="s">
        <v>41</v>
      </c>
      <c r="U459" t="s">
        <v>703</v>
      </c>
      <c r="V459">
        <v>1638</v>
      </c>
      <c r="W459">
        <v>3150</v>
      </c>
      <c r="X459" t="s">
        <v>42</v>
      </c>
      <c r="Y459" s="1">
        <v>0.52</v>
      </c>
      <c r="AB459" t="s">
        <v>86</v>
      </c>
      <c r="AC459" t="s">
        <v>41</v>
      </c>
      <c r="AD459" t="s">
        <v>32</v>
      </c>
      <c r="AE459">
        <v>251</v>
      </c>
      <c r="AF459">
        <v>431</v>
      </c>
      <c r="AG459" t="s">
        <v>42</v>
      </c>
      <c r="AH459" s="1">
        <v>0.58236659999999996</v>
      </c>
    </row>
    <row r="460" spans="1:34" x14ac:dyDescent="0.35">
      <c r="A460" t="s">
        <v>506</v>
      </c>
      <c r="B460" t="s">
        <v>41</v>
      </c>
      <c r="C460" t="s">
        <v>26</v>
      </c>
      <c r="D460">
        <v>21</v>
      </c>
      <c r="E460">
        <v>937</v>
      </c>
      <c r="F460" t="s">
        <v>143</v>
      </c>
      <c r="G460" s="1">
        <v>2.2412000000000001E-2</v>
      </c>
      <c r="J460" t="s">
        <v>137</v>
      </c>
      <c r="K460" t="s">
        <v>41</v>
      </c>
      <c r="L460" t="s">
        <v>27</v>
      </c>
      <c r="M460">
        <v>959</v>
      </c>
      <c r="N460">
        <v>2594</v>
      </c>
      <c r="O460" t="s">
        <v>42</v>
      </c>
      <c r="P460" s="1">
        <v>0.36969930000000001</v>
      </c>
      <c r="S460" t="s">
        <v>72</v>
      </c>
      <c r="T460" t="s">
        <v>41</v>
      </c>
      <c r="U460" t="s">
        <v>28</v>
      </c>
      <c r="V460">
        <v>80</v>
      </c>
      <c r="W460">
        <v>335</v>
      </c>
      <c r="X460" t="s">
        <v>42</v>
      </c>
      <c r="Y460" s="1">
        <v>0.23880599999999999</v>
      </c>
      <c r="AB460" t="s">
        <v>86</v>
      </c>
      <c r="AC460" t="s">
        <v>41</v>
      </c>
      <c r="AD460" t="s">
        <v>703</v>
      </c>
      <c r="AE460">
        <v>71</v>
      </c>
      <c r="AF460">
        <v>663</v>
      </c>
      <c r="AG460" t="s">
        <v>42</v>
      </c>
      <c r="AH460" s="1">
        <v>0.107089</v>
      </c>
    </row>
    <row r="461" spans="1:34" x14ac:dyDescent="0.35">
      <c r="A461" t="s">
        <v>507</v>
      </c>
      <c r="B461" t="s">
        <v>41</v>
      </c>
      <c r="C461" t="s">
        <v>26</v>
      </c>
      <c r="D461">
        <v>12</v>
      </c>
      <c r="E461">
        <v>895</v>
      </c>
      <c r="F461" t="s">
        <v>143</v>
      </c>
      <c r="G461" s="1">
        <v>1.3407799999999999E-2</v>
      </c>
      <c r="J461" t="s">
        <v>137</v>
      </c>
      <c r="K461" t="s">
        <v>41</v>
      </c>
      <c r="L461" t="s">
        <v>26</v>
      </c>
      <c r="N461">
        <v>1696</v>
      </c>
      <c r="O461" t="s">
        <v>42</v>
      </c>
      <c r="S461" t="s">
        <v>72</v>
      </c>
      <c r="T461" t="s">
        <v>41</v>
      </c>
      <c r="U461" t="s">
        <v>26</v>
      </c>
      <c r="W461">
        <v>469</v>
      </c>
      <c r="X461" t="s">
        <v>42</v>
      </c>
      <c r="AB461" t="s">
        <v>86</v>
      </c>
      <c r="AC461" t="s">
        <v>41</v>
      </c>
      <c r="AD461" t="s">
        <v>26</v>
      </c>
      <c r="AF461">
        <v>35</v>
      </c>
      <c r="AG461" t="s">
        <v>42</v>
      </c>
    </row>
    <row r="462" spans="1:34" x14ac:dyDescent="0.35">
      <c r="A462" t="s">
        <v>508</v>
      </c>
      <c r="B462" t="s">
        <v>41</v>
      </c>
      <c r="C462" t="s">
        <v>26</v>
      </c>
      <c r="D462">
        <v>25</v>
      </c>
      <c r="E462">
        <v>574</v>
      </c>
      <c r="F462" t="s">
        <v>143</v>
      </c>
      <c r="G462" s="1">
        <v>4.3554000000000002E-2</v>
      </c>
      <c r="J462" t="s">
        <v>138</v>
      </c>
      <c r="K462" t="s">
        <v>41</v>
      </c>
      <c r="L462" t="s">
        <v>32</v>
      </c>
      <c r="M462">
        <v>11075</v>
      </c>
      <c r="N462">
        <v>12664</v>
      </c>
      <c r="O462" t="s">
        <v>132</v>
      </c>
      <c r="P462" s="1">
        <v>0.87452620000000003</v>
      </c>
      <c r="S462" t="s">
        <v>72</v>
      </c>
      <c r="T462" t="s">
        <v>41</v>
      </c>
      <c r="U462" t="s">
        <v>27</v>
      </c>
      <c r="W462">
        <v>494</v>
      </c>
      <c r="X462" t="s">
        <v>42</v>
      </c>
      <c r="AB462" t="s">
        <v>86</v>
      </c>
      <c r="AC462" t="s">
        <v>41</v>
      </c>
      <c r="AD462" t="s">
        <v>28</v>
      </c>
      <c r="AF462">
        <v>96</v>
      </c>
      <c r="AG462" t="s">
        <v>42</v>
      </c>
    </row>
    <row r="463" spans="1:34" x14ac:dyDescent="0.35">
      <c r="A463" t="s">
        <v>509</v>
      </c>
      <c r="B463" t="s">
        <v>41</v>
      </c>
      <c r="C463" t="s">
        <v>26</v>
      </c>
      <c r="D463">
        <v>39</v>
      </c>
      <c r="E463">
        <v>825</v>
      </c>
      <c r="F463" t="s">
        <v>143</v>
      </c>
      <c r="G463" s="1">
        <v>4.7272700000000001E-2</v>
      </c>
      <c r="J463" t="s">
        <v>138</v>
      </c>
      <c r="K463" t="s">
        <v>41</v>
      </c>
      <c r="L463" t="s">
        <v>28</v>
      </c>
      <c r="M463">
        <v>2717</v>
      </c>
      <c r="N463">
        <v>3237</v>
      </c>
      <c r="O463" t="s">
        <v>132</v>
      </c>
      <c r="P463" s="1">
        <v>0.83935740000000003</v>
      </c>
      <c r="S463" t="s">
        <v>73</v>
      </c>
      <c r="T463" t="s">
        <v>41</v>
      </c>
      <c r="U463" t="s">
        <v>32</v>
      </c>
      <c r="V463">
        <v>4401</v>
      </c>
      <c r="W463">
        <v>4558</v>
      </c>
      <c r="X463" t="s">
        <v>42</v>
      </c>
      <c r="Y463" s="1">
        <v>0.9655551</v>
      </c>
      <c r="AB463" t="s">
        <v>86</v>
      </c>
      <c r="AC463" t="s">
        <v>41</v>
      </c>
      <c r="AD463" t="s">
        <v>27</v>
      </c>
      <c r="AF463">
        <v>114</v>
      </c>
      <c r="AG463" t="s">
        <v>42</v>
      </c>
    </row>
    <row r="464" spans="1:34" x14ac:dyDescent="0.35">
      <c r="A464" t="s">
        <v>510</v>
      </c>
      <c r="B464" t="s">
        <v>41</v>
      </c>
      <c r="C464" t="s">
        <v>26</v>
      </c>
      <c r="D464">
        <v>1</v>
      </c>
      <c r="E464">
        <v>92</v>
      </c>
      <c r="F464" t="s">
        <v>143</v>
      </c>
      <c r="G464" s="1">
        <v>1.08696E-2</v>
      </c>
      <c r="J464" t="s">
        <v>138</v>
      </c>
      <c r="K464" t="s">
        <v>41</v>
      </c>
      <c r="L464" t="s">
        <v>703</v>
      </c>
      <c r="M464">
        <v>20005</v>
      </c>
      <c r="N464">
        <v>25064</v>
      </c>
      <c r="O464" t="s">
        <v>132</v>
      </c>
      <c r="P464" s="1">
        <v>0.79815670000000005</v>
      </c>
      <c r="S464" t="s">
        <v>73</v>
      </c>
      <c r="T464" t="s">
        <v>41</v>
      </c>
      <c r="U464" t="s">
        <v>703</v>
      </c>
      <c r="V464">
        <v>11391</v>
      </c>
      <c r="W464">
        <v>13150</v>
      </c>
      <c r="X464" t="s">
        <v>42</v>
      </c>
      <c r="Y464" s="1">
        <v>0.86623570000000005</v>
      </c>
      <c r="AB464" t="s">
        <v>87</v>
      </c>
      <c r="AC464" t="s">
        <v>41</v>
      </c>
      <c r="AD464" t="s">
        <v>32</v>
      </c>
      <c r="AE464">
        <v>5099</v>
      </c>
      <c r="AF464">
        <v>8415</v>
      </c>
      <c r="AG464" t="s">
        <v>42</v>
      </c>
      <c r="AH464" s="1">
        <v>0.60594179999999997</v>
      </c>
    </row>
    <row r="465" spans="1:34" x14ac:dyDescent="0.35">
      <c r="A465" t="s">
        <v>511</v>
      </c>
      <c r="B465" t="s">
        <v>41</v>
      </c>
      <c r="C465" t="s">
        <v>26</v>
      </c>
      <c r="D465">
        <v>31</v>
      </c>
      <c r="E465">
        <v>960</v>
      </c>
      <c r="F465" t="s">
        <v>143</v>
      </c>
      <c r="G465" s="1">
        <v>3.22917E-2</v>
      </c>
      <c r="J465" t="s">
        <v>138</v>
      </c>
      <c r="K465" t="s">
        <v>41</v>
      </c>
      <c r="L465" t="s">
        <v>27</v>
      </c>
      <c r="M465">
        <v>1496</v>
      </c>
      <c r="N465">
        <v>3374</v>
      </c>
      <c r="O465" t="s">
        <v>132</v>
      </c>
      <c r="P465" s="1">
        <v>0.44339060000000002</v>
      </c>
      <c r="S465" t="s">
        <v>73</v>
      </c>
      <c r="T465" t="s">
        <v>41</v>
      </c>
      <c r="U465" t="s">
        <v>28</v>
      </c>
      <c r="V465">
        <v>665</v>
      </c>
      <c r="W465">
        <v>1324</v>
      </c>
      <c r="X465" t="s">
        <v>42</v>
      </c>
      <c r="Y465" s="1">
        <v>0.50226590000000004</v>
      </c>
      <c r="AB465" t="s">
        <v>87</v>
      </c>
      <c r="AC465" t="s">
        <v>41</v>
      </c>
      <c r="AD465" t="s">
        <v>703</v>
      </c>
      <c r="AE465">
        <v>2336</v>
      </c>
      <c r="AF465">
        <v>23624</v>
      </c>
      <c r="AG465" t="s">
        <v>42</v>
      </c>
      <c r="AH465" s="1">
        <v>9.8882499999999998E-2</v>
      </c>
    </row>
    <row r="466" spans="1:34" x14ac:dyDescent="0.35">
      <c r="A466" t="s">
        <v>512</v>
      </c>
      <c r="B466" t="s">
        <v>41</v>
      </c>
      <c r="C466" t="s">
        <v>26</v>
      </c>
      <c r="D466">
        <v>16</v>
      </c>
      <c r="E466">
        <v>666</v>
      </c>
      <c r="F466" t="s">
        <v>143</v>
      </c>
      <c r="G466" s="1">
        <v>2.4024E-2</v>
      </c>
      <c r="J466" t="s">
        <v>138</v>
      </c>
      <c r="K466" t="s">
        <v>41</v>
      </c>
      <c r="L466" t="s">
        <v>26</v>
      </c>
      <c r="M466">
        <v>1</v>
      </c>
      <c r="N466">
        <v>1866</v>
      </c>
      <c r="O466" t="s">
        <v>132</v>
      </c>
      <c r="P466" s="1">
        <v>5.3589999999999996E-4</v>
      </c>
      <c r="S466" t="s">
        <v>73</v>
      </c>
      <c r="T466" t="s">
        <v>41</v>
      </c>
      <c r="U466" t="s">
        <v>26</v>
      </c>
      <c r="V466">
        <v>2</v>
      </c>
      <c r="W466">
        <v>844</v>
      </c>
      <c r="X466" t="s">
        <v>42</v>
      </c>
      <c r="Y466" s="1">
        <v>2.3697000000000002E-3</v>
      </c>
      <c r="AB466" t="s">
        <v>87</v>
      </c>
      <c r="AC466" t="s">
        <v>41</v>
      </c>
      <c r="AD466" t="s">
        <v>28</v>
      </c>
      <c r="AE466">
        <v>10</v>
      </c>
      <c r="AF466">
        <v>3787</v>
      </c>
      <c r="AG466" t="s">
        <v>42</v>
      </c>
      <c r="AH466" s="1">
        <v>2.6405999999999999E-3</v>
      </c>
    </row>
    <row r="467" spans="1:34" x14ac:dyDescent="0.35">
      <c r="A467" t="s">
        <v>513</v>
      </c>
      <c r="B467" t="s">
        <v>41</v>
      </c>
      <c r="C467" t="s">
        <v>26</v>
      </c>
      <c r="D467">
        <v>12</v>
      </c>
      <c r="E467">
        <v>631</v>
      </c>
      <c r="F467" t="s">
        <v>42</v>
      </c>
      <c r="G467" s="1">
        <v>1.90174E-2</v>
      </c>
      <c r="J467" t="s">
        <v>139</v>
      </c>
      <c r="K467" t="s">
        <v>41</v>
      </c>
      <c r="L467" t="s">
        <v>32</v>
      </c>
      <c r="M467">
        <v>7259</v>
      </c>
      <c r="N467">
        <v>8275</v>
      </c>
      <c r="O467" t="s">
        <v>132</v>
      </c>
      <c r="P467" s="1">
        <v>0.87722060000000002</v>
      </c>
      <c r="S467" t="s">
        <v>73</v>
      </c>
      <c r="T467" t="s">
        <v>41</v>
      </c>
      <c r="U467" t="s">
        <v>27</v>
      </c>
      <c r="V467">
        <v>2</v>
      </c>
      <c r="W467">
        <v>1601</v>
      </c>
      <c r="X467" t="s">
        <v>42</v>
      </c>
      <c r="Y467" s="1">
        <v>1.2492E-3</v>
      </c>
      <c r="AB467" t="s">
        <v>87</v>
      </c>
      <c r="AC467" t="s">
        <v>41</v>
      </c>
      <c r="AD467" t="s">
        <v>26</v>
      </c>
      <c r="AF467">
        <v>2154</v>
      </c>
      <c r="AG467" t="s">
        <v>42</v>
      </c>
    </row>
    <row r="468" spans="1:34" x14ac:dyDescent="0.35">
      <c r="A468" t="s">
        <v>514</v>
      </c>
      <c r="B468" t="s">
        <v>41</v>
      </c>
      <c r="C468" t="s">
        <v>26</v>
      </c>
      <c r="D468">
        <v>9</v>
      </c>
      <c r="E468">
        <v>384</v>
      </c>
      <c r="F468" t="s">
        <v>132</v>
      </c>
      <c r="G468" s="1">
        <v>2.34375E-2</v>
      </c>
      <c r="J468" t="s">
        <v>139</v>
      </c>
      <c r="K468" t="s">
        <v>41</v>
      </c>
      <c r="L468" t="s">
        <v>703</v>
      </c>
      <c r="M468">
        <v>17208</v>
      </c>
      <c r="N468">
        <v>22925</v>
      </c>
      <c r="O468" t="s">
        <v>132</v>
      </c>
      <c r="P468" s="1">
        <v>0.7506216</v>
      </c>
      <c r="S468" t="s">
        <v>74</v>
      </c>
      <c r="T468" t="s">
        <v>41</v>
      </c>
      <c r="U468" t="s">
        <v>32</v>
      </c>
      <c r="V468">
        <v>4162</v>
      </c>
      <c r="W468">
        <v>4884</v>
      </c>
      <c r="X468" t="s">
        <v>42</v>
      </c>
      <c r="Y468" s="1">
        <v>0.85217030000000005</v>
      </c>
      <c r="AB468" t="s">
        <v>87</v>
      </c>
      <c r="AC468" t="s">
        <v>41</v>
      </c>
      <c r="AD468" t="s">
        <v>27</v>
      </c>
      <c r="AF468">
        <v>3913</v>
      </c>
      <c r="AG468" t="s">
        <v>42</v>
      </c>
    </row>
    <row r="469" spans="1:34" x14ac:dyDescent="0.35">
      <c r="A469" t="s">
        <v>515</v>
      </c>
      <c r="B469" t="s">
        <v>41</v>
      </c>
      <c r="C469" t="s">
        <v>26</v>
      </c>
      <c r="D469">
        <v>4</v>
      </c>
      <c r="E469">
        <v>159</v>
      </c>
      <c r="F469" t="s">
        <v>132</v>
      </c>
      <c r="G469" s="1">
        <v>2.5157200000000001E-2</v>
      </c>
      <c r="J469" t="s">
        <v>139</v>
      </c>
      <c r="K469" t="s">
        <v>41</v>
      </c>
      <c r="L469" t="s">
        <v>28</v>
      </c>
      <c r="M469">
        <v>2219</v>
      </c>
      <c r="N469">
        <v>3097</v>
      </c>
      <c r="O469" t="s">
        <v>132</v>
      </c>
      <c r="P469" s="1">
        <v>0.71649989999999997</v>
      </c>
      <c r="S469" t="s">
        <v>74</v>
      </c>
      <c r="T469" t="s">
        <v>41</v>
      </c>
      <c r="U469" t="s">
        <v>703</v>
      </c>
      <c r="V469">
        <v>8089</v>
      </c>
      <c r="W469">
        <v>14333</v>
      </c>
      <c r="X469" t="s">
        <v>42</v>
      </c>
      <c r="Y469" s="1">
        <v>0.56436200000000003</v>
      </c>
      <c r="AB469" t="s">
        <v>88</v>
      </c>
      <c r="AC469" t="s">
        <v>41</v>
      </c>
      <c r="AD469" t="s">
        <v>32</v>
      </c>
      <c r="AE469">
        <v>959</v>
      </c>
      <c r="AF469">
        <v>2230</v>
      </c>
      <c r="AG469" t="s">
        <v>42</v>
      </c>
      <c r="AH469" s="1">
        <v>0.4300448</v>
      </c>
    </row>
    <row r="470" spans="1:34" x14ac:dyDescent="0.35">
      <c r="A470" t="s">
        <v>516</v>
      </c>
      <c r="B470" t="s">
        <v>41</v>
      </c>
      <c r="C470" t="s">
        <v>26</v>
      </c>
      <c r="D470">
        <v>1</v>
      </c>
      <c r="E470">
        <v>131</v>
      </c>
      <c r="F470" t="s">
        <v>132</v>
      </c>
      <c r="G470" s="1">
        <v>7.6335999999999999E-3</v>
      </c>
      <c r="J470" t="s">
        <v>139</v>
      </c>
      <c r="K470" t="s">
        <v>41</v>
      </c>
      <c r="L470" t="s">
        <v>27</v>
      </c>
      <c r="M470">
        <v>1343</v>
      </c>
      <c r="N470">
        <v>3824</v>
      </c>
      <c r="O470" t="s">
        <v>132</v>
      </c>
      <c r="P470" s="1">
        <v>0.35120289999999998</v>
      </c>
      <c r="S470" t="s">
        <v>74</v>
      </c>
      <c r="T470" t="s">
        <v>41</v>
      </c>
      <c r="U470" t="s">
        <v>28</v>
      </c>
      <c r="V470">
        <v>433</v>
      </c>
      <c r="W470">
        <v>1521</v>
      </c>
      <c r="X470" t="s">
        <v>42</v>
      </c>
      <c r="Y470" s="1">
        <v>0.28468110000000002</v>
      </c>
      <c r="AB470" t="s">
        <v>88</v>
      </c>
      <c r="AC470" t="s">
        <v>41</v>
      </c>
      <c r="AD470" t="s">
        <v>703</v>
      </c>
      <c r="AE470">
        <v>630</v>
      </c>
      <c r="AF470">
        <v>7670</v>
      </c>
      <c r="AG470" t="s">
        <v>42</v>
      </c>
      <c r="AH470" s="1">
        <v>8.2138199999999995E-2</v>
      </c>
    </row>
    <row r="471" spans="1:34" x14ac:dyDescent="0.35">
      <c r="A471" t="s">
        <v>517</v>
      </c>
      <c r="B471" t="s">
        <v>41</v>
      </c>
      <c r="C471" t="s">
        <v>26</v>
      </c>
      <c r="D471">
        <v>2</v>
      </c>
      <c r="E471">
        <v>110</v>
      </c>
      <c r="F471" t="s">
        <v>132</v>
      </c>
      <c r="G471" s="1">
        <v>1.8181800000000001E-2</v>
      </c>
      <c r="J471" t="s">
        <v>139</v>
      </c>
      <c r="K471" t="s">
        <v>41</v>
      </c>
      <c r="L471" t="s">
        <v>26</v>
      </c>
      <c r="N471">
        <v>2186</v>
      </c>
      <c r="O471" t="s">
        <v>132</v>
      </c>
      <c r="S471" t="s">
        <v>74</v>
      </c>
      <c r="T471" t="s">
        <v>41</v>
      </c>
      <c r="U471" t="s">
        <v>27</v>
      </c>
      <c r="V471">
        <v>1</v>
      </c>
      <c r="W471">
        <v>1948</v>
      </c>
      <c r="X471" t="s">
        <v>42</v>
      </c>
      <c r="Y471" s="1">
        <v>5.1329999999999995E-4</v>
      </c>
      <c r="AB471" t="s">
        <v>88</v>
      </c>
      <c r="AC471" t="s">
        <v>41</v>
      </c>
      <c r="AD471" t="s">
        <v>28</v>
      </c>
      <c r="AE471">
        <v>1</v>
      </c>
      <c r="AF471">
        <v>1472</v>
      </c>
      <c r="AG471" t="s">
        <v>42</v>
      </c>
      <c r="AH471" s="1">
        <v>6.7929999999999998E-4</v>
      </c>
    </row>
    <row r="472" spans="1:34" x14ac:dyDescent="0.35">
      <c r="A472" t="s">
        <v>518</v>
      </c>
      <c r="B472" t="s">
        <v>41</v>
      </c>
      <c r="C472" t="s">
        <v>26</v>
      </c>
      <c r="D472">
        <v>42</v>
      </c>
      <c r="E472">
        <v>1224</v>
      </c>
      <c r="F472" t="s">
        <v>519</v>
      </c>
      <c r="G472" s="1">
        <v>3.4313700000000003E-2</v>
      </c>
      <c r="J472" t="s">
        <v>140</v>
      </c>
      <c r="K472" t="s">
        <v>41</v>
      </c>
      <c r="L472" t="s">
        <v>32</v>
      </c>
      <c r="M472">
        <v>793</v>
      </c>
      <c r="N472">
        <v>624</v>
      </c>
      <c r="O472" t="s">
        <v>132</v>
      </c>
      <c r="P472" s="1">
        <v>1</v>
      </c>
      <c r="S472" t="s">
        <v>74</v>
      </c>
      <c r="T472" t="s">
        <v>41</v>
      </c>
      <c r="U472" t="s">
        <v>26</v>
      </c>
      <c r="W472">
        <v>1246</v>
      </c>
      <c r="X472" t="s">
        <v>42</v>
      </c>
      <c r="AB472" t="s">
        <v>88</v>
      </c>
      <c r="AC472" t="s">
        <v>41</v>
      </c>
      <c r="AD472" t="s">
        <v>26</v>
      </c>
      <c r="AF472">
        <v>552</v>
      </c>
      <c r="AG472" t="s">
        <v>42</v>
      </c>
    </row>
    <row r="473" spans="1:34" x14ac:dyDescent="0.35">
      <c r="A473" t="s">
        <v>520</v>
      </c>
      <c r="B473" t="s">
        <v>41</v>
      </c>
      <c r="C473" t="s">
        <v>26</v>
      </c>
      <c r="D473">
        <v>55</v>
      </c>
      <c r="E473">
        <v>1027</v>
      </c>
      <c r="F473" t="s">
        <v>519</v>
      </c>
      <c r="G473" s="1">
        <v>5.3553999999999997E-2</v>
      </c>
      <c r="J473" t="s">
        <v>140</v>
      </c>
      <c r="K473" t="s">
        <v>41</v>
      </c>
      <c r="L473" t="s">
        <v>28</v>
      </c>
      <c r="M473">
        <v>235</v>
      </c>
      <c r="N473">
        <v>277</v>
      </c>
      <c r="O473" t="s">
        <v>132</v>
      </c>
      <c r="P473" s="1">
        <v>0.8483754</v>
      </c>
      <c r="S473" t="s">
        <v>75</v>
      </c>
      <c r="T473" t="s">
        <v>41</v>
      </c>
      <c r="U473" t="s">
        <v>32</v>
      </c>
      <c r="V473">
        <v>4753</v>
      </c>
      <c r="W473">
        <v>5317</v>
      </c>
      <c r="X473" t="s">
        <v>42</v>
      </c>
      <c r="Y473" s="1">
        <v>0.89392510000000003</v>
      </c>
      <c r="AB473" t="s">
        <v>88</v>
      </c>
      <c r="AC473" t="s">
        <v>41</v>
      </c>
      <c r="AD473" t="s">
        <v>27</v>
      </c>
      <c r="AF473">
        <v>1493</v>
      </c>
      <c r="AG473" t="s">
        <v>42</v>
      </c>
    </row>
    <row r="474" spans="1:34" x14ac:dyDescent="0.35">
      <c r="A474" t="s">
        <v>521</v>
      </c>
      <c r="B474" t="s">
        <v>41</v>
      </c>
      <c r="C474" t="s">
        <v>26</v>
      </c>
      <c r="D474">
        <v>6</v>
      </c>
      <c r="E474">
        <v>461</v>
      </c>
      <c r="F474" t="s">
        <v>519</v>
      </c>
      <c r="G474" s="1">
        <v>1.3015199999999999E-2</v>
      </c>
      <c r="J474" t="s">
        <v>140</v>
      </c>
      <c r="K474" t="s">
        <v>41</v>
      </c>
      <c r="L474" t="s">
        <v>703</v>
      </c>
      <c r="M474">
        <v>1603</v>
      </c>
      <c r="N474">
        <v>1919</v>
      </c>
      <c r="O474" t="s">
        <v>132</v>
      </c>
      <c r="P474" s="1">
        <v>0.83533089999999999</v>
      </c>
      <c r="S474" t="s">
        <v>75</v>
      </c>
      <c r="T474" t="s">
        <v>41</v>
      </c>
      <c r="U474" t="s">
        <v>703</v>
      </c>
      <c r="V474">
        <v>6538</v>
      </c>
      <c r="W474">
        <v>9364</v>
      </c>
      <c r="X474" t="s">
        <v>42</v>
      </c>
      <c r="Y474" s="1">
        <v>0.69820590000000005</v>
      </c>
      <c r="AB474" t="s">
        <v>89</v>
      </c>
      <c r="AC474" t="s">
        <v>41</v>
      </c>
      <c r="AD474" t="s">
        <v>32</v>
      </c>
      <c r="AE474">
        <v>507</v>
      </c>
      <c r="AF474">
        <v>1206</v>
      </c>
      <c r="AG474" t="s">
        <v>42</v>
      </c>
      <c r="AH474" s="1">
        <v>0.42039799999999999</v>
      </c>
    </row>
    <row r="475" spans="1:34" x14ac:dyDescent="0.35">
      <c r="A475" t="s">
        <v>522</v>
      </c>
      <c r="B475" t="s">
        <v>41</v>
      </c>
      <c r="C475" t="s">
        <v>26</v>
      </c>
      <c r="D475">
        <v>35</v>
      </c>
      <c r="E475">
        <v>1447</v>
      </c>
      <c r="F475" t="s">
        <v>519</v>
      </c>
      <c r="G475" s="1">
        <v>2.4188000000000001E-2</v>
      </c>
      <c r="J475" t="s">
        <v>140</v>
      </c>
      <c r="K475" t="s">
        <v>41</v>
      </c>
      <c r="L475" t="s">
        <v>27</v>
      </c>
      <c r="M475">
        <v>86</v>
      </c>
      <c r="N475">
        <v>184</v>
      </c>
      <c r="O475" t="s">
        <v>132</v>
      </c>
      <c r="P475" s="1">
        <v>0.46739130000000001</v>
      </c>
      <c r="S475" t="s">
        <v>75</v>
      </c>
      <c r="T475" t="s">
        <v>41</v>
      </c>
      <c r="U475" t="s">
        <v>28</v>
      </c>
      <c r="V475">
        <v>674</v>
      </c>
      <c r="W475">
        <v>1357</v>
      </c>
      <c r="X475" t="s">
        <v>42</v>
      </c>
      <c r="Y475" s="1">
        <v>0.49668390000000001</v>
      </c>
      <c r="AB475" t="s">
        <v>89</v>
      </c>
      <c r="AC475" t="s">
        <v>41</v>
      </c>
      <c r="AD475" t="s">
        <v>703</v>
      </c>
      <c r="AE475">
        <v>480</v>
      </c>
      <c r="AF475">
        <v>6937</v>
      </c>
      <c r="AG475" t="s">
        <v>42</v>
      </c>
      <c r="AH475" s="1">
        <v>6.9194199999999997E-2</v>
      </c>
    </row>
    <row r="476" spans="1:34" x14ac:dyDescent="0.35">
      <c r="A476" t="s">
        <v>523</v>
      </c>
      <c r="B476" t="s">
        <v>41</v>
      </c>
      <c r="C476" t="s">
        <v>26</v>
      </c>
      <c r="D476">
        <v>56</v>
      </c>
      <c r="E476">
        <v>2092</v>
      </c>
      <c r="F476" t="s">
        <v>519</v>
      </c>
      <c r="G476" s="1">
        <v>2.67686E-2</v>
      </c>
      <c r="J476" t="s">
        <v>140</v>
      </c>
      <c r="K476" t="s">
        <v>41</v>
      </c>
      <c r="L476" t="s">
        <v>26</v>
      </c>
      <c r="N476">
        <v>98</v>
      </c>
      <c r="O476" t="s">
        <v>132</v>
      </c>
      <c r="S476" t="s">
        <v>75</v>
      </c>
      <c r="T476" t="s">
        <v>41</v>
      </c>
      <c r="U476" t="s">
        <v>26</v>
      </c>
      <c r="V476">
        <v>1</v>
      </c>
      <c r="W476">
        <v>624</v>
      </c>
      <c r="X476" t="s">
        <v>42</v>
      </c>
      <c r="Y476" s="1">
        <v>1.6026E-3</v>
      </c>
      <c r="AB476" t="s">
        <v>89</v>
      </c>
      <c r="AC476" t="s">
        <v>41</v>
      </c>
      <c r="AD476" t="s">
        <v>26</v>
      </c>
      <c r="AF476">
        <v>1037</v>
      </c>
      <c r="AG476" t="s">
        <v>42</v>
      </c>
    </row>
    <row r="477" spans="1:34" x14ac:dyDescent="0.35">
      <c r="A477" t="s">
        <v>524</v>
      </c>
      <c r="B477" t="s">
        <v>41</v>
      </c>
      <c r="C477" t="s">
        <v>26</v>
      </c>
      <c r="D477">
        <v>22</v>
      </c>
      <c r="E477">
        <v>443</v>
      </c>
      <c r="F477" t="s">
        <v>519</v>
      </c>
      <c r="G477" s="1">
        <v>4.9661400000000001E-2</v>
      </c>
      <c r="J477" t="s">
        <v>141</v>
      </c>
      <c r="K477" t="s">
        <v>41</v>
      </c>
      <c r="L477" t="s">
        <v>28</v>
      </c>
      <c r="M477">
        <v>563</v>
      </c>
      <c r="N477">
        <v>594</v>
      </c>
      <c r="O477" t="s">
        <v>132</v>
      </c>
      <c r="P477" s="1">
        <v>0.94781139999999997</v>
      </c>
      <c r="S477" t="s">
        <v>75</v>
      </c>
      <c r="T477" t="s">
        <v>41</v>
      </c>
      <c r="U477" t="s">
        <v>27</v>
      </c>
      <c r="V477">
        <v>2</v>
      </c>
      <c r="W477">
        <v>1304</v>
      </c>
      <c r="X477" t="s">
        <v>42</v>
      </c>
      <c r="Y477" s="1">
        <v>1.5337E-3</v>
      </c>
      <c r="AB477" t="s">
        <v>89</v>
      </c>
      <c r="AC477" t="s">
        <v>41</v>
      </c>
      <c r="AD477" t="s">
        <v>28</v>
      </c>
      <c r="AF477">
        <v>777</v>
      </c>
      <c r="AG477" t="s">
        <v>42</v>
      </c>
    </row>
    <row r="478" spans="1:34" x14ac:dyDescent="0.35">
      <c r="A478" t="s">
        <v>525</v>
      </c>
      <c r="B478" t="s">
        <v>41</v>
      </c>
      <c r="C478" t="s">
        <v>26</v>
      </c>
      <c r="D478">
        <v>18</v>
      </c>
      <c r="E478">
        <v>884</v>
      </c>
      <c r="F478" t="s">
        <v>519</v>
      </c>
      <c r="G478" s="1">
        <v>2.0362000000000002E-2</v>
      </c>
      <c r="J478" t="s">
        <v>141</v>
      </c>
      <c r="K478" t="s">
        <v>41</v>
      </c>
      <c r="L478" t="s">
        <v>32</v>
      </c>
      <c r="M478">
        <v>2129</v>
      </c>
      <c r="N478">
        <v>2354</v>
      </c>
      <c r="O478" t="s">
        <v>132</v>
      </c>
      <c r="P478" s="1">
        <v>0.90441800000000006</v>
      </c>
      <c r="S478" t="s">
        <v>76</v>
      </c>
      <c r="T478" t="s">
        <v>41</v>
      </c>
      <c r="U478" t="s">
        <v>26</v>
      </c>
      <c r="W478">
        <v>1591</v>
      </c>
      <c r="X478" t="s">
        <v>42</v>
      </c>
      <c r="AB478" t="s">
        <v>89</v>
      </c>
      <c r="AC478" t="s">
        <v>41</v>
      </c>
      <c r="AD478" t="s">
        <v>27</v>
      </c>
      <c r="AF478">
        <v>1325</v>
      </c>
      <c r="AG478" t="s">
        <v>42</v>
      </c>
    </row>
    <row r="479" spans="1:34" x14ac:dyDescent="0.35">
      <c r="A479" t="s">
        <v>526</v>
      </c>
      <c r="B479" t="s">
        <v>41</v>
      </c>
      <c r="C479" t="s">
        <v>26</v>
      </c>
      <c r="D479">
        <v>20</v>
      </c>
      <c r="E479">
        <v>440</v>
      </c>
      <c r="F479" t="s">
        <v>519</v>
      </c>
      <c r="G479" s="1">
        <v>4.5454500000000002E-2</v>
      </c>
      <c r="J479" t="s">
        <v>141</v>
      </c>
      <c r="K479" t="s">
        <v>41</v>
      </c>
      <c r="L479" t="s">
        <v>703</v>
      </c>
      <c r="M479">
        <v>3929</v>
      </c>
      <c r="N479">
        <v>4733</v>
      </c>
      <c r="O479" t="s">
        <v>132</v>
      </c>
      <c r="P479" s="1">
        <v>0.83012889999999995</v>
      </c>
      <c r="S479" t="s">
        <v>76</v>
      </c>
      <c r="T479" t="s">
        <v>41</v>
      </c>
      <c r="U479" t="s">
        <v>27</v>
      </c>
      <c r="W479">
        <v>2769</v>
      </c>
      <c r="X479" t="s">
        <v>42</v>
      </c>
      <c r="AB479" t="s">
        <v>90</v>
      </c>
      <c r="AC479" t="s">
        <v>41</v>
      </c>
      <c r="AD479" t="s">
        <v>32</v>
      </c>
      <c r="AE479">
        <v>715</v>
      </c>
      <c r="AF479">
        <v>1419</v>
      </c>
      <c r="AG479" t="s">
        <v>42</v>
      </c>
      <c r="AH479" s="1">
        <v>0.50387599999999999</v>
      </c>
    </row>
    <row r="480" spans="1:34" x14ac:dyDescent="0.35">
      <c r="A480" t="s">
        <v>527</v>
      </c>
      <c r="B480" t="s">
        <v>41</v>
      </c>
      <c r="C480" t="s">
        <v>26</v>
      </c>
      <c r="D480">
        <v>2</v>
      </c>
      <c r="E480">
        <v>419</v>
      </c>
      <c r="F480" t="s">
        <v>519</v>
      </c>
      <c r="G480" s="1">
        <v>4.7733000000000003E-3</v>
      </c>
      <c r="J480" t="s">
        <v>141</v>
      </c>
      <c r="K480" t="s">
        <v>41</v>
      </c>
      <c r="L480" t="s">
        <v>27</v>
      </c>
      <c r="M480">
        <v>293</v>
      </c>
      <c r="N480">
        <v>558</v>
      </c>
      <c r="O480" t="s">
        <v>132</v>
      </c>
      <c r="P480" s="1">
        <v>0.52508960000000005</v>
      </c>
      <c r="S480" t="s">
        <v>77</v>
      </c>
      <c r="T480" t="s">
        <v>41</v>
      </c>
      <c r="U480" t="s">
        <v>32</v>
      </c>
      <c r="V480">
        <v>5547</v>
      </c>
      <c r="W480">
        <v>6223</v>
      </c>
      <c r="X480" t="s">
        <v>42</v>
      </c>
      <c r="Y480" s="1">
        <v>0.89137069999999996</v>
      </c>
      <c r="AB480" t="s">
        <v>90</v>
      </c>
      <c r="AC480" t="s">
        <v>41</v>
      </c>
      <c r="AD480" t="s">
        <v>703</v>
      </c>
      <c r="AE480">
        <v>422</v>
      </c>
      <c r="AF480">
        <v>5366</v>
      </c>
      <c r="AG480" t="s">
        <v>42</v>
      </c>
      <c r="AH480" s="1">
        <v>7.8643299999999999E-2</v>
      </c>
    </row>
    <row r="481" spans="1:34" x14ac:dyDescent="0.35">
      <c r="A481" t="s">
        <v>528</v>
      </c>
      <c r="B481" t="s">
        <v>41</v>
      </c>
      <c r="C481" t="s">
        <v>26</v>
      </c>
      <c r="D481">
        <v>21</v>
      </c>
      <c r="E481">
        <v>1630</v>
      </c>
      <c r="F481" t="s">
        <v>519</v>
      </c>
      <c r="G481" s="1">
        <v>1.28834E-2</v>
      </c>
      <c r="J481" t="s">
        <v>141</v>
      </c>
      <c r="K481" t="s">
        <v>41</v>
      </c>
      <c r="L481" t="s">
        <v>26</v>
      </c>
      <c r="N481">
        <v>269</v>
      </c>
      <c r="O481" t="s">
        <v>132</v>
      </c>
      <c r="S481" t="s">
        <v>77</v>
      </c>
      <c r="T481" t="s">
        <v>41</v>
      </c>
      <c r="U481" t="s">
        <v>703</v>
      </c>
      <c r="V481">
        <v>10334</v>
      </c>
      <c r="W481">
        <v>17076</v>
      </c>
      <c r="X481" t="s">
        <v>42</v>
      </c>
      <c r="Y481" s="1">
        <v>0.60517690000000002</v>
      </c>
      <c r="AB481" t="s">
        <v>90</v>
      </c>
      <c r="AC481" t="s">
        <v>41</v>
      </c>
      <c r="AD481" t="s">
        <v>28</v>
      </c>
      <c r="AE481">
        <v>4</v>
      </c>
      <c r="AF481">
        <v>1226</v>
      </c>
      <c r="AG481" t="s">
        <v>42</v>
      </c>
      <c r="AH481" s="1">
        <v>3.2626E-3</v>
      </c>
    </row>
    <row r="482" spans="1:34" x14ac:dyDescent="0.35">
      <c r="A482" t="s">
        <v>529</v>
      </c>
      <c r="B482" t="s">
        <v>41</v>
      </c>
      <c r="C482" t="s">
        <v>26</v>
      </c>
      <c r="D482">
        <v>26</v>
      </c>
      <c r="E482">
        <v>1955</v>
      </c>
      <c r="F482" t="s">
        <v>530</v>
      </c>
      <c r="G482" s="1">
        <v>1.3299200000000001E-2</v>
      </c>
      <c r="J482" t="s">
        <v>142</v>
      </c>
      <c r="K482" t="s">
        <v>41</v>
      </c>
      <c r="L482" t="s">
        <v>32</v>
      </c>
      <c r="M482">
        <v>19982</v>
      </c>
      <c r="N482">
        <v>20257</v>
      </c>
      <c r="O482" t="s">
        <v>143</v>
      </c>
      <c r="P482" s="1">
        <v>0.98642439999999998</v>
      </c>
      <c r="S482" t="s">
        <v>77</v>
      </c>
      <c r="T482" t="s">
        <v>41</v>
      </c>
      <c r="U482" t="s">
        <v>28</v>
      </c>
      <c r="V482">
        <v>484</v>
      </c>
      <c r="W482">
        <v>1741</v>
      </c>
      <c r="X482" t="s">
        <v>42</v>
      </c>
      <c r="Y482" s="1">
        <v>0.2780012</v>
      </c>
      <c r="AB482" t="s">
        <v>90</v>
      </c>
      <c r="AC482" t="s">
        <v>41</v>
      </c>
      <c r="AD482" t="s">
        <v>26</v>
      </c>
      <c r="AF482">
        <v>303</v>
      </c>
      <c r="AG482" t="s">
        <v>42</v>
      </c>
    </row>
    <row r="483" spans="1:34" x14ac:dyDescent="0.35">
      <c r="A483" t="s">
        <v>531</v>
      </c>
      <c r="B483" t="s">
        <v>41</v>
      </c>
      <c r="C483" t="s">
        <v>26</v>
      </c>
      <c r="D483">
        <v>3</v>
      </c>
      <c r="E483">
        <v>346</v>
      </c>
      <c r="F483" t="s">
        <v>530</v>
      </c>
      <c r="G483" s="1">
        <v>8.6704999999999994E-3</v>
      </c>
      <c r="J483" t="s">
        <v>142</v>
      </c>
      <c r="K483" t="s">
        <v>41</v>
      </c>
      <c r="L483" t="s">
        <v>703</v>
      </c>
      <c r="M483">
        <v>41065</v>
      </c>
      <c r="N483">
        <v>48043</v>
      </c>
      <c r="O483" t="s">
        <v>143</v>
      </c>
      <c r="P483" s="1">
        <v>0.85475509999999999</v>
      </c>
      <c r="S483" t="s">
        <v>77</v>
      </c>
      <c r="T483" t="s">
        <v>41</v>
      </c>
      <c r="U483" t="s">
        <v>27</v>
      </c>
      <c r="V483">
        <v>1</v>
      </c>
      <c r="W483">
        <v>2048</v>
      </c>
      <c r="X483" t="s">
        <v>42</v>
      </c>
      <c r="Y483" s="1">
        <v>4.883E-4</v>
      </c>
      <c r="AB483" t="s">
        <v>90</v>
      </c>
      <c r="AC483" t="s">
        <v>41</v>
      </c>
      <c r="AD483" t="s">
        <v>27</v>
      </c>
      <c r="AF483">
        <v>952</v>
      </c>
      <c r="AG483" t="s">
        <v>42</v>
      </c>
    </row>
    <row r="484" spans="1:34" x14ac:dyDescent="0.35">
      <c r="A484" t="s">
        <v>532</v>
      </c>
      <c r="B484" t="s">
        <v>41</v>
      </c>
      <c r="C484" t="s">
        <v>26</v>
      </c>
      <c r="D484">
        <v>8</v>
      </c>
      <c r="E484">
        <v>427</v>
      </c>
      <c r="F484" t="s">
        <v>530</v>
      </c>
      <c r="G484" s="1">
        <v>1.8735399999999999E-2</v>
      </c>
      <c r="J484" t="s">
        <v>142</v>
      </c>
      <c r="K484" t="s">
        <v>41</v>
      </c>
      <c r="L484" t="s">
        <v>28</v>
      </c>
      <c r="M484">
        <v>5939</v>
      </c>
      <c r="N484">
        <v>7105</v>
      </c>
      <c r="O484" t="s">
        <v>143</v>
      </c>
      <c r="P484" s="1">
        <v>0.83589020000000003</v>
      </c>
      <c r="S484" t="s">
        <v>77</v>
      </c>
      <c r="T484" t="s">
        <v>41</v>
      </c>
      <c r="U484" t="s">
        <v>26</v>
      </c>
      <c r="W484">
        <v>1219</v>
      </c>
      <c r="X484" t="s">
        <v>42</v>
      </c>
      <c r="AB484" t="s">
        <v>91</v>
      </c>
      <c r="AC484" t="s">
        <v>41</v>
      </c>
      <c r="AD484" t="s">
        <v>26</v>
      </c>
      <c r="AF484">
        <v>3294</v>
      </c>
      <c r="AG484" t="s">
        <v>42</v>
      </c>
    </row>
    <row r="485" spans="1:34" x14ac:dyDescent="0.35">
      <c r="A485" t="s">
        <v>533</v>
      </c>
      <c r="B485" t="s">
        <v>41</v>
      </c>
      <c r="C485" t="s">
        <v>26</v>
      </c>
      <c r="E485">
        <v>0</v>
      </c>
      <c r="F485" t="s">
        <v>530</v>
      </c>
      <c r="J485" t="s">
        <v>142</v>
      </c>
      <c r="K485" t="s">
        <v>41</v>
      </c>
      <c r="L485" t="s">
        <v>27</v>
      </c>
      <c r="M485">
        <v>3729</v>
      </c>
      <c r="N485">
        <v>8642</v>
      </c>
      <c r="O485" t="s">
        <v>143</v>
      </c>
      <c r="P485" s="1">
        <v>0.43149729999999997</v>
      </c>
      <c r="S485" t="s">
        <v>78</v>
      </c>
      <c r="T485" t="s">
        <v>41</v>
      </c>
      <c r="U485" t="s">
        <v>32</v>
      </c>
      <c r="V485">
        <v>4769</v>
      </c>
      <c r="W485">
        <v>5386</v>
      </c>
      <c r="X485" t="s">
        <v>42</v>
      </c>
      <c r="Y485" s="1">
        <v>0.88544369999999994</v>
      </c>
      <c r="AB485" t="s">
        <v>91</v>
      </c>
      <c r="AC485" t="s">
        <v>41</v>
      </c>
      <c r="AD485" t="s">
        <v>27</v>
      </c>
      <c r="AF485">
        <v>6260</v>
      </c>
      <c r="AG485" t="s">
        <v>42</v>
      </c>
    </row>
    <row r="486" spans="1:34" x14ac:dyDescent="0.35">
      <c r="A486" t="s">
        <v>534</v>
      </c>
      <c r="B486" t="s">
        <v>41</v>
      </c>
      <c r="C486" t="s">
        <v>26</v>
      </c>
      <c r="D486">
        <v>31</v>
      </c>
      <c r="E486">
        <v>689</v>
      </c>
      <c r="F486" t="s">
        <v>519</v>
      </c>
      <c r="G486" s="1">
        <v>4.4992699999999997E-2</v>
      </c>
      <c r="J486" t="s">
        <v>142</v>
      </c>
      <c r="K486" t="s">
        <v>41</v>
      </c>
      <c r="L486" t="s">
        <v>26</v>
      </c>
      <c r="M486">
        <v>4</v>
      </c>
      <c r="N486">
        <v>4584</v>
      </c>
      <c r="O486" t="s">
        <v>143</v>
      </c>
      <c r="P486" s="1">
        <v>8.7259999999999996E-4</v>
      </c>
      <c r="S486" t="s">
        <v>78</v>
      </c>
      <c r="T486" t="s">
        <v>41</v>
      </c>
      <c r="U486" t="s">
        <v>703</v>
      </c>
      <c r="V486">
        <v>6145</v>
      </c>
      <c r="W486">
        <v>10765</v>
      </c>
      <c r="X486" t="s">
        <v>42</v>
      </c>
      <c r="Y486" s="1">
        <v>0.57083139999999999</v>
      </c>
      <c r="AB486" t="s">
        <v>92</v>
      </c>
      <c r="AC486" t="s">
        <v>41</v>
      </c>
      <c r="AD486" t="s">
        <v>32</v>
      </c>
      <c r="AE486">
        <v>646</v>
      </c>
      <c r="AF486">
        <v>1352</v>
      </c>
      <c r="AG486" t="s">
        <v>42</v>
      </c>
      <c r="AH486" s="1">
        <v>0.47781069999999998</v>
      </c>
    </row>
    <row r="487" spans="1:34" x14ac:dyDescent="0.35">
      <c r="A487" t="s">
        <v>535</v>
      </c>
      <c r="B487" t="s">
        <v>41</v>
      </c>
      <c r="C487" t="s">
        <v>26</v>
      </c>
      <c r="D487">
        <v>61</v>
      </c>
      <c r="E487">
        <v>1250</v>
      </c>
      <c r="F487" t="s">
        <v>519</v>
      </c>
      <c r="G487" s="1">
        <v>4.8800000000000003E-2</v>
      </c>
      <c r="J487" t="s">
        <v>144</v>
      </c>
      <c r="K487" t="s">
        <v>41</v>
      </c>
      <c r="L487" t="s">
        <v>32</v>
      </c>
      <c r="M487">
        <v>20710</v>
      </c>
      <c r="N487">
        <v>23203</v>
      </c>
      <c r="O487" t="s">
        <v>143</v>
      </c>
      <c r="P487" s="1">
        <v>0.89255700000000004</v>
      </c>
      <c r="S487" t="s">
        <v>78</v>
      </c>
      <c r="T487" t="s">
        <v>41</v>
      </c>
      <c r="U487" t="s">
        <v>28</v>
      </c>
      <c r="V487">
        <v>328</v>
      </c>
      <c r="W487">
        <v>1384</v>
      </c>
      <c r="X487" t="s">
        <v>42</v>
      </c>
      <c r="Y487" s="1">
        <v>0.23699419999999999</v>
      </c>
      <c r="AB487" t="s">
        <v>92</v>
      </c>
      <c r="AC487" t="s">
        <v>41</v>
      </c>
      <c r="AD487" t="s">
        <v>703</v>
      </c>
      <c r="AE487">
        <v>235</v>
      </c>
      <c r="AF487">
        <v>2728</v>
      </c>
      <c r="AG487" t="s">
        <v>42</v>
      </c>
      <c r="AH487" s="1">
        <v>8.6143700000000004E-2</v>
      </c>
    </row>
    <row r="488" spans="1:34" x14ac:dyDescent="0.35">
      <c r="A488" t="s">
        <v>536</v>
      </c>
      <c r="B488" t="s">
        <v>41</v>
      </c>
      <c r="C488" t="s">
        <v>26</v>
      </c>
      <c r="D488">
        <v>19</v>
      </c>
      <c r="E488">
        <v>139</v>
      </c>
      <c r="F488" t="s">
        <v>519</v>
      </c>
      <c r="G488" s="1">
        <v>0.1366906</v>
      </c>
      <c r="J488" t="s">
        <v>144</v>
      </c>
      <c r="K488" t="s">
        <v>41</v>
      </c>
      <c r="L488" t="s">
        <v>703</v>
      </c>
      <c r="M488">
        <v>24192</v>
      </c>
      <c r="N488">
        <v>30754</v>
      </c>
      <c r="O488" t="s">
        <v>143</v>
      </c>
      <c r="P488" s="1">
        <v>0.78662940000000003</v>
      </c>
      <c r="S488" t="s">
        <v>78</v>
      </c>
      <c r="T488" t="s">
        <v>41</v>
      </c>
      <c r="U488" t="s">
        <v>27</v>
      </c>
      <c r="V488">
        <v>5</v>
      </c>
      <c r="W488">
        <v>1743</v>
      </c>
      <c r="X488" t="s">
        <v>42</v>
      </c>
      <c r="Y488" s="1">
        <v>2.8685999999999998E-3</v>
      </c>
      <c r="AB488" t="s">
        <v>92</v>
      </c>
      <c r="AC488" t="s">
        <v>41</v>
      </c>
      <c r="AD488" t="s">
        <v>26</v>
      </c>
      <c r="AF488">
        <v>178</v>
      </c>
      <c r="AG488" t="s">
        <v>42</v>
      </c>
    </row>
    <row r="489" spans="1:34" x14ac:dyDescent="0.35">
      <c r="A489" t="s">
        <v>537</v>
      </c>
      <c r="B489" t="s">
        <v>41</v>
      </c>
      <c r="C489" t="s">
        <v>26</v>
      </c>
      <c r="D489">
        <v>23</v>
      </c>
      <c r="E489">
        <v>677</v>
      </c>
      <c r="F489" t="s">
        <v>132</v>
      </c>
      <c r="G489" s="1">
        <v>3.3973400000000001E-2</v>
      </c>
      <c r="J489" t="s">
        <v>144</v>
      </c>
      <c r="K489" t="s">
        <v>41</v>
      </c>
      <c r="L489" t="s">
        <v>28</v>
      </c>
      <c r="M489">
        <v>2819</v>
      </c>
      <c r="N489">
        <v>3607</v>
      </c>
      <c r="O489" t="s">
        <v>143</v>
      </c>
      <c r="P489" s="1">
        <v>0.78153589999999995</v>
      </c>
      <c r="S489" t="s">
        <v>78</v>
      </c>
      <c r="T489" t="s">
        <v>41</v>
      </c>
      <c r="U489" t="s">
        <v>26</v>
      </c>
      <c r="W489">
        <v>1019</v>
      </c>
      <c r="X489" t="s">
        <v>42</v>
      </c>
      <c r="AB489" t="s">
        <v>92</v>
      </c>
      <c r="AC489" t="s">
        <v>41</v>
      </c>
      <c r="AD489" t="s">
        <v>28</v>
      </c>
      <c r="AF489">
        <v>343</v>
      </c>
      <c r="AG489" t="s">
        <v>42</v>
      </c>
    </row>
    <row r="490" spans="1:34" x14ac:dyDescent="0.35">
      <c r="A490" t="s">
        <v>538</v>
      </c>
      <c r="B490" t="s">
        <v>41</v>
      </c>
      <c r="C490" t="s">
        <v>26</v>
      </c>
      <c r="D490">
        <v>26</v>
      </c>
      <c r="E490">
        <v>670</v>
      </c>
      <c r="F490" t="s">
        <v>132</v>
      </c>
      <c r="G490" s="1">
        <v>3.8806E-2</v>
      </c>
      <c r="J490" t="s">
        <v>144</v>
      </c>
      <c r="K490" t="s">
        <v>41</v>
      </c>
      <c r="L490" t="s">
        <v>27</v>
      </c>
      <c r="M490">
        <v>1734</v>
      </c>
      <c r="N490">
        <v>3842</v>
      </c>
      <c r="O490" t="s">
        <v>143</v>
      </c>
      <c r="P490" s="1">
        <v>0.45132739999999999</v>
      </c>
      <c r="S490" t="s">
        <v>79</v>
      </c>
      <c r="T490" t="s">
        <v>41</v>
      </c>
      <c r="U490" t="s">
        <v>32</v>
      </c>
      <c r="V490">
        <v>10180</v>
      </c>
      <c r="W490">
        <v>11761</v>
      </c>
      <c r="X490" t="s">
        <v>42</v>
      </c>
      <c r="Y490" s="1">
        <v>0.86557260000000003</v>
      </c>
      <c r="AB490" t="s">
        <v>92</v>
      </c>
      <c r="AC490" t="s">
        <v>41</v>
      </c>
      <c r="AD490" t="s">
        <v>27</v>
      </c>
      <c r="AF490">
        <v>334</v>
      </c>
      <c r="AG490" t="s">
        <v>42</v>
      </c>
    </row>
    <row r="491" spans="1:34" x14ac:dyDescent="0.35">
      <c r="A491" t="s">
        <v>539</v>
      </c>
      <c r="B491" t="s">
        <v>41</v>
      </c>
      <c r="C491" t="s">
        <v>26</v>
      </c>
      <c r="D491">
        <v>12</v>
      </c>
      <c r="E491">
        <v>402</v>
      </c>
      <c r="F491" t="s">
        <v>132</v>
      </c>
      <c r="G491" s="1">
        <v>2.9850700000000001E-2</v>
      </c>
      <c r="J491" t="s">
        <v>144</v>
      </c>
      <c r="K491" t="s">
        <v>41</v>
      </c>
      <c r="L491" t="s">
        <v>26</v>
      </c>
      <c r="N491">
        <v>2216</v>
      </c>
      <c r="O491" t="s">
        <v>143</v>
      </c>
      <c r="S491" t="s">
        <v>79</v>
      </c>
      <c r="T491" t="s">
        <v>41</v>
      </c>
      <c r="U491" t="s">
        <v>703</v>
      </c>
      <c r="V491">
        <v>18332</v>
      </c>
      <c r="W491">
        <v>29720</v>
      </c>
      <c r="X491" t="s">
        <v>42</v>
      </c>
      <c r="Y491" s="1">
        <v>0.61682369999999997</v>
      </c>
      <c r="AB491" t="s">
        <v>93</v>
      </c>
      <c r="AC491" t="s">
        <v>41</v>
      </c>
      <c r="AD491" t="s">
        <v>32</v>
      </c>
      <c r="AE491">
        <v>784</v>
      </c>
      <c r="AF491">
        <v>1408</v>
      </c>
      <c r="AG491" t="s">
        <v>42</v>
      </c>
      <c r="AH491" s="1">
        <v>0.55681820000000004</v>
      </c>
    </row>
    <row r="492" spans="1:34" x14ac:dyDescent="0.35">
      <c r="A492" t="s">
        <v>540</v>
      </c>
      <c r="B492" t="s">
        <v>41</v>
      </c>
      <c r="C492" t="s">
        <v>26</v>
      </c>
      <c r="D492">
        <v>27</v>
      </c>
      <c r="E492">
        <v>537</v>
      </c>
      <c r="F492" t="s">
        <v>519</v>
      </c>
      <c r="G492" s="1">
        <v>5.0279299999999999E-2</v>
      </c>
      <c r="J492" t="s">
        <v>145</v>
      </c>
      <c r="K492" t="s">
        <v>41</v>
      </c>
      <c r="L492" t="s">
        <v>32</v>
      </c>
      <c r="M492">
        <v>5354</v>
      </c>
      <c r="N492">
        <v>5754</v>
      </c>
      <c r="O492" t="s">
        <v>42</v>
      </c>
      <c r="P492" s="1">
        <v>0.93048319999999995</v>
      </c>
      <c r="S492" t="s">
        <v>79</v>
      </c>
      <c r="T492" t="s">
        <v>41</v>
      </c>
      <c r="U492" t="s">
        <v>28</v>
      </c>
      <c r="V492">
        <v>1314</v>
      </c>
      <c r="W492">
        <v>4331</v>
      </c>
      <c r="X492" t="s">
        <v>42</v>
      </c>
      <c r="Y492" s="1">
        <v>0.3033941</v>
      </c>
      <c r="AB492" t="s">
        <v>93</v>
      </c>
      <c r="AC492" t="s">
        <v>41</v>
      </c>
      <c r="AD492" t="s">
        <v>703</v>
      </c>
      <c r="AE492">
        <v>280</v>
      </c>
      <c r="AF492">
        <v>2545</v>
      </c>
      <c r="AG492" t="s">
        <v>42</v>
      </c>
      <c r="AH492" s="1">
        <v>0.1100196</v>
      </c>
    </row>
    <row r="493" spans="1:34" x14ac:dyDescent="0.35">
      <c r="A493" t="s">
        <v>541</v>
      </c>
      <c r="B493" t="s">
        <v>41</v>
      </c>
      <c r="C493" t="s">
        <v>26</v>
      </c>
      <c r="D493">
        <v>11</v>
      </c>
      <c r="E493">
        <v>353</v>
      </c>
      <c r="F493" t="s">
        <v>519</v>
      </c>
      <c r="G493" s="1">
        <v>3.1161500000000002E-2</v>
      </c>
      <c r="J493" t="s">
        <v>145</v>
      </c>
      <c r="K493" t="s">
        <v>41</v>
      </c>
      <c r="L493" t="s">
        <v>28</v>
      </c>
      <c r="M493">
        <v>762</v>
      </c>
      <c r="N493">
        <v>912</v>
      </c>
      <c r="O493" t="s">
        <v>42</v>
      </c>
      <c r="P493" s="1">
        <v>0.83552630000000006</v>
      </c>
      <c r="S493" t="s">
        <v>79</v>
      </c>
      <c r="T493" t="s">
        <v>41</v>
      </c>
      <c r="U493" t="s">
        <v>27</v>
      </c>
      <c r="V493">
        <v>3</v>
      </c>
      <c r="W493">
        <v>4079</v>
      </c>
      <c r="X493" t="s">
        <v>42</v>
      </c>
      <c r="Y493" s="1">
        <v>7.3550000000000004E-4</v>
      </c>
      <c r="AB493" t="s">
        <v>93</v>
      </c>
      <c r="AC493" t="s">
        <v>41</v>
      </c>
      <c r="AD493" t="s">
        <v>26</v>
      </c>
      <c r="AF493">
        <v>136</v>
      </c>
      <c r="AG493" t="s">
        <v>42</v>
      </c>
    </row>
    <row r="494" spans="1:34" x14ac:dyDescent="0.35">
      <c r="A494" t="s">
        <v>542</v>
      </c>
      <c r="B494" t="s">
        <v>41</v>
      </c>
      <c r="C494" t="s">
        <v>26</v>
      </c>
      <c r="D494">
        <v>5</v>
      </c>
      <c r="E494">
        <v>331</v>
      </c>
      <c r="F494" t="s">
        <v>519</v>
      </c>
      <c r="G494" s="1">
        <v>1.51057E-2</v>
      </c>
      <c r="J494" t="s">
        <v>145</v>
      </c>
      <c r="K494" t="s">
        <v>41</v>
      </c>
      <c r="L494" t="s">
        <v>703</v>
      </c>
      <c r="M494">
        <v>6586</v>
      </c>
      <c r="N494">
        <v>8420</v>
      </c>
      <c r="O494" t="s">
        <v>42</v>
      </c>
      <c r="P494" s="1">
        <v>0.78218529999999997</v>
      </c>
      <c r="S494" t="s">
        <v>79</v>
      </c>
      <c r="T494" t="s">
        <v>41</v>
      </c>
      <c r="U494" t="s">
        <v>26</v>
      </c>
      <c r="V494">
        <v>1</v>
      </c>
      <c r="W494">
        <v>1971</v>
      </c>
      <c r="X494" t="s">
        <v>42</v>
      </c>
      <c r="Y494" s="1">
        <v>5.0739999999999997E-4</v>
      </c>
      <c r="AB494" t="s">
        <v>93</v>
      </c>
      <c r="AC494" t="s">
        <v>41</v>
      </c>
      <c r="AD494" t="s">
        <v>28</v>
      </c>
      <c r="AF494">
        <v>339</v>
      </c>
      <c r="AG494" t="s">
        <v>42</v>
      </c>
    </row>
    <row r="495" spans="1:34" x14ac:dyDescent="0.35">
      <c r="A495" t="s">
        <v>543</v>
      </c>
      <c r="B495" t="s">
        <v>41</v>
      </c>
      <c r="C495" t="s">
        <v>26</v>
      </c>
      <c r="D495">
        <v>49</v>
      </c>
      <c r="E495">
        <v>1008</v>
      </c>
      <c r="F495" t="s">
        <v>519</v>
      </c>
      <c r="G495" s="1">
        <v>4.8611099999999997E-2</v>
      </c>
      <c r="J495" t="s">
        <v>145</v>
      </c>
      <c r="K495" t="s">
        <v>41</v>
      </c>
      <c r="L495" t="s">
        <v>27</v>
      </c>
      <c r="M495">
        <v>414</v>
      </c>
      <c r="N495">
        <v>1007</v>
      </c>
      <c r="O495" t="s">
        <v>42</v>
      </c>
      <c r="P495" s="1">
        <v>0.41112209999999999</v>
      </c>
      <c r="S495" t="s">
        <v>80</v>
      </c>
      <c r="T495" t="s">
        <v>41</v>
      </c>
      <c r="U495" t="s">
        <v>32</v>
      </c>
      <c r="V495">
        <v>7279</v>
      </c>
      <c r="W495">
        <v>7328</v>
      </c>
      <c r="X495" t="s">
        <v>42</v>
      </c>
      <c r="Y495" s="1">
        <v>0.99331329999999995</v>
      </c>
      <c r="AB495" t="s">
        <v>93</v>
      </c>
      <c r="AC495" t="s">
        <v>41</v>
      </c>
      <c r="AD495" t="s">
        <v>27</v>
      </c>
      <c r="AF495">
        <v>321</v>
      </c>
      <c r="AG495" t="s">
        <v>42</v>
      </c>
    </row>
    <row r="496" spans="1:34" x14ac:dyDescent="0.35">
      <c r="A496" t="s">
        <v>544</v>
      </c>
      <c r="B496" t="s">
        <v>41</v>
      </c>
      <c r="C496" t="s">
        <v>26</v>
      </c>
      <c r="D496">
        <v>27</v>
      </c>
      <c r="E496">
        <v>733</v>
      </c>
      <c r="F496" t="s">
        <v>519</v>
      </c>
      <c r="G496" s="1">
        <v>3.6834899999999997E-2</v>
      </c>
      <c r="J496" t="s">
        <v>145</v>
      </c>
      <c r="K496" t="s">
        <v>41</v>
      </c>
      <c r="L496" t="s">
        <v>26</v>
      </c>
      <c r="M496">
        <v>1</v>
      </c>
      <c r="N496">
        <v>654</v>
      </c>
      <c r="O496" t="s">
        <v>42</v>
      </c>
      <c r="P496" s="1">
        <v>1.5291E-3</v>
      </c>
      <c r="S496" t="s">
        <v>80</v>
      </c>
      <c r="T496" t="s">
        <v>41</v>
      </c>
      <c r="U496" t="s">
        <v>703</v>
      </c>
      <c r="V496">
        <v>9124</v>
      </c>
      <c r="W496">
        <v>14581</v>
      </c>
      <c r="X496" t="s">
        <v>42</v>
      </c>
      <c r="Y496" s="1">
        <v>0.62574580000000002</v>
      </c>
      <c r="AB496" t="s">
        <v>94</v>
      </c>
      <c r="AC496" t="s">
        <v>41</v>
      </c>
      <c r="AD496" t="s">
        <v>32</v>
      </c>
      <c r="AE496">
        <v>2730</v>
      </c>
      <c r="AF496">
        <v>4997</v>
      </c>
      <c r="AG496" t="s">
        <v>42</v>
      </c>
      <c r="AH496" s="1">
        <v>0.54632780000000003</v>
      </c>
    </row>
    <row r="497" spans="1:34" x14ac:dyDescent="0.35">
      <c r="A497" t="s">
        <v>545</v>
      </c>
      <c r="B497" t="s">
        <v>41</v>
      </c>
      <c r="C497" t="s">
        <v>26</v>
      </c>
      <c r="D497">
        <v>13</v>
      </c>
      <c r="E497">
        <v>672</v>
      </c>
      <c r="F497" t="s">
        <v>519</v>
      </c>
      <c r="G497" s="1">
        <v>1.93452E-2</v>
      </c>
      <c r="J497" t="s">
        <v>146</v>
      </c>
      <c r="K497" t="s">
        <v>41</v>
      </c>
      <c r="L497" t="s">
        <v>32</v>
      </c>
      <c r="M497">
        <v>4024</v>
      </c>
      <c r="N497">
        <v>4348</v>
      </c>
      <c r="O497" t="s">
        <v>42</v>
      </c>
      <c r="P497" s="1">
        <v>0.92548299999999994</v>
      </c>
      <c r="S497" t="s">
        <v>80</v>
      </c>
      <c r="T497" t="s">
        <v>41</v>
      </c>
      <c r="U497" t="s">
        <v>28</v>
      </c>
      <c r="V497">
        <v>586</v>
      </c>
      <c r="W497">
        <v>1660</v>
      </c>
      <c r="X497" t="s">
        <v>42</v>
      </c>
      <c r="Y497" s="1">
        <v>0.3530121</v>
      </c>
      <c r="AB497" t="s">
        <v>94</v>
      </c>
      <c r="AC497" t="s">
        <v>41</v>
      </c>
      <c r="AD497" t="s">
        <v>703</v>
      </c>
      <c r="AE497">
        <v>653</v>
      </c>
      <c r="AF497">
        <v>9679</v>
      </c>
      <c r="AG497" t="s">
        <v>42</v>
      </c>
      <c r="AH497" s="1">
        <v>6.7465600000000001E-2</v>
      </c>
    </row>
    <row r="498" spans="1:34" x14ac:dyDescent="0.35">
      <c r="A498" t="s">
        <v>546</v>
      </c>
      <c r="B498" t="s">
        <v>41</v>
      </c>
      <c r="C498" t="s">
        <v>26</v>
      </c>
      <c r="D498">
        <v>99</v>
      </c>
      <c r="E498">
        <v>987</v>
      </c>
      <c r="F498" t="s">
        <v>519</v>
      </c>
      <c r="G498" s="1">
        <v>0.1003039</v>
      </c>
      <c r="J498" t="s">
        <v>146</v>
      </c>
      <c r="K498" t="s">
        <v>41</v>
      </c>
      <c r="L498" t="s">
        <v>28</v>
      </c>
      <c r="M498">
        <v>770</v>
      </c>
      <c r="N498">
        <v>883</v>
      </c>
      <c r="O498" t="s">
        <v>42</v>
      </c>
      <c r="P498" s="1">
        <v>0.8720272</v>
      </c>
      <c r="S498" t="s">
        <v>80</v>
      </c>
      <c r="T498" t="s">
        <v>41</v>
      </c>
      <c r="U498" t="s">
        <v>27</v>
      </c>
      <c r="V498">
        <v>3</v>
      </c>
      <c r="W498">
        <v>1975</v>
      </c>
      <c r="X498" t="s">
        <v>42</v>
      </c>
      <c r="Y498" s="1">
        <v>1.519E-3</v>
      </c>
      <c r="AB498" t="s">
        <v>94</v>
      </c>
      <c r="AC498" t="s">
        <v>41</v>
      </c>
      <c r="AD498" t="s">
        <v>26</v>
      </c>
      <c r="AF498">
        <v>796</v>
      </c>
      <c r="AG498" t="s">
        <v>42</v>
      </c>
    </row>
    <row r="499" spans="1:34" x14ac:dyDescent="0.35">
      <c r="A499" t="s">
        <v>547</v>
      </c>
      <c r="B499" t="s">
        <v>41</v>
      </c>
      <c r="C499" t="s">
        <v>26</v>
      </c>
      <c r="D499">
        <v>21</v>
      </c>
      <c r="E499">
        <v>158</v>
      </c>
      <c r="F499" t="s">
        <v>519</v>
      </c>
      <c r="G499" s="1">
        <v>0.13291140000000001</v>
      </c>
      <c r="J499" t="s">
        <v>146</v>
      </c>
      <c r="K499" t="s">
        <v>41</v>
      </c>
      <c r="L499" t="s">
        <v>703</v>
      </c>
      <c r="M499">
        <v>5908</v>
      </c>
      <c r="N499">
        <v>7028</v>
      </c>
      <c r="O499" t="s">
        <v>42</v>
      </c>
      <c r="P499" s="1">
        <v>0.84063739999999998</v>
      </c>
      <c r="S499" t="s">
        <v>80</v>
      </c>
      <c r="T499" t="s">
        <v>41</v>
      </c>
      <c r="U499" t="s">
        <v>26</v>
      </c>
      <c r="W499">
        <v>1060</v>
      </c>
      <c r="X499" t="s">
        <v>42</v>
      </c>
      <c r="AB499" t="s">
        <v>94</v>
      </c>
      <c r="AC499" t="s">
        <v>41</v>
      </c>
      <c r="AD499" t="s">
        <v>28</v>
      </c>
      <c r="AF499">
        <v>1280</v>
      </c>
      <c r="AG499" t="s">
        <v>42</v>
      </c>
    </row>
    <row r="500" spans="1:34" x14ac:dyDescent="0.35">
      <c r="A500" t="s">
        <v>548</v>
      </c>
      <c r="B500" t="s">
        <v>41</v>
      </c>
      <c r="C500" t="s">
        <v>26</v>
      </c>
      <c r="D500">
        <v>16</v>
      </c>
      <c r="E500">
        <v>379</v>
      </c>
      <c r="F500" t="s">
        <v>132</v>
      </c>
      <c r="G500" s="1">
        <v>4.2216400000000001E-2</v>
      </c>
      <c r="J500" t="s">
        <v>146</v>
      </c>
      <c r="K500" t="s">
        <v>41</v>
      </c>
      <c r="L500" t="s">
        <v>27</v>
      </c>
      <c r="M500">
        <v>586</v>
      </c>
      <c r="N500">
        <v>1154</v>
      </c>
      <c r="O500" t="s">
        <v>42</v>
      </c>
      <c r="P500" s="1">
        <v>0.507799</v>
      </c>
      <c r="S500" t="s">
        <v>81</v>
      </c>
      <c r="T500" t="s">
        <v>41</v>
      </c>
      <c r="U500" t="s">
        <v>32</v>
      </c>
      <c r="V500">
        <v>11713</v>
      </c>
      <c r="W500">
        <v>14749</v>
      </c>
      <c r="X500" t="s">
        <v>42</v>
      </c>
      <c r="Y500" s="1">
        <v>0.79415550000000001</v>
      </c>
      <c r="AB500" t="s">
        <v>94</v>
      </c>
      <c r="AC500" t="s">
        <v>41</v>
      </c>
      <c r="AD500" t="s">
        <v>27</v>
      </c>
      <c r="AF500">
        <v>1537</v>
      </c>
      <c r="AG500" t="s">
        <v>42</v>
      </c>
    </row>
    <row r="501" spans="1:34" x14ac:dyDescent="0.35">
      <c r="A501" t="s">
        <v>549</v>
      </c>
      <c r="B501" t="s">
        <v>41</v>
      </c>
      <c r="C501" t="s">
        <v>26</v>
      </c>
      <c r="D501">
        <v>25</v>
      </c>
      <c r="E501">
        <v>331</v>
      </c>
      <c r="F501" t="s">
        <v>519</v>
      </c>
      <c r="G501" s="1">
        <v>7.5528700000000004E-2</v>
      </c>
      <c r="J501" t="s">
        <v>146</v>
      </c>
      <c r="K501" t="s">
        <v>41</v>
      </c>
      <c r="L501" t="s">
        <v>26</v>
      </c>
      <c r="N501">
        <v>705</v>
      </c>
      <c r="O501" t="s">
        <v>42</v>
      </c>
      <c r="S501" t="s">
        <v>81</v>
      </c>
      <c r="T501" t="s">
        <v>41</v>
      </c>
      <c r="U501" t="s">
        <v>703</v>
      </c>
      <c r="V501">
        <v>30603</v>
      </c>
      <c r="W501">
        <v>51309</v>
      </c>
      <c r="X501" t="s">
        <v>42</v>
      </c>
      <c r="Y501" s="1">
        <v>0.59644509999999995</v>
      </c>
      <c r="AB501" t="s">
        <v>95</v>
      </c>
      <c r="AC501" t="s">
        <v>41</v>
      </c>
      <c r="AD501" t="s">
        <v>32</v>
      </c>
      <c r="AE501">
        <v>2353</v>
      </c>
      <c r="AF501">
        <v>4049</v>
      </c>
      <c r="AG501" t="s">
        <v>42</v>
      </c>
      <c r="AH501" s="1">
        <v>0.58113119999999996</v>
      </c>
    </row>
    <row r="502" spans="1:34" x14ac:dyDescent="0.35">
      <c r="A502" t="s">
        <v>550</v>
      </c>
      <c r="B502" t="s">
        <v>41</v>
      </c>
      <c r="C502" t="s">
        <v>26</v>
      </c>
      <c r="D502">
        <v>17</v>
      </c>
      <c r="E502">
        <v>636</v>
      </c>
      <c r="F502" t="s">
        <v>519</v>
      </c>
      <c r="G502" s="1">
        <v>2.6729599999999999E-2</v>
      </c>
      <c r="J502" t="s">
        <v>147</v>
      </c>
      <c r="K502" t="s">
        <v>41</v>
      </c>
      <c r="L502" t="s">
        <v>32</v>
      </c>
      <c r="M502">
        <v>8721</v>
      </c>
      <c r="N502">
        <v>9225</v>
      </c>
      <c r="O502" t="s">
        <v>42</v>
      </c>
      <c r="P502" s="1">
        <v>0.94536580000000003</v>
      </c>
      <c r="S502" t="s">
        <v>81</v>
      </c>
      <c r="T502" t="s">
        <v>41</v>
      </c>
      <c r="U502" t="s">
        <v>28</v>
      </c>
      <c r="V502">
        <v>2419</v>
      </c>
      <c r="W502">
        <v>8445</v>
      </c>
      <c r="X502" t="s">
        <v>42</v>
      </c>
      <c r="Y502" s="1">
        <v>0.28644170000000002</v>
      </c>
      <c r="AB502" t="s">
        <v>95</v>
      </c>
      <c r="AC502" t="s">
        <v>41</v>
      </c>
      <c r="AD502" t="s">
        <v>703</v>
      </c>
      <c r="AE502">
        <v>778</v>
      </c>
      <c r="AF502">
        <v>9239</v>
      </c>
      <c r="AG502" t="s">
        <v>42</v>
      </c>
      <c r="AH502" s="1">
        <v>8.42083E-2</v>
      </c>
    </row>
    <row r="503" spans="1:34" x14ac:dyDescent="0.35">
      <c r="A503" t="s">
        <v>551</v>
      </c>
      <c r="B503" t="s">
        <v>41</v>
      </c>
      <c r="C503" t="s">
        <v>26</v>
      </c>
      <c r="D503">
        <v>26</v>
      </c>
      <c r="E503">
        <v>341</v>
      </c>
      <c r="F503" t="s">
        <v>519</v>
      </c>
      <c r="G503" s="1">
        <v>7.6246300000000003E-2</v>
      </c>
      <c r="J503" t="s">
        <v>147</v>
      </c>
      <c r="K503" t="s">
        <v>41</v>
      </c>
      <c r="L503" t="s">
        <v>28</v>
      </c>
      <c r="M503">
        <v>3560</v>
      </c>
      <c r="N503">
        <v>4126</v>
      </c>
      <c r="O503" t="s">
        <v>42</v>
      </c>
      <c r="P503" s="1">
        <v>0.86282119999999995</v>
      </c>
      <c r="S503" t="s">
        <v>81</v>
      </c>
      <c r="T503" t="s">
        <v>41</v>
      </c>
      <c r="U503" t="s">
        <v>27</v>
      </c>
      <c r="V503">
        <v>6</v>
      </c>
      <c r="W503">
        <v>9102</v>
      </c>
      <c r="X503" t="s">
        <v>42</v>
      </c>
      <c r="Y503" s="1">
        <v>6.5919999999999998E-4</v>
      </c>
      <c r="AB503" t="s">
        <v>95</v>
      </c>
      <c r="AC503" t="s">
        <v>41</v>
      </c>
      <c r="AD503" t="s">
        <v>28</v>
      </c>
      <c r="AE503">
        <v>3</v>
      </c>
      <c r="AF503">
        <v>1195</v>
      </c>
      <c r="AG503" t="s">
        <v>42</v>
      </c>
      <c r="AH503" s="1">
        <v>2.5105000000000001E-3</v>
      </c>
    </row>
    <row r="504" spans="1:34" x14ac:dyDescent="0.35">
      <c r="A504" t="s">
        <v>552</v>
      </c>
      <c r="B504" t="s">
        <v>41</v>
      </c>
      <c r="C504" t="s">
        <v>26</v>
      </c>
      <c r="D504">
        <v>33</v>
      </c>
      <c r="E504">
        <v>1014</v>
      </c>
      <c r="F504" t="s">
        <v>519</v>
      </c>
      <c r="G504" s="1">
        <v>3.2544400000000001E-2</v>
      </c>
      <c r="J504" t="s">
        <v>147</v>
      </c>
      <c r="K504" t="s">
        <v>41</v>
      </c>
      <c r="L504" t="s">
        <v>703</v>
      </c>
      <c r="M504">
        <v>26190</v>
      </c>
      <c r="N504">
        <v>31654</v>
      </c>
      <c r="O504" t="s">
        <v>42</v>
      </c>
      <c r="P504" s="1">
        <v>0.8273836</v>
      </c>
      <c r="S504" t="s">
        <v>81</v>
      </c>
      <c r="T504" t="s">
        <v>41</v>
      </c>
      <c r="U504" t="s">
        <v>26</v>
      </c>
      <c r="W504">
        <v>4494</v>
      </c>
      <c r="X504" t="s">
        <v>42</v>
      </c>
      <c r="AB504" t="s">
        <v>95</v>
      </c>
      <c r="AC504" t="s">
        <v>41</v>
      </c>
      <c r="AD504" t="s">
        <v>26</v>
      </c>
      <c r="AF504">
        <v>915</v>
      </c>
      <c r="AG504" t="s">
        <v>42</v>
      </c>
    </row>
    <row r="505" spans="1:34" x14ac:dyDescent="0.35">
      <c r="A505" t="s">
        <v>553</v>
      </c>
      <c r="B505" t="s">
        <v>41</v>
      </c>
      <c r="C505" t="s">
        <v>26</v>
      </c>
      <c r="D505">
        <v>5</v>
      </c>
      <c r="E505">
        <v>153</v>
      </c>
      <c r="F505" t="s">
        <v>519</v>
      </c>
      <c r="G505" s="1">
        <v>3.2679699999999999E-2</v>
      </c>
      <c r="J505" t="s">
        <v>147</v>
      </c>
      <c r="K505" t="s">
        <v>41</v>
      </c>
      <c r="L505" t="s">
        <v>27</v>
      </c>
      <c r="M505">
        <v>2592</v>
      </c>
      <c r="N505">
        <v>5077</v>
      </c>
      <c r="O505" t="s">
        <v>42</v>
      </c>
      <c r="P505" s="1">
        <v>0.51053769999999998</v>
      </c>
      <c r="S505" t="s">
        <v>82</v>
      </c>
      <c r="T505" t="s">
        <v>41</v>
      </c>
      <c r="U505" t="s">
        <v>32</v>
      </c>
      <c r="V505">
        <v>6288</v>
      </c>
      <c r="W505">
        <v>7191</v>
      </c>
      <c r="X505" t="s">
        <v>42</v>
      </c>
      <c r="Y505" s="1">
        <v>0.87442640000000005</v>
      </c>
      <c r="AB505" t="s">
        <v>95</v>
      </c>
      <c r="AC505" t="s">
        <v>41</v>
      </c>
      <c r="AD505" t="s">
        <v>27</v>
      </c>
      <c r="AF505">
        <v>1370</v>
      </c>
      <c r="AG505" t="s">
        <v>42</v>
      </c>
    </row>
    <row r="506" spans="1:34" x14ac:dyDescent="0.35">
      <c r="A506" t="s">
        <v>554</v>
      </c>
      <c r="B506" t="s">
        <v>41</v>
      </c>
      <c r="C506" t="s">
        <v>26</v>
      </c>
      <c r="D506">
        <v>9</v>
      </c>
      <c r="E506">
        <v>200</v>
      </c>
      <c r="F506" t="s">
        <v>519</v>
      </c>
      <c r="G506" s="1">
        <v>4.4999999999999998E-2</v>
      </c>
      <c r="J506" t="s">
        <v>147</v>
      </c>
      <c r="K506" t="s">
        <v>41</v>
      </c>
      <c r="L506" t="s">
        <v>26</v>
      </c>
      <c r="N506">
        <v>3235</v>
      </c>
      <c r="O506" t="s">
        <v>42</v>
      </c>
      <c r="S506" t="s">
        <v>82</v>
      </c>
      <c r="T506" t="s">
        <v>41</v>
      </c>
      <c r="U506" t="s">
        <v>703</v>
      </c>
      <c r="V506">
        <v>8812</v>
      </c>
      <c r="W506">
        <v>13922</v>
      </c>
      <c r="X506" t="s">
        <v>42</v>
      </c>
      <c r="Y506" s="1">
        <v>0.63295500000000005</v>
      </c>
      <c r="AB506" t="s">
        <v>96</v>
      </c>
      <c r="AC506" t="s">
        <v>41</v>
      </c>
      <c r="AD506" t="s">
        <v>32</v>
      </c>
      <c r="AE506">
        <v>1370</v>
      </c>
      <c r="AF506">
        <v>2554</v>
      </c>
      <c r="AG506" t="s">
        <v>42</v>
      </c>
      <c r="AH506" s="1">
        <v>0.53641349999999999</v>
      </c>
    </row>
    <row r="507" spans="1:34" x14ac:dyDescent="0.35">
      <c r="A507" t="s">
        <v>555</v>
      </c>
      <c r="B507" t="s">
        <v>41</v>
      </c>
      <c r="C507" t="s">
        <v>26</v>
      </c>
      <c r="D507">
        <v>16</v>
      </c>
      <c r="E507">
        <v>306</v>
      </c>
      <c r="F507" t="s">
        <v>519</v>
      </c>
      <c r="G507" s="1">
        <v>5.2287599999999997E-2</v>
      </c>
      <c r="J507" t="s">
        <v>148</v>
      </c>
      <c r="K507" t="s">
        <v>41</v>
      </c>
      <c r="L507" t="s">
        <v>32</v>
      </c>
      <c r="M507">
        <v>5084</v>
      </c>
      <c r="N507">
        <v>5586</v>
      </c>
      <c r="O507" t="s">
        <v>42</v>
      </c>
      <c r="P507" s="1">
        <v>0.91013250000000001</v>
      </c>
      <c r="S507" t="s">
        <v>82</v>
      </c>
      <c r="T507" t="s">
        <v>41</v>
      </c>
      <c r="U507" t="s">
        <v>28</v>
      </c>
      <c r="V507">
        <v>782</v>
      </c>
      <c r="W507">
        <v>2394</v>
      </c>
      <c r="X507" t="s">
        <v>42</v>
      </c>
      <c r="Y507" s="1">
        <v>0.32665</v>
      </c>
      <c r="AB507" t="s">
        <v>96</v>
      </c>
      <c r="AC507" t="s">
        <v>41</v>
      </c>
      <c r="AD507" t="s">
        <v>703</v>
      </c>
      <c r="AE507">
        <v>523</v>
      </c>
      <c r="AF507">
        <v>6151</v>
      </c>
      <c r="AG507" t="s">
        <v>42</v>
      </c>
      <c r="AH507" s="1">
        <v>8.50268E-2</v>
      </c>
    </row>
    <row r="508" spans="1:34" x14ac:dyDescent="0.35">
      <c r="A508" t="s">
        <v>556</v>
      </c>
      <c r="B508" t="s">
        <v>41</v>
      </c>
      <c r="C508" t="s">
        <v>26</v>
      </c>
      <c r="D508">
        <v>2</v>
      </c>
      <c r="E508">
        <v>202</v>
      </c>
      <c r="F508" t="s">
        <v>519</v>
      </c>
      <c r="G508" s="1">
        <v>9.9010000000000001E-3</v>
      </c>
      <c r="J508" t="s">
        <v>148</v>
      </c>
      <c r="K508" t="s">
        <v>41</v>
      </c>
      <c r="L508" t="s">
        <v>28</v>
      </c>
      <c r="M508">
        <v>2001</v>
      </c>
      <c r="N508">
        <v>2212</v>
      </c>
      <c r="O508" t="s">
        <v>42</v>
      </c>
      <c r="P508" s="1">
        <v>0.90461119999999995</v>
      </c>
      <c r="S508" t="s">
        <v>82</v>
      </c>
      <c r="T508" t="s">
        <v>41</v>
      </c>
      <c r="U508" t="s">
        <v>27</v>
      </c>
      <c r="V508">
        <v>3</v>
      </c>
      <c r="W508">
        <v>2146</v>
      </c>
      <c r="X508" t="s">
        <v>42</v>
      </c>
      <c r="Y508" s="1">
        <v>1.3979000000000001E-3</v>
      </c>
      <c r="AB508" t="s">
        <v>96</v>
      </c>
      <c r="AC508" t="s">
        <v>41</v>
      </c>
      <c r="AD508" t="s">
        <v>26</v>
      </c>
      <c r="AF508">
        <v>497</v>
      </c>
      <c r="AG508" t="s">
        <v>42</v>
      </c>
    </row>
    <row r="509" spans="1:34" x14ac:dyDescent="0.35">
      <c r="A509" t="s">
        <v>557</v>
      </c>
      <c r="B509" t="s">
        <v>41</v>
      </c>
      <c r="C509" t="s">
        <v>26</v>
      </c>
      <c r="D509">
        <v>9</v>
      </c>
      <c r="E509">
        <v>330</v>
      </c>
      <c r="F509" t="s">
        <v>519</v>
      </c>
      <c r="G509" s="1">
        <v>2.72727E-2</v>
      </c>
      <c r="J509" t="s">
        <v>148</v>
      </c>
      <c r="K509" t="s">
        <v>41</v>
      </c>
      <c r="L509" t="s">
        <v>703</v>
      </c>
      <c r="M509">
        <v>15446</v>
      </c>
      <c r="N509">
        <v>17991</v>
      </c>
      <c r="O509" t="s">
        <v>42</v>
      </c>
      <c r="P509" s="1">
        <v>0.85854039999999998</v>
      </c>
      <c r="S509" t="s">
        <v>82</v>
      </c>
      <c r="T509" t="s">
        <v>41</v>
      </c>
      <c r="U509" t="s">
        <v>26</v>
      </c>
      <c r="W509">
        <v>839</v>
      </c>
      <c r="X509" t="s">
        <v>42</v>
      </c>
      <c r="AB509" t="s">
        <v>96</v>
      </c>
      <c r="AC509" t="s">
        <v>41</v>
      </c>
      <c r="AD509" t="s">
        <v>28</v>
      </c>
      <c r="AF509">
        <v>928</v>
      </c>
      <c r="AG509" t="s">
        <v>42</v>
      </c>
    </row>
    <row r="510" spans="1:34" x14ac:dyDescent="0.35">
      <c r="A510" t="s">
        <v>558</v>
      </c>
      <c r="B510" t="s">
        <v>41</v>
      </c>
      <c r="C510" t="s">
        <v>26</v>
      </c>
      <c r="D510">
        <v>55</v>
      </c>
      <c r="E510">
        <v>1448</v>
      </c>
      <c r="F510" t="s">
        <v>519</v>
      </c>
      <c r="G510" s="1">
        <v>3.79834E-2</v>
      </c>
      <c r="J510" t="s">
        <v>148</v>
      </c>
      <c r="K510" t="s">
        <v>41</v>
      </c>
      <c r="L510" t="s">
        <v>27</v>
      </c>
      <c r="M510">
        <v>1396</v>
      </c>
      <c r="N510">
        <v>2673</v>
      </c>
      <c r="O510" t="s">
        <v>42</v>
      </c>
      <c r="P510" s="1">
        <v>0.52225969999999999</v>
      </c>
      <c r="S510" t="s">
        <v>83</v>
      </c>
      <c r="T510" t="s">
        <v>41</v>
      </c>
      <c r="U510" t="s">
        <v>32</v>
      </c>
      <c r="V510">
        <v>4541</v>
      </c>
      <c r="W510">
        <v>5101</v>
      </c>
      <c r="X510" t="s">
        <v>42</v>
      </c>
      <c r="Y510" s="1">
        <v>0.89021760000000005</v>
      </c>
      <c r="AB510" t="s">
        <v>96</v>
      </c>
      <c r="AC510" t="s">
        <v>41</v>
      </c>
      <c r="AD510" t="s">
        <v>27</v>
      </c>
      <c r="AF510">
        <v>995</v>
      </c>
      <c r="AG510" t="s">
        <v>42</v>
      </c>
    </row>
    <row r="511" spans="1:34" x14ac:dyDescent="0.35">
      <c r="A511" t="s">
        <v>559</v>
      </c>
      <c r="B511" t="s">
        <v>41</v>
      </c>
      <c r="C511" t="s">
        <v>26</v>
      </c>
      <c r="D511">
        <v>31</v>
      </c>
      <c r="E511">
        <v>848</v>
      </c>
      <c r="F511" t="s">
        <v>519</v>
      </c>
      <c r="G511" s="1">
        <v>3.6556600000000002E-2</v>
      </c>
      <c r="J511" t="s">
        <v>148</v>
      </c>
      <c r="K511" t="s">
        <v>41</v>
      </c>
      <c r="L511" t="s">
        <v>26</v>
      </c>
      <c r="N511">
        <v>1675</v>
      </c>
      <c r="O511" t="s">
        <v>42</v>
      </c>
      <c r="S511" t="s">
        <v>83</v>
      </c>
      <c r="T511" t="s">
        <v>41</v>
      </c>
      <c r="U511" t="s">
        <v>703</v>
      </c>
      <c r="V511">
        <v>6379</v>
      </c>
      <c r="W511">
        <v>10567</v>
      </c>
      <c r="X511" t="s">
        <v>42</v>
      </c>
      <c r="Y511" s="1">
        <v>0.60367179999999998</v>
      </c>
      <c r="AB511" t="s">
        <v>97</v>
      </c>
      <c r="AC511" t="s">
        <v>41</v>
      </c>
      <c r="AD511" t="s">
        <v>32</v>
      </c>
      <c r="AE511">
        <v>1184</v>
      </c>
      <c r="AF511">
        <v>2141</v>
      </c>
      <c r="AG511" t="s">
        <v>42</v>
      </c>
      <c r="AH511" s="1">
        <v>0.55301259999999997</v>
      </c>
    </row>
    <row r="512" spans="1:34" x14ac:dyDescent="0.35">
      <c r="A512" t="s">
        <v>560</v>
      </c>
      <c r="B512" t="s">
        <v>41</v>
      </c>
      <c r="C512" t="s">
        <v>26</v>
      </c>
      <c r="D512">
        <v>21</v>
      </c>
      <c r="E512">
        <v>726</v>
      </c>
      <c r="F512" t="s">
        <v>519</v>
      </c>
      <c r="G512" s="1">
        <v>2.8925599999999999E-2</v>
      </c>
      <c r="J512" t="s">
        <v>149</v>
      </c>
      <c r="K512" t="s">
        <v>41</v>
      </c>
      <c r="L512" t="s">
        <v>32</v>
      </c>
      <c r="M512">
        <v>11543</v>
      </c>
      <c r="N512">
        <v>12090</v>
      </c>
      <c r="O512" t="s">
        <v>42</v>
      </c>
      <c r="P512" s="1">
        <v>0.95475600000000005</v>
      </c>
      <c r="S512" t="s">
        <v>83</v>
      </c>
      <c r="T512" t="s">
        <v>41</v>
      </c>
      <c r="U512" t="s">
        <v>28</v>
      </c>
      <c r="V512">
        <v>388</v>
      </c>
      <c r="W512">
        <v>1359</v>
      </c>
      <c r="X512" t="s">
        <v>42</v>
      </c>
      <c r="Y512" s="1">
        <v>0.28550399999999998</v>
      </c>
      <c r="AB512" t="s">
        <v>97</v>
      </c>
      <c r="AC512" t="s">
        <v>41</v>
      </c>
      <c r="AD512" t="s">
        <v>703</v>
      </c>
      <c r="AE512">
        <v>432</v>
      </c>
      <c r="AF512">
        <v>5202</v>
      </c>
      <c r="AG512" t="s">
        <v>42</v>
      </c>
      <c r="AH512" s="1">
        <v>8.3044999999999994E-2</v>
      </c>
    </row>
    <row r="513" spans="1:34" x14ac:dyDescent="0.35">
      <c r="A513" t="s">
        <v>561</v>
      </c>
      <c r="B513" t="s">
        <v>41</v>
      </c>
      <c r="C513" t="s">
        <v>26</v>
      </c>
      <c r="D513">
        <v>74</v>
      </c>
      <c r="E513">
        <v>1086</v>
      </c>
      <c r="F513" t="s">
        <v>530</v>
      </c>
      <c r="G513" s="1">
        <v>6.8140000000000006E-2</v>
      </c>
      <c r="J513" t="s">
        <v>149</v>
      </c>
      <c r="K513" t="s">
        <v>41</v>
      </c>
      <c r="L513" t="s">
        <v>703</v>
      </c>
      <c r="M513">
        <v>21591</v>
      </c>
      <c r="N513">
        <v>24459</v>
      </c>
      <c r="O513" t="s">
        <v>42</v>
      </c>
      <c r="P513" s="1">
        <v>0.88274249999999999</v>
      </c>
      <c r="S513" t="s">
        <v>83</v>
      </c>
      <c r="T513" t="s">
        <v>41</v>
      </c>
      <c r="U513" t="s">
        <v>26</v>
      </c>
      <c r="W513">
        <v>800</v>
      </c>
      <c r="X513" t="s">
        <v>42</v>
      </c>
      <c r="AB513" t="s">
        <v>97</v>
      </c>
      <c r="AC513" t="s">
        <v>41</v>
      </c>
      <c r="AD513" t="s">
        <v>28</v>
      </c>
      <c r="AE513">
        <v>2</v>
      </c>
      <c r="AF513">
        <v>730</v>
      </c>
      <c r="AG513" t="s">
        <v>42</v>
      </c>
      <c r="AH513" s="1">
        <v>2.7396999999999999E-3</v>
      </c>
    </row>
    <row r="514" spans="1:34" x14ac:dyDescent="0.35">
      <c r="A514" t="s">
        <v>562</v>
      </c>
      <c r="B514" t="s">
        <v>41</v>
      </c>
      <c r="C514" t="s">
        <v>26</v>
      </c>
      <c r="D514">
        <v>77</v>
      </c>
      <c r="E514">
        <v>958</v>
      </c>
      <c r="F514" t="s">
        <v>530</v>
      </c>
      <c r="G514" s="1">
        <v>8.0375799999999997E-2</v>
      </c>
      <c r="J514" t="s">
        <v>149</v>
      </c>
      <c r="K514" t="s">
        <v>41</v>
      </c>
      <c r="L514" t="s">
        <v>28</v>
      </c>
      <c r="M514">
        <v>1948</v>
      </c>
      <c r="N514">
        <v>2404</v>
      </c>
      <c r="O514" t="s">
        <v>42</v>
      </c>
      <c r="P514" s="1">
        <v>0.81031609999999998</v>
      </c>
      <c r="S514" t="s">
        <v>83</v>
      </c>
      <c r="T514" t="s">
        <v>41</v>
      </c>
      <c r="U514" t="s">
        <v>27</v>
      </c>
      <c r="W514">
        <v>1535</v>
      </c>
      <c r="X514" t="s">
        <v>42</v>
      </c>
      <c r="AB514" t="s">
        <v>97</v>
      </c>
      <c r="AC514" t="s">
        <v>41</v>
      </c>
      <c r="AD514" t="s">
        <v>26</v>
      </c>
      <c r="AF514">
        <v>522</v>
      </c>
      <c r="AG514" t="s">
        <v>42</v>
      </c>
    </row>
    <row r="515" spans="1:34" x14ac:dyDescent="0.35">
      <c r="A515" t="s">
        <v>563</v>
      </c>
      <c r="B515" t="s">
        <v>41</v>
      </c>
      <c r="C515" t="s">
        <v>26</v>
      </c>
      <c r="D515">
        <v>45</v>
      </c>
      <c r="E515">
        <v>904</v>
      </c>
      <c r="F515" t="s">
        <v>530</v>
      </c>
      <c r="G515" s="1">
        <v>4.9778799999999998E-2</v>
      </c>
      <c r="J515" t="s">
        <v>149</v>
      </c>
      <c r="K515" t="s">
        <v>41</v>
      </c>
      <c r="L515" t="s">
        <v>27</v>
      </c>
      <c r="M515">
        <v>1284</v>
      </c>
      <c r="N515">
        <v>3090</v>
      </c>
      <c r="O515" t="s">
        <v>42</v>
      </c>
      <c r="P515" s="1">
        <v>0.41553400000000001</v>
      </c>
      <c r="S515" t="s">
        <v>84</v>
      </c>
      <c r="T515" t="s">
        <v>41</v>
      </c>
      <c r="U515" t="s">
        <v>32</v>
      </c>
      <c r="V515">
        <v>4713</v>
      </c>
      <c r="W515">
        <v>5490</v>
      </c>
      <c r="X515" t="s">
        <v>42</v>
      </c>
      <c r="Y515" s="1">
        <v>0.85846999999999996</v>
      </c>
      <c r="AB515" t="s">
        <v>97</v>
      </c>
      <c r="AC515" t="s">
        <v>41</v>
      </c>
      <c r="AD515" t="s">
        <v>27</v>
      </c>
      <c r="AF515">
        <v>920</v>
      </c>
      <c r="AG515" t="s">
        <v>42</v>
      </c>
    </row>
    <row r="516" spans="1:34" x14ac:dyDescent="0.35">
      <c r="A516" t="s">
        <v>564</v>
      </c>
      <c r="B516" t="s">
        <v>41</v>
      </c>
      <c r="C516" t="s">
        <v>26</v>
      </c>
      <c r="D516">
        <v>41</v>
      </c>
      <c r="E516">
        <v>941</v>
      </c>
      <c r="F516" t="s">
        <v>530</v>
      </c>
      <c r="G516" s="1">
        <v>4.3570699999999997E-2</v>
      </c>
      <c r="J516" t="s">
        <v>149</v>
      </c>
      <c r="K516" t="s">
        <v>41</v>
      </c>
      <c r="L516" t="s">
        <v>26</v>
      </c>
      <c r="M516">
        <v>1</v>
      </c>
      <c r="N516">
        <v>2024</v>
      </c>
      <c r="O516" t="s">
        <v>42</v>
      </c>
      <c r="P516" s="1">
        <v>4.9410000000000003E-4</v>
      </c>
      <c r="S516" t="s">
        <v>84</v>
      </c>
      <c r="T516" t="s">
        <v>41</v>
      </c>
      <c r="U516" t="s">
        <v>703</v>
      </c>
      <c r="V516">
        <v>11549</v>
      </c>
      <c r="W516">
        <v>17596</v>
      </c>
      <c r="X516" t="s">
        <v>42</v>
      </c>
      <c r="Y516" s="1">
        <v>0.65634230000000005</v>
      </c>
      <c r="AB516" t="s">
        <v>98</v>
      </c>
      <c r="AC516" t="s">
        <v>41</v>
      </c>
      <c r="AD516" t="s">
        <v>32</v>
      </c>
      <c r="AE516">
        <v>2274</v>
      </c>
      <c r="AF516">
        <v>4928</v>
      </c>
      <c r="AG516" t="s">
        <v>42</v>
      </c>
      <c r="AH516" s="1">
        <v>0.46144479999999999</v>
      </c>
    </row>
    <row r="517" spans="1:34" x14ac:dyDescent="0.35">
      <c r="A517" t="s">
        <v>565</v>
      </c>
      <c r="B517" t="s">
        <v>41</v>
      </c>
      <c r="C517" t="s">
        <v>26</v>
      </c>
      <c r="D517">
        <v>69</v>
      </c>
      <c r="E517">
        <v>583</v>
      </c>
      <c r="F517" t="s">
        <v>530</v>
      </c>
      <c r="G517" s="1">
        <v>0.11835329999999999</v>
      </c>
      <c r="J517" t="s">
        <v>150</v>
      </c>
      <c r="K517" t="s">
        <v>41</v>
      </c>
      <c r="L517" t="s">
        <v>32</v>
      </c>
      <c r="M517">
        <v>7412</v>
      </c>
      <c r="N517">
        <v>7649</v>
      </c>
      <c r="O517" t="s">
        <v>42</v>
      </c>
      <c r="P517" s="1">
        <v>0.96901550000000003</v>
      </c>
      <c r="S517" t="s">
        <v>84</v>
      </c>
      <c r="T517" t="s">
        <v>41</v>
      </c>
      <c r="U517" t="s">
        <v>28</v>
      </c>
      <c r="V517">
        <v>913</v>
      </c>
      <c r="W517">
        <v>2657</v>
      </c>
      <c r="X517" t="s">
        <v>42</v>
      </c>
      <c r="Y517" s="1">
        <v>0.3436206</v>
      </c>
      <c r="AB517" t="s">
        <v>98</v>
      </c>
      <c r="AC517" t="s">
        <v>41</v>
      </c>
      <c r="AD517" t="s">
        <v>703</v>
      </c>
      <c r="AE517">
        <v>235</v>
      </c>
      <c r="AF517">
        <v>6336</v>
      </c>
      <c r="AG517" t="s">
        <v>42</v>
      </c>
      <c r="AH517" s="1">
        <v>3.70896E-2</v>
      </c>
    </row>
    <row r="518" spans="1:34" x14ac:dyDescent="0.35">
      <c r="A518" t="s">
        <v>566</v>
      </c>
      <c r="B518" t="s">
        <v>41</v>
      </c>
      <c r="C518" t="s">
        <v>26</v>
      </c>
      <c r="D518">
        <v>16</v>
      </c>
      <c r="E518">
        <v>279</v>
      </c>
      <c r="F518" t="s">
        <v>530</v>
      </c>
      <c r="G518" s="1">
        <v>5.7347700000000001E-2</v>
      </c>
      <c r="J518" t="s">
        <v>150</v>
      </c>
      <c r="K518" t="s">
        <v>41</v>
      </c>
      <c r="L518" t="s">
        <v>703</v>
      </c>
      <c r="M518">
        <v>15946</v>
      </c>
      <c r="N518">
        <v>19700</v>
      </c>
      <c r="O518" t="s">
        <v>42</v>
      </c>
      <c r="P518" s="1">
        <v>0.80944159999999998</v>
      </c>
      <c r="S518" t="s">
        <v>84</v>
      </c>
      <c r="T518" t="s">
        <v>41</v>
      </c>
      <c r="U518" t="s">
        <v>27</v>
      </c>
      <c r="V518">
        <v>1</v>
      </c>
      <c r="W518">
        <v>3044</v>
      </c>
      <c r="X518" t="s">
        <v>42</v>
      </c>
      <c r="Y518" s="1">
        <v>3.2850000000000002E-4</v>
      </c>
      <c r="AB518" t="s">
        <v>98</v>
      </c>
      <c r="AC518" t="s">
        <v>41</v>
      </c>
      <c r="AD518" t="s">
        <v>26</v>
      </c>
      <c r="AF518">
        <v>433</v>
      </c>
      <c r="AG518" t="s">
        <v>42</v>
      </c>
    </row>
    <row r="519" spans="1:34" x14ac:dyDescent="0.35">
      <c r="A519" t="s">
        <v>567</v>
      </c>
      <c r="B519" t="s">
        <v>41</v>
      </c>
      <c r="C519" t="s">
        <v>26</v>
      </c>
      <c r="D519">
        <v>10</v>
      </c>
      <c r="E519">
        <v>242</v>
      </c>
      <c r="F519" t="s">
        <v>530</v>
      </c>
      <c r="G519" s="1">
        <v>4.1322299999999999E-2</v>
      </c>
      <c r="J519" t="s">
        <v>150</v>
      </c>
      <c r="K519" t="s">
        <v>41</v>
      </c>
      <c r="L519" t="s">
        <v>28</v>
      </c>
      <c r="M519">
        <v>1417</v>
      </c>
      <c r="N519">
        <v>2003</v>
      </c>
      <c r="O519" t="s">
        <v>42</v>
      </c>
      <c r="P519" s="1">
        <v>0.70743880000000003</v>
      </c>
      <c r="S519" t="s">
        <v>84</v>
      </c>
      <c r="T519" t="s">
        <v>41</v>
      </c>
      <c r="U519" t="s">
        <v>26</v>
      </c>
      <c r="W519">
        <v>1589</v>
      </c>
      <c r="X519" t="s">
        <v>42</v>
      </c>
      <c r="AB519" t="s">
        <v>98</v>
      </c>
      <c r="AC519" t="s">
        <v>41</v>
      </c>
      <c r="AD519" t="s">
        <v>28</v>
      </c>
      <c r="AF519">
        <v>792</v>
      </c>
      <c r="AG519" t="s">
        <v>42</v>
      </c>
    </row>
    <row r="520" spans="1:34" x14ac:dyDescent="0.35">
      <c r="A520" t="s">
        <v>568</v>
      </c>
      <c r="B520" t="s">
        <v>41</v>
      </c>
      <c r="C520" t="s">
        <v>26</v>
      </c>
      <c r="D520">
        <v>6</v>
      </c>
      <c r="E520">
        <v>102</v>
      </c>
      <c r="F520" t="s">
        <v>530</v>
      </c>
      <c r="G520" s="1">
        <v>5.8823500000000001E-2</v>
      </c>
      <c r="J520" t="s">
        <v>150</v>
      </c>
      <c r="K520" t="s">
        <v>41</v>
      </c>
      <c r="L520" t="s">
        <v>27</v>
      </c>
      <c r="M520">
        <v>880</v>
      </c>
      <c r="N520">
        <v>2614</v>
      </c>
      <c r="O520" t="s">
        <v>42</v>
      </c>
      <c r="P520" s="1">
        <v>0.33664880000000003</v>
      </c>
      <c r="S520" t="s">
        <v>85</v>
      </c>
      <c r="T520" t="s">
        <v>41</v>
      </c>
      <c r="U520" t="s">
        <v>32</v>
      </c>
      <c r="V520">
        <v>2949</v>
      </c>
      <c r="W520">
        <v>3573</v>
      </c>
      <c r="X520" t="s">
        <v>42</v>
      </c>
      <c r="Y520" s="1">
        <v>0.8253568</v>
      </c>
      <c r="AB520" t="s">
        <v>98</v>
      </c>
      <c r="AC520" t="s">
        <v>41</v>
      </c>
      <c r="AD520" t="s">
        <v>27</v>
      </c>
      <c r="AF520">
        <v>776</v>
      </c>
      <c r="AG520" t="s">
        <v>42</v>
      </c>
    </row>
    <row r="521" spans="1:34" x14ac:dyDescent="0.35">
      <c r="A521" t="s">
        <v>569</v>
      </c>
      <c r="B521" t="s">
        <v>41</v>
      </c>
      <c r="C521" t="s">
        <v>26</v>
      </c>
      <c r="D521">
        <v>15</v>
      </c>
      <c r="E521">
        <v>405</v>
      </c>
      <c r="F521" t="s">
        <v>530</v>
      </c>
      <c r="G521" s="1">
        <v>3.7037E-2</v>
      </c>
      <c r="J521" t="s">
        <v>150</v>
      </c>
      <c r="K521" t="s">
        <v>41</v>
      </c>
      <c r="L521" t="s">
        <v>26</v>
      </c>
      <c r="N521">
        <v>1716</v>
      </c>
      <c r="O521" t="s">
        <v>42</v>
      </c>
      <c r="S521" t="s">
        <v>85</v>
      </c>
      <c r="T521" t="s">
        <v>41</v>
      </c>
      <c r="U521" t="s">
        <v>703</v>
      </c>
      <c r="V521">
        <v>8359</v>
      </c>
      <c r="W521">
        <v>13178</v>
      </c>
      <c r="X521" t="s">
        <v>42</v>
      </c>
      <c r="Y521" s="1">
        <v>0.63431479999999996</v>
      </c>
      <c r="AB521" t="s">
        <v>99</v>
      </c>
      <c r="AC521" t="s">
        <v>41</v>
      </c>
      <c r="AD521" t="s">
        <v>32</v>
      </c>
      <c r="AE521">
        <v>4353</v>
      </c>
      <c r="AF521">
        <v>9628</v>
      </c>
      <c r="AG521" t="s">
        <v>42</v>
      </c>
      <c r="AH521" s="1">
        <v>0.45211879999999999</v>
      </c>
    </row>
    <row r="522" spans="1:34" x14ac:dyDescent="0.35">
      <c r="A522" t="s">
        <v>570</v>
      </c>
      <c r="B522" t="s">
        <v>41</v>
      </c>
      <c r="C522" t="s">
        <v>26</v>
      </c>
      <c r="D522">
        <v>12</v>
      </c>
      <c r="E522">
        <v>381</v>
      </c>
      <c r="F522" t="s">
        <v>530</v>
      </c>
      <c r="G522" s="1">
        <v>3.1496099999999999E-2</v>
      </c>
      <c r="J522" t="s">
        <v>151</v>
      </c>
      <c r="K522" t="s">
        <v>41</v>
      </c>
      <c r="L522" t="s">
        <v>32</v>
      </c>
      <c r="M522">
        <v>9321</v>
      </c>
      <c r="N522">
        <v>10387</v>
      </c>
      <c r="O522" t="s">
        <v>42</v>
      </c>
      <c r="P522" s="1">
        <v>0.89737169999999999</v>
      </c>
      <c r="S522" t="s">
        <v>85</v>
      </c>
      <c r="T522" t="s">
        <v>41</v>
      </c>
      <c r="U522" t="s">
        <v>28</v>
      </c>
      <c r="V522">
        <v>125</v>
      </c>
      <c r="W522">
        <v>440</v>
      </c>
      <c r="X522" t="s">
        <v>42</v>
      </c>
      <c r="Y522" s="1">
        <v>0.28409089999999998</v>
      </c>
      <c r="AB522" t="s">
        <v>99</v>
      </c>
      <c r="AC522" t="s">
        <v>41</v>
      </c>
      <c r="AD522" t="s">
        <v>703</v>
      </c>
      <c r="AE522">
        <v>608</v>
      </c>
      <c r="AF522">
        <v>17333</v>
      </c>
      <c r="AG522" t="s">
        <v>42</v>
      </c>
      <c r="AH522" s="1">
        <v>3.50776E-2</v>
      </c>
    </row>
    <row r="523" spans="1:34" x14ac:dyDescent="0.35">
      <c r="A523" t="s">
        <v>571</v>
      </c>
      <c r="B523" t="s">
        <v>41</v>
      </c>
      <c r="C523" t="s">
        <v>26</v>
      </c>
      <c r="D523">
        <v>12</v>
      </c>
      <c r="E523">
        <v>548</v>
      </c>
      <c r="F523" t="s">
        <v>530</v>
      </c>
      <c r="G523" s="1">
        <v>2.1897799999999999E-2</v>
      </c>
      <c r="J523" t="s">
        <v>151</v>
      </c>
      <c r="K523" t="s">
        <v>41</v>
      </c>
      <c r="L523" t="s">
        <v>703</v>
      </c>
      <c r="M523">
        <v>20899</v>
      </c>
      <c r="N523">
        <v>26382</v>
      </c>
      <c r="O523" t="s">
        <v>42</v>
      </c>
      <c r="P523" s="1">
        <v>0.79216889999999995</v>
      </c>
      <c r="S523" t="s">
        <v>85</v>
      </c>
      <c r="T523" t="s">
        <v>41</v>
      </c>
      <c r="U523" t="s">
        <v>26</v>
      </c>
      <c r="W523">
        <v>393</v>
      </c>
      <c r="X523" t="s">
        <v>42</v>
      </c>
      <c r="AB523" t="s">
        <v>99</v>
      </c>
      <c r="AC523" t="s">
        <v>41</v>
      </c>
      <c r="AD523" t="s">
        <v>26</v>
      </c>
      <c r="AF523">
        <v>1646</v>
      </c>
      <c r="AG523" t="s">
        <v>42</v>
      </c>
    </row>
    <row r="524" spans="1:34" x14ac:dyDescent="0.35">
      <c r="A524" t="s">
        <v>572</v>
      </c>
      <c r="B524" t="s">
        <v>41</v>
      </c>
      <c r="C524" t="s">
        <v>26</v>
      </c>
      <c r="D524">
        <v>21</v>
      </c>
      <c r="E524">
        <v>711</v>
      </c>
      <c r="F524" t="s">
        <v>530</v>
      </c>
      <c r="G524" s="1">
        <v>2.95359E-2</v>
      </c>
      <c r="J524" t="s">
        <v>151</v>
      </c>
      <c r="K524" t="s">
        <v>41</v>
      </c>
      <c r="L524" t="s">
        <v>28</v>
      </c>
      <c r="M524">
        <v>2142</v>
      </c>
      <c r="N524">
        <v>2943</v>
      </c>
      <c r="O524" t="s">
        <v>42</v>
      </c>
      <c r="P524" s="1">
        <v>0.7278287</v>
      </c>
      <c r="S524" t="s">
        <v>85</v>
      </c>
      <c r="T524" t="s">
        <v>41</v>
      </c>
      <c r="U524" t="s">
        <v>27</v>
      </c>
      <c r="W524">
        <v>493</v>
      </c>
      <c r="X524" t="s">
        <v>42</v>
      </c>
      <c r="AB524" t="s">
        <v>99</v>
      </c>
      <c r="AC524" t="s">
        <v>41</v>
      </c>
      <c r="AD524" t="s">
        <v>28</v>
      </c>
      <c r="AF524">
        <v>2593</v>
      </c>
      <c r="AG524" t="s">
        <v>42</v>
      </c>
    </row>
    <row r="525" spans="1:34" x14ac:dyDescent="0.35">
      <c r="A525" t="s">
        <v>40</v>
      </c>
      <c r="B525" t="s">
        <v>41</v>
      </c>
      <c r="C525" t="s">
        <v>28</v>
      </c>
      <c r="D525">
        <v>7489</v>
      </c>
      <c r="E525">
        <v>8397</v>
      </c>
      <c r="F525" t="s">
        <v>42</v>
      </c>
      <c r="G525" s="1">
        <v>0.89186609999999999</v>
      </c>
      <c r="J525" t="s">
        <v>151</v>
      </c>
      <c r="K525" t="s">
        <v>41</v>
      </c>
      <c r="L525" t="s">
        <v>27</v>
      </c>
      <c r="M525">
        <v>1246</v>
      </c>
      <c r="N525">
        <v>3484</v>
      </c>
      <c r="O525" t="s">
        <v>42</v>
      </c>
      <c r="P525" s="1">
        <v>0.35763489999999998</v>
      </c>
      <c r="S525" t="s">
        <v>86</v>
      </c>
      <c r="T525" t="s">
        <v>41</v>
      </c>
      <c r="U525" t="s">
        <v>32</v>
      </c>
      <c r="V525">
        <v>374</v>
      </c>
      <c r="W525">
        <v>431</v>
      </c>
      <c r="X525" t="s">
        <v>42</v>
      </c>
      <c r="Y525" s="1">
        <v>0.8677494</v>
      </c>
      <c r="AB525" t="s">
        <v>99</v>
      </c>
      <c r="AC525" t="s">
        <v>41</v>
      </c>
      <c r="AD525" t="s">
        <v>27</v>
      </c>
      <c r="AF525">
        <v>2909</v>
      </c>
      <c r="AG525" t="s">
        <v>42</v>
      </c>
    </row>
    <row r="526" spans="1:34" x14ac:dyDescent="0.35">
      <c r="A526" t="s">
        <v>43</v>
      </c>
      <c r="B526" t="s">
        <v>41</v>
      </c>
      <c r="C526" t="s">
        <v>28</v>
      </c>
      <c r="D526">
        <v>1071</v>
      </c>
      <c r="E526">
        <v>1346</v>
      </c>
      <c r="F526" t="s">
        <v>42</v>
      </c>
      <c r="G526" s="1">
        <v>0.79569100000000004</v>
      </c>
      <c r="J526" t="s">
        <v>151</v>
      </c>
      <c r="K526" t="s">
        <v>41</v>
      </c>
      <c r="L526" t="s">
        <v>26</v>
      </c>
      <c r="N526">
        <v>2473</v>
      </c>
      <c r="O526" t="s">
        <v>42</v>
      </c>
      <c r="S526" t="s">
        <v>86</v>
      </c>
      <c r="T526" t="s">
        <v>41</v>
      </c>
      <c r="U526" t="s">
        <v>703</v>
      </c>
      <c r="V526">
        <v>393</v>
      </c>
      <c r="W526">
        <v>663</v>
      </c>
      <c r="X526" t="s">
        <v>42</v>
      </c>
      <c r="Y526" s="1">
        <v>0.59276019999999996</v>
      </c>
      <c r="AB526" t="s">
        <v>100</v>
      </c>
      <c r="AC526" t="s">
        <v>41</v>
      </c>
      <c r="AD526" t="s">
        <v>32</v>
      </c>
      <c r="AE526">
        <v>2435</v>
      </c>
      <c r="AF526">
        <v>5608</v>
      </c>
      <c r="AG526" t="s">
        <v>42</v>
      </c>
      <c r="AH526" s="1">
        <v>0.43420120000000001</v>
      </c>
    </row>
    <row r="527" spans="1:34" x14ac:dyDescent="0.35">
      <c r="A527" t="s">
        <v>44</v>
      </c>
      <c r="B527" t="s">
        <v>41</v>
      </c>
      <c r="C527" t="s">
        <v>28</v>
      </c>
      <c r="D527">
        <v>2994</v>
      </c>
      <c r="E527">
        <v>3628</v>
      </c>
      <c r="F527" t="s">
        <v>42</v>
      </c>
      <c r="G527" s="1">
        <v>0.82524810000000004</v>
      </c>
      <c r="J527" t="s">
        <v>152</v>
      </c>
      <c r="K527" t="s">
        <v>41</v>
      </c>
      <c r="L527" t="s">
        <v>32</v>
      </c>
      <c r="M527">
        <v>7217</v>
      </c>
      <c r="N527">
        <v>7997</v>
      </c>
      <c r="O527" t="s">
        <v>42</v>
      </c>
      <c r="P527" s="1">
        <v>0.90246340000000003</v>
      </c>
      <c r="S527" t="s">
        <v>86</v>
      </c>
      <c r="T527" t="s">
        <v>41</v>
      </c>
      <c r="U527" t="s">
        <v>28</v>
      </c>
      <c r="V527">
        <v>24</v>
      </c>
      <c r="W527">
        <v>96</v>
      </c>
      <c r="X527" t="s">
        <v>42</v>
      </c>
      <c r="Y527" s="1">
        <v>0.25</v>
      </c>
      <c r="AB527" t="s">
        <v>100</v>
      </c>
      <c r="AC527" t="s">
        <v>41</v>
      </c>
      <c r="AD527" t="s">
        <v>703</v>
      </c>
      <c r="AE527">
        <v>301</v>
      </c>
      <c r="AF527">
        <v>9091</v>
      </c>
      <c r="AG527" t="s">
        <v>42</v>
      </c>
      <c r="AH527" s="1">
        <v>3.3109699999999999E-2</v>
      </c>
    </row>
    <row r="528" spans="1:34" x14ac:dyDescent="0.35">
      <c r="A528" t="s">
        <v>45</v>
      </c>
      <c r="B528" t="s">
        <v>41</v>
      </c>
      <c r="C528" t="s">
        <v>28</v>
      </c>
      <c r="D528">
        <v>2095</v>
      </c>
      <c r="E528">
        <v>2548</v>
      </c>
      <c r="F528" t="s">
        <v>42</v>
      </c>
      <c r="G528" s="1">
        <v>0.82221350000000004</v>
      </c>
      <c r="J528" t="s">
        <v>152</v>
      </c>
      <c r="K528" t="s">
        <v>41</v>
      </c>
      <c r="L528" t="s">
        <v>28</v>
      </c>
      <c r="M528">
        <v>3800</v>
      </c>
      <c r="N528">
        <v>4434</v>
      </c>
      <c r="O528" t="s">
        <v>42</v>
      </c>
      <c r="P528" s="1">
        <v>0.85701400000000005</v>
      </c>
      <c r="S528" t="s">
        <v>86</v>
      </c>
      <c r="T528" t="s">
        <v>41</v>
      </c>
      <c r="U528" t="s">
        <v>26</v>
      </c>
      <c r="W528">
        <v>35</v>
      </c>
      <c r="X528" t="s">
        <v>42</v>
      </c>
      <c r="AB528" t="s">
        <v>100</v>
      </c>
      <c r="AC528" t="s">
        <v>41</v>
      </c>
      <c r="AD528" t="s">
        <v>26</v>
      </c>
      <c r="AF528">
        <v>739</v>
      </c>
      <c r="AG528" t="s">
        <v>42</v>
      </c>
    </row>
    <row r="529" spans="1:34" x14ac:dyDescent="0.35">
      <c r="A529" t="s">
        <v>46</v>
      </c>
      <c r="B529" t="s">
        <v>41</v>
      </c>
      <c r="C529" t="s">
        <v>28</v>
      </c>
      <c r="D529">
        <v>2215</v>
      </c>
      <c r="E529">
        <v>2556</v>
      </c>
      <c r="F529" t="s">
        <v>42</v>
      </c>
      <c r="G529" s="1">
        <v>0.86658840000000004</v>
      </c>
      <c r="J529" t="s">
        <v>152</v>
      </c>
      <c r="K529" t="s">
        <v>41</v>
      </c>
      <c r="L529" t="s">
        <v>703</v>
      </c>
      <c r="M529">
        <v>22696</v>
      </c>
      <c r="N529">
        <v>27529</v>
      </c>
      <c r="O529" t="s">
        <v>42</v>
      </c>
      <c r="P529" s="1">
        <v>0.8244397</v>
      </c>
      <c r="S529" t="s">
        <v>86</v>
      </c>
      <c r="T529" t="s">
        <v>41</v>
      </c>
      <c r="U529" t="s">
        <v>27</v>
      </c>
      <c r="W529">
        <v>114</v>
      </c>
      <c r="X529" t="s">
        <v>42</v>
      </c>
      <c r="AB529" t="s">
        <v>100</v>
      </c>
      <c r="AC529" t="s">
        <v>41</v>
      </c>
      <c r="AD529" t="s">
        <v>28</v>
      </c>
      <c r="AF529">
        <v>1184</v>
      </c>
      <c r="AG529" t="s">
        <v>42</v>
      </c>
    </row>
    <row r="530" spans="1:34" x14ac:dyDescent="0.35">
      <c r="A530" t="s">
        <v>47</v>
      </c>
      <c r="B530" t="s">
        <v>41</v>
      </c>
      <c r="C530" t="s">
        <v>28</v>
      </c>
      <c r="D530">
        <v>2578</v>
      </c>
      <c r="E530">
        <v>2906</v>
      </c>
      <c r="F530" t="s">
        <v>42</v>
      </c>
      <c r="G530" s="1">
        <v>0.88713010000000003</v>
      </c>
      <c r="J530" t="s">
        <v>152</v>
      </c>
      <c r="K530" t="s">
        <v>41</v>
      </c>
      <c r="L530" t="s">
        <v>27</v>
      </c>
      <c r="M530">
        <v>2477</v>
      </c>
      <c r="N530">
        <v>4763</v>
      </c>
      <c r="O530" t="s">
        <v>42</v>
      </c>
      <c r="P530" s="1">
        <v>0.52005040000000002</v>
      </c>
      <c r="S530" t="s">
        <v>87</v>
      </c>
      <c r="T530" t="s">
        <v>41</v>
      </c>
      <c r="U530" t="s">
        <v>32</v>
      </c>
      <c r="V530">
        <v>7445</v>
      </c>
      <c r="W530">
        <v>8415</v>
      </c>
      <c r="X530" t="s">
        <v>42</v>
      </c>
      <c r="Y530" s="1">
        <v>0.8847296</v>
      </c>
      <c r="AB530" t="s">
        <v>100</v>
      </c>
      <c r="AC530" t="s">
        <v>41</v>
      </c>
      <c r="AD530" t="s">
        <v>27</v>
      </c>
      <c r="AF530">
        <v>1405</v>
      </c>
      <c r="AG530" t="s">
        <v>42</v>
      </c>
    </row>
    <row r="531" spans="1:34" x14ac:dyDescent="0.35">
      <c r="A531" t="s">
        <v>48</v>
      </c>
      <c r="B531" t="s">
        <v>41</v>
      </c>
      <c r="C531" t="s">
        <v>28</v>
      </c>
      <c r="D531">
        <v>1612</v>
      </c>
      <c r="E531">
        <v>2158</v>
      </c>
      <c r="F531" t="s">
        <v>42</v>
      </c>
      <c r="G531" s="1">
        <v>0.74698790000000004</v>
      </c>
      <c r="J531" t="s">
        <v>152</v>
      </c>
      <c r="K531" t="s">
        <v>41</v>
      </c>
      <c r="L531" t="s">
        <v>26</v>
      </c>
      <c r="M531">
        <v>2</v>
      </c>
      <c r="N531">
        <v>2353</v>
      </c>
      <c r="O531" t="s">
        <v>42</v>
      </c>
      <c r="P531" s="1">
        <v>8.4999999999999995E-4</v>
      </c>
      <c r="S531" t="s">
        <v>87</v>
      </c>
      <c r="T531" t="s">
        <v>41</v>
      </c>
      <c r="U531" t="s">
        <v>703</v>
      </c>
      <c r="V531">
        <v>15444</v>
      </c>
      <c r="W531">
        <v>23624</v>
      </c>
      <c r="X531" t="s">
        <v>42</v>
      </c>
      <c r="Y531" s="1">
        <v>0.65374200000000005</v>
      </c>
      <c r="AB531" t="s">
        <v>101</v>
      </c>
      <c r="AC531" t="s">
        <v>41</v>
      </c>
      <c r="AD531" t="s">
        <v>32</v>
      </c>
      <c r="AE531">
        <v>495</v>
      </c>
      <c r="AF531">
        <v>1060</v>
      </c>
      <c r="AG531" t="s">
        <v>42</v>
      </c>
      <c r="AH531" s="1">
        <v>0.46698109999999998</v>
      </c>
    </row>
    <row r="532" spans="1:34" x14ac:dyDescent="0.35">
      <c r="A532" t="s">
        <v>49</v>
      </c>
      <c r="B532" t="s">
        <v>41</v>
      </c>
      <c r="C532" t="s">
        <v>28</v>
      </c>
      <c r="D532">
        <v>5907</v>
      </c>
      <c r="E532">
        <v>7576</v>
      </c>
      <c r="F532" t="s">
        <v>42</v>
      </c>
      <c r="G532" s="1">
        <v>0.77969900000000003</v>
      </c>
      <c r="J532" t="s">
        <v>153</v>
      </c>
      <c r="K532" t="s">
        <v>57</v>
      </c>
      <c r="L532" t="s">
        <v>28</v>
      </c>
      <c r="M532">
        <v>1125</v>
      </c>
      <c r="N532">
        <v>1210</v>
      </c>
      <c r="O532" t="s">
        <v>42</v>
      </c>
      <c r="P532" s="1">
        <v>0.92975209999999997</v>
      </c>
      <c r="S532" t="s">
        <v>87</v>
      </c>
      <c r="T532" t="s">
        <v>41</v>
      </c>
      <c r="U532" t="s">
        <v>28</v>
      </c>
      <c r="V532">
        <v>1328</v>
      </c>
      <c r="W532">
        <v>3787</v>
      </c>
      <c r="X532" t="s">
        <v>42</v>
      </c>
      <c r="Y532" s="1">
        <v>0.35067330000000002</v>
      </c>
      <c r="AB532" t="s">
        <v>101</v>
      </c>
      <c r="AC532" t="s">
        <v>41</v>
      </c>
      <c r="AD532" t="s">
        <v>703</v>
      </c>
      <c r="AE532">
        <v>72</v>
      </c>
      <c r="AF532">
        <v>1739</v>
      </c>
      <c r="AG532" t="s">
        <v>42</v>
      </c>
      <c r="AH532" s="1">
        <v>4.1403099999999998E-2</v>
      </c>
    </row>
    <row r="533" spans="1:34" x14ac:dyDescent="0.35">
      <c r="A533" t="s">
        <v>50</v>
      </c>
      <c r="B533" t="s">
        <v>41</v>
      </c>
      <c r="C533" t="s">
        <v>28</v>
      </c>
      <c r="D533">
        <v>3548</v>
      </c>
      <c r="E533">
        <v>4396</v>
      </c>
      <c r="F533" t="s">
        <v>42</v>
      </c>
      <c r="G533" s="1">
        <v>0.80709739999999996</v>
      </c>
      <c r="J533" t="s">
        <v>153</v>
      </c>
      <c r="K533" t="s">
        <v>57</v>
      </c>
      <c r="L533" t="s">
        <v>703</v>
      </c>
      <c r="M533">
        <v>8108</v>
      </c>
      <c r="N533">
        <v>8728</v>
      </c>
      <c r="O533" t="s">
        <v>42</v>
      </c>
      <c r="P533" s="1">
        <v>0.92896429999999997</v>
      </c>
      <c r="S533" t="s">
        <v>87</v>
      </c>
      <c r="T533" t="s">
        <v>41</v>
      </c>
      <c r="U533" t="s">
        <v>27</v>
      </c>
      <c r="V533">
        <v>8</v>
      </c>
      <c r="W533">
        <v>3913</v>
      </c>
      <c r="X533" t="s">
        <v>42</v>
      </c>
      <c r="Y533" s="1">
        <v>2.0444999999999999E-3</v>
      </c>
      <c r="AB533" t="s">
        <v>101</v>
      </c>
      <c r="AC533" t="s">
        <v>41</v>
      </c>
      <c r="AD533" t="s">
        <v>26</v>
      </c>
      <c r="AF533">
        <v>140</v>
      </c>
      <c r="AG533" t="s">
        <v>42</v>
      </c>
    </row>
    <row r="534" spans="1:34" x14ac:dyDescent="0.35">
      <c r="A534" t="s">
        <v>51</v>
      </c>
      <c r="B534" t="s">
        <v>41</v>
      </c>
      <c r="C534" t="s">
        <v>28</v>
      </c>
      <c r="D534">
        <v>1989</v>
      </c>
      <c r="E534">
        <v>2638</v>
      </c>
      <c r="F534" t="s">
        <v>42</v>
      </c>
      <c r="G534" s="1">
        <v>0.75398030000000005</v>
      </c>
      <c r="J534" t="s">
        <v>153</v>
      </c>
      <c r="K534" t="s">
        <v>57</v>
      </c>
      <c r="L534" t="s">
        <v>32</v>
      </c>
      <c r="M534">
        <v>1347</v>
      </c>
      <c r="N534">
        <v>1549</v>
      </c>
      <c r="O534" t="s">
        <v>42</v>
      </c>
      <c r="P534" s="1">
        <v>0.86959330000000001</v>
      </c>
      <c r="S534" t="s">
        <v>87</v>
      </c>
      <c r="T534" t="s">
        <v>41</v>
      </c>
      <c r="U534" t="s">
        <v>26</v>
      </c>
      <c r="W534">
        <v>2154</v>
      </c>
      <c r="X534" t="s">
        <v>42</v>
      </c>
      <c r="AB534" t="s">
        <v>101</v>
      </c>
      <c r="AC534" t="s">
        <v>41</v>
      </c>
      <c r="AD534" t="s">
        <v>28</v>
      </c>
      <c r="AF534">
        <v>258</v>
      </c>
      <c r="AG534" t="s">
        <v>42</v>
      </c>
    </row>
    <row r="535" spans="1:34" x14ac:dyDescent="0.35">
      <c r="A535" t="s">
        <v>52</v>
      </c>
      <c r="B535" t="s">
        <v>41</v>
      </c>
      <c r="C535" t="s">
        <v>28</v>
      </c>
      <c r="D535">
        <v>8</v>
      </c>
      <c r="E535">
        <v>3</v>
      </c>
      <c r="F535" t="s">
        <v>42</v>
      </c>
      <c r="G535" s="1">
        <v>1</v>
      </c>
      <c r="J535" t="s">
        <v>153</v>
      </c>
      <c r="K535" t="s">
        <v>57</v>
      </c>
      <c r="L535" t="s">
        <v>27</v>
      </c>
      <c r="M535">
        <v>679</v>
      </c>
      <c r="N535">
        <v>1634</v>
      </c>
      <c r="O535" t="s">
        <v>42</v>
      </c>
      <c r="P535" s="1">
        <v>0.41554469999999999</v>
      </c>
      <c r="S535" t="s">
        <v>88</v>
      </c>
      <c r="T535" t="s">
        <v>41</v>
      </c>
      <c r="U535" t="s">
        <v>32</v>
      </c>
      <c r="V535">
        <v>1646</v>
      </c>
      <c r="W535">
        <v>2230</v>
      </c>
      <c r="X535" t="s">
        <v>42</v>
      </c>
      <c r="Y535" s="1">
        <v>0.73811660000000001</v>
      </c>
      <c r="AB535" t="s">
        <v>101</v>
      </c>
      <c r="AC535" t="s">
        <v>41</v>
      </c>
      <c r="AD535" t="s">
        <v>27</v>
      </c>
      <c r="AF535">
        <v>282</v>
      </c>
      <c r="AG535" t="s">
        <v>42</v>
      </c>
    </row>
    <row r="536" spans="1:34" x14ac:dyDescent="0.35">
      <c r="A536" t="s">
        <v>53</v>
      </c>
      <c r="B536" t="s">
        <v>41</v>
      </c>
      <c r="C536" t="s">
        <v>28</v>
      </c>
      <c r="D536">
        <v>1126</v>
      </c>
      <c r="E536">
        <v>1796</v>
      </c>
      <c r="F536" t="s">
        <v>42</v>
      </c>
      <c r="G536" s="1">
        <v>0.62694879999999997</v>
      </c>
      <c r="J536" t="s">
        <v>153</v>
      </c>
      <c r="K536" t="s">
        <v>41</v>
      </c>
      <c r="L536" t="s">
        <v>26</v>
      </c>
      <c r="N536">
        <v>1185</v>
      </c>
      <c r="O536" t="s">
        <v>42</v>
      </c>
      <c r="S536" t="s">
        <v>88</v>
      </c>
      <c r="T536" t="s">
        <v>41</v>
      </c>
      <c r="U536" t="s">
        <v>703</v>
      </c>
      <c r="V536">
        <v>4793</v>
      </c>
      <c r="W536">
        <v>7670</v>
      </c>
      <c r="X536" t="s">
        <v>42</v>
      </c>
      <c r="Y536" s="1">
        <v>0.62490219999999996</v>
      </c>
      <c r="AB536" t="s">
        <v>102</v>
      </c>
      <c r="AC536" t="s">
        <v>41</v>
      </c>
      <c r="AD536" t="s">
        <v>32</v>
      </c>
      <c r="AE536">
        <v>113</v>
      </c>
      <c r="AF536">
        <v>209</v>
      </c>
      <c r="AG536" t="s">
        <v>42</v>
      </c>
      <c r="AH536" s="1">
        <v>0.54066990000000004</v>
      </c>
    </row>
    <row r="537" spans="1:34" x14ac:dyDescent="0.35">
      <c r="A537" t="s">
        <v>54</v>
      </c>
      <c r="B537" t="s">
        <v>41</v>
      </c>
      <c r="C537" t="s">
        <v>28</v>
      </c>
      <c r="D537">
        <v>2494</v>
      </c>
      <c r="E537">
        <v>2798</v>
      </c>
      <c r="F537" t="s">
        <v>42</v>
      </c>
      <c r="G537" s="1">
        <v>0.891351</v>
      </c>
      <c r="J537" t="s">
        <v>154</v>
      </c>
      <c r="K537" t="s">
        <v>41</v>
      </c>
      <c r="L537" t="s">
        <v>28</v>
      </c>
      <c r="M537">
        <v>2717</v>
      </c>
      <c r="N537">
        <v>2872</v>
      </c>
      <c r="O537" t="s">
        <v>42</v>
      </c>
      <c r="P537" s="1">
        <v>0.94603060000000005</v>
      </c>
      <c r="S537" t="s">
        <v>88</v>
      </c>
      <c r="T537" t="s">
        <v>41</v>
      </c>
      <c r="U537" t="s">
        <v>28</v>
      </c>
      <c r="V537">
        <v>401</v>
      </c>
      <c r="W537">
        <v>1472</v>
      </c>
      <c r="X537" t="s">
        <v>42</v>
      </c>
      <c r="Y537" s="1">
        <v>0.27241850000000001</v>
      </c>
      <c r="AB537" t="s">
        <v>102</v>
      </c>
      <c r="AC537" t="s">
        <v>41</v>
      </c>
      <c r="AD537" t="s">
        <v>703</v>
      </c>
      <c r="AE537">
        <v>11</v>
      </c>
      <c r="AF537">
        <v>328</v>
      </c>
      <c r="AG537" t="s">
        <v>42</v>
      </c>
      <c r="AH537" s="1">
        <v>3.35366E-2</v>
      </c>
    </row>
    <row r="538" spans="1:34" x14ac:dyDescent="0.35">
      <c r="A538" t="s">
        <v>55</v>
      </c>
      <c r="B538" t="s">
        <v>41</v>
      </c>
      <c r="C538" t="s">
        <v>28</v>
      </c>
      <c r="D538">
        <v>877</v>
      </c>
      <c r="E538">
        <v>967</v>
      </c>
      <c r="F538" t="s">
        <v>42</v>
      </c>
      <c r="G538" s="1">
        <v>0.90692870000000003</v>
      </c>
      <c r="J538" t="s">
        <v>154</v>
      </c>
      <c r="K538" t="s">
        <v>41</v>
      </c>
      <c r="L538" t="s">
        <v>32</v>
      </c>
      <c r="M538">
        <v>3063</v>
      </c>
      <c r="N538">
        <v>3259</v>
      </c>
      <c r="O538" t="s">
        <v>42</v>
      </c>
      <c r="P538" s="1">
        <v>0.93985890000000005</v>
      </c>
      <c r="S538" t="s">
        <v>88</v>
      </c>
      <c r="T538" t="s">
        <v>41</v>
      </c>
      <c r="U538" t="s">
        <v>27</v>
      </c>
      <c r="V538">
        <v>2</v>
      </c>
      <c r="W538">
        <v>1493</v>
      </c>
      <c r="X538" t="s">
        <v>42</v>
      </c>
      <c r="Y538" s="1">
        <v>1.3396E-3</v>
      </c>
      <c r="AB538" t="s">
        <v>102</v>
      </c>
      <c r="AC538" t="s">
        <v>41</v>
      </c>
      <c r="AD538" t="s">
        <v>26</v>
      </c>
      <c r="AF538">
        <v>26</v>
      </c>
      <c r="AG538" t="s">
        <v>42</v>
      </c>
    </row>
    <row r="539" spans="1:34" x14ac:dyDescent="0.35">
      <c r="A539" t="s">
        <v>56</v>
      </c>
      <c r="B539" t="s">
        <v>57</v>
      </c>
      <c r="C539" t="s">
        <v>28</v>
      </c>
      <c r="D539">
        <v>1896</v>
      </c>
      <c r="E539">
        <v>2475</v>
      </c>
      <c r="F539" t="s">
        <v>42</v>
      </c>
      <c r="G539" s="1">
        <v>0.76606059999999998</v>
      </c>
      <c r="J539" t="s">
        <v>154</v>
      </c>
      <c r="K539" t="s">
        <v>41</v>
      </c>
      <c r="L539" t="s">
        <v>703</v>
      </c>
      <c r="M539">
        <v>12245</v>
      </c>
      <c r="N539">
        <v>13963</v>
      </c>
      <c r="O539" t="s">
        <v>42</v>
      </c>
      <c r="P539" s="1">
        <v>0.87696050000000003</v>
      </c>
      <c r="S539" t="s">
        <v>88</v>
      </c>
      <c r="T539" t="s">
        <v>41</v>
      </c>
      <c r="U539" t="s">
        <v>26</v>
      </c>
      <c r="W539">
        <v>552</v>
      </c>
      <c r="X539" t="s">
        <v>42</v>
      </c>
      <c r="AB539" t="s">
        <v>102</v>
      </c>
      <c r="AC539" t="s">
        <v>41</v>
      </c>
      <c r="AD539" t="s">
        <v>28</v>
      </c>
      <c r="AF539">
        <v>39</v>
      </c>
      <c r="AG539" t="s">
        <v>42</v>
      </c>
    </row>
    <row r="540" spans="1:34" x14ac:dyDescent="0.35">
      <c r="A540" t="s">
        <v>58</v>
      </c>
      <c r="B540" t="s">
        <v>41</v>
      </c>
      <c r="C540" t="s">
        <v>28</v>
      </c>
      <c r="D540">
        <v>1139</v>
      </c>
      <c r="E540">
        <v>1191</v>
      </c>
      <c r="F540" t="s">
        <v>42</v>
      </c>
      <c r="G540" s="1">
        <v>0.95633919999999994</v>
      </c>
      <c r="J540" t="s">
        <v>154</v>
      </c>
      <c r="K540" t="s">
        <v>41</v>
      </c>
      <c r="L540" t="s">
        <v>27</v>
      </c>
      <c r="M540">
        <v>1863</v>
      </c>
      <c r="N540">
        <v>2505</v>
      </c>
      <c r="O540" t="s">
        <v>42</v>
      </c>
      <c r="P540" s="1">
        <v>0.74371259999999995</v>
      </c>
      <c r="S540" t="s">
        <v>89</v>
      </c>
      <c r="T540" t="s">
        <v>41</v>
      </c>
      <c r="U540" t="s">
        <v>32</v>
      </c>
      <c r="V540">
        <v>855</v>
      </c>
      <c r="W540">
        <v>1206</v>
      </c>
      <c r="X540" t="s">
        <v>42</v>
      </c>
      <c r="Y540" s="1">
        <v>0.70895520000000001</v>
      </c>
      <c r="AB540" t="s">
        <v>102</v>
      </c>
      <c r="AC540" t="s">
        <v>41</v>
      </c>
      <c r="AD540" t="s">
        <v>27</v>
      </c>
      <c r="AF540">
        <v>39</v>
      </c>
      <c r="AG540" t="s">
        <v>42</v>
      </c>
    </row>
    <row r="541" spans="1:34" x14ac:dyDescent="0.35">
      <c r="A541" t="s">
        <v>59</v>
      </c>
      <c r="B541" t="s">
        <v>57</v>
      </c>
      <c r="C541" t="s">
        <v>28</v>
      </c>
      <c r="D541">
        <v>1971</v>
      </c>
      <c r="E541">
        <v>2356</v>
      </c>
      <c r="F541" t="s">
        <v>42</v>
      </c>
      <c r="G541" s="1">
        <v>0.83658739999999998</v>
      </c>
      <c r="J541" t="s">
        <v>154</v>
      </c>
      <c r="K541" t="s">
        <v>41</v>
      </c>
      <c r="L541" t="s">
        <v>26</v>
      </c>
      <c r="N541">
        <v>1058</v>
      </c>
      <c r="O541" t="s">
        <v>42</v>
      </c>
      <c r="S541" t="s">
        <v>89</v>
      </c>
      <c r="T541" t="s">
        <v>41</v>
      </c>
      <c r="U541" t="s">
        <v>703</v>
      </c>
      <c r="V541">
        <v>3831</v>
      </c>
      <c r="W541">
        <v>6937</v>
      </c>
      <c r="X541" t="s">
        <v>42</v>
      </c>
      <c r="Y541" s="1">
        <v>0.55225599999999997</v>
      </c>
      <c r="AB541" t="s">
        <v>103</v>
      </c>
      <c r="AC541" t="s">
        <v>41</v>
      </c>
      <c r="AD541" t="s">
        <v>32</v>
      </c>
      <c r="AE541">
        <v>5483</v>
      </c>
      <c r="AF541">
        <v>10235</v>
      </c>
      <c r="AG541" t="s">
        <v>42</v>
      </c>
      <c r="AH541" s="1">
        <v>0.53571080000000004</v>
      </c>
    </row>
    <row r="542" spans="1:34" x14ac:dyDescent="0.35">
      <c r="A542" t="s">
        <v>60</v>
      </c>
      <c r="B542" t="s">
        <v>57</v>
      </c>
      <c r="C542" t="s">
        <v>28</v>
      </c>
      <c r="D542">
        <v>1900</v>
      </c>
      <c r="E542">
        <v>2228</v>
      </c>
      <c r="F542" t="s">
        <v>42</v>
      </c>
      <c r="G542" s="1">
        <v>0.85278279999999995</v>
      </c>
      <c r="J542" t="s">
        <v>155</v>
      </c>
      <c r="K542" t="s">
        <v>41</v>
      </c>
      <c r="L542" t="s">
        <v>32</v>
      </c>
      <c r="M542">
        <v>12525</v>
      </c>
      <c r="N542">
        <v>13104</v>
      </c>
      <c r="O542" t="s">
        <v>42</v>
      </c>
      <c r="P542" s="1">
        <v>0.95581499999999997</v>
      </c>
      <c r="S542" t="s">
        <v>89</v>
      </c>
      <c r="T542" t="s">
        <v>41</v>
      </c>
      <c r="U542" t="s">
        <v>28</v>
      </c>
      <c r="V542">
        <v>180</v>
      </c>
      <c r="W542">
        <v>777</v>
      </c>
      <c r="X542" t="s">
        <v>42</v>
      </c>
      <c r="Y542" s="1">
        <v>0.23166020000000001</v>
      </c>
      <c r="AB542" t="s">
        <v>103</v>
      </c>
      <c r="AC542" t="s">
        <v>41</v>
      </c>
      <c r="AD542" t="s">
        <v>703</v>
      </c>
      <c r="AE542">
        <v>632</v>
      </c>
      <c r="AF542">
        <v>14209</v>
      </c>
      <c r="AG542" t="s">
        <v>42</v>
      </c>
      <c r="AH542" s="1">
        <v>4.4478900000000002E-2</v>
      </c>
    </row>
    <row r="543" spans="1:34" x14ac:dyDescent="0.35">
      <c r="A543" t="s">
        <v>61</v>
      </c>
      <c r="B543" t="s">
        <v>41</v>
      </c>
      <c r="C543" t="s">
        <v>28</v>
      </c>
      <c r="D543">
        <v>724</v>
      </c>
      <c r="E543">
        <v>852</v>
      </c>
      <c r="F543" t="s">
        <v>42</v>
      </c>
      <c r="G543" s="1">
        <v>0.8497652</v>
      </c>
      <c r="J543" t="s">
        <v>155</v>
      </c>
      <c r="K543" t="s">
        <v>41</v>
      </c>
      <c r="L543" t="s">
        <v>28</v>
      </c>
      <c r="M543">
        <v>3024</v>
      </c>
      <c r="N543">
        <v>3447</v>
      </c>
      <c r="O543" t="s">
        <v>42</v>
      </c>
      <c r="P543" s="1">
        <v>0.87728459999999997</v>
      </c>
      <c r="S543" t="s">
        <v>89</v>
      </c>
      <c r="T543" t="s">
        <v>41</v>
      </c>
      <c r="U543" t="s">
        <v>27</v>
      </c>
      <c r="V543">
        <v>1</v>
      </c>
      <c r="W543">
        <v>1325</v>
      </c>
      <c r="X543" t="s">
        <v>42</v>
      </c>
      <c r="Y543" s="1">
        <v>7.5469999999999997E-4</v>
      </c>
      <c r="AB543" t="s">
        <v>103</v>
      </c>
      <c r="AC543" t="s">
        <v>41</v>
      </c>
      <c r="AD543" t="s">
        <v>28</v>
      </c>
      <c r="AE543">
        <v>1</v>
      </c>
      <c r="AF543">
        <v>1708</v>
      </c>
      <c r="AG543" t="s">
        <v>42</v>
      </c>
      <c r="AH543" s="1">
        <v>5.8549999999999997E-4</v>
      </c>
    </row>
    <row r="544" spans="1:34" x14ac:dyDescent="0.35">
      <c r="A544" t="s">
        <v>62</v>
      </c>
      <c r="B544" t="s">
        <v>41</v>
      </c>
      <c r="C544" t="s">
        <v>28</v>
      </c>
      <c r="D544">
        <v>569</v>
      </c>
      <c r="E544">
        <v>547</v>
      </c>
      <c r="F544" t="s">
        <v>42</v>
      </c>
      <c r="G544" s="1">
        <v>1</v>
      </c>
      <c r="J544" t="s">
        <v>155</v>
      </c>
      <c r="K544" t="s">
        <v>41</v>
      </c>
      <c r="L544" t="s">
        <v>703</v>
      </c>
      <c r="M544">
        <v>24656</v>
      </c>
      <c r="N544">
        <v>28662</v>
      </c>
      <c r="O544" t="s">
        <v>42</v>
      </c>
      <c r="P544" s="1">
        <v>0.86023309999999997</v>
      </c>
      <c r="S544" t="s">
        <v>89</v>
      </c>
      <c r="T544" t="s">
        <v>41</v>
      </c>
      <c r="U544" t="s">
        <v>26</v>
      </c>
      <c r="W544">
        <v>1037</v>
      </c>
      <c r="X544" t="s">
        <v>42</v>
      </c>
      <c r="AB544" t="s">
        <v>103</v>
      </c>
      <c r="AC544" t="s">
        <v>41</v>
      </c>
      <c r="AD544" t="s">
        <v>26</v>
      </c>
      <c r="AF544">
        <v>959</v>
      </c>
      <c r="AG544" t="s">
        <v>42</v>
      </c>
    </row>
    <row r="545" spans="1:34" x14ac:dyDescent="0.35">
      <c r="A545" t="s">
        <v>63</v>
      </c>
      <c r="B545" t="s">
        <v>57</v>
      </c>
      <c r="C545" t="s">
        <v>28</v>
      </c>
      <c r="D545">
        <v>1068</v>
      </c>
      <c r="E545">
        <v>1298</v>
      </c>
      <c r="F545" t="s">
        <v>42</v>
      </c>
      <c r="G545" s="1">
        <v>0.82280430000000004</v>
      </c>
      <c r="J545" t="s">
        <v>155</v>
      </c>
      <c r="K545" t="s">
        <v>41</v>
      </c>
      <c r="L545" t="s">
        <v>27</v>
      </c>
      <c r="M545">
        <v>2114</v>
      </c>
      <c r="N545">
        <v>3910</v>
      </c>
      <c r="O545" t="s">
        <v>42</v>
      </c>
      <c r="P545" s="1">
        <v>0.54066499999999995</v>
      </c>
      <c r="S545" t="s">
        <v>90</v>
      </c>
      <c r="T545" t="s">
        <v>41</v>
      </c>
      <c r="U545" t="s">
        <v>32</v>
      </c>
      <c r="V545">
        <v>1119</v>
      </c>
      <c r="W545">
        <v>1419</v>
      </c>
      <c r="X545" t="s">
        <v>42</v>
      </c>
      <c r="Y545" s="1">
        <v>0.78858349999999999</v>
      </c>
      <c r="AB545" t="s">
        <v>103</v>
      </c>
      <c r="AC545" t="s">
        <v>41</v>
      </c>
      <c r="AD545" t="s">
        <v>27</v>
      </c>
      <c r="AF545">
        <v>1642</v>
      </c>
      <c r="AG545" t="s">
        <v>42</v>
      </c>
    </row>
    <row r="546" spans="1:34" x14ac:dyDescent="0.35">
      <c r="A546" t="s">
        <v>64</v>
      </c>
      <c r="B546" t="s">
        <v>41</v>
      </c>
      <c r="C546" t="s">
        <v>28</v>
      </c>
      <c r="D546">
        <v>51</v>
      </c>
      <c r="E546">
        <v>68</v>
      </c>
      <c r="F546" t="s">
        <v>42</v>
      </c>
      <c r="G546" s="1">
        <v>0.75</v>
      </c>
      <c r="J546" t="s">
        <v>155</v>
      </c>
      <c r="K546" t="s">
        <v>41</v>
      </c>
      <c r="L546" t="s">
        <v>26</v>
      </c>
      <c r="N546">
        <v>2461</v>
      </c>
      <c r="O546" t="s">
        <v>42</v>
      </c>
      <c r="S546" t="s">
        <v>90</v>
      </c>
      <c r="T546" t="s">
        <v>41</v>
      </c>
      <c r="U546" t="s">
        <v>703</v>
      </c>
      <c r="V546">
        <v>3316</v>
      </c>
      <c r="W546">
        <v>5366</v>
      </c>
      <c r="X546" t="s">
        <v>42</v>
      </c>
      <c r="Y546" s="1">
        <v>0.61796499999999999</v>
      </c>
      <c r="AB546" t="s">
        <v>104</v>
      </c>
      <c r="AC546" t="s">
        <v>41</v>
      </c>
      <c r="AD546" t="s">
        <v>32</v>
      </c>
      <c r="AE546">
        <v>2684</v>
      </c>
      <c r="AF546">
        <v>5590</v>
      </c>
      <c r="AG546" t="s">
        <v>42</v>
      </c>
      <c r="AH546" s="1">
        <v>0.48014309999999999</v>
      </c>
    </row>
    <row r="547" spans="1:34" x14ac:dyDescent="0.35">
      <c r="A547" t="s">
        <v>65</v>
      </c>
      <c r="B547" t="s">
        <v>41</v>
      </c>
      <c r="C547" t="s">
        <v>28</v>
      </c>
      <c r="D547">
        <v>520</v>
      </c>
      <c r="E547">
        <v>697</v>
      </c>
      <c r="F547" t="s">
        <v>42</v>
      </c>
      <c r="G547" s="1">
        <v>0.74605449999999995</v>
      </c>
      <c r="J547" t="s">
        <v>156</v>
      </c>
      <c r="K547" t="s">
        <v>57</v>
      </c>
      <c r="L547" t="s">
        <v>28</v>
      </c>
      <c r="M547">
        <v>2103</v>
      </c>
      <c r="N547">
        <v>2413</v>
      </c>
      <c r="O547" t="s">
        <v>42</v>
      </c>
      <c r="P547" s="1">
        <v>0.8715292</v>
      </c>
      <c r="S547" t="s">
        <v>90</v>
      </c>
      <c r="T547" t="s">
        <v>41</v>
      </c>
      <c r="U547" t="s">
        <v>28</v>
      </c>
      <c r="V547">
        <v>398</v>
      </c>
      <c r="W547">
        <v>1226</v>
      </c>
      <c r="X547" t="s">
        <v>42</v>
      </c>
      <c r="Y547" s="1">
        <v>0.3246329</v>
      </c>
      <c r="AB547" t="s">
        <v>104</v>
      </c>
      <c r="AC547" t="s">
        <v>41</v>
      </c>
      <c r="AD547" t="s">
        <v>703</v>
      </c>
      <c r="AE547">
        <v>426</v>
      </c>
      <c r="AF547">
        <v>9531</v>
      </c>
      <c r="AG547" t="s">
        <v>42</v>
      </c>
      <c r="AH547" s="1">
        <v>4.4696300000000001E-2</v>
      </c>
    </row>
    <row r="548" spans="1:34" x14ac:dyDescent="0.35">
      <c r="A548" t="s">
        <v>66</v>
      </c>
      <c r="B548" t="s">
        <v>41</v>
      </c>
      <c r="C548" t="s">
        <v>28</v>
      </c>
      <c r="D548">
        <v>1854</v>
      </c>
      <c r="E548">
        <v>2084</v>
      </c>
      <c r="F548" t="s">
        <v>42</v>
      </c>
      <c r="G548" s="1">
        <v>0.88963530000000002</v>
      </c>
      <c r="J548" t="s">
        <v>156</v>
      </c>
      <c r="K548" t="s">
        <v>57</v>
      </c>
      <c r="L548" t="s">
        <v>32</v>
      </c>
      <c r="M548">
        <v>3261</v>
      </c>
      <c r="N548">
        <v>3782</v>
      </c>
      <c r="O548" t="s">
        <v>42</v>
      </c>
      <c r="P548" s="1">
        <v>0.86224219999999996</v>
      </c>
      <c r="S548" t="s">
        <v>90</v>
      </c>
      <c r="T548" t="s">
        <v>41</v>
      </c>
      <c r="U548" t="s">
        <v>26</v>
      </c>
      <c r="W548">
        <v>303</v>
      </c>
      <c r="X548" t="s">
        <v>42</v>
      </c>
      <c r="AB548" t="s">
        <v>104</v>
      </c>
      <c r="AC548" t="s">
        <v>41</v>
      </c>
      <c r="AD548" t="s">
        <v>26</v>
      </c>
      <c r="AF548">
        <v>834</v>
      </c>
      <c r="AG548" t="s">
        <v>42</v>
      </c>
    </row>
    <row r="549" spans="1:34" x14ac:dyDescent="0.35">
      <c r="A549" t="s">
        <v>67</v>
      </c>
      <c r="B549" t="s">
        <v>68</v>
      </c>
      <c r="C549" t="s">
        <v>28</v>
      </c>
      <c r="D549">
        <v>3214</v>
      </c>
      <c r="E549">
        <v>3867</v>
      </c>
      <c r="F549" t="s">
        <v>42</v>
      </c>
      <c r="G549" s="1">
        <v>0.83113530000000002</v>
      </c>
      <c r="J549" t="s">
        <v>156</v>
      </c>
      <c r="K549" t="s">
        <v>57</v>
      </c>
      <c r="L549" t="s">
        <v>703</v>
      </c>
      <c r="M549">
        <v>12670</v>
      </c>
      <c r="N549">
        <v>16464</v>
      </c>
      <c r="O549" t="s">
        <v>42</v>
      </c>
      <c r="P549" s="1">
        <v>0.76955779999999996</v>
      </c>
      <c r="S549" t="s">
        <v>90</v>
      </c>
      <c r="T549" t="s">
        <v>41</v>
      </c>
      <c r="U549" t="s">
        <v>27</v>
      </c>
      <c r="W549">
        <v>952</v>
      </c>
      <c r="X549" t="s">
        <v>42</v>
      </c>
      <c r="AB549" t="s">
        <v>104</v>
      </c>
      <c r="AC549" t="s">
        <v>41</v>
      </c>
      <c r="AD549" t="s">
        <v>28</v>
      </c>
      <c r="AF549">
        <v>1136</v>
      </c>
      <c r="AG549" t="s">
        <v>42</v>
      </c>
    </row>
    <row r="550" spans="1:34" x14ac:dyDescent="0.35">
      <c r="A550" t="s">
        <v>69</v>
      </c>
      <c r="B550" t="s">
        <v>70</v>
      </c>
      <c r="C550" t="s">
        <v>28</v>
      </c>
      <c r="D550">
        <v>4075</v>
      </c>
      <c r="E550">
        <v>4951</v>
      </c>
      <c r="F550" t="s">
        <v>42</v>
      </c>
      <c r="G550" s="1">
        <v>0.82306610000000002</v>
      </c>
      <c r="J550" t="s">
        <v>156</v>
      </c>
      <c r="K550" t="s">
        <v>57</v>
      </c>
      <c r="L550" t="s">
        <v>27</v>
      </c>
      <c r="M550">
        <v>1397</v>
      </c>
      <c r="N550">
        <v>2568</v>
      </c>
      <c r="O550" t="s">
        <v>42</v>
      </c>
      <c r="P550" s="1">
        <v>0.54400309999999996</v>
      </c>
      <c r="S550" t="s">
        <v>91</v>
      </c>
      <c r="T550" t="s">
        <v>41</v>
      </c>
      <c r="U550" t="s">
        <v>26</v>
      </c>
      <c r="W550">
        <v>3294</v>
      </c>
      <c r="X550" t="s">
        <v>42</v>
      </c>
      <c r="AB550" t="s">
        <v>104</v>
      </c>
      <c r="AC550" t="s">
        <v>41</v>
      </c>
      <c r="AD550" t="s">
        <v>27</v>
      </c>
      <c r="AF550">
        <v>1426</v>
      </c>
      <c r="AG550" t="s">
        <v>42</v>
      </c>
    </row>
    <row r="551" spans="1:34" x14ac:dyDescent="0.35">
      <c r="A551" t="s">
        <v>71</v>
      </c>
      <c r="B551" t="s">
        <v>41</v>
      </c>
      <c r="C551" t="s">
        <v>28</v>
      </c>
      <c r="D551">
        <v>1042</v>
      </c>
      <c r="E551">
        <v>1212</v>
      </c>
      <c r="F551" t="s">
        <v>42</v>
      </c>
      <c r="G551" s="1">
        <v>0.85973599999999994</v>
      </c>
      <c r="J551" t="s">
        <v>156</v>
      </c>
      <c r="K551" t="s">
        <v>41</v>
      </c>
      <c r="L551" t="s">
        <v>26</v>
      </c>
      <c r="N551">
        <v>1666</v>
      </c>
      <c r="O551" t="s">
        <v>42</v>
      </c>
      <c r="S551" t="s">
        <v>92</v>
      </c>
      <c r="T551" t="s">
        <v>41</v>
      </c>
      <c r="U551" t="s">
        <v>32</v>
      </c>
      <c r="V551">
        <v>1143</v>
      </c>
      <c r="W551">
        <v>1352</v>
      </c>
      <c r="X551" t="s">
        <v>42</v>
      </c>
      <c r="Y551" s="1">
        <v>0.8454142</v>
      </c>
      <c r="AB551" t="s">
        <v>105</v>
      </c>
      <c r="AC551" t="s">
        <v>41</v>
      </c>
      <c r="AD551" t="s">
        <v>32</v>
      </c>
      <c r="AE551">
        <v>3030</v>
      </c>
      <c r="AF551">
        <v>5817</v>
      </c>
      <c r="AG551" t="s">
        <v>42</v>
      </c>
      <c r="AH551" s="1">
        <v>0.52088710000000005</v>
      </c>
    </row>
    <row r="552" spans="1:34" x14ac:dyDescent="0.35">
      <c r="A552" t="s">
        <v>72</v>
      </c>
      <c r="B552" t="s">
        <v>41</v>
      </c>
      <c r="C552" t="s">
        <v>28</v>
      </c>
      <c r="D552">
        <v>282</v>
      </c>
      <c r="E552">
        <v>335</v>
      </c>
      <c r="F552" t="s">
        <v>42</v>
      </c>
      <c r="G552" s="1">
        <v>0.84179099999999996</v>
      </c>
      <c r="J552" t="s">
        <v>157</v>
      </c>
      <c r="K552" t="s">
        <v>57</v>
      </c>
      <c r="L552" t="s">
        <v>32</v>
      </c>
      <c r="M552">
        <v>7733</v>
      </c>
      <c r="N552">
        <v>8363</v>
      </c>
      <c r="O552" t="s">
        <v>42</v>
      </c>
      <c r="P552" s="1">
        <v>0.92466820000000005</v>
      </c>
      <c r="S552" t="s">
        <v>92</v>
      </c>
      <c r="T552" t="s">
        <v>41</v>
      </c>
      <c r="U552" t="s">
        <v>703</v>
      </c>
      <c r="V552">
        <v>1669</v>
      </c>
      <c r="W552">
        <v>2728</v>
      </c>
      <c r="X552" t="s">
        <v>42</v>
      </c>
      <c r="Y552" s="1">
        <v>0.61180349999999994</v>
      </c>
      <c r="AB552" t="s">
        <v>105</v>
      </c>
      <c r="AC552" t="s">
        <v>41</v>
      </c>
      <c r="AD552" t="s">
        <v>703</v>
      </c>
      <c r="AE552">
        <v>765</v>
      </c>
      <c r="AF552">
        <v>11707</v>
      </c>
      <c r="AG552" t="s">
        <v>42</v>
      </c>
      <c r="AH552" s="1">
        <v>6.5345500000000001E-2</v>
      </c>
    </row>
    <row r="553" spans="1:34" x14ac:dyDescent="0.35">
      <c r="A553" t="s">
        <v>73</v>
      </c>
      <c r="B553" t="s">
        <v>41</v>
      </c>
      <c r="C553" t="s">
        <v>28</v>
      </c>
      <c r="D553">
        <v>1070</v>
      </c>
      <c r="E553">
        <v>1324</v>
      </c>
      <c r="F553" t="s">
        <v>42</v>
      </c>
      <c r="G553" s="1">
        <v>0.80815709999999996</v>
      </c>
      <c r="J553" t="s">
        <v>157</v>
      </c>
      <c r="K553" t="s">
        <v>57</v>
      </c>
      <c r="L553" t="s">
        <v>28</v>
      </c>
      <c r="M553">
        <v>3691</v>
      </c>
      <c r="N553">
        <v>4023</v>
      </c>
      <c r="O553" t="s">
        <v>42</v>
      </c>
      <c r="P553" s="1">
        <v>0.91747449999999997</v>
      </c>
      <c r="S553" t="s">
        <v>92</v>
      </c>
      <c r="T553" t="s">
        <v>41</v>
      </c>
      <c r="U553" t="s">
        <v>28</v>
      </c>
      <c r="V553">
        <v>109</v>
      </c>
      <c r="W553">
        <v>343</v>
      </c>
      <c r="X553" t="s">
        <v>42</v>
      </c>
      <c r="Y553" s="1">
        <v>0.31778420000000002</v>
      </c>
      <c r="AB553" t="s">
        <v>105</v>
      </c>
      <c r="AC553" t="s">
        <v>41</v>
      </c>
      <c r="AD553" t="s">
        <v>26</v>
      </c>
      <c r="AF553">
        <v>1102</v>
      </c>
      <c r="AG553" t="s">
        <v>42</v>
      </c>
    </row>
    <row r="554" spans="1:34" x14ac:dyDescent="0.35">
      <c r="A554" t="s">
        <v>74</v>
      </c>
      <c r="B554" t="s">
        <v>41</v>
      </c>
      <c r="C554" t="s">
        <v>28</v>
      </c>
      <c r="D554">
        <v>1173</v>
      </c>
      <c r="E554">
        <v>1521</v>
      </c>
      <c r="F554" t="s">
        <v>42</v>
      </c>
      <c r="G554" s="1">
        <v>0.77120319999999998</v>
      </c>
      <c r="J554" t="s">
        <v>157</v>
      </c>
      <c r="K554" t="s">
        <v>57</v>
      </c>
      <c r="L554" t="s">
        <v>703</v>
      </c>
      <c r="M554">
        <v>23280</v>
      </c>
      <c r="N554">
        <v>27247</v>
      </c>
      <c r="O554" t="s">
        <v>42</v>
      </c>
      <c r="P554" s="1">
        <v>0.854406</v>
      </c>
      <c r="S554" t="s">
        <v>92</v>
      </c>
      <c r="T554" t="s">
        <v>41</v>
      </c>
      <c r="U554" t="s">
        <v>27</v>
      </c>
      <c r="V554">
        <v>1</v>
      </c>
      <c r="W554">
        <v>334</v>
      </c>
      <c r="X554" t="s">
        <v>42</v>
      </c>
      <c r="Y554" s="1">
        <v>2.9940000000000001E-3</v>
      </c>
      <c r="AB554" t="s">
        <v>105</v>
      </c>
      <c r="AC554" t="s">
        <v>41</v>
      </c>
      <c r="AD554" t="s">
        <v>28</v>
      </c>
      <c r="AF554">
        <v>1385</v>
      </c>
      <c r="AG554" t="s">
        <v>42</v>
      </c>
    </row>
    <row r="555" spans="1:34" x14ac:dyDescent="0.35">
      <c r="A555" t="s">
        <v>75</v>
      </c>
      <c r="B555" t="s">
        <v>41</v>
      </c>
      <c r="C555" t="s">
        <v>28</v>
      </c>
      <c r="D555">
        <v>1185</v>
      </c>
      <c r="E555">
        <v>1357</v>
      </c>
      <c r="F555" t="s">
        <v>42</v>
      </c>
      <c r="G555" s="1">
        <v>0.87324979999999996</v>
      </c>
      <c r="J555" t="s">
        <v>157</v>
      </c>
      <c r="K555" t="s">
        <v>57</v>
      </c>
      <c r="L555" t="s">
        <v>27</v>
      </c>
      <c r="M555">
        <v>2379</v>
      </c>
      <c r="N555">
        <v>4031</v>
      </c>
      <c r="O555" t="s">
        <v>42</v>
      </c>
      <c r="P555" s="1">
        <v>0.59017609999999998</v>
      </c>
      <c r="S555" t="s">
        <v>92</v>
      </c>
      <c r="T555" t="s">
        <v>41</v>
      </c>
      <c r="U555" t="s">
        <v>26</v>
      </c>
      <c r="W555">
        <v>178</v>
      </c>
      <c r="X555" t="s">
        <v>42</v>
      </c>
      <c r="AB555" t="s">
        <v>105</v>
      </c>
      <c r="AC555" t="s">
        <v>41</v>
      </c>
      <c r="AD555" t="s">
        <v>27</v>
      </c>
      <c r="AF555">
        <v>1716</v>
      </c>
      <c r="AG555" t="s">
        <v>42</v>
      </c>
    </row>
    <row r="556" spans="1:34" x14ac:dyDescent="0.35">
      <c r="A556" t="s">
        <v>76</v>
      </c>
      <c r="B556" t="s">
        <v>57</v>
      </c>
      <c r="C556" t="s">
        <v>28</v>
      </c>
      <c r="D556">
        <v>1713</v>
      </c>
      <c r="E556">
        <v>2334</v>
      </c>
      <c r="F556" t="s">
        <v>42</v>
      </c>
      <c r="G556" s="1">
        <v>0.73393319999999995</v>
      </c>
      <c r="J556" t="s">
        <v>157</v>
      </c>
      <c r="K556" t="s">
        <v>41</v>
      </c>
      <c r="L556" t="s">
        <v>26</v>
      </c>
      <c r="N556">
        <v>2157</v>
      </c>
      <c r="O556" t="s">
        <v>42</v>
      </c>
      <c r="S556" t="s">
        <v>93</v>
      </c>
      <c r="T556" t="s">
        <v>41</v>
      </c>
      <c r="U556" t="s">
        <v>32</v>
      </c>
      <c r="V556">
        <v>1211</v>
      </c>
      <c r="W556">
        <v>1408</v>
      </c>
      <c r="X556" t="s">
        <v>42</v>
      </c>
      <c r="Y556" s="1">
        <v>0.86008519999999999</v>
      </c>
      <c r="AB556" t="s">
        <v>106</v>
      </c>
      <c r="AC556" t="s">
        <v>41</v>
      </c>
      <c r="AD556" t="s">
        <v>32</v>
      </c>
      <c r="AE556">
        <v>2059</v>
      </c>
      <c r="AF556">
        <v>3507</v>
      </c>
      <c r="AG556" t="s">
        <v>42</v>
      </c>
      <c r="AH556" s="1">
        <v>0.58711150000000001</v>
      </c>
    </row>
    <row r="557" spans="1:34" x14ac:dyDescent="0.35">
      <c r="A557" t="s">
        <v>77</v>
      </c>
      <c r="B557" t="s">
        <v>41</v>
      </c>
      <c r="C557" t="s">
        <v>28</v>
      </c>
      <c r="D557">
        <v>1382</v>
      </c>
      <c r="E557">
        <v>1741</v>
      </c>
      <c r="F557" t="s">
        <v>42</v>
      </c>
      <c r="G557" s="1">
        <v>0.79379670000000002</v>
      </c>
      <c r="J557" t="s">
        <v>158</v>
      </c>
      <c r="K557" t="s">
        <v>70</v>
      </c>
      <c r="L557" t="s">
        <v>32</v>
      </c>
      <c r="M557">
        <v>10129</v>
      </c>
      <c r="N557">
        <v>10820</v>
      </c>
      <c r="O557" t="s">
        <v>42</v>
      </c>
      <c r="P557" s="1">
        <v>0.93613679999999999</v>
      </c>
      <c r="S557" t="s">
        <v>93</v>
      </c>
      <c r="T557" t="s">
        <v>41</v>
      </c>
      <c r="U557" t="s">
        <v>703</v>
      </c>
      <c r="V557">
        <v>1561</v>
      </c>
      <c r="W557">
        <v>2545</v>
      </c>
      <c r="X557" t="s">
        <v>42</v>
      </c>
      <c r="Y557" s="1">
        <v>0.61335949999999995</v>
      </c>
      <c r="AB557" t="s">
        <v>106</v>
      </c>
      <c r="AC557" t="s">
        <v>41</v>
      </c>
      <c r="AD557" t="s">
        <v>703</v>
      </c>
      <c r="AE557">
        <v>301</v>
      </c>
      <c r="AF557">
        <v>4216</v>
      </c>
      <c r="AG557" t="s">
        <v>42</v>
      </c>
      <c r="AH557" s="1">
        <v>7.1394700000000005E-2</v>
      </c>
    </row>
    <row r="558" spans="1:34" x14ac:dyDescent="0.35">
      <c r="A558" t="s">
        <v>78</v>
      </c>
      <c r="B558" t="s">
        <v>41</v>
      </c>
      <c r="C558" t="s">
        <v>28</v>
      </c>
      <c r="D558">
        <v>1115</v>
      </c>
      <c r="E558">
        <v>1384</v>
      </c>
      <c r="F558" t="s">
        <v>42</v>
      </c>
      <c r="G558" s="1">
        <v>0.80563580000000001</v>
      </c>
      <c r="J558" t="s">
        <v>158</v>
      </c>
      <c r="K558" t="s">
        <v>70</v>
      </c>
      <c r="L558" t="s">
        <v>28</v>
      </c>
      <c r="M558">
        <v>2464</v>
      </c>
      <c r="N558">
        <v>2812</v>
      </c>
      <c r="O558" t="s">
        <v>42</v>
      </c>
      <c r="P558" s="1">
        <v>0.87624469999999999</v>
      </c>
      <c r="S558" t="s">
        <v>93</v>
      </c>
      <c r="T558" t="s">
        <v>41</v>
      </c>
      <c r="U558" t="s">
        <v>28</v>
      </c>
      <c r="V558">
        <v>146</v>
      </c>
      <c r="W558">
        <v>339</v>
      </c>
      <c r="X558" t="s">
        <v>42</v>
      </c>
      <c r="Y558" s="1">
        <v>0.43067850000000002</v>
      </c>
      <c r="AB558" t="s">
        <v>106</v>
      </c>
      <c r="AC558" t="s">
        <v>41</v>
      </c>
      <c r="AD558" t="s">
        <v>26</v>
      </c>
      <c r="AF558">
        <v>264</v>
      </c>
      <c r="AG558" t="s">
        <v>42</v>
      </c>
    </row>
    <row r="559" spans="1:34" x14ac:dyDescent="0.35">
      <c r="A559" t="s">
        <v>79</v>
      </c>
      <c r="B559" t="s">
        <v>41</v>
      </c>
      <c r="C559" t="s">
        <v>28</v>
      </c>
      <c r="D559">
        <v>3899</v>
      </c>
      <c r="E559">
        <v>4331</v>
      </c>
      <c r="F559" t="s">
        <v>42</v>
      </c>
      <c r="G559" s="1">
        <v>0.900254</v>
      </c>
      <c r="J559" t="s">
        <v>158</v>
      </c>
      <c r="K559" t="s">
        <v>70</v>
      </c>
      <c r="L559" t="s">
        <v>703</v>
      </c>
      <c r="M559">
        <v>21914</v>
      </c>
      <c r="N559">
        <v>25156</v>
      </c>
      <c r="O559" t="s">
        <v>42</v>
      </c>
      <c r="P559" s="1">
        <v>0.87112420000000002</v>
      </c>
      <c r="S559" t="s">
        <v>93</v>
      </c>
      <c r="T559" t="s">
        <v>41</v>
      </c>
      <c r="U559" t="s">
        <v>27</v>
      </c>
      <c r="V559">
        <v>1</v>
      </c>
      <c r="W559">
        <v>321</v>
      </c>
      <c r="X559" t="s">
        <v>42</v>
      </c>
      <c r="Y559" s="1">
        <v>3.1153000000000001E-3</v>
      </c>
      <c r="AB559" t="s">
        <v>106</v>
      </c>
      <c r="AC559" t="s">
        <v>41</v>
      </c>
      <c r="AD559" t="s">
        <v>28</v>
      </c>
      <c r="AF559">
        <v>467</v>
      </c>
      <c r="AG559" t="s">
        <v>42</v>
      </c>
    </row>
    <row r="560" spans="1:34" x14ac:dyDescent="0.35">
      <c r="A560" t="s">
        <v>80</v>
      </c>
      <c r="B560" t="s">
        <v>41</v>
      </c>
      <c r="C560" t="s">
        <v>28</v>
      </c>
      <c r="D560">
        <v>1485</v>
      </c>
      <c r="E560">
        <v>1660</v>
      </c>
      <c r="F560" t="s">
        <v>42</v>
      </c>
      <c r="G560" s="1">
        <v>0.89457830000000005</v>
      </c>
      <c r="J560" t="s">
        <v>158</v>
      </c>
      <c r="K560" t="s">
        <v>70</v>
      </c>
      <c r="L560" t="s">
        <v>27</v>
      </c>
      <c r="M560">
        <v>1584</v>
      </c>
      <c r="N560">
        <v>3291</v>
      </c>
      <c r="O560" t="s">
        <v>42</v>
      </c>
      <c r="P560" s="1">
        <v>0.48131269999999998</v>
      </c>
      <c r="S560" t="s">
        <v>93</v>
      </c>
      <c r="T560" t="s">
        <v>41</v>
      </c>
      <c r="U560" t="s">
        <v>26</v>
      </c>
      <c r="W560">
        <v>136</v>
      </c>
      <c r="X560" t="s">
        <v>42</v>
      </c>
      <c r="AB560" t="s">
        <v>106</v>
      </c>
      <c r="AC560" t="s">
        <v>41</v>
      </c>
      <c r="AD560" t="s">
        <v>27</v>
      </c>
      <c r="AF560">
        <v>459</v>
      </c>
      <c r="AG560" t="s">
        <v>42</v>
      </c>
    </row>
    <row r="561" spans="1:34" x14ac:dyDescent="0.35">
      <c r="A561" t="s">
        <v>81</v>
      </c>
      <c r="B561" t="s">
        <v>41</v>
      </c>
      <c r="C561" t="s">
        <v>28</v>
      </c>
      <c r="D561">
        <v>7489</v>
      </c>
      <c r="E561">
        <v>8445</v>
      </c>
      <c r="F561" t="s">
        <v>42</v>
      </c>
      <c r="G561" s="1">
        <v>0.8867969</v>
      </c>
      <c r="J561" t="s">
        <v>158</v>
      </c>
      <c r="K561" t="s">
        <v>70</v>
      </c>
      <c r="L561" t="s">
        <v>26</v>
      </c>
      <c r="M561">
        <v>2</v>
      </c>
      <c r="N561">
        <v>2166</v>
      </c>
      <c r="O561" t="s">
        <v>42</v>
      </c>
      <c r="P561" s="1">
        <v>9.234E-4</v>
      </c>
      <c r="S561" t="s">
        <v>94</v>
      </c>
      <c r="T561" t="s">
        <v>41</v>
      </c>
      <c r="U561" t="s">
        <v>32</v>
      </c>
      <c r="V561">
        <v>4270</v>
      </c>
      <c r="W561">
        <v>4997</v>
      </c>
      <c r="X561" t="s">
        <v>42</v>
      </c>
      <c r="Y561" s="1">
        <v>0.85451270000000001</v>
      </c>
      <c r="AB561" t="s">
        <v>107</v>
      </c>
      <c r="AC561" t="s">
        <v>41</v>
      </c>
      <c r="AD561" t="s">
        <v>32</v>
      </c>
      <c r="AE561">
        <v>3582</v>
      </c>
      <c r="AF561">
        <v>6335</v>
      </c>
      <c r="AG561" t="s">
        <v>42</v>
      </c>
      <c r="AH561" s="1">
        <v>0.56543019999999999</v>
      </c>
    </row>
    <row r="562" spans="1:34" x14ac:dyDescent="0.35">
      <c r="A562" t="s">
        <v>82</v>
      </c>
      <c r="B562" t="s">
        <v>41</v>
      </c>
      <c r="C562" t="s">
        <v>28</v>
      </c>
      <c r="D562">
        <v>2136</v>
      </c>
      <c r="E562">
        <v>2394</v>
      </c>
      <c r="F562" t="s">
        <v>42</v>
      </c>
      <c r="G562" s="1">
        <v>0.89223059999999998</v>
      </c>
      <c r="J562" t="s">
        <v>159</v>
      </c>
      <c r="K562" t="s">
        <v>70</v>
      </c>
      <c r="L562" t="s">
        <v>703</v>
      </c>
      <c r="M562">
        <v>30603</v>
      </c>
      <c r="N562">
        <v>34321</v>
      </c>
      <c r="O562" t="s">
        <v>42</v>
      </c>
      <c r="P562" s="1">
        <v>0.89166979999999996</v>
      </c>
      <c r="S562" t="s">
        <v>94</v>
      </c>
      <c r="T562" t="s">
        <v>41</v>
      </c>
      <c r="U562" t="s">
        <v>703</v>
      </c>
      <c r="V562">
        <v>4971</v>
      </c>
      <c r="W562">
        <v>9679</v>
      </c>
      <c r="X562" t="s">
        <v>42</v>
      </c>
      <c r="Y562" s="1">
        <v>0.51358610000000005</v>
      </c>
      <c r="AB562" t="s">
        <v>107</v>
      </c>
      <c r="AC562" t="s">
        <v>41</v>
      </c>
      <c r="AD562" t="s">
        <v>703</v>
      </c>
      <c r="AE562">
        <v>464</v>
      </c>
      <c r="AF562">
        <v>7709</v>
      </c>
      <c r="AG562" t="s">
        <v>42</v>
      </c>
      <c r="AH562" s="1">
        <v>6.0189399999999997E-2</v>
      </c>
    </row>
    <row r="563" spans="1:34" x14ac:dyDescent="0.35">
      <c r="A563" t="s">
        <v>83</v>
      </c>
      <c r="B563" t="s">
        <v>41</v>
      </c>
      <c r="C563" t="s">
        <v>28</v>
      </c>
      <c r="D563">
        <v>1188</v>
      </c>
      <c r="E563">
        <v>1359</v>
      </c>
      <c r="F563" t="s">
        <v>42</v>
      </c>
      <c r="G563" s="1">
        <v>0.87417219999999995</v>
      </c>
      <c r="J563" t="s">
        <v>159</v>
      </c>
      <c r="K563" t="s">
        <v>70</v>
      </c>
      <c r="L563" t="s">
        <v>28</v>
      </c>
      <c r="M563">
        <v>4259</v>
      </c>
      <c r="N563">
        <v>4854</v>
      </c>
      <c r="O563" t="s">
        <v>42</v>
      </c>
      <c r="P563" s="1">
        <v>0.87742070000000005</v>
      </c>
      <c r="S563" t="s">
        <v>94</v>
      </c>
      <c r="T563" t="s">
        <v>41</v>
      </c>
      <c r="U563" t="s">
        <v>28</v>
      </c>
      <c r="V563">
        <v>240</v>
      </c>
      <c r="W563">
        <v>1280</v>
      </c>
      <c r="X563" t="s">
        <v>42</v>
      </c>
      <c r="Y563" s="1">
        <v>0.1875</v>
      </c>
      <c r="AB563" t="s">
        <v>107</v>
      </c>
      <c r="AC563" t="s">
        <v>41</v>
      </c>
      <c r="AD563" t="s">
        <v>28</v>
      </c>
      <c r="AE563">
        <v>2</v>
      </c>
      <c r="AF563">
        <v>938</v>
      </c>
      <c r="AG563" t="s">
        <v>42</v>
      </c>
      <c r="AH563" s="1">
        <v>2.1321999999999999E-3</v>
      </c>
    </row>
    <row r="564" spans="1:34" x14ac:dyDescent="0.35">
      <c r="A564" t="s">
        <v>84</v>
      </c>
      <c r="B564" t="s">
        <v>41</v>
      </c>
      <c r="C564" t="s">
        <v>28</v>
      </c>
      <c r="D564">
        <v>2421</v>
      </c>
      <c r="E564">
        <v>2657</v>
      </c>
      <c r="F564" t="s">
        <v>42</v>
      </c>
      <c r="G564" s="1">
        <v>0.91117800000000004</v>
      </c>
      <c r="J564" t="s">
        <v>159</v>
      </c>
      <c r="K564" t="s">
        <v>70</v>
      </c>
      <c r="L564" t="s">
        <v>32</v>
      </c>
      <c r="M564">
        <v>9325</v>
      </c>
      <c r="N564">
        <v>10794</v>
      </c>
      <c r="O564" t="s">
        <v>42</v>
      </c>
      <c r="P564" s="1">
        <v>0.86390579999999995</v>
      </c>
      <c r="S564" t="s">
        <v>94</v>
      </c>
      <c r="T564" t="s">
        <v>41</v>
      </c>
      <c r="U564" t="s">
        <v>26</v>
      </c>
      <c r="W564">
        <v>796</v>
      </c>
      <c r="X564" t="s">
        <v>42</v>
      </c>
      <c r="AB564" t="s">
        <v>107</v>
      </c>
      <c r="AC564" t="s">
        <v>41</v>
      </c>
      <c r="AD564" t="s">
        <v>26</v>
      </c>
      <c r="AF564">
        <v>589</v>
      </c>
      <c r="AG564" t="s">
        <v>42</v>
      </c>
    </row>
    <row r="565" spans="1:34" x14ac:dyDescent="0.35">
      <c r="A565" t="s">
        <v>85</v>
      </c>
      <c r="B565" t="s">
        <v>41</v>
      </c>
      <c r="C565" t="s">
        <v>28</v>
      </c>
      <c r="D565">
        <v>343</v>
      </c>
      <c r="E565">
        <v>440</v>
      </c>
      <c r="F565" t="s">
        <v>42</v>
      </c>
      <c r="G565" s="1">
        <v>0.77954540000000005</v>
      </c>
      <c r="J565" t="s">
        <v>159</v>
      </c>
      <c r="K565" t="s">
        <v>70</v>
      </c>
      <c r="L565" t="s">
        <v>27</v>
      </c>
      <c r="M565">
        <v>2235</v>
      </c>
      <c r="N565">
        <v>4942</v>
      </c>
      <c r="O565" t="s">
        <v>42</v>
      </c>
      <c r="P565" s="1">
        <v>0.45224599999999998</v>
      </c>
      <c r="S565" t="s">
        <v>94</v>
      </c>
      <c r="T565" t="s">
        <v>41</v>
      </c>
      <c r="U565" t="s">
        <v>27</v>
      </c>
      <c r="W565">
        <v>1537</v>
      </c>
      <c r="X565" t="s">
        <v>42</v>
      </c>
      <c r="AB565" t="s">
        <v>107</v>
      </c>
      <c r="AC565" t="s">
        <v>41</v>
      </c>
      <c r="AD565" t="s">
        <v>27</v>
      </c>
      <c r="AF565">
        <v>978</v>
      </c>
      <c r="AG565" t="s">
        <v>42</v>
      </c>
    </row>
    <row r="566" spans="1:34" x14ac:dyDescent="0.35">
      <c r="A566" t="s">
        <v>86</v>
      </c>
      <c r="B566" t="s">
        <v>41</v>
      </c>
      <c r="C566" t="s">
        <v>28</v>
      </c>
      <c r="D566">
        <v>101</v>
      </c>
      <c r="E566">
        <v>96</v>
      </c>
      <c r="F566" t="s">
        <v>42</v>
      </c>
      <c r="G566" s="1">
        <v>1</v>
      </c>
      <c r="J566" t="s">
        <v>159</v>
      </c>
      <c r="K566" t="s">
        <v>70</v>
      </c>
      <c r="L566" t="s">
        <v>26</v>
      </c>
      <c r="M566">
        <v>1</v>
      </c>
      <c r="N566">
        <v>2823</v>
      </c>
      <c r="O566" t="s">
        <v>42</v>
      </c>
      <c r="P566" s="1">
        <v>3.5419999999999999E-4</v>
      </c>
      <c r="S566" t="s">
        <v>95</v>
      </c>
      <c r="T566" t="s">
        <v>41</v>
      </c>
      <c r="U566" t="s">
        <v>32</v>
      </c>
      <c r="V566">
        <v>3494</v>
      </c>
      <c r="W566">
        <v>4049</v>
      </c>
      <c r="X566" t="s">
        <v>42</v>
      </c>
      <c r="Y566" s="1">
        <v>0.8629291</v>
      </c>
      <c r="AB566" t="s">
        <v>108</v>
      </c>
      <c r="AC566" t="s">
        <v>41</v>
      </c>
      <c r="AD566" t="s">
        <v>32</v>
      </c>
      <c r="AE566">
        <v>3954</v>
      </c>
      <c r="AF566">
        <v>7162</v>
      </c>
      <c r="AG566" t="s">
        <v>42</v>
      </c>
      <c r="AH566" s="1">
        <v>0.55208049999999997</v>
      </c>
    </row>
    <row r="567" spans="1:34" x14ac:dyDescent="0.35">
      <c r="A567" t="s">
        <v>87</v>
      </c>
      <c r="B567" t="s">
        <v>41</v>
      </c>
      <c r="C567" t="s">
        <v>28</v>
      </c>
      <c r="D567">
        <v>3520</v>
      </c>
      <c r="E567">
        <v>3787</v>
      </c>
      <c r="F567" t="s">
        <v>42</v>
      </c>
      <c r="G567" s="1">
        <v>0.92949559999999998</v>
      </c>
      <c r="J567" t="s">
        <v>160</v>
      </c>
      <c r="K567" t="s">
        <v>70</v>
      </c>
      <c r="L567" t="s">
        <v>32</v>
      </c>
      <c r="M567">
        <v>12431</v>
      </c>
      <c r="N567">
        <v>13308</v>
      </c>
      <c r="O567" t="s">
        <v>42</v>
      </c>
      <c r="P567" s="1">
        <v>0.93409980000000004</v>
      </c>
      <c r="S567" t="s">
        <v>95</v>
      </c>
      <c r="T567" t="s">
        <v>41</v>
      </c>
      <c r="U567" t="s">
        <v>703</v>
      </c>
      <c r="V567">
        <v>5371</v>
      </c>
      <c r="W567">
        <v>9239</v>
      </c>
      <c r="X567" t="s">
        <v>42</v>
      </c>
      <c r="Y567" s="1">
        <v>0.58133999999999997</v>
      </c>
      <c r="AB567" t="s">
        <v>108</v>
      </c>
      <c r="AC567" t="s">
        <v>41</v>
      </c>
      <c r="AD567" t="s">
        <v>703</v>
      </c>
      <c r="AE567">
        <v>1732</v>
      </c>
      <c r="AF567">
        <v>19969</v>
      </c>
      <c r="AG567" t="s">
        <v>42</v>
      </c>
      <c r="AH567" s="1">
        <v>8.6734400000000003E-2</v>
      </c>
    </row>
    <row r="568" spans="1:34" x14ac:dyDescent="0.35">
      <c r="A568" t="s">
        <v>88</v>
      </c>
      <c r="B568" t="s">
        <v>41</v>
      </c>
      <c r="C568" t="s">
        <v>28</v>
      </c>
      <c r="D568">
        <v>1292</v>
      </c>
      <c r="E568">
        <v>1472</v>
      </c>
      <c r="F568" t="s">
        <v>42</v>
      </c>
      <c r="G568" s="1">
        <v>0.87771739999999998</v>
      </c>
      <c r="J568" t="s">
        <v>160</v>
      </c>
      <c r="K568" t="s">
        <v>70</v>
      </c>
      <c r="L568" t="s">
        <v>28</v>
      </c>
      <c r="M568">
        <v>3450</v>
      </c>
      <c r="N568">
        <v>3829</v>
      </c>
      <c r="O568" t="s">
        <v>42</v>
      </c>
      <c r="P568" s="1">
        <v>0.9010186</v>
      </c>
      <c r="S568" t="s">
        <v>95</v>
      </c>
      <c r="T568" t="s">
        <v>41</v>
      </c>
      <c r="U568" t="s">
        <v>28</v>
      </c>
      <c r="V568">
        <v>390</v>
      </c>
      <c r="W568">
        <v>1195</v>
      </c>
      <c r="X568" t="s">
        <v>42</v>
      </c>
      <c r="Y568" s="1">
        <v>0.32635979999999998</v>
      </c>
      <c r="AB568" t="s">
        <v>108</v>
      </c>
      <c r="AC568" t="s">
        <v>41</v>
      </c>
      <c r="AD568" t="s">
        <v>28</v>
      </c>
      <c r="AE568">
        <v>4</v>
      </c>
      <c r="AF568">
        <v>2465</v>
      </c>
      <c r="AG568" t="s">
        <v>42</v>
      </c>
      <c r="AH568" s="1">
        <v>1.6226999999999999E-3</v>
      </c>
    </row>
    <row r="569" spans="1:34" x14ac:dyDescent="0.35">
      <c r="A569" t="s">
        <v>89</v>
      </c>
      <c r="B569" t="s">
        <v>41</v>
      </c>
      <c r="C569" t="s">
        <v>28</v>
      </c>
      <c r="D569">
        <v>683</v>
      </c>
      <c r="E569">
        <v>777</v>
      </c>
      <c r="F569" t="s">
        <v>42</v>
      </c>
      <c r="G569" s="1">
        <v>0.87902190000000002</v>
      </c>
      <c r="J569" t="s">
        <v>160</v>
      </c>
      <c r="K569" t="s">
        <v>70</v>
      </c>
      <c r="L569" t="s">
        <v>703</v>
      </c>
      <c r="M569">
        <v>28627</v>
      </c>
      <c r="N569">
        <v>32114</v>
      </c>
      <c r="O569" t="s">
        <v>42</v>
      </c>
      <c r="P569" s="1">
        <v>0.89141809999999999</v>
      </c>
      <c r="S569" t="s">
        <v>95</v>
      </c>
      <c r="T569" t="s">
        <v>41</v>
      </c>
      <c r="U569" t="s">
        <v>27</v>
      </c>
      <c r="V569">
        <v>4</v>
      </c>
      <c r="W569">
        <v>1370</v>
      </c>
      <c r="X569" t="s">
        <v>42</v>
      </c>
      <c r="Y569" s="1">
        <v>2.9196999999999999E-3</v>
      </c>
      <c r="AB569" t="s">
        <v>108</v>
      </c>
      <c r="AC569" t="s">
        <v>41</v>
      </c>
      <c r="AD569" t="s">
        <v>26</v>
      </c>
      <c r="AF569">
        <v>1657</v>
      </c>
      <c r="AG569" t="s">
        <v>42</v>
      </c>
    </row>
    <row r="570" spans="1:34" x14ac:dyDescent="0.35">
      <c r="A570" t="s">
        <v>90</v>
      </c>
      <c r="B570" t="s">
        <v>41</v>
      </c>
      <c r="C570" t="s">
        <v>28</v>
      </c>
      <c r="D570">
        <v>1040</v>
      </c>
      <c r="E570">
        <v>1226</v>
      </c>
      <c r="F570" t="s">
        <v>42</v>
      </c>
      <c r="G570" s="1">
        <v>0.84828709999999996</v>
      </c>
      <c r="J570" t="s">
        <v>160</v>
      </c>
      <c r="K570" t="s">
        <v>70</v>
      </c>
      <c r="L570" t="s">
        <v>27</v>
      </c>
      <c r="M570">
        <v>2112</v>
      </c>
      <c r="N570">
        <v>4220</v>
      </c>
      <c r="O570" t="s">
        <v>42</v>
      </c>
      <c r="P570" s="1">
        <v>0.50047390000000003</v>
      </c>
      <c r="S570" t="s">
        <v>95</v>
      </c>
      <c r="T570" t="s">
        <v>41</v>
      </c>
      <c r="U570" t="s">
        <v>26</v>
      </c>
      <c r="W570">
        <v>915</v>
      </c>
      <c r="X570" t="s">
        <v>42</v>
      </c>
      <c r="AB570" t="s">
        <v>108</v>
      </c>
      <c r="AC570" t="s">
        <v>41</v>
      </c>
      <c r="AD570" t="s">
        <v>27</v>
      </c>
      <c r="AF570">
        <v>2964</v>
      </c>
      <c r="AG570" t="s">
        <v>42</v>
      </c>
    </row>
    <row r="571" spans="1:34" x14ac:dyDescent="0.35">
      <c r="A571" t="s">
        <v>91</v>
      </c>
      <c r="B571" t="s">
        <v>57</v>
      </c>
      <c r="C571" t="s">
        <v>28</v>
      </c>
      <c r="D571">
        <v>5462</v>
      </c>
      <c r="E571">
        <v>6103</v>
      </c>
      <c r="F571" t="s">
        <v>42</v>
      </c>
      <c r="G571" s="1">
        <v>0.89496969999999998</v>
      </c>
      <c r="J571" t="s">
        <v>160</v>
      </c>
      <c r="K571" t="s">
        <v>70</v>
      </c>
      <c r="L571" t="s">
        <v>26</v>
      </c>
      <c r="M571">
        <v>7</v>
      </c>
      <c r="N571">
        <v>2535</v>
      </c>
      <c r="O571" t="s">
        <v>42</v>
      </c>
      <c r="P571" s="1">
        <v>2.7613E-3</v>
      </c>
      <c r="S571" t="s">
        <v>96</v>
      </c>
      <c r="T571" t="s">
        <v>41</v>
      </c>
      <c r="U571" t="s">
        <v>32</v>
      </c>
      <c r="V571">
        <v>2151</v>
      </c>
      <c r="W571">
        <v>2554</v>
      </c>
      <c r="X571" t="s">
        <v>42</v>
      </c>
      <c r="Y571" s="1">
        <v>0.84220830000000002</v>
      </c>
      <c r="AB571" t="s">
        <v>109</v>
      </c>
      <c r="AC571" t="s">
        <v>41</v>
      </c>
      <c r="AD571" t="s">
        <v>32</v>
      </c>
      <c r="AE571">
        <v>3817</v>
      </c>
      <c r="AF571">
        <v>5501</v>
      </c>
      <c r="AG571" t="s">
        <v>42</v>
      </c>
      <c r="AH571" s="1">
        <v>0.69387379999999999</v>
      </c>
    </row>
    <row r="572" spans="1:34" x14ac:dyDescent="0.35">
      <c r="A572" t="s">
        <v>92</v>
      </c>
      <c r="B572" t="s">
        <v>41</v>
      </c>
      <c r="C572" t="s">
        <v>28</v>
      </c>
      <c r="D572">
        <v>351</v>
      </c>
      <c r="E572">
        <v>343</v>
      </c>
      <c r="F572" t="s">
        <v>42</v>
      </c>
      <c r="G572" s="1">
        <v>1</v>
      </c>
      <c r="J572" t="s">
        <v>161</v>
      </c>
      <c r="K572" t="s">
        <v>41</v>
      </c>
      <c r="L572" t="s">
        <v>32</v>
      </c>
      <c r="M572">
        <v>4482</v>
      </c>
      <c r="N572">
        <v>4786</v>
      </c>
      <c r="O572" t="s">
        <v>42</v>
      </c>
      <c r="P572" s="1">
        <v>0.93648140000000002</v>
      </c>
      <c r="S572" t="s">
        <v>96</v>
      </c>
      <c r="T572" t="s">
        <v>41</v>
      </c>
      <c r="U572" t="s">
        <v>703</v>
      </c>
      <c r="V572">
        <v>3722</v>
      </c>
      <c r="W572">
        <v>6151</v>
      </c>
      <c r="X572" t="s">
        <v>42</v>
      </c>
      <c r="Y572" s="1">
        <v>0.60510489999999995</v>
      </c>
      <c r="AB572" t="s">
        <v>109</v>
      </c>
      <c r="AC572" t="s">
        <v>41</v>
      </c>
      <c r="AD572" t="s">
        <v>703</v>
      </c>
      <c r="AE572">
        <v>1298</v>
      </c>
      <c r="AF572">
        <v>10418</v>
      </c>
      <c r="AG572" t="s">
        <v>42</v>
      </c>
      <c r="AH572" s="1">
        <v>0.1245921</v>
      </c>
    </row>
    <row r="573" spans="1:34" x14ac:dyDescent="0.35">
      <c r="A573" t="s">
        <v>93</v>
      </c>
      <c r="B573" t="s">
        <v>41</v>
      </c>
      <c r="C573" t="s">
        <v>28</v>
      </c>
      <c r="D573">
        <v>336</v>
      </c>
      <c r="E573">
        <v>339</v>
      </c>
      <c r="F573" t="s">
        <v>42</v>
      </c>
      <c r="G573" s="1">
        <v>0.99115039999999999</v>
      </c>
      <c r="J573" t="s">
        <v>161</v>
      </c>
      <c r="K573" t="s">
        <v>41</v>
      </c>
      <c r="L573" t="s">
        <v>28</v>
      </c>
      <c r="M573">
        <v>935</v>
      </c>
      <c r="N573">
        <v>1068</v>
      </c>
      <c r="O573" t="s">
        <v>42</v>
      </c>
      <c r="P573" s="1">
        <v>0.87546820000000003</v>
      </c>
      <c r="S573" t="s">
        <v>96</v>
      </c>
      <c r="T573" t="s">
        <v>41</v>
      </c>
      <c r="U573" t="s">
        <v>28</v>
      </c>
      <c r="V573">
        <v>297</v>
      </c>
      <c r="W573">
        <v>928</v>
      </c>
      <c r="X573" t="s">
        <v>42</v>
      </c>
      <c r="Y573" s="1">
        <v>0.32004310000000002</v>
      </c>
      <c r="AB573" t="s">
        <v>109</v>
      </c>
      <c r="AC573" t="s">
        <v>41</v>
      </c>
      <c r="AD573" t="s">
        <v>28</v>
      </c>
      <c r="AE573">
        <v>5</v>
      </c>
      <c r="AF573">
        <v>935</v>
      </c>
      <c r="AG573" t="s">
        <v>42</v>
      </c>
      <c r="AH573" s="1">
        <v>5.3476000000000001E-3</v>
      </c>
    </row>
    <row r="574" spans="1:34" x14ac:dyDescent="0.35">
      <c r="A574" t="s">
        <v>94</v>
      </c>
      <c r="B574" t="s">
        <v>41</v>
      </c>
      <c r="C574" t="s">
        <v>28</v>
      </c>
      <c r="D574">
        <v>1137</v>
      </c>
      <c r="E574">
        <v>1280</v>
      </c>
      <c r="F574" t="s">
        <v>42</v>
      </c>
      <c r="G574" s="1">
        <v>0.88828119999999999</v>
      </c>
      <c r="J574" t="s">
        <v>161</v>
      </c>
      <c r="K574" t="s">
        <v>41</v>
      </c>
      <c r="L574" t="s">
        <v>703</v>
      </c>
      <c r="M574">
        <v>9326</v>
      </c>
      <c r="N574">
        <v>10755</v>
      </c>
      <c r="O574" t="s">
        <v>42</v>
      </c>
      <c r="P574" s="1">
        <v>0.8671316</v>
      </c>
      <c r="S574" t="s">
        <v>96</v>
      </c>
      <c r="T574" t="s">
        <v>41</v>
      </c>
      <c r="U574" t="s">
        <v>27</v>
      </c>
      <c r="V574">
        <v>3</v>
      </c>
      <c r="W574">
        <v>995</v>
      </c>
      <c r="X574" t="s">
        <v>42</v>
      </c>
      <c r="Y574" s="1">
        <v>3.0151000000000002E-3</v>
      </c>
      <c r="AB574" t="s">
        <v>109</v>
      </c>
      <c r="AC574" t="s">
        <v>41</v>
      </c>
      <c r="AD574" t="s">
        <v>26</v>
      </c>
      <c r="AF574">
        <v>516</v>
      </c>
      <c r="AG574" t="s">
        <v>42</v>
      </c>
    </row>
    <row r="575" spans="1:34" x14ac:dyDescent="0.35">
      <c r="A575" t="s">
        <v>95</v>
      </c>
      <c r="B575" t="s">
        <v>41</v>
      </c>
      <c r="C575" t="s">
        <v>28</v>
      </c>
      <c r="D575">
        <v>1024</v>
      </c>
      <c r="E575">
        <v>1195</v>
      </c>
      <c r="F575" t="s">
        <v>42</v>
      </c>
      <c r="G575" s="1">
        <v>0.85690379999999999</v>
      </c>
      <c r="J575" t="s">
        <v>161</v>
      </c>
      <c r="K575" t="s">
        <v>41</v>
      </c>
      <c r="L575" t="s">
        <v>27</v>
      </c>
      <c r="M575">
        <v>712</v>
      </c>
      <c r="N575">
        <v>1330</v>
      </c>
      <c r="O575" t="s">
        <v>42</v>
      </c>
      <c r="P575" s="1">
        <v>0.53533830000000004</v>
      </c>
      <c r="S575" t="s">
        <v>96</v>
      </c>
      <c r="T575" t="s">
        <v>41</v>
      </c>
      <c r="U575" t="s">
        <v>26</v>
      </c>
      <c r="W575">
        <v>497</v>
      </c>
      <c r="X575" t="s">
        <v>42</v>
      </c>
      <c r="AB575" t="s">
        <v>109</v>
      </c>
      <c r="AC575" t="s">
        <v>41</v>
      </c>
      <c r="AD575" t="s">
        <v>27</v>
      </c>
      <c r="AF575">
        <v>937</v>
      </c>
      <c r="AG575" t="s">
        <v>42</v>
      </c>
    </row>
    <row r="576" spans="1:34" x14ac:dyDescent="0.35">
      <c r="A576" t="s">
        <v>96</v>
      </c>
      <c r="B576" t="s">
        <v>41</v>
      </c>
      <c r="C576" t="s">
        <v>28</v>
      </c>
      <c r="D576">
        <v>839</v>
      </c>
      <c r="E576">
        <v>928</v>
      </c>
      <c r="F576" t="s">
        <v>42</v>
      </c>
      <c r="G576" s="1">
        <v>0.90409479999999998</v>
      </c>
      <c r="J576" t="s">
        <v>161</v>
      </c>
      <c r="K576" t="s">
        <v>41</v>
      </c>
      <c r="L576" t="s">
        <v>26</v>
      </c>
      <c r="M576">
        <v>1</v>
      </c>
      <c r="N576">
        <v>888</v>
      </c>
      <c r="O576" t="s">
        <v>42</v>
      </c>
      <c r="P576" s="1">
        <v>1.1261000000000001E-3</v>
      </c>
      <c r="S576" t="s">
        <v>97</v>
      </c>
      <c r="T576" t="s">
        <v>41</v>
      </c>
      <c r="U576" t="s">
        <v>32</v>
      </c>
      <c r="V576">
        <v>1844</v>
      </c>
      <c r="W576">
        <v>2141</v>
      </c>
      <c r="X576" t="s">
        <v>42</v>
      </c>
      <c r="Y576" s="1">
        <v>0.86127980000000004</v>
      </c>
      <c r="AB576" t="s">
        <v>110</v>
      </c>
      <c r="AC576" t="s">
        <v>41</v>
      </c>
      <c r="AD576" t="s">
        <v>32</v>
      </c>
      <c r="AE576">
        <v>9617</v>
      </c>
      <c r="AF576">
        <v>14903</v>
      </c>
      <c r="AG576" t="s">
        <v>42</v>
      </c>
      <c r="AH576" s="1">
        <v>0.6453063</v>
      </c>
    </row>
    <row r="577" spans="1:34" x14ac:dyDescent="0.35">
      <c r="A577" t="s">
        <v>97</v>
      </c>
      <c r="B577" t="s">
        <v>41</v>
      </c>
      <c r="C577" t="s">
        <v>28</v>
      </c>
      <c r="D577">
        <v>636</v>
      </c>
      <c r="E577">
        <v>730</v>
      </c>
      <c r="F577" t="s">
        <v>42</v>
      </c>
      <c r="G577" s="1">
        <v>0.87123289999999998</v>
      </c>
      <c r="J577" t="s">
        <v>162</v>
      </c>
      <c r="K577" t="s">
        <v>70</v>
      </c>
      <c r="L577" t="s">
        <v>28</v>
      </c>
      <c r="M577">
        <v>1850</v>
      </c>
      <c r="N577">
        <v>2133</v>
      </c>
      <c r="O577" t="s">
        <v>42</v>
      </c>
      <c r="P577" s="1">
        <v>0.86732299999999996</v>
      </c>
      <c r="S577" t="s">
        <v>97</v>
      </c>
      <c r="T577" t="s">
        <v>41</v>
      </c>
      <c r="U577" t="s">
        <v>703</v>
      </c>
      <c r="V577">
        <v>3039</v>
      </c>
      <c r="W577">
        <v>5202</v>
      </c>
      <c r="X577" t="s">
        <v>42</v>
      </c>
      <c r="Y577" s="1">
        <v>0.58419840000000001</v>
      </c>
      <c r="AB577" t="s">
        <v>110</v>
      </c>
      <c r="AC577" t="s">
        <v>41</v>
      </c>
      <c r="AD577" t="s">
        <v>703</v>
      </c>
      <c r="AE577">
        <v>2632</v>
      </c>
      <c r="AF577">
        <v>26321</v>
      </c>
      <c r="AG577" t="s">
        <v>42</v>
      </c>
      <c r="AH577" s="1">
        <v>9.9996199999999993E-2</v>
      </c>
    </row>
    <row r="578" spans="1:34" x14ac:dyDescent="0.35">
      <c r="A578" t="s">
        <v>98</v>
      </c>
      <c r="B578" t="s">
        <v>41</v>
      </c>
      <c r="C578" t="s">
        <v>28</v>
      </c>
      <c r="D578">
        <v>567</v>
      </c>
      <c r="E578">
        <v>792</v>
      </c>
      <c r="F578" t="s">
        <v>42</v>
      </c>
      <c r="G578" s="1">
        <v>0.71590909999999996</v>
      </c>
      <c r="J578" t="s">
        <v>162</v>
      </c>
      <c r="K578" t="s">
        <v>70</v>
      </c>
      <c r="L578" t="s">
        <v>703</v>
      </c>
      <c r="M578">
        <v>14224</v>
      </c>
      <c r="N578">
        <v>16537</v>
      </c>
      <c r="O578" t="s">
        <v>42</v>
      </c>
      <c r="P578" s="1">
        <v>0.8601318</v>
      </c>
      <c r="S578" t="s">
        <v>97</v>
      </c>
      <c r="T578" t="s">
        <v>41</v>
      </c>
      <c r="U578" t="s">
        <v>28</v>
      </c>
      <c r="V578">
        <v>180</v>
      </c>
      <c r="W578">
        <v>730</v>
      </c>
      <c r="X578" t="s">
        <v>42</v>
      </c>
      <c r="Y578" s="1">
        <v>0.2465753</v>
      </c>
      <c r="AB578" t="s">
        <v>110</v>
      </c>
      <c r="AC578" t="s">
        <v>41</v>
      </c>
      <c r="AD578" t="s">
        <v>28</v>
      </c>
      <c r="AE578">
        <v>3</v>
      </c>
      <c r="AF578">
        <v>3135</v>
      </c>
      <c r="AG578" t="s">
        <v>42</v>
      </c>
      <c r="AH578" s="1">
        <v>9.569E-4</v>
      </c>
    </row>
    <row r="579" spans="1:34" x14ac:dyDescent="0.35">
      <c r="A579" t="s">
        <v>99</v>
      </c>
      <c r="B579" t="s">
        <v>41</v>
      </c>
      <c r="C579" t="s">
        <v>28</v>
      </c>
      <c r="D579">
        <v>1734</v>
      </c>
      <c r="E579">
        <v>2593</v>
      </c>
      <c r="F579" t="s">
        <v>42</v>
      </c>
      <c r="G579" s="1">
        <v>0.66872350000000003</v>
      </c>
      <c r="J579" t="s">
        <v>162</v>
      </c>
      <c r="K579" t="s">
        <v>70</v>
      </c>
      <c r="L579" t="s">
        <v>32</v>
      </c>
      <c r="M579">
        <v>4306</v>
      </c>
      <c r="N579">
        <v>5211</v>
      </c>
      <c r="O579" t="s">
        <v>42</v>
      </c>
      <c r="P579" s="1">
        <v>0.82632890000000003</v>
      </c>
      <c r="S579" t="s">
        <v>97</v>
      </c>
      <c r="T579" t="s">
        <v>41</v>
      </c>
      <c r="U579" t="s">
        <v>26</v>
      </c>
      <c r="W579">
        <v>522</v>
      </c>
      <c r="X579" t="s">
        <v>42</v>
      </c>
      <c r="AB579" t="s">
        <v>110</v>
      </c>
      <c r="AC579" t="s">
        <v>41</v>
      </c>
      <c r="AD579" t="s">
        <v>26</v>
      </c>
      <c r="AF579">
        <v>1921</v>
      </c>
      <c r="AG579" t="s">
        <v>42</v>
      </c>
    </row>
    <row r="580" spans="1:34" x14ac:dyDescent="0.35">
      <c r="A580" t="s">
        <v>100</v>
      </c>
      <c r="B580" t="s">
        <v>41</v>
      </c>
      <c r="C580" t="s">
        <v>28</v>
      </c>
      <c r="D580">
        <v>870</v>
      </c>
      <c r="E580">
        <v>1184</v>
      </c>
      <c r="F580" t="s">
        <v>42</v>
      </c>
      <c r="G580" s="1">
        <v>0.73479729999999999</v>
      </c>
      <c r="J580" t="s">
        <v>162</v>
      </c>
      <c r="K580" t="s">
        <v>70</v>
      </c>
      <c r="L580" t="s">
        <v>27</v>
      </c>
      <c r="M580">
        <v>1161</v>
      </c>
      <c r="N580">
        <v>2511</v>
      </c>
      <c r="O580" t="s">
        <v>42</v>
      </c>
      <c r="P580" s="1">
        <v>0.46236559999999999</v>
      </c>
      <c r="S580" t="s">
        <v>97</v>
      </c>
      <c r="T580" t="s">
        <v>41</v>
      </c>
      <c r="U580" t="s">
        <v>27</v>
      </c>
      <c r="W580">
        <v>920</v>
      </c>
      <c r="X580" t="s">
        <v>42</v>
      </c>
      <c r="AB580" t="s">
        <v>110</v>
      </c>
      <c r="AC580" t="s">
        <v>41</v>
      </c>
      <c r="AD580" t="s">
        <v>27</v>
      </c>
      <c r="AF580">
        <v>3402</v>
      </c>
      <c r="AG580" t="s">
        <v>42</v>
      </c>
    </row>
    <row r="581" spans="1:34" x14ac:dyDescent="0.35">
      <c r="A581" t="s">
        <v>101</v>
      </c>
      <c r="B581" t="s">
        <v>41</v>
      </c>
      <c r="C581" t="s">
        <v>28</v>
      </c>
      <c r="D581">
        <v>201</v>
      </c>
      <c r="E581">
        <v>258</v>
      </c>
      <c r="F581" t="s">
        <v>42</v>
      </c>
      <c r="G581" s="1">
        <v>0.77906980000000003</v>
      </c>
      <c r="J581" t="s">
        <v>162</v>
      </c>
      <c r="K581" t="s">
        <v>70</v>
      </c>
      <c r="L581" t="s">
        <v>26</v>
      </c>
      <c r="M581">
        <v>2</v>
      </c>
      <c r="N581">
        <v>1723</v>
      </c>
      <c r="O581" t="s">
        <v>42</v>
      </c>
      <c r="P581" s="1">
        <v>1.1608E-3</v>
      </c>
      <c r="S581" t="s">
        <v>98</v>
      </c>
      <c r="T581" t="s">
        <v>41</v>
      </c>
      <c r="U581" t="s">
        <v>32</v>
      </c>
      <c r="V581">
        <v>4140</v>
      </c>
      <c r="W581">
        <v>4928</v>
      </c>
      <c r="X581" t="s">
        <v>42</v>
      </c>
      <c r="Y581" s="1">
        <v>0.84009739999999999</v>
      </c>
      <c r="AB581" t="s">
        <v>111</v>
      </c>
      <c r="AC581" t="s">
        <v>41</v>
      </c>
      <c r="AD581" t="s">
        <v>32</v>
      </c>
      <c r="AE581">
        <v>1300</v>
      </c>
      <c r="AF581">
        <v>2036</v>
      </c>
      <c r="AG581" t="s">
        <v>42</v>
      </c>
      <c r="AH581" s="1">
        <v>0.63850689999999999</v>
      </c>
    </row>
    <row r="582" spans="1:34" x14ac:dyDescent="0.35">
      <c r="A582" t="s">
        <v>102</v>
      </c>
      <c r="B582" t="s">
        <v>41</v>
      </c>
      <c r="C582" t="s">
        <v>28</v>
      </c>
      <c r="D582">
        <v>42</v>
      </c>
      <c r="E582">
        <v>39</v>
      </c>
      <c r="F582" t="s">
        <v>42</v>
      </c>
      <c r="G582" s="1">
        <v>1</v>
      </c>
      <c r="J582" t="s">
        <v>163</v>
      </c>
      <c r="K582" t="s">
        <v>41</v>
      </c>
      <c r="L582" t="s">
        <v>28</v>
      </c>
      <c r="M582">
        <v>120</v>
      </c>
      <c r="N582">
        <v>137</v>
      </c>
      <c r="O582" t="s">
        <v>42</v>
      </c>
      <c r="P582" s="1">
        <v>0.87591240000000004</v>
      </c>
      <c r="S582" t="s">
        <v>98</v>
      </c>
      <c r="T582" t="s">
        <v>41</v>
      </c>
      <c r="U582" t="s">
        <v>703</v>
      </c>
      <c r="V582">
        <v>2525</v>
      </c>
      <c r="W582">
        <v>6336</v>
      </c>
      <c r="X582" t="s">
        <v>42</v>
      </c>
      <c r="Y582" s="1">
        <v>0.39851639999999999</v>
      </c>
      <c r="AB582" t="s">
        <v>111</v>
      </c>
      <c r="AC582" t="s">
        <v>41</v>
      </c>
      <c r="AD582" t="s">
        <v>703</v>
      </c>
      <c r="AE582">
        <v>286</v>
      </c>
      <c r="AF582">
        <v>4830</v>
      </c>
      <c r="AG582" t="s">
        <v>42</v>
      </c>
      <c r="AH582" s="1">
        <v>5.9213300000000003E-2</v>
      </c>
    </row>
    <row r="583" spans="1:34" x14ac:dyDescent="0.35">
      <c r="A583" t="s">
        <v>103</v>
      </c>
      <c r="B583" t="s">
        <v>41</v>
      </c>
      <c r="C583" t="s">
        <v>28</v>
      </c>
      <c r="D583">
        <v>1455</v>
      </c>
      <c r="E583">
        <v>1708</v>
      </c>
      <c r="F583" t="s">
        <v>42</v>
      </c>
      <c r="G583" s="1">
        <v>0.85187349999999995</v>
      </c>
      <c r="J583" t="s">
        <v>163</v>
      </c>
      <c r="K583" t="s">
        <v>41</v>
      </c>
      <c r="L583" t="s">
        <v>703</v>
      </c>
      <c r="M583">
        <v>974</v>
      </c>
      <c r="N583">
        <v>1225</v>
      </c>
      <c r="O583" t="s">
        <v>42</v>
      </c>
      <c r="P583" s="1">
        <v>0.79510210000000003</v>
      </c>
      <c r="S583" t="s">
        <v>98</v>
      </c>
      <c r="T583" t="s">
        <v>41</v>
      </c>
      <c r="U583" t="s">
        <v>28</v>
      </c>
      <c r="V583">
        <v>64</v>
      </c>
      <c r="W583">
        <v>792</v>
      </c>
      <c r="X583" t="s">
        <v>42</v>
      </c>
      <c r="Y583" s="1">
        <v>8.0808099999999994E-2</v>
      </c>
      <c r="AB583" t="s">
        <v>111</v>
      </c>
      <c r="AC583" t="s">
        <v>41</v>
      </c>
      <c r="AD583" t="s">
        <v>28</v>
      </c>
      <c r="AE583">
        <v>2</v>
      </c>
      <c r="AF583">
        <v>688</v>
      </c>
      <c r="AG583" t="s">
        <v>42</v>
      </c>
      <c r="AH583" s="1">
        <v>2.9069999999999999E-3</v>
      </c>
    </row>
    <row r="584" spans="1:34" x14ac:dyDescent="0.35">
      <c r="A584" t="s">
        <v>104</v>
      </c>
      <c r="B584" t="s">
        <v>41</v>
      </c>
      <c r="C584" t="s">
        <v>28</v>
      </c>
      <c r="D584">
        <v>925</v>
      </c>
      <c r="E584">
        <v>1136</v>
      </c>
      <c r="F584" t="s">
        <v>42</v>
      </c>
      <c r="G584" s="1">
        <v>0.81426050000000005</v>
      </c>
      <c r="J584" t="s">
        <v>163</v>
      </c>
      <c r="K584" t="s">
        <v>41</v>
      </c>
      <c r="L584" t="s">
        <v>32</v>
      </c>
      <c r="M584">
        <v>527</v>
      </c>
      <c r="N584">
        <v>703</v>
      </c>
      <c r="O584" t="s">
        <v>42</v>
      </c>
      <c r="P584" s="1">
        <v>0.74964439999999999</v>
      </c>
      <c r="S584" t="s">
        <v>98</v>
      </c>
      <c r="T584" t="s">
        <v>41</v>
      </c>
      <c r="U584" t="s">
        <v>27</v>
      </c>
      <c r="V584">
        <v>1</v>
      </c>
      <c r="W584">
        <v>776</v>
      </c>
      <c r="X584" t="s">
        <v>42</v>
      </c>
      <c r="Y584" s="1">
        <v>1.2887E-3</v>
      </c>
      <c r="AB584" t="s">
        <v>111</v>
      </c>
      <c r="AC584" t="s">
        <v>41</v>
      </c>
      <c r="AD584" t="s">
        <v>26</v>
      </c>
      <c r="AF584">
        <v>447</v>
      </c>
      <c r="AG584" t="s">
        <v>42</v>
      </c>
    </row>
    <row r="585" spans="1:34" x14ac:dyDescent="0.35">
      <c r="A585" t="s">
        <v>105</v>
      </c>
      <c r="B585" t="s">
        <v>41</v>
      </c>
      <c r="C585" t="s">
        <v>28</v>
      </c>
      <c r="D585">
        <v>1287</v>
      </c>
      <c r="E585">
        <v>1385</v>
      </c>
      <c r="F585" t="s">
        <v>42</v>
      </c>
      <c r="G585" s="1">
        <v>0.92924189999999995</v>
      </c>
      <c r="J585" t="s">
        <v>163</v>
      </c>
      <c r="K585" t="s">
        <v>41</v>
      </c>
      <c r="L585" t="s">
        <v>27</v>
      </c>
      <c r="M585">
        <v>105</v>
      </c>
      <c r="N585">
        <v>158</v>
      </c>
      <c r="O585" t="s">
        <v>42</v>
      </c>
      <c r="P585" s="1">
        <v>0.66455699999999995</v>
      </c>
      <c r="S585" t="s">
        <v>98</v>
      </c>
      <c r="T585" t="s">
        <v>41</v>
      </c>
      <c r="U585" t="s">
        <v>26</v>
      </c>
      <c r="W585">
        <v>433</v>
      </c>
      <c r="X585" t="s">
        <v>42</v>
      </c>
      <c r="AB585" t="s">
        <v>111</v>
      </c>
      <c r="AC585" t="s">
        <v>41</v>
      </c>
      <c r="AD585" t="s">
        <v>27</v>
      </c>
      <c r="AF585">
        <v>751</v>
      </c>
      <c r="AG585" t="s">
        <v>42</v>
      </c>
    </row>
    <row r="586" spans="1:34" x14ac:dyDescent="0.35">
      <c r="A586" t="s">
        <v>106</v>
      </c>
      <c r="B586" t="s">
        <v>41</v>
      </c>
      <c r="C586" t="s">
        <v>28</v>
      </c>
      <c r="D586">
        <v>410</v>
      </c>
      <c r="E586">
        <v>467</v>
      </c>
      <c r="F586" t="s">
        <v>42</v>
      </c>
      <c r="G586" s="1">
        <v>0.87794439999999996</v>
      </c>
      <c r="J586" t="s">
        <v>163</v>
      </c>
      <c r="K586" t="s">
        <v>41</v>
      </c>
      <c r="L586" t="s">
        <v>26</v>
      </c>
      <c r="N586">
        <v>73</v>
      </c>
      <c r="O586" t="s">
        <v>42</v>
      </c>
      <c r="S586" t="s">
        <v>99</v>
      </c>
      <c r="T586" t="s">
        <v>41</v>
      </c>
      <c r="U586" t="s">
        <v>32</v>
      </c>
      <c r="V586">
        <v>7860</v>
      </c>
      <c r="W586">
        <v>9628</v>
      </c>
      <c r="X586" t="s">
        <v>42</v>
      </c>
      <c r="Y586" s="1">
        <v>0.81636889999999995</v>
      </c>
      <c r="AB586" t="s">
        <v>112</v>
      </c>
      <c r="AC586" t="s">
        <v>41</v>
      </c>
      <c r="AD586" t="s">
        <v>32</v>
      </c>
      <c r="AE586">
        <v>3817</v>
      </c>
      <c r="AF586">
        <v>6227</v>
      </c>
      <c r="AG586" t="s">
        <v>42</v>
      </c>
      <c r="AH586" s="1">
        <v>0.61297579999999996</v>
      </c>
    </row>
    <row r="587" spans="1:34" x14ac:dyDescent="0.35">
      <c r="A587" t="s">
        <v>107</v>
      </c>
      <c r="B587" t="s">
        <v>41</v>
      </c>
      <c r="C587" t="s">
        <v>28</v>
      </c>
      <c r="D587">
        <v>776</v>
      </c>
      <c r="E587">
        <v>938</v>
      </c>
      <c r="F587" t="s">
        <v>42</v>
      </c>
      <c r="G587" s="1">
        <v>0.82729209999999997</v>
      </c>
      <c r="J587" t="s">
        <v>164</v>
      </c>
      <c r="K587" t="s">
        <v>70</v>
      </c>
      <c r="L587" t="s">
        <v>703</v>
      </c>
      <c r="M587">
        <v>19044</v>
      </c>
      <c r="N587">
        <v>21198</v>
      </c>
      <c r="O587" t="s">
        <v>42</v>
      </c>
      <c r="P587" s="1">
        <v>0.89838669999999998</v>
      </c>
      <c r="S587" t="s">
        <v>99</v>
      </c>
      <c r="T587" t="s">
        <v>41</v>
      </c>
      <c r="U587" t="s">
        <v>703</v>
      </c>
      <c r="V587">
        <v>5999</v>
      </c>
      <c r="W587">
        <v>17333</v>
      </c>
      <c r="X587" t="s">
        <v>42</v>
      </c>
      <c r="Y587" s="1">
        <v>0.34610279999999999</v>
      </c>
      <c r="AB587" t="s">
        <v>112</v>
      </c>
      <c r="AC587" t="s">
        <v>41</v>
      </c>
      <c r="AD587" t="s">
        <v>703</v>
      </c>
      <c r="AE587">
        <v>1276</v>
      </c>
      <c r="AF587">
        <v>14089</v>
      </c>
      <c r="AG587" t="s">
        <v>42</v>
      </c>
      <c r="AH587" s="1">
        <v>9.0567099999999998E-2</v>
      </c>
    </row>
    <row r="588" spans="1:34" x14ac:dyDescent="0.35">
      <c r="A588" t="s">
        <v>108</v>
      </c>
      <c r="B588" t="s">
        <v>41</v>
      </c>
      <c r="C588" t="s">
        <v>28</v>
      </c>
      <c r="D588">
        <v>1804</v>
      </c>
      <c r="E588">
        <v>2465</v>
      </c>
      <c r="F588" t="s">
        <v>42</v>
      </c>
      <c r="G588" s="1">
        <v>0.73184590000000005</v>
      </c>
      <c r="J588" t="s">
        <v>164</v>
      </c>
      <c r="K588" t="s">
        <v>70</v>
      </c>
      <c r="L588" t="s">
        <v>28</v>
      </c>
      <c r="M588">
        <v>3045</v>
      </c>
      <c r="N588">
        <v>3486</v>
      </c>
      <c r="O588" t="s">
        <v>42</v>
      </c>
      <c r="P588" s="1">
        <v>0.87349399999999999</v>
      </c>
      <c r="S588" t="s">
        <v>99</v>
      </c>
      <c r="T588" t="s">
        <v>41</v>
      </c>
      <c r="U588" t="s">
        <v>28</v>
      </c>
      <c r="V588">
        <v>207</v>
      </c>
      <c r="W588">
        <v>2593</v>
      </c>
      <c r="X588" t="s">
        <v>42</v>
      </c>
      <c r="Y588" s="1">
        <v>7.9830300000000007E-2</v>
      </c>
      <c r="AB588" t="s">
        <v>112</v>
      </c>
      <c r="AC588" t="s">
        <v>41</v>
      </c>
      <c r="AD588" t="s">
        <v>26</v>
      </c>
      <c r="AF588">
        <v>1196</v>
      </c>
      <c r="AG588" t="s">
        <v>42</v>
      </c>
    </row>
    <row r="589" spans="1:34" x14ac:dyDescent="0.35">
      <c r="A589" t="s">
        <v>109</v>
      </c>
      <c r="B589" t="s">
        <v>41</v>
      </c>
      <c r="C589" t="s">
        <v>28</v>
      </c>
      <c r="D589">
        <v>827</v>
      </c>
      <c r="E589">
        <v>935</v>
      </c>
      <c r="F589" t="s">
        <v>42</v>
      </c>
      <c r="G589" s="1">
        <v>0.88449199999999994</v>
      </c>
      <c r="J589" t="s">
        <v>164</v>
      </c>
      <c r="K589" t="s">
        <v>70</v>
      </c>
      <c r="L589" t="s">
        <v>32</v>
      </c>
      <c r="M589">
        <v>4049</v>
      </c>
      <c r="N589">
        <v>4681</v>
      </c>
      <c r="O589" t="s">
        <v>42</v>
      </c>
      <c r="P589" s="1">
        <v>0.86498609999999998</v>
      </c>
      <c r="S589" t="s">
        <v>99</v>
      </c>
      <c r="T589" t="s">
        <v>41</v>
      </c>
      <c r="U589" t="s">
        <v>27</v>
      </c>
      <c r="V589">
        <v>1</v>
      </c>
      <c r="W589">
        <v>2909</v>
      </c>
      <c r="X589" t="s">
        <v>42</v>
      </c>
      <c r="Y589" s="1">
        <v>3.4380000000000001E-4</v>
      </c>
      <c r="AB589" t="s">
        <v>112</v>
      </c>
      <c r="AC589" t="s">
        <v>41</v>
      </c>
      <c r="AD589" t="s">
        <v>28</v>
      </c>
      <c r="AF589">
        <v>2022</v>
      </c>
      <c r="AG589" t="s">
        <v>42</v>
      </c>
    </row>
    <row r="590" spans="1:34" x14ac:dyDescent="0.35">
      <c r="A590" t="s">
        <v>110</v>
      </c>
      <c r="B590" t="s">
        <v>41</v>
      </c>
      <c r="C590" t="s">
        <v>28</v>
      </c>
      <c r="D590">
        <v>2762</v>
      </c>
      <c r="E590">
        <v>3135</v>
      </c>
      <c r="F590" t="s">
        <v>42</v>
      </c>
      <c r="G590" s="1">
        <v>0.88102069999999999</v>
      </c>
      <c r="J590" t="s">
        <v>164</v>
      </c>
      <c r="K590" t="s">
        <v>70</v>
      </c>
      <c r="L590" t="s">
        <v>27</v>
      </c>
      <c r="M590">
        <v>1914</v>
      </c>
      <c r="N590">
        <v>3821</v>
      </c>
      <c r="O590" t="s">
        <v>42</v>
      </c>
      <c r="P590" s="1">
        <v>0.50091600000000003</v>
      </c>
      <c r="S590" t="s">
        <v>99</v>
      </c>
      <c r="T590" t="s">
        <v>41</v>
      </c>
      <c r="U590" t="s">
        <v>26</v>
      </c>
      <c r="W590">
        <v>1646</v>
      </c>
      <c r="X590" t="s">
        <v>42</v>
      </c>
      <c r="AB590" t="s">
        <v>112</v>
      </c>
      <c r="AC590" t="s">
        <v>41</v>
      </c>
      <c r="AD590" t="s">
        <v>27</v>
      </c>
      <c r="AF590">
        <v>2234</v>
      </c>
      <c r="AG590" t="s">
        <v>42</v>
      </c>
    </row>
    <row r="591" spans="1:34" x14ac:dyDescent="0.35">
      <c r="A591" t="s">
        <v>111</v>
      </c>
      <c r="B591" t="s">
        <v>41</v>
      </c>
      <c r="C591" t="s">
        <v>28</v>
      </c>
      <c r="D591">
        <v>617</v>
      </c>
      <c r="E591">
        <v>688</v>
      </c>
      <c r="F591" t="s">
        <v>42</v>
      </c>
      <c r="G591" s="1">
        <v>0.89680230000000005</v>
      </c>
      <c r="J591" t="s">
        <v>164</v>
      </c>
      <c r="K591" t="s">
        <v>70</v>
      </c>
      <c r="L591" t="s">
        <v>26</v>
      </c>
      <c r="M591">
        <v>2</v>
      </c>
      <c r="N591">
        <v>2206</v>
      </c>
      <c r="O591" t="s">
        <v>42</v>
      </c>
      <c r="P591" s="1">
        <v>9.0660000000000003E-4</v>
      </c>
      <c r="S591" t="s">
        <v>100</v>
      </c>
      <c r="T591" t="s">
        <v>41</v>
      </c>
      <c r="U591" t="s">
        <v>32</v>
      </c>
      <c r="V591">
        <v>4421</v>
      </c>
      <c r="W591">
        <v>5608</v>
      </c>
      <c r="X591" t="s">
        <v>42</v>
      </c>
      <c r="Y591" s="1">
        <v>0.78833810000000004</v>
      </c>
      <c r="AB591" t="s">
        <v>113</v>
      </c>
      <c r="AC591" t="s">
        <v>41</v>
      </c>
      <c r="AD591" t="s">
        <v>32</v>
      </c>
      <c r="AE591">
        <v>2506</v>
      </c>
      <c r="AF591">
        <v>5050</v>
      </c>
      <c r="AG591" t="s">
        <v>42</v>
      </c>
      <c r="AH591" s="1">
        <v>0.4962376</v>
      </c>
    </row>
    <row r="592" spans="1:34" x14ac:dyDescent="0.35">
      <c r="A592" t="s">
        <v>112</v>
      </c>
      <c r="B592" t="s">
        <v>41</v>
      </c>
      <c r="C592" t="s">
        <v>28</v>
      </c>
      <c r="D592">
        <v>1878</v>
      </c>
      <c r="E592">
        <v>2022</v>
      </c>
      <c r="F592" t="s">
        <v>42</v>
      </c>
      <c r="G592" s="1">
        <v>0.92878340000000004</v>
      </c>
      <c r="J592" t="s">
        <v>165</v>
      </c>
      <c r="K592" t="s">
        <v>41</v>
      </c>
      <c r="L592" t="s">
        <v>32</v>
      </c>
      <c r="M592">
        <v>5100</v>
      </c>
      <c r="N592">
        <v>5893</v>
      </c>
      <c r="O592" t="s">
        <v>143</v>
      </c>
      <c r="P592" s="1">
        <v>0.86543360000000003</v>
      </c>
      <c r="S592" t="s">
        <v>100</v>
      </c>
      <c r="T592" t="s">
        <v>41</v>
      </c>
      <c r="U592" t="s">
        <v>703</v>
      </c>
      <c r="V592">
        <v>3334</v>
      </c>
      <c r="W592">
        <v>9091</v>
      </c>
      <c r="X592" t="s">
        <v>42</v>
      </c>
      <c r="Y592" s="1">
        <v>0.36673630000000002</v>
      </c>
      <c r="AB592" t="s">
        <v>113</v>
      </c>
      <c r="AC592" t="s">
        <v>41</v>
      </c>
      <c r="AD592" t="s">
        <v>703</v>
      </c>
      <c r="AE592">
        <v>415</v>
      </c>
      <c r="AF592">
        <v>7718</v>
      </c>
      <c r="AG592" t="s">
        <v>42</v>
      </c>
      <c r="AH592" s="1">
        <v>5.3770400000000003E-2</v>
      </c>
    </row>
    <row r="593" spans="1:34" x14ac:dyDescent="0.35">
      <c r="A593" t="s">
        <v>113</v>
      </c>
      <c r="B593" t="s">
        <v>41</v>
      </c>
      <c r="C593" t="s">
        <v>28</v>
      </c>
      <c r="D593">
        <v>834</v>
      </c>
      <c r="E593">
        <v>974</v>
      </c>
      <c r="F593" t="s">
        <v>42</v>
      </c>
      <c r="G593" s="1">
        <v>0.85626290000000005</v>
      </c>
      <c r="J593" t="s">
        <v>165</v>
      </c>
      <c r="K593" t="s">
        <v>41</v>
      </c>
      <c r="L593" t="s">
        <v>28</v>
      </c>
      <c r="M593">
        <v>904</v>
      </c>
      <c r="N593">
        <v>1159</v>
      </c>
      <c r="O593" t="s">
        <v>143</v>
      </c>
      <c r="P593" s="1">
        <v>0.77998270000000003</v>
      </c>
      <c r="S593" t="s">
        <v>100</v>
      </c>
      <c r="T593" t="s">
        <v>41</v>
      </c>
      <c r="U593" t="s">
        <v>28</v>
      </c>
      <c r="V593">
        <v>96</v>
      </c>
      <c r="W593">
        <v>1184</v>
      </c>
      <c r="X593" t="s">
        <v>42</v>
      </c>
      <c r="Y593" s="1">
        <v>8.1081100000000003E-2</v>
      </c>
      <c r="AB593" t="s">
        <v>113</v>
      </c>
      <c r="AC593" t="s">
        <v>41</v>
      </c>
      <c r="AD593" t="s">
        <v>28</v>
      </c>
      <c r="AE593">
        <v>1</v>
      </c>
      <c r="AF593">
        <v>974</v>
      </c>
      <c r="AG593" t="s">
        <v>42</v>
      </c>
      <c r="AH593" s="1">
        <v>1.0267E-3</v>
      </c>
    </row>
    <row r="594" spans="1:34" x14ac:dyDescent="0.35">
      <c r="A594" t="s">
        <v>114</v>
      </c>
      <c r="B594" t="s">
        <v>41</v>
      </c>
      <c r="C594" t="s">
        <v>28</v>
      </c>
      <c r="D594">
        <v>738</v>
      </c>
      <c r="E594">
        <v>886</v>
      </c>
      <c r="F594" t="s">
        <v>42</v>
      </c>
      <c r="G594" s="1">
        <v>0.83295710000000001</v>
      </c>
      <c r="J594" t="s">
        <v>165</v>
      </c>
      <c r="K594" t="s">
        <v>41</v>
      </c>
      <c r="L594" t="s">
        <v>703</v>
      </c>
      <c r="M594">
        <v>6923</v>
      </c>
      <c r="N594">
        <v>9505</v>
      </c>
      <c r="O594" t="s">
        <v>143</v>
      </c>
      <c r="P594" s="1">
        <v>0.72835349999999999</v>
      </c>
      <c r="S594" t="s">
        <v>100</v>
      </c>
      <c r="T594" t="s">
        <v>41</v>
      </c>
      <c r="U594" t="s">
        <v>26</v>
      </c>
      <c r="W594">
        <v>739</v>
      </c>
      <c r="X594" t="s">
        <v>42</v>
      </c>
      <c r="AB594" t="s">
        <v>113</v>
      </c>
      <c r="AC594" t="s">
        <v>41</v>
      </c>
      <c r="AD594" t="s">
        <v>26</v>
      </c>
      <c r="AF594">
        <v>571</v>
      </c>
      <c r="AG594" t="s">
        <v>42</v>
      </c>
    </row>
    <row r="595" spans="1:34" x14ac:dyDescent="0.35">
      <c r="A595" t="s">
        <v>115</v>
      </c>
      <c r="B595" t="s">
        <v>41</v>
      </c>
      <c r="C595" t="s">
        <v>28</v>
      </c>
      <c r="D595">
        <v>727</v>
      </c>
      <c r="E595">
        <v>847</v>
      </c>
      <c r="F595" t="s">
        <v>42</v>
      </c>
      <c r="G595" s="1">
        <v>0.85832350000000002</v>
      </c>
      <c r="J595" t="s">
        <v>165</v>
      </c>
      <c r="K595" t="s">
        <v>41</v>
      </c>
      <c r="L595" t="s">
        <v>27</v>
      </c>
      <c r="M595">
        <v>390</v>
      </c>
      <c r="N595">
        <v>1187</v>
      </c>
      <c r="O595" t="s">
        <v>143</v>
      </c>
      <c r="P595" s="1">
        <v>0.3285594</v>
      </c>
      <c r="S595" t="s">
        <v>100</v>
      </c>
      <c r="T595" t="s">
        <v>41</v>
      </c>
      <c r="U595" t="s">
        <v>27</v>
      </c>
      <c r="W595">
        <v>1405</v>
      </c>
      <c r="X595" t="s">
        <v>42</v>
      </c>
      <c r="AB595" t="s">
        <v>113</v>
      </c>
      <c r="AC595" t="s">
        <v>41</v>
      </c>
      <c r="AD595" t="s">
        <v>27</v>
      </c>
      <c r="AF595">
        <v>1032</v>
      </c>
      <c r="AG595" t="s">
        <v>42</v>
      </c>
    </row>
    <row r="596" spans="1:34" x14ac:dyDescent="0.35">
      <c r="A596" t="s">
        <v>116</v>
      </c>
      <c r="B596" t="s">
        <v>41</v>
      </c>
      <c r="C596" t="s">
        <v>28</v>
      </c>
      <c r="D596">
        <v>1300</v>
      </c>
      <c r="E596">
        <v>1838</v>
      </c>
      <c r="F596" t="s">
        <v>42</v>
      </c>
      <c r="G596" s="1">
        <v>0.70729050000000004</v>
      </c>
      <c r="J596" t="s">
        <v>165</v>
      </c>
      <c r="K596" t="s">
        <v>41</v>
      </c>
      <c r="L596" t="s">
        <v>26</v>
      </c>
      <c r="N596">
        <v>744</v>
      </c>
      <c r="O596" t="s">
        <v>143</v>
      </c>
      <c r="S596" t="s">
        <v>101</v>
      </c>
      <c r="T596" t="s">
        <v>41</v>
      </c>
      <c r="U596" t="s">
        <v>32</v>
      </c>
      <c r="V596">
        <v>873</v>
      </c>
      <c r="W596">
        <v>1060</v>
      </c>
      <c r="X596" t="s">
        <v>42</v>
      </c>
      <c r="Y596" s="1">
        <v>0.82358489999999995</v>
      </c>
      <c r="AB596" t="s">
        <v>114</v>
      </c>
      <c r="AC596" t="s">
        <v>41</v>
      </c>
      <c r="AD596" t="s">
        <v>32</v>
      </c>
      <c r="AE596">
        <v>2326</v>
      </c>
      <c r="AF596">
        <v>4855</v>
      </c>
      <c r="AG596" t="s">
        <v>42</v>
      </c>
      <c r="AH596" s="1">
        <v>0.47909370000000001</v>
      </c>
    </row>
    <row r="597" spans="1:34" x14ac:dyDescent="0.35">
      <c r="A597" t="s">
        <v>117</v>
      </c>
      <c r="B597" t="s">
        <v>41</v>
      </c>
      <c r="C597" t="s">
        <v>28</v>
      </c>
      <c r="D597">
        <v>36</v>
      </c>
      <c r="E597">
        <v>37</v>
      </c>
      <c r="F597" t="s">
        <v>42</v>
      </c>
      <c r="G597" s="1">
        <v>0.97297299999999998</v>
      </c>
      <c r="J597" t="s">
        <v>166</v>
      </c>
      <c r="K597" t="s">
        <v>41</v>
      </c>
      <c r="L597" t="s">
        <v>32</v>
      </c>
      <c r="M597">
        <v>5227</v>
      </c>
      <c r="N597">
        <v>5381</v>
      </c>
      <c r="O597" t="s">
        <v>143</v>
      </c>
      <c r="P597" s="1">
        <v>0.97138080000000004</v>
      </c>
      <c r="S597" t="s">
        <v>101</v>
      </c>
      <c r="T597" t="s">
        <v>41</v>
      </c>
      <c r="U597" t="s">
        <v>703</v>
      </c>
      <c r="V597">
        <v>755</v>
      </c>
      <c r="W597">
        <v>1739</v>
      </c>
      <c r="X597" t="s">
        <v>42</v>
      </c>
      <c r="Y597" s="1">
        <v>0.43415759999999998</v>
      </c>
      <c r="AB597" t="s">
        <v>114</v>
      </c>
      <c r="AC597" t="s">
        <v>41</v>
      </c>
      <c r="AD597" t="s">
        <v>703</v>
      </c>
      <c r="AE597">
        <v>393</v>
      </c>
      <c r="AF597">
        <v>7571</v>
      </c>
      <c r="AG597" t="s">
        <v>42</v>
      </c>
      <c r="AH597" s="1">
        <v>5.1908599999999999E-2</v>
      </c>
    </row>
    <row r="598" spans="1:34" x14ac:dyDescent="0.35">
      <c r="A598" t="s">
        <v>118</v>
      </c>
      <c r="B598" t="s">
        <v>41</v>
      </c>
      <c r="C598" t="s">
        <v>28</v>
      </c>
      <c r="D598">
        <v>959</v>
      </c>
      <c r="E598">
        <v>1502</v>
      </c>
      <c r="F598" t="s">
        <v>42</v>
      </c>
      <c r="G598" s="1">
        <v>0.63848199999999999</v>
      </c>
      <c r="J598" t="s">
        <v>166</v>
      </c>
      <c r="K598" t="s">
        <v>41</v>
      </c>
      <c r="L598" t="s">
        <v>703</v>
      </c>
      <c r="M598">
        <v>8756</v>
      </c>
      <c r="N598">
        <v>11017</v>
      </c>
      <c r="O598" t="s">
        <v>143</v>
      </c>
      <c r="P598" s="1">
        <v>0.79477169999999997</v>
      </c>
      <c r="S598" t="s">
        <v>101</v>
      </c>
      <c r="T598" t="s">
        <v>41</v>
      </c>
      <c r="U598" t="s">
        <v>28</v>
      </c>
      <c r="V598">
        <v>27</v>
      </c>
      <c r="W598">
        <v>258</v>
      </c>
      <c r="X598" t="s">
        <v>42</v>
      </c>
      <c r="Y598" s="1">
        <v>0.1046512</v>
      </c>
      <c r="AB598" t="s">
        <v>114</v>
      </c>
      <c r="AC598" t="s">
        <v>41</v>
      </c>
      <c r="AD598" t="s">
        <v>28</v>
      </c>
      <c r="AE598">
        <v>1</v>
      </c>
      <c r="AF598">
        <v>886</v>
      </c>
      <c r="AG598" t="s">
        <v>42</v>
      </c>
      <c r="AH598" s="1">
        <v>1.1287000000000001E-3</v>
      </c>
    </row>
    <row r="599" spans="1:34" x14ac:dyDescent="0.35">
      <c r="A599" t="s">
        <v>119</v>
      </c>
      <c r="B599" t="s">
        <v>41</v>
      </c>
      <c r="C599" t="s">
        <v>28</v>
      </c>
      <c r="D599">
        <v>1730</v>
      </c>
      <c r="E599">
        <v>2028</v>
      </c>
      <c r="F599" t="s">
        <v>42</v>
      </c>
      <c r="G599" s="1">
        <v>0.85305719999999996</v>
      </c>
      <c r="J599" t="s">
        <v>166</v>
      </c>
      <c r="K599" t="s">
        <v>41</v>
      </c>
      <c r="L599" t="s">
        <v>28</v>
      </c>
      <c r="M599">
        <v>764</v>
      </c>
      <c r="N599">
        <v>1112</v>
      </c>
      <c r="O599" t="s">
        <v>143</v>
      </c>
      <c r="P599" s="1">
        <v>0.6870503</v>
      </c>
      <c r="S599" t="s">
        <v>101</v>
      </c>
      <c r="T599" t="s">
        <v>41</v>
      </c>
      <c r="U599" t="s">
        <v>26</v>
      </c>
      <c r="W599">
        <v>140</v>
      </c>
      <c r="X599" t="s">
        <v>42</v>
      </c>
      <c r="AB599" t="s">
        <v>114</v>
      </c>
      <c r="AC599" t="s">
        <v>41</v>
      </c>
      <c r="AD599" t="s">
        <v>26</v>
      </c>
      <c r="AF599">
        <v>675</v>
      </c>
      <c r="AG599" t="s">
        <v>42</v>
      </c>
    </row>
    <row r="600" spans="1:34" x14ac:dyDescent="0.35">
      <c r="A600" t="s">
        <v>120</v>
      </c>
      <c r="B600" t="s">
        <v>41</v>
      </c>
      <c r="C600" t="s">
        <v>28</v>
      </c>
      <c r="D600">
        <v>1209</v>
      </c>
      <c r="E600">
        <v>1573</v>
      </c>
      <c r="F600" t="s">
        <v>42</v>
      </c>
      <c r="G600" s="1">
        <v>0.76859500000000003</v>
      </c>
      <c r="J600" t="s">
        <v>166</v>
      </c>
      <c r="K600" t="s">
        <v>41</v>
      </c>
      <c r="L600" t="s">
        <v>27</v>
      </c>
      <c r="M600">
        <v>358</v>
      </c>
      <c r="N600">
        <v>1215</v>
      </c>
      <c r="O600" t="s">
        <v>143</v>
      </c>
      <c r="P600" s="1">
        <v>0.29465019999999997</v>
      </c>
      <c r="S600" t="s">
        <v>101</v>
      </c>
      <c r="T600" t="s">
        <v>41</v>
      </c>
      <c r="U600" t="s">
        <v>27</v>
      </c>
      <c r="W600">
        <v>282</v>
      </c>
      <c r="X600" t="s">
        <v>42</v>
      </c>
      <c r="AB600" t="s">
        <v>114</v>
      </c>
      <c r="AC600" t="s">
        <v>41</v>
      </c>
      <c r="AD600" t="s">
        <v>27</v>
      </c>
      <c r="AF600">
        <v>1051</v>
      </c>
      <c r="AG600" t="s">
        <v>42</v>
      </c>
    </row>
    <row r="601" spans="1:34" x14ac:dyDescent="0.35">
      <c r="A601" t="s">
        <v>121</v>
      </c>
      <c r="B601" t="s">
        <v>41</v>
      </c>
      <c r="C601" t="s">
        <v>28</v>
      </c>
      <c r="D601">
        <v>118</v>
      </c>
      <c r="E601">
        <v>141</v>
      </c>
      <c r="F601" t="s">
        <v>42</v>
      </c>
      <c r="G601" s="1">
        <v>0.83687940000000005</v>
      </c>
      <c r="J601" t="s">
        <v>166</v>
      </c>
      <c r="K601" t="s">
        <v>41</v>
      </c>
      <c r="L601" t="s">
        <v>26</v>
      </c>
      <c r="N601">
        <v>796</v>
      </c>
      <c r="O601" t="s">
        <v>143</v>
      </c>
      <c r="S601" t="s">
        <v>102</v>
      </c>
      <c r="T601" t="s">
        <v>41</v>
      </c>
      <c r="U601" t="s">
        <v>32</v>
      </c>
      <c r="V601">
        <v>175</v>
      </c>
      <c r="W601">
        <v>209</v>
      </c>
      <c r="X601" t="s">
        <v>42</v>
      </c>
      <c r="Y601" s="1">
        <v>0.83732059999999997</v>
      </c>
      <c r="AB601" t="s">
        <v>115</v>
      </c>
      <c r="AC601" t="s">
        <v>41</v>
      </c>
      <c r="AD601" t="s">
        <v>32</v>
      </c>
      <c r="AE601">
        <v>1817</v>
      </c>
      <c r="AF601">
        <v>5027</v>
      </c>
      <c r="AG601" t="s">
        <v>42</v>
      </c>
      <c r="AH601" s="1">
        <v>0.3614482</v>
      </c>
    </row>
    <row r="602" spans="1:34" x14ac:dyDescent="0.35">
      <c r="A602" t="s">
        <v>122</v>
      </c>
      <c r="B602" t="s">
        <v>41</v>
      </c>
      <c r="C602" t="s">
        <v>28</v>
      </c>
      <c r="D602">
        <v>1589</v>
      </c>
      <c r="E602">
        <v>2194</v>
      </c>
      <c r="F602" t="s">
        <v>42</v>
      </c>
      <c r="G602" s="1">
        <v>0.72424789999999994</v>
      </c>
      <c r="J602" t="s">
        <v>167</v>
      </c>
      <c r="K602" t="s">
        <v>41</v>
      </c>
      <c r="L602" t="s">
        <v>32</v>
      </c>
      <c r="M602">
        <v>7779</v>
      </c>
      <c r="N602">
        <v>8804</v>
      </c>
      <c r="O602" t="s">
        <v>143</v>
      </c>
      <c r="P602" s="1">
        <v>0.88357560000000002</v>
      </c>
      <c r="S602" t="s">
        <v>102</v>
      </c>
      <c r="T602" t="s">
        <v>41</v>
      </c>
      <c r="U602" t="s">
        <v>703</v>
      </c>
      <c r="V602">
        <v>186</v>
      </c>
      <c r="W602">
        <v>328</v>
      </c>
      <c r="X602" t="s">
        <v>42</v>
      </c>
      <c r="Y602" s="1">
        <v>0.56707320000000005</v>
      </c>
      <c r="AB602" t="s">
        <v>115</v>
      </c>
      <c r="AC602" t="s">
        <v>41</v>
      </c>
      <c r="AD602" t="s">
        <v>703</v>
      </c>
      <c r="AE602">
        <v>223</v>
      </c>
      <c r="AF602">
        <v>6948</v>
      </c>
      <c r="AG602" t="s">
        <v>42</v>
      </c>
      <c r="AH602" s="1">
        <v>3.2095600000000002E-2</v>
      </c>
    </row>
    <row r="603" spans="1:34" x14ac:dyDescent="0.35">
      <c r="A603" t="s">
        <v>123</v>
      </c>
      <c r="B603" t="s">
        <v>41</v>
      </c>
      <c r="C603" t="s">
        <v>28</v>
      </c>
      <c r="D603">
        <v>1362</v>
      </c>
      <c r="E603">
        <v>1615</v>
      </c>
      <c r="F603" t="s">
        <v>42</v>
      </c>
      <c r="G603" s="1">
        <v>0.84334370000000003</v>
      </c>
      <c r="J603" t="s">
        <v>167</v>
      </c>
      <c r="K603" t="s">
        <v>41</v>
      </c>
      <c r="L603" t="s">
        <v>703</v>
      </c>
      <c r="M603">
        <v>14008</v>
      </c>
      <c r="N603">
        <v>16959</v>
      </c>
      <c r="O603" t="s">
        <v>143</v>
      </c>
      <c r="P603" s="1">
        <v>0.82599210000000001</v>
      </c>
      <c r="S603" t="s">
        <v>102</v>
      </c>
      <c r="T603" t="s">
        <v>41</v>
      </c>
      <c r="U603" t="s">
        <v>28</v>
      </c>
      <c r="V603">
        <v>11</v>
      </c>
      <c r="W603">
        <v>39</v>
      </c>
      <c r="X603" t="s">
        <v>42</v>
      </c>
      <c r="Y603" s="1">
        <v>0.2820513</v>
      </c>
      <c r="AB603" t="s">
        <v>115</v>
      </c>
      <c r="AC603" t="s">
        <v>41</v>
      </c>
      <c r="AD603" t="s">
        <v>28</v>
      </c>
      <c r="AE603">
        <v>2</v>
      </c>
      <c r="AF603">
        <v>847</v>
      </c>
      <c r="AG603" t="s">
        <v>42</v>
      </c>
      <c r="AH603" s="1">
        <v>2.3613000000000002E-3</v>
      </c>
    </row>
    <row r="604" spans="1:34" x14ac:dyDescent="0.35">
      <c r="A604" t="s">
        <v>124</v>
      </c>
      <c r="B604" t="s">
        <v>41</v>
      </c>
      <c r="C604" t="s">
        <v>28</v>
      </c>
      <c r="D604">
        <v>1376</v>
      </c>
      <c r="E604">
        <v>1849</v>
      </c>
      <c r="F604" t="s">
        <v>42</v>
      </c>
      <c r="G604" s="1">
        <v>0.74418600000000001</v>
      </c>
      <c r="J604" t="s">
        <v>167</v>
      </c>
      <c r="K604" t="s">
        <v>41</v>
      </c>
      <c r="L604" t="s">
        <v>28</v>
      </c>
      <c r="M604">
        <v>1380</v>
      </c>
      <c r="N604">
        <v>1837</v>
      </c>
      <c r="O604" t="s">
        <v>143</v>
      </c>
      <c r="P604" s="1">
        <v>0.75122480000000003</v>
      </c>
      <c r="S604" t="s">
        <v>102</v>
      </c>
      <c r="T604" t="s">
        <v>41</v>
      </c>
      <c r="U604" t="s">
        <v>26</v>
      </c>
      <c r="W604">
        <v>26</v>
      </c>
      <c r="X604" t="s">
        <v>42</v>
      </c>
      <c r="AB604" t="s">
        <v>115</v>
      </c>
      <c r="AC604" t="s">
        <v>41</v>
      </c>
      <c r="AD604" t="s">
        <v>26</v>
      </c>
      <c r="AF604">
        <v>587</v>
      </c>
      <c r="AG604" t="s">
        <v>42</v>
      </c>
    </row>
    <row r="605" spans="1:34" x14ac:dyDescent="0.35">
      <c r="A605" t="s">
        <v>125</v>
      </c>
      <c r="B605" t="s">
        <v>41</v>
      </c>
      <c r="C605" t="s">
        <v>28</v>
      </c>
      <c r="D605">
        <v>2215</v>
      </c>
      <c r="E605">
        <v>2731</v>
      </c>
      <c r="F605" t="s">
        <v>42</v>
      </c>
      <c r="G605" s="1">
        <v>0.81105819999999995</v>
      </c>
      <c r="J605" t="s">
        <v>167</v>
      </c>
      <c r="K605" t="s">
        <v>41</v>
      </c>
      <c r="L605" t="s">
        <v>27</v>
      </c>
      <c r="M605">
        <v>702</v>
      </c>
      <c r="N605">
        <v>2140</v>
      </c>
      <c r="O605" t="s">
        <v>143</v>
      </c>
      <c r="P605" s="1">
        <v>0.32803739999999998</v>
      </c>
      <c r="S605" t="s">
        <v>102</v>
      </c>
      <c r="T605" t="s">
        <v>41</v>
      </c>
      <c r="U605" t="s">
        <v>27</v>
      </c>
      <c r="W605">
        <v>39</v>
      </c>
      <c r="X605" t="s">
        <v>42</v>
      </c>
      <c r="AB605" t="s">
        <v>115</v>
      </c>
      <c r="AC605" t="s">
        <v>41</v>
      </c>
      <c r="AD605" t="s">
        <v>27</v>
      </c>
      <c r="AF605">
        <v>912</v>
      </c>
      <c r="AG605" t="s">
        <v>42</v>
      </c>
    </row>
    <row r="606" spans="1:34" x14ac:dyDescent="0.35">
      <c r="A606" t="s">
        <v>126</v>
      </c>
      <c r="B606" t="s">
        <v>41</v>
      </c>
      <c r="C606" t="s">
        <v>28</v>
      </c>
      <c r="D606">
        <v>887</v>
      </c>
      <c r="E606">
        <v>972</v>
      </c>
      <c r="F606" t="s">
        <v>42</v>
      </c>
      <c r="G606" s="1">
        <v>0.91255149999999996</v>
      </c>
      <c r="J606" t="s">
        <v>167</v>
      </c>
      <c r="K606" t="s">
        <v>41</v>
      </c>
      <c r="L606" t="s">
        <v>26</v>
      </c>
      <c r="M606">
        <v>1</v>
      </c>
      <c r="N606">
        <v>1312</v>
      </c>
      <c r="O606" t="s">
        <v>143</v>
      </c>
      <c r="P606" s="1">
        <v>7.6219999999999999E-4</v>
      </c>
      <c r="S606" t="s">
        <v>103</v>
      </c>
      <c r="T606" t="s">
        <v>41</v>
      </c>
      <c r="U606" t="s">
        <v>32</v>
      </c>
      <c r="V606">
        <v>8959</v>
      </c>
      <c r="W606">
        <v>10235</v>
      </c>
      <c r="X606" t="s">
        <v>42</v>
      </c>
      <c r="Y606" s="1">
        <v>0.87532969999999999</v>
      </c>
      <c r="AB606" t="s">
        <v>116</v>
      </c>
      <c r="AC606" t="s">
        <v>41</v>
      </c>
      <c r="AD606" t="s">
        <v>32</v>
      </c>
      <c r="AE606">
        <v>2992</v>
      </c>
      <c r="AF606">
        <v>7983</v>
      </c>
      <c r="AG606" t="s">
        <v>42</v>
      </c>
      <c r="AH606" s="1">
        <v>0.37479649999999998</v>
      </c>
    </row>
    <row r="607" spans="1:34" x14ac:dyDescent="0.35">
      <c r="A607" t="s">
        <v>127</v>
      </c>
      <c r="B607" t="s">
        <v>41</v>
      </c>
      <c r="C607" t="s">
        <v>28</v>
      </c>
      <c r="D607">
        <v>545</v>
      </c>
      <c r="E607">
        <v>614</v>
      </c>
      <c r="F607" t="s">
        <v>42</v>
      </c>
      <c r="G607" s="1">
        <v>0.88762220000000003</v>
      </c>
      <c r="J607" t="s">
        <v>168</v>
      </c>
      <c r="K607" t="s">
        <v>41</v>
      </c>
      <c r="L607" t="s">
        <v>32</v>
      </c>
      <c r="M607">
        <v>6540</v>
      </c>
      <c r="N607">
        <v>7246</v>
      </c>
      <c r="O607" t="s">
        <v>143</v>
      </c>
      <c r="P607" s="1">
        <v>0.90256689999999995</v>
      </c>
      <c r="S607" t="s">
        <v>103</v>
      </c>
      <c r="T607" t="s">
        <v>41</v>
      </c>
      <c r="U607" t="s">
        <v>703</v>
      </c>
      <c r="V607">
        <v>7132</v>
      </c>
      <c r="W607">
        <v>14209</v>
      </c>
      <c r="X607" t="s">
        <v>42</v>
      </c>
      <c r="Y607" s="1">
        <v>0.50193540000000003</v>
      </c>
      <c r="AB607" t="s">
        <v>116</v>
      </c>
      <c r="AC607" t="s">
        <v>41</v>
      </c>
      <c r="AD607" t="s">
        <v>703</v>
      </c>
      <c r="AE607">
        <v>436</v>
      </c>
      <c r="AF607">
        <v>13924</v>
      </c>
      <c r="AG607" t="s">
        <v>42</v>
      </c>
      <c r="AH607" s="1">
        <v>3.1312800000000002E-2</v>
      </c>
    </row>
    <row r="608" spans="1:34" x14ac:dyDescent="0.35">
      <c r="A608" t="s">
        <v>128</v>
      </c>
      <c r="B608" t="s">
        <v>41</v>
      </c>
      <c r="C608" t="s">
        <v>28</v>
      </c>
      <c r="D608">
        <v>1261</v>
      </c>
      <c r="E608">
        <v>1681</v>
      </c>
      <c r="F608" t="s">
        <v>42</v>
      </c>
      <c r="G608" s="1">
        <v>0.7501487</v>
      </c>
      <c r="J608" t="s">
        <v>168</v>
      </c>
      <c r="K608" t="s">
        <v>41</v>
      </c>
      <c r="L608" t="s">
        <v>703</v>
      </c>
      <c r="M608">
        <v>15081</v>
      </c>
      <c r="N608">
        <v>17564</v>
      </c>
      <c r="O608" t="s">
        <v>143</v>
      </c>
      <c r="P608" s="1">
        <v>0.85863129999999999</v>
      </c>
      <c r="S608" t="s">
        <v>103</v>
      </c>
      <c r="T608" t="s">
        <v>41</v>
      </c>
      <c r="U608" t="s">
        <v>28</v>
      </c>
      <c r="V608">
        <v>296</v>
      </c>
      <c r="W608">
        <v>1708</v>
      </c>
      <c r="X608" t="s">
        <v>42</v>
      </c>
      <c r="Y608" s="1">
        <v>0.17330209999999999</v>
      </c>
      <c r="AB608" t="s">
        <v>116</v>
      </c>
      <c r="AC608" t="s">
        <v>41</v>
      </c>
      <c r="AD608" t="s">
        <v>28</v>
      </c>
      <c r="AE608">
        <v>1</v>
      </c>
      <c r="AF608">
        <v>1838</v>
      </c>
      <c r="AG608" t="s">
        <v>42</v>
      </c>
      <c r="AH608" s="1">
        <v>5.4410000000000005E-4</v>
      </c>
    </row>
    <row r="609" spans="1:34" x14ac:dyDescent="0.35">
      <c r="A609" t="s">
        <v>129</v>
      </c>
      <c r="B609" t="s">
        <v>41</v>
      </c>
      <c r="C609" t="s">
        <v>28</v>
      </c>
      <c r="D609">
        <v>892</v>
      </c>
      <c r="E609">
        <v>1129</v>
      </c>
      <c r="F609" t="s">
        <v>42</v>
      </c>
      <c r="G609" s="1">
        <v>0.79007970000000005</v>
      </c>
      <c r="J609" t="s">
        <v>168</v>
      </c>
      <c r="K609" t="s">
        <v>41</v>
      </c>
      <c r="L609" t="s">
        <v>28</v>
      </c>
      <c r="M609">
        <v>2173</v>
      </c>
      <c r="N609">
        <v>2564</v>
      </c>
      <c r="O609" t="s">
        <v>143</v>
      </c>
      <c r="P609" s="1">
        <v>0.84750389999999998</v>
      </c>
      <c r="S609" t="s">
        <v>103</v>
      </c>
      <c r="T609" t="s">
        <v>41</v>
      </c>
      <c r="U609" t="s">
        <v>27</v>
      </c>
      <c r="V609">
        <v>1</v>
      </c>
      <c r="W609">
        <v>1642</v>
      </c>
      <c r="X609" t="s">
        <v>42</v>
      </c>
      <c r="Y609" s="1">
        <v>6.0899999999999995E-4</v>
      </c>
      <c r="AB609" t="s">
        <v>116</v>
      </c>
      <c r="AC609" t="s">
        <v>41</v>
      </c>
      <c r="AD609" t="s">
        <v>26</v>
      </c>
      <c r="AF609">
        <v>1325</v>
      </c>
      <c r="AG609" t="s">
        <v>42</v>
      </c>
    </row>
    <row r="610" spans="1:34" x14ac:dyDescent="0.35">
      <c r="A610" t="s">
        <v>130</v>
      </c>
      <c r="B610" t="s">
        <v>41</v>
      </c>
      <c r="C610" t="s">
        <v>28</v>
      </c>
      <c r="D610">
        <v>835</v>
      </c>
      <c r="E610">
        <v>991</v>
      </c>
      <c r="F610" t="s">
        <v>42</v>
      </c>
      <c r="G610" s="1">
        <v>0.84258319999999998</v>
      </c>
      <c r="J610" t="s">
        <v>168</v>
      </c>
      <c r="K610" t="s">
        <v>41</v>
      </c>
      <c r="L610" t="s">
        <v>27</v>
      </c>
      <c r="M610">
        <v>1246</v>
      </c>
      <c r="N610">
        <v>2576</v>
      </c>
      <c r="O610" t="s">
        <v>143</v>
      </c>
      <c r="P610" s="1">
        <v>0.48369570000000001</v>
      </c>
      <c r="S610" t="s">
        <v>103</v>
      </c>
      <c r="T610" t="s">
        <v>41</v>
      </c>
      <c r="U610" t="s">
        <v>26</v>
      </c>
      <c r="W610">
        <v>959</v>
      </c>
      <c r="X610" t="s">
        <v>42</v>
      </c>
      <c r="AB610" t="s">
        <v>116</v>
      </c>
      <c r="AC610" t="s">
        <v>41</v>
      </c>
      <c r="AD610" t="s">
        <v>27</v>
      </c>
      <c r="AF610">
        <v>2113</v>
      </c>
      <c r="AG610" t="s">
        <v>42</v>
      </c>
    </row>
    <row r="611" spans="1:34" x14ac:dyDescent="0.35">
      <c r="A611" t="s">
        <v>131</v>
      </c>
      <c r="B611" t="s">
        <v>41</v>
      </c>
      <c r="C611" t="s">
        <v>28</v>
      </c>
      <c r="D611">
        <v>551</v>
      </c>
      <c r="E611">
        <v>610</v>
      </c>
      <c r="F611" t="s">
        <v>132</v>
      </c>
      <c r="G611" s="1">
        <v>0.90327869999999999</v>
      </c>
      <c r="J611" t="s">
        <v>168</v>
      </c>
      <c r="K611" t="s">
        <v>41</v>
      </c>
      <c r="L611" t="s">
        <v>26</v>
      </c>
      <c r="M611">
        <v>1</v>
      </c>
      <c r="N611">
        <v>1313</v>
      </c>
      <c r="O611" t="s">
        <v>143</v>
      </c>
      <c r="P611" s="1">
        <v>7.6159999999999997E-4</v>
      </c>
      <c r="S611" t="s">
        <v>104</v>
      </c>
      <c r="T611" t="s">
        <v>41</v>
      </c>
      <c r="U611" t="s">
        <v>32</v>
      </c>
      <c r="V611">
        <v>4696</v>
      </c>
      <c r="W611">
        <v>5590</v>
      </c>
      <c r="X611" t="s">
        <v>42</v>
      </c>
      <c r="Y611" s="1">
        <v>0.84007160000000003</v>
      </c>
      <c r="AB611" t="s">
        <v>117</v>
      </c>
      <c r="AC611" t="s">
        <v>41</v>
      </c>
      <c r="AD611" t="s">
        <v>32</v>
      </c>
      <c r="AE611">
        <v>42</v>
      </c>
      <c r="AF611">
        <v>106</v>
      </c>
      <c r="AG611" t="s">
        <v>42</v>
      </c>
      <c r="AH611" s="1">
        <v>0.39622639999999998</v>
      </c>
    </row>
    <row r="612" spans="1:34" x14ac:dyDescent="0.35">
      <c r="A612" t="s">
        <v>133</v>
      </c>
      <c r="B612" t="s">
        <v>41</v>
      </c>
      <c r="C612" t="s">
        <v>28</v>
      </c>
      <c r="D612">
        <v>1019</v>
      </c>
      <c r="E612">
        <v>1364</v>
      </c>
      <c r="F612" t="s">
        <v>132</v>
      </c>
      <c r="G612" s="1">
        <v>0.7470675</v>
      </c>
      <c r="J612" t="s">
        <v>169</v>
      </c>
      <c r="K612" t="s">
        <v>41</v>
      </c>
      <c r="L612" t="s">
        <v>32</v>
      </c>
      <c r="M612">
        <v>4784</v>
      </c>
      <c r="N612">
        <v>5212</v>
      </c>
      <c r="O612" t="s">
        <v>143</v>
      </c>
      <c r="P612" s="1">
        <v>0.91788179999999997</v>
      </c>
      <c r="S612" t="s">
        <v>104</v>
      </c>
      <c r="T612" t="s">
        <v>41</v>
      </c>
      <c r="U612" t="s">
        <v>703</v>
      </c>
      <c r="V612">
        <v>4106</v>
      </c>
      <c r="W612">
        <v>9531</v>
      </c>
      <c r="X612" t="s">
        <v>42</v>
      </c>
      <c r="Y612" s="1">
        <v>0.43080469999999998</v>
      </c>
      <c r="AB612" t="s">
        <v>117</v>
      </c>
      <c r="AC612" t="s">
        <v>41</v>
      </c>
      <c r="AD612" t="s">
        <v>703</v>
      </c>
      <c r="AE612">
        <v>13</v>
      </c>
      <c r="AF612">
        <v>292</v>
      </c>
      <c r="AG612" t="s">
        <v>42</v>
      </c>
      <c r="AH612" s="1">
        <v>4.4520499999999998E-2</v>
      </c>
    </row>
    <row r="613" spans="1:34" x14ac:dyDescent="0.35">
      <c r="A613" t="s">
        <v>134</v>
      </c>
      <c r="B613" t="s">
        <v>41</v>
      </c>
      <c r="C613" t="s">
        <v>28</v>
      </c>
      <c r="D613">
        <v>2710</v>
      </c>
      <c r="E613">
        <v>3226</v>
      </c>
      <c r="F613" t="s">
        <v>132</v>
      </c>
      <c r="G613" s="1">
        <v>0.84004959999999995</v>
      </c>
      <c r="J613" t="s">
        <v>169</v>
      </c>
      <c r="K613" t="s">
        <v>41</v>
      </c>
      <c r="L613" t="s">
        <v>28</v>
      </c>
      <c r="M613">
        <v>795</v>
      </c>
      <c r="N613">
        <v>909</v>
      </c>
      <c r="O613" t="s">
        <v>143</v>
      </c>
      <c r="P613" s="1">
        <v>0.87458749999999996</v>
      </c>
      <c r="S613" t="s">
        <v>104</v>
      </c>
      <c r="T613" t="s">
        <v>41</v>
      </c>
      <c r="U613" t="s">
        <v>28</v>
      </c>
      <c r="V613">
        <v>169</v>
      </c>
      <c r="W613">
        <v>1136</v>
      </c>
      <c r="X613" t="s">
        <v>42</v>
      </c>
      <c r="Y613" s="1">
        <v>0.1487676</v>
      </c>
      <c r="AB613" t="s">
        <v>117</v>
      </c>
      <c r="AC613" t="s">
        <v>41</v>
      </c>
      <c r="AD613" t="s">
        <v>26</v>
      </c>
      <c r="AF613">
        <v>31</v>
      </c>
      <c r="AG613" t="s">
        <v>42</v>
      </c>
    </row>
    <row r="614" spans="1:34" x14ac:dyDescent="0.35">
      <c r="A614" t="s">
        <v>135</v>
      </c>
      <c r="B614" t="s">
        <v>41</v>
      </c>
      <c r="C614" t="s">
        <v>28</v>
      </c>
      <c r="D614">
        <v>104</v>
      </c>
      <c r="E614">
        <v>97</v>
      </c>
      <c r="F614" t="s">
        <v>132</v>
      </c>
      <c r="G614" s="1">
        <v>1</v>
      </c>
      <c r="J614" t="s">
        <v>169</v>
      </c>
      <c r="K614" t="s">
        <v>41</v>
      </c>
      <c r="L614" t="s">
        <v>703</v>
      </c>
      <c r="M614">
        <v>6377</v>
      </c>
      <c r="N614">
        <v>7776</v>
      </c>
      <c r="O614" t="s">
        <v>143</v>
      </c>
      <c r="P614" s="1">
        <v>0.82008740000000002</v>
      </c>
      <c r="S614" t="s">
        <v>104</v>
      </c>
      <c r="T614" t="s">
        <v>41</v>
      </c>
      <c r="U614" t="s">
        <v>26</v>
      </c>
      <c r="W614">
        <v>834</v>
      </c>
      <c r="X614" t="s">
        <v>42</v>
      </c>
      <c r="AB614" t="s">
        <v>117</v>
      </c>
      <c r="AC614" t="s">
        <v>41</v>
      </c>
      <c r="AD614" t="s">
        <v>28</v>
      </c>
      <c r="AF614">
        <v>37</v>
      </c>
      <c r="AG614" t="s">
        <v>42</v>
      </c>
    </row>
    <row r="615" spans="1:34" x14ac:dyDescent="0.35">
      <c r="A615" t="s">
        <v>136</v>
      </c>
      <c r="B615" t="s">
        <v>68</v>
      </c>
      <c r="C615" t="s">
        <v>28</v>
      </c>
      <c r="D615">
        <v>430</v>
      </c>
      <c r="E615">
        <v>463</v>
      </c>
      <c r="F615" t="s">
        <v>132</v>
      </c>
      <c r="G615" s="1">
        <v>0.92872569999999999</v>
      </c>
      <c r="J615" t="s">
        <v>169</v>
      </c>
      <c r="K615" t="s">
        <v>41</v>
      </c>
      <c r="L615" t="s">
        <v>27</v>
      </c>
      <c r="M615">
        <v>477</v>
      </c>
      <c r="N615">
        <v>958</v>
      </c>
      <c r="O615" t="s">
        <v>143</v>
      </c>
      <c r="P615" s="1">
        <v>0.49791229999999997</v>
      </c>
      <c r="S615" t="s">
        <v>104</v>
      </c>
      <c r="T615" t="s">
        <v>41</v>
      </c>
      <c r="U615" t="s">
        <v>27</v>
      </c>
      <c r="W615">
        <v>1426</v>
      </c>
      <c r="X615" t="s">
        <v>42</v>
      </c>
      <c r="AB615" t="s">
        <v>117</v>
      </c>
      <c r="AC615" t="s">
        <v>41</v>
      </c>
      <c r="AD615" t="s">
        <v>27</v>
      </c>
      <c r="AF615">
        <v>52</v>
      </c>
      <c r="AG615" t="s">
        <v>42</v>
      </c>
    </row>
    <row r="616" spans="1:34" x14ac:dyDescent="0.35">
      <c r="A616" t="s">
        <v>137</v>
      </c>
      <c r="B616" t="s">
        <v>41</v>
      </c>
      <c r="C616" t="s">
        <v>28</v>
      </c>
      <c r="D616">
        <v>1719</v>
      </c>
      <c r="E616">
        <v>2112</v>
      </c>
      <c r="F616" t="s">
        <v>42</v>
      </c>
      <c r="G616" s="1">
        <v>0.81392039999999999</v>
      </c>
      <c r="J616" t="s">
        <v>169</v>
      </c>
      <c r="K616" t="s">
        <v>41</v>
      </c>
      <c r="L616" t="s">
        <v>26</v>
      </c>
      <c r="N616">
        <v>550</v>
      </c>
      <c r="O616" t="s">
        <v>143</v>
      </c>
      <c r="S616" t="s">
        <v>105</v>
      </c>
      <c r="T616" t="s">
        <v>41</v>
      </c>
      <c r="U616" t="s">
        <v>32</v>
      </c>
      <c r="V616">
        <v>4913</v>
      </c>
      <c r="W616">
        <v>5817</v>
      </c>
      <c r="X616" t="s">
        <v>42</v>
      </c>
      <c r="Y616" s="1">
        <v>0.84459340000000005</v>
      </c>
      <c r="AB616" t="s">
        <v>118</v>
      </c>
      <c r="AC616" t="s">
        <v>41</v>
      </c>
      <c r="AD616" t="s">
        <v>32</v>
      </c>
      <c r="AE616">
        <v>874</v>
      </c>
      <c r="AF616">
        <v>2150</v>
      </c>
      <c r="AG616" t="s">
        <v>42</v>
      </c>
      <c r="AH616" s="1">
        <v>0.40651159999999997</v>
      </c>
    </row>
    <row r="617" spans="1:34" x14ac:dyDescent="0.35">
      <c r="A617" t="s">
        <v>138</v>
      </c>
      <c r="B617" t="s">
        <v>41</v>
      </c>
      <c r="C617" t="s">
        <v>28</v>
      </c>
      <c r="D617">
        <v>2759</v>
      </c>
      <c r="E617">
        <v>3237</v>
      </c>
      <c r="F617" t="s">
        <v>132</v>
      </c>
      <c r="G617" s="1">
        <v>0.85233239999999999</v>
      </c>
      <c r="J617" t="s">
        <v>170</v>
      </c>
      <c r="K617" t="s">
        <v>41</v>
      </c>
      <c r="L617" t="s">
        <v>32</v>
      </c>
      <c r="M617">
        <v>9122</v>
      </c>
      <c r="N617">
        <v>10212</v>
      </c>
      <c r="O617" t="s">
        <v>143</v>
      </c>
      <c r="P617" s="1">
        <v>0.89326280000000002</v>
      </c>
      <c r="S617" t="s">
        <v>105</v>
      </c>
      <c r="T617" t="s">
        <v>41</v>
      </c>
      <c r="U617" t="s">
        <v>703</v>
      </c>
      <c r="V617">
        <v>6273</v>
      </c>
      <c r="W617">
        <v>11707</v>
      </c>
      <c r="X617" t="s">
        <v>42</v>
      </c>
      <c r="Y617" s="1">
        <v>0.53583320000000001</v>
      </c>
      <c r="AB617" t="s">
        <v>118</v>
      </c>
      <c r="AC617" t="s">
        <v>41</v>
      </c>
      <c r="AD617" t="s">
        <v>703</v>
      </c>
      <c r="AE617">
        <v>230</v>
      </c>
      <c r="AF617">
        <v>7506</v>
      </c>
      <c r="AG617" t="s">
        <v>42</v>
      </c>
      <c r="AH617" s="1">
        <v>3.0642200000000001E-2</v>
      </c>
    </row>
    <row r="618" spans="1:34" x14ac:dyDescent="0.35">
      <c r="A618" t="s">
        <v>139</v>
      </c>
      <c r="B618" t="s">
        <v>41</v>
      </c>
      <c r="C618" t="s">
        <v>28</v>
      </c>
      <c r="D618">
        <v>2271</v>
      </c>
      <c r="E618">
        <v>3097</v>
      </c>
      <c r="F618" t="s">
        <v>132</v>
      </c>
      <c r="G618" s="1">
        <v>0.73329029999999995</v>
      </c>
      <c r="J618" t="s">
        <v>170</v>
      </c>
      <c r="K618" t="s">
        <v>41</v>
      </c>
      <c r="L618" t="s">
        <v>703</v>
      </c>
      <c r="M618">
        <v>14840</v>
      </c>
      <c r="N618">
        <v>18074</v>
      </c>
      <c r="O618" t="s">
        <v>143</v>
      </c>
      <c r="P618" s="1">
        <v>0.82106889999999999</v>
      </c>
      <c r="S618" t="s">
        <v>105</v>
      </c>
      <c r="T618" t="s">
        <v>41</v>
      </c>
      <c r="U618" t="s">
        <v>28</v>
      </c>
      <c r="V618">
        <v>341</v>
      </c>
      <c r="W618">
        <v>1385</v>
      </c>
      <c r="X618" t="s">
        <v>42</v>
      </c>
      <c r="Y618" s="1">
        <v>0.24620939999999999</v>
      </c>
      <c r="AB618" t="s">
        <v>118</v>
      </c>
      <c r="AC618" t="s">
        <v>41</v>
      </c>
      <c r="AD618" t="s">
        <v>26</v>
      </c>
      <c r="AF618">
        <v>1161</v>
      </c>
      <c r="AG618" t="s">
        <v>42</v>
      </c>
    </row>
    <row r="619" spans="1:34" x14ac:dyDescent="0.35">
      <c r="A619" t="s">
        <v>140</v>
      </c>
      <c r="B619" t="s">
        <v>41</v>
      </c>
      <c r="C619" t="s">
        <v>28</v>
      </c>
      <c r="D619">
        <v>244</v>
      </c>
      <c r="E619">
        <v>277</v>
      </c>
      <c r="F619" t="s">
        <v>132</v>
      </c>
      <c r="G619" s="1">
        <v>0.88086640000000005</v>
      </c>
      <c r="J619" t="s">
        <v>170</v>
      </c>
      <c r="K619" t="s">
        <v>41</v>
      </c>
      <c r="L619" t="s">
        <v>28</v>
      </c>
      <c r="M619">
        <v>1659</v>
      </c>
      <c r="N619">
        <v>2151</v>
      </c>
      <c r="O619" t="s">
        <v>143</v>
      </c>
      <c r="P619" s="1">
        <v>0.77126919999999999</v>
      </c>
      <c r="S619" t="s">
        <v>105</v>
      </c>
      <c r="T619" t="s">
        <v>41</v>
      </c>
      <c r="U619" t="s">
        <v>26</v>
      </c>
      <c r="W619">
        <v>1102</v>
      </c>
      <c r="X619" t="s">
        <v>42</v>
      </c>
      <c r="AB619" t="s">
        <v>118</v>
      </c>
      <c r="AC619" t="s">
        <v>41</v>
      </c>
      <c r="AD619" t="s">
        <v>28</v>
      </c>
      <c r="AF619">
        <v>1502</v>
      </c>
      <c r="AG619" t="s">
        <v>42</v>
      </c>
    </row>
    <row r="620" spans="1:34" x14ac:dyDescent="0.35">
      <c r="A620" t="s">
        <v>141</v>
      </c>
      <c r="B620" t="s">
        <v>41</v>
      </c>
      <c r="C620" t="s">
        <v>28</v>
      </c>
      <c r="D620">
        <v>573</v>
      </c>
      <c r="E620">
        <v>594</v>
      </c>
      <c r="F620" t="s">
        <v>132</v>
      </c>
      <c r="G620" s="1">
        <v>0.96464649999999996</v>
      </c>
      <c r="J620" t="s">
        <v>170</v>
      </c>
      <c r="K620" t="s">
        <v>41</v>
      </c>
      <c r="L620" t="s">
        <v>27</v>
      </c>
      <c r="M620">
        <v>991</v>
      </c>
      <c r="N620">
        <v>2497</v>
      </c>
      <c r="O620" t="s">
        <v>143</v>
      </c>
      <c r="P620" s="1">
        <v>0.39687620000000001</v>
      </c>
      <c r="S620" t="s">
        <v>105</v>
      </c>
      <c r="T620" t="s">
        <v>41</v>
      </c>
      <c r="U620" t="s">
        <v>27</v>
      </c>
      <c r="W620">
        <v>1716</v>
      </c>
      <c r="X620" t="s">
        <v>42</v>
      </c>
      <c r="AB620" t="s">
        <v>118</v>
      </c>
      <c r="AC620" t="s">
        <v>41</v>
      </c>
      <c r="AD620" t="s">
        <v>27</v>
      </c>
      <c r="AF620">
        <v>2187</v>
      </c>
      <c r="AG620" t="s">
        <v>42</v>
      </c>
    </row>
    <row r="621" spans="1:34" x14ac:dyDescent="0.35">
      <c r="A621" t="s">
        <v>142</v>
      </c>
      <c r="B621" t="s">
        <v>41</v>
      </c>
      <c r="C621" t="s">
        <v>28</v>
      </c>
      <c r="D621">
        <v>6048</v>
      </c>
      <c r="E621">
        <v>7105</v>
      </c>
      <c r="F621" t="s">
        <v>143</v>
      </c>
      <c r="G621" s="1">
        <v>0.85123150000000003</v>
      </c>
      <c r="J621" t="s">
        <v>170</v>
      </c>
      <c r="K621" t="s">
        <v>41</v>
      </c>
      <c r="L621" t="s">
        <v>26</v>
      </c>
      <c r="N621">
        <v>1503</v>
      </c>
      <c r="O621" t="s">
        <v>143</v>
      </c>
      <c r="S621" t="s">
        <v>106</v>
      </c>
      <c r="T621" t="s">
        <v>41</v>
      </c>
      <c r="U621" t="s">
        <v>32</v>
      </c>
      <c r="V621">
        <v>3036</v>
      </c>
      <c r="W621">
        <v>3507</v>
      </c>
      <c r="X621" t="s">
        <v>42</v>
      </c>
      <c r="Y621" s="1">
        <v>0.86569719999999994</v>
      </c>
      <c r="AB621" t="s">
        <v>119</v>
      </c>
      <c r="AC621" t="s">
        <v>41</v>
      </c>
      <c r="AD621" t="s">
        <v>32</v>
      </c>
      <c r="AE621">
        <v>5631</v>
      </c>
      <c r="AF621">
        <v>10293</v>
      </c>
      <c r="AG621" t="s">
        <v>42</v>
      </c>
      <c r="AH621" s="1">
        <v>0.54707079999999997</v>
      </c>
    </row>
    <row r="622" spans="1:34" x14ac:dyDescent="0.35">
      <c r="A622" t="s">
        <v>144</v>
      </c>
      <c r="B622" t="s">
        <v>41</v>
      </c>
      <c r="C622" t="s">
        <v>28</v>
      </c>
      <c r="D622">
        <v>2885</v>
      </c>
      <c r="E622">
        <v>3607</v>
      </c>
      <c r="F622" t="s">
        <v>143</v>
      </c>
      <c r="G622" s="1">
        <v>0.79983369999999998</v>
      </c>
      <c r="J622" t="s">
        <v>171</v>
      </c>
      <c r="K622" t="s">
        <v>41</v>
      </c>
      <c r="L622" t="s">
        <v>32</v>
      </c>
      <c r="M622">
        <v>10281</v>
      </c>
      <c r="N622">
        <v>11082</v>
      </c>
      <c r="O622" t="s">
        <v>143</v>
      </c>
      <c r="P622" s="1">
        <v>0.92772060000000001</v>
      </c>
      <c r="S622" t="s">
        <v>106</v>
      </c>
      <c r="T622" t="s">
        <v>41</v>
      </c>
      <c r="U622" t="s">
        <v>703</v>
      </c>
      <c r="V622">
        <v>2364</v>
      </c>
      <c r="W622">
        <v>4216</v>
      </c>
      <c r="X622" t="s">
        <v>42</v>
      </c>
      <c r="Y622" s="1">
        <v>0.56072100000000002</v>
      </c>
      <c r="AB622" t="s">
        <v>119</v>
      </c>
      <c r="AC622" t="s">
        <v>41</v>
      </c>
      <c r="AD622" t="s">
        <v>703</v>
      </c>
      <c r="AE622">
        <v>966</v>
      </c>
      <c r="AF622">
        <v>16322</v>
      </c>
      <c r="AG622" t="s">
        <v>42</v>
      </c>
      <c r="AH622" s="1">
        <v>5.9183899999999998E-2</v>
      </c>
    </row>
    <row r="623" spans="1:34" x14ac:dyDescent="0.35">
      <c r="A623" t="s">
        <v>145</v>
      </c>
      <c r="B623" t="s">
        <v>41</v>
      </c>
      <c r="C623" t="s">
        <v>28</v>
      </c>
      <c r="D623">
        <v>799</v>
      </c>
      <c r="E623">
        <v>912</v>
      </c>
      <c r="F623" t="s">
        <v>42</v>
      </c>
      <c r="G623" s="1">
        <v>0.87609649999999994</v>
      </c>
      <c r="J623" t="s">
        <v>171</v>
      </c>
      <c r="K623" t="s">
        <v>41</v>
      </c>
      <c r="L623" t="s">
        <v>28</v>
      </c>
      <c r="M623">
        <v>1584</v>
      </c>
      <c r="N623">
        <v>1806</v>
      </c>
      <c r="O623" t="s">
        <v>143</v>
      </c>
      <c r="P623" s="1">
        <v>0.87707639999999998</v>
      </c>
      <c r="S623" t="s">
        <v>106</v>
      </c>
      <c r="T623" t="s">
        <v>41</v>
      </c>
      <c r="U623" t="s">
        <v>28</v>
      </c>
      <c r="V623">
        <v>98</v>
      </c>
      <c r="W623">
        <v>467</v>
      </c>
      <c r="X623" t="s">
        <v>42</v>
      </c>
      <c r="Y623" s="1">
        <v>0.20985010000000001</v>
      </c>
      <c r="AB623" t="s">
        <v>119</v>
      </c>
      <c r="AC623" t="s">
        <v>41</v>
      </c>
      <c r="AD623" t="s">
        <v>28</v>
      </c>
      <c r="AE623">
        <v>2</v>
      </c>
      <c r="AF623">
        <v>2028</v>
      </c>
      <c r="AG623" t="s">
        <v>42</v>
      </c>
      <c r="AH623" s="1">
        <v>9.8620000000000001E-4</v>
      </c>
    </row>
    <row r="624" spans="1:34" x14ac:dyDescent="0.35">
      <c r="A624" t="s">
        <v>146</v>
      </c>
      <c r="B624" t="s">
        <v>41</v>
      </c>
      <c r="C624" t="s">
        <v>28</v>
      </c>
      <c r="D624">
        <v>785</v>
      </c>
      <c r="E624">
        <v>883</v>
      </c>
      <c r="F624" t="s">
        <v>42</v>
      </c>
      <c r="G624" s="1">
        <v>0.88901470000000005</v>
      </c>
      <c r="J624" t="s">
        <v>171</v>
      </c>
      <c r="K624" t="s">
        <v>41</v>
      </c>
      <c r="L624" t="s">
        <v>703</v>
      </c>
      <c r="M624">
        <v>12540</v>
      </c>
      <c r="N624">
        <v>15106</v>
      </c>
      <c r="O624" t="s">
        <v>143</v>
      </c>
      <c r="P624" s="1">
        <v>0.83013369999999997</v>
      </c>
      <c r="S624" t="s">
        <v>106</v>
      </c>
      <c r="T624" t="s">
        <v>41</v>
      </c>
      <c r="U624" t="s">
        <v>27</v>
      </c>
      <c r="V624">
        <v>1</v>
      </c>
      <c r="W624">
        <v>459</v>
      </c>
      <c r="X624" t="s">
        <v>42</v>
      </c>
      <c r="Y624" s="1">
        <v>2.1786000000000002E-3</v>
      </c>
      <c r="AB624" t="s">
        <v>119</v>
      </c>
      <c r="AC624" t="s">
        <v>41</v>
      </c>
      <c r="AD624" t="s">
        <v>26</v>
      </c>
      <c r="AF624">
        <v>1342</v>
      </c>
      <c r="AG624" t="s">
        <v>42</v>
      </c>
    </row>
    <row r="625" spans="1:34" x14ac:dyDescent="0.35">
      <c r="A625" t="s">
        <v>147</v>
      </c>
      <c r="B625" t="s">
        <v>41</v>
      </c>
      <c r="C625" t="s">
        <v>28</v>
      </c>
      <c r="D625">
        <v>3630</v>
      </c>
      <c r="E625">
        <v>4126</v>
      </c>
      <c r="F625" t="s">
        <v>42</v>
      </c>
      <c r="G625" s="1">
        <v>0.87978670000000003</v>
      </c>
      <c r="J625" t="s">
        <v>171</v>
      </c>
      <c r="K625" t="s">
        <v>41</v>
      </c>
      <c r="L625" t="s">
        <v>27</v>
      </c>
      <c r="M625">
        <v>927</v>
      </c>
      <c r="N625">
        <v>1901</v>
      </c>
      <c r="O625" t="s">
        <v>143</v>
      </c>
      <c r="P625" s="1">
        <v>0.48763810000000002</v>
      </c>
      <c r="S625" t="s">
        <v>106</v>
      </c>
      <c r="T625" t="s">
        <v>41</v>
      </c>
      <c r="U625" t="s">
        <v>26</v>
      </c>
      <c r="W625">
        <v>264</v>
      </c>
      <c r="X625" t="s">
        <v>42</v>
      </c>
      <c r="AB625" t="s">
        <v>119</v>
      </c>
      <c r="AC625" t="s">
        <v>41</v>
      </c>
      <c r="AD625" t="s">
        <v>27</v>
      </c>
      <c r="AF625">
        <v>2261</v>
      </c>
      <c r="AG625" t="s">
        <v>42</v>
      </c>
    </row>
    <row r="626" spans="1:34" x14ac:dyDescent="0.35">
      <c r="A626" t="s">
        <v>148</v>
      </c>
      <c r="B626" t="s">
        <v>41</v>
      </c>
      <c r="C626" t="s">
        <v>28</v>
      </c>
      <c r="D626">
        <v>2056</v>
      </c>
      <c r="E626">
        <v>2212</v>
      </c>
      <c r="F626" t="s">
        <v>42</v>
      </c>
      <c r="G626" s="1">
        <v>0.92947559999999996</v>
      </c>
      <c r="J626" t="s">
        <v>171</v>
      </c>
      <c r="K626" t="s">
        <v>41</v>
      </c>
      <c r="L626" t="s">
        <v>26</v>
      </c>
      <c r="N626">
        <v>1025</v>
      </c>
      <c r="O626" t="s">
        <v>143</v>
      </c>
      <c r="S626" t="s">
        <v>107</v>
      </c>
      <c r="T626" t="s">
        <v>41</v>
      </c>
      <c r="U626" t="s">
        <v>32</v>
      </c>
      <c r="V626">
        <v>5563</v>
      </c>
      <c r="W626">
        <v>6335</v>
      </c>
      <c r="X626" t="s">
        <v>42</v>
      </c>
      <c r="Y626" s="1">
        <v>0.87813739999999996</v>
      </c>
      <c r="AB626" t="s">
        <v>120</v>
      </c>
      <c r="AC626" t="s">
        <v>41</v>
      </c>
      <c r="AD626" t="s">
        <v>32</v>
      </c>
      <c r="AE626">
        <v>3448</v>
      </c>
      <c r="AF626">
        <v>6310</v>
      </c>
      <c r="AG626" t="s">
        <v>42</v>
      </c>
      <c r="AH626" s="1">
        <v>0.54643419999999998</v>
      </c>
    </row>
    <row r="627" spans="1:34" x14ac:dyDescent="0.35">
      <c r="A627" t="s">
        <v>149</v>
      </c>
      <c r="B627" t="s">
        <v>41</v>
      </c>
      <c r="C627" t="s">
        <v>28</v>
      </c>
      <c r="D627">
        <v>2031</v>
      </c>
      <c r="E627">
        <v>2404</v>
      </c>
      <c r="F627" t="s">
        <v>42</v>
      </c>
      <c r="G627" s="1">
        <v>0.84484199999999998</v>
      </c>
      <c r="J627" t="s">
        <v>172</v>
      </c>
      <c r="K627" t="s">
        <v>41</v>
      </c>
      <c r="L627" t="s">
        <v>32</v>
      </c>
      <c r="M627">
        <v>3494</v>
      </c>
      <c r="N627">
        <v>3855</v>
      </c>
      <c r="O627" t="s">
        <v>143</v>
      </c>
      <c r="P627" s="1">
        <v>0.90635540000000003</v>
      </c>
      <c r="S627" t="s">
        <v>107</v>
      </c>
      <c r="T627" t="s">
        <v>41</v>
      </c>
      <c r="U627" t="s">
        <v>703</v>
      </c>
      <c r="V627">
        <v>3934</v>
      </c>
      <c r="W627">
        <v>7709</v>
      </c>
      <c r="X627" t="s">
        <v>42</v>
      </c>
      <c r="Y627" s="1">
        <v>0.51031260000000001</v>
      </c>
      <c r="AB627" t="s">
        <v>120</v>
      </c>
      <c r="AC627" t="s">
        <v>41</v>
      </c>
      <c r="AD627" t="s">
        <v>703</v>
      </c>
      <c r="AE627">
        <v>607</v>
      </c>
      <c r="AF627">
        <v>12477</v>
      </c>
      <c r="AG627" t="s">
        <v>42</v>
      </c>
      <c r="AH627" s="1">
        <v>4.8649499999999998E-2</v>
      </c>
    </row>
    <row r="628" spans="1:34" x14ac:dyDescent="0.35">
      <c r="A628" t="s">
        <v>150</v>
      </c>
      <c r="B628" t="s">
        <v>41</v>
      </c>
      <c r="C628" t="s">
        <v>28</v>
      </c>
      <c r="D628">
        <v>1488</v>
      </c>
      <c r="E628">
        <v>2003</v>
      </c>
      <c r="F628" t="s">
        <v>42</v>
      </c>
      <c r="G628" s="1">
        <v>0.74288560000000003</v>
      </c>
      <c r="J628" t="s">
        <v>172</v>
      </c>
      <c r="K628" t="s">
        <v>41</v>
      </c>
      <c r="L628" t="s">
        <v>703</v>
      </c>
      <c r="M628">
        <v>7267</v>
      </c>
      <c r="N628">
        <v>8998</v>
      </c>
      <c r="O628" t="s">
        <v>143</v>
      </c>
      <c r="P628" s="1">
        <v>0.80762389999999995</v>
      </c>
      <c r="S628" t="s">
        <v>107</v>
      </c>
      <c r="T628" t="s">
        <v>41</v>
      </c>
      <c r="U628" t="s">
        <v>28</v>
      </c>
      <c r="V628">
        <v>198</v>
      </c>
      <c r="W628">
        <v>938</v>
      </c>
      <c r="X628" t="s">
        <v>42</v>
      </c>
      <c r="Y628" s="1">
        <v>0.21108740000000001</v>
      </c>
      <c r="AB628" t="s">
        <v>120</v>
      </c>
      <c r="AC628" t="s">
        <v>41</v>
      </c>
      <c r="AD628" t="s">
        <v>28</v>
      </c>
      <c r="AE628">
        <v>1</v>
      </c>
      <c r="AF628">
        <v>1573</v>
      </c>
      <c r="AG628" t="s">
        <v>42</v>
      </c>
      <c r="AH628" s="1">
        <v>6.357E-4</v>
      </c>
    </row>
    <row r="629" spans="1:34" x14ac:dyDescent="0.35">
      <c r="A629" t="s">
        <v>151</v>
      </c>
      <c r="B629" t="s">
        <v>41</v>
      </c>
      <c r="C629" t="s">
        <v>28</v>
      </c>
      <c r="D629">
        <v>2248</v>
      </c>
      <c r="E629">
        <v>2943</v>
      </c>
      <c r="F629" t="s">
        <v>42</v>
      </c>
      <c r="G629" s="1">
        <v>0.76384640000000004</v>
      </c>
      <c r="J629" t="s">
        <v>172</v>
      </c>
      <c r="K629" t="s">
        <v>41</v>
      </c>
      <c r="L629" t="s">
        <v>28</v>
      </c>
      <c r="M629">
        <v>788</v>
      </c>
      <c r="N629">
        <v>1001</v>
      </c>
      <c r="O629" t="s">
        <v>143</v>
      </c>
      <c r="P629" s="1">
        <v>0.78721280000000005</v>
      </c>
      <c r="S629" t="s">
        <v>107</v>
      </c>
      <c r="T629" t="s">
        <v>41</v>
      </c>
      <c r="U629" t="s">
        <v>27</v>
      </c>
      <c r="V629">
        <v>3</v>
      </c>
      <c r="W629">
        <v>978</v>
      </c>
      <c r="X629" t="s">
        <v>42</v>
      </c>
      <c r="Y629" s="1">
        <v>3.0674999999999999E-3</v>
      </c>
      <c r="AB629" t="s">
        <v>120</v>
      </c>
      <c r="AC629" t="s">
        <v>41</v>
      </c>
      <c r="AD629" t="s">
        <v>26</v>
      </c>
      <c r="AF629">
        <v>988</v>
      </c>
      <c r="AG629" t="s">
        <v>42</v>
      </c>
    </row>
    <row r="630" spans="1:34" x14ac:dyDescent="0.35">
      <c r="A630" t="s">
        <v>152</v>
      </c>
      <c r="B630" t="s">
        <v>41</v>
      </c>
      <c r="C630" t="s">
        <v>28</v>
      </c>
      <c r="D630">
        <v>3867</v>
      </c>
      <c r="E630">
        <v>4434</v>
      </c>
      <c r="F630" t="s">
        <v>42</v>
      </c>
      <c r="G630" s="1">
        <v>0.87212449999999997</v>
      </c>
      <c r="J630" t="s">
        <v>172</v>
      </c>
      <c r="K630" t="s">
        <v>41</v>
      </c>
      <c r="L630" t="s">
        <v>27</v>
      </c>
      <c r="M630">
        <v>361</v>
      </c>
      <c r="N630">
        <v>1264</v>
      </c>
      <c r="O630" t="s">
        <v>143</v>
      </c>
      <c r="P630" s="1">
        <v>0.2856013</v>
      </c>
      <c r="S630" t="s">
        <v>107</v>
      </c>
      <c r="T630" t="s">
        <v>41</v>
      </c>
      <c r="U630" t="s">
        <v>26</v>
      </c>
      <c r="W630">
        <v>589</v>
      </c>
      <c r="X630" t="s">
        <v>42</v>
      </c>
      <c r="AB630" t="s">
        <v>120</v>
      </c>
      <c r="AC630" t="s">
        <v>41</v>
      </c>
      <c r="AD630" t="s">
        <v>27</v>
      </c>
      <c r="AF630">
        <v>1685</v>
      </c>
      <c r="AG630" t="s">
        <v>42</v>
      </c>
    </row>
    <row r="631" spans="1:34" x14ac:dyDescent="0.35">
      <c r="A631" t="s">
        <v>153</v>
      </c>
      <c r="B631" t="s">
        <v>57</v>
      </c>
      <c r="C631" t="s">
        <v>28</v>
      </c>
      <c r="D631">
        <v>1180</v>
      </c>
      <c r="E631">
        <v>1210</v>
      </c>
      <c r="F631" t="s">
        <v>42</v>
      </c>
      <c r="G631" s="1">
        <v>0.97520660000000003</v>
      </c>
      <c r="J631" t="s">
        <v>172</v>
      </c>
      <c r="K631" t="s">
        <v>41</v>
      </c>
      <c r="L631" t="s">
        <v>26</v>
      </c>
      <c r="M631">
        <v>1</v>
      </c>
      <c r="N631">
        <v>802</v>
      </c>
      <c r="O631" t="s">
        <v>143</v>
      </c>
      <c r="P631" s="1">
        <v>1.2469E-3</v>
      </c>
      <c r="S631" t="s">
        <v>108</v>
      </c>
      <c r="T631" t="s">
        <v>41</v>
      </c>
      <c r="U631" t="s">
        <v>32</v>
      </c>
      <c r="V631">
        <v>6144</v>
      </c>
      <c r="W631">
        <v>7162</v>
      </c>
      <c r="X631" t="s">
        <v>42</v>
      </c>
      <c r="Y631" s="1">
        <v>0.85786090000000004</v>
      </c>
      <c r="AB631" t="s">
        <v>121</v>
      </c>
      <c r="AC631" t="s">
        <v>41</v>
      </c>
      <c r="AD631" t="s">
        <v>32</v>
      </c>
      <c r="AE631">
        <v>280</v>
      </c>
      <c r="AF631">
        <v>573</v>
      </c>
      <c r="AG631" t="s">
        <v>42</v>
      </c>
      <c r="AH631" s="1">
        <v>0.48865619999999999</v>
      </c>
    </row>
    <row r="632" spans="1:34" x14ac:dyDescent="0.35">
      <c r="A632" t="s">
        <v>154</v>
      </c>
      <c r="B632" t="s">
        <v>41</v>
      </c>
      <c r="C632" t="s">
        <v>28</v>
      </c>
      <c r="D632">
        <v>2743</v>
      </c>
      <c r="E632">
        <v>2872</v>
      </c>
      <c r="F632" t="s">
        <v>42</v>
      </c>
      <c r="G632" s="1">
        <v>0.95508349999999997</v>
      </c>
      <c r="J632" t="s">
        <v>173</v>
      </c>
      <c r="K632" t="s">
        <v>41</v>
      </c>
      <c r="L632" t="s">
        <v>32</v>
      </c>
      <c r="M632">
        <v>5861</v>
      </c>
      <c r="N632">
        <v>5867</v>
      </c>
      <c r="O632" t="s">
        <v>143</v>
      </c>
      <c r="P632" s="1">
        <v>0.99897729999999996</v>
      </c>
      <c r="S632" t="s">
        <v>108</v>
      </c>
      <c r="T632" t="s">
        <v>41</v>
      </c>
      <c r="U632" t="s">
        <v>703</v>
      </c>
      <c r="V632">
        <v>11345</v>
      </c>
      <c r="W632">
        <v>19969</v>
      </c>
      <c r="X632" t="s">
        <v>42</v>
      </c>
      <c r="Y632" s="1">
        <v>0.56813060000000004</v>
      </c>
      <c r="AB632" t="s">
        <v>121</v>
      </c>
      <c r="AC632" t="s">
        <v>41</v>
      </c>
      <c r="AD632" t="s">
        <v>703</v>
      </c>
      <c r="AE632">
        <v>57</v>
      </c>
      <c r="AF632">
        <v>1052</v>
      </c>
      <c r="AG632" t="s">
        <v>42</v>
      </c>
      <c r="AH632" s="1">
        <v>5.4182500000000001E-2</v>
      </c>
    </row>
    <row r="633" spans="1:34" x14ac:dyDescent="0.35">
      <c r="A633" t="s">
        <v>155</v>
      </c>
      <c r="B633" t="s">
        <v>41</v>
      </c>
      <c r="C633" t="s">
        <v>28</v>
      </c>
      <c r="D633">
        <v>3087</v>
      </c>
      <c r="E633">
        <v>3447</v>
      </c>
      <c r="F633" t="s">
        <v>42</v>
      </c>
      <c r="G633" s="1">
        <v>0.8955613</v>
      </c>
      <c r="J633" t="s">
        <v>173</v>
      </c>
      <c r="K633" t="s">
        <v>41</v>
      </c>
      <c r="L633" t="s">
        <v>703</v>
      </c>
      <c r="M633">
        <v>12988</v>
      </c>
      <c r="N633">
        <v>16118</v>
      </c>
      <c r="O633" t="s">
        <v>143</v>
      </c>
      <c r="P633" s="1">
        <v>0.80580719999999995</v>
      </c>
      <c r="S633" t="s">
        <v>108</v>
      </c>
      <c r="T633" t="s">
        <v>41</v>
      </c>
      <c r="U633" t="s">
        <v>28</v>
      </c>
      <c r="V633">
        <v>483</v>
      </c>
      <c r="W633">
        <v>2465</v>
      </c>
      <c r="X633" t="s">
        <v>42</v>
      </c>
      <c r="Y633" s="1">
        <v>0.19594320000000001</v>
      </c>
      <c r="AB633" t="s">
        <v>121</v>
      </c>
      <c r="AC633" t="s">
        <v>41</v>
      </c>
      <c r="AD633" t="s">
        <v>26</v>
      </c>
      <c r="AF633">
        <v>123</v>
      </c>
      <c r="AG633" t="s">
        <v>42</v>
      </c>
    </row>
    <row r="634" spans="1:34" x14ac:dyDescent="0.35">
      <c r="A634" t="s">
        <v>156</v>
      </c>
      <c r="B634" t="s">
        <v>57</v>
      </c>
      <c r="C634" t="s">
        <v>28</v>
      </c>
      <c r="D634">
        <v>2139</v>
      </c>
      <c r="E634">
        <v>2413</v>
      </c>
      <c r="F634" t="s">
        <v>42</v>
      </c>
      <c r="G634" s="1">
        <v>0.88644840000000003</v>
      </c>
      <c r="J634" t="s">
        <v>173</v>
      </c>
      <c r="K634" t="s">
        <v>41</v>
      </c>
      <c r="L634" t="s">
        <v>28</v>
      </c>
      <c r="M634">
        <v>1049</v>
      </c>
      <c r="N634">
        <v>1721</v>
      </c>
      <c r="O634" t="s">
        <v>143</v>
      </c>
      <c r="P634" s="1">
        <v>0.60952930000000005</v>
      </c>
      <c r="S634" t="s">
        <v>108</v>
      </c>
      <c r="T634" t="s">
        <v>41</v>
      </c>
      <c r="U634" t="s">
        <v>27</v>
      </c>
      <c r="V634">
        <v>1</v>
      </c>
      <c r="W634">
        <v>2964</v>
      </c>
      <c r="X634" t="s">
        <v>42</v>
      </c>
      <c r="Y634" s="1">
        <v>3.3740000000000002E-4</v>
      </c>
      <c r="AB634" t="s">
        <v>121</v>
      </c>
      <c r="AC634" t="s">
        <v>41</v>
      </c>
      <c r="AD634" t="s">
        <v>28</v>
      </c>
      <c r="AF634">
        <v>141</v>
      </c>
      <c r="AG634" t="s">
        <v>42</v>
      </c>
    </row>
    <row r="635" spans="1:34" x14ac:dyDescent="0.35">
      <c r="A635" t="s">
        <v>157</v>
      </c>
      <c r="B635" t="s">
        <v>57</v>
      </c>
      <c r="C635" t="s">
        <v>28</v>
      </c>
      <c r="D635">
        <v>3744</v>
      </c>
      <c r="E635">
        <v>4023</v>
      </c>
      <c r="F635" t="s">
        <v>42</v>
      </c>
      <c r="G635" s="1">
        <v>0.9306487</v>
      </c>
      <c r="J635" t="s">
        <v>173</v>
      </c>
      <c r="K635" t="s">
        <v>41</v>
      </c>
      <c r="L635" t="s">
        <v>27</v>
      </c>
      <c r="M635">
        <v>626</v>
      </c>
      <c r="N635">
        <v>1993</v>
      </c>
      <c r="O635" t="s">
        <v>143</v>
      </c>
      <c r="P635" s="1">
        <v>0.31409930000000003</v>
      </c>
      <c r="S635" t="s">
        <v>108</v>
      </c>
      <c r="T635" t="s">
        <v>41</v>
      </c>
      <c r="U635" t="s">
        <v>26</v>
      </c>
      <c r="W635">
        <v>1657</v>
      </c>
      <c r="X635" t="s">
        <v>42</v>
      </c>
      <c r="AB635" t="s">
        <v>121</v>
      </c>
      <c r="AC635" t="s">
        <v>41</v>
      </c>
      <c r="AD635" t="s">
        <v>27</v>
      </c>
      <c r="AF635">
        <v>136</v>
      </c>
      <c r="AG635" t="s">
        <v>42</v>
      </c>
    </row>
    <row r="636" spans="1:34" x14ac:dyDescent="0.35">
      <c r="A636" t="s">
        <v>158</v>
      </c>
      <c r="B636" t="s">
        <v>70</v>
      </c>
      <c r="C636" t="s">
        <v>28</v>
      </c>
      <c r="D636">
        <v>2545</v>
      </c>
      <c r="E636">
        <v>2812</v>
      </c>
      <c r="F636" t="s">
        <v>42</v>
      </c>
      <c r="G636" s="1">
        <v>0.90504980000000002</v>
      </c>
      <c r="J636" t="s">
        <v>173</v>
      </c>
      <c r="K636" t="s">
        <v>41</v>
      </c>
      <c r="L636" t="s">
        <v>26</v>
      </c>
      <c r="N636">
        <v>1291</v>
      </c>
      <c r="O636" t="s">
        <v>143</v>
      </c>
      <c r="S636" t="s">
        <v>109</v>
      </c>
      <c r="T636" t="s">
        <v>41</v>
      </c>
      <c r="U636" t="s">
        <v>32</v>
      </c>
      <c r="V636">
        <v>5144</v>
      </c>
      <c r="W636">
        <v>5501</v>
      </c>
      <c r="X636" t="s">
        <v>42</v>
      </c>
      <c r="Y636" s="1">
        <v>0.93510269999999995</v>
      </c>
      <c r="AB636" t="s">
        <v>122</v>
      </c>
      <c r="AC636" t="s">
        <v>41</v>
      </c>
      <c r="AD636" t="s">
        <v>32</v>
      </c>
      <c r="AE636">
        <v>3741</v>
      </c>
      <c r="AF636">
        <v>8503</v>
      </c>
      <c r="AG636" t="s">
        <v>42</v>
      </c>
      <c r="AH636" s="1">
        <v>0.43996239999999998</v>
      </c>
    </row>
    <row r="637" spans="1:34" x14ac:dyDescent="0.35">
      <c r="A637" t="s">
        <v>159</v>
      </c>
      <c r="B637" t="s">
        <v>70</v>
      </c>
      <c r="C637" t="s">
        <v>28</v>
      </c>
      <c r="D637">
        <v>4383</v>
      </c>
      <c r="E637">
        <v>4854</v>
      </c>
      <c r="F637" t="s">
        <v>42</v>
      </c>
      <c r="G637" s="1">
        <v>0.90296659999999995</v>
      </c>
      <c r="J637" t="s">
        <v>174</v>
      </c>
      <c r="K637" t="s">
        <v>41</v>
      </c>
      <c r="L637" t="s">
        <v>28</v>
      </c>
      <c r="M637">
        <v>1527</v>
      </c>
      <c r="N637">
        <v>1556</v>
      </c>
      <c r="O637" t="s">
        <v>143</v>
      </c>
      <c r="P637" s="1">
        <v>0.98136250000000003</v>
      </c>
      <c r="S637" t="s">
        <v>109</v>
      </c>
      <c r="T637" t="s">
        <v>41</v>
      </c>
      <c r="U637" t="s">
        <v>703</v>
      </c>
      <c r="V637">
        <v>8156</v>
      </c>
      <c r="W637">
        <v>10418</v>
      </c>
      <c r="X637" t="s">
        <v>42</v>
      </c>
      <c r="Y637" s="1">
        <v>0.78287580000000001</v>
      </c>
      <c r="AB637" t="s">
        <v>122</v>
      </c>
      <c r="AC637" t="s">
        <v>41</v>
      </c>
      <c r="AD637" t="s">
        <v>703</v>
      </c>
      <c r="AE637">
        <v>590</v>
      </c>
      <c r="AF637">
        <v>15424</v>
      </c>
      <c r="AG637" t="s">
        <v>42</v>
      </c>
      <c r="AH637" s="1">
        <v>3.8252099999999997E-2</v>
      </c>
    </row>
    <row r="638" spans="1:34" x14ac:dyDescent="0.35">
      <c r="A638" t="s">
        <v>160</v>
      </c>
      <c r="B638" t="s">
        <v>70</v>
      </c>
      <c r="C638" t="s">
        <v>28</v>
      </c>
      <c r="D638">
        <v>3550</v>
      </c>
      <c r="E638">
        <v>3829</v>
      </c>
      <c r="F638" t="s">
        <v>42</v>
      </c>
      <c r="G638" s="1">
        <v>0.92713509999999999</v>
      </c>
      <c r="J638" t="s">
        <v>174</v>
      </c>
      <c r="K638" t="s">
        <v>41</v>
      </c>
      <c r="L638" t="s">
        <v>32</v>
      </c>
      <c r="M638">
        <v>4544</v>
      </c>
      <c r="N638">
        <v>4989</v>
      </c>
      <c r="O638" t="s">
        <v>143</v>
      </c>
      <c r="P638" s="1">
        <v>0.91080380000000005</v>
      </c>
      <c r="S638" t="s">
        <v>109</v>
      </c>
      <c r="T638" t="s">
        <v>41</v>
      </c>
      <c r="U638" t="s">
        <v>28</v>
      </c>
      <c r="V638">
        <v>332</v>
      </c>
      <c r="W638">
        <v>935</v>
      </c>
      <c r="X638" t="s">
        <v>42</v>
      </c>
      <c r="Y638" s="1">
        <v>0.35508020000000001</v>
      </c>
      <c r="AB638" t="s">
        <v>122</v>
      </c>
      <c r="AC638" t="s">
        <v>41</v>
      </c>
      <c r="AD638" t="s">
        <v>28</v>
      </c>
      <c r="AE638">
        <v>5</v>
      </c>
      <c r="AF638">
        <v>2194</v>
      </c>
      <c r="AG638" t="s">
        <v>42</v>
      </c>
      <c r="AH638" s="1">
        <v>2.2788999999999999E-3</v>
      </c>
    </row>
    <row r="639" spans="1:34" x14ac:dyDescent="0.35">
      <c r="A639" t="s">
        <v>161</v>
      </c>
      <c r="B639" t="s">
        <v>41</v>
      </c>
      <c r="C639" t="s">
        <v>28</v>
      </c>
      <c r="D639">
        <v>954</v>
      </c>
      <c r="E639">
        <v>1068</v>
      </c>
      <c r="F639" t="s">
        <v>42</v>
      </c>
      <c r="G639" s="1">
        <v>0.89325849999999996</v>
      </c>
      <c r="J639" t="s">
        <v>174</v>
      </c>
      <c r="K639" t="s">
        <v>41</v>
      </c>
      <c r="L639" t="s">
        <v>703</v>
      </c>
      <c r="M639">
        <v>9576</v>
      </c>
      <c r="N639">
        <v>11317</v>
      </c>
      <c r="O639" t="s">
        <v>143</v>
      </c>
      <c r="P639" s="1">
        <v>0.84616069999999999</v>
      </c>
      <c r="S639" t="s">
        <v>109</v>
      </c>
      <c r="T639" t="s">
        <v>41</v>
      </c>
      <c r="U639" t="s">
        <v>26</v>
      </c>
      <c r="W639">
        <v>516</v>
      </c>
      <c r="X639" t="s">
        <v>42</v>
      </c>
      <c r="AB639" t="s">
        <v>122</v>
      </c>
      <c r="AC639" t="s">
        <v>41</v>
      </c>
      <c r="AD639" t="s">
        <v>26</v>
      </c>
      <c r="AF639">
        <v>1546</v>
      </c>
      <c r="AG639" t="s">
        <v>42</v>
      </c>
    </row>
    <row r="640" spans="1:34" x14ac:dyDescent="0.35">
      <c r="A640" t="s">
        <v>162</v>
      </c>
      <c r="B640" t="s">
        <v>70</v>
      </c>
      <c r="C640" t="s">
        <v>28</v>
      </c>
      <c r="D640">
        <v>1884</v>
      </c>
      <c r="E640">
        <v>2133</v>
      </c>
      <c r="F640" t="s">
        <v>42</v>
      </c>
      <c r="G640" s="1">
        <v>0.88326300000000002</v>
      </c>
      <c r="J640" t="s">
        <v>174</v>
      </c>
      <c r="K640" t="s">
        <v>41</v>
      </c>
      <c r="L640" t="s">
        <v>27</v>
      </c>
      <c r="M640">
        <v>622</v>
      </c>
      <c r="N640">
        <v>1484</v>
      </c>
      <c r="O640" t="s">
        <v>143</v>
      </c>
      <c r="P640" s="1">
        <v>0.4191375</v>
      </c>
      <c r="S640" t="s">
        <v>109</v>
      </c>
      <c r="T640" t="s">
        <v>41</v>
      </c>
      <c r="U640" t="s">
        <v>27</v>
      </c>
      <c r="W640">
        <v>937</v>
      </c>
      <c r="X640" t="s">
        <v>42</v>
      </c>
      <c r="AB640" t="s">
        <v>122</v>
      </c>
      <c r="AC640" t="s">
        <v>41</v>
      </c>
      <c r="AD640" t="s">
        <v>27</v>
      </c>
      <c r="AF640">
        <v>2493</v>
      </c>
      <c r="AG640" t="s">
        <v>42</v>
      </c>
    </row>
    <row r="641" spans="1:34" x14ac:dyDescent="0.35">
      <c r="A641" t="s">
        <v>163</v>
      </c>
      <c r="B641" t="s">
        <v>41</v>
      </c>
      <c r="C641" t="s">
        <v>28</v>
      </c>
      <c r="D641">
        <v>125</v>
      </c>
      <c r="E641">
        <v>137</v>
      </c>
      <c r="F641" t="s">
        <v>42</v>
      </c>
      <c r="G641" s="1">
        <v>0.91240880000000002</v>
      </c>
      <c r="J641" t="s">
        <v>174</v>
      </c>
      <c r="K641" t="s">
        <v>41</v>
      </c>
      <c r="L641" t="s">
        <v>26</v>
      </c>
      <c r="M641">
        <v>1</v>
      </c>
      <c r="N641">
        <v>798</v>
      </c>
      <c r="O641" t="s">
        <v>143</v>
      </c>
      <c r="P641" s="1">
        <v>1.2531E-3</v>
      </c>
      <c r="S641" t="s">
        <v>110</v>
      </c>
      <c r="T641" t="s">
        <v>41</v>
      </c>
      <c r="U641" t="s">
        <v>32</v>
      </c>
      <c r="V641">
        <v>13459</v>
      </c>
      <c r="W641">
        <v>14903</v>
      </c>
      <c r="X641" t="s">
        <v>42</v>
      </c>
      <c r="Y641" s="1">
        <v>0.90310670000000004</v>
      </c>
      <c r="AB641" t="s">
        <v>123</v>
      </c>
      <c r="AC641" t="s">
        <v>41</v>
      </c>
      <c r="AD641" t="s">
        <v>32</v>
      </c>
      <c r="AE641">
        <v>5807</v>
      </c>
      <c r="AF641">
        <v>10368</v>
      </c>
      <c r="AG641" t="s">
        <v>42</v>
      </c>
      <c r="AH641" s="1">
        <v>0.56008880000000005</v>
      </c>
    </row>
    <row r="642" spans="1:34" x14ac:dyDescent="0.35">
      <c r="A642" t="s">
        <v>164</v>
      </c>
      <c r="B642" t="s">
        <v>70</v>
      </c>
      <c r="C642" t="s">
        <v>28</v>
      </c>
      <c r="D642">
        <v>3108</v>
      </c>
      <c r="E642">
        <v>3486</v>
      </c>
      <c r="F642" t="s">
        <v>42</v>
      </c>
      <c r="G642" s="1">
        <v>0.89156630000000003</v>
      </c>
      <c r="J642" t="s">
        <v>175</v>
      </c>
      <c r="K642" t="s">
        <v>41</v>
      </c>
      <c r="L642" t="s">
        <v>703</v>
      </c>
      <c r="M642">
        <v>6064</v>
      </c>
      <c r="N642">
        <v>6505</v>
      </c>
      <c r="O642" t="s">
        <v>143</v>
      </c>
      <c r="P642" s="1">
        <v>0.93220599999999998</v>
      </c>
      <c r="S642" t="s">
        <v>110</v>
      </c>
      <c r="T642" t="s">
        <v>41</v>
      </c>
      <c r="U642" t="s">
        <v>703</v>
      </c>
      <c r="V642">
        <v>16942</v>
      </c>
      <c r="W642">
        <v>26321</v>
      </c>
      <c r="X642" t="s">
        <v>42</v>
      </c>
      <c r="Y642" s="1">
        <v>0.64366849999999998</v>
      </c>
      <c r="AB642" t="s">
        <v>123</v>
      </c>
      <c r="AC642" t="s">
        <v>41</v>
      </c>
      <c r="AD642" t="s">
        <v>703</v>
      </c>
      <c r="AE642">
        <v>672</v>
      </c>
      <c r="AF642">
        <v>13302</v>
      </c>
      <c r="AG642" t="s">
        <v>42</v>
      </c>
      <c r="AH642" s="1">
        <v>5.05187E-2</v>
      </c>
    </row>
    <row r="643" spans="1:34" x14ac:dyDescent="0.35">
      <c r="A643" t="s">
        <v>165</v>
      </c>
      <c r="B643" t="s">
        <v>41</v>
      </c>
      <c r="C643" t="s">
        <v>28</v>
      </c>
      <c r="D643">
        <v>932</v>
      </c>
      <c r="E643">
        <v>1159</v>
      </c>
      <c r="F643" t="s">
        <v>143</v>
      </c>
      <c r="G643" s="1">
        <v>0.80414149999999995</v>
      </c>
      <c r="J643" t="s">
        <v>175</v>
      </c>
      <c r="K643" t="s">
        <v>41</v>
      </c>
      <c r="L643" t="s">
        <v>32</v>
      </c>
      <c r="M643">
        <v>3135</v>
      </c>
      <c r="N643">
        <v>3379</v>
      </c>
      <c r="O643" t="s">
        <v>143</v>
      </c>
      <c r="P643" s="1">
        <v>0.92778930000000004</v>
      </c>
      <c r="S643" t="s">
        <v>110</v>
      </c>
      <c r="T643" t="s">
        <v>41</v>
      </c>
      <c r="U643" t="s">
        <v>28</v>
      </c>
      <c r="V643">
        <v>1004</v>
      </c>
      <c r="W643">
        <v>3135</v>
      </c>
      <c r="X643" t="s">
        <v>42</v>
      </c>
      <c r="Y643" s="1">
        <v>0.32025520000000002</v>
      </c>
      <c r="AB643" t="s">
        <v>123</v>
      </c>
      <c r="AC643" t="s">
        <v>41</v>
      </c>
      <c r="AD643" t="s">
        <v>28</v>
      </c>
      <c r="AE643">
        <v>3</v>
      </c>
      <c r="AF643">
        <v>1615</v>
      </c>
      <c r="AG643" t="s">
        <v>42</v>
      </c>
      <c r="AH643" s="1">
        <v>1.8576E-3</v>
      </c>
    </row>
    <row r="644" spans="1:34" x14ac:dyDescent="0.35">
      <c r="A644" t="s">
        <v>166</v>
      </c>
      <c r="B644" t="s">
        <v>41</v>
      </c>
      <c r="C644" t="s">
        <v>28</v>
      </c>
      <c r="D644">
        <v>807</v>
      </c>
      <c r="E644">
        <v>1112</v>
      </c>
      <c r="F644" t="s">
        <v>143</v>
      </c>
      <c r="G644" s="1">
        <v>0.72571949999999996</v>
      </c>
      <c r="J644" t="s">
        <v>175</v>
      </c>
      <c r="K644" t="s">
        <v>41</v>
      </c>
      <c r="L644" t="s">
        <v>28</v>
      </c>
      <c r="M644">
        <v>554</v>
      </c>
      <c r="N644">
        <v>652</v>
      </c>
      <c r="O644" t="s">
        <v>143</v>
      </c>
      <c r="P644" s="1">
        <v>0.84969320000000004</v>
      </c>
      <c r="S644" t="s">
        <v>110</v>
      </c>
      <c r="T644" t="s">
        <v>41</v>
      </c>
      <c r="U644" t="s">
        <v>27</v>
      </c>
      <c r="V644">
        <v>3</v>
      </c>
      <c r="W644">
        <v>3402</v>
      </c>
      <c r="X644" t="s">
        <v>42</v>
      </c>
      <c r="Y644" s="1">
        <v>8.8179999999999997E-4</v>
      </c>
      <c r="AB644" t="s">
        <v>123</v>
      </c>
      <c r="AC644" t="s">
        <v>41</v>
      </c>
      <c r="AD644" t="s">
        <v>26</v>
      </c>
      <c r="AF644">
        <v>950</v>
      </c>
      <c r="AG644" t="s">
        <v>42</v>
      </c>
    </row>
    <row r="645" spans="1:34" x14ac:dyDescent="0.35">
      <c r="A645" t="s">
        <v>167</v>
      </c>
      <c r="B645" t="s">
        <v>41</v>
      </c>
      <c r="C645" t="s">
        <v>28</v>
      </c>
      <c r="D645">
        <v>1465</v>
      </c>
      <c r="E645">
        <v>1837</v>
      </c>
      <c r="F645" t="s">
        <v>143</v>
      </c>
      <c r="G645" s="1">
        <v>0.79749590000000004</v>
      </c>
      <c r="J645" t="s">
        <v>175</v>
      </c>
      <c r="K645" t="s">
        <v>41</v>
      </c>
      <c r="L645" t="s">
        <v>27</v>
      </c>
      <c r="M645">
        <v>266</v>
      </c>
      <c r="N645">
        <v>690</v>
      </c>
      <c r="O645" t="s">
        <v>143</v>
      </c>
      <c r="P645" s="1">
        <v>0.3855073</v>
      </c>
      <c r="S645" t="s">
        <v>110</v>
      </c>
      <c r="T645" t="s">
        <v>41</v>
      </c>
      <c r="U645" t="s">
        <v>26</v>
      </c>
      <c r="W645">
        <v>1921</v>
      </c>
      <c r="X645" t="s">
        <v>42</v>
      </c>
      <c r="AB645" t="s">
        <v>123</v>
      </c>
      <c r="AC645" t="s">
        <v>41</v>
      </c>
      <c r="AD645" t="s">
        <v>27</v>
      </c>
      <c r="AF645">
        <v>1721</v>
      </c>
      <c r="AG645" t="s">
        <v>42</v>
      </c>
    </row>
    <row r="646" spans="1:34" x14ac:dyDescent="0.35">
      <c r="A646" t="s">
        <v>168</v>
      </c>
      <c r="B646" t="s">
        <v>41</v>
      </c>
      <c r="C646" t="s">
        <v>28</v>
      </c>
      <c r="D646">
        <v>2235</v>
      </c>
      <c r="E646">
        <v>2564</v>
      </c>
      <c r="F646" t="s">
        <v>143</v>
      </c>
      <c r="G646" s="1">
        <v>0.87168480000000004</v>
      </c>
      <c r="J646" t="s">
        <v>175</v>
      </c>
      <c r="K646" t="s">
        <v>41</v>
      </c>
      <c r="L646" t="s">
        <v>26</v>
      </c>
      <c r="N646">
        <v>416</v>
      </c>
      <c r="O646" t="s">
        <v>143</v>
      </c>
      <c r="S646" t="s">
        <v>111</v>
      </c>
      <c r="T646" t="s">
        <v>41</v>
      </c>
      <c r="U646" t="s">
        <v>32</v>
      </c>
      <c r="V646">
        <v>1885</v>
      </c>
      <c r="W646">
        <v>2036</v>
      </c>
      <c r="X646" t="s">
        <v>42</v>
      </c>
      <c r="Y646" s="1">
        <v>0.92583499999999996</v>
      </c>
      <c r="AB646" t="s">
        <v>124</v>
      </c>
      <c r="AC646" t="s">
        <v>41</v>
      </c>
      <c r="AD646" t="s">
        <v>32</v>
      </c>
      <c r="AE646">
        <v>4499</v>
      </c>
      <c r="AF646">
        <v>8345</v>
      </c>
      <c r="AG646" t="s">
        <v>42</v>
      </c>
      <c r="AH646" s="1">
        <v>0.53912519999999997</v>
      </c>
    </row>
    <row r="647" spans="1:34" x14ac:dyDescent="0.35">
      <c r="A647" t="s">
        <v>169</v>
      </c>
      <c r="B647" t="s">
        <v>41</v>
      </c>
      <c r="C647" t="s">
        <v>28</v>
      </c>
      <c r="D647">
        <v>806</v>
      </c>
      <c r="E647">
        <v>909</v>
      </c>
      <c r="F647" t="s">
        <v>143</v>
      </c>
      <c r="G647" s="1">
        <v>0.88668860000000005</v>
      </c>
      <c r="J647" t="s">
        <v>176</v>
      </c>
      <c r="K647" t="s">
        <v>41</v>
      </c>
      <c r="L647" t="s">
        <v>32</v>
      </c>
      <c r="M647">
        <v>4059</v>
      </c>
      <c r="N647">
        <v>4519</v>
      </c>
      <c r="O647" t="s">
        <v>143</v>
      </c>
      <c r="P647" s="1">
        <v>0.89820750000000005</v>
      </c>
      <c r="S647" t="s">
        <v>111</v>
      </c>
      <c r="T647" t="s">
        <v>41</v>
      </c>
      <c r="U647" t="s">
        <v>703</v>
      </c>
      <c r="V647">
        <v>2796</v>
      </c>
      <c r="W647">
        <v>4830</v>
      </c>
      <c r="X647" t="s">
        <v>42</v>
      </c>
      <c r="Y647" s="1">
        <v>0.57888200000000001</v>
      </c>
      <c r="AB647" t="s">
        <v>124</v>
      </c>
      <c r="AC647" t="s">
        <v>41</v>
      </c>
      <c r="AD647" t="s">
        <v>703</v>
      </c>
      <c r="AE647">
        <v>1064</v>
      </c>
      <c r="AF647">
        <v>16319</v>
      </c>
      <c r="AG647" t="s">
        <v>42</v>
      </c>
      <c r="AH647" s="1">
        <v>6.5200099999999997E-2</v>
      </c>
    </row>
    <row r="648" spans="1:34" x14ac:dyDescent="0.35">
      <c r="A648" t="s">
        <v>170</v>
      </c>
      <c r="B648" t="s">
        <v>41</v>
      </c>
      <c r="C648" t="s">
        <v>28</v>
      </c>
      <c r="D648">
        <v>1723</v>
      </c>
      <c r="E648">
        <v>2151</v>
      </c>
      <c r="F648" t="s">
        <v>143</v>
      </c>
      <c r="G648" s="1">
        <v>0.80102280000000003</v>
      </c>
      <c r="J648" t="s">
        <v>176</v>
      </c>
      <c r="K648" t="s">
        <v>41</v>
      </c>
      <c r="L648" t="s">
        <v>28</v>
      </c>
      <c r="M648">
        <v>1112</v>
      </c>
      <c r="N648">
        <v>1281</v>
      </c>
      <c r="O648" t="s">
        <v>143</v>
      </c>
      <c r="P648" s="1">
        <v>0.86807179999999995</v>
      </c>
      <c r="S648" t="s">
        <v>111</v>
      </c>
      <c r="T648" t="s">
        <v>41</v>
      </c>
      <c r="U648" t="s">
        <v>28</v>
      </c>
      <c r="V648">
        <v>142</v>
      </c>
      <c r="W648">
        <v>688</v>
      </c>
      <c r="X648" t="s">
        <v>42</v>
      </c>
      <c r="Y648" s="1">
        <v>0.2063953</v>
      </c>
      <c r="AB648" t="s">
        <v>124</v>
      </c>
      <c r="AC648" t="s">
        <v>41</v>
      </c>
      <c r="AD648" t="s">
        <v>28</v>
      </c>
      <c r="AE648">
        <v>1</v>
      </c>
      <c r="AF648">
        <v>1849</v>
      </c>
      <c r="AG648" t="s">
        <v>42</v>
      </c>
      <c r="AH648" s="1">
        <v>5.4080000000000003E-4</v>
      </c>
    </row>
    <row r="649" spans="1:34" x14ac:dyDescent="0.35">
      <c r="A649" t="s">
        <v>171</v>
      </c>
      <c r="B649" t="s">
        <v>41</v>
      </c>
      <c r="C649" t="s">
        <v>28</v>
      </c>
      <c r="D649">
        <v>1605</v>
      </c>
      <c r="E649">
        <v>1806</v>
      </c>
      <c r="F649" t="s">
        <v>143</v>
      </c>
      <c r="G649" s="1">
        <v>0.8887043</v>
      </c>
      <c r="J649" t="s">
        <v>176</v>
      </c>
      <c r="K649" t="s">
        <v>41</v>
      </c>
      <c r="L649" t="s">
        <v>703</v>
      </c>
      <c r="M649">
        <v>10162</v>
      </c>
      <c r="N649">
        <v>12361</v>
      </c>
      <c r="O649" t="s">
        <v>143</v>
      </c>
      <c r="P649" s="1">
        <v>0.82210179999999999</v>
      </c>
      <c r="S649" t="s">
        <v>111</v>
      </c>
      <c r="T649" t="s">
        <v>41</v>
      </c>
      <c r="U649" t="s">
        <v>26</v>
      </c>
      <c r="W649">
        <v>447</v>
      </c>
      <c r="X649" t="s">
        <v>42</v>
      </c>
      <c r="AB649" t="s">
        <v>124</v>
      </c>
      <c r="AC649" t="s">
        <v>41</v>
      </c>
      <c r="AD649" t="s">
        <v>26</v>
      </c>
      <c r="AF649">
        <v>1234</v>
      </c>
      <c r="AG649" t="s">
        <v>42</v>
      </c>
    </row>
    <row r="650" spans="1:34" x14ac:dyDescent="0.35">
      <c r="A650" t="s">
        <v>172</v>
      </c>
      <c r="B650" t="s">
        <v>41</v>
      </c>
      <c r="C650" t="s">
        <v>28</v>
      </c>
      <c r="D650">
        <v>817</v>
      </c>
      <c r="E650">
        <v>1001</v>
      </c>
      <c r="F650" t="s">
        <v>143</v>
      </c>
      <c r="G650" s="1">
        <v>0.81618380000000001</v>
      </c>
      <c r="J650" t="s">
        <v>176</v>
      </c>
      <c r="K650" t="s">
        <v>41</v>
      </c>
      <c r="L650" t="s">
        <v>27</v>
      </c>
      <c r="M650">
        <v>562</v>
      </c>
      <c r="N650">
        <v>1574</v>
      </c>
      <c r="O650" t="s">
        <v>143</v>
      </c>
      <c r="P650" s="1">
        <v>0.35705209999999998</v>
      </c>
      <c r="S650" t="s">
        <v>111</v>
      </c>
      <c r="T650" t="s">
        <v>41</v>
      </c>
      <c r="U650" t="s">
        <v>27</v>
      </c>
      <c r="W650">
        <v>751</v>
      </c>
      <c r="X650" t="s">
        <v>42</v>
      </c>
      <c r="AB650" t="s">
        <v>124</v>
      </c>
      <c r="AC650" t="s">
        <v>41</v>
      </c>
      <c r="AD650" t="s">
        <v>27</v>
      </c>
      <c r="AF650">
        <v>2227</v>
      </c>
      <c r="AG650" t="s">
        <v>42</v>
      </c>
    </row>
    <row r="651" spans="1:34" x14ac:dyDescent="0.35">
      <c r="A651" t="s">
        <v>173</v>
      </c>
      <c r="B651" t="s">
        <v>41</v>
      </c>
      <c r="C651" t="s">
        <v>28</v>
      </c>
      <c r="D651">
        <v>1088</v>
      </c>
      <c r="E651">
        <v>1721</v>
      </c>
      <c r="F651" t="s">
        <v>143</v>
      </c>
      <c r="G651" s="1">
        <v>0.63219060000000005</v>
      </c>
      <c r="J651" t="s">
        <v>176</v>
      </c>
      <c r="K651" t="s">
        <v>41</v>
      </c>
      <c r="L651" t="s">
        <v>26</v>
      </c>
      <c r="N651">
        <v>1152</v>
      </c>
      <c r="O651" t="s">
        <v>143</v>
      </c>
      <c r="S651" t="s">
        <v>112</v>
      </c>
      <c r="T651" t="s">
        <v>41</v>
      </c>
      <c r="U651" t="s">
        <v>32</v>
      </c>
      <c r="V651">
        <v>5573</v>
      </c>
      <c r="W651">
        <v>6227</v>
      </c>
      <c r="X651" t="s">
        <v>42</v>
      </c>
      <c r="Y651" s="1">
        <v>0.89497349999999998</v>
      </c>
      <c r="AB651" t="s">
        <v>125</v>
      </c>
      <c r="AC651" t="s">
        <v>41</v>
      </c>
      <c r="AD651" t="s">
        <v>32</v>
      </c>
      <c r="AE651">
        <v>6558</v>
      </c>
      <c r="AF651">
        <v>12711</v>
      </c>
      <c r="AG651" t="s">
        <v>42</v>
      </c>
      <c r="AH651" s="1">
        <v>0.51593109999999998</v>
      </c>
    </row>
    <row r="652" spans="1:34" x14ac:dyDescent="0.35">
      <c r="A652" t="s">
        <v>174</v>
      </c>
      <c r="B652" t="s">
        <v>41</v>
      </c>
      <c r="C652" t="s">
        <v>28</v>
      </c>
      <c r="D652">
        <v>1600</v>
      </c>
      <c r="E652">
        <v>1556</v>
      </c>
      <c r="F652" t="s">
        <v>143</v>
      </c>
      <c r="G652" s="1">
        <v>1</v>
      </c>
      <c r="J652" t="s">
        <v>177</v>
      </c>
      <c r="K652" t="s">
        <v>41</v>
      </c>
      <c r="L652" t="s">
        <v>32</v>
      </c>
      <c r="M652">
        <v>438</v>
      </c>
      <c r="N652">
        <v>485</v>
      </c>
      <c r="O652" t="s">
        <v>143</v>
      </c>
      <c r="P652" s="1">
        <v>0.90309280000000003</v>
      </c>
      <c r="S652" t="s">
        <v>112</v>
      </c>
      <c r="T652" t="s">
        <v>41</v>
      </c>
      <c r="U652" t="s">
        <v>703</v>
      </c>
      <c r="V652">
        <v>9210</v>
      </c>
      <c r="W652">
        <v>14089</v>
      </c>
      <c r="X652" t="s">
        <v>42</v>
      </c>
      <c r="Y652" s="1">
        <v>0.65370150000000005</v>
      </c>
      <c r="AB652" t="s">
        <v>125</v>
      </c>
      <c r="AC652" t="s">
        <v>41</v>
      </c>
      <c r="AD652" t="s">
        <v>703</v>
      </c>
      <c r="AE652">
        <v>1267</v>
      </c>
      <c r="AF652">
        <v>24739</v>
      </c>
      <c r="AG652" t="s">
        <v>42</v>
      </c>
      <c r="AH652" s="1">
        <v>5.1214700000000002E-2</v>
      </c>
    </row>
    <row r="653" spans="1:34" x14ac:dyDescent="0.35">
      <c r="A653" t="s">
        <v>175</v>
      </c>
      <c r="B653" t="s">
        <v>41</v>
      </c>
      <c r="C653" t="s">
        <v>28</v>
      </c>
      <c r="D653">
        <v>580</v>
      </c>
      <c r="E653">
        <v>652</v>
      </c>
      <c r="F653" t="s">
        <v>143</v>
      </c>
      <c r="G653" s="1">
        <v>0.88957050000000004</v>
      </c>
      <c r="J653" t="s">
        <v>177</v>
      </c>
      <c r="K653" t="s">
        <v>41</v>
      </c>
      <c r="L653" t="s">
        <v>28</v>
      </c>
      <c r="M653">
        <v>168</v>
      </c>
      <c r="N653">
        <v>198</v>
      </c>
      <c r="O653" t="s">
        <v>143</v>
      </c>
      <c r="P653" s="1">
        <v>0.84848489999999999</v>
      </c>
      <c r="S653" t="s">
        <v>112</v>
      </c>
      <c r="T653" t="s">
        <v>41</v>
      </c>
      <c r="U653" t="s">
        <v>28</v>
      </c>
      <c r="V653">
        <v>649</v>
      </c>
      <c r="W653">
        <v>2022</v>
      </c>
      <c r="X653" t="s">
        <v>42</v>
      </c>
      <c r="Y653" s="1">
        <v>0.32096930000000001</v>
      </c>
      <c r="AB653" t="s">
        <v>125</v>
      </c>
      <c r="AC653" t="s">
        <v>41</v>
      </c>
      <c r="AD653" t="s">
        <v>28</v>
      </c>
      <c r="AE653">
        <v>3</v>
      </c>
      <c r="AF653">
        <v>2731</v>
      </c>
      <c r="AG653" t="s">
        <v>42</v>
      </c>
      <c r="AH653" s="1">
        <v>1.0985000000000001E-3</v>
      </c>
    </row>
    <row r="654" spans="1:34" x14ac:dyDescent="0.35">
      <c r="A654" t="s">
        <v>176</v>
      </c>
      <c r="B654" t="s">
        <v>41</v>
      </c>
      <c r="C654" t="s">
        <v>28</v>
      </c>
      <c r="D654">
        <v>1159</v>
      </c>
      <c r="E654">
        <v>1281</v>
      </c>
      <c r="F654" t="s">
        <v>143</v>
      </c>
      <c r="G654" s="1">
        <v>0.90476190000000001</v>
      </c>
      <c r="J654" t="s">
        <v>177</v>
      </c>
      <c r="K654" t="s">
        <v>41</v>
      </c>
      <c r="L654" t="s">
        <v>703</v>
      </c>
      <c r="M654">
        <v>954</v>
      </c>
      <c r="N654">
        <v>1184</v>
      </c>
      <c r="O654" t="s">
        <v>143</v>
      </c>
      <c r="P654" s="1">
        <v>0.80574319999999999</v>
      </c>
      <c r="S654" t="s">
        <v>112</v>
      </c>
      <c r="T654" t="s">
        <v>41</v>
      </c>
      <c r="U654" t="s">
        <v>27</v>
      </c>
      <c r="V654">
        <v>3</v>
      </c>
      <c r="W654">
        <v>2234</v>
      </c>
      <c r="X654" t="s">
        <v>42</v>
      </c>
      <c r="Y654" s="1">
        <v>1.3429E-3</v>
      </c>
      <c r="AB654" t="s">
        <v>125</v>
      </c>
      <c r="AC654" t="s">
        <v>41</v>
      </c>
      <c r="AD654" t="s">
        <v>26</v>
      </c>
      <c r="AF654">
        <v>1955</v>
      </c>
      <c r="AG654" t="s">
        <v>42</v>
      </c>
    </row>
    <row r="655" spans="1:34" x14ac:dyDescent="0.35">
      <c r="A655" t="s">
        <v>177</v>
      </c>
      <c r="B655" t="s">
        <v>41</v>
      </c>
      <c r="C655" t="s">
        <v>28</v>
      </c>
      <c r="D655">
        <v>176</v>
      </c>
      <c r="E655">
        <v>198</v>
      </c>
      <c r="F655" t="s">
        <v>143</v>
      </c>
      <c r="G655" s="1">
        <v>0.88888889999999998</v>
      </c>
      <c r="J655" t="s">
        <v>177</v>
      </c>
      <c r="K655" t="s">
        <v>41</v>
      </c>
      <c r="L655" t="s">
        <v>27</v>
      </c>
      <c r="M655">
        <v>80</v>
      </c>
      <c r="N655">
        <v>202</v>
      </c>
      <c r="O655" t="s">
        <v>143</v>
      </c>
      <c r="P655" s="1">
        <v>0.39603959999999999</v>
      </c>
      <c r="S655" t="s">
        <v>112</v>
      </c>
      <c r="T655" t="s">
        <v>41</v>
      </c>
      <c r="U655" t="s">
        <v>26</v>
      </c>
      <c r="W655">
        <v>1196</v>
      </c>
      <c r="X655" t="s">
        <v>42</v>
      </c>
      <c r="AB655" t="s">
        <v>125</v>
      </c>
      <c r="AC655" t="s">
        <v>41</v>
      </c>
      <c r="AD655" t="s">
        <v>27</v>
      </c>
      <c r="AF655">
        <v>3330</v>
      </c>
      <c r="AG655" t="s">
        <v>42</v>
      </c>
    </row>
    <row r="656" spans="1:34" x14ac:dyDescent="0.35">
      <c r="A656" t="s">
        <v>178</v>
      </c>
      <c r="B656" t="s">
        <v>41</v>
      </c>
      <c r="C656" t="s">
        <v>28</v>
      </c>
      <c r="D656">
        <v>1203</v>
      </c>
      <c r="E656">
        <v>1601</v>
      </c>
      <c r="F656" t="s">
        <v>143</v>
      </c>
      <c r="G656" s="1">
        <v>0.7514054</v>
      </c>
      <c r="J656" t="s">
        <v>177</v>
      </c>
      <c r="K656" t="s">
        <v>41</v>
      </c>
      <c r="L656" t="s">
        <v>26</v>
      </c>
      <c r="N656">
        <v>76</v>
      </c>
      <c r="O656" t="s">
        <v>143</v>
      </c>
      <c r="S656" t="s">
        <v>113</v>
      </c>
      <c r="T656" t="s">
        <v>41</v>
      </c>
      <c r="U656" t="s">
        <v>32</v>
      </c>
      <c r="V656">
        <v>4377</v>
      </c>
      <c r="W656">
        <v>5050</v>
      </c>
      <c r="X656" t="s">
        <v>42</v>
      </c>
      <c r="Y656" s="1">
        <v>0.86673270000000002</v>
      </c>
      <c r="AB656" t="s">
        <v>126</v>
      </c>
      <c r="AC656" t="s">
        <v>41</v>
      </c>
      <c r="AD656" t="s">
        <v>32</v>
      </c>
      <c r="AE656">
        <v>2587</v>
      </c>
      <c r="AF656">
        <v>4473</v>
      </c>
      <c r="AG656" t="s">
        <v>42</v>
      </c>
      <c r="AH656" s="1">
        <v>0.57835910000000001</v>
      </c>
    </row>
    <row r="657" spans="1:34" x14ac:dyDescent="0.35">
      <c r="A657" t="s">
        <v>179</v>
      </c>
      <c r="B657" t="s">
        <v>41</v>
      </c>
      <c r="C657" t="s">
        <v>28</v>
      </c>
      <c r="D657">
        <v>1931</v>
      </c>
      <c r="E657">
        <v>2230</v>
      </c>
      <c r="F657" t="s">
        <v>143</v>
      </c>
      <c r="G657" s="1">
        <v>0.86591929999999995</v>
      </c>
      <c r="J657" t="s">
        <v>178</v>
      </c>
      <c r="K657" t="s">
        <v>41</v>
      </c>
      <c r="L657" t="s">
        <v>32</v>
      </c>
      <c r="M657">
        <v>6389</v>
      </c>
      <c r="N657">
        <v>7040</v>
      </c>
      <c r="O657" t="s">
        <v>143</v>
      </c>
      <c r="P657" s="1">
        <v>0.90752840000000001</v>
      </c>
      <c r="S657" t="s">
        <v>113</v>
      </c>
      <c r="T657" t="s">
        <v>41</v>
      </c>
      <c r="U657" t="s">
        <v>703</v>
      </c>
      <c r="V657">
        <v>3937</v>
      </c>
      <c r="W657">
        <v>7718</v>
      </c>
      <c r="X657" t="s">
        <v>42</v>
      </c>
      <c r="Y657" s="1">
        <v>0.51010630000000001</v>
      </c>
      <c r="AB657" t="s">
        <v>126</v>
      </c>
      <c r="AC657" t="s">
        <v>41</v>
      </c>
      <c r="AD657" t="s">
        <v>703</v>
      </c>
      <c r="AE657">
        <v>443</v>
      </c>
      <c r="AF657">
        <v>7152</v>
      </c>
      <c r="AG657" t="s">
        <v>42</v>
      </c>
      <c r="AH657" s="1">
        <v>6.1940700000000001E-2</v>
      </c>
    </row>
    <row r="658" spans="1:34" x14ac:dyDescent="0.35">
      <c r="A658" t="s">
        <v>180</v>
      </c>
      <c r="B658" t="s">
        <v>41</v>
      </c>
      <c r="C658" t="s">
        <v>28</v>
      </c>
      <c r="D658">
        <v>881</v>
      </c>
      <c r="E658">
        <v>1097</v>
      </c>
      <c r="F658" t="s">
        <v>143</v>
      </c>
      <c r="G658" s="1">
        <v>0.80309929999999996</v>
      </c>
      <c r="J658" t="s">
        <v>178</v>
      </c>
      <c r="K658" t="s">
        <v>41</v>
      </c>
      <c r="L658" t="s">
        <v>703</v>
      </c>
      <c r="M658">
        <v>10972</v>
      </c>
      <c r="N658">
        <v>14604</v>
      </c>
      <c r="O658" t="s">
        <v>143</v>
      </c>
      <c r="P658" s="1">
        <v>0.751301</v>
      </c>
      <c r="S658" t="s">
        <v>113</v>
      </c>
      <c r="T658" t="s">
        <v>41</v>
      </c>
      <c r="U658" t="s">
        <v>28</v>
      </c>
      <c r="V658">
        <v>153</v>
      </c>
      <c r="W658">
        <v>974</v>
      </c>
      <c r="X658" t="s">
        <v>42</v>
      </c>
      <c r="Y658" s="1">
        <v>0.15708420000000001</v>
      </c>
      <c r="AB658" t="s">
        <v>126</v>
      </c>
      <c r="AC658" t="s">
        <v>41</v>
      </c>
      <c r="AD658" t="s">
        <v>28</v>
      </c>
      <c r="AE658">
        <v>1</v>
      </c>
      <c r="AF658">
        <v>972</v>
      </c>
      <c r="AG658" t="s">
        <v>42</v>
      </c>
      <c r="AH658" s="1">
        <v>1.0288000000000001E-3</v>
      </c>
    </row>
    <row r="659" spans="1:34" x14ac:dyDescent="0.35">
      <c r="A659" t="s">
        <v>181</v>
      </c>
      <c r="B659" t="s">
        <v>41</v>
      </c>
      <c r="C659" t="s">
        <v>28</v>
      </c>
      <c r="D659">
        <v>1925</v>
      </c>
      <c r="E659">
        <v>2173</v>
      </c>
      <c r="F659" t="s">
        <v>143</v>
      </c>
      <c r="G659" s="1">
        <v>0.88587210000000005</v>
      </c>
      <c r="J659" t="s">
        <v>178</v>
      </c>
      <c r="K659" t="s">
        <v>41</v>
      </c>
      <c r="L659" t="s">
        <v>28</v>
      </c>
      <c r="M659">
        <v>1124</v>
      </c>
      <c r="N659">
        <v>1601</v>
      </c>
      <c r="O659" t="s">
        <v>143</v>
      </c>
      <c r="P659" s="1">
        <v>0.70206120000000005</v>
      </c>
      <c r="S659" t="s">
        <v>113</v>
      </c>
      <c r="T659" t="s">
        <v>41</v>
      </c>
      <c r="U659" t="s">
        <v>26</v>
      </c>
      <c r="W659">
        <v>571</v>
      </c>
      <c r="X659" t="s">
        <v>42</v>
      </c>
      <c r="AB659" t="s">
        <v>126</v>
      </c>
      <c r="AC659" t="s">
        <v>41</v>
      </c>
      <c r="AD659" t="s">
        <v>26</v>
      </c>
      <c r="AF659">
        <v>479</v>
      </c>
      <c r="AG659" t="s">
        <v>42</v>
      </c>
    </row>
    <row r="660" spans="1:34" x14ac:dyDescent="0.35">
      <c r="A660" t="s">
        <v>182</v>
      </c>
      <c r="B660" t="s">
        <v>68</v>
      </c>
      <c r="C660" t="s">
        <v>28</v>
      </c>
      <c r="D660">
        <v>2723</v>
      </c>
      <c r="E660">
        <v>2949</v>
      </c>
      <c r="F660" t="s">
        <v>132</v>
      </c>
      <c r="G660" s="1">
        <v>0.92336390000000002</v>
      </c>
      <c r="J660" t="s">
        <v>178</v>
      </c>
      <c r="K660" t="s">
        <v>41</v>
      </c>
      <c r="L660" t="s">
        <v>27</v>
      </c>
      <c r="M660">
        <v>548</v>
      </c>
      <c r="N660">
        <v>1949</v>
      </c>
      <c r="O660" t="s">
        <v>143</v>
      </c>
      <c r="P660" s="1">
        <v>0.28116980000000003</v>
      </c>
      <c r="S660" t="s">
        <v>113</v>
      </c>
      <c r="T660" t="s">
        <v>41</v>
      </c>
      <c r="U660" t="s">
        <v>27</v>
      </c>
      <c r="W660">
        <v>1032</v>
      </c>
      <c r="X660" t="s">
        <v>42</v>
      </c>
      <c r="AB660" t="s">
        <v>126</v>
      </c>
      <c r="AC660" t="s">
        <v>41</v>
      </c>
      <c r="AD660" t="s">
        <v>27</v>
      </c>
      <c r="AF660">
        <v>951</v>
      </c>
      <c r="AG660" t="s">
        <v>42</v>
      </c>
    </row>
    <row r="661" spans="1:34" x14ac:dyDescent="0.35">
      <c r="A661" t="s">
        <v>183</v>
      </c>
      <c r="B661" t="s">
        <v>68</v>
      </c>
      <c r="C661" t="s">
        <v>28</v>
      </c>
      <c r="D661">
        <v>4256</v>
      </c>
      <c r="E661">
        <v>4574</v>
      </c>
      <c r="F661" t="s">
        <v>132</v>
      </c>
      <c r="G661" s="1">
        <v>0.93047659999999999</v>
      </c>
      <c r="J661" t="s">
        <v>178</v>
      </c>
      <c r="K661" t="s">
        <v>41</v>
      </c>
      <c r="L661" t="s">
        <v>26</v>
      </c>
      <c r="N661">
        <v>1354</v>
      </c>
      <c r="O661" t="s">
        <v>143</v>
      </c>
      <c r="S661" t="s">
        <v>114</v>
      </c>
      <c r="T661" t="s">
        <v>41</v>
      </c>
      <c r="U661" t="s">
        <v>32</v>
      </c>
      <c r="V661">
        <v>4177</v>
      </c>
      <c r="W661">
        <v>4855</v>
      </c>
      <c r="X661" t="s">
        <v>42</v>
      </c>
      <c r="Y661" s="1">
        <v>0.86035010000000001</v>
      </c>
      <c r="AB661" t="s">
        <v>127</v>
      </c>
      <c r="AC661" t="s">
        <v>41</v>
      </c>
      <c r="AD661" t="s">
        <v>32</v>
      </c>
      <c r="AE661">
        <v>1278</v>
      </c>
      <c r="AF661">
        <v>2525</v>
      </c>
      <c r="AG661" t="s">
        <v>42</v>
      </c>
      <c r="AH661" s="1">
        <v>0.50613859999999999</v>
      </c>
    </row>
    <row r="662" spans="1:34" x14ac:dyDescent="0.35">
      <c r="A662" t="s">
        <v>184</v>
      </c>
      <c r="B662" t="s">
        <v>68</v>
      </c>
      <c r="C662" t="s">
        <v>28</v>
      </c>
      <c r="D662">
        <v>4319</v>
      </c>
      <c r="E662">
        <v>4513</v>
      </c>
      <c r="F662" t="s">
        <v>132</v>
      </c>
      <c r="G662" s="1">
        <v>0.95701309999999995</v>
      </c>
      <c r="J662" t="s">
        <v>179</v>
      </c>
      <c r="K662" t="s">
        <v>41</v>
      </c>
      <c r="L662" t="s">
        <v>32</v>
      </c>
      <c r="M662">
        <v>9674</v>
      </c>
      <c r="N662">
        <v>10539</v>
      </c>
      <c r="O662" t="s">
        <v>143</v>
      </c>
      <c r="P662" s="1">
        <v>0.91792390000000001</v>
      </c>
      <c r="S662" t="s">
        <v>114</v>
      </c>
      <c r="T662" t="s">
        <v>41</v>
      </c>
      <c r="U662" t="s">
        <v>703</v>
      </c>
      <c r="V662">
        <v>3662</v>
      </c>
      <c r="W662">
        <v>7571</v>
      </c>
      <c r="X662" t="s">
        <v>42</v>
      </c>
      <c r="Y662" s="1">
        <v>0.4836878</v>
      </c>
      <c r="AB662" t="s">
        <v>127</v>
      </c>
      <c r="AC662" t="s">
        <v>41</v>
      </c>
      <c r="AD662" t="s">
        <v>703</v>
      </c>
      <c r="AE662">
        <v>209</v>
      </c>
      <c r="AF662">
        <v>4111</v>
      </c>
      <c r="AG662" t="s">
        <v>42</v>
      </c>
      <c r="AH662" s="1">
        <v>5.0839200000000001E-2</v>
      </c>
    </row>
    <row r="663" spans="1:34" x14ac:dyDescent="0.35">
      <c r="A663" t="s">
        <v>185</v>
      </c>
      <c r="B663" t="s">
        <v>68</v>
      </c>
      <c r="C663" t="s">
        <v>28</v>
      </c>
      <c r="D663">
        <v>3091</v>
      </c>
      <c r="E663">
        <v>3356</v>
      </c>
      <c r="F663" t="s">
        <v>132</v>
      </c>
      <c r="G663" s="1">
        <v>0.92103699999999999</v>
      </c>
      <c r="J663" t="s">
        <v>179</v>
      </c>
      <c r="K663" t="s">
        <v>41</v>
      </c>
      <c r="L663" t="s">
        <v>28</v>
      </c>
      <c r="M663">
        <v>1880</v>
      </c>
      <c r="N663">
        <v>2230</v>
      </c>
      <c r="O663" t="s">
        <v>143</v>
      </c>
      <c r="P663" s="1">
        <v>0.8430493</v>
      </c>
      <c r="S663" t="s">
        <v>114</v>
      </c>
      <c r="T663" t="s">
        <v>41</v>
      </c>
      <c r="U663" t="s">
        <v>28</v>
      </c>
      <c r="V663">
        <v>166</v>
      </c>
      <c r="W663">
        <v>886</v>
      </c>
      <c r="X663" t="s">
        <v>42</v>
      </c>
      <c r="Y663" s="1">
        <v>0.18735889999999999</v>
      </c>
      <c r="AB663" t="s">
        <v>127</v>
      </c>
      <c r="AC663" t="s">
        <v>41</v>
      </c>
      <c r="AD663" t="s">
        <v>26</v>
      </c>
      <c r="AF663">
        <v>327</v>
      </c>
      <c r="AG663" t="s">
        <v>42</v>
      </c>
    </row>
    <row r="664" spans="1:34" x14ac:dyDescent="0.35">
      <c r="A664" t="s">
        <v>186</v>
      </c>
      <c r="B664" t="s">
        <v>41</v>
      </c>
      <c r="C664" t="s">
        <v>28</v>
      </c>
      <c r="D664">
        <v>2592</v>
      </c>
      <c r="E664">
        <v>3064</v>
      </c>
      <c r="F664" t="s">
        <v>42</v>
      </c>
      <c r="G664" s="1">
        <v>0.84595299999999995</v>
      </c>
      <c r="J664" t="s">
        <v>179</v>
      </c>
      <c r="K664" t="s">
        <v>41</v>
      </c>
      <c r="L664" t="s">
        <v>703</v>
      </c>
      <c r="M664">
        <v>14807</v>
      </c>
      <c r="N664">
        <v>18182</v>
      </c>
      <c r="O664" t="s">
        <v>143</v>
      </c>
      <c r="P664" s="1">
        <v>0.81437680000000001</v>
      </c>
      <c r="S664" t="s">
        <v>114</v>
      </c>
      <c r="T664" t="s">
        <v>41</v>
      </c>
      <c r="U664" t="s">
        <v>26</v>
      </c>
      <c r="W664">
        <v>675</v>
      </c>
      <c r="X664" t="s">
        <v>42</v>
      </c>
      <c r="AB664" t="s">
        <v>127</v>
      </c>
      <c r="AC664" t="s">
        <v>41</v>
      </c>
      <c r="AD664" t="s">
        <v>28</v>
      </c>
      <c r="AF664">
        <v>614</v>
      </c>
      <c r="AG664" t="s">
        <v>42</v>
      </c>
    </row>
    <row r="665" spans="1:34" x14ac:dyDescent="0.35">
      <c r="A665" t="s">
        <v>187</v>
      </c>
      <c r="B665" t="s">
        <v>41</v>
      </c>
      <c r="C665" t="s">
        <v>28</v>
      </c>
      <c r="D665">
        <v>4015</v>
      </c>
      <c r="E665">
        <v>4400</v>
      </c>
      <c r="F665" t="s">
        <v>132</v>
      </c>
      <c r="G665" s="1">
        <v>0.91249999999999998</v>
      </c>
      <c r="J665" t="s">
        <v>179</v>
      </c>
      <c r="K665" t="s">
        <v>41</v>
      </c>
      <c r="L665" t="s">
        <v>27</v>
      </c>
      <c r="M665">
        <v>963</v>
      </c>
      <c r="N665">
        <v>2427</v>
      </c>
      <c r="O665" t="s">
        <v>143</v>
      </c>
      <c r="P665" s="1">
        <v>0.39678619999999998</v>
      </c>
      <c r="S665" t="s">
        <v>114</v>
      </c>
      <c r="T665" t="s">
        <v>41</v>
      </c>
      <c r="U665" t="s">
        <v>27</v>
      </c>
      <c r="W665">
        <v>1051</v>
      </c>
      <c r="X665" t="s">
        <v>42</v>
      </c>
      <c r="AB665" t="s">
        <v>127</v>
      </c>
      <c r="AC665" t="s">
        <v>41</v>
      </c>
      <c r="AD665" t="s">
        <v>27</v>
      </c>
      <c r="AF665">
        <v>604</v>
      </c>
      <c r="AG665" t="s">
        <v>42</v>
      </c>
    </row>
    <row r="666" spans="1:34" x14ac:dyDescent="0.35">
      <c r="A666" t="s">
        <v>188</v>
      </c>
      <c r="B666" t="s">
        <v>41</v>
      </c>
      <c r="C666" t="s">
        <v>28</v>
      </c>
      <c r="D666">
        <v>2709</v>
      </c>
      <c r="E666">
        <v>2880</v>
      </c>
      <c r="F666" t="s">
        <v>132</v>
      </c>
      <c r="G666" s="1">
        <v>0.94062500000000004</v>
      </c>
      <c r="J666" t="s">
        <v>179</v>
      </c>
      <c r="K666" t="s">
        <v>41</v>
      </c>
      <c r="L666" t="s">
        <v>26</v>
      </c>
      <c r="N666">
        <v>1412</v>
      </c>
      <c r="O666" t="s">
        <v>143</v>
      </c>
      <c r="S666" t="s">
        <v>115</v>
      </c>
      <c r="T666" t="s">
        <v>41</v>
      </c>
      <c r="U666" t="s">
        <v>32</v>
      </c>
      <c r="V666">
        <v>4062</v>
      </c>
      <c r="W666">
        <v>5027</v>
      </c>
      <c r="X666" t="s">
        <v>42</v>
      </c>
      <c r="Y666" s="1">
        <v>0.80803659999999999</v>
      </c>
      <c r="AB666" t="s">
        <v>128</v>
      </c>
      <c r="AC666" t="s">
        <v>41</v>
      </c>
      <c r="AD666" t="s">
        <v>32</v>
      </c>
      <c r="AE666">
        <v>4910</v>
      </c>
      <c r="AF666">
        <v>10141</v>
      </c>
      <c r="AG666" t="s">
        <v>42</v>
      </c>
      <c r="AH666" s="1">
        <v>0.48417310000000002</v>
      </c>
    </row>
    <row r="667" spans="1:34" x14ac:dyDescent="0.35">
      <c r="A667" t="s">
        <v>189</v>
      </c>
      <c r="B667" t="s">
        <v>41</v>
      </c>
      <c r="C667" t="s">
        <v>28</v>
      </c>
      <c r="D667">
        <v>2970</v>
      </c>
      <c r="E667">
        <v>3620</v>
      </c>
      <c r="F667" t="s">
        <v>132</v>
      </c>
      <c r="G667" s="1">
        <v>0.820442</v>
      </c>
      <c r="J667" t="s">
        <v>180</v>
      </c>
      <c r="K667" t="s">
        <v>41</v>
      </c>
      <c r="L667" t="s">
        <v>32</v>
      </c>
      <c r="M667">
        <v>5994</v>
      </c>
      <c r="N667">
        <v>6509</v>
      </c>
      <c r="O667" t="s">
        <v>143</v>
      </c>
      <c r="P667" s="1">
        <v>0.9208788</v>
      </c>
      <c r="S667" t="s">
        <v>115</v>
      </c>
      <c r="T667" t="s">
        <v>41</v>
      </c>
      <c r="U667" t="s">
        <v>703</v>
      </c>
      <c r="V667">
        <v>2970</v>
      </c>
      <c r="W667">
        <v>6948</v>
      </c>
      <c r="X667" t="s">
        <v>42</v>
      </c>
      <c r="Y667" s="1">
        <v>0.42746109999999998</v>
      </c>
      <c r="AB667" t="s">
        <v>128</v>
      </c>
      <c r="AC667" t="s">
        <v>41</v>
      </c>
      <c r="AD667" t="s">
        <v>703</v>
      </c>
      <c r="AE667">
        <v>544</v>
      </c>
      <c r="AF667">
        <v>14739</v>
      </c>
      <c r="AG667" t="s">
        <v>42</v>
      </c>
      <c r="AH667" s="1">
        <v>3.6908900000000001E-2</v>
      </c>
    </row>
    <row r="668" spans="1:34" x14ac:dyDescent="0.35">
      <c r="A668" t="s">
        <v>190</v>
      </c>
      <c r="B668" t="s">
        <v>41</v>
      </c>
      <c r="C668" t="s">
        <v>28</v>
      </c>
      <c r="D668">
        <v>3652</v>
      </c>
      <c r="E668">
        <v>4104</v>
      </c>
      <c r="F668" t="s">
        <v>132</v>
      </c>
      <c r="G668" s="1">
        <v>0.88986359999999998</v>
      </c>
      <c r="J668" t="s">
        <v>180</v>
      </c>
      <c r="K668" t="s">
        <v>41</v>
      </c>
      <c r="L668" t="s">
        <v>28</v>
      </c>
      <c r="M668">
        <v>847</v>
      </c>
      <c r="N668">
        <v>1097</v>
      </c>
      <c r="O668" t="s">
        <v>143</v>
      </c>
      <c r="P668" s="1">
        <v>0.77210579999999995</v>
      </c>
      <c r="S668" t="s">
        <v>115</v>
      </c>
      <c r="T668" t="s">
        <v>41</v>
      </c>
      <c r="U668" t="s">
        <v>28</v>
      </c>
      <c r="V668">
        <v>131</v>
      </c>
      <c r="W668">
        <v>847</v>
      </c>
      <c r="X668" t="s">
        <v>42</v>
      </c>
      <c r="Y668" s="1">
        <v>0.15466350000000001</v>
      </c>
      <c r="AB668" t="s">
        <v>128</v>
      </c>
      <c r="AC668" t="s">
        <v>41</v>
      </c>
      <c r="AD668" t="s">
        <v>26</v>
      </c>
      <c r="AF668">
        <v>1223</v>
      </c>
      <c r="AG668" t="s">
        <v>42</v>
      </c>
    </row>
    <row r="669" spans="1:34" x14ac:dyDescent="0.35">
      <c r="A669" t="s">
        <v>191</v>
      </c>
      <c r="B669" t="s">
        <v>68</v>
      </c>
      <c r="C669" t="s">
        <v>28</v>
      </c>
      <c r="D669">
        <v>2491</v>
      </c>
      <c r="E669">
        <v>2790</v>
      </c>
      <c r="F669" t="s">
        <v>132</v>
      </c>
      <c r="G669" s="1">
        <v>0.89283159999999995</v>
      </c>
      <c r="J669" t="s">
        <v>180</v>
      </c>
      <c r="K669" t="s">
        <v>41</v>
      </c>
      <c r="L669" t="s">
        <v>703</v>
      </c>
      <c r="M669">
        <v>7520</v>
      </c>
      <c r="N669">
        <v>9923</v>
      </c>
      <c r="O669" t="s">
        <v>143</v>
      </c>
      <c r="P669" s="1">
        <v>0.75783529999999999</v>
      </c>
      <c r="S669" t="s">
        <v>115</v>
      </c>
      <c r="T669" t="s">
        <v>41</v>
      </c>
      <c r="U669" t="s">
        <v>26</v>
      </c>
      <c r="W669">
        <v>587</v>
      </c>
      <c r="X669" t="s">
        <v>42</v>
      </c>
      <c r="AB669" t="s">
        <v>128</v>
      </c>
      <c r="AC669" t="s">
        <v>41</v>
      </c>
      <c r="AD669" t="s">
        <v>28</v>
      </c>
      <c r="AF669">
        <v>1681</v>
      </c>
      <c r="AG669" t="s">
        <v>42</v>
      </c>
    </row>
    <row r="670" spans="1:34" x14ac:dyDescent="0.35">
      <c r="A670" t="s">
        <v>192</v>
      </c>
      <c r="B670" t="s">
        <v>41</v>
      </c>
      <c r="C670" t="s">
        <v>28</v>
      </c>
      <c r="D670">
        <v>4645</v>
      </c>
      <c r="E670">
        <v>5161</v>
      </c>
      <c r="F670" t="s">
        <v>132</v>
      </c>
      <c r="G670" s="1">
        <v>0.90001929999999997</v>
      </c>
      <c r="J670" t="s">
        <v>180</v>
      </c>
      <c r="K670" t="s">
        <v>41</v>
      </c>
      <c r="L670" t="s">
        <v>27</v>
      </c>
      <c r="M670">
        <v>369</v>
      </c>
      <c r="N670">
        <v>1137</v>
      </c>
      <c r="O670" t="s">
        <v>143</v>
      </c>
      <c r="P670" s="1">
        <v>0.3245383</v>
      </c>
      <c r="S670" t="s">
        <v>115</v>
      </c>
      <c r="T670" t="s">
        <v>41</v>
      </c>
      <c r="U670" t="s">
        <v>27</v>
      </c>
      <c r="W670">
        <v>912</v>
      </c>
      <c r="X670" t="s">
        <v>42</v>
      </c>
      <c r="AB670" t="s">
        <v>128</v>
      </c>
      <c r="AC670" t="s">
        <v>41</v>
      </c>
      <c r="AD670" t="s">
        <v>27</v>
      </c>
      <c r="AF670">
        <v>2003</v>
      </c>
      <c r="AG670" t="s">
        <v>42</v>
      </c>
    </row>
    <row r="671" spans="1:34" x14ac:dyDescent="0.35">
      <c r="A671" t="s">
        <v>193</v>
      </c>
      <c r="B671" t="s">
        <v>41</v>
      </c>
      <c r="C671" t="s">
        <v>28</v>
      </c>
      <c r="D671">
        <v>5312</v>
      </c>
      <c r="E671">
        <v>5760</v>
      </c>
      <c r="F671" t="s">
        <v>132</v>
      </c>
      <c r="G671" s="1">
        <v>0.92222219999999999</v>
      </c>
      <c r="J671" t="s">
        <v>180</v>
      </c>
      <c r="K671" t="s">
        <v>41</v>
      </c>
      <c r="L671" t="s">
        <v>26</v>
      </c>
      <c r="N671">
        <v>772</v>
      </c>
      <c r="O671" t="s">
        <v>143</v>
      </c>
      <c r="S671" t="s">
        <v>116</v>
      </c>
      <c r="T671" t="s">
        <v>41</v>
      </c>
      <c r="U671" t="s">
        <v>32</v>
      </c>
      <c r="V671">
        <v>6383</v>
      </c>
      <c r="W671">
        <v>7983</v>
      </c>
      <c r="X671" t="s">
        <v>42</v>
      </c>
      <c r="Y671" s="1">
        <v>0.79957409999999995</v>
      </c>
      <c r="AB671" t="s">
        <v>129</v>
      </c>
      <c r="AC671" t="s">
        <v>41</v>
      </c>
      <c r="AD671" t="s">
        <v>32</v>
      </c>
      <c r="AE671">
        <v>1680</v>
      </c>
      <c r="AF671">
        <v>4192</v>
      </c>
      <c r="AG671" t="s">
        <v>42</v>
      </c>
      <c r="AH671" s="1">
        <v>0.40076339999999999</v>
      </c>
    </row>
    <row r="672" spans="1:34" x14ac:dyDescent="0.35">
      <c r="A672" t="s">
        <v>194</v>
      </c>
      <c r="B672" t="s">
        <v>41</v>
      </c>
      <c r="C672" t="s">
        <v>28</v>
      </c>
      <c r="D672">
        <v>4829</v>
      </c>
      <c r="E672">
        <v>5181</v>
      </c>
      <c r="F672" t="s">
        <v>132</v>
      </c>
      <c r="G672" s="1">
        <v>0.93205950000000004</v>
      </c>
      <c r="J672" t="s">
        <v>181</v>
      </c>
      <c r="K672" t="s">
        <v>41</v>
      </c>
      <c r="L672" t="s">
        <v>32</v>
      </c>
      <c r="M672">
        <v>7413</v>
      </c>
      <c r="N672">
        <v>8179</v>
      </c>
      <c r="O672" t="s">
        <v>143</v>
      </c>
      <c r="P672" s="1">
        <v>0.90634550000000003</v>
      </c>
      <c r="S672" t="s">
        <v>116</v>
      </c>
      <c r="T672" t="s">
        <v>41</v>
      </c>
      <c r="U672" t="s">
        <v>703</v>
      </c>
      <c r="V672">
        <v>5573</v>
      </c>
      <c r="W672">
        <v>13924</v>
      </c>
      <c r="X672" t="s">
        <v>42</v>
      </c>
      <c r="Y672" s="1">
        <v>0.40024419999999999</v>
      </c>
      <c r="AB672" t="s">
        <v>129</v>
      </c>
      <c r="AC672" t="s">
        <v>41</v>
      </c>
      <c r="AD672" t="s">
        <v>703</v>
      </c>
      <c r="AE672">
        <v>303</v>
      </c>
      <c r="AF672">
        <v>8995</v>
      </c>
      <c r="AG672" t="s">
        <v>42</v>
      </c>
      <c r="AH672" s="1">
        <v>3.3685399999999997E-2</v>
      </c>
    </row>
    <row r="673" spans="1:34" x14ac:dyDescent="0.35">
      <c r="A673" t="s">
        <v>195</v>
      </c>
      <c r="B673" t="s">
        <v>68</v>
      </c>
      <c r="C673" t="s">
        <v>28</v>
      </c>
      <c r="D673">
        <v>6983</v>
      </c>
      <c r="E673">
        <v>7916</v>
      </c>
      <c r="F673" t="s">
        <v>132</v>
      </c>
      <c r="G673" s="1">
        <v>0.88213739999999996</v>
      </c>
      <c r="J673" t="s">
        <v>181</v>
      </c>
      <c r="K673" t="s">
        <v>41</v>
      </c>
      <c r="L673" t="s">
        <v>28</v>
      </c>
      <c r="M673">
        <v>1908</v>
      </c>
      <c r="N673">
        <v>2173</v>
      </c>
      <c r="O673" t="s">
        <v>143</v>
      </c>
      <c r="P673" s="1">
        <v>0.87804879999999996</v>
      </c>
      <c r="S673" t="s">
        <v>116</v>
      </c>
      <c r="T673" t="s">
        <v>41</v>
      </c>
      <c r="U673" t="s">
        <v>28</v>
      </c>
      <c r="V673">
        <v>205</v>
      </c>
      <c r="W673">
        <v>1838</v>
      </c>
      <c r="X673" t="s">
        <v>42</v>
      </c>
      <c r="Y673" s="1">
        <v>0.1115343</v>
      </c>
      <c r="AB673" t="s">
        <v>129</v>
      </c>
      <c r="AC673" t="s">
        <v>41</v>
      </c>
      <c r="AD673" t="s">
        <v>26</v>
      </c>
      <c r="AF673">
        <v>782</v>
      </c>
      <c r="AG673" t="s">
        <v>42</v>
      </c>
    </row>
    <row r="674" spans="1:34" x14ac:dyDescent="0.35">
      <c r="A674" t="s">
        <v>196</v>
      </c>
      <c r="B674" t="s">
        <v>68</v>
      </c>
      <c r="C674" t="s">
        <v>28</v>
      </c>
      <c r="D674">
        <v>5632</v>
      </c>
      <c r="E674">
        <v>6624</v>
      </c>
      <c r="F674" t="s">
        <v>132</v>
      </c>
      <c r="G674" s="1">
        <v>0.85024149999999998</v>
      </c>
      <c r="J674" t="s">
        <v>181</v>
      </c>
      <c r="K674" t="s">
        <v>41</v>
      </c>
      <c r="L674" t="s">
        <v>703</v>
      </c>
      <c r="M674">
        <v>13027</v>
      </c>
      <c r="N674">
        <v>15926</v>
      </c>
      <c r="O674" t="s">
        <v>143</v>
      </c>
      <c r="P674" s="1">
        <v>0.81797059999999999</v>
      </c>
      <c r="S674" t="s">
        <v>116</v>
      </c>
      <c r="T674" t="s">
        <v>41</v>
      </c>
      <c r="U674" t="s">
        <v>27</v>
      </c>
      <c r="V674">
        <v>1</v>
      </c>
      <c r="W674">
        <v>2113</v>
      </c>
      <c r="X674" t="s">
        <v>42</v>
      </c>
      <c r="Y674" s="1">
        <v>4.7330000000000001E-4</v>
      </c>
      <c r="AB674" t="s">
        <v>129</v>
      </c>
      <c r="AC674" t="s">
        <v>41</v>
      </c>
      <c r="AD674" t="s">
        <v>28</v>
      </c>
      <c r="AF674">
        <v>1129</v>
      </c>
      <c r="AG674" t="s">
        <v>42</v>
      </c>
    </row>
    <row r="675" spans="1:34" x14ac:dyDescent="0.35">
      <c r="A675" t="s">
        <v>197</v>
      </c>
      <c r="B675" t="s">
        <v>68</v>
      </c>
      <c r="C675" t="s">
        <v>28</v>
      </c>
      <c r="D675">
        <v>1055</v>
      </c>
      <c r="E675">
        <v>1150</v>
      </c>
      <c r="F675" t="s">
        <v>132</v>
      </c>
      <c r="G675" s="1">
        <v>0.91739130000000002</v>
      </c>
      <c r="J675" t="s">
        <v>181</v>
      </c>
      <c r="K675" t="s">
        <v>41</v>
      </c>
      <c r="L675" t="s">
        <v>27</v>
      </c>
      <c r="M675">
        <v>1035</v>
      </c>
      <c r="N675">
        <v>2192</v>
      </c>
      <c r="O675" t="s">
        <v>143</v>
      </c>
      <c r="P675" s="1">
        <v>0.47217150000000002</v>
      </c>
      <c r="S675" t="s">
        <v>116</v>
      </c>
      <c r="T675" t="s">
        <v>41</v>
      </c>
      <c r="U675" t="s">
        <v>26</v>
      </c>
      <c r="W675">
        <v>1325</v>
      </c>
      <c r="X675" t="s">
        <v>42</v>
      </c>
      <c r="AB675" t="s">
        <v>129</v>
      </c>
      <c r="AC675" t="s">
        <v>41</v>
      </c>
      <c r="AD675" t="s">
        <v>27</v>
      </c>
      <c r="AF675">
        <v>1300</v>
      </c>
      <c r="AG675" t="s">
        <v>42</v>
      </c>
    </row>
    <row r="676" spans="1:34" x14ac:dyDescent="0.35">
      <c r="A676" t="s">
        <v>198</v>
      </c>
      <c r="B676" t="s">
        <v>68</v>
      </c>
      <c r="C676" t="s">
        <v>28</v>
      </c>
      <c r="D676">
        <v>3184</v>
      </c>
      <c r="E676">
        <v>3468</v>
      </c>
      <c r="F676" t="s">
        <v>132</v>
      </c>
      <c r="G676" s="1">
        <v>0.91810840000000005</v>
      </c>
      <c r="J676" t="s">
        <v>181</v>
      </c>
      <c r="K676" t="s">
        <v>41</v>
      </c>
      <c r="L676" t="s">
        <v>26</v>
      </c>
      <c r="M676">
        <v>3</v>
      </c>
      <c r="N676">
        <v>1218</v>
      </c>
      <c r="O676" t="s">
        <v>143</v>
      </c>
      <c r="P676" s="1">
        <v>2.4631000000000002E-3</v>
      </c>
      <c r="S676" t="s">
        <v>117</v>
      </c>
      <c r="T676" t="s">
        <v>41</v>
      </c>
      <c r="U676" t="s">
        <v>32</v>
      </c>
      <c r="V676">
        <v>89</v>
      </c>
      <c r="W676">
        <v>106</v>
      </c>
      <c r="X676" t="s">
        <v>42</v>
      </c>
      <c r="Y676" s="1">
        <v>0.8396226</v>
      </c>
      <c r="AB676" t="s">
        <v>130</v>
      </c>
      <c r="AC676" t="s">
        <v>41</v>
      </c>
      <c r="AD676" t="s">
        <v>32</v>
      </c>
      <c r="AE676">
        <v>1773</v>
      </c>
      <c r="AF676">
        <v>4666</v>
      </c>
      <c r="AG676" t="s">
        <v>42</v>
      </c>
      <c r="AH676" s="1">
        <v>0.37998290000000001</v>
      </c>
    </row>
    <row r="677" spans="1:34" x14ac:dyDescent="0.35">
      <c r="A677" t="s">
        <v>199</v>
      </c>
      <c r="B677" t="s">
        <v>41</v>
      </c>
      <c r="C677" t="s">
        <v>28</v>
      </c>
      <c r="D677">
        <v>2811</v>
      </c>
      <c r="E677">
        <v>3507</v>
      </c>
      <c r="F677" t="s">
        <v>132</v>
      </c>
      <c r="G677" s="1">
        <v>0.80153980000000002</v>
      </c>
      <c r="J677" t="s">
        <v>182</v>
      </c>
      <c r="K677" t="s">
        <v>68</v>
      </c>
      <c r="L677" t="s">
        <v>32</v>
      </c>
      <c r="M677">
        <v>10794</v>
      </c>
      <c r="N677">
        <v>11149</v>
      </c>
      <c r="O677" t="s">
        <v>132</v>
      </c>
      <c r="P677" s="1">
        <v>0.96815859999999998</v>
      </c>
      <c r="S677" t="s">
        <v>117</v>
      </c>
      <c r="T677" t="s">
        <v>41</v>
      </c>
      <c r="U677" t="s">
        <v>703</v>
      </c>
      <c r="V677">
        <v>171</v>
      </c>
      <c r="W677">
        <v>292</v>
      </c>
      <c r="X677" t="s">
        <v>42</v>
      </c>
      <c r="Y677" s="1">
        <v>0.58561640000000004</v>
      </c>
      <c r="AB677" t="s">
        <v>130</v>
      </c>
      <c r="AC677" t="s">
        <v>41</v>
      </c>
      <c r="AD677" t="s">
        <v>703</v>
      </c>
      <c r="AE677">
        <v>324</v>
      </c>
      <c r="AF677">
        <v>9135</v>
      </c>
      <c r="AG677" t="s">
        <v>42</v>
      </c>
      <c r="AH677" s="1">
        <v>3.5468E-2</v>
      </c>
    </row>
    <row r="678" spans="1:34" x14ac:dyDescent="0.35">
      <c r="A678" t="s">
        <v>200</v>
      </c>
      <c r="B678" t="s">
        <v>41</v>
      </c>
      <c r="C678" t="s">
        <v>28</v>
      </c>
      <c r="D678">
        <v>7034</v>
      </c>
      <c r="E678">
        <v>8255</v>
      </c>
      <c r="F678" t="s">
        <v>132</v>
      </c>
      <c r="G678" s="1">
        <v>0.8520896</v>
      </c>
      <c r="J678" t="s">
        <v>182</v>
      </c>
      <c r="K678" t="s">
        <v>68</v>
      </c>
      <c r="L678" t="s">
        <v>28</v>
      </c>
      <c r="M678">
        <v>2710</v>
      </c>
      <c r="N678">
        <v>2949</v>
      </c>
      <c r="O678" t="s">
        <v>132</v>
      </c>
      <c r="P678" s="1">
        <v>0.91895559999999998</v>
      </c>
      <c r="S678" t="s">
        <v>117</v>
      </c>
      <c r="T678" t="s">
        <v>41</v>
      </c>
      <c r="U678" t="s">
        <v>28</v>
      </c>
      <c r="V678">
        <v>7</v>
      </c>
      <c r="W678">
        <v>37</v>
      </c>
      <c r="X678" t="s">
        <v>42</v>
      </c>
      <c r="Y678" s="1">
        <v>0.1891892</v>
      </c>
      <c r="AB678" t="s">
        <v>130</v>
      </c>
      <c r="AC678" t="s">
        <v>41</v>
      </c>
      <c r="AD678" t="s">
        <v>26</v>
      </c>
      <c r="AF678">
        <v>698</v>
      </c>
      <c r="AG678" t="s">
        <v>42</v>
      </c>
    </row>
    <row r="679" spans="1:34" x14ac:dyDescent="0.35">
      <c r="A679" t="s">
        <v>201</v>
      </c>
      <c r="B679" t="s">
        <v>41</v>
      </c>
      <c r="C679" t="s">
        <v>28</v>
      </c>
      <c r="D679">
        <v>1836</v>
      </c>
      <c r="E679">
        <v>2248</v>
      </c>
      <c r="F679" t="s">
        <v>132</v>
      </c>
      <c r="G679" s="1">
        <v>0.81672599999999995</v>
      </c>
      <c r="J679" t="s">
        <v>182</v>
      </c>
      <c r="K679" t="s">
        <v>68</v>
      </c>
      <c r="L679" t="s">
        <v>703</v>
      </c>
      <c r="M679">
        <v>18190</v>
      </c>
      <c r="N679">
        <v>20479</v>
      </c>
      <c r="O679" t="s">
        <v>132</v>
      </c>
      <c r="P679" s="1">
        <v>0.88822699999999999</v>
      </c>
      <c r="S679" t="s">
        <v>117</v>
      </c>
      <c r="T679" t="s">
        <v>41</v>
      </c>
      <c r="U679" t="s">
        <v>26</v>
      </c>
      <c r="W679">
        <v>31</v>
      </c>
      <c r="X679" t="s">
        <v>42</v>
      </c>
      <c r="AB679" t="s">
        <v>130</v>
      </c>
      <c r="AC679" t="s">
        <v>41</v>
      </c>
      <c r="AD679" t="s">
        <v>28</v>
      </c>
      <c r="AF679">
        <v>991</v>
      </c>
      <c r="AG679" t="s">
        <v>42</v>
      </c>
    </row>
    <row r="680" spans="1:34" x14ac:dyDescent="0.35">
      <c r="A680" t="s">
        <v>202</v>
      </c>
      <c r="B680" t="s">
        <v>41</v>
      </c>
      <c r="C680" t="s">
        <v>28</v>
      </c>
      <c r="D680">
        <v>950</v>
      </c>
      <c r="E680">
        <v>1138</v>
      </c>
      <c r="F680" t="s">
        <v>132</v>
      </c>
      <c r="G680" s="1">
        <v>0.83479789999999998</v>
      </c>
      <c r="J680" t="s">
        <v>182</v>
      </c>
      <c r="K680" t="s">
        <v>68</v>
      </c>
      <c r="L680" t="s">
        <v>27</v>
      </c>
      <c r="M680">
        <v>1605</v>
      </c>
      <c r="N680">
        <v>2841</v>
      </c>
      <c r="O680" t="s">
        <v>132</v>
      </c>
      <c r="P680" s="1">
        <v>0.5649419</v>
      </c>
      <c r="S680" t="s">
        <v>117</v>
      </c>
      <c r="T680" t="s">
        <v>41</v>
      </c>
      <c r="U680" t="s">
        <v>27</v>
      </c>
      <c r="W680">
        <v>52</v>
      </c>
      <c r="X680" t="s">
        <v>42</v>
      </c>
      <c r="AB680" t="s">
        <v>130</v>
      </c>
      <c r="AC680" t="s">
        <v>41</v>
      </c>
      <c r="AD680" t="s">
        <v>27</v>
      </c>
      <c r="AF680">
        <v>1120</v>
      </c>
      <c r="AG680" t="s">
        <v>42</v>
      </c>
    </row>
    <row r="681" spans="1:34" x14ac:dyDescent="0.35">
      <c r="A681" t="s">
        <v>203</v>
      </c>
      <c r="B681" t="s">
        <v>41</v>
      </c>
      <c r="C681" t="s">
        <v>28</v>
      </c>
      <c r="D681">
        <v>3458</v>
      </c>
      <c r="E681">
        <v>3517</v>
      </c>
      <c r="F681" t="s">
        <v>132</v>
      </c>
      <c r="G681" s="1">
        <v>0.98322430000000005</v>
      </c>
      <c r="J681" t="s">
        <v>182</v>
      </c>
      <c r="K681" t="s">
        <v>68</v>
      </c>
      <c r="L681" t="s">
        <v>26</v>
      </c>
      <c r="M681">
        <v>1</v>
      </c>
      <c r="N681">
        <v>1318</v>
      </c>
      <c r="O681" t="s">
        <v>132</v>
      </c>
      <c r="P681" s="1">
        <v>7.5869999999999996E-4</v>
      </c>
      <c r="S681" t="s">
        <v>118</v>
      </c>
      <c r="T681" t="s">
        <v>41</v>
      </c>
      <c r="U681" t="s">
        <v>32</v>
      </c>
      <c r="V681">
        <v>1653</v>
      </c>
      <c r="W681">
        <v>2150</v>
      </c>
      <c r="X681" t="s">
        <v>42</v>
      </c>
      <c r="Y681" s="1">
        <v>0.7688372</v>
      </c>
      <c r="AB681" t="s">
        <v>131</v>
      </c>
      <c r="AC681" t="s">
        <v>41</v>
      </c>
      <c r="AD681" t="s">
        <v>32</v>
      </c>
      <c r="AE681">
        <v>1187</v>
      </c>
      <c r="AF681">
        <v>2791</v>
      </c>
      <c r="AG681" t="s">
        <v>132</v>
      </c>
      <c r="AH681" s="1">
        <v>0.4252956</v>
      </c>
    </row>
    <row r="682" spans="1:34" x14ac:dyDescent="0.35">
      <c r="A682" t="s">
        <v>204</v>
      </c>
      <c r="B682" t="s">
        <v>70</v>
      </c>
      <c r="C682" t="s">
        <v>28</v>
      </c>
      <c r="D682">
        <v>2460</v>
      </c>
      <c r="E682">
        <v>3111</v>
      </c>
      <c r="F682" t="s">
        <v>132</v>
      </c>
      <c r="G682" s="1">
        <v>0.79074250000000001</v>
      </c>
      <c r="J682" t="s">
        <v>183</v>
      </c>
      <c r="K682" t="s">
        <v>68</v>
      </c>
      <c r="L682" t="s">
        <v>703</v>
      </c>
      <c r="M682">
        <v>32018</v>
      </c>
      <c r="N682">
        <v>34349</v>
      </c>
      <c r="O682" t="s">
        <v>132</v>
      </c>
      <c r="P682" s="1">
        <v>0.93213780000000002</v>
      </c>
      <c r="S682" t="s">
        <v>118</v>
      </c>
      <c r="T682" t="s">
        <v>41</v>
      </c>
      <c r="U682" t="s">
        <v>703</v>
      </c>
      <c r="V682">
        <v>3077</v>
      </c>
      <c r="W682">
        <v>7506</v>
      </c>
      <c r="X682" t="s">
        <v>42</v>
      </c>
      <c r="Y682" s="1">
        <v>0.40993869999999999</v>
      </c>
      <c r="AB682" t="s">
        <v>131</v>
      </c>
      <c r="AC682" t="s">
        <v>41</v>
      </c>
      <c r="AD682" t="s">
        <v>703</v>
      </c>
      <c r="AE682">
        <v>204</v>
      </c>
      <c r="AF682">
        <v>5664</v>
      </c>
      <c r="AG682" t="s">
        <v>132</v>
      </c>
      <c r="AH682" s="1">
        <v>3.6016899999999998E-2</v>
      </c>
    </row>
    <row r="683" spans="1:34" x14ac:dyDescent="0.35">
      <c r="A683" t="s">
        <v>205</v>
      </c>
      <c r="B683" t="s">
        <v>41</v>
      </c>
      <c r="C683" t="s">
        <v>28</v>
      </c>
      <c r="D683">
        <v>24</v>
      </c>
      <c r="E683">
        <v>4</v>
      </c>
      <c r="F683" t="s">
        <v>132</v>
      </c>
      <c r="G683" s="1">
        <v>1</v>
      </c>
      <c r="J683" t="s">
        <v>183</v>
      </c>
      <c r="K683" t="s">
        <v>68</v>
      </c>
      <c r="L683" t="s">
        <v>32</v>
      </c>
      <c r="M683">
        <v>17911</v>
      </c>
      <c r="N683">
        <v>19270</v>
      </c>
      <c r="O683" t="s">
        <v>132</v>
      </c>
      <c r="P683" s="1">
        <v>0.92947579999999996</v>
      </c>
      <c r="S683" t="s">
        <v>118</v>
      </c>
      <c r="T683" t="s">
        <v>41</v>
      </c>
      <c r="U683" t="s">
        <v>28</v>
      </c>
      <c r="V683">
        <v>175</v>
      </c>
      <c r="W683">
        <v>1502</v>
      </c>
      <c r="X683" t="s">
        <v>42</v>
      </c>
      <c r="Y683" s="1">
        <v>0.1165113</v>
      </c>
      <c r="AB683" t="s">
        <v>131</v>
      </c>
      <c r="AC683" t="s">
        <v>41</v>
      </c>
      <c r="AD683" t="s">
        <v>26</v>
      </c>
      <c r="AF683">
        <v>477</v>
      </c>
      <c r="AG683" t="s">
        <v>132</v>
      </c>
    </row>
    <row r="684" spans="1:34" x14ac:dyDescent="0.35">
      <c r="A684" t="s">
        <v>206</v>
      </c>
      <c r="B684" t="s">
        <v>41</v>
      </c>
      <c r="C684" t="s">
        <v>28</v>
      </c>
      <c r="D684">
        <v>1021</v>
      </c>
      <c r="E684">
        <v>1319</v>
      </c>
      <c r="F684" t="s">
        <v>132</v>
      </c>
      <c r="G684" s="1">
        <v>0.77407130000000002</v>
      </c>
      <c r="J684" t="s">
        <v>183</v>
      </c>
      <c r="K684" t="s">
        <v>68</v>
      </c>
      <c r="L684" t="s">
        <v>28</v>
      </c>
      <c r="M684">
        <v>4211</v>
      </c>
      <c r="N684">
        <v>4574</v>
      </c>
      <c r="O684" t="s">
        <v>132</v>
      </c>
      <c r="P684" s="1">
        <v>0.92063839999999997</v>
      </c>
      <c r="S684" t="s">
        <v>118</v>
      </c>
      <c r="T684" t="s">
        <v>41</v>
      </c>
      <c r="U684" t="s">
        <v>26</v>
      </c>
      <c r="W684">
        <v>1161</v>
      </c>
      <c r="X684" t="s">
        <v>42</v>
      </c>
      <c r="AB684" t="s">
        <v>131</v>
      </c>
      <c r="AC684" t="s">
        <v>41</v>
      </c>
      <c r="AD684" t="s">
        <v>28</v>
      </c>
      <c r="AF684">
        <v>610</v>
      </c>
      <c r="AG684" t="s">
        <v>132</v>
      </c>
    </row>
    <row r="685" spans="1:34" x14ac:dyDescent="0.35">
      <c r="A685" t="s">
        <v>207</v>
      </c>
      <c r="B685" t="s">
        <v>68</v>
      </c>
      <c r="C685" t="s">
        <v>28</v>
      </c>
      <c r="D685">
        <v>1254</v>
      </c>
      <c r="E685">
        <v>1784</v>
      </c>
      <c r="F685" t="s">
        <v>132</v>
      </c>
      <c r="G685" s="1">
        <v>0.70291479999999995</v>
      </c>
      <c r="J685" t="s">
        <v>183</v>
      </c>
      <c r="K685" t="s">
        <v>68</v>
      </c>
      <c r="L685" t="s">
        <v>27</v>
      </c>
      <c r="M685">
        <v>2347</v>
      </c>
      <c r="N685">
        <v>4691</v>
      </c>
      <c r="O685" t="s">
        <v>132</v>
      </c>
      <c r="P685" s="1">
        <v>0.50031979999999998</v>
      </c>
      <c r="S685" t="s">
        <v>118</v>
      </c>
      <c r="T685" t="s">
        <v>41</v>
      </c>
      <c r="U685" t="s">
        <v>27</v>
      </c>
      <c r="W685">
        <v>2187</v>
      </c>
      <c r="X685" t="s">
        <v>42</v>
      </c>
      <c r="AB685" t="s">
        <v>131</v>
      </c>
      <c r="AC685" t="s">
        <v>41</v>
      </c>
      <c r="AD685" t="s">
        <v>27</v>
      </c>
      <c r="AF685">
        <v>778</v>
      </c>
      <c r="AG685" t="s">
        <v>132</v>
      </c>
    </row>
    <row r="686" spans="1:34" x14ac:dyDescent="0.35">
      <c r="A686" t="s">
        <v>208</v>
      </c>
      <c r="B686" t="s">
        <v>41</v>
      </c>
      <c r="C686" t="s">
        <v>28</v>
      </c>
      <c r="D686">
        <v>1329</v>
      </c>
      <c r="E686">
        <v>1746</v>
      </c>
      <c r="F686" t="s">
        <v>132</v>
      </c>
      <c r="G686" s="1">
        <v>0.76116839999999997</v>
      </c>
      <c r="J686" t="s">
        <v>183</v>
      </c>
      <c r="K686" t="s">
        <v>68</v>
      </c>
      <c r="L686" t="s">
        <v>26</v>
      </c>
      <c r="M686">
        <v>5</v>
      </c>
      <c r="N686">
        <v>1957</v>
      </c>
      <c r="O686" t="s">
        <v>132</v>
      </c>
      <c r="P686" s="1">
        <v>2.5549000000000001E-3</v>
      </c>
      <c r="S686" t="s">
        <v>119</v>
      </c>
      <c r="T686" t="s">
        <v>41</v>
      </c>
      <c r="U686" t="s">
        <v>32</v>
      </c>
      <c r="V686">
        <v>8799</v>
      </c>
      <c r="W686">
        <v>10293</v>
      </c>
      <c r="X686" t="s">
        <v>42</v>
      </c>
      <c r="Y686" s="1">
        <v>0.85485279999999997</v>
      </c>
      <c r="AB686" t="s">
        <v>133</v>
      </c>
      <c r="AC686" t="s">
        <v>41</v>
      </c>
      <c r="AD686" t="s">
        <v>32</v>
      </c>
      <c r="AE686">
        <v>2316</v>
      </c>
      <c r="AF686">
        <v>6532</v>
      </c>
      <c r="AG686" t="s">
        <v>132</v>
      </c>
      <c r="AH686" s="1">
        <v>0.35456219999999999</v>
      </c>
    </row>
    <row r="687" spans="1:34" x14ac:dyDescent="0.35">
      <c r="A687" t="s">
        <v>209</v>
      </c>
      <c r="B687" t="s">
        <v>68</v>
      </c>
      <c r="C687" t="s">
        <v>28</v>
      </c>
      <c r="D687">
        <v>2331</v>
      </c>
      <c r="E687">
        <v>2956</v>
      </c>
      <c r="F687" t="s">
        <v>132</v>
      </c>
      <c r="G687" s="1">
        <v>0.78856559999999998</v>
      </c>
      <c r="J687" t="s">
        <v>184</v>
      </c>
      <c r="K687" t="s">
        <v>68</v>
      </c>
      <c r="L687" t="s">
        <v>703</v>
      </c>
      <c r="M687">
        <v>33264</v>
      </c>
      <c r="N687">
        <v>32869</v>
      </c>
      <c r="O687" t="s">
        <v>132</v>
      </c>
      <c r="P687" s="1">
        <v>1</v>
      </c>
      <c r="S687" t="s">
        <v>119</v>
      </c>
      <c r="T687" t="s">
        <v>41</v>
      </c>
      <c r="U687" t="s">
        <v>703</v>
      </c>
      <c r="V687">
        <v>8270</v>
      </c>
      <c r="W687">
        <v>16322</v>
      </c>
      <c r="X687" t="s">
        <v>42</v>
      </c>
      <c r="Y687" s="1">
        <v>0.50667810000000002</v>
      </c>
      <c r="AB687" t="s">
        <v>133</v>
      </c>
      <c r="AC687" t="s">
        <v>41</v>
      </c>
      <c r="AD687" t="s">
        <v>703</v>
      </c>
      <c r="AE687">
        <v>394</v>
      </c>
      <c r="AF687">
        <v>12352</v>
      </c>
      <c r="AG687" t="s">
        <v>132</v>
      </c>
      <c r="AH687" s="1">
        <v>3.1897700000000001E-2</v>
      </c>
    </row>
    <row r="688" spans="1:34" x14ac:dyDescent="0.35">
      <c r="A688" t="s">
        <v>210</v>
      </c>
      <c r="B688" t="s">
        <v>41</v>
      </c>
      <c r="C688" t="s">
        <v>28</v>
      </c>
      <c r="D688">
        <v>2711</v>
      </c>
      <c r="E688">
        <v>3784</v>
      </c>
      <c r="F688" t="s">
        <v>132</v>
      </c>
      <c r="G688" s="1">
        <v>0.71643760000000001</v>
      </c>
      <c r="J688" t="s">
        <v>184</v>
      </c>
      <c r="K688" t="s">
        <v>68</v>
      </c>
      <c r="L688" t="s">
        <v>28</v>
      </c>
      <c r="M688">
        <v>4223</v>
      </c>
      <c r="N688">
        <v>4513</v>
      </c>
      <c r="O688" t="s">
        <v>132</v>
      </c>
      <c r="P688" s="1">
        <v>0.93574120000000005</v>
      </c>
      <c r="S688" t="s">
        <v>119</v>
      </c>
      <c r="T688" t="s">
        <v>41</v>
      </c>
      <c r="U688" t="s">
        <v>28</v>
      </c>
      <c r="V688">
        <v>446</v>
      </c>
      <c r="W688">
        <v>2028</v>
      </c>
      <c r="X688" t="s">
        <v>42</v>
      </c>
      <c r="Y688" s="1">
        <v>0.21992110000000001</v>
      </c>
      <c r="AB688" t="s">
        <v>133</v>
      </c>
      <c r="AC688" t="s">
        <v>41</v>
      </c>
      <c r="AD688" t="s">
        <v>26</v>
      </c>
      <c r="AF688">
        <v>1050</v>
      </c>
      <c r="AG688" t="s">
        <v>132</v>
      </c>
    </row>
    <row r="689" spans="1:34" x14ac:dyDescent="0.35">
      <c r="A689" t="s">
        <v>211</v>
      </c>
      <c r="B689" t="s">
        <v>68</v>
      </c>
      <c r="C689" t="s">
        <v>28</v>
      </c>
      <c r="D689">
        <v>3460</v>
      </c>
      <c r="E689">
        <v>4979</v>
      </c>
      <c r="F689" t="s">
        <v>132</v>
      </c>
      <c r="G689" s="1">
        <v>0.69491860000000005</v>
      </c>
      <c r="J689" t="s">
        <v>184</v>
      </c>
      <c r="K689" t="s">
        <v>68</v>
      </c>
      <c r="L689" t="s">
        <v>32</v>
      </c>
      <c r="M689">
        <v>12795</v>
      </c>
      <c r="N689">
        <v>14019</v>
      </c>
      <c r="O689" t="s">
        <v>132</v>
      </c>
      <c r="P689" s="1">
        <v>0.91268990000000005</v>
      </c>
      <c r="S689" t="s">
        <v>119</v>
      </c>
      <c r="T689" t="s">
        <v>41</v>
      </c>
      <c r="U689" t="s">
        <v>27</v>
      </c>
      <c r="V689">
        <v>1</v>
      </c>
      <c r="W689">
        <v>2261</v>
      </c>
      <c r="X689" t="s">
        <v>42</v>
      </c>
      <c r="Y689" s="1">
        <v>4.4230000000000002E-4</v>
      </c>
      <c r="AB689" t="s">
        <v>133</v>
      </c>
      <c r="AC689" t="s">
        <v>41</v>
      </c>
      <c r="AD689" t="s">
        <v>28</v>
      </c>
      <c r="AF689">
        <v>1364</v>
      </c>
      <c r="AG689" t="s">
        <v>132</v>
      </c>
    </row>
    <row r="690" spans="1:34" x14ac:dyDescent="0.35">
      <c r="A690" t="s">
        <v>212</v>
      </c>
      <c r="B690" t="s">
        <v>68</v>
      </c>
      <c r="C690" t="s">
        <v>28</v>
      </c>
      <c r="D690">
        <v>1869</v>
      </c>
      <c r="E690">
        <v>2256</v>
      </c>
      <c r="F690" t="s">
        <v>132</v>
      </c>
      <c r="G690" s="1">
        <v>0.82845749999999996</v>
      </c>
      <c r="J690" t="s">
        <v>184</v>
      </c>
      <c r="K690" t="s">
        <v>68</v>
      </c>
      <c r="L690" t="s">
        <v>27</v>
      </c>
      <c r="M690">
        <v>2005</v>
      </c>
      <c r="N690">
        <v>4819</v>
      </c>
      <c r="O690" t="s">
        <v>132</v>
      </c>
      <c r="P690" s="1">
        <v>0.41606140000000003</v>
      </c>
      <c r="S690" t="s">
        <v>119</v>
      </c>
      <c r="T690" t="s">
        <v>41</v>
      </c>
      <c r="U690" t="s">
        <v>26</v>
      </c>
      <c r="W690">
        <v>1342</v>
      </c>
      <c r="X690" t="s">
        <v>42</v>
      </c>
      <c r="AB690" t="s">
        <v>133</v>
      </c>
      <c r="AC690" t="s">
        <v>41</v>
      </c>
      <c r="AD690" t="s">
        <v>27</v>
      </c>
      <c r="AF690">
        <v>1668</v>
      </c>
      <c r="AG690" t="s">
        <v>132</v>
      </c>
    </row>
    <row r="691" spans="1:34" x14ac:dyDescent="0.35">
      <c r="A691" t="s">
        <v>213</v>
      </c>
      <c r="B691" t="s">
        <v>41</v>
      </c>
      <c r="C691" t="s">
        <v>28</v>
      </c>
      <c r="D691">
        <v>668</v>
      </c>
      <c r="E691">
        <v>832</v>
      </c>
      <c r="F691" t="s">
        <v>132</v>
      </c>
      <c r="G691" s="1">
        <v>0.80288459999999995</v>
      </c>
      <c r="J691" t="s">
        <v>184</v>
      </c>
      <c r="K691" t="s">
        <v>68</v>
      </c>
      <c r="L691" t="s">
        <v>26</v>
      </c>
      <c r="M691">
        <v>1</v>
      </c>
      <c r="N691">
        <v>2377</v>
      </c>
      <c r="O691" t="s">
        <v>132</v>
      </c>
      <c r="P691" s="1">
        <v>4.2069999999999998E-4</v>
      </c>
      <c r="S691" t="s">
        <v>120</v>
      </c>
      <c r="T691" t="s">
        <v>41</v>
      </c>
      <c r="U691" t="s">
        <v>32</v>
      </c>
      <c r="V691">
        <v>5611</v>
      </c>
      <c r="W691">
        <v>6310</v>
      </c>
      <c r="X691" t="s">
        <v>42</v>
      </c>
      <c r="Y691" s="1">
        <v>0.88922349999999994</v>
      </c>
      <c r="AB691" t="s">
        <v>134</v>
      </c>
      <c r="AC691" t="s">
        <v>41</v>
      </c>
      <c r="AD691" t="s">
        <v>32</v>
      </c>
      <c r="AE691">
        <v>4294</v>
      </c>
      <c r="AF691">
        <v>11133</v>
      </c>
      <c r="AG691" t="s">
        <v>132</v>
      </c>
      <c r="AH691" s="1">
        <v>0.38570019999999999</v>
      </c>
    </row>
    <row r="692" spans="1:34" x14ac:dyDescent="0.35">
      <c r="A692" t="s">
        <v>214</v>
      </c>
      <c r="B692" t="s">
        <v>41</v>
      </c>
      <c r="C692" t="s">
        <v>28</v>
      </c>
      <c r="D692">
        <v>1296</v>
      </c>
      <c r="E692">
        <v>1535</v>
      </c>
      <c r="F692" t="s">
        <v>132</v>
      </c>
      <c r="G692" s="1">
        <v>0.84429969999999999</v>
      </c>
      <c r="J692" t="s">
        <v>185</v>
      </c>
      <c r="K692" t="s">
        <v>68</v>
      </c>
      <c r="L692" t="s">
        <v>32</v>
      </c>
      <c r="M692">
        <v>15076</v>
      </c>
      <c r="N692">
        <v>16043</v>
      </c>
      <c r="O692" t="s">
        <v>132</v>
      </c>
      <c r="P692" s="1">
        <v>0.93972449999999996</v>
      </c>
      <c r="S692" t="s">
        <v>120</v>
      </c>
      <c r="T692" t="s">
        <v>41</v>
      </c>
      <c r="U692" t="s">
        <v>703</v>
      </c>
      <c r="V692">
        <v>5659</v>
      </c>
      <c r="W692">
        <v>12477</v>
      </c>
      <c r="X692" t="s">
        <v>42</v>
      </c>
      <c r="Y692" s="1">
        <v>0.45355450000000003</v>
      </c>
      <c r="AB692" t="s">
        <v>134</v>
      </c>
      <c r="AC692" t="s">
        <v>41</v>
      </c>
      <c r="AD692" t="s">
        <v>703</v>
      </c>
      <c r="AE692">
        <v>1064</v>
      </c>
      <c r="AF692">
        <v>27384</v>
      </c>
      <c r="AG692" t="s">
        <v>132</v>
      </c>
      <c r="AH692" s="1">
        <v>3.8854800000000002E-2</v>
      </c>
    </row>
    <row r="693" spans="1:34" x14ac:dyDescent="0.35">
      <c r="A693" t="s">
        <v>215</v>
      </c>
      <c r="B693" t="s">
        <v>41</v>
      </c>
      <c r="C693" t="s">
        <v>28</v>
      </c>
      <c r="D693">
        <v>1318</v>
      </c>
      <c r="E693">
        <v>1470</v>
      </c>
      <c r="F693" t="s">
        <v>132</v>
      </c>
      <c r="G693" s="1">
        <v>0.89659860000000002</v>
      </c>
      <c r="J693" t="s">
        <v>185</v>
      </c>
      <c r="K693" t="s">
        <v>68</v>
      </c>
      <c r="L693" t="s">
        <v>28</v>
      </c>
      <c r="M693">
        <v>3047</v>
      </c>
      <c r="N693">
        <v>3356</v>
      </c>
      <c r="O693" t="s">
        <v>132</v>
      </c>
      <c r="P693" s="1">
        <v>0.90792609999999996</v>
      </c>
      <c r="S693" t="s">
        <v>120</v>
      </c>
      <c r="T693" t="s">
        <v>41</v>
      </c>
      <c r="U693" t="s">
        <v>28</v>
      </c>
      <c r="V693">
        <v>253</v>
      </c>
      <c r="W693">
        <v>1573</v>
      </c>
      <c r="X693" t="s">
        <v>42</v>
      </c>
      <c r="Y693" s="1">
        <v>0.16083919999999999</v>
      </c>
      <c r="AB693" t="s">
        <v>134</v>
      </c>
      <c r="AC693" t="s">
        <v>41</v>
      </c>
      <c r="AD693" t="s">
        <v>28</v>
      </c>
      <c r="AE693">
        <v>2</v>
      </c>
      <c r="AF693">
        <v>3226</v>
      </c>
      <c r="AG693" t="s">
        <v>132</v>
      </c>
      <c r="AH693" s="1">
        <v>6.2E-4</v>
      </c>
    </row>
    <row r="694" spans="1:34" x14ac:dyDescent="0.35">
      <c r="A694" t="s">
        <v>216</v>
      </c>
      <c r="B694" t="s">
        <v>41</v>
      </c>
      <c r="C694" t="s">
        <v>28</v>
      </c>
      <c r="D694">
        <v>1659</v>
      </c>
      <c r="E694">
        <v>1948</v>
      </c>
      <c r="F694" t="s">
        <v>132</v>
      </c>
      <c r="G694" s="1">
        <v>0.85164269999999997</v>
      </c>
      <c r="J694" t="s">
        <v>185</v>
      </c>
      <c r="K694" t="s">
        <v>68</v>
      </c>
      <c r="L694" t="s">
        <v>703</v>
      </c>
      <c r="M694">
        <v>25556</v>
      </c>
      <c r="N694">
        <v>28269</v>
      </c>
      <c r="O694" t="s">
        <v>132</v>
      </c>
      <c r="P694" s="1">
        <v>0.90402910000000003</v>
      </c>
      <c r="S694" t="s">
        <v>120</v>
      </c>
      <c r="T694" t="s">
        <v>41</v>
      </c>
      <c r="U694" t="s">
        <v>27</v>
      </c>
      <c r="V694">
        <v>2</v>
      </c>
      <c r="W694">
        <v>1685</v>
      </c>
      <c r="X694" t="s">
        <v>42</v>
      </c>
      <c r="Y694" s="1">
        <v>1.1869000000000001E-3</v>
      </c>
      <c r="AB694" t="s">
        <v>134</v>
      </c>
      <c r="AC694" t="s">
        <v>41</v>
      </c>
      <c r="AD694" t="s">
        <v>26</v>
      </c>
      <c r="AF694">
        <v>2595</v>
      </c>
      <c r="AG694" t="s">
        <v>132</v>
      </c>
    </row>
    <row r="695" spans="1:34" x14ac:dyDescent="0.35">
      <c r="A695" t="s">
        <v>217</v>
      </c>
      <c r="B695" t="s">
        <v>68</v>
      </c>
      <c r="C695" t="s">
        <v>28</v>
      </c>
      <c r="D695">
        <v>981</v>
      </c>
      <c r="E695">
        <v>1176</v>
      </c>
      <c r="F695" t="s">
        <v>132</v>
      </c>
      <c r="G695" s="1">
        <v>0.83418369999999997</v>
      </c>
      <c r="J695" t="s">
        <v>185</v>
      </c>
      <c r="K695" t="s">
        <v>68</v>
      </c>
      <c r="L695" t="s">
        <v>27</v>
      </c>
      <c r="M695">
        <v>1861</v>
      </c>
      <c r="N695">
        <v>3377</v>
      </c>
      <c r="O695" t="s">
        <v>132</v>
      </c>
      <c r="P695" s="1">
        <v>0.55108080000000004</v>
      </c>
      <c r="S695" t="s">
        <v>120</v>
      </c>
      <c r="T695" t="s">
        <v>41</v>
      </c>
      <c r="U695" t="s">
        <v>26</v>
      </c>
      <c r="W695">
        <v>988</v>
      </c>
      <c r="X695" t="s">
        <v>42</v>
      </c>
      <c r="AB695" t="s">
        <v>134</v>
      </c>
      <c r="AC695" t="s">
        <v>41</v>
      </c>
      <c r="AD695" t="s">
        <v>27</v>
      </c>
      <c r="AF695">
        <v>3757</v>
      </c>
      <c r="AG695" t="s">
        <v>132</v>
      </c>
    </row>
    <row r="696" spans="1:34" x14ac:dyDescent="0.35">
      <c r="A696" t="s">
        <v>218</v>
      </c>
      <c r="B696" t="s">
        <v>68</v>
      </c>
      <c r="C696" t="s">
        <v>28</v>
      </c>
      <c r="D696">
        <v>2707</v>
      </c>
      <c r="E696">
        <v>3226</v>
      </c>
      <c r="F696" t="s">
        <v>132</v>
      </c>
      <c r="G696" s="1">
        <v>0.83911970000000002</v>
      </c>
      <c r="J696" t="s">
        <v>185</v>
      </c>
      <c r="K696" t="s">
        <v>68</v>
      </c>
      <c r="L696" t="s">
        <v>26</v>
      </c>
      <c r="M696">
        <v>4</v>
      </c>
      <c r="N696">
        <v>1655</v>
      </c>
      <c r="O696" t="s">
        <v>132</v>
      </c>
      <c r="P696" s="1">
        <v>2.4169E-3</v>
      </c>
      <c r="S696" t="s">
        <v>121</v>
      </c>
      <c r="T696" t="s">
        <v>41</v>
      </c>
      <c r="U696" t="s">
        <v>32</v>
      </c>
      <c r="V696">
        <v>447</v>
      </c>
      <c r="W696">
        <v>573</v>
      </c>
      <c r="X696" t="s">
        <v>42</v>
      </c>
      <c r="Y696" s="1">
        <v>0.78010469999999998</v>
      </c>
      <c r="AB696" t="s">
        <v>135</v>
      </c>
      <c r="AC696" t="s">
        <v>41</v>
      </c>
      <c r="AD696" t="s">
        <v>32</v>
      </c>
      <c r="AE696">
        <v>198</v>
      </c>
      <c r="AF696">
        <v>313</v>
      </c>
      <c r="AG696" t="s">
        <v>132</v>
      </c>
      <c r="AH696" s="1">
        <v>0.63258789999999998</v>
      </c>
    </row>
    <row r="697" spans="1:34" x14ac:dyDescent="0.35">
      <c r="A697" t="s">
        <v>219</v>
      </c>
      <c r="B697" t="s">
        <v>68</v>
      </c>
      <c r="C697" t="s">
        <v>28</v>
      </c>
      <c r="D697">
        <v>9803</v>
      </c>
      <c r="E697">
        <v>11334</v>
      </c>
      <c r="F697" t="s">
        <v>132</v>
      </c>
      <c r="G697" s="1">
        <v>0.86491969999999996</v>
      </c>
      <c r="J697" t="s">
        <v>186</v>
      </c>
      <c r="K697" t="s">
        <v>41</v>
      </c>
      <c r="L697" t="s">
        <v>32</v>
      </c>
      <c r="M697">
        <v>14871</v>
      </c>
      <c r="N697">
        <v>15720</v>
      </c>
      <c r="O697" t="s">
        <v>42</v>
      </c>
      <c r="P697" s="1">
        <v>0.94599239999999996</v>
      </c>
      <c r="S697" t="s">
        <v>121</v>
      </c>
      <c r="T697" t="s">
        <v>41</v>
      </c>
      <c r="U697" t="s">
        <v>703</v>
      </c>
      <c r="V697">
        <v>488</v>
      </c>
      <c r="W697">
        <v>1052</v>
      </c>
      <c r="X697" t="s">
        <v>42</v>
      </c>
      <c r="Y697" s="1">
        <v>0.46387830000000002</v>
      </c>
      <c r="AB697" t="s">
        <v>135</v>
      </c>
      <c r="AC697" t="s">
        <v>41</v>
      </c>
      <c r="AD697" t="s">
        <v>703</v>
      </c>
      <c r="AE697">
        <v>40</v>
      </c>
      <c r="AF697">
        <v>723</v>
      </c>
      <c r="AG697" t="s">
        <v>132</v>
      </c>
      <c r="AH697" s="1">
        <v>5.5324999999999999E-2</v>
      </c>
    </row>
    <row r="698" spans="1:34" x14ac:dyDescent="0.35">
      <c r="A698" t="s">
        <v>220</v>
      </c>
      <c r="B698" t="s">
        <v>68</v>
      </c>
      <c r="C698" t="s">
        <v>28</v>
      </c>
      <c r="D698">
        <v>6550</v>
      </c>
      <c r="E698">
        <v>7437</v>
      </c>
      <c r="F698" t="s">
        <v>132</v>
      </c>
      <c r="G698" s="1">
        <v>0.8807315</v>
      </c>
      <c r="J698" t="s">
        <v>186</v>
      </c>
      <c r="K698" t="s">
        <v>41</v>
      </c>
      <c r="L698" t="s">
        <v>28</v>
      </c>
      <c r="M698">
        <v>2484</v>
      </c>
      <c r="N698">
        <v>3064</v>
      </c>
      <c r="O698" t="s">
        <v>42</v>
      </c>
      <c r="P698" s="1">
        <v>0.81070489999999995</v>
      </c>
      <c r="S698" t="s">
        <v>121</v>
      </c>
      <c r="T698" t="s">
        <v>41</v>
      </c>
      <c r="U698" t="s">
        <v>28</v>
      </c>
      <c r="V698">
        <v>22</v>
      </c>
      <c r="W698">
        <v>141</v>
      </c>
      <c r="X698" t="s">
        <v>42</v>
      </c>
      <c r="Y698" s="1">
        <v>0.15602840000000001</v>
      </c>
      <c r="AB698" t="s">
        <v>135</v>
      </c>
      <c r="AC698" t="s">
        <v>41</v>
      </c>
      <c r="AD698" t="s">
        <v>26</v>
      </c>
      <c r="AF698">
        <v>31</v>
      </c>
      <c r="AG698" t="s">
        <v>132</v>
      </c>
    </row>
    <row r="699" spans="1:34" x14ac:dyDescent="0.35">
      <c r="A699" t="s">
        <v>221</v>
      </c>
      <c r="B699" t="s">
        <v>68</v>
      </c>
      <c r="C699" t="s">
        <v>28</v>
      </c>
      <c r="D699">
        <v>2251</v>
      </c>
      <c r="E699">
        <v>2710</v>
      </c>
      <c r="F699" t="s">
        <v>132</v>
      </c>
      <c r="G699" s="1">
        <v>0.83062729999999996</v>
      </c>
      <c r="J699" t="s">
        <v>186</v>
      </c>
      <c r="K699" t="s">
        <v>41</v>
      </c>
      <c r="L699" t="s">
        <v>703</v>
      </c>
      <c r="M699">
        <v>21663</v>
      </c>
      <c r="N699">
        <v>26841</v>
      </c>
      <c r="O699" t="s">
        <v>42</v>
      </c>
      <c r="P699" s="1">
        <v>0.80708619999999998</v>
      </c>
      <c r="S699" t="s">
        <v>121</v>
      </c>
      <c r="T699" t="s">
        <v>41</v>
      </c>
      <c r="U699" t="s">
        <v>26</v>
      </c>
      <c r="W699">
        <v>123</v>
      </c>
      <c r="X699" t="s">
        <v>42</v>
      </c>
      <c r="AB699" t="s">
        <v>135</v>
      </c>
      <c r="AC699" t="s">
        <v>41</v>
      </c>
      <c r="AD699" t="s">
        <v>28</v>
      </c>
      <c r="AF699">
        <v>97</v>
      </c>
      <c r="AG699" t="s">
        <v>132</v>
      </c>
    </row>
    <row r="700" spans="1:34" x14ac:dyDescent="0.35">
      <c r="A700" t="s">
        <v>222</v>
      </c>
      <c r="B700" t="s">
        <v>41</v>
      </c>
      <c r="C700" t="s">
        <v>28</v>
      </c>
      <c r="D700">
        <v>6</v>
      </c>
      <c r="E700">
        <v>3</v>
      </c>
      <c r="F700" t="s">
        <v>132</v>
      </c>
      <c r="G700" s="1">
        <v>1</v>
      </c>
      <c r="J700" t="s">
        <v>186</v>
      </c>
      <c r="K700" t="s">
        <v>41</v>
      </c>
      <c r="L700" t="s">
        <v>27</v>
      </c>
      <c r="M700">
        <v>1378</v>
      </c>
      <c r="N700">
        <v>3399</v>
      </c>
      <c r="O700" t="s">
        <v>42</v>
      </c>
      <c r="P700" s="1">
        <v>0.40541339999999998</v>
      </c>
      <c r="S700" t="s">
        <v>121</v>
      </c>
      <c r="T700" t="s">
        <v>41</v>
      </c>
      <c r="U700" t="s">
        <v>27</v>
      </c>
      <c r="W700">
        <v>136</v>
      </c>
      <c r="X700" t="s">
        <v>42</v>
      </c>
      <c r="AB700" t="s">
        <v>135</v>
      </c>
      <c r="AC700" t="s">
        <v>41</v>
      </c>
      <c r="AD700" t="s">
        <v>27</v>
      </c>
      <c r="AF700">
        <v>109</v>
      </c>
      <c r="AG700" t="s">
        <v>132</v>
      </c>
    </row>
    <row r="701" spans="1:34" x14ac:dyDescent="0.35">
      <c r="A701" t="s">
        <v>223</v>
      </c>
      <c r="B701" t="s">
        <v>41</v>
      </c>
      <c r="C701" t="s">
        <v>28</v>
      </c>
      <c r="D701">
        <v>8</v>
      </c>
      <c r="E701">
        <v>11</v>
      </c>
      <c r="F701" t="s">
        <v>132</v>
      </c>
      <c r="G701" s="1">
        <v>0.72727269999999999</v>
      </c>
      <c r="J701" t="s">
        <v>186</v>
      </c>
      <c r="K701" t="s">
        <v>41</v>
      </c>
      <c r="L701" t="s">
        <v>26</v>
      </c>
      <c r="M701">
        <v>1</v>
      </c>
      <c r="N701">
        <v>2230</v>
      </c>
      <c r="O701" t="s">
        <v>42</v>
      </c>
      <c r="P701" s="1">
        <v>4.484E-4</v>
      </c>
      <c r="S701" t="s">
        <v>122</v>
      </c>
      <c r="T701" t="s">
        <v>41</v>
      </c>
      <c r="U701" t="s">
        <v>32</v>
      </c>
      <c r="V701">
        <v>6734</v>
      </c>
      <c r="W701">
        <v>8503</v>
      </c>
      <c r="X701" t="s">
        <v>42</v>
      </c>
      <c r="Y701" s="1">
        <v>0.79195579999999999</v>
      </c>
      <c r="AB701" t="s">
        <v>136</v>
      </c>
      <c r="AC701" t="s">
        <v>41</v>
      </c>
      <c r="AD701" t="s">
        <v>26</v>
      </c>
      <c r="AF701">
        <v>134</v>
      </c>
      <c r="AG701" t="s">
        <v>132</v>
      </c>
    </row>
    <row r="702" spans="1:34" x14ac:dyDescent="0.35">
      <c r="A702" t="s">
        <v>224</v>
      </c>
      <c r="B702" t="s">
        <v>68</v>
      </c>
      <c r="C702" t="s">
        <v>28</v>
      </c>
      <c r="D702">
        <v>3970</v>
      </c>
      <c r="E702">
        <v>4379</v>
      </c>
      <c r="F702" t="s">
        <v>132</v>
      </c>
      <c r="G702" s="1">
        <v>0.90659970000000001</v>
      </c>
      <c r="J702" t="s">
        <v>187</v>
      </c>
      <c r="K702" t="s">
        <v>41</v>
      </c>
      <c r="L702" t="s">
        <v>28</v>
      </c>
      <c r="M702">
        <v>3915</v>
      </c>
      <c r="N702">
        <v>4400</v>
      </c>
      <c r="O702" t="s">
        <v>132</v>
      </c>
      <c r="P702" s="1">
        <v>0.88977269999999997</v>
      </c>
      <c r="S702" t="s">
        <v>122</v>
      </c>
      <c r="T702" t="s">
        <v>41</v>
      </c>
      <c r="U702" t="s">
        <v>703</v>
      </c>
      <c r="V702">
        <v>6194</v>
      </c>
      <c r="W702">
        <v>15424</v>
      </c>
      <c r="X702" t="s">
        <v>42</v>
      </c>
      <c r="Y702" s="1">
        <v>0.40158189999999999</v>
      </c>
      <c r="AB702" t="s">
        <v>136</v>
      </c>
      <c r="AC702" t="s">
        <v>41</v>
      </c>
      <c r="AD702" t="s">
        <v>28</v>
      </c>
      <c r="AF702">
        <v>463</v>
      </c>
      <c r="AG702" t="s">
        <v>132</v>
      </c>
    </row>
    <row r="703" spans="1:34" x14ac:dyDescent="0.35">
      <c r="A703" t="s">
        <v>225</v>
      </c>
      <c r="B703" t="s">
        <v>68</v>
      </c>
      <c r="C703" t="s">
        <v>28</v>
      </c>
      <c r="D703">
        <v>2497</v>
      </c>
      <c r="E703">
        <v>2591</v>
      </c>
      <c r="F703" t="s">
        <v>132</v>
      </c>
      <c r="G703" s="1">
        <v>0.96372060000000004</v>
      </c>
      <c r="J703" t="s">
        <v>187</v>
      </c>
      <c r="K703" t="s">
        <v>41</v>
      </c>
      <c r="L703" t="s">
        <v>32</v>
      </c>
      <c r="M703">
        <v>7161</v>
      </c>
      <c r="N703">
        <v>8351</v>
      </c>
      <c r="O703" t="s">
        <v>132</v>
      </c>
      <c r="P703" s="1">
        <v>0.85750210000000004</v>
      </c>
      <c r="S703" t="s">
        <v>122</v>
      </c>
      <c r="T703" t="s">
        <v>41</v>
      </c>
      <c r="U703" t="s">
        <v>28</v>
      </c>
      <c r="V703">
        <v>278</v>
      </c>
      <c r="W703">
        <v>2194</v>
      </c>
      <c r="X703" t="s">
        <v>42</v>
      </c>
      <c r="Y703" s="1">
        <v>0.12670919999999999</v>
      </c>
      <c r="AB703" t="s">
        <v>136</v>
      </c>
      <c r="AC703" t="s">
        <v>41</v>
      </c>
      <c r="AD703" t="s">
        <v>27</v>
      </c>
      <c r="AF703">
        <v>303</v>
      </c>
      <c r="AG703" t="s">
        <v>132</v>
      </c>
    </row>
    <row r="704" spans="1:34" x14ac:dyDescent="0.35">
      <c r="A704" t="s">
        <v>226</v>
      </c>
      <c r="B704" t="s">
        <v>68</v>
      </c>
      <c r="C704" t="s">
        <v>28</v>
      </c>
      <c r="D704">
        <v>7700</v>
      </c>
      <c r="E704">
        <v>8544</v>
      </c>
      <c r="F704" t="s">
        <v>132</v>
      </c>
      <c r="G704" s="1">
        <v>0.90121720000000005</v>
      </c>
      <c r="J704" t="s">
        <v>187</v>
      </c>
      <c r="K704" t="s">
        <v>41</v>
      </c>
      <c r="L704" t="s">
        <v>703</v>
      </c>
      <c r="M704">
        <v>25479</v>
      </c>
      <c r="N704">
        <v>29995</v>
      </c>
      <c r="O704" t="s">
        <v>132</v>
      </c>
      <c r="P704" s="1">
        <v>0.84944160000000002</v>
      </c>
      <c r="S704" t="s">
        <v>122</v>
      </c>
      <c r="T704" t="s">
        <v>41</v>
      </c>
      <c r="U704" t="s">
        <v>26</v>
      </c>
      <c r="W704">
        <v>1546</v>
      </c>
      <c r="X704" t="s">
        <v>42</v>
      </c>
      <c r="AB704" t="s">
        <v>137</v>
      </c>
      <c r="AC704" t="s">
        <v>41</v>
      </c>
      <c r="AD704" t="s">
        <v>32</v>
      </c>
      <c r="AE704">
        <v>5568</v>
      </c>
      <c r="AF704">
        <v>13442</v>
      </c>
      <c r="AG704" t="s">
        <v>42</v>
      </c>
      <c r="AH704" s="1">
        <v>0.41422409999999998</v>
      </c>
    </row>
    <row r="705" spans="1:34" x14ac:dyDescent="0.35">
      <c r="A705" t="s">
        <v>227</v>
      </c>
      <c r="B705" t="s">
        <v>68</v>
      </c>
      <c r="C705" t="s">
        <v>28</v>
      </c>
      <c r="D705">
        <v>3087</v>
      </c>
      <c r="E705">
        <v>3348</v>
      </c>
      <c r="F705" t="s">
        <v>132</v>
      </c>
      <c r="G705" s="1">
        <v>0.92204299999999995</v>
      </c>
      <c r="J705" t="s">
        <v>187</v>
      </c>
      <c r="K705" t="s">
        <v>41</v>
      </c>
      <c r="L705" t="s">
        <v>27</v>
      </c>
      <c r="M705">
        <v>2316</v>
      </c>
      <c r="N705">
        <v>4399</v>
      </c>
      <c r="O705" t="s">
        <v>132</v>
      </c>
      <c r="P705" s="1">
        <v>0.52648329999999999</v>
      </c>
      <c r="S705" t="s">
        <v>122</v>
      </c>
      <c r="T705" t="s">
        <v>41</v>
      </c>
      <c r="U705" t="s">
        <v>27</v>
      </c>
      <c r="W705">
        <v>2493</v>
      </c>
      <c r="X705" t="s">
        <v>42</v>
      </c>
      <c r="AB705" t="s">
        <v>137</v>
      </c>
      <c r="AC705" t="s">
        <v>41</v>
      </c>
      <c r="AD705" t="s">
        <v>703</v>
      </c>
      <c r="AE705">
        <v>845</v>
      </c>
      <c r="AF705">
        <v>21111</v>
      </c>
      <c r="AG705" t="s">
        <v>42</v>
      </c>
      <c r="AH705" s="1">
        <v>4.00265E-2</v>
      </c>
    </row>
    <row r="706" spans="1:34" x14ac:dyDescent="0.35">
      <c r="A706" t="s">
        <v>228</v>
      </c>
      <c r="B706" t="s">
        <v>41</v>
      </c>
      <c r="C706" t="s">
        <v>28</v>
      </c>
      <c r="D706">
        <v>4665</v>
      </c>
      <c r="E706">
        <v>4923</v>
      </c>
      <c r="F706" t="s">
        <v>132</v>
      </c>
      <c r="G706" s="1">
        <v>0.94759289999999996</v>
      </c>
      <c r="J706" t="s">
        <v>187</v>
      </c>
      <c r="K706" t="s">
        <v>41</v>
      </c>
      <c r="L706" t="s">
        <v>26</v>
      </c>
      <c r="M706">
        <v>2</v>
      </c>
      <c r="N706">
        <v>2160</v>
      </c>
      <c r="O706" t="s">
        <v>132</v>
      </c>
      <c r="P706" s="1">
        <v>9.2590000000000001E-4</v>
      </c>
      <c r="S706" t="s">
        <v>123</v>
      </c>
      <c r="T706" t="s">
        <v>41</v>
      </c>
      <c r="U706" t="s">
        <v>32</v>
      </c>
      <c r="V706">
        <v>9202</v>
      </c>
      <c r="W706">
        <v>10368</v>
      </c>
      <c r="X706" t="s">
        <v>42</v>
      </c>
      <c r="Y706" s="1">
        <v>0.88753859999999996</v>
      </c>
      <c r="AB706" t="s">
        <v>137</v>
      </c>
      <c r="AC706" t="s">
        <v>41</v>
      </c>
      <c r="AD706" t="s">
        <v>28</v>
      </c>
      <c r="AE706">
        <v>1</v>
      </c>
      <c r="AF706">
        <v>2112</v>
      </c>
      <c r="AG706" t="s">
        <v>42</v>
      </c>
      <c r="AH706" s="1">
        <v>4.7350000000000002E-4</v>
      </c>
    </row>
    <row r="707" spans="1:34" x14ac:dyDescent="0.35">
      <c r="A707" t="s">
        <v>229</v>
      </c>
      <c r="B707" t="s">
        <v>41</v>
      </c>
      <c r="C707" t="s">
        <v>28</v>
      </c>
      <c r="D707">
        <v>3608</v>
      </c>
      <c r="E707">
        <v>3894</v>
      </c>
      <c r="F707" t="s">
        <v>132</v>
      </c>
      <c r="G707" s="1">
        <v>0.92655370000000004</v>
      </c>
      <c r="J707" t="s">
        <v>188</v>
      </c>
      <c r="K707" t="s">
        <v>41</v>
      </c>
      <c r="L707" t="s">
        <v>32</v>
      </c>
      <c r="M707">
        <v>11828</v>
      </c>
      <c r="N707">
        <v>11383</v>
      </c>
      <c r="O707" t="s">
        <v>132</v>
      </c>
      <c r="P707" s="1">
        <v>1</v>
      </c>
      <c r="S707" t="s">
        <v>123</v>
      </c>
      <c r="T707" t="s">
        <v>41</v>
      </c>
      <c r="U707" t="s">
        <v>703</v>
      </c>
      <c r="V707">
        <v>6537</v>
      </c>
      <c r="W707">
        <v>13302</v>
      </c>
      <c r="X707" t="s">
        <v>42</v>
      </c>
      <c r="Y707" s="1">
        <v>0.49142989999999998</v>
      </c>
      <c r="AB707" t="s">
        <v>137</v>
      </c>
      <c r="AC707" t="s">
        <v>41</v>
      </c>
      <c r="AD707" t="s">
        <v>26</v>
      </c>
      <c r="AF707">
        <v>1696</v>
      </c>
      <c r="AG707" t="s">
        <v>42</v>
      </c>
    </row>
    <row r="708" spans="1:34" x14ac:dyDescent="0.35">
      <c r="A708" t="s">
        <v>230</v>
      </c>
      <c r="B708" t="s">
        <v>68</v>
      </c>
      <c r="C708" t="s">
        <v>28</v>
      </c>
      <c r="D708">
        <v>270</v>
      </c>
      <c r="E708">
        <v>306</v>
      </c>
      <c r="F708" t="s">
        <v>132</v>
      </c>
      <c r="G708" s="1">
        <v>0.8823529</v>
      </c>
      <c r="J708" t="s">
        <v>188</v>
      </c>
      <c r="K708" t="s">
        <v>41</v>
      </c>
      <c r="L708" t="s">
        <v>28</v>
      </c>
      <c r="M708">
        <v>2640</v>
      </c>
      <c r="N708">
        <v>2880</v>
      </c>
      <c r="O708" t="s">
        <v>132</v>
      </c>
      <c r="P708" s="1">
        <v>0.91666669999999995</v>
      </c>
      <c r="S708" t="s">
        <v>123</v>
      </c>
      <c r="T708" t="s">
        <v>41</v>
      </c>
      <c r="U708" t="s">
        <v>28</v>
      </c>
      <c r="V708">
        <v>229</v>
      </c>
      <c r="W708">
        <v>1615</v>
      </c>
      <c r="X708" t="s">
        <v>42</v>
      </c>
      <c r="Y708" s="1">
        <v>0.1417957</v>
      </c>
      <c r="AB708" t="s">
        <v>137</v>
      </c>
      <c r="AC708" t="s">
        <v>41</v>
      </c>
      <c r="AD708" t="s">
        <v>27</v>
      </c>
      <c r="AF708">
        <v>2594</v>
      </c>
      <c r="AG708" t="s">
        <v>42</v>
      </c>
    </row>
    <row r="709" spans="1:34" x14ac:dyDescent="0.35">
      <c r="A709" t="s">
        <v>231</v>
      </c>
      <c r="B709" t="s">
        <v>41</v>
      </c>
      <c r="C709" t="s">
        <v>28</v>
      </c>
      <c r="D709">
        <v>6454</v>
      </c>
      <c r="E709">
        <v>7185</v>
      </c>
      <c r="F709" t="s">
        <v>132</v>
      </c>
      <c r="G709" s="1">
        <v>0.89826019999999995</v>
      </c>
      <c r="J709" t="s">
        <v>188</v>
      </c>
      <c r="K709" t="s">
        <v>41</v>
      </c>
      <c r="L709" t="s">
        <v>703</v>
      </c>
      <c r="M709">
        <v>22340</v>
      </c>
      <c r="N709">
        <v>25428</v>
      </c>
      <c r="O709" t="s">
        <v>132</v>
      </c>
      <c r="P709" s="1">
        <v>0.87855910000000004</v>
      </c>
      <c r="S709" t="s">
        <v>123</v>
      </c>
      <c r="T709" t="s">
        <v>41</v>
      </c>
      <c r="U709" t="s">
        <v>27</v>
      </c>
      <c r="V709">
        <v>1</v>
      </c>
      <c r="W709">
        <v>1721</v>
      </c>
      <c r="X709" t="s">
        <v>42</v>
      </c>
      <c r="Y709" s="1">
        <v>5.8109999999999998E-4</v>
      </c>
      <c r="AB709" t="s">
        <v>138</v>
      </c>
      <c r="AC709" t="s">
        <v>41</v>
      </c>
      <c r="AD709" t="s">
        <v>32</v>
      </c>
      <c r="AE709">
        <v>5562</v>
      </c>
      <c r="AF709">
        <v>12664</v>
      </c>
      <c r="AG709" t="s">
        <v>132</v>
      </c>
      <c r="AH709" s="1">
        <v>0.43919770000000002</v>
      </c>
    </row>
    <row r="710" spans="1:34" x14ac:dyDescent="0.35">
      <c r="A710" t="s">
        <v>232</v>
      </c>
      <c r="B710" t="s">
        <v>41</v>
      </c>
      <c r="C710" t="s">
        <v>28</v>
      </c>
      <c r="D710">
        <v>2463</v>
      </c>
      <c r="E710">
        <v>2776</v>
      </c>
      <c r="F710" t="s">
        <v>132</v>
      </c>
      <c r="G710" s="1">
        <v>0.88724789999999998</v>
      </c>
      <c r="J710" t="s">
        <v>188</v>
      </c>
      <c r="K710" t="s">
        <v>41</v>
      </c>
      <c r="L710" t="s">
        <v>27</v>
      </c>
      <c r="M710">
        <v>1397</v>
      </c>
      <c r="N710">
        <v>3058</v>
      </c>
      <c r="O710" t="s">
        <v>132</v>
      </c>
      <c r="P710" s="1">
        <v>0.45683449999999998</v>
      </c>
      <c r="S710" t="s">
        <v>123</v>
      </c>
      <c r="T710" t="s">
        <v>41</v>
      </c>
      <c r="U710" t="s">
        <v>26</v>
      </c>
      <c r="W710">
        <v>950</v>
      </c>
      <c r="X710" t="s">
        <v>42</v>
      </c>
      <c r="AB710" t="s">
        <v>138</v>
      </c>
      <c r="AC710" t="s">
        <v>41</v>
      </c>
      <c r="AD710" t="s">
        <v>703</v>
      </c>
      <c r="AE710">
        <v>1109</v>
      </c>
      <c r="AF710">
        <v>25064</v>
      </c>
      <c r="AG710" t="s">
        <v>132</v>
      </c>
      <c r="AH710" s="1">
        <v>4.42467E-2</v>
      </c>
    </row>
    <row r="711" spans="1:34" x14ac:dyDescent="0.35">
      <c r="A711" t="s">
        <v>233</v>
      </c>
      <c r="B711" t="s">
        <v>41</v>
      </c>
      <c r="C711" t="s">
        <v>28</v>
      </c>
      <c r="D711">
        <v>855</v>
      </c>
      <c r="E711">
        <v>916</v>
      </c>
      <c r="F711" t="s">
        <v>132</v>
      </c>
      <c r="G711" s="1">
        <v>0.93340610000000002</v>
      </c>
      <c r="J711" t="s">
        <v>188</v>
      </c>
      <c r="K711" t="s">
        <v>41</v>
      </c>
      <c r="L711" t="s">
        <v>26</v>
      </c>
      <c r="M711">
        <v>1</v>
      </c>
      <c r="N711">
        <v>1731</v>
      </c>
      <c r="O711" t="s">
        <v>132</v>
      </c>
      <c r="P711" s="1">
        <v>5.777E-4</v>
      </c>
      <c r="S711" t="s">
        <v>124</v>
      </c>
      <c r="T711" t="s">
        <v>41</v>
      </c>
      <c r="U711" t="s">
        <v>32</v>
      </c>
      <c r="V711">
        <v>7239</v>
      </c>
      <c r="W711">
        <v>8345</v>
      </c>
      <c r="X711" t="s">
        <v>42</v>
      </c>
      <c r="Y711" s="1">
        <v>0.86746559999999995</v>
      </c>
      <c r="AB711" t="s">
        <v>138</v>
      </c>
      <c r="AC711" t="s">
        <v>41</v>
      </c>
      <c r="AD711" t="s">
        <v>28</v>
      </c>
      <c r="AE711">
        <v>1</v>
      </c>
      <c r="AF711">
        <v>3237</v>
      </c>
      <c r="AG711" t="s">
        <v>132</v>
      </c>
      <c r="AH711" s="1">
        <v>3.0889999999999997E-4</v>
      </c>
    </row>
    <row r="712" spans="1:34" x14ac:dyDescent="0.35">
      <c r="A712" t="s">
        <v>234</v>
      </c>
      <c r="B712" t="s">
        <v>41</v>
      </c>
      <c r="C712" t="s">
        <v>28</v>
      </c>
      <c r="D712">
        <v>2435</v>
      </c>
      <c r="E712">
        <v>2766</v>
      </c>
      <c r="F712" t="s">
        <v>132</v>
      </c>
      <c r="G712" s="1">
        <v>0.88033260000000002</v>
      </c>
      <c r="J712" t="s">
        <v>189</v>
      </c>
      <c r="K712" t="s">
        <v>41</v>
      </c>
      <c r="L712" t="s">
        <v>32</v>
      </c>
      <c r="M712">
        <v>6838</v>
      </c>
      <c r="N712">
        <v>7895</v>
      </c>
      <c r="O712" t="s">
        <v>132</v>
      </c>
      <c r="P712" s="1">
        <v>0.86611780000000005</v>
      </c>
      <c r="S712" t="s">
        <v>124</v>
      </c>
      <c r="T712" t="s">
        <v>41</v>
      </c>
      <c r="U712" t="s">
        <v>703</v>
      </c>
      <c r="V712">
        <v>8228</v>
      </c>
      <c r="W712">
        <v>16319</v>
      </c>
      <c r="X712" t="s">
        <v>42</v>
      </c>
      <c r="Y712" s="1">
        <v>0.50419749999999997</v>
      </c>
      <c r="AB712" t="s">
        <v>138</v>
      </c>
      <c r="AC712" t="s">
        <v>41</v>
      </c>
      <c r="AD712" t="s">
        <v>26</v>
      </c>
      <c r="AF712">
        <v>1866</v>
      </c>
      <c r="AG712" t="s">
        <v>132</v>
      </c>
    </row>
    <row r="713" spans="1:34" x14ac:dyDescent="0.35">
      <c r="A713" t="s">
        <v>235</v>
      </c>
      <c r="B713" t="s">
        <v>41</v>
      </c>
      <c r="C713" t="s">
        <v>28</v>
      </c>
      <c r="D713">
        <v>8250</v>
      </c>
      <c r="E713">
        <v>9199</v>
      </c>
      <c r="F713" t="s">
        <v>132</v>
      </c>
      <c r="G713" s="1">
        <v>0.89683659999999998</v>
      </c>
      <c r="J713" t="s">
        <v>189</v>
      </c>
      <c r="K713" t="s">
        <v>41</v>
      </c>
      <c r="L713" t="s">
        <v>703</v>
      </c>
      <c r="M713">
        <v>21887</v>
      </c>
      <c r="N713">
        <v>26973</v>
      </c>
      <c r="O713" t="s">
        <v>132</v>
      </c>
      <c r="P713" s="1">
        <v>0.81144110000000003</v>
      </c>
      <c r="S713" t="s">
        <v>124</v>
      </c>
      <c r="T713" t="s">
        <v>41</v>
      </c>
      <c r="U713" t="s">
        <v>28</v>
      </c>
      <c r="V713">
        <v>386</v>
      </c>
      <c r="W713">
        <v>1849</v>
      </c>
      <c r="X713" t="s">
        <v>42</v>
      </c>
      <c r="Y713" s="1">
        <v>0.20876149999999999</v>
      </c>
      <c r="AB713" t="s">
        <v>138</v>
      </c>
      <c r="AC713" t="s">
        <v>41</v>
      </c>
      <c r="AD713" t="s">
        <v>27</v>
      </c>
      <c r="AF713">
        <v>3374</v>
      </c>
      <c r="AG713" t="s">
        <v>132</v>
      </c>
    </row>
    <row r="714" spans="1:34" x14ac:dyDescent="0.35">
      <c r="A714" t="s">
        <v>236</v>
      </c>
      <c r="B714" t="s">
        <v>70</v>
      </c>
      <c r="C714" t="s">
        <v>28</v>
      </c>
      <c r="D714">
        <v>8559</v>
      </c>
      <c r="E714">
        <v>8812</v>
      </c>
      <c r="F714" t="s">
        <v>132</v>
      </c>
      <c r="G714" s="1">
        <v>0.97128919999999996</v>
      </c>
      <c r="J714" t="s">
        <v>189</v>
      </c>
      <c r="K714" t="s">
        <v>41</v>
      </c>
      <c r="L714" t="s">
        <v>28</v>
      </c>
      <c r="M714">
        <v>2873</v>
      </c>
      <c r="N714">
        <v>3620</v>
      </c>
      <c r="O714" t="s">
        <v>132</v>
      </c>
      <c r="P714" s="1">
        <v>0.79364639999999997</v>
      </c>
      <c r="S714" t="s">
        <v>124</v>
      </c>
      <c r="T714" t="s">
        <v>41</v>
      </c>
      <c r="U714" t="s">
        <v>27</v>
      </c>
      <c r="V714">
        <v>4</v>
      </c>
      <c r="W714">
        <v>2227</v>
      </c>
      <c r="X714" t="s">
        <v>42</v>
      </c>
      <c r="Y714" s="1">
        <v>1.7960999999999999E-3</v>
      </c>
      <c r="AB714" t="s">
        <v>139</v>
      </c>
      <c r="AC714" t="s">
        <v>41</v>
      </c>
      <c r="AD714" t="s">
        <v>32</v>
      </c>
      <c r="AE714">
        <v>3285</v>
      </c>
      <c r="AF714">
        <v>8275</v>
      </c>
      <c r="AG714" t="s">
        <v>132</v>
      </c>
      <c r="AH714" s="1">
        <v>0.39697890000000002</v>
      </c>
    </row>
    <row r="715" spans="1:34" x14ac:dyDescent="0.35">
      <c r="A715" t="s">
        <v>237</v>
      </c>
      <c r="B715" t="s">
        <v>70</v>
      </c>
      <c r="C715" t="s">
        <v>28</v>
      </c>
      <c r="D715">
        <v>7903</v>
      </c>
      <c r="E715">
        <v>8602</v>
      </c>
      <c r="F715" t="s">
        <v>132</v>
      </c>
      <c r="G715" s="1">
        <v>0.91873990000000005</v>
      </c>
      <c r="J715" t="s">
        <v>189</v>
      </c>
      <c r="K715" t="s">
        <v>41</v>
      </c>
      <c r="L715" t="s">
        <v>27</v>
      </c>
      <c r="M715">
        <v>1618</v>
      </c>
      <c r="N715">
        <v>4802</v>
      </c>
      <c r="O715" t="s">
        <v>132</v>
      </c>
      <c r="P715" s="1">
        <v>0.33694289999999999</v>
      </c>
      <c r="S715" t="s">
        <v>124</v>
      </c>
      <c r="T715" t="s">
        <v>41</v>
      </c>
      <c r="U715" t="s">
        <v>26</v>
      </c>
      <c r="W715">
        <v>1234</v>
      </c>
      <c r="X715" t="s">
        <v>42</v>
      </c>
      <c r="AB715" t="s">
        <v>139</v>
      </c>
      <c r="AC715" t="s">
        <v>41</v>
      </c>
      <c r="AD715" t="s">
        <v>703</v>
      </c>
      <c r="AE715">
        <v>743</v>
      </c>
      <c r="AF715">
        <v>22925</v>
      </c>
      <c r="AG715" t="s">
        <v>132</v>
      </c>
      <c r="AH715" s="1">
        <v>3.2410000000000001E-2</v>
      </c>
    </row>
    <row r="716" spans="1:34" x14ac:dyDescent="0.35">
      <c r="A716" t="s">
        <v>238</v>
      </c>
      <c r="B716" t="s">
        <v>70</v>
      </c>
      <c r="C716" t="s">
        <v>28</v>
      </c>
      <c r="D716">
        <v>3529</v>
      </c>
      <c r="E716">
        <v>4215</v>
      </c>
      <c r="F716" t="s">
        <v>132</v>
      </c>
      <c r="G716" s="1">
        <v>0.83724790000000004</v>
      </c>
      <c r="J716" t="s">
        <v>189</v>
      </c>
      <c r="K716" t="s">
        <v>41</v>
      </c>
      <c r="L716" t="s">
        <v>26</v>
      </c>
      <c r="N716">
        <v>2903</v>
      </c>
      <c r="O716" t="s">
        <v>132</v>
      </c>
      <c r="S716" t="s">
        <v>125</v>
      </c>
      <c r="T716" t="s">
        <v>41</v>
      </c>
      <c r="U716" t="s">
        <v>32</v>
      </c>
      <c r="V716">
        <v>11270</v>
      </c>
      <c r="W716">
        <v>12711</v>
      </c>
      <c r="X716" t="s">
        <v>42</v>
      </c>
      <c r="Y716" s="1">
        <v>0.88663360000000002</v>
      </c>
      <c r="AB716" t="s">
        <v>139</v>
      </c>
      <c r="AC716" t="s">
        <v>41</v>
      </c>
      <c r="AD716" t="s">
        <v>28</v>
      </c>
      <c r="AE716">
        <v>4</v>
      </c>
      <c r="AF716">
        <v>3097</v>
      </c>
      <c r="AG716" t="s">
        <v>132</v>
      </c>
      <c r="AH716" s="1">
        <v>1.2916E-3</v>
      </c>
    </row>
    <row r="717" spans="1:34" x14ac:dyDescent="0.35">
      <c r="A717" t="s">
        <v>239</v>
      </c>
      <c r="B717" t="s">
        <v>70</v>
      </c>
      <c r="C717" t="s">
        <v>28</v>
      </c>
      <c r="D717">
        <v>2433</v>
      </c>
      <c r="E717">
        <v>3192</v>
      </c>
      <c r="F717" t="s">
        <v>132</v>
      </c>
      <c r="G717" s="1">
        <v>0.76221810000000001</v>
      </c>
      <c r="J717" t="s">
        <v>190</v>
      </c>
      <c r="K717" t="s">
        <v>41</v>
      </c>
      <c r="L717" t="s">
        <v>32</v>
      </c>
      <c r="M717">
        <v>11007</v>
      </c>
      <c r="N717">
        <v>12462</v>
      </c>
      <c r="O717" t="s">
        <v>132</v>
      </c>
      <c r="P717" s="1">
        <v>0.88324510000000001</v>
      </c>
      <c r="S717" t="s">
        <v>125</v>
      </c>
      <c r="T717" t="s">
        <v>41</v>
      </c>
      <c r="U717" t="s">
        <v>703</v>
      </c>
      <c r="V717">
        <v>11995</v>
      </c>
      <c r="W717">
        <v>24739</v>
      </c>
      <c r="X717" t="s">
        <v>42</v>
      </c>
      <c r="Y717" s="1">
        <v>0.48486200000000002</v>
      </c>
      <c r="AB717" t="s">
        <v>139</v>
      </c>
      <c r="AC717" t="s">
        <v>41</v>
      </c>
      <c r="AD717" t="s">
        <v>26</v>
      </c>
      <c r="AF717">
        <v>2186</v>
      </c>
      <c r="AG717" t="s">
        <v>132</v>
      </c>
    </row>
    <row r="718" spans="1:34" x14ac:dyDescent="0.35">
      <c r="A718" t="s">
        <v>240</v>
      </c>
      <c r="B718" t="s">
        <v>70</v>
      </c>
      <c r="C718" t="s">
        <v>28</v>
      </c>
      <c r="D718">
        <v>2679</v>
      </c>
      <c r="E718">
        <v>3198</v>
      </c>
      <c r="F718" t="s">
        <v>132</v>
      </c>
      <c r="G718" s="1">
        <v>0.83771110000000004</v>
      </c>
      <c r="J718" t="s">
        <v>190</v>
      </c>
      <c r="K718" t="s">
        <v>41</v>
      </c>
      <c r="L718" t="s">
        <v>28</v>
      </c>
      <c r="M718">
        <v>3614</v>
      </c>
      <c r="N718">
        <v>4104</v>
      </c>
      <c r="O718" t="s">
        <v>132</v>
      </c>
      <c r="P718" s="1">
        <v>0.88060430000000001</v>
      </c>
      <c r="S718" t="s">
        <v>125</v>
      </c>
      <c r="T718" t="s">
        <v>41</v>
      </c>
      <c r="U718" t="s">
        <v>28</v>
      </c>
      <c r="V718">
        <v>501</v>
      </c>
      <c r="W718">
        <v>2731</v>
      </c>
      <c r="X718" t="s">
        <v>42</v>
      </c>
      <c r="Y718" s="1">
        <v>0.18344930000000001</v>
      </c>
      <c r="AB718" t="s">
        <v>139</v>
      </c>
      <c r="AC718" t="s">
        <v>41</v>
      </c>
      <c r="AD718" t="s">
        <v>27</v>
      </c>
      <c r="AF718">
        <v>3824</v>
      </c>
      <c r="AG718" t="s">
        <v>132</v>
      </c>
    </row>
    <row r="719" spans="1:34" x14ac:dyDescent="0.35">
      <c r="A719" t="s">
        <v>241</v>
      </c>
      <c r="B719" t="s">
        <v>70</v>
      </c>
      <c r="C719" t="s">
        <v>28</v>
      </c>
      <c r="D719">
        <v>1360</v>
      </c>
      <c r="E719">
        <v>1587</v>
      </c>
      <c r="F719" t="s">
        <v>132</v>
      </c>
      <c r="G719" s="1">
        <v>0.85696280000000002</v>
      </c>
      <c r="J719" t="s">
        <v>190</v>
      </c>
      <c r="K719" t="s">
        <v>41</v>
      </c>
      <c r="L719" t="s">
        <v>703</v>
      </c>
      <c r="M719">
        <v>24353</v>
      </c>
      <c r="N719">
        <v>28805</v>
      </c>
      <c r="O719" t="s">
        <v>132</v>
      </c>
      <c r="P719" s="1">
        <v>0.84544350000000001</v>
      </c>
      <c r="S719" t="s">
        <v>125</v>
      </c>
      <c r="T719" t="s">
        <v>41</v>
      </c>
      <c r="U719" t="s">
        <v>27</v>
      </c>
      <c r="V719">
        <v>5</v>
      </c>
      <c r="W719">
        <v>3330</v>
      </c>
      <c r="X719" t="s">
        <v>42</v>
      </c>
      <c r="Y719" s="1">
        <v>1.5015E-3</v>
      </c>
      <c r="AB719" t="s">
        <v>140</v>
      </c>
      <c r="AC719" t="s">
        <v>41</v>
      </c>
      <c r="AD719" t="s">
        <v>32</v>
      </c>
      <c r="AE719">
        <v>310</v>
      </c>
      <c r="AF719">
        <v>624</v>
      </c>
      <c r="AG719" t="s">
        <v>132</v>
      </c>
      <c r="AH719" s="1">
        <v>0.49679489999999998</v>
      </c>
    </row>
    <row r="720" spans="1:34" x14ac:dyDescent="0.35">
      <c r="A720" t="s">
        <v>242</v>
      </c>
      <c r="B720" t="s">
        <v>70</v>
      </c>
      <c r="C720" t="s">
        <v>28</v>
      </c>
      <c r="D720">
        <v>5983</v>
      </c>
      <c r="E720">
        <v>6849</v>
      </c>
      <c r="F720" t="s">
        <v>132</v>
      </c>
      <c r="G720" s="1">
        <v>0.87355819999999995</v>
      </c>
      <c r="J720" t="s">
        <v>190</v>
      </c>
      <c r="K720" t="s">
        <v>41</v>
      </c>
      <c r="L720" t="s">
        <v>27</v>
      </c>
      <c r="M720">
        <v>2678</v>
      </c>
      <c r="N720">
        <v>5066</v>
      </c>
      <c r="O720" t="s">
        <v>132</v>
      </c>
      <c r="P720" s="1">
        <v>0.52862220000000004</v>
      </c>
      <c r="S720" t="s">
        <v>125</v>
      </c>
      <c r="T720" t="s">
        <v>41</v>
      </c>
      <c r="U720" t="s">
        <v>26</v>
      </c>
      <c r="W720">
        <v>1955</v>
      </c>
      <c r="X720" t="s">
        <v>42</v>
      </c>
      <c r="AB720" t="s">
        <v>140</v>
      </c>
      <c r="AC720" t="s">
        <v>41</v>
      </c>
      <c r="AD720" t="s">
        <v>703</v>
      </c>
      <c r="AE720">
        <v>63</v>
      </c>
      <c r="AF720">
        <v>1919</v>
      </c>
      <c r="AG720" t="s">
        <v>132</v>
      </c>
      <c r="AH720" s="1">
        <v>3.28296E-2</v>
      </c>
    </row>
    <row r="721" spans="1:34" x14ac:dyDescent="0.35">
      <c r="A721" t="s">
        <v>243</v>
      </c>
      <c r="B721" t="s">
        <v>68</v>
      </c>
      <c r="C721" t="s">
        <v>28</v>
      </c>
      <c r="D721">
        <v>6507</v>
      </c>
      <c r="E721">
        <v>7395</v>
      </c>
      <c r="F721" t="s">
        <v>132</v>
      </c>
      <c r="G721" s="1">
        <v>0.87991889999999995</v>
      </c>
      <c r="J721" t="s">
        <v>190</v>
      </c>
      <c r="K721" t="s">
        <v>41</v>
      </c>
      <c r="L721" t="s">
        <v>26</v>
      </c>
      <c r="M721">
        <v>5</v>
      </c>
      <c r="N721">
        <v>2583</v>
      </c>
      <c r="O721" t="s">
        <v>132</v>
      </c>
      <c r="P721" s="1">
        <v>1.9357000000000001E-3</v>
      </c>
      <c r="S721" t="s">
        <v>126</v>
      </c>
      <c r="T721" t="s">
        <v>41</v>
      </c>
      <c r="U721" t="s">
        <v>32</v>
      </c>
      <c r="V721">
        <v>3939</v>
      </c>
      <c r="W721">
        <v>4473</v>
      </c>
      <c r="X721" t="s">
        <v>42</v>
      </c>
      <c r="Y721" s="1">
        <v>0.88061699999999998</v>
      </c>
      <c r="AB721" t="s">
        <v>140</v>
      </c>
      <c r="AC721" t="s">
        <v>41</v>
      </c>
      <c r="AD721" t="s">
        <v>26</v>
      </c>
      <c r="AF721">
        <v>98</v>
      </c>
      <c r="AG721" t="s">
        <v>132</v>
      </c>
    </row>
    <row r="722" spans="1:34" x14ac:dyDescent="0.35">
      <c r="A722" t="s">
        <v>244</v>
      </c>
      <c r="B722" t="s">
        <v>70</v>
      </c>
      <c r="C722" t="s">
        <v>28</v>
      </c>
      <c r="D722">
        <v>2225</v>
      </c>
      <c r="E722">
        <v>2674</v>
      </c>
      <c r="F722" t="s">
        <v>132</v>
      </c>
      <c r="G722" s="1">
        <v>0.83208669999999996</v>
      </c>
      <c r="J722" t="s">
        <v>191</v>
      </c>
      <c r="K722" t="s">
        <v>68</v>
      </c>
      <c r="L722" t="s">
        <v>703</v>
      </c>
      <c r="M722">
        <v>19850</v>
      </c>
      <c r="N722">
        <v>21803</v>
      </c>
      <c r="O722" t="s">
        <v>132</v>
      </c>
      <c r="P722" s="1">
        <v>0.91042520000000005</v>
      </c>
      <c r="S722" t="s">
        <v>126</v>
      </c>
      <c r="T722" t="s">
        <v>41</v>
      </c>
      <c r="U722" t="s">
        <v>703</v>
      </c>
      <c r="V722">
        <v>4201</v>
      </c>
      <c r="W722">
        <v>7152</v>
      </c>
      <c r="X722" t="s">
        <v>42</v>
      </c>
      <c r="Y722" s="1">
        <v>0.58738820000000003</v>
      </c>
      <c r="AB722" t="s">
        <v>140</v>
      </c>
      <c r="AC722" t="s">
        <v>41</v>
      </c>
      <c r="AD722" t="s">
        <v>28</v>
      </c>
      <c r="AF722">
        <v>277</v>
      </c>
      <c r="AG722" t="s">
        <v>132</v>
      </c>
    </row>
    <row r="723" spans="1:34" x14ac:dyDescent="0.35">
      <c r="A723" t="s">
        <v>245</v>
      </c>
      <c r="B723" t="s">
        <v>70</v>
      </c>
      <c r="C723" t="s">
        <v>28</v>
      </c>
      <c r="D723">
        <v>8780</v>
      </c>
      <c r="E723">
        <v>9784</v>
      </c>
      <c r="F723" t="s">
        <v>132</v>
      </c>
      <c r="G723" s="1">
        <v>0.8973835</v>
      </c>
      <c r="J723" t="s">
        <v>191</v>
      </c>
      <c r="K723" t="s">
        <v>68</v>
      </c>
      <c r="L723" t="s">
        <v>32</v>
      </c>
      <c r="M723">
        <v>9528</v>
      </c>
      <c r="N723">
        <v>10618</v>
      </c>
      <c r="O723" t="s">
        <v>132</v>
      </c>
      <c r="P723" s="1">
        <v>0.89734409999999998</v>
      </c>
      <c r="S723" t="s">
        <v>126</v>
      </c>
      <c r="T723" t="s">
        <v>41</v>
      </c>
      <c r="U723" t="s">
        <v>28</v>
      </c>
      <c r="V723">
        <v>282</v>
      </c>
      <c r="W723">
        <v>972</v>
      </c>
      <c r="X723" t="s">
        <v>42</v>
      </c>
      <c r="Y723" s="1">
        <v>0.29012349999999998</v>
      </c>
      <c r="AB723" t="s">
        <v>140</v>
      </c>
      <c r="AC723" t="s">
        <v>41</v>
      </c>
      <c r="AD723" t="s">
        <v>27</v>
      </c>
      <c r="AF723">
        <v>184</v>
      </c>
      <c r="AG723" t="s">
        <v>132</v>
      </c>
    </row>
    <row r="724" spans="1:34" x14ac:dyDescent="0.35">
      <c r="A724" t="s">
        <v>246</v>
      </c>
      <c r="B724" t="s">
        <v>41</v>
      </c>
      <c r="C724" t="s">
        <v>28</v>
      </c>
      <c r="D724">
        <v>1385</v>
      </c>
      <c r="E724">
        <v>1624</v>
      </c>
      <c r="F724" t="s">
        <v>132</v>
      </c>
      <c r="G724" s="1">
        <v>0.85283249999999999</v>
      </c>
      <c r="J724" t="s">
        <v>191</v>
      </c>
      <c r="K724" t="s">
        <v>68</v>
      </c>
      <c r="L724" t="s">
        <v>28</v>
      </c>
      <c r="M724">
        <v>2448</v>
      </c>
      <c r="N724">
        <v>2790</v>
      </c>
      <c r="O724" t="s">
        <v>132</v>
      </c>
      <c r="P724" s="1">
        <v>0.87741939999999996</v>
      </c>
      <c r="S724" t="s">
        <v>126</v>
      </c>
      <c r="T724" t="s">
        <v>41</v>
      </c>
      <c r="U724" t="s">
        <v>27</v>
      </c>
      <c r="V724">
        <v>4</v>
      </c>
      <c r="W724">
        <v>951</v>
      </c>
      <c r="X724" t="s">
        <v>42</v>
      </c>
      <c r="Y724" s="1">
        <v>4.2060999999999999E-3</v>
      </c>
      <c r="AB724" t="s">
        <v>141</v>
      </c>
      <c r="AC724" t="s">
        <v>41</v>
      </c>
      <c r="AD724" t="s">
        <v>32</v>
      </c>
      <c r="AE724">
        <v>1007</v>
      </c>
      <c r="AF724">
        <v>2354</v>
      </c>
      <c r="AG724" t="s">
        <v>132</v>
      </c>
      <c r="AH724" s="1">
        <v>0.42778250000000001</v>
      </c>
    </row>
    <row r="725" spans="1:34" x14ac:dyDescent="0.35">
      <c r="A725" t="s">
        <v>247</v>
      </c>
      <c r="B725" t="s">
        <v>68</v>
      </c>
      <c r="C725" t="s">
        <v>28</v>
      </c>
      <c r="D725">
        <v>2811</v>
      </c>
      <c r="E725">
        <v>3153</v>
      </c>
      <c r="F725" t="s">
        <v>132</v>
      </c>
      <c r="G725" s="1">
        <v>0.89153190000000004</v>
      </c>
      <c r="J725" t="s">
        <v>191</v>
      </c>
      <c r="K725" t="s">
        <v>68</v>
      </c>
      <c r="L725" t="s">
        <v>27</v>
      </c>
      <c r="M725">
        <v>1326</v>
      </c>
      <c r="N725">
        <v>2458</v>
      </c>
      <c r="O725" t="s">
        <v>132</v>
      </c>
      <c r="P725" s="1">
        <v>0.53946300000000003</v>
      </c>
      <c r="S725" t="s">
        <v>126</v>
      </c>
      <c r="T725" t="s">
        <v>41</v>
      </c>
      <c r="U725" t="s">
        <v>26</v>
      </c>
      <c r="W725">
        <v>479</v>
      </c>
      <c r="X725" t="s">
        <v>42</v>
      </c>
      <c r="AB725" t="s">
        <v>141</v>
      </c>
      <c r="AC725" t="s">
        <v>41</v>
      </c>
      <c r="AD725" t="s">
        <v>703</v>
      </c>
      <c r="AE725">
        <v>275</v>
      </c>
      <c r="AF725">
        <v>4733</v>
      </c>
      <c r="AG725" t="s">
        <v>132</v>
      </c>
      <c r="AH725" s="1">
        <v>5.81027E-2</v>
      </c>
    </row>
    <row r="726" spans="1:34" x14ac:dyDescent="0.35">
      <c r="A726" t="s">
        <v>248</v>
      </c>
      <c r="B726" t="s">
        <v>41</v>
      </c>
      <c r="C726" t="s">
        <v>28</v>
      </c>
      <c r="D726">
        <v>2675</v>
      </c>
      <c r="E726">
        <v>2897</v>
      </c>
      <c r="F726" t="s">
        <v>132</v>
      </c>
      <c r="G726" s="1">
        <v>0.923369</v>
      </c>
      <c r="J726" t="s">
        <v>191</v>
      </c>
      <c r="K726" t="s">
        <v>68</v>
      </c>
      <c r="L726" t="s">
        <v>26</v>
      </c>
      <c r="M726">
        <v>1</v>
      </c>
      <c r="N726">
        <v>1115</v>
      </c>
      <c r="O726" t="s">
        <v>132</v>
      </c>
      <c r="P726" s="1">
        <v>8.9689999999999995E-4</v>
      </c>
      <c r="S726" t="s">
        <v>127</v>
      </c>
      <c r="T726" t="s">
        <v>41</v>
      </c>
      <c r="U726" t="s">
        <v>32</v>
      </c>
      <c r="V726">
        <v>2118</v>
      </c>
      <c r="W726">
        <v>2525</v>
      </c>
      <c r="X726" t="s">
        <v>42</v>
      </c>
      <c r="Y726" s="1">
        <v>0.83881190000000005</v>
      </c>
      <c r="AB726" t="s">
        <v>141</v>
      </c>
      <c r="AC726" t="s">
        <v>41</v>
      </c>
      <c r="AD726" t="s">
        <v>28</v>
      </c>
      <c r="AE726">
        <v>3</v>
      </c>
      <c r="AF726">
        <v>594</v>
      </c>
      <c r="AG726" t="s">
        <v>132</v>
      </c>
      <c r="AH726" s="1">
        <v>5.0505000000000003E-3</v>
      </c>
    </row>
    <row r="727" spans="1:34" x14ac:dyDescent="0.35">
      <c r="A727" t="s">
        <v>249</v>
      </c>
      <c r="B727" t="s">
        <v>41</v>
      </c>
      <c r="C727" t="s">
        <v>28</v>
      </c>
      <c r="D727">
        <v>3847</v>
      </c>
      <c r="E727">
        <v>4148</v>
      </c>
      <c r="F727" t="s">
        <v>132</v>
      </c>
      <c r="G727" s="1">
        <v>0.92743489999999995</v>
      </c>
      <c r="J727" t="s">
        <v>192</v>
      </c>
      <c r="K727" t="s">
        <v>41</v>
      </c>
      <c r="L727" t="s">
        <v>32</v>
      </c>
      <c r="M727">
        <v>19815</v>
      </c>
      <c r="N727">
        <v>20689</v>
      </c>
      <c r="O727" t="s">
        <v>132</v>
      </c>
      <c r="P727" s="1">
        <v>0.95775529999999998</v>
      </c>
      <c r="S727" t="s">
        <v>127</v>
      </c>
      <c r="T727" t="s">
        <v>41</v>
      </c>
      <c r="U727" t="s">
        <v>703</v>
      </c>
      <c r="V727">
        <v>2330</v>
      </c>
      <c r="W727">
        <v>4111</v>
      </c>
      <c r="X727" t="s">
        <v>42</v>
      </c>
      <c r="Y727" s="1">
        <v>0.5667721</v>
      </c>
      <c r="AB727" t="s">
        <v>141</v>
      </c>
      <c r="AC727" t="s">
        <v>41</v>
      </c>
      <c r="AD727" t="s">
        <v>26</v>
      </c>
      <c r="AF727">
        <v>269</v>
      </c>
      <c r="AG727" t="s">
        <v>132</v>
      </c>
    </row>
    <row r="728" spans="1:34" x14ac:dyDescent="0.35">
      <c r="A728" t="s">
        <v>250</v>
      </c>
      <c r="B728" t="s">
        <v>41</v>
      </c>
      <c r="C728" t="s">
        <v>28</v>
      </c>
      <c r="D728">
        <v>1018</v>
      </c>
      <c r="E728">
        <v>1123</v>
      </c>
      <c r="F728" t="s">
        <v>132</v>
      </c>
      <c r="G728" s="1">
        <v>0.90650050000000004</v>
      </c>
      <c r="J728" t="s">
        <v>192</v>
      </c>
      <c r="K728" t="s">
        <v>41</v>
      </c>
      <c r="L728" t="s">
        <v>703</v>
      </c>
      <c r="M728">
        <v>39338</v>
      </c>
      <c r="N728">
        <v>43892</v>
      </c>
      <c r="O728" t="s">
        <v>132</v>
      </c>
      <c r="P728" s="1">
        <v>0.89624530000000002</v>
      </c>
      <c r="S728" t="s">
        <v>127</v>
      </c>
      <c r="T728" t="s">
        <v>41</v>
      </c>
      <c r="U728" t="s">
        <v>28</v>
      </c>
      <c r="V728">
        <v>141</v>
      </c>
      <c r="W728">
        <v>614</v>
      </c>
      <c r="X728" t="s">
        <v>42</v>
      </c>
      <c r="Y728" s="1">
        <v>0.2296417</v>
      </c>
      <c r="AB728" t="s">
        <v>141</v>
      </c>
      <c r="AC728" t="s">
        <v>41</v>
      </c>
      <c r="AD728" t="s">
        <v>27</v>
      </c>
      <c r="AF728">
        <v>558</v>
      </c>
      <c r="AG728" t="s">
        <v>132</v>
      </c>
    </row>
    <row r="729" spans="1:34" x14ac:dyDescent="0.35">
      <c r="A729" t="s">
        <v>251</v>
      </c>
      <c r="B729" t="s">
        <v>41</v>
      </c>
      <c r="C729" t="s">
        <v>28</v>
      </c>
      <c r="D729">
        <v>505</v>
      </c>
      <c r="E729">
        <v>562</v>
      </c>
      <c r="F729" t="s">
        <v>132</v>
      </c>
      <c r="G729" s="1">
        <v>0.8985765</v>
      </c>
      <c r="J729" t="s">
        <v>192</v>
      </c>
      <c r="K729" t="s">
        <v>41</v>
      </c>
      <c r="L729" t="s">
        <v>28</v>
      </c>
      <c r="M729">
        <v>4479</v>
      </c>
      <c r="N729">
        <v>5161</v>
      </c>
      <c r="O729" t="s">
        <v>132</v>
      </c>
      <c r="P729" s="1">
        <v>0.86785509999999999</v>
      </c>
      <c r="S729" t="s">
        <v>127</v>
      </c>
      <c r="T729" t="s">
        <v>41</v>
      </c>
      <c r="U729" t="s">
        <v>27</v>
      </c>
      <c r="V729">
        <v>2</v>
      </c>
      <c r="W729">
        <v>604</v>
      </c>
      <c r="X729" t="s">
        <v>42</v>
      </c>
      <c r="Y729" s="1">
        <v>3.3113000000000001E-3</v>
      </c>
      <c r="AB729" t="s">
        <v>142</v>
      </c>
      <c r="AC729" t="s">
        <v>41</v>
      </c>
      <c r="AD729" t="s">
        <v>32</v>
      </c>
      <c r="AE729">
        <v>9816</v>
      </c>
      <c r="AF729">
        <v>20257</v>
      </c>
      <c r="AG729" t="s">
        <v>143</v>
      </c>
      <c r="AH729" s="1">
        <v>0.48457319999999998</v>
      </c>
    </row>
    <row r="730" spans="1:34" x14ac:dyDescent="0.35">
      <c r="A730" t="s">
        <v>252</v>
      </c>
      <c r="B730" t="s">
        <v>41</v>
      </c>
      <c r="C730" t="s">
        <v>28</v>
      </c>
      <c r="D730">
        <v>3826</v>
      </c>
      <c r="E730">
        <v>4079</v>
      </c>
      <c r="F730" t="s">
        <v>143</v>
      </c>
      <c r="G730" s="1">
        <v>0.937975</v>
      </c>
      <c r="J730" t="s">
        <v>192</v>
      </c>
      <c r="K730" t="s">
        <v>41</v>
      </c>
      <c r="L730" t="s">
        <v>27</v>
      </c>
      <c r="M730">
        <v>2293</v>
      </c>
      <c r="N730">
        <v>5011</v>
      </c>
      <c r="O730" t="s">
        <v>132</v>
      </c>
      <c r="P730" s="1">
        <v>0.45759329999999998</v>
      </c>
      <c r="S730" t="s">
        <v>127</v>
      </c>
      <c r="T730" t="s">
        <v>41</v>
      </c>
      <c r="U730" t="s">
        <v>26</v>
      </c>
      <c r="W730">
        <v>327</v>
      </c>
      <c r="X730" t="s">
        <v>42</v>
      </c>
      <c r="AB730" t="s">
        <v>142</v>
      </c>
      <c r="AC730" t="s">
        <v>41</v>
      </c>
      <c r="AD730" t="s">
        <v>703</v>
      </c>
      <c r="AE730">
        <v>1990</v>
      </c>
      <c r="AF730">
        <v>48043</v>
      </c>
      <c r="AG730" t="s">
        <v>143</v>
      </c>
      <c r="AH730" s="1">
        <v>4.1421199999999998E-2</v>
      </c>
    </row>
    <row r="731" spans="1:34" x14ac:dyDescent="0.35">
      <c r="A731" t="s">
        <v>253</v>
      </c>
      <c r="B731" t="s">
        <v>41</v>
      </c>
      <c r="C731" t="s">
        <v>28</v>
      </c>
      <c r="D731">
        <v>4105</v>
      </c>
      <c r="E731">
        <v>4436</v>
      </c>
      <c r="F731" t="s">
        <v>143</v>
      </c>
      <c r="G731" s="1">
        <v>0.92538319999999996</v>
      </c>
      <c r="J731" t="s">
        <v>192</v>
      </c>
      <c r="K731" t="s">
        <v>41</v>
      </c>
      <c r="L731" t="s">
        <v>26</v>
      </c>
      <c r="M731">
        <v>5</v>
      </c>
      <c r="N731">
        <v>2578</v>
      </c>
      <c r="O731" t="s">
        <v>132</v>
      </c>
      <c r="P731" s="1">
        <v>1.9395E-3</v>
      </c>
      <c r="S731" t="s">
        <v>128</v>
      </c>
      <c r="T731" t="s">
        <v>41</v>
      </c>
      <c r="U731" t="s">
        <v>32</v>
      </c>
      <c r="V731">
        <v>8673</v>
      </c>
      <c r="W731">
        <v>10141</v>
      </c>
      <c r="X731" t="s">
        <v>42</v>
      </c>
      <c r="Y731" s="1">
        <v>0.85524109999999998</v>
      </c>
      <c r="AB731" t="s">
        <v>142</v>
      </c>
      <c r="AC731" t="s">
        <v>41</v>
      </c>
      <c r="AD731" t="s">
        <v>28</v>
      </c>
      <c r="AE731">
        <v>3</v>
      </c>
      <c r="AF731">
        <v>7105</v>
      </c>
      <c r="AG731" t="s">
        <v>143</v>
      </c>
      <c r="AH731" s="1">
        <v>4.2220000000000002E-4</v>
      </c>
    </row>
    <row r="732" spans="1:34" x14ac:dyDescent="0.35">
      <c r="A732" t="s">
        <v>254</v>
      </c>
      <c r="B732" t="s">
        <v>41</v>
      </c>
      <c r="C732" t="s">
        <v>28</v>
      </c>
      <c r="D732">
        <v>823</v>
      </c>
      <c r="E732">
        <v>914</v>
      </c>
      <c r="F732" t="s">
        <v>143</v>
      </c>
      <c r="G732" s="1">
        <v>0.90043770000000001</v>
      </c>
      <c r="J732" t="s">
        <v>193</v>
      </c>
      <c r="K732" t="s">
        <v>41</v>
      </c>
      <c r="L732" t="s">
        <v>28</v>
      </c>
      <c r="M732">
        <v>5197</v>
      </c>
      <c r="N732">
        <v>5760</v>
      </c>
      <c r="O732" t="s">
        <v>132</v>
      </c>
      <c r="P732" s="1">
        <v>0.90225699999999998</v>
      </c>
      <c r="S732" t="s">
        <v>128</v>
      </c>
      <c r="T732" t="s">
        <v>41</v>
      </c>
      <c r="U732" t="s">
        <v>703</v>
      </c>
      <c r="V732">
        <v>6064</v>
      </c>
      <c r="W732">
        <v>14739</v>
      </c>
      <c r="X732" t="s">
        <v>42</v>
      </c>
      <c r="Y732" s="1">
        <v>0.4114255</v>
      </c>
      <c r="AB732" t="s">
        <v>142</v>
      </c>
      <c r="AC732" t="s">
        <v>41</v>
      </c>
      <c r="AD732" t="s">
        <v>26</v>
      </c>
      <c r="AF732">
        <v>4584</v>
      </c>
      <c r="AG732" t="s">
        <v>143</v>
      </c>
    </row>
    <row r="733" spans="1:34" x14ac:dyDescent="0.35">
      <c r="A733" t="s">
        <v>255</v>
      </c>
      <c r="B733" t="s">
        <v>41</v>
      </c>
      <c r="C733" t="s">
        <v>28</v>
      </c>
      <c r="D733">
        <v>1959</v>
      </c>
      <c r="E733">
        <v>2083</v>
      </c>
      <c r="F733" t="s">
        <v>143</v>
      </c>
      <c r="G733" s="1">
        <v>0.94047049999999999</v>
      </c>
      <c r="J733" t="s">
        <v>193</v>
      </c>
      <c r="K733" t="s">
        <v>41</v>
      </c>
      <c r="L733" t="s">
        <v>703</v>
      </c>
      <c r="M733">
        <v>31182</v>
      </c>
      <c r="N733">
        <v>35062</v>
      </c>
      <c r="O733" t="s">
        <v>132</v>
      </c>
      <c r="P733" s="1">
        <v>0.88933890000000004</v>
      </c>
      <c r="S733" t="s">
        <v>128</v>
      </c>
      <c r="T733" t="s">
        <v>41</v>
      </c>
      <c r="U733" t="s">
        <v>28</v>
      </c>
      <c r="V733">
        <v>218</v>
      </c>
      <c r="W733">
        <v>1681</v>
      </c>
      <c r="X733" t="s">
        <v>42</v>
      </c>
      <c r="Y733" s="1">
        <v>0.12968470000000001</v>
      </c>
      <c r="AB733" t="s">
        <v>142</v>
      </c>
      <c r="AC733" t="s">
        <v>41</v>
      </c>
      <c r="AD733" t="s">
        <v>27</v>
      </c>
      <c r="AF733">
        <v>8642</v>
      </c>
      <c r="AG733" t="s">
        <v>143</v>
      </c>
    </row>
    <row r="734" spans="1:34" x14ac:dyDescent="0.35">
      <c r="A734" t="s">
        <v>256</v>
      </c>
      <c r="B734" t="s">
        <v>41</v>
      </c>
      <c r="C734" t="s">
        <v>28</v>
      </c>
      <c r="D734">
        <v>795</v>
      </c>
      <c r="E734">
        <v>935</v>
      </c>
      <c r="F734" t="s">
        <v>132</v>
      </c>
      <c r="G734" s="1">
        <v>0.85026740000000001</v>
      </c>
      <c r="J734" t="s">
        <v>193</v>
      </c>
      <c r="K734" t="s">
        <v>41</v>
      </c>
      <c r="L734" t="s">
        <v>32</v>
      </c>
      <c r="M734">
        <v>8735</v>
      </c>
      <c r="N734">
        <v>10102</v>
      </c>
      <c r="O734" t="s">
        <v>132</v>
      </c>
      <c r="P734" s="1">
        <v>0.86468029999999996</v>
      </c>
      <c r="S734" t="s">
        <v>128</v>
      </c>
      <c r="T734" t="s">
        <v>41</v>
      </c>
      <c r="U734" t="s">
        <v>26</v>
      </c>
      <c r="W734">
        <v>1223</v>
      </c>
      <c r="X734" t="s">
        <v>42</v>
      </c>
      <c r="AB734" t="s">
        <v>144</v>
      </c>
      <c r="AC734" t="s">
        <v>41</v>
      </c>
      <c r="AD734" t="s">
        <v>32</v>
      </c>
      <c r="AE734">
        <v>11177</v>
      </c>
      <c r="AF734">
        <v>23203</v>
      </c>
      <c r="AG734" t="s">
        <v>143</v>
      </c>
      <c r="AH734" s="1">
        <v>0.48170499999999999</v>
      </c>
    </row>
    <row r="735" spans="1:34" x14ac:dyDescent="0.35">
      <c r="A735" t="s">
        <v>257</v>
      </c>
      <c r="B735" t="s">
        <v>41</v>
      </c>
      <c r="C735" t="s">
        <v>28</v>
      </c>
      <c r="D735">
        <v>482</v>
      </c>
      <c r="E735">
        <v>553</v>
      </c>
      <c r="F735" t="s">
        <v>143</v>
      </c>
      <c r="G735" s="1">
        <v>0.87160939999999998</v>
      </c>
      <c r="J735" t="s">
        <v>193</v>
      </c>
      <c r="K735" t="s">
        <v>41</v>
      </c>
      <c r="L735" t="s">
        <v>27</v>
      </c>
      <c r="M735">
        <v>2576</v>
      </c>
      <c r="N735">
        <v>5115</v>
      </c>
      <c r="O735" t="s">
        <v>132</v>
      </c>
      <c r="P735" s="1">
        <v>0.50361679999999998</v>
      </c>
      <c r="S735" t="s">
        <v>128</v>
      </c>
      <c r="T735" t="s">
        <v>41</v>
      </c>
      <c r="U735" t="s">
        <v>27</v>
      </c>
      <c r="W735">
        <v>2003</v>
      </c>
      <c r="X735" t="s">
        <v>42</v>
      </c>
      <c r="AB735" t="s">
        <v>144</v>
      </c>
      <c r="AC735" t="s">
        <v>41</v>
      </c>
      <c r="AD735" t="s">
        <v>703</v>
      </c>
      <c r="AE735">
        <v>1419</v>
      </c>
      <c r="AF735">
        <v>30754</v>
      </c>
      <c r="AG735" t="s">
        <v>143</v>
      </c>
      <c r="AH735" s="1">
        <v>4.6140300000000002E-2</v>
      </c>
    </row>
    <row r="736" spans="1:34" x14ac:dyDescent="0.35">
      <c r="A736" t="s">
        <v>258</v>
      </c>
      <c r="B736" t="s">
        <v>41</v>
      </c>
      <c r="C736" t="s">
        <v>28</v>
      </c>
      <c r="D736">
        <v>965</v>
      </c>
      <c r="E736">
        <v>1024</v>
      </c>
      <c r="F736" t="s">
        <v>143</v>
      </c>
      <c r="G736" s="1">
        <v>0.94238279999999996</v>
      </c>
      <c r="J736" t="s">
        <v>193</v>
      </c>
      <c r="K736" t="s">
        <v>41</v>
      </c>
      <c r="L736" t="s">
        <v>26</v>
      </c>
      <c r="M736">
        <v>1</v>
      </c>
      <c r="N736">
        <v>2284</v>
      </c>
      <c r="O736" t="s">
        <v>132</v>
      </c>
      <c r="P736" s="1">
        <v>4.3780000000000002E-4</v>
      </c>
      <c r="S736" t="s">
        <v>129</v>
      </c>
      <c r="T736" t="s">
        <v>41</v>
      </c>
      <c r="U736" t="s">
        <v>32</v>
      </c>
      <c r="V736">
        <v>3223</v>
      </c>
      <c r="W736">
        <v>4192</v>
      </c>
      <c r="X736" t="s">
        <v>42</v>
      </c>
      <c r="Y736" s="1">
        <v>0.76884540000000001</v>
      </c>
      <c r="AB736" t="s">
        <v>144</v>
      </c>
      <c r="AC736" t="s">
        <v>41</v>
      </c>
      <c r="AD736" t="s">
        <v>28</v>
      </c>
      <c r="AE736">
        <v>4</v>
      </c>
      <c r="AF736">
        <v>3607</v>
      </c>
      <c r="AG736" t="s">
        <v>143</v>
      </c>
      <c r="AH736" s="1">
        <v>1.109E-3</v>
      </c>
    </row>
    <row r="737" spans="1:34" x14ac:dyDescent="0.35">
      <c r="A737" t="s">
        <v>259</v>
      </c>
      <c r="B737" t="s">
        <v>41</v>
      </c>
      <c r="C737" t="s">
        <v>28</v>
      </c>
      <c r="D737">
        <v>2709</v>
      </c>
      <c r="E737">
        <v>3400</v>
      </c>
      <c r="F737" t="s">
        <v>143</v>
      </c>
      <c r="G737" s="1">
        <v>0.79676469999999999</v>
      </c>
      <c r="J737" t="s">
        <v>194</v>
      </c>
      <c r="K737" t="s">
        <v>41</v>
      </c>
      <c r="L737" t="s">
        <v>28</v>
      </c>
      <c r="M737">
        <v>4788</v>
      </c>
      <c r="N737">
        <v>5181</v>
      </c>
      <c r="O737" t="s">
        <v>132</v>
      </c>
      <c r="P737" s="1">
        <v>0.92414589999999996</v>
      </c>
      <c r="S737" t="s">
        <v>129</v>
      </c>
      <c r="T737" t="s">
        <v>41</v>
      </c>
      <c r="U737" t="s">
        <v>703</v>
      </c>
      <c r="V737">
        <v>3712</v>
      </c>
      <c r="W737">
        <v>8995</v>
      </c>
      <c r="X737" t="s">
        <v>42</v>
      </c>
      <c r="Y737" s="1">
        <v>0.41267369999999998</v>
      </c>
      <c r="AB737" t="s">
        <v>144</v>
      </c>
      <c r="AC737" t="s">
        <v>41</v>
      </c>
      <c r="AD737" t="s">
        <v>26</v>
      </c>
      <c r="AF737">
        <v>2216</v>
      </c>
      <c r="AG737" t="s">
        <v>143</v>
      </c>
    </row>
    <row r="738" spans="1:34" x14ac:dyDescent="0.35">
      <c r="A738" t="s">
        <v>260</v>
      </c>
      <c r="B738" t="s">
        <v>41</v>
      </c>
      <c r="C738" t="s">
        <v>28</v>
      </c>
      <c r="D738">
        <v>1066</v>
      </c>
      <c r="E738">
        <v>1205</v>
      </c>
      <c r="F738" t="s">
        <v>143</v>
      </c>
      <c r="G738" s="1">
        <v>0.88464730000000003</v>
      </c>
      <c r="J738" t="s">
        <v>194</v>
      </c>
      <c r="K738" t="s">
        <v>41</v>
      </c>
      <c r="L738" t="s">
        <v>32</v>
      </c>
      <c r="M738">
        <v>13031</v>
      </c>
      <c r="N738">
        <v>14360</v>
      </c>
      <c r="O738" t="s">
        <v>132</v>
      </c>
      <c r="P738" s="1">
        <v>0.90745129999999996</v>
      </c>
      <c r="S738" t="s">
        <v>129</v>
      </c>
      <c r="T738" t="s">
        <v>41</v>
      </c>
      <c r="U738" t="s">
        <v>28</v>
      </c>
      <c r="V738">
        <v>186</v>
      </c>
      <c r="W738">
        <v>1129</v>
      </c>
      <c r="X738" t="s">
        <v>42</v>
      </c>
      <c r="Y738" s="1">
        <v>0.16474759999999999</v>
      </c>
      <c r="AB738" t="s">
        <v>144</v>
      </c>
      <c r="AC738" t="s">
        <v>41</v>
      </c>
      <c r="AD738" t="s">
        <v>27</v>
      </c>
      <c r="AF738">
        <v>3842</v>
      </c>
      <c r="AG738" t="s">
        <v>143</v>
      </c>
    </row>
    <row r="739" spans="1:34" x14ac:dyDescent="0.35">
      <c r="A739" t="s">
        <v>261</v>
      </c>
      <c r="B739" t="s">
        <v>41</v>
      </c>
      <c r="C739" t="s">
        <v>28</v>
      </c>
      <c r="D739">
        <v>1245</v>
      </c>
      <c r="E739">
        <v>1647</v>
      </c>
      <c r="F739" t="s">
        <v>143</v>
      </c>
      <c r="G739" s="1">
        <v>0.75591989999999998</v>
      </c>
      <c r="J739" t="s">
        <v>194</v>
      </c>
      <c r="K739" t="s">
        <v>41</v>
      </c>
      <c r="L739" t="s">
        <v>703</v>
      </c>
      <c r="M739">
        <v>32839</v>
      </c>
      <c r="N739">
        <v>38094</v>
      </c>
      <c r="O739" t="s">
        <v>132</v>
      </c>
      <c r="P739" s="1">
        <v>0.86205180000000003</v>
      </c>
      <c r="S739" t="s">
        <v>129</v>
      </c>
      <c r="T739" t="s">
        <v>41</v>
      </c>
      <c r="U739" t="s">
        <v>27</v>
      </c>
      <c r="V739">
        <v>1</v>
      </c>
      <c r="W739">
        <v>1300</v>
      </c>
      <c r="X739" t="s">
        <v>42</v>
      </c>
      <c r="Y739" s="1">
        <v>7.6920000000000005E-4</v>
      </c>
      <c r="AB739" t="s">
        <v>145</v>
      </c>
      <c r="AC739" t="s">
        <v>41</v>
      </c>
      <c r="AD739" t="s">
        <v>32</v>
      </c>
      <c r="AE739">
        <v>3022</v>
      </c>
      <c r="AF739">
        <v>5754</v>
      </c>
      <c r="AG739" t="s">
        <v>42</v>
      </c>
      <c r="AH739" s="1">
        <v>0.52519990000000005</v>
      </c>
    </row>
    <row r="740" spans="1:34" x14ac:dyDescent="0.35">
      <c r="A740" t="s">
        <v>262</v>
      </c>
      <c r="B740" t="s">
        <v>41</v>
      </c>
      <c r="C740" t="s">
        <v>28</v>
      </c>
      <c r="D740">
        <v>2104</v>
      </c>
      <c r="E740">
        <v>2450</v>
      </c>
      <c r="F740" t="s">
        <v>143</v>
      </c>
      <c r="G740" s="1">
        <v>0.85877550000000002</v>
      </c>
      <c r="J740" t="s">
        <v>194</v>
      </c>
      <c r="K740" t="s">
        <v>41</v>
      </c>
      <c r="L740" t="s">
        <v>27</v>
      </c>
      <c r="M740">
        <v>2821</v>
      </c>
      <c r="N740">
        <v>5281</v>
      </c>
      <c r="O740" t="s">
        <v>132</v>
      </c>
      <c r="P740" s="1">
        <v>0.53417919999999997</v>
      </c>
      <c r="S740" t="s">
        <v>129</v>
      </c>
      <c r="T740" t="s">
        <v>41</v>
      </c>
      <c r="U740" t="s">
        <v>26</v>
      </c>
      <c r="W740">
        <v>782</v>
      </c>
      <c r="X740" t="s">
        <v>42</v>
      </c>
      <c r="AB740" t="s">
        <v>145</v>
      </c>
      <c r="AC740" t="s">
        <v>41</v>
      </c>
      <c r="AD740" t="s">
        <v>703</v>
      </c>
      <c r="AE740">
        <v>371</v>
      </c>
      <c r="AF740">
        <v>8420</v>
      </c>
      <c r="AG740" t="s">
        <v>42</v>
      </c>
      <c r="AH740" s="1">
        <v>4.4061799999999998E-2</v>
      </c>
    </row>
    <row r="741" spans="1:34" x14ac:dyDescent="0.35">
      <c r="A741" t="s">
        <v>263</v>
      </c>
      <c r="B741" t="s">
        <v>41</v>
      </c>
      <c r="C741" t="s">
        <v>28</v>
      </c>
      <c r="D741">
        <v>1533</v>
      </c>
      <c r="E741">
        <v>2010</v>
      </c>
      <c r="F741" t="s">
        <v>143</v>
      </c>
      <c r="G741" s="1">
        <v>0.76268659999999999</v>
      </c>
      <c r="J741" t="s">
        <v>194</v>
      </c>
      <c r="K741" t="s">
        <v>41</v>
      </c>
      <c r="L741" t="s">
        <v>26</v>
      </c>
      <c r="M741">
        <v>1</v>
      </c>
      <c r="N741">
        <v>2684</v>
      </c>
      <c r="O741" t="s">
        <v>132</v>
      </c>
      <c r="P741" s="1">
        <v>3.726E-4</v>
      </c>
      <c r="S741" t="s">
        <v>130</v>
      </c>
      <c r="T741" t="s">
        <v>41</v>
      </c>
      <c r="U741" t="s">
        <v>32</v>
      </c>
      <c r="V741">
        <v>3660</v>
      </c>
      <c r="W741">
        <v>4666</v>
      </c>
      <c r="X741" t="s">
        <v>42</v>
      </c>
      <c r="Y741" s="1">
        <v>0.78439780000000003</v>
      </c>
      <c r="AB741" t="s">
        <v>145</v>
      </c>
      <c r="AC741" t="s">
        <v>41</v>
      </c>
      <c r="AD741" t="s">
        <v>26</v>
      </c>
      <c r="AF741">
        <v>654</v>
      </c>
      <c r="AG741" t="s">
        <v>42</v>
      </c>
    </row>
    <row r="742" spans="1:34" x14ac:dyDescent="0.35">
      <c r="A742" t="s">
        <v>264</v>
      </c>
      <c r="B742" t="s">
        <v>41</v>
      </c>
      <c r="C742" t="s">
        <v>28</v>
      </c>
      <c r="D742">
        <v>1706</v>
      </c>
      <c r="E742">
        <v>2392</v>
      </c>
      <c r="F742" t="s">
        <v>143</v>
      </c>
      <c r="G742" s="1">
        <v>0.71321069999999998</v>
      </c>
      <c r="J742" t="s">
        <v>195</v>
      </c>
      <c r="K742" t="s">
        <v>68</v>
      </c>
      <c r="L742" t="s">
        <v>28</v>
      </c>
      <c r="M742">
        <v>6844</v>
      </c>
      <c r="N742">
        <v>7916</v>
      </c>
      <c r="O742" t="s">
        <v>132</v>
      </c>
      <c r="P742" s="1">
        <v>0.86457810000000002</v>
      </c>
      <c r="S742" t="s">
        <v>130</v>
      </c>
      <c r="T742" t="s">
        <v>41</v>
      </c>
      <c r="U742" t="s">
        <v>703</v>
      </c>
      <c r="V742">
        <v>4081</v>
      </c>
      <c r="W742">
        <v>9135</v>
      </c>
      <c r="X742" t="s">
        <v>42</v>
      </c>
      <c r="Y742" s="1">
        <v>0.44674330000000001</v>
      </c>
      <c r="AB742" t="s">
        <v>145</v>
      </c>
      <c r="AC742" t="s">
        <v>41</v>
      </c>
      <c r="AD742" t="s">
        <v>28</v>
      </c>
      <c r="AF742">
        <v>912</v>
      </c>
      <c r="AG742" t="s">
        <v>42</v>
      </c>
    </row>
    <row r="743" spans="1:34" x14ac:dyDescent="0.35">
      <c r="A743" t="s">
        <v>265</v>
      </c>
      <c r="B743" t="s">
        <v>41</v>
      </c>
      <c r="C743" t="s">
        <v>28</v>
      </c>
      <c r="D743">
        <v>554</v>
      </c>
      <c r="E743">
        <v>965</v>
      </c>
      <c r="F743" t="s">
        <v>143</v>
      </c>
      <c r="G743" s="1">
        <v>0.57409330000000003</v>
      </c>
      <c r="J743" t="s">
        <v>195</v>
      </c>
      <c r="K743" t="s">
        <v>68</v>
      </c>
      <c r="L743" t="s">
        <v>703</v>
      </c>
      <c r="M743">
        <v>42510</v>
      </c>
      <c r="N743">
        <v>49591</v>
      </c>
      <c r="O743" t="s">
        <v>132</v>
      </c>
      <c r="P743" s="1">
        <v>0.85721199999999997</v>
      </c>
      <c r="S743" t="s">
        <v>130</v>
      </c>
      <c r="T743" t="s">
        <v>41</v>
      </c>
      <c r="U743" t="s">
        <v>28</v>
      </c>
      <c r="V743">
        <v>159</v>
      </c>
      <c r="W743">
        <v>991</v>
      </c>
      <c r="X743" t="s">
        <v>42</v>
      </c>
      <c r="Y743" s="1">
        <v>0.160444</v>
      </c>
      <c r="AB743" t="s">
        <v>145</v>
      </c>
      <c r="AC743" t="s">
        <v>41</v>
      </c>
      <c r="AD743" t="s">
        <v>27</v>
      </c>
      <c r="AF743">
        <v>1007</v>
      </c>
      <c r="AG743" t="s">
        <v>42</v>
      </c>
    </row>
    <row r="744" spans="1:34" x14ac:dyDescent="0.35">
      <c r="A744" t="s">
        <v>266</v>
      </c>
      <c r="B744" t="s">
        <v>41</v>
      </c>
      <c r="C744" t="s">
        <v>28</v>
      </c>
      <c r="D744">
        <v>533</v>
      </c>
      <c r="E744">
        <v>895</v>
      </c>
      <c r="F744" t="s">
        <v>143</v>
      </c>
      <c r="G744" s="1">
        <v>0.59553069999999997</v>
      </c>
      <c r="J744" t="s">
        <v>195</v>
      </c>
      <c r="K744" t="s">
        <v>68</v>
      </c>
      <c r="L744" t="s">
        <v>32</v>
      </c>
      <c r="M744">
        <v>10572</v>
      </c>
      <c r="N744">
        <v>12661</v>
      </c>
      <c r="O744" t="s">
        <v>132</v>
      </c>
      <c r="P744" s="1">
        <v>0.83500509999999994</v>
      </c>
      <c r="S744" t="s">
        <v>130</v>
      </c>
      <c r="T744" t="s">
        <v>41</v>
      </c>
      <c r="U744" t="s">
        <v>27</v>
      </c>
      <c r="V744">
        <v>3</v>
      </c>
      <c r="W744">
        <v>1120</v>
      </c>
      <c r="X744" t="s">
        <v>42</v>
      </c>
      <c r="Y744" s="1">
        <v>2.6786000000000002E-3</v>
      </c>
      <c r="AB744" t="s">
        <v>146</v>
      </c>
      <c r="AC744" t="s">
        <v>41</v>
      </c>
      <c r="AD744" t="s">
        <v>32</v>
      </c>
      <c r="AE744">
        <v>2413</v>
      </c>
      <c r="AF744">
        <v>4348</v>
      </c>
      <c r="AG744" t="s">
        <v>42</v>
      </c>
      <c r="AH744" s="1">
        <v>0.55496780000000001</v>
      </c>
    </row>
    <row r="745" spans="1:34" x14ac:dyDescent="0.35">
      <c r="A745" t="s">
        <v>267</v>
      </c>
      <c r="B745" t="s">
        <v>41</v>
      </c>
      <c r="C745" t="s">
        <v>28</v>
      </c>
      <c r="D745">
        <v>845</v>
      </c>
      <c r="E745">
        <v>1069</v>
      </c>
      <c r="F745" t="s">
        <v>143</v>
      </c>
      <c r="G745" s="1">
        <v>0.79045840000000001</v>
      </c>
      <c r="J745" t="s">
        <v>195</v>
      </c>
      <c r="K745" t="s">
        <v>68</v>
      </c>
      <c r="L745" t="s">
        <v>27</v>
      </c>
      <c r="M745">
        <v>2918</v>
      </c>
      <c r="N745">
        <v>7687</v>
      </c>
      <c r="O745" t="s">
        <v>132</v>
      </c>
      <c r="P745" s="1">
        <v>0.37960189999999999</v>
      </c>
      <c r="S745" t="s">
        <v>130</v>
      </c>
      <c r="T745" t="s">
        <v>41</v>
      </c>
      <c r="U745" t="s">
        <v>26</v>
      </c>
      <c r="W745">
        <v>698</v>
      </c>
      <c r="X745" t="s">
        <v>42</v>
      </c>
      <c r="AB745" t="s">
        <v>146</v>
      </c>
      <c r="AC745" t="s">
        <v>41</v>
      </c>
      <c r="AD745" t="s">
        <v>703</v>
      </c>
      <c r="AE745">
        <v>347</v>
      </c>
      <c r="AF745">
        <v>7028</v>
      </c>
      <c r="AG745" t="s">
        <v>42</v>
      </c>
      <c r="AH745" s="1">
        <v>4.9373899999999998E-2</v>
      </c>
    </row>
    <row r="746" spans="1:34" x14ac:dyDescent="0.35">
      <c r="A746" t="s">
        <v>268</v>
      </c>
      <c r="B746" t="s">
        <v>41</v>
      </c>
      <c r="C746" t="s">
        <v>28</v>
      </c>
      <c r="D746">
        <v>541</v>
      </c>
      <c r="E746">
        <v>852</v>
      </c>
      <c r="F746" t="s">
        <v>143</v>
      </c>
      <c r="G746" s="1">
        <v>0.63497650000000005</v>
      </c>
      <c r="J746" t="s">
        <v>195</v>
      </c>
      <c r="K746" t="s">
        <v>68</v>
      </c>
      <c r="L746" t="s">
        <v>26</v>
      </c>
      <c r="M746">
        <v>2</v>
      </c>
      <c r="N746">
        <v>4073</v>
      </c>
      <c r="O746" t="s">
        <v>132</v>
      </c>
      <c r="P746" s="1">
        <v>4.9100000000000001E-4</v>
      </c>
      <c r="S746" t="s">
        <v>131</v>
      </c>
      <c r="T746" t="s">
        <v>41</v>
      </c>
      <c r="U746" t="s">
        <v>32</v>
      </c>
      <c r="V746">
        <v>2326</v>
      </c>
      <c r="W746">
        <v>2791</v>
      </c>
      <c r="X746" t="s">
        <v>132</v>
      </c>
      <c r="Y746" s="1">
        <v>0.83339300000000005</v>
      </c>
      <c r="AB746" t="s">
        <v>146</v>
      </c>
      <c r="AC746" t="s">
        <v>41</v>
      </c>
      <c r="AD746" t="s">
        <v>26</v>
      </c>
      <c r="AF746">
        <v>705</v>
      </c>
      <c r="AG746" t="s">
        <v>42</v>
      </c>
    </row>
    <row r="747" spans="1:34" x14ac:dyDescent="0.35">
      <c r="A747" t="s">
        <v>269</v>
      </c>
      <c r="B747" t="s">
        <v>41</v>
      </c>
      <c r="C747" t="s">
        <v>28</v>
      </c>
      <c r="D747">
        <v>676</v>
      </c>
      <c r="E747">
        <v>832</v>
      </c>
      <c r="F747" t="s">
        <v>143</v>
      </c>
      <c r="G747" s="1">
        <v>0.8125</v>
      </c>
      <c r="J747" t="s">
        <v>196</v>
      </c>
      <c r="K747" t="s">
        <v>68</v>
      </c>
      <c r="L747" t="s">
        <v>32</v>
      </c>
      <c r="M747">
        <v>20474</v>
      </c>
      <c r="N747">
        <v>22579</v>
      </c>
      <c r="O747" t="s">
        <v>132</v>
      </c>
      <c r="P747" s="1">
        <v>0.90677180000000002</v>
      </c>
      <c r="S747" t="s">
        <v>131</v>
      </c>
      <c r="T747" t="s">
        <v>41</v>
      </c>
      <c r="U747" t="s">
        <v>703</v>
      </c>
      <c r="V747">
        <v>2586</v>
      </c>
      <c r="W747">
        <v>5664</v>
      </c>
      <c r="X747" t="s">
        <v>132</v>
      </c>
      <c r="Y747" s="1">
        <v>0.45656780000000002</v>
      </c>
      <c r="AB747" t="s">
        <v>146</v>
      </c>
      <c r="AC747" t="s">
        <v>41</v>
      </c>
      <c r="AD747" t="s">
        <v>28</v>
      </c>
      <c r="AF747">
        <v>883</v>
      </c>
      <c r="AG747" t="s">
        <v>42</v>
      </c>
    </row>
    <row r="748" spans="1:34" x14ac:dyDescent="0.35">
      <c r="A748" t="s">
        <v>270</v>
      </c>
      <c r="B748" t="s">
        <v>41</v>
      </c>
      <c r="C748" t="s">
        <v>28</v>
      </c>
      <c r="D748">
        <v>1003</v>
      </c>
      <c r="E748">
        <v>1198</v>
      </c>
      <c r="F748" t="s">
        <v>143</v>
      </c>
      <c r="G748" s="1">
        <v>0.83722870000000005</v>
      </c>
      <c r="J748" t="s">
        <v>196</v>
      </c>
      <c r="K748" t="s">
        <v>68</v>
      </c>
      <c r="L748" t="s">
        <v>703</v>
      </c>
      <c r="M748">
        <v>38565</v>
      </c>
      <c r="N748">
        <v>43727</v>
      </c>
      <c r="O748" t="s">
        <v>132</v>
      </c>
      <c r="P748" s="1">
        <v>0.88194939999999999</v>
      </c>
      <c r="S748" t="s">
        <v>131</v>
      </c>
      <c r="T748" t="s">
        <v>41</v>
      </c>
      <c r="U748" t="s">
        <v>28</v>
      </c>
      <c r="V748">
        <v>101</v>
      </c>
      <c r="W748">
        <v>610</v>
      </c>
      <c r="X748" t="s">
        <v>132</v>
      </c>
      <c r="Y748" s="1">
        <v>0.16557379999999999</v>
      </c>
      <c r="AB748" t="s">
        <v>146</v>
      </c>
      <c r="AC748" t="s">
        <v>41</v>
      </c>
      <c r="AD748" t="s">
        <v>27</v>
      </c>
      <c r="AF748">
        <v>1154</v>
      </c>
      <c r="AG748" t="s">
        <v>42</v>
      </c>
    </row>
    <row r="749" spans="1:34" x14ac:dyDescent="0.35">
      <c r="A749" t="s">
        <v>271</v>
      </c>
      <c r="B749" t="s">
        <v>41</v>
      </c>
      <c r="C749" t="s">
        <v>28</v>
      </c>
      <c r="D749">
        <v>947</v>
      </c>
      <c r="E749">
        <v>1192</v>
      </c>
      <c r="F749" t="s">
        <v>143</v>
      </c>
      <c r="G749" s="1">
        <v>0.79446309999999998</v>
      </c>
      <c r="J749" t="s">
        <v>196</v>
      </c>
      <c r="K749" t="s">
        <v>68</v>
      </c>
      <c r="L749" t="s">
        <v>28</v>
      </c>
      <c r="M749">
        <v>5523</v>
      </c>
      <c r="N749">
        <v>6624</v>
      </c>
      <c r="O749" t="s">
        <v>132</v>
      </c>
      <c r="P749" s="1">
        <v>0.83378620000000003</v>
      </c>
      <c r="S749" t="s">
        <v>131</v>
      </c>
      <c r="T749" t="s">
        <v>41</v>
      </c>
      <c r="U749" t="s">
        <v>26</v>
      </c>
      <c r="W749">
        <v>477</v>
      </c>
      <c r="X749" t="s">
        <v>132</v>
      </c>
      <c r="AB749" t="s">
        <v>147</v>
      </c>
      <c r="AC749" t="s">
        <v>41</v>
      </c>
      <c r="AD749" t="s">
        <v>32</v>
      </c>
      <c r="AE749">
        <v>4114</v>
      </c>
      <c r="AF749">
        <v>9225</v>
      </c>
      <c r="AG749" t="s">
        <v>42</v>
      </c>
      <c r="AH749" s="1">
        <v>0.44596209999999997</v>
      </c>
    </row>
    <row r="750" spans="1:34" x14ac:dyDescent="0.35">
      <c r="A750" t="s">
        <v>272</v>
      </c>
      <c r="B750" t="s">
        <v>41</v>
      </c>
      <c r="C750" t="s">
        <v>28</v>
      </c>
      <c r="D750">
        <v>1902</v>
      </c>
      <c r="E750">
        <v>2246</v>
      </c>
      <c r="F750" t="s">
        <v>143</v>
      </c>
      <c r="G750" s="1">
        <v>0.8468388</v>
      </c>
      <c r="J750" t="s">
        <v>196</v>
      </c>
      <c r="K750" t="s">
        <v>68</v>
      </c>
      <c r="L750" t="s">
        <v>27</v>
      </c>
      <c r="M750">
        <v>2754</v>
      </c>
      <c r="N750">
        <v>6040</v>
      </c>
      <c r="O750" t="s">
        <v>132</v>
      </c>
      <c r="P750" s="1">
        <v>0.45596029999999999</v>
      </c>
      <c r="S750" t="s">
        <v>131</v>
      </c>
      <c r="T750" t="s">
        <v>41</v>
      </c>
      <c r="U750" t="s">
        <v>27</v>
      </c>
      <c r="W750">
        <v>778</v>
      </c>
      <c r="X750" t="s">
        <v>132</v>
      </c>
      <c r="AB750" t="s">
        <v>147</v>
      </c>
      <c r="AC750" t="s">
        <v>41</v>
      </c>
      <c r="AD750" t="s">
        <v>703</v>
      </c>
      <c r="AE750">
        <v>1280</v>
      </c>
      <c r="AF750">
        <v>31654</v>
      </c>
      <c r="AG750" t="s">
        <v>42</v>
      </c>
      <c r="AH750" s="1">
        <v>4.04372E-2</v>
      </c>
    </row>
    <row r="751" spans="1:34" x14ac:dyDescent="0.35">
      <c r="A751" t="s">
        <v>273</v>
      </c>
      <c r="B751" t="s">
        <v>41</v>
      </c>
      <c r="C751" t="s">
        <v>28</v>
      </c>
      <c r="D751">
        <v>1507</v>
      </c>
      <c r="E751">
        <v>1764</v>
      </c>
      <c r="F751" t="s">
        <v>143</v>
      </c>
      <c r="G751" s="1">
        <v>0.85430839999999997</v>
      </c>
      <c r="J751" t="s">
        <v>196</v>
      </c>
      <c r="K751" t="s">
        <v>68</v>
      </c>
      <c r="L751" t="s">
        <v>26</v>
      </c>
      <c r="M751">
        <v>10</v>
      </c>
      <c r="N751">
        <v>2955</v>
      </c>
      <c r="O751" t="s">
        <v>132</v>
      </c>
      <c r="P751" s="1">
        <v>3.3841000000000001E-3</v>
      </c>
      <c r="S751" t="s">
        <v>133</v>
      </c>
      <c r="T751" t="s">
        <v>41</v>
      </c>
      <c r="U751" t="s">
        <v>32</v>
      </c>
      <c r="V751">
        <v>4898</v>
      </c>
      <c r="W751">
        <v>6532</v>
      </c>
      <c r="X751" t="s">
        <v>132</v>
      </c>
      <c r="Y751" s="1">
        <v>0.74984689999999998</v>
      </c>
      <c r="AB751" t="s">
        <v>147</v>
      </c>
      <c r="AC751" t="s">
        <v>41</v>
      </c>
      <c r="AD751" t="s">
        <v>28</v>
      </c>
      <c r="AE751">
        <v>4</v>
      </c>
      <c r="AF751">
        <v>4126</v>
      </c>
      <c r="AG751" t="s">
        <v>42</v>
      </c>
      <c r="AH751" s="1">
        <v>9.6949999999999998E-4</v>
      </c>
    </row>
    <row r="752" spans="1:34" x14ac:dyDescent="0.35">
      <c r="A752" t="s">
        <v>274</v>
      </c>
      <c r="B752" t="s">
        <v>41</v>
      </c>
      <c r="C752" t="s">
        <v>28</v>
      </c>
      <c r="D752">
        <v>1928</v>
      </c>
      <c r="E752">
        <v>2112</v>
      </c>
      <c r="F752" t="s">
        <v>143</v>
      </c>
      <c r="G752" s="1">
        <v>0.91287879999999999</v>
      </c>
      <c r="J752" t="s">
        <v>197</v>
      </c>
      <c r="K752" t="s">
        <v>68</v>
      </c>
      <c r="L752" t="s">
        <v>703</v>
      </c>
      <c r="M752">
        <v>11601</v>
      </c>
      <c r="N752">
        <v>12445</v>
      </c>
      <c r="O752" t="s">
        <v>132</v>
      </c>
      <c r="P752" s="1">
        <v>0.93218160000000005</v>
      </c>
      <c r="S752" t="s">
        <v>133</v>
      </c>
      <c r="T752" t="s">
        <v>41</v>
      </c>
      <c r="U752" t="s">
        <v>703</v>
      </c>
      <c r="V752">
        <v>4592</v>
      </c>
      <c r="W752">
        <v>12352</v>
      </c>
      <c r="X752" t="s">
        <v>132</v>
      </c>
      <c r="Y752" s="1">
        <v>0.37176160000000003</v>
      </c>
      <c r="AB752" t="s">
        <v>147</v>
      </c>
      <c r="AC752" t="s">
        <v>41</v>
      </c>
      <c r="AD752" t="s">
        <v>26</v>
      </c>
      <c r="AF752">
        <v>3235</v>
      </c>
      <c r="AG752" t="s">
        <v>42</v>
      </c>
    </row>
    <row r="753" spans="1:34" x14ac:dyDescent="0.35">
      <c r="A753" t="s">
        <v>275</v>
      </c>
      <c r="B753" t="s">
        <v>41</v>
      </c>
      <c r="C753" t="s">
        <v>28</v>
      </c>
      <c r="D753">
        <v>3124</v>
      </c>
      <c r="E753">
        <v>2959</v>
      </c>
      <c r="F753" t="s">
        <v>143</v>
      </c>
      <c r="G753" s="1">
        <v>1</v>
      </c>
      <c r="J753" t="s">
        <v>197</v>
      </c>
      <c r="K753" t="s">
        <v>68</v>
      </c>
      <c r="L753" t="s">
        <v>32</v>
      </c>
      <c r="M753">
        <v>4075</v>
      </c>
      <c r="N753">
        <v>4566</v>
      </c>
      <c r="O753" t="s">
        <v>132</v>
      </c>
      <c r="P753" s="1">
        <v>0.89246610000000004</v>
      </c>
      <c r="S753" t="s">
        <v>133</v>
      </c>
      <c r="T753" t="s">
        <v>41</v>
      </c>
      <c r="U753" t="s">
        <v>28</v>
      </c>
      <c r="V753">
        <v>142</v>
      </c>
      <c r="W753">
        <v>1364</v>
      </c>
      <c r="X753" t="s">
        <v>132</v>
      </c>
      <c r="Y753" s="1">
        <v>0.10410560000000001</v>
      </c>
      <c r="AB753" t="s">
        <v>147</v>
      </c>
      <c r="AC753" t="s">
        <v>41</v>
      </c>
      <c r="AD753" t="s">
        <v>27</v>
      </c>
      <c r="AF753">
        <v>5077</v>
      </c>
      <c r="AG753" t="s">
        <v>42</v>
      </c>
    </row>
    <row r="754" spans="1:34" x14ac:dyDescent="0.35">
      <c r="A754" t="s">
        <v>276</v>
      </c>
      <c r="B754" t="s">
        <v>41</v>
      </c>
      <c r="C754" t="s">
        <v>28</v>
      </c>
      <c r="D754">
        <v>1445</v>
      </c>
      <c r="E754">
        <v>1656</v>
      </c>
      <c r="F754" t="s">
        <v>132</v>
      </c>
      <c r="G754" s="1">
        <v>0.87258449999999999</v>
      </c>
      <c r="J754" t="s">
        <v>197</v>
      </c>
      <c r="K754" t="s">
        <v>68</v>
      </c>
      <c r="L754" t="s">
        <v>28</v>
      </c>
      <c r="M754">
        <v>1005</v>
      </c>
      <c r="N754">
        <v>1150</v>
      </c>
      <c r="O754" t="s">
        <v>132</v>
      </c>
      <c r="P754" s="1">
        <v>0.87391300000000005</v>
      </c>
      <c r="S754" t="s">
        <v>133</v>
      </c>
      <c r="T754" t="s">
        <v>41</v>
      </c>
      <c r="U754" t="s">
        <v>26</v>
      </c>
      <c r="W754">
        <v>1050</v>
      </c>
      <c r="X754" t="s">
        <v>132</v>
      </c>
      <c r="AB754" t="s">
        <v>148</v>
      </c>
      <c r="AC754" t="s">
        <v>41</v>
      </c>
      <c r="AD754" t="s">
        <v>32</v>
      </c>
      <c r="AE754">
        <v>2354</v>
      </c>
      <c r="AF754">
        <v>5586</v>
      </c>
      <c r="AG754" t="s">
        <v>42</v>
      </c>
      <c r="AH754" s="1">
        <v>0.42141070000000003</v>
      </c>
    </row>
    <row r="755" spans="1:34" x14ac:dyDescent="0.35">
      <c r="A755" t="s">
        <v>277</v>
      </c>
      <c r="B755" t="s">
        <v>41</v>
      </c>
      <c r="C755" t="s">
        <v>28</v>
      </c>
      <c r="D755">
        <v>1852</v>
      </c>
      <c r="E755">
        <v>1976</v>
      </c>
      <c r="F755" t="s">
        <v>143</v>
      </c>
      <c r="G755" s="1">
        <v>0.93724700000000005</v>
      </c>
      <c r="J755" t="s">
        <v>197</v>
      </c>
      <c r="K755" t="s">
        <v>68</v>
      </c>
      <c r="L755" t="s">
        <v>27</v>
      </c>
      <c r="M755">
        <v>446</v>
      </c>
      <c r="N755">
        <v>1239</v>
      </c>
      <c r="O755" t="s">
        <v>132</v>
      </c>
      <c r="P755" s="1">
        <v>0.3599677</v>
      </c>
      <c r="S755" t="s">
        <v>133</v>
      </c>
      <c r="T755" t="s">
        <v>41</v>
      </c>
      <c r="U755" t="s">
        <v>27</v>
      </c>
      <c r="W755">
        <v>1668</v>
      </c>
      <c r="X755" t="s">
        <v>132</v>
      </c>
      <c r="AB755" t="s">
        <v>148</v>
      </c>
      <c r="AC755" t="s">
        <v>41</v>
      </c>
      <c r="AD755" t="s">
        <v>703</v>
      </c>
      <c r="AE755">
        <v>848</v>
      </c>
      <c r="AF755">
        <v>17991</v>
      </c>
      <c r="AG755" t="s">
        <v>42</v>
      </c>
      <c r="AH755" s="1">
        <v>4.7134700000000002E-2</v>
      </c>
    </row>
    <row r="756" spans="1:34" x14ac:dyDescent="0.35">
      <c r="A756" t="s">
        <v>278</v>
      </c>
      <c r="B756" t="s">
        <v>41</v>
      </c>
      <c r="C756" t="s">
        <v>28</v>
      </c>
      <c r="D756">
        <v>1841</v>
      </c>
      <c r="E756">
        <v>2023</v>
      </c>
      <c r="F756" t="s">
        <v>143</v>
      </c>
      <c r="G756" s="1">
        <v>0.91003460000000003</v>
      </c>
      <c r="J756" t="s">
        <v>197</v>
      </c>
      <c r="K756" t="s">
        <v>68</v>
      </c>
      <c r="L756" t="s">
        <v>26</v>
      </c>
      <c r="M756">
        <v>1</v>
      </c>
      <c r="N756">
        <v>912</v>
      </c>
      <c r="O756" t="s">
        <v>132</v>
      </c>
      <c r="P756" s="1">
        <v>1.0965E-3</v>
      </c>
      <c r="S756" t="s">
        <v>134</v>
      </c>
      <c r="T756" t="s">
        <v>41</v>
      </c>
      <c r="U756" t="s">
        <v>32</v>
      </c>
      <c r="V756">
        <v>8328</v>
      </c>
      <c r="W756">
        <v>11133</v>
      </c>
      <c r="X756" t="s">
        <v>132</v>
      </c>
      <c r="Y756" s="1">
        <v>0.74804630000000005</v>
      </c>
      <c r="AB756" t="s">
        <v>148</v>
      </c>
      <c r="AC756" t="s">
        <v>41</v>
      </c>
      <c r="AD756" t="s">
        <v>28</v>
      </c>
      <c r="AE756">
        <v>4</v>
      </c>
      <c r="AF756">
        <v>2212</v>
      </c>
      <c r="AG756" t="s">
        <v>42</v>
      </c>
      <c r="AH756" s="1">
        <v>1.8083000000000001E-3</v>
      </c>
    </row>
    <row r="757" spans="1:34" x14ac:dyDescent="0.35">
      <c r="A757" t="s">
        <v>279</v>
      </c>
      <c r="B757" t="s">
        <v>41</v>
      </c>
      <c r="C757" t="s">
        <v>28</v>
      </c>
      <c r="D757">
        <v>62</v>
      </c>
      <c r="E757">
        <v>107</v>
      </c>
      <c r="F757" t="s">
        <v>143</v>
      </c>
      <c r="G757" s="1">
        <v>0.57943920000000004</v>
      </c>
      <c r="J757" t="s">
        <v>198</v>
      </c>
      <c r="K757" t="s">
        <v>68</v>
      </c>
      <c r="L757" t="s">
        <v>32</v>
      </c>
      <c r="M757">
        <v>16560</v>
      </c>
      <c r="N757">
        <v>17776</v>
      </c>
      <c r="O757" t="s">
        <v>132</v>
      </c>
      <c r="P757" s="1">
        <v>0.93159320000000001</v>
      </c>
      <c r="S757" t="s">
        <v>134</v>
      </c>
      <c r="T757" t="s">
        <v>41</v>
      </c>
      <c r="U757" t="s">
        <v>703</v>
      </c>
      <c r="V757">
        <v>11578</v>
      </c>
      <c r="W757">
        <v>27384</v>
      </c>
      <c r="X757" t="s">
        <v>132</v>
      </c>
      <c r="Y757" s="1">
        <v>0.4228016</v>
      </c>
      <c r="AB757" t="s">
        <v>148</v>
      </c>
      <c r="AC757" t="s">
        <v>41</v>
      </c>
      <c r="AD757" t="s">
        <v>26</v>
      </c>
      <c r="AF757">
        <v>1675</v>
      </c>
      <c r="AG757" t="s">
        <v>42</v>
      </c>
    </row>
    <row r="758" spans="1:34" x14ac:dyDescent="0.35">
      <c r="A758" t="s">
        <v>280</v>
      </c>
      <c r="B758" t="s">
        <v>41</v>
      </c>
      <c r="C758" t="s">
        <v>28</v>
      </c>
      <c r="D758">
        <v>1420</v>
      </c>
      <c r="E758">
        <v>1679</v>
      </c>
      <c r="F758" t="s">
        <v>143</v>
      </c>
      <c r="G758" s="1">
        <v>0.84574150000000003</v>
      </c>
      <c r="J758" t="s">
        <v>198</v>
      </c>
      <c r="K758" t="s">
        <v>68</v>
      </c>
      <c r="L758" t="s">
        <v>703</v>
      </c>
      <c r="M758">
        <v>27580</v>
      </c>
      <c r="N758">
        <v>30696</v>
      </c>
      <c r="O758" t="s">
        <v>132</v>
      </c>
      <c r="P758" s="1">
        <v>0.89848839999999996</v>
      </c>
      <c r="S758" t="s">
        <v>134</v>
      </c>
      <c r="T758" t="s">
        <v>41</v>
      </c>
      <c r="U758" t="s">
        <v>28</v>
      </c>
      <c r="V758">
        <v>550</v>
      </c>
      <c r="W758">
        <v>3226</v>
      </c>
      <c r="X758" t="s">
        <v>132</v>
      </c>
      <c r="Y758" s="1">
        <v>0.1704898</v>
      </c>
      <c r="AB758" t="s">
        <v>148</v>
      </c>
      <c r="AC758" t="s">
        <v>41</v>
      </c>
      <c r="AD758" t="s">
        <v>27</v>
      </c>
      <c r="AF758">
        <v>2673</v>
      </c>
      <c r="AG758" t="s">
        <v>42</v>
      </c>
    </row>
    <row r="759" spans="1:34" x14ac:dyDescent="0.35">
      <c r="A759" t="s">
        <v>281</v>
      </c>
      <c r="B759" t="s">
        <v>41</v>
      </c>
      <c r="C759" t="s">
        <v>28</v>
      </c>
      <c r="D759">
        <v>908</v>
      </c>
      <c r="E759">
        <v>947</v>
      </c>
      <c r="F759" t="s">
        <v>42</v>
      </c>
      <c r="G759" s="1">
        <v>0.95881729999999998</v>
      </c>
      <c r="J759" t="s">
        <v>198</v>
      </c>
      <c r="K759" t="s">
        <v>68</v>
      </c>
      <c r="L759" t="s">
        <v>28</v>
      </c>
      <c r="M759">
        <v>3056</v>
      </c>
      <c r="N759">
        <v>3468</v>
      </c>
      <c r="O759" t="s">
        <v>132</v>
      </c>
      <c r="P759" s="1">
        <v>0.88119950000000002</v>
      </c>
      <c r="S759" t="s">
        <v>134</v>
      </c>
      <c r="T759" t="s">
        <v>41</v>
      </c>
      <c r="U759" t="s">
        <v>27</v>
      </c>
      <c r="V759">
        <v>1</v>
      </c>
      <c r="W759">
        <v>3757</v>
      </c>
      <c r="X759" t="s">
        <v>132</v>
      </c>
      <c r="Y759" s="1">
        <v>2.6620000000000002E-4</v>
      </c>
      <c r="AB759" t="s">
        <v>149</v>
      </c>
      <c r="AC759" t="s">
        <v>41</v>
      </c>
      <c r="AD759" t="s">
        <v>32</v>
      </c>
      <c r="AE759">
        <v>5623</v>
      </c>
      <c r="AF759">
        <v>12090</v>
      </c>
      <c r="AG759" t="s">
        <v>42</v>
      </c>
      <c r="AH759" s="1">
        <v>0.46509509999999998</v>
      </c>
    </row>
    <row r="760" spans="1:34" x14ac:dyDescent="0.35">
      <c r="A760" t="s">
        <v>282</v>
      </c>
      <c r="B760" t="s">
        <v>41</v>
      </c>
      <c r="C760" t="s">
        <v>28</v>
      </c>
      <c r="D760">
        <v>743</v>
      </c>
      <c r="E760">
        <v>813</v>
      </c>
      <c r="F760" t="s">
        <v>132</v>
      </c>
      <c r="G760" s="1">
        <v>0.91389909999999996</v>
      </c>
      <c r="J760" t="s">
        <v>198</v>
      </c>
      <c r="K760" t="s">
        <v>68</v>
      </c>
      <c r="L760" t="s">
        <v>27</v>
      </c>
      <c r="M760">
        <v>1036</v>
      </c>
      <c r="N760">
        <v>3190</v>
      </c>
      <c r="O760" t="s">
        <v>132</v>
      </c>
      <c r="P760" s="1">
        <v>0.32476490000000002</v>
      </c>
      <c r="S760" t="s">
        <v>134</v>
      </c>
      <c r="T760" t="s">
        <v>41</v>
      </c>
      <c r="U760" t="s">
        <v>26</v>
      </c>
      <c r="W760">
        <v>2595</v>
      </c>
      <c r="X760" t="s">
        <v>132</v>
      </c>
      <c r="AB760" t="s">
        <v>149</v>
      </c>
      <c r="AC760" t="s">
        <v>41</v>
      </c>
      <c r="AD760" t="s">
        <v>703</v>
      </c>
      <c r="AE760">
        <v>1035</v>
      </c>
      <c r="AF760">
        <v>24459</v>
      </c>
      <c r="AG760" t="s">
        <v>42</v>
      </c>
      <c r="AH760" s="1">
        <v>4.2315699999999998E-2</v>
      </c>
    </row>
    <row r="761" spans="1:34" x14ac:dyDescent="0.35">
      <c r="A761" t="s">
        <v>283</v>
      </c>
      <c r="B761" t="s">
        <v>41</v>
      </c>
      <c r="C761" t="s">
        <v>28</v>
      </c>
      <c r="D761">
        <v>1254</v>
      </c>
      <c r="E761">
        <v>1509</v>
      </c>
      <c r="F761" t="s">
        <v>132</v>
      </c>
      <c r="G761" s="1">
        <v>0.83101389999999997</v>
      </c>
      <c r="J761" t="s">
        <v>198</v>
      </c>
      <c r="K761" t="s">
        <v>41</v>
      </c>
      <c r="L761" t="s">
        <v>26</v>
      </c>
      <c r="N761">
        <v>2011</v>
      </c>
      <c r="O761" t="s">
        <v>132</v>
      </c>
      <c r="S761" t="s">
        <v>135</v>
      </c>
      <c r="T761" t="s">
        <v>41</v>
      </c>
      <c r="U761" t="s">
        <v>32</v>
      </c>
      <c r="V761">
        <v>409</v>
      </c>
      <c r="W761">
        <v>313</v>
      </c>
      <c r="X761" t="s">
        <v>132</v>
      </c>
      <c r="Y761" s="1">
        <v>1</v>
      </c>
      <c r="AB761" t="s">
        <v>149</v>
      </c>
      <c r="AC761" t="s">
        <v>41</v>
      </c>
      <c r="AD761" t="s">
        <v>28</v>
      </c>
      <c r="AE761">
        <v>1</v>
      </c>
      <c r="AF761">
        <v>2404</v>
      </c>
      <c r="AG761" t="s">
        <v>42</v>
      </c>
      <c r="AH761" s="1">
        <v>4.1599999999999997E-4</v>
      </c>
    </row>
    <row r="762" spans="1:34" x14ac:dyDescent="0.35">
      <c r="A762" t="s">
        <v>284</v>
      </c>
      <c r="B762" t="s">
        <v>41</v>
      </c>
      <c r="C762" t="s">
        <v>28</v>
      </c>
      <c r="D762">
        <v>1219</v>
      </c>
      <c r="E762">
        <v>1265</v>
      </c>
      <c r="F762" t="s">
        <v>42</v>
      </c>
      <c r="G762" s="1">
        <v>0.9636363</v>
      </c>
      <c r="J762" t="s">
        <v>199</v>
      </c>
      <c r="K762" t="s">
        <v>41</v>
      </c>
      <c r="L762" t="s">
        <v>32</v>
      </c>
      <c r="M762">
        <v>9822</v>
      </c>
      <c r="N762">
        <v>10135</v>
      </c>
      <c r="O762" t="s">
        <v>132</v>
      </c>
      <c r="P762" s="1">
        <v>0.96911689999999995</v>
      </c>
      <c r="S762" t="s">
        <v>135</v>
      </c>
      <c r="T762" t="s">
        <v>41</v>
      </c>
      <c r="U762" t="s">
        <v>703</v>
      </c>
      <c r="V762">
        <v>454</v>
      </c>
      <c r="W762">
        <v>723</v>
      </c>
      <c r="X762" t="s">
        <v>132</v>
      </c>
      <c r="Y762" s="1">
        <v>0.62793920000000003</v>
      </c>
      <c r="AB762" t="s">
        <v>149</v>
      </c>
      <c r="AC762" t="s">
        <v>41</v>
      </c>
      <c r="AD762" t="s">
        <v>26</v>
      </c>
      <c r="AF762">
        <v>2024</v>
      </c>
      <c r="AG762" t="s">
        <v>42</v>
      </c>
    </row>
    <row r="763" spans="1:34" x14ac:dyDescent="0.35">
      <c r="A763" t="s">
        <v>285</v>
      </c>
      <c r="B763" t="s">
        <v>41</v>
      </c>
      <c r="C763" t="s">
        <v>28</v>
      </c>
      <c r="D763">
        <v>1571</v>
      </c>
      <c r="E763">
        <v>2006</v>
      </c>
      <c r="F763" t="s">
        <v>132</v>
      </c>
      <c r="G763" s="1">
        <v>0.78315060000000003</v>
      </c>
      <c r="J763" t="s">
        <v>199</v>
      </c>
      <c r="K763" t="s">
        <v>41</v>
      </c>
      <c r="L763" t="s">
        <v>703</v>
      </c>
      <c r="M763">
        <v>26573</v>
      </c>
      <c r="N763">
        <v>29655</v>
      </c>
      <c r="O763" t="s">
        <v>132</v>
      </c>
      <c r="P763" s="1">
        <v>0.89607150000000002</v>
      </c>
      <c r="S763" t="s">
        <v>135</v>
      </c>
      <c r="T763" t="s">
        <v>41</v>
      </c>
      <c r="U763" t="s">
        <v>28</v>
      </c>
      <c r="V763">
        <v>33</v>
      </c>
      <c r="W763">
        <v>97</v>
      </c>
      <c r="X763" t="s">
        <v>132</v>
      </c>
      <c r="Y763" s="1">
        <v>0.34020620000000001</v>
      </c>
      <c r="AB763" t="s">
        <v>149</v>
      </c>
      <c r="AC763" t="s">
        <v>41</v>
      </c>
      <c r="AD763" t="s">
        <v>27</v>
      </c>
      <c r="AF763">
        <v>3090</v>
      </c>
      <c r="AG763" t="s">
        <v>42</v>
      </c>
    </row>
    <row r="764" spans="1:34" x14ac:dyDescent="0.35">
      <c r="A764" t="s">
        <v>286</v>
      </c>
      <c r="B764" t="s">
        <v>41</v>
      </c>
      <c r="C764" t="s">
        <v>28</v>
      </c>
      <c r="D764">
        <v>2069</v>
      </c>
      <c r="E764">
        <v>2580</v>
      </c>
      <c r="F764" t="s">
        <v>132</v>
      </c>
      <c r="G764" s="1">
        <v>0.80193800000000004</v>
      </c>
      <c r="J764" t="s">
        <v>199</v>
      </c>
      <c r="K764" t="s">
        <v>41</v>
      </c>
      <c r="L764" t="s">
        <v>28</v>
      </c>
      <c r="M764">
        <v>2745</v>
      </c>
      <c r="N764">
        <v>3507</v>
      </c>
      <c r="O764" t="s">
        <v>132</v>
      </c>
      <c r="P764" s="1">
        <v>0.78272030000000004</v>
      </c>
      <c r="S764" t="s">
        <v>135</v>
      </c>
      <c r="T764" t="s">
        <v>41</v>
      </c>
      <c r="U764" t="s">
        <v>26</v>
      </c>
      <c r="W764">
        <v>31</v>
      </c>
      <c r="X764" t="s">
        <v>132</v>
      </c>
      <c r="AB764" t="s">
        <v>150</v>
      </c>
      <c r="AC764" t="s">
        <v>41</v>
      </c>
      <c r="AD764" t="s">
        <v>32</v>
      </c>
      <c r="AE764">
        <v>3096</v>
      </c>
      <c r="AF764">
        <v>7649</v>
      </c>
      <c r="AG764" t="s">
        <v>42</v>
      </c>
      <c r="AH764" s="1">
        <v>0.40475879999999997</v>
      </c>
    </row>
    <row r="765" spans="1:34" x14ac:dyDescent="0.35">
      <c r="A765" t="s">
        <v>287</v>
      </c>
      <c r="B765" t="s">
        <v>41</v>
      </c>
      <c r="C765" t="s">
        <v>28</v>
      </c>
      <c r="D765">
        <v>11610</v>
      </c>
      <c r="E765">
        <v>13060</v>
      </c>
      <c r="F765" t="s">
        <v>143</v>
      </c>
      <c r="G765" s="1">
        <v>0.88897400000000004</v>
      </c>
      <c r="J765" t="s">
        <v>199</v>
      </c>
      <c r="K765" t="s">
        <v>41</v>
      </c>
      <c r="L765" t="s">
        <v>27</v>
      </c>
      <c r="M765">
        <v>1512</v>
      </c>
      <c r="N765">
        <v>3783</v>
      </c>
      <c r="O765" t="s">
        <v>132</v>
      </c>
      <c r="P765" s="1">
        <v>0.3996828</v>
      </c>
      <c r="S765" t="s">
        <v>135</v>
      </c>
      <c r="T765" t="s">
        <v>41</v>
      </c>
      <c r="U765" t="s">
        <v>27</v>
      </c>
      <c r="W765">
        <v>109</v>
      </c>
      <c r="X765" t="s">
        <v>132</v>
      </c>
      <c r="AB765" t="s">
        <v>150</v>
      </c>
      <c r="AC765" t="s">
        <v>41</v>
      </c>
      <c r="AD765" t="s">
        <v>703</v>
      </c>
      <c r="AE765">
        <v>684</v>
      </c>
      <c r="AF765">
        <v>19700</v>
      </c>
      <c r="AG765" t="s">
        <v>42</v>
      </c>
      <c r="AH765" s="1">
        <v>3.4720800000000003E-2</v>
      </c>
    </row>
    <row r="766" spans="1:34" x14ac:dyDescent="0.35">
      <c r="A766" t="s">
        <v>288</v>
      </c>
      <c r="B766" t="s">
        <v>41</v>
      </c>
      <c r="C766" t="s">
        <v>28</v>
      </c>
      <c r="D766">
        <v>1175</v>
      </c>
      <c r="E766">
        <v>1483</v>
      </c>
      <c r="F766" t="s">
        <v>132</v>
      </c>
      <c r="G766" s="1">
        <v>0.79231289999999999</v>
      </c>
      <c r="J766" t="s">
        <v>199</v>
      </c>
      <c r="K766" t="s">
        <v>41</v>
      </c>
      <c r="L766" t="s">
        <v>26</v>
      </c>
      <c r="N766">
        <v>2429</v>
      </c>
      <c r="O766" t="s">
        <v>132</v>
      </c>
      <c r="S766" t="s">
        <v>136</v>
      </c>
      <c r="T766" t="s">
        <v>41</v>
      </c>
      <c r="U766" t="s">
        <v>26</v>
      </c>
      <c r="W766">
        <v>134</v>
      </c>
      <c r="X766" t="s">
        <v>132</v>
      </c>
      <c r="AB766" t="s">
        <v>150</v>
      </c>
      <c r="AC766" t="s">
        <v>41</v>
      </c>
      <c r="AD766" t="s">
        <v>28</v>
      </c>
      <c r="AE766">
        <v>1</v>
      </c>
      <c r="AF766">
        <v>2003</v>
      </c>
      <c r="AG766" t="s">
        <v>42</v>
      </c>
      <c r="AH766" s="1">
        <v>4.9930000000000005E-4</v>
      </c>
    </row>
    <row r="767" spans="1:34" x14ac:dyDescent="0.35">
      <c r="A767" t="s">
        <v>289</v>
      </c>
      <c r="B767" t="s">
        <v>41</v>
      </c>
      <c r="C767" t="s">
        <v>28</v>
      </c>
      <c r="D767">
        <v>3291</v>
      </c>
      <c r="E767">
        <v>3764</v>
      </c>
      <c r="F767" t="s">
        <v>132</v>
      </c>
      <c r="G767" s="1">
        <v>0.8743358</v>
      </c>
      <c r="J767" t="s">
        <v>200</v>
      </c>
      <c r="K767" t="s">
        <v>41</v>
      </c>
      <c r="L767" t="s">
        <v>32</v>
      </c>
      <c r="M767">
        <v>19889</v>
      </c>
      <c r="N767">
        <v>21238</v>
      </c>
      <c r="O767" t="s">
        <v>132</v>
      </c>
      <c r="P767" s="1">
        <v>0.93648180000000003</v>
      </c>
      <c r="S767" t="s">
        <v>136</v>
      </c>
      <c r="T767" t="s">
        <v>41</v>
      </c>
      <c r="U767" t="s">
        <v>27</v>
      </c>
      <c r="W767">
        <v>303</v>
      </c>
      <c r="X767" t="s">
        <v>132</v>
      </c>
      <c r="AB767" t="s">
        <v>150</v>
      </c>
      <c r="AC767" t="s">
        <v>41</v>
      </c>
      <c r="AD767" t="s">
        <v>26</v>
      </c>
      <c r="AF767">
        <v>1716</v>
      </c>
      <c r="AG767" t="s">
        <v>42</v>
      </c>
    </row>
    <row r="768" spans="1:34" x14ac:dyDescent="0.35">
      <c r="A768" t="s">
        <v>290</v>
      </c>
      <c r="B768" t="s">
        <v>41</v>
      </c>
      <c r="C768" t="s">
        <v>28</v>
      </c>
      <c r="D768">
        <v>1428</v>
      </c>
      <c r="E768">
        <v>1673</v>
      </c>
      <c r="F768" t="s">
        <v>132</v>
      </c>
      <c r="G768" s="1">
        <v>0.85355650000000005</v>
      </c>
      <c r="J768" t="s">
        <v>200</v>
      </c>
      <c r="K768" t="s">
        <v>41</v>
      </c>
      <c r="L768" t="s">
        <v>28</v>
      </c>
      <c r="M768">
        <v>6839</v>
      </c>
      <c r="N768">
        <v>8255</v>
      </c>
      <c r="O768" t="s">
        <v>132</v>
      </c>
      <c r="P768" s="1">
        <v>0.82846759999999997</v>
      </c>
      <c r="S768" t="s">
        <v>137</v>
      </c>
      <c r="T768" t="s">
        <v>41</v>
      </c>
      <c r="U768" t="s">
        <v>32</v>
      </c>
      <c r="V768">
        <v>10294</v>
      </c>
      <c r="W768">
        <v>13442</v>
      </c>
      <c r="X768" t="s">
        <v>42</v>
      </c>
      <c r="Y768" s="1">
        <v>0.76580859999999995</v>
      </c>
      <c r="AB768" t="s">
        <v>150</v>
      </c>
      <c r="AC768" t="s">
        <v>41</v>
      </c>
      <c r="AD768" t="s">
        <v>27</v>
      </c>
      <c r="AF768">
        <v>2614</v>
      </c>
      <c r="AG768" t="s">
        <v>42</v>
      </c>
    </row>
    <row r="769" spans="1:34" x14ac:dyDescent="0.35">
      <c r="A769" t="s">
        <v>291</v>
      </c>
      <c r="B769" t="s">
        <v>41</v>
      </c>
      <c r="C769" t="s">
        <v>28</v>
      </c>
      <c r="D769">
        <v>1000</v>
      </c>
      <c r="E769">
        <v>1269</v>
      </c>
      <c r="F769" t="s">
        <v>132</v>
      </c>
      <c r="G769" s="1">
        <v>0.788022</v>
      </c>
      <c r="J769" t="s">
        <v>200</v>
      </c>
      <c r="K769" t="s">
        <v>41</v>
      </c>
      <c r="L769" t="s">
        <v>703</v>
      </c>
      <c r="M769">
        <v>51703</v>
      </c>
      <c r="N769">
        <v>63622</v>
      </c>
      <c r="O769" t="s">
        <v>132</v>
      </c>
      <c r="P769" s="1">
        <v>0.81265909999999997</v>
      </c>
      <c r="S769" t="s">
        <v>137</v>
      </c>
      <c r="T769" t="s">
        <v>41</v>
      </c>
      <c r="U769" t="s">
        <v>703</v>
      </c>
      <c r="V769">
        <v>8676</v>
      </c>
      <c r="W769">
        <v>21111</v>
      </c>
      <c r="X769" t="s">
        <v>42</v>
      </c>
      <c r="Y769" s="1">
        <v>0.41097060000000002</v>
      </c>
      <c r="AB769" t="s">
        <v>151</v>
      </c>
      <c r="AC769" t="s">
        <v>41</v>
      </c>
      <c r="AD769" t="s">
        <v>32</v>
      </c>
      <c r="AE769">
        <v>3841</v>
      </c>
      <c r="AF769">
        <v>10387</v>
      </c>
      <c r="AG769" t="s">
        <v>42</v>
      </c>
      <c r="AH769" s="1">
        <v>0.36978919999999998</v>
      </c>
    </row>
    <row r="770" spans="1:34" x14ac:dyDescent="0.35">
      <c r="A770" t="s">
        <v>292</v>
      </c>
      <c r="B770" t="s">
        <v>57</v>
      </c>
      <c r="C770" t="s">
        <v>28</v>
      </c>
      <c r="D770">
        <v>4343</v>
      </c>
      <c r="E770">
        <v>5062</v>
      </c>
      <c r="F770" t="s">
        <v>42</v>
      </c>
      <c r="G770" s="1">
        <v>0.85796130000000004</v>
      </c>
      <c r="J770" t="s">
        <v>200</v>
      </c>
      <c r="K770" t="s">
        <v>41</v>
      </c>
      <c r="L770" t="s">
        <v>27</v>
      </c>
      <c r="M770">
        <v>3635</v>
      </c>
      <c r="N770">
        <v>8705</v>
      </c>
      <c r="O770" t="s">
        <v>132</v>
      </c>
      <c r="P770" s="1">
        <v>0.41757610000000001</v>
      </c>
      <c r="S770" t="s">
        <v>137</v>
      </c>
      <c r="T770" t="s">
        <v>41</v>
      </c>
      <c r="U770" t="s">
        <v>28</v>
      </c>
      <c r="V770">
        <v>287</v>
      </c>
      <c r="W770">
        <v>2112</v>
      </c>
      <c r="X770" t="s">
        <v>42</v>
      </c>
      <c r="Y770" s="1">
        <v>0.13589019999999999</v>
      </c>
      <c r="AB770" t="s">
        <v>151</v>
      </c>
      <c r="AC770" t="s">
        <v>41</v>
      </c>
      <c r="AD770" t="s">
        <v>703</v>
      </c>
      <c r="AE770">
        <v>982</v>
      </c>
      <c r="AF770">
        <v>26382</v>
      </c>
      <c r="AG770" t="s">
        <v>42</v>
      </c>
      <c r="AH770" s="1">
        <v>3.72223E-2</v>
      </c>
    </row>
    <row r="771" spans="1:34" x14ac:dyDescent="0.35">
      <c r="A771" t="s">
        <v>293</v>
      </c>
      <c r="B771" t="s">
        <v>68</v>
      </c>
      <c r="C771" t="s">
        <v>28</v>
      </c>
      <c r="D771">
        <v>2333</v>
      </c>
      <c r="E771">
        <v>2480</v>
      </c>
      <c r="F771" t="s">
        <v>132</v>
      </c>
      <c r="G771" s="1">
        <v>0.94072579999999995</v>
      </c>
      <c r="J771" t="s">
        <v>200</v>
      </c>
      <c r="K771" t="s">
        <v>41</v>
      </c>
      <c r="L771" t="s">
        <v>26</v>
      </c>
      <c r="N771">
        <v>5010</v>
      </c>
      <c r="O771" t="s">
        <v>132</v>
      </c>
      <c r="S771" t="s">
        <v>137</v>
      </c>
      <c r="T771" t="s">
        <v>41</v>
      </c>
      <c r="U771" t="s">
        <v>27</v>
      </c>
      <c r="V771">
        <v>1</v>
      </c>
      <c r="W771">
        <v>2594</v>
      </c>
      <c r="X771" t="s">
        <v>42</v>
      </c>
      <c r="Y771" s="1">
        <v>3.8549999999999999E-4</v>
      </c>
      <c r="AB771" t="s">
        <v>151</v>
      </c>
      <c r="AC771" t="s">
        <v>41</v>
      </c>
      <c r="AD771" t="s">
        <v>28</v>
      </c>
      <c r="AE771">
        <v>2</v>
      </c>
      <c r="AF771">
        <v>2943</v>
      </c>
      <c r="AG771" t="s">
        <v>42</v>
      </c>
      <c r="AH771" s="1">
        <v>6.7960000000000004E-4</v>
      </c>
    </row>
    <row r="772" spans="1:34" x14ac:dyDescent="0.35">
      <c r="A772" t="s">
        <v>294</v>
      </c>
      <c r="B772" t="s">
        <v>70</v>
      </c>
      <c r="C772" t="s">
        <v>28</v>
      </c>
      <c r="D772">
        <v>3006</v>
      </c>
      <c r="E772">
        <v>3625</v>
      </c>
      <c r="F772" t="s">
        <v>132</v>
      </c>
      <c r="G772" s="1">
        <v>0.82924140000000002</v>
      </c>
      <c r="J772" t="s">
        <v>201</v>
      </c>
      <c r="K772" t="s">
        <v>41</v>
      </c>
      <c r="L772" t="s">
        <v>32</v>
      </c>
      <c r="M772">
        <v>5902</v>
      </c>
      <c r="N772">
        <v>6734</v>
      </c>
      <c r="O772" t="s">
        <v>132</v>
      </c>
      <c r="P772" s="1">
        <v>0.87644789999999995</v>
      </c>
      <c r="S772" t="s">
        <v>137</v>
      </c>
      <c r="T772" t="s">
        <v>41</v>
      </c>
      <c r="U772" t="s">
        <v>26</v>
      </c>
      <c r="W772">
        <v>1696</v>
      </c>
      <c r="X772" t="s">
        <v>42</v>
      </c>
      <c r="AB772" t="s">
        <v>151</v>
      </c>
      <c r="AC772" t="s">
        <v>41</v>
      </c>
      <c r="AD772" t="s">
        <v>26</v>
      </c>
      <c r="AF772">
        <v>2473</v>
      </c>
      <c r="AG772" t="s">
        <v>42</v>
      </c>
    </row>
    <row r="773" spans="1:34" x14ac:dyDescent="0.35">
      <c r="A773" t="s">
        <v>295</v>
      </c>
      <c r="B773" t="s">
        <v>70</v>
      </c>
      <c r="C773" t="s">
        <v>28</v>
      </c>
      <c r="D773">
        <v>2295</v>
      </c>
      <c r="E773">
        <v>2554</v>
      </c>
      <c r="F773" t="s">
        <v>42</v>
      </c>
      <c r="G773" s="1">
        <v>0.89859040000000001</v>
      </c>
      <c r="J773" t="s">
        <v>201</v>
      </c>
      <c r="K773" t="s">
        <v>41</v>
      </c>
      <c r="L773" t="s">
        <v>703</v>
      </c>
      <c r="M773">
        <v>15365</v>
      </c>
      <c r="N773">
        <v>19161</v>
      </c>
      <c r="O773" t="s">
        <v>132</v>
      </c>
      <c r="P773" s="1">
        <v>0.80188919999999997</v>
      </c>
      <c r="S773" t="s">
        <v>138</v>
      </c>
      <c r="T773" t="s">
        <v>41</v>
      </c>
      <c r="U773" t="s">
        <v>32</v>
      </c>
      <c r="V773">
        <v>9839</v>
      </c>
      <c r="W773">
        <v>12664</v>
      </c>
      <c r="X773" t="s">
        <v>132</v>
      </c>
      <c r="Y773" s="1">
        <v>0.77692669999999997</v>
      </c>
      <c r="AB773" t="s">
        <v>151</v>
      </c>
      <c r="AC773" t="s">
        <v>41</v>
      </c>
      <c r="AD773" t="s">
        <v>27</v>
      </c>
      <c r="AF773">
        <v>3484</v>
      </c>
      <c r="AG773" t="s">
        <v>42</v>
      </c>
    </row>
    <row r="774" spans="1:34" x14ac:dyDescent="0.35">
      <c r="A774" t="s">
        <v>296</v>
      </c>
      <c r="B774" t="s">
        <v>68</v>
      </c>
      <c r="C774" t="s">
        <v>28</v>
      </c>
      <c r="D774">
        <v>1389</v>
      </c>
      <c r="E774">
        <v>1734</v>
      </c>
      <c r="F774" t="s">
        <v>42</v>
      </c>
      <c r="G774" s="1">
        <v>0.80103809999999998</v>
      </c>
      <c r="J774" t="s">
        <v>201</v>
      </c>
      <c r="K774" t="s">
        <v>41</v>
      </c>
      <c r="L774" t="s">
        <v>28</v>
      </c>
      <c r="M774">
        <v>1768</v>
      </c>
      <c r="N774">
        <v>2248</v>
      </c>
      <c r="O774" t="s">
        <v>132</v>
      </c>
      <c r="P774" s="1">
        <v>0.78647690000000003</v>
      </c>
      <c r="S774" t="s">
        <v>138</v>
      </c>
      <c r="T774" t="s">
        <v>41</v>
      </c>
      <c r="U774" t="s">
        <v>703</v>
      </c>
      <c r="V774">
        <v>11403</v>
      </c>
      <c r="W774">
        <v>25064</v>
      </c>
      <c r="X774" t="s">
        <v>132</v>
      </c>
      <c r="Y774" s="1">
        <v>0.45495530000000001</v>
      </c>
      <c r="AB774" t="s">
        <v>152</v>
      </c>
      <c r="AC774" t="s">
        <v>41</v>
      </c>
      <c r="AD774" t="s">
        <v>32</v>
      </c>
      <c r="AE774">
        <v>3190</v>
      </c>
      <c r="AF774">
        <v>7997</v>
      </c>
      <c r="AG774" t="s">
        <v>42</v>
      </c>
      <c r="AH774" s="1">
        <v>0.39889960000000002</v>
      </c>
    </row>
    <row r="775" spans="1:34" x14ac:dyDescent="0.35">
      <c r="A775" t="s">
        <v>297</v>
      </c>
      <c r="B775" t="s">
        <v>70</v>
      </c>
      <c r="C775" t="s">
        <v>28</v>
      </c>
      <c r="D775">
        <v>2656</v>
      </c>
      <c r="E775">
        <v>3358</v>
      </c>
      <c r="F775" t="s">
        <v>42</v>
      </c>
      <c r="G775" s="1">
        <v>0.79094699999999996</v>
      </c>
      <c r="J775" t="s">
        <v>201</v>
      </c>
      <c r="K775" t="s">
        <v>41</v>
      </c>
      <c r="L775" t="s">
        <v>27</v>
      </c>
      <c r="M775">
        <v>927</v>
      </c>
      <c r="N775">
        <v>2522</v>
      </c>
      <c r="O775" t="s">
        <v>132</v>
      </c>
      <c r="P775" s="1">
        <v>0.36756539999999999</v>
      </c>
      <c r="S775" t="s">
        <v>138</v>
      </c>
      <c r="T775" t="s">
        <v>41</v>
      </c>
      <c r="U775" t="s">
        <v>28</v>
      </c>
      <c r="V775">
        <v>556</v>
      </c>
      <c r="W775">
        <v>3237</v>
      </c>
      <c r="X775" t="s">
        <v>132</v>
      </c>
      <c r="Y775" s="1">
        <v>0.171764</v>
      </c>
      <c r="AB775" t="s">
        <v>152</v>
      </c>
      <c r="AC775" t="s">
        <v>41</v>
      </c>
      <c r="AD775" t="s">
        <v>703</v>
      </c>
      <c r="AE775">
        <v>1127</v>
      </c>
      <c r="AF775">
        <v>27529</v>
      </c>
      <c r="AG775" t="s">
        <v>42</v>
      </c>
      <c r="AH775" s="1">
        <v>4.0938599999999999E-2</v>
      </c>
    </row>
    <row r="776" spans="1:34" x14ac:dyDescent="0.35">
      <c r="A776" t="s">
        <v>298</v>
      </c>
      <c r="B776" t="s">
        <v>70</v>
      </c>
      <c r="C776" t="s">
        <v>28</v>
      </c>
      <c r="D776">
        <v>3170</v>
      </c>
      <c r="E776">
        <v>3749</v>
      </c>
      <c r="F776" t="s">
        <v>42</v>
      </c>
      <c r="G776" s="1">
        <v>0.84555880000000005</v>
      </c>
      <c r="J776" t="s">
        <v>201</v>
      </c>
      <c r="K776" t="s">
        <v>41</v>
      </c>
      <c r="L776" t="s">
        <v>26</v>
      </c>
      <c r="N776">
        <v>1707</v>
      </c>
      <c r="O776" t="s">
        <v>132</v>
      </c>
      <c r="S776" t="s">
        <v>138</v>
      </c>
      <c r="T776" t="s">
        <v>41</v>
      </c>
      <c r="U776" t="s">
        <v>27</v>
      </c>
      <c r="V776">
        <v>6</v>
      </c>
      <c r="W776">
        <v>3374</v>
      </c>
      <c r="X776" t="s">
        <v>132</v>
      </c>
      <c r="Y776" s="1">
        <v>1.7783E-3</v>
      </c>
      <c r="AB776" t="s">
        <v>152</v>
      </c>
      <c r="AC776" t="s">
        <v>41</v>
      </c>
      <c r="AD776" t="s">
        <v>28</v>
      </c>
      <c r="AE776">
        <v>4</v>
      </c>
      <c r="AF776">
        <v>4434</v>
      </c>
      <c r="AG776" t="s">
        <v>42</v>
      </c>
      <c r="AH776" s="1">
        <v>9.0209999999999997E-4</v>
      </c>
    </row>
    <row r="777" spans="1:34" x14ac:dyDescent="0.35">
      <c r="A777" t="s">
        <v>299</v>
      </c>
      <c r="B777" t="s">
        <v>70</v>
      </c>
      <c r="C777" t="s">
        <v>28</v>
      </c>
      <c r="D777">
        <v>2545</v>
      </c>
      <c r="E777">
        <v>2960</v>
      </c>
      <c r="F777" t="s">
        <v>132</v>
      </c>
      <c r="G777" s="1">
        <v>0.85979729999999999</v>
      </c>
      <c r="J777" t="s">
        <v>202</v>
      </c>
      <c r="K777" t="s">
        <v>41</v>
      </c>
      <c r="L777" t="s">
        <v>32</v>
      </c>
      <c r="M777">
        <v>6523</v>
      </c>
      <c r="N777">
        <v>6736</v>
      </c>
      <c r="O777" t="s">
        <v>132</v>
      </c>
      <c r="P777" s="1">
        <v>0.96837879999999998</v>
      </c>
      <c r="S777" t="s">
        <v>138</v>
      </c>
      <c r="T777" t="s">
        <v>41</v>
      </c>
      <c r="U777" t="s">
        <v>26</v>
      </c>
      <c r="W777">
        <v>1866</v>
      </c>
      <c r="X777" t="s">
        <v>132</v>
      </c>
      <c r="AB777" t="s">
        <v>152</v>
      </c>
      <c r="AC777" t="s">
        <v>41</v>
      </c>
      <c r="AD777" t="s">
        <v>26</v>
      </c>
      <c r="AF777">
        <v>2353</v>
      </c>
      <c r="AG777" t="s">
        <v>42</v>
      </c>
    </row>
    <row r="778" spans="1:34" x14ac:dyDescent="0.35">
      <c r="A778" t="s">
        <v>300</v>
      </c>
      <c r="B778" t="s">
        <v>68</v>
      </c>
      <c r="C778" t="s">
        <v>28</v>
      </c>
      <c r="D778">
        <v>1637</v>
      </c>
      <c r="E778">
        <v>1734</v>
      </c>
      <c r="F778" t="s">
        <v>42</v>
      </c>
      <c r="G778" s="1">
        <v>0.94406000000000001</v>
      </c>
      <c r="J778" t="s">
        <v>202</v>
      </c>
      <c r="K778" t="s">
        <v>41</v>
      </c>
      <c r="L778" t="s">
        <v>28</v>
      </c>
      <c r="M778">
        <v>915</v>
      </c>
      <c r="N778">
        <v>1138</v>
      </c>
      <c r="O778" t="s">
        <v>132</v>
      </c>
      <c r="P778" s="1">
        <v>0.80404220000000004</v>
      </c>
      <c r="S778" t="s">
        <v>139</v>
      </c>
      <c r="T778" t="s">
        <v>41</v>
      </c>
      <c r="U778" t="s">
        <v>32</v>
      </c>
      <c r="V778">
        <v>6336</v>
      </c>
      <c r="W778">
        <v>8275</v>
      </c>
      <c r="X778" t="s">
        <v>132</v>
      </c>
      <c r="Y778" s="1">
        <v>0.76567980000000002</v>
      </c>
      <c r="AB778" t="s">
        <v>152</v>
      </c>
      <c r="AC778" t="s">
        <v>41</v>
      </c>
      <c r="AD778" t="s">
        <v>27</v>
      </c>
      <c r="AF778">
        <v>4763</v>
      </c>
      <c r="AG778" t="s">
        <v>42</v>
      </c>
    </row>
    <row r="779" spans="1:34" x14ac:dyDescent="0.35">
      <c r="A779" t="s">
        <v>301</v>
      </c>
      <c r="B779" t="s">
        <v>68</v>
      </c>
      <c r="C779" t="s">
        <v>28</v>
      </c>
      <c r="D779">
        <v>1364</v>
      </c>
      <c r="E779">
        <v>1518</v>
      </c>
      <c r="F779" t="s">
        <v>42</v>
      </c>
      <c r="G779" s="1">
        <v>0.89855070000000004</v>
      </c>
      <c r="J779" t="s">
        <v>202</v>
      </c>
      <c r="K779" t="s">
        <v>41</v>
      </c>
      <c r="L779" t="s">
        <v>703</v>
      </c>
      <c r="M779">
        <v>7993</v>
      </c>
      <c r="N779">
        <v>9995</v>
      </c>
      <c r="O779" t="s">
        <v>132</v>
      </c>
      <c r="P779" s="1">
        <v>0.79969979999999996</v>
      </c>
      <c r="S779" t="s">
        <v>139</v>
      </c>
      <c r="T779" t="s">
        <v>41</v>
      </c>
      <c r="U779" t="s">
        <v>703</v>
      </c>
      <c r="V779">
        <v>8928</v>
      </c>
      <c r="W779">
        <v>22925</v>
      </c>
      <c r="X779" t="s">
        <v>132</v>
      </c>
      <c r="Y779" s="1">
        <v>0.38944380000000001</v>
      </c>
      <c r="AB779" t="s">
        <v>153</v>
      </c>
      <c r="AC779" t="s">
        <v>41</v>
      </c>
      <c r="AD779" t="s">
        <v>26</v>
      </c>
      <c r="AF779">
        <v>1185</v>
      </c>
      <c r="AG779" t="s">
        <v>42</v>
      </c>
    </row>
    <row r="780" spans="1:34" x14ac:dyDescent="0.35">
      <c r="A780" t="s">
        <v>302</v>
      </c>
      <c r="B780" t="s">
        <v>68</v>
      </c>
      <c r="C780" t="s">
        <v>28</v>
      </c>
      <c r="D780">
        <v>2709</v>
      </c>
      <c r="E780">
        <v>3299</v>
      </c>
      <c r="F780" t="s">
        <v>132</v>
      </c>
      <c r="G780" s="1">
        <v>0.8211579</v>
      </c>
      <c r="J780" t="s">
        <v>202</v>
      </c>
      <c r="K780" t="s">
        <v>41</v>
      </c>
      <c r="L780" t="s">
        <v>27</v>
      </c>
      <c r="M780">
        <v>529</v>
      </c>
      <c r="N780">
        <v>1214</v>
      </c>
      <c r="O780" t="s">
        <v>132</v>
      </c>
      <c r="P780" s="1">
        <v>0.43574960000000001</v>
      </c>
      <c r="S780" t="s">
        <v>139</v>
      </c>
      <c r="T780" t="s">
        <v>41</v>
      </c>
      <c r="U780" t="s">
        <v>28</v>
      </c>
      <c r="V780">
        <v>441</v>
      </c>
      <c r="W780">
        <v>3097</v>
      </c>
      <c r="X780" t="s">
        <v>132</v>
      </c>
      <c r="Y780" s="1">
        <v>0.14239589999999999</v>
      </c>
      <c r="AB780" t="s">
        <v>153</v>
      </c>
      <c r="AC780" t="s">
        <v>41</v>
      </c>
      <c r="AD780" t="s">
        <v>28</v>
      </c>
      <c r="AF780">
        <v>1210</v>
      </c>
      <c r="AG780" t="s">
        <v>42</v>
      </c>
    </row>
    <row r="781" spans="1:34" x14ac:dyDescent="0.35">
      <c r="A781" t="s">
        <v>303</v>
      </c>
      <c r="B781" t="s">
        <v>68</v>
      </c>
      <c r="C781" t="s">
        <v>28</v>
      </c>
      <c r="D781">
        <v>1925</v>
      </c>
      <c r="E781">
        <v>2265</v>
      </c>
      <c r="F781" t="s">
        <v>132</v>
      </c>
      <c r="G781" s="1">
        <v>0.84988960000000002</v>
      </c>
      <c r="J781" t="s">
        <v>202</v>
      </c>
      <c r="K781" t="s">
        <v>41</v>
      </c>
      <c r="L781" t="s">
        <v>26</v>
      </c>
      <c r="N781">
        <v>772</v>
      </c>
      <c r="O781" t="s">
        <v>132</v>
      </c>
      <c r="S781" t="s">
        <v>139</v>
      </c>
      <c r="T781" t="s">
        <v>41</v>
      </c>
      <c r="U781" t="s">
        <v>27</v>
      </c>
      <c r="V781">
        <v>1</v>
      </c>
      <c r="W781">
        <v>3824</v>
      </c>
      <c r="X781" t="s">
        <v>132</v>
      </c>
      <c r="Y781" s="1">
        <v>2.6150000000000001E-4</v>
      </c>
      <c r="AB781" t="s">
        <v>153</v>
      </c>
      <c r="AC781" t="s">
        <v>41</v>
      </c>
      <c r="AD781" t="s">
        <v>27</v>
      </c>
      <c r="AF781">
        <v>1634</v>
      </c>
      <c r="AG781" t="s">
        <v>42</v>
      </c>
    </row>
    <row r="782" spans="1:34" x14ac:dyDescent="0.35">
      <c r="A782" t="s">
        <v>304</v>
      </c>
      <c r="B782" t="s">
        <v>68</v>
      </c>
      <c r="C782" t="s">
        <v>28</v>
      </c>
      <c r="D782">
        <v>2015</v>
      </c>
      <c r="E782">
        <v>2195</v>
      </c>
      <c r="F782" t="s">
        <v>132</v>
      </c>
      <c r="G782" s="1">
        <v>0.91799549999999996</v>
      </c>
      <c r="J782" t="s">
        <v>203</v>
      </c>
      <c r="K782" t="s">
        <v>41</v>
      </c>
      <c r="L782" t="s">
        <v>28</v>
      </c>
      <c r="M782">
        <v>3380</v>
      </c>
      <c r="N782">
        <v>3517</v>
      </c>
      <c r="O782" t="s">
        <v>132</v>
      </c>
      <c r="P782" s="1">
        <v>0.96104630000000002</v>
      </c>
      <c r="S782" t="s">
        <v>139</v>
      </c>
      <c r="T782" t="s">
        <v>41</v>
      </c>
      <c r="U782" t="s">
        <v>26</v>
      </c>
      <c r="W782">
        <v>2186</v>
      </c>
      <c r="X782" t="s">
        <v>132</v>
      </c>
      <c r="AB782" t="s">
        <v>154</v>
      </c>
      <c r="AC782" t="s">
        <v>41</v>
      </c>
      <c r="AD782" t="s">
        <v>32</v>
      </c>
      <c r="AE782">
        <v>1631</v>
      </c>
      <c r="AF782">
        <v>3259</v>
      </c>
      <c r="AG782" t="s">
        <v>42</v>
      </c>
      <c r="AH782" s="1">
        <v>0.50046029999999997</v>
      </c>
    </row>
    <row r="783" spans="1:34" x14ac:dyDescent="0.35">
      <c r="A783" t="s">
        <v>305</v>
      </c>
      <c r="B783" t="s">
        <v>68</v>
      </c>
      <c r="C783" t="s">
        <v>28</v>
      </c>
      <c r="D783">
        <v>1891</v>
      </c>
      <c r="E783">
        <v>2324</v>
      </c>
      <c r="F783" t="s">
        <v>132</v>
      </c>
      <c r="G783" s="1">
        <v>0.8136833</v>
      </c>
      <c r="J783" t="s">
        <v>203</v>
      </c>
      <c r="K783" t="s">
        <v>41</v>
      </c>
      <c r="L783" t="s">
        <v>32</v>
      </c>
      <c r="M783">
        <v>7557</v>
      </c>
      <c r="N783">
        <v>8307</v>
      </c>
      <c r="O783" t="s">
        <v>132</v>
      </c>
      <c r="P783" s="1">
        <v>0.90971469999999999</v>
      </c>
      <c r="S783" t="s">
        <v>140</v>
      </c>
      <c r="T783" t="s">
        <v>41</v>
      </c>
      <c r="U783" t="s">
        <v>32</v>
      </c>
      <c r="V783">
        <v>668</v>
      </c>
      <c r="W783">
        <v>624</v>
      </c>
      <c r="X783" t="s">
        <v>132</v>
      </c>
      <c r="Y783" s="1">
        <v>1</v>
      </c>
      <c r="AB783" t="s">
        <v>154</v>
      </c>
      <c r="AC783" t="s">
        <v>41</v>
      </c>
      <c r="AD783" t="s">
        <v>703</v>
      </c>
      <c r="AE783">
        <v>701</v>
      </c>
      <c r="AF783">
        <v>13963</v>
      </c>
      <c r="AG783" t="s">
        <v>42</v>
      </c>
      <c r="AH783" s="1">
        <v>5.0204100000000002E-2</v>
      </c>
    </row>
    <row r="784" spans="1:34" x14ac:dyDescent="0.35">
      <c r="A784" t="s">
        <v>306</v>
      </c>
      <c r="B784" t="s">
        <v>68</v>
      </c>
      <c r="C784" t="s">
        <v>28</v>
      </c>
      <c r="D784">
        <v>2938</v>
      </c>
      <c r="E784">
        <v>3263</v>
      </c>
      <c r="F784" t="s">
        <v>42</v>
      </c>
      <c r="G784" s="1">
        <v>0.90039840000000004</v>
      </c>
      <c r="J784" t="s">
        <v>203</v>
      </c>
      <c r="K784" t="s">
        <v>41</v>
      </c>
      <c r="L784" t="s">
        <v>703</v>
      </c>
      <c r="M784">
        <v>20737</v>
      </c>
      <c r="N784">
        <v>23291</v>
      </c>
      <c r="O784" t="s">
        <v>132</v>
      </c>
      <c r="P784" s="1">
        <v>0.89034389999999997</v>
      </c>
      <c r="S784" t="s">
        <v>140</v>
      </c>
      <c r="T784" t="s">
        <v>41</v>
      </c>
      <c r="U784" t="s">
        <v>703</v>
      </c>
      <c r="V784">
        <v>784</v>
      </c>
      <c r="W784">
        <v>1919</v>
      </c>
      <c r="X784" t="s">
        <v>132</v>
      </c>
      <c r="Y784" s="1">
        <v>0.40854610000000002</v>
      </c>
      <c r="AB784" t="s">
        <v>154</v>
      </c>
      <c r="AC784" t="s">
        <v>41</v>
      </c>
      <c r="AD784" t="s">
        <v>28</v>
      </c>
      <c r="AE784">
        <v>2</v>
      </c>
      <c r="AF784">
        <v>2872</v>
      </c>
      <c r="AG784" t="s">
        <v>42</v>
      </c>
      <c r="AH784" s="1">
        <v>6.9640000000000001E-4</v>
      </c>
    </row>
    <row r="785" spans="1:34" x14ac:dyDescent="0.35">
      <c r="A785" t="s">
        <v>307</v>
      </c>
      <c r="B785" t="s">
        <v>68</v>
      </c>
      <c r="C785" t="s">
        <v>28</v>
      </c>
      <c r="D785">
        <v>2782</v>
      </c>
      <c r="E785">
        <v>3073</v>
      </c>
      <c r="F785" t="s">
        <v>42</v>
      </c>
      <c r="G785" s="1">
        <v>0.90530429999999995</v>
      </c>
      <c r="J785" t="s">
        <v>203</v>
      </c>
      <c r="K785" t="s">
        <v>41</v>
      </c>
      <c r="L785" t="s">
        <v>27</v>
      </c>
      <c r="M785">
        <v>1520</v>
      </c>
      <c r="N785">
        <v>2807</v>
      </c>
      <c r="O785" t="s">
        <v>132</v>
      </c>
      <c r="P785" s="1">
        <v>0.54150339999999997</v>
      </c>
      <c r="S785" t="s">
        <v>140</v>
      </c>
      <c r="T785" t="s">
        <v>41</v>
      </c>
      <c r="U785" t="s">
        <v>28</v>
      </c>
      <c r="V785">
        <v>30</v>
      </c>
      <c r="W785">
        <v>277</v>
      </c>
      <c r="X785" t="s">
        <v>132</v>
      </c>
      <c r="Y785" s="1">
        <v>0.1083032</v>
      </c>
      <c r="AB785" t="s">
        <v>154</v>
      </c>
      <c r="AC785" t="s">
        <v>41</v>
      </c>
      <c r="AD785" t="s">
        <v>26</v>
      </c>
      <c r="AF785">
        <v>1058</v>
      </c>
      <c r="AG785" t="s">
        <v>42</v>
      </c>
    </row>
    <row r="786" spans="1:34" x14ac:dyDescent="0.35">
      <c r="A786" t="s">
        <v>308</v>
      </c>
      <c r="B786" t="s">
        <v>41</v>
      </c>
      <c r="C786" t="s">
        <v>28</v>
      </c>
      <c r="D786">
        <v>1251</v>
      </c>
      <c r="E786">
        <v>1342</v>
      </c>
      <c r="F786" t="s">
        <v>42</v>
      </c>
      <c r="G786" s="1">
        <v>0.93219079999999999</v>
      </c>
      <c r="J786" t="s">
        <v>203</v>
      </c>
      <c r="K786" t="s">
        <v>41</v>
      </c>
      <c r="L786" t="s">
        <v>26</v>
      </c>
      <c r="M786">
        <v>2</v>
      </c>
      <c r="N786">
        <v>1272</v>
      </c>
      <c r="O786" t="s">
        <v>132</v>
      </c>
      <c r="P786" s="1">
        <v>1.5723E-3</v>
      </c>
      <c r="S786" t="s">
        <v>140</v>
      </c>
      <c r="T786" t="s">
        <v>41</v>
      </c>
      <c r="U786" t="s">
        <v>26</v>
      </c>
      <c r="W786">
        <v>98</v>
      </c>
      <c r="X786" t="s">
        <v>132</v>
      </c>
      <c r="AB786" t="s">
        <v>154</v>
      </c>
      <c r="AC786" t="s">
        <v>41</v>
      </c>
      <c r="AD786" t="s">
        <v>27</v>
      </c>
      <c r="AF786">
        <v>2505</v>
      </c>
      <c r="AG786" t="s">
        <v>42</v>
      </c>
    </row>
    <row r="787" spans="1:34" x14ac:dyDescent="0.35">
      <c r="A787" t="s">
        <v>309</v>
      </c>
      <c r="B787" t="s">
        <v>41</v>
      </c>
      <c r="C787" t="s">
        <v>28</v>
      </c>
      <c r="D787">
        <v>1399</v>
      </c>
      <c r="E787">
        <v>1687</v>
      </c>
      <c r="F787" t="s">
        <v>132</v>
      </c>
      <c r="G787" s="1">
        <v>0.82928279999999999</v>
      </c>
      <c r="J787" t="s">
        <v>204</v>
      </c>
      <c r="K787" t="s">
        <v>70</v>
      </c>
      <c r="L787" t="s">
        <v>703</v>
      </c>
      <c r="M787">
        <v>24333</v>
      </c>
      <c r="N787">
        <v>21987</v>
      </c>
      <c r="O787" t="s">
        <v>132</v>
      </c>
      <c r="P787" s="1">
        <v>1</v>
      </c>
      <c r="S787" t="s">
        <v>140</v>
      </c>
      <c r="T787" t="s">
        <v>41</v>
      </c>
      <c r="U787" t="s">
        <v>27</v>
      </c>
      <c r="W787">
        <v>184</v>
      </c>
      <c r="X787" t="s">
        <v>132</v>
      </c>
      <c r="AB787" t="s">
        <v>155</v>
      </c>
      <c r="AC787" t="s">
        <v>41</v>
      </c>
      <c r="AD787" t="s">
        <v>32</v>
      </c>
      <c r="AE787">
        <v>6288</v>
      </c>
      <c r="AF787">
        <v>13104</v>
      </c>
      <c r="AG787" t="s">
        <v>42</v>
      </c>
      <c r="AH787" s="1">
        <v>0.47985349999999999</v>
      </c>
    </row>
    <row r="788" spans="1:34" x14ac:dyDescent="0.35">
      <c r="A788" t="s">
        <v>310</v>
      </c>
      <c r="B788" t="s">
        <v>41</v>
      </c>
      <c r="C788" t="s">
        <v>28</v>
      </c>
      <c r="D788">
        <v>3283</v>
      </c>
      <c r="E788">
        <v>4350</v>
      </c>
      <c r="F788" t="s">
        <v>132</v>
      </c>
      <c r="G788" s="1">
        <v>0.75471259999999996</v>
      </c>
      <c r="J788" t="s">
        <v>204</v>
      </c>
      <c r="K788" t="s">
        <v>70</v>
      </c>
      <c r="L788" t="s">
        <v>32</v>
      </c>
      <c r="M788">
        <v>6786</v>
      </c>
      <c r="N788">
        <v>7613</v>
      </c>
      <c r="O788" t="s">
        <v>132</v>
      </c>
      <c r="P788" s="1">
        <v>0.89137</v>
      </c>
      <c r="S788" t="s">
        <v>141</v>
      </c>
      <c r="T788" t="s">
        <v>41</v>
      </c>
      <c r="U788" t="s">
        <v>32</v>
      </c>
      <c r="V788">
        <v>1854</v>
      </c>
      <c r="W788">
        <v>2354</v>
      </c>
      <c r="X788" t="s">
        <v>132</v>
      </c>
      <c r="Y788" s="1">
        <v>0.78759559999999995</v>
      </c>
      <c r="AB788" t="s">
        <v>155</v>
      </c>
      <c r="AC788" t="s">
        <v>41</v>
      </c>
      <c r="AD788" t="s">
        <v>703</v>
      </c>
      <c r="AE788">
        <v>1573</v>
      </c>
      <c r="AF788">
        <v>28662</v>
      </c>
      <c r="AG788" t="s">
        <v>42</v>
      </c>
      <c r="AH788" s="1">
        <v>5.4880999999999999E-2</v>
      </c>
    </row>
    <row r="789" spans="1:34" x14ac:dyDescent="0.35">
      <c r="A789" t="s">
        <v>311</v>
      </c>
      <c r="B789" t="s">
        <v>41</v>
      </c>
      <c r="C789" t="s">
        <v>28</v>
      </c>
      <c r="D789">
        <v>1090</v>
      </c>
      <c r="E789">
        <v>1279</v>
      </c>
      <c r="F789" t="s">
        <v>132</v>
      </c>
      <c r="G789" s="1">
        <v>0.85222830000000005</v>
      </c>
      <c r="J789" t="s">
        <v>204</v>
      </c>
      <c r="K789" t="s">
        <v>70</v>
      </c>
      <c r="L789" t="s">
        <v>28</v>
      </c>
      <c r="M789">
        <v>2339</v>
      </c>
      <c r="N789">
        <v>3111</v>
      </c>
      <c r="O789" t="s">
        <v>132</v>
      </c>
      <c r="P789" s="1">
        <v>0.75184830000000002</v>
      </c>
      <c r="S789" t="s">
        <v>141</v>
      </c>
      <c r="T789" t="s">
        <v>41</v>
      </c>
      <c r="U789" t="s">
        <v>703</v>
      </c>
      <c r="V789">
        <v>2336</v>
      </c>
      <c r="W789">
        <v>4733</v>
      </c>
      <c r="X789" t="s">
        <v>132</v>
      </c>
      <c r="Y789" s="1">
        <v>0.49355589999999999</v>
      </c>
      <c r="AB789" t="s">
        <v>155</v>
      </c>
      <c r="AC789" t="s">
        <v>41</v>
      </c>
      <c r="AD789" t="s">
        <v>28</v>
      </c>
      <c r="AE789">
        <v>2</v>
      </c>
      <c r="AF789">
        <v>3447</v>
      </c>
      <c r="AG789" t="s">
        <v>42</v>
      </c>
      <c r="AH789" s="1">
        <v>5.8020000000000001E-4</v>
      </c>
    </row>
    <row r="790" spans="1:34" x14ac:dyDescent="0.35">
      <c r="A790" t="s">
        <v>312</v>
      </c>
      <c r="B790" t="s">
        <v>41</v>
      </c>
      <c r="C790" t="s">
        <v>28</v>
      </c>
      <c r="D790">
        <v>882</v>
      </c>
      <c r="E790">
        <v>1012</v>
      </c>
      <c r="F790" t="s">
        <v>132</v>
      </c>
      <c r="G790" s="1">
        <v>0.87154149999999997</v>
      </c>
      <c r="J790" t="s">
        <v>204</v>
      </c>
      <c r="K790" t="s">
        <v>70</v>
      </c>
      <c r="L790" t="s">
        <v>27</v>
      </c>
      <c r="M790">
        <v>758</v>
      </c>
      <c r="N790">
        <v>3350</v>
      </c>
      <c r="O790" t="s">
        <v>132</v>
      </c>
      <c r="P790" s="1">
        <v>0.22626869999999999</v>
      </c>
      <c r="S790" t="s">
        <v>141</v>
      </c>
      <c r="T790" t="s">
        <v>41</v>
      </c>
      <c r="U790" t="s">
        <v>28</v>
      </c>
      <c r="V790">
        <v>146</v>
      </c>
      <c r="W790">
        <v>594</v>
      </c>
      <c r="X790" t="s">
        <v>132</v>
      </c>
      <c r="Y790" s="1">
        <v>0.24579119999999999</v>
      </c>
      <c r="AB790" t="s">
        <v>155</v>
      </c>
      <c r="AC790" t="s">
        <v>41</v>
      </c>
      <c r="AD790" t="s">
        <v>26</v>
      </c>
      <c r="AF790">
        <v>2461</v>
      </c>
      <c r="AG790" t="s">
        <v>42</v>
      </c>
    </row>
    <row r="791" spans="1:34" x14ac:dyDescent="0.35">
      <c r="A791" t="s">
        <v>313</v>
      </c>
      <c r="B791" t="s">
        <v>41</v>
      </c>
      <c r="C791" t="s">
        <v>28</v>
      </c>
      <c r="D791">
        <v>1527</v>
      </c>
      <c r="E791">
        <v>1807</v>
      </c>
      <c r="F791" t="s">
        <v>132</v>
      </c>
      <c r="G791" s="1">
        <v>0.84504710000000005</v>
      </c>
      <c r="J791" t="s">
        <v>204</v>
      </c>
      <c r="K791" t="s">
        <v>41</v>
      </c>
      <c r="L791" t="s">
        <v>26</v>
      </c>
      <c r="N791">
        <v>1910</v>
      </c>
      <c r="O791" t="s">
        <v>132</v>
      </c>
      <c r="S791" t="s">
        <v>141</v>
      </c>
      <c r="T791" t="s">
        <v>41</v>
      </c>
      <c r="U791" t="s">
        <v>26</v>
      </c>
      <c r="W791">
        <v>269</v>
      </c>
      <c r="X791" t="s">
        <v>132</v>
      </c>
      <c r="AB791" t="s">
        <v>155</v>
      </c>
      <c r="AC791" t="s">
        <v>41</v>
      </c>
      <c r="AD791" t="s">
        <v>27</v>
      </c>
      <c r="AF791">
        <v>3910</v>
      </c>
      <c r="AG791" t="s">
        <v>42</v>
      </c>
    </row>
    <row r="792" spans="1:34" x14ac:dyDescent="0.35">
      <c r="A792" t="s">
        <v>314</v>
      </c>
      <c r="B792" t="s">
        <v>41</v>
      </c>
      <c r="C792" t="s">
        <v>28</v>
      </c>
      <c r="D792">
        <v>3449</v>
      </c>
      <c r="E792">
        <v>4580</v>
      </c>
      <c r="F792" t="s">
        <v>132</v>
      </c>
      <c r="G792" s="1">
        <v>0.75305679999999997</v>
      </c>
      <c r="J792" t="s">
        <v>205</v>
      </c>
      <c r="K792" t="s">
        <v>41</v>
      </c>
      <c r="L792" t="s">
        <v>703</v>
      </c>
      <c r="M792">
        <v>616</v>
      </c>
      <c r="N792">
        <v>41</v>
      </c>
      <c r="O792" t="s">
        <v>132</v>
      </c>
      <c r="P792" s="1">
        <v>1</v>
      </c>
      <c r="S792" t="s">
        <v>141</v>
      </c>
      <c r="T792" t="s">
        <v>41</v>
      </c>
      <c r="U792" t="s">
        <v>27</v>
      </c>
      <c r="W792">
        <v>558</v>
      </c>
      <c r="X792" t="s">
        <v>132</v>
      </c>
      <c r="AB792" t="s">
        <v>156</v>
      </c>
      <c r="AC792" t="s">
        <v>41</v>
      </c>
      <c r="AD792" t="s">
        <v>26</v>
      </c>
      <c r="AF792">
        <v>1666</v>
      </c>
      <c r="AG792" t="s">
        <v>42</v>
      </c>
    </row>
    <row r="793" spans="1:34" x14ac:dyDescent="0.35">
      <c r="A793" t="s">
        <v>315</v>
      </c>
      <c r="B793" t="s">
        <v>41</v>
      </c>
      <c r="C793" t="s">
        <v>28</v>
      </c>
      <c r="D793">
        <v>547</v>
      </c>
      <c r="E793">
        <v>726</v>
      </c>
      <c r="F793" t="s">
        <v>132</v>
      </c>
      <c r="G793" s="1">
        <v>0.75344350000000004</v>
      </c>
      <c r="J793" t="s">
        <v>205</v>
      </c>
      <c r="K793" t="s">
        <v>41</v>
      </c>
      <c r="L793" t="s">
        <v>32</v>
      </c>
      <c r="M793">
        <v>95</v>
      </c>
      <c r="N793">
        <v>7</v>
      </c>
      <c r="O793" t="s">
        <v>132</v>
      </c>
      <c r="P793" s="1">
        <v>1</v>
      </c>
      <c r="S793" t="s">
        <v>142</v>
      </c>
      <c r="T793" t="s">
        <v>41</v>
      </c>
      <c r="U793" t="s">
        <v>32</v>
      </c>
      <c r="V793">
        <v>17576</v>
      </c>
      <c r="W793">
        <v>20257</v>
      </c>
      <c r="X793" t="s">
        <v>143</v>
      </c>
      <c r="Y793" s="1">
        <v>0.8676507</v>
      </c>
      <c r="AB793" t="s">
        <v>156</v>
      </c>
      <c r="AC793" t="s">
        <v>41</v>
      </c>
      <c r="AD793" t="s">
        <v>27</v>
      </c>
      <c r="AF793">
        <v>2568</v>
      </c>
      <c r="AG793" t="s">
        <v>42</v>
      </c>
    </row>
    <row r="794" spans="1:34" x14ac:dyDescent="0.35">
      <c r="A794" t="s">
        <v>316</v>
      </c>
      <c r="B794" t="s">
        <v>41</v>
      </c>
      <c r="C794" t="s">
        <v>28</v>
      </c>
      <c r="D794">
        <v>2165</v>
      </c>
      <c r="E794">
        <v>2768</v>
      </c>
      <c r="F794" t="s">
        <v>132</v>
      </c>
      <c r="G794" s="1">
        <v>0.78215319999999999</v>
      </c>
      <c r="J794" t="s">
        <v>205</v>
      </c>
      <c r="K794" t="s">
        <v>41</v>
      </c>
      <c r="L794" t="s">
        <v>28</v>
      </c>
      <c r="M794">
        <v>23</v>
      </c>
      <c r="N794">
        <v>4</v>
      </c>
      <c r="O794" t="s">
        <v>132</v>
      </c>
      <c r="P794" s="1">
        <v>1</v>
      </c>
      <c r="S794" t="s">
        <v>142</v>
      </c>
      <c r="T794" t="s">
        <v>41</v>
      </c>
      <c r="U794" t="s">
        <v>703</v>
      </c>
      <c r="V794">
        <v>22875</v>
      </c>
      <c r="W794">
        <v>48043</v>
      </c>
      <c r="X794" t="s">
        <v>143</v>
      </c>
      <c r="Y794" s="1">
        <v>0.476136</v>
      </c>
      <c r="AB794" t="s">
        <v>157</v>
      </c>
      <c r="AC794" t="s">
        <v>41</v>
      </c>
      <c r="AD794" t="s">
        <v>26</v>
      </c>
      <c r="AF794">
        <v>2157</v>
      </c>
      <c r="AG794" t="s">
        <v>42</v>
      </c>
    </row>
    <row r="795" spans="1:34" x14ac:dyDescent="0.35">
      <c r="A795" t="s">
        <v>317</v>
      </c>
      <c r="B795" t="s">
        <v>57</v>
      </c>
      <c r="C795" t="s">
        <v>28</v>
      </c>
      <c r="D795">
        <v>2195</v>
      </c>
      <c r="E795">
        <v>2730</v>
      </c>
      <c r="F795" t="s">
        <v>132</v>
      </c>
      <c r="G795" s="1">
        <v>0.80402929999999995</v>
      </c>
      <c r="J795" t="s">
        <v>205</v>
      </c>
      <c r="K795" t="s">
        <v>41</v>
      </c>
      <c r="L795" t="s">
        <v>26</v>
      </c>
      <c r="N795">
        <v>8</v>
      </c>
      <c r="O795" t="s">
        <v>132</v>
      </c>
      <c r="S795" t="s">
        <v>142</v>
      </c>
      <c r="T795" t="s">
        <v>41</v>
      </c>
      <c r="U795" t="s">
        <v>28</v>
      </c>
      <c r="V795">
        <v>1167</v>
      </c>
      <c r="W795">
        <v>7105</v>
      </c>
      <c r="X795" t="s">
        <v>143</v>
      </c>
      <c r="Y795" s="1">
        <v>0.16425049999999999</v>
      </c>
      <c r="AB795" t="s">
        <v>157</v>
      </c>
      <c r="AC795" t="s">
        <v>41</v>
      </c>
      <c r="AD795" t="s">
        <v>27</v>
      </c>
      <c r="AF795">
        <v>4031</v>
      </c>
      <c r="AG795" t="s">
        <v>42</v>
      </c>
    </row>
    <row r="796" spans="1:34" x14ac:dyDescent="0.35">
      <c r="A796" t="s">
        <v>318</v>
      </c>
      <c r="B796" t="s">
        <v>41</v>
      </c>
      <c r="C796" t="s">
        <v>28</v>
      </c>
      <c r="D796">
        <v>1017</v>
      </c>
      <c r="E796">
        <v>1119</v>
      </c>
      <c r="F796" t="s">
        <v>132</v>
      </c>
      <c r="G796" s="1">
        <v>0.90884719999999997</v>
      </c>
      <c r="J796" t="s">
        <v>205</v>
      </c>
      <c r="K796" t="s">
        <v>41</v>
      </c>
      <c r="L796" t="s">
        <v>27</v>
      </c>
      <c r="N796">
        <v>6</v>
      </c>
      <c r="O796" t="s">
        <v>132</v>
      </c>
      <c r="S796" t="s">
        <v>142</v>
      </c>
      <c r="T796" t="s">
        <v>41</v>
      </c>
      <c r="U796" t="s">
        <v>27</v>
      </c>
      <c r="V796">
        <v>3</v>
      </c>
      <c r="W796">
        <v>8642</v>
      </c>
      <c r="X796" t="s">
        <v>143</v>
      </c>
      <c r="Y796" s="1">
        <v>3.4709999999999998E-4</v>
      </c>
      <c r="AB796" t="s">
        <v>158</v>
      </c>
      <c r="AC796" t="s">
        <v>41</v>
      </c>
      <c r="AD796" t="s">
        <v>26</v>
      </c>
      <c r="AF796">
        <v>2166</v>
      </c>
      <c r="AG796" t="s">
        <v>42</v>
      </c>
    </row>
    <row r="797" spans="1:34" x14ac:dyDescent="0.35">
      <c r="A797" t="s">
        <v>319</v>
      </c>
      <c r="B797" t="s">
        <v>68</v>
      </c>
      <c r="C797" t="s">
        <v>28</v>
      </c>
      <c r="D797">
        <v>2341</v>
      </c>
      <c r="E797">
        <v>2965</v>
      </c>
      <c r="F797" t="s">
        <v>132</v>
      </c>
      <c r="G797" s="1">
        <v>0.78954469999999999</v>
      </c>
      <c r="J797" t="s">
        <v>206</v>
      </c>
      <c r="K797" t="s">
        <v>41</v>
      </c>
      <c r="L797" t="s">
        <v>32</v>
      </c>
      <c r="M797">
        <v>6137</v>
      </c>
      <c r="N797">
        <v>6245</v>
      </c>
      <c r="O797" t="s">
        <v>132</v>
      </c>
      <c r="P797" s="1">
        <v>0.98270619999999997</v>
      </c>
      <c r="S797" t="s">
        <v>142</v>
      </c>
      <c r="T797" t="s">
        <v>41</v>
      </c>
      <c r="U797" t="s">
        <v>26</v>
      </c>
      <c r="W797">
        <v>4584</v>
      </c>
      <c r="X797" t="s">
        <v>143</v>
      </c>
      <c r="AB797" t="s">
        <v>158</v>
      </c>
      <c r="AC797" t="s">
        <v>41</v>
      </c>
      <c r="AD797" t="s">
        <v>28</v>
      </c>
      <c r="AF797">
        <v>2812</v>
      </c>
      <c r="AG797" t="s">
        <v>42</v>
      </c>
    </row>
    <row r="798" spans="1:34" x14ac:dyDescent="0.35">
      <c r="A798" t="s">
        <v>320</v>
      </c>
      <c r="B798" t="s">
        <v>41</v>
      </c>
      <c r="C798" t="s">
        <v>28</v>
      </c>
      <c r="D798">
        <v>2512</v>
      </c>
      <c r="E798">
        <v>3005</v>
      </c>
      <c r="F798" t="s">
        <v>132</v>
      </c>
      <c r="G798" s="1">
        <v>0.83594009999999996</v>
      </c>
      <c r="J798" t="s">
        <v>206</v>
      </c>
      <c r="K798" t="s">
        <v>41</v>
      </c>
      <c r="L798" t="s">
        <v>703</v>
      </c>
      <c r="M798">
        <v>8951</v>
      </c>
      <c r="N798">
        <v>10676</v>
      </c>
      <c r="O798" t="s">
        <v>132</v>
      </c>
      <c r="P798" s="1">
        <v>0.83842269999999997</v>
      </c>
      <c r="S798" t="s">
        <v>144</v>
      </c>
      <c r="T798" t="s">
        <v>41</v>
      </c>
      <c r="U798" t="s">
        <v>32</v>
      </c>
      <c r="V798">
        <v>18585</v>
      </c>
      <c r="W798">
        <v>23203</v>
      </c>
      <c r="X798" t="s">
        <v>143</v>
      </c>
      <c r="Y798" s="1">
        <v>0.80097399999999996</v>
      </c>
      <c r="AB798" t="s">
        <v>158</v>
      </c>
      <c r="AC798" t="s">
        <v>41</v>
      </c>
      <c r="AD798" t="s">
        <v>27</v>
      </c>
      <c r="AF798">
        <v>3291</v>
      </c>
      <c r="AG798" t="s">
        <v>42</v>
      </c>
    </row>
    <row r="799" spans="1:34" x14ac:dyDescent="0.35">
      <c r="A799" t="s">
        <v>321</v>
      </c>
      <c r="B799" t="s">
        <v>70</v>
      </c>
      <c r="C799" t="s">
        <v>28</v>
      </c>
      <c r="D799">
        <v>1429</v>
      </c>
      <c r="E799">
        <v>1757</v>
      </c>
      <c r="F799" t="s">
        <v>132</v>
      </c>
      <c r="G799" s="1">
        <v>0.81331810000000004</v>
      </c>
      <c r="J799" t="s">
        <v>206</v>
      </c>
      <c r="K799" t="s">
        <v>41</v>
      </c>
      <c r="L799" t="s">
        <v>28</v>
      </c>
      <c r="M799">
        <v>985</v>
      </c>
      <c r="N799">
        <v>1319</v>
      </c>
      <c r="O799" t="s">
        <v>132</v>
      </c>
      <c r="P799" s="1">
        <v>0.74677780000000005</v>
      </c>
      <c r="S799" t="s">
        <v>144</v>
      </c>
      <c r="T799" t="s">
        <v>41</v>
      </c>
      <c r="U799" t="s">
        <v>703</v>
      </c>
      <c r="V799">
        <v>14172</v>
      </c>
      <c r="W799">
        <v>30754</v>
      </c>
      <c r="X799" t="s">
        <v>143</v>
      </c>
      <c r="Y799" s="1">
        <v>0.46081810000000001</v>
      </c>
      <c r="AB799" t="s">
        <v>159</v>
      </c>
      <c r="AC799" t="s">
        <v>41</v>
      </c>
      <c r="AD799" t="s">
        <v>26</v>
      </c>
      <c r="AF799">
        <v>2823</v>
      </c>
      <c r="AG799" t="s">
        <v>42</v>
      </c>
    </row>
    <row r="800" spans="1:34" x14ac:dyDescent="0.35">
      <c r="A800" t="s">
        <v>322</v>
      </c>
      <c r="B800" t="s">
        <v>41</v>
      </c>
      <c r="C800" t="s">
        <v>28</v>
      </c>
      <c r="D800">
        <v>477</v>
      </c>
      <c r="E800">
        <v>551</v>
      </c>
      <c r="F800" t="s">
        <v>132</v>
      </c>
      <c r="G800" s="1">
        <v>0.86569879999999999</v>
      </c>
      <c r="J800" t="s">
        <v>206</v>
      </c>
      <c r="K800" t="s">
        <v>41</v>
      </c>
      <c r="L800" t="s">
        <v>27</v>
      </c>
      <c r="M800">
        <v>493</v>
      </c>
      <c r="N800">
        <v>1364</v>
      </c>
      <c r="O800" t="s">
        <v>132</v>
      </c>
      <c r="P800" s="1">
        <v>0.36143700000000001</v>
      </c>
      <c r="S800" t="s">
        <v>144</v>
      </c>
      <c r="T800" t="s">
        <v>41</v>
      </c>
      <c r="U800" t="s">
        <v>28</v>
      </c>
      <c r="V800">
        <v>698</v>
      </c>
      <c r="W800">
        <v>3607</v>
      </c>
      <c r="X800" t="s">
        <v>143</v>
      </c>
      <c r="Y800" s="1">
        <v>0.19351260000000001</v>
      </c>
      <c r="AB800" t="s">
        <v>159</v>
      </c>
      <c r="AC800" t="s">
        <v>41</v>
      </c>
      <c r="AD800" t="s">
        <v>27</v>
      </c>
      <c r="AF800">
        <v>4942</v>
      </c>
      <c r="AG800" t="s">
        <v>42</v>
      </c>
    </row>
    <row r="801" spans="1:34" x14ac:dyDescent="0.35">
      <c r="A801" t="s">
        <v>323</v>
      </c>
      <c r="B801" t="s">
        <v>70</v>
      </c>
      <c r="C801" t="s">
        <v>28</v>
      </c>
      <c r="D801">
        <v>1320</v>
      </c>
      <c r="E801">
        <v>1572</v>
      </c>
      <c r="F801" t="s">
        <v>132</v>
      </c>
      <c r="G801" s="1">
        <v>0.83969470000000002</v>
      </c>
      <c r="J801" t="s">
        <v>206</v>
      </c>
      <c r="K801" t="s">
        <v>41</v>
      </c>
      <c r="L801" t="s">
        <v>26</v>
      </c>
      <c r="M801">
        <v>1</v>
      </c>
      <c r="N801">
        <v>715</v>
      </c>
      <c r="O801" t="s">
        <v>132</v>
      </c>
      <c r="P801" s="1">
        <v>1.3986000000000001E-3</v>
      </c>
      <c r="S801" t="s">
        <v>144</v>
      </c>
      <c r="T801" t="s">
        <v>41</v>
      </c>
      <c r="U801" t="s">
        <v>27</v>
      </c>
      <c r="V801">
        <v>8</v>
      </c>
      <c r="W801">
        <v>3842</v>
      </c>
      <c r="X801" t="s">
        <v>143</v>
      </c>
      <c r="Y801" s="1">
        <v>2.0822000000000002E-3</v>
      </c>
      <c r="AB801" t="s">
        <v>160</v>
      </c>
      <c r="AC801" t="s">
        <v>41</v>
      </c>
      <c r="AD801" t="s">
        <v>26</v>
      </c>
      <c r="AF801">
        <v>2535</v>
      </c>
      <c r="AG801" t="s">
        <v>42</v>
      </c>
    </row>
    <row r="802" spans="1:34" x14ac:dyDescent="0.35">
      <c r="A802" t="s">
        <v>324</v>
      </c>
      <c r="B802" t="s">
        <v>70</v>
      </c>
      <c r="C802" t="s">
        <v>28</v>
      </c>
      <c r="D802">
        <v>1429</v>
      </c>
      <c r="E802">
        <v>1711</v>
      </c>
      <c r="F802" t="s">
        <v>132</v>
      </c>
      <c r="G802" s="1">
        <v>0.83518409999999998</v>
      </c>
      <c r="J802" t="s">
        <v>207</v>
      </c>
      <c r="K802" t="s">
        <v>68</v>
      </c>
      <c r="L802" t="s">
        <v>32</v>
      </c>
      <c r="M802">
        <v>3768</v>
      </c>
      <c r="N802">
        <v>4402</v>
      </c>
      <c r="O802" t="s">
        <v>132</v>
      </c>
      <c r="P802" s="1">
        <v>0.85597460000000003</v>
      </c>
      <c r="S802" t="s">
        <v>144</v>
      </c>
      <c r="T802" t="s">
        <v>41</v>
      </c>
      <c r="U802" t="s">
        <v>26</v>
      </c>
      <c r="W802">
        <v>2216</v>
      </c>
      <c r="X802" t="s">
        <v>143</v>
      </c>
      <c r="AB802" t="s">
        <v>160</v>
      </c>
      <c r="AC802" t="s">
        <v>41</v>
      </c>
      <c r="AD802" t="s">
        <v>27</v>
      </c>
      <c r="AF802">
        <v>4220</v>
      </c>
      <c r="AG802" t="s">
        <v>42</v>
      </c>
    </row>
    <row r="803" spans="1:34" x14ac:dyDescent="0.35">
      <c r="A803" t="s">
        <v>325</v>
      </c>
      <c r="B803" t="s">
        <v>70</v>
      </c>
      <c r="C803" t="s">
        <v>28</v>
      </c>
      <c r="D803">
        <v>2924</v>
      </c>
      <c r="E803">
        <v>3832</v>
      </c>
      <c r="F803" t="s">
        <v>132</v>
      </c>
      <c r="G803" s="1">
        <v>0.76304799999999995</v>
      </c>
      <c r="J803" t="s">
        <v>207</v>
      </c>
      <c r="K803" t="s">
        <v>68</v>
      </c>
      <c r="L803" t="s">
        <v>703</v>
      </c>
      <c r="M803">
        <v>9108</v>
      </c>
      <c r="N803">
        <v>11208</v>
      </c>
      <c r="O803" t="s">
        <v>132</v>
      </c>
      <c r="P803" s="1">
        <v>0.81263379999999996</v>
      </c>
      <c r="S803" t="s">
        <v>145</v>
      </c>
      <c r="T803" t="s">
        <v>41</v>
      </c>
      <c r="U803" t="s">
        <v>32</v>
      </c>
      <c r="V803">
        <v>4945</v>
      </c>
      <c r="W803">
        <v>5754</v>
      </c>
      <c r="X803" t="s">
        <v>42</v>
      </c>
      <c r="Y803" s="1">
        <v>0.8594022</v>
      </c>
      <c r="AB803" t="s">
        <v>161</v>
      </c>
      <c r="AC803" t="s">
        <v>41</v>
      </c>
      <c r="AD803" t="s">
        <v>32</v>
      </c>
      <c r="AE803">
        <v>2297</v>
      </c>
      <c r="AF803">
        <v>4786</v>
      </c>
      <c r="AG803" t="s">
        <v>42</v>
      </c>
      <c r="AH803" s="1">
        <v>0.47994150000000002</v>
      </c>
    </row>
    <row r="804" spans="1:34" x14ac:dyDescent="0.35">
      <c r="A804" t="s">
        <v>326</v>
      </c>
      <c r="B804" t="s">
        <v>57</v>
      </c>
      <c r="C804" t="s">
        <v>28</v>
      </c>
      <c r="D804">
        <v>750</v>
      </c>
      <c r="E804">
        <v>954</v>
      </c>
      <c r="F804" t="s">
        <v>132</v>
      </c>
      <c r="G804" s="1">
        <v>0.78616350000000002</v>
      </c>
      <c r="J804" t="s">
        <v>207</v>
      </c>
      <c r="K804" t="s">
        <v>68</v>
      </c>
      <c r="L804" t="s">
        <v>28</v>
      </c>
      <c r="M804">
        <v>1182</v>
      </c>
      <c r="N804">
        <v>1784</v>
      </c>
      <c r="O804" t="s">
        <v>132</v>
      </c>
      <c r="P804" s="1">
        <v>0.66255609999999998</v>
      </c>
      <c r="S804" t="s">
        <v>145</v>
      </c>
      <c r="T804" t="s">
        <v>41</v>
      </c>
      <c r="U804" t="s">
        <v>703</v>
      </c>
      <c r="V804">
        <v>3844</v>
      </c>
      <c r="W804">
        <v>8420</v>
      </c>
      <c r="X804" t="s">
        <v>42</v>
      </c>
      <c r="Y804" s="1">
        <v>0.4565321</v>
      </c>
      <c r="AB804" t="s">
        <v>161</v>
      </c>
      <c r="AC804" t="s">
        <v>41</v>
      </c>
      <c r="AD804" t="s">
        <v>703</v>
      </c>
      <c r="AE804">
        <v>644</v>
      </c>
      <c r="AF804">
        <v>10755</v>
      </c>
      <c r="AG804" t="s">
        <v>42</v>
      </c>
      <c r="AH804" s="1">
        <v>5.9879099999999998E-2</v>
      </c>
    </row>
    <row r="805" spans="1:34" x14ac:dyDescent="0.35">
      <c r="A805" t="s">
        <v>327</v>
      </c>
      <c r="B805" t="s">
        <v>57</v>
      </c>
      <c r="C805" t="s">
        <v>28</v>
      </c>
      <c r="D805">
        <v>1055</v>
      </c>
      <c r="E805">
        <v>1339</v>
      </c>
      <c r="F805" t="s">
        <v>328</v>
      </c>
      <c r="G805" s="1">
        <v>0.78790139999999997</v>
      </c>
      <c r="J805" t="s">
        <v>207</v>
      </c>
      <c r="K805" t="s">
        <v>68</v>
      </c>
      <c r="L805" t="s">
        <v>27</v>
      </c>
      <c r="M805">
        <v>459</v>
      </c>
      <c r="N805">
        <v>1755</v>
      </c>
      <c r="O805" t="s">
        <v>132</v>
      </c>
      <c r="P805" s="1">
        <v>0.26153850000000001</v>
      </c>
      <c r="S805" t="s">
        <v>145</v>
      </c>
      <c r="T805" t="s">
        <v>41</v>
      </c>
      <c r="U805" t="s">
        <v>28</v>
      </c>
      <c r="V805">
        <v>153</v>
      </c>
      <c r="W805">
        <v>912</v>
      </c>
      <c r="X805" t="s">
        <v>42</v>
      </c>
      <c r="Y805" s="1">
        <v>0.1677632</v>
      </c>
      <c r="AB805" t="s">
        <v>161</v>
      </c>
      <c r="AC805" t="s">
        <v>41</v>
      </c>
      <c r="AD805" t="s">
        <v>28</v>
      </c>
      <c r="AE805">
        <v>3</v>
      </c>
      <c r="AF805">
        <v>1068</v>
      </c>
      <c r="AG805" t="s">
        <v>42</v>
      </c>
      <c r="AH805" s="1">
        <v>2.8089999999999999E-3</v>
      </c>
    </row>
    <row r="806" spans="1:34" x14ac:dyDescent="0.35">
      <c r="A806" t="s">
        <v>329</v>
      </c>
      <c r="B806" t="s">
        <v>41</v>
      </c>
      <c r="C806" t="s">
        <v>28</v>
      </c>
      <c r="D806">
        <v>2563</v>
      </c>
      <c r="E806">
        <v>3227</v>
      </c>
      <c r="F806" t="s">
        <v>328</v>
      </c>
      <c r="G806" s="1">
        <v>0.7942361</v>
      </c>
      <c r="J806" t="s">
        <v>207</v>
      </c>
      <c r="K806" t="s">
        <v>41</v>
      </c>
      <c r="L806" t="s">
        <v>26</v>
      </c>
      <c r="N806">
        <v>872</v>
      </c>
      <c r="O806" t="s">
        <v>132</v>
      </c>
      <c r="S806" t="s">
        <v>145</v>
      </c>
      <c r="T806" t="s">
        <v>41</v>
      </c>
      <c r="U806" t="s">
        <v>26</v>
      </c>
      <c r="W806">
        <v>654</v>
      </c>
      <c r="X806" t="s">
        <v>42</v>
      </c>
      <c r="AB806" t="s">
        <v>161</v>
      </c>
      <c r="AC806" t="s">
        <v>41</v>
      </c>
      <c r="AD806" t="s">
        <v>26</v>
      </c>
      <c r="AF806">
        <v>888</v>
      </c>
      <c r="AG806" t="s">
        <v>42</v>
      </c>
    </row>
    <row r="807" spans="1:34" x14ac:dyDescent="0.35">
      <c r="A807" t="s">
        <v>330</v>
      </c>
      <c r="B807" t="s">
        <v>41</v>
      </c>
      <c r="C807" t="s">
        <v>28</v>
      </c>
      <c r="D807">
        <v>1697</v>
      </c>
      <c r="E807">
        <v>2021</v>
      </c>
      <c r="F807" t="s">
        <v>42</v>
      </c>
      <c r="G807" s="1">
        <v>0.83968339999999997</v>
      </c>
      <c r="J807" t="s">
        <v>208</v>
      </c>
      <c r="K807" t="s">
        <v>41</v>
      </c>
      <c r="L807" t="s">
        <v>32</v>
      </c>
      <c r="M807">
        <v>5989</v>
      </c>
      <c r="N807">
        <v>6428</v>
      </c>
      <c r="O807" t="s">
        <v>132</v>
      </c>
      <c r="P807" s="1">
        <v>0.93170509999999995</v>
      </c>
      <c r="S807" t="s">
        <v>145</v>
      </c>
      <c r="T807" t="s">
        <v>41</v>
      </c>
      <c r="U807" t="s">
        <v>27</v>
      </c>
      <c r="W807">
        <v>1007</v>
      </c>
      <c r="X807" t="s">
        <v>42</v>
      </c>
      <c r="AB807" t="s">
        <v>161</v>
      </c>
      <c r="AC807" t="s">
        <v>41</v>
      </c>
      <c r="AD807" t="s">
        <v>27</v>
      </c>
      <c r="AF807">
        <v>1330</v>
      </c>
      <c r="AG807" t="s">
        <v>42</v>
      </c>
    </row>
    <row r="808" spans="1:34" x14ac:dyDescent="0.35">
      <c r="A808" t="s">
        <v>331</v>
      </c>
      <c r="B808" t="s">
        <v>41</v>
      </c>
      <c r="C808" t="s">
        <v>28</v>
      </c>
      <c r="D808">
        <v>1627</v>
      </c>
      <c r="E808">
        <v>1773</v>
      </c>
      <c r="F808" t="s">
        <v>132</v>
      </c>
      <c r="G808" s="1">
        <v>0.91765370000000002</v>
      </c>
      <c r="J808" t="s">
        <v>208</v>
      </c>
      <c r="K808" t="s">
        <v>41</v>
      </c>
      <c r="L808" t="s">
        <v>703</v>
      </c>
      <c r="M808">
        <v>10803</v>
      </c>
      <c r="N808">
        <v>12887</v>
      </c>
      <c r="O808" t="s">
        <v>132</v>
      </c>
      <c r="P808" s="1">
        <v>0.83828659999999999</v>
      </c>
      <c r="S808" t="s">
        <v>146</v>
      </c>
      <c r="T808" t="s">
        <v>41</v>
      </c>
      <c r="U808" t="s">
        <v>32</v>
      </c>
      <c r="V808">
        <v>3703</v>
      </c>
      <c r="W808">
        <v>4348</v>
      </c>
      <c r="X808" t="s">
        <v>42</v>
      </c>
      <c r="Y808" s="1">
        <v>0.85165599999999997</v>
      </c>
      <c r="AB808" t="s">
        <v>162</v>
      </c>
      <c r="AC808" t="s">
        <v>41</v>
      </c>
      <c r="AD808" t="s">
        <v>26</v>
      </c>
      <c r="AF808">
        <v>1723</v>
      </c>
      <c r="AG808" t="s">
        <v>42</v>
      </c>
    </row>
    <row r="809" spans="1:34" x14ac:dyDescent="0.35">
      <c r="A809" t="s">
        <v>332</v>
      </c>
      <c r="B809" t="s">
        <v>68</v>
      </c>
      <c r="C809" t="s">
        <v>28</v>
      </c>
      <c r="D809">
        <v>1758</v>
      </c>
      <c r="E809">
        <v>2375</v>
      </c>
      <c r="F809" t="s">
        <v>328</v>
      </c>
      <c r="G809" s="1">
        <v>0.74021049999999999</v>
      </c>
      <c r="J809" t="s">
        <v>208</v>
      </c>
      <c r="K809" t="s">
        <v>41</v>
      </c>
      <c r="L809" t="s">
        <v>28</v>
      </c>
      <c r="M809">
        <v>1292</v>
      </c>
      <c r="N809">
        <v>1746</v>
      </c>
      <c r="O809" t="s">
        <v>132</v>
      </c>
      <c r="P809" s="1">
        <v>0.73997710000000005</v>
      </c>
      <c r="S809" t="s">
        <v>146</v>
      </c>
      <c r="T809" t="s">
        <v>41</v>
      </c>
      <c r="U809" t="s">
        <v>703</v>
      </c>
      <c r="V809">
        <v>3374</v>
      </c>
      <c r="W809">
        <v>7028</v>
      </c>
      <c r="X809" t="s">
        <v>42</v>
      </c>
      <c r="Y809" s="1">
        <v>0.4800797</v>
      </c>
      <c r="AB809" t="s">
        <v>162</v>
      </c>
      <c r="AC809" t="s">
        <v>41</v>
      </c>
      <c r="AD809" t="s">
        <v>28</v>
      </c>
      <c r="AF809">
        <v>2133</v>
      </c>
      <c r="AG809" t="s">
        <v>42</v>
      </c>
    </row>
    <row r="810" spans="1:34" x14ac:dyDescent="0.35">
      <c r="A810" t="s">
        <v>333</v>
      </c>
      <c r="B810" t="s">
        <v>41</v>
      </c>
      <c r="C810" t="s">
        <v>28</v>
      </c>
      <c r="D810">
        <v>2063</v>
      </c>
      <c r="E810">
        <v>2443</v>
      </c>
      <c r="F810" t="s">
        <v>328</v>
      </c>
      <c r="G810" s="1">
        <v>0.84445349999999997</v>
      </c>
      <c r="J810" t="s">
        <v>208</v>
      </c>
      <c r="K810" t="s">
        <v>41</v>
      </c>
      <c r="L810" t="s">
        <v>27</v>
      </c>
      <c r="M810">
        <v>599</v>
      </c>
      <c r="N810">
        <v>1964</v>
      </c>
      <c r="O810" t="s">
        <v>132</v>
      </c>
      <c r="P810" s="1">
        <v>0.30498979999999998</v>
      </c>
      <c r="S810" t="s">
        <v>146</v>
      </c>
      <c r="T810" t="s">
        <v>41</v>
      </c>
      <c r="U810" t="s">
        <v>28</v>
      </c>
      <c r="V810">
        <v>176</v>
      </c>
      <c r="W810">
        <v>883</v>
      </c>
      <c r="X810" t="s">
        <v>42</v>
      </c>
      <c r="Y810" s="1">
        <v>0.19932050000000001</v>
      </c>
      <c r="AB810" t="s">
        <v>162</v>
      </c>
      <c r="AC810" t="s">
        <v>41</v>
      </c>
      <c r="AD810" t="s">
        <v>27</v>
      </c>
      <c r="AF810">
        <v>2511</v>
      </c>
      <c r="AG810" t="s">
        <v>42</v>
      </c>
    </row>
    <row r="811" spans="1:34" x14ac:dyDescent="0.35">
      <c r="A811" t="s">
        <v>334</v>
      </c>
      <c r="B811" t="s">
        <v>41</v>
      </c>
      <c r="C811" t="s">
        <v>28</v>
      </c>
      <c r="D811">
        <v>1631</v>
      </c>
      <c r="E811">
        <v>2029</v>
      </c>
      <c r="F811" t="s">
        <v>328</v>
      </c>
      <c r="G811" s="1">
        <v>0.80384429999999996</v>
      </c>
      <c r="J811" t="s">
        <v>208</v>
      </c>
      <c r="K811" t="s">
        <v>41</v>
      </c>
      <c r="L811" t="s">
        <v>26</v>
      </c>
      <c r="M811">
        <v>1</v>
      </c>
      <c r="N811">
        <v>1028</v>
      </c>
      <c r="O811" t="s">
        <v>132</v>
      </c>
      <c r="P811" s="1">
        <v>9.7280000000000001E-4</v>
      </c>
      <c r="S811" t="s">
        <v>146</v>
      </c>
      <c r="T811" t="s">
        <v>41</v>
      </c>
      <c r="U811" t="s">
        <v>26</v>
      </c>
      <c r="W811">
        <v>705</v>
      </c>
      <c r="X811" t="s">
        <v>42</v>
      </c>
      <c r="AB811" t="s">
        <v>163</v>
      </c>
      <c r="AC811" t="s">
        <v>41</v>
      </c>
      <c r="AD811" t="s">
        <v>32</v>
      </c>
      <c r="AE811">
        <v>246</v>
      </c>
      <c r="AF811">
        <v>703</v>
      </c>
      <c r="AG811" t="s">
        <v>42</v>
      </c>
      <c r="AH811" s="1">
        <v>0.34992889999999999</v>
      </c>
    </row>
    <row r="812" spans="1:34" x14ac:dyDescent="0.35">
      <c r="A812" t="s">
        <v>335</v>
      </c>
      <c r="B812" t="s">
        <v>41</v>
      </c>
      <c r="C812" t="s">
        <v>28</v>
      </c>
      <c r="D812">
        <v>1995</v>
      </c>
      <c r="E812">
        <v>2504</v>
      </c>
      <c r="F812" t="s">
        <v>328</v>
      </c>
      <c r="G812" s="1">
        <v>0.79672520000000002</v>
      </c>
      <c r="J812" t="s">
        <v>209</v>
      </c>
      <c r="K812" t="s">
        <v>68</v>
      </c>
      <c r="L812" t="s">
        <v>703</v>
      </c>
      <c r="M812">
        <v>21845</v>
      </c>
      <c r="N812">
        <v>23339</v>
      </c>
      <c r="O812" t="s">
        <v>132</v>
      </c>
      <c r="P812" s="1">
        <v>0.93598700000000001</v>
      </c>
      <c r="S812" t="s">
        <v>146</v>
      </c>
      <c r="T812" t="s">
        <v>41</v>
      </c>
      <c r="U812" t="s">
        <v>27</v>
      </c>
      <c r="W812">
        <v>1154</v>
      </c>
      <c r="X812" t="s">
        <v>42</v>
      </c>
      <c r="AB812" t="s">
        <v>163</v>
      </c>
      <c r="AC812" t="s">
        <v>41</v>
      </c>
      <c r="AD812" t="s">
        <v>703</v>
      </c>
      <c r="AE812">
        <v>58</v>
      </c>
      <c r="AF812">
        <v>1225</v>
      </c>
      <c r="AG812" t="s">
        <v>42</v>
      </c>
      <c r="AH812" s="1">
        <v>4.7346899999999997E-2</v>
      </c>
    </row>
    <row r="813" spans="1:34" x14ac:dyDescent="0.35">
      <c r="A813" t="s">
        <v>336</v>
      </c>
      <c r="B813" t="s">
        <v>41</v>
      </c>
      <c r="C813" t="s">
        <v>28</v>
      </c>
      <c r="D813">
        <v>1036</v>
      </c>
      <c r="E813">
        <v>1326</v>
      </c>
      <c r="F813" t="s">
        <v>328</v>
      </c>
      <c r="G813" s="1">
        <v>0.78129709999999997</v>
      </c>
      <c r="J813" t="s">
        <v>209</v>
      </c>
      <c r="K813" t="s">
        <v>68</v>
      </c>
      <c r="L813" t="s">
        <v>32</v>
      </c>
      <c r="M813">
        <v>7942</v>
      </c>
      <c r="N813">
        <v>9205</v>
      </c>
      <c r="O813" t="s">
        <v>132</v>
      </c>
      <c r="P813" s="1">
        <v>0.862792</v>
      </c>
      <c r="S813" t="s">
        <v>147</v>
      </c>
      <c r="T813" t="s">
        <v>41</v>
      </c>
      <c r="U813" t="s">
        <v>32</v>
      </c>
      <c r="V813">
        <v>7625</v>
      </c>
      <c r="W813">
        <v>9225</v>
      </c>
      <c r="X813" t="s">
        <v>42</v>
      </c>
      <c r="Y813" s="1">
        <v>0.82655829999999997</v>
      </c>
      <c r="AB813" t="s">
        <v>163</v>
      </c>
      <c r="AC813" t="s">
        <v>41</v>
      </c>
      <c r="AD813" t="s">
        <v>26</v>
      </c>
      <c r="AF813">
        <v>73</v>
      </c>
      <c r="AG813" t="s">
        <v>42</v>
      </c>
    </row>
    <row r="814" spans="1:34" x14ac:dyDescent="0.35">
      <c r="A814" t="s">
        <v>337</v>
      </c>
      <c r="B814" t="s">
        <v>41</v>
      </c>
      <c r="C814" t="s">
        <v>28</v>
      </c>
      <c r="D814">
        <v>1337</v>
      </c>
      <c r="E814">
        <v>1491</v>
      </c>
      <c r="F814" t="s">
        <v>328</v>
      </c>
      <c r="G814" s="1">
        <v>0.8967136</v>
      </c>
      <c r="J814" t="s">
        <v>209</v>
      </c>
      <c r="K814" t="s">
        <v>68</v>
      </c>
      <c r="L814" t="s">
        <v>28</v>
      </c>
      <c r="M814">
        <v>2253</v>
      </c>
      <c r="N814">
        <v>2956</v>
      </c>
      <c r="O814" t="s">
        <v>132</v>
      </c>
      <c r="P814" s="1">
        <v>0.76217860000000004</v>
      </c>
      <c r="S814" t="s">
        <v>147</v>
      </c>
      <c r="T814" t="s">
        <v>41</v>
      </c>
      <c r="U814" t="s">
        <v>703</v>
      </c>
      <c r="V814">
        <v>14389</v>
      </c>
      <c r="W814">
        <v>31654</v>
      </c>
      <c r="X814" t="s">
        <v>42</v>
      </c>
      <c r="Y814" s="1">
        <v>0.45457130000000001</v>
      </c>
      <c r="AB814" t="s">
        <v>163</v>
      </c>
      <c r="AC814" t="s">
        <v>41</v>
      </c>
      <c r="AD814" t="s">
        <v>28</v>
      </c>
      <c r="AF814">
        <v>137</v>
      </c>
      <c r="AG814" t="s">
        <v>42</v>
      </c>
    </row>
    <row r="815" spans="1:34" x14ac:dyDescent="0.35">
      <c r="A815" t="s">
        <v>338</v>
      </c>
      <c r="B815" t="s">
        <v>41</v>
      </c>
      <c r="C815" t="s">
        <v>28</v>
      </c>
      <c r="D815">
        <v>891</v>
      </c>
      <c r="E815">
        <v>1102</v>
      </c>
      <c r="F815" t="s">
        <v>132</v>
      </c>
      <c r="G815" s="1">
        <v>0.80852999999999997</v>
      </c>
      <c r="J815" t="s">
        <v>209</v>
      </c>
      <c r="K815" t="s">
        <v>68</v>
      </c>
      <c r="L815" t="s">
        <v>27</v>
      </c>
      <c r="M815">
        <v>955</v>
      </c>
      <c r="N815">
        <v>3014</v>
      </c>
      <c r="O815" t="s">
        <v>132</v>
      </c>
      <c r="P815" s="1">
        <v>0.31685469999999999</v>
      </c>
      <c r="S815" t="s">
        <v>147</v>
      </c>
      <c r="T815" t="s">
        <v>41</v>
      </c>
      <c r="U815" t="s">
        <v>28</v>
      </c>
      <c r="V815">
        <v>712</v>
      </c>
      <c r="W815">
        <v>4126</v>
      </c>
      <c r="X815" t="s">
        <v>42</v>
      </c>
      <c r="Y815" s="1">
        <v>0.1725642</v>
      </c>
      <c r="AB815" t="s">
        <v>163</v>
      </c>
      <c r="AC815" t="s">
        <v>41</v>
      </c>
      <c r="AD815" t="s">
        <v>27</v>
      </c>
      <c r="AF815">
        <v>158</v>
      </c>
      <c r="AG815" t="s">
        <v>42</v>
      </c>
    </row>
    <row r="816" spans="1:34" x14ac:dyDescent="0.35">
      <c r="A816" t="s">
        <v>339</v>
      </c>
      <c r="B816" t="s">
        <v>41</v>
      </c>
      <c r="C816" t="s">
        <v>28</v>
      </c>
      <c r="D816">
        <v>981</v>
      </c>
      <c r="E816">
        <v>1072</v>
      </c>
      <c r="F816" t="s">
        <v>132</v>
      </c>
      <c r="G816" s="1">
        <v>0.91511200000000004</v>
      </c>
      <c r="J816" t="s">
        <v>209</v>
      </c>
      <c r="K816" t="s">
        <v>41</v>
      </c>
      <c r="L816" t="s">
        <v>26</v>
      </c>
      <c r="N816">
        <v>1776</v>
      </c>
      <c r="O816" t="s">
        <v>132</v>
      </c>
      <c r="S816" t="s">
        <v>147</v>
      </c>
      <c r="T816" t="s">
        <v>41</v>
      </c>
      <c r="U816" t="s">
        <v>27</v>
      </c>
      <c r="V816">
        <v>3</v>
      </c>
      <c r="W816">
        <v>5077</v>
      </c>
      <c r="X816" t="s">
        <v>42</v>
      </c>
      <c r="Y816" s="1">
        <v>5.909E-4</v>
      </c>
      <c r="AB816" t="s">
        <v>164</v>
      </c>
      <c r="AC816" t="s">
        <v>41</v>
      </c>
      <c r="AD816" t="s">
        <v>26</v>
      </c>
      <c r="AF816">
        <v>2206</v>
      </c>
      <c r="AG816" t="s">
        <v>42</v>
      </c>
    </row>
    <row r="817" spans="1:34" x14ac:dyDescent="0.35">
      <c r="A817" t="s">
        <v>340</v>
      </c>
      <c r="B817" t="s">
        <v>41</v>
      </c>
      <c r="C817" t="s">
        <v>28</v>
      </c>
      <c r="D817">
        <v>1295</v>
      </c>
      <c r="E817">
        <v>1725</v>
      </c>
      <c r="F817" t="s">
        <v>328</v>
      </c>
      <c r="G817" s="1">
        <v>0.75072459999999996</v>
      </c>
      <c r="J817" t="s">
        <v>210</v>
      </c>
      <c r="K817" t="s">
        <v>41</v>
      </c>
      <c r="L817" t="s">
        <v>32</v>
      </c>
      <c r="M817">
        <v>10249</v>
      </c>
      <c r="N817">
        <v>11839</v>
      </c>
      <c r="O817" t="s">
        <v>132</v>
      </c>
      <c r="P817" s="1">
        <v>0.86569810000000003</v>
      </c>
      <c r="S817" t="s">
        <v>147</v>
      </c>
      <c r="T817" t="s">
        <v>41</v>
      </c>
      <c r="U817" t="s">
        <v>26</v>
      </c>
      <c r="W817">
        <v>3235</v>
      </c>
      <c r="X817" t="s">
        <v>42</v>
      </c>
      <c r="AB817" t="s">
        <v>164</v>
      </c>
      <c r="AC817" t="s">
        <v>41</v>
      </c>
      <c r="AD817" t="s">
        <v>28</v>
      </c>
      <c r="AF817">
        <v>3486</v>
      </c>
      <c r="AG817" t="s">
        <v>42</v>
      </c>
    </row>
    <row r="818" spans="1:34" x14ac:dyDescent="0.35">
      <c r="A818" t="s">
        <v>341</v>
      </c>
      <c r="B818" t="s">
        <v>41</v>
      </c>
      <c r="C818" t="s">
        <v>28</v>
      </c>
      <c r="D818">
        <v>547</v>
      </c>
      <c r="E818">
        <v>664</v>
      </c>
      <c r="F818" t="s">
        <v>132</v>
      </c>
      <c r="G818" s="1">
        <v>0.82379519999999995</v>
      </c>
      <c r="J818" t="s">
        <v>210</v>
      </c>
      <c r="K818" t="s">
        <v>41</v>
      </c>
      <c r="L818" t="s">
        <v>703</v>
      </c>
      <c r="M818">
        <v>23137</v>
      </c>
      <c r="N818">
        <v>27720</v>
      </c>
      <c r="O818" t="s">
        <v>132</v>
      </c>
      <c r="P818" s="1">
        <v>0.83466810000000002</v>
      </c>
      <c r="S818" t="s">
        <v>148</v>
      </c>
      <c r="T818" t="s">
        <v>41</v>
      </c>
      <c r="U818" t="s">
        <v>32</v>
      </c>
      <c r="V818">
        <v>4493</v>
      </c>
      <c r="W818">
        <v>5586</v>
      </c>
      <c r="X818" t="s">
        <v>42</v>
      </c>
      <c r="Y818" s="1">
        <v>0.8043323</v>
      </c>
      <c r="AB818" t="s">
        <v>164</v>
      </c>
      <c r="AC818" t="s">
        <v>41</v>
      </c>
      <c r="AD818" t="s">
        <v>27</v>
      </c>
      <c r="AF818">
        <v>3821</v>
      </c>
      <c r="AG818" t="s">
        <v>42</v>
      </c>
    </row>
    <row r="819" spans="1:34" x14ac:dyDescent="0.35">
      <c r="A819" t="s">
        <v>342</v>
      </c>
      <c r="B819" t="s">
        <v>41</v>
      </c>
      <c r="C819" t="s">
        <v>28</v>
      </c>
      <c r="D819">
        <v>812</v>
      </c>
      <c r="E819">
        <v>1000</v>
      </c>
      <c r="F819" t="s">
        <v>42</v>
      </c>
      <c r="G819" s="1">
        <v>0.81200000000000006</v>
      </c>
      <c r="J819" t="s">
        <v>210</v>
      </c>
      <c r="K819" t="s">
        <v>41</v>
      </c>
      <c r="L819" t="s">
        <v>28</v>
      </c>
      <c r="M819">
        <v>2584</v>
      </c>
      <c r="N819">
        <v>3784</v>
      </c>
      <c r="O819" t="s">
        <v>132</v>
      </c>
      <c r="P819" s="1">
        <v>0.68287529999999996</v>
      </c>
      <c r="S819" t="s">
        <v>148</v>
      </c>
      <c r="T819" t="s">
        <v>41</v>
      </c>
      <c r="U819" t="s">
        <v>703</v>
      </c>
      <c r="V819">
        <v>9159</v>
      </c>
      <c r="W819">
        <v>17991</v>
      </c>
      <c r="X819" t="s">
        <v>42</v>
      </c>
      <c r="Y819" s="1">
        <v>0.50908790000000004</v>
      </c>
      <c r="AB819" t="s">
        <v>165</v>
      </c>
      <c r="AC819" t="s">
        <v>41</v>
      </c>
      <c r="AD819" t="s">
        <v>32</v>
      </c>
      <c r="AE819">
        <v>2290</v>
      </c>
      <c r="AF819">
        <v>5893</v>
      </c>
      <c r="AG819" t="s">
        <v>143</v>
      </c>
      <c r="AH819" s="1">
        <v>0.38859670000000002</v>
      </c>
    </row>
    <row r="820" spans="1:34" x14ac:dyDescent="0.35">
      <c r="A820" t="s">
        <v>343</v>
      </c>
      <c r="B820" t="s">
        <v>41</v>
      </c>
      <c r="C820" t="s">
        <v>28</v>
      </c>
      <c r="D820">
        <v>707</v>
      </c>
      <c r="E820">
        <v>837</v>
      </c>
      <c r="F820" t="s">
        <v>42</v>
      </c>
      <c r="G820" s="1">
        <v>0.84468339999999997</v>
      </c>
      <c r="J820" t="s">
        <v>210</v>
      </c>
      <c r="K820" t="s">
        <v>41</v>
      </c>
      <c r="L820" t="s">
        <v>27</v>
      </c>
      <c r="M820">
        <v>1170</v>
      </c>
      <c r="N820">
        <v>4196</v>
      </c>
      <c r="O820" t="s">
        <v>132</v>
      </c>
      <c r="P820" s="1">
        <v>0.278837</v>
      </c>
      <c r="S820" t="s">
        <v>148</v>
      </c>
      <c r="T820" t="s">
        <v>41</v>
      </c>
      <c r="U820" t="s">
        <v>28</v>
      </c>
      <c r="V820">
        <v>436</v>
      </c>
      <c r="W820">
        <v>2212</v>
      </c>
      <c r="X820" t="s">
        <v>42</v>
      </c>
      <c r="Y820" s="1">
        <v>0.1971067</v>
      </c>
      <c r="AB820" t="s">
        <v>165</v>
      </c>
      <c r="AC820" t="s">
        <v>41</v>
      </c>
      <c r="AD820" t="s">
        <v>703</v>
      </c>
      <c r="AE820">
        <v>261</v>
      </c>
      <c r="AF820">
        <v>9505</v>
      </c>
      <c r="AG820" t="s">
        <v>143</v>
      </c>
      <c r="AH820" s="1">
        <v>2.74592E-2</v>
      </c>
    </row>
    <row r="821" spans="1:34" x14ac:dyDescent="0.35">
      <c r="A821" t="s">
        <v>344</v>
      </c>
      <c r="B821" t="s">
        <v>57</v>
      </c>
      <c r="C821" t="s">
        <v>28</v>
      </c>
      <c r="D821">
        <v>842</v>
      </c>
      <c r="E821">
        <v>1094</v>
      </c>
      <c r="F821" t="s">
        <v>328</v>
      </c>
      <c r="G821" s="1">
        <v>0.76965269999999997</v>
      </c>
      <c r="J821" t="s">
        <v>210</v>
      </c>
      <c r="K821" t="s">
        <v>41</v>
      </c>
      <c r="L821" t="s">
        <v>26</v>
      </c>
      <c r="N821">
        <v>2398</v>
      </c>
      <c r="O821" t="s">
        <v>132</v>
      </c>
      <c r="S821" t="s">
        <v>148</v>
      </c>
      <c r="T821" t="s">
        <v>41</v>
      </c>
      <c r="U821" t="s">
        <v>27</v>
      </c>
      <c r="V821">
        <v>4</v>
      </c>
      <c r="W821">
        <v>2673</v>
      </c>
      <c r="X821" t="s">
        <v>42</v>
      </c>
      <c r="Y821" s="1">
        <v>1.4963999999999999E-3</v>
      </c>
      <c r="AB821" t="s">
        <v>165</v>
      </c>
      <c r="AC821" t="s">
        <v>41</v>
      </c>
      <c r="AD821" t="s">
        <v>28</v>
      </c>
      <c r="AE821">
        <v>1</v>
      </c>
      <c r="AF821">
        <v>1159</v>
      </c>
      <c r="AG821" t="s">
        <v>143</v>
      </c>
      <c r="AH821" s="1">
        <v>8.6280000000000005E-4</v>
      </c>
    </row>
    <row r="822" spans="1:34" x14ac:dyDescent="0.35">
      <c r="A822" t="s">
        <v>345</v>
      </c>
      <c r="B822" t="s">
        <v>41</v>
      </c>
      <c r="C822" t="s">
        <v>28</v>
      </c>
      <c r="D822">
        <v>508</v>
      </c>
      <c r="E822">
        <v>1695</v>
      </c>
      <c r="F822" t="s">
        <v>328</v>
      </c>
      <c r="G822" s="1">
        <v>0.299705</v>
      </c>
      <c r="J822" t="s">
        <v>211</v>
      </c>
      <c r="K822" t="s">
        <v>68</v>
      </c>
      <c r="L822" t="s">
        <v>703</v>
      </c>
      <c r="M822">
        <v>38650</v>
      </c>
      <c r="N822">
        <v>41137</v>
      </c>
      <c r="O822" t="s">
        <v>132</v>
      </c>
      <c r="P822" s="1">
        <v>0.93954349999999998</v>
      </c>
      <c r="S822" t="s">
        <v>148</v>
      </c>
      <c r="T822" t="s">
        <v>41</v>
      </c>
      <c r="U822" t="s">
        <v>26</v>
      </c>
      <c r="W822">
        <v>1675</v>
      </c>
      <c r="X822" t="s">
        <v>42</v>
      </c>
      <c r="AB822" t="s">
        <v>165</v>
      </c>
      <c r="AC822" t="s">
        <v>41</v>
      </c>
      <c r="AD822" t="s">
        <v>26</v>
      </c>
      <c r="AF822">
        <v>744</v>
      </c>
      <c r="AG822" t="s">
        <v>143</v>
      </c>
    </row>
    <row r="823" spans="1:34" x14ac:dyDescent="0.35">
      <c r="A823" t="s">
        <v>346</v>
      </c>
      <c r="B823" t="s">
        <v>57</v>
      </c>
      <c r="C823" t="s">
        <v>28</v>
      </c>
      <c r="D823">
        <v>1455</v>
      </c>
      <c r="E823">
        <v>1840</v>
      </c>
      <c r="F823" t="s">
        <v>132</v>
      </c>
      <c r="G823" s="1">
        <v>0.79076089999999999</v>
      </c>
      <c r="J823" t="s">
        <v>211</v>
      </c>
      <c r="K823" t="s">
        <v>68</v>
      </c>
      <c r="L823" t="s">
        <v>32</v>
      </c>
      <c r="M823">
        <v>12888</v>
      </c>
      <c r="N823">
        <v>13904</v>
      </c>
      <c r="O823" t="s">
        <v>132</v>
      </c>
      <c r="P823" s="1">
        <v>0.92692750000000002</v>
      </c>
      <c r="S823" t="s">
        <v>149</v>
      </c>
      <c r="T823" t="s">
        <v>41</v>
      </c>
      <c r="U823" t="s">
        <v>32</v>
      </c>
      <c r="V823">
        <v>10179</v>
      </c>
      <c r="W823">
        <v>12090</v>
      </c>
      <c r="X823" t="s">
        <v>42</v>
      </c>
      <c r="Y823" s="1">
        <v>0.84193549999999995</v>
      </c>
      <c r="AB823" t="s">
        <v>165</v>
      </c>
      <c r="AC823" t="s">
        <v>41</v>
      </c>
      <c r="AD823" t="s">
        <v>27</v>
      </c>
      <c r="AF823">
        <v>1187</v>
      </c>
      <c r="AG823" t="s">
        <v>143</v>
      </c>
    </row>
    <row r="824" spans="1:34" x14ac:dyDescent="0.35">
      <c r="A824" t="s">
        <v>347</v>
      </c>
      <c r="B824" t="s">
        <v>41</v>
      </c>
      <c r="C824" t="s">
        <v>28</v>
      </c>
      <c r="D824">
        <v>364</v>
      </c>
      <c r="E824">
        <v>412</v>
      </c>
      <c r="F824" t="s">
        <v>132</v>
      </c>
      <c r="G824" s="1">
        <v>0.88349520000000004</v>
      </c>
      <c r="J824" t="s">
        <v>211</v>
      </c>
      <c r="K824" t="s">
        <v>68</v>
      </c>
      <c r="L824" t="s">
        <v>28</v>
      </c>
      <c r="M824">
        <v>3310</v>
      </c>
      <c r="N824">
        <v>4979</v>
      </c>
      <c r="O824" t="s">
        <v>132</v>
      </c>
      <c r="P824" s="1">
        <v>0.6647921</v>
      </c>
      <c r="S824" t="s">
        <v>149</v>
      </c>
      <c r="T824" t="s">
        <v>41</v>
      </c>
      <c r="U824" t="s">
        <v>703</v>
      </c>
      <c r="V824">
        <v>11117</v>
      </c>
      <c r="W824">
        <v>24459</v>
      </c>
      <c r="X824" t="s">
        <v>42</v>
      </c>
      <c r="Y824" s="1">
        <v>0.45451570000000002</v>
      </c>
      <c r="AB824" t="s">
        <v>166</v>
      </c>
      <c r="AC824" t="s">
        <v>41</v>
      </c>
      <c r="AD824" t="s">
        <v>32</v>
      </c>
      <c r="AE824">
        <v>2015</v>
      </c>
      <c r="AF824">
        <v>5381</v>
      </c>
      <c r="AG824" t="s">
        <v>143</v>
      </c>
      <c r="AH824" s="1">
        <v>0.37446570000000001</v>
      </c>
    </row>
    <row r="825" spans="1:34" x14ac:dyDescent="0.35">
      <c r="A825" t="s">
        <v>348</v>
      </c>
      <c r="B825" t="s">
        <v>41</v>
      </c>
      <c r="C825" t="s">
        <v>28</v>
      </c>
      <c r="D825">
        <v>76</v>
      </c>
      <c r="E825">
        <v>80</v>
      </c>
      <c r="F825" t="s">
        <v>132</v>
      </c>
      <c r="G825" s="1">
        <v>0.95</v>
      </c>
      <c r="J825" t="s">
        <v>211</v>
      </c>
      <c r="K825" t="s">
        <v>68</v>
      </c>
      <c r="L825" t="s">
        <v>27</v>
      </c>
      <c r="M825">
        <v>1941</v>
      </c>
      <c r="N825">
        <v>6105</v>
      </c>
      <c r="O825" t="s">
        <v>132</v>
      </c>
      <c r="P825" s="1">
        <v>0.3179361</v>
      </c>
      <c r="S825" t="s">
        <v>149</v>
      </c>
      <c r="T825" t="s">
        <v>41</v>
      </c>
      <c r="U825" t="s">
        <v>28</v>
      </c>
      <c r="V825">
        <v>396</v>
      </c>
      <c r="W825">
        <v>2404</v>
      </c>
      <c r="X825" t="s">
        <v>42</v>
      </c>
      <c r="Y825" s="1">
        <v>0.1647255</v>
      </c>
      <c r="AB825" t="s">
        <v>166</v>
      </c>
      <c r="AC825" t="s">
        <v>41</v>
      </c>
      <c r="AD825" t="s">
        <v>703</v>
      </c>
      <c r="AE825">
        <v>366</v>
      </c>
      <c r="AF825">
        <v>11017</v>
      </c>
      <c r="AG825" t="s">
        <v>143</v>
      </c>
      <c r="AH825" s="1">
        <v>3.3221399999999998E-2</v>
      </c>
    </row>
    <row r="826" spans="1:34" x14ac:dyDescent="0.35">
      <c r="A826" t="s">
        <v>349</v>
      </c>
      <c r="B826" t="s">
        <v>41</v>
      </c>
      <c r="C826" t="s">
        <v>28</v>
      </c>
      <c r="D826">
        <v>138</v>
      </c>
      <c r="E826">
        <v>242</v>
      </c>
      <c r="F826" t="s">
        <v>328</v>
      </c>
      <c r="G826" s="1">
        <v>0.57024790000000003</v>
      </c>
      <c r="J826" t="s">
        <v>211</v>
      </c>
      <c r="K826" t="s">
        <v>41</v>
      </c>
      <c r="L826" t="s">
        <v>26</v>
      </c>
      <c r="N826">
        <v>3741</v>
      </c>
      <c r="O826" t="s">
        <v>132</v>
      </c>
      <c r="S826" t="s">
        <v>149</v>
      </c>
      <c r="T826" t="s">
        <v>41</v>
      </c>
      <c r="U826" t="s">
        <v>27</v>
      </c>
      <c r="V826">
        <v>4</v>
      </c>
      <c r="W826">
        <v>3090</v>
      </c>
      <c r="X826" t="s">
        <v>42</v>
      </c>
      <c r="Y826" s="1">
        <v>1.2945000000000001E-3</v>
      </c>
      <c r="AB826" t="s">
        <v>166</v>
      </c>
      <c r="AC826" t="s">
        <v>41</v>
      </c>
      <c r="AD826" t="s">
        <v>26</v>
      </c>
      <c r="AF826">
        <v>796</v>
      </c>
      <c r="AG826" t="s">
        <v>143</v>
      </c>
    </row>
    <row r="827" spans="1:34" x14ac:dyDescent="0.35">
      <c r="A827" t="s">
        <v>350</v>
      </c>
      <c r="B827" t="s">
        <v>41</v>
      </c>
      <c r="C827" t="s">
        <v>28</v>
      </c>
      <c r="D827">
        <v>267</v>
      </c>
      <c r="E827">
        <v>890</v>
      </c>
      <c r="F827" t="s">
        <v>42</v>
      </c>
      <c r="G827" s="1">
        <v>0.3</v>
      </c>
      <c r="J827" t="s">
        <v>212</v>
      </c>
      <c r="K827" t="s">
        <v>68</v>
      </c>
      <c r="L827" t="s">
        <v>703</v>
      </c>
      <c r="M827">
        <v>15361</v>
      </c>
      <c r="N827">
        <v>17397</v>
      </c>
      <c r="O827" t="s">
        <v>132</v>
      </c>
      <c r="P827" s="1">
        <v>0.88296830000000004</v>
      </c>
      <c r="S827" t="s">
        <v>149</v>
      </c>
      <c r="T827" t="s">
        <v>41</v>
      </c>
      <c r="U827" t="s">
        <v>26</v>
      </c>
      <c r="W827">
        <v>2024</v>
      </c>
      <c r="X827" t="s">
        <v>42</v>
      </c>
      <c r="AB827" t="s">
        <v>166</v>
      </c>
      <c r="AC827" t="s">
        <v>41</v>
      </c>
      <c r="AD827" t="s">
        <v>28</v>
      </c>
      <c r="AF827">
        <v>1112</v>
      </c>
      <c r="AG827" t="s">
        <v>143</v>
      </c>
    </row>
    <row r="828" spans="1:34" x14ac:dyDescent="0.35">
      <c r="A828" t="s">
        <v>351</v>
      </c>
      <c r="B828" t="s">
        <v>41</v>
      </c>
      <c r="C828" t="s">
        <v>28</v>
      </c>
      <c r="D828">
        <v>29</v>
      </c>
      <c r="E828">
        <v>67</v>
      </c>
      <c r="F828" t="s">
        <v>132</v>
      </c>
      <c r="G828" s="1">
        <v>0.43283579999999999</v>
      </c>
      <c r="J828" t="s">
        <v>212</v>
      </c>
      <c r="K828" t="s">
        <v>68</v>
      </c>
      <c r="L828" t="s">
        <v>32</v>
      </c>
      <c r="M828">
        <v>6923</v>
      </c>
      <c r="N828">
        <v>7971</v>
      </c>
      <c r="O828" t="s">
        <v>132</v>
      </c>
      <c r="P828" s="1">
        <v>0.86852339999999995</v>
      </c>
      <c r="S828" t="s">
        <v>150</v>
      </c>
      <c r="T828" t="s">
        <v>41</v>
      </c>
      <c r="U828" t="s">
        <v>32</v>
      </c>
      <c r="V828">
        <v>6289</v>
      </c>
      <c r="W828">
        <v>7649</v>
      </c>
      <c r="X828" t="s">
        <v>42</v>
      </c>
      <c r="Y828" s="1">
        <v>0.82219900000000001</v>
      </c>
      <c r="AB828" t="s">
        <v>166</v>
      </c>
      <c r="AC828" t="s">
        <v>41</v>
      </c>
      <c r="AD828" t="s">
        <v>27</v>
      </c>
      <c r="AF828">
        <v>1215</v>
      </c>
      <c r="AG828" t="s">
        <v>143</v>
      </c>
    </row>
    <row r="829" spans="1:34" x14ac:dyDescent="0.35">
      <c r="A829" t="s">
        <v>352</v>
      </c>
      <c r="B829" t="s">
        <v>41</v>
      </c>
      <c r="C829" t="s">
        <v>28</v>
      </c>
      <c r="D829">
        <v>183</v>
      </c>
      <c r="E829">
        <v>375</v>
      </c>
      <c r="F829" t="s">
        <v>132</v>
      </c>
      <c r="G829" s="1">
        <v>0.48799999999999999</v>
      </c>
      <c r="J829" t="s">
        <v>212</v>
      </c>
      <c r="K829" t="s">
        <v>68</v>
      </c>
      <c r="L829" t="s">
        <v>28</v>
      </c>
      <c r="M829">
        <v>1790</v>
      </c>
      <c r="N829">
        <v>2256</v>
      </c>
      <c r="O829" t="s">
        <v>132</v>
      </c>
      <c r="P829" s="1">
        <v>0.79343969999999997</v>
      </c>
      <c r="S829" t="s">
        <v>150</v>
      </c>
      <c r="T829" t="s">
        <v>41</v>
      </c>
      <c r="U829" t="s">
        <v>703</v>
      </c>
      <c r="V829">
        <v>7682</v>
      </c>
      <c r="W829">
        <v>19700</v>
      </c>
      <c r="X829" t="s">
        <v>42</v>
      </c>
      <c r="Y829" s="1">
        <v>0.3899492</v>
      </c>
      <c r="AB829" t="s">
        <v>167</v>
      </c>
      <c r="AC829" t="s">
        <v>41</v>
      </c>
      <c r="AD829" t="s">
        <v>32</v>
      </c>
      <c r="AE829">
        <v>3090</v>
      </c>
      <c r="AF829">
        <v>8804</v>
      </c>
      <c r="AG829" t="s">
        <v>143</v>
      </c>
      <c r="AH829" s="1">
        <v>0.35097679999999998</v>
      </c>
    </row>
    <row r="830" spans="1:34" x14ac:dyDescent="0.35">
      <c r="A830" t="s">
        <v>353</v>
      </c>
      <c r="B830" t="s">
        <v>41</v>
      </c>
      <c r="C830" t="s">
        <v>28</v>
      </c>
      <c r="D830">
        <v>1</v>
      </c>
      <c r="E830">
        <v>1</v>
      </c>
      <c r="F830" t="s">
        <v>328</v>
      </c>
      <c r="G830" s="1">
        <v>1</v>
      </c>
      <c r="J830" t="s">
        <v>212</v>
      </c>
      <c r="K830" t="s">
        <v>68</v>
      </c>
      <c r="L830" t="s">
        <v>27</v>
      </c>
      <c r="M830">
        <v>781</v>
      </c>
      <c r="N830">
        <v>2203</v>
      </c>
      <c r="O830" t="s">
        <v>132</v>
      </c>
      <c r="P830" s="1">
        <v>0.35451660000000002</v>
      </c>
      <c r="S830" t="s">
        <v>150</v>
      </c>
      <c r="T830" t="s">
        <v>41</v>
      </c>
      <c r="U830" t="s">
        <v>28</v>
      </c>
      <c r="V830">
        <v>224</v>
      </c>
      <c r="W830">
        <v>2003</v>
      </c>
      <c r="X830" t="s">
        <v>42</v>
      </c>
      <c r="Y830" s="1">
        <v>0.1118323</v>
      </c>
      <c r="AB830" t="s">
        <v>167</v>
      </c>
      <c r="AC830" t="s">
        <v>41</v>
      </c>
      <c r="AD830" t="s">
        <v>703</v>
      </c>
      <c r="AE830">
        <v>494</v>
      </c>
      <c r="AF830">
        <v>16959</v>
      </c>
      <c r="AG830" t="s">
        <v>143</v>
      </c>
      <c r="AH830" s="1">
        <v>2.9129100000000002E-2</v>
      </c>
    </row>
    <row r="831" spans="1:34" x14ac:dyDescent="0.35">
      <c r="A831" t="s">
        <v>354</v>
      </c>
      <c r="B831" t="s">
        <v>41</v>
      </c>
      <c r="C831" t="s">
        <v>28</v>
      </c>
      <c r="E831">
        <v>1</v>
      </c>
      <c r="F831" t="s">
        <v>328</v>
      </c>
      <c r="J831" t="s">
        <v>212</v>
      </c>
      <c r="K831" t="s">
        <v>41</v>
      </c>
      <c r="L831" t="s">
        <v>26</v>
      </c>
      <c r="N831">
        <v>1166</v>
      </c>
      <c r="O831" t="s">
        <v>132</v>
      </c>
      <c r="S831" t="s">
        <v>150</v>
      </c>
      <c r="T831" t="s">
        <v>41</v>
      </c>
      <c r="U831" t="s">
        <v>26</v>
      </c>
      <c r="W831">
        <v>1716</v>
      </c>
      <c r="X831" t="s">
        <v>42</v>
      </c>
      <c r="AB831" t="s">
        <v>167</v>
      </c>
      <c r="AC831" t="s">
        <v>41</v>
      </c>
      <c r="AD831" t="s">
        <v>28</v>
      </c>
      <c r="AE831">
        <v>1</v>
      </c>
      <c r="AF831">
        <v>1837</v>
      </c>
      <c r="AG831" t="s">
        <v>143</v>
      </c>
      <c r="AH831" s="1">
        <v>5.4440000000000001E-4</v>
      </c>
    </row>
    <row r="832" spans="1:34" x14ac:dyDescent="0.35">
      <c r="A832" t="s">
        <v>355</v>
      </c>
      <c r="B832" t="s">
        <v>41</v>
      </c>
      <c r="C832" t="s">
        <v>28</v>
      </c>
      <c r="D832">
        <v>2298</v>
      </c>
      <c r="E832">
        <v>2628</v>
      </c>
      <c r="F832" t="s">
        <v>42</v>
      </c>
      <c r="G832" s="1">
        <v>0.87442920000000002</v>
      </c>
      <c r="J832" t="s">
        <v>213</v>
      </c>
      <c r="K832" t="s">
        <v>41</v>
      </c>
      <c r="L832" t="s">
        <v>32</v>
      </c>
      <c r="M832">
        <v>3248</v>
      </c>
      <c r="N832">
        <v>3686</v>
      </c>
      <c r="O832" t="s">
        <v>132</v>
      </c>
      <c r="P832" s="1">
        <v>0.88117199999999996</v>
      </c>
      <c r="S832" t="s">
        <v>150</v>
      </c>
      <c r="T832" t="s">
        <v>41</v>
      </c>
      <c r="U832" t="s">
        <v>27</v>
      </c>
      <c r="W832">
        <v>2614</v>
      </c>
      <c r="X832" t="s">
        <v>42</v>
      </c>
      <c r="AB832" t="s">
        <v>167</v>
      </c>
      <c r="AC832" t="s">
        <v>41</v>
      </c>
      <c r="AD832" t="s">
        <v>26</v>
      </c>
      <c r="AF832">
        <v>1312</v>
      </c>
      <c r="AG832" t="s">
        <v>143</v>
      </c>
    </row>
    <row r="833" spans="1:34" x14ac:dyDescent="0.35">
      <c r="A833" t="s">
        <v>356</v>
      </c>
      <c r="B833" t="s">
        <v>41</v>
      </c>
      <c r="C833" t="s">
        <v>28</v>
      </c>
      <c r="D833">
        <v>1230</v>
      </c>
      <c r="E833">
        <v>1758</v>
      </c>
      <c r="F833" t="s">
        <v>132</v>
      </c>
      <c r="G833" s="1">
        <v>0.69965869999999997</v>
      </c>
      <c r="J833" t="s">
        <v>213</v>
      </c>
      <c r="K833" t="s">
        <v>41</v>
      </c>
      <c r="L833" t="s">
        <v>703</v>
      </c>
      <c r="M833">
        <v>6084</v>
      </c>
      <c r="N833">
        <v>7253</v>
      </c>
      <c r="O833" t="s">
        <v>132</v>
      </c>
      <c r="P833" s="1">
        <v>0.8388253</v>
      </c>
      <c r="S833" t="s">
        <v>151</v>
      </c>
      <c r="T833" t="s">
        <v>41</v>
      </c>
      <c r="U833" t="s">
        <v>32</v>
      </c>
      <c r="V833">
        <v>7860</v>
      </c>
      <c r="W833">
        <v>10387</v>
      </c>
      <c r="X833" t="s">
        <v>42</v>
      </c>
      <c r="Y833" s="1">
        <v>0.75671509999999997</v>
      </c>
      <c r="AB833" t="s">
        <v>167</v>
      </c>
      <c r="AC833" t="s">
        <v>41</v>
      </c>
      <c r="AD833" t="s">
        <v>27</v>
      </c>
      <c r="AF833">
        <v>2140</v>
      </c>
      <c r="AG833" t="s">
        <v>143</v>
      </c>
    </row>
    <row r="834" spans="1:34" x14ac:dyDescent="0.35">
      <c r="A834" t="s">
        <v>357</v>
      </c>
      <c r="B834" t="s">
        <v>41</v>
      </c>
      <c r="C834" t="s">
        <v>28</v>
      </c>
      <c r="D834">
        <v>1157</v>
      </c>
      <c r="E834">
        <v>1390</v>
      </c>
      <c r="F834" t="s">
        <v>328</v>
      </c>
      <c r="G834" s="1">
        <v>0.83237410000000001</v>
      </c>
      <c r="J834" t="s">
        <v>213</v>
      </c>
      <c r="K834" t="s">
        <v>41</v>
      </c>
      <c r="L834" t="s">
        <v>28</v>
      </c>
      <c r="M834">
        <v>658</v>
      </c>
      <c r="N834">
        <v>832</v>
      </c>
      <c r="O834" t="s">
        <v>132</v>
      </c>
      <c r="P834" s="1">
        <v>0.79086540000000005</v>
      </c>
      <c r="S834" t="s">
        <v>151</v>
      </c>
      <c r="T834" t="s">
        <v>41</v>
      </c>
      <c r="U834" t="s">
        <v>703</v>
      </c>
      <c r="V834">
        <v>10430</v>
      </c>
      <c r="W834">
        <v>26382</v>
      </c>
      <c r="X834" t="s">
        <v>42</v>
      </c>
      <c r="Y834" s="1">
        <v>0.39534530000000001</v>
      </c>
      <c r="AB834" t="s">
        <v>168</v>
      </c>
      <c r="AC834" t="s">
        <v>41</v>
      </c>
      <c r="AD834" t="s">
        <v>32</v>
      </c>
      <c r="AE834">
        <v>2810</v>
      </c>
      <c r="AF834">
        <v>7246</v>
      </c>
      <c r="AG834" t="s">
        <v>143</v>
      </c>
      <c r="AH834" s="1">
        <v>0.38780019999999998</v>
      </c>
    </row>
    <row r="835" spans="1:34" x14ac:dyDescent="0.35">
      <c r="A835" t="s">
        <v>358</v>
      </c>
      <c r="B835" t="s">
        <v>41</v>
      </c>
      <c r="C835" t="s">
        <v>28</v>
      </c>
      <c r="D835">
        <v>687</v>
      </c>
      <c r="E835">
        <v>994</v>
      </c>
      <c r="F835" t="s">
        <v>132</v>
      </c>
      <c r="G835" s="1">
        <v>0.69114690000000001</v>
      </c>
      <c r="J835" t="s">
        <v>213</v>
      </c>
      <c r="K835" t="s">
        <v>41</v>
      </c>
      <c r="L835" t="s">
        <v>27</v>
      </c>
      <c r="M835">
        <v>387</v>
      </c>
      <c r="N835">
        <v>965</v>
      </c>
      <c r="O835" t="s">
        <v>132</v>
      </c>
      <c r="P835" s="1">
        <v>0.40103630000000001</v>
      </c>
      <c r="S835" t="s">
        <v>151</v>
      </c>
      <c r="T835" t="s">
        <v>41</v>
      </c>
      <c r="U835" t="s">
        <v>28</v>
      </c>
      <c r="V835">
        <v>354</v>
      </c>
      <c r="W835">
        <v>2943</v>
      </c>
      <c r="X835" t="s">
        <v>42</v>
      </c>
      <c r="Y835" s="1">
        <v>0.1202854</v>
      </c>
      <c r="AB835" t="s">
        <v>168</v>
      </c>
      <c r="AC835" t="s">
        <v>41</v>
      </c>
      <c r="AD835" t="s">
        <v>703</v>
      </c>
      <c r="AE835">
        <v>679</v>
      </c>
      <c r="AF835">
        <v>17564</v>
      </c>
      <c r="AG835" t="s">
        <v>143</v>
      </c>
      <c r="AH835" s="1">
        <v>3.8658600000000001E-2</v>
      </c>
    </row>
    <row r="836" spans="1:34" x14ac:dyDescent="0.35">
      <c r="A836" t="s">
        <v>359</v>
      </c>
      <c r="B836" t="s">
        <v>41</v>
      </c>
      <c r="C836" t="s">
        <v>28</v>
      </c>
      <c r="D836">
        <v>535</v>
      </c>
      <c r="E836">
        <v>739</v>
      </c>
      <c r="F836" t="s">
        <v>132</v>
      </c>
      <c r="G836" s="1">
        <v>0.72395129999999996</v>
      </c>
      <c r="J836" t="s">
        <v>213</v>
      </c>
      <c r="K836" t="s">
        <v>41</v>
      </c>
      <c r="L836" t="s">
        <v>26</v>
      </c>
      <c r="N836">
        <v>558</v>
      </c>
      <c r="O836" t="s">
        <v>132</v>
      </c>
      <c r="S836" t="s">
        <v>151</v>
      </c>
      <c r="T836" t="s">
        <v>41</v>
      </c>
      <c r="U836" t="s">
        <v>26</v>
      </c>
      <c r="W836">
        <v>2473</v>
      </c>
      <c r="X836" t="s">
        <v>42</v>
      </c>
      <c r="AB836" t="s">
        <v>168</v>
      </c>
      <c r="AC836" t="s">
        <v>41</v>
      </c>
      <c r="AD836" t="s">
        <v>28</v>
      </c>
      <c r="AE836">
        <v>1</v>
      </c>
      <c r="AF836">
        <v>2564</v>
      </c>
      <c r="AG836" t="s">
        <v>143</v>
      </c>
      <c r="AH836" s="1">
        <v>3.8999999999999999E-4</v>
      </c>
    </row>
    <row r="837" spans="1:34" x14ac:dyDescent="0.35">
      <c r="A837" t="s">
        <v>360</v>
      </c>
      <c r="B837" t="s">
        <v>41</v>
      </c>
      <c r="C837" t="s">
        <v>28</v>
      </c>
      <c r="D837">
        <v>506</v>
      </c>
      <c r="E837">
        <v>814</v>
      </c>
      <c r="F837" t="s">
        <v>328</v>
      </c>
      <c r="G837" s="1">
        <v>0.6216216</v>
      </c>
      <c r="J837" t="s">
        <v>214</v>
      </c>
      <c r="K837" t="s">
        <v>41</v>
      </c>
      <c r="L837" t="s">
        <v>32</v>
      </c>
      <c r="M837">
        <v>5120</v>
      </c>
      <c r="N837">
        <v>5778</v>
      </c>
      <c r="O837" t="s">
        <v>132</v>
      </c>
      <c r="P837" s="1">
        <v>0.88611980000000001</v>
      </c>
      <c r="S837" t="s">
        <v>151</v>
      </c>
      <c r="T837" t="s">
        <v>41</v>
      </c>
      <c r="U837" t="s">
        <v>27</v>
      </c>
      <c r="W837">
        <v>3484</v>
      </c>
      <c r="X837" t="s">
        <v>42</v>
      </c>
      <c r="AB837" t="s">
        <v>168</v>
      </c>
      <c r="AC837" t="s">
        <v>41</v>
      </c>
      <c r="AD837" t="s">
        <v>26</v>
      </c>
      <c r="AF837">
        <v>1313</v>
      </c>
      <c r="AG837" t="s">
        <v>143</v>
      </c>
    </row>
    <row r="838" spans="1:34" x14ac:dyDescent="0.35">
      <c r="A838" t="s">
        <v>361</v>
      </c>
      <c r="B838" t="s">
        <v>41</v>
      </c>
      <c r="C838" t="s">
        <v>28</v>
      </c>
      <c r="D838">
        <v>656</v>
      </c>
      <c r="E838">
        <v>1053</v>
      </c>
      <c r="F838" t="s">
        <v>132</v>
      </c>
      <c r="G838" s="1">
        <v>0.62298200000000004</v>
      </c>
      <c r="J838" t="s">
        <v>214</v>
      </c>
      <c r="K838" t="s">
        <v>41</v>
      </c>
      <c r="L838" t="s">
        <v>703</v>
      </c>
      <c r="M838">
        <v>10091</v>
      </c>
      <c r="N838">
        <v>12039</v>
      </c>
      <c r="O838" t="s">
        <v>132</v>
      </c>
      <c r="P838" s="1">
        <v>0.83819250000000001</v>
      </c>
      <c r="S838" t="s">
        <v>152</v>
      </c>
      <c r="T838" t="s">
        <v>41</v>
      </c>
      <c r="U838" t="s">
        <v>32</v>
      </c>
      <c r="V838">
        <v>6203</v>
      </c>
      <c r="W838">
        <v>7997</v>
      </c>
      <c r="X838" t="s">
        <v>42</v>
      </c>
      <c r="Y838" s="1">
        <v>0.77566590000000002</v>
      </c>
      <c r="AB838" t="s">
        <v>168</v>
      </c>
      <c r="AC838" t="s">
        <v>41</v>
      </c>
      <c r="AD838" t="s">
        <v>27</v>
      </c>
      <c r="AF838">
        <v>2576</v>
      </c>
      <c r="AG838" t="s">
        <v>143</v>
      </c>
    </row>
    <row r="839" spans="1:34" x14ac:dyDescent="0.35">
      <c r="A839" t="s">
        <v>362</v>
      </c>
      <c r="B839" t="s">
        <v>41</v>
      </c>
      <c r="C839" t="s">
        <v>28</v>
      </c>
      <c r="D839">
        <v>1</v>
      </c>
      <c r="E839">
        <v>0</v>
      </c>
      <c r="F839" t="s">
        <v>328</v>
      </c>
      <c r="J839" t="s">
        <v>214</v>
      </c>
      <c r="K839" t="s">
        <v>41</v>
      </c>
      <c r="L839" t="s">
        <v>28</v>
      </c>
      <c r="M839">
        <v>1285</v>
      </c>
      <c r="N839">
        <v>1535</v>
      </c>
      <c r="O839" t="s">
        <v>132</v>
      </c>
      <c r="P839" s="1">
        <v>0.83713349999999997</v>
      </c>
      <c r="S839" t="s">
        <v>152</v>
      </c>
      <c r="T839" t="s">
        <v>41</v>
      </c>
      <c r="U839" t="s">
        <v>703</v>
      </c>
      <c r="V839">
        <v>12980</v>
      </c>
      <c r="W839">
        <v>27529</v>
      </c>
      <c r="X839" t="s">
        <v>42</v>
      </c>
      <c r="Y839" s="1">
        <v>0.4715028</v>
      </c>
      <c r="AB839" t="s">
        <v>169</v>
      </c>
      <c r="AC839" t="s">
        <v>41</v>
      </c>
      <c r="AD839" t="s">
        <v>32</v>
      </c>
      <c r="AE839">
        <v>2307</v>
      </c>
      <c r="AF839">
        <v>5212</v>
      </c>
      <c r="AG839" t="s">
        <v>143</v>
      </c>
      <c r="AH839" s="1">
        <v>0.44263239999999998</v>
      </c>
    </row>
    <row r="840" spans="1:34" x14ac:dyDescent="0.35">
      <c r="A840" t="s">
        <v>363</v>
      </c>
      <c r="B840" t="s">
        <v>41</v>
      </c>
      <c r="C840" t="s">
        <v>28</v>
      </c>
      <c r="D840">
        <v>1</v>
      </c>
      <c r="E840">
        <v>1</v>
      </c>
      <c r="F840" t="s">
        <v>328</v>
      </c>
      <c r="G840" s="1">
        <v>1</v>
      </c>
      <c r="J840" t="s">
        <v>214</v>
      </c>
      <c r="K840" t="s">
        <v>41</v>
      </c>
      <c r="L840" t="s">
        <v>27</v>
      </c>
      <c r="M840">
        <v>793</v>
      </c>
      <c r="N840">
        <v>1520</v>
      </c>
      <c r="O840" t="s">
        <v>132</v>
      </c>
      <c r="P840" s="1">
        <v>0.52171049999999997</v>
      </c>
      <c r="S840" t="s">
        <v>152</v>
      </c>
      <c r="T840" t="s">
        <v>41</v>
      </c>
      <c r="U840" t="s">
        <v>28</v>
      </c>
      <c r="V840">
        <v>852</v>
      </c>
      <c r="W840">
        <v>4434</v>
      </c>
      <c r="X840" t="s">
        <v>42</v>
      </c>
      <c r="Y840" s="1">
        <v>0.19215160000000001</v>
      </c>
      <c r="AB840" t="s">
        <v>169</v>
      </c>
      <c r="AC840" t="s">
        <v>41</v>
      </c>
      <c r="AD840" t="s">
        <v>703</v>
      </c>
      <c r="AE840">
        <v>340</v>
      </c>
      <c r="AF840">
        <v>7776</v>
      </c>
      <c r="AG840" t="s">
        <v>143</v>
      </c>
      <c r="AH840" s="1">
        <v>4.3724300000000001E-2</v>
      </c>
    </row>
    <row r="841" spans="1:34" x14ac:dyDescent="0.35">
      <c r="A841" t="s">
        <v>364</v>
      </c>
      <c r="B841" t="s">
        <v>57</v>
      </c>
      <c r="C841" t="s">
        <v>28</v>
      </c>
      <c r="D841">
        <v>1326</v>
      </c>
      <c r="E841">
        <v>1908</v>
      </c>
      <c r="F841" t="s">
        <v>132</v>
      </c>
      <c r="G841" s="1">
        <v>0.69496860000000005</v>
      </c>
      <c r="J841" t="s">
        <v>214</v>
      </c>
      <c r="K841" t="s">
        <v>41</v>
      </c>
      <c r="L841" t="s">
        <v>26</v>
      </c>
      <c r="M841">
        <v>4</v>
      </c>
      <c r="N841">
        <v>888</v>
      </c>
      <c r="O841" t="s">
        <v>132</v>
      </c>
      <c r="P841" s="1">
        <v>4.5044999999999998E-3</v>
      </c>
      <c r="S841" t="s">
        <v>152</v>
      </c>
      <c r="T841" t="s">
        <v>41</v>
      </c>
      <c r="U841" t="s">
        <v>27</v>
      </c>
      <c r="V841">
        <v>3</v>
      </c>
      <c r="W841">
        <v>4763</v>
      </c>
      <c r="X841" t="s">
        <v>42</v>
      </c>
      <c r="Y841" s="1">
        <v>6.2989999999999997E-4</v>
      </c>
      <c r="AB841" t="s">
        <v>169</v>
      </c>
      <c r="AC841" t="s">
        <v>41</v>
      </c>
      <c r="AD841" t="s">
        <v>28</v>
      </c>
      <c r="AE841">
        <v>1</v>
      </c>
      <c r="AF841">
        <v>909</v>
      </c>
      <c r="AG841" t="s">
        <v>143</v>
      </c>
      <c r="AH841" s="1">
        <v>1.1000999999999999E-3</v>
      </c>
    </row>
    <row r="842" spans="1:34" x14ac:dyDescent="0.35">
      <c r="A842" t="s">
        <v>365</v>
      </c>
      <c r="B842" t="s">
        <v>41</v>
      </c>
      <c r="C842" t="s">
        <v>28</v>
      </c>
      <c r="D842">
        <v>1686</v>
      </c>
      <c r="E842">
        <v>2232</v>
      </c>
      <c r="F842" t="s">
        <v>132</v>
      </c>
      <c r="G842" s="1">
        <v>0.7553763</v>
      </c>
      <c r="J842" t="s">
        <v>215</v>
      </c>
      <c r="K842" t="s">
        <v>41</v>
      </c>
      <c r="L842" t="s">
        <v>28</v>
      </c>
      <c r="M842">
        <v>1288</v>
      </c>
      <c r="N842">
        <v>1470</v>
      </c>
      <c r="O842" t="s">
        <v>132</v>
      </c>
      <c r="P842" s="1">
        <v>0.87619049999999998</v>
      </c>
      <c r="S842" t="s">
        <v>152</v>
      </c>
      <c r="T842" t="s">
        <v>41</v>
      </c>
      <c r="U842" t="s">
        <v>26</v>
      </c>
      <c r="W842">
        <v>2353</v>
      </c>
      <c r="X842" t="s">
        <v>42</v>
      </c>
      <c r="AB842" t="s">
        <v>169</v>
      </c>
      <c r="AC842" t="s">
        <v>41</v>
      </c>
      <c r="AD842" t="s">
        <v>26</v>
      </c>
      <c r="AF842">
        <v>550</v>
      </c>
      <c r="AG842" t="s">
        <v>143</v>
      </c>
    </row>
    <row r="843" spans="1:34" x14ac:dyDescent="0.35">
      <c r="A843" t="s">
        <v>366</v>
      </c>
      <c r="B843" t="s">
        <v>41</v>
      </c>
      <c r="C843" t="s">
        <v>28</v>
      </c>
      <c r="D843">
        <v>1410</v>
      </c>
      <c r="E843">
        <v>1684</v>
      </c>
      <c r="F843" t="s">
        <v>132</v>
      </c>
      <c r="G843" s="1">
        <v>0.83729209999999998</v>
      </c>
      <c r="J843" t="s">
        <v>215</v>
      </c>
      <c r="K843" t="s">
        <v>41</v>
      </c>
      <c r="L843" t="s">
        <v>32</v>
      </c>
      <c r="M843">
        <v>4339</v>
      </c>
      <c r="N843">
        <v>5018</v>
      </c>
      <c r="O843" t="s">
        <v>132</v>
      </c>
      <c r="P843" s="1">
        <v>0.86468710000000004</v>
      </c>
      <c r="S843" t="s">
        <v>153</v>
      </c>
      <c r="T843" t="s">
        <v>41</v>
      </c>
      <c r="U843" t="s">
        <v>26</v>
      </c>
      <c r="W843">
        <v>1185</v>
      </c>
      <c r="X843" t="s">
        <v>42</v>
      </c>
      <c r="AB843" t="s">
        <v>169</v>
      </c>
      <c r="AC843" t="s">
        <v>41</v>
      </c>
      <c r="AD843" t="s">
        <v>27</v>
      </c>
      <c r="AF843">
        <v>958</v>
      </c>
      <c r="AG843" t="s">
        <v>143</v>
      </c>
    </row>
    <row r="844" spans="1:34" x14ac:dyDescent="0.35">
      <c r="A844" t="s">
        <v>367</v>
      </c>
      <c r="B844" t="s">
        <v>41</v>
      </c>
      <c r="C844" t="s">
        <v>28</v>
      </c>
      <c r="D844">
        <v>1930</v>
      </c>
      <c r="E844">
        <v>2293</v>
      </c>
      <c r="F844" t="s">
        <v>132</v>
      </c>
      <c r="G844" s="1">
        <v>0.84169210000000005</v>
      </c>
      <c r="J844" t="s">
        <v>215</v>
      </c>
      <c r="K844" t="s">
        <v>41</v>
      </c>
      <c r="L844" t="s">
        <v>703</v>
      </c>
      <c r="M844">
        <v>8618</v>
      </c>
      <c r="N844">
        <v>10282</v>
      </c>
      <c r="O844" t="s">
        <v>132</v>
      </c>
      <c r="P844" s="1">
        <v>0.83816380000000001</v>
      </c>
      <c r="S844" t="s">
        <v>153</v>
      </c>
      <c r="T844" t="s">
        <v>41</v>
      </c>
      <c r="U844" t="s">
        <v>27</v>
      </c>
      <c r="W844">
        <v>1634</v>
      </c>
      <c r="X844" t="s">
        <v>42</v>
      </c>
      <c r="AB844" t="s">
        <v>170</v>
      </c>
      <c r="AC844" t="s">
        <v>41</v>
      </c>
      <c r="AD844" t="s">
        <v>32</v>
      </c>
      <c r="AE844">
        <v>4271</v>
      </c>
      <c r="AF844">
        <v>10212</v>
      </c>
      <c r="AG844" t="s">
        <v>143</v>
      </c>
      <c r="AH844" s="1">
        <v>0.41823349999999998</v>
      </c>
    </row>
    <row r="845" spans="1:34" x14ac:dyDescent="0.35">
      <c r="A845" t="s">
        <v>368</v>
      </c>
      <c r="B845" t="s">
        <v>41</v>
      </c>
      <c r="C845" t="s">
        <v>28</v>
      </c>
      <c r="D845">
        <v>1405</v>
      </c>
      <c r="E845">
        <v>1761</v>
      </c>
      <c r="F845" t="s">
        <v>42</v>
      </c>
      <c r="G845" s="1">
        <v>0.7978421</v>
      </c>
      <c r="J845" t="s">
        <v>215</v>
      </c>
      <c r="K845" t="s">
        <v>41</v>
      </c>
      <c r="L845" t="s">
        <v>27</v>
      </c>
      <c r="M845">
        <v>729</v>
      </c>
      <c r="N845">
        <v>1288</v>
      </c>
      <c r="O845" t="s">
        <v>132</v>
      </c>
      <c r="P845" s="1">
        <v>0.56599379999999999</v>
      </c>
      <c r="S845" t="s">
        <v>154</v>
      </c>
      <c r="T845" t="s">
        <v>41</v>
      </c>
      <c r="U845" t="s">
        <v>32</v>
      </c>
      <c r="V845">
        <v>2806</v>
      </c>
      <c r="W845">
        <v>3259</v>
      </c>
      <c r="X845" t="s">
        <v>42</v>
      </c>
      <c r="Y845" s="1">
        <v>0.86100030000000005</v>
      </c>
      <c r="AB845" t="s">
        <v>170</v>
      </c>
      <c r="AC845" t="s">
        <v>41</v>
      </c>
      <c r="AD845" t="s">
        <v>703</v>
      </c>
      <c r="AE845">
        <v>754</v>
      </c>
      <c r="AF845">
        <v>18074</v>
      </c>
      <c r="AG845" t="s">
        <v>143</v>
      </c>
      <c r="AH845" s="1">
        <v>4.1717400000000002E-2</v>
      </c>
    </row>
    <row r="846" spans="1:34" x14ac:dyDescent="0.35">
      <c r="A846" t="s">
        <v>369</v>
      </c>
      <c r="B846" t="s">
        <v>41</v>
      </c>
      <c r="C846" t="s">
        <v>28</v>
      </c>
      <c r="D846">
        <v>1845</v>
      </c>
      <c r="E846">
        <v>2269</v>
      </c>
      <c r="F846" t="s">
        <v>132</v>
      </c>
      <c r="G846" s="1">
        <v>0.81313349999999995</v>
      </c>
      <c r="J846" t="s">
        <v>215</v>
      </c>
      <c r="K846" t="s">
        <v>41</v>
      </c>
      <c r="L846" t="s">
        <v>26</v>
      </c>
      <c r="N846">
        <v>675</v>
      </c>
      <c r="O846" t="s">
        <v>132</v>
      </c>
      <c r="S846" t="s">
        <v>154</v>
      </c>
      <c r="T846" t="s">
        <v>41</v>
      </c>
      <c r="U846" t="s">
        <v>703</v>
      </c>
      <c r="V846">
        <v>8449</v>
      </c>
      <c r="W846">
        <v>13963</v>
      </c>
      <c r="X846" t="s">
        <v>42</v>
      </c>
      <c r="Y846" s="1">
        <v>0.60509919999999995</v>
      </c>
      <c r="AB846" t="s">
        <v>170</v>
      </c>
      <c r="AC846" t="s">
        <v>41</v>
      </c>
      <c r="AD846" t="s">
        <v>28</v>
      </c>
      <c r="AE846">
        <v>6</v>
      </c>
      <c r="AF846">
        <v>2151</v>
      </c>
      <c r="AG846" t="s">
        <v>143</v>
      </c>
      <c r="AH846" s="1">
        <v>2.7894E-3</v>
      </c>
    </row>
    <row r="847" spans="1:34" x14ac:dyDescent="0.35">
      <c r="A847" t="s">
        <v>370</v>
      </c>
      <c r="B847" t="s">
        <v>41</v>
      </c>
      <c r="C847" t="s">
        <v>28</v>
      </c>
      <c r="D847">
        <v>1039</v>
      </c>
      <c r="E847">
        <v>1251</v>
      </c>
      <c r="F847" t="s">
        <v>328</v>
      </c>
      <c r="G847" s="1">
        <v>0.83053560000000004</v>
      </c>
      <c r="J847" t="s">
        <v>216</v>
      </c>
      <c r="K847" t="s">
        <v>41</v>
      </c>
      <c r="L847" t="s">
        <v>32</v>
      </c>
      <c r="M847">
        <v>6752</v>
      </c>
      <c r="N847">
        <v>7457</v>
      </c>
      <c r="O847" t="s">
        <v>132</v>
      </c>
      <c r="P847" s="1">
        <v>0.90545799999999999</v>
      </c>
      <c r="S847" t="s">
        <v>154</v>
      </c>
      <c r="T847" t="s">
        <v>41</v>
      </c>
      <c r="U847" t="s">
        <v>28</v>
      </c>
      <c r="V847">
        <v>882</v>
      </c>
      <c r="W847">
        <v>2872</v>
      </c>
      <c r="X847" t="s">
        <v>42</v>
      </c>
      <c r="Y847" s="1">
        <v>0.30710310000000002</v>
      </c>
      <c r="AB847" t="s">
        <v>170</v>
      </c>
      <c r="AC847" t="s">
        <v>41</v>
      </c>
      <c r="AD847" t="s">
        <v>26</v>
      </c>
      <c r="AF847">
        <v>1503</v>
      </c>
      <c r="AG847" t="s">
        <v>143</v>
      </c>
    </row>
    <row r="848" spans="1:34" x14ac:dyDescent="0.35">
      <c r="A848" t="s">
        <v>371</v>
      </c>
      <c r="B848" t="s">
        <v>41</v>
      </c>
      <c r="C848" t="s">
        <v>28</v>
      </c>
      <c r="D848">
        <v>1123</v>
      </c>
      <c r="E848">
        <v>1465</v>
      </c>
      <c r="F848" t="s">
        <v>132</v>
      </c>
      <c r="G848" s="1">
        <v>0.76655289999999998</v>
      </c>
      <c r="J848" t="s">
        <v>216</v>
      </c>
      <c r="K848" t="s">
        <v>41</v>
      </c>
      <c r="L848" t="s">
        <v>703</v>
      </c>
      <c r="M848">
        <v>14025</v>
      </c>
      <c r="N848">
        <v>16657</v>
      </c>
      <c r="O848" t="s">
        <v>132</v>
      </c>
      <c r="P848" s="1">
        <v>0.84198830000000002</v>
      </c>
      <c r="S848" t="s">
        <v>154</v>
      </c>
      <c r="T848" t="s">
        <v>41</v>
      </c>
      <c r="U848" t="s">
        <v>27</v>
      </c>
      <c r="V848">
        <v>3</v>
      </c>
      <c r="W848">
        <v>2505</v>
      </c>
      <c r="X848" t="s">
        <v>42</v>
      </c>
      <c r="Y848" s="1">
        <v>1.1976000000000001E-3</v>
      </c>
      <c r="AB848" t="s">
        <v>170</v>
      </c>
      <c r="AC848" t="s">
        <v>41</v>
      </c>
      <c r="AD848" t="s">
        <v>27</v>
      </c>
      <c r="AF848">
        <v>2497</v>
      </c>
      <c r="AG848" t="s">
        <v>143</v>
      </c>
    </row>
    <row r="849" spans="1:34" x14ac:dyDescent="0.35">
      <c r="A849" t="s">
        <v>372</v>
      </c>
      <c r="B849" t="s">
        <v>57</v>
      </c>
      <c r="C849" t="s">
        <v>28</v>
      </c>
      <c r="D849">
        <v>1244</v>
      </c>
      <c r="E849">
        <v>1525</v>
      </c>
      <c r="F849" t="s">
        <v>132</v>
      </c>
      <c r="G849" s="1">
        <v>0.81573770000000001</v>
      </c>
      <c r="J849" t="s">
        <v>216</v>
      </c>
      <c r="K849" t="s">
        <v>41</v>
      </c>
      <c r="L849" t="s">
        <v>28</v>
      </c>
      <c r="M849">
        <v>1622</v>
      </c>
      <c r="N849">
        <v>1948</v>
      </c>
      <c r="O849" t="s">
        <v>132</v>
      </c>
      <c r="P849" s="1">
        <v>0.83264890000000003</v>
      </c>
      <c r="S849" t="s">
        <v>154</v>
      </c>
      <c r="T849" t="s">
        <v>41</v>
      </c>
      <c r="U849" t="s">
        <v>26</v>
      </c>
      <c r="W849">
        <v>1058</v>
      </c>
      <c r="X849" t="s">
        <v>42</v>
      </c>
      <c r="AB849" t="s">
        <v>171</v>
      </c>
      <c r="AC849" t="s">
        <v>41</v>
      </c>
      <c r="AD849" t="s">
        <v>32</v>
      </c>
      <c r="AE849">
        <v>5391</v>
      </c>
      <c r="AF849">
        <v>11082</v>
      </c>
      <c r="AG849" t="s">
        <v>143</v>
      </c>
      <c r="AH849" s="1">
        <v>0.48646450000000002</v>
      </c>
    </row>
    <row r="850" spans="1:34" x14ac:dyDescent="0.35">
      <c r="A850" t="s">
        <v>373</v>
      </c>
      <c r="B850" t="s">
        <v>57</v>
      </c>
      <c r="C850" t="s">
        <v>28</v>
      </c>
      <c r="D850">
        <v>2538</v>
      </c>
      <c r="E850">
        <v>3280</v>
      </c>
      <c r="F850" t="s">
        <v>132</v>
      </c>
      <c r="G850" s="1">
        <v>0.77378049999999998</v>
      </c>
      <c r="J850" t="s">
        <v>216</v>
      </c>
      <c r="K850" t="s">
        <v>41</v>
      </c>
      <c r="L850" t="s">
        <v>27</v>
      </c>
      <c r="M850">
        <v>1075</v>
      </c>
      <c r="N850">
        <v>2222</v>
      </c>
      <c r="O850" t="s">
        <v>132</v>
      </c>
      <c r="P850" s="1">
        <v>0.48379840000000002</v>
      </c>
      <c r="S850" t="s">
        <v>155</v>
      </c>
      <c r="T850" t="s">
        <v>41</v>
      </c>
      <c r="U850" t="s">
        <v>32</v>
      </c>
      <c r="V850">
        <v>11086</v>
      </c>
      <c r="W850">
        <v>13104</v>
      </c>
      <c r="X850" t="s">
        <v>42</v>
      </c>
      <c r="Y850" s="1">
        <v>0.84600120000000001</v>
      </c>
      <c r="AB850" t="s">
        <v>171</v>
      </c>
      <c r="AC850" t="s">
        <v>41</v>
      </c>
      <c r="AD850" t="s">
        <v>703</v>
      </c>
      <c r="AE850">
        <v>774</v>
      </c>
      <c r="AF850">
        <v>15106</v>
      </c>
      <c r="AG850" t="s">
        <v>143</v>
      </c>
      <c r="AH850" s="1">
        <v>5.1237900000000003E-2</v>
      </c>
    </row>
    <row r="851" spans="1:34" x14ac:dyDescent="0.35">
      <c r="A851" t="s">
        <v>374</v>
      </c>
      <c r="B851" t="s">
        <v>57</v>
      </c>
      <c r="C851" t="s">
        <v>28</v>
      </c>
      <c r="D851">
        <v>2164</v>
      </c>
      <c r="E851">
        <v>2731</v>
      </c>
      <c r="F851" t="s">
        <v>132</v>
      </c>
      <c r="G851" s="1">
        <v>0.79238370000000002</v>
      </c>
      <c r="J851" t="s">
        <v>216</v>
      </c>
      <c r="K851" t="s">
        <v>41</v>
      </c>
      <c r="L851" t="s">
        <v>26</v>
      </c>
      <c r="M851">
        <v>4</v>
      </c>
      <c r="N851">
        <v>1310</v>
      </c>
      <c r="O851" t="s">
        <v>132</v>
      </c>
      <c r="P851" s="1">
        <v>3.0534E-3</v>
      </c>
      <c r="S851" t="s">
        <v>155</v>
      </c>
      <c r="T851" t="s">
        <v>41</v>
      </c>
      <c r="U851" t="s">
        <v>703</v>
      </c>
      <c r="V851">
        <v>14800</v>
      </c>
      <c r="W851">
        <v>28662</v>
      </c>
      <c r="X851" t="s">
        <v>42</v>
      </c>
      <c r="Y851" s="1">
        <v>0.51636309999999996</v>
      </c>
      <c r="AB851" t="s">
        <v>171</v>
      </c>
      <c r="AC851" t="s">
        <v>41</v>
      </c>
      <c r="AD851" t="s">
        <v>28</v>
      </c>
      <c r="AE851">
        <v>1</v>
      </c>
      <c r="AF851">
        <v>1806</v>
      </c>
      <c r="AG851" t="s">
        <v>143</v>
      </c>
      <c r="AH851" s="1">
        <v>5.5369999999999996E-4</v>
      </c>
    </row>
    <row r="852" spans="1:34" x14ac:dyDescent="0.35">
      <c r="A852" t="s">
        <v>375</v>
      </c>
      <c r="B852" t="s">
        <v>41</v>
      </c>
      <c r="C852" t="s">
        <v>28</v>
      </c>
      <c r="D852">
        <v>1798</v>
      </c>
      <c r="E852">
        <v>2278</v>
      </c>
      <c r="F852" t="s">
        <v>328</v>
      </c>
      <c r="G852" s="1">
        <v>0.78928889999999996</v>
      </c>
      <c r="J852" t="s">
        <v>217</v>
      </c>
      <c r="K852" t="s">
        <v>68</v>
      </c>
      <c r="L852" t="s">
        <v>32</v>
      </c>
      <c r="M852">
        <v>3007</v>
      </c>
      <c r="N852">
        <v>3252</v>
      </c>
      <c r="O852" t="s">
        <v>132</v>
      </c>
      <c r="P852" s="1">
        <v>0.92466179999999998</v>
      </c>
      <c r="S852" t="s">
        <v>155</v>
      </c>
      <c r="T852" t="s">
        <v>41</v>
      </c>
      <c r="U852" t="s">
        <v>28</v>
      </c>
      <c r="V852">
        <v>804</v>
      </c>
      <c r="W852">
        <v>3447</v>
      </c>
      <c r="X852" t="s">
        <v>42</v>
      </c>
      <c r="Y852" s="1">
        <v>0.23324629999999999</v>
      </c>
      <c r="AB852" t="s">
        <v>171</v>
      </c>
      <c r="AC852" t="s">
        <v>41</v>
      </c>
      <c r="AD852" t="s">
        <v>26</v>
      </c>
      <c r="AF852">
        <v>1025</v>
      </c>
      <c r="AG852" t="s">
        <v>143</v>
      </c>
    </row>
    <row r="853" spans="1:34" x14ac:dyDescent="0.35">
      <c r="A853" t="s">
        <v>376</v>
      </c>
      <c r="B853" t="s">
        <v>41</v>
      </c>
      <c r="C853" t="s">
        <v>28</v>
      </c>
      <c r="D853">
        <v>1101</v>
      </c>
      <c r="E853">
        <v>1387</v>
      </c>
      <c r="F853" t="s">
        <v>328</v>
      </c>
      <c r="G853" s="1">
        <v>0.79379960000000005</v>
      </c>
      <c r="J853" t="s">
        <v>217</v>
      </c>
      <c r="K853" t="s">
        <v>68</v>
      </c>
      <c r="L853" t="s">
        <v>703</v>
      </c>
      <c r="M853">
        <v>6788</v>
      </c>
      <c r="N853">
        <v>7781</v>
      </c>
      <c r="O853" t="s">
        <v>132</v>
      </c>
      <c r="P853" s="1">
        <v>0.87238139999999997</v>
      </c>
      <c r="S853" t="s">
        <v>155</v>
      </c>
      <c r="T853" t="s">
        <v>41</v>
      </c>
      <c r="U853" t="s">
        <v>27</v>
      </c>
      <c r="V853">
        <v>3</v>
      </c>
      <c r="W853">
        <v>3910</v>
      </c>
      <c r="X853" t="s">
        <v>42</v>
      </c>
      <c r="Y853" s="1">
        <v>7.6729999999999995E-4</v>
      </c>
      <c r="AB853" t="s">
        <v>171</v>
      </c>
      <c r="AC853" t="s">
        <v>41</v>
      </c>
      <c r="AD853" t="s">
        <v>27</v>
      </c>
      <c r="AF853">
        <v>1901</v>
      </c>
      <c r="AG853" t="s">
        <v>143</v>
      </c>
    </row>
    <row r="854" spans="1:34" x14ac:dyDescent="0.35">
      <c r="A854" t="s">
        <v>377</v>
      </c>
      <c r="B854" t="s">
        <v>41</v>
      </c>
      <c r="C854" t="s">
        <v>28</v>
      </c>
      <c r="D854">
        <v>2220</v>
      </c>
      <c r="E854">
        <v>2783</v>
      </c>
      <c r="F854" t="s">
        <v>42</v>
      </c>
      <c r="G854" s="1">
        <v>0.79770030000000003</v>
      </c>
      <c r="J854" t="s">
        <v>217</v>
      </c>
      <c r="K854" t="s">
        <v>68</v>
      </c>
      <c r="L854" t="s">
        <v>28</v>
      </c>
      <c r="M854">
        <v>940</v>
      </c>
      <c r="N854">
        <v>1176</v>
      </c>
      <c r="O854" t="s">
        <v>132</v>
      </c>
      <c r="P854" s="1">
        <v>0.79931969999999997</v>
      </c>
      <c r="S854" t="s">
        <v>155</v>
      </c>
      <c r="T854" t="s">
        <v>41</v>
      </c>
      <c r="U854" t="s">
        <v>26</v>
      </c>
      <c r="W854">
        <v>2461</v>
      </c>
      <c r="X854" t="s">
        <v>42</v>
      </c>
      <c r="AB854" t="s">
        <v>172</v>
      </c>
      <c r="AC854" t="s">
        <v>41</v>
      </c>
      <c r="AD854" t="s">
        <v>32</v>
      </c>
      <c r="AE854">
        <v>1578</v>
      </c>
      <c r="AF854">
        <v>3855</v>
      </c>
      <c r="AG854" t="s">
        <v>143</v>
      </c>
      <c r="AH854" s="1">
        <v>0.40933849999999999</v>
      </c>
    </row>
    <row r="855" spans="1:34" x14ac:dyDescent="0.35">
      <c r="A855" t="s">
        <v>378</v>
      </c>
      <c r="B855" t="s">
        <v>41</v>
      </c>
      <c r="C855" t="s">
        <v>28</v>
      </c>
      <c r="D855">
        <v>3</v>
      </c>
      <c r="E855">
        <v>3</v>
      </c>
      <c r="F855" t="s">
        <v>132</v>
      </c>
      <c r="G855" s="1">
        <v>1</v>
      </c>
      <c r="J855" t="s">
        <v>217</v>
      </c>
      <c r="K855" t="s">
        <v>68</v>
      </c>
      <c r="L855" t="s">
        <v>27</v>
      </c>
      <c r="M855">
        <v>460</v>
      </c>
      <c r="N855">
        <v>1226</v>
      </c>
      <c r="O855" t="s">
        <v>132</v>
      </c>
      <c r="P855" s="1">
        <v>0.37520389999999998</v>
      </c>
      <c r="S855" t="s">
        <v>156</v>
      </c>
      <c r="T855" t="s">
        <v>41</v>
      </c>
      <c r="U855" t="s">
        <v>26</v>
      </c>
      <c r="W855">
        <v>1666</v>
      </c>
      <c r="X855" t="s">
        <v>42</v>
      </c>
      <c r="AB855" t="s">
        <v>172</v>
      </c>
      <c r="AC855" t="s">
        <v>41</v>
      </c>
      <c r="AD855" t="s">
        <v>703</v>
      </c>
      <c r="AE855">
        <v>327</v>
      </c>
      <c r="AF855">
        <v>8998</v>
      </c>
      <c r="AG855" t="s">
        <v>143</v>
      </c>
      <c r="AH855" s="1">
        <v>3.6341400000000003E-2</v>
      </c>
    </row>
    <row r="856" spans="1:34" x14ac:dyDescent="0.35">
      <c r="A856" t="s">
        <v>379</v>
      </c>
      <c r="B856" t="s">
        <v>41</v>
      </c>
      <c r="C856" t="s">
        <v>28</v>
      </c>
      <c r="E856">
        <v>0</v>
      </c>
      <c r="F856" t="s">
        <v>42</v>
      </c>
      <c r="J856" t="s">
        <v>217</v>
      </c>
      <c r="K856" t="s">
        <v>41</v>
      </c>
      <c r="L856" t="s">
        <v>26</v>
      </c>
      <c r="N856">
        <v>607</v>
      </c>
      <c r="O856" t="s">
        <v>132</v>
      </c>
      <c r="S856" t="s">
        <v>156</v>
      </c>
      <c r="T856" t="s">
        <v>41</v>
      </c>
      <c r="U856" t="s">
        <v>27</v>
      </c>
      <c r="W856">
        <v>2568</v>
      </c>
      <c r="X856" t="s">
        <v>42</v>
      </c>
      <c r="AB856" t="s">
        <v>172</v>
      </c>
      <c r="AC856" t="s">
        <v>41</v>
      </c>
      <c r="AD856" t="s">
        <v>26</v>
      </c>
      <c r="AF856">
        <v>802</v>
      </c>
      <c r="AG856" t="s">
        <v>143</v>
      </c>
    </row>
    <row r="857" spans="1:34" x14ac:dyDescent="0.35">
      <c r="A857" t="s">
        <v>380</v>
      </c>
      <c r="B857" t="s">
        <v>41</v>
      </c>
      <c r="C857" t="s">
        <v>28</v>
      </c>
      <c r="D857">
        <v>1403</v>
      </c>
      <c r="E857">
        <v>1907</v>
      </c>
      <c r="F857" t="s">
        <v>132</v>
      </c>
      <c r="G857" s="1">
        <v>0.73571059999999999</v>
      </c>
      <c r="J857" t="s">
        <v>218</v>
      </c>
      <c r="K857" t="s">
        <v>68</v>
      </c>
      <c r="L857" t="s">
        <v>32</v>
      </c>
      <c r="M857">
        <v>11869</v>
      </c>
      <c r="N857">
        <v>12628</v>
      </c>
      <c r="O857" t="s">
        <v>132</v>
      </c>
      <c r="P857" s="1">
        <v>0.93989549999999999</v>
      </c>
      <c r="S857" t="s">
        <v>157</v>
      </c>
      <c r="T857" t="s">
        <v>41</v>
      </c>
      <c r="U857" t="s">
        <v>26</v>
      </c>
      <c r="W857">
        <v>2157</v>
      </c>
      <c r="X857" t="s">
        <v>42</v>
      </c>
      <c r="AB857" t="s">
        <v>172</v>
      </c>
      <c r="AC857" t="s">
        <v>41</v>
      </c>
      <c r="AD857" t="s">
        <v>28</v>
      </c>
      <c r="AF857">
        <v>1001</v>
      </c>
      <c r="AG857" t="s">
        <v>143</v>
      </c>
    </row>
    <row r="858" spans="1:34" x14ac:dyDescent="0.35">
      <c r="A858" t="s">
        <v>381</v>
      </c>
      <c r="B858" t="s">
        <v>41</v>
      </c>
      <c r="C858" t="s">
        <v>28</v>
      </c>
      <c r="D858">
        <v>944</v>
      </c>
      <c r="E858">
        <v>1242</v>
      </c>
      <c r="F858" t="s">
        <v>132</v>
      </c>
      <c r="G858" s="1">
        <v>0.76006439999999997</v>
      </c>
      <c r="J858" t="s">
        <v>218</v>
      </c>
      <c r="K858" t="s">
        <v>68</v>
      </c>
      <c r="L858" t="s">
        <v>703</v>
      </c>
      <c r="M858">
        <v>23502</v>
      </c>
      <c r="N858">
        <v>25447</v>
      </c>
      <c r="O858" t="s">
        <v>132</v>
      </c>
      <c r="P858" s="1">
        <v>0.92356660000000002</v>
      </c>
      <c r="S858" t="s">
        <v>159</v>
      </c>
      <c r="T858" t="s">
        <v>41</v>
      </c>
      <c r="U858" t="s">
        <v>26</v>
      </c>
      <c r="W858">
        <v>2823</v>
      </c>
      <c r="X858" t="s">
        <v>42</v>
      </c>
      <c r="AB858" t="s">
        <v>172</v>
      </c>
      <c r="AC858" t="s">
        <v>41</v>
      </c>
      <c r="AD858" t="s">
        <v>27</v>
      </c>
      <c r="AF858">
        <v>1264</v>
      </c>
      <c r="AG858" t="s">
        <v>143</v>
      </c>
    </row>
    <row r="859" spans="1:34" x14ac:dyDescent="0.35">
      <c r="A859" t="s">
        <v>382</v>
      </c>
      <c r="B859" t="s">
        <v>41</v>
      </c>
      <c r="C859" t="s">
        <v>28</v>
      </c>
      <c r="D859">
        <v>693</v>
      </c>
      <c r="E859">
        <v>823</v>
      </c>
      <c r="F859" t="s">
        <v>132</v>
      </c>
      <c r="G859" s="1">
        <v>0.84204129999999999</v>
      </c>
      <c r="J859" t="s">
        <v>218</v>
      </c>
      <c r="K859" t="s">
        <v>68</v>
      </c>
      <c r="L859" t="s">
        <v>28</v>
      </c>
      <c r="M859">
        <v>2607</v>
      </c>
      <c r="N859">
        <v>3226</v>
      </c>
      <c r="O859" t="s">
        <v>132</v>
      </c>
      <c r="P859" s="1">
        <v>0.80812150000000005</v>
      </c>
      <c r="S859" t="s">
        <v>161</v>
      </c>
      <c r="T859" t="s">
        <v>41</v>
      </c>
      <c r="U859" t="s">
        <v>32</v>
      </c>
      <c r="V859">
        <v>3999</v>
      </c>
      <c r="W859">
        <v>4786</v>
      </c>
      <c r="X859" t="s">
        <v>42</v>
      </c>
      <c r="Y859" s="1">
        <v>0.83556209999999997</v>
      </c>
      <c r="AB859" t="s">
        <v>173</v>
      </c>
      <c r="AC859" t="s">
        <v>41</v>
      </c>
      <c r="AD859" t="s">
        <v>32</v>
      </c>
      <c r="AE859">
        <v>2785</v>
      </c>
      <c r="AF859">
        <v>5867</v>
      </c>
      <c r="AG859" t="s">
        <v>143</v>
      </c>
      <c r="AH859" s="1">
        <v>0.47468890000000002</v>
      </c>
    </row>
    <row r="860" spans="1:34" x14ac:dyDescent="0.35">
      <c r="A860" t="s">
        <v>383</v>
      </c>
      <c r="B860" t="s">
        <v>41</v>
      </c>
      <c r="C860" t="s">
        <v>28</v>
      </c>
      <c r="D860">
        <v>992</v>
      </c>
      <c r="E860">
        <v>1410</v>
      </c>
      <c r="F860" t="s">
        <v>132</v>
      </c>
      <c r="G860" s="1">
        <v>0.70354609999999995</v>
      </c>
      <c r="J860" t="s">
        <v>218</v>
      </c>
      <c r="K860" t="s">
        <v>68</v>
      </c>
      <c r="L860" t="s">
        <v>27</v>
      </c>
      <c r="M860">
        <v>1356</v>
      </c>
      <c r="N860">
        <v>3228</v>
      </c>
      <c r="O860" t="s">
        <v>132</v>
      </c>
      <c r="P860" s="1">
        <v>0.42007430000000001</v>
      </c>
      <c r="S860" t="s">
        <v>161</v>
      </c>
      <c r="T860" t="s">
        <v>41</v>
      </c>
      <c r="U860" t="s">
        <v>703</v>
      </c>
      <c r="V860">
        <v>5621</v>
      </c>
      <c r="W860">
        <v>10755</v>
      </c>
      <c r="X860" t="s">
        <v>42</v>
      </c>
      <c r="Y860" s="1">
        <v>0.52264060000000001</v>
      </c>
      <c r="AB860" t="s">
        <v>173</v>
      </c>
      <c r="AC860" t="s">
        <v>41</v>
      </c>
      <c r="AD860" t="s">
        <v>703</v>
      </c>
      <c r="AE860">
        <v>727</v>
      </c>
      <c r="AF860">
        <v>16118</v>
      </c>
      <c r="AG860" t="s">
        <v>143</v>
      </c>
      <c r="AH860" s="1">
        <v>4.5104900000000003E-2</v>
      </c>
    </row>
    <row r="861" spans="1:34" x14ac:dyDescent="0.35">
      <c r="A861" t="s">
        <v>384</v>
      </c>
      <c r="B861" t="s">
        <v>41</v>
      </c>
      <c r="C861" t="s">
        <v>28</v>
      </c>
      <c r="D861">
        <v>941</v>
      </c>
      <c r="E861">
        <v>1126</v>
      </c>
      <c r="F861" t="s">
        <v>132</v>
      </c>
      <c r="G861" s="1">
        <v>0.83570160000000004</v>
      </c>
      <c r="J861" t="s">
        <v>218</v>
      </c>
      <c r="K861" t="s">
        <v>68</v>
      </c>
      <c r="L861" t="s">
        <v>26</v>
      </c>
      <c r="M861">
        <v>3</v>
      </c>
      <c r="N861">
        <v>1793</v>
      </c>
      <c r="O861" t="s">
        <v>132</v>
      </c>
      <c r="P861" s="1">
        <v>1.6731999999999999E-3</v>
      </c>
      <c r="S861" t="s">
        <v>161</v>
      </c>
      <c r="T861" t="s">
        <v>41</v>
      </c>
      <c r="U861" t="s">
        <v>28</v>
      </c>
      <c r="V861">
        <v>261</v>
      </c>
      <c r="W861">
        <v>1068</v>
      </c>
      <c r="X861" t="s">
        <v>42</v>
      </c>
      <c r="Y861" s="1">
        <v>0.24438199999999999</v>
      </c>
      <c r="AB861" t="s">
        <v>173</v>
      </c>
      <c r="AC861" t="s">
        <v>41</v>
      </c>
      <c r="AD861" t="s">
        <v>26</v>
      </c>
      <c r="AF861">
        <v>1291</v>
      </c>
      <c r="AG861" t="s">
        <v>143</v>
      </c>
    </row>
    <row r="862" spans="1:34" x14ac:dyDescent="0.35">
      <c r="A862" t="s">
        <v>385</v>
      </c>
      <c r="B862" t="s">
        <v>41</v>
      </c>
      <c r="C862" t="s">
        <v>28</v>
      </c>
      <c r="D862">
        <v>1908</v>
      </c>
      <c r="E862">
        <v>2432</v>
      </c>
      <c r="F862" t="s">
        <v>132</v>
      </c>
      <c r="G862" s="1">
        <v>0.78453949999999995</v>
      </c>
      <c r="J862" t="s">
        <v>219</v>
      </c>
      <c r="K862" t="s">
        <v>68</v>
      </c>
      <c r="L862" t="s">
        <v>703</v>
      </c>
      <c r="M862">
        <v>60926</v>
      </c>
      <c r="N862">
        <v>68167</v>
      </c>
      <c r="O862" t="s">
        <v>132</v>
      </c>
      <c r="P862" s="1">
        <v>0.8937756</v>
      </c>
      <c r="S862" t="s">
        <v>161</v>
      </c>
      <c r="T862" t="s">
        <v>41</v>
      </c>
      <c r="U862" t="s">
        <v>26</v>
      </c>
      <c r="W862">
        <v>888</v>
      </c>
      <c r="X862" t="s">
        <v>42</v>
      </c>
      <c r="AB862" t="s">
        <v>173</v>
      </c>
      <c r="AC862" t="s">
        <v>41</v>
      </c>
      <c r="AD862" t="s">
        <v>28</v>
      </c>
      <c r="AF862">
        <v>1721</v>
      </c>
      <c r="AG862" t="s">
        <v>143</v>
      </c>
    </row>
    <row r="863" spans="1:34" x14ac:dyDescent="0.35">
      <c r="A863" t="s">
        <v>386</v>
      </c>
      <c r="B863" t="s">
        <v>41</v>
      </c>
      <c r="C863" t="s">
        <v>28</v>
      </c>
      <c r="D863">
        <v>2027</v>
      </c>
      <c r="E863">
        <v>2448</v>
      </c>
      <c r="F863" t="s">
        <v>132</v>
      </c>
      <c r="G863" s="1">
        <v>0.82802290000000001</v>
      </c>
      <c r="J863" t="s">
        <v>219</v>
      </c>
      <c r="K863" t="s">
        <v>68</v>
      </c>
      <c r="L863" t="s">
        <v>32</v>
      </c>
      <c r="M863">
        <v>19971</v>
      </c>
      <c r="N863">
        <v>23097</v>
      </c>
      <c r="O863" t="s">
        <v>132</v>
      </c>
      <c r="P863" s="1">
        <v>0.86465780000000003</v>
      </c>
      <c r="S863" t="s">
        <v>161</v>
      </c>
      <c r="T863" t="s">
        <v>41</v>
      </c>
      <c r="U863" t="s">
        <v>27</v>
      </c>
      <c r="W863">
        <v>1330</v>
      </c>
      <c r="X863" t="s">
        <v>42</v>
      </c>
      <c r="AB863" t="s">
        <v>173</v>
      </c>
      <c r="AC863" t="s">
        <v>41</v>
      </c>
      <c r="AD863" t="s">
        <v>27</v>
      </c>
      <c r="AF863">
        <v>1993</v>
      </c>
      <c r="AG863" t="s">
        <v>143</v>
      </c>
    </row>
    <row r="864" spans="1:34" x14ac:dyDescent="0.35">
      <c r="A864" t="s">
        <v>387</v>
      </c>
      <c r="B864" t="s">
        <v>41</v>
      </c>
      <c r="C864" t="s">
        <v>28</v>
      </c>
      <c r="D864">
        <v>1937</v>
      </c>
      <c r="E864">
        <v>2504</v>
      </c>
      <c r="F864" t="s">
        <v>132</v>
      </c>
      <c r="G864" s="1">
        <v>0.77356230000000004</v>
      </c>
      <c r="J864" t="s">
        <v>219</v>
      </c>
      <c r="K864" t="s">
        <v>68</v>
      </c>
      <c r="L864" t="s">
        <v>28</v>
      </c>
      <c r="M864">
        <v>9589</v>
      </c>
      <c r="N864">
        <v>11334</v>
      </c>
      <c r="O864" t="s">
        <v>132</v>
      </c>
      <c r="P864" s="1">
        <v>0.84603850000000003</v>
      </c>
      <c r="S864" t="s">
        <v>162</v>
      </c>
      <c r="T864" t="s">
        <v>41</v>
      </c>
      <c r="U864" t="s">
        <v>26</v>
      </c>
      <c r="W864">
        <v>1723</v>
      </c>
      <c r="X864" t="s">
        <v>42</v>
      </c>
      <c r="AB864" t="s">
        <v>174</v>
      </c>
      <c r="AC864" t="s">
        <v>41</v>
      </c>
      <c r="AD864" t="s">
        <v>32</v>
      </c>
      <c r="AE864">
        <v>2162</v>
      </c>
      <c r="AF864">
        <v>4989</v>
      </c>
      <c r="AG864" t="s">
        <v>143</v>
      </c>
      <c r="AH864" s="1">
        <v>0.4333534</v>
      </c>
    </row>
    <row r="865" spans="1:34" x14ac:dyDescent="0.35">
      <c r="A865" t="s">
        <v>388</v>
      </c>
      <c r="B865" t="s">
        <v>70</v>
      </c>
      <c r="C865" t="s">
        <v>28</v>
      </c>
      <c r="D865">
        <v>737</v>
      </c>
      <c r="E865">
        <v>895</v>
      </c>
      <c r="F865" t="s">
        <v>132</v>
      </c>
      <c r="G865" s="1">
        <v>0.82346370000000002</v>
      </c>
      <c r="J865" t="s">
        <v>219</v>
      </c>
      <c r="K865" t="s">
        <v>68</v>
      </c>
      <c r="L865" t="s">
        <v>27</v>
      </c>
      <c r="M865">
        <v>4169</v>
      </c>
      <c r="N865">
        <v>9680</v>
      </c>
      <c r="O865" t="s">
        <v>132</v>
      </c>
      <c r="P865" s="1">
        <v>0.4306818</v>
      </c>
      <c r="S865" t="s">
        <v>163</v>
      </c>
      <c r="T865" t="s">
        <v>41</v>
      </c>
      <c r="U865" t="s">
        <v>32</v>
      </c>
      <c r="V865">
        <v>461</v>
      </c>
      <c r="W865">
        <v>703</v>
      </c>
      <c r="X865" t="s">
        <v>42</v>
      </c>
      <c r="Y865" s="1">
        <v>0.65576100000000004</v>
      </c>
      <c r="AB865" t="s">
        <v>174</v>
      </c>
      <c r="AC865" t="s">
        <v>41</v>
      </c>
      <c r="AD865" t="s">
        <v>703</v>
      </c>
      <c r="AE865">
        <v>481</v>
      </c>
      <c r="AF865">
        <v>11317</v>
      </c>
      <c r="AG865" t="s">
        <v>143</v>
      </c>
      <c r="AH865" s="1">
        <v>4.2502400000000003E-2</v>
      </c>
    </row>
    <row r="866" spans="1:34" x14ac:dyDescent="0.35">
      <c r="A866" t="s">
        <v>389</v>
      </c>
      <c r="B866" t="s">
        <v>70</v>
      </c>
      <c r="C866" t="s">
        <v>28</v>
      </c>
      <c r="D866">
        <v>1659</v>
      </c>
      <c r="E866">
        <v>1973</v>
      </c>
      <c r="F866" t="s">
        <v>132</v>
      </c>
      <c r="G866" s="1">
        <v>0.84085149999999997</v>
      </c>
      <c r="J866" t="s">
        <v>219</v>
      </c>
      <c r="K866" t="s">
        <v>68</v>
      </c>
      <c r="L866" t="s">
        <v>26</v>
      </c>
      <c r="M866">
        <v>3</v>
      </c>
      <c r="N866">
        <v>4599</v>
      </c>
      <c r="O866" t="s">
        <v>132</v>
      </c>
      <c r="P866" s="1">
        <v>6.5229999999999997E-4</v>
      </c>
      <c r="S866" t="s">
        <v>163</v>
      </c>
      <c r="T866" t="s">
        <v>41</v>
      </c>
      <c r="U866" t="s">
        <v>703</v>
      </c>
      <c r="V866">
        <v>626</v>
      </c>
      <c r="W866">
        <v>1225</v>
      </c>
      <c r="X866" t="s">
        <v>42</v>
      </c>
      <c r="Y866" s="1">
        <v>0.51102040000000004</v>
      </c>
      <c r="AB866" t="s">
        <v>174</v>
      </c>
      <c r="AC866" t="s">
        <v>41</v>
      </c>
      <c r="AD866" t="s">
        <v>26</v>
      </c>
      <c r="AF866">
        <v>798</v>
      </c>
      <c r="AG866" t="s">
        <v>143</v>
      </c>
    </row>
    <row r="867" spans="1:34" x14ac:dyDescent="0.35">
      <c r="A867" t="s">
        <v>390</v>
      </c>
      <c r="B867" t="s">
        <v>57</v>
      </c>
      <c r="C867" t="s">
        <v>28</v>
      </c>
      <c r="D867">
        <v>1526</v>
      </c>
      <c r="E867">
        <v>2009</v>
      </c>
      <c r="F867" t="s">
        <v>132</v>
      </c>
      <c r="G867" s="1">
        <v>0.75958190000000003</v>
      </c>
      <c r="J867" t="s">
        <v>220</v>
      </c>
      <c r="K867" t="s">
        <v>68</v>
      </c>
      <c r="L867" t="s">
        <v>703</v>
      </c>
      <c r="M867">
        <v>47617</v>
      </c>
      <c r="N867">
        <v>53188</v>
      </c>
      <c r="O867" t="s">
        <v>132</v>
      </c>
      <c r="P867" s="1">
        <v>0.89525829999999995</v>
      </c>
      <c r="S867" t="s">
        <v>163</v>
      </c>
      <c r="T867" t="s">
        <v>41</v>
      </c>
      <c r="U867" t="s">
        <v>28</v>
      </c>
      <c r="V867">
        <v>39</v>
      </c>
      <c r="W867">
        <v>137</v>
      </c>
      <c r="X867" t="s">
        <v>42</v>
      </c>
      <c r="Y867" s="1">
        <v>0.28467150000000002</v>
      </c>
      <c r="AB867" t="s">
        <v>174</v>
      </c>
      <c r="AC867" t="s">
        <v>41</v>
      </c>
      <c r="AD867" t="s">
        <v>28</v>
      </c>
      <c r="AF867">
        <v>1556</v>
      </c>
      <c r="AG867" t="s">
        <v>143</v>
      </c>
    </row>
    <row r="868" spans="1:34" x14ac:dyDescent="0.35">
      <c r="A868" t="s">
        <v>391</v>
      </c>
      <c r="B868" t="s">
        <v>57</v>
      </c>
      <c r="C868" t="s">
        <v>28</v>
      </c>
      <c r="D868">
        <v>1073</v>
      </c>
      <c r="E868">
        <v>1460</v>
      </c>
      <c r="F868" t="s">
        <v>132</v>
      </c>
      <c r="G868" s="1">
        <v>0.73493149999999996</v>
      </c>
      <c r="J868" t="s">
        <v>220</v>
      </c>
      <c r="K868" t="s">
        <v>68</v>
      </c>
      <c r="L868" t="s">
        <v>32</v>
      </c>
      <c r="M868">
        <v>16040</v>
      </c>
      <c r="N868">
        <v>18083</v>
      </c>
      <c r="O868" t="s">
        <v>132</v>
      </c>
      <c r="P868" s="1">
        <v>0.8870209</v>
      </c>
      <c r="S868" t="s">
        <v>163</v>
      </c>
      <c r="T868" t="s">
        <v>41</v>
      </c>
      <c r="U868" t="s">
        <v>26</v>
      </c>
      <c r="W868">
        <v>73</v>
      </c>
      <c r="X868" t="s">
        <v>42</v>
      </c>
      <c r="AB868" t="s">
        <v>174</v>
      </c>
      <c r="AC868" t="s">
        <v>41</v>
      </c>
      <c r="AD868" t="s">
        <v>27</v>
      </c>
      <c r="AF868">
        <v>1484</v>
      </c>
      <c r="AG868" t="s">
        <v>143</v>
      </c>
    </row>
    <row r="869" spans="1:34" x14ac:dyDescent="0.35">
      <c r="A869" t="s">
        <v>392</v>
      </c>
      <c r="B869" t="s">
        <v>70</v>
      </c>
      <c r="C869" t="s">
        <v>28</v>
      </c>
      <c r="D869">
        <v>2164</v>
      </c>
      <c r="E869">
        <v>2840</v>
      </c>
      <c r="F869" t="s">
        <v>42</v>
      </c>
      <c r="G869" s="1">
        <v>0.76197179999999998</v>
      </c>
      <c r="J869" t="s">
        <v>220</v>
      </c>
      <c r="K869" t="s">
        <v>68</v>
      </c>
      <c r="L869" t="s">
        <v>28</v>
      </c>
      <c r="M869">
        <v>6409</v>
      </c>
      <c r="N869">
        <v>7437</v>
      </c>
      <c r="O869" t="s">
        <v>132</v>
      </c>
      <c r="P869" s="1">
        <v>0.86177219999999999</v>
      </c>
      <c r="S869" t="s">
        <v>163</v>
      </c>
      <c r="T869" t="s">
        <v>41</v>
      </c>
      <c r="U869" t="s">
        <v>27</v>
      </c>
      <c r="W869">
        <v>158</v>
      </c>
      <c r="X869" t="s">
        <v>42</v>
      </c>
      <c r="AB869" t="s">
        <v>175</v>
      </c>
      <c r="AC869" t="s">
        <v>41</v>
      </c>
      <c r="AD869" t="s">
        <v>32</v>
      </c>
      <c r="AE869">
        <v>1699</v>
      </c>
      <c r="AF869">
        <v>3379</v>
      </c>
      <c r="AG869" t="s">
        <v>143</v>
      </c>
      <c r="AH869" s="1">
        <v>0.50281149999999997</v>
      </c>
    </row>
    <row r="870" spans="1:34" x14ac:dyDescent="0.35">
      <c r="A870" t="s">
        <v>393</v>
      </c>
      <c r="B870" t="s">
        <v>70</v>
      </c>
      <c r="C870" t="s">
        <v>28</v>
      </c>
      <c r="D870">
        <v>3816</v>
      </c>
      <c r="E870">
        <v>4824</v>
      </c>
      <c r="F870" t="s">
        <v>132</v>
      </c>
      <c r="G870" s="1">
        <v>0.79104479999999999</v>
      </c>
      <c r="J870" t="s">
        <v>220</v>
      </c>
      <c r="K870" t="s">
        <v>68</v>
      </c>
      <c r="L870" t="s">
        <v>27</v>
      </c>
      <c r="M870">
        <v>3282</v>
      </c>
      <c r="N870">
        <v>7515</v>
      </c>
      <c r="O870" t="s">
        <v>132</v>
      </c>
      <c r="P870" s="1">
        <v>0.43672650000000002</v>
      </c>
      <c r="S870" t="s">
        <v>164</v>
      </c>
      <c r="T870" t="s">
        <v>41</v>
      </c>
      <c r="U870" t="s">
        <v>26</v>
      </c>
      <c r="W870">
        <v>2206</v>
      </c>
      <c r="X870" t="s">
        <v>42</v>
      </c>
      <c r="AB870" t="s">
        <v>175</v>
      </c>
      <c r="AC870" t="s">
        <v>41</v>
      </c>
      <c r="AD870" t="s">
        <v>703</v>
      </c>
      <c r="AE870">
        <v>301</v>
      </c>
      <c r="AF870">
        <v>6505</v>
      </c>
      <c r="AG870" t="s">
        <v>143</v>
      </c>
      <c r="AH870" s="1">
        <v>4.6272099999999997E-2</v>
      </c>
    </row>
    <row r="871" spans="1:34" x14ac:dyDescent="0.35">
      <c r="A871" t="s">
        <v>394</v>
      </c>
      <c r="B871" t="s">
        <v>70</v>
      </c>
      <c r="C871" t="s">
        <v>28</v>
      </c>
      <c r="D871">
        <v>2564</v>
      </c>
      <c r="E871">
        <v>2923</v>
      </c>
      <c r="F871" t="s">
        <v>132</v>
      </c>
      <c r="G871" s="1">
        <v>0.87718099999999999</v>
      </c>
      <c r="J871" t="s">
        <v>220</v>
      </c>
      <c r="K871" t="s">
        <v>68</v>
      </c>
      <c r="L871" t="s">
        <v>26</v>
      </c>
      <c r="M871">
        <v>2</v>
      </c>
      <c r="N871">
        <v>3807</v>
      </c>
      <c r="O871" t="s">
        <v>132</v>
      </c>
      <c r="P871" s="1">
        <v>5.2530000000000003E-4</v>
      </c>
      <c r="S871" t="s">
        <v>165</v>
      </c>
      <c r="T871" t="s">
        <v>41</v>
      </c>
      <c r="U871" t="s">
        <v>32</v>
      </c>
      <c r="V871">
        <v>4425</v>
      </c>
      <c r="W871">
        <v>5893</v>
      </c>
      <c r="X871" t="s">
        <v>143</v>
      </c>
      <c r="Y871" s="1">
        <v>0.75089090000000003</v>
      </c>
      <c r="AB871" t="s">
        <v>175</v>
      </c>
      <c r="AC871" t="s">
        <v>41</v>
      </c>
      <c r="AD871" t="s">
        <v>26</v>
      </c>
      <c r="AF871">
        <v>416</v>
      </c>
      <c r="AG871" t="s">
        <v>143</v>
      </c>
    </row>
    <row r="872" spans="1:34" x14ac:dyDescent="0.35">
      <c r="A872" t="s">
        <v>395</v>
      </c>
      <c r="B872" t="s">
        <v>41</v>
      </c>
      <c r="C872" t="s">
        <v>28</v>
      </c>
      <c r="D872">
        <v>2009</v>
      </c>
      <c r="E872">
        <v>2800</v>
      </c>
      <c r="F872" t="s">
        <v>143</v>
      </c>
      <c r="G872" s="1">
        <v>0.71750000000000003</v>
      </c>
      <c r="J872" t="s">
        <v>221</v>
      </c>
      <c r="K872" t="s">
        <v>68</v>
      </c>
      <c r="L872" t="s">
        <v>703</v>
      </c>
      <c r="M872">
        <v>20938</v>
      </c>
      <c r="N872">
        <v>22746</v>
      </c>
      <c r="O872" t="s">
        <v>132</v>
      </c>
      <c r="P872" s="1">
        <v>0.92051349999999998</v>
      </c>
      <c r="S872" t="s">
        <v>165</v>
      </c>
      <c r="T872" t="s">
        <v>41</v>
      </c>
      <c r="U872" t="s">
        <v>703</v>
      </c>
      <c r="V872">
        <v>3529</v>
      </c>
      <c r="W872">
        <v>9505</v>
      </c>
      <c r="X872" t="s">
        <v>143</v>
      </c>
      <c r="Y872" s="1">
        <v>0.37127830000000001</v>
      </c>
      <c r="AB872" t="s">
        <v>175</v>
      </c>
      <c r="AC872" t="s">
        <v>41</v>
      </c>
      <c r="AD872" t="s">
        <v>28</v>
      </c>
      <c r="AF872">
        <v>652</v>
      </c>
      <c r="AG872" t="s">
        <v>143</v>
      </c>
    </row>
    <row r="873" spans="1:34" x14ac:dyDescent="0.35">
      <c r="A873" t="s">
        <v>396</v>
      </c>
      <c r="B873" t="s">
        <v>41</v>
      </c>
      <c r="C873" t="s">
        <v>28</v>
      </c>
      <c r="D873">
        <v>5917</v>
      </c>
      <c r="E873">
        <v>7064</v>
      </c>
      <c r="F873" t="s">
        <v>143</v>
      </c>
      <c r="G873" s="1">
        <v>0.83762740000000002</v>
      </c>
      <c r="J873" t="s">
        <v>221</v>
      </c>
      <c r="K873" t="s">
        <v>68</v>
      </c>
      <c r="L873" t="s">
        <v>32</v>
      </c>
      <c r="M873">
        <v>9130</v>
      </c>
      <c r="N873">
        <v>10343</v>
      </c>
      <c r="O873" t="s">
        <v>132</v>
      </c>
      <c r="P873" s="1">
        <v>0.88272260000000002</v>
      </c>
      <c r="S873" t="s">
        <v>165</v>
      </c>
      <c r="T873" t="s">
        <v>41</v>
      </c>
      <c r="U873" t="s">
        <v>28</v>
      </c>
      <c r="V873">
        <v>137</v>
      </c>
      <c r="W873">
        <v>1159</v>
      </c>
      <c r="X873" t="s">
        <v>143</v>
      </c>
      <c r="Y873" s="1">
        <v>0.1182053</v>
      </c>
      <c r="AB873" t="s">
        <v>175</v>
      </c>
      <c r="AC873" t="s">
        <v>41</v>
      </c>
      <c r="AD873" t="s">
        <v>27</v>
      </c>
      <c r="AF873">
        <v>690</v>
      </c>
      <c r="AG873" t="s">
        <v>143</v>
      </c>
    </row>
    <row r="874" spans="1:34" x14ac:dyDescent="0.35">
      <c r="A874" t="s">
        <v>397</v>
      </c>
      <c r="B874" t="s">
        <v>41</v>
      </c>
      <c r="C874" t="s">
        <v>28</v>
      </c>
      <c r="D874">
        <v>878</v>
      </c>
      <c r="E874">
        <v>1281</v>
      </c>
      <c r="F874" t="s">
        <v>132</v>
      </c>
      <c r="G874" s="1">
        <v>0.68540199999999996</v>
      </c>
      <c r="J874" t="s">
        <v>221</v>
      </c>
      <c r="K874" t="s">
        <v>68</v>
      </c>
      <c r="L874" t="s">
        <v>28</v>
      </c>
      <c r="M874">
        <v>2169</v>
      </c>
      <c r="N874">
        <v>2710</v>
      </c>
      <c r="O874" t="s">
        <v>132</v>
      </c>
      <c r="P874" s="1">
        <v>0.800369</v>
      </c>
      <c r="S874" t="s">
        <v>165</v>
      </c>
      <c r="T874" t="s">
        <v>41</v>
      </c>
      <c r="U874" t="s">
        <v>26</v>
      </c>
      <c r="W874">
        <v>744</v>
      </c>
      <c r="X874" t="s">
        <v>143</v>
      </c>
      <c r="AB874" t="s">
        <v>176</v>
      </c>
      <c r="AC874" t="s">
        <v>41</v>
      </c>
      <c r="AD874" t="s">
        <v>32</v>
      </c>
      <c r="AE874">
        <v>1698</v>
      </c>
      <c r="AF874">
        <v>4519</v>
      </c>
      <c r="AG874" t="s">
        <v>143</v>
      </c>
      <c r="AH874" s="1">
        <v>0.37574679999999999</v>
      </c>
    </row>
    <row r="875" spans="1:34" x14ac:dyDescent="0.35">
      <c r="A875" t="s">
        <v>398</v>
      </c>
      <c r="B875" t="s">
        <v>41</v>
      </c>
      <c r="C875" t="s">
        <v>28</v>
      </c>
      <c r="D875">
        <v>1695</v>
      </c>
      <c r="E875">
        <v>2816</v>
      </c>
      <c r="F875" t="s">
        <v>143</v>
      </c>
      <c r="G875" s="1">
        <v>0.60191760000000005</v>
      </c>
      <c r="J875" t="s">
        <v>221</v>
      </c>
      <c r="K875" t="s">
        <v>68</v>
      </c>
      <c r="L875" t="s">
        <v>27</v>
      </c>
      <c r="M875">
        <v>984</v>
      </c>
      <c r="N875">
        <v>2886</v>
      </c>
      <c r="O875" t="s">
        <v>132</v>
      </c>
      <c r="P875" s="1">
        <v>0.34095629999999999</v>
      </c>
      <c r="S875" t="s">
        <v>165</v>
      </c>
      <c r="T875" t="s">
        <v>41</v>
      </c>
      <c r="U875" t="s">
        <v>27</v>
      </c>
      <c r="W875">
        <v>1187</v>
      </c>
      <c r="X875" t="s">
        <v>143</v>
      </c>
      <c r="AB875" t="s">
        <v>176</v>
      </c>
      <c r="AC875" t="s">
        <v>41</v>
      </c>
      <c r="AD875" t="s">
        <v>703</v>
      </c>
      <c r="AE875">
        <v>423</v>
      </c>
      <c r="AF875">
        <v>12361</v>
      </c>
      <c r="AG875" t="s">
        <v>143</v>
      </c>
      <c r="AH875" s="1">
        <v>3.4220500000000001E-2</v>
      </c>
    </row>
    <row r="876" spans="1:34" x14ac:dyDescent="0.35">
      <c r="A876" t="s">
        <v>399</v>
      </c>
      <c r="B876" t="s">
        <v>41</v>
      </c>
      <c r="C876" t="s">
        <v>28</v>
      </c>
      <c r="D876">
        <v>4223</v>
      </c>
      <c r="E876">
        <v>6320</v>
      </c>
      <c r="F876" t="s">
        <v>143</v>
      </c>
      <c r="G876" s="1">
        <v>0.66819620000000002</v>
      </c>
      <c r="J876" t="s">
        <v>221</v>
      </c>
      <c r="K876" t="s">
        <v>68</v>
      </c>
      <c r="L876" t="s">
        <v>26</v>
      </c>
      <c r="M876">
        <v>1</v>
      </c>
      <c r="N876">
        <v>1593</v>
      </c>
      <c r="O876" t="s">
        <v>132</v>
      </c>
      <c r="P876" s="1">
        <v>6.2770000000000002E-4</v>
      </c>
      <c r="S876" t="s">
        <v>166</v>
      </c>
      <c r="T876" t="s">
        <v>41</v>
      </c>
      <c r="U876" t="s">
        <v>32</v>
      </c>
      <c r="V876">
        <v>4374</v>
      </c>
      <c r="W876">
        <v>5381</v>
      </c>
      <c r="X876" t="s">
        <v>143</v>
      </c>
      <c r="Y876" s="1">
        <v>0.81286009999999997</v>
      </c>
      <c r="AB876" t="s">
        <v>176</v>
      </c>
      <c r="AC876" t="s">
        <v>41</v>
      </c>
      <c r="AD876" t="s">
        <v>28</v>
      </c>
      <c r="AE876">
        <v>1</v>
      </c>
      <c r="AF876">
        <v>1281</v>
      </c>
      <c r="AG876" t="s">
        <v>143</v>
      </c>
      <c r="AH876" s="1">
        <v>7.806E-4</v>
      </c>
    </row>
    <row r="877" spans="1:34" x14ac:dyDescent="0.35">
      <c r="A877" t="s">
        <v>400</v>
      </c>
      <c r="B877" t="s">
        <v>41</v>
      </c>
      <c r="C877" t="s">
        <v>28</v>
      </c>
      <c r="D877">
        <v>2462</v>
      </c>
      <c r="E877">
        <v>3106</v>
      </c>
      <c r="F877" t="s">
        <v>132</v>
      </c>
      <c r="G877" s="1">
        <v>0.79265929999999996</v>
      </c>
      <c r="J877" t="s">
        <v>222</v>
      </c>
      <c r="K877" t="s">
        <v>41</v>
      </c>
      <c r="L877" t="s">
        <v>32</v>
      </c>
      <c r="M877">
        <v>36</v>
      </c>
      <c r="N877">
        <v>6</v>
      </c>
      <c r="O877" t="s">
        <v>132</v>
      </c>
      <c r="P877" s="1">
        <v>1</v>
      </c>
      <c r="S877" t="s">
        <v>166</v>
      </c>
      <c r="T877" t="s">
        <v>41</v>
      </c>
      <c r="U877" t="s">
        <v>703</v>
      </c>
      <c r="V877">
        <v>4436</v>
      </c>
      <c r="W877">
        <v>11017</v>
      </c>
      <c r="X877" t="s">
        <v>143</v>
      </c>
      <c r="Y877" s="1">
        <v>0.40265040000000002</v>
      </c>
      <c r="AB877" t="s">
        <v>176</v>
      </c>
      <c r="AC877" t="s">
        <v>41</v>
      </c>
      <c r="AD877" t="s">
        <v>26</v>
      </c>
      <c r="AF877">
        <v>1152</v>
      </c>
      <c r="AG877" t="s">
        <v>143</v>
      </c>
    </row>
    <row r="878" spans="1:34" x14ac:dyDescent="0.35">
      <c r="A878" t="s">
        <v>401</v>
      </c>
      <c r="B878" t="s">
        <v>41</v>
      </c>
      <c r="C878" t="s">
        <v>28</v>
      </c>
      <c r="D878">
        <v>1645</v>
      </c>
      <c r="E878">
        <v>3013</v>
      </c>
      <c r="F878" t="s">
        <v>143</v>
      </c>
      <c r="G878" s="1">
        <v>0.54596750000000005</v>
      </c>
      <c r="J878" t="s">
        <v>222</v>
      </c>
      <c r="K878" t="s">
        <v>41</v>
      </c>
      <c r="L878" t="s">
        <v>703</v>
      </c>
      <c r="M878">
        <v>212</v>
      </c>
      <c r="N878">
        <v>71</v>
      </c>
      <c r="O878" t="s">
        <v>132</v>
      </c>
      <c r="P878" s="1">
        <v>1</v>
      </c>
      <c r="S878" t="s">
        <v>166</v>
      </c>
      <c r="T878" t="s">
        <v>41</v>
      </c>
      <c r="U878" t="s">
        <v>28</v>
      </c>
      <c r="V878">
        <v>129</v>
      </c>
      <c r="W878">
        <v>1112</v>
      </c>
      <c r="X878" t="s">
        <v>143</v>
      </c>
      <c r="Y878" s="1">
        <v>0.1160072</v>
      </c>
      <c r="AB878" t="s">
        <v>176</v>
      </c>
      <c r="AC878" t="s">
        <v>41</v>
      </c>
      <c r="AD878" t="s">
        <v>27</v>
      </c>
      <c r="AF878">
        <v>1574</v>
      </c>
      <c r="AG878" t="s">
        <v>143</v>
      </c>
    </row>
    <row r="879" spans="1:34" x14ac:dyDescent="0.35">
      <c r="A879" t="s">
        <v>402</v>
      </c>
      <c r="B879" t="s">
        <v>41</v>
      </c>
      <c r="C879" t="s">
        <v>28</v>
      </c>
      <c r="D879">
        <v>1424</v>
      </c>
      <c r="E879">
        <v>2078</v>
      </c>
      <c r="F879" t="s">
        <v>143</v>
      </c>
      <c r="G879" s="1">
        <v>0.6852743</v>
      </c>
      <c r="J879" t="s">
        <v>222</v>
      </c>
      <c r="K879" t="s">
        <v>41</v>
      </c>
      <c r="L879" t="s">
        <v>28</v>
      </c>
      <c r="M879">
        <v>4</v>
      </c>
      <c r="N879">
        <v>3</v>
      </c>
      <c r="O879" t="s">
        <v>132</v>
      </c>
      <c r="P879" s="1">
        <v>1</v>
      </c>
      <c r="S879" t="s">
        <v>166</v>
      </c>
      <c r="T879" t="s">
        <v>41</v>
      </c>
      <c r="U879" t="s">
        <v>27</v>
      </c>
      <c r="V879">
        <v>2</v>
      </c>
      <c r="W879">
        <v>1215</v>
      </c>
      <c r="X879" t="s">
        <v>143</v>
      </c>
      <c r="Y879" s="1">
        <v>1.6461E-3</v>
      </c>
      <c r="AB879" t="s">
        <v>177</v>
      </c>
      <c r="AC879" t="s">
        <v>41</v>
      </c>
      <c r="AD879" t="s">
        <v>32</v>
      </c>
      <c r="AE879">
        <v>238</v>
      </c>
      <c r="AF879">
        <v>485</v>
      </c>
      <c r="AG879" t="s">
        <v>143</v>
      </c>
      <c r="AH879" s="1">
        <v>0.49072159999999998</v>
      </c>
    </row>
    <row r="880" spans="1:34" x14ac:dyDescent="0.35">
      <c r="A880" t="s">
        <v>403</v>
      </c>
      <c r="B880" t="s">
        <v>41</v>
      </c>
      <c r="C880" t="s">
        <v>28</v>
      </c>
      <c r="D880">
        <v>3397</v>
      </c>
      <c r="E880">
        <v>4134</v>
      </c>
      <c r="F880" t="s">
        <v>143</v>
      </c>
      <c r="G880" s="1">
        <v>0.82172230000000002</v>
      </c>
      <c r="J880" t="s">
        <v>222</v>
      </c>
      <c r="K880" t="s">
        <v>41</v>
      </c>
      <c r="L880" t="s">
        <v>27</v>
      </c>
      <c r="M880">
        <v>1</v>
      </c>
      <c r="N880">
        <v>2</v>
      </c>
      <c r="O880" t="s">
        <v>132</v>
      </c>
      <c r="P880" s="1">
        <v>0.5</v>
      </c>
      <c r="S880" t="s">
        <v>166</v>
      </c>
      <c r="T880" t="s">
        <v>41</v>
      </c>
      <c r="U880" t="s">
        <v>26</v>
      </c>
      <c r="W880">
        <v>796</v>
      </c>
      <c r="X880" t="s">
        <v>143</v>
      </c>
      <c r="AB880" t="s">
        <v>177</v>
      </c>
      <c r="AC880" t="s">
        <v>41</v>
      </c>
      <c r="AD880" t="s">
        <v>703</v>
      </c>
      <c r="AE880">
        <v>87</v>
      </c>
      <c r="AF880">
        <v>1184</v>
      </c>
      <c r="AG880" t="s">
        <v>143</v>
      </c>
      <c r="AH880" s="1">
        <v>7.3479699999999995E-2</v>
      </c>
    </row>
    <row r="881" spans="1:34" x14ac:dyDescent="0.35">
      <c r="A881" t="s">
        <v>404</v>
      </c>
      <c r="B881" t="s">
        <v>41</v>
      </c>
      <c r="C881" t="s">
        <v>28</v>
      </c>
      <c r="D881">
        <v>4138</v>
      </c>
      <c r="E881">
        <v>4855</v>
      </c>
      <c r="F881" t="s">
        <v>143</v>
      </c>
      <c r="G881" s="1">
        <v>0.8523172</v>
      </c>
      <c r="J881" t="s">
        <v>222</v>
      </c>
      <c r="K881" t="s">
        <v>41</v>
      </c>
      <c r="L881" t="s">
        <v>26</v>
      </c>
      <c r="N881">
        <v>2</v>
      </c>
      <c r="O881" t="s">
        <v>132</v>
      </c>
      <c r="S881" t="s">
        <v>167</v>
      </c>
      <c r="T881" t="s">
        <v>41</v>
      </c>
      <c r="U881" t="s">
        <v>32</v>
      </c>
      <c r="V881">
        <v>6564</v>
      </c>
      <c r="W881">
        <v>8804</v>
      </c>
      <c r="X881" t="s">
        <v>143</v>
      </c>
      <c r="Y881" s="1">
        <v>0.74557019999999996</v>
      </c>
      <c r="AB881" t="s">
        <v>177</v>
      </c>
      <c r="AC881" t="s">
        <v>41</v>
      </c>
      <c r="AD881" t="s">
        <v>26</v>
      </c>
      <c r="AF881">
        <v>76</v>
      </c>
      <c r="AG881" t="s">
        <v>143</v>
      </c>
    </row>
    <row r="882" spans="1:34" x14ac:dyDescent="0.35">
      <c r="A882" t="s">
        <v>405</v>
      </c>
      <c r="B882" t="s">
        <v>41</v>
      </c>
      <c r="C882" t="s">
        <v>28</v>
      </c>
      <c r="D882">
        <v>2522</v>
      </c>
      <c r="E882">
        <v>3087</v>
      </c>
      <c r="F882" t="s">
        <v>143</v>
      </c>
      <c r="G882" s="1">
        <v>0.81697439999999999</v>
      </c>
      <c r="J882" t="s">
        <v>223</v>
      </c>
      <c r="K882" t="s">
        <v>41</v>
      </c>
      <c r="L882" t="s">
        <v>32</v>
      </c>
      <c r="M882">
        <v>34</v>
      </c>
      <c r="N882">
        <v>21</v>
      </c>
      <c r="O882" t="s">
        <v>132</v>
      </c>
      <c r="P882" s="1">
        <v>1</v>
      </c>
      <c r="S882" t="s">
        <v>167</v>
      </c>
      <c r="T882" t="s">
        <v>41</v>
      </c>
      <c r="U882" t="s">
        <v>703</v>
      </c>
      <c r="V882">
        <v>7050</v>
      </c>
      <c r="W882">
        <v>16959</v>
      </c>
      <c r="X882" t="s">
        <v>143</v>
      </c>
      <c r="Y882" s="1">
        <v>0.41570849999999998</v>
      </c>
      <c r="AB882" t="s">
        <v>177</v>
      </c>
      <c r="AC882" t="s">
        <v>41</v>
      </c>
      <c r="AD882" t="s">
        <v>28</v>
      </c>
      <c r="AF882">
        <v>198</v>
      </c>
      <c r="AG882" t="s">
        <v>143</v>
      </c>
    </row>
    <row r="883" spans="1:34" x14ac:dyDescent="0.35">
      <c r="A883" t="s">
        <v>406</v>
      </c>
      <c r="B883" t="s">
        <v>41</v>
      </c>
      <c r="C883" t="s">
        <v>28</v>
      </c>
      <c r="D883">
        <v>2453</v>
      </c>
      <c r="E883">
        <v>4105</v>
      </c>
      <c r="F883" t="s">
        <v>143</v>
      </c>
      <c r="G883" s="1">
        <v>0.59756390000000004</v>
      </c>
      <c r="J883" t="s">
        <v>223</v>
      </c>
      <c r="K883" t="s">
        <v>41</v>
      </c>
      <c r="L883" t="s">
        <v>703</v>
      </c>
      <c r="M883">
        <v>109</v>
      </c>
      <c r="N883">
        <v>91</v>
      </c>
      <c r="O883" t="s">
        <v>132</v>
      </c>
      <c r="P883" s="1">
        <v>1</v>
      </c>
      <c r="S883" t="s">
        <v>167</v>
      </c>
      <c r="T883" t="s">
        <v>41</v>
      </c>
      <c r="U883" t="s">
        <v>28</v>
      </c>
      <c r="V883">
        <v>190</v>
      </c>
      <c r="W883">
        <v>1837</v>
      </c>
      <c r="X883" t="s">
        <v>143</v>
      </c>
      <c r="Y883" s="1">
        <v>0.10342949999999999</v>
      </c>
      <c r="AB883" t="s">
        <v>177</v>
      </c>
      <c r="AC883" t="s">
        <v>41</v>
      </c>
      <c r="AD883" t="s">
        <v>27</v>
      </c>
      <c r="AF883">
        <v>202</v>
      </c>
      <c r="AG883" t="s">
        <v>143</v>
      </c>
    </row>
    <row r="884" spans="1:34" x14ac:dyDescent="0.35">
      <c r="A884" t="s">
        <v>407</v>
      </c>
      <c r="B884" t="s">
        <v>41</v>
      </c>
      <c r="C884" t="s">
        <v>28</v>
      </c>
      <c r="D884">
        <v>3445</v>
      </c>
      <c r="E884">
        <v>4018</v>
      </c>
      <c r="F884" t="s">
        <v>143</v>
      </c>
      <c r="G884" s="1">
        <v>0.85739169999999998</v>
      </c>
      <c r="J884" t="s">
        <v>223</v>
      </c>
      <c r="K884" t="s">
        <v>41</v>
      </c>
      <c r="L884" t="s">
        <v>28</v>
      </c>
      <c r="M884">
        <v>7</v>
      </c>
      <c r="N884">
        <v>11</v>
      </c>
      <c r="O884" t="s">
        <v>132</v>
      </c>
      <c r="P884" s="1">
        <v>0.63636360000000003</v>
      </c>
      <c r="S884" t="s">
        <v>167</v>
      </c>
      <c r="T884" t="s">
        <v>41</v>
      </c>
      <c r="U884" t="s">
        <v>27</v>
      </c>
      <c r="V884">
        <v>2</v>
      </c>
      <c r="W884">
        <v>2140</v>
      </c>
      <c r="X884" t="s">
        <v>143</v>
      </c>
      <c r="Y884" s="1">
        <v>9.3459999999999995E-4</v>
      </c>
      <c r="AB884" t="s">
        <v>178</v>
      </c>
      <c r="AC884" t="s">
        <v>41</v>
      </c>
      <c r="AD884" t="s">
        <v>32</v>
      </c>
      <c r="AE884">
        <v>2529</v>
      </c>
      <c r="AF884">
        <v>7040</v>
      </c>
      <c r="AG884" t="s">
        <v>143</v>
      </c>
      <c r="AH884" s="1">
        <v>0.35923300000000002</v>
      </c>
    </row>
    <row r="885" spans="1:34" x14ac:dyDescent="0.35">
      <c r="A885" t="s">
        <v>408</v>
      </c>
      <c r="B885" t="s">
        <v>41</v>
      </c>
      <c r="C885" t="s">
        <v>28</v>
      </c>
      <c r="D885">
        <v>496</v>
      </c>
      <c r="E885">
        <v>863</v>
      </c>
      <c r="F885" t="s">
        <v>143</v>
      </c>
      <c r="G885" s="1">
        <v>0.57473929999999995</v>
      </c>
      <c r="J885" t="s">
        <v>223</v>
      </c>
      <c r="K885" t="s">
        <v>41</v>
      </c>
      <c r="L885" t="s">
        <v>27</v>
      </c>
      <c r="M885">
        <v>1</v>
      </c>
      <c r="N885">
        <v>3</v>
      </c>
      <c r="O885" t="s">
        <v>132</v>
      </c>
      <c r="P885" s="1">
        <v>0.3333333</v>
      </c>
      <c r="S885" t="s">
        <v>167</v>
      </c>
      <c r="T885" t="s">
        <v>41</v>
      </c>
      <c r="U885" t="s">
        <v>26</v>
      </c>
      <c r="W885">
        <v>1312</v>
      </c>
      <c r="X885" t="s">
        <v>143</v>
      </c>
      <c r="AB885" t="s">
        <v>178</v>
      </c>
      <c r="AC885" t="s">
        <v>41</v>
      </c>
      <c r="AD885" t="s">
        <v>703</v>
      </c>
      <c r="AE885">
        <v>412</v>
      </c>
      <c r="AF885">
        <v>14604</v>
      </c>
      <c r="AG885" t="s">
        <v>143</v>
      </c>
      <c r="AH885" s="1">
        <v>2.8211400000000001E-2</v>
      </c>
    </row>
    <row r="886" spans="1:34" x14ac:dyDescent="0.35">
      <c r="A886" t="s">
        <v>409</v>
      </c>
      <c r="B886" t="s">
        <v>41</v>
      </c>
      <c r="C886" t="s">
        <v>28</v>
      </c>
      <c r="D886">
        <v>346</v>
      </c>
      <c r="E886">
        <v>334</v>
      </c>
      <c r="F886" t="s">
        <v>143</v>
      </c>
      <c r="G886" s="1">
        <v>1</v>
      </c>
      <c r="J886" t="s">
        <v>223</v>
      </c>
      <c r="K886" t="s">
        <v>41</v>
      </c>
      <c r="L886" t="s">
        <v>26</v>
      </c>
      <c r="N886">
        <v>3</v>
      </c>
      <c r="O886" t="s">
        <v>132</v>
      </c>
      <c r="S886" t="s">
        <v>168</v>
      </c>
      <c r="T886" t="s">
        <v>41</v>
      </c>
      <c r="U886" t="s">
        <v>32</v>
      </c>
      <c r="V886">
        <v>5674</v>
      </c>
      <c r="W886">
        <v>7246</v>
      </c>
      <c r="X886" t="s">
        <v>143</v>
      </c>
      <c r="Y886" s="1">
        <v>0.78305270000000005</v>
      </c>
      <c r="AB886" t="s">
        <v>178</v>
      </c>
      <c r="AC886" t="s">
        <v>41</v>
      </c>
      <c r="AD886" t="s">
        <v>26</v>
      </c>
      <c r="AF886">
        <v>1354</v>
      </c>
      <c r="AG886" t="s">
        <v>143</v>
      </c>
    </row>
    <row r="887" spans="1:34" x14ac:dyDescent="0.35">
      <c r="A887" t="s">
        <v>410</v>
      </c>
      <c r="B887" t="s">
        <v>41</v>
      </c>
      <c r="C887" t="s">
        <v>28</v>
      </c>
      <c r="D887">
        <v>2861</v>
      </c>
      <c r="E887">
        <v>3334</v>
      </c>
      <c r="F887" t="s">
        <v>143</v>
      </c>
      <c r="G887" s="1">
        <v>0.85812840000000001</v>
      </c>
      <c r="J887" t="s">
        <v>224</v>
      </c>
      <c r="K887" t="s">
        <v>68</v>
      </c>
      <c r="L887" t="s">
        <v>703</v>
      </c>
      <c r="M887">
        <v>29998</v>
      </c>
      <c r="N887">
        <v>32104</v>
      </c>
      <c r="O887" t="s">
        <v>132</v>
      </c>
      <c r="P887" s="1">
        <v>0.93440069999999997</v>
      </c>
      <c r="S887" t="s">
        <v>168</v>
      </c>
      <c r="T887" t="s">
        <v>41</v>
      </c>
      <c r="U887" t="s">
        <v>703</v>
      </c>
      <c r="V887">
        <v>8466</v>
      </c>
      <c r="W887">
        <v>17564</v>
      </c>
      <c r="X887" t="s">
        <v>143</v>
      </c>
      <c r="Y887" s="1">
        <v>0.48200870000000001</v>
      </c>
      <c r="AB887" t="s">
        <v>178</v>
      </c>
      <c r="AC887" t="s">
        <v>41</v>
      </c>
      <c r="AD887" t="s">
        <v>28</v>
      </c>
      <c r="AF887">
        <v>1601</v>
      </c>
      <c r="AG887" t="s">
        <v>143</v>
      </c>
    </row>
    <row r="888" spans="1:34" x14ac:dyDescent="0.35">
      <c r="A888" t="s">
        <v>411</v>
      </c>
      <c r="B888" t="s">
        <v>41</v>
      </c>
      <c r="C888" t="s">
        <v>28</v>
      </c>
      <c r="D888">
        <v>1859</v>
      </c>
      <c r="E888">
        <v>2081</v>
      </c>
      <c r="F888" t="s">
        <v>143</v>
      </c>
      <c r="G888" s="1">
        <v>0.89332049999999996</v>
      </c>
      <c r="J888" t="s">
        <v>224</v>
      </c>
      <c r="K888" t="s">
        <v>68</v>
      </c>
      <c r="L888" t="s">
        <v>28</v>
      </c>
      <c r="M888">
        <v>3855</v>
      </c>
      <c r="N888">
        <v>4379</v>
      </c>
      <c r="O888" t="s">
        <v>132</v>
      </c>
      <c r="P888" s="1">
        <v>0.88033799999999995</v>
      </c>
      <c r="S888" t="s">
        <v>168</v>
      </c>
      <c r="T888" t="s">
        <v>41</v>
      </c>
      <c r="U888" t="s">
        <v>28</v>
      </c>
      <c r="V888">
        <v>400</v>
      </c>
      <c r="W888">
        <v>2564</v>
      </c>
      <c r="X888" t="s">
        <v>143</v>
      </c>
      <c r="Y888" s="1">
        <v>0.15600620000000001</v>
      </c>
      <c r="AB888" t="s">
        <v>178</v>
      </c>
      <c r="AC888" t="s">
        <v>41</v>
      </c>
      <c r="AD888" t="s">
        <v>27</v>
      </c>
      <c r="AF888">
        <v>1949</v>
      </c>
      <c r="AG888" t="s">
        <v>143</v>
      </c>
    </row>
    <row r="889" spans="1:34" x14ac:dyDescent="0.35">
      <c r="A889" t="s">
        <v>412</v>
      </c>
      <c r="B889" t="s">
        <v>41</v>
      </c>
      <c r="C889" t="s">
        <v>28</v>
      </c>
      <c r="D889">
        <v>2267</v>
      </c>
      <c r="E889">
        <v>2649</v>
      </c>
      <c r="F889" t="s">
        <v>143</v>
      </c>
      <c r="G889" s="1">
        <v>0.85579470000000002</v>
      </c>
      <c r="J889" t="s">
        <v>224</v>
      </c>
      <c r="K889" t="s">
        <v>68</v>
      </c>
      <c r="L889" t="s">
        <v>32</v>
      </c>
      <c r="M889">
        <v>9746</v>
      </c>
      <c r="N889">
        <v>11349</v>
      </c>
      <c r="O889" t="s">
        <v>132</v>
      </c>
      <c r="P889" s="1">
        <v>0.85875409999999996</v>
      </c>
      <c r="S889" t="s">
        <v>168</v>
      </c>
      <c r="T889" t="s">
        <v>41</v>
      </c>
      <c r="U889" t="s">
        <v>27</v>
      </c>
      <c r="V889">
        <v>4</v>
      </c>
      <c r="W889">
        <v>2576</v>
      </c>
      <c r="X889" t="s">
        <v>143</v>
      </c>
      <c r="Y889" s="1">
        <v>1.5528E-3</v>
      </c>
      <c r="AB889" t="s">
        <v>179</v>
      </c>
      <c r="AC889" t="s">
        <v>41</v>
      </c>
      <c r="AD889" t="s">
        <v>32</v>
      </c>
      <c r="AE889">
        <v>4626</v>
      </c>
      <c r="AF889">
        <v>10539</v>
      </c>
      <c r="AG889" t="s">
        <v>143</v>
      </c>
      <c r="AH889" s="1">
        <v>0.43894109999999997</v>
      </c>
    </row>
    <row r="890" spans="1:34" x14ac:dyDescent="0.35">
      <c r="A890" t="s">
        <v>413</v>
      </c>
      <c r="B890" t="s">
        <v>41</v>
      </c>
      <c r="C890" t="s">
        <v>28</v>
      </c>
      <c r="D890">
        <v>844</v>
      </c>
      <c r="E890">
        <v>857</v>
      </c>
      <c r="F890" t="s">
        <v>143</v>
      </c>
      <c r="G890" s="1">
        <v>0.98483080000000001</v>
      </c>
      <c r="J890" t="s">
        <v>224</v>
      </c>
      <c r="K890" t="s">
        <v>68</v>
      </c>
      <c r="L890" t="s">
        <v>27</v>
      </c>
      <c r="M890">
        <v>1514</v>
      </c>
      <c r="N890">
        <v>3989</v>
      </c>
      <c r="O890" t="s">
        <v>132</v>
      </c>
      <c r="P890" s="1">
        <v>0.37954379999999999</v>
      </c>
      <c r="S890" t="s">
        <v>168</v>
      </c>
      <c r="T890" t="s">
        <v>41</v>
      </c>
      <c r="U890" t="s">
        <v>26</v>
      </c>
      <c r="W890">
        <v>1313</v>
      </c>
      <c r="X890" t="s">
        <v>143</v>
      </c>
      <c r="AB890" t="s">
        <v>179</v>
      </c>
      <c r="AC890" t="s">
        <v>41</v>
      </c>
      <c r="AD890" t="s">
        <v>703</v>
      </c>
      <c r="AE890">
        <v>707</v>
      </c>
      <c r="AF890">
        <v>18182</v>
      </c>
      <c r="AG890" t="s">
        <v>143</v>
      </c>
      <c r="AH890" s="1">
        <v>3.8884599999999998E-2</v>
      </c>
    </row>
    <row r="891" spans="1:34" x14ac:dyDescent="0.35">
      <c r="A891" t="s">
        <v>414</v>
      </c>
      <c r="B891" t="s">
        <v>41</v>
      </c>
      <c r="C891" t="s">
        <v>28</v>
      </c>
      <c r="D891">
        <v>1485</v>
      </c>
      <c r="E891">
        <v>1558</v>
      </c>
      <c r="F891" t="s">
        <v>143</v>
      </c>
      <c r="G891" s="1">
        <v>0.95314509999999997</v>
      </c>
      <c r="J891" t="s">
        <v>224</v>
      </c>
      <c r="K891" t="s">
        <v>68</v>
      </c>
      <c r="L891" t="s">
        <v>26</v>
      </c>
      <c r="M891">
        <v>1</v>
      </c>
      <c r="N891">
        <v>2023</v>
      </c>
      <c r="O891" t="s">
        <v>132</v>
      </c>
      <c r="P891" s="1">
        <v>4.9430000000000003E-4</v>
      </c>
      <c r="S891" t="s">
        <v>169</v>
      </c>
      <c r="T891" t="s">
        <v>41</v>
      </c>
      <c r="U891" t="s">
        <v>32</v>
      </c>
      <c r="V891">
        <v>4243</v>
      </c>
      <c r="W891">
        <v>5212</v>
      </c>
      <c r="X891" t="s">
        <v>143</v>
      </c>
      <c r="Y891" s="1">
        <v>0.81408290000000005</v>
      </c>
      <c r="AB891" t="s">
        <v>179</v>
      </c>
      <c r="AC891" t="s">
        <v>41</v>
      </c>
      <c r="AD891" t="s">
        <v>28</v>
      </c>
      <c r="AE891">
        <v>1</v>
      </c>
      <c r="AF891">
        <v>2230</v>
      </c>
      <c r="AG891" t="s">
        <v>143</v>
      </c>
      <c r="AH891" s="1">
        <v>4.484E-4</v>
      </c>
    </row>
    <row r="892" spans="1:34" x14ac:dyDescent="0.35">
      <c r="A892" t="s">
        <v>415</v>
      </c>
      <c r="B892" t="s">
        <v>41</v>
      </c>
      <c r="C892" t="s">
        <v>28</v>
      </c>
      <c r="D892">
        <v>1143</v>
      </c>
      <c r="E892">
        <v>1327</v>
      </c>
      <c r="F892" t="s">
        <v>143</v>
      </c>
      <c r="G892" s="1">
        <v>0.86134140000000003</v>
      </c>
      <c r="J892" t="s">
        <v>225</v>
      </c>
      <c r="K892" t="s">
        <v>68</v>
      </c>
      <c r="L892" t="s">
        <v>703</v>
      </c>
      <c r="M892">
        <v>16418</v>
      </c>
      <c r="N892">
        <v>16580</v>
      </c>
      <c r="O892" t="s">
        <v>132</v>
      </c>
      <c r="P892" s="1">
        <v>0.99022920000000003</v>
      </c>
      <c r="S892" t="s">
        <v>169</v>
      </c>
      <c r="T892" t="s">
        <v>41</v>
      </c>
      <c r="U892" t="s">
        <v>703</v>
      </c>
      <c r="V892">
        <v>3797</v>
      </c>
      <c r="W892">
        <v>7776</v>
      </c>
      <c r="X892" t="s">
        <v>143</v>
      </c>
      <c r="Y892" s="1">
        <v>0.48829729999999999</v>
      </c>
      <c r="AB892" t="s">
        <v>179</v>
      </c>
      <c r="AC892" t="s">
        <v>41</v>
      </c>
      <c r="AD892" t="s">
        <v>26</v>
      </c>
      <c r="AF892">
        <v>1412</v>
      </c>
      <c r="AG892" t="s">
        <v>143</v>
      </c>
    </row>
    <row r="893" spans="1:34" x14ac:dyDescent="0.35">
      <c r="A893" t="s">
        <v>416</v>
      </c>
      <c r="B893" t="s">
        <v>41</v>
      </c>
      <c r="C893" t="s">
        <v>28</v>
      </c>
      <c r="D893">
        <v>790</v>
      </c>
      <c r="E893">
        <v>915</v>
      </c>
      <c r="F893" t="s">
        <v>143</v>
      </c>
      <c r="G893" s="1">
        <v>0.86338800000000004</v>
      </c>
      <c r="J893" t="s">
        <v>225</v>
      </c>
      <c r="K893" t="s">
        <v>68</v>
      </c>
      <c r="L893" t="s">
        <v>28</v>
      </c>
      <c r="M893">
        <v>2449</v>
      </c>
      <c r="N893">
        <v>2591</v>
      </c>
      <c r="O893" t="s">
        <v>132</v>
      </c>
      <c r="P893" s="1">
        <v>0.94519489999999995</v>
      </c>
      <c r="S893" t="s">
        <v>169</v>
      </c>
      <c r="T893" t="s">
        <v>41</v>
      </c>
      <c r="U893" t="s">
        <v>28</v>
      </c>
      <c r="V893">
        <v>158</v>
      </c>
      <c r="W893">
        <v>909</v>
      </c>
      <c r="X893" t="s">
        <v>143</v>
      </c>
      <c r="Y893" s="1">
        <v>0.17381740000000001</v>
      </c>
      <c r="AB893" t="s">
        <v>179</v>
      </c>
      <c r="AC893" t="s">
        <v>41</v>
      </c>
      <c r="AD893" t="s">
        <v>27</v>
      </c>
      <c r="AF893">
        <v>2427</v>
      </c>
      <c r="AG893" t="s">
        <v>143</v>
      </c>
    </row>
    <row r="894" spans="1:34" x14ac:dyDescent="0.35">
      <c r="A894" t="s">
        <v>417</v>
      </c>
      <c r="B894" t="s">
        <v>41</v>
      </c>
      <c r="C894" t="s">
        <v>28</v>
      </c>
      <c r="D894">
        <v>2241</v>
      </c>
      <c r="E894">
        <v>2950</v>
      </c>
      <c r="F894" t="s">
        <v>143</v>
      </c>
      <c r="G894" s="1">
        <v>0.75966100000000003</v>
      </c>
      <c r="J894" t="s">
        <v>225</v>
      </c>
      <c r="K894" t="s">
        <v>68</v>
      </c>
      <c r="L894" t="s">
        <v>32</v>
      </c>
      <c r="M894">
        <v>3741</v>
      </c>
      <c r="N894">
        <v>4371</v>
      </c>
      <c r="O894" t="s">
        <v>132</v>
      </c>
      <c r="P894" s="1">
        <v>0.85586819999999997</v>
      </c>
      <c r="S894" t="s">
        <v>169</v>
      </c>
      <c r="T894" t="s">
        <v>41</v>
      </c>
      <c r="U894" t="s">
        <v>27</v>
      </c>
      <c r="V894">
        <v>2</v>
      </c>
      <c r="W894">
        <v>958</v>
      </c>
      <c r="X894" t="s">
        <v>143</v>
      </c>
      <c r="Y894" s="1">
        <v>2.0877000000000001E-3</v>
      </c>
      <c r="AB894" t="s">
        <v>180</v>
      </c>
      <c r="AC894" t="s">
        <v>41</v>
      </c>
      <c r="AD894" t="s">
        <v>32</v>
      </c>
      <c r="AE894">
        <v>2634</v>
      </c>
      <c r="AF894">
        <v>6509</v>
      </c>
      <c r="AG894" t="s">
        <v>143</v>
      </c>
      <c r="AH894" s="1">
        <v>0.40467039999999999</v>
      </c>
    </row>
    <row r="895" spans="1:34" x14ac:dyDescent="0.35">
      <c r="A895" t="s">
        <v>418</v>
      </c>
      <c r="B895" t="s">
        <v>41</v>
      </c>
      <c r="C895" t="s">
        <v>28</v>
      </c>
      <c r="D895">
        <v>1239</v>
      </c>
      <c r="E895">
        <v>1498</v>
      </c>
      <c r="F895" t="s">
        <v>143</v>
      </c>
      <c r="G895" s="1">
        <v>0.82710280000000003</v>
      </c>
      <c r="J895" t="s">
        <v>225</v>
      </c>
      <c r="K895" t="s">
        <v>68</v>
      </c>
      <c r="L895" t="s">
        <v>27</v>
      </c>
      <c r="M895">
        <v>1043</v>
      </c>
      <c r="N895">
        <v>2253</v>
      </c>
      <c r="O895" t="s">
        <v>132</v>
      </c>
      <c r="P895" s="1">
        <v>0.46293830000000002</v>
      </c>
      <c r="S895" t="s">
        <v>169</v>
      </c>
      <c r="T895" t="s">
        <v>41</v>
      </c>
      <c r="U895" t="s">
        <v>26</v>
      </c>
      <c r="W895">
        <v>550</v>
      </c>
      <c r="X895" t="s">
        <v>143</v>
      </c>
      <c r="AB895" t="s">
        <v>180</v>
      </c>
      <c r="AC895" t="s">
        <v>41</v>
      </c>
      <c r="AD895" t="s">
        <v>703</v>
      </c>
      <c r="AE895">
        <v>310</v>
      </c>
      <c r="AF895">
        <v>9923</v>
      </c>
      <c r="AG895" t="s">
        <v>143</v>
      </c>
      <c r="AH895" s="1">
        <v>3.12406E-2</v>
      </c>
    </row>
    <row r="896" spans="1:34" x14ac:dyDescent="0.35">
      <c r="A896" t="s">
        <v>419</v>
      </c>
      <c r="B896" t="s">
        <v>41</v>
      </c>
      <c r="C896" t="s">
        <v>28</v>
      </c>
      <c r="D896">
        <v>1674</v>
      </c>
      <c r="E896">
        <v>1807</v>
      </c>
      <c r="F896" t="s">
        <v>143</v>
      </c>
      <c r="G896" s="1">
        <v>0.92639729999999998</v>
      </c>
      <c r="J896" t="s">
        <v>225</v>
      </c>
      <c r="K896" t="s">
        <v>41</v>
      </c>
      <c r="L896" t="s">
        <v>26</v>
      </c>
      <c r="N896">
        <v>1067</v>
      </c>
      <c r="O896" t="s">
        <v>132</v>
      </c>
      <c r="S896" t="s">
        <v>170</v>
      </c>
      <c r="T896" t="s">
        <v>41</v>
      </c>
      <c r="U896" t="s">
        <v>32</v>
      </c>
      <c r="V896">
        <v>7926</v>
      </c>
      <c r="W896">
        <v>10212</v>
      </c>
      <c r="X896" t="s">
        <v>143</v>
      </c>
      <c r="Y896" s="1">
        <v>0.77614570000000005</v>
      </c>
      <c r="AB896" t="s">
        <v>180</v>
      </c>
      <c r="AC896" t="s">
        <v>41</v>
      </c>
      <c r="AD896" t="s">
        <v>26</v>
      </c>
      <c r="AF896">
        <v>772</v>
      </c>
      <c r="AG896" t="s">
        <v>143</v>
      </c>
    </row>
    <row r="897" spans="1:34" x14ac:dyDescent="0.35">
      <c r="A897" t="s">
        <v>420</v>
      </c>
      <c r="B897" t="s">
        <v>41</v>
      </c>
      <c r="C897" t="s">
        <v>28</v>
      </c>
      <c r="D897">
        <v>2208</v>
      </c>
      <c r="E897">
        <v>2716</v>
      </c>
      <c r="F897" t="s">
        <v>143</v>
      </c>
      <c r="G897" s="1">
        <v>0.81296020000000002</v>
      </c>
      <c r="J897" t="s">
        <v>226</v>
      </c>
      <c r="K897" t="s">
        <v>68</v>
      </c>
      <c r="L897" t="s">
        <v>703</v>
      </c>
      <c r="M897">
        <v>51213</v>
      </c>
      <c r="N897">
        <v>55985</v>
      </c>
      <c r="O897" t="s">
        <v>132</v>
      </c>
      <c r="P897" s="1">
        <v>0.91476290000000005</v>
      </c>
      <c r="S897" t="s">
        <v>170</v>
      </c>
      <c r="T897" t="s">
        <v>41</v>
      </c>
      <c r="U897" t="s">
        <v>703</v>
      </c>
      <c r="V897">
        <v>8062</v>
      </c>
      <c r="W897">
        <v>18074</v>
      </c>
      <c r="X897" t="s">
        <v>143</v>
      </c>
      <c r="Y897" s="1">
        <v>0.44605509999999998</v>
      </c>
      <c r="AB897" t="s">
        <v>180</v>
      </c>
      <c r="AC897" t="s">
        <v>41</v>
      </c>
      <c r="AD897" t="s">
        <v>28</v>
      </c>
      <c r="AF897">
        <v>1097</v>
      </c>
      <c r="AG897" t="s">
        <v>143</v>
      </c>
    </row>
    <row r="898" spans="1:34" x14ac:dyDescent="0.35">
      <c r="A898" t="s">
        <v>421</v>
      </c>
      <c r="B898" t="s">
        <v>41</v>
      </c>
      <c r="C898" t="s">
        <v>28</v>
      </c>
      <c r="D898">
        <v>842</v>
      </c>
      <c r="E898">
        <v>1053</v>
      </c>
      <c r="F898" t="s">
        <v>143</v>
      </c>
      <c r="G898" s="1">
        <v>0.7996202</v>
      </c>
      <c r="J898" t="s">
        <v>226</v>
      </c>
      <c r="K898" t="s">
        <v>68</v>
      </c>
      <c r="L898" t="s">
        <v>28</v>
      </c>
      <c r="M898">
        <v>7565</v>
      </c>
      <c r="N898">
        <v>8544</v>
      </c>
      <c r="O898" t="s">
        <v>132</v>
      </c>
      <c r="P898" s="1">
        <v>0.88541669999999995</v>
      </c>
      <c r="S898" t="s">
        <v>170</v>
      </c>
      <c r="T898" t="s">
        <v>41</v>
      </c>
      <c r="U898" t="s">
        <v>28</v>
      </c>
      <c r="V898">
        <v>331</v>
      </c>
      <c r="W898">
        <v>2151</v>
      </c>
      <c r="X898" t="s">
        <v>143</v>
      </c>
      <c r="Y898" s="1">
        <v>0.15388189999999999</v>
      </c>
      <c r="AB898" t="s">
        <v>180</v>
      </c>
      <c r="AC898" t="s">
        <v>41</v>
      </c>
      <c r="AD898" t="s">
        <v>27</v>
      </c>
      <c r="AF898">
        <v>1137</v>
      </c>
      <c r="AG898" t="s">
        <v>143</v>
      </c>
    </row>
    <row r="899" spans="1:34" x14ac:dyDescent="0.35">
      <c r="A899" t="s">
        <v>422</v>
      </c>
      <c r="B899" t="s">
        <v>41</v>
      </c>
      <c r="C899" t="s">
        <v>28</v>
      </c>
      <c r="D899">
        <v>791</v>
      </c>
      <c r="E899">
        <v>1456</v>
      </c>
      <c r="F899" t="s">
        <v>143</v>
      </c>
      <c r="G899" s="1">
        <v>0.54326920000000001</v>
      </c>
      <c r="J899" t="s">
        <v>226</v>
      </c>
      <c r="K899" t="s">
        <v>68</v>
      </c>
      <c r="L899" t="s">
        <v>32</v>
      </c>
      <c r="M899">
        <v>15157</v>
      </c>
      <c r="N899">
        <v>17313</v>
      </c>
      <c r="O899" t="s">
        <v>132</v>
      </c>
      <c r="P899" s="1">
        <v>0.87546930000000001</v>
      </c>
      <c r="S899" t="s">
        <v>170</v>
      </c>
      <c r="T899" t="s">
        <v>41</v>
      </c>
      <c r="U899" t="s">
        <v>27</v>
      </c>
      <c r="V899">
        <v>1</v>
      </c>
      <c r="W899">
        <v>2497</v>
      </c>
      <c r="X899" t="s">
        <v>143</v>
      </c>
      <c r="Y899" s="1">
        <v>4.0049999999999998E-4</v>
      </c>
      <c r="AB899" t="s">
        <v>181</v>
      </c>
      <c r="AC899" t="s">
        <v>41</v>
      </c>
      <c r="AD899" t="s">
        <v>32</v>
      </c>
      <c r="AE899">
        <v>3919</v>
      </c>
      <c r="AF899">
        <v>8179</v>
      </c>
      <c r="AG899" t="s">
        <v>143</v>
      </c>
      <c r="AH899" s="1">
        <v>0.47915390000000002</v>
      </c>
    </row>
    <row r="900" spans="1:34" x14ac:dyDescent="0.35">
      <c r="A900" t="s">
        <v>423</v>
      </c>
      <c r="B900" t="s">
        <v>41</v>
      </c>
      <c r="C900" t="s">
        <v>28</v>
      </c>
      <c r="D900">
        <v>2858</v>
      </c>
      <c r="E900">
        <v>3465</v>
      </c>
      <c r="F900" t="s">
        <v>143</v>
      </c>
      <c r="G900" s="1">
        <v>0.82481959999999999</v>
      </c>
      <c r="J900" t="s">
        <v>226</v>
      </c>
      <c r="K900" t="s">
        <v>68</v>
      </c>
      <c r="L900" t="s">
        <v>27</v>
      </c>
      <c r="M900">
        <v>3912</v>
      </c>
      <c r="N900">
        <v>8444</v>
      </c>
      <c r="O900" t="s">
        <v>132</v>
      </c>
      <c r="P900" s="1">
        <v>0.46328750000000002</v>
      </c>
      <c r="S900" t="s">
        <v>170</v>
      </c>
      <c r="T900" t="s">
        <v>41</v>
      </c>
      <c r="U900" t="s">
        <v>26</v>
      </c>
      <c r="W900">
        <v>1503</v>
      </c>
      <c r="X900" t="s">
        <v>143</v>
      </c>
      <c r="AB900" t="s">
        <v>181</v>
      </c>
      <c r="AC900" t="s">
        <v>41</v>
      </c>
      <c r="AD900" t="s">
        <v>703</v>
      </c>
      <c r="AE900">
        <v>808</v>
      </c>
      <c r="AF900">
        <v>15926</v>
      </c>
      <c r="AG900" t="s">
        <v>143</v>
      </c>
      <c r="AH900" s="1">
        <v>5.0734599999999998E-2</v>
      </c>
    </row>
    <row r="901" spans="1:34" x14ac:dyDescent="0.35">
      <c r="A901" t="s">
        <v>424</v>
      </c>
      <c r="B901" t="s">
        <v>41</v>
      </c>
      <c r="C901" t="s">
        <v>28</v>
      </c>
      <c r="D901">
        <v>536</v>
      </c>
      <c r="E901">
        <v>821</v>
      </c>
      <c r="F901" t="s">
        <v>143</v>
      </c>
      <c r="G901" s="1">
        <v>0.65286239999999995</v>
      </c>
      <c r="J901" t="s">
        <v>226</v>
      </c>
      <c r="K901" t="s">
        <v>68</v>
      </c>
      <c r="L901" t="s">
        <v>26</v>
      </c>
      <c r="M901">
        <v>8</v>
      </c>
      <c r="N901">
        <v>3923</v>
      </c>
      <c r="O901" t="s">
        <v>132</v>
      </c>
      <c r="P901" s="1">
        <v>2.0393E-3</v>
      </c>
      <c r="S901" t="s">
        <v>171</v>
      </c>
      <c r="T901" t="s">
        <v>41</v>
      </c>
      <c r="U901" t="s">
        <v>32</v>
      </c>
      <c r="V901">
        <v>9321</v>
      </c>
      <c r="W901">
        <v>11082</v>
      </c>
      <c r="X901" t="s">
        <v>143</v>
      </c>
      <c r="Y901" s="1">
        <v>0.84109370000000006</v>
      </c>
      <c r="AB901" t="s">
        <v>181</v>
      </c>
      <c r="AC901" t="s">
        <v>41</v>
      </c>
      <c r="AD901" t="s">
        <v>26</v>
      </c>
      <c r="AF901">
        <v>1218</v>
      </c>
      <c r="AG901" t="s">
        <v>143</v>
      </c>
    </row>
    <row r="902" spans="1:34" x14ac:dyDescent="0.35">
      <c r="A902" t="s">
        <v>425</v>
      </c>
      <c r="B902" t="s">
        <v>41</v>
      </c>
      <c r="C902" t="s">
        <v>28</v>
      </c>
      <c r="D902">
        <v>958</v>
      </c>
      <c r="E902">
        <v>1193</v>
      </c>
      <c r="F902" t="s">
        <v>143</v>
      </c>
      <c r="G902" s="1">
        <v>0.8030176</v>
      </c>
      <c r="J902" t="s">
        <v>227</v>
      </c>
      <c r="K902" t="s">
        <v>68</v>
      </c>
      <c r="L902" t="s">
        <v>703</v>
      </c>
      <c r="M902">
        <v>19537</v>
      </c>
      <c r="N902">
        <v>21056</v>
      </c>
      <c r="O902" t="s">
        <v>132</v>
      </c>
      <c r="P902" s="1">
        <v>0.92785910000000005</v>
      </c>
      <c r="S902" t="s">
        <v>171</v>
      </c>
      <c r="T902" t="s">
        <v>41</v>
      </c>
      <c r="U902" t="s">
        <v>703</v>
      </c>
      <c r="V902">
        <v>7602</v>
      </c>
      <c r="W902">
        <v>15106</v>
      </c>
      <c r="X902" t="s">
        <v>143</v>
      </c>
      <c r="Y902" s="1">
        <v>0.50324369999999996</v>
      </c>
      <c r="AB902" t="s">
        <v>181</v>
      </c>
      <c r="AC902" t="s">
        <v>41</v>
      </c>
      <c r="AD902" t="s">
        <v>28</v>
      </c>
      <c r="AF902">
        <v>2173</v>
      </c>
      <c r="AG902" t="s">
        <v>143</v>
      </c>
    </row>
    <row r="903" spans="1:34" x14ac:dyDescent="0.35">
      <c r="A903" t="s">
        <v>426</v>
      </c>
      <c r="B903" t="s">
        <v>41</v>
      </c>
      <c r="C903" t="s">
        <v>28</v>
      </c>
      <c r="D903">
        <v>895</v>
      </c>
      <c r="E903">
        <v>1049</v>
      </c>
      <c r="F903" t="s">
        <v>143</v>
      </c>
      <c r="G903" s="1">
        <v>0.85319350000000005</v>
      </c>
      <c r="J903" t="s">
        <v>227</v>
      </c>
      <c r="K903" t="s">
        <v>68</v>
      </c>
      <c r="L903" t="s">
        <v>28</v>
      </c>
      <c r="M903">
        <v>3058</v>
      </c>
      <c r="N903">
        <v>3348</v>
      </c>
      <c r="O903" t="s">
        <v>132</v>
      </c>
      <c r="P903" s="1">
        <v>0.91338109999999995</v>
      </c>
      <c r="S903" t="s">
        <v>171</v>
      </c>
      <c r="T903" t="s">
        <v>41</v>
      </c>
      <c r="U903" t="s">
        <v>28</v>
      </c>
      <c r="V903">
        <v>387</v>
      </c>
      <c r="W903">
        <v>1806</v>
      </c>
      <c r="X903" t="s">
        <v>143</v>
      </c>
      <c r="Y903" s="1">
        <v>0.2142857</v>
      </c>
      <c r="AB903" t="s">
        <v>181</v>
      </c>
      <c r="AC903" t="s">
        <v>41</v>
      </c>
      <c r="AD903" t="s">
        <v>27</v>
      </c>
      <c r="AF903">
        <v>2192</v>
      </c>
      <c r="AG903" t="s">
        <v>143</v>
      </c>
    </row>
    <row r="904" spans="1:34" x14ac:dyDescent="0.35">
      <c r="A904" t="s">
        <v>427</v>
      </c>
      <c r="B904" t="s">
        <v>41</v>
      </c>
      <c r="C904" t="s">
        <v>28</v>
      </c>
      <c r="D904">
        <v>2367</v>
      </c>
      <c r="E904">
        <v>2508</v>
      </c>
      <c r="F904" t="s">
        <v>143</v>
      </c>
      <c r="G904" s="1">
        <v>0.9437799</v>
      </c>
      <c r="J904" t="s">
        <v>227</v>
      </c>
      <c r="K904" t="s">
        <v>68</v>
      </c>
      <c r="L904" t="s">
        <v>32</v>
      </c>
      <c r="M904">
        <v>5141</v>
      </c>
      <c r="N904">
        <v>5849</v>
      </c>
      <c r="O904" t="s">
        <v>132</v>
      </c>
      <c r="P904" s="1">
        <v>0.87895369999999995</v>
      </c>
      <c r="S904" t="s">
        <v>171</v>
      </c>
      <c r="T904" t="s">
        <v>41</v>
      </c>
      <c r="U904" t="s">
        <v>27</v>
      </c>
      <c r="V904">
        <v>11</v>
      </c>
      <c r="W904">
        <v>1901</v>
      </c>
      <c r="X904" t="s">
        <v>143</v>
      </c>
      <c r="Y904" s="1">
        <v>5.7863999999999997E-3</v>
      </c>
      <c r="AB904" t="s">
        <v>182</v>
      </c>
      <c r="AC904" t="s">
        <v>41</v>
      </c>
      <c r="AD904" t="s">
        <v>26</v>
      </c>
      <c r="AF904">
        <v>1318</v>
      </c>
      <c r="AG904" t="s">
        <v>132</v>
      </c>
    </row>
    <row r="905" spans="1:34" x14ac:dyDescent="0.35">
      <c r="A905" t="s">
        <v>428</v>
      </c>
      <c r="B905" t="s">
        <v>41</v>
      </c>
      <c r="C905" t="s">
        <v>28</v>
      </c>
      <c r="D905">
        <v>1765</v>
      </c>
      <c r="E905">
        <v>1925</v>
      </c>
      <c r="F905" t="s">
        <v>143</v>
      </c>
      <c r="G905" s="1">
        <v>0.91688309999999995</v>
      </c>
      <c r="J905" t="s">
        <v>227</v>
      </c>
      <c r="K905" t="s">
        <v>68</v>
      </c>
      <c r="L905" t="s">
        <v>27</v>
      </c>
      <c r="M905">
        <v>2202</v>
      </c>
      <c r="N905">
        <v>3829</v>
      </c>
      <c r="O905" t="s">
        <v>132</v>
      </c>
      <c r="P905" s="1">
        <v>0.57508490000000001</v>
      </c>
      <c r="S905" t="s">
        <v>171</v>
      </c>
      <c r="T905" t="s">
        <v>41</v>
      </c>
      <c r="U905" t="s">
        <v>26</v>
      </c>
      <c r="W905">
        <v>1025</v>
      </c>
      <c r="X905" t="s">
        <v>143</v>
      </c>
      <c r="AB905" t="s">
        <v>182</v>
      </c>
      <c r="AC905" t="s">
        <v>41</v>
      </c>
      <c r="AD905" t="s">
        <v>27</v>
      </c>
      <c r="AF905">
        <v>2841</v>
      </c>
      <c r="AG905" t="s">
        <v>132</v>
      </c>
    </row>
    <row r="906" spans="1:34" x14ac:dyDescent="0.35">
      <c r="A906" t="s">
        <v>429</v>
      </c>
      <c r="B906" t="s">
        <v>41</v>
      </c>
      <c r="C906" t="s">
        <v>28</v>
      </c>
      <c r="D906">
        <v>1873</v>
      </c>
      <c r="E906">
        <v>2522</v>
      </c>
      <c r="F906" t="s">
        <v>143</v>
      </c>
      <c r="G906" s="1">
        <v>0.74266460000000001</v>
      </c>
      <c r="J906" t="s">
        <v>227</v>
      </c>
      <c r="K906" t="s">
        <v>68</v>
      </c>
      <c r="L906" t="s">
        <v>26</v>
      </c>
      <c r="M906">
        <v>3</v>
      </c>
      <c r="N906">
        <v>2032</v>
      </c>
      <c r="O906" t="s">
        <v>132</v>
      </c>
      <c r="P906" s="1">
        <v>1.4764000000000001E-3</v>
      </c>
      <c r="S906" t="s">
        <v>172</v>
      </c>
      <c r="T906" t="s">
        <v>41</v>
      </c>
      <c r="U906" t="s">
        <v>32</v>
      </c>
      <c r="V906">
        <v>3049</v>
      </c>
      <c r="W906">
        <v>3855</v>
      </c>
      <c r="X906" t="s">
        <v>143</v>
      </c>
      <c r="Y906" s="1">
        <v>0.79092090000000004</v>
      </c>
      <c r="AB906" t="s">
        <v>183</v>
      </c>
      <c r="AC906" t="s">
        <v>41</v>
      </c>
      <c r="AD906" t="s">
        <v>26</v>
      </c>
      <c r="AF906">
        <v>1957</v>
      </c>
      <c r="AG906" t="s">
        <v>132</v>
      </c>
    </row>
    <row r="907" spans="1:34" x14ac:dyDescent="0.35">
      <c r="A907" t="s">
        <v>430</v>
      </c>
      <c r="B907" t="s">
        <v>41</v>
      </c>
      <c r="C907" t="s">
        <v>28</v>
      </c>
      <c r="D907">
        <v>1927</v>
      </c>
      <c r="E907">
        <v>2261</v>
      </c>
      <c r="F907" t="s">
        <v>143</v>
      </c>
      <c r="G907" s="1">
        <v>0.85227779999999997</v>
      </c>
      <c r="J907" t="s">
        <v>228</v>
      </c>
      <c r="K907" t="s">
        <v>41</v>
      </c>
      <c r="L907" t="s">
        <v>703</v>
      </c>
      <c r="M907">
        <v>29010</v>
      </c>
      <c r="N907">
        <v>30913</v>
      </c>
      <c r="O907" t="s">
        <v>132</v>
      </c>
      <c r="P907" s="1">
        <v>0.9384401</v>
      </c>
      <c r="S907" t="s">
        <v>172</v>
      </c>
      <c r="T907" t="s">
        <v>41</v>
      </c>
      <c r="U907" t="s">
        <v>703</v>
      </c>
      <c r="V907">
        <v>3718</v>
      </c>
      <c r="W907">
        <v>8998</v>
      </c>
      <c r="X907" t="s">
        <v>143</v>
      </c>
      <c r="Y907" s="1">
        <v>0.41320289999999998</v>
      </c>
      <c r="AB907" t="s">
        <v>183</v>
      </c>
      <c r="AC907" t="s">
        <v>41</v>
      </c>
      <c r="AD907" t="s">
        <v>27</v>
      </c>
      <c r="AF907">
        <v>4691</v>
      </c>
      <c r="AG907" t="s">
        <v>132</v>
      </c>
    </row>
    <row r="908" spans="1:34" x14ac:dyDescent="0.35">
      <c r="A908" t="s">
        <v>431</v>
      </c>
      <c r="B908" t="s">
        <v>41</v>
      </c>
      <c r="C908" t="s">
        <v>28</v>
      </c>
      <c r="D908">
        <v>1981</v>
      </c>
      <c r="E908">
        <v>2245</v>
      </c>
      <c r="F908" t="s">
        <v>143</v>
      </c>
      <c r="G908" s="1">
        <v>0.88240529999999995</v>
      </c>
      <c r="J908" t="s">
        <v>228</v>
      </c>
      <c r="K908" t="s">
        <v>41</v>
      </c>
      <c r="L908" t="s">
        <v>28</v>
      </c>
      <c r="M908">
        <v>4605</v>
      </c>
      <c r="N908">
        <v>4923</v>
      </c>
      <c r="O908" t="s">
        <v>132</v>
      </c>
      <c r="P908" s="1">
        <v>0.9354053</v>
      </c>
      <c r="S908" t="s">
        <v>172</v>
      </c>
      <c r="T908" t="s">
        <v>41</v>
      </c>
      <c r="U908" t="s">
        <v>28</v>
      </c>
      <c r="V908">
        <v>130</v>
      </c>
      <c r="W908">
        <v>1001</v>
      </c>
      <c r="X908" t="s">
        <v>143</v>
      </c>
      <c r="Y908" s="1">
        <v>0.12987009999999999</v>
      </c>
      <c r="AB908" t="s">
        <v>184</v>
      </c>
      <c r="AC908" t="s">
        <v>41</v>
      </c>
      <c r="AD908" t="s">
        <v>26</v>
      </c>
      <c r="AF908">
        <v>2377</v>
      </c>
      <c r="AG908" t="s">
        <v>132</v>
      </c>
    </row>
    <row r="909" spans="1:34" x14ac:dyDescent="0.35">
      <c r="A909" t="s">
        <v>432</v>
      </c>
      <c r="B909" t="s">
        <v>41</v>
      </c>
      <c r="C909" t="s">
        <v>28</v>
      </c>
      <c r="D909">
        <v>1573</v>
      </c>
      <c r="E909">
        <v>1876</v>
      </c>
      <c r="F909" t="s">
        <v>143</v>
      </c>
      <c r="G909" s="1">
        <v>0.83848610000000001</v>
      </c>
      <c r="J909" t="s">
        <v>228</v>
      </c>
      <c r="K909" t="s">
        <v>41</v>
      </c>
      <c r="L909" t="s">
        <v>32</v>
      </c>
      <c r="M909">
        <v>10218</v>
      </c>
      <c r="N909">
        <v>11594</v>
      </c>
      <c r="O909" t="s">
        <v>132</v>
      </c>
      <c r="P909" s="1">
        <v>0.88131789999999999</v>
      </c>
      <c r="S909" t="s">
        <v>172</v>
      </c>
      <c r="T909" t="s">
        <v>41</v>
      </c>
      <c r="U909" t="s">
        <v>27</v>
      </c>
      <c r="V909">
        <v>1</v>
      </c>
      <c r="W909">
        <v>1264</v>
      </c>
      <c r="X909" t="s">
        <v>143</v>
      </c>
      <c r="Y909" s="1">
        <v>7.9109999999999998E-4</v>
      </c>
      <c r="AB909" t="s">
        <v>184</v>
      </c>
      <c r="AC909" t="s">
        <v>41</v>
      </c>
      <c r="AD909" t="s">
        <v>27</v>
      </c>
      <c r="AF909">
        <v>4819</v>
      </c>
      <c r="AG909" t="s">
        <v>132</v>
      </c>
    </row>
    <row r="910" spans="1:34" x14ac:dyDescent="0.35">
      <c r="A910" t="s">
        <v>433</v>
      </c>
      <c r="B910" t="s">
        <v>41</v>
      </c>
      <c r="C910" t="s">
        <v>28</v>
      </c>
      <c r="D910">
        <v>1956</v>
      </c>
      <c r="E910">
        <v>2124</v>
      </c>
      <c r="F910" t="s">
        <v>143</v>
      </c>
      <c r="G910" s="1">
        <v>0.92090399999999994</v>
      </c>
      <c r="J910" t="s">
        <v>228</v>
      </c>
      <c r="K910" t="s">
        <v>41</v>
      </c>
      <c r="L910" t="s">
        <v>27</v>
      </c>
      <c r="M910">
        <v>3112</v>
      </c>
      <c r="N910">
        <v>5031</v>
      </c>
      <c r="O910" t="s">
        <v>132</v>
      </c>
      <c r="P910" s="1">
        <v>0.61856489999999997</v>
      </c>
      <c r="S910" t="s">
        <v>172</v>
      </c>
      <c r="T910" t="s">
        <v>41</v>
      </c>
      <c r="U910" t="s">
        <v>26</v>
      </c>
      <c r="W910">
        <v>802</v>
      </c>
      <c r="X910" t="s">
        <v>143</v>
      </c>
      <c r="AB910" t="s">
        <v>185</v>
      </c>
      <c r="AC910" t="s">
        <v>41</v>
      </c>
      <c r="AD910" t="s">
        <v>26</v>
      </c>
      <c r="AF910">
        <v>1655</v>
      </c>
      <c r="AG910" t="s">
        <v>132</v>
      </c>
    </row>
    <row r="911" spans="1:34" x14ac:dyDescent="0.35">
      <c r="A911" t="s">
        <v>434</v>
      </c>
      <c r="B911" t="s">
        <v>41</v>
      </c>
      <c r="C911" t="s">
        <v>28</v>
      </c>
      <c r="D911">
        <v>1809</v>
      </c>
      <c r="E911">
        <v>2093</v>
      </c>
      <c r="F911" t="s">
        <v>143</v>
      </c>
      <c r="G911" s="1">
        <v>0.86430960000000001</v>
      </c>
      <c r="J911" t="s">
        <v>228</v>
      </c>
      <c r="K911" t="s">
        <v>41</v>
      </c>
      <c r="L911" t="s">
        <v>26</v>
      </c>
      <c r="M911">
        <v>1</v>
      </c>
      <c r="N911">
        <v>1981</v>
      </c>
      <c r="O911" t="s">
        <v>132</v>
      </c>
      <c r="P911" s="1">
        <v>5.0480000000000002E-4</v>
      </c>
      <c r="S911" t="s">
        <v>173</v>
      </c>
      <c r="T911" t="s">
        <v>41</v>
      </c>
      <c r="U911" t="s">
        <v>32</v>
      </c>
      <c r="V911">
        <v>4983</v>
      </c>
      <c r="W911">
        <v>5867</v>
      </c>
      <c r="X911" t="s">
        <v>143</v>
      </c>
      <c r="Y911" s="1">
        <v>0.84932669999999999</v>
      </c>
      <c r="AB911" t="s">
        <v>185</v>
      </c>
      <c r="AC911" t="s">
        <v>41</v>
      </c>
      <c r="AD911" t="s">
        <v>27</v>
      </c>
      <c r="AF911">
        <v>3377</v>
      </c>
      <c r="AG911" t="s">
        <v>132</v>
      </c>
    </row>
    <row r="912" spans="1:34" x14ac:dyDescent="0.35">
      <c r="A912" t="s">
        <v>435</v>
      </c>
      <c r="B912" t="s">
        <v>41</v>
      </c>
      <c r="C912" t="s">
        <v>28</v>
      </c>
      <c r="D912">
        <v>661</v>
      </c>
      <c r="E912">
        <v>813</v>
      </c>
      <c r="F912" t="s">
        <v>143</v>
      </c>
      <c r="G912" s="1">
        <v>0.81303809999999999</v>
      </c>
      <c r="J912" t="s">
        <v>229</v>
      </c>
      <c r="K912" t="s">
        <v>41</v>
      </c>
      <c r="L912" t="s">
        <v>703</v>
      </c>
      <c r="M912">
        <v>21401</v>
      </c>
      <c r="N912">
        <v>22954</v>
      </c>
      <c r="O912" t="s">
        <v>132</v>
      </c>
      <c r="P912" s="1">
        <v>0.93234289999999997</v>
      </c>
      <c r="S912" t="s">
        <v>173</v>
      </c>
      <c r="T912" t="s">
        <v>41</v>
      </c>
      <c r="U912" t="s">
        <v>703</v>
      </c>
      <c r="V912">
        <v>6927</v>
      </c>
      <c r="W912">
        <v>16118</v>
      </c>
      <c r="X912" t="s">
        <v>143</v>
      </c>
      <c r="Y912" s="1">
        <v>0.42976799999999998</v>
      </c>
      <c r="AB912" t="s">
        <v>186</v>
      </c>
      <c r="AC912" t="s">
        <v>41</v>
      </c>
      <c r="AD912" t="s">
        <v>32</v>
      </c>
      <c r="AE912">
        <v>8141</v>
      </c>
      <c r="AF912">
        <v>15720</v>
      </c>
      <c r="AG912" t="s">
        <v>42</v>
      </c>
      <c r="AH912" s="1">
        <v>0.51787530000000004</v>
      </c>
    </row>
    <row r="913" spans="1:34" x14ac:dyDescent="0.35">
      <c r="A913" t="s">
        <v>436</v>
      </c>
      <c r="B913" t="s">
        <v>41</v>
      </c>
      <c r="C913" t="s">
        <v>28</v>
      </c>
      <c r="D913">
        <v>1225</v>
      </c>
      <c r="E913">
        <v>1391</v>
      </c>
      <c r="F913" t="s">
        <v>143</v>
      </c>
      <c r="G913" s="1">
        <v>0.88066140000000004</v>
      </c>
      <c r="J913" t="s">
        <v>229</v>
      </c>
      <c r="K913" t="s">
        <v>41</v>
      </c>
      <c r="L913" t="s">
        <v>28</v>
      </c>
      <c r="M913">
        <v>3614</v>
      </c>
      <c r="N913">
        <v>3894</v>
      </c>
      <c r="O913" t="s">
        <v>132</v>
      </c>
      <c r="P913" s="1">
        <v>0.92809450000000004</v>
      </c>
      <c r="S913" t="s">
        <v>173</v>
      </c>
      <c r="T913" t="s">
        <v>41</v>
      </c>
      <c r="U913" t="s">
        <v>28</v>
      </c>
      <c r="V913">
        <v>234</v>
      </c>
      <c r="W913">
        <v>1721</v>
      </c>
      <c r="X913" t="s">
        <v>143</v>
      </c>
      <c r="Y913" s="1">
        <v>0.13596749999999999</v>
      </c>
      <c r="AB913" t="s">
        <v>186</v>
      </c>
      <c r="AC913" t="s">
        <v>41</v>
      </c>
      <c r="AD913" t="s">
        <v>703</v>
      </c>
      <c r="AE913">
        <v>1413</v>
      </c>
      <c r="AF913">
        <v>26841</v>
      </c>
      <c r="AG913" t="s">
        <v>42</v>
      </c>
      <c r="AH913" s="1">
        <v>5.2643299999999997E-2</v>
      </c>
    </row>
    <row r="914" spans="1:34" x14ac:dyDescent="0.35">
      <c r="A914" t="s">
        <v>437</v>
      </c>
      <c r="B914" t="s">
        <v>41</v>
      </c>
      <c r="C914" t="s">
        <v>28</v>
      </c>
      <c r="D914">
        <v>850</v>
      </c>
      <c r="E914">
        <v>1034</v>
      </c>
      <c r="F914" t="s">
        <v>143</v>
      </c>
      <c r="G914" s="1">
        <v>0.82205030000000001</v>
      </c>
      <c r="J914" t="s">
        <v>229</v>
      </c>
      <c r="K914" t="s">
        <v>41</v>
      </c>
      <c r="L914" t="s">
        <v>32</v>
      </c>
      <c r="M914">
        <v>7030</v>
      </c>
      <c r="N914">
        <v>7874</v>
      </c>
      <c r="O914" t="s">
        <v>132</v>
      </c>
      <c r="P914" s="1">
        <v>0.89281180000000004</v>
      </c>
      <c r="S914" t="s">
        <v>173</v>
      </c>
      <c r="T914" t="s">
        <v>41</v>
      </c>
      <c r="U914" t="s">
        <v>27</v>
      </c>
      <c r="V914">
        <v>4</v>
      </c>
      <c r="W914">
        <v>1993</v>
      </c>
      <c r="X914" t="s">
        <v>143</v>
      </c>
      <c r="Y914" s="1">
        <v>2.0070000000000001E-3</v>
      </c>
      <c r="AB914" t="s">
        <v>186</v>
      </c>
      <c r="AC914" t="s">
        <v>41</v>
      </c>
      <c r="AD914" t="s">
        <v>28</v>
      </c>
      <c r="AE914">
        <v>4</v>
      </c>
      <c r="AF914">
        <v>3064</v>
      </c>
      <c r="AG914" t="s">
        <v>42</v>
      </c>
      <c r="AH914" s="1">
        <v>1.3055E-3</v>
      </c>
    </row>
    <row r="915" spans="1:34" x14ac:dyDescent="0.35">
      <c r="A915" t="s">
        <v>438</v>
      </c>
      <c r="B915" t="s">
        <v>41</v>
      </c>
      <c r="C915" t="s">
        <v>28</v>
      </c>
      <c r="D915">
        <v>2104</v>
      </c>
      <c r="E915">
        <v>2382</v>
      </c>
      <c r="F915" t="s">
        <v>143</v>
      </c>
      <c r="G915" s="1">
        <v>0.88329139999999995</v>
      </c>
      <c r="J915" t="s">
        <v>229</v>
      </c>
      <c r="K915" t="s">
        <v>41</v>
      </c>
      <c r="L915" t="s">
        <v>27</v>
      </c>
      <c r="M915">
        <v>2338</v>
      </c>
      <c r="N915">
        <v>3856</v>
      </c>
      <c r="O915" t="s">
        <v>132</v>
      </c>
      <c r="P915" s="1">
        <v>0.60632779999999997</v>
      </c>
      <c r="S915" t="s">
        <v>173</v>
      </c>
      <c r="T915" t="s">
        <v>41</v>
      </c>
      <c r="U915" t="s">
        <v>26</v>
      </c>
      <c r="W915">
        <v>1291</v>
      </c>
      <c r="X915" t="s">
        <v>143</v>
      </c>
      <c r="AB915" t="s">
        <v>186</v>
      </c>
      <c r="AC915" t="s">
        <v>41</v>
      </c>
      <c r="AD915" t="s">
        <v>26</v>
      </c>
      <c r="AF915">
        <v>2230</v>
      </c>
      <c r="AG915" t="s">
        <v>42</v>
      </c>
    </row>
    <row r="916" spans="1:34" x14ac:dyDescent="0.35">
      <c r="A916" t="s">
        <v>439</v>
      </c>
      <c r="B916" t="s">
        <v>41</v>
      </c>
      <c r="C916" t="s">
        <v>28</v>
      </c>
      <c r="D916">
        <v>212</v>
      </c>
      <c r="E916">
        <v>230</v>
      </c>
      <c r="F916" t="s">
        <v>143</v>
      </c>
      <c r="G916" s="1">
        <v>0.92173910000000003</v>
      </c>
      <c r="J916" t="s">
        <v>229</v>
      </c>
      <c r="K916" t="s">
        <v>41</v>
      </c>
      <c r="L916" t="s">
        <v>26</v>
      </c>
      <c r="N916">
        <v>1668</v>
      </c>
      <c r="O916" t="s">
        <v>132</v>
      </c>
      <c r="S916" t="s">
        <v>174</v>
      </c>
      <c r="T916" t="s">
        <v>41</v>
      </c>
      <c r="U916" t="s">
        <v>32</v>
      </c>
      <c r="V916">
        <v>4005</v>
      </c>
      <c r="W916">
        <v>4989</v>
      </c>
      <c r="X916" t="s">
        <v>143</v>
      </c>
      <c r="Y916" s="1">
        <v>0.80276610000000004</v>
      </c>
      <c r="AB916" t="s">
        <v>186</v>
      </c>
      <c r="AC916" t="s">
        <v>41</v>
      </c>
      <c r="AD916" t="s">
        <v>27</v>
      </c>
      <c r="AF916">
        <v>3399</v>
      </c>
      <c r="AG916" t="s">
        <v>42</v>
      </c>
    </row>
    <row r="917" spans="1:34" x14ac:dyDescent="0.35">
      <c r="A917" t="s">
        <v>440</v>
      </c>
      <c r="B917" t="s">
        <v>41</v>
      </c>
      <c r="C917" t="s">
        <v>28</v>
      </c>
      <c r="D917">
        <v>1384</v>
      </c>
      <c r="E917">
        <v>1572</v>
      </c>
      <c r="F917" t="s">
        <v>143</v>
      </c>
      <c r="G917" s="1">
        <v>0.8804071</v>
      </c>
      <c r="J917" t="s">
        <v>230</v>
      </c>
      <c r="K917" t="s">
        <v>68</v>
      </c>
      <c r="L917" t="s">
        <v>703</v>
      </c>
      <c r="M917">
        <v>4483</v>
      </c>
      <c r="N917">
        <v>4604</v>
      </c>
      <c r="O917" t="s">
        <v>132</v>
      </c>
      <c r="P917" s="1">
        <v>0.97371850000000004</v>
      </c>
      <c r="S917" t="s">
        <v>174</v>
      </c>
      <c r="T917" t="s">
        <v>41</v>
      </c>
      <c r="U917" t="s">
        <v>703</v>
      </c>
      <c r="V917">
        <v>5447</v>
      </c>
      <c r="W917">
        <v>11317</v>
      </c>
      <c r="X917" t="s">
        <v>143</v>
      </c>
      <c r="Y917" s="1">
        <v>0.4813113</v>
      </c>
      <c r="AB917" t="s">
        <v>187</v>
      </c>
      <c r="AC917" t="s">
        <v>41</v>
      </c>
      <c r="AD917" t="s">
        <v>32</v>
      </c>
      <c r="AE917">
        <v>3001</v>
      </c>
      <c r="AF917">
        <v>8351</v>
      </c>
      <c r="AG917" t="s">
        <v>132</v>
      </c>
      <c r="AH917" s="1">
        <v>0.35935820000000002</v>
      </c>
    </row>
    <row r="918" spans="1:34" x14ac:dyDescent="0.35">
      <c r="A918" t="s">
        <v>441</v>
      </c>
      <c r="B918" t="s">
        <v>41</v>
      </c>
      <c r="C918" t="s">
        <v>28</v>
      </c>
      <c r="D918">
        <v>1117</v>
      </c>
      <c r="E918">
        <v>1356</v>
      </c>
      <c r="F918" t="s">
        <v>143</v>
      </c>
      <c r="G918" s="1">
        <v>0.82374630000000004</v>
      </c>
      <c r="J918" t="s">
        <v>230</v>
      </c>
      <c r="K918" t="s">
        <v>68</v>
      </c>
      <c r="L918" t="s">
        <v>28</v>
      </c>
      <c r="M918">
        <v>266</v>
      </c>
      <c r="N918">
        <v>306</v>
      </c>
      <c r="O918" t="s">
        <v>132</v>
      </c>
      <c r="P918" s="1">
        <v>0.86928110000000003</v>
      </c>
      <c r="S918" t="s">
        <v>174</v>
      </c>
      <c r="T918" t="s">
        <v>41</v>
      </c>
      <c r="U918" t="s">
        <v>28</v>
      </c>
      <c r="V918">
        <v>341</v>
      </c>
      <c r="W918">
        <v>1556</v>
      </c>
      <c r="X918" t="s">
        <v>143</v>
      </c>
      <c r="Y918" s="1">
        <v>0.2191517</v>
      </c>
      <c r="AB918" t="s">
        <v>187</v>
      </c>
      <c r="AC918" t="s">
        <v>41</v>
      </c>
      <c r="AD918" t="s">
        <v>703</v>
      </c>
      <c r="AE918">
        <v>1691</v>
      </c>
      <c r="AF918">
        <v>29995</v>
      </c>
      <c r="AG918" t="s">
        <v>132</v>
      </c>
      <c r="AH918" s="1">
        <v>5.6376099999999998E-2</v>
      </c>
    </row>
    <row r="919" spans="1:34" x14ac:dyDescent="0.35">
      <c r="A919" t="s">
        <v>442</v>
      </c>
      <c r="B919" t="s">
        <v>41</v>
      </c>
      <c r="C919" t="s">
        <v>28</v>
      </c>
      <c r="D919">
        <v>482</v>
      </c>
      <c r="E919">
        <v>615</v>
      </c>
      <c r="F919" t="s">
        <v>143</v>
      </c>
      <c r="G919" s="1">
        <v>0.78373990000000004</v>
      </c>
      <c r="J919" t="s">
        <v>230</v>
      </c>
      <c r="K919" t="s">
        <v>68</v>
      </c>
      <c r="L919" t="s">
        <v>32</v>
      </c>
      <c r="M919">
        <v>1412</v>
      </c>
      <c r="N919">
        <v>1682</v>
      </c>
      <c r="O919" t="s">
        <v>132</v>
      </c>
      <c r="P919" s="1">
        <v>0.83947680000000002</v>
      </c>
      <c r="S919" t="s">
        <v>174</v>
      </c>
      <c r="T919" t="s">
        <v>41</v>
      </c>
      <c r="U919" t="s">
        <v>27</v>
      </c>
      <c r="V919">
        <v>2</v>
      </c>
      <c r="W919">
        <v>1484</v>
      </c>
      <c r="X919" t="s">
        <v>143</v>
      </c>
      <c r="Y919" s="1">
        <v>1.3477000000000001E-3</v>
      </c>
      <c r="AB919" t="s">
        <v>187</v>
      </c>
      <c r="AC919" t="s">
        <v>41</v>
      </c>
      <c r="AD919" t="s">
        <v>28</v>
      </c>
      <c r="AE919">
        <v>10</v>
      </c>
      <c r="AF919">
        <v>4400</v>
      </c>
      <c r="AG919" t="s">
        <v>132</v>
      </c>
      <c r="AH919" s="1">
        <v>2.2726999999999999E-3</v>
      </c>
    </row>
    <row r="920" spans="1:34" x14ac:dyDescent="0.35">
      <c r="A920" t="s">
        <v>443</v>
      </c>
      <c r="B920" t="s">
        <v>41</v>
      </c>
      <c r="C920" t="s">
        <v>28</v>
      </c>
      <c r="D920">
        <v>2044</v>
      </c>
      <c r="E920">
        <v>2384</v>
      </c>
      <c r="F920" t="s">
        <v>143</v>
      </c>
      <c r="G920" s="1">
        <v>0.85738250000000005</v>
      </c>
      <c r="J920" t="s">
        <v>230</v>
      </c>
      <c r="K920" t="s">
        <v>68</v>
      </c>
      <c r="L920" t="s">
        <v>27</v>
      </c>
      <c r="M920">
        <v>176</v>
      </c>
      <c r="N920">
        <v>477</v>
      </c>
      <c r="O920" t="s">
        <v>132</v>
      </c>
      <c r="P920" s="1">
        <v>0.36897269999999999</v>
      </c>
      <c r="S920" t="s">
        <v>174</v>
      </c>
      <c r="T920" t="s">
        <v>41</v>
      </c>
      <c r="U920" t="s">
        <v>26</v>
      </c>
      <c r="W920">
        <v>798</v>
      </c>
      <c r="X920" t="s">
        <v>143</v>
      </c>
      <c r="AB920" t="s">
        <v>187</v>
      </c>
      <c r="AC920" t="s">
        <v>41</v>
      </c>
      <c r="AD920" t="s">
        <v>26</v>
      </c>
      <c r="AF920">
        <v>2160</v>
      </c>
      <c r="AG920" t="s">
        <v>132</v>
      </c>
    </row>
    <row r="921" spans="1:34" x14ac:dyDescent="0.35">
      <c r="A921" t="s">
        <v>444</v>
      </c>
      <c r="B921" t="s">
        <v>41</v>
      </c>
      <c r="C921" t="s">
        <v>28</v>
      </c>
      <c r="D921">
        <v>1354</v>
      </c>
      <c r="E921">
        <v>1886</v>
      </c>
      <c r="F921" t="s">
        <v>143</v>
      </c>
      <c r="G921" s="1">
        <v>0.71792160000000005</v>
      </c>
      <c r="J921" t="s">
        <v>230</v>
      </c>
      <c r="K921" t="s">
        <v>41</v>
      </c>
      <c r="L921" t="s">
        <v>26</v>
      </c>
      <c r="N921">
        <v>361</v>
      </c>
      <c r="O921" t="s">
        <v>132</v>
      </c>
      <c r="S921" t="s">
        <v>175</v>
      </c>
      <c r="T921" t="s">
        <v>41</v>
      </c>
      <c r="U921" t="s">
        <v>32</v>
      </c>
      <c r="V921">
        <v>2853</v>
      </c>
      <c r="W921">
        <v>3379</v>
      </c>
      <c r="X921" t="s">
        <v>143</v>
      </c>
      <c r="Y921" s="1">
        <v>0.84433259999999999</v>
      </c>
      <c r="AB921" t="s">
        <v>187</v>
      </c>
      <c r="AC921" t="s">
        <v>41</v>
      </c>
      <c r="AD921" t="s">
        <v>27</v>
      </c>
      <c r="AF921">
        <v>4399</v>
      </c>
      <c r="AG921" t="s">
        <v>132</v>
      </c>
    </row>
    <row r="922" spans="1:34" x14ac:dyDescent="0.35">
      <c r="A922" t="s">
        <v>445</v>
      </c>
      <c r="B922" t="s">
        <v>41</v>
      </c>
      <c r="C922" t="s">
        <v>28</v>
      </c>
      <c r="D922">
        <v>2749</v>
      </c>
      <c r="E922">
        <v>3390</v>
      </c>
      <c r="F922" t="s">
        <v>143</v>
      </c>
      <c r="G922" s="1">
        <v>0.81091449999999998</v>
      </c>
      <c r="J922" t="s">
        <v>231</v>
      </c>
      <c r="K922" t="s">
        <v>41</v>
      </c>
      <c r="L922" t="s">
        <v>32</v>
      </c>
      <c r="M922">
        <v>14149</v>
      </c>
      <c r="N922">
        <v>15885</v>
      </c>
      <c r="O922" t="s">
        <v>132</v>
      </c>
      <c r="P922" s="1">
        <v>0.89071449999999996</v>
      </c>
      <c r="S922" t="s">
        <v>175</v>
      </c>
      <c r="T922" t="s">
        <v>41</v>
      </c>
      <c r="U922" t="s">
        <v>703</v>
      </c>
      <c r="V922">
        <v>3409</v>
      </c>
      <c r="W922">
        <v>6505</v>
      </c>
      <c r="X922" t="s">
        <v>143</v>
      </c>
      <c r="Y922" s="1">
        <v>0.52405840000000004</v>
      </c>
      <c r="AB922" t="s">
        <v>188</v>
      </c>
      <c r="AC922" t="s">
        <v>41</v>
      </c>
      <c r="AD922" t="s">
        <v>32</v>
      </c>
      <c r="AE922">
        <v>6027</v>
      </c>
      <c r="AF922">
        <v>11383</v>
      </c>
      <c r="AG922" t="s">
        <v>132</v>
      </c>
      <c r="AH922" s="1">
        <v>0.52947379999999999</v>
      </c>
    </row>
    <row r="923" spans="1:34" x14ac:dyDescent="0.35">
      <c r="A923" t="s">
        <v>446</v>
      </c>
      <c r="B923" t="s">
        <v>41</v>
      </c>
      <c r="C923" t="s">
        <v>28</v>
      </c>
      <c r="D923">
        <v>106</v>
      </c>
      <c r="E923">
        <v>138</v>
      </c>
      <c r="F923" t="s">
        <v>143</v>
      </c>
      <c r="G923" s="1">
        <v>0.76811589999999996</v>
      </c>
      <c r="J923" t="s">
        <v>231</v>
      </c>
      <c r="K923" t="s">
        <v>41</v>
      </c>
      <c r="L923" t="s">
        <v>28</v>
      </c>
      <c r="M923">
        <v>6390</v>
      </c>
      <c r="N923">
        <v>7185</v>
      </c>
      <c r="O923" t="s">
        <v>132</v>
      </c>
      <c r="P923" s="1">
        <v>0.88935280000000005</v>
      </c>
      <c r="S923" t="s">
        <v>175</v>
      </c>
      <c r="T923" t="s">
        <v>41</v>
      </c>
      <c r="U923" t="s">
        <v>28</v>
      </c>
      <c r="V923">
        <v>150</v>
      </c>
      <c r="W923">
        <v>652</v>
      </c>
      <c r="X923" t="s">
        <v>143</v>
      </c>
      <c r="Y923" s="1">
        <v>0.2300614</v>
      </c>
      <c r="AB923" t="s">
        <v>188</v>
      </c>
      <c r="AC923" t="s">
        <v>41</v>
      </c>
      <c r="AD923" t="s">
        <v>703</v>
      </c>
      <c r="AE923">
        <v>1488</v>
      </c>
      <c r="AF923">
        <v>25428</v>
      </c>
      <c r="AG923" t="s">
        <v>132</v>
      </c>
      <c r="AH923" s="1">
        <v>5.8518199999999999E-2</v>
      </c>
    </row>
    <row r="924" spans="1:34" x14ac:dyDescent="0.35">
      <c r="A924" t="s">
        <v>447</v>
      </c>
      <c r="B924" t="s">
        <v>41</v>
      </c>
      <c r="C924" t="s">
        <v>28</v>
      </c>
      <c r="D924">
        <v>1119</v>
      </c>
      <c r="E924">
        <v>1322</v>
      </c>
      <c r="F924" t="s">
        <v>143</v>
      </c>
      <c r="G924" s="1">
        <v>0.8464448</v>
      </c>
      <c r="J924" t="s">
        <v>231</v>
      </c>
      <c r="K924" t="s">
        <v>41</v>
      </c>
      <c r="L924" t="s">
        <v>703</v>
      </c>
      <c r="M924">
        <v>40744</v>
      </c>
      <c r="N924">
        <v>46651</v>
      </c>
      <c r="O924" t="s">
        <v>132</v>
      </c>
      <c r="P924" s="1">
        <v>0.87337889999999996</v>
      </c>
      <c r="S924" t="s">
        <v>175</v>
      </c>
      <c r="T924" t="s">
        <v>41</v>
      </c>
      <c r="U924" t="s">
        <v>26</v>
      </c>
      <c r="W924">
        <v>416</v>
      </c>
      <c r="X924" t="s">
        <v>143</v>
      </c>
      <c r="AB924" t="s">
        <v>188</v>
      </c>
      <c r="AC924" t="s">
        <v>41</v>
      </c>
      <c r="AD924" t="s">
        <v>28</v>
      </c>
      <c r="AE924">
        <v>6</v>
      </c>
      <c r="AF924">
        <v>2880</v>
      </c>
      <c r="AG924" t="s">
        <v>132</v>
      </c>
      <c r="AH924" s="1">
        <v>2.0833000000000002E-3</v>
      </c>
    </row>
    <row r="925" spans="1:34" x14ac:dyDescent="0.35">
      <c r="A925" t="s">
        <v>448</v>
      </c>
      <c r="B925" t="s">
        <v>41</v>
      </c>
      <c r="C925" t="s">
        <v>28</v>
      </c>
      <c r="D925">
        <v>1039</v>
      </c>
      <c r="E925">
        <v>1378</v>
      </c>
      <c r="F925" t="s">
        <v>143</v>
      </c>
      <c r="G925" s="1">
        <v>0.75399130000000003</v>
      </c>
      <c r="J925" t="s">
        <v>231</v>
      </c>
      <c r="K925" t="s">
        <v>41</v>
      </c>
      <c r="L925" t="s">
        <v>27</v>
      </c>
      <c r="M925">
        <v>3676</v>
      </c>
      <c r="N925">
        <v>6824</v>
      </c>
      <c r="O925" t="s">
        <v>132</v>
      </c>
      <c r="P925" s="1">
        <v>0.53868700000000003</v>
      </c>
      <c r="S925" t="s">
        <v>175</v>
      </c>
      <c r="T925" t="s">
        <v>41</v>
      </c>
      <c r="U925" t="s">
        <v>27</v>
      </c>
      <c r="W925">
        <v>690</v>
      </c>
      <c r="X925" t="s">
        <v>143</v>
      </c>
      <c r="AB925" t="s">
        <v>188</v>
      </c>
      <c r="AC925" t="s">
        <v>41</v>
      </c>
      <c r="AD925" t="s">
        <v>26</v>
      </c>
      <c r="AF925">
        <v>1731</v>
      </c>
      <c r="AG925" t="s">
        <v>132</v>
      </c>
    </row>
    <row r="926" spans="1:34" x14ac:dyDescent="0.35">
      <c r="A926" t="s">
        <v>449</v>
      </c>
      <c r="B926" t="s">
        <v>41</v>
      </c>
      <c r="C926" t="s">
        <v>28</v>
      </c>
      <c r="D926">
        <v>405</v>
      </c>
      <c r="E926">
        <v>560</v>
      </c>
      <c r="F926" t="s">
        <v>143</v>
      </c>
      <c r="G926" s="1">
        <v>0.72321429999999998</v>
      </c>
      <c r="J926" t="s">
        <v>231</v>
      </c>
      <c r="K926" t="s">
        <v>41</v>
      </c>
      <c r="L926" t="s">
        <v>26</v>
      </c>
      <c r="M926">
        <v>2</v>
      </c>
      <c r="N926">
        <v>3483</v>
      </c>
      <c r="O926" t="s">
        <v>132</v>
      </c>
      <c r="P926" s="1">
        <v>5.7419999999999997E-4</v>
      </c>
      <c r="S926" t="s">
        <v>176</v>
      </c>
      <c r="T926" t="s">
        <v>41</v>
      </c>
      <c r="U926" t="s">
        <v>32</v>
      </c>
      <c r="V926">
        <v>3527</v>
      </c>
      <c r="W926">
        <v>4519</v>
      </c>
      <c r="X926" t="s">
        <v>143</v>
      </c>
      <c r="Y926" s="1">
        <v>0.78048240000000002</v>
      </c>
      <c r="AB926" t="s">
        <v>188</v>
      </c>
      <c r="AC926" t="s">
        <v>41</v>
      </c>
      <c r="AD926" t="s">
        <v>27</v>
      </c>
      <c r="AF926">
        <v>3058</v>
      </c>
      <c r="AG926" t="s">
        <v>132</v>
      </c>
    </row>
    <row r="927" spans="1:34" x14ac:dyDescent="0.35">
      <c r="A927" t="s">
        <v>450</v>
      </c>
      <c r="B927" t="s">
        <v>41</v>
      </c>
      <c r="C927" t="s">
        <v>28</v>
      </c>
      <c r="D927">
        <v>1061</v>
      </c>
      <c r="E927">
        <v>1509</v>
      </c>
      <c r="F927" t="s">
        <v>143</v>
      </c>
      <c r="G927" s="1">
        <v>0.70311460000000003</v>
      </c>
      <c r="J927" t="s">
        <v>232</v>
      </c>
      <c r="K927" t="s">
        <v>41</v>
      </c>
      <c r="L927" t="s">
        <v>32</v>
      </c>
      <c r="M927">
        <v>6483</v>
      </c>
      <c r="N927">
        <v>6372</v>
      </c>
      <c r="O927" t="s">
        <v>132</v>
      </c>
      <c r="P927" s="1">
        <v>1</v>
      </c>
      <c r="S927" t="s">
        <v>176</v>
      </c>
      <c r="T927" t="s">
        <v>41</v>
      </c>
      <c r="U927" t="s">
        <v>703</v>
      </c>
      <c r="V927">
        <v>5355</v>
      </c>
      <c r="W927">
        <v>12361</v>
      </c>
      <c r="X927" t="s">
        <v>143</v>
      </c>
      <c r="Y927" s="1">
        <v>0.43321739999999997</v>
      </c>
      <c r="AB927" t="s">
        <v>189</v>
      </c>
      <c r="AC927" t="s">
        <v>41</v>
      </c>
      <c r="AD927" t="s">
        <v>32</v>
      </c>
      <c r="AE927">
        <v>2376</v>
      </c>
      <c r="AF927">
        <v>7895</v>
      </c>
      <c r="AG927" t="s">
        <v>132</v>
      </c>
      <c r="AH927" s="1">
        <v>0.30095</v>
      </c>
    </row>
    <row r="928" spans="1:34" x14ac:dyDescent="0.35">
      <c r="A928" t="s">
        <v>451</v>
      </c>
      <c r="B928" t="s">
        <v>41</v>
      </c>
      <c r="C928" t="s">
        <v>28</v>
      </c>
      <c r="D928">
        <v>1462</v>
      </c>
      <c r="E928">
        <v>1838</v>
      </c>
      <c r="F928" t="s">
        <v>143</v>
      </c>
      <c r="G928" s="1">
        <v>0.79542979999999996</v>
      </c>
      <c r="J928" t="s">
        <v>232</v>
      </c>
      <c r="K928" t="s">
        <v>41</v>
      </c>
      <c r="L928" t="s">
        <v>28</v>
      </c>
      <c r="M928">
        <v>2446</v>
      </c>
      <c r="N928">
        <v>2776</v>
      </c>
      <c r="O928" t="s">
        <v>132</v>
      </c>
      <c r="P928" s="1">
        <v>0.88112389999999996</v>
      </c>
      <c r="S928" t="s">
        <v>176</v>
      </c>
      <c r="T928" t="s">
        <v>41</v>
      </c>
      <c r="U928" t="s">
        <v>28</v>
      </c>
      <c r="V928">
        <v>207</v>
      </c>
      <c r="W928">
        <v>1281</v>
      </c>
      <c r="X928" t="s">
        <v>143</v>
      </c>
      <c r="Y928" s="1">
        <v>0.1615925</v>
      </c>
      <c r="AB928" t="s">
        <v>189</v>
      </c>
      <c r="AC928" t="s">
        <v>41</v>
      </c>
      <c r="AD928" t="s">
        <v>703</v>
      </c>
      <c r="AE928">
        <v>757</v>
      </c>
      <c r="AF928">
        <v>26973</v>
      </c>
      <c r="AG928" t="s">
        <v>132</v>
      </c>
      <c r="AH928" s="1">
        <v>2.8065099999999999E-2</v>
      </c>
    </row>
    <row r="929" spans="1:34" x14ac:dyDescent="0.35">
      <c r="A929" t="s">
        <v>452</v>
      </c>
      <c r="B929" t="s">
        <v>41</v>
      </c>
      <c r="C929" t="s">
        <v>28</v>
      </c>
      <c r="D929">
        <v>356</v>
      </c>
      <c r="E929">
        <v>459</v>
      </c>
      <c r="F929" t="s">
        <v>143</v>
      </c>
      <c r="G929" s="1">
        <v>0.77559909999999999</v>
      </c>
      <c r="J929" t="s">
        <v>232</v>
      </c>
      <c r="K929" t="s">
        <v>41</v>
      </c>
      <c r="L929" t="s">
        <v>703</v>
      </c>
      <c r="M929">
        <v>12379</v>
      </c>
      <c r="N929">
        <v>14693</v>
      </c>
      <c r="O929" t="s">
        <v>132</v>
      </c>
      <c r="P929" s="1">
        <v>0.84250999999999998</v>
      </c>
      <c r="S929" t="s">
        <v>176</v>
      </c>
      <c r="T929" t="s">
        <v>41</v>
      </c>
      <c r="U929" t="s">
        <v>27</v>
      </c>
      <c r="V929">
        <v>4</v>
      </c>
      <c r="W929">
        <v>1574</v>
      </c>
      <c r="X929" t="s">
        <v>143</v>
      </c>
      <c r="Y929" s="1">
        <v>2.5412999999999998E-3</v>
      </c>
      <c r="AB929" t="s">
        <v>189</v>
      </c>
      <c r="AC929" t="s">
        <v>41</v>
      </c>
      <c r="AD929" t="s">
        <v>28</v>
      </c>
      <c r="AE929">
        <v>3</v>
      </c>
      <c r="AF929">
        <v>3620</v>
      </c>
      <c r="AG929" t="s">
        <v>132</v>
      </c>
      <c r="AH929" s="1">
        <v>8.2870000000000003E-4</v>
      </c>
    </row>
    <row r="930" spans="1:34" x14ac:dyDescent="0.35">
      <c r="A930" t="s">
        <v>453</v>
      </c>
      <c r="B930" t="s">
        <v>41</v>
      </c>
      <c r="C930" t="s">
        <v>28</v>
      </c>
      <c r="D930">
        <v>496</v>
      </c>
      <c r="E930">
        <v>643</v>
      </c>
      <c r="F930" t="s">
        <v>143</v>
      </c>
      <c r="G930" s="1">
        <v>0.77138410000000002</v>
      </c>
      <c r="J930" t="s">
        <v>232</v>
      </c>
      <c r="K930" t="s">
        <v>41</v>
      </c>
      <c r="L930" t="s">
        <v>27</v>
      </c>
      <c r="M930">
        <v>1363</v>
      </c>
      <c r="N930">
        <v>2072</v>
      </c>
      <c r="O930" t="s">
        <v>132</v>
      </c>
      <c r="P930" s="1">
        <v>0.65781860000000003</v>
      </c>
      <c r="S930" t="s">
        <v>176</v>
      </c>
      <c r="T930" t="s">
        <v>41</v>
      </c>
      <c r="U930" t="s">
        <v>26</v>
      </c>
      <c r="W930">
        <v>1152</v>
      </c>
      <c r="X930" t="s">
        <v>143</v>
      </c>
      <c r="AB930" t="s">
        <v>189</v>
      </c>
      <c r="AC930" t="s">
        <v>41</v>
      </c>
      <c r="AD930" t="s">
        <v>26</v>
      </c>
      <c r="AF930">
        <v>2903</v>
      </c>
      <c r="AG930" t="s">
        <v>132</v>
      </c>
    </row>
    <row r="931" spans="1:34" x14ac:dyDescent="0.35">
      <c r="A931" t="s">
        <v>454</v>
      </c>
      <c r="B931" t="s">
        <v>41</v>
      </c>
      <c r="C931" t="s">
        <v>28</v>
      </c>
      <c r="D931">
        <v>1742</v>
      </c>
      <c r="E931">
        <v>2168</v>
      </c>
      <c r="F931" t="s">
        <v>143</v>
      </c>
      <c r="G931" s="1">
        <v>0.80350549999999998</v>
      </c>
      <c r="J931" t="s">
        <v>232</v>
      </c>
      <c r="K931" t="s">
        <v>41</v>
      </c>
      <c r="L931" t="s">
        <v>26</v>
      </c>
      <c r="M931">
        <v>7</v>
      </c>
      <c r="N931">
        <v>701</v>
      </c>
      <c r="O931" t="s">
        <v>132</v>
      </c>
      <c r="P931" s="1">
        <v>9.9857000000000001E-3</v>
      </c>
      <c r="S931" t="s">
        <v>177</v>
      </c>
      <c r="T931" t="s">
        <v>41</v>
      </c>
      <c r="U931" t="s">
        <v>32</v>
      </c>
      <c r="V931">
        <v>401</v>
      </c>
      <c r="W931">
        <v>485</v>
      </c>
      <c r="X931" t="s">
        <v>143</v>
      </c>
      <c r="Y931" s="1">
        <v>0.82680410000000004</v>
      </c>
      <c r="AB931" t="s">
        <v>189</v>
      </c>
      <c r="AC931" t="s">
        <v>41</v>
      </c>
      <c r="AD931" t="s">
        <v>27</v>
      </c>
      <c r="AF931">
        <v>4802</v>
      </c>
      <c r="AG931" t="s">
        <v>132</v>
      </c>
    </row>
    <row r="932" spans="1:34" x14ac:dyDescent="0.35">
      <c r="A932" t="s">
        <v>455</v>
      </c>
      <c r="B932" t="s">
        <v>41</v>
      </c>
      <c r="C932" t="s">
        <v>28</v>
      </c>
      <c r="D932">
        <v>1081</v>
      </c>
      <c r="E932">
        <v>1341</v>
      </c>
      <c r="F932" t="s">
        <v>143</v>
      </c>
      <c r="G932" s="1">
        <v>0.80611489999999997</v>
      </c>
      <c r="J932" t="s">
        <v>233</v>
      </c>
      <c r="K932" t="s">
        <v>41</v>
      </c>
      <c r="L932" t="s">
        <v>32</v>
      </c>
      <c r="M932">
        <v>3860</v>
      </c>
      <c r="N932">
        <v>4059</v>
      </c>
      <c r="O932" t="s">
        <v>132</v>
      </c>
      <c r="P932" s="1">
        <v>0.95097319999999996</v>
      </c>
      <c r="S932" t="s">
        <v>177</v>
      </c>
      <c r="T932" t="s">
        <v>41</v>
      </c>
      <c r="U932" t="s">
        <v>703</v>
      </c>
      <c r="V932">
        <v>598</v>
      </c>
      <c r="W932">
        <v>1184</v>
      </c>
      <c r="X932" t="s">
        <v>143</v>
      </c>
      <c r="Y932" s="1">
        <v>0.50506759999999995</v>
      </c>
      <c r="AB932" t="s">
        <v>190</v>
      </c>
      <c r="AC932" t="s">
        <v>41</v>
      </c>
      <c r="AD932" t="s">
        <v>32</v>
      </c>
      <c r="AE932">
        <v>5296</v>
      </c>
      <c r="AF932">
        <v>12462</v>
      </c>
      <c r="AG932" t="s">
        <v>132</v>
      </c>
      <c r="AH932" s="1">
        <v>0.42497190000000001</v>
      </c>
    </row>
    <row r="933" spans="1:34" x14ac:dyDescent="0.35">
      <c r="A933" t="s">
        <v>456</v>
      </c>
      <c r="B933" t="s">
        <v>41</v>
      </c>
      <c r="C933" t="s">
        <v>28</v>
      </c>
      <c r="D933">
        <v>220</v>
      </c>
      <c r="E933">
        <v>269</v>
      </c>
      <c r="F933" t="s">
        <v>143</v>
      </c>
      <c r="G933" s="1">
        <v>0.81784389999999996</v>
      </c>
      <c r="J933" t="s">
        <v>233</v>
      </c>
      <c r="K933" t="s">
        <v>41</v>
      </c>
      <c r="L933" t="s">
        <v>28</v>
      </c>
      <c r="M933">
        <v>832</v>
      </c>
      <c r="N933">
        <v>916</v>
      </c>
      <c r="O933" t="s">
        <v>132</v>
      </c>
      <c r="P933" s="1">
        <v>0.90829689999999996</v>
      </c>
      <c r="S933" t="s">
        <v>177</v>
      </c>
      <c r="T933" t="s">
        <v>41</v>
      </c>
      <c r="U933" t="s">
        <v>28</v>
      </c>
      <c r="V933">
        <v>41</v>
      </c>
      <c r="W933">
        <v>198</v>
      </c>
      <c r="X933" t="s">
        <v>143</v>
      </c>
      <c r="Y933" s="1">
        <v>0.2070707</v>
      </c>
      <c r="AB933" t="s">
        <v>190</v>
      </c>
      <c r="AC933" t="s">
        <v>41</v>
      </c>
      <c r="AD933" t="s">
        <v>703</v>
      </c>
      <c r="AE933">
        <v>1570</v>
      </c>
      <c r="AF933">
        <v>28805</v>
      </c>
      <c r="AG933" t="s">
        <v>132</v>
      </c>
      <c r="AH933" s="1">
        <v>5.4504400000000001E-2</v>
      </c>
    </row>
    <row r="934" spans="1:34" x14ac:dyDescent="0.35">
      <c r="A934" t="s">
        <v>457</v>
      </c>
      <c r="B934" t="s">
        <v>41</v>
      </c>
      <c r="C934" t="s">
        <v>28</v>
      </c>
      <c r="D934">
        <v>680</v>
      </c>
      <c r="E934">
        <v>978</v>
      </c>
      <c r="F934" t="s">
        <v>143</v>
      </c>
      <c r="G934" s="1">
        <v>0.69529649999999998</v>
      </c>
      <c r="J934" t="s">
        <v>233</v>
      </c>
      <c r="K934" t="s">
        <v>41</v>
      </c>
      <c r="L934" t="s">
        <v>703</v>
      </c>
      <c r="M934">
        <v>7210</v>
      </c>
      <c r="N934">
        <v>8272</v>
      </c>
      <c r="O934" t="s">
        <v>132</v>
      </c>
      <c r="P934" s="1">
        <v>0.87161509999999998</v>
      </c>
      <c r="S934" t="s">
        <v>177</v>
      </c>
      <c r="T934" t="s">
        <v>41</v>
      </c>
      <c r="U934" t="s">
        <v>26</v>
      </c>
      <c r="W934">
        <v>76</v>
      </c>
      <c r="X934" t="s">
        <v>143</v>
      </c>
      <c r="AB934" t="s">
        <v>190</v>
      </c>
      <c r="AC934" t="s">
        <v>41</v>
      </c>
      <c r="AD934" t="s">
        <v>28</v>
      </c>
      <c r="AE934">
        <v>14</v>
      </c>
      <c r="AF934">
        <v>4104</v>
      </c>
      <c r="AG934" t="s">
        <v>132</v>
      </c>
      <c r="AH934" s="1">
        <v>3.4112999999999999E-3</v>
      </c>
    </row>
    <row r="935" spans="1:34" x14ac:dyDescent="0.35">
      <c r="A935" t="s">
        <v>458</v>
      </c>
      <c r="B935" t="s">
        <v>41</v>
      </c>
      <c r="C935" t="s">
        <v>28</v>
      </c>
      <c r="D935">
        <v>648</v>
      </c>
      <c r="E935">
        <v>690</v>
      </c>
      <c r="F935" t="s">
        <v>143</v>
      </c>
      <c r="G935" s="1">
        <v>0.93913040000000003</v>
      </c>
      <c r="J935" t="s">
        <v>233</v>
      </c>
      <c r="K935" t="s">
        <v>41</v>
      </c>
      <c r="L935" t="s">
        <v>27</v>
      </c>
      <c r="M935">
        <v>453</v>
      </c>
      <c r="N935">
        <v>956</v>
      </c>
      <c r="O935" t="s">
        <v>132</v>
      </c>
      <c r="P935" s="1">
        <v>0.47384939999999998</v>
      </c>
      <c r="S935" t="s">
        <v>177</v>
      </c>
      <c r="T935" t="s">
        <v>41</v>
      </c>
      <c r="U935" t="s">
        <v>27</v>
      </c>
      <c r="W935">
        <v>202</v>
      </c>
      <c r="X935" t="s">
        <v>143</v>
      </c>
      <c r="AB935" t="s">
        <v>190</v>
      </c>
      <c r="AC935" t="s">
        <v>41</v>
      </c>
      <c r="AD935" t="s">
        <v>26</v>
      </c>
      <c r="AF935">
        <v>2583</v>
      </c>
      <c r="AG935" t="s">
        <v>132</v>
      </c>
    </row>
    <row r="936" spans="1:34" x14ac:dyDescent="0.35">
      <c r="A936" t="s">
        <v>459</v>
      </c>
      <c r="B936" t="s">
        <v>41</v>
      </c>
      <c r="C936" t="s">
        <v>28</v>
      </c>
      <c r="D936">
        <v>170</v>
      </c>
      <c r="E936">
        <v>199</v>
      </c>
      <c r="F936" t="s">
        <v>143</v>
      </c>
      <c r="G936" s="1">
        <v>0.85427140000000001</v>
      </c>
      <c r="J936" t="s">
        <v>233</v>
      </c>
      <c r="K936" t="s">
        <v>41</v>
      </c>
      <c r="L936" t="s">
        <v>26</v>
      </c>
      <c r="N936">
        <v>534</v>
      </c>
      <c r="O936" t="s">
        <v>132</v>
      </c>
      <c r="S936" t="s">
        <v>178</v>
      </c>
      <c r="T936" t="s">
        <v>41</v>
      </c>
      <c r="U936" t="s">
        <v>32</v>
      </c>
      <c r="V936">
        <v>5403</v>
      </c>
      <c r="W936">
        <v>7040</v>
      </c>
      <c r="X936" t="s">
        <v>143</v>
      </c>
      <c r="Y936" s="1">
        <v>0.76747160000000003</v>
      </c>
      <c r="AB936" t="s">
        <v>190</v>
      </c>
      <c r="AC936" t="s">
        <v>41</v>
      </c>
      <c r="AD936" t="s">
        <v>27</v>
      </c>
      <c r="AF936">
        <v>5066</v>
      </c>
      <c r="AG936" t="s">
        <v>132</v>
      </c>
    </row>
    <row r="937" spans="1:34" x14ac:dyDescent="0.35">
      <c r="A937" t="s">
        <v>460</v>
      </c>
      <c r="B937" t="s">
        <v>41</v>
      </c>
      <c r="C937" t="s">
        <v>28</v>
      </c>
      <c r="D937">
        <v>1876</v>
      </c>
      <c r="E937">
        <v>2089</v>
      </c>
      <c r="F937" t="s">
        <v>143</v>
      </c>
      <c r="G937" s="1">
        <v>0.89803730000000004</v>
      </c>
      <c r="J937" t="s">
        <v>234</v>
      </c>
      <c r="K937" t="s">
        <v>41</v>
      </c>
      <c r="L937" t="s">
        <v>32</v>
      </c>
      <c r="M937">
        <v>8553</v>
      </c>
      <c r="N937">
        <v>8912</v>
      </c>
      <c r="O937" t="s">
        <v>132</v>
      </c>
      <c r="P937" s="1">
        <v>0.95971720000000005</v>
      </c>
      <c r="S937" t="s">
        <v>178</v>
      </c>
      <c r="T937" t="s">
        <v>41</v>
      </c>
      <c r="U937" t="s">
        <v>703</v>
      </c>
      <c r="V937">
        <v>5104</v>
      </c>
      <c r="W937">
        <v>14604</v>
      </c>
      <c r="X937" t="s">
        <v>143</v>
      </c>
      <c r="Y937" s="1">
        <v>0.34949330000000001</v>
      </c>
      <c r="AB937" t="s">
        <v>191</v>
      </c>
      <c r="AC937" t="s">
        <v>41</v>
      </c>
      <c r="AD937" t="s">
        <v>26</v>
      </c>
      <c r="AF937">
        <v>1115</v>
      </c>
      <c r="AG937" t="s">
        <v>132</v>
      </c>
    </row>
    <row r="938" spans="1:34" x14ac:dyDescent="0.35">
      <c r="A938" t="s">
        <v>461</v>
      </c>
      <c r="B938" t="s">
        <v>41</v>
      </c>
      <c r="C938" t="s">
        <v>28</v>
      </c>
      <c r="D938">
        <v>1057</v>
      </c>
      <c r="E938">
        <v>1272</v>
      </c>
      <c r="F938" t="s">
        <v>143</v>
      </c>
      <c r="G938" s="1">
        <v>0.83097480000000001</v>
      </c>
      <c r="J938" t="s">
        <v>234</v>
      </c>
      <c r="K938" t="s">
        <v>41</v>
      </c>
      <c r="L938" t="s">
        <v>28</v>
      </c>
      <c r="M938">
        <v>2420</v>
      </c>
      <c r="N938">
        <v>2766</v>
      </c>
      <c r="O938" t="s">
        <v>132</v>
      </c>
      <c r="P938" s="1">
        <v>0.87490959999999995</v>
      </c>
      <c r="S938" t="s">
        <v>178</v>
      </c>
      <c r="T938" t="s">
        <v>41</v>
      </c>
      <c r="U938" t="s">
        <v>28</v>
      </c>
      <c r="V938">
        <v>171</v>
      </c>
      <c r="W938">
        <v>1601</v>
      </c>
      <c r="X938" t="s">
        <v>143</v>
      </c>
      <c r="Y938" s="1">
        <v>0.10680820000000001</v>
      </c>
      <c r="AB938" t="s">
        <v>191</v>
      </c>
      <c r="AC938" t="s">
        <v>41</v>
      </c>
      <c r="AD938" t="s">
        <v>27</v>
      </c>
      <c r="AF938">
        <v>2458</v>
      </c>
      <c r="AG938" t="s">
        <v>132</v>
      </c>
    </row>
    <row r="939" spans="1:34" x14ac:dyDescent="0.35">
      <c r="A939" t="s">
        <v>462</v>
      </c>
      <c r="B939" t="s">
        <v>41</v>
      </c>
      <c r="C939" t="s">
        <v>28</v>
      </c>
      <c r="D939">
        <v>670</v>
      </c>
      <c r="E939">
        <v>1619</v>
      </c>
      <c r="F939" t="s">
        <v>143</v>
      </c>
      <c r="G939" s="1">
        <v>0.41383569999999997</v>
      </c>
      <c r="J939" t="s">
        <v>234</v>
      </c>
      <c r="K939" t="s">
        <v>41</v>
      </c>
      <c r="L939" t="s">
        <v>703</v>
      </c>
      <c r="M939">
        <v>14719</v>
      </c>
      <c r="N939">
        <v>17155</v>
      </c>
      <c r="O939" t="s">
        <v>132</v>
      </c>
      <c r="P939" s="1">
        <v>0.8580006</v>
      </c>
      <c r="S939" t="s">
        <v>178</v>
      </c>
      <c r="T939" t="s">
        <v>41</v>
      </c>
      <c r="U939" t="s">
        <v>27</v>
      </c>
      <c r="V939">
        <v>1</v>
      </c>
      <c r="W939">
        <v>1949</v>
      </c>
      <c r="X939" t="s">
        <v>143</v>
      </c>
      <c r="Y939" s="1">
        <v>5.1309999999999995E-4</v>
      </c>
      <c r="AB939" t="s">
        <v>192</v>
      </c>
      <c r="AC939" t="s">
        <v>41</v>
      </c>
      <c r="AD939" t="s">
        <v>32</v>
      </c>
      <c r="AE939">
        <v>8592</v>
      </c>
      <c r="AF939">
        <v>20689</v>
      </c>
      <c r="AG939" t="s">
        <v>132</v>
      </c>
      <c r="AH939" s="1">
        <v>0.41529319999999997</v>
      </c>
    </row>
    <row r="940" spans="1:34" x14ac:dyDescent="0.35">
      <c r="A940" t="s">
        <v>463</v>
      </c>
      <c r="B940" t="s">
        <v>41</v>
      </c>
      <c r="C940" t="s">
        <v>28</v>
      </c>
      <c r="D940">
        <v>136</v>
      </c>
      <c r="E940">
        <v>128</v>
      </c>
      <c r="F940" t="s">
        <v>143</v>
      </c>
      <c r="G940" s="1">
        <v>1</v>
      </c>
      <c r="J940" t="s">
        <v>234</v>
      </c>
      <c r="K940" t="s">
        <v>41</v>
      </c>
      <c r="L940" t="s">
        <v>27</v>
      </c>
      <c r="M940">
        <v>1321</v>
      </c>
      <c r="N940">
        <v>2278</v>
      </c>
      <c r="O940" t="s">
        <v>132</v>
      </c>
      <c r="P940" s="1">
        <v>0.57989469999999999</v>
      </c>
      <c r="S940" t="s">
        <v>178</v>
      </c>
      <c r="T940" t="s">
        <v>41</v>
      </c>
      <c r="U940" t="s">
        <v>26</v>
      </c>
      <c r="W940">
        <v>1354</v>
      </c>
      <c r="X940" t="s">
        <v>143</v>
      </c>
      <c r="AB940" t="s">
        <v>192</v>
      </c>
      <c r="AC940" t="s">
        <v>41</v>
      </c>
      <c r="AD940" t="s">
        <v>703</v>
      </c>
      <c r="AE940">
        <v>2662</v>
      </c>
      <c r="AF940">
        <v>43892</v>
      </c>
      <c r="AG940" t="s">
        <v>132</v>
      </c>
      <c r="AH940" s="1">
        <v>6.0648899999999999E-2</v>
      </c>
    </row>
    <row r="941" spans="1:34" x14ac:dyDescent="0.35">
      <c r="A941" t="s">
        <v>464</v>
      </c>
      <c r="B941" t="s">
        <v>41</v>
      </c>
      <c r="C941" t="s">
        <v>28</v>
      </c>
      <c r="D941">
        <v>1396</v>
      </c>
      <c r="E941">
        <v>1636</v>
      </c>
      <c r="F941" t="s">
        <v>143</v>
      </c>
      <c r="G941" s="1">
        <v>0.85330079999999997</v>
      </c>
      <c r="J941" t="s">
        <v>234</v>
      </c>
      <c r="K941" t="s">
        <v>41</v>
      </c>
      <c r="L941" t="s">
        <v>26</v>
      </c>
      <c r="M941">
        <v>2</v>
      </c>
      <c r="N941">
        <v>1033</v>
      </c>
      <c r="O941" t="s">
        <v>132</v>
      </c>
      <c r="P941" s="1">
        <v>1.9361000000000001E-3</v>
      </c>
      <c r="S941" t="s">
        <v>179</v>
      </c>
      <c r="T941" t="s">
        <v>41</v>
      </c>
      <c r="U941" t="s">
        <v>32</v>
      </c>
      <c r="V941">
        <v>8586</v>
      </c>
      <c r="W941">
        <v>10539</v>
      </c>
      <c r="X941" t="s">
        <v>143</v>
      </c>
      <c r="Y941" s="1">
        <v>0.81468830000000003</v>
      </c>
      <c r="AB941" t="s">
        <v>192</v>
      </c>
      <c r="AC941" t="s">
        <v>41</v>
      </c>
      <c r="AD941" t="s">
        <v>28</v>
      </c>
      <c r="AE941">
        <v>4</v>
      </c>
      <c r="AF941">
        <v>5161</v>
      </c>
      <c r="AG941" t="s">
        <v>132</v>
      </c>
      <c r="AH941" s="1">
        <v>7.7499999999999997E-4</v>
      </c>
    </row>
    <row r="942" spans="1:34" x14ac:dyDescent="0.35">
      <c r="A942" t="s">
        <v>465</v>
      </c>
      <c r="B942" t="s">
        <v>41</v>
      </c>
      <c r="C942" t="s">
        <v>28</v>
      </c>
      <c r="D942">
        <v>2023</v>
      </c>
      <c r="E942">
        <v>2345</v>
      </c>
      <c r="F942" t="s">
        <v>143</v>
      </c>
      <c r="G942" s="1">
        <v>0.86268659999999997</v>
      </c>
      <c r="J942" t="s">
        <v>235</v>
      </c>
      <c r="K942" t="s">
        <v>41</v>
      </c>
      <c r="L942" t="s">
        <v>32</v>
      </c>
      <c r="M942">
        <v>11754</v>
      </c>
      <c r="N942">
        <v>12717</v>
      </c>
      <c r="O942" t="s">
        <v>132</v>
      </c>
      <c r="P942" s="1">
        <v>0.92427459999999995</v>
      </c>
      <c r="S942" t="s">
        <v>179</v>
      </c>
      <c r="T942" t="s">
        <v>41</v>
      </c>
      <c r="U942" t="s">
        <v>703</v>
      </c>
      <c r="V942">
        <v>8177</v>
      </c>
      <c r="W942">
        <v>18182</v>
      </c>
      <c r="X942" t="s">
        <v>143</v>
      </c>
      <c r="Y942" s="1">
        <v>0.44973049999999998</v>
      </c>
      <c r="AB942" t="s">
        <v>192</v>
      </c>
      <c r="AC942" t="s">
        <v>41</v>
      </c>
      <c r="AD942" t="s">
        <v>26</v>
      </c>
      <c r="AF942">
        <v>2578</v>
      </c>
      <c r="AG942" t="s">
        <v>132</v>
      </c>
    </row>
    <row r="943" spans="1:34" x14ac:dyDescent="0.35">
      <c r="A943" t="s">
        <v>466</v>
      </c>
      <c r="B943" t="s">
        <v>41</v>
      </c>
      <c r="C943" t="s">
        <v>28</v>
      </c>
      <c r="D943">
        <v>2171</v>
      </c>
      <c r="E943">
        <v>2473</v>
      </c>
      <c r="F943" t="s">
        <v>143</v>
      </c>
      <c r="G943" s="1">
        <v>0.87788109999999997</v>
      </c>
      <c r="J943" t="s">
        <v>235</v>
      </c>
      <c r="K943" t="s">
        <v>41</v>
      </c>
      <c r="L943" t="s">
        <v>28</v>
      </c>
      <c r="M943">
        <v>8194</v>
      </c>
      <c r="N943">
        <v>9199</v>
      </c>
      <c r="O943" t="s">
        <v>132</v>
      </c>
      <c r="P943" s="1">
        <v>0.89074900000000001</v>
      </c>
      <c r="S943" t="s">
        <v>179</v>
      </c>
      <c r="T943" t="s">
        <v>41</v>
      </c>
      <c r="U943" t="s">
        <v>28</v>
      </c>
      <c r="V943">
        <v>336</v>
      </c>
      <c r="W943">
        <v>2230</v>
      </c>
      <c r="X943" t="s">
        <v>143</v>
      </c>
      <c r="Y943" s="1">
        <v>0.15067259999999999</v>
      </c>
      <c r="AB943" t="s">
        <v>192</v>
      </c>
      <c r="AC943" t="s">
        <v>41</v>
      </c>
      <c r="AD943" t="s">
        <v>27</v>
      </c>
      <c r="AF943">
        <v>5011</v>
      </c>
      <c r="AG943" t="s">
        <v>132</v>
      </c>
    </row>
    <row r="944" spans="1:34" x14ac:dyDescent="0.35">
      <c r="A944" t="s">
        <v>467</v>
      </c>
      <c r="B944" t="s">
        <v>41</v>
      </c>
      <c r="C944" t="s">
        <v>28</v>
      </c>
      <c r="D944">
        <v>1167</v>
      </c>
      <c r="E944">
        <v>1424</v>
      </c>
      <c r="F944" t="s">
        <v>143</v>
      </c>
      <c r="G944" s="1">
        <v>0.81952250000000004</v>
      </c>
      <c r="J944" t="s">
        <v>235</v>
      </c>
      <c r="K944" t="s">
        <v>41</v>
      </c>
      <c r="L944" t="s">
        <v>703</v>
      </c>
      <c r="M944">
        <v>40882</v>
      </c>
      <c r="N944">
        <v>46778</v>
      </c>
      <c r="O944" t="s">
        <v>132</v>
      </c>
      <c r="P944" s="1">
        <v>0.87395789999999995</v>
      </c>
      <c r="S944" t="s">
        <v>179</v>
      </c>
      <c r="T944" t="s">
        <v>41</v>
      </c>
      <c r="U944" t="s">
        <v>27</v>
      </c>
      <c r="V944">
        <v>2</v>
      </c>
      <c r="W944">
        <v>2427</v>
      </c>
      <c r="X944" t="s">
        <v>143</v>
      </c>
      <c r="Y944" s="1">
        <v>8.2410000000000003E-4</v>
      </c>
      <c r="AB944" t="s">
        <v>193</v>
      </c>
      <c r="AC944" t="s">
        <v>41</v>
      </c>
      <c r="AD944" t="s">
        <v>32</v>
      </c>
      <c r="AE944">
        <v>3018</v>
      </c>
      <c r="AF944">
        <v>10102</v>
      </c>
      <c r="AG944" t="s">
        <v>132</v>
      </c>
      <c r="AH944" s="1">
        <v>0.29875269999999998</v>
      </c>
    </row>
    <row r="945" spans="1:34" x14ac:dyDescent="0.35">
      <c r="A945" t="s">
        <v>468</v>
      </c>
      <c r="B945" t="s">
        <v>41</v>
      </c>
      <c r="C945" t="s">
        <v>28</v>
      </c>
      <c r="D945">
        <v>3221</v>
      </c>
      <c r="E945">
        <v>3492</v>
      </c>
      <c r="F945" t="s">
        <v>143</v>
      </c>
      <c r="G945" s="1">
        <v>0.92239400000000005</v>
      </c>
      <c r="J945" t="s">
        <v>235</v>
      </c>
      <c r="K945" t="s">
        <v>41</v>
      </c>
      <c r="L945" t="s">
        <v>27</v>
      </c>
      <c r="M945">
        <v>4677</v>
      </c>
      <c r="N945">
        <v>7870</v>
      </c>
      <c r="O945" t="s">
        <v>132</v>
      </c>
      <c r="P945" s="1">
        <v>0.59428210000000004</v>
      </c>
      <c r="S945" t="s">
        <v>179</v>
      </c>
      <c r="T945" t="s">
        <v>41</v>
      </c>
      <c r="U945" t="s">
        <v>26</v>
      </c>
      <c r="W945">
        <v>1412</v>
      </c>
      <c r="X945" t="s">
        <v>143</v>
      </c>
      <c r="AB945" t="s">
        <v>193</v>
      </c>
      <c r="AC945" t="s">
        <v>41</v>
      </c>
      <c r="AD945" t="s">
        <v>703</v>
      </c>
      <c r="AE945">
        <v>1954</v>
      </c>
      <c r="AF945">
        <v>35062</v>
      </c>
      <c r="AG945" t="s">
        <v>132</v>
      </c>
      <c r="AH945" s="1">
        <v>5.5729899999999999E-2</v>
      </c>
    </row>
    <row r="946" spans="1:34" x14ac:dyDescent="0.35">
      <c r="A946" t="s">
        <v>469</v>
      </c>
      <c r="B946" t="s">
        <v>41</v>
      </c>
      <c r="C946" t="s">
        <v>28</v>
      </c>
      <c r="D946">
        <v>2036</v>
      </c>
      <c r="E946">
        <v>2809</v>
      </c>
      <c r="F946" t="s">
        <v>143</v>
      </c>
      <c r="G946" s="1">
        <v>0.72481309999999999</v>
      </c>
      <c r="J946" t="s">
        <v>235</v>
      </c>
      <c r="K946" t="s">
        <v>41</v>
      </c>
      <c r="L946" t="s">
        <v>26</v>
      </c>
      <c r="M946">
        <v>8</v>
      </c>
      <c r="N946">
        <v>3131</v>
      </c>
      <c r="O946" t="s">
        <v>132</v>
      </c>
      <c r="P946" s="1">
        <v>2.5550999999999998E-3</v>
      </c>
      <c r="S946" t="s">
        <v>180</v>
      </c>
      <c r="T946" t="s">
        <v>41</v>
      </c>
      <c r="U946" t="s">
        <v>32</v>
      </c>
      <c r="V946">
        <v>5247</v>
      </c>
      <c r="W946">
        <v>6509</v>
      </c>
      <c r="X946" t="s">
        <v>143</v>
      </c>
      <c r="Y946" s="1">
        <v>0.80611460000000001</v>
      </c>
      <c r="AB946" t="s">
        <v>193</v>
      </c>
      <c r="AC946" t="s">
        <v>41</v>
      </c>
      <c r="AD946" t="s">
        <v>28</v>
      </c>
      <c r="AE946">
        <v>1</v>
      </c>
      <c r="AF946">
        <v>5760</v>
      </c>
      <c r="AG946" t="s">
        <v>132</v>
      </c>
      <c r="AH946" s="1">
        <v>1.7359999999999999E-4</v>
      </c>
    </row>
    <row r="947" spans="1:34" x14ac:dyDescent="0.35">
      <c r="A947" t="s">
        <v>470</v>
      </c>
      <c r="B947" t="s">
        <v>41</v>
      </c>
      <c r="C947" t="s">
        <v>28</v>
      </c>
      <c r="D947">
        <v>1350</v>
      </c>
      <c r="E947">
        <v>1715</v>
      </c>
      <c r="F947" t="s">
        <v>143</v>
      </c>
      <c r="G947" s="1">
        <v>0.78717199999999998</v>
      </c>
      <c r="J947" t="s">
        <v>236</v>
      </c>
      <c r="K947" t="s">
        <v>70</v>
      </c>
      <c r="L947" t="s">
        <v>703</v>
      </c>
      <c r="M947">
        <v>59685</v>
      </c>
      <c r="N947">
        <v>57862</v>
      </c>
      <c r="O947" t="s">
        <v>132</v>
      </c>
      <c r="P947" s="1">
        <v>1</v>
      </c>
      <c r="S947" t="s">
        <v>180</v>
      </c>
      <c r="T947" t="s">
        <v>41</v>
      </c>
      <c r="U947" t="s">
        <v>703</v>
      </c>
      <c r="V947">
        <v>3775</v>
      </c>
      <c r="W947">
        <v>9923</v>
      </c>
      <c r="X947" t="s">
        <v>143</v>
      </c>
      <c r="Y947" s="1">
        <v>0.38042930000000003</v>
      </c>
      <c r="AB947" t="s">
        <v>193</v>
      </c>
      <c r="AC947" t="s">
        <v>41</v>
      </c>
      <c r="AD947" t="s">
        <v>26</v>
      </c>
      <c r="AF947">
        <v>2284</v>
      </c>
      <c r="AG947" t="s">
        <v>132</v>
      </c>
    </row>
    <row r="948" spans="1:34" x14ac:dyDescent="0.35">
      <c r="A948" t="s">
        <v>471</v>
      </c>
      <c r="B948" t="s">
        <v>41</v>
      </c>
      <c r="C948" t="s">
        <v>28</v>
      </c>
      <c r="D948">
        <v>432</v>
      </c>
      <c r="E948">
        <v>425</v>
      </c>
      <c r="F948" t="s">
        <v>143</v>
      </c>
      <c r="G948" s="1">
        <v>1</v>
      </c>
      <c r="J948" t="s">
        <v>236</v>
      </c>
      <c r="K948" t="s">
        <v>70</v>
      </c>
      <c r="L948" t="s">
        <v>28</v>
      </c>
      <c r="M948">
        <v>8286</v>
      </c>
      <c r="N948">
        <v>8812</v>
      </c>
      <c r="O948" t="s">
        <v>132</v>
      </c>
      <c r="P948" s="1">
        <v>0.9403087</v>
      </c>
      <c r="S948" t="s">
        <v>180</v>
      </c>
      <c r="T948" t="s">
        <v>41</v>
      </c>
      <c r="U948" t="s">
        <v>28</v>
      </c>
      <c r="V948">
        <v>148</v>
      </c>
      <c r="W948">
        <v>1097</v>
      </c>
      <c r="X948" t="s">
        <v>143</v>
      </c>
      <c r="Y948" s="1">
        <v>0.13491339999999999</v>
      </c>
      <c r="AB948" t="s">
        <v>193</v>
      </c>
      <c r="AC948" t="s">
        <v>41</v>
      </c>
      <c r="AD948" t="s">
        <v>27</v>
      </c>
      <c r="AF948">
        <v>5115</v>
      </c>
      <c r="AG948" t="s">
        <v>132</v>
      </c>
    </row>
    <row r="949" spans="1:34" x14ac:dyDescent="0.35">
      <c r="A949" t="s">
        <v>472</v>
      </c>
      <c r="B949" t="s">
        <v>41</v>
      </c>
      <c r="C949" t="s">
        <v>28</v>
      </c>
      <c r="D949">
        <v>372</v>
      </c>
      <c r="E949">
        <v>559</v>
      </c>
      <c r="F949" t="s">
        <v>143</v>
      </c>
      <c r="G949" s="1">
        <v>0.66547409999999996</v>
      </c>
      <c r="J949" t="s">
        <v>236</v>
      </c>
      <c r="K949" t="s">
        <v>70</v>
      </c>
      <c r="L949" t="s">
        <v>32</v>
      </c>
      <c r="M949">
        <v>14847</v>
      </c>
      <c r="N949">
        <v>16610</v>
      </c>
      <c r="O949" t="s">
        <v>132</v>
      </c>
      <c r="P949" s="1">
        <v>0.89385910000000002</v>
      </c>
      <c r="S949" t="s">
        <v>180</v>
      </c>
      <c r="T949" t="s">
        <v>41</v>
      </c>
      <c r="U949" t="s">
        <v>27</v>
      </c>
      <c r="V949">
        <v>1</v>
      </c>
      <c r="W949">
        <v>1137</v>
      </c>
      <c r="X949" t="s">
        <v>143</v>
      </c>
      <c r="Y949" s="1">
        <v>8.7949999999999996E-4</v>
      </c>
      <c r="AB949" t="s">
        <v>194</v>
      </c>
      <c r="AC949" t="s">
        <v>41</v>
      </c>
      <c r="AD949" t="s">
        <v>32</v>
      </c>
      <c r="AE949">
        <v>6635</v>
      </c>
      <c r="AF949">
        <v>14360</v>
      </c>
      <c r="AG949" t="s">
        <v>132</v>
      </c>
      <c r="AH949" s="1">
        <v>0.4620474</v>
      </c>
    </row>
    <row r="950" spans="1:34" x14ac:dyDescent="0.35">
      <c r="A950" t="s">
        <v>473</v>
      </c>
      <c r="B950" t="s">
        <v>41</v>
      </c>
      <c r="C950" t="s">
        <v>28</v>
      </c>
      <c r="D950">
        <v>1815</v>
      </c>
      <c r="E950">
        <v>2006</v>
      </c>
      <c r="F950" t="s">
        <v>143</v>
      </c>
      <c r="G950" s="1">
        <v>0.90478559999999997</v>
      </c>
      <c r="J950" t="s">
        <v>236</v>
      </c>
      <c r="K950" t="s">
        <v>70</v>
      </c>
      <c r="L950" t="s">
        <v>27</v>
      </c>
      <c r="M950">
        <v>2844</v>
      </c>
      <c r="N950">
        <v>8584</v>
      </c>
      <c r="O950" t="s">
        <v>132</v>
      </c>
      <c r="P950" s="1">
        <v>0.3313141</v>
      </c>
      <c r="S950" t="s">
        <v>180</v>
      </c>
      <c r="T950" t="s">
        <v>41</v>
      </c>
      <c r="U950" t="s">
        <v>26</v>
      </c>
      <c r="W950">
        <v>772</v>
      </c>
      <c r="X950" t="s">
        <v>143</v>
      </c>
      <c r="AB950" t="s">
        <v>194</v>
      </c>
      <c r="AC950" t="s">
        <v>41</v>
      </c>
      <c r="AD950" t="s">
        <v>703</v>
      </c>
      <c r="AE950">
        <v>2370</v>
      </c>
      <c r="AF950">
        <v>38094</v>
      </c>
      <c r="AG950" t="s">
        <v>132</v>
      </c>
      <c r="AH950" s="1">
        <v>6.2214499999999999E-2</v>
      </c>
    </row>
    <row r="951" spans="1:34" x14ac:dyDescent="0.35">
      <c r="A951" t="s">
        <v>474</v>
      </c>
      <c r="B951" t="s">
        <v>41</v>
      </c>
      <c r="C951" t="s">
        <v>28</v>
      </c>
      <c r="D951">
        <v>2138</v>
      </c>
      <c r="E951">
        <v>2549</v>
      </c>
      <c r="F951" t="s">
        <v>143</v>
      </c>
      <c r="G951" s="1">
        <v>0.83876030000000001</v>
      </c>
      <c r="J951" t="s">
        <v>236</v>
      </c>
      <c r="K951" t="s">
        <v>70</v>
      </c>
      <c r="L951" t="s">
        <v>26</v>
      </c>
      <c r="M951">
        <v>1</v>
      </c>
      <c r="N951">
        <v>4935</v>
      </c>
      <c r="O951" t="s">
        <v>132</v>
      </c>
      <c r="P951" s="1">
        <v>2.0259999999999999E-4</v>
      </c>
      <c r="S951" t="s">
        <v>181</v>
      </c>
      <c r="T951" t="s">
        <v>41</v>
      </c>
      <c r="U951" t="s">
        <v>32</v>
      </c>
      <c r="V951">
        <v>6713</v>
      </c>
      <c r="W951">
        <v>8179</v>
      </c>
      <c r="X951" t="s">
        <v>143</v>
      </c>
      <c r="Y951" s="1">
        <v>0.8207605</v>
      </c>
      <c r="AB951" t="s">
        <v>194</v>
      </c>
      <c r="AC951" t="s">
        <v>41</v>
      </c>
      <c r="AD951" t="s">
        <v>28</v>
      </c>
      <c r="AE951">
        <v>7</v>
      </c>
      <c r="AF951">
        <v>5181</v>
      </c>
      <c r="AG951" t="s">
        <v>132</v>
      </c>
      <c r="AH951" s="1">
        <v>1.3511E-3</v>
      </c>
    </row>
    <row r="952" spans="1:34" x14ac:dyDescent="0.35">
      <c r="A952" t="s">
        <v>475</v>
      </c>
      <c r="B952" t="s">
        <v>41</v>
      </c>
      <c r="C952" t="s">
        <v>28</v>
      </c>
      <c r="D952">
        <v>4067</v>
      </c>
      <c r="E952">
        <v>4683</v>
      </c>
      <c r="F952" t="s">
        <v>143</v>
      </c>
      <c r="G952" s="1">
        <v>0.86846040000000002</v>
      </c>
      <c r="J952" t="s">
        <v>237</v>
      </c>
      <c r="K952" t="s">
        <v>70</v>
      </c>
      <c r="L952" t="s">
        <v>703</v>
      </c>
      <c r="M952">
        <v>64454</v>
      </c>
      <c r="N952">
        <v>57397</v>
      </c>
      <c r="O952" t="s">
        <v>132</v>
      </c>
      <c r="P952" s="1">
        <v>1</v>
      </c>
      <c r="S952" t="s">
        <v>181</v>
      </c>
      <c r="T952" t="s">
        <v>41</v>
      </c>
      <c r="U952" t="s">
        <v>703</v>
      </c>
      <c r="V952">
        <v>7944</v>
      </c>
      <c r="W952">
        <v>15926</v>
      </c>
      <c r="X952" t="s">
        <v>143</v>
      </c>
      <c r="Y952" s="1">
        <v>0.498807</v>
      </c>
      <c r="AB952" t="s">
        <v>194</v>
      </c>
      <c r="AC952" t="s">
        <v>41</v>
      </c>
      <c r="AD952" t="s">
        <v>26</v>
      </c>
      <c r="AF952">
        <v>2684</v>
      </c>
      <c r="AG952" t="s">
        <v>132</v>
      </c>
    </row>
    <row r="953" spans="1:34" x14ac:dyDescent="0.35">
      <c r="A953" t="s">
        <v>476</v>
      </c>
      <c r="B953" t="s">
        <v>41</v>
      </c>
      <c r="C953" t="s">
        <v>28</v>
      </c>
      <c r="D953">
        <v>2496</v>
      </c>
      <c r="E953">
        <v>2927</v>
      </c>
      <c r="F953" t="s">
        <v>143</v>
      </c>
      <c r="G953" s="1">
        <v>0.85275020000000001</v>
      </c>
      <c r="J953" t="s">
        <v>237</v>
      </c>
      <c r="K953" t="s">
        <v>70</v>
      </c>
      <c r="L953" t="s">
        <v>32</v>
      </c>
      <c r="M953">
        <v>16474</v>
      </c>
      <c r="N953">
        <v>16966</v>
      </c>
      <c r="O953" t="s">
        <v>132</v>
      </c>
      <c r="P953" s="1">
        <v>0.97100089999999994</v>
      </c>
      <c r="S953" t="s">
        <v>181</v>
      </c>
      <c r="T953" t="s">
        <v>41</v>
      </c>
      <c r="U953" t="s">
        <v>28</v>
      </c>
      <c r="V953">
        <v>407</v>
      </c>
      <c r="W953">
        <v>2173</v>
      </c>
      <c r="X953" t="s">
        <v>143</v>
      </c>
      <c r="Y953" s="1">
        <v>0.18729870000000001</v>
      </c>
      <c r="AB953" t="s">
        <v>194</v>
      </c>
      <c r="AC953" t="s">
        <v>41</v>
      </c>
      <c r="AD953" t="s">
        <v>27</v>
      </c>
      <c r="AF953">
        <v>5281</v>
      </c>
      <c r="AG953" t="s">
        <v>132</v>
      </c>
    </row>
    <row r="954" spans="1:34" x14ac:dyDescent="0.35">
      <c r="A954" t="s">
        <v>477</v>
      </c>
      <c r="B954" t="s">
        <v>41</v>
      </c>
      <c r="C954" t="s">
        <v>28</v>
      </c>
      <c r="D954">
        <v>1484</v>
      </c>
      <c r="E954">
        <v>1783</v>
      </c>
      <c r="F954" t="s">
        <v>143</v>
      </c>
      <c r="G954" s="1">
        <v>0.83230510000000002</v>
      </c>
      <c r="J954" t="s">
        <v>237</v>
      </c>
      <c r="K954" t="s">
        <v>70</v>
      </c>
      <c r="L954" t="s">
        <v>28</v>
      </c>
      <c r="M954">
        <v>7705</v>
      </c>
      <c r="N954">
        <v>8602</v>
      </c>
      <c r="O954" t="s">
        <v>132</v>
      </c>
      <c r="P954" s="1">
        <v>0.89572189999999996</v>
      </c>
      <c r="S954" t="s">
        <v>181</v>
      </c>
      <c r="T954" t="s">
        <v>41</v>
      </c>
      <c r="U954" t="s">
        <v>27</v>
      </c>
      <c r="V954">
        <v>7</v>
      </c>
      <c r="W954">
        <v>2192</v>
      </c>
      <c r="X954" t="s">
        <v>143</v>
      </c>
      <c r="Y954" s="1">
        <v>3.1933999999999999E-3</v>
      </c>
      <c r="AB954" t="s">
        <v>195</v>
      </c>
      <c r="AC954" t="s">
        <v>41</v>
      </c>
      <c r="AD954" t="s">
        <v>26</v>
      </c>
      <c r="AF954">
        <v>4073</v>
      </c>
      <c r="AG954" t="s">
        <v>132</v>
      </c>
    </row>
    <row r="955" spans="1:34" x14ac:dyDescent="0.35">
      <c r="A955" t="s">
        <v>478</v>
      </c>
      <c r="B955" t="s">
        <v>41</v>
      </c>
      <c r="C955" t="s">
        <v>28</v>
      </c>
      <c r="D955">
        <v>2743</v>
      </c>
      <c r="E955">
        <v>3113</v>
      </c>
      <c r="F955" t="s">
        <v>143</v>
      </c>
      <c r="G955" s="1">
        <v>0.88114360000000003</v>
      </c>
      <c r="J955" t="s">
        <v>237</v>
      </c>
      <c r="K955" t="s">
        <v>70</v>
      </c>
      <c r="L955" t="s">
        <v>27</v>
      </c>
      <c r="M955">
        <v>2899</v>
      </c>
      <c r="N955">
        <v>8999</v>
      </c>
      <c r="O955" t="s">
        <v>132</v>
      </c>
      <c r="P955" s="1">
        <v>0.32214690000000001</v>
      </c>
      <c r="S955" t="s">
        <v>181</v>
      </c>
      <c r="T955" t="s">
        <v>41</v>
      </c>
      <c r="U955" t="s">
        <v>26</v>
      </c>
      <c r="W955">
        <v>1218</v>
      </c>
      <c r="X955" t="s">
        <v>143</v>
      </c>
      <c r="AB955" t="s">
        <v>195</v>
      </c>
      <c r="AC955" t="s">
        <v>41</v>
      </c>
      <c r="AD955" t="s">
        <v>27</v>
      </c>
      <c r="AF955">
        <v>7687</v>
      </c>
      <c r="AG955" t="s">
        <v>132</v>
      </c>
    </row>
    <row r="956" spans="1:34" x14ac:dyDescent="0.35">
      <c r="A956" t="s">
        <v>479</v>
      </c>
      <c r="B956" t="s">
        <v>41</v>
      </c>
      <c r="C956" t="s">
        <v>28</v>
      </c>
      <c r="D956">
        <v>450</v>
      </c>
      <c r="E956">
        <v>547</v>
      </c>
      <c r="F956" t="s">
        <v>143</v>
      </c>
      <c r="G956" s="1">
        <v>0.82266910000000004</v>
      </c>
      <c r="J956" t="s">
        <v>237</v>
      </c>
      <c r="K956" t="s">
        <v>41</v>
      </c>
      <c r="L956" t="s">
        <v>26</v>
      </c>
      <c r="N956">
        <v>5429</v>
      </c>
      <c r="O956" t="s">
        <v>132</v>
      </c>
      <c r="S956" t="s">
        <v>182</v>
      </c>
      <c r="T956" t="s">
        <v>41</v>
      </c>
      <c r="U956" t="s">
        <v>26</v>
      </c>
      <c r="W956">
        <v>1318</v>
      </c>
      <c r="X956" t="s">
        <v>132</v>
      </c>
      <c r="AB956" t="s">
        <v>196</v>
      </c>
      <c r="AC956" t="s">
        <v>41</v>
      </c>
      <c r="AD956" t="s">
        <v>26</v>
      </c>
      <c r="AF956">
        <v>2955</v>
      </c>
      <c r="AG956" t="s">
        <v>132</v>
      </c>
    </row>
    <row r="957" spans="1:34" x14ac:dyDescent="0.35">
      <c r="A957" t="s">
        <v>480</v>
      </c>
      <c r="B957" t="s">
        <v>41</v>
      </c>
      <c r="C957" t="s">
        <v>28</v>
      </c>
      <c r="D957">
        <v>701</v>
      </c>
      <c r="E957">
        <v>820</v>
      </c>
      <c r="F957" t="s">
        <v>143</v>
      </c>
      <c r="G957" s="1">
        <v>0.85487809999999997</v>
      </c>
      <c r="J957" t="s">
        <v>238</v>
      </c>
      <c r="K957" t="s">
        <v>70</v>
      </c>
      <c r="L957" t="s">
        <v>703</v>
      </c>
      <c r="M957">
        <v>30305</v>
      </c>
      <c r="N957">
        <v>31569</v>
      </c>
      <c r="O957" t="s">
        <v>132</v>
      </c>
      <c r="P957" s="1">
        <v>0.9599607</v>
      </c>
      <c r="S957" t="s">
        <v>183</v>
      </c>
      <c r="T957" t="s">
        <v>41</v>
      </c>
      <c r="U957" t="s">
        <v>26</v>
      </c>
      <c r="W957">
        <v>1957</v>
      </c>
      <c r="X957" t="s">
        <v>132</v>
      </c>
      <c r="AB957" t="s">
        <v>196</v>
      </c>
      <c r="AC957" t="s">
        <v>41</v>
      </c>
      <c r="AD957" t="s">
        <v>27</v>
      </c>
      <c r="AF957">
        <v>6040</v>
      </c>
      <c r="AG957" t="s">
        <v>132</v>
      </c>
    </row>
    <row r="958" spans="1:34" x14ac:dyDescent="0.35">
      <c r="A958" t="s">
        <v>481</v>
      </c>
      <c r="B958" t="s">
        <v>41</v>
      </c>
      <c r="C958" t="s">
        <v>28</v>
      </c>
      <c r="D958">
        <v>46</v>
      </c>
      <c r="E958">
        <v>50</v>
      </c>
      <c r="F958" t="s">
        <v>143</v>
      </c>
      <c r="G958" s="1">
        <v>0.92</v>
      </c>
      <c r="J958" t="s">
        <v>238</v>
      </c>
      <c r="K958" t="s">
        <v>70</v>
      </c>
      <c r="L958" t="s">
        <v>32</v>
      </c>
      <c r="M958">
        <v>11388</v>
      </c>
      <c r="N958">
        <v>12362</v>
      </c>
      <c r="O958" t="s">
        <v>132</v>
      </c>
      <c r="P958" s="1">
        <v>0.92121019999999998</v>
      </c>
      <c r="S958" t="s">
        <v>184</v>
      </c>
      <c r="T958" t="s">
        <v>41</v>
      </c>
      <c r="U958" t="s">
        <v>26</v>
      </c>
      <c r="W958">
        <v>2377</v>
      </c>
      <c r="X958" t="s">
        <v>132</v>
      </c>
      <c r="AB958" t="s">
        <v>197</v>
      </c>
      <c r="AC958" t="s">
        <v>41</v>
      </c>
      <c r="AD958" t="s">
        <v>26</v>
      </c>
      <c r="AF958">
        <v>912</v>
      </c>
      <c r="AG958" t="s">
        <v>132</v>
      </c>
    </row>
    <row r="959" spans="1:34" x14ac:dyDescent="0.35">
      <c r="A959" t="s">
        <v>482</v>
      </c>
      <c r="B959" t="s">
        <v>41</v>
      </c>
      <c r="C959" t="s">
        <v>28</v>
      </c>
      <c r="D959">
        <v>815</v>
      </c>
      <c r="E959">
        <v>934</v>
      </c>
      <c r="F959" t="s">
        <v>143</v>
      </c>
      <c r="G959" s="1">
        <v>0.87259100000000001</v>
      </c>
      <c r="J959" t="s">
        <v>238</v>
      </c>
      <c r="K959" t="s">
        <v>70</v>
      </c>
      <c r="L959" t="s">
        <v>28</v>
      </c>
      <c r="M959">
        <v>3433</v>
      </c>
      <c r="N959">
        <v>4215</v>
      </c>
      <c r="O959" t="s">
        <v>132</v>
      </c>
      <c r="P959" s="1">
        <v>0.81447210000000003</v>
      </c>
      <c r="S959" t="s">
        <v>184</v>
      </c>
      <c r="T959" t="s">
        <v>41</v>
      </c>
      <c r="U959" t="s">
        <v>27</v>
      </c>
      <c r="W959">
        <v>4819</v>
      </c>
      <c r="X959" t="s">
        <v>132</v>
      </c>
      <c r="AB959" t="s">
        <v>197</v>
      </c>
      <c r="AC959" t="s">
        <v>41</v>
      </c>
      <c r="AD959" t="s">
        <v>27</v>
      </c>
      <c r="AF959">
        <v>1239</v>
      </c>
      <c r="AG959" t="s">
        <v>132</v>
      </c>
    </row>
    <row r="960" spans="1:34" x14ac:dyDescent="0.35">
      <c r="A960" t="s">
        <v>483</v>
      </c>
      <c r="B960" t="s">
        <v>41</v>
      </c>
      <c r="C960" t="s">
        <v>28</v>
      </c>
      <c r="D960">
        <v>587</v>
      </c>
      <c r="E960">
        <v>709</v>
      </c>
      <c r="F960" t="s">
        <v>143</v>
      </c>
      <c r="G960" s="1">
        <v>0.82792659999999996</v>
      </c>
      <c r="J960" t="s">
        <v>238</v>
      </c>
      <c r="K960" t="s">
        <v>70</v>
      </c>
      <c r="L960" t="s">
        <v>27</v>
      </c>
      <c r="M960">
        <v>1506</v>
      </c>
      <c r="N960">
        <v>4333</v>
      </c>
      <c r="O960" t="s">
        <v>132</v>
      </c>
      <c r="P960" s="1">
        <v>0.34756520000000002</v>
      </c>
      <c r="S960" t="s">
        <v>185</v>
      </c>
      <c r="T960" t="s">
        <v>41</v>
      </c>
      <c r="U960" t="s">
        <v>26</v>
      </c>
      <c r="W960">
        <v>1655</v>
      </c>
      <c r="X960" t="s">
        <v>132</v>
      </c>
      <c r="AB960" t="s">
        <v>198</v>
      </c>
      <c r="AC960" t="s">
        <v>41</v>
      </c>
      <c r="AD960" t="s">
        <v>26</v>
      </c>
      <c r="AF960">
        <v>2011</v>
      </c>
      <c r="AG960" t="s">
        <v>132</v>
      </c>
    </row>
    <row r="961" spans="1:34" x14ac:dyDescent="0.35">
      <c r="A961" t="s">
        <v>484</v>
      </c>
      <c r="B961" t="s">
        <v>41</v>
      </c>
      <c r="C961" t="s">
        <v>28</v>
      </c>
      <c r="D961">
        <v>1149</v>
      </c>
      <c r="E961">
        <v>1390</v>
      </c>
      <c r="F961" t="s">
        <v>143</v>
      </c>
      <c r="G961" s="1">
        <v>0.82661870000000004</v>
      </c>
      <c r="J961" t="s">
        <v>238</v>
      </c>
      <c r="K961" t="s">
        <v>41</v>
      </c>
      <c r="L961" t="s">
        <v>26</v>
      </c>
      <c r="N961">
        <v>2805</v>
      </c>
      <c r="O961" t="s">
        <v>132</v>
      </c>
      <c r="S961" t="s">
        <v>186</v>
      </c>
      <c r="T961" t="s">
        <v>41</v>
      </c>
      <c r="U961" t="s">
        <v>32</v>
      </c>
      <c r="V961">
        <v>13412</v>
      </c>
      <c r="W961">
        <v>15720</v>
      </c>
      <c r="X961" t="s">
        <v>42</v>
      </c>
      <c r="Y961" s="1">
        <v>0.85318059999999996</v>
      </c>
      <c r="AB961" t="s">
        <v>198</v>
      </c>
      <c r="AC961" t="s">
        <v>41</v>
      </c>
      <c r="AD961" t="s">
        <v>27</v>
      </c>
      <c r="AF961">
        <v>3190</v>
      </c>
      <c r="AG961" t="s">
        <v>132</v>
      </c>
    </row>
    <row r="962" spans="1:34" x14ac:dyDescent="0.35">
      <c r="A962" t="s">
        <v>485</v>
      </c>
      <c r="B962" t="s">
        <v>41</v>
      </c>
      <c r="C962" t="s">
        <v>28</v>
      </c>
      <c r="D962">
        <v>1431</v>
      </c>
      <c r="E962">
        <v>1887</v>
      </c>
      <c r="F962" t="s">
        <v>143</v>
      </c>
      <c r="G962" s="1">
        <v>0.75834659999999998</v>
      </c>
      <c r="J962" t="s">
        <v>239</v>
      </c>
      <c r="K962" t="s">
        <v>70</v>
      </c>
      <c r="L962" t="s">
        <v>703</v>
      </c>
      <c r="M962">
        <v>22249</v>
      </c>
      <c r="N962">
        <v>22749</v>
      </c>
      <c r="O962" t="s">
        <v>132</v>
      </c>
      <c r="P962" s="1">
        <v>0.97802100000000003</v>
      </c>
      <c r="S962" t="s">
        <v>186</v>
      </c>
      <c r="T962" t="s">
        <v>41</v>
      </c>
      <c r="U962" t="s">
        <v>703</v>
      </c>
      <c r="V962">
        <v>12482</v>
      </c>
      <c r="W962">
        <v>26841</v>
      </c>
      <c r="X962" t="s">
        <v>42</v>
      </c>
      <c r="Y962" s="1">
        <v>0.46503480000000003</v>
      </c>
      <c r="AB962" t="s">
        <v>199</v>
      </c>
      <c r="AC962" t="s">
        <v>41</v>
      </c>
      <c r="AD962" t="s">
        <v>32</v>
      </c>
      <c r="AE962">
        <v>5073</v>
      </c>
      <c r="AF962">
        <v>10135</v>
      </c>
      <c r="AG962" t="s">
        <v>132</v>
      </c>
      <c r="AH962" s="1">
        <v>0.50054270000000001</v>
      </c>
    </row>
    <row r="963" spans="1:34" x14ac:dyDescent="0.35">
      <c r="A963" t="s">
        <v>486</v>
      </c>
      <c r="B963" t="s">
        <v>41</v>
      </c>
      <c r="C963" t="s">
        <v>28</v>
      </c>
      <c r="D963">
        <v>1505</v>
      </c>
      <c r="E963">
        <v>1898</v>
      </c>
      <c r="F963" t="s">
        <v>143</v>
      </c>
      <c r="G963" s="1">
        <v>0.79293999999999998</v>
      </c>
      <c r="J963" t="s">
        <v>239</v>
      </c>
      <c r="K963" t="s">
        <v>70</v>
      </c>
      <c r="L963" t="s">
        <v>32</v>
      </c>
      <c r="M963">
        <v>7281</v>
      </c>
      <c r="N963">
        <v>7711</v>
      </c>
      <c r="O963" t="s">
        <v>132</v>
      </c>
      <c r="P963" s="1">
        <v>0.94423550000000001</v>
      </c>
      <c r="S963" t="s">
        <v>186</v>
      </c>
      <c r="T963" t="s">
        <v>41</v>
      </c>
      <c r="U963" t="s">
        <v>28</v>
      </c>
      <c r="V963">
        <v>525</v>
      </c>
      <c r="W963">
        <v>3064</v>
      </c>
      <c r="X963" t="s">
        <v>42</v>
      </c>
      <c r="Y963" s="1">
        <v>0.17134469999999999</v>
      </c>
      <c r="AB963" t="s">
        <v>199</v>
      </c>
      <c r="AC963" t="s">
        <v>41</v>
      </c>
      <c r="AD963" t="s">
        <v>703</v>
      </c>
      <c r="AE963">
        <v>1389</v>
      </c>
      <c r="AF963">
        <v>29655</v>
      </c>
      <c r="AG963" t="s">
        <v>132</v>
      </c>
      <c r="AH963" s="1">
        <v>4.6838600000000001E-2</v>
      </c>
    </row>
    <row r="964" spans="1:34" x14ac:dyDescent="0.35">
      <c r="A964" t="s">
        <v>487</v>
      </c>
      <c r="B964" t="s">
        <v>41</v>
      </c>
      <c r="C964" t="s">
        <v>28</v>
      </c>
      <c r="D964">
        <v>1775</v>
      </c>
      <c r="E964">
        <v>2223</v>
      </c>
      <c r="F964" t="s">
        <v>143</v>
      </c>
      <c r="G964" s="1">
        <v>0.79847060000000003</v>
      </c>
      <c r="J964" t="s">
        <v>239</v>
      </c>
      <c r="K964" t="s">
        <v>70</v>
      </c>
      <c r="L964" t="s">
        <v>28</v>
      </c>
      <c r="M964">
        <v>2331</v>
      </c>
      <c r="N964">
        <v>3192</v>
      </c>
      <c r="O964" t="s">
        <v>132</v>
      </c>
      <c r="P964" s="1">
        <v>0.7302632</v>
      </c>
      <c r="S964" t="s">
        <v>186</v>
      </c>
      <c r="T964" t="s">
        <v>41</v>
      </c>
      <c r="U964" t="s">
        <v>27</v>
      </c>
      <c r="V964">
        <v>1</v>
      </c>
      <c r="W964">
        <v>3399</v>
      </c>
      <c r="X964" t="s">
        <v>42</v>
      </c>
      <c r="Y964" s="1">
        <v>2.942E-4</v>
      </c>
      <c r="AB964" t="s">
        <v>199</v>
      </c>
      <c r="AC964" t="s">
        <v>41</v>
      </c>
      <c r="AD964" t="s">
        <v>28</v>
      </c>
      <c r="AE964">
        <v>1</v>
      </c>
      <c r="AF964">
        <v>3507</v>
      </c>
      <c r="AG964" t="s">
        <v>132</v>
      </c>
      <c r="AH964" s="1">
        <v>2.8509999999999999E-4</v>
      </c>
    </row>
    <row r="965" spans="1:34" x14ac:dyDescent="0.35">
      <c r="A965" t="s">
        <v>488</v>
      </c>
      <c r="B965" t="s">
        <v>41</v>
      </c>
      <c r="C965" t="s">
        <v>28</v>
      </c>
      <c r="D965">
        <v>992</v>
      </c>
      <c r="E965">
        <v>1537</v>
      </c>
      <c r="F965" t="s">
        <v>143</v>
      </c>
      <c r="G965" s="1">
        <v>0.64541320000000002</v>
      </c>
      <c r="J965" t="s">
        <v>239</v>
      </c>
      <c r="K965" t="s">
        <v>70</v>
      </c>
      <c r="L965" t="s">
        <v>27</v>
      </c>
      <c r="M965">
        <v>1029</v>
      </c>
      <c r="N965">
        <v>3602</v>
      </c>
      <c r="O965" t="s">
        <v>132</v>
      </c>
      <c r="P965" s="1">
        <v>0.2856746</v>
      </c>
      <c r="S965" t="s">
        <v>186</v>
      </c>
      <c r="T965" t="s">
        <v>41</v>
      </c>
      <c r="U965" t="s">
        <v>26</v>
      </c>
      <c r="W965">
        <v>2230</v>
      </c>
      <c r="X965" t="s">
        <v>42</v>
      </c>
      <c r="AB965" t="s">
        <v>199</v>
      </c>
      <c r="AC965" t="s">
        <v>41</v>
      </c>
      <c r="AD965" t="s">
        <v>26</v>
      </c>
      <c r="AF965">
        <v>2429</v>
      </c>
      <c r="AG965" t="s">
        <v>132</v>
      </c>
    </row>
    <row r="966" spans="1:34" x14ac:dyDescent="0.35">
      <c r="A966" t="s">
        <v>489</v>
      </c>
      <c r="B966" t="s">
        <v>41</v>
      </c>
      <c r="C966" t="s">
        <v>28</v>
      </c>
      <c r="D966">
        <v>580</v>
      </c>
      <c r="E966">
        <v>758</v>
      </c>
      <c r="F966" t="s">
        <v>143</v>
      </c>
      <c r="G966" s="1">
        <v>0.7651715</v>
      </c>
      <c r="J966" t="s">
        <v>239</v>
      </c>
      <c r="K966" t="s">
        <v>41</v>
      </c>
      <c r="L966" t="s">
        <v>26</v>
      </c>
      <c r="N966">
        <v>2103</v>
      </c>
      <c r="O966" t="s">
        <v>132</v>
      </c>
      <c r="S966" t="s">
        <v>187</v>
      </c>
      <c r="T966" t="s">
        <v>41</v>
      </c>
      <c r="U966" t="s">
        <v>32</v>
      </c>
      <c r="V966">
        <v>6207</v>
      </c>
      <c r="W966">
        <v>8351</v>
      </c>
      <c r="X966" t="s">
        <v>132</v>
      </c>
      <c r="Y966" s="1">
        <v>0.74326429999999999</v>
      </c>
      <c r="AB966" t="s">
        <v>199</v>
      </c>
      <c r="AC966" t="s">
        <v>41</v>
      </c>
      <c r="AD966" t="s">
        <v>27</v>
      </c>
      <c r="AF966">
        <v>3783</v>
      </c>
      <c r="AG966" t="s">
        <v>132</v>
      </c>
    </row>
    <row r="967" spans="1:34" x14ac:dyDescent="0.35">
      <c r="A967" t="s">
        <v>490</v>
      </c>
      <c r="B967" t="s">
        <v>41</v>
      </c>
      <c r="C967" t="s">
        <v>28</v>
      </c>
      <c r="D967">
        <v>81</v>
      </c>
      <c r="E967">
        <v>103</v>
      </c>
      <c r="F967" t="s">
        <v>143</v>
      </c>
      <c r="G967" s="1">
        <v>0.78640779999999999</v>
      </c>
      <c r="J967" t="s">
        <v>240</v>
      </c>
      <c r="K967" t="s">
        <v>70</v>
      </c>
      <c r="L967" t="s">
        <v>703</v>
      </c>
      <c r="M967">
        <v>28657</v>
      </c>
      <c r="N967">
        <v>24443</v>
      </c>
      <c r="O967" t="s">
        <v>132</v>
      </c>
      <c r="P967" s="1">
        <v>1</v>
      </c>
      <c r="S967" t="s">
        <v>187</v>
      </c>
      <c r="T967" t="s">
        <v>41</v>
      </c>
      <c r="U967" t="s">
        <v>703</v>
      </c>
      <c r="V967">
        <v>16097</v>
      </c>
      <c r="W967">
        <v>29995</v>
      </c>
      <c r="X967" t="s">
        <v>132</v>
      </c>
      <c r="Y967" s="1">
        <v>0.53665609999999997</v>
      </c>
      <c r="AB967" t="s">
        <v>200</v>
      </c>
      <c r="AC967" t="s">
        <v>41</v>
      </c>
      <c r="AD967" t="s">
        <v>32</v>
      </c>
      <c r="AE967">
        <v>10139</v>
      </c>
      <c r="AF967">
        <v>21238</v>
      </c>
      <c r="AG967" t="s">
        <v>132</v>
      </c>
      <c r="AH967" s="1">
        <v>0.47739900000000002</v>
      </c>
    </row>
    <row r="968" spans="1:34" x14ac:dyDescent="0.35">
      <c r="A968" t="s">
        <v>491</v>
      </c>
      <c r="B968" t="s">
        <v>41</v>
      </c>
      <c r="C968" t="s">
        <v>28</v>
      </c>
      <c r="D968">
        <v>56</v>
      </c>
      <c r="E968">
        <v>75</v>
      </c>
      <c r="F968" t="s">
        <v>143</v>
      </c>
      <c r="G968" s="1">
        <v>0.74666670000000002</v>
      </c>
      <c r="J968" t="s">
        <v>240</v>
      </c>
      <c r="K968" t="s">
        <v>70</v>
      </c>
      <c r="L968" t="s">
        <v>32</v>
      </c>
      <c r="M968">
        <v>7672</v>
      </c>
      <c r="N968">
        <v>8077</v>
      </c>
      <c r="O968" t="s">
        <v>132</v>
      </c>
      <c r="P968" s="1">
        <v>0.94985759999999997</v>
      </c>
      <c r="S968" t="s">
        <v>187</v>
      </c>
      <c r="T968" t="s">
        <v>41</v>
      </c>
      <c r="U968" t="s">
        <v>28</v>
      </c>
      <c r="V968">
        <v>1027</v>
      </c>
      <c r="W968">
        <v>4400</v>
      </c>
      <c r="X968" t="s">
        <v>132</v>
      </c>
      <c r="Y968" s="1">
        <v>0.23340910000000001</v>
      </c>
      <c r="AB968" t="s">
        <v>200</v>
      </c>
      <c r="AC968" t="s">
        <v>41</v>
      </c>
      <c r="AD968" t="s">
        <v>703</v>
      </c>
      <c r="AE968">
        <v>2866</v>
      </c>
      <c r="AF968">
        <v>63622</v>
      </c>
      <c r="AG968" t="s">
        <v>132</v>
      </c>
      <c r="AH968" s="1">
        <v>4.5047299999999998E-2</v>
      </c>
    </row>
    <row r="969" spans="1:34" x14ac:dyDescent="0.35">
      <c r="A969" t="s">
        <v>492</v>
      </c>
      <c r="B969" t="s">
        <v>41</v>
      </c>
      <c r="C969" t="s">
        <v>28</v>
      </c>
      <c r="D969">
        <v>757</v>
      </c>
      <c r="E969">
        <v>977</v>
      </c>
      <c r="F969" t="s">
        <v>143</v>
      </c>
      <c r="G969" s="1">
        <v>0.77482090000000003</v>
      </c>
      <c r="J969" t="s">
        <v>240</v>
      </c>
      <c r="K969" t="s">
        <v>70</v>
      </c>
      <c r="L969" t="s">
        <v>28</v>
      </c>
      <c r="M969">
        <v>2582</v>
      </c>
      <c r="N969">
        <v>3198</v>
      </c>
      <c r="O969" t="s">
        <v>132</v>
      </c>
      <c r="P969" s="1">
        <v>0.80737959999999998</v>
      </c>
      <c r="S969" t="s">
        <v>187</v>
      </c>
      <c r="T969" t="s">
        <v>41</v>
      </c>
      <c r="U969" t="s">
        <v>27</v>
      </c>
      <c r="V969">
        <v>3</v>
      </c>
      <c r="W969">
        <v>4399</v>
      </c>
      <c r="X969" t="s">
        <v>132</v>
      </c>
      <c r="Y969" s="1">
        <v>6.8199999999999999E-4</v>
      </c>
      <c r="AB969" t="s">
        <v>200</v>
      </c>
      <c r="AC969" t="s">
        <v>41</v>
      </c>
      <c r="AD969" t="s">
        <v>28</v>
      </c>
      <c r="AE969">
        <v>8</v>
      </c>
      <c r="AF969">
        <v>8255</v>
      </c>
      <c r="AG969" t="s">
        <v>132</v>
      </c>
      <c r="AH969" s="1">
        <v>9.6909999999999997E-4</v>
      </c>
    </row>
    <row r="970" spans="1:34" x14ac:dyDescent="0.35">
      <c r="A970" t="s">
        <v>493</v>
      </c>
      <c r="B970" t="s">
        <v>41</v>
      </c>
      <c r="C970" t="s">
        <v>28</v>
      </c>
      <c r="D970">
        <v>1282</v>
      </c>
      <c r="E970">
        <v>2338</v>
      </c>
      <c r="F970" t="s">
        <v>143</v>
      </c>
      <c r="G970" s="1">
        <v>0.54833189999999998</v>
      </c>
      <c r="J970" t="s">
        <v>240</v>
      </c>
      <c r="K970" t="s">
        <v>70</v>
      </c>
      <c r="L970" t="s">
        <v>27</v>
      </c>
      <c r="M970">
        <v>1104</v>
      </c>
      <c r="N970">
        <v>3621</v>
      </c>
      <c r="O970" t="s">
        <v>132</v>
      </c>
      <c r="P970" s="1">
        <v>0.3048882</v>
      </c>
      <c r="S970" t="s">
        <v>187</v>
      </c>
      <c r="T970" t="s">
        <v>41</v>
      </c>
      <c r="U970" t="s">
        <v>26</v>
      </c>
      <c r="W970">
        <v>2160</v>
      </c>
      <c r="X970" t="s">
        <v>132</v>
      </c>
      <c r="AB970" t="s">
        <v>200</v>
      </c>
      <c r="AC970" t="s">
        <v>41</v>
      </c>
      <c r="AD970" t="s">
        <v>26</v>
      </c>
      <c r="AF970">
        <v>5010</v>
      </c>
      <c r="AG970" t="s">
        <v>132</v>
      </c>
    </row>
    <row r="971" spans="1:34" x14ac:dyDescent="0.35">
      <c r="A971" t="s">
        <v>494</v>
      </c>
      <c r="B971" t="s">
        <v>41</v>
      </c>
      <c r="C971" t="s">
        <v>28</v>
      </c>
      <c r="D971">
        <v>732</v>
      </c>
      <c r="E971">
        <v>845</v>
      </c>
      <c r="F971" t="s">
        <v>143</v>
      </c>
      <c r="G971" s="1">
        <v>0.86627220000000005</v>
      </c>
      <c r="J971" t="s">
        <v>240</v>
      </c>
      <c r="K971" t="s">
        <v>41</v>
      </c>
      <c r="L971" t="s">
        <v>26</v>
      </c>
      <c r="N971">
        <v>2418</v>
      </c>
      <c r="O971" t="s">
        <v>132</v>
      </c>
      <c r="S971" t="s">
        <v>188</v>
      </c>
      <c r="T971" t="s">
        <v>41</v>
      </c>
      <c r="U971" t="s">
        <v>32</v>
      </c>
      <c r="V971">
        <v>10435</v>
      </c>
      <c r="W971">
        <v>11383</v>
      </c>
      <c r="X971" t="s">
        <v>132</v>
      </c>
      <c r="Y971" s="1">
        <v>0.91671789999999997</v>
      </c>
      <c r="AB971" t="s">
        <v>200</v>
      </c>
      <c r="AC971" t="s">
        <v>41</v>
      </c>
      <c r="AD971" t="s">
        <v>27</v>
      </c>
      <c r="AF971">
        <v>8705</v>
      </c>
      <c r="AG971" t="s">
        <v>132</v>
      </c>
    </row>
    <row r="972" spans="1:34" x14ac:dyDescent="0.35">
      <c r="A972" t="s">
        <v>495</v>
      </c>
      <c r="B972" t="s">
        <v>41</v>
      </c>
      <c r="C972" t="s">
        <v>28</v>
      </c>
      <c r="D972">
        <v>1627</v>
      </c>
      <c r="E972">
        <v>1768</v>
      </c>
      <c r="F972" t="s">
        <v>143</v>
      </c>
      <c r="G972" s="1">
        <v>0.92024890000000004</v>
      </c>
      <c r="J972" t="s">
        <v>241</v>
      </c>
      <c r="K972" t="s">
        <v>70</v>
      </c>
      <c r="L972" t="s">
        <v>703</v>
      </c>
      <c r="M972">
        <v>12632</v>
      </c>
      <c r="N972">
        <v>12694</v>
      </c>
      <c r="O972" t="s">
        <v>132</v>
      </c>
      <c r="P972" s="1">
        <v>0.99511579999999999</v>
      </c>
      <c r="S972" t="s">
        <v>188</v>
      </c>
      <c r="T972" t="s">
        <v>41</v>
      </c>
      <c r="U972" t="s">
        <v>703</v>
      </c>
      <c r="V972">
        <v>13442</v>
      </c>
      <c r="W972">
        <v>25428</v>
      </c>
      <c r="X972" t="s">
        <v>132</v>
      </c>
      <c r="Y972" s="1">
        <v>0.52862980000000004</v>
      </c>
      <c r="AB972" t="s">
        <v>201</v>
      </c>
      <c r="AC972" t="s">
        <v>41</v>
      </c>
      <c r="AD972" t="s">
        <v>32</v>
      </c>
      <c r="AE972">
        <v>2361</v>
      </c>
      <c r="AF972">
        <v>6734</v>
      </c>
      <c r="AG972" t="s">
        <v>132</v>
      </c>
      <c r="AH972" s="1">
        <v>0.3506089</v>
      </c>
    </row>
    <row r="973" spans="1:34" x14ac:dyDescent="0.35">
      <c r="A973" t="s">
        <v>496</v>
      </c>
      <c r="B973" t="s">
        <v>41</v>
      </c>
      <c r="C973" t="s">
        <v>28</v>
      </c>
      <c r="D973">
        <v>987</v>
      </c>
      <c r="E973">
        <v>1184</v>
      </c>
      <c r="F973" t="s">
        <v>143</v>
      </c>
      <c r="G973" s="1">
        <v>0.83361490000000005</v>
      </c>
      <c r="J973" t="s">
        <v>241</v>
      </c>
      <c r="K973" t="s">
        <v>70</v>
      </c>
      <c r="L973" t="s">
        <v>32</v>
      </c>
      <c r="M973">
        <v>4986</v>
      </c>
      <c r="N973">
        <v>5284</v>
      </c>
      <c r="O973" t="s">
        <v>132</v>
      </c>
      <c r="P973" s="1">
        <v>0.94360330000000003</v>
      </c>
      <c r="S973" t="s">
        <v>188</v>
      </c>
      <c r="T973" t="s">
        <v>41</v>
      </c>
      <c r="U973" t="s">
        <v>28</v>
      </c>
      <c r="V973">
        <v>699</v>
      </c>
      <c r="W973">
        <v>2880</v>
      </c>
      <c r="X973" t="s">
        <v>132</v>
      </c>
      <c r="Y973" s="1">
        <v>0.24270829999999999</v>
      </c>
      <c r="AB973" t="s">
        <v>201</v>
      </c>
      <c r="AC973" t="s">
        <v>41</v>
      </c>
      <c r="AD973" t="s">
        <v>703</v>
      </c>
      <c r="AE973">
        <v>751</v>
      </c>
      <c r="AF973">
        <v>19161</v>
      </c>
      <c r="AG973" t="s">
        <v>132</v>
      </c>
      <c r="AH973" s="1">
        <v>3.9194199999999998E-2</v>
      </c>
    </row>
    <row r="974" spans="1:34" x14ac:dyDescent="0.35">
      <c r="A974" t="s">
        <v>497</v>
      </c>
      <c r="B974" t="s">
        <v>41</v>
      </c>
      <c r="C974" t="s">
        <v>28</v>
      </c>
      <c r="D974">
        <v>969</v>
      </c>
      <c r="E974">
        <v>1135</v>
      </c>
      <c r="F974" t="s">
        <v>143</v>
      </c>
      <c r="G974" s="1">
        <v>0.85374450000000002</v>
      </c>
      <c r="J974" t="s">
        <v>241</v>
      </c>
      <c r="K974" t="s">
        <v>70</v>
      </c>
      <c r="L974" t="s">
        <v>28</v>
      </c>
      <c r="M974">
        <v>1288</v>
      </c>
      <c r="N974">
        <v>1587</v>
      </c>
      <c r="O974" t="s">
        <v>132</v>
      </c>
      <c r="P974" s="1">
        <v>0.81159420000000004</v>
      </c>
      <c r="S974" t="s">
        <v>188</v>
      </c>
      <c r="T974" t="s">
        <v>41</v>
      </c>
      <c r="U974" t="s">
        <v>27</v>
      </c>
      <c r="V974">
        <v>1</v>
      </c>
      <c r="W974">
        <v>3058</v>
      </c>
      <c r="X974" t="s">
        <v>132</v>
      </c>
      <c r="Y974" s="1">
        <v>3.2699999999999998E-4</v>
      </c>
      <c r="AB974" t="s">
        <v>201</v>
      </c>
      <c r="AC974" t="s">
        <v>41</v>
      </c>
      <c r="AD974" t="s">
        <v>28</v>
      </c>
      <c r="AE974">
        <v>3</v>
      </c>
      <c r="AF974">
        <v>2248</v>
      </c>
      <c r="AG974" t="s">
        <v>132</v>
      </c>
      <c r="AH974" s="1">
        <v>1.3345E-3</v>
      </c>
    </row>
    <row r="975" spans="1:34" x14ac:dyDescent="0.35">
      <c r="A975" t="s">
        <v>498</v>
      </c>
      <c r="B975" t="s">
        <v>41</v>
      </c>
      <c r="C975" t="s">
        <v>28</v>
      </c>
      <c r="D975">
        <v>1141</v>
      </c>
      <c r="E975">
        <v>1336</v>
      </c>
      <c r="F975" t="s">
        <v>143</v>
      </c>
      <c r="G975" s="1">
        <v>0.85404190000000002</v>
      </c>
      <c r="J975" t="s">
        <v>241</v>
      </c>
      <c r="K975" t="s">
        <v>70</v>
      </c>
      <c r="L975" t="s">
        <v>27</v>
      </c>
      <c r="M975">
        <v>604</v>
      </c>
      <c r="N975">
        <v>1835</v>
      </c>
      <c r="O975" t="s">
        <v>132</v>
      </c>
      <c r="P975" s="1">
        <v>0.32915529999999998</v>
      </c>
      <c r="S975" t="s">
        <v>188</v>
      </c>
      <c r="T975" t="s">
        <v>41</v>
      </c>
      <c r="U975" t="s">
        <v>26</v>
      </c>
      <c r="W975">
        <v>1731</v>
      </c>
      <c r="X975" t="s">
        <v>132</v>
      </c>
      <c r="AB975" t="s">
        <v>201</v>
      </c>
      <c r="AC975" t="s">
        <v>41</v>
      </c>
      <c r="AD975" t="s">
        <v>26</v>
      </c>
      <c r="AF975">
        <v>1707</v>
      </c>
      <c r="AG975" t="s">
        <v>132</v>
      </c>
    </row>
    <row r="976" spans="1:34" x14ac:dyDescent="0.35">
      <c r="A976" t="s">
        <v>499</v>
      </c>
      <c r="B976" t="s">
        <v>41</v>
      </c>
      <c r="C976" t="s">
        <v>28</v>
      </c>
      <c r="D976">
        <v>1011</v>
      </c>
      <c r="E976">
        <v>1454</v>
      </c>
      <c r="F976" t="s">
        <v>143</v>
      </c>
      <c r="G976" s="1">
        <v>0.69532320000000003</v>
      </c>
      <c r="J976" t="s">
        <v>241</v>
      </c>
      <c r="K976" t="s">
        <v>41</v>
      </c>
      <c r="L976" t="s">
        <v>26</v>
      </c>
      <c r="N976">
        <v>1134</v>
      </c>
      <c r="O976" t="s">
        <v>132</v>
      </c>
      <c r="S976" t="s">
        <v>189</v>
      </c>
      <c r="T976" t="s">
        <v>41</v>
      </c>
      <c r="U976" t="s">
        <v>32</v>
      </c>
      <c r="V976">
        <v>5603</v>
      </c>
      <c r="W976">
        <v>7895</v>
      </c>
      <c r="X976" t="s">
        <v>132</v>
      </c>
      <c r="Y976" s="1">
        <v>0.70968969999999998</v>
      </c>
      <c r="AB976" t="s">
        <v>201</v>
      </c>
      <c r="AC976" t="s">
        <v>41</v>
      </c>
      <c r="AD976" t="s">
        <v>27</v>
      </c>
      <c r="AF976">
        <v>2522</v>
      </c>
      <c r="AG976" t="s">
        <v>132</v>
      </c>
    </row>
    <row r="977" spans="1:34" x14ac:dyDescent="0.35">
      <c r="A977" t="s">
        <v>500</v>
      </c>
      <c r="B977" t="s">
        <v>41</v>
      </c>
      <c r="C977" t="s">
        <v>28</v>
      </c>
      <c r="D977">
        <v>1482</v>
      </c>
      <c r="E977">
        <v>1830</v>
      </c>
      <c r="F977" t="s">
        <v>143</v>
      </c>
      <c r="G977" s="1">
        <v>0.80983609999999995</v>
      </c>
      <c r="J977" t="s">
        <v>242</v>
      </c>
      <c r="K977" t="s">
        <v>70</v>
      </c>
      <c r="L977" t="s">
        <v>703</v>
      </c>
      <c r="M977">
        <v>47650</v>
      </c>
      <c r="N977">
        <v>47036</v>
      </c>
      <c r="O977" t="s">
        <v>132</v>
      </c>
      <c r="P977" s="1">
        <v>1</v>
      </c>
      <c r="S977" t="s">
        <v>189</v>
      </c>
      <c r="T977" t="s">
        <v>41</v>
      </c>
      <c r="U977" t="s">
        <v>703</v>
      </c>
      <c r="V977">
        <v>11097</v>
      </c>
      <c r="W977">
        <v>26973</v>
      </c>
      <c r="X977" t="s">
        <v>132</v>
      </c>
      <c r="Y977" s="1">
        <v>0.41141139999999998</v>
      </c>
      <c r="AB977" t="s">
        <v>202</v>
      </c>
      <c r="AC977" t="s">
        <v>41</v>
      </c>
      <c r="AD977" t="s">
        <v>32</v>
      </c>
      <c r="AE977">
        <v>3658</v>
      </c>
      <c r="AF977">
        <v>6736</v>
      </c>
      <c r="AG977" t="s">
        <v>132</v>
      </c>
      <c r="AH977" s="1">
        <v>0.54305230000000004</v>
      </c>
    </row>
    <row r="978" spans="1:34" x14ac:dyDescent="0.35">
      <c r="A978" t="s">
        <v>501</v>
      </c>
      <c r="B978" t="s">
        <v>68</v>
      </c>
      <c r="C978" t="s">
        <v>28</v>
      </c>
      <c r="D978">
        <v>858</v>
      </c>
      <c r="E978">
        <v>1206</v>
      </c>
      <c r="F978" t="s">
        <v>143</v>
      </c>
      <c r="G978" s="1">
        <v>0.71144280000000004</v>
      </c>
      <c r="J978" t="s">
        <v>242</v>
      </c>
      <c r="K978" t="s">
        <v>70</v>
      </c>
      <c r="L978" t="s">
        <v>32</v>
      </c>
      <c r="M978">
        <v>11377</v>
      </c>
      <c r="N978">
        <v>12809</v>
      </c>
      <c r="O978" t="s">
        <v>132</v>
      </c>
      <c r="P978" s="1">
        <v>0.88820359999999998</v>
      </c>
      <c r="S978" t="s">
        <v>189</v>
      </c>
      <c r="T978" t="s">
        <v>41</v>
      </c>
      <c r="U978" t="s">
        <v>28</v>
      </c>
      <c r="V978">
        <v>403</v>
      </c>
      <c r="W978">
        <v>3620</v>
      </c>
      <c r="X978" t="s">
        <v>132</v>
      </c>
      <c r="Y978" s="1">
        <v>0.11132599999999999</v>
      </c>
      <c r="AB978" t="s">
        <v>202</v>
      </c>
      <c r="AC978" t="s">
        <v>41</v>
      </c>
      <c r="AD978" t="s">
        <v>703</v>
      </c>
      <c r="AE978">
        <v>637</v>
      </c>
      <c r="AF978">
        <v>9995</v>
      </c>
      <c r="AG978" t="s">
        <v>132</v>
      </c>
      <c r="AH978" s="1">
        <v>6.3731899999999994E-2</v>
      </c>
    </row>
    <row r="979" spans="1:34" x14ac:dyDescent="0.35">
      <c r="A979" t="s">
        <v>502</v>
      </c>
      <c r="B979" t="s">
        <v>68</v>
      </c>
      <c r="C979" t="s">
        <v>28</v>
      </c>
      <c r="D979">
        <v>964</v>
      </c>
      <c r="E979">
        <v>1585</v>
      </c>
      <c r="F979" t="s">
        <v>143</v>
      </c>
      <c r="G979" s="1">
        <v>0.60820189999999996</v>
      </c>
      <c r="J979" t="s">
        <v>242</v>
      </c>
      <c r="K979" t="s">
        <v>70</v>
      </c>
      <c r="L979" t="s">
        <v>28</v>
      </c>
      <c r="M979">
        <v>5862</v>
      </c>
      <c r="N979">
        <v>6849</v>
      </c>
      <c r="O979" t="s">
        <v>132</v>
      </c>
      <c r="P979" s="1">
        <v>0.85589130000000002</v>
      </c>
      <c r="S979" t="s">
        <v>189</v>
      </c>
      <c r="T979" t="s">
        <v>41</v>
      </c>
      <c r="U979" t="s">
        <v>27</v>
      </c>
      <c r="V979">
        <v>1</v>
      </c>
      <c r="W979">
        <v>4802</v>
      </c>
      <c r="X979" t="s">
        <v>132</v>
      </c>
      <c r="Y979" s="1">
        <v>2.0819999999999999E-4</v>
      </c>
      <c r="AB979" t="s">
        <v>202</v>
      </c>
      <c r="AC979" t="s">
        <v>41</v>
      </c>
      <c r="AD979" t="s">
        <v>28</v>
      </c>
      <c r="AE979">
        <v>3</v>
      </c>
      <c r="AF979">
        <v>1138</v>
      </c>
      <c r="AG979" t="s">
        <v>132</v>
      </c>
      <c r="AH979" s="1">
        <v>2.6362E-3</v>
      </c>
    </row>
    <row r="980" spans="1:34" x14ac:dyDescent="0.35">
      <c r="A980" t="s">
        <v>503</v>
      </c>
      <c r="B980" t="s">
        <v>41</v>
      </c>
      <c r="C980" t="s">
        <v>28</v>
      </c>
      <c r="D980">
        <v>1240</v>
      </c>
      <c r="E980">
        <v>1961</v>
      </c>
      <c r="F980" t="s">
        <v>143</v>
      </c>
      <c r="G980" s="1">
        <v>0.63233039999999996</v>
      </c>
      <c r="J980" t="s">
        <v>242</v>
      </c>
      <c r="K980" t="s">
        <v>70</v>
      </c>
      <c r="L980" t="s">
        <v>27</v>
      </c>
      <c r="M980">
        <v>2734</v>
      </c>
      <c r="N980">
        <v>7543</v>
      </c>
      <c r="O980" t="s">
        <v>132</v>
      </c>
      <c r="P980" s="1">
        <v>0.36245519999999998</v>
      </c>
      <c r="S980" t="s">
        <v>189</v>
      </c>
      <c r="T980" t="s">
        <v>41</v>
      </c>
      <c r="U980" t="s">
        <v>26</v>
      </c>
      <c r="W980">
        <v>2903</v>
      </c>
      <c r="X980" t="s">
        <v>132</v>
      </c>
      <c r="AB980" t="s">
        <v>202</v>
      </c>
      <c r="AC980" t="s">
        <v>41</v>
      </c>
      <c r="AD980" t="s">
        <v>26</v>
      </c>
      <c r="AF980">
        <v>772</v>
      </c>
      <c r="AG980" t="s">
        <v>132</v>
      </c>
    </row>
    <row r="981" spans="1:34" x14ac:dyDescent="0.35">
      <c r="A981" t="s">
        <v>504</v>
      </c>
      <c r="B981" t="s">
        <v>68</v>
      </c>
      <c r="C981" t="s">
        <v>28</v>
      </c>
      <c r="D981">
        <v>1337</v>
      </c>
      <c r="E981">
        <v>1725</v>
      </c>
      <c r="F981" t="s">
        <v>143</v>
      </c>
      <c r="G981" s="1">
        <v>0.77507250000000005</v>
      </c>
      <c r="J981" t="s">
        <v>242</v>
      </c>
      <c r="K981" t="s">
        <v>70</v>
      </c>
      <c r="L981" t="s">
        <v>26</v>
      </c>
      <c r="M981">
        <v>2</v>
      </c>
      <c r="N981">
        <v>4549</v>
      </c>
      <c r="O981" t="s">
        <v>132</v>
      </c>
      <c r="P981" s="1">
        <v>4.3970000000000001E-4</v>
      </c>
      <c r="S981" t="s">
        <v>190</v>
      </c>
      <c r="T981" t="s">
        <v>41</v>
      </c>
      <c r="U981" t="s">
        <v>32</v>
      </c>
      <c r="V981">
        <v>9866</v>
      </c>
      <c r="W981">
        <v>12462</v>
      </c>
      <c r="X981" t="s">
        <v>132</v>
      </c>
      <c r="Y981" s="1">
        <v>0.79168669999999997</v>
      </c>
      <c r="AB981" t="s">
        <v>202</v>
      </c>
      <c r="AC981" t="s">
        <v>41</v>
      </c>
      <c r="AD981" t="s">
        <v>27</v>
      </c>
      <c r="AF981">
        <v>1214</v>
      </c>
      <c r="AG981" t="s">
        <v>132</v>
      </c>
    </row>
    <row r="982" spans="1:34" x14ac:dyDescent="0.35">
      <c r="A982" t="s">
        <v>505</v>
      </c>
      <c r="B982" t="s">
        <v>68</v>
      </c>
      <c r="C982" t="s">
        <v>28</v>
      </c>
      <c r="D982">
        <v>635</v>
      </c>
      <c r="E982">
        <v>932</v>
      </c>
      <c r="F982" t="s">
        <v>143</v>
      </c>
      <c r="G982" s="1">
        <v>0.6813304</v>
      </c>
      <c r="J982" t="s">
        <v>243</v>
      </c>
      <c r="K982" t="s">
        <v>68</v>
      </c>
      <c r="L982" t="s">
        <v>703</v>
      </c>
      <c r="M982">
        <v>63753</v>
      </c>
      <c r="N982">
        <v>56095</v>
      </c>
      <c r="O982" t="s">
        <v>132</v>
      </c>
      <c r="P982" s="1">
        <v>1</v>
      </c>
      <c r="S982" t="s">
        <v>190</v>
      </c>
      <c r="T982" t="s">
        <v>41</v>
      </c>
      <c r="U982" t="s">
        <v>703</v>
      </c>
      <c r="V982">
        <v>15725</v>
      </c>
      <c r="W982">
        <v>28805</v>
      </c>
      <c r="X982" t="s">
        <v>132</v>
      </c>
      <c r="Y982" s="1">
        <v>0.54591210000000001</v>
      </c>
      <c r="AB982" t="s">
        <v>203</v>
      </c>
      <c r="AC982" t="s">
        <v>41</v>
      </c>
      <c r="AD982" t="s">
        <v>32</v>
      </c>
      <c r="AE982">
        <v>3200</v>
      </c>
      <c r="AF982">
        <v>8307</v>
      </c>
      <c r="AG982" t="s">
        <v>132</v>
      </c>
      <c r="AH982" s="1">
        <v>0.38521729999999998</v>
      </c>
    </row>
    <row r="983" spans="1:34" x14ac:dyDescent="0.35">
      <c r="A983" t="s">
        <v>506</v>
      </c>
      <c r="B983" t="s">
        <v>41</v>
      </c>
      <c r="C983" t="s">
        <v>28</v>
      </c>
      <c r="D983">
        <v>1789</v>
      </c>
      <c r="E983">
        <v>2063</v>
      </c>
      <c r="F983" t="s">
        <v>143</v>
      </c>
      <c r="G983" s="1">
        <v>0.8671837</v>
      </c>
      <c r="J983" t="s">
        <v>243</v>
      </c>
      <c r="K983" t="s">
        <v>68</v>
      </c>
      <c r="L983" t="s">
        <v>32</v>
      </c>
      <c r="M983">
        <v>16389</v>
      </c>
      <c r="N983">
        <v>17757</v>
      </c>
      <c r="O983" t="s">
        <v>132</v>
      </c>
      <c r="P983" s="1">
        <v>0.92296</v>
      </c>
      <c r="S983" t="s">
        <v>190</v>
      </c>
      <c r="T983" t="s">
        <v>41</v>
      </c>
      <c r="U983" t="s">
        <v>28</v>
      </c>
      <c r="V983">
        <v>999</v>
      </c>
      <c r="W983">
        <v>4104</v>
      </c>
      <c r="X983" t="s">
        <v>132</v>
      </c>
      <c r="Y983" s="1">
        <v>0.243421</v>
      </c>
      <c r="AB983" t="s">
        <v>203</v>
      </c>
      <c r="AC983" t="s">
        <v>41</v>
      </c>
      <c r="AD983" t="s">
        <v>703</v>
      </c>
      <c r="AE983">
        <v>1672</v>
      </c>
      <c r="AF983">
        <v>23291</v>
      </c>
      <c r="AG983" t="s">
        <v>132</v>
      </c>
      <c r="AH983" s="1">
        <v>7.1787400000000001E-2</v>
      </c>
    </row>
    <row r="984" spans="1:34" x14ac:dyDescent="0.35">
      <c r="A984" t="s">
        <v>507</v>
      </c>
      <c r="B984" t="s">
        <v>41</v>
      </c>
      <c r="C984" t="s">
        <v>28</v>
      </c>
      <c r="D984">
        <v>1861</v>
      </c>
      <c r="E984">
        <v>2115</v>
      </c>
      <c r="F984" t="s">
        <v>143</v>
      </c>
      <c r="G984" s="1">
        <v>0.87990550000000001</v>
      </c>
      <c r="J984" t="s">
        <v>243</v>
      </c>
      <c r="K984" t="s">
        <v>68</v>
      </c>
      <c r="L984" t="s">
        <v>28</v>
      </c>
      <c r="M984">
        <v>6317</v>
      </c>
      <c r="N984">
        <v>7395</v>
      </c>
      <c r="O984" t="s">
        <v>132</v>
      </c>
      <c r="P984" s="1">
        <v>0.85422580000000004</v>
      </c>
      <c r="S984" t="s">
        <v>190</v>
      </c>
      <c r="T984" t="s">
        <v>41</v>
      </c>
      <c r="U984" t="s">
        <v>27</v>
      </c>
      <c r="V984">
        <v>4</v>
      </c>
      <c r="W984">
        <v>5066</v>
      </c>
      <c r="X984" t="s">
        <v>132</v>
      </c>
      <c r="Y984" s="1">
        <v>7.896E-4</v>
      </c>
      <c r="AB984" t="s">
        <v>203</v>
      </c>
      <c r="AC984" t="s">
        <v>41</v>
      </c>
      <c r="AD984" t="s">
        <v>28</v>
      </c>
      <c r="AE984">
        <v>9</v>
      </c>
      <c r="AF984">
        <v>3517</v>
      </c>
      <c r="AG984" t="s">
        <v>132</v>
      </c>
      <c r="AH984" s="1">
        <v>2.5590000000000001E-3</v>
      </c>
    </row>
    <row r="985" spans="1:34" x14ac:dyDescent="0.35">
      <c r="A985" t="s">
        <v>508</v>
      </c>
      <c r="B985" t="s">
        <v>41</v>
      </c>
      <c r="C985" t="s">
        <v>28</v>
      </c>
      <c r="D985">
        <v>997</v>
      </c>
      <c r="E985">
        <v>1081</v>
      </c>
      <c r="F985" t="s">
        <v>143</v>
      </c>
      <c r="G985" s="1">
        <v>0.92229419999999995</v>
      </c>
      <c r="J985" t="s">
        <v>243</v>
      </c>
      <c r="K985" t="s">
        <v>68</v>
      </c>
      <c r="L985" t="s">
        <v>27</v>
      </c>
      <c r="M985">
        <v>2992</v>
      </c>
      <c r="N985">
        <v>8441</v>
      </c>
      <c r="O985" t="s">
        <v>132</v>
      </c>
      <c r="P985" s="1">
        <v>0.35446040000000001</v>
      </c>
      <c r="S985" t="s">
        <v>190</v>
      </c>
      <c r="T985" t="s">
        <v>41</v>
      </c>
      <c r="U985" t="s">
        <v>26</v>
      </c>
      <c r="W985">
        <v>2583</v>
      </c>
      <c r="X985" t="s">
        <v>132</v>
      </c>
      <c r="AB985" t="s">
        <v>203</v>
      </c>
      <c r="AC985" t="s">
        <v>41</v>
      </c>
      <c r="AD985" t="s">
        <v>26</v>
      </c>
      <c r="AF985">
        <v>1272</v>
      </c>
      <c r="AG985" t="s">
        <v>132</v>
      </c>
    </row>
    <row r="986" spans="1:34" x14ac:dyDescent="0.35">
      <c r="A986" t="s">
        <v>509</v>
      </c>
      <c r="B986" t="s">
        <v>41</v>
      </c>
      <c r="C986" t="s">
        <v>28</v>
      </c>
      <c r="D986">
        <v>1637</v>
      </c>
      <c r="E986">
        <v>1727</v>
      </c>
      <c r="F986" t="s">
        <v>143</v>
      </c>
      <c r="G986" s="1">
        <v>0.94788649999999997</v>
      </c>
      <c r="J986" t="s">
        <v>243</v>
      </c>
      <c r="K986" t="s">
        <v>68</v>
      </c>
      <c r="L986" t="s">
        <v>26</v>
      </c>
      <c r="M986">
        <v>2</v>
      </c>
      <c r="N986">
        <v>5169</v>
      </c>
      <c r="O986" t="s">
        <v>132</v>
      </c>
      <c r="P986" s="1">
        <v>3.8690000000000003E-4</v>
      </c>
      <c r="S986" t="s">
        <v>191</v>
      </c>
      <c r="T986" t="s">
        <v>41</v>
      </c>
      <c r="U986" t="s">
        <v>26</v>
      </c>
      <c r="W986">
        <v>1115</v>
      </c>
      <c r="X986" t="s">
        <v>132</v>
      </c>
      <c r="AB986" t="s">
        <v>203</v>
      </c>
      <c r="AC986" t="s">
        <v>41</v>
      </c>
      <c r="AD986" t="s">
        <v>27</v>
      </c>
      <c r="AF986">
        <v>2807</v>
      </c>
      <c r="AG986" t="s">
        <v>132</v>
      </c>
    </row>
    <row r="987" spans="1:34" x14ac:dyDescent="0.35">
      <c r="A987" t="s">
        <v>510</v>
      </c>
      <c r="B987" t="s">
        <v>41</v>
      </c>
      <c r="C987" t="s">
        <v>28</v>
      </c>
      <c r="D987">
        <v>291</v>
      </c>
      <c r="E987">
        <v>320</v>
      </c>
      <c r="F987" t="s">
        <v>143</v>
      </c>
      <c r="G987" s="1">
        <v>0.90937500000000004</v>
      </c>
      <c r="J987" t="s">
        <v>244</v>
      </c>
      <c r="K987" t="s">
        <v>70</v>
      </c>
      <c r="L987" t="s">
        <v>703</v>
      </c>
      <c r="M987">
        <v>19261</v>
      </c>
      <c r="N987">
        <v>19995</v>
      </c>
      <c r="O987" t="s">
        <v>132</v>
      </c>
      <c r="P987" s="1">
        <v>0.9632908</v>
      </c>
      <c r="S987" t="s">
        <v>191</v>
      </c>
      <c r="T987" t="s">
        <v>41</v>
      </c>
      <c r="U987" t="s">
        <v>27</v>
      </c>
      <c r="W987">
        <v>2458</v>
      </c>
      <c r="X987" t="s">
        <v>132</v>
      </c>
      <c r="AB987" t="s">
        <v>204</v>
      </c>
      <c r="AC987" t="s">
        <v>41</v>
      </c>
      <c r="AD987" t="s">
        <v>26</v>
      </c>
      <c r="AF987">
        <v>1910</v>
      </c>
      <c r="AG987" t="s">
        <v>132</v>
      </c>
    </row>
    <row r="988" spans="1:34" x14ac:dyDescent="0.35">
      <c r="A988" t="s">
        <v>511</v>
      </c>
      <c r="B988" t="s">
        <v>41</v>
      </c>
      <c r="C988" t="s">
        <v>28</v>
      </c>
      <c r="D988">
        <v>1417</v>
      </c>
      <c r="E988">
        <v>1580</v>
      </c>
      <c r="F988" t="s">
        <v>143</v>
      </c>
      <c r="G988" s="1">
        <v>0.89683539999999995</v>
      </c>
      <c r="J988" t="s">
        <v>244</v>
      </c>
      <c r="K988" t="s">
        <v>70</v>
      </c>
      <c r="L988" t="s">
        <v>32</v>
      </c>
      <c r="M988">
        <v>6690</v>
      </c>
      <c r="N988">
        <v>7331</v>
      </c>
      <c r="O988" t="s">
        <v>132</v>
      </c>
      <c r="P988" s="1">
        <v>0.91256309999999996</v>
      </c>
      <c r="S988" t="s">
        <v>192</v>
      </c>
      <c r="T988" t="s">
        <v>41</v>
      </c>
      <c r="U988" t="s">
        <v>32</v>
      </c>
      <c r="V988">
        <v>16876</v>
      </c>
      <c r="W988">
        <v>20689</v>
      </c>
      <c r="X988" t="s">
        <v>132</v>
      </c>
      <c r="Y988" s="1">
        <v>0.81569919999999996</v>
      </c>
      <c r="AB988" t="s">
        <v>204</v>
      </c>
      <c r="AC988" t="s">
        <v>41</v>
      </c>
      <c r="AD988" t="s">
        <v>27</v>
      </c>
      <c r="AF988">
        <v>3350</v>
      </c>
      <c r="AG988" t="s">
        <v>132</v>
      </c>
    </row>
    <row r="989" spans="1:34" x14ac:dyDescent="0.35">
      <c r="A989" t="s">
        <v>512</v>
      </c>
      <c r="B989" t="s">
        <v>41</v>
      </c>
      <c r="C989" t="s">
        <v>28</v>
      </c>
      <c r="D989">
        <v>816</v>
      </c>
      <c r="E989">
        <v>1113</v>
      </c>
      <c r="F989" t="s">
        <v>143</v>
      </c>
      <c r="G989" s="1">
        <v>0.73315359999999996</v>
      </c>
      <c r="J989" t="s">
        <v>244</v>
      </c>
      <c r="K989" t="s">
        <v>70</v>
      </c>
      <c r="L989" t="s">
        <v>28</v>
      </c>
      <c r="M989">
        <v>2160</v>
      </c>
      <c r="N989">
        <v>2674</v>
      </c>
      <c r="O989" t="s">
        <v>132</v>
      </c>
      <c r="P989" s="1">
        <v>0.80777860000000001</v>
      </c>
      <c r="S989" t="s">
        <v>192</v>
      </c>
      <c r="T989" t="s">
        <v>41</v>
      </c>
      <c r="U989" t="s">
        <v>703</v>
      </c>
      <c r="V989">
        <v>24214</v>
      </c>
      <c r="W989">
        <v>43892</v>
      </c>
      <c r="X989" t="s">
        <v>132</v>
      </c>
      <c r="Y989" s="1">
        <v>0.5516723</v>
      </c>
      <c r="AB989" t="s">
        <v>205</v>
      </c>
      <c r="AC989" t="s">
        <v>41</v>
      </c>
      <c r="AD989" t="s">
        <v>32</v>
      </c>
      <c r="AE989">
        <v>10</v>
      </c>
      <c r="AF989">
        <v>7</v>
      </c>
      <c r="AG989" t="s">
        <v>132</v>
      </c>
      <c r="AH989" s="1">
        <v>1</v>
      </c>
    </row>
    <row r="990" spans="1:34" x14ac:dyDescent="0.35">
      <c r="A990" t="s">
        <v>513</v>
      </c>
      <c r="B990" t="s">
        <v>41</v>
      </c>
      <c r="C990" t="s">
        <v>28</v>
      </c>
      <c r="D990">
        <v>649</v>
      </c>
      <c r="E990">
        <v>966</v>
      </c>
      <c r="F990" t="s">
        <v>42</v>
      </c>
      <c r="G990" s="1">
        <v>0.67184259999999996</v>
      </c>
      <c r="J990" t="s">
        <v>244</v>
      </c>
      <c r="K990" t="s">
        <v>70</v>
      </c>
      <c r="L990" t="s">
        <v>27</v>
      </c>
      <c r="M990">
        <v>1092</v>
      </c>
      <c r="N990">
        <v>2918</v>
      </c>
      <c r="O990" t="s">
        <v>132</v>
      </c>
      <c r="P990" s="1">
        <v>0.37422889999999998</v>
      </c>
      <c r="S990" t="s">
        <v>192</v>
      </c>
      <c r="T990" t="s">
        <v>41</v>
      </c>
      <c r="U990" t="s">
        <v>28</v>
      </c>
      <c r="V990">
        <v>1134</v>
      </c>
      <c r="W990">
        <v>5161</v>
      </c>
      <c r="X990" t="s">
        <v>132</v>
      </c>
      <c r="Y990" s="1">
        <v>0.2197249</v>
      </c>
      <c r="AB990" t="s">
        <v>205</v>
      </c>
      <c r="AC990" t="s">
        <v>41</v>
      </c>
      <c r="AD990" t="s">
        <v>703</v>
      </c>
      <c r="AE990">
        <v>10</v>
      </c>
      <c r="AF990">
        <v>41</v>
      </c>
      <c r="AG990" t="s">
        <v>132</v>
      </c>
      <c r="AH990" s="1">
        <v>0.24390239999999999</v>
      </c>
    </row>
    <row r="991" spans="1:34" x14ac:dyDescent="0.35">
      <c r="A991" t="s">
        <v>514</v>
      </c>
      <c r="B991" t="s">
        <v>41</v>
      </c>
      <c r="C991" t="s">
        <v>28</v>
      </c>
      <c r="D991">
        <v>388</v>
      </c>
      <c r="E991">
        <v>543</v>
      </c>
      <c r="F991" t="s">
        <v>132</v>
      </c>
      <c r="G991" s="1">
        <v>0.71454879999999998</v>
      </c>
      <c r="J991" t="s">
        <v>244</v>
      </c>
      <c r="K991" t="s">
        <v>70</v>
      </c>
      <c r="L991" t="s">
        <v>26</v>
      </c>
      <c r="M991">
        <v>1</v>
      </c>
      <c r="N991">
        <v>1904</v>
      </c>
      <c r="O991" t="s">
        <v>132</v>
      </c>
      <c r="P991" s="1">
        <v>5.2519999999999997E-4</v>
      </c>
      <c r="S991" t="s">
        <v>192</v>
      </c>
      <c r="T991" t="s">
        <v>41</v>
      </c>
      <c r="U991" t="s">
        <v>27</v>
      </c>
      <c r="V991">
        <v>4</v>
      </c>
      <c r="W991">
        <v>5011</v>
      </c>
      <c r="X991" t="s">
        <v>132</v>
      </c>
      <c r="Y991" s="1">
        <v>7.9819999999999999E-4</v>
      </c>
      <c r="AB991" t="s">
        <v>205</v>
      </c>
      <c r="AC991" t="s">
        <v>41</v>
      </c>
      <c r="AD991" t="s">
        <v>26</v>
      </c>
      <c r="AF991">
        <v>8</v>
      </c>
      <c r="AG991" t="s">
        <v>132</v>
      </c>
    </row>
    <row r="992" spans="1:34" x14ac:dyDescent="0.35">
      <c r="A992" t="s">
        <v>515</v>
      </c>
      <c r="B992" t="s">
        <v>41</v>
      </c>
      <c r="C992" t="s">
        <v>28</v>
      </c>
      <c r="D992">
        <v>183</v>
      </c>
      <c r="E992">
        <v>212</v>
      </c>
      <c r="F992" t="s">
        <v>132</v>
      </c>
      <c r="G992" s="1">
        <v>0.86320750000000002</v>
      </c>
      <c r="J992" t="s">
        <v>245</v>
      </c>
      <c r="K992" t="s">
        <v>70</v>
      </c>
      <c r="L992" t="s">
        <v>703</v>
      </c>
      <c r="M992">
        <v>65451</v>
      </c>
      <c r="N992">
        <v>65450</v>
      </c>
      <c r="O992" t="s">
        <v>132</v>
      </c>
      <c r="P992" s="1">
        <v>1.0000150000000001</v>
      </c>
      <c r="S992" t="s">
        <v>192</v>
      </c>
      <c r="T992" t="s">
        <v>41</v>
      </c>
      <c r="U992" t="s">
        <v>26</v>
      </c>
      <c r="W992">
        <v>2578</v>
      </c>
      <c r="X992" t="s">
        <v>132</v>
      </c>
      <c r="AB992" t="s">
        <v>205</v>
      </c>
      <c r="AC992" t="s">
        <v>41</v>
      </c>
      <c r="AD992" t="s">
        <v>28</v>
      </c>
      <c r="AF992">
        <v>4</v>
      </c>
      <c r="AG992" t="s">
        <v>132</v>
      </c>
    </row>
    <row r="993" spans="1:34" x14ac:dyDescent="0.35">
      <c r="A993" t="s">
        <v>516</v>
      </c>
      <c r="B993" t="s">
        <v>41</v>
      </c>
      <c r="C993" t="s">
        <v>28</v>
      </c>
      <c r="D993">
        <v>150</v>
      </c>
      <c r="E993">
        <v>149</v>
      </c>
      <c r="F993" t="s">
        <v>132</v>
      </c>
      <c r="G993" s="1">
        <v>1</v>
      </c>
      <c r="J993" t="s">
        <v>245</v>
      </c>
      <c r="K993" t="s">
        <v>70</v>
      </c>
      <c r="L993" t="s">
        <v>32</v>
      </c>
      <c r="M993">
        <v>12241</v>
      </c>
      <c r="N993">
        <v>13702</v>
      </c>
      <c r="O993" t="s">
        <v>132</v>
      </c>
      <c r="P993" s="1">
        <v>0.89337330000000004</v>
      </c>
      <c r="S993" t="s">
        <v>193</v>
      </c>
      <c r="T993" t="s">
        <v>41</v>
      </c>
      <c r="U993" t="s">
        <v>32</v>
      </c>
      <c r="V993">
        <v>7151</v>
      </c>
      <c r="W993">
        <v>10102</v>
      </c>
      <c r="X993" t="s">
        <v>132</v>
      </c>
      <c r="Y993" s="1">
        <v>0.70787960000000005</v>
      </c>
      <c r="AB993" t="s">
        <v>205</v>
      </c>
      <c r="AC993" t="s">
        <v>41</v>
      </c>
      <c r="AD993" t="s">
        <v>27</v>
      </c>
      <c r="AF993">
        <v>6</v>
      </c>
      <c r="AG993" t="s">
        <v>132</v>
      </c>
    </row>
    <row r="994" spans="1:34" x14ac:dyDescent="0.35">
      <c r="A994" t="s">
        <v>517</v>
      </c>
      <c r="B994" t="s">
        <v>41</v>
      </c>
      <c r="C994" t="s">
        <v>28</v>
      </c>
      <c r="D994">
        <v>117</v>
      </c>
      <c r="E994">
        <v>160</v>
      </c>
      <c r="F994" t="s">
        <v>132</v>
      </c>
      <c r="G994" s="1">
        <v>0.73124999999999996</v>
      </c>
      <c r="J994" t="s">
        <v>245</v>
      </c>
      <c r="K994" t="s">
        <v>70</v>
      </c>
      <c r="L994" t="s">
        <v>28</v>
      </c>
      <c r="M994">
        <v>8535</v>
      </c>
      <c r="N994">
        <v>9784</v>
      </c>
      <c r="O994" t="s">
        <v>132</v>
      </c>
      <c r="P994" s="1">
        <v>0.87234259999999997</v>
      </c>
      <c r="S994" t="s">
        <v>193</v>
      </c>
      <c r="T994" t="s">
        <v>41</v>
      </c>
      <c r="U994" t="s">
        <v>703</v>
      </c>
      <c r="V994">
        <v>19495</v>
      </c>
      <c r="W994">
        <v>35062</v>
      </c>
      <c r="X994" t="s">
        <v>132</v>
      </c>
      <c r="Y994" s="1">
        <v>0.55601509999999998</v>
      </c>
      <c r="AB994" t="s">
        <v>206</v>
      </c>
      <c r="AC994" t="s">
        <v>41</v>
      </c>
      <c r="AD994" t="s">
        <v>32</v>
      </c>
      <c r="AE994">
        <v>2666</v>
      </c>
      <c r="AF994">
        <v>6245</v>
      </c>
      <c r="AG994" t="s">
        <v>132</v>
      </c>
      <c r="AH994" s="1">
        <v>0.42690149999999999</v>
      </c>
    </row>
    <row r="995" spans="1:34" x14ac:dyDescent="0.35">
      <c r="A995" t="s">
        <v>518</v>
      </c>
      <c r="B995" t="s">
        <v>41</v>
      </c>
      <c r="C995" t="s">
        <v>28</v>
      </c>
      <c r="D995">
        <v>1639</v>
      </c>
      <c r="E995">
        <v>2233</v>
      </c>
      <c r="F995" t="s">
        <v>519</v>
      </c>
      <c r="G995" s="1">
        <v>0.73399009999999998</v>
      </c>
      <c r="J995" t="s">
        <v>245</v>
      </c>
      <c r="K995" t="s">
        <v>70</v>
      </c>
      <c r="L995" t="s">
        <v>27</v>
      </c>
      <c r="M995">
        <v>4286</v>
      </c>
      <c r="N995">
        <v>11684</v>
      </c>
      <c r="O995" t="s">
        <v>132</v>
      </c>
      <c r="P995" s="1">
        <v>0.3668264</v>
      </c>
      <c r="S995" t="s">
        <v>193</v>
      </c>
      <c r="T995" t="s">
        <v>41</v>
      </c>
      <c r="U995" t="s">
        <v>28</v>
      </c>
      <c r="V995">
        <v>1369</v>
      </c>
      <c r="W995">
        <v>5760</v>
      </c>
      <c r="X995" t="s">
        <v>132</v>
      </c>
      <c r="Y995" s="1">
        <v>0.23767360000000001</v>
      </c>
      <c r="AB995" t="s">
        <v>206</v>
      </c>
      <c r="AC995" t="s">
        <v>41</v>
      </c>
      <c r="AD995" t="s">
        <v>703</v>
      </c>
      <c r="AE995">
        <v>529</v>
      </c>
      <c r="AF995">
        <v>10676</v>
      </c>
      <c r="AG995" t="s">
        <v>132</v>
      </c>
      <c r="AH995" s="1">
        <v>4.9550400000000001E-2</v>
      </c>
    </row>
    <row r="996" spans="1:34" x14ac:dyDescent="0.35">
      <c r="A996" t="s">
        <v>520</v>
      </c>
      <c r="B996" t="s">
        <v>41</v>
      </c>
      <c r="C996" t="s">
        <v>28</v>
      </c>
      <c r="D996">
        <v>1101</v>
      </c>
      <c r="E996">
        <v>1480</v>
      </c>
      <c r="F996" t="s">
        <v>519</v>
      </c>
      <c r="G996" s="1">
        <v>0.74391890000000005</v>
      </c>
      <c r="J996" t="s">
        <v>245</v>
      </c>
      <c r="K996" t="s">
        <v>70</v>
      </c>
      <c r="L996" t="s">
        <v>26</v>
      </c>
      <c r="M996">
        <v>1</v>
      </c>
      <c r="N996">
        <v>7762</v>
      </c>
      <c r="O996" t="s">
        <v>132</v>
      </c>
      <c r="P996" s="1">
        <v>1.2879999999999999E-4</v>
      </c>
      <c r="S996" t="s">
        <v>193</v>
      </c>
      <c r="T996" t="s">
        <v>41</v>
      </c>
      <c r="U996" t="s">
        <v>27</v>
      </c>
      <c r="V996">
        <v>2</v>
      </c>
      <c r="W996">
        <v>5115</v>
      </c>
      <c r="X996" t="s">
        <v>132</v>
      </c>
      <c r="Y996" s="1">
        <v>3.9100000000000002E-4</v>
      </c>
      <c r="AB996" t="s">
        <v>206</v>
      </c>
      <c r="AC996" t="s">
        <v>41</v>
      </c>
      <c r="AD996" t="s">
        <v>26</v>
      </c>
      <c r="AF996">
        <v>715</v>
      </c>
      <c r="AG996" t="s">
        <v>132</v>
      </c>
    </row>
    <row r="997" spans="1:34" x14ac:dyDescent="0.35">
      <c r="A997" t="s">
        <v>521</v>
      </c>
      <c r="B997" t="s">
        <v>41</v>
      </c>
      <c r="C997" t="s">
        <v>28</v>
      </c>
      <c r="D997">
        <v>458</v>
      </c>
      <c r="E997">
        <v>675</v>
      </c>
      <c r="F997" t="s">
        <v>519</v>
      </c>
      <c r="G997" s="1">
        <v>0.67851850000000002</v>
      </c>
      <c r="J997" t="s">
        <v>246</v>
      </c>
      <c r="K997" t="s">
        <v>41</v>
      </c>
      <c r="L997" t="s">
        <v>32</v>
      </c>
      <c r="M997">
        <v>3448</v>
      </c>
      <c r="N997">
        <v>3989</v>
      </c>
      <c r="O997" t="s">
        <v>132</v>
      </c>
      <c r="P997" s="1">
        <v>0.86437699999999995</v>
      </c>
      <c r="S997" t="s">
        <v>193</v>
      </c>
      <c r="T997" t="s">
        <v>41</v>
      </c>
      <c r="U997" t="s">
        <v>26</v>
      </c>
      <c r="W997">
        <v>2284</v>
      </c>
      <c r="X997" t="s">
        <v>132</v>
      </c>
      <c r="AB997" t="s">
        <v>206</v>
      </c>
      <c r="AC997" t="s">
        <v>41</v>
      </c>
      <c r="AD997" t="s">
        <v>28</v>
      </c>
      <c r="AF997">
        <v>1319</v>
      </c>
      <c r="AG997" t="s">
        <v>132</v>
      </c>
    </row>
    <row r="998" spans="1:34" x14ac:dyDescent="0.35">
      <c r="A998" t="s">
        <v>522</v>
      </c>
      <c r="B998" t="s">
        <v>41</v>
      </c>
      <c r="C998" t="s">
        <v>28</v>
      </c>
      <c r="D998">
        <v>1938</v>
      </c>
      <c r="E998">
        <v>2332</v>
      </c>
      <c r="F998" t="s">
        <v>519</v>
      </c>
      <c r="G998" s="1">
        <v>0.83104630000000002</v>
      </c>
      <c r="J998" t="s">
        <v>246</v>
      </c>
      <c r="K998" t="s">
        <v>41</v>
      </c>
      <c r="L998" t="s">
        <v>28</v>
      </c>
      <c r="M998">
        <v>1354</v>
      </c>
      <c r="N998">
        <v>1624</v>
      </c>
      <c r="O998" t="s">
        <v>132</v>
      </c>
      <c r="P998" s="1">
        <v>0.83374389999999998</v>
      </c>
      <c r="S998" t="s">
        <v>194</v>
      </c>
      <c r="T998" t="s">
        <v>41</v>
      </c>
      <c r="U998" t="s">
        <v>32</v>
      </c>
      <c r="V998">
        <v>11567</v>
      </c>
      <c r="W998">
        <v>14360</v>
      </c>
      <c r="X998" t="s">
        <v>132</v>
      </c>
      <c r="Y998" s="1">
        <v>0.80550140000000003</v>
      </c>
      <c r="AB998" t="s">
        <v>206</v>
      </c>
      <c r="AC998" t="s">
        <v>41</v>
      </c>
      <c r="AD998" t="s">
        <v>27</v>
      </c>
      <c r="AF998">
        <v>1364</v>
      </c>
      <c r="AG998" t="s">
        <v>132</v>
      </c>
    </row>
    <row r="999" spans="1:34" x14ac:dyDescent="0.35">
      <c r="A999" t="s">
        <v>523</v>
      </c>
      <c r="B999" t="s">
        <v>41</v>
      </c>
      <c r="C999" t="s">
        <v>28</v>
      </c>
      <c r="D999">
        <v>2642</v>
      </c>
      <c r="E999">
        <v>3229</v>
      </c>
      <c r="F999" t="s">
        <v>519</v>
      </c>
      <c r="G999" s="1">
        <v>0.81820990000000005</v>
      </c>
      <c r="J999" t="s">
        <v>246</v>
      </c>
      <c r="K999" t="s">
        <v>41</v>
      </c>
      <c r="L999" t="s">
        <v>703</v>
      </c>
      <c r="M999">
        <v>8573</v>
      </c>
      <c r="N999">
        <v>10477</v>
      </c>
      <c r="O999" t="s">
        <v>132</v>
      </c>
      <c r="P999" s="1">
        <v>0.81826860000000001</v>
      </c>
      <c r="S999" t="s">
        <v>194</v>
      </c>
      <c r="T999" t="s">
        <v>41</v>
      </c>
      <c r="U999" t="s">
        <v>703</v>
      </c>
      <c r="V999">
        <v>21426</v>
      </c>
      <c r="W999">
        <v>38094</v>
      </c>
      <c r="X999" t="s">
        <v>132</v>
      </c>
      <c r="Y999" s="1">
        <v>0.56245080000000003</v>
      </c>
      <c r="AB999" t="s">
        <v>207</v>
      </c>
      <c r="AC999" t="s">
        <v>41</v>
      </c>
      <c r="AD999" t="s">
        <v>26</v>
      </c>
      <c r="AF999">
        <v>872</v>
      </c>
      <c r="AG999" t="s">
        <v>132</v>
      </c>
    </row>
    <row r="1000" spans="1:34" x14ac:dyDescent="0.35">
      <c r="A1000" t="s">
        <v>524</v>
      </c>
      <c r="B1000" t="s">
        <v>41</v>
      </c>
      <c r="C1000" t="s">
        <v>28</v>
      </c>
      <c r="D1000">
        <v>602</v>
      </c>
      <c r="E1000">
        <v>727</v>
      </c>
      <c r="F1000" t="s">
        <v>519</v>
      </c>
      <c r="G1000" s="1">
        <v>0.82806049999999998</v>
      </c>
      <c r="J1000" t="s">
        <v>246</v>
      </c>
      <c r="K1000" t="s">
        <v>41</v>
      </c>
      <c r="L1000" t="s">
        <v>27</v>
      </c>
      <c r="M1000">
        <v>604</v>
      </c>
      <c r="N1000">
        <v>1618</v>
      </c>
      <c r="O1000" t="s">
        <v>132</v>
      </c>
      <c r="P1000" s="1">
        <v>0.37330039999999998</v>
      </c>
      <c r="S1000" t="s">
        <v>194</v>
      </c>
      <c r="T1000" t="s">
        <v>41</v>
      </c>
      <c r="U1000" t="s">
        <v>28</v>
      </c>
      <c r="V1000">
        <v>1355</v>
      </c>
      <c r="W1000">
        <v>5181</v>
      </c>
      <c r="X1000" t="s">
        <v>132</v>
      </c>
      <c r="Y1000" s="1">
        <v>0.2615325</v>
      </c>
      <c r="AB1000" t="s">
        <v>207</v>
      </c>
      <c r="AC1000" t="s">
        <v>41</v>
      </c>
      <c r="AD1000" t="s">
        <v>28</v>
      </c>
      <c r="AF1000">
        <v>1784</v>
      </c>
      <c r="AG1000" t="s">
        <v>132</v>
      </c>
    </row>
    <row r="1001" spans="1:34" x14ac:dyDescent="0.35">
      <c r="A1001" t="s">
        <v>525</v>
      </c>
      <c r="B1001" t="s">
        <v>41</v>
      </c>
      <c r="C1001" t="s">
        <v>28</v>
      </c>
      <c r="D1001">
        <v>1130</v>
      </c>
      <c r="E1001">
        <v>1457</v>
      </c>
      <c r="F1001" t="s">
        <v>519</v>
      </c>
      <c r="G1001" s="1">
        <v>0.77556619999999998</v>
      </c>
      <c r="J1001" t="s">
        <v>246</v>
      </c>
      <c r="K1001" t="s">
        <v>41</v>
      </c>
      <c r="L1001" t="s">
        <v>26</v>
      </c>
      <c r="M1001">
        <v>1</v>
      </c>
      <c r="N1001">
        <v>802</v>
      </c>
      <c r="O1001" t="s">
        <v>132</v>
      </c>
      <c r="P1001" s="1">
        <v>1.2469E-3</v>
      </c>
      <c r="S1001" t="s">
        <v>194</v>
      </c>
      <c r="T1001" t="s">
        <v>41</v>
      </c>
      <c r="U1001" t="s">
        <v>27</v>
      </c>
      <c r="V1001">
        <v>3</v>
      </c>
      <c r="W1001">
        <v>5281</v>
      </c>
      <c r="X1001" t="s">
        <v>132</v>
      </c>
      <c r="Y1001" s="1">
        <v>5.6809999999999999E-4</v>
      </c>
      <c r="AB1001" t="s">
        <v>207</v>
      </c>
      <c r="AC1001" t="s">
        <v>41</v>
      </c>
      <c r="AD1001" t="s">
        <v>27</v>
      </c>
      <c r="AF1001">
        <v>1755</v>
      </c>
      <c r="AG1001" t="s">
        <v>132</v>
      </c>
    </row>
    <row r="1002" spans="1:34" x14ac:dyDescent="0.35">
      <c r="A1002" t="s">
        <v>526</v>
      </c>
      <c r="B1002" t="s">
        <v>41</v>
      </c>
      <c r="C1002" t="s">
        <v>28</v>
      </c>
      <c r="D1002">
        <v>522</v>
      </c>
      <c r="E1002">
        <v>768</v>
      </c>
      <c r="F1002" t="s">
        <v>519</v>
      </c>
      <c r="G1002" s="1">
        <v>0.6796875</v>
      </c>
      <c r="J1002" t="s">
        <v>247</v>
      </c>
      <c r="K1002" t="s">
        <v>68</v>
      </c>
      <c r="L1002" t="s">
        <v>703</v>
      </c>
      <c r="M1002">
        <v>20508</v>
      </c>
      <c r="N1002">
        <v>22845</v>
      </c>
      <c r="O1002" t="s">
        <v>132</v>
      </c>
      <c r="P1002" s="1">
        <v>0.89770190000000005</v>
      </c>
      <c r="S1002" t="s">
        <v>194</v>
      </c>
      <c r="T1002" t="s">
        <v>41</v>
      </c>
      <c r="U1002" t="s">
        <v>26</v>
      </c>
      <c r="W1002">
        <v>2684</v>
      </c>
      <c r="X1002" t="s">
        <v>132</v>
      </c>
      <c r="AB1002" t="s">
        <v>208</v>
      </c>
      <c r="AC1002" t="s">
        <v>41</v>
      </c>
      <c r="AD1002" t="s">
        <v>32</v>
      </c>
      <c r="AE1002">
        <v>2476</v>
      </c>
      <c r="AF1002">
        <v>6428</v>
      </c>
      <c r="AG1002" t="s">
        <v>132</v>
      </c>
      <c r="AH1002" s="1">
        <v>0.38518980000000003</v>
      </c>
    </row>
    <row r="1003" spans="1:34" x14ac:dyDescent="0.35">
      <c r="A1003" t="s">
        <v>527</v>
      </c>
      <c r="B1003" t="s">
        <v>41</v>
      </c>
      <c r="C1003" t="s">
        <v>28</v>
      </c>
      <c r="D1003">
        <v>506</v>
      </c>
      <c r="E1003">
        <v>671</v>
      </c>
      <c r="F1003" t="s">
        <v>519</v>
      </c>
      <c r="G1003" s="1">
        <v>0.75409839999999995</v>
      </c>
      <c r="J1003" t="s">
        <v>247</v>
      </c>
      <c r="K1003" t="s">
        <v>68</v>
      </c>
      <c r="L1003" t="s">
        <v>28</v>
      </c>
      <c r="M1003">
        <v>2746</v>
      </c>
      <c r="N1003">
        <v>3153</v>
      </c>
      <c r="O1003" t="s">
        <v>132</v>
      </c>
      <c r="P1003" s="1">
        <v>0.87091660000000004</v>
      </c>
      <c r="S1003" t="s">
        <v>195</v>
      </c>
      <c r="T1003" t="s">
        <v>41</v>
      </c>
      <c r="U1003" t="s">
        <v>26</v>
      </c>
      <c r="W1003">
        <v>4073</v>
      </c>
      <c r="X1003" t="s">
        <v>132</v>
      </c>
      <c r="AB1003" t="s">
        <v>208</v>
      </c>
      <c r="AC1003" t="s">
        <v>41</v>
      </c>
      <c r="AD1003" t="s">
        <v>703</v>
      </c>
      <c r="AE1003">
        <v>636</v>
      </c>
      <c r="AF1003">
        <v>12887</v>
      </c>
      <c r="AG1003" t="s">
        <v>132</v>
      </c>
      <c r="AH1003" s="1">
        <v>4.9352100000000003E-2</v>
      </c>
    </row>
    <row r="1004" spans="1:34" x14ac:dyDescent="0.35">
      <c r="A1004" t="s">
        <v>528</v>
      </c>
      <c r="B1004" t="s">
        <v>41</v>
      </c>
      <c r="C1004" t="s">
        <v>28</v>
      </c>
      <c r="D1004">
        <v>1945</v>
      </c>
      <c r="E1004">
        <v>2501</v>
      </c>
      <c r="F1004" t="s">
        <v>519</v>
      </c>
      <c r="G1004" s="1">
        <v>0.77768890000000002</v>
      </c>
      <c r="J1004" t="s">
        <v>247</v>
      </c>
      <c r="K1004" t="s">
        <v>68</v>
      </c>
      <c r="L1004" t="s">
        <v>32</v>
      </c>
      <c r="M1004">
        <v>6114</v>
      </c>
      <c r="N1004">
        <v>7039</v>
      </c>
      <c r="O1004" t="s">
        <v>132</v>
      </c>
      <c r="P1004" s="1">
        <v>0.86858930000000001</v>
      </c>
      <c r="S1004" t="s">
        <v>196</v>
      </c>
      <c r="T1004" t="s">
        <v>41</v>
      </c>
      <c r="U1004" t="s">
        <v>26</v>
      </c>
      <c r="W1004">
        <v>2955</v>
      </c>
      <c r="X1004" t="s">
        <v>132</v>
      </c>
      <c r="AB1004" t="s">
        <v>208</v>
      </c>
      <c r="AC1004" t="s">
        <v>41</v>
      </c>
      <c r="AD1004" t="s">
        <v>28</v>
      </c>
      <c r="AE1004">
        <v>1</v>
      </c>
      <c r="AF1004">
        <v>1746</v>
      </c>
      <c r="AG1004" t="s">
        <v>132</v>
      </c>
      <c r="AH1004" s="1">
        <v>5.7269999999999999E-4</v>
      </c>
    </row>
    <row r="1005" spans="1:34" x14ac:dyDescent="0.35">
      <c r="A1005" t="s">
        <v>529</v>
      </c>
      <c r="B1005" t="s">
        <v>41</v>
      </c>
      <c r="C1005" t="s">
        <v>28</v>
      </c>
      <c r="D1005">
        <v>2327</v>
      </c>
      <c r="E1005">
        <v>2913</v>
      </c>
      <c r="F1005" t="s">
        <v>530</v>
      </c>
      <c r="G1005" s="1">
        <v>0.79883280000000001</v>
      </c>
      <c r="J1005" t="s">
        <v>247</v>
      </c>
      <c r="K1005" t="s">
        <v>68</v>
      </c>
      <c r="L1005" t="s">
        <v>27</v>
      </c>
      <c r="M1005">
        <v>1289</v>
      </c>
      <c r="N1005">
        <v>3497</v>
      </c>
      <c r="O1005" t="s">
        <v>132</v>
      </c>
      <c r="P1005" s="1">
        <v>0.36860159999999997</v>
      </c>
      <c r="S1005" t="s">
        <v>197</v>
      </c>
      <c r="T1005" t="s">
        <v>41</v>
      </c>
      <c r="U1005" t="s">
        <v>26</v>
      </c>
      <c r="W1005">
        <v>912</v>
      </c>
      <c r="X1005" t="s">
        <v>132</v>
      </c>
      <c r="AB1005" t="s">
        <v>208</v>
      </c>
      <c r="AC1005" t="s">
        <v>41</v>
      </c>
      <c r="AD1005" t="s">
        <v>26</v>
      </c>
      <c r="AF1005">
        <v>1028</v>
      </c>
      <c r="AG1005" t="s">
        <v>132</v>
      </c>
    </row>
    <row r="1006" spans="1:34" x14ac:dyDescent="0.35">
      <c r="A1006" t="s">
        <v>531</v>
      </c>
      <c r="B1006" t="s">
        <v>41</v>
      </c>
      <c r="C1006" t="s">
        <v>28</v>
      </c>
      <c r="D1006">
        <v>420</v>
      </c>
      <c r="E1006">
        <v>581</v>
      </c>
      <c r="F1006" t="s">
        <v>530</v>
      </c>
      <c r="G1006" s="1">
        <v>0.72289159999999997</v>
      </c>
      <c r="J1006" t="s">
        <v>247</v>
      </c>
      <c r="K1006" t="s">
        <v>41</v>
      </c>
      <c r="L1006" t="s">
        <v>26</v>
      </c>
      <c r="N1006">
        <v>1973</v>
      </c>
      <c r="O1006" t="s">
        <v>132</v>
      </c>
      <c r="S1006" t="s">
        <v>197</v>
      </c>
      <c r="T1006" t="s">
        <v>41</v>
      </c>
      <c r="U1006" t="s">
        <v>27</v>
      </c>
      <c r="W1006">
        <v>1239</v>
      </c>
      <c r="X1006" t="s">
        <v>132</v>
      </c>
      <c r="AB1006" t="s">
        <v>208</v>
      </c>
      <c r="AC1006" t="s">
        <v>41</v>
      </c>
      <c r="AD1006" t="s">
        <v>27</v>
      </c>
      <c r="AF1006">
        <v>1964</v>
      </c>
      <c r="AG1006" t="s">
        <v>132</v>
      </c>
    </row>
    <row r="1007" spans="1:34" x14ac:dyDescent="0.35">
      <c r="A1007" t="s">
        <v>532</v>
      </c>
      <c r="B1007" t="s">
        <v>41</v>
      </c>
      <c r="C1007" t="s">
        <v>28</v>
      </c>
      <c r="D1007">
        <v>591</v>
      </c>
      <c r="E1007">
        <v>752</v>
      </c>
      <c r="F1007" t="s">
        <v>530</v>
      </c>
      <c r="G1007" s="1">
        <v>0.78590420000000005</v>
      </c>
      <c r="J1007" t="s">
        <v>248</v>
      </c>
      <c r="K1007" t="s">
        <v>41</v>
      </c>
      <c r="L1007" t="s">
        <v>28</v>
      </c>
      <c r="M1007">
        <v>2591</v>
      </c>
      <c r="N1007">
        <v>2897</v>
      </c>
      <c r="O1007" t="s">
        <v>132</v>
      </c>
      <c r="P1007" s="1">
        <v>0.89437350000000004</v>
      </c>
      <c r="S1007" t="s">
        <v>198</v>
      </c>
      <c r="T1007" t="s">
        <v>41</v>
      </c>
      <c r="U1007" t="s">
        <v>26</v>
      </c>
      <c r="W1007">
        <v>2011</v>
      </c>
      <c r="X1007" t="s">
        <v>132</v>
      </c>
      <c r="AB1007" t="s">
        <v>209</v>
      </c>
      <c r="AC1007" t="s">
        <v>41</v>
      </c>
      <c r="AD1007" t="s">
        <v>26</v>
      </c>
      <c r="AF1007">
        <v>1776</v>
      </c>
      <c r="AG1007" t="s">
        <v>132</v>
      </c>
    </row>
    <row r="1008" spans="1:34" x14ac:dyDescent="0.35">
      <c r="A1008" t="s">
        <v>533</v>
      </c>
      <c r="B1008" t="s">
        <v>41</v>
      </c>
      <c r="C1008" t="s">
        <v>28</v>
      </c>
      <c r="E1008">
        <v>0</v>
      </c>
      <c r="F1008" t="s">
        <v>530</v>
      </c>
      <c r="J1008" t="s">
        <v>248</v>
      </c>
      <c r="K1008" t="s">
        <v>41</v>
      </c>
      <c r="L1008" t="s">
        <v>32</v>
      </c>
      <c r="M1008">
        <v>6615</v>
      </c>
      <c r="N1008">
        <v>7462</v>
      </c>
      <c r="O1008" t="s">
        <v>132</v>
      </c>
      <c r="P1008" s="1">
        <v>0.88649149999999999</v>
      </c>
      <c r="S1008" t="s">
        <v>199</v>
      </c>
      <c r="T1008" t="s">
        <v>41</v>
      </c>
      <c r="U1008" t="s">
        <v>32</v>
      </c>
      <c r="V1008">
        <v>8696</v>
      </c>
      <c r="W1008">
        <v>10135</v>
      </c>
      <c r="X1008" t="s">
        <v>132</v>
      </c>
      <c r="Y1008" s="1">
        <v>0.85801680000000002</v>
      </c>
      <c r="AB1008" t="s">
        <v>209</v>
      </c>
      <c r="AC1008" t="s">
        <v>41</v>
      </c>
      <c r="AD1008" t="s">
        <v>27</v>
      </c>
      <c r="AF1008">
        <v>3014</v>
      </c>
      <c r="AG1008" t="s">
        <v>132</v>
      </c>
    </row>
    <row r="1009" spans="1:34" x14ac:dyDescent="0.35">
      <c r="A1009" t="s">
        <v>534</v>
      </c>
      <c r="B1009" t="s">
        <v>41</v>
      </c>
      <c r="C1009" t="s">
        <v>28</v>
      </c>
      <c r="D1009">
        <v>1030</v>
      </c>
      <c r="E1009">
        <v>1177</v>
      </c>
      <c r="F1009" t="s">
        <v>519</v>
      </c>
      <c r="G1009" s="1">
        <v>0.87510619999999995</v>
      </c>
      <c r="J1009" t="s">
        <v>248</v>
      </c>
      <c r="K1009" t="s">
        <v>41</v>
      </c>
      <c r="L1009" t="s">
        <v>703</v>
      </c>
      <c r="M1009">
        <v>18863</v>
      </c>
      <c r="N1009">
        <v>21747</v>
      </c>
      <c r="O1009" t="s">
        <v>132</v>
      </c>
      <c r="P1009" s="1">
        <v>0.86738400000000004</v>
      </c>
      <c r="S1009" t="s">
        <v>199</v>
      </c>
      <c r="T1009" t="s">
        <v>41</v>
      </c>
      <c r="U1009" t="s">
        <v>703</v>
      </c>
      <c r="V1009">
        <v>14342</v>
      </c>
      <c r="W1009">
        <v>29655</v>
      </c>
      <c r="X1009" t="s">
        <v>132</v>
      </c>
      <c r="Y1009" s="1">
        <v>0.48362840000000001</v>
      </c>
      <c r="AB1009" t="s">
        <v>210</v>
      </c>
      <c r="AC1009" t="s">
        <v>41</v>
      </c>
      <c r="AD1009" t="s">
        <v>32</v>
      </c>
      <c r="AE1009">
        <v>3631</v>
      </c>
      <c r="AF1009">
        <v>11839</v>
      </c>
      <c r="AG1009" t="s">
        <v>132</v>
      </c>
      <c r="AH1009" s="1">
        <v>0.30669819999999998</v>
      </c>
    </row>
    <row r="1010" spans="1:34" x14ac:dyDescent="0.35">
      <c r="A1010" t="s">
        <v>535</v>
      </c>
      <c r="B1010" t="s">
        <v>41</v>
      </c>
      <c r="C1010" t="s">
        <v>28</v>
      </c>
      <c r="D1010">
        <v>1570</v>
      </c>
      <c r="E1010">
        <v>1982</v>
      </c>
      <c r="F1010" t="s">
        <v>519</v>
      </c>
      <c r="G1010" s="1">
        <v>0.79212919999999998</v>
      </c>
      <c r="J1010" t="s">
        <v>248</v>
      </c>
      <c r="K1010" t="s">
        <v>41</v>
      </c>
      <c r="L1010" t="s">
        <v>27</v>
      </c>
      <c r="M1010">
        <v>892</v>
      </c>
      <c r="N1010">
        <v>2475</v>
      </c>
      <c r="O1010" t="s">
        <v>132</v>
      </c>
      <c r="P1010" s="1">
        <v>0.360404</v>
      </c>
      <c r="S1010" t="s">
        <v>199</v>
      </c>
      <c r="T1010" t="s">
        <v>41</v>
      </c>
      <c r="U1010" t="s">
        <v>28</v>
      </c>
      <c r="V1010">
        <v>582</v>
      </c>
      <c r="W1010">
        <v>3507</v>
      </c>
      <c r="X1010" t="s">
        <v>132</v>
      </c>
      <c r="Y1010" s="1">
        <v>0.16595380000000001</v>
      </c>
      <c r="AB1010" t="s">
        <v>210</v>
      </c>
      <c r="AC1010" t="s">
        <v>41</v>
      </c>
      <c r="AD1010" t="s">
        <v>703</v>
      </c>
      <c r="AE1010">
        <v>993</v>
      </c>
      <c r="AF1010">
        <v>27720</v>
      </c>
      <c r="AG1010" t="s">
        <v>132</v>
      </c>
      <c r="AH1010" s="1">
        <v>3.58225E-2</v>
      </c>
    </row>
    <row r="1011" spans="1:34" x14ac:dyDescent="0.35">
      <c r="A1011" t="s">
        <v>536</v>
      </c>
      <c r="B1011" t="s">
        <v>41</v>
      </c>
      <c r="C1011" t="s">
        <v>28</v>
      </c>
      <c r="D1011">
        <v>285</v>
      </c>
      <c r="E1011">
        <v>312</v>
      </c>
      <c r="F1011" t="s">
        <v>519</v>
      </c>
      <c r="G1011" s="1">
        <v>0.91346159999999998</v>
      </c>
      <c r="J1011" t="s">
        <v>248</v>
      </c>
      <c r="K1011" t="s">
        <v>41</v>
      </c>
      <c r="L1011" t="s">
        <v>26</v>
      </c>
      <c r="N1011">
        <v>1507</v>
      </c>
      <c r="O1011" t="s">
        <v>132</v>
      </c>
      <c r="S1011" t="s">
        <v>199</v>
      </c>
      <c r="T1011" t="s">
        <v>41</v>
      </c>
      <c r="U1011" t="s">
        <v>27</v>
      </c>
      <c r="V1011">
        <v>3</v>
      </c>
      <c r="W1011">
        <v>3783</v>
      </c>
      <c r="X1011" t="s">
        <v>132</v>
      </c>
      <c r="Y1011" s="1">
        <v>7.9299999999999998E-4</v>
      </c>
      <c r="AB1011" t="s">
        <v>210</v>
      </c>
      <c r="AC1011" t="s">
        <v>41</v>
      </c>
      <c r="AD1011" t="s">
        <v>28</v>
      </c>
      <c r="AE1011">
        <v>5</v>
      </c>
      <c r="AF1011">
        <v>3784</v>
      </c>
      <c r="AG1011" t="s">
        <v>132</v>
      </c>
      <c r="AH1011" s="1">
        <v>1.3213999999999999E-3</v>
      </c>
    </row>
    <row r="1012" spans="1:34" x14ac:dyDescent="0.35">
      <c r="A1012" t="s">
        <v>537</v>
      </c>
      <c r="B1012" t="s">
        <v>41</v>
      </c>
      <c r="C1012" t="s">
        <v>28</v>
      </c>
      <c r="D1012">
        <v>871</v>
      </c>
      <c r="E1012">
        <v>1099</v>
      </c>
      <c r="F1012" t="s">
        <v>132</v>
      </c>
      <c r="G1012" s="1">
        <v>0.79253859999999998</v>
      </c>
      <c r="J1012" t="s">
        <v>249</v>
      </c>
      <c r="K1012" t="s">
        <v>41</v>
      </c>
      <c r="L1012" t="s">
        <v>28</v>
      </c>
      <c r="M1012">
        <v>3827</v>
      </c>
      <c r="N1012">
        <v>4148</v>
      </c>
      <c r="O1012" t="s">
        <v>132</v>
      </c>
      <c r="P1012" s="1">
        <v>0.92261329999999997</v>
      </c>
      <c r="S1012" t="s">
        <v>199</v>
      </c>
      <c r="T1012" t="s">
        <v>41</v>
      </c>
      <c r="U1012" t="s">
        <v>26</v>
      </c>
      <c r="W1012">
        <v>2429</v>
      </c>
      <c r="X1012" t="s">
        <v>132</v>
      </c>
      <c r="AB1012" t="s">
        <v>210</v>
      </c>
      <c r="AC1012" t="s">
        <v>41</v>
      </c>
      <c r="AD1012" t="s">
        <v>26</v>
      </c>
      <c r="AF1012">
        <v>2398</v>
      </c>
      <c r="AG1012" t="s">
        <v>132</v>
      </c>
    </row>
    <row r="1013" spans="1:34" x14ac:dyDescent="0.35">
      <c r="A1013" t="s">
        <v>538</v>
      </c>
      <c r="B1013" t="s">
        <v>41</v>
      </c>
      <c r="C1013" t="s">
        <v>28</v>
      </c>
      <c r="D1013">
        <v>888</v>
      </c>
      <c r="E1013">
        <v>1095</v>
      </c>
      <c r="F1013" t="s">
        <v>132</v>
      </c>
      <c r="G1013" s="1">
        <v>0.81095890000000004</v>
      </c>
      <c r="J1013" t="s">
        <v>249</v>
      </c>
      <c r="K1013" t="s">
        <v>41</v>
      </c>
      <c r="L1013" t="s">
        <v>32</v>
      </c>
      <c r="M1013">
        <v>9822</v>
      </c>
      <c r="N1013">
        <v>10729</v>
      </c>
      <c r="O1013" t="s">
        <v>132</v>
      </c>
      <c r="P1013" s="1">
        <v>0.91546280000000002</v>
      </c>
      <c r="S1013" t="s">
        <v>200</v>
      </c>
      <c r="T1013" t="s">
        <v>41</v>
      </c>
      <c r="U1013" t="s">
        <v>32</v>
      </c>
      <c r="V1013">
        <v>17560</v>
      </c>
      <c r="W1013">
        <v>21238</v>
      </c>
      <c r="X1013" t="s">
        <v>132</v>
      </c>
      <c r="Y1013" s="1">
        <v>0.82681979999999999</v>
      </c>
      <c r="AB1013" t="s">
        <v>210</v>
      </c>
      <c r="AC1013" t="s">
        <v>41</v>
      </c>
      <c r="AD1013" t="s">
        <v>27</v>
      </c>
      <c r="AF1013">
        <v>4196</v>
      </c>
      <c r="AG1013" t="s">
        <v>132</v>
      </c>
    </row>
    <row r="1014" spans="1:34" x14ac:dyDescent="0.35">
      <c r="A1014" t="s">
        <v>539</v>
      </c>
      <c r="B1014" t="s">
        <v>41</v>
      </c>
      <c r="C1014" t="s">
        <v>28</v>
      </c>
      <c r="D1014">
        <v>407</v>
      </c>
      <c r="E1014">
        <v>532</v>
      </c>
      <c r="F1014" t="s">
        <v>132</v>
      </c>
      <c r="G1014" s="1">
        <v>0.76503759999999998</v>
      </c>
      <c r="J1014" t="s">
        <v>249</v>
      </c>
      <c r="K1014" t="s">
        <v>41</v>
      </c>
      <c r="L1014" t="s">
        <v>703</v>
      </c>
      <c r="M1014">
        <v>26106</v>
      </c>
      <c r="N1014">
        <v>30491</v>
      </c>
      <c r="O1014" t="s">
        <v>132</v>
      </c>
      <c r="P1014" s="1">
        <v>0.85618700000000003</v>
      </c>
      <c r="S1014" t="s">
        <v>200</v>
      </c>
      <c r="T1014" t="s">
        <v>41</v>
      </c>
      <c r="U1014" t="s">
        <v>703</v>
      </c>
      <c r="V1014">
        <v>28332</v>
      </c>
      <c r="W1014">
        <v>63622</v>
      </c>
      <c r="X1014" t="s">
        <v>132</v>
      </c>
      <c r="Y1014" s="1">
        <v>0.44531769999999998</v>
      </c>
      <c r="AB1014" t="s">
        <v>211</v>
      </c>
      <c r="AC1014" t="s">
        <v>41</v>
      </c>
      <c r="AD1014" t="s">
        <v>26</v>
      </c>
      <c r="AF1014">
        <v>3741</v>
      </c>
      <c r="AG1014" t="s">
        <v>132</v>
      </c>
    </row>
    <row r="1015" spans="1:34" x14ac:dyDescent="0.35">
      <c r="A1015" t="s">
        <v>540</v>
      </c>
      <c r="B1015" t="s">
        <v>41</v>
      </c>
      <c r="C1015" t="s">
        <v>28</v>
      </c>
      <c r="D1015">
        <v>635</v>
      </c>
      <c r="E1015">
        <v>839</v>
      </c>
      <c r="F1015" t="s">
        <v>519</v>
      </c>
      <c r="G1015" s="1">
        <v>0.75685340000000001</v>
      </c>
      <c r="J1015" t="s">
        <v>249</v>
      </c>
      <c r="K1015" t="s">
        <v>41</v>
      </c>
      <c r="L1015" t="s">
        <v>27</v>
      </c>
      <c r="M1015">
        <v>2148</v>
      </c>
      <c r="N1015">
        <v>4108</v>
      </c>
      <c r="O1015" t="s">
        <v>132</v>
      </c>
      <c r="P1015" s="1">
        <v>0.52288219999999996</v>
      </c>
      <c r="S1015" t="s">
        <v>200</v>
      </c>
      <c r="T1015" t="s">
        <v>41</v>
      </c>
      <c r="U1015" t="s">
        <v>28</v>
      </c>
      <c r="V1015">
        <v>1387</v>
      </c>
      <c r="W1015">
        <v>8255</v>
      </c>
      <c r="X1015" t="s">
        <v>132</v>
      </c>
      <c r="Y1015" s="1">
        <v>0.16801940000000001</v>
      </c>
      <c r="AB1015" t="s">
        <v>211</v>
      </c>
      <c r="AC1015" t="s">
        <v>41</v>
      </c>
      <c r="AD1015" t="s">
        <v>27</v>
      </c>
      <c r="AF1015">
        <v>6105</v>
      </c>
      <c r="AG1015" t="s">
        <v>132</v>
      </c>
    </row>
    <row r="1016" spans="1:34" x14ac:dyDescent="0.35">
      <c r="A1016" t="s">
        <v>541</v>
      </c>
      <c r="B1016" t="s">
        <v>41</v>
      </c>
      <c r="C1016" t="s">
        <v>28</v>
      </c>
      <c r="D1016">
        <v>490</v>
      </c>
      <c r="E1016">
        <v>608</v>
      </c>
      <c r="F1016" t="s">
        <v>519</v>
      </c>
      <c r="G1016" s="1">
        <v>0.80592109999999995</v>
      </c>
      <c r="J1016" t="s">
        <v>249</v>
      </c>
      <c r="K1016" t="s">
        <v>41</v>
      </c>
      <c r="L1016" t="s">
        <v>26</v>
      </c>
      <c r="N1016">
        <v>2105</v>
      </c>
      <c r="O1016" t="s">
        <v>132</v>
      </c>
      <c r="S1016" t="s">
        <v>200</v>
      </c>
      <c r="T1016" t="s">
        <v>41</v>
      </c>
      <c r="U1016" t="s">
        <v>27</v>
      </c>
      <c r="V1016">
        <v>4</v>
      </c>
      <c r="W1016">
        <v>8705</v>
      </c>
      <c r="X1016" t="s">
        <v>132</v>
      </c>
      <c r="Y1016" s="1">
        <v>4.595E-4</v>
      </c>
      <c r="AB1016" t="s">
        <v>212</v>
      </c>
      <c r="AC1016" t="s">
        <v>41</v>
      </c>
      <c r="AD1016" t="s">
        <v>26</v>
      </c>
      <c r="AF1016">
        <v>1166</v>
      </c>
      <c r="AG1016" t="s">
        <v>132</v>
      </c>
    </row>
    <row r="1017" spans="1:34" x14ac:dyDescent="0.35">
      <c r="A1017" t="s">
        <v>542</v>
      </c>
      <c r="B1017" t="s">
        <v>41</v>
      </c>
      <c r="C1017" t="s">
        <v>28</v>
      </c>
      <c r="D1017">
        <v>341</v>
      </c>
      <c r="E1017">
        <v>449</v>
      </c>
      <c r="F1017" t="s">
        <v>519</v>
      </c>
      <c r="G1017" s="1">
        <v>0.75946550000000002</v>
      </c>
      <c r="J1017" t="s">
        <v>250</v>
      </c>
      <c r="K1017" t="s">
        <v>41</v>
      </c>
      <c r="L1017" t="s">
        <v>32</v>
      </c>
      <c r="M1017">
        <v>3050</v>
      </c>
      <c r="N1017">
        <v>3318</v>
      </c>
      <c r="O1017" t="s">
        <v>132</v>
      </c>
      <c r="P1017" s="1">
        <v>0.91922839999999995</v>
      </c>
      <c r="S1017" t="s">
        <v>200</v>
      </c>
      <c r="T1017" t="s">
        <v>41</v>
      </c>
      <c r="U1017" t="s">
        <v>26</v>
      </c>
      <c r="W1017">
        <v>5010</v>
      </c>
      <c r="X1017" t="s">
        <v>132</v>
      </c>
      <c r="AB1017" t="s">
        <v>212</v>
      </c>
      <c r="AC1017" t="s">
        <v>41</v>
      </c>
      <c r="AD1017" t="s">
        <v>28</v>
      </c>
      <c r="AF1017">
        <v>2256</v>
      </c>
      <c r="AG1017" t="s">
        <v>132</v>
      </c>
    </row>
    <row r="1018" spans="1:34" x14ac:dyDescent="0.35">
      <c r="A1018" t="s">
        <v>543</v>
      </c>
      <c r="B1018" t="s">
        <v>41</v>
      </c>
      <c r="C1018" t="s">
        <v>28</v>
      </c>
      <c r="D1018">
        <v>1310</v>
      </c>
      <c r="E1018">
        <v>1681</v>
      </c>
      <c r="F1018" t="s">
        <v>519</v>
      </c>
      <c r="G1018" s="1">
        <v>0.77929800000000005</v>
      </c>
      <c r="J1018" t="s">
        <v>250</v>
      </c>
      <c r="K1018" t="s">
        <v>41</v>
      </c>
      <c r="L1018" t="s">
        <v>28</v>
      </c>
      <c r="M1018">
        <v>996</v>
      </c>
      <c r="N1018">
        <v>1123</v>
      </c>
      <c r="O1018" t="s">
        <v>132</v>
      </c>
      <c r="P1018" s="1">
        <v>0.88691010000000003</v>
      </c>
      <c r="S1018" t="s">
        <v>201</v>
      </c>
      <c r="T1018" t="s">
        <v>41</v>
      </c>
      <c r="U1018" t="s">
        <v>32</v>
      </c>
      <c r="V1018">
        <v>5015</v>
      </c>
      <c r="W1018">
        <v>6734</v>
      </c>
      <c r="X1018" t="s">
        <v>132</v>
      </c>
      <c r="Y1018" s="1">
        <v>0.74472830000000001</v>
      </c>
      <c r="AB1018" t="s">
        <v>212</v>
      </c>
      <c r="AC1018" t="s">
        <v>41</v>
      </c>
      <c r="AD1018" t="s">
        <v>27</v>
      </c>
      <c r="AF1018">
        <v>2203</v>
      </c>
      <c r="AG1018" t="s">
        <v>132</v>
      </c>
    </row>
    <row r="1019" spans="1:34" x14ac:dyDescent="0.35">
      <c r="A1019" t="s">
        <v>544</v>
      </c>
      <c r="B1019" t="s">
        <v>41</v>
      </c>
      <c r="C1019" t="s">
        <v>28</v>
      </c>
      <c r="D1019">
        <v>798</v>
      </c>
      <c r="E1019">
        <v>974</v>
      </c>
      <c r="F1019" t="s">
        <v>519</v>
      </c>
      <c r="G1019" s="1">
        <v>0.81930179999999997</v>
      </c>
      <c r="J1019" t="s">
        <v>250</v>
      </c>
      <c r="K1019" t="s">
        <v>41</v>
      </c>
      <c r="L1019" t="s">
        <v>703</v>
      </c>
      <c r="M1019">
        <v>7137</v>
      </c>
      <c r="N1019">
        <v>8429</v>
      </c>
      <c r="O1019" t="s">
        <v>132</v>
      </c>
      <c r="P1019" s="1">
        <v>0.84671969999999996</v>
      </c>
      <c r="S1019" t="s">
        <v>201</v>
      </c>
      <c r="T1019" t="s">
        <v>41</v>
      </c>
      <c r="U1019" t="s">
        <v>703</v>
      </c>
      <c r="V1019">
        <v>8176</v>
      </c>
      <c r="W1019">
        <v>19161</v>
      </c>
      <c r="X1019" t="s">
        <v>132</v>
      </c>
      <c r="Y1019" s="1">
        <v>0.42670010000000003</v>
      </c>
      <c r="AB1019" t="s">
        <v>213</v>
      </c>
      <c r="AC1019" t="s">
        <v>41</v>
      </c>
      <c r="AD1019" t="s">
        <v>32</v>
      </c>
      <c r="AE1019">
        <v>1445</v>
      </c>
      <c r="AF1019">
        <v>3686</v>
      </c>
      <c r="AG1019" t="s">
        <v>132</v>
      </c>
      <c r="AH1019" s="1">
        <v>0.39202389999999998</v>
      </c>
    </row>
    <row r="1020" spans="1:34" x14ac:dyDescent="0.35">
      <c r="A1020" t="s">
        <v>545</v>
      </c>
      <c r="B1020" t="s">
        <v>41</v>
      </c>
      <c r="C1020" t="s">
        <v>28</v>
      </c>
      <c r="D1020">
        <v>708</v>
      </c>
      <c r="E1020">
        <v>958</v>
      </c>
      <c r="F1020" t="s">
        <v>519</v>
      </c>
      <c r="G1020" s="1">
        <v>0.73903969999999997</v>
      </c>
      <c r="J1020" t="s">
        <v>250</v>
      </c>
      <c r="K1020" t="s">
        <v>41</v>
      </c>
      <c r="L1020" t="s">
        <v>27</v>
      </c>
      <c r="M1020">
        <v>500</v>
      </c>
      <c r="N1020">
        <v>977</v>
      </c>
      <c r="O1020" t="s">
        <v>132</v>
      </c>
      <c r="P1020" s="1">
        <v>0.51177070000000002</v>
      </c>
      <c r="S1020" t="s">
        <v>201</v>
      </c>
      <c r="T1020" t="s">
        <v>41</v>
      </c>
      <c r="U1020" t="s">
        <v>28</v>
      </c>
      <c r="V1020">
        <v>320</v>
      </c>
      <c r="W1020">
        <v>2248</v>
      </c>
      <c r="X1020" t="s">
        <v>132</v>
      </c>
      <c r="Y1020" s="1">
        <v>0.1423488</v>
      </c>
      <c r="AB1020" t="s">
        <v>213</v>
      </c>
      <c r="AC1020" t="s">
        <v>41</v>
      </c>
      <c r="AD1020" t="s">
        <v>703</v>
      </c>
      <c r="AE1020">
        <v>415</v>
      </c>
      <c r="AF1020">
        <v>7253</v>
      </c>
      <c r="AG1020" t="s">
        <v>132</v>
      </c>
      <c r="AH1020" s="1">
        <v>5.7217700000000003E-2</v>
      </c>
    </row>
    <row r="1021" spans="1:34" x14ac:dyDescent="0.35">
      <c r="A1021" t="s">
        <v>546</v>
      </c>
      <c r="B1021" t="s">
        <v>41</v>
      </c>
      <c r="C1021" t="s">
        <v>28</v>
      </c>
      <c r="D1021">
        <v>1606</v>
      </c>
      <c r="E1021">
        <v>1818</v>
      </c>
      <c r="F1021" t="s">
        <v>519</v>
      </c>
      <c r="G1021" s="1">
        <v>0.88338830000000002</v>
      </c>
      <c r="J1021" t="s">
        <v>250</v>
      </c>
      <c r="K1021" t="s">
        <v>41</v>
      </c>
      <c r="L1021" t="s">
        <v>26</v>
      </c>
      <c r="N1021">
        <v>630</v>
      </c>
      <c r="O1021" t="s">
        <v>132</v>
      </c>
      <c r="S1021" t="s">
        <v>201</v>
      </c>
      <c r="T1021" t="s">
        <v>41</v>
      </c>
      <c r="U1021" t="s">
        <v>27</v>
      </c>
      <c r="V1021">
        <v>1</v>
      </c>
      <c r="W1021">
        <v>2522</v>
      </c>
      <c r="X1021" t="s">
        <v>132</v>
      </c>
      <c r="Y1021" s="1">
        <v>3.9649999999999999E-4</v>
      </c>
      <c r="AB1021" t="s">
        <v>213</v>
      </c>
      <c r="AC1021" t="s">
        <v>41</v>
      </c>
      <c r="AD1021" t="s">
        <v>26</v>
      </c>
      <c r="AF1021">
        <v>558</v>
      </c>
      <c r="AG1021" t="s">
        <v>132</v>
      </c>
    </row>
    <row r="1022" spans="1:34" x14ac:dyDescent="0.35">
      <c r="A1022" t="s">
        <v>547</v>
      </c>
      <c r="B1022" t="s">
        <v>41</v>
      </c>
      <c r="C1022" t="s">
        <v>28</v>
      </c>
      <c r="D1022">
        <v>251</v>
      </c>
      <c r="E1022">
        <v>258</v>
      </c>
      <c r="F1022" t="s">
        <v>519</v>
      </c>
      <c r="G1022" s="1">
        <v>0.97286819999999996</v>
      </c>
      <c r="J1022" t="s">
        <v>251</v>
      </c>
      <c r="K1022" t="s">
        <v>41</v>
      </c>
      <c r="L1022" t="s">
        <v>32</v>
      </c>
      <c r="M1022">
        <v>2149</v>
      </c>
      <c r="N1022">
        <v>2461</v>
      </c>
      <c r="O1022" t="s">
        <v>132</v>
      </c>
      <c r="P1022" s="1">
        <v>0.87322230000000001</v>
      </c>
      <c r="S1022" t="s">
        <v>201</v>
      </c>
      <c r="T1022" t="s">
        <v>41</v>
      </c>
      <c r="U1022" t="s">
        <v>26</v>
      </c>
      <c r="W1022">
        <v>1707</v>
      </c>
      <c r="X1022" t="s">
        <v>132</v>
      </c>
      <c r="AB1022" t="s">
        <v>213</v>
      </c>
      <c r="AC1022" t="s">
        <v>41</v>
      </c>
      <c r="AD1022" t="s">
        <v>28</v>
      </c>
      <c r="AF1022">
        <v>832</v>
      </c>
      <c r="AG1022" t="s">
        <v>132</v>
      </c>
    </row>
    <row r="1023" spans="1:34" x14ac:dyDescent="0.35">
      <c r="A1023" t="s">
        <v>548</v>
      </c>
      <c r="B1023" t="s">
        <v>41</v>
      </c>
      <c r="C1023" t="s">
        <v>28</v>
      </c>
      <c r="D1023">
        <v>569</v>
      </c>
      <c r="E1023">
        <v>624</v>
      </c>
      <c r="F1023" t="s">
        <v>132</v>
      </c>
      <c r="G1023" s="1">
        <v>0.91185899999999998</v>
      </c>
      <c r="J1023" t="s">
        <v>251</v>
      </c>
      <c r="K1023" t="s">
        <v>41</v>
      </c>
      <c r="L1023" t="s">
        <v>28</v>
      </c>
      <c r="M1023">
        <v>490</v>
      </c>
      <c r="N1023">
        <v>562</v>
      </c>
      <c r="O1023" t="s">
        <v>132</v>
      </c>
      <c r="P1023" s="1">
        <v>0.8718861</v>
      </c>
      <c r="S1023" t="s">
        <v>202</v>
      </c>
      <c r="T1023" t="s">
        <v>41</v>
      </c>
      <c r="U1023" t="s">
        <v>32</v>
      </c>
      <c r="V1023">
        <v>5867</v>
      </c>
      <c r="W1023">
        <v>6736</v>
      </c>
      <c r="X1023" t="s">
        <v>132</v>
      </c>
      <c r="Y1023" s="1">
        <v>0.87099170000000004</v>
      </c>
      <c r="AB1023" t="s">
        <v>213</v>
      </c>
      <c r="AC1023" t="s">
        <v>41</v>
      </c>
      <c r="AD1023" t="s">
        <v>27</v>
      </c>
      <c r="AF1023">
        <v>965</v>
      </c>
      <c r="AG1023" t="s">
        <v>132</v>
      </c>
    </row>
    <row r="1024" spans="1:34" x14ac:dyDescent="0.35">
      <c r="A1024" t="s">
        <v>549</v>
      </c>
      <c r="B1024" t="s">
        <v>41</v>
      </c>
      <c r="C1024" t="s">
        <v>28</v>
      </c>
      <c r="D1024">
        <v>526</v>
      </c>
      <c r="E1024">
        <v>638</v>
      </c>
      <c r="F1024" t="s">
        <v>519</v>
      </c>
      <c r="G1024" s="1">
        <v>0.82445139999999995</v>
      </c>
      <c r="J1024" t="s">
        <v>251</v>
      </c>
      <c r="K1024" t="s">
        <v>41</v>
      </c>
      <c r="L1024" t="s">
        <v>703</v>
      </c>
      <c r="M1024">
        <v>4154</v>
      </c>
      <c r="N1024">
        <v>5048</v>
      </c>
      <c r="O1024" t="s">
        <v>132</v>
      </c>
      <c r="P1024" s="1">
        <v>0.82290019999999997</v>
      </c>
      <c r="S1024" t="s">
        <v>202</v>
      </c>
      <c r="T1024" t="s">
        <v>41</v>
      </c>
      <c r="U1024" t="s">
        <v>703</v>
      </c>
      <c r="V1024">
        <v>4620</v>
      </c>
      <c r="W1024">
        <v>9995</v>
      </c>
      <c r="X1024" t="s">
        <v>132</v>
      </c>
      <c r="Y1024" s="1">
        <v>0.46223110000000001</v>
      </c>
      <c r="AB1024" t="s">
        <v>214</v>
      </c>
      <c r="AC1024" t="s">
        <v>41</v>
      </c>
      <c r="AD1024" t="s">
        <v>32</v>
      </c>
      <c r="AE1024">
        <v>2539</v>
      </c>
      <c r="AF1024">
        <v>5778</v>
      </c>
      <c r="AG1024" t="s">
        <v>132</v>
      </c>
      <c r="AH1024" s="1">
        <v>0.43942540000000002</v>
      </c>
    </row>
    <row r="1025" spans="1:34" x14ac:dyDescent="0.35">
      <c r="A1025" t="s">
        <v>550</v>
      </c>
      <c r="B1025" t="s">
        <v>41</v>
      </c>
      <c r="C1025" t="s">
        <v>28</v>
      </c>
      <c r="D1025">
        <v>1062</v>
      </c>
      <c r="E1025">
        <v>1201</v>
      </c>
      <c r="F1025" t="s">
        <v>519</v>
      </c>
      <c r="G1025" s="1">
        <v>0.88426309999999997</v>
      </c>
      <c r="J1025" t="s">
        <v>251</v>
      </c>
      <c r="K1025" t="s">
        <v>41</v>
      </c>
      <c r="L1025" t="s">
        <v>27</v>
      </c>
      <c r="M1025">
        <v>239</v>
      </c>
      <c r="N1025">
        <v>560</v>
      </c>
      <c r="O1025" t="s">
        <v>132</v>
      </c>
      <c r="P1025" s="1">
        <v>0.42678569999999999</v>
      </c>
      <c r="S1025" t="s">
        <v>202</v>
      </c>
      <c r="T1025" t="s">
        <v>41</v>
      </c>
      <c r="U1025" t="s">
        <v>28</v>
      </c>
      <c r="V1025">
        <v>210</v>
      </c>
      <c r="W1025">
        <v>1138</v>
      </c>
      <c r="X1025" t="s">
        <v>132</v>
      </c>
      <c r="Y1025" s="1">
        <v>0.18453430000000001</v>
      </c>
      <c r="AB1025" t="s">
        <v>214</v>
      </c>
      <c r="AC1025" t="s">
        <v>41</v>
      </c>
      <c r="AD1025" t="s">
        <v>703</v>
      </c>
      <c r="AE1025">
        <v>789</v>
      </c>
      <c r="AF1025">
        <v>12039</v>
      </c>
      <c r="AG1025" t="s">
        <v>132</v>
      </c>
      <c r="AH1025" s="1">
        <v>6.5536999999999998E-2</v>
      </c>
    </row>
    <row r="1026" spans="1:34" x14ac:dyDescent="0.35">
      <c r="A1026" t="s">
        <v>551</v>
      </c>
      <c r="B1026" t="s">
        <v>41</v>
      </c>
      <c r="C1026" t="s">
        <v>28</v>
      </c>
      <c r="D1026">
        <v>555</v>
      </c>
      <c r="E1026">
        <v>605</v>
      </c>
      <c r="F1026" t="s">
        <v>519</v>
      </c>
      <c r="G1026" s="1">
        <v>0.91735540000000004</v>
      </c>
      <c r="J1026" t="s">
        <v>251</v>
      </c>
      <c r="K1026" t="s">
        <v>41</v>
      </c>
      <c r="L1026" t="s">
        <v>26</v>
      </c>
      <c r="N1026">
        <v>270</v>
      </c>
      <c r="O1026" t="s">
        <v>132</v>
      </c>
      <c r="S1026" t="s">
        <v>202</v>
      </c>
      <c r="T1026" t="s">
        <v>41</v>
      </c>
      <c r="U1026" t="s">
        <v>26</v>
      </c>
      <c r="W1026">
        <v>772</v>
      </c>
      <c r="X1026" t="s">
        <v>132</v>
      </c>
      <c r="AB1026" t="s">
        <v>214</v>
      </c>
      <c r="AC1026" t="s">
        <v>41</v>
      </c>
      <c r="AD1026" t="s">
        <v>28</v>
      </c>
      <c r="AE1026">
        <v>2</v>
      </c>
      <c r="AF1026">
        <v>1535</v>
      </c>
      <c r="AG1026" t="s">
        <v>132</v>
      </c>
      <c r="AH1026" s="1">
        <v>1.3029000000000001E-3</v>
      </c>
    </row>
    <row r="1027" spans="1:34" x14ac:dyDescent="0.35">
      <c r="A1027" t="s">
        <v>552</v>
      </c>
      <c r="B1027" t="s">
        <v>41</v>
      </c>
      <c r="C1027" t="s">
        <v>28</v>
      </c>
      <c r="D1027">
        <v>1389</v>
      </c>
      <c r="E1027">
        <v>1741</v>
      </c>
      <c r="F1027" t="s">
        <v>519</v>
      </c>
      <c r="G1027" s="1">
        <v>0.79781729999999995</v>
      </c>
      <c r="J1027" t="s">
        <v>252</v>
      </c>
      <c r="K1027" t="s">
        <v>41</v>
      </c>
      <c r="L1027" t="s">
        <v>32</v>
      </c>
      <c r="M1027">
        <v>10271</v>
      </c>
      <c r="N1027">
        <v>10587</v>
      </c>
      <c r="O1027" t="s">
        <v>143</v>
      </c>
      <c r="P1027" s="1">
        <v>0.97015209999999996</v>
      </c>
      <c r="S1027" t="s">
        <v>202</v>
      </c>
      <c r="T1027" t="s">
        <v>41</v>
      </c>
      <c r="U1027" t="s">
        <v>27</v>
      </c>
      <c r="W1027">
        <v>1214</v>
      </c>
      <c r="X1027" t="s">
        <v>132</v>
      </c>
      <c r="AB1027" t="s">
        <v>214</v>
      </c>
      <c r="AC1027" t="s">
        <v>41</v>
      </c>
      <c r="AD1027" t="s">
        <v>26</v>
      </c>
      <c r="AF1027">
        <v>888</v>
      </c>
      <c r="AG1027" t="s">
        <v>132</v>
      </c>
    </row>
    <row r="1028" spans="1:34" x14ac:dyDescent="0.35">
      <c r="A1028" t="s">
        <v>553</v>
      </c>
      <c r="B1028" t="s">
        <v>41</v>
      </c>
      <c r="C1028" t="s">
        <v>28</v>
      </c>
      <c r="D1028">
        <v>278</v>
      </c>
      <c r="E1028">
        <v>291</v>
      </c>
      <c r="F1028" t="s">
        <v>519</v>
      </c>
      <c r="G1028" s="1">
        <v>0.95532640000000002</v>
      </c>
      <c r="J1028" t="s">
        <v>252</v>
      </c>
      <c r="K1028" t="s">
        <v>41</v>
      </c>
      <c r="L1028" t="s">
        <v>28</v>
      </c>
      <c r="M1028">
        <v>3771</v>
      </c>
      <c r="N1028">
        <v>4079</v>
      </c>
      <c r="O1028" t="s">
        <v>143</v>
      </c>
      <c r="P1028" s="1">
        <v>0.92449130000000002</v>
      </c>
      <c r="S1028" t="s">
        <v>203</v>
      </c>
      <c r="T1028" t="s">
        <v>41</v>
      </c>
      <c r="U1028" t="s">
        <v>32</v>
      </c>
      <c r="V1028">
        <v>6615</v>
      </c>
      <c r="W1028">
        <v>8307</v>
      </c>
      <c r="X1028" t="s">
        <v>132</v>
      </c>
      <c r="Y1028" s="1">
        <v>0.79631640000000004</v>
      </c>
      <c r="AB1028" t="s">
        <v>214</v>
      </c>
      <c r="AC1028" t="s">
        <v>41</v>
      </c>
      <c r="AD1028" t="s">
        <v>27</v>
      </c>
      <c r="AF1028">
        <v>1520</v>
      </c>
      <c r="AG1028" t="s">
        <v>132</v>
      </c>
    </row>
    <row r="1029" spans="1:34" x14ac:dyDescent="0.35">
      <c r="A1029" t="s">
        <v>554</v>
      </c>
      <c r="B1029" t="s">
        <v>41</v>
      </c>
      <c r="C1029" t="s">
        <v>28</v>
      </c>
      <c r="D1029">
        <v>338</v>
      </c>
      <c r="E1029">
        <v>393</v>
      </c>
      <c r="F1029" t="s">
        <v>519</v>
      </c>
      <c r="G1029" s="1">
        <v>0.86005089999999995</v>
      </c>
      <c r="J1029" t="s">
        <v>252</v>
      </c>
      <c r="K1029" t="s">
        <v>41</v>
      </c>
      <c r="L1029" t="s">
        <v>703</v>
      </c>
      <c r="M1029">
        <v>25100</v>
      </c>
      <c r="N1029">
        <v>28476</v>
      </c>
      <c r="O1029" t="s">
        <v>143</v>
      </c>
      <c r="P1029" s="1">
        <v>0.88144400000000001</v>
      </c>
      <c r="S1029" t="s">
        <v>203</v>
      </c>
      <c r="T1029" t="s">
        <v>41</v>
      </c>
      <c r="U1029" t="s">
        <v>703</v>
      </c>
      <c r="V1029">
        <v>14092</v>
      </c>
      <c r="W1029">
        <v>23291</v>
      </c>
      <c r="X1029" t="s">
        <v>132</v>
      </c>
      <c r="Y1029" s="1">
        <v>0.60504060000000004</v>
      </c>
      <c r="AB1029" t="s">
        <v>215</v>
      </c>
      <c r="AC1029" t="s">
        <v>41</v>
      </c>
      <c r="AD1029" t="s">
        <v>32</v>
      </c>
      <c r="AE1029">
        <v>2398</v>
      </c>
      <c r="AF1029">
        <v>5018</v>
      </c>
      <c r="AG1029" t="s">
        <v>132</v>
      </c>
      <c r="AH1029" s="1">
        <v>0.47787960000000002</v>
      </c>
    </row>
    <row r="1030" spans="1:34" x14ac:dyDescent="0.35">
      <c r="A1030" t="s">
        <v>555</v>
      </c>
      <c r="B1030" t="s">
        <v>41</v>
      </c>
      <c r="C1030" t="s">
        <v>28</v>
      </c>
      <c r="D1030">
        <v>408</v>
      </c>
      <c r="E1030">
        <v>569</v>
      </c>
      <c r="F1030" t="s">
        <v>519</v>
      </c>
      <c r="G1030" s="1">
        <v>0.71704749999999995</v>
      </c>
      <c r="J1030" t="s">
        <v>252</v>
      </c>
      <c r="K1030" t="s">
        <v>41</v>
      </c>
      <c r="L1030" t="s">
        <v>27</v>
      </c>
      <c r="M1030">
        <v>2616</v>
      </c>
      <c r="N1030">
        <v>4218</v>
      </c>
      <c r="O1030" t="s">
        <v>143</v>
      </c>
      <c r="P1030" s="1">
        <v>0.6201991</v>
      </c>
      <c r="S1030" t="s">
        <v>203</v>
      </c>
      <c r="T1030" t="s">
        <v>41</v>
      </c>
      <c r="U1030" t="s">
        <v>28</v>
      </c>
      <c r="V1030">
        <v>1012</v>
      </c>
      <c r="W1030">
        <v>3517</v>
      </c>
      <c r="X1030" t="s">
        <v>132</v>
      </c>
      <c r="Y1030" s="1">
        <v>0.28774519999999998</v>
      </c>
      <c r="AB1030" t="s">
        <v>215</v>
      </c>
      <c r="AC1030" t="s">
        <v>41</v>
      </c>
      <c r="AD1030" t="s">
        <v>703</v>
      </c>
      <c r="AE1030">
        <v>732</v>
      </c>
      <c r="AF1030">
        <v>10282</v>
      </c>
      <c r="AG1030" t="s">
        <v>132</v>
      </c>
      <c r="AH1030" s="1">
        <v>7.1192400000000003E-2</v>
      </c>
    </row>
    <row r="1031" spans="1:34" x14ac:dyDescent="0.35">
      <c r="A1031" t="s">
        <v>556</v>
      </c>
      <c r="B1031" t="s">
        <v>41</v>
      </c>
      <c r="C1031" t="s">
        <v>28</v>
      </c>
      <c r="D1031">
        <v>311</v>
      </c>
      <c r="E1031">
        <v>337</v>
      </c>
      <c r="F1031" t="s">
        <v>519</v>
      </c>
      <c r="G1031" s="1">
        <v>0.92284860000000002</v>
      </c>
      <c r="J1031" t="s">
        <v>252</v>
      </c>
      <c r="K1031" t="s">
        <v>41</v>
      </c>
      <c r="L1031" t="s">
        <v>26</v>
      </c>
      <c r="N1031">
        <v>2200</v>
      </c>
      <c r="O1031" t="s">
        <v>143</v>
      </c>
      <c r="S1031" t="s">
        <v>203</v>
      </c>
      <c r="T1031" t="s">
        <v>41</v>
      </c>
      <c r="U1031" t="s">
        <v>27</v>
      </c>
      <c r="V1031">
        <v>1</v>
      </c>
      <c r="W1031">
        <v>2807</v>
      </c>
      <c r="X1031" t="s">
        <v>132</v>
      </c>
      <c r="Y1031" s="1">
        <v>3.5629999999999999E-4</v>
      </c>
      <c r="AB1031" t="s">
        <v>215</v>
      </c>
      <c r="AC1031" t="s">
        <v>41</v>
      </c>
      <c r="AD1031" t="s">
        <v>28</v>
      </c>
      <c r="AE1031">
        <v>1</v>
      </c>
      <c r="AF1031">
        <v>1470</v>
      </c>
      <c r="AG1031" t="s">
        <v>132</v>
      </c>
      <c r="AH1031" s="1">
        <v>6.803E-4</v>
      </c>
    </row>
    <row r="1032" spans="1:34" x14ac:dyDescent="0.35">
      <c r="A1032" t="s">
        <v>557</v>
      </c>
      <c r="B1032" t="s">
        <v>41</v>
      </c>
      <c r="C1032" t="s">
        <v>28</v>
      </c>
      <c r="D1032">
        <v>422</v>
      </c>
      <c r="E1032">
        <v>553</v>
      </c>
      <c r="F1032" t="s">
        <v>519</v>
      </c>
      <c r="G1032" s="1">
        <v>0.76311030000000002</v>
      </c>
      <c r="J1032" t="s">
        <v>253</v>
      </c>
      <c r="K1032" t="s">
        <v>41</v>
      </c>
      <c r="L1032" t="s">
        <v>32</v>
      </c>
      <c r="M1032">
        <v>10704</v>
      </c>
      <c r="N1032">
        <v>11480</v>
      </c>
      <c r="O1032" t="s">
        <v>143</v>
      </c>
      <c r="P1032" s="1">
        <v>0.93240420000000002</v>
      </c>
      <c r="S1032" t="s">
        <v>203</v>
      </c>
      <c r="T1032" t="s">
        <v>41</v>
      </c>
      <c r="U1032" t="s">
        <v>26</v>
      </c>
      <c r="W1032">
        <v>1272</v>
      </c>
      <c r="X1032" t="s">
        <v>132</v>
      </c>
      <c r="AB1032" t="s">
        <v>215</v>
      </c>
      <c r="AC1032" t="s">
        <v>41</v>
      </c>
      <c r="AD1032" t="s">
        <v>26</v>
      </c>
      <c r="AF1032">
        <v>675</v>
      </c>
      <c r="AG1032" t="s">
        <v>132</v>
      </c>
    </row>
    <row r="1033" spans="1:34" x14ac:dyDescent="0.35">
      <c r="A1033" t="s">
        <v>558</v>
      </c>
      <c r="B1033" t="s">
        <v>41</v>
      </c>
      <c r="C1033" t="s">
        <v>28</v>
      </c>
      <c r="D1033">
        <v>2156</v>
      </c>
      <c r="E1033">
        <v>2329</v>
      </c>
      <c r="F1033" t="s">
        <v>519</v>
      </c>
      <c r="G1033" s="1">
        <v>0.92571919999999996</v>
      </c>
      <c r="J1033" t="s">
        <v>253</v>
      </c>
      <c r="K1033" t="s">
        <v>41</v>
      </c>
      <c r="L1033" t="s">
        <v>28</v>
      </c>
      <c r="M1033">
        <v>4082</v>
      </c>
      <c r="N1033">
        <v>4436</v>
      </c>
      <c r="O1033" t="s">
        <v>143</v>
      </c>
      <c r="P1033" s="1">
        <v>0.92019839999999997</v>
      </c>
      <c r="S1033" t="s">
        <v>204</v>
      </c>
      <c r="T1033" t="s">
        <v>41</v>
      </c>
      <c r="U1033" t="s">
        <v>26</v>
      </c>
      <c r="W1033">
        <v>1910</v>
      </c>
      <c r="X1033" t="s">
        <v>132</v>
      </c>
      <c r="AB1033" t="s">
        <v>215</v>
      </c>
      <c r="AC1033" t="s">
        <v>41</v>
      </c>
      <c r="AD1033" t="s">
        <v>27</v>
      </c>
      <c r="AF1033">
        <v>1288</v>
      </c>
      <c r="AG1033" t="s">
        <v>132</v>
      </c>
    </row>
    <row r="1034" spans="1:34" x14ac:dyDescent="0.35">
      <c r="A1034" t="s">
        <v>559</v>
      </c>
      <c r="B1034" t="s">
        <v>41</v>
      </c>
      <c r="C1034" t="s">
        <v>28</v>
      </c>
      <c r="D1034">
        <v>1081</v>
      </c>
      <c r="E1034">
        <v>1415</v>
      </c>
      <c r="F1034" t="s">
        <v>519</v>
      </c>
      <c r="G1034" s="1">
        <v>0.76395760000000001</v>
      </c>
      <c r="J1034" t="s">
        <v>253</v>
      </c>
      <c r="K1034" t="s">
        <v>41</v>
      </c>
      <c r="L1034" t="s">
        <v>703</v>
      </c>
      <c r="M1034">
        <v>25922</v>
      </c>
      <c r="N1034">
        <v>28980</v>
      </c>
      <c r="O1034" t="s">
        <v>143</v>
      </c>
      <c r="P1034" s="1">
        <v>0.89447900000000002</v>
      </c>
      <c r="S1034" t="s">
        <v>204</v>
      </c>
      <c r="T1034" t="s">
        <v>41</v>
      </c>
      <c r="U1034" t="s">
        <v>27</v>
      </c>
      <c r="W1034">
        <v>3350</v>
      </c>
      <c r="X1034" t="s">
        <v>132</v>
      </c>
      <c r="AB1034" t="s">
        <v>216</v>
      </c>
      <c r="AC1034" t="s">
        <v>41</v>
      </c>
      <c r="AD1034" t="s">
        <v>32</v>
      </c>
      <c r="AE1034">
        <v>3571</v>
      </c>
      <c r="AF1034">
        <v>7457</v>
      </c>
      <c r="AG1034" t="s">
        <v>132</v>
      </c>
      <c r="AH1034" s="1">
        <v>0.4788789</v>
      </c>
    </row>
    <row r="1035" spans="1:34" x14ac:dyDescent="0.35">
      <c r="A1035" t="s">
        <v>560</v>
      </c>
      <c r="B1035" t="s">
        <v>41</v>
      </c>
      <c r="C1035" t="s">
        <v>28</v>
      </c>
      <c r="D1035">
        <v>970</v>
      </c>
      <c r="E1035">
        <v>1186</v>
      </c>
      <c r="F1035" t="s">
        <v>519</v>
      </c>
      <c r="G1035" s="1">
        <v>0.81787520000000002</v>
      </c>
      <c r="J1035" t="s">
        <v>253</v>
      </c>
      <c r="K1035" t="s">
        <v>41</v>
      </c>
      <c r="L1035" t="s">
        <v>27</v>
      </c>
      <c r="M1035">
        <v>2841</v>
      </c>
      <c r="N1035">
        <v>4482</v>
      </c>
      <c r="O1035" t="s">
        <v>143</v>
      </c>
      <c r="P1035" s="1">
        <v>0.63386880000000001</v>
      </c>
      <c r="S1035" t="s">
        <v>205</v>
      </c>
      <c r="T1035" t="s">
        <v>41</v>
      </c>
      <c r="U1035" t="s">
        <v>32</v>
      </c>
      <c r="V1035">
        <v>48</v>
      </c>
      <c r="W1035">
        <v>7</v>
      </c>
      <c r="X1035" t="s">
        <v>132</v>
      </c>
      <c r="Y1035" s="1">
        <v>1</v>
      </c>
      <c r="AB1035" t="s">
        <v>216</v>
      </c>
      <c r="AC1035" t="s">
        <v>41</v>
      </c>
      <c r="AD1035" t="s">
        <v>703</v>
      </c>
      <c r="AE1035">
        <v>1099</v>
      </c>
      <c r="AF1035">
        <v>16657</v>
      </c>
      <c r="AG1035" t="s">
        <v>132</v>
      </c>
      <c r="AH1035" s="1">
        <v>6.5978300000000004E-2</v>
      </c>
    </row>
    <row r="1036" spans="1:34" x14ac:dyDescent="0.35">
      <c r="A1036" t="s">
        <v>561</v>
      </c>
      <c r="B1036" t="s">
        <v>41</v>
      </c>
      <c r="C1036" t="s">
        <v>28</v>
      </c>
      <c r="D1036">
        <v>1334</v>
      </c>
      <c r="E1036">
        <v>1572</v>
      </c>
      <c r="F1036" t="s">
        <v>530</v>
      </c>
      <c r="G1036" s="1">
        <v>0.84860049999999998</v>
      </c>
      <c r="J1036" t="s">
        <v>253</v>
      </c>
      <c r="K1036" t="s">
        <v>41</v>
      </c>
      <c r="L1036" t="s">
        <v>26</v>
      </c>
      <c r="M1036">
        <v>2</v>
      </c>
      <c r="N1036">
        <v>2047</v>
      </c>
      <c r="O1036" t="s">
        <v>143</v>
      </c>
      <c r="P1036" s="1">
        <v>9.77E-4</v>
      </c>
      <c r="S1036" t="s">
        <v>205</v>
      </c>
      <c r="T1036" t="s">
        <v>41</v>
      </c>
      <c r="U1036" t="s">
        <v>703</v>
      </c>
      <c r="V1036">
        <v>209</v>
      </c>
      <c r="W1036">
        <v>41</v>
      </c>
      <c r="X1036" t="s">
        <v>132</v>
      </c>
      <c r="Y1036" s="1">
        <v>1</v>
      </c>
      <c r="AB1036" t="s">
        <v>216</v>
      </c>
      <c r="AC1036" t="s">
        <v>41</v>
      </c>
      <c r="AD1036" t="s">
        <v>28</v>
      </c>
      <c r="AE1036">
        <v>2</v>
      </c>
      <c r="AF1036">
        <v>1948</v>
      </c>
      <c r="AG1036" t="s">
        <v>132</v>
      </c>
      <c r="AH1036" s="1">
        <v>1.0267E-3</v>
      </c>
    </row>
    <row r="1037" spans="1:34" x14ac:dyDescent="0.35">
      <c r="A1037" t="s">
        <v>562</v>
      </c>
      <c r="B1037" t="s">
        <v>41</v>
      </c>
      <c r="C1037" t="s">
        <v>28</v>
      </c>
      <c r="D1037">
        <v>1282</v>
      </c>
      <c r="E1037">
        <v>1529</v>
      </c>
      <c r="F1037" t="s">
        <v>530</v>
      </c>
      <c r="G1037" s="1">
        <v>0.83845650000000005</v>
      </c>
      <c r="J1037" t="s">
        <v>254</v>
      </c>
      <c r="K1037" t="s">
        <v>41</v>
      </c>
      <c r="L1037" t="s">
        <v>32</v>
      </c>
      <c r="M1037">
        <v>4138</v>
      </c>
      <c r="N1037">
        <v>4366</v>
      </c>
      <c r="O1037" t="s">
        <v>143</v>
      </c>
      <c r="P1037" s="1">
        <v>0.94777829999999996</v>
      </c>
      <c r="S1037" t="s">
        <v>205</v>
      </c>
      <c r="T1037" t="s">
        <v>41</v>
      </c>
      <c r="U1037" t="s">
        <v>26</v>
      </c>
      <c r="W1037">
        <v>8</v>
      </c>
      <c r="X1037" t="s">
        <v>132</v>
      </c>
      <c r="AB1037" t="s">
        <v>216</v>
      </c>
      <c r="AC1037" t="s">
        <v>41</v>
      </c>
      <c r="AD1037" t="s">
        <v>26</v>
      </c>
      <c r="AF1037">
        <v>1310</v>
      </c>
      <c r="AG1037" t="s">
        <v>132</v>
      </c>
    </row>
    <row r="1038" spans="1:34" x14ac:dyDescent="0.35">
      <c r="A1038" t="s">
        <v>563</v>
      </c>
      <c r="B1038" t="s">
        <v>41</v>
      </c>
      <c r="C1038" t="s">
        <v>28</v>
      </c>
      <c r="D1038">
        <v>1142</v>
      </c>
      <c r="E1038">
        <v>1451</v>
      </c>
      <c r="F1038" t="s">
        <v>530</v>
      </c>
      <c r="G1038" s="1">
        <v>0.78704339999999995</v>
      </c>
      <c r="J1038" t="s">
        <v>254</v>
      </c>
      <c r="K1038" t="s">
        <v>41</v>
      </c>
      <c r="L1038" t="s">
        <v>28</v>
      </c>
      <c r="M1038">
        <v>835</v>
      </c>
      <c r="N1038">
        <v>914</v>
      </c>
      <c r="O1038" t="s">
        <v>143</v>
      </c>
      <c r="P1038" s="1">
        <v>0.91356680000000001</v>
      </c>
      <c r="S1038" t="s">
        <v>205</v>
      </c>
      <c r="T1038" t="s">
        <v>41</v>
      </c>
      <c r="U1038" t="s">
        <v>28</v>
      </c>
      <c r="W1038">
        <v>4</v>
      </c>
      <c r="X1038" t="s">
        <v>132</v>
      </c>
      <c r="AB1038" t="s">
        <v>216</v>
      </c>
      <c r="AC1038" t="s">
        <v>41</v>
      </c>
      <c r="AD1038" t="s">
        <v>27</v>
      </c>
      <c r="AF1038">
        <v>2222</v>
      </c>
      <c r="AG1038" t="s">
        <v>132</v>
      </c>
    </row>
    <row r="1039" spans="1:34" x14ac:dyDescent="0.35">
      <c r="A1039" t="s">
        <v>564</v>
      </c>
      <c r="B1039" t="s">
        <v>41</v>
      </c>
      <c r="C1039" t="s">
        <v>28</v>
      </c>
      <c r="D1039">
        <v>971</v>
      </c>
      <c r="E1039">
        <v>1125</v>
      </c>
      <c r="F1039" t="s">
        <v>530</v>
      </c>
      <c r="G1039" s="1">
        <v>0.86311110000000002</v>
      </c>
      <c r="J1039" t="s">
        <v>254</v>
      </c>
      <c r="K1039" t="s">
        <v>41</v>
      </c>
      <c r="L1039" t="s">
        <v>703</v>
      </c>
      <c r="M1039">
        <v>6203</v>
      </c>
      <c r="N1039">
        <v>6955</v>
      </c>
      <c r="O1039" t="s">
        <v>143</v>
      </c>
      <c r="P1039" s="1">
        <v>0.89187629999999996</v>
      </c>
      <c r="S1039" t="s">
        <v>205</v>
      </c>
      <c r="T1039" t="s">
        <v>41</v>
      </c>
      <c r="U1039" t="s">
        <v>27</v>
      </c>
      <c r="W1039">
        <v>6</v>
      </c>
      <c r="X1039" t="s">
        <v>132</v>
      </c>
      <c r="AB1039" t="s">
        <v>217</v>
      </c>
      <c r="AC1039" t="s">
        <v>41</v>
      </c>
      <c r="AD1039" t="s">
        <v>26</v>
      </c>
      <c r="AF1039">
        <v>607</v>
      </c>
      <c r="AG1039" t="s">
        <v>132</v>
      </c>
    </row>
    <row r="1040" spans="1:34" x14ac:dyDescent="0.35">
      <c r="A1040" t="s">
        <v>565</v>
      </c>
      <c r="B1040" t="s">
        <v>41</v>
      </c>
      <c r="C1040" t="s">
        <v>28</v>
      </c>
      <c r="D1040">
        <v>1082</v>
      </c>
      <c r="E1040">
        <v>1009</v>
      </c>
      <c r="F1040" t="s">
        <v>530</v>
      </c>
      <c r="G1040" s="1">
        <v>1</v>
      </c>
      <c r="J1040" t="s">
        <v>254</v>
      </c>
      <c r="K1040" t="s">
        <v>41</v>
      </c>
      <c r="L1040" t="s">
        <v>27</v>
      </c>
      <c r="M1040">
        <v>602</v>
      </c>
      <c r="N1040">
        <v>933</v>
      </c>
      <c r="O1040" t="s">
        <v>143</v>
      </c>
      <c r="P1040" s="1">
        <v>0.64523039999999998</v>
      </c>
      <c r="S1040" t="s">
        <v>206</v>
      </c>
      <c r="T1040" t="s">
        <v>41</v>
      </c>
      <c r="U1040" t="s">
        <v>32</v>
      </c>
      <c r="V1040">
        <v>5143</v>
      </c>
      <c r="W1040">
        <v>6245</v>
      </c>
      <c r="X1040" t="s">
        <v>132</v>
      </c>
      <c r="Y1040" s="1">
        <v>0.82353880000000002</v>
      </c>
      <c r="AB1040" t="s">
        <v>217</v>
      </c>
      <c r="AC1040" t="s">
        <v>41</v>
      </c>
      <c r="AD1040" t="s">
        <v>28</v>
      </c>
      <c r="AF1040">
        <v>1176</v>
      </c>
      <c r="AG1040" t="s">
        <v>132</v>
      </c>
    </row>
    <row r="1041" spans="1:34" x14ac:dyDescent="0.35">
      <c r="A1041" t="s">
        <v>566</v>
      </c>
      <c r="B1041" t="s">
        <v>41</v>
      </c>
      <c r="C1041" t="s">
        <v>28</v>
      </c>
      <c r="D1041">
        <v>405</v>
      </c>
      <c r="E1041">
        <v>589</v>
      </c>
      <c r="F1041" t="s">
        <v>530</v>
      </c>
      <c r="G1041" s="1">
        <v>0.6876061</v>
      </c>
      <c r="J1041" t="s">
        <v>254</v>
      </c>
      <c r="K1041" t="s">
        <v>41</v>
      </c>
      <c r="L1041" t="s">
        <v>26</v>
      </c>
      <c r="M1041">
        <v>1</v>
      </c>
      <c r="N1041">
        <v>553</v>
      </c>
      <c r="O1041" t="s">
        <v>143</v>
      </c>
      <c r="P1041" s="1">
        <v>1.8083000000000001E-3</v>
      </c>
      <c r="S1041" t="s">
        <v>206</v>
      </c>
      <c r="T1041" t="s">
        <v>41</v>
      </c>
      <c r="U1041" t="s">
        <v>703</v>
      </c>
      <c r="V1041">
        <v>4748</v>
      </c>
      <c r="W1041">
        <v>10676</v>
      </c>
      <c r="X1041" t="s">
        <v>132</v>
      </c>
      <c r="Y1041" s="1">
        <v>0.44473590000000002</v>
      </c>
      <c r="AB1041" t="s">
        <v>217</v>
      </c>
      <c r="AC1041" t="s">
        <v>41</v>
      </c>
      <c r="AD1041" t="s">
        <v>27</v>
      </c>
      <c r="AF1041">
        <v>1226</v>
      </c>
      <c r="AG1041" t="s">
        <v>132</v>
      </c>
    </row>
    <row r="1042" spans="1:34" x14ac:dyDescent="0.35">
      <c r="A1042" t="s">
        <v>567</v>
      </c>
      <c r="B1042" t="s">
        <v>41</v>
      </c>
      <c r="C1042" t="s">
        <v>28</v>
      </c>
      <c r="D1042">
        <v>423</v>
      </c>
      <c r="E1042">
        <v>438</v>
      </c>
      <c r="F1042" t="s">
        <v>530</v>
      </c>
      <c r="G1042" s="1">
        <v>0.96575339999999998</v>
      </c>
      <c r="J1042" t="s">
        <v>255</v>
      </c>
      <c r="K1042" t="s">
        <v>41</v>
      </c>
      <c r="L1042" t="s">
        <v>32</v>
      </c>
      <c r="M1042">
        <v>7702</v>
      </c>
      <c r="N1042">
        <v>8230</v>
      </c>
      <c r="O1042" t="s">
        <v>143</v>
      </c>
      <c r="P1042" s="1">
        <v>0.93584449999999997</v>
      </c>
      <c r="S1042" t="s">
        <v>206</v>
      </c>
      <c r="T1042" t="s">
        <v>41</v>
      </c>
      <c r="U1042" t="s">
        <v>28</v>
      </c>
      <c r="V1042">
        <v>219</v>
      </c>
      <c r="W1042">
        <v>1319</v>
      </c>
      <c r="X1042" t="s">
        <v>132</v>
      </c>
      <c r="Y1042" s="1">
        <v>0.16603490000000001</v>
      </c>
      <c r="AB1042" t="s">
        <v>218</v>
      </c>
      <c r="AC1042" t="s">
        <v>41</v>
      </c>
      <c r="AD1042" t="s">
        <v>26</v>
      </c>
      <c r="AF1042">
        <v>1793</v>
      </c>
      <c r="AG1042" t="s">
        <v>132</v>
      </c>
    </row>
    <row r="1043" spans="1:34" x14ac:dyDescent="0.35">
      <c r="A1043" t="s">
        <v>568</v>
      </c>
      <c r="B1043" t="s">
        <v>41</v>
      </c>
      <c r="C1043" t="s">
        <v>28</v>
      </c>
      <c r="D1043">
        <v>95</v>
      </c>
      <c r="E1043">
        <v>117</v>
      </c>
      <c r="F1043" t="s">
        <v>530</v>
      </c>
      <c r="G1043" s="1">
        <v>0.81196579999999996</v>
      </c>
      <c r="J1043" t="s">
        <v>255</v>
      </c>
      <c r="K1043" t="s">
        <v>41</v>
      </c>
      <c r="L1043" t="s">
        <v>28</v>
      </c>
      <c r="M1043">
        <v>1919</v>
      </c>
      <c r="N1043">
        <v>2083</v>
      </c>
      <c r="O1043" t="s">
        <v>143</v>
      </c>
      <c r="P1043" s="1">
        <v>0.92126739999999996</v>
      </c>
      <c r="S1043" t="s">
        <v>206</v>
      </c>
      <c r="T1043" t="s">
        <v>41</v>
      </c>
      <c r="U1043" t="s">
        <v>26</v>
      </c>
      <c r="W1043">
        <v>715</v>
      </c>
      <c r="X1043" t="s">
        <v>132</v>
      </c>
      <c r="AB1043" t="s">
        <v>218</v>
      </c>
      <c r="AC1043" t="s">
        <v>41</v>
      </c>
      <c r="AD1043" t="s">
        <v>27</v>
      </c>
      <c r="AF1043">
        <v>3228</v>
      </c>
      <c r="AG1043" t="s">
        <v>132</v>
      </c>
    </row>
    <row r="1044" spans="1:34" x14ac:dyDescent="0.35">
      <c r="A1044" t="s">
        <v>569</v>
      </c>
      <c r="B1044" t="s">
        <v>41</v>
      </c>
      <c r="C1044" t="s">
        <v>28</v>
      </c>
      <c r="D1044">
        <v>589</v>
      </c>
      <c r="E1044">
        <v>756</v>
      </c>
      <c r="F1044" t="s">
        <v>530</v>
      </c>
      <c r="G1044" s="1">
        <v>0.77910049999999997</v>
      </c>
      <c r="J1044" t="s">
        <v>255</v>
      </c>
      <c r="K1044" t="s">
        <v>41</v>
      </c>
      <c r="L1044" t="s">
        <v>703</v>
      </c>
      <c r="M1044">
        <v>14753</v>
      </c>
      <c r="N1044">
        <v>16559</v>
      </c>
      <c r="O1044" t="s">
        <v>143</v>
      </c>
      <c r="P1044" s="1">
        <v>0.89093540000000004</v>
      </c>
      <c r="S1044" t="s">
        <v>206</v>
      </c>
      <c r="T1044" t="s">
        <v>41</v>
      </c>
      <c r="U1044" t="s">
        <v>27</v>
      </c>
      <c r="W1044">
        <v>1364</v>
      </c>
      <c r="X1044" t="s">
        <v>132</v>
      </c>
      <c r="AB1044" t="s">
        <v>219</v>
      </c>
      <c r="AC1044" t="s">
        <v>41</v>
      </c>
      <c r="AD1044" t="s">
        <v>26</v>
      </c>
      <c r="AF1044">
        <v>4599</v>
      </c>
      <c r="AG1044" t="s">
        <v>132</v>
      </c>
    </row>
    <row r="1045" spans="1:34" x14ac:dyDescent="0.35">
      <c r="A1045" t="s">
        <v>570</v>
      </c>
      <c r="B1045" t="s">
        <v>41</v>
      </c>
      <c r="C1045" t="s">
        <v>28</v>
      </c>
      <c r="D1045">
        <v>477</v>
      </c>
      <c r="E1045">
        <v>798</v>
      </c>
      <c r="F1045" t="s">
        <v>530</v>
      </c>
      <c r="G1045" s="1">
        <v>0.59774430000000001</v>
      </c>
      <c r="J1045" t="s">
        <v>255</v>
      </c>
      <c r="K1045" t="s">
        <v>41</v>
      </c>
      <c r="L1045" t="s">
        <v>27</v>
      </c>
      <c r="M1045">
        <v>1434</v>
      </c>
      <c r="N1045">
        <v>2421</v>
      </c>
      <c r="O1045" t="s">
        <v>143</v>
      </c>
      <c r="P1045" s="1">
        <v>0.59231719999999999</v>
      </c>
      <c r="S1045" t="s">
        <v>207</v>
      </c>
      <c r="T1045" t="s">
        <v>41</v>
      </c>
      <c r="U1045" t="s">
        <v>26</v>
      </c>
      <c r="W1045">
        <v>872</v>
      </c>
      <c r="X1045" t="s">
        <v>132</v>
      </c>
      <c r="AB1045" t="s">
        <v>219</v>
      </c>
      <c r="AC1045" t="s">
        <v>41</v>
      </c>
      <c r="AD1045" t="s">
        <v>27</v>
      </c>
      <c r="AF1045">
        <v>9680</v>
      </c>
      <c r="AG1045" t="s">
        <v>132</v>
      </c>
    </row>
    <row r="1046" spans="1:34" x14ac:dyDescent="0.35">
      <c r="A1046" t="s">
        <v>571</v>
      </c>
      <c r="B1046" t="s">
        <v>41</v>
      </c>
      <c r="C1046" t="s">
        <v>28</v>
      </c>
      <c r="D1046">
        <v>728</v>
      </c>
      <c r="E1046">
        <v>876</v>
      </c>
      <c r="F1046" t="s">
        <v>530</v>
      </c>
      <c r="G1046" s="1">
        <v>0.83105019999999996</v>
      </c>
      <c r="J1046" t="s">
        <v>255</v>
      </c>
      <c r="K1046" t="s">
        <v>41</v>
      </c>
      <c r="L1046" t="s">
        <v>26</v>
      </c>
      <c r="M1046">
        <v>2</v>
      </c>
      <c r="N1046">
        <v>1389</v>
      </c>
      <c r="O1046" t="s">
        <v>143</v>
      </c>
      <c r="P1046" s="1">
        <v>1.4399E-3</v>
      </c>
      <c r="S1046" t="s">
        <v>207</v>
      </c>
      <c r="T1046" t="s">
        <v>41</v>
      </c>
      <c r="U1046" t="s">
        <v>27</v>
      </c>
      <c r="W1046">
        <v>1755</v>
      </c>
      <c r="X1046" t="s">
        <v>132</v>
      </c>
      <c r="AB1046" t="s">
        <v>220</v>
      </c>
      <c r="AC1046" t="s">
        <v>41</v>
      </c>
      <c r="AD1046" t="s">
        <v>26</v>
      </c>
      <c r="AF1046">
        <v>3807</v>
      </c>
      <c r="AG1046" t="s">
        <v>132</v>
      </c>
    </row>
    <row r="1047" spans="1:34" x14ac:dyDescent="0.35">
      <c r="A1047" t="s">
        <v>572</v>
      </c>
      <c r="B1047" t="s">
        <v>41</v>
      </c>
      <c r="C1047" t="s">
        <v>28</v>
      </c>
      <c r="D1047">
        <v>987</v>
      </c>
      <c r="E1047">
        <v>1181</v>
      </c>
      <c r="F1047" t="s">
        <v>530</v>
      </c>
      <c r="G1047" s="1">
        <v>0.83573240000000004</v>
      </c>
      <c r="J1047" t="s">
        <v>256</v>
      </c>
      <c r="K1047" t="s">
        <v>41</v>
      </c>
      <c r="L1047" t="s">
        <v>32</v>
      </c>
      <c r="M1047">
        <v>4963</v>
      </c>
      <c r="N1047">
        <v>5303</v>
      </c>
      <c r="O1047" t="s">
        <v>132</v>
      </c>
      <c r="P1047" s="1">
        <v>0.93588539999999998</v>
      </c>
      <c r="S1047" t="s">
        <v>208</v>
      </c>
      <c r="T1047" t="s">
        <v>41</v>
      </c>
      <c r="U1047" t="s">
        <v>32</v>
      </c>
      <c r="V1047">
        <v>4933</v>
      </c>
      <c r="W1047">
        <v>6428</v>
      </c>
      <c r="X1047" t="s">
        <v>132</v>
      </c>
      <c r="Y1047" s="1">
        <v>0.76742370000000004</v>
      </c>
      <c r="AB1047" t="s">
        <v>220</v>
      </c>
      <c r="AC1047" t="s">
        <v>41</v>
      </c>
      <c r="AD1047" t="s">
        <v>27</v>
      </c>
      <c r="AF1047">
        <v>7515</v>
      </c>
      <c r="AG1047" t="s">
        <v>132</v>
      </c>
    </row>
    <row r="1048" spans="1:34" x14ac:dyDescent="0.35">
      <c r="A1048" t="s">
        <v>40</v>
      </c>
      <c r="B1048" t="s">
        <v>41</v>
      </c>
      <c r="C1048" t="s">
        <v>703</v>
      </c>
      <c r="D1048">
        <v>55887</v>
      </c>
      <c r="E1048">
        <v>64130</v>
      </c>
      <c r="F1048" t="s">
        <v>42</v>
      </c>
      <c r="G1048" s="1">
        <v>0.87146420000000002</v>
      </c>
      <c r="J1048" t="s">
        <v>256</v>
      </c>
      <c r="K1048" t="s">
        <v>41</v>
      </c>
      <c r="L1048" t="s">
        <v>703</v>
      </c>
      <c r="M1048">
        <v>8811</v>
      </c>
      <c r="N1048">
        <v>9815</v>
      </c>
      <c r="O1048" t="s">
        <v>132</v>
      </c>
      <c r="P1048" s="1">
        <v>0.89770760000000005</v>
      </c>
      <c r="S1048" t="s">
        <v>208</v>
      </c>
      <c r="T1048" t="s">
        <v>41</v>
      </c>
      <c r="U1048" t="s">
        <v>703</v>
      </c>
      <c r="V1048">
        <v>5738</v>
      </c>
      <c r="W1048">
        <v>12887</v>
      </c>
      <c r="X1048" t="s">
        <v>132</v>
      </c>
      <c r="Y1048" s="1">
        <v>0.44525490000000001</v>
      </c>
      <c r="AB1048" t="s">
        <v>221</v>
      </c>
      <c r="AC1048" t="s">
        <v>41</v>
      </c>
      <c r="AD1048" t="s">
        <v>26</v>
      </c>
      <c r="AF1048">
        <v>1593</v>
      </c>
      <c r="AG1048" t="s">
        <v>132</v>
      </c>
    </row>
    <row r="1049" spans="1:34" x14ac:dyDescent="0.35">
      <c r="A1049" t="s">
        <v>43</v>
      </c>
      <c r="B1049" t="s">
        <v>41</v>
      </c>
      <c r="C1049" t="s">
        <v>703</v>
      </c>
      <c r="D1049">
        <v>9053</v>
      </c>
      <c r="E1049">
        <v>11381</v>
      </c>
      <c r="F1049" t="s">
        <v>42</v>
      </c>
      <c r="G1049" s="1">
        <v>0.7954485</v>
      </c>
      <c r="J1049" t="s">
        <v>256</v>
      </c>
      <c r="K1049" t="s">
        <v>41</v>
      </c>
      <c r="L1049" t="s">
        <v>28</v>
      </c>
      <c r="M1049">
        <v>782</v>
      </c>
      <c r="N1049">
        <v>935</v>
      </c>
      <c r="O1049" t="s">
        <v>132</v>
      </c>
      <c r="P1049" s="1">
        <v>0.83636359999999998</v>
      </c>
      <c r="S1049" t="s">
        <v>208</v>
      </c>
      <c r="T1049" t="s">
        <v>41</v>
      </c>
      <c r="U1049" t="s">
        <v>28</v>
      </c>
      <c r="V1049">
        <v>292</v>
      </c>
      <c r="W1049">
        <v>1746</v>
      </c>
      <c r="X1049" t="s">
        <v>132</v>
      </c>
      <c r="Y1049" s="1">
        <v>0.16723940000000001</v>
      </c>
      <c r="AB1049" t="s">
        <v>221</v>
      </c>
      <c r="AC1049" t="s">
        <v>41</v>
      </c>
      <c r="AD1049" t="s">
        <v>27</v>
      </c>
      <c r="AF1049">
        <v>2886</v>
      </c>
      <c r="AG1049" t="s">
        <v>132</v>
      </c>
    </row>
    <row r="1050" spans="1:34" x14ac:dyDescent="0.35">
      <c r="A1050" t="s">
        <v>44</v>
      </c>
      <c r="B1050" t="s">
        <v>41</v>
      </c>
      <c r="C1050" t="s">
        <v>703</v>
      </c>
      <c r="D1050">
        <v>22891</v>
      </c>
      <c r="E1050">
        <v>28005</v>
      </c>
      <c r="F1050" t="s">
        <v>42</v>
      </c>
      <c r="G1050" s="1">
        <v>0.8173897</v>
      </c>
      <c r="J1050" t="s">
        <v>256</v>
      </c>
      <c r="K1050" t="s">
        <v>41</v>
      </c>
      <c r="L1050" t="s">
        <v>27</v>
      </c>
      <c r="M1050">
        <v>557</v>
      </c>
      <c r="N1050">
        <v>1077</v>
      </c>
      <c r="O1050" t="s">
        <v>132</v>
      </c>
      <c r="P1050" s="1">
        <v>0.51717729999999995</v>
      </c>
      <c r="S1050" t="s">
        <v>208</v>
      </c>
      <c r="T1050" t="s">
        <v>41</v>
      </c>
      <c r="U1050" t="s">
        <v>26</v>
      </c>
      <c r="W1050">
        <v>1028</v>
      </c>
      <c r="X1050" t="s">
        <v>132</v>
      </c>
      <c r="AB1050" t="s">
        <v>222</v>
      </c>
      <c r="AC1050" t="s">
        <v>41</v>
      </c>
      <c r="AD1050" t="s">
        <v>32</v>
      </c>
      <c r="AE1050">
        <v>4</v>
      </c>
      <c r="AF1050">
        <v>6</v>
      </c>
      <c r="AG1050" t="s">
        <v>132</v>
      </c>
      <c r="AH1050" s="1">
        <v>0.66666669999999995</v>
      </c>
    </row>
    <row r="1051" spans="1:34" x14ac:dyDescent="0.35">
      <c r="A1051" t="s">
        <v>45</v>
      </c>
      <c r="B1051" t="s">
        <v>41</v>
      </c>
      <c r="C1051" t="s">
        <v>703</v>
      </c>
      <c r="D1051">
        <v>17316</v>
      </c>
      <c r="E1051">
        <v>21046</v>
      </c>
      <c r="F1051" t="s">
        <v>42</v>
      </c>
      <c r="G1051" s="1">
        <v>0.82276919999999998</v>
      </c>
      <c r="J1051" t="s">
        <v>256</v>
      </c>
      <c r="K1051" t="s">
        <v>41</v>
      </c>
      <c r="L1051" t="s">
        <v>26</v>
      </c>
      <c r="M1051">
        <v>1</v>
      </c>
      <c r="N1051">
        <v>691</v>
      </c>
      <c r="O1051" t="s">
        <v>132</v>
      </c>
      <c r="P1051" s="1">
        <v>1.4472E-3</v>
      </c>
      <c r="S1051" t="s">
        <v>208</v>
      </c>
      <c r="T1051" t="s">
        <v>41</v>
      </c>
      <c r="U1051" t="s">
        <v>27</v>
      </c>
      <c r="W1051">
        <v>1964</v>
      </c>
      <c r="X1051" t="s">
        <v>132</v>
      </c>
      <c r="AB1051" t="s">
        <v>222</v>
      </c>
      <c r="AC1051" t="s">
        <v>41</v>
      </c>
      <c r="AD1051" t="s">
        <v>26</v>
      </c>
      <c r="AF1051">
        <v>2</v>
      </c>
      <c r="AG1051" t="s">
        <v>132</v>
      </c>
    </row>
    <row r="1052" spans="1:34" x14ac:dyDescent="0.35">
      <c r="A1052" t="s">
        <v>46</v>
      </c>
      <c r="B1052" t="s">
        <v>41</v>
      </c>
      <c r="C1052" t="s">
        <v>703</v>
      </c>
      <c r="D1052">
        <v>17453</v>
      </c>
      <c r="E1052">
        <v>20916</v>
      </c>
      <c r="F1052" t="s">
        <v>42</v>
      </c>
      <c r="G1052" s="1">
        <v>0.83443299999999998</v>
      </c>
      <c r="J1052" t="s">
        <v>257</v>
      </c>
      <c r="K1052" t="s">
        <v>41</v>
      </c>
      <c r="L1052" t="s">
        <v>32</v>
      </c>
      <c r="M1052">
        <v>4393</v>
      </c>
      <c r="N1052">
        <v>4605</v>
      </c>
      <c r="O1052" t="s">
        <v>143</v>
      </c>
      <c r="P1052" s="1">
        <v>0.95396309999999995</v>
      </c>
      <c r="S1052" t="s">
        <v>209</v>
      </c>
      <c r="T1052" t="s">
        <v>41</v>
      </c>
      <c r="U1052" t="s">
        <v>26</v>
      </c>
      <c r="W1052">
        <v>1776</v>
      </c>
      <c r="X1052" t="s">
        <v>132</v>
      </c>
      <c r="AB1052" t="s">
        <v>222</v>
      </c>
      <c r="AC1052" t="s">
        <v>41</v>
      </c>
      <c r="AD1052" t="s">
        <v>28</v>
      </c>
      <c r="AF1052">
        <v>3</v>
      </c>
      <c r="AG1052" t="s">
        <v>132</v>
      </c>
    </row>
    <row r="1053" spans="1:34" x14ac:dyDescent="0.35">
      <c r="A1053" t="s">
        <v>47</v>
      </c>
      <c r="B1053" t="s">
        <v>41</v>
      </c>
      <c r="C1053" t="s">
        <v>703</v>
      </c>
      <c r="D1053">
        <v>20343</v>
      </c>
      <c r="E1053">
        <v>23770</v>
      </c>
      <c r="F1053" t="s">
        <v>42</v>
      </c>
      <c r="G1053" s="1">
        <v>0.85582670000000005</v>
      </c>
      <c r="J1053" t="s">
        <v>257</v>
      </c>
      <c r="K1053" t="s">
        <v>41</v>
      </c>
      <c r="L1053" t="s">
        <v>703</v>
      </c>
      <c r="M1053">
        <v>5271</v>
      </c>
      <c r="N1053">
        <v>6002</v>
      </c>
      <c r="O1053" t="s">
        <v>143</v>
      </c>
      <c r="P1053" s="1">
        <v>0.87820730000000002</v>
      </c>
      <c r="S1053" t="s">
        <v>209</v>
      </c>
      <c r="T1053" t="s">
        <v>41</v>
      </c>
      <c r="U1053" t="s">
        <v>27</v>
      </c>
      <c r="W1053">
        <v>3014</v>
      </c>
      <c r="X1053" t="s">
        <v>132</v>
      </c>
      <c r="AB1053" t="s">
        <v>222</v>
      </c>
      <c r="AC1053" t="s">
        <v>41</v>
      </c>
      <c r="AD1053" t="s">
        <v>703</v>
      </c>
      <c r="AF1053">
        <v>71</v>
      </c>
      <c r="AG1053" t="s">
        <v>132</v>
      </c>
    </row>
    <row r="1054" spans="1:34" x14ac:dyDescent="0.35">
      <c r="A1054" t="s">
        <v>48</v>
      </c>
      <c r="B1054" t="s">
        <v>41</v>
      </c>
      <c r="C1054" t="s">
        <v>703</v>
      </c>
      <c r="D1054">
        <v>12948</v>
      </c>
      <c r="E1054">
        <v>17184</v>
      </c>
      <c r="F1054" t="s">
        <v>42</v>
      </c>
      <c r="G1054" s="1">
        <v>0.75349160000000004</v>
      </c>
      <c r="J1054" t="s">
        <v>257</v>
      </c>
      <c r="K1054" t="s">
        <v>41</v>
      </c>
      <c r="L1054" t="s">
        <v>28</v>
      </c>
      <c r="M1054">
        <v>479</v>
      </c>
      <c r="N1054">
        <v>553</v>
      </c>
      <c r="O1054" t="s">
        <v>143</v>
      </c>
      <c r="P1054" s="1">
        <v>0.86618450000000002</v>
      </c>
      <c r="S1054" t="s">
        <v>210</v>
      </c>
      <c r="T1054" t="s">
        <v>41</v>
      </c>
      <c r="U1054" t="s">
        <v>32</v>
      </c>
      <c r="V1054">
        <v>8078</v>
      </c>
      <c r="W1054">
        <v>11839</v>
      </c>
      <c r="X1054" t="s">
        <v>132</v>
      </c>
      <c r="Y1054" s="1">
        <v>0.68232110000000001</v>
      </c>
      <c r="AB1054" t="s">
        <v>222</v>
      </c>
      <c r="AC1054" t="s">
        <v>41</v>
      </c>
      <c r="AD1054" t="s">
        <v>27</v>
      </c>
      <c r="AF1054">
        <v>2</v>
      </c>
      <c r="AG1054" t="s">
        <v>132</v>
      </c>
    </row>
    <row r="1055" spans="1:34" x14ac:dyDescent="0.35">
      <c r="A1055" t="s">
        <v>49</v>
      </c>
      <c r="B1055" t="s">
        <v>41</v>
      </c>
      <c r="C1055" t="s">
        <v>703</v>
      </c>
      <c r="D1055">
        <v>47712</v>
      </c>
      <c r="E1055">
        <v>61303</v>
      </c>
      <c r="F1055" t="s">
        <v>42</v>
      </c>
      <c r="G1055" s="1">
        <v>0.77829800000000005</v>
      </c>
      <c r="J1055" t="s">
        <v>257</v>
      </c>
      <c r="K1055" t="s">
        <v>41</v>
      </c>
      <c r="L1055" t="s">
        <v>27</v>
      </c>
      <c r="M1055">
        <v>291</v>
      </c>
      <c r="N1055">
        <v>583</v>
      </c>
      <c r="O1055" t="s">
        <v>143</v>
      </c>
      <c r="P1055" s="1">
        <v>0.49914239999999999</v>
      </c>
      <c r="S1055" t="s">
        <v>210</v>
      </c>
      <c r="T1055" t="s">
        <v>41</v>
      </c>
      <c r="U1055" t="s">
        <v>703</v>
      </c>
      <c r="V1055">
        <v>11334</v>
      </c>
      <c r="W1055">
        <v>27720</v>
      </c>
      <c r="X1055" t="s">
        <v>132</v>
      </c>
      <c r="Y1055" s="1">
        <v>0.40887449999999997</v>
      </c>
      <c r="AB1055" t="s">
        <v>223</v>
      </c>
      <c r="AC1055" t="s">
        <v>41</v>
      </c>
      <c r="AD1055" t="s">
        <v>32</v>
      </c>
      <c r="AE1055">
        <v>7</v>
      </c>
      <c r="AF1055">
        <v>21</v>
      </c>
      <c r="AG1055" t="s">
        <v>132</v>
      </c>
      <c r="AH1055" s="1">
        <v>0.3333333</v>
      </c>
    </row>
    <row r="1056" spans="1:34" x14ac:dyDescent="0.35">
      <c r="A1056" t="s">
        <v>50</v>
      </c>
      <c r="B1056" t="s">
        <v>41</v>
      </c>
      <c r="C1056" t="s">
        <v>703</v>
      </c>
      <c r="D1056">
        <v>29717</v>
      </c>
      <c r="E1056">
        <v>38666</v>
      </c>
      <c r="F1056" t="s">
        <v>42</v>
      </c>
      <c r="G1056" s="1">
        <v>0.76855640000000003</v>
      </c>
      <c r="J1056" t="s">
        <v>257</v>
      </c>
      <c r="K1056" t="s">
        <v>41</v>
      </c>
      <c r="L1056" t="s">
        <v>26</v>
      </c>
      <c r="N1056">
        <v>362</v>
      </c>
      <c r="O1056" t="s">
        <v>143</v>
      </c>
      <c r="S1056" t="s">
        <v>210</v>
      </c>
      <c r="T1056" t="s">
        <v>41</v>
      </c>
      <c r="U1056" t="s">
        <v>28</v>
      </c>
      <c r="V1056">
        <v>443</v>
      </c>
      <c r="W1056">
        <v>3784</v>
      </c>
      <c r="X1056" t="s">
        <v>132</v>
      </c>
      <c r="Y1056" s="1">
        <v>0.11707190000000001</v>
      </c>
      <c r="AB1056" t="s">
        <v>223</v>
      </c>
      <c r="AC1056" t="s">
        <v>41</v>
      </c>
      <c r="AD1056" t="s">
        <v>703</v>
      </c>
      <c r="AE1056">
        <v>1</v>
      </c>
      <c r="AF1056">
        <v>91</v>
      </c>
      <c r="AG1056" t="s">
        <v>132</v>
      </c>
      <c r="AH1056" s="1">
        <v>1.0989000000000001E-2</v>
      </c>
    </row>
    <row r="1057" spans="1:34" x14ac:dyDescent="0.35">
      <c r="A1057" t="s">
        <v>51</v>
      </c>
      <c r="B1057" t="s">
        <v>41</v>
      </c>
      <c r="C1057" t="s">
        <v>703</v>
      </c>
      <c r="D1057">
        <v>19042</v>
      </c>
      <c r="E1057">
        <v>25655</v>
      </c>
      <c r="F1057" t="s">
        <v>42</v>
      </c>
      <c r="G1057" s="1">
        <v>0.74223349999999999</v>
      </c>
      <c r="J1057" t="s">
        <v>258</v>
      </c>
      <c r="K1057" t="s">
        <v>41</v>
      </c>
      <c r="L1057" t="s">
        <v>32</v>
      </c>
      <c r="M1057">
        <v>6130</v>
      </c>
      <c r="N1057">
        <v>6242</v>
      </c>
      <c r="O1057" t="s">
        <v>143</v>
      </c>
      <c r="P1057" s="1">
        <v>0.98205699999999996</v>
      </c>
      <c r="S1057" t="s">
        <v>210</v>
      </c>
      <c r="T1057" t="s">
        <v>41</v>
      </c>
      <c r="U1057" t="s">
        <v>27</v>
      </c>
      <c r="V1057">
        <v>3</v>
      </c>
      <c r="W1057">
        <v>4196</v>
      </c>
      <c r="X1057" t="s">
        <v>132</v>
      </c>
      <c r="Y1057" s="1">
        <v>7.1500000000000003E-4</v>
      </c>
      <c r="AB1057" t="s">
        <v>223</v>
      </c>
      <c r="AC1057" t="s">
        <v>41</v>
      </c>
      <c r="AD1057" t="s">
        <v>26</v>
      </c>
      <c r="AF1057">
        <v>3</v>
      </c>
      <c r="AG1057" t="s">
        <v>132</v>
      </c>
    </row>
    <row r="1058" spans="1:34" x14ac:dyDescent="0.35">
      <c r="A1058" t="s">
        <v>52</v>
      </c>
      <c r="B1058" t="s">
        <v>41</v>
      </c>
      <c r="C1058" t="s">
        <v>703</v>
      </c>
      <c r="D1058">
        <v>73</v>
      </c>
      <c r="E1058">
        <v>46</v>
      </c>
      <c r="F1058" t="s">
        <v>42</v>
      </c>
      <c r="G1058" s="1">
        <v>1</v>
      </c>
      <c r="J1058" t="s">
        <v>258</v>
      </c>
      <c r="K1058" t="s">
        <v>41</v>
      </c>
      <c r="L1058" t="s">
        <v>28</v>
      </c>
      <c r="M1058">
        <v>950</v>
      </c>
      <c r="N1058">
        <v>1024</v>
      </c>
      <c r="O1058" t="s">
        <v>143</v>
      </c>
      <c r="P1058" s="1">
        <v>0.92773439999999996</v>
      </c>
      <c r="S1058" t="s">
        <v>210</v>
      </c>
      <c r="T1058" t="s">
        <v>41</v>
      </c>
      <c r="U1058" t="s">
        <v>26</v>
      </c>
      <c r="W1058">
        <v>2398</v>
      </c>
      <c r="X1058" t="s">
        <v>132</v>
      </c>
      <c r="AB1058" t="s">
        <v>223</v>
      </c>
      <c r="AC1058" t="s">
        <v>41</v>
      </c>
      <c r="AD1058" t="s">
        <v>28</v>
      </c>
      <c r="AF1058">
        <v>11</v>
      </c>
      <c r="AG1058" t="s">
        <v>132</v>
      </c>
    </row>
    <row r="1059" spans="1:34" x14ac:dyDescent="0.35">
      <c r="A1059" t="s">
        <v>53</v>
      </c>
      <c r="B1059" t="s">
        <v>41</v>
      </c>
      <c r="C1059" t="s">
        <v>703</v>
      </c>
      <c r="D1059">
        <v>9236</v>
      </c>
      <c r="E1059">
        <v>10263</v>
      </c>
      <c r="F1059" t="s">
        <v>42</v>
      </c>
      <c r="G1059" s="1">
        <v>0.89993179999999995</v>
      </c>
      <c r="J1059" t="s">
        <v>258</v>
      </c>
      <c r="K1059" t="s">
        <v>41</v>
      </c>
      <c r="L1059" t="s">
        <v>703</v>
      </c>
      <c r="M1059">
        <v>8554</v>
      </c>
      <c r="N1059">
        <v>9801</v>
      </c>
      <c r="O1059" t="s">
        <v>143</v>
      </c>
      <c r="P1059" s="1">
        <v>0.87276810000000005</v>
      </c>
      <c r="S1059" t="s">
        <v>211</v>
      </c>
      <c r="T1059" t="s">
        <v>41</v>
      </c>
      <c r="U1059" t="s">
        <v>26</v>
      </c>
      <c r="W1059">
        <v>3741</v>
      </c>
      <c r="X1059" t="s">
        <v>132</v>
      </c>
      <c r="AB1059" t="s">
        <v>223</v>
      </c>
      <c r="AC1059" t="s">
        <v>41</v>
      </c>
      <c r="AD1059" t="s">
        <v>27</v>
      </c>
      <c r="AF1059">
        <v>3</v>
      </c>
      <c r="AG1059" t="s">
        <v>132</v>
      </c>
    </row>
    <row r="1060" spans="1:34" x14ac:dyDescent="0.35">
      <c r="A1060" t="s">
        <v>54</v>
      </c>
      <c r="B1060" t="s">
        <v>41</v>
      </c>
      <c r="C1060" t="s">
        <v>703</v>
      </c>
      <c r="D1060">
        <v>18310</v>
      </c>
      <c r="E1060">
        <v>20516</v>
      </c>
      <c r="F1060" t="s">
        <v>42</v>
      </c>
      <c r="G1060" s="1">
        <v>0.8924742</v>
      </c>
      <c r="J1060" t="s">
        <v>258</v>
      </c>
      <c r="K1060" t="s">
        <v>41</v>
      </c>
      <c r="L1060" t="s">
        <v>27</v>
      </c>
      <c r="M1060">
        <v>595</v>
      </c>
      <c r="N1060">
        <v>1236</v>
      </c>
      <c r="O1060" t="s">
        <v>143</v>
      </c>
      <c r="P1060" s="1">
        <v>0.48139159999999998</v>
      </c>
      <c r="S1060" t="s">
        <v>211</v>
      </c>
      <c r="T1060" t="s">
        <v>41</v>
      </c>
      <c r="U1060" t="s">
        <v>27</v>
      </c>
      <c r="W1060">
        <v>6105</v>
      </c>
      <c r="X1060" t="s">
        <v>132</v>
      </c>
      <c r="AB1060" t="s">
        <v>224</v>
      </c>
      <c r="AC1060" t="s">
        <v>41</v>
      </c>
      <c r="AD1060" t="s">
        <v>26</v>
      </c>
      <c r="AF1060">
        <v>2023</v>
      </c>
      <c r="AG1060" t="s">
        <v>132</v>
      </c>
    </row>
    <row r="1061" spans="1:34" x14ac:dyDescent="0.35">
      <c r="A1061" t="s">
        <v>55</v>
      </c>
      <c r="B1061" t="s">
        <v>41</v>
      </c>
      <c r="C1061" t="s">
        <v>703</v>
      </c>
      <c r="D1061">
        <v>7300</v>
      </c>
      <c r="E1061">
        <v>8106</v>
      </c>
      <c r="F1061" t="s">
        <v>42</v>
      </c>
      <c r="G1061" s="1">
        <v>0.90056749999999997</v>
      </c>
      <c r="J1061" t="s">
        <v>258</v>
      </c>
      <c r="K1061" t="s">
        <v>41</v>
      </c>
      <c r="L1061" t="s">
        <v>26</v>
      </c>
      <c r="M1061">
        <v>1</v>
      </c>
      <c r="N1061">
        <v>782</v>
      </c>
      <c r="O1061" t="s">
        <v>143</v>
      </c>
      <c r="P1061" s="1">
        <v>1.2788000000000001E-3</v>
      </c>
      <c r="S1061" t="s">
        <v>212</v>
      </c>
      <c r="T1061" t="s">
        <v>41</v>
      </c>
      <c r="U1061" t="s">
        <v>26</v>
      </c>
      <c r="W1061">
        <v>1166</v>
      </c>
      <c r="X1061" t="s">
        <v>132</v>
      </c>
      <c r="AB1061" t="s">
        <v>224</v>
      </c>
      <c r="AC1061" t="s">
        <v>41</v>
      </c>
      <c r="AD1061" t="s">
        <v>27</v>
      </c>
      <c r="AF1061">
        <v>3989</v>
      </c>
      <c r="AG1061" t="s">
        <v>132</v>
      </c>
    </row>
    <row r="1062" spans="1:34" x14ac:dyDescent="0.35">
      <c r="A1062" t="s">
        <v>56</v>
      </c>
      <c r="B1062" t="s">
        <v>57</v>
      </c>
      <c r="C1062" t="s">
        <v>703</v>
      </c>
      <c r="D1062">
        <v>18996</v>
      </c>
      <c r="E1062">
        <v>20830</v>
      </c>
      <c r="F1062" t="s">
        <v>42</v>
      </c>
      <c r="G1062" s="1">
        <v>0.91195389999999998</v>
      </c>
      <c r="J1062" t="s">
        <v>259</v>
      </c>
      <c r="K1062" t="s">
        <v>41</v>
      </c>
      <c r="L1062" t="s">
        <v>32</v>
      </c>
      <c r="M1062">
        <v>9419</v>
      </c>
      <c r="N1062">
        <v>10557</v>
      </c>
      <c r="O1062" t="s">
        <v>143</v>
      </c>
      <c r="P1062" s="1">
        <v>0.8922042</v>
      </c>
      <c r="S1062" t="s">
        <v>213</v>
      </c>
      <c r="T1062" t="s">
        <v>41</v>
      </c>
      <c r="U1062" t="s">
        <v>32</v>
      </c>
      <c r="V1062">
        <v>2734</v>
      </c>
      <c r="W1062">
        <v>3686</v>
      </c>
      <c r="X1062" t="s">
        <v>132</v>
      </c>
      <c r="Y1062" s="1">
        <v>0.74172539999999998</v>
      </c>
      <c r="AB1062" t="s">
        <v>225</v>
      </c>
      <c r="AC1062" t="s">
        <v>41</v>
      </c>
      <c r="AD1062" t="s">
        <v>26</v>
      </c>
      <c r="AF1062">
        <v>1067</v>
      </c>
      <c r="AG1062" t="s">
        <v>132</v>
      </c>
    </row>
    <row r="1063" spans="1:34" x14ac:dyDescent="0.35">
      <c r="A1063" t="s">
        <v>58</v>
      </c>
      <c r="B1063" t="s">
        <v>41</v>
      </c>
      <c r="C1063" t="s">
        <v>703</v>
      </c>
      <c r="D1063">
        <v>8959</v>
      </c>
      <c r="E1063">
        <v>8769</v>
      </c>
      <c r="F1063" t="s">
        <v>42</v>
      </c>
      <c r="G1063" s="1">
        <v>1</v>
      </c>
      <c r="J1063" t="s">
        <v>259</v>
      </c>
      <c r="K1063" t="s">
        <v>41</v>
      </c>
      <c r="L1063" t="s">
        <v>703</v>
      </c>
      <c r="M1063">
        <v>20401</v>
      </c>
      <c r="N1063">
        <v>24418</v>
      </c>
      <c r="O1063" t="s">
        <v>143</v>
      </c>
      <c r="P1063" s="1">
        <v>0.83549019999999996</v>
      </c>
      <c r="S1063" t="s">
        <v>213</v>
      </c>
      <c r="T1063" t="s">
        <v>41</v>
      </c>
      <c r="U1063" t="s">
        <v>703</v>
      </c>
      <c r="V1063">
        <v>3546</v>
      </c>
      <c r="W1063">
        <v>7253</v>
      </c>
      <c r="X1063" t="s">
        <v>132</v>
      </c>
      <c r="Y1063" s="1">
        <v>0.48890109999999998</v>
      </c>
      <c r="AB1063" t="s">
        <v>225</v>
      </c>
      <c r="AC1063" t="s">
        <v>41</v>
      </c>
      <c r="AD1063" t="s">
        <v>27</v>
      </c>
      <c r="AF1063">
        <v>2253</v>
      </c>
      <c r="AG1063" t="s">
        <v>132</v>
      </c>
    </row>
    <row r="1064" spans="1:34" x14ac:dyDescent="0.35">
      <c r="A1064" t="s">
        <v>59</v>
      </c>
      <c r="B1064" t="s">
        <v>57</v>
      </c>
      <c r="C1064" t="s">
        <v>703</v>
      </c>
      <c r="D1064">
        <v>14760</v>
      </c>
      <c r="E1064">
        <v>16233</v>
      </c>
      <c r="F1064" t="s">
        <v>42</v>
      </c>
      <c r="G1064" s="1">
        <v>0.90925889999999998</v>
      </c>
      <c r="J1064" t="s">
        <v>259</v>
      </c>
      <c r="K1064" t="s">
        <v>41</v>
      </c>
      <c r="L1064" t="s">
        <v>28</v>
      </c>
      <c r="M1064">
        <v>2620</v>
      </c>
      <c r="N1064">
        <v>3400</v>
      </c>
      <c r="O1064" t="s">
        <v>143</v>
      </c>
      <c r="P1064" s="1">
        <v>0.77058819999999995</v>
      </c>
      <c r="S1064" t="s">
        <v>213</v>
      </c>
      <c r="T1064" t="s">
        <v>41</v>
      </c>
      <c r="U1064" t="s">
        <v>28</v>
      </c>
      <c r="V1064">
        <v>176</v>
      </c>
      <c r="W1064">
        <v>832</v>
      </c>
      <c r="X1064" t="s">
        <v>132</v>
      </c>
      <c r="Y1064" s="1">
        <v>0.21153849999999999</v>
      </c>
      <c r="AB1064" t="s">
        <v>226</v>
      </c>
      <c r="AC1064" t="s">
        <v>41</v>
      </c>
      <c r="AD1064" t="s">
        <v>26</v>
      </c>
      <c r="AF1064">
        <v>3923</v>
      </c>
      <c r="AG1064" t="s">
        <v>132</v>
      </c>
    </row>
    <row r="1065" spans="1:34" x14ac:dyDescent="0.35">
      <c r="A1065" t="s">
        <v>60</v>
      </c>
      <c r="B1065" t="s">
        <v>57</v>
      </c>
      <c r="C1065" t="s">
        <v>703</v>
      </c>
      <c r="D1065">
        <v>18171</v>
      </c>
      <c r="E1065">
        <v>19156</v>
      </c>
      <c r="F1065" t="s">
        <v>42</v>
      </c>
      <c r="G1065" s="1">
        <v>0.94858010000000004</v>
      </c>
      <c r="J1065" t="s">
        <v>259</v>
      </c>
      <c r="K1065" t="s">
        <v>41</v>
      </c>
      <c r="L1065" t="s">
        <v>27</v>
      </c>
      <c r="M1065">
        <v>1194</v>
      </c>
      <c r="N1065">
        <v>3819</v>
      </c>
      <c r="O1065" t="s">
        <v>143</v>
      </c>
      <c r="P1065" s="1">
        <v>0.31264730000000002</v>
      </c>
      <c r="S1065" t="s">
        <v>213</v>
      </c>
      <c r="T1065" t="s">
        <v>41</v>
      </c>
      <c r="U1065" t="s">
        <v>26</v>
      </c>
      <c r="W1065">
        <v>558</v>
      </c>
      <c r="X1065" t="s">
        <v>132</v>
      </c>
      <c r="AB1065" t="s">
        <v>226</v>
      </c>
      <c r="AC1065" t="s">
        <v>41</v>
      </c>
      <c r="AD1065" t="s">
        <v>27</v>
      </c>
      <c r="AF1065">
        <v>8444</v>
      </c>
      <c r="AG1065" t="s">
        <v>132</v>
      </c>
    </row>
    <row r="1066" spans="1:34" x14ac:dyDescent="0.35">
      <c r="A1066" t="s">
        <v>61</v>
      </c>
      <c r="B1066" t="s">
        <v>41</v>
      </c>
      <c r="C1066" t="s">
        <v>703</v>
      </c>
      <c r="D1066">
        <v>10589</v>
      </c>
      <c r="E1066">
        <v>10886</v>
      </c>
      <c r="F1066" t="s">
        <v>42</v>
      </c>
      <c r="G1066" s="1">
        <v>0.97271719999999995</v>
      </c>
      <c r="J1066" t="s">
        <v>259</v>
      </c>
      <c r="K1066" t="s">
        <v>41</v>
      </c>
      <c r="L1066" t="s">
        <v>26</v>
      </c>
      <c r="N1066">
        <v>2248</v>
      </c>
      <c r="O1066" t="s">
        <v>143</v>
      </c>
      <c r="S1066" t="s">
        <v>213</v>
      </c>
      <c r="T1066" t="s">
        <v>41</v>
      </c>
      <c r="U1066" t="s">
        <v>27</v>
      </c>
      <c r="W1066">
        <v>965</v>
      </c>
      <c r="X1066" t="s">
        <v>132</v>
      </c>
      <c r="AB1066" t="s">
        <v>227</v>
      </c>
      <c r="AC1066" t="s">
        <v>41</v>
      </c>
      <c r="AD1066" t="s">
        <v>26</v>
      </c>
      <c r="AF1066">
        <v>2032</v>
      </c>
      <c r="AG1066" t="s">
        <v>132</v>
      </c>
    </row>
    <row r="1067" spans="1:34" x14ac:dyDescent="0.35">
      <c r="A1067" t="s">
        <v>62</v>
      </c>
      <c r="B1067" t="s">
        <v>41</v>
      </c>
      <c r="C1067" t="s">
        <v>703</v>
      </c>
      <c r="D1067">
        <v>3379</v>
      </c>
      <c r="E1067">
        <v>3868</v>
      </c>
      <c r="F1067" t="s">
        <v>42</v>
      </c>
      <c r="G1067" s="1">
        <v>0.87357810000000002</v>
      </c>
      <c r="J1067" t="s">
        <v>260</v>
      </c>
      <c r="K1067" t="s">
        <v>41</v>
      </c>
      <c r="L1067" t="s">
        <v>32</v>
      </c>
      <c r="M1067">
        <v>6975</v>
      </c>
      <c r="N1067">
        <v>7348</v>
      </c>
      <c r="O1067" t="s">
        <v>143</v>
      </c>
      <c r="P1067" s="1">
        <v>0.94923789999999997</v>
      </c>
      <c r="S1067" t="s">
        <v>214</v>
      </c>
      <c r="T1067" t="s">
        <v>41</v>
      </c>
      <c r="U1067" t="s">
        <v>32</v>
      </c>
      <c r="V1067">
        <v>4453</v>
      </c>
      <c r="W1067">
        <v>5778</v>
      </c>
      <c r="X1067" t="s">
        <v>132</v>
      </c>
      <c r="Y1067" s="1">
        <v>0.77068190000000003</v>
      </c>
      <c r="AB1067" t="s">
        <v>227</v>
      </c>
      <c r="AC1067" t="s">
        <v>41</v>
      </c>
      <c r="AD1067" t="s">
        <v>27</v>
      </c>
      <c r="AF1067">
        <v>3829</v>
      </c>
      <c r="AG1067" t="s">
        <v>132</v>
      </c>
    </row>
    <row r="1068" spans="1:34" x14ac:dyDescent="0.35">
      <c r="A1068" t="s">
        <v>63</v>
      </c>
      <c r="B1068" t="s">
        <v>57</v>
      </c>
      <c r="C1068" t="s">
        <v>703</v>
      </c>
      <c r="D1068">
        <v>20178</v>
      </c>
      <c r="E1068">
        <v>17958</v>
      </c>
      <c r="F1068" t="s">
        <v>42</v>
      </c>
      <c r="G1068" s="1">
        <v>1</v>
      </c>
      <c r="J1068" t="s">
        <v>260</v>
      </c>
      <c r="K1068" t="s">
        <v>41</v>
      </c>
      <c r="L1068" t="s">
        <v>28</v>
      </c>
      <c r="M1068">
        <v>1039</v>
      </c>
      <c r="N1068">
        <v>1205</v>
      </c>
      <c r="O1068" t="s">
        <v>143</v>
      </c>
      <c r="P1068" s="1">
        <v>0.86224069999999997</v>
      </c>
      <c r="S1068" t="s">
        <v>214</v>
      </c>
      <c r="T1068" t="s">
        <v>41</v>
      </c>
      <c r="U1068" t="s">
        <v>703</v>
      </c>
      <c r="V1068">
        <v>6212</v>
      </c>
      <c r="W1068">
        <v>12039</v>
      </c>
      <c r="X1068" t="s">
        <v>132</v>
      </c>
      <c r="Y1068" s="1">
        <v>0.5159897</v>
      </c>
      <c r="AB1068" t="s">
        <v>228</v>
      </c>
      <c r="AC1068" t="s">
        <v>41</v>
      </c>
      <c r="AD1068" t="s">
        <v>32</v>
      </c>
      <c r="AE1068">
        <v>4555</v>
      </c>
      <c r="AF1068">
        <v>11594</v>
      </c>
      <c r="AG1068" t="s">
        <v>132</v>
      </c>
      <c r="AH1068" s="1">
        <v>0.39287559999999999</v>
      </c>
    </row>
    <row r="1069" spans="1:34" x14ac:dyDescent="0.35">
      <c r="A1069" t="s">
        <v>64</v>
      </c>
      <c r="B1069" t="s">
        <v>41</v>
      </c>
      <c r="C1069" t="s">
        <v>703</v>
      </c>
      <c r="D1069">
        <v>1341</v>
      </c>
      <c r="E1069">
        <v>502</v>
      </c>
      <c r="F1069" t="s">
        <v>42</v>
      </c>
      <c r="G1069" s="1">
        <v>1</v>
      </c>
      <c r="J1069" t="s">
        <v>260</v>
      </c>
      <c r="K1069" t="s">
        <v>41</v>
      </c>
      <c r="L1069" t="s">
        <v>703</v>
      </c>
      <c r="M1069">
        <v>9167</v>
      </c>
      <c r="N1069">
        <v>11153</v>
      </c>
      <c r="O1069" t="s">
        <v>143</v>
      </c>
      <c r="P1069" s="1">
        <v>0.82193130000000003</v>
      </c>
      <c r="S1069" t="s">
        <v>214</v>
      </c>
      <c r="T1069" t="s">
        <v>41</v>
      </c>
      <c r="U1069" t="s">
        <v>28</v>
      </c>
      <c r="V1069">
        <v>434</v>
      </c>
      <c r="W1069">
        <v>1535</v>
      </c>
      <c r="X1069" t="s">
        <v>132</v>
      </c>
      <c r="Y1069" s="1">
        <v>0.28273619999999999</v>
      </c>
      <c r="AB1069" t="s">
        <v>228</v>
      </c>
      <c r="AC1069" t="s">
        <v>41</v>
      </c>
      <c r="AD1069" t="s">
        <v>703</v>
      </c>
      <c r="AE1069">
        <v>2831</v>
      </c>
      <c r="AF1069">
        <v>30913</v>
      </c>
      <c r="AG1069" t="s">
        <v>132</v>
      </c>
      <c r="AH1069" s="1">
        <v>9.1579599999999997E-2</v>
      </c>
    </row>
    <row r="1070" spans="1:34" x14ac:dyDescent="0.35">
      <c r="A1070" t="s">
        <v>65</v>
      </c>
      <c r="B1070" t="s">
        <v>41</v>
      </c>
      <c r="C1070" t="s">
        <v>703</v>
      </c>
      <c r="D1070">
        <v>12830</v>
      </c>
      <c r="E1070">
        <v>14029</v>
      </c>
      <c r="F1070" t="s">
        <v>42</v>
      </c>
      <c r="G1070" s="1">
        <v>0.91453419999999996</v>
      </c>
      <c r="J1070" t="s">
        <v>260</v>
      </c>
      <c r="K1070" t="s">
        <v>41</v>
      </c>
      <c r="L1070" t="s">
        <v>27</v>
      </c>
      <c r="M1070">
        <v>492</v>
      </c>
      <c r="N1070">
        <v>1362</v>
      </c>
      <c r="O1070" t="s">
        <v>143</v>
      </c>
      <c r="P1070" s="1">
        <v>0.36123349999999999</v>
      </c>
      <c r="S1070" t="s">
        <v>214</v>
      </c>
      <c r="T1070" t="s">
        <v>41</v>
      </c>
      <c r="U1070" t="s">
        <v>26</v>
      </c>
      <c r="W1070">
        <v>888</v>
      </c>
      <c r="X1070" t="s">
        <v>132</v>
      </c>
      <c r="AB1070" t="s">
        <v>228</v>
      </c>
      <c r="AC1070" t="s">
        <v>41</v>
      </c>
      <c r="AD1070" t="s">
        <v>28</v>
      </c>
      <c r="AE1070">
        <v>11</v>
      </c>
      <c r="AF1070">
        <v>4923</v>
      </c>
      <c r="AG1070" t="s">
        <v>132</v>
      </c>
      <c r="AH1070" s="1">
        <v>2.2344000000000001E-3</v>
      </c>
    </row>
    <row r="1071" spans="1:34" x14ac:dyDescent="0.35">
      <c r="A1071" t="s">
        <v>66</v>
      </c>
      <c r="B1071" t="s">
        <v>41</v>
      </c>
      <c r="C1071" t="s">
        <v>703</v>
      </c>
      <c r="D1071">
        <v>18776</v>
      </c>
      <c r="E1071">
        <v>19132</v>
      </c>
      <c r="F1071" t="s">
        <v>42</v>
      </c>
      <c r="G1071" s="1">
        <v>0.98139240000000005</v>
      </c>
      <c r="J1071" t="s">
        <v>260</v>
      </c>
      <c r="K1071" t="s">
        <v>41</v>
      </c>
      <c r="L1071" t="s">
        <v>26</v>
      </c>
      <c r="N1071">
        <v>805</v>
      </c>
      <c r="O1071" t="s">
        <v>143</v>
      </c>
      <c r="S1071" t="s">
        <v>214</v>
      </c>
      <c r="T1071" t="s">
        <v>41</v>
      </c>
      <c r="U1071" t="s">
        <v>27</v>
      </c>
      <c r="W1071">
        <v>1520</v>
      </c>
      <c r="X1071" t="s">
        <v>132</v>
      </c>
      <c r="AB1071" t="s">
        <v>228</v>
      </c>
      <c r="AC1071" t="s">
        <v>41</v>
      </c>
      <c r="AD1071" t="s">
        <v>26</v>
      </c>
      <c r="AF1071">
        <v>1981</v>
      </c>
      <c r="AG1071" t="s">
        <v>132</v>
      </c>
    </row>
    <row r="1072" spans="1:34" x14ac:dyDescent="0.35">
      <c r="A1072" t="s">
        <v>67</v>
      </c>
      <c r="B1072" t="s">
        <v>68</v>
      </c>
      <c r="C1072" t="s">
        <v>703</v>
      </c>
      <c r="D1072">
        <v>22919</v>
      </c>
      <c r="E1072">
        <v>25662</v>
      </c>
      <c r="F1072" t="s">
        <v>42</v>
      </c>
      <c r="G1072" s="1">
        <v>0.89311050000000003</v>
      </c>
      <c r="J1072" t="s">
        <v>261</v>
      </c>
      <c r="K1072" t="s">
        <v>41</v>
      </c>
      <c r="L1072" t="s">
        <v>32</v>
      </c>
      <c r="M1072">
        <v>5188</v>
      </c>
      <c r="N1072">
        <v>5732</v>
      </c>
      <c r="O1072" t="s">
        <v>143</v>
      </c>
      <c r="P1072" s="1">
        <v>0.90509419999999996</v>
      </c>
      <c r="S1072" t="s">
        <v>215</v>
      </c>
      <c r="T1072" t="s">
        <v>41</v>
      </c>
      <c r="U1072" t="s">
        <v>32</v>
      </c>
      <c r="V1072">
        <v>3906</v>
      </c>
      <c r="W1072">
        <v>5018</v>
      </c>
      <c r="X1072" t="s">
        <v>132</v>
      </c>
      <c r="Y1072" s="1">
        <v>0.77839769999999997</v>
      </c>
      <c r="AB1072" t="s">
        <v>228</v>
      </c>
      <c r="AC1072" t="s">
        <v>41</v>
      </c>
      <c r="AD1072" t="s">
        <v>27</v>
      </c>
      <c r="AF1072">
        <v>5031</v>
      </c>
      <c r="AG1072" t="s">
        <v>132</v>
      </c>
    </row>
    <row r="1073" spans="1:34" x14ac:dyDescent="0.35">
      <c r="A1073" t="s">
        <v>69</v>
      </c>
      <c r="B1073" t="s">
        <v>70</v>
      </c>
      <c r="C1073" t="s">
        <v>703</v>
      </c>
      <c r="D1073">
        <v>31795</v>
      </c>
      <c r="E1073">
        <v>33832</v>
      </c>
      <c r="F1073" t="s">
        <v>42</v>
      </c>
      <c r="G1073" s="1">
        <v>0.93979069999999998</v>
      </c>
      <c r="J1073" t="s">
        <v>261</v>
      </c>
      <c r="K1073" t="s">
        <v>41</v>
      </c>
      <c r="L1073" t="s">
        <v>703</v>
      </c>
      <c r="M1073">
        <v>12885</v>
      </c>
      <c r="N1073">
        <v>16559</v>
      </c>
      <c r="O1073" t="s">
        <v>143</v>
      </c>
      <c r="P1073" s="1">
        <v>0.77812669999999995</v>
      </c>
      <c r="S1073" t="s">
        <v>215</v>
      </c>
      <c r="T1073" t="s">
        <v>41</v>
      </c>
      <c r="U1073" t="s">
        <v>703</v>
      </c>
      <c r="V1073">
        <v>5756</v>
      </c>
      <c r="W1073">
        <v>10282</v>
      </c>
      <c r="X1073" t="s">
        <v>132</v>
      </c>
      <c r="Y1073" s="1">
        <v>0.55981329999999996</v>
      </c>
      <c r="AB1073" t="s">
        <v>229</v>
      </c>
      <c r="AC1073" t="s">
        <v>41</v>
      </c>
      <c r="AD1073" t="s">
        <v>32</v>
      </c>
      <c r="AE1073">
        <v>2938</v>
      </c>
      <c r="AF1073">
        <v>7874</v>
      </c>
      <c r="AG1073" t="s">
        <v>132</v>
      </c>
      <c r="AH1073" s="1">
        <v>0.37312669999999998</v>
      </c>
    </row>
    <row r="1074" spans="1:34" x14ac:dyDescent="0.35">
      <c r="A1074" t="s">
        <v>71</v>
      </c>
      <c r="B1074" t="s">
        <v>41</v>
      </c>
      <c r="C1074" t="s">
        <v>703</v>
      </c>
      <c r="D1074">
        <v>7899</v>
      </c>
      <c r="E1074">
        <v>9268</v>
      </c>
      <c r="F1074" t="s">
        <v>42</v>
      </c>
      <c r="G1074" s="1">
        <v>0.85228740000000003</v>
      </c>
      <c r="J1074" t="s">
        <v>261</v>
      </c>
      <c r="K1074" t="s">
        <v>41</v>
      </c>
      <c r="L1074" t="s">
        <v>28</v>
      </c>
      <c r="M1074">
        <v>1165</v>
      </c>
      <c r="N1074">
        <v>1647</v>
      </c>
      <c r="O1074" t="s">
        <v>143</v>
      </c>
      <c r="P1074" s="1">
        <v>0.70734669999999999</v>
      </c>
      <c r="S1074" t="s">
        <v>215</v>
      </c>
      <c r="T1074" t="s">
        <v>41</v>
      </c>
      <c r="U1074" t="s">
        <v>28</v>
      </c>
      <c r="V1074">
        <v>454</v>
      </c>
      <c r="W1074">
        <v>1470</v>
      </c>
      <c r="X1074" t="s">
        <v>132</v>
      </c>
      <c r="Y1074" s="1">
        <v>0.30884349999999999</v>
      </c>
      <c r="AB1074" t="s">
        <v>229</v>
      </c>
      <c r="AC1074" t="s">
        <v>41</v>
      </c>
      <c r="AD1074" t="s">
        <v>703</v>
      </c>
      <c r="AE1074">
        <v>1695</v>
      </c>
      <c r="AF1074">
        <v>22954</v>
      </c>
      <c r="AG1074" t="s">
        <v>132</v>
      </c>
      <c r="AH1074" s="1">
        <v>7.3843300000000001E-2</v>
      </c>
    </row>
    <row r="1075" spans="1:34" x14ac:dyDescent="0.35">
      <c r="A1075" t="s">
        <v>72</v>
      </c>
      <c r="B1075" t="s">
        <v>41</v>
      </c>
      <c r="C1075" t="s">
        <v>703</v>
      </c>
      <c r="D1075">
        <v>2560</v>
      </c>
      <c r="E1075">
        <v>3150</v>
      </c>
      <c r="F1075" t="s">
        <v>42</v>
      </c>
      <c r="G1075" s="1">
        <v>0.81269840000000004</v>
      </c>
      <c r="J1075" t="s">
        <v>261</v>
      </c>
      <c r="K1075" t="s">
        <v>41</v>
      </c>
      <c r="L1075" t="s">
        <v>27</v>
      </c>
      <c r="M1075">
        <v>461</v>
      </c>
      <c r="N1075">
        <v>1931</v>
      </c>
      <c r="O1075" t="s">
        <v>143</v>
      </c>
      <c r="P1075" s="1">
        <v>0.23873639999999999</v>
      </c>
      <c r="S1075" t="s">
        <v>215</v>
      </c>
      <c r="T1075" t="s">
        <v>41</v>
      </c>
      <c r="U1075" t="s">
        <v>27</v>
      </c>
      <c r="V1075">
        <v>1</v>
      </c>
      <c r="W1075">
        <v>1288</v>
      </c>
      <c r="X1075" t="s">
        <v>132</v>
      </c>
      <c r="Y1075" s="1">
        <v>7.7640000000000001E-4</v>
      </c>
      <c r="AB1075" t="s">
        <v>229</v>
      </c>
      <c r="AC1075" t="s">
        <v>41</v>
      </c>
      <c r="AD1075" t="s">
        <v>28</v>
      </c>
      <c r="AE1075">
        <v>4</v>
      </c>
      <c r="AF1075">
        <v>3894</v>
      </c>
      <c r="AG1075" t="s">
        <v>132</v>
      </c>
      <c r="AH1075" s="1">
        <v>1.0272E-3</v>
      </c>
    </row>
    <row r="1076" spans="1:34" x14ac:dyDescent="0.35">
      <c r="A1076" t="s">
        <v>73</v>
      </c>
      <c r="B1076" t="s">
        <v>41</v>
      </c>
      <c r="C1076" t="s">
        <v>703</v>
      </c>
      <c r="D1076">
        <v>16203</v>
      </c>
      <c r="E1076">
        <v>13150</v>
      </c>
      <c r="F1076" t="s">
        <v>42</v>
      </c>
      <c r="G1076" s="1">
        <v>1</v>
      </c>
      <c r="J1076" t="s">
        <v>261</v>
      </c>
      <c r="K1076" t="s">
        <v>41</v>
      </c>
      <c r="L1076" t="s">
        <v>26</v>
      </c>
      <c r="N1076">
        <v>1374</v>
      </c>
      <c r="O1076" t="s">
        <v>143</v>
      </c>
      <c r="S1076" t="s">
        <v>215</v>
      </c>
      <c r="T1076" t="s">
        <v>41</v>
      </c>
      <c r="U1076" t="s">
        <v>26</v>
      </c>
      <c r="W1076">
        <v>675</v>
      </c>
      <c r="X1076" t="s">
        <v>132</v>
      </c>
      <c r="AB1076" t="s">
        <v>229</v>
      </c>
      <c r="AC1076" t="s">
        <v>41</v>
      </c>
      <c r="AD1076" t="s">
        <v>26</v>
      </c>
      <c r="AF1076">
        <v>1668</v>
      </c>
      <c r="AG1076" t="s">
        <v>132</v>
      </c>
    </row>
    <row r="1077" spans="1:34" x14ac:dyDescent="0.35">
      <c r="A1077" t="s">
        <v>74</v>
      </c>
      <c r="B1077" t="s">
        <v>41</v>
      </c>
      <c r="C1077" t="s">
        <v>703</v>
      </c>
      <c r="D1077">
        <v>12908</v>
      </c>
      <c r="E1077">
        <v>14333</v>
      </c>
      <c r="F1077" t="s">
        <v>42</v>
      </c>
      <c r="G1077" s="1">
        <v>0.90057909999999997</v>
      </c>
      <c r="J1077" t="s">
        <v>262</v>
      </c>
      <c r="K1077" t="s">
        <v>41</v>
      </c>
      <c r="L1077" t="s">
        <v>703</v>
      </c>
      <c r="M1077">
        <v>15071</v>
      </c>
      <c r="N1077">
        <v>17901</v>
      </c>
      <c r="O1077" t="s">
        <v>143</v>
      </c>
      <c r="P1077" s="1">
        <v>0.84190830000000005</v>
      </c>
      <c r="S1077" t="s">
        <v>216</v>
      </c>
      <c r="T1077" t="s">
        <v>41</v>
      </c>
      <c r="U1077" t="s">
        <v>32</v>
      </c>
      <c r="V1077">
        <v>5951</v>
      </c>
      <c r="W1077">
        <v>7457</v>
      </c>
      <c r="X1077" t="s">
        <v>132</v>
      </c>
      <c r="Y1077" s="1">
        <v>0.79804209999999998</v>
      </c>
      <c r="AB1077" t="s">
        <v>229</v>
      </c>
      <c r="AC1077" t="s">
        <v>41</v>
      </c>
      <c r="AD1077" t="s">
        <v>27</v>
      </c>
      <c r="AF1077">
        <v>3856</v>
      </c>
      <c r="AG1077" t="s">
        <v>132</v>
      </c>
    </row>
    <row r="1078" spans="1:34" x14ac:dyDescent="0.35">
      <c r="A1078" t="s">
        <v>75</v>
      </c>
      <c r="B1078" t="s">
        <v>41</v>
      </c>
      <c r="C1078" t="s">
        <v>703</v>
      </c>
      <c r="D1078">
        <v>8466</v>
      </c>
      <c r="E1078">
        <v>9364</v>
      </c>
      <c r="F1078" t="s">
        <v>42</v>
      </c>
      <c r="G1078" s="1">
        <v>0.90410080000000004</v>
      </c>
      <c r="J1078" t="s">
        <v>262</v>
      </c>
      <c r="K1078" t="s">
        <v>41</v>
      </c>
      <c r="L1078" t="s">
        <v>32</v>
      </c>
      <c r="M1078">
        <v>4844</v>
      </c>
      <c r="N1078">
        <v>5760</v>
      </c>
      <c r="O1078" t="s">
        <v>143</v>
      </c>
      <c r="P1078" s="1">
        <v>0.84097219999999995</v>
      </c>
      <c r="S1078" t="s">
        <v>216</v>
      </c>
      <c r="T1078" t="s">
        <v>41</v>
      </c>
      <c r="U1078" t="s">
        <v>703</v>
      </c>
      <c r="V1078">
        <v>8612</v>
      </c>
      <c r="W1078">
        <v>16657</v>
      </c>
      <c r="X1078" t="s">
        <v>132</v>
      </c>
      <c r="Y1078" s="1">
        <v>0.51701989999999998</v>
      </c>
      <c r="AB1078" t="s">
        <v>230</v>
      </c>
      <c r="AC1078" t="s">
        <v>41</v>
      </c>
      <c r="AD1078" t="s">
        <v>26</v>
      </c>
      <c r="AF1078">
        <v>361</v>
      </c>
      <c r="AG1078" t="s">
        <v>132</v>
      </c>
    </row>
    <row r="1079" spans="1:34" x14ac:dyDescent="0.35">
      <c r="A1079" t="s">
        <v>76</v>
      </c>
      <c r="B1079" t="s">
        <v>57</v>
      </c>
      <c r="C1079" t="s">
        <v>703</v>
      </c>
      <c r="D1079">
        <v>17547</v>
      </c>
      <c r="E1079">
        <v>18782</v>
      </c>
      <c r="F1079" t="s">
        <v>42</v>
      </c>
      <c r="G1079" s="1">
        <v>0.93424549999999995</v>
      </c>
      <c r="J1079" t="s">
        <v>262</v>
      </c>
      <c r="K1079" t="s">
        <v>41</v>
      </c>
      <c r="L1079" t="s">
        <v>28</v>
      </c>
      <c r="M1079">
        <v>2044</v>
      </c>
      <c r="N1079">
        <v>2450</v>
      </c>
      <c r="O1079" t="s">
        <v>143</v>
      </c>
      <c r="P1079" s="1">
        <v>0.83428570000000002</v>
      </c>
      <c r="S1079" t="s">
        <v>216</v>
      </c>
      <c r="T1079" t="s">
        <v>41</v>
      </c>
      <c r="U1079" t="s">
        <v>28</v>
      </c>
      <c r="V1079">
        <v>483</v>
      </c>
      <c r="W1079">
        <v>1948</v>
      </c>
      <c r="X1079" t="s">
        <v>132</v>
      </c>
      <c r="Y1079" s="1">
        <v>0.24794659999999999</v>
      </c>
      <c r="AB1079" t="s">
        <v>230</v>
      </c>
      <c r="AC1079" t="s">
        <v>41</v>
      </c>
      <c r="AD1079" t="s">
        <v>28</v>
      </c>
      <c r="AF1079">
        <v>306</v>
      </c>
      <c r="AG1079" t="s">
        <v>132</v>
      </c>
    </row>
    <row r="1080" spans="1:34" x14ac:dyDescent="0.35">
      <c r="A1080" t="s">
        <v>77</v>
      </c>
      <c r="B1080" t="s">
        <v>41</v>
      </c>
      <c r="C1080" t="s">
        <v>703</v>
      </c>
      <c r="D1080">
        <v>16717</v>
      </c>
      <c r="E1080">
        <v>17076</v>
      </c>
      <c r="F1080" t="s">
        <v>42</v>
      </c>
      <c r="G1080" s="1">
        <v>0.97897639999999997</v>
      </c>
      <c r="J1080" t="s">
        <v>262</v>
      </c>
      <c r="K1080" t="s">
        <v>41</v>
      </c>
      <c r="L1080" t="s">
        <v>27</v>
      </c>
      <c r="M1080">
        <v>1055</v>
      </c>
      <c r="N1080">
        <v>2879</v>
      </c>
      <c r="O1080" t="s">
        <v>143</v>
      </c>
      <c r="P1080" s="1">
        <v>0.36644670000000001</v>
      </c>
      <c r="S1080" t="s">
        <v>216</v>
      </c>
      <c r="T1080" t="s">
        <v>41</v>
      </c>
      <c r="U1080" t="s">
        <v>27</v>
      </c>
      <c r="V1080">
        <v>1</v>
      </c>
      <c r="W1080">
        <v>2222</v>
      </c>
      <c r="X1080" t="s">
        <v>132</v>
      </c>
      <c r="Y1080" s="1">
        <v>4.4999999999999999E-4</v>
      </c>
      <c r="AB1080" t="s">
        <v>230</v>
      </c>
      <c r="AC1080" t="s">
        <v>41</v>
      </c>
      <c r="AD1080" t="s">
        <v>27</v>
      </c>
      <c r="AF1080">
        <v>477</v>
      </c>
      <c r="AG1080" t="s">
        <v>132</v>
      </c>
    </row>
    <row r="1081" spans="1:34" x14ac:dyDescent="0.35">
      <c r="A1081" t="s">
        <v>78</v>
      </c>
      <c r="B1081" t="s">
        <v>41</v>
      </c>
      <c r="C1081" t="s">
        <v>703</v>
      </c>
      <c r="D1081">
        <v>10542</v>
      </c>
      <c r="E1081">
        <v>10765</v>
      </c>
      <c r="F1081" t="s">
        <v>42</v>
      </c>
      <c r="G1081" s="1">
        <v>0.97928470000000001</v>
      </c>
      <c r="J1081" t="s">
        <v>262</v>
      </c>
      <c r="K1081" t="s">
        <v>41</v>
      </c>
      <c r="L1081" t="s">
        <v>26</v>
      </c>
      <c r="M1081">
        <v>1</v>
      </c>
      <c r="N1081">
        <v>1758</v>
      </c>
      <c r="O1081" t="s">
        <v>143</v>
      </c>
      <c r="P1081" s="1">
        <v>5.6879999999999995E-4</v>
      </c>
      <c r="S1081" t="s">
        <v>216</v>
      </c>
      <c r="T1081" t="s">
        <v>41</v>
      </c>
      <c r="U1081" t="s">
        <v>26</v>
      </c>
      <c r="W1081">
        <v>1310</v>
      </c>
      <c r="X1081" t="s">
        <v>132</v>
      </c>
      <c r="AB1081" t="s">
        <v>231</v>
      </c>
      <c r="AC1081" t="s">
        <v>41</v>
      </c>
      <c r="AD1081" t="s">
        <v>32</v>
      </c>
      <c r="AE1081">
        <v>6949</v>
      </c>
      <c r="AF1081">
        <v>15885</v>
      </c>
      <c r="AG1081" t="s">
        <v>132</v>
      </c>
      <c r="AH1081" s="1">
        <v>0.43745669999999998</v>
      </c>
    </row>
    <row r="1082" spans="1:34" x14ac:dyDescent="0.35">
      <c r="A1082" t="s">
        <v>79</v>
      </c>
      <c r="B1082" t="s">
        <v>41</v>
      </c>
      <c r="C1082" t="s">
        <v>703</v>
      </c>
      <c r="D1082">
        <v>28694</v>
      </c>
      <c r="E1082">
        <v>29720</v>
      </c>
      <c r="F1082" t="s">
        <v>42</v>
      </c>
      <c r="G1082" s="1">
        <v>0.96547780000000005</v>
      </c>
      <c r="J1082" t="s">
        <v>263</v>
      </c>
      <c r="K1082" t="s">
        <v>41</v>
      </c>
      <c r="L1082" t="s">
        <v>32</v>
      </c>
      <c r="M1082">
        <v>8046</v>
      </c>
      <c r="N1082">
        <v>8569</v>
      </c>
      <c r="O1082" t="s">
        <v>143</v>
      </c>
      <c r="P1082" s="1">
        <v>0.93896599999999997</v>
      </c>
      <c r="S1082" t="s">
        <v>217</v>
      </c>
      <c r="T1082" t="s">
        <v>41</v>
      </c>
      <c r="U1082" t="s">
        <v>26</v>
      </c>
      <c r="W1082">
        <v>607</v>
      </c>
      <c r="X1082" t="s">
        <v>132</v>
      </c>
      <c r="AB1082" t="s">
        <v>231</v>
      </c>
      <c r="AC1082" t="s">
        <v>41</v>
      </c>
      <c r="AD1082" t="s">
        <v>703</v>
      </c>
      <c r="AE1082">
        <v>3306</v>
      </c>
      <c r="AF1082">
        <v>46651</v>
      </c>
      <c r="AG1082" t="s">
        <v>132</v>
      </c>
      <c r="AH1082" s="1">
        <v>7.0866600000000002E-2</v>
      </c>
    </row>
    <row r="1083" spans="1:34" x14ac:dyDescent="0.35">
      <c r="A1083" t="s">
        <v>80</v>
      </c>
      <c r="B1083" t="s">
        <v>41</v>
      </c>
      <c r="C1083" t="s">
        <v>703</v>
      </c>
      <c r="D1083">
        <v>13540</v>
      </c>
      <c r="E1083">
        <v>14581</v>
      </c>
      <c r="F1083" t="s">
        <v>42</v>
      </c>
      <c r="G1083" s="1">
        <v>0.92860569999999998</v>
      </c>
      <c r="J1083" t="s">
        <v>263</v>
      </c>
      <c r="K1083" t="s">
        <v>41</v>
      </c>
      <c r="L1083" t="s">
        <v>703</v>
      </c>
      <c r="M1083">
        <v>14963</v>
      </c>
      <c r="N1083">
        <v>18368</v>
      </c>
      <c r="O1083" t="s">
        <v>143</v>
      </c>
      <c r="P1083" s="1">
        <v>0.81462319999999999</v>
      </c>
      <c r="S1083" t="s">
        <v>217</v>
      </c>
      <c r="T1083" t="s">
        <v>41</v>
      </c>
      <c r="U1083" t="s">
        <v>27</v>
      </c>
      <c r="W1083">
        <v>1226</v>
      </c>
      <c r="X1083" t="s">
        <v>132</v>
      </c>
      <c r="AB1083" t="s">
        <v>231</v>
      </c>
      <c r="AC1083" t="s">
        <v>41</v>
      </c>
      <c r="AD1083" t="s">
        <v>28</v>
      </c>
      <c r="AE1083">
        <v>12</v>
      </c>
      <c r="AF1083">
        <v>7185</v>
      </c>
      <c r="AG1083" t="s">
        <v>132</v>
      </c>
      <c r="AH1083" s="1">
        <v>1.6701000000000001E-3</v>
      </c>
    </row>
    <row r="1084" spans="1:34" x14ac:dyDescent="0.35">
      <c r="A1084" t="s">
        <v>81</v>
      </c>
      <c r="B1084" t="s">
        <v>41</v>
      </c>
      <c r="C1084" t="s">
        <v>703</v>
      </c>
      <c r="D1084">
        <v>46163</v>
      </c>
      <c r="E1084">
        <v>51309</v>
      </c>
      <c r="F1084" t="s">
        <v>42</v>
      </c>
      <c r="G1084" s="1">
        <v>0.89970570000000005</v>
      </c>
      <c r="J1084" t="s">
        <v>263</v>
      </c>
      <c r="K1084" t="s">
        <v>41</v>
      </c>
      <c r="L1084" t="s">
        <v>28</v>
      </c>
      <c r="M1084">
        <v>1485</v>
      </c>
      <c r="N1084">
        <v>2010</v>
      </c>
      <c r="O1084" t="s">
        <v>143</v>
      </c>
      <c r="P1084" s="1">
        <v>0.73880590000000002</v>
      </c>
      <c r="S1084" t="s">
        <v>218</v>
      </c>
      <c r="T1084" t="s">
        <v>41</v>
      </c>
      <c r="U1084" t="s">
        <v>26</v>
      </c>
      <c r="W1084">
        <v>1793</v>
      </c>
      <c r="X1084" t="s">
        <v>132</v>
      </c>
      <c r="AB1084" t="s">
        <v>231</v>
      </c>
      <c r="AC1084" t="s">
        <v>41</v>
      </c>
      <c r="AD1084" t="s">
        <v>26</v>
      </c>
      <c r="AF1084">
        <v>3483</v>
      </c>
      <c r="AG1084" t="s">
        <v>132</v>
      </c>
    </row>
    <row r="1085" spans="1:34" x14ac:dyDescent="0.35">
      <c r="A1085" t="s">
        <v>82</v>
      </c>
      <c r="B1085" t="s">
        <v>41</v>
      </c>
      <c r="C1085" t="s">
        <v>703</v>
      </c>
      <c r="D1085">
        <v>12562</v>
      </c>
      <c r="E1085">
        <v>13922</v>
      </c>
      <c r="F1085" t="s">
        <v>42</v>
      </c>
      <c r="G1085" s="1">
        <v>0.90231289999999997</v>
      </c>
      <c r="J1085" t="s">
        <v>263</v>
      </c>
      <c r="K1085" t="s">
        <v>41</v>
      </c>
      <c r="L1085" t="s">
        <v>27</v>
      </c>
      <c r="M1085">
        <v>765</v>
      </c>
      <c r="N1085">
        <v>2414</v>
      </c>
      <c r="O1085" t="s">
        <v>143</v>
      </c>
      <c r="P1085" s="1">
        <v>0.3169014</v>
      </c>
      <c r="S1085" t="s">
        <v>219</v>
      </c>
      <c r="T1085" t="s">
        <v>41</v>
      </c>
      <c r="U1085" t="s">
        <v>26</v>
      </c>
      <c r="W1085">
        <v>4599</v>
      </c>
      <c r="X1085" t="s">
        <v>132</v>
      </c>
      <c r="AB1085" t="s">
        <v>231</v>
      </c>
      <c r="AC1085" t="s">
        <v>41</v>
      </c>
      <c r="AD1085" t="s">
        <v>27</v>
      </c>
      <c r="AF1085">
        <v>6824</v>
      </c>
      <c r="AG1085" t="s">
        <v>132</v>
      </c>
    </row>
    <row r="1086" spans="1:34" x14ac:dyDescent="0.35">
      <c r="A1086" t="s">
        <v>83</v>
      </c>
      <c r="B1086" t="s">
        <v>41</v>
      </c>
      <c r="C1086" t="s">
        <v>703</v>
      </c>
      <c r="D1086">
        <v>9408</v>
      </c>
      <c r="E1086">
        <v>10567</v>
      </c>
      <c r="F1086" t="s">
        <v>42</v>
      </c>
      <c r="G1086" s="1">
        <v>0.89031890000000002</v>
      </c>
      <c r="J1086" t="s">
        <v>263</v>
      </c>
      <c r="K1086" t="s">
        <v>41</v>
      </c>
      <c r="L1086" t="s">
        <v>26</v>
      </c>
      <c r="M1086">
        <v>1</v>
      </c>
      <c r="N1086">
        <v>1721</v>
      </c>
      <c r="O1086" t="s">
        <v>143</v>
      </c>
      <c r="P1086" s="1">
        <v>5.8109999999999998E-4</v>
      </c>
      <c r="S1086" t="s">
        <v>220</v>
      </c>
      <c r="T1086" t="s">
        <v>41</v>
      </c>
      <c r="U1086" t="s">
        <v>26</v>
      </c>
      <c r="W1086">
        <v>3807</v>
      </c>
      <c r="X1086" t="s">
        <v>132</v>
      </c>
      <c r="AB1086" t="s">
        <v>232</v>
      </c>
      <c r="AC1086" t="s">
        <v>41</v>
      </c>
      <c r="AD1086" t="s">
        <v>32</v>
      </c>
      <c r="AE1086">
        <v>3879</v>
      </c>
      <c r="AF1086">
        <v>6372</v>
      </c>
      <c r="AG1086" t="s">
        <v>132</v>
      </c>
      <c r="AH1086" s="1">
        <v>0.60875710000000005</v>
      </c>
    </row>
    <row r="1087" spans="1:34" x14ac:dyDescent="0.35">
      <c r="A1087" t="s">
        <v>84</v>
      </c>
      <c r="B1087" t="s">
        <v>41</v>
      </c>
      <c r="C1087" t="s">
        <v>703</v>
      </c>
      <c r="D1087">
        <v>16340</v>
      </c>
      <c r="E1087">
        <v>17596</v>
      </c>
      <c r="F1087" t="s">
        <v>42</v>
      </c>
      <c r="G1087" s="1">
        <v>0.92862020000000001</v>
      </c>
      <c r="J1087" t="s">
        <v>264</v>
      </c>
      <c r="K1087" t="s">
        <v>41</v>
      </c>
      <c r="L1087" t="s">
        <v>32</v>
      </c>
      <c r="M1087">
        <v>5145</v>
      </c>
      <c r="N1087">
        <v>5734</v>
      </c>
      <c r="O1087" t="s">
        <v>143</v>
      </c>
      <c r="P1087" s="1">
        <v>0.89727939999999995</v>
      </c>
      <c r="S1087" t="s">
        <v>221</v>
      </c>
      <c r="T1087" t="s">
        <v>41</v>
      </c>
      <c r="U1087" t="s">
        <v>26</v>
      </c>
      <c r="W1087">
        <v>1593</v>
      </c>
      <c r="X1087" t="s">
        <v>132</v>
      </c>
      <c r="AB1087" t="s">
        <v>232</v>
      </c>
      <c r="AC1087" t="s">
        <v>41</v>
      </c>
      <c r="AD1087" t="s">
        <v>703</v>
      </c>
      <c r="AE1087">
        <v>1235</v>
      </c>
      <c r="AF1087">
        <v>14693</v>
      </c>
      <c r="AG1087" t="s">
        <v>132</v>
      </c>
      <c r="AH1087" s="1">
        <v>8.4053600000000006E-2</v>
      </c>
    </row>
    <row r="1088" spans="1:34" x14ac:dyDescent="0.35">
      <c r="A1088" t="s">
        <v>85</v>
      </c>
      <c r="B1088" t="s">
        <v>41</v>
      </c>
      <c r="C1088" t="s">
        <v>703</v>
      </c>
      <c r="D1088">
        <v>12129</v>
      </c>
      <c r="E1088">
        <v>13178</v>
      </c>
      <c r="F1088" t="s">
        <v>42</v>
      </c>
      <c r="G1088" s="1">
        <v>0.92039760000000004</v>
      </c>
      <c r="J1088" t="s">
        <v>264</v>
      </c>
      <c r="K1088" t="s">
        <v>41</v>
      </c>
      <c r="L1088" t="s">
        <v>703</v>
      </c>
      <c r="M1088">
        <v>16592</v>
      </c>
      <c r="N1088">
        <v>20374</v>
      </c>
      <c r="O1088" t="s">
        <v>143</v>
      </c>
      <c r="P1088" s="1">
        <v>0.81437119999999996</v>
      </c>
      <c r="S1088" t="s">
        <v>221</v>
      </c>
      <c r="T1088" t="s">
        <v>41</v>
      </c>
      <c r="U1088" t="s">
        <v>27</v>
      </c>
      <c r="W1088">
        <v>2886</v>
      </c>
      <c r="X1088" t="s">
        <v>132</v>
      </c>
      <c r="AB1088" t="s">
        <v>232</v>
      </c>
      <c r="AC1088" t="s">
        <v>41</v>
      </c>
      <c r="AD1088" t="s">
        <v>28</v>
      </c>
      <c r="AE1088">
        <v>3</v>
      </c>
      <c r="AF1088">
        <v>2776</v>
      </c>
      <c r="AG1088" t="s">
        <v>132</v>
      </c>
      <c r="AH1088" s="1">
        <v>1.0807E-3</v>
      </c>
    </row>
    <row r="1089" spans="1:34" x14ac:dyDescent="0.35">
      <c r="A1089" t="s">
        <v>86</v>
      </c>
      <c r="B1089" t="s">
        <v>41</v>
      </c>
      <c r="C1089" t="s">
        <v>703</v>
      </c>
      <c r="D1089">
        <v>571</v>
      </c>
      <c r="E1089">
        <v>663</v>
      </c>
      <c r="F1089" t="s">
        <v>42</v>
      </c>
      <c r="G1089" s="1">
        <v>0.86123680000000002</v>
      </c>
      <c r="J1089" t="s">
        <v>264</v>
      </c>
      <c r="K1089" t="s">
        <v>41</v>
      </c>
      <c r="L1089" t="s">
        <v>28</v>
      </c>
      <c r="M1089">
        <v>1583</v>
      </c>
      <c r="N1089">
        <v>2392</v>
      </c>
      <c r="O1089" t="s">
        <v>143</v>
      </c>
      <c r="P1089" s="1">
        <v>0.66178930000000002</v>
      </c>
      <c r="S1089" t="s">
        <v>222</v>
      </c>
      <c r="T1089" t="s">
        <v>41</v>
      </c>
      <c r="U1089" t="s">
        <v>32</v>
      </c>
      <c r="V1089">
        <v>19</v>
      </c>
      <c r="W1089">
        <v>6</v>
      </c>
      <c r="X1089" t="s">
        <v>132</v>
      </c>
      <c r="Y1089" s="1">
        <v>1</v>
      </c>
      <c r="AB1089" t="s">
        <v>232</v>
      </c>
      <c r="AC1089" t="s">
        <v>41</v>
      </c>
      <c r="AD1089" t="s">
        <v>26</v>
      </c>
      <c r="AF1089">
        <v>701</v>
      </c>
      <c r="AG1089" t="s">
        <v>132</v>
      </c>
    </row>
    <row r="1090" spans="1:34" x14ac:dyDescent="0.35">
      <c r="A1090" t="s">
        <v>87</v>
      </c>
      <c r="B1090" t="s">
        <v>41</v>
      </c>
      <c r="C1090" t="s">
        <v>703</v>
      </c>
      <c r="D1090">
        <v>21682</v>
      </c>
      <c r="E1090">
        <v>23624</v>
      </c>
      <c r="F1090" t="s">
        <v>42</v>
      </c>
      <c r="G1090" s="1">
        <v>0.91779549999999999</v>
      </c>
      <c r="J1090" t="s">
        <v>264</v>
      </c>
      <c r="K1090" t="s">
        <v>41</v>
      </c>
      <c r="L1090" t="s">
        <v>27</v>
      </c>
      <c r="M1090">
        <v>651</v>
      </c>
      <c r="N1090">
        <v>2705</v>
      </c>
      <c r="O1090" t="s">
        <v>143</v>
      </c>
      <c r="P1090" s="1">
        <v>0.2406654</v>
      </c>
      <c r="S1090" t="s">
        <v>222</v>
      </c>
      <c r="T1090" t="s">
        <v>41</v>
      </c>
      <c r="U1090" t="s">
        <v>703</v>
      </c>
      <c r="V1090">
        <v>79</v>
      </c>
      <c r="W1090">
        <v>71</v>
      </c>
      <c r="X1090" t="s">
        <v>132</v>
      </c>
      <c r="Y1090" s="1">
        <v>1</v>
      </c>
      <c r="AB1090" t="s">
        <v>232</v>
      </c>
      <c r="AC1090" t="s">
        <v>41</v>
      </c>
      <c r="AD1090" t="s">
        <v>27</v>
      </c>
      <c r="AF1090">
        <v>2072</v>
      </c>
      <c r="AG1090" t="s">
        <v>132</v>
      </c>
    </row>
    <row r="1091" spans="1:34" x14ac:dyDescent="0.35">
      <c r="A1091" t="s">
        <v>88</v>
      </c>
      <c r="B1091" t="s">
        <v>41</v>
      </c>
      <c r="C1091" t="s">
        <v>703</v>
      </c>
      <c r="D1091">
        <v>6887</v>
      </c>
      <c r="E1091">
        <v>7670</v>
      </c>
      <c r="F1091" t="s">
        <v>42</v>
      </c>
      <c r="G1091" s="1">
        <v>0.89791390000000004</v>
      </c>
      <c r="J1091" t="s">
        <v>264</v>
      </c>
      <c r="K1091" t="s">
        <v>41</v>
      </c>
      <c r="L1091" t="s">
        <v>26</v>
      </c>
      <c r="M1091">
        <v>1</v>
      </c>
      <c r="N1091">
        <v>1816</v>
      </c>
      <c r="O1091" t="s">
        <v>143</v>
      </c>
      <c r="P1091" s="1">
        <v>5.507E-4</v>
      </c>
      <c r="S1091" t="s">
        <v>222</v>
      </c>
      <c r="T1091" t="s">
        <v>41</v>
      </c>
      <c r="U1091" t="s">
        <v>26</v>
      </c>
      <c r="W1091">
        <v>2</v>
      </c>
      <c r="X1091" t="s">
        <v>132</v>
      </c>
      <c r="AB1091" t="s">
        <v>233</v>
      </c>
      <c r="AC1091" t="s">
        <v>41</v>
      </c>
      <c r="AD1091" t="s">
        <v>32</v>
      </c>
      <c r="AE1091">
        <v>1993</v>
      </c>
      <c r="AF1091">
        <v>4059</v>
      </c>
      <c r="AG1091" t="s">
        <v>132</v>
      </c>
      <c r="AH1091" s="1">
        <v>0.49100759999999999</v>
      </c>
    </row>
    <row r="1092" spans="1:34" x14ac:dyDescent="0.35">
      <c r="A1092" t="s">
        <v>89</v>
      </c>
      <c r="B1092" t="s">
        <v>41</v>
      </c>
      <c r="C1092" t="s">
        <v>703</v>
      </c>
      <c r="D1092">
        <v>6124</v>
      </c>
      <c r="E1092">
        <v>6937</v>
      </c>
      <c r="F1092" t="s">
        <v>42</v>
      </c>
      <c r="G1092" s="1">
        <v>0.88280239999999999</v>
      </c>
      <c r="J1092" t="s">
        <v>265</v>
      </c>
      <c r="K1092" t="s">
        <v>41</v>
      </c>
      <c r="L1092" t="s">
        <v>32</v>
      </c>
      <c r="M1092">
        <v>2525</v>
      </c>
      <c r="N1092">
        <v>2345</v>
      </c>
      <c r="O1092" t="s">
        <v>143</v>
      </c>
      <c r="P1092" s="1">
        <v>1</v>
      </c>
      <c r="S1092" t="s">
        <v>222</v>
      </c>
      <c r="T1092" t="s">
        <v>41</v>
      </c>
      <c r="U1092" t="s">
        <v>28</v>
      </c>
      <c r="W1092">
        <v>3</v>
      </c>
      <c r="X1092" t="s">
        <v>132</v>
      </c>
      <c r="AB1092" t="s">
        <v>233</v>
      </c>
      <c r="AC1092" t="s">
        <v>41</v>
      </c>
      <c r="AD1092" t="s">
        <v>703</v>
      </c>
      <c r="AE1092">
        <v>597</v>
      </c>
      <c r="AF1092">
        <v>8272</v>
      </c>
      <c r="AG1092" t="s">
        <v>132</v>
      </c>
      <c r="AH1092" s="1">
        <v>7.2171200000000005E-2</v>
      </c>
    </row>
    <row r="1093" spans="1:34" x14ac:dyDescent="0.35">
      <c r="A1093" t="s">
        <v>90</v>
      </c>
      <c r="B1093" t="s">
        <v>41</v>
      </c>
      <c r="C1093" t="s">
        <v>703</v>
      </c>
      <c r="D1093">
        <v>4733</v>
      </c>
      <c r="E1093">
        <v>5366</v>
      </c>
      <c r="F1093" t="s">
        <v>42</v>
      </c>
      <c r="G1093" s="1">
        <v>0.88203500000000001</v>
      </c>
      <c r="J1093" t="s">
        <v>265</v>
      </c>
      <c r="K1093" t="s">
        <v>41</v>
      </c>
      <c r="L1093" t="s">
        <v>703</v>
      </c>
      <c r="M1093">
        <v>6860</v>
      </c>
      <c r="N1093">
        <v>8450</v>
      </c>
      <c r="O1093" t="s">
        <v>143</v>
      </c>
      <c r="P1093" s="1">
        <v>0.81183430000000001</v>
      </c>
      <c r="S1093" t="s">
        <v>222</v>
      </c>
      <c r="T1093" t="s">
        <v>41</v>
      </c>
      <c r="U1093" t="s">
        <v>27</v>
      </c>
      <c r="W1093">
        <v>2</v>
      </c>
      <c r="X1093" t="s">
        <v>132</v>
      </c>
      <c r="AB1093" t="s">
        <v>233</v>
      </c>
      <c r="AC1093" t="s">
        <v>41</v>
      </c>
      <c r="AD1093" t="s">
        <v>28</v>
      </c>
      <c r="AE1093">
        <v>3</v>
      </c>
      <c r="AF1093">
        <v>916</v>
      </c>
      <c r="AG1093" t="s">
        <v>132</v>
      </c>
      <c r="AH1093" s="1">
        <v>3.2751E-3</v>
      </c>
    </row>
    <row r="1094" spans="1:34" x14ac:dyDescent="0.35">
      <c r="A1094" t="s">
        <v>91</v>
      </c>
      <c r="B1094" t="s">
        <v>57</v>
      </c>
      <c r="C1094" t="s">
        <v>703</v>
      </c>
      <c r="D1094">
        <v>34870</v>
      </c>
      <c r="E1094">
        <v>38623</v>
      </c>
      <c r="F1094" t="s">
        <v>42</v>
      </c>
      <c r="G1094" s="1">
        <v>0.90282989999999996</v>
      </c>
      <c r="J1094" t="s">
        <v>265</v>
      </c>
      <c r="K1094" t="s">
        <v>41</v>
      </c>
      <c r="L1094" t="s">
        <v>28</v>
      </c>
      <c r="M1094">
        <v>530</v>
      </c>
      <c r="N1094">
        <v>965</v>
      </c>
      <c r="O1094" t="s">
        <v>143</v>
      </c>
      <c r="P1094" s="1">
        <v>0.54922280000000001</v>
      </c>
      <c r="S1094" t="s">
        <v>223</v>
      </c>
      <c r="T1094" t="s">
        <v>41</v>
      </c>
      <c r="U1094" t="s">
        <v>32</v>
      </c>
      <c r="V1094">
        <v>20</v>
      </c>
      <c r="W1094">
        <v>21</v>
      </c>
      <c r="X1094" t="s">
        <v>132</v>
      </c>
      <c r="Y1094" s="1">
        <v>0.95238100000000003</v>
      </c>
      <c r="AB1094" t="s">
        <v>233</v>
      </c>
      <c r="AC1094" t="s">
        <v>41</v>
      </c>
      <c r="AD1094" t="s">
        <v>26</v>
      </c>
      <c r="AF1094">
        <v>534</v>
      </c>
      <c r="AG1094" t="s">
        <v>132</v>
      </c>
    </row>
    <row r="1095" spans="1:34" x14ac:dyDescent="0.35">
      <c r="A1095" t="s">
        <v>92</v>
      </c>
      <c r="B1095" t="s">
        <v>41</v>
      </c>
      <c r="C1095" t="s">
        <v>703</v>
      </c>
      <c r="D1095">
        <v>2598</v>
      </c>
      <c r="E1095">
        <v>2728</v>
      </c>
      <c r="F1095" t="s">
        <v>42</v>
      </c>
      <c r="G1095" s="1">
        <v>0.95234600000000003</v>
      </c>
      <c r="J1095" t="s">
        <v>265</v>
      </c>
      <c r="K1095" t="s">
        <v>41</v>
      </c>
      <c r="L1095" t="s">
        <v>27</v>
      </c>
      <c r="M1095">
        <v>372</v>
      </c>
      <c r="N1095">
        <v>1173</v>
      </c>
      <c r="O1095" t="s">
        <v>143</v>
      </c>
      <c r="P1095" s="1">
        <v>0.31713550000000001</v>
      </c>
      <c r="S1095" t="s">
        <v>223</v>
      </c>
      <c r="T1095" t="s">
        <v>41</v>
      </c>
      <c r="U1095" t="s">
        <v>703</v>
      </c>
      <c r="V1095">
        <v>47</v>
      </c>
      <c r="W1095">
        <v>91</v>
      </c>
      <c r="X1095" t="s">
        <v>132</v>
      </c>
      <c r="Y1095" s="1">
        <v>0.51648349999999998</v>
      </c>
      <c r="AB1095" t="s">
        <v>233</v>
      </c>
      <c r="AC1095" t="s">
        <v>41</v>
      </c>
      <c r="AD1095" t="s">
        <v>27</v>
      </c>
      <c r="AF1095">
        <v>956</v>
      </c>
      <c r="AG1095" t="s">
        <v>132</v>
      </c>
    </row>
    <row r="1096" spans="1:34" x14ac:dyDescent="0.35">
      <c r="A1096" t="s">
        <v>93</v>
      </c>
      <c r="B1096" t="s">
        <v>41</v>
      </c>
      <c r="C1096" t="s">
        <v>703</v>
      </c>
      <c r="D1096">
        <v>2238</v>
      </c>
      <c r="E1096">
        <v>2545</v>
      </c>
      <c r="F1096" t="s">
        <v>42</v>
      </c>
      <c r="G1096" s="1">
        <v>0.87937129999999997</v>
      </c>
      <c r="J1096" t="s">
        <v>265</v>
      </c>
      <c r="K1096" t="s">
        <v>41</v>
      </c>
      <c r="L1096" t="s">
        <v>26</v>
      </c>
      <c r="M1096">
        <v>5</v>
      </c>
      <c r="N1096">
        <v>794</v>
      </c>
      <c r="O1096" t="s">
        <v>143</v>
      </c>
      <c r="P1096" s="1">
        <v>6.2972000000000002E-3</v>
      </c>
      <c r="S1096" t="s">
        <v>223</v>
      </c>
      <c r="T1096" t="s">
        <v>41</v>
      </c>
      <c r="U1096" t="s">
        <v>28</v>
      </c>
      <c r="V1096">
        <v>1</v>
      </c>
      <c r="W1096">
        <v>11</v>
      </c>
      <c r="X1096" t="s">
        <v>132</v>
      </c>
      <c r="Y1096" s="1">
        <v>9.0909100000000007E-2</v>
      </c>
      <c r="AB1096" t="s">
        <v>234</v>
      </c>
      <c r="AC1096" t="s">
        <v>41</v>
      </c>
      <c r="AD1096" t="s">
        <v>32</v>
      </c>
      <c r="AE1096">
        <v>5165</v>
      </c>
      <c r="AF1096">
        <v>8912</v>
      </c>
      <c r="AG1096" t="s">
        <v>132</v>
      </c>
      <c r="AH1096" s="1">
        <v>0.57955559999999995</v>
      </c>
    </row>
    <row r="1097" spans="1:34" x14ac:dyDescent="0.35">
      <c r="A1097" t="s">
        <v>94</v>
      </c>
      <c r="B1097" t="s">
        <v>41</v>
      </c>
      <c r="C1097" t="s">
        <v>703</v>
      </c>
      <c r="D1097">
        <v>8449</v>
      </c>
      <c r="E1097">
        <v>9679</v>
      </c>
      <c r="F1097" t="s">
        <v>42</v>
      </c>
      <c r="G1097" s="1">
        <v>0.87292080000000005</v>
      </c>
      <c r="J1097" t="s">
        <v>266</v>
      </c>
      <c r="K1097" t="s">
        <v>41</v>
      </c>
      <c r="L1097" t="s">
        <v>32</v>
      </c>
      <c r="M1097">
        <v>2816</v>
      </c>
      <c r="N1097">
        <v>2137</v>
      </c>
      <c r="O1097" t="s">
        <v>143</v>
      </c>
      <c r="P1097" s="1">
        <v>1</v>
      </c>
      <c r="S1097" t="s">
        <v>223</v>
      </c>
      <c r="T1097" t="s">
        <v>41</v>
      </c>
      <c r="U1097" t="s">
        <v>26</v>
      </c>
      <c r="W1097">
        <v>3</v>
      </c>
      <c r="X1097" t="s">
        <v>132</v>
      </c>
      <c r="AB1097" t="s">
        <v>234</v>
      </c>
      <c r="AC1097" t="s">
        <v>41</v>
      </c>
      <c r="AD1097" t="s">
        <v>703</v>
      </c>
      <c r="AE1097">
        <v>1332</v>
      </c>
      <c r="AF1097">
        <v>17155</v>
      </c>
      <c r="AG1097" t="s">
        <v>132</v>
      </c>
      <c r="AH1097" s="1">
        <v>7.7645000000000006E-2</v>
      </c>
    </row>
    <row r="1098" spans="1:34" x14ac:dyDescent="0.35">
      <c r="A1098" t="s">
        <v>95</v>
      </c>
      <c r="B1098" t="s">
        <v>41</v>
      </c>
      <c r="C1098" t="s">
        <v>703</v>
      </c>
      <c r="D1098">
        <v>7726</v>
      </c>
      <c r="E1098">
        <v>9239</v>
      </c>
      <c r="F1098" t="s">
        <v>42</v>
      </c>
      <c r="G1098" s="1">
        <v>0.83623769999999997</v>
      </c>
      <c r="J1098" t="s">
        <v>266</v>
      </c>
      <c r="K1098" t="s">
        <v>41</v>
      </c>
      <c r="L1098" t="s">
        <v>703</v>
      </c>
      <c r="M1098">
        <v>8864</v>
      </c>
      <c r="N1098">
        <v>9529</v>
      </c>
      <c r="O1098" t="s">
        <v>143</v>
      </c>
      <c r="P1098" s="1">
        <v>0.93021299999999996</v>
      </c>
      <c r="S1098" t="s">
        <v>223</v>
      </c>
      <c r="T1098" t="s">
        <v>41</v>
      </c>
      <c r="U1098" t="s">
        <v>27</v>
      </c>
      <c r="W1098">
        <v>3</v>
      </c>
      <c r="X1098" t="s">
        <v>132</v>
      </c>
      <c r="AB1098" t="s">
        <v>234</v>
      </c>
      <c r="AC1098" t="s">
        <v>41</v>
      </c>
      <c r="AD1098" t="s">
        <v>28</v>
      </c>
      <c r="AE1098">
        <v>2</v>
      </c>
      <c r="AF1098">
        <v>2766</v>
      </c>
      <c r="AG1098" t="s">
        <v>132</v>
      </c>
      <c r="AH1098" s="1">
        <v>7.2309999999999996E-4</v>
      </c>
    </row>
    <row r="1099" spans="1:34" x14ac:dyDescent="0.35">
      <c r="A1099" t="s">
        <v>96</v>
      </c>
      <c r="B1099" t="s">
        <v>41</v>
      </c>
      <c r="C1099" t="s">
        <v>703</v>
      </c>
      <c r="D1099">
        <v>5401</v>
      </c>
      <c r="E1099">
        <v>6151</v>
      </c>
      <c r="F1099" t="s">
        <v>42</v>
      </c>
      <c r="G1099" s="1">
        <v>0.87806859999999998</v>
      </c>
      <c r="J1099" t="s">
        <v>266</v>
      </c>
      <c r="K1099" t="s">
        <v>41</v>
      </c>
      <c r="L1099" t="s">
        <v>28</v>
      </c>
      <c r="M1099">
        <v>492</v>
      </c>
      <c r="N1099">
        <v>895</v>
      </c>
      <c r="O1099" t="s">
        <v>143</v>
      </c>
      <c r="P1099" s="1">
        <v>0.5497206</v>
      </c>
      <c r="S1099" t="s">
        <v>224</v>
      </c>
      <c r="T1099" t="s">
        <v>41</v>
      </c>
      <c r="U1099" t="s">
        <v>26</v>
      </c>
      <c r="W1099">
        <v>2023</v>
      </c>
      <c r="X1099" t="s">
        <v>132</v>
      </c>
      <c r="AB1099" t="s">
        <v>234</v>
      </c>
      <c r="AC1099" t="s">
        <v>41</v>
      </c>
      <c r="AD1099" t="s">
        <v>26</v>
      </c>
      <c r="AF1099">
        <v>1033</v>
      </c>
      <c r="AG1099" t="s">
        <v>132</v>
      </c>
    </row>
    <row r="1100" spans="1:34" x14ac:dyDescent="0.35">
      <c r="A1100" t="s">
        <v>97</v>
      </c>
      <c r="B1100" t="s">
        <v>41</v>
      </c>
      <c r="C1100" t="s">
        <v>703</v>
      </c>
      <c r="D1100">
        <v>4545</v>
      </c>
      <c r="E1100">
        <v>5202</v>
      </c>
      <c r="F1100" t="s">
        <v>42</v>
      </c>
      <c r="G1100" s="1">
        <v>0.87370239999999999</v>
      </c>
      <c r="J1100" t="s">
        <v>266</v>
      </c>
      <c r="K1100" t="s">
        <v>41</v>
      </c>
      <c r="L1100" t="s">
        <v>27</v>
      </c>
      <c r="M1100">
        <v>234</v>
      </c>
      <c r="N1100">
        <v>1039</v>
      </c>
      <c r="O1100" t="s">
        <v>143</v>
      </c>
      <c r="P1100" s="1">
        <v>0.22521659999999999</v>
      </c>
      <c r="S1100" t="s">
        <v>224</v>
      </c>
      <c r="T1100" t="s">
        <v>41</v>
      </c>
      <c r="U1100" t="s">
        <v>27</v>
      </c>
      <c r="W1100">
        <v>3989</v>
      </c>
      <c r="X1100" t="s">
        <v>132</v>
      </c>
      <c r="AB1100" t="s">
        <v>234</v>
      </c>
      <c r="AC1100" t="s">
        <v>41</v>
      </c>
      <c r="AD1100" t="s">
        <v>27</v>
      </c>
      <c r="AF1100">
        <v>2278</v>
      </c>
      <c r="AG1100" t="s">
        <v>132</v>
      </c>
    </row>
    <row r="1101" spans="1:34" x14ac:dyDescent="0.35">
      <c r="A1101" t="s">
        <v>98</v>
      </c>
      <c r="B1101" t="s">
        <v>41</v>
      </c>
      <c r="C1101" t="s">
        <v>703</v>
      </c>
      <c r="D1101">
        <v>5159</v>
      </c>
      <c r="E1101">
        <v>6336</v>
      </c>
      <c r="F1101" t="s">
        <v>42</v>
      </c>
      <c r="G1101" s="1">
        <v>0.81423610000000002</v>
      </c>
      <c r="J1101" t="s">
        <v>266</v>
      </c>
      <c r="K1101" t="s">
        <v>41</v>
      </c>
      <c r="L1101" t="s">
        <v>26</v>
      </c>
      <c r="N1101">
        <v>744</v>
      </c>
      <c r="O1101" t="s">
        <v>143</v>
      </c>
      <c r="S1101" t="s">
        <v>225</v>
      </c>
      <c r="T1101" t="s">
        <v>41</v>
      </c>
      <c r="U1101" t="s">
        <v>26</v>
      </c>
      <c r="W1101">
        <v>1067</v>
      </c>
      <c r="X1101" t="s">
        <v>132</v>
      </c>
      <c r="AB1101" t="s">
        <v>235</v>
      </c>
      <c r="AC1101" t="s">
        <v>41</v>
      </c>
      <c r="AD1101" t="s">
        <v>32</v>
      </c>
      <c r="AE1101">
        <v>5753</v>
      </c>
      <c r="AF1101">
        <v>12717</v>
      </c>
      <c r="AG1101" t="s">
        <v>132</v>
      </c>
      <c r="AH1101" s="1">
        <v>0.45238660000000003</v>
      </c>
    </row>
    <row r="1102" spans="1:34" x14ac:dyDescent="0.35">
      <c r="A1102" t="s">
        <v>99</v>
      </c>
      <c r="B1102" t="s">
        <v>41</v>
      </c>
      <c r="C1102" t="s">
        <v>703</v>
      </c>
      <c r="D1102">
        <v>13004</v>
      </c>
      <c r="E1102">
        <v>17333</v>
      </c>
      <c r="F1102" t="s">
        <v>42</v>
      </c>
      <c r="G1102" s="1">
        <v>0.75024519999999995</v>
      </c>
      <c r="J1102" t="s">
        <v>267</v>
      </c>
      <c r="K1102" t="s">
        <v>41</v>
      </c>
      <c r="L1102" t="s">
        <v>32</v>
      </c>
      <c r="M1102">
        <v>5411</v>
      </c>
      <c r="N1102">
        <v>5339</v>
      </c>
      <c r="O1102" t="s">
        <v>143</v>
      </c>
      <c r="P1102" s="1">
        <v>1</v>
      </c>
      <c r="S1102" t="s">
        <v>225</v>
      </c>
      <c r="T1102" t="s">
        <v>41</v>
      </c>
      <c r="U1102" t="s">
        <v>27</v>
      </c>
      <c r="W1102">
        <v>2253</v>
      </c>
      <c r="X1102" t="s">
        <v>132</v>
      </c>
      <c r="AB1102" t="s">
        <v>235</v>
      </c>
      <c r="AC1102" t="s">
        <v>41</v>
      </c>
      <c r="AD1102" t="s">
        <v>703</v>
      </c>
      <c r="AE1102">
        <v>3465</v>
      </c>
      <c r="AF1102">
        <v>46778</v>
      </c>
      <c r="AG1102" t="s">
        <v>132</v>
      </c>
      <c r="AH1102" s="1">
        <v>7.4073299999999995E-2</v>
      </c>
    </row>
    <row r="1103" spans="1:34" x14ac:dyDescent="0.35">
      <c r="A1103" t="s">
        <v>100</v>
      </c>
      <c r="B1103" t="s">
        <v>41</v>
      </c>
      <c r="C1103" t="s">
        <v>703</v>
      </c>
      <c r="D1103">
        <v>7311</v>
      </c>
      <c r="E1103">
        <v>9091</v>
      </c>
      <c r="F1103" t="s">
        <v>42</v>
      </c>
      <c r="G1103" s="1">
        <v>0.80420199999999997</v>
      </c>
      <c r="J1103" t="s">
        <v>267</v>
      </c>
      <c r="K1103" t="s">
        <v>41</v>
      </c>
      <c r="L1103" t="s">
        <v>703</v>
      </c>
      <c r="M1103">
        <v>13712</v>
      </c>
      <c r="N1103">
        <v>14340</v>
      </c>
      <c r="O1103" t="s">
        <v>143</v>
      </c>
      <c r="P1103" s="1">
        <v>0.95620640000000001</v>
      </c>
      <c r="S1103" t="s">
        <v>226</v>
      </c>
      <c r="T1103" t="s">
        <v>41</v>
      </c>
      <c r="U1103" t="s">
        <v>26</v>
      </c>
      <c r="W1103">
        <v>3923</v>
      </c>
      <c r="X1103" t="s">
        <v>132</v>
      </c>
      <c r="AB1103" t="s">
        <v>235</v>
      </c>
      <c r="AC1103" t="s">
        <v>41</v>
      </c>
      <c r="AD1103" t="s">
        <v>28</v>
      </c>
      <c r="AE1103">
        <v>17</v>
      </c>
      <c r="AF1103">
        <v>9199</v>
      </c>
      <c r="AG1103" t="s">
        <v>132</v>
      </c>
      <c r="AH1103" s="1">
        <v>1.848E-3</v>
      </c>
    </row>
    <row r="1104" spans="1:34" x14ac:dyDescent="0.35">
      <c r="A1104" t="s">
        <v>101</v>
      </c>
      <c r="B1104" t="s">
        <v>41</v>
      </c>
      <c r="C1104" t="s">
        <v>703</v>
      </c>
      <c r="D1104">
        <v>1404</v>
      </c>
      <c r="E1104">
        <v>1739</v>
      </c>
      <c r="F1104" t="s">
        <v>42</v>
      </c>
      <c r="G1104" s="1">
        <v>0.80736050000000004</v>
      </c>
      <c r="J1104" t="s">
        <v>267</v>
      </c>
      <c r="K1104" t="s">
        <v>41</v>
      </c>
      <c r="L1104" t="s">
        <v>28</v>
      </c>
      <c r="M1104">
        <v>817</v>
      </c>
      <c r="N1104">
        <v>1069</v>
      </c>
      <c r="O1104" t="s">
        <v>143</v>
      </c>
      <c r="P1104" s="1">
        <v>0.76426570000000005</v>
      </c>
      <c r="S1104" t="s">
        <v>227</v>
      </c>
      <c r="T1104" t="s">
        <v>41</v>
      </c>
      <c r="U1104" t="s">
        <v>26</v>
      </c>
      <c r="W1104">
        <v>2032</v>
      </c>
      <c r="X1104" t="s">
        <v>132</v>
      </c>
      <c r="AB1104" t="s">
        <v>235</v>
      </c>
      <c r="AC1104" t="s">
        <v>41</v>
      </c>
      <c r="AD1104" t="s">
        <v>26</v>
      </c>
      <c r="AF1104">
        <v>3131</v>
      </c>
      <c r="AG1104" t="s">
        <v>132</v>
      </c>
    </row>
    <row r="1105" spans="1:33" x14ac:dyDescent="0.35">
      <c r="A1105" t="s">
        <v>102</v>
      </c>
      <c r="B1105" t="s">
        <v>41</v>
      </c>
      <c r="C1105" t="s">
        <v>703</v>
      </c>
      <c r="D1105">
        <v>273</v>
      </c>
      <c r="E1105">
        <v>328</v>
      </c>
      <c r="F1105" t="s">
        <v>42</v>
      </c>
      <c r="G1105" s="1">
        <v>0.83231710000000003</v>
      </c>
      <c r="J1105" t="s">
        <v>267</v>
      </c>
      <c r="K1105" t="s">
        <v>41</v>
      </c>
      <c r="L1105" t="s">
        <v>27</v>
      </c>
      <c r="M1105">
        <v>706</v>
      </c>
      <c r="N1105">
        <v>1381</v>
      </c>
      <c r="O1105" t="s">
        <v>143</v>
      </c>
      <c r="P1105" s="1">
        <v>0.51122369999999995</v>
      </c>
      <c r="S1105" t="s">
        <v>228</v>
      </c>
      <c r="T1105" t="s">
        <v>41</v>
      </c>
      <c r="U1105" t="s">
        <v>32</v>
      </c>
      <c r="V1105">
        <v>9333</v>
      </c>
      <c r="W1105">
        <v>11594</v>
      </c>
      <c r="X1105" t="s">
        <v>132</v>
      </c>
      <c r="Y1105" s="1">
        <v>0.80498530000000001</v>
      </c>
      <c r="AB1105" t="s">
        <v>235</v>
      </c>
      <c r="AC1105" t="s">
        <v>41</v>
      </c>
      <c r="AD1105" t="s">
        <v>27</v>
      </c>
      <c r="AF1105">
        <v>7870</v>
      </c>
      <c r="AG1105" t="s">
        <v>132</v>
      </c>
    </row>
    <row r="1106" spans="1:33" x14ac:dyDescent="0.35">
      <c r="A1106" t="s">
        <v>103</v>
      </c>
      <c r="B1106" t="s">
        <v>41</v>
      </c>
      <c r="C1106" t="s">
        <v>703</v>
      </c>
      <c r="D1106">
        <v>11989</v>
      </c>
      <c r="E1106">
        <v>14209</v>
      </c>
      <c r="F1106" t="s">
        <v>42</v>
      </c>
      <c r="G1106" s="1">
        <v>0.84376099999999998</v>
      </c>
      <c r="J1106" t="s">
        <v>267</v>
      </c>
      <c r="K1106" t="s">
        <v>41</v>
      </c>
      <c r="L1106" t="s">
        <v>26</v>
      </c>
      <c r="M1106">
        <v>3</v>
      </c>
      <c r="N1106">
        <v>933</v>
      </c>
      <c r="O1106" t="s">
        <v>143</v>
      </c>
      <c r="P1106" s="1">
        <v>3.2154000000000002E-3</v>
      </c>
      <c r="S1106" t="s">
        <v>228</v>
      </c>
      <c r="T1106" t="s">
        <v>41</v>
      </c>
      <c r="U1106" t="s">
        <v>703</v>
      </c>
      <c r="V1106">
        <v>21657</v>
      </c>
      <c r="W1106">
        <v>30913</v>
      </c>
      <c r="X1106" t="s">
        <v>132</v>
      </c>
      <c r="Y1106" s="1">
        <v>0.70057899999999995</v>
      </c>
      <c r="AB1106" t="s">
        <v>236</v>
      </c>
      <c r="AC1106" t="s">
        <v>41</v>
      </c>
      <c r="AD1106" t="s">
        <v>26</v>
      </c>
      <c r="AF1106">
        <v>4935</v>
      </c>
      <c r="AG1106" t="s">
        <v>132</v>
      </c>
    </row>
    <row r="1107" spans="1:33" x14ac:dyDescent="0.35">
      <c r="A1107" t="s">
        <v>104</v>
      </c>
      <c r="B1107" t="s">
        <v>41</v>
      </c>
      <c r="C1107" t="s">
        <v>703</v>
      </c>
      <c r="D1107">
        <v>7697</v>
      </c>
      <c r="E1107">
        <v>9531</v>
      </c>
      <c r="F1107" t="s">
        <v>42</v>
      </c>
      <c r="G1107" s="1">
        <v>0.8075753</v>
      </c>
      <c r="J1107" t="s">
        <v>268</v>
      </c>
      <c r="K1107" t="s">
        <v>41</v>
      </c>
      <c r="L1107" t="s">
        <v>32</v>
      </c>
      <c r="M1107">
        <v>2413</v>
      </c>
      <c r="N1107">
        <v>2350</v>
      </c>
      <c r="O1107" t="s">
        <v>143</v>
      </c>
      <c r="P1107" s="1">
        <v>1</v>
      </c>
      <c r="S1107" t="s">
        <v>228</v>
      </c>
      <c r="T1107" t="s">
        <v>41</v>
      </c>
      <c r="U1107" t="s">
        <v>28</v>
      </c>
      <c r="V1107">
        <v>1914</v>
      </c>
      <c r="W1107">
        <v>4923</v>
      </c>
      <c r="X1107" t="s">
        <v>132</v>
      </c>
      <c r="Y1107" s="1">
        <v>0.3887873</v>
      </c>
      <c r="AB1107" t="s">
        <v>236</v>
      </c>
      <c r="AC1107" t="s">
        <v>41</v>
      </c>
      <c r="AD1107" t="s">
        <v>28</v>
      </c>
      <c r="AF1107">
        <v>8812</v>
      </c>
      <c r="AG1107" t="s">
        <v>132</v>
      </c>
    </row>
    <row r="1108" spans="1:33" x14ac:dyDescent="0.35">
      <c r="A1108" t="s">
        <v>105</v>
      </c>
      <c r="B1108" t="s">
        <v>41</v>
      </c>
      <c r="C1108" t="s">
        <v>703</v>
      </c>
      <c r="D1108">
        <v>9989</v>
      </c>
      <c r="E1108">
        <v>11707</v>
      </c>
      <c r="F1108" t="s">
        <v>42</v>
      </c>
      <c r="G1108" s="1">
        <v>0.85325019999999996</v>
      </c>
      <c r="J1108" t="s">
        <v>268</v>
      </c>
      <c r="K1108" t="s">
        <v>41</v>
      </c>
      <c r="L1108" t="s">
        <v>703</v>
      </c>
      <c r="M1108">
        <v>6545</v>
      </c>
      <c r="N1108">
        <v>7507</v>
      </c>
      <c r="O1108" t="s">
        <v>143</v>
      </c>
      <c r="P1108" s="1">
        <v>0.87185290000000004</v>
      </c>
      <c r="S1108" t="s">
        <v>228</v>
      </c>
      <c r="T1108" t="s">
        <v>41</v>
      </c>
      <c r="U1108" t="s">
        <v>27</v>
      </c>
      <c r="V1108">
        <v>4</v>
      </c>
      <c r="W1108">
        <v>5031</v>
      </c>
      <c r="X1108" t="s">
        <v>132</v>
      </c>
      <c r="Y1108" s="1">
        <v>7.9509999999999997E-4</v>
      </c>
      <c r="AB1108" t="s">
        <v>236</v>
      </c>
      <c r="AC1108" t="s">
        <v>41</v>
      </c>
      <c r="AD1108" t="s">
        <v>27</v>
      </c>
      <c r="AF1108">
        <v>8584</v>
      </c>
      <c r="AG1108" t="s">
        <v>132</v>
      </c>
    </row>
    <row r="1109" spans="1:33" x14ac:dyDescent="0.35">
      <c r="A1109" t="s">
        <v>106</v>
      </c>
      <c r="B1109" t="s">
        <v>41</v>
      </c>
      <c r="C1109" t="s">
        <v>703</v>
      </c>
      <c r="D1109">
        <v>3659</v>
      </c>
      <c r="E1109">
        <v>4216</v>
      </c>
      <c r="F1109" t="s">
        <v>42</v>
      </c>
      <c r="G1109" s="1">
        <v>0.86788430000000005</v>
      </c>
      <c r="J1109" t="s">
        <v>268</v>
      </c>
      <c r="K1109" t="s">
        <v>41</v>
      </c>
      <c r="L1109" t="s">
        <v>28</v>
      </c>
      <c r="M1109">
        <v>494</v>
      </c>
      <c r="N1109">
        <v>852</v>
      </c>
      <c r="O1109" t="s">
        <v>143</v>
      </c>
      <c r="P1109" s="1">
        <v>0.5798122</v>
      </c>
      <c r="S1109" t="s">
        <v>228</v>
      </c>
      <c r="T1109" t="s">
        <v>41</v>
      </c>
      <c r="U1109" t="s">
        <v>26</v>
      </c>
      <c r="W1109">
        <v>1981</v>
      </c>
      <c r="X1109" t="s">
        <v>132</v>
      </c>
      <c r="AB1109" t="s">
        <v>237</v>
      </c>
      <c r="AC1109" t="s">
        <v>41</v>
      </c>
      <c r="AD1109" t="s">
        <v>26</v>
      </c>
      <c r="AF1109">
        <v>5429</v>
      </c>
      <c r="AG1109" t="s">
        <v>132</v>
      </c>
    </row>
    <row r="1110" spans="1:33" x14ac:dyDescent="0.35">
      <c r="A1110" t="s">
        <v>107</v>
      </c>
      <c r="B1110" t="s">
        <v>41</v>
      </c>
      <c r="C1110" t="s">
        <v>703</v>
      </c>
      <c r="D1110">
        <v>6380</v>
      </c>
      <c r="E1110">
        <v>7709</v>
      </c>
      <c r="F1110" t="s">
        <v>42</v>
      </c>
      <c r="G1110" s="1">
        <v>0.82760409999999995</v>
      </c>
      <c r="J1110" t="s">
        <v>268</v>
      </c>
      <c r="K1110" t="s">
        <v>41</v>
      </c>
      <c r="L1110" t="s">
        <v>27</v>
      </c>
      <c r="M1110">
        <v>262</v>
      </c>
      <c r="N1110">
        <v>1068</v>
      </c>
      <c r="O1110" t="s">
        <v>143</v>
      </c>
      <c r="P1110" s="1">
        <v>0.24531839999999999</v>
      </c>
      <c r="S1110" t="s">
        <v>229</v>
      </c>
      <c r="T1110" t="s">
        <v>41</v>
      </c>
      <c r="U1110" t="s">
        <v>32</v>
      </c>
      <c r="V1110">
        <v>6213</v>
      </c>
      <c r="W1110">
        <v>7874</v>
      </c>
      <c r="X1110" t="s">
        <v>132</v>
      </c>
      <c r="Y1110" s="1">
        <v>0.78905259999999999</v>
      </c>
      <c r="AB1110" t="s">
        <v>237</v>
      </c>
      <c r="AC1110" t="s">
        <v>41</v>
      </c>
      <c r="AD1110" t="s">
        <v>27</v>
      </c>
      <c r="AF1110">
        <v>8999</v>
      </c>
      <c r="AG1110" t="s">
        <v>132</v>
      </c>
    </row>
    <row r="1111" spans="1:33" x14ac:dyDescent="0.35">
      <c r="A1111" t="s">
        <v>108</v>
      </c>
      <c r="B1111" t="s">
        <v>41</v>
      </c>
      <c r="C1111" t="s">
        <v>703</v>
      </c>
      <c r="D1111">
        <v>18069</v>
      </c>
      <c r="E1111">
        <v>19969</v>
      </c>
      <c r="F1111" t="s">
        <v>42</v>
      </c>
      <c r="G1111" s="1">
        <v>0.90485249999999995</v>
      </c>
      <c r="J1111" t="s">
        <v>268</v>
      </c>
      <c r="K1111" t="s">
        <v>41</v>
      </c>
      <c r="L1111" t="s">
        <v>26</v>
      </c>
      <c r="N1111">
        <v>632</v>
      </c>
      <c r="O1111" t="s">
        <v>143</v>
      </c>
      <c r="S1111" t="s">
        <v>229</v>
      </c>
      <c r="T1111" t="s">
        <v>41</v>
      </c>
      <c r="U1111" t="s">
        <v>703</v>
      </c>
      <c r="V1111">
        <v>15257</v>
      </c>
      <c r="W1111">
        <v>22954</v>
      </c>
      <c r="X1111" t="s">
        <v>132</v>
      </c>
      <c r="Y1111" s="1">
        <v>0.66467719999999997</v>
      </c>
      <c r="AB1111" t="s">
        <v>238</v>
      </c>
      <c r="AC1111" t="s">
        <v>41</v>
      </c>
      <c r="AD1111" t="s">
        <v>26</v>
      </c>
      <c r="AF1111">
        <v>2805</v>
      </c>
      <c r="AG1111" t="s">
        <v>132</v>
      </c>
    </row>
    <row r="1112" spans="1:33" x14ac:dyDescent="0.35">
      <c r="A1112" t="s">
        <v>109</v>
      </c>
      <c r="B1112" t="s">
        <v>41</v>
      </c>
      <c r="C1112" t="s">
        <v>703</v>
      </c>
      <c r="D1112">
        <v>11824</v>
      </c>
      <c r="E1112">
        <v>10418</v>
      </c>
      <c r="F1112" t="s">
        <v>42</v>
      </c>
      <c r="G1112" s="1">
        <v>1</v>
      </c>
      <c r="J1112" t="s">
        <v>269</v>
      </c>
      <c r="K1112" t="s">
        <v>41</v>
      </c>
      <c r="L1112" t="s">
        <v>703</v>
      </c>
      <c r="M1112">
        <v>9533</v>
      </c>
      <c r="N1112">
        <v>8788</v>
      </c>
      <c r="O1112" t="s">
        <v>143</v>
      </c>
      <c r="P1112" s="1">
        <v>1</v>
      </c>
      <c r="S1112" t="s">
        <v>229</v>
      </c>
      <c r="T1112" t="s">
        <v>41</v>
      </c>
      <c r="U1112" t="s">
        <v>28</v>
      </c>
      <c r="V1112">
        <v>1300</v>
      </c>
      <c r="W1112">
        <v>3894</v>
      </c>
      <c r="X1112" t="s">
        <v>132</v>
      </c>
      <c r="Y1112" s="1">
        <v>0.333847</v>
      </c>
      <c r="AB1112" t="s">
        <v>238</v>
      </c>
      <c r="AC1112" t="s">
        <v>41</v>
      </c>
      <c r="AD1112" t="s">
        <v>27</v>
      </c>
      <c r="AF1112">
        <v>4333</v>
      </c>
      <c r="AG1112" t="s">
        <v>132</v>
      </c>
    </row>
    <row r="1113" spans="1:33" x14ac:dyDescent="0.35">
      <c r="A1113" t="s">
        <v>110</v>
      </c>
      <c r="B1113" t="s">
        <v>41</v>
      </c>
      <c r="C1113" t="s">
        <v>703</v>
      </c>
      <c r="D1113">
        <v>24961</v>
      </c>
      <c r="E1113">
        <v>26321</v>
      </c>
      <c r="F1113" t="s">
        <v>42</v>
      </c>
      <c r="G1113" s="1">
        <v>0.94833020000000001</v>
      </c>
      <c r="J1113" t="s">
        <v>269</v>
      </c>
      <c r="K1113" t="s">
        <v>41</v>
      </c>
      <c r="L1113" t="s">
        <v>32</v>
      </c>
      <c r="M1113">
        <v>2816</v>
      </c>
      <c r="N1113">
        <v>2939</v>
      </c>
      <c r="O1113" t="s">
        <v>143</v>
      </c>
      <c r="P1113" s="1">
        <v>0.95814900000000003</v>
      </c>
      <c r="S1113" t="s">
        <v>229</v>
      </c>
      <c r="T1113" t="s">
        <v>41</v>
      </c>
      <c r="U1113" t="s">
        <v>26</v>
      </c>
      <c r="W1113">
        <v>1668</v>
      </c>
      <c r="X1113" t="s">
        <v>132</v>
      </c>
      <c r="AB1113" t="s">
        <v>239</v>
      </c>
      <c r="AC1113" t="s">
        <v>41</v>
      </c>
      <c r="AD1113" t="s">
        <v>26</v>
      </c>
      <c r="AF1113">
        <v>2103</v>
      </c>
      <c r="AG1113" t="s">
        <v>132</v>
      </c>
    </row>
    <row r="1114" spans="1:33" x14ac:dyDescent="0.35">
      <c r="A1114" t="s">
        <v>111</v>
      </c>
      <c r="B1114" t="s">
        <v>41</v>
      </c>
      <c r="C1114" t="s">
        <v>703</v>
      </c>
      <c r="D1114">
        <v>4167</v>
      </c>
      <c r="E1114">
        <v>4830</v>
      </c>
      <c r="F1114" t="s">
        <v>42</v>
      </c>
      <c r="G1114" s="1">
        <v>0.86273290000000002</v>
      </c>
      <c r="J1114" t="s">
        <v>269</v>
      </c>
      <c r="K1114" t="s">
        <v>41</v>
      </c>
      <c r="L1114" t="s">
        <v>28</v>
      </c>
      <c r="M1114">
        <v>640</v>
      </c>
      <c r="N1114">
        <v>832</v>
      </c>
      <c r="O1114" t="s">
        <v>143</v>
      </c>
      <c r="P1114" s="1">
        <v>0.76923079999999999</v>
      </c>
      <c r="S1114" t="s">
        <v>229</v>
      </c>
      <c r="T1114" t="s">
        <v>41</v>
      </c>
      <c r="U1114" t="s">
        <v>27</v>
      </c>
      <c r="W1114">
        <v>3856</v>
      </c>
      <c r="X1114" t="s">
        <v>132</v>
      </c>
      <c r="AB1114" t="s">
        <v>239</v>
      </c>
      <c r="AC1114" t="s">
        <v>41</v>
      </c>
      <c r="AD1114" t="s">
        <v>27</v>
      </c>
      <c r="AF1114">
        <v>3602</v>
      </c>
      <c r="AG1114" t="s">
        <v>132</v>
      </c>
    </row>
    <row r="1115" spans="1:33" x14ac:dyDescent="0.35">
      <c r="A1115" t="s">
        <v>112</v>
      </c>
      <c r="B1115" t="s">
        <v>41</v>
      </c>
      <c r="C1115" t="s">
        <v>703</v>
      </c>
      <c r="D1115">
        <v>12931</v>
      </c>
      <c r="E1115">
        <v>14089</v>
      </c>
      <c r="F1115" t="s">
        <v>42</v>
      </c>
      <c r="G1115" s="1">
        <v>0.91780819999999996</v>
      </c>
      <c r="J1115" t="s">
        <v>269</v>
      </c>
      <c r="K1115" t="s">
        <v>41</v>
      </c>
      <c r="L1115" t="s">
        <v>27</v>
      </c>
      <c r="M1115">
        <v>418</v>
      </c>
      <c r="N1115">
        <v>929</v>
      </c>
      <c r="O1115" t="s">
        <v>143</v>
      </c>
      <c r="P1115" s="1">
        <v>0.44994620000000002</v>
      </c>
      <c r="S1115" t="s">
        <v>230</v>
      </c>
      <c r="T1115" t="s">
        <v>41</v>
      </c>
      <c r="U1115" t="s">
        <v>26</v>
      </c>
      <c r="W1115">
        <v>361</v>
      </c>
      <c r="X1115" t="s">
        <v>132</v>
      </c>
      <c r="AB1115" t="s">
        <v>240</v>
      </c>
      <c r="AC1115" t="s">
        <v>41</v>
      </c>
      <c r="AD1115" t="s">
        <v>26</v>
      </c>
      <c r="AF1115">
        <v>2418</v>
      </c>
      <c r="AG1115" t="s">
        <v>132</v>
      </c>
    </row>
    <row r="1116" spans="1:33" x14ac:dyDescent="0.35">
      <c r="A1116" t="s">
        <v>113</v>
      </c>
      <c r="B1116" t="s">
        <v>41</v>
      </c>
      <c r="C1116" t="s">
        <v>703</v>
      </c>
      <c r="D1116">
        <v>6648</v>
      </c>
      <c r="E1116">
        <v>7718</v>
      </c>
      <c r="F1116" t="s">
        <v>42</v>
      </c>
      <c r="G1116" s="1">
        <v>0.86136310000000005</v>
      </c>
      <c r="J1116" t="s">
        <v>269</v>
      </c>
      <c r="K1116" t="s">
        <v>41</v>
      </c>
      <c r="L1116" t="s">
        <v>26</v>
      </c>
      <c r="M1116">
        <v>3</v>
      </c>
      <c r="N1116">
        <v>574</v>
      </c>
      <c r="O1116" t="s">
        <v>143</v>
      </c>
      <c r="P1116" s="1">
        <v>5.2265000000000002E-3</v>
      </c>
      <c r="S1116" t="s">
        <v>230</v>
      </c>
      <c r="T1116" t="s">
        <v>41</v>
      </c>
      <c r="U1116" t="s">
        <v>27</v>
      </c>
      <c r="W1116">
        <v>477</v>
      </c>
      <c r="X1116" t="s">
        <v>132</v>
      </c>
      <c r="AB1116" t="s">
        <v>240</v>
      </c>
      <c r="AC1116" t="s">
        <v>41</v>
      </c>
      <c r="AD1116" t="s">
        <v>27</v>
      </c>
      <c r="AF1116">
        <v>3621</v>
      </c>
      <c r="AG1116" t="s">
        <v>132</v>
      </c>
    </row>
    <row r="1117" spans="1:33" x14ac:dyDescent="0.35">
      <c r="A1117" t="s">
        <v>114</v>
      </c>
      <c r="B1117" t="s">
        <v>41</v>
      </c>
      <c r="C1117" t="s">
        <v>703</v>
      </c>
      <c r="D1117">
        <v>6336</v>
      </c>
      <c r="E1117">
        <v>7571</v>
      </c>
      <c r="F1117" t="s">
        <v>42</v>
      </c>
      <c r="G1117" s="1">
        <v>0.8368776</v>
      </c>
      <c r="J1117" t="s">
        <v>270</v>
      </c>
      <c r="K1117" t="s">
        <v>41</v>
      </c>
      <c r="L1117" t="s">
        <v>32</v>
      </c>
      <c r="M1117">
        <v>5050</v>
      </c>
      <c r="N1117">
        <v>5223</v>
      </c>
      <c r="O1117" t="s">
        <v>143</v>
      </c>
      <c r="P1117" s="1">
        <v>0.96687730000000005</v>
      </c>
      <c r="S1117" t="s">
        <v>231</v>
      </c>
      <c r="T1117" t="s">
        <v>41</v>
      </c>
      <c r="U1117" t="s">
        <v>32</v>
      </c>
      <c r="V1117">
        <v>12525</v>
      </c>
      <c r="W1117">
        <v>15885</v>
      </c>
      <c r="X1117" t="s">
        <v>132</v>
      </c>
      <c r="Y1117" s="1">
        <v>0.78847970000000001</v>
      </c>
      <c r="AB1117" t="s">
        <v>241</v>
      </c>
      <c r="AC1117" t="s">
        <v>41</v>
      </c>
      <c r="AD1117" t="s">
        <v>26</v>
      </c>
      <c r="AF1117">
        <v>1134</v>
      </c>
      <c r="AG1117" t="s">
        <v>132</v>
      </c>
    </row>
    <row r="1118" spans="1:33" x14ac:dyDescent="0.35">
      <c r="A1118" t="s">
        <v>115</v>
      </c>
      <c r="B1118" t="s">
        <v>41</v>
      </c>
      <c r="C1118" t="s">
        <v>703</v>
      </c>
      <c r="D1118">
        <v>5639</v>
      </c>
      <c r="E1118">
        <v>6948</v>
      </c>
      <c r="F1118" t="s">
        <v>42</v>
      </c>
      <c r="G1118" s="1">
        <v>0.8116004</v>
      </c>
      <c r="J1118" t="s">
        <v>270</v>
      </c>
      <c r="K1118" t="s">
        <v>41</v>
      </c>
      <c r="L1118" t="s">
        <v>703</v>
      </c>
      <c r="M1118">
        <v>9314</v>
      </c>
      <c r="N1118">
        <v>10900</v>
      </c>
      <c r="O1118" t="s">
        <v>143</v>
      </c>
      <c r="P1118" s="1">
        <v>0.85449540000000002</v>
      </c>
      <c r="S1118" t="s">
        <v>231</v>
      </c>
      <c r="T1118" t="s">
        <v>41</v>
      </c>
      <c r="U1118" t="s">
        <v>703</v>
      </c>
      <c r="V1118">
        <v>26881</v>
      </c>
      <c r="W1118">
        <v>46651</v>
      </c>
      <c r="X1118" t="s">
        <v>132</v>
      </c>
      <c r="Y1118" s="1">
        <v>0.57621480000000003</v>
      </c>
      <c r="AB1118" t="s">
        <v>241</v>
      </c>
      <c r="AC1118" t="s">
        <v>41</v>
      </c>
      <c r="AD1118" t="s">
        <v>27</v>
      </c>
      <c r="AF1118">
        <v>1835</v>
      </c>
      <c r="AG1118" t="s">
        <v>132</v>
      </c>
    </row>
    <row r="1119" spans="1:33" x14ac:dyDescent="0.35">
      <c r="A1119" t="s">
        <v>116</v>
      </c>
      <c r="B1119" t="s">
        <v>41</v>
      </c>
      <c r="C1119" t="s">
        <v>703</v>
      </c>
      <c r="D1119">
        <v>10989</v>
      </c>
      <c r="E1119">
        <v>13924</v>
      </c>
      <c r="F1119" t="s">
        <v>42</v>
      </c>
      <c r="G1119" s="1">
        <v>0.78921289999999999</v>
      </c>
      <c r="J1119" t="s">
        <v>270</v>
      </c>
      <c r="K1119" t="s">
        <v>41</v>
      </c>
      <c r="L1119" t="s">
        <v>28</v>
      </c>
      <c r="M1119">
        <v>957</v>
      </c>
      <c r="N1119">
        <v>1198</v>
      </c>
      <c r="O1119" t="s">
        <v>143</v>
      </c>
      <c r="P1119" s="1">
        <v>0.79883139999999997</v>
      </c>
      <c r="S1119" t="s">
        <v>231</v>
      </c>
      <c r="T1119" t="s">
        <v>41</v>
      </c>
      <c r="U1119" t="s">
        <v>28</v>
      </c>
      <c r="V1119">
        <v>1985</v>
      </c>
      <c r="W1119">
        <v>7185</v>
      </c>
      <c r="X1119" t="s">
        <v>132</v>
      </c>
      <c r="Y1119" s="1">
        <v>0.27627000000000002</v>
      </c>
      <c r="AB1119" t="s">
        <v>243</v>
      </c>
      <c r="AC1119" t="s">
        <v>41</v>
      </c>
      <c r="AD1119" t="s">
        <v>26</v>
      </c>
      <c r="AF1119">
        <v>5169</v>
      </c>
      <c r="AG1119" t="s">
        <v>132</v>
      </c>
    </row>
    <row r="1120" spans="1:33" x14ac:dyDescent="0.35">
      <c r="A1120" t="s">
        <v>117</v>
      </c>
      <c r="B1120" t="s">
        <v>41</v>
      </c>
      <c r="C1120" t="s">
        <v>703</v>
      </c>
      <c r="D1120">
        <v>251</v>
      </c>
      <c r="E1120">
        <v>292</v>
      </c>
      <c r="F1120" t="s">
        <v>42</v>
      </c>
      <c r="G1120" s="1">
        <v>0.85958900000000005</v>
      </c>
      <c r="J1120" t="s">
        <v>270</v>
      </c>
      <c r="K1120" t="s">
        <v>41</v>
      </c>
      <c r="L1120" t="s">
        <v>27</v>
      </c>
      <c r="M1120">
        <v>537</v>
      </c>
      <c r="N1120">
        <v>1386</v>
      </c>
      <c r="O1120" t="s">
        <v>143</v>
      </c>
      <c r="P1120" s="1">
        <v>0.38744590000000001</v>
      </c>
      <c r="S1120" t="s">
        <v>231</v>
      </c>
      <c r="T1120" t="s">
        <v>41</v>
      </c>
      <c r="U1120" t="s">
        <v>27</v>
      </c>
      <c r="V1120">
        <v>5</v>
      </c>
      <c r="W1120">
        <v>6824</v>
      </c>
      <c r="X1120" t="s">
        <v>132</v>
      </c>
      <c r="Y1120" s="1">
        <v>7.3269999999999997E-4</v>
      </c>
      <c r="AB1120" t="s">
        <v>243</v>
      </c>
      <c r="AC1120" t="s">
        <v>41</v>
      </c>
      <c r="AD1120" t="s">
        <v>27</v>
      </c>
      <c r="AF1120">
        <v>8441</v>
      </c>
      <c r="AG1120" t="s">
        <v>132</v>
      </c>
    </row>
    <row r="1121" spans="1:34" x14ac:dyDescent="0.35">
      <c r="A1121" t="s">
        <v>118</v>
      </c>
      <c r="B1121" t="s">
        <v>41</v>
      </c>
      <c r="C1121" t="s">
        <v>703</v>
      </c>
      <c r="D1121">
        <v>5591</v>
      </c>
      <c r="E1121">
        <v>7506</v>
      </c>
      <c r="F1121" t="s">
        <v>42</v>
      </c>
      <c r="G1121" s="1">
        <v>0.74487080000000006</v>
      </c>
      <c r="J1121" t="s">
        <v>270</v>
      </c>
      <c r="K1121" t="s">
        <v>41</v>
      </c>
      <c r="L1121" t="s">
        <v>26</v>
      </c>
      <c r="M1121">
        <v>1</v>
      </c>
      <c r="N1121">
        <v>957</v>
      </c>
      <c r="O1121" t="s">
        <v>143</v>
      </c>
      <c r="P1121" s="1">
        <v>1.0449000000000001E-3</v>
      </c>
      <c r="S1121" t="s">
        <v>231</v>
      </c>
      <c r="T1121" t="s">
        <v>41</v>
      </c>
      <c r="U1121" t="s">
        <v>26</v>
      </c>
      <c r="W1121">
        <v>3483</v>
      </c>
      <c r="X1121" t="s">
        <v>132</v>
      </c>
      <c r="AB1121" t="s">
        <v>244</v>
      </c>
      <c r="AC1121" t="s">
        <v>41</v>
      </c>
      <c r="AD1121" t="s">
        <v>26</v>
      </c>
      <c r="AF1121">
        <v>1904</v>
      </c>
      <c r="AG1121" t="s">
        <v>132</v>
      </c>
    </row>
    <row r="1122" spans="1:34" x14ac:dyDescent="0.35">
      <c r="A1122" t="s">
        <v>119</v>
      </c>
      <c r="B1122" t="s">
        <v>41</v>
      </c>
      <c r="C1122" t="s">
        <v>703</v>
      </c>
      <c r="D1122">
        <v>13599</v>
      </c>
      <c r="E1122">
        <v>16322</v>
      </c>
      <c r="F1122" t="s">
        <v>42</v>
      </c>
      <c r="G1122" s="1">
        <v>0.83316990000000002</v>
      </c>
      <c r="J1122" t="s">
        <v>271</v>
      </c>
      <c r="K1122" t="s">
        <v>41</v>
      </c>
      <c r="L1122" t="s">
        <v>32</v>
      </c>
      <c r="M1122">
        <v>5620</v>
      </c>
      <c r="N1122">
        <v>5878</v>
      </c>
      <c r="O1122" t="s">
        <v>143</v>
      </c>
      <c r="P1122" s="1">
        <v>0.9561075</v>
      </c>
      <c r="S1122" t="s">
        <v>232</v>
      </c>
      <c r="T1122" t="s">
        <v>41</v>
      </c>
      <c r="U1122" t="s">
        <v>32</v>
      </c>
      <c r="V1122">
        <v>5990</v>
      </c>
      <c r="W1122">
        <v>6372</v>
      </c>
      <c r="X1122" t="s">
        <v>132</v>
      </c>
      <c r="Y1122" s="1">
        <v>0.94005019999999995</v>
      </c>
      <c r="AB1122" t="s">
        <v>244</v>
      </c>
      <c r="AC1122" t="s">
        <v>41</v>
      </c>
      <c r="AD1122" t="s">
        <v>28</v>
      </c>
      <c r="AF1122">
        <v>2674</v>
      </c>
      <c r="AG1122" t="s">
        <v>132</v>
      </c>
    </row>
    <row r="1123" spans="1:34" x14ac:dyDescent="0.35">
      <c r="A1123" t="s">
        <v>120</v>
      </c>
      <c r="B1123" t="s">
        <v>41</v>
      </c>
      <c r="C1123" t="s">
        <v>703</v>
      </c>
      <c r="D1123">
        <v>10431</v>
      </c>
      <c r="E1123">
        <v>12477</v>
      </c>
      <c r="F1123" t="s">
        <v>42</v>
      </c>
      <c r="G1123" s="1">
        <v>0.83601829999999999</v>
      </c>
      <c r="J1123" t="s">
        <v>271</v>
      </c>
      <c r="K1123" t="s">
        <v>41</v>
      </c>
      <c r="L1123" t="s">
        <v>703</v>
      </c>
      <c r="M1123">
        <v>9676</v>
      </c>
      <c r="N1123">
        <v>11545</v>
      </c>
      <c r="O1123" t="s">
        <v>143</v>
      </c>
      <c r="P1123" s="1">
        <v>0.83811179999999996</v>
      </c>
      <c r="S1123" t="s">
        <v>232</v>
      </c>
      <c r="T1123" t="s">
        <v>41</v>
      </c>
      <c r="U1123" t="s">
        <v>703</v>
      </c>
      <c r="V1123">
        <v>8900</v>
      </c>
      <c r="W1123">
        <v>14693</v>
      </c>
      <c r="X1123" t="s">
        <v>132</v>
      </c>
      <c r="Y1123" s="1">
        <v>0.60573060000000001</v>
      </c>
      <c r="AB1123" t="s">
        <v>244</v>
      </c>
      <c r="AC1123" t="s">
        <v>41</v>
      </c>
      <c r="AD1123" t="s">
        <v>27</v>
      </c>
      <c r="AF1123">
        <v>2918</v>
      </c>
      <c r="AG1123" t="s">
        <v>132</v>
      </c>
    </row>
    <row r="1124" spans="1:34" x14ac:dyDescent="0.35">
      <c r="A1124" t="s">
        <v>121</v>
      </c>
      <c r="B1124" t="s">
        <v>41</v>
      </c>
      <c r="C1124" t="s">
        <v>703</v>
      </c>
      <c r="D1124">
        <v>824</v>
      </c>
      <c r="E1124">
        <v>1052</v>
      </c>
      <c r="F1124" t="s">
        <v>42</v>
      </c>
      <c r="G1124" s="1">
        <v>0.78326989999999996</v>
      </c>
      <c r="J1124" t="s">
        <v>271</v>
      </c>
      <c r="K1124" t="s">
        <v>41</v>
      </c>
      <c r="L1124" t="s">
        <v>28</v>
      </c>
      <c r="M1124">
        <v>911</v>
      </c>
      <c r="N1124">
        <v>1192</v>
      </c>
      <c r="O1124" t="s">
        <v>143</v>
      </c>
      <c r="P1124" s="1">
        <v>0.76426170000000004</v>
      </c>
      <c r="S1124" t="s">
        <v>232</v>
      </c>
      <c r="T1124" t="s">
        <v>41</v>
      </c>
      <c r="U1124" t="s">
        <v>28</v>
      </c>
      <c r="V1124">
        <v>878</v>
      </c>
      <c r="W1124">
        <v>2776</v>
      </c>
      <c r="X1124" t="s">
        <v>132</v>
      </c>
      <c r="Y1124" s="1">
        <v>0.31628240000000002</v>
      </c>
      <c r="AB1124" t="s">
        <v>245</v>
      </c>
      <c r="AC1124" t="s">
        <v>41</v>
      </c>
      <c r="AD1124" t="s">
        <v>26</v>
      </c>
      <c r="AF1124">
        <v>7762</v>
      </c>
      <c r="AG1124" t="s">
        <v>132</v>
      </c>
    </row>
    <row r="1125" spans="1:34" x14ac:dyDescent="0.35">
      <c r="A1125" t="s">
        <v>122</v>
      </c>
      <c r="B1125" t="s">
        <v>41</v>
      </c>
      <c r="C1125" t="s">
        <v>703</v>
      </c>
      <c r="D1125">
        <v>11804</v>
      </c>
      <c r="E1125">
        <v>15424</v>
      </c>
      <c r="F1125" t="s">
        <v>42</v>
      </c>
      <c r="G1125" s="1">
        <v>0.7653008</v>
      </c>
      <c r="J1125" t="s">
        <v>271</v>
      </c>
      <c r="K1125" t="s">
        <v>41</v>
      </c>
      <c r="L1125" t="s">
        <v>27</v>
      </c>
      <c r="M1125">
        <v>480</v>
      </c>
      <c r="N1125">
        <v>1414</v>
      </c>
      <c r="O1125" t="s">
        <v>143</v>
      </c>
      <c r="P1125" s="1">
        <v>0.3394625</v>
      </c>
      <c r="S1125" t="s">
        <v>232</v>
      </c>
      <c r="T1125" t="s">
        <v>41</v>
      </c>
      <c r="U1125" t="s">
        <v>27</v>
      </c>
      <c r="V1125">
        <v>2</v>
      </c>
      <c r="W1125">
        <v>2072</v>
      </c>
      <c r="X1125" t="s">
        <v>132</v>
      </c>
      <c r="Y1125" s="1">
        <v>9.6529999999999999E-4</v>
      </c>
      <c r="AB1125" t="s">
        <v>245</v>
      </c>
      <c r="AC1125" t="s">
        <v>41</v>
      </c>
      <c r="AD1125" t="s">
        <v>27</v>
      </c>
      <c r="AF1125">
        <v>11684</v>
      </c>
      <c r="AG1125" t="s">
        <v>132</v>
      </c>
    </row>
    <row r="1126" spans="1:34" x14ac:dyDescent="0.35">
      <c r="A1126" t="s">
        <v>123</v>
      </c>
      <c r="B1126" t="s">
        <v>41</v>
      </c>
      <c r="C1126" t="s">
        <v>703</v>
      </c>
      <c r="D1126">
        <v>11072</v>
      </c>
      <c r="E1126">
        <v>13302</v>
      </c>
      <c r="F1126" t="s">
        <v>42</v>
      </c>
      <c r="G1126" s="1">
        <v>0.83235599999999998</v>
      </c>
      <c r="J1126" t="s">
        <v>271</v>
      </c>
      <c r="K1126" t="s">
        <v>41</v>
      </c>
      <c r="L1126" t="s">
        <v>26</v>
      </c>
      <c r="N1126">
        <v>1022</v>
      </c>
      <c r="O1126" t="s">
        <v>143</v>
      </c>
      <c r="S1126" t="s">
        <v>232</v>
      </c>
      <c r="T1126" t="s">
        <v>41</v>
      </c>
      <c r="U1126" t="s">
        <v>26</v>
      </c>
      <c r="W1126">
        <v>701</v>
      </c>
      <c r="X1126" t="s">
        <v>132</v>
      </c>
      <c r="AB1126" t="s">
        <v>246</v>
      </c>
      <c r="AC1126" t="s">
        <v>41</v>
      </c>
      <c r="AD1126" t="s">
        <v>32</v>
      </c>
      <c r="AE1126">
        <v>1294</v>
      </c>
      <c r="AF1126">
        <v>3989</v>
      </c>
      <c r="AG1126" t="s">
        <v>132</v>
      </c>
      <c r="AH1126" s="1">
        <v>0.32439210000000002</v>
      </c>
    </row>
    <row r="1127" spans="1:34" x14ac:dyDescent="0.35">
      <c r="A1127" t="s">
        <v>124</v>
      </c>
      <c r="B1127" t="s">
        <v>41</v>
      </c>
      <c r="C1127" t="s">
        <v>703</v>
      </c>
      <c r="D1127">
        <v>13626</v>
      </c>
      <c r="E1127">
        <v>16319</v>
      </c>
      <c r="F1127" t="s">
        <v>42</v>
      </c>
      <c r="G1127" s="1">
        <v>0.83497759999999999</v>
      </c>
      <c r="J1127" t="s">
        <v>272</v>
      </c>
      <c r="K1127" t="s">
        <v>41</v>
      </c>
      <c r="L1127" t="s">
        <v>32</v>
      </c>
      <c r="M1127">
        <v>5186</v>
      </c>
      <c r="N1127">
        <v>5797</v>
      </c>
      <c r="O1127" t="s">
        <v>143</v>
      </c>
      <c r="P1127" s="1">
        <v>0.89460059999999997</v>
      </c>
      <c r="S1127" t="s">
        <v>233</v>
      </c>
      <c r="T1127" t="s">
        <v>41</v>
      </c>
      <c r="U1127" t="s">
        <v>32</v>
      </c>
      <c r="V1127">
        <v>3371</v>
      </c>
      <c r="W1127">
        <v>4059</v>
      </c>
      <c r="X1127" t="s">
        <v>132</v>
      </c>
      <c r="Y1127" s="1">
        <v>0.83050009999999996</v>
      </c>
      <c r="AB1127" t="s">
        <v>246</v>
      </c>
      <c r="AC1127" t="s">
        <v>41</v>
      </c>
      <c r="AD1127" t="s">
        <v>703</v>
      </c>
      <c r="AE1127">
        <v>369</v>
      </c>
      <c r="AF1127">
        <v>10477</v>
      </c>
      <c r="AG1127" t="s">
        <v>132</v>
      </c>
      <c r="AH1127" s="1">
        <v>3.5220000000000001E-2</v>
      </c>
    </row>
    <row r="1128" spans="1:34" x14ac:dyDescent="0.35">
      <c r="A1128" t="s">
        <v>125</v>
      </c>
      <c r="B1128" t="s">
        <v>41</v>
      </c>
      <c r="C1128" t="s">
        <v>703</v>
      </c>
      <c r="D1128">
        <v>21087</v>
      </c>
      <c r="E1128">
        <v>24739</v>
      </c>
      <c r="F1128" t="s">
        <v>42</v>
      </c>
      <c r="G1128" s="1">
        <v>0.85237879999999999</v>
      </c>
      <c r="J1128" t="s">
        <v>272</v>
      </c>
      <c r="K1128" t="s">
        <v>41</v>
      </c>
      <c r="L1128" t="s">
        <v>703</v>
      </c>
      <c r="M1128">
        <v>13511</v>
      </c>
      <c r="N1128">
        <v>15802</v>
      </c>
      <c r="O1128" t="s">
        <v>143</v>
      </c>
      <c r="P1128" s="1">
        <v>0.85501839999999996</v>
      </c>
      <c r="S1128" t="s">
        <v>233</v>
      </c>
      <c r="T1128" t="s">
        <v>41</v>
      </c>
      <c r="U1128" t="s">
        <v>703</v>
      </c>
      <c r="V1128">
        <v>4419</v>
      </c>
      <c r="W1128">
        <v>8272</v>
      </c>
      <c r="X1128" t="s">
        <v>132</v>
      </c>
      <c r="Y1128" s="1">
        <v>0.53421180000000001</v>
      </c>
      <c r="AB1128" t="s">
        <v>246</v>
      </c>
      <c r="AC1128" t="s">
        <v>41</v>
      </c>
      <c r="AD1128" t="s">
        <v>28</v>
      </c>
      <c r="AE1128">
        <v>2</v>
      </c>
      <c r="AF1128">
        <v>1624</v>
      </c>
      <c r="AG1128" t="s">
        <v>132</v>
      </c>
      <c r="AH1128" s="1">
        <v>1.2315E-3</v>
      </c>
    </row>
    <row r="1129" spans="1:34" x14ac:dyDescent="0.35">
      <c r="A1129" t="s">
        <v>126</v>
      </c>
      <c r="B1129" t="s">
        <v>41</v>
      </c>
      <c r="C1129" t="s">
        <v>703</v>
      </c>
      <c r="D1129">
        <v>6395</v>
      </c>
      <c r="E1129">
        <v>7152</v>
      </c>
      <c r="F1129" t="s">
        <v>42</v>
      </c>
      <c r="G1129" s="1">
        <v>0.89415549999999999</v>
      </c>
      <c r="J1129" t="s">
        <v>272</v>
      </c>
      <c r="K1129" t="s">
        <v>41</v>
      </c>
      <c r="L1129" t="s">
        <v>28</v>
      </c>
      <c r="M1129">
        <v>1831</v>
      </c>
      <c r="N1129">
        <v>2246</v>
      </c>
      <c r="O1129" t="s">
        <v>143</v>
      </c>
      <c r="P1129" s="1">
        <v>0.81522709999999998</v>
      </c>
      <c r="S1129" t="s">
        <v>233</v>
      </c>
      <c r="T1129" t="s">
        <v>41</v>
      </c>
      <c r="U1129" t="s">
        <v>28</v>
      </c>
      <c r="V1129">
        <v>224</v>
      </c>
      <c r="W1129">
        <v>916</v>
      </c>
      <c r="X1129" t="s">
        <v>132</v>
      </c>
      <c r="Y1129" s="1">
        <v>0.24454149999999999</v>
      </c>
      <c r="AB1129" t="s">
        <v>246</v>
      </c>
      <c r="AC1129" t="s">
        <v>41</v>
      </c>
      <c r="AD1129" t="s">
        <v>26</v>
      </c>
      <c r="AF1129">
        <v>802</v>
      </c>
      <c r="AG1129" t="s">
        <v>132</v>
      </c>
    </row>
    <row r="1130" spans="1:34" x14ac:dyDescent="0.35">
      <c r="A1130" t="s">
        <v>127</v>
      </c>
      <c r="B1130" t="s">
        <v>41</v>
      </c>
      <c r="C1130" t="s">
        <v>703</v>
      </c>
      <c r="D1130">
        <v>3706</v>
      </c>
      <c r="E1130">
        <v>4111</v>
      </c>
      <c r="F1130" t="s">
        <v>42</v>
      </c>
      <c r="G1130" s="1">
        <v>0.90148379999999995</v>
      </c>
      <c r="J1130" t="s">
        <v>272</v>
      </c>
      <c r="K1130" t="s">
        <v>41</v>
      </c>
      <c r="L1130" t="s">
        <v>27</v>
      </c>
      <c r="M1130">
        <v>841</v>
      </c>
      <c r="N1130">
        <v>2365</v>
      </c>
      <c r="O1130" t="s">
        <v>143</v>
      </c>
      <c r="P1130" s="1">
        <v>0.35560249999999999</v>
      </c>
      <c r="S1130" t="s">
        <v>233</v>
      </c>
      <c r="T1130" t="s">
        <v>41</v>
      </c>
      <c r="U1130" t="s">
        <v>26</v>
      </c>
      <c r="W1130">
        <v>534</v>
      </c>
      <c r="X1130" t="s">
        <v>132</v>
      </c>
      <c r="AB1130" t="s">
        <v>246</v>
      </c>
      <c r="AC1130" t="s">
        <v>41</v>
      </c>
      <c r="AD1130" t="s">
        <v>27</v>
      </c>
      <c r="AF1130">
        <v>1618</v>
      </c>
      <c r="AG1130" t="s">
        <v>132</v>
      </c>
    </row>
    <row r="1131" spans="1:34" x14ac:dyDescent="0.35">
      <c r="A1131" t="s">
        <v>128</v>
      </c>
      <c r="B1131" t="s">
        <v>41</v>
      </c>
      <c r="C1131" t="s">
        <v>703</v>
      </c>
      <c r="D1131">
        <v>11811</v>
      </c>
      <c r="E1131">
        <v>14739</v>
      </c>
      <c r="F1131" t="s">
        <v>42</v>
      </c>
      <c r="G1131" s="1">
        <v>0.80134340000000004</v>
      </c>
      <c r="J1131" t="s">
        <v>272</v>
      </c>
      <c r="K1131" t="s">
        <v>41</v>
      </c>
      <c r="L1131" t="s">
        <v>26</v>
      </c>
      <c r="N1131">
        <v>1248</v>
      </c>
      <c r="O1131" t="s">
        <v>143</v>
      </c>
      <c r="S1131" t="s">
        <v>233</v>
      </c>
      <c r="T1131" t="s">
        <v>41</v>
      </c>
      <c r="U1131" t="s">
        <v>27</v>
      </c>
      <c r="W1131">
        <v>956</v>
      </c>
      <c r="X1131" t="s">
        <v>132</v>
      </c>
      <c r="AB1131" t="s">
        <v>247</v>
      </c>
      <c r="AC1131" t="s">
        <v>41</v>
      </c>
      <c r="AD1131" t="s">
        <v>26</v>
      </c>
      <c r="AF1131">
        <v>1973</v>
      </c>
      <c r="AG1131" t="s">
        <v>132</v>
      </c>
    </row>
    <row r="1132" spans="1:34" x14ac:dyDescent="0.35">
      <c r="A1132" t="s">
        <v>129</v>
      </c>
      <c r="B1132" t="s">
        <v>41</v>
      </c>
      <c r="C1132" t="s">
        <v>703</v>
      </c>
      <c r="D1132">
        <v>7140</v>
      </c>
      <c r="E1132">
        <v>8995</v>
      </c>
      <c r="F1132" t="s">
        <v>42</v>
      </c>
      <c r="G1132" s="1">
        <v>0.79377430000000004</v>
      </c>
      <c r="J1132" t="s">
        <v>273</v>
      </c>
      <c r="K1132" t="s">
        <v>41</v>
      </c>
      <c r="L1132" t="s">
        <v>32</v>
      </c>
      <c r="M1132">
        <v>5796</v>
      </c>
      <c r="N1132">
        <v>6044</v>
      </c>
      <c r="O1132" t="s">
        <v>143</v>
      </c>
      <c r="P1132" s="1">
        <v>0.95896760000000003</v>
      </c>
      <c r="S1132" t="s">
        <v>234</v>
      </c>
      <c r="T1132" t="s">
        <v>41</v>
      </c>
      <c r="U1132" t="s">
        <v>32</v>
      </c>
      <c r="V1132">
        <v>7821</v>
      </c>
      <c r="W1132">
        <v>8912</v>
      </c>
      <c r="X1132" t="s">
        <v>132</v>
      </c>
      <c r="Y1132" s="1">
        <v>0.87758080000000005</v>
      </c>
      <c r="AB1132" t="s">
        <v>247</v>
      </c>
      <c r="AC1132" t="s">
        <v>41</v>
      </c>
      <c r="AD1132" t="s">
        <v>28</v>
      </c>
      <c r="AF1132">
        <v>3153</v>
      </c>
      <c r="AG1132" t="s">
        <v>132</v>
      </c>
    </row>
    <row r="1133" spans="1:34" x14ac:dyDescent="0.35">
      <c r="A1133" t="s">
        <v>130</v>
      </c>
      <c r="B1133" t="s">
        <v>41</v>
      </c>
      <c r="C1133" t="s">
        <v>703</v>
      </c>
      <c r="D1133">
        <v>7544</v>
      </c>
      <c r="E1133">
        <v>9135</v>
      </c>
      <c r="F1133" t="s">
        <v>42</v>
      </c>
      <c r="G1133" s="1">
        <v>0.82583470000000003</v>
      </c>
      <c r="J1133" t="s">
        <v>273</v>
      </c>
      <c r="K1133" t="s">
        <v>41</v>
      </c>
      <c r="L1133" t="s">
        <v>703</v>
      </c>
      <c r="M1133">
        <v>13165</v>
      </c>
      <c r="N1133">
        <v>15222</v>
      </c>
      <c r="O1133" t="s">
        <v>143</v>
      </c>
      <c r="P1133" s="1">
        <v>0.86486660000000004</v>
      </c>
      <c r="S1133" t="s">
        <v>234</v>
      </c>
      <c r="T1133" t="s">
        <v>41</v>
      </c>
      <c r="U1133" t="s">
        <v>703</v>
      </c>
      <c r="V1133">
        <v>9890</v>
      </c>
      <c r="W1133">
        <v>17155</v>
      </c>
      <c r="X1133" t="s">
        <v>132</v>
      </c>
      <c r="Y1133" s="1">
        <v>0.57650829999999997</v>
      </c>
      <c r="AB1133" t="s">
        <v>247</v>
      </c>
      <c r="AC1133" t="s">
        <v>41</v>
      </c>
      <c r="AD1133" t="s">
        <v>27</v>
      </c>
      <c r="AF1133">
        <v>3497</v>
      </c>
      <c r="AG1133" t="s">
        <v>132</v>
      </c>
    </row>
    <row r="1134" spans="1:34" x14ac:dyDescent="0.35">
      <c r="A1134" t="s">
        <v>131</v>
      </c>
      <c r="B1134" t="s">
        <v>41</v>
      </c>
      <c r="C1134" t="s">
        <v>703</v>
      </c>
      <c r="D1134">
        <v>4769</v>
      </c>
      <c r="E1134">
        <v>5664</v>
      </c>
      <c r="F1134" t="s">
        <v>132</v>
      </c>
      <c r="G1134" s="1">
        <v>0.84198450000000002</v>
      </c>
      <c r="J1134" t="s">
        <v>273</v>
      </c>
      <c r="K1134" t="s">
        <v>41</v>
      </c>
      <c r="L1134" t="s">
        <v>28</v>
      </c>
      <c r="M1134">
        <v>1469</v>
      </c>
      <c r="N1134">
        <v>1764</v>
      </c>
      <c r="O1134" t="s">
        <v>143</v>
      </c>
      <c r="P1134" s="1">
        <v>0.83276640000000002</v>
      </c>
      <c r="S1134" t="s">
        <v>234</v>
      </c>
      <c r="T1134" t="s">
        <v>41</v>
      </c>
      <c r="U1134" t="s">
        <v>28</v>
      </c>
      <c r="V1134">
        <v>830</v>
      </c>
      <c r="W1134">
        <v>2766</v>
      </c>
      <c r="X1134" t="s">
        <v>132</v>
      </c>
      <c r="Y1134" s="1">
        <v>0.30007230000000001</v>
      </c>
      <c r="AB1134" t="s">
        <v>248</v>
      </c>
      <c r="AC1134" t="s">
        <v>41</v>
      </c>
      <c r="AD1134" t="s">
        <v>32</v>
      </c>
      <c r="AE1134">
        <v>2441</v>
      </c>
      <c r="AF1134">
        <v>7462</v>
      </c>
      <c r="AG1134" t="s">
        <v>132</v>
      </c>
      <c r="AH1134" s="1">
        <v>0.32712409999999997</v>
      </c>
    </row>
    <row r="1135" spans="1:34" x14ac:dyDescent="0.35">
      <c r="A1135" t="s">
        <v>133</v>
      </c>
      <c r="B1135" t="s">
        <v>41</v>
      </c>
      <c r="C1135" t="s">
        <v>703</v>
      </c>
      <c r="D1135">
        <v>9682</v>
      </c>
      <c r="E1135">
        <v>12352</v>
      </c>
      <c r="F1135" t="s">
        <v>132</v>
      </c>
      <c r="G1135" s="1">
        <v>0.78384069999999995</v>
      </c>
      <c r="J1135" t="s">
        <v>273</v>
      </c>
      <c r="K1135" t="s">
        <v>41</v>
      </c>
      <c r="L1135" t="s">
        <v>27</v>
      </c>
      <c r="M1135">
        <v>711</v>
      </c>
      <c r="N1135">
        <v>2047</v>
      </c>
      <c r="O1135" t="s">
        <v>143</v>
      </c>
      <c r="P1135" s="1">
        <v>0.34733760000000002</v>
      </c>
      <c r="S1135" t="s">
        <v>234</v>
      </c>
      <c r="T1135" t="s">
        <v>41</v>
      </c>
      <c r="U1135" t="s">
        <v>27</v>
      </c>
      <c r="V1135">
        <v>1</v>
      </c>
      <c r="W1135">
        <v>2278</v>
      </c>
      <c r="X1135" t="s">
        <v>132</v>
      </c>
      <c r="Y1135" s="1">
        <v>4.3899999999999999E-4</v>
      </c>
      <c r="AB1135" t="s">
        <v>248</v>
      </c>
      <c r="AC1135" t="s">
        <v>41</v>
      </c>
      <c r="AD1135" t="s">
        <v>703</v>
      </c>
      <c r="AE1135">
        <v>726</v>
      </c>
      <c r="AF1135">
        <v>21747</v>
      </c>
      <c r="AG1135" t="s">
        <v>132</v>
      </c>
      <c r="AH1135" s="1">
        <v>3.3383900000000001E-2</v>
      </c>
    </row>
    <row r="1136" spans="1:34" x14ac:dyDescent="0.35">
      <c r="A1136" t="s">
        <v>134</v>
      </c>
      <c r="B1136" t="s">
        <v>41</v>
      </c>
      <c r="C1136" t="s">
        <v>703</v>
      </c>
      <c r="D1136">
        <v>22580</v>
      </c>
      <c r="E1136">
        <v>27384</v>
      </c>
      <c r="F1136" t="s">
        <v>132</v>
      </c>
      <c r="G1136" s="1">
        <v>0.82456910000000005</v>
      </c>
      <c r="J1136" t="s">
        <v>273</v>
      </c>
      <c r="K1136" t="s">
        <v>41</v>
      </c>
      <c r="L1136" t="s">
        <v>26</v>
      </c>
      <c r="N1136">
        <v>1255</v>
      </c>
      <c r="O1136" t="s">
        <v>143</v>
      </c>
      <c r="S1136" t="s">
        <v>234</v>
      </c>
      <c r="T1136" t="s">
        <v>41</v>
      </c>
      <c r="U1136" t="s">
        <v>26</v>
      </c>
      <c r="W1136">
        <v>1033</v>
      </c>
      <c r="X1136" t="s">
        <v>132</v>
      </c>
      <c r="AB1136" t="s">
        <v>248</v>
      </c>
      <c r="AC1136" t="s">
        <v>41</v>
      </c>
      <c r="AD1136" t="s">
        <v>28</v>
      </c>
      <c r="AE1136">
        <v>1</v>
      </c>
      <c r="AF1136">
        <v>2897</v>
      </c>
      <c r="AG1136" t="s">
        <v>132</v>
      </c>
      <c r="AH1136" s="1">
        <v>3.4519999999999999E-4</v>
      </c>
    </row>
    <row r="1137" spans="1:34" x14ac:dyDescent="0.35">
      <c r="A1137" t="s">
        <v>135</v>
      </c>
      <c r="B1137" t="s">
        <v>41</v>
      </c>
      <c r="C1137" t="s">
        <v>703</v>
      </c>
      <c r="D1137">
        <v>767</v>
      </c>
      <c r="E1137">
        <v>723</v>
      </c>
      <c r="F1137" t="s">
        <v>132</v>
      </c>
      <c r="G1137" s="1">
        <v>1</v>
      </c>
      <c r="J1137" t="s">
        <v>274</v>
      </c>
      <c r="K1137" t="s">
        <v>41</v>
      </c>
      <c r="L1137" t="s">
        <v>32</v>
      </c>
      <c r="M1137">
        <v>6251</v>
      </c>
      <c r="N1137">
        <v>6386</v>
      </c>
      <c r="O1137" t="s">
        <v>143</v>
      </c>
      <c r="P1137" s="1">
        <v>0.97885999999999995</v>
      </c>
      <c r="S1137" t="s">
        <v>235</v>
      </c>
      <c r="T1137" t="s">
        <v>41</v>
      </c>
      <c r="U1137" t="s">
        <v>32</v>
      </c>
      <c r="V1137">
        <v>10365</v>
      </c>
      <c r="W1137">
        <v>12717</v>
      </c>
      <c r="X1137" t="s">
        <v>132</v>
      </c>
      <c r="Y1137" s="1">
        <v>0.81505070000000002</v>
      </c>
      <c r="AB1137" t="s">
        <v>248</v>
      </c>
      <c r="AC1137" t="s">
        <v>41</v>
      </c>
      <c r="AD1137" t="s">
        <v>26</v>
      </c>
      <c r="AF1137">
        <v>1507</v>
      </c>
      <c r="AG1137" t="s">
        <v>132</v>
      </c>
    </row>
    <row r="1138" spans="1:34" x14ac:dyDescent="0.35">
      <c r="A1138" t="s">
        <v>136</v>
      </c>
      <c r="B1138" t="s">
        <v>68</v>
      </c>
      <c r="C1138" t="s">
        <v>703</v>
      </c>
      <c r="D1138">
        <v>2860</v>
      </c>
      <c r="E1138">
        <v>3060</v>
      </c>
      <c r="F1138" t="s">
        <v>132</v>
      </c>
      <c r="G1138" s="1">
        <v>0.93464049999999999</v>
      </c>
      <c r="J1138" t="s">
        <v>274</v>
      </c>
      <c r="K1138" t="s">
        <v>41</v>
      </c>
      <c r="L1138" t="s">
        <v>28</v>
      </c>
      <c r="M1138">
        <v>1865</v>
      </c>
      <c r="N1138">
        <v>2112</v>
      </c>
      <c r="O1138" t="s">
        <v>143</v>
      </c>
      <c r="P1138" s="1">
        <v>0.88304919999999998</v>
      </c>
      <c r="S1138" t="s">
        <v>235</v>
      </c>
      <c r="T1138" t="s">
        <v>41</v>
      </c>
      <c r="U1138" t="s">
        <v>703</v>
      </c>
      <c r="V1138">
        <v>27930</v>
      </c>
      <c r="W1138">
        <v>46778</v>
      </c>
      <c r="X1138" t="s">
        <v>132</v>
      </c>
      <c r="Y1138" s="1">
        <v>0.59707549999999998</v>
      </c>
      <c r="AB1138" t="s">
        <v>248</v>
      </c>
      <c r="AC1138" t="s">
        <v>41</v>
      </c>
      <c r="AD1138" t="s">
        <v>27</v>
      </c>
      <c r="AF1138">
        <v>2475</v>
      </c>
      <c r="AG1138" t="s">
        <v>132</v>
      </c>
    </row>
    <row r="1139" spans="1:34" x14ac:dyDescent="0.35">
      <c r="A1139" t="s">
        <v>137</v>
      </c>
      <c r="B1139" t="s">
        <v>41</v>
      </c>
      <c r="C1139" t="s">
        <v>703</v>
      </c>
      <c r="D1139">
        <v>16723</v>
      </c>
      <c r="E1139">
        <v>21111</v>
      </c>
      <c r="F1139" t="s">
        <v>42</v>
      </c>
      <c r="G1139" s="1">
        <v>0.79214629999999997</v>
      </c>
      <c r="J1139" t="s">
        <v>274</v>
      </c>
      <c r="K1139" t="s">
        <v>41</v>
      </c>
      <c r="L1139" t="s">
        <v>703</v>
      </c>
      <c r="M1139">
        <v>12096</v>
      </c>
      <c r="N1139">
        <v>14043</v>
      </c>
      <c r="O1139" t="s">
        <v>143</v>
      </c>
      <c r="P1139" s="1">
        <v>0.86135439999999996</v>
      </c>
      <c r="S1139" t="s">
        <v>235</v>
      </c>
      <c r="T1139" t="s">
        <v>41</v>
      </c>
      <c r="U1139" t="s">
        <v>28</v>
      </c>
      <c r="V1139">
        <v>2649</v>
      </c>
      <c r="W1139">
        <v>9199</v>
      </c>
      <c r="X1139" t="s">
        <v>132</v>
      </c>
      <c r="Y1139" s="1">
        <v>0.2879661</v>
      </c>
      <c r="AB1139" t="s">
        <v>249</v>
      </c>
      <c r="AC1139" t="s">
        <v>41</v>
      </c>
      <c r="AD1139" t="s">
        <v>32</v>
      </c>
      <c r="AE1139">
        <v>5002</v>
      </c>
      <c r="AF1139">
        <v>10729</v>
      </c>
      <c r="AG1139" t="s">
        <v>132</v>
      </c>
      <c r="AH1139" s="1">
        <v>0.46621309999999999</v>
      </c>
    </row>
    <row r="1140" spans="1:34" x14ac:dyDescent="0.35">
      <c r="A1140" t="s">
        <v>138</v>
      </c>
      <c r="B1140" t="s">
        <v>41</v>
      </c>
      <c r="C1140" t="s">
        <v>703</v>
      </c>
      <c r="D1140">
        <v>20521</v>
      </c>
      <c r="E1140">
        <v>25064</v>
      </c>
      <c r="F1140" t="s">
        <v>132</v>
      </c>
      <c r="G1140" s="1">
        <v>0.81874400000000003</v>
      </c>
      <c r="J1140" t="s">
        <v>274</v>
      </c>
      <c r="K1140" t="s">
        <v>41</v>
      </c>
      <c r="L1140" t="s">
        <v>27</v>
      </c>
      <c r="M1140">
        <v>853</v>
      </c>
      <c r="N1140">
        <v>2069</v>
      </c>
      <c r="O1140" t="s">
        <v>143</v>
      </c>
      <c r="P1140" s="1">
        <v>0.41227649999999999</v>
      </c>
      <c r="S1140" t="s">
        <v>235</v>
      </c>
      <c r="T1140" t="s">
        <v>41</v>
      </c>
      <c r="U1140" t="s">
        <v>27</v>
      </c>
      <c r="V1140">
        <v>5</v>
      </c>
      <c r="W1140">
        <v>7870</v>
      </c>
      <c r="X1140" t="s">
        <v>132</v>
      </c>
      <c r="Y1140" s="1">
        <v>6.3529999999999999E-4</v>
      </c>
      <c r="AB1140" t="s">
        <v>249</v>
      </c>
      <c r="AC1140" t="s">
        <v>41</v>
      </c>
      <c r="AD1140" t="s">
        <v>703</v>
      </c>
      <c r="AE1140">
        <v>1751</v>
      </c>
      <c r="AF1140">
        <v>30491</v>
      </c>
      <c r="AG1140" t="s">
        <v>132</v>
      </c>
      <c r="AH1140" s="1">
        <v>5.74268E-2</v>
      </c>
    </row>
    <row r="1141" spans="1:34" x14ac:dyDescent="0.35">
      <c r="A1141" t="s">
        <v>139</v>
      </c>
      <c r="B1141" t="s">
        <v>41</v>
      </c>
      <c r="C1141" t="s">
        <v>703</v>
      </c>
      <c r="D1141">
        <v>17790</v>
      </c>
      <c r="E1141">
        <v>22925</v>
      </c>
      <c r="F1141" t="s">
        <v>132</v>
      </c>
      <c r="G1141" s="1">
        <v>0.7760087</v>
      </c>
      <c r="J1141" t="s">
        <v>274</v>
      </c>
      <c r="K1141" t="s">
        <v>41</v>
      </c>
      <c r="L1141" t="s">
        <v>26</v>
      </c>
      <c r="N1141">
        <v>1027</v>
      </c>
      <c r="O1141" t="s">
        <v>143</v>
      </c>
      <c r="S1141" t="s">
        <v>235</v>
      </c>
      <c r="T1141" t="s">
        <v>41</v>
      </c>
      <c r="U1141" t="s">
        <v>26</v>
      </c>
      <c r="W1141">
        <v>3131</v>
      </c>
      <c r="X1141" t="s">
        <v>132</v>
      </c>
      <c r="AB1141" t="s">
        <v>249</v>
      </c>
      <c r="AC1141" t="s">
        <v>41</v>
      </c>
      <c r="AD1141" t="s">
        <v>28</v>
      </c>
      <c r="AE1141">
        <v>3</v>
      </c>
      <c r="AF1141">
        <v>4148</v>
      </c>
      <c r="AG1141" t="s">
        <v>132</v>
      </c>
      <c r="AH1141" s="1">
        <v>7.2320000000000001E-4</v>
      </c>
    </row>
    <row r="1142" spans="1:34" x14ac:dyDescent="0.35">
      <c r="A1142" t="s">
        <v>140</v>
      </c>
      <c r="B1142" t="s">
        <v>41</v>
      </c>
      <c r="C1142" t="s">
        <v>703</v>
      </c>
      <c r="D1142">
        <v>1646</v>
      </c>
      <c r="E1142">
        <v>1919</v>
      </c>
      <c r="F1142" t="s">
        <v>132</v>
      </c>
      <c r="G1142" s="1">
        <v>0.85773840000000001</v>
      </c>
      <c r="J1142" t="s">
        <v>275</v>
      </c>
      <c r="K1142" t="s">
        <v>41</v>
      </c>
      <c r="L1142" t="s">
        <v>28</v>
      </c>
      <c r="M1142">
        <v>2989</v>
      </c>
      <c r="N1142">
        <v>2959</v>
      </c>
      <c r="O1142" t="s">
        <v>143</v>
      </c>
      <c r="P1142" s="1">
        <v>1</v>
      </c>
      <c r="S1142" t="s">
        <v>236</v>
      </c>
      <c r="T1142" t="s">
        <v>41</v>
      </c>
      <c r="U1142" t="s">
        <v>26</v>
      </c>
      <c r="W1142">
        <v>4935</v>
      </c>
      <c r="X1142" t="s">
        <v>132</v>
      </c>
      <c r="AB1142" t="s">
        <v>249</v>
      </c>
      <c r="AC1142" t="s">
        <v>41</v>
      </c>
      <c r="AD1142" t="s">
        <v>26</v>
      </c>
      <c r="AF1142">
        <v>2105</v>
      </c>
      <c r="AG1142" t="s">
        <v>132</v>
      </c>
    </row>
    <row r="1143" spans="1:34" x14ac:dyDescent="0.35">
      <c r="A1143" t="s">
        <v>141</v>
      </c>
      <c r="B1143" t="s">
        <v>41</v>
      </c>
      <c r="C1143" t="s">
        <v>703</v>
      </c>
      <c r="D1143">
        <v>4028</v>
      </c>
      <c r="E1143">
        <v>4733</v>
      </c>
      <c r="F1143" t="s">
        <v>132</v>
      </c>
      <c r="G1143" s="1">
        <v>0.85104579999999996</v>
      </c>
      <c r="J1143" t="s">
        <v>275</v>
      </c>
      <c r="K1143" t="s">
        <v>41</v>
      </c>
      <c r="L1143" t="s">
        <v>703</v>
      </c>
      <c r="M1143">
        <v>21551</v>
      </c>
      <c r="N1143">
        <v>23435</v>
      </c>
      <c r="O1143" t="s">
        <v>143</v>
      </c>
      <c r="P1143" s="1">
        <v>0.91960739999999996</v>
      </c>
      <c r="S1143" t="s">
        <v>237</v>
      </c>
      <c r="T1143" t="s">
        <v>41</v>
      </c>
      <c r="U1143" t="s">
        <v>26</v>
      </c>
      <c r="W1143">
        <v>5429</v>
      </c>
      <c r="X1143" t="s">
        <v>132</v>
      </c>
      <c r="AB1143" t="s">
        <v>249</v>
      </c>
      <c r="AC1143" t="s">
        <v>41</v>
      </c>
      <c r="AD1143" t="s">
        <v>27</v>
      </c>
      <c r="AF1143">
        <v>4108</v>
      </c>
      <c r="AG1143" t="s">
        <v>132</v>
      </c>
    </row>
    <row r="1144" spans="1:34" x14ac:dyDescent="0.35">
      <c r="A1144" t="s">
        <v>142</v>
      </c>
      <c r="B1144" t="s">
        <v>41</v>
      </c>
      <c r="C1144" t="s">
        <v>703</v>
      </c>
      <c r="D1144">
        <v>42048</v>
      </c>
      <c r="E1144">
        <v>48043</v>
      </c>
      <c r="F1144" t="s">
        <v>143</v>
      </c>
      <c r="G1144" s="1">
        <v>0.87521590000000005</v>
      </c>
      <c r="J1144" t="s">
        <v>275</v>
      </c>
      <c r="K1144" t="s">
        <v>41</v>
      </c>
      <c r="L1144" t="s">
        <v>32</v>
      </c>
      <c r="M1144">
        <v>9569</v>
      </c>
      <c r="N1144">
        <v>10536</v>
      </c>
      <c r="O1144" t="s">
        <v>143</v>
      </c>
      <c r="P1144" s="1">
        <v>0.90821949999999996</v>
      </c>
      <c r="S1144" t="s">
        <v>237</v>
      </c>
      <c r="T1144" t="s">
        <v>41</v>
      </c>
      <c r="U1144" t="s">
        <v>27</v>
      </c>
      <c r="W1144">
        <v>8999</v>
      </c>
      <c r="X1144" t="s">
        <v>132</v>
      </c>
      <c r="AB1144" t="s">
        <v>250</v>
      </c>
      <c r="AC1144" t="s">
        <v>41</v>
      </c>
      <c r="AD1144" t="s">
        <v>32</v>
      </c>
      <c r="AE1144">
        <v>1332</v>
      </c>
      <c r="AF1144">
        <v>3318</v>
      </c>
      <c r="AG1144" t="s">
        <v>132</v>
      </c>
      <c r="AH1144" s="1">
        <v>0.40144659999999999</v>
      </c>
    </row>
    <row r="1145" spans="1:34" x14ac:dyDescent="0.35">
      <c r="A1145" t="s">
        <v>144</v>
      </c>
      <c r="B1145" t="s">
        <v>41</v>
      </c>
      <c r="C1145" t="s">
        <v>703</v>
      </c>
      <c r="D1145">
        <v>24860</v>
      </c>
      <c r="E1145">
        <v>30754</v>
      </c>
      <c r="F1145" t="s">
        <v>143</v>
      </c>
      <c r="G1145" s="1">
        <v>0.80835009999999996</v>
      </c>
      <c r="J1145" t="s">
        <v>275</v>
      </c>
      <c r="K1145" t="s">
        <v>41</v>
      </c>
      <c r="L1145" t="s">
        <v>27</v>
      </c>
      <c r="M1145">
        <v>1231</v>
      </c>
      <c r="N1145">
        <v>3222</v>
      </c>
      <c r="O1145" t="s">
        <v>143</v>
      </c>
      <c r="P1145" s="1">
        <v>0.38206079999999998</v>
      </c>
      <c r="S1145" t="s">
        <v>238</v>
      </c>
      <c r="T1145" t="s">
        <v>41</v>
      </c>
      <c r="U1145" t="s">
        <v>26</v>
      </c>
      <c r="W1145">
        <v>2805</v>
      </c>
      <c r="X1145" t="s">
        <v>132</v>
      </c>
      <c r="AB1145" t="s">
        <v>250</v>
      </c>
      <c r="AC1145" t="s">
        <v>41</v>
      </c>
      <c r="AD1145" t="s">
        <v>703</v>
      </c>
      <c r="AE1145">
        <v>417</v>
      </c>
      <c r="AF1145">
        <v>8429</v>
      </c>
      <c r="AG1145" t="s">
        <v>132</v>
      </c>
      <c r="AH1145" s="1">
        <v>4.9472099999999998E-2</v>
      </c>
    </row>
    <row r="1146" spans="1:34" x14ac:dyDescent="0.35">
      <c r="A1146" t="s">
        <v>145</v>
      </c>
      <c r="B1146" t="s">
        <v>41</v>
      </c>
      <c r="C1146" t="s">
        <v>703</v>
      </c>
      <c r="D1146">
        <v>6791</v>
      </c>
      <c r="E1146">
        <v>8420</v>
      </c>
      <c r="F1146" t="s">
        <v>42</v>
      </c>
      <c r="G1146" s="1">
        <v>0.80653209999999997</v>
      </c>
      <c r="J1146" t="s">
        <v>275</v>
      </c>
      <c r="K1146" t="s">
        <v>41</v>
      </c>
      <c r="L1146" t="s">
        <v>26</v>
      </c>
      <c r="N1146">
        <v>1964</v>
      </c>
      <c r="O1146" t="s">
        <v>143</v>
      </c>
      <c r="S1146" t="s">
        <v>239</v>
      </c>
      <c r="T1146" t="s">
        <v>41</v>
      </c>
      <c r="U1146" t="s">
        <v>26</v>
      </c>
      <c r="W1146">
        <v>2103</v>
      </c>
      <c r="X1146" t="s">
        <v>132</v>
      </c>
      <c r="AB1146" t="s">
        <v>250</v>
      </c>
      <c r="AC1146" t="s">
        <v>41</v>
      </c>
      <c r="AD1146" t="s">
        <v>28</v>
      </c>
      <c r="AE1146">
        <v>2</v>
      </c>
      <c r="AF1146">
        <v>1123</v>
      </c>
      <c r="AG1146" t="s">
        <v>132</v>
      </c>
      <c r="AH1146" s="1">
        <v>1.7809E-3</v>
      </c>
    </row>
    <row r="1147" spans="1:34" x14ac:dyDescent="0.35">
      <c r="A1147" t="s">
        <v>146</v>
      </c>
      <c r="B1147" t="s">
        <v>41</v>
      </c>
      <c r="C1147" t="s">
        <v>703</v>
      </c>
      <c r="D1147">
        <v>6054</v>
      </c>
      <c r="E1147">
        <v>7028</v>
      </c>
      <c r="F1147" t="s">
        <v>42</v>
      </c>
      <c r="G1147" s="1">
        <v>0.8614115</v>
      </c>
      <c r="J1147" t="s">
        <v>276</v>
      </c>
      <c r="K1147" t="s">
        <v>41</v>
      </c>
      <c r="L1147" t="s">
        <v>28</v>
      </c>
      <c r="M1147">
        <v>1449</v>
      </c>
      <c r="N1147">
        <v>1656</v>
      </c>
      <c r="O1147" t="s">
        <v>132</v>
      </c>
      <c r="P1147" s="1">
        <v>0.875</v>
      </c>
      <c r="S1147" t="s">
        <v>239</v>
      </c>
      <c r="T1147" t="s">
        <v>41</v>
      </c>
      <c r="U1147" t="s">
        <v>27</v>
      </c>
      <c r="W1147">
        <v>3602</v>
      </c>
      <c r="X1147" t="s">
        <v>132</v>
      </c>
      <c r="AB1147" t="s">
        <v>250</v>
      </c>
      <c r="AC1147" t="s">
        <v>41</v>
      </c>
      <c r="AD1147" t="s">
        <v>26</v>
      </c>
      <c r="AF1147">
        <v>630</v>
      </c>
      <c r="AG1147" t="s">
        <v>132</v>
      </c>
    </row>
    <row r="1148" spans="1:34" x14ac:dyDescent="0.35">
      <c r="A1148" t="s">
        <v>147</v>
      </c>
      <c r="B1148" t="s">
        <v>41</v>
      </c>
      <c r="C1148" t="s">
        <v>703</v>
      </c>
      <c r="D1148">
        <v>26692</v>
      </c>
      <c r="E1148">
        <v>31654</v>
      </c>
      <c r="F1148" t="s">
        <v>42</v>
      </c>
      <c r="G1148" s="1">
        <v>0.84324259999999995</v>
      </c>
      <c r="J1148" t="s">
        <v>276</v>
      </c>
      <c r="K1148" t="s">
        <v>41</v>
      </c>
      <c r="L1148" t="s">
        <v>703</v>
      </c>
      <c r="M1148">
        <v>9891</v>
      </c>
      <c r="N1148">
        <v>11733</v>
      </c>
      <c r="O1148" t="s">
        <v>132</v>
      </c>
      <c r="P1148" s="1">
        <v>0.8430069</v>
      </c>
      <c r="S1148" t="s">
        <v>240</v>
      </c>
      <c r="T1148" t="s">
        <v>41</v>
      </c>
      <c r="U1148" t="s">
        <v>26</v>
      </c>
      <c r="W1148">
        <v>2418</v>
      </c>
      <c r="X1148" t="s">
        <v>132</v>
      </c>
      <c r="AB1148" t="s">
        <v>250</v>
      </c>
      <c r="AC1148" t="s">
        <v>41</v>
      </c>
      <c r="AD1148" t="s">
        <v>27</v>
      </c>
      <c r="AF1148">
        <v>977</v>
      </c>
      <c r="AG1148" t="s">
        <v>132</v>
      </c>
    </row>
    <row r="1149" spans="1:34" x14ac:dyDescent="0.35">
      <c r="A1149" t="s">
        <v>148</v>
      </c>
      <c r="B1149" t="s">
        <v>41</v>
      </c>
      <c r="C1149" t="s">
        <v>703</v>
      </c>
      <c r="D1149">
        <v>15745</v>
      </c>
      <c r="E1149">
        <v>17991</v>
      </c>
      <c r="F1149" t="s">
        <v>42</v>
      </c>
      <c r="G1149" s="1">
        <v>0.87515980000000004</v>
      </c>
      <c r="J1149" t="s">
        <v>276</v>
      </c>
      <c r="K1149" t="s">
        <v>41</v>
      </c>
      <c r="L1149" t="s">
        <v>32</v>
      </c>
      <c r="M1149">
        <v>1148</v>
      </c>
      <c r="N1149">
        <v>1859</v>
      </c>
      <c r="O1149" t="s">
        <v>132</v>
      </c>
      <c r="P1149" s="1">
        <v>0.61753630000000004</v>
      </c>
      <c r="S1149" t="s">
        <v>240</v>
      </c>
      <c r="T1149" t="s">
        <v>41</v>
      </c>
      <c r="U1149" t="s">
        <v>27</v>
      </c>
      <c r="W1149">
        <v>3621</v>
      </c>
      <c r="X1149" t="s">
        <v>132</v>
      </c>
      <c r="AB1149" t="s">
        <v>251</v>
      </c>
      <c r="AC1149" t="s">
        <v>41</v>
      </c>
      <c r="AD1149" t="s">
        <v>32</v>
      </c>
      <c r="AE1149">
        <v>1078</v>
      </c>
      <c r="AF1149">
        <v>2461</v>
      </c>
      <c r="AG1149" t="s">
        <v>132</v>
      </c>
      <c r="AH1149" s="1">
        <v>0.43803330000000001</v>
      </c>
    </row>
    <row r="1150" spans="1:34" x14ac:dyDescent="0.35">
      <c r="A1150" t="s">
        <v>149</v>
      </c>
      <c r="B1150" t="s">
        <v>41</v>
      </c>
      <c r="C1150" t="s">
        <v>703</v>
      </c>
      <c r="D1150">
        <v>22338</v>
      </c>
      <c r="E1150">
        <v>24459</v>
      </c>
      <c r="F1150" t="s">
        <v>42</v>
      </c>
      <c r="G1150" s="1">
        <v>0.91328350000000003</v>
      </c>
      <c r="J1150" t="s">
        <v>276</v>
      </c>
      <c r="K1150" t="s">
        <v>41</v>
      </c>
      <c r="L1150" t="s">
        <v>27</v>
      </c>
      <c r="M1150">
        <v>958</v>
      </c>
      <c r="N1150">
        <v>2312</v>
      </c>
      <c r="O1150" t="s">
        <v>132</v>
      </c>
      <c r="P1150" s="1">
        <v>0.4143599</v>
      </c>
      <c r="S1150" t="s">
        <v>241</v>
      </c>
      <c r="T1150" t="s">
        <v>41</v>
      </c>
      <c r="U1150" t="s">
        <v>26</v>
      </c>
      <c r="W1150">
        <v>1134</v>
      </c>
      <c r="X1150" t="s">
        <v>132</v>
      </c>
      <c r="AB1150" t="s">
        <v>251</v>
      </c>
      <c r="AC1150" t="s">
        <v>41</v>
      </c>
      <c r="AD1150" t="s">
        <v>703</v>
      </c>
      <c r="AE1150">
        <v>237</v>
      </c>
      <c r="AF1150">
        <v>5048</v>
      </c>
      <c r="AG1150" t="s">
        <v>132</v>
      </c>
      <c r="AH1150" s="1">
        <v>4.6949299999999999E-2</v>
      </c>
    </row>
    <row r="1151" spans="1:34" x14ac:dyDescent="0.35">
      <c r="A1151" t="s">
        <v>150</v>
      </c>
      <c r="B1151" t="s">
        <v>41</v>
      </c>
      <c r="C1151" t="s">
        <v>703</v>
      </c>
      <c r="D1151">
        <v>16578</v>
      </c>
      <c r="E1151">
        <v>19700</v>
      </c>
      <c r="F1151" t="s">
        <v>42</v>
      </c>
      <c r="G1151" s="1">
        <v>0.84152280000000002</v>
      </c>
      <c r="J1151" t="s">
        <v>276</v>
      </c>
      <c r="K1151" t="s">
        <v>41</v>
      </c>
      <c r="L1151" t="s">
        <v>26</v>
      </c>
      <c r="N1151">
        <v>1794</v>
      </c>
      <c r="O1151" t="s">
        <v>132</v>
      </c>
      <c r="S1151" t="s">
        <v>241</v>
      </c>
      <c r="T1151" t="s">
        <v>41</v>
      </c>
      <c r="U1151" t="s">
        <v>27</v>
      </c>
      <c r="W1151">
        <v>1835</v>
      </c>
      <c r="X1151" t="s">
        <v>132</v>
      </c>
      <c r="AB1151" t="s">
        <v>251</v>
      </c>
      <c r="AC1151" t="s">
        <v>41</v>
      </c>
      <c r="AD1151" t="s">
        <v>28</v>
      </c>
      <c r="AE1151">
        <v>2</v>
      </c>
      <c r="AF1151">
        <v>562</v>
      </c>
      <c r="AG1151" t="s">
        <v>132</v>
      </c>
      <c r="AH1151" s="1">
        <v>3.5587000000000001E-3</v>
      </c>
    </row>
    <row r="1152" spans="1:34" x14ac:dyDescent="0.35">
      <c r="A1152" t="s">
        <v>151</v>
      </c>
      <c r="B1152" t="s">
        <v>41</v>
      </c>
      <c r="C1152" t="s">
        <v>703</v>
      </c>
      <c r="D1152">
        <v>21626</v>
      </c>
      <c r="E1152">
        <v>26382</v>
      </c>
      <c r="F1152" t="s">
        <v>42</v>
      </c>
      <c r="G1152" s="1">
        <v>0.81972560000000005</v>
      </c>
      <c r="J1152" t="s">
        <v>277</v>
      </c>
      <c r="K1152" t="s">
        <v>41</v>
      </c>
      <c r="L1152" t="s">
        <v>32</v>
      </c>
      <c r="M1152">
        <v>6675</v>
      </c>
      <c r="N1152">
        <v>7131</v>
      </c>
      <c r="O1152" t="s">
        <v>143</v>
      </c>
      <c r="P1152" s="1">
        <v>0.93605389999999999</v>
      </c>
      <c r="S1152" t="s">
        <v>243</v>
      </c>
      <c r="T1152" t="s">
        <v>41</v>
      </c>
      <c r="U1152" t="s">
        <v>26</v>
      </c>
      <c r="W1152">
        <v>5169</v>
      </c>
      <c r="X1152" t="s">
        <v>132</v>
      </c>
      <c r="AB1152" t="s">
        <v>251</v>
      </c>
      <c r="AC1152" t="s">
        <v>41</v>
      </c>
      <c r="AD1152" t="s">
        <v>26</v>
      </c>
      <c r="AF1152">
        <v>270</v>
      </c>
      <c r="AG1152" t="s">
        <v>132</v>
      </c>
    </row>
    <row r="1153" spans="1:34" x14ac:dyDescent="0.35">
      <c r="A1153" t="s">
        <v>152</v>
      </c>
      <c r="B1153" t="s">
        <v>41</v>
      </c>
      <c r="C1153" t="s">
        <v>703</v>
      </c>
      <c r="D1153">
        <v>23137</v>
      </c>
      <c r="E1153">
        <v>27529</v>
      </c>
      <c r="F1153" t="s">
        <v>42</v>
      </c>
      <c r="G1153" s="1">
        <v>0.84045919999999996</v>
      </c>
      <c r="J1153" t="s">
        <v>277</v>
      </c>
      <c r="K1153" t="s">
        <v>41</v>
      </c>
      <c r="L1153" t="s">
        <v>28</v>
      </c>
      <c r="M1153">
        <v>1839</v>
      </c>
      <c r="N1153">
        <v>1976</v>
      </c>
      <c r="O1153" t="s">
        <v>143</v>
      </c>
      <c r="P1153" s="1">
        <v>0.93066800000000005</v>
      </c>
      <c r="S1153" t="s">
        <v>243</v>
      </c>
      <c r="T1153" t="s">
        <v>41</v>
      </c>
      <c r="U1153" t="s">
        <v>27</v>
      </c>
      <c r="W1153">
        <v>8441</v>
      </c>
      <c r="X1153" t="s">
        <v>132</v>
      </c>
      <c r="AB1153" t="s">
        <v>251</v>
      </c>
      <c r="AC1153" t="s">
        <v>41</v>
      </c>
      <c r="AD1153" t="s">
        <v>27</v>
      </c>
      <c r="AF1153">
        <v>560</v>
      </c>
      <c r="AG1153" t="s">
        <v>132</v>
      </c>
    </row>
    <row r="1154" spans="1:34" x14ac:dyDescent="0.35">
      <c r="A1154" t="s">
        <v>153</v>
      </c>
      <c r="B1154" t="s">
        <v>57</v>
      </c>
      <c r="C1154" t="s">
        <v>703</v>
      </c>
      <c r="D1154">
        <v>8269</v>
      </c>
      <c r="E1154">
        <v>8728</v>
      </c>
      <c r="F1154" t="s">
        <v>42</v>
      </c>
      <c r="G1154" s="1">
        <v>0.94741059999999999</v>
      </c>
      <c r="J1154" t="s">
        <v>277</v>
      </c>
      <c r="K1154" t="s">
        <v>41</v>
      </c>
      <c r="L1154" t="s">
        <v>703</v>
      </c>
      <c r="M1154">
        <v>12042</v>
      </c>
      <c r="N1154">
        <v>13751</v>
      </c>
      <c r="O1154" t="s">
        <v>143</v>
      </c>
      <c r="P1154" s="1">
        <v>0.87571810000000005</v>
      </c>
      <c r="S1154" t="s">
        <v>244</v>
      </c>
      <c r="T1154" t="s">
        <v>41</v>
      </c>
      <c r="U1154" t="s">
        <v>26</v>
      </c>
      <c r="W1154">
        <v>1904</v>
      </c>
      <c r="X1154" t="s">
        <v>132</v>
      </c>
      <c r="AB1154" t="s">
        <v>252</v>
      </c>
      <c r="AC1154" t="s">
        <v>41</v>
      </c>
      <c r="AD1154" t="s">
        <v>32</v>
      </c>
      <c r="AE1154">
        <v>5759</v>
      </c>
      <c r="AF1154">
        <v>10587</v>
      </c>
      <c r="AG1154" t="s">
        <v>143</v>
      </c>
      <c r="AH1154" s="1">
        <v>0.54396900000000004</v>
      </c>
    </row>
    <row r="1155" spans="1:34" x14ac:dyDescent="0.35">
      <c r="A1155" t="s">
        <v>154</v>
      </c>
      <c r="B1155" t="s">
        <v>41</v>
      </c>
      <c r="C1155" t="s">
        <v>703</v>
      </c>
      <c r="D1155">
        <v>12373</v>
      </c>
      <c r="E1155">
        <v>13963</v>
      </c>
      <c r="F1155" t="s">
        <v>42</v>
      </c>
      <c r="G1155" s="1">
        <v>0.88612769999999996</v>
      </c>
      <c r="J1155" t="s">
        <v>277</v>
      </c>
      <c r="K1155" t="s">
        <v>41</v>
      </c>
      <c r="L1155" t="s">
        <v>27</v>
      </c>
      <c r="M1155">
        <v>1267</v>
      </c>
      <c r="N1155">
        <v>2024</v>
      </c>
      <c r="O1155" t="s">
        <v>143</v>
      </c>
      <c r="P1155" s="1">
        <v>0.62598810000000005</v>
      </c>
      <c r="S1155" t="s">
        <v>245</v>
      </c>
      <c r="T1155" t="s">
        <v>41</v>
      </c>
      <c r="U1155" t="s">
        <v>26</v>
      </c>
      <c r="W1155">
        <v>7762</v>
      </c>
      <c r="X1155" t="s">
        <v>132</v>
      </c>
      <c r="AB1155" t="s">
        <v>252</v>
      </c>
      <c r="AC1155" t="s">
        <v>41</v>
      </c>
      <c r="AD1155" t="s">
        <v>703</v>
      </c>
      <c r="AE1155">
        <v>2148</v>
      </c>
      <c r="AF1155">
        <v>28476</v>
      </c>
      <c r="AG1155" t="s">
        <v>143</v>
      </c>
      <c r="AH1155" s="1">
        <v>7.5431899999999996E-2</v>
      </c>
    </row>
    <row r="1156" spans="1:34" x14ac:dyDescent="0.35">
      <c r="A1156" t="s">
        <v>155</v>
      </c>
      <c r="B1156" t="s">
        <v>41</v>
      </c>
      <c r="C1156" t="s">
        <v>703</v>
      </c>
      <c r="D1156">
        <v>25179</v>
      </c>
      <c r="E1156">
        <v>28662</v>
      </c>
      <c r="F1156" t="s">
        <v>42</v>
      </c>
      <c r="G1156" s="1">
        <v>0.87848020000000004</v>
      </c>
      <c r="J1156" t="s">
        <v>277</v>
      </c>
      <c r="K1156" t="s">
        <v>41</v>
      </c>
      <c r="L1156" t="s">
        <v>26</v>
      </c>
      <c r="M1156">
        <v>3</v>
      </c>
      <c r="N1156">
        <v>1062</v>
      </c>
      <c r="O1156" t="s">
        <v>143</v>
      </c>
      <c r="P1156" s="1">
        <v>2.8249E-3</v>
      </c>
      <c r="S1156" t="s">
        <v>246</v>
      </c>
      <c r="T1156" t="s">
        <v>41</v>
      </c>
      <c r="U1156" t="s">
        <v>32</v>
      </c>
      <c r="V1156">
        <v>2883</v>
      </c>
      <c r="W1156">
        <v>3989</v>
      </c>
      <c r="X1156" t="s">
        <v>132</v>
      </c>
      <c r="Y1156" s="1">
        <v>0.72273759999999998</v>
      </c>
      <c r="AB1156" t="s">
        <v>252</v>
      </c>
      <c r="AC1156" t="s">
        <v>41</v>
      </c>
      <c r="AD1156" t="s">
        <v>28</v>
      </c>
      <c r="AE1156">
        <v>3</v>
      </c>
      <c r="AF1156">
        <v>4079</v>
      </c>
      <c r="AG1156" t="s">
        <v>143</v>
      </c>
      <c r="AH1156" s="1">
        <v>7.3550000000000004E-4</v>
      </c>
    </row>
    <row r="1157" spans="1:34" x14ac:dyDescent="0.35">
      <c r="A1157" t="s">
        <v>156</v>
      </c>
      <c r="B1157" t="s">
        <v>57</v>
      </c>
      <c r="C1157" t="s">
        <v>703</v>
      </c>
      <c r="D1157">
        <v>12901</v>
      </c>
      <c r="E1157">
        <v>16464</v>
      </c>
      <c r="F1157" t="s">
        <v>42</v>
      </c>
      <c r="G1157" s="1">
        <v>0.78358839999999996</v>
      </c>
      <c r="J1157" t="s">
        <v>278</v>
      </c>
      <c r="K1157" t="s">
        <v>41</v>
      </c>
      <c r="L1157" t="s">
        <v>32</v>
      </c>
      <c r="M1157">
        <v>9470</v>
      </c>
      <c r="N1157">
        <v>9875</v>
      </c>
      <c r="O1157" t="s">
        <v>143</v>
      </c>
      <c r="P1157" s="1">
        <v>0.95898740000000005</v>
      </c>
      <c r="S1157" t="s">
        <v>246</v>
      </c>
      <c r="T1157" t="s">
        <v>41</v>
      </c>
      <c r="U1157" t="s">
        <v>703</v>
      </c>
      <c r="V1157">
        <v>4399</v>
      </c>
      <c r="W1157">
        <v>10477</v>
      </c>
      <c r="X1157" t="s">
        <v>132</v>
      </c>
      <c r="Y1157" s="1">
        <v>0.41987210000000003</v>
      </c>
      <c r="AB1157" t="s">
        <v>252</v>
      </c>
      <c r="AC1157" t="s">
        <v>41</v>
      </c>
      <c r="AD1157" t="s">
        <v>26</v>
      </c>
      <c r="AF1157">
        <v>2200</v>
      </c>
      <c r="AG1157" t="s">
        <v>143</v>
      </c>
    </row>
    <row r="1158" spans="1:34" x14ac:dyDescent="0.35">
      <c r="A1158" t="s">
        <v>157</v>
      </c>
      <c r="B1158" t="s">
        <v>57</v>
      </c>
      <c r="C1158" t="s">
        <v>703</v>
      </c>
      <c r="D1158">
        <v>23693</v>
      </c>
      <c r="E1158">
        <v>27247</v>
      </c>
      <c r="F1158" t="s">
        <v>42</v>
      </c>
      <c r="G1158" s="1">
        <v>0.86956359999999999</v>
      </c>
      <c r="J1158" t="s">
        <v>278</v>
      </c>
      <c r="K1158" t="s">
        <v>41</v>
      </c>
      <c r="L1158" t="s">
        <v>28</v>
      </c>
      <c r="M1158">
        <v>1805</v>
      </c>
      <c r="N1158">
        <v>2023</v>
      </c>
      <c r="O1158" t="s">
        <v>143</v>
      </c>
      <c r="P1158" s="1">
        <v>0.89223929999999996</v>
      </c>
      <c r="S1158" t="s">
        <v>246</v>
      </c>
      <c r="T1158" t="s">
        <v>41</v>
      </c>
      <c r="U1158" t="s">
        <v>28</v>
      </c>
      <c r="V1158">
        <v>245</v>
      </c>
      <c r="W1158">
        <v>1624</v>
      </c>
      <c r="X1158" t="s">
        <v>132</v>
      </c>
      <c r="Y1158" s="1">
        <v>0.1508621</v>
      </c>
      <c r="AB1158" t="s">
        <v>252</v>
      </c>
      <c r="AC1158" t="s">
        <v>41</v>
      </c>
      <c r="AD1158" t="s">
        <v>27</v>
      </c>
      <c r="AF1158">
        <v>4218</v>
      </c>
      <c r="AG1158" t="s">
        <v>143</v>
      </c>
    </row>
    <row r="1159" spans="1:34" x14ac:dyDescent="0.35">
      <c r="A1159" t="s">
        <v>158</v>
      </c>
      <c r="B1159" t="s">
        <v>70</v>
      </c>
      <c r="C1159" t="s">
        <v>703</v>
      </c>
      <c r="D1159">
        <v>22425</v>
      </c>
      <c r="E1159">
        <v>25156</v>
      </c>
      <c r="F1159" t="s">
        <v>42</v>
      </c>
      <c r="G1159" s="1">
        <v>0.89143740000000005</v>
      </c>
      <c r="J1159" t="s">
        <v>278</v>
      </c>
      <c r="K1159" t="s">
        <v>41</v>
      </c>
      <c r="L1159" t="s">
        <v>703</v>
      </c>
      <c r="M1159">
        <v>14210</v>
      </c>
      <c r="N1159">
        <v>16434</v>
      </c>
      <c r="O1159" t="s">
        <v>143</v>
      </c>
      <c r="P1159" s="1">
        <v>0.86467079999999996</v>
      </c>
      <c r="S1159" t="s">
        <v>246</v>
      </c>
      <c r="T1159" t="s">
        <v>41</v>
      </c>
      <c r="U1159" t="s">
        <v>27</v>
      </c>
      <c r="V1159">
        <v>4</v>
      </c>
      <c r="W1159">
        <v>1618</v>
      </c>
      <c r="X1159" t="s">
        <v>132</v>
      </c>
      <c r="Y1159" s="1">
        <v>2.4721999999999999E-3</v>
      </c>
      <c r="AB1159" t="s">
        <v>253</v>
      </c>
      <c r="AC1159" t="s">
        <v>41</v>
      </c>
      <c r="AD1159" t="s">
        <v>32</v>
      </c>
      <c r="AE1159">
        <v>6199</v>
      </c>
      <c r="AF1159">
        <v>11480</v>
      </c>
      <c r="AG1159" t="s">
        <v>143</v>
      </c>
      <c r="AH1159" s="1">
        <v>0.53998259999999998</v>
      </c>
    </row>
    <row r="1160" spans="1:34" x14ac:dyDescent="0.35">
      <c r="A1160" t="s">
        <v>159</v>
      </c>
      <c r="B1160" t="s">
        <v>70</v>
      </c>
      <c r="C1160" t="s">
        <v>703</v>
      </c>
      <c r="D1160">
        <v>31267</v>
      </c>
      <c r="E1160">
        <v>34321</v>
      </c>
      <c r="F1160" t="s">
        <v>42</v>
      </c>
      <c r="G1160" s="1">
        <v>0.91101659999999995</v>
      </c>
      <c r="J1160" t="s">
        <v>278</v>
      </c>
      <c r="K1160" t="s">
        <v>41</v>
      </c>
      <c r="L1160" t="s">
        <v>27</v>
      </c>
      <c r="M1160">
        <v>1338</v>
      </c>
      <c r="N1160">
        <v>2036</v>
      </c>
      <c r="O1160" t="s">
        <v>143</v>
      </c>
      <c r="P1160" s="1">
        <v>0.65717099999999995</v>
      </c>
      <c r="S1160" t="s">
        <v>246</v>
      </c>
      <c r="T1160" t="s">
        <v>41</v>
      </c>
      <c r="U1160" t="s">
        <v>26</v>
      </c>
      <c r="W1160">
        <v>802</v>
      </c>
      <c r="X1160" t="s">
        <v>132</v>
      </c>
      <c r="AB1160" t="s">
        <v>253</v>
      </c>
      <c r="AC1160" t="s">
        <v>41</v>
      </c>
      <c r="AD1160" t="s">
        <v>703</v>
      </c>
      <c r="AE1160">
        <v>2206</v>
      </c>
      <c r="AF1160">
        <v>28980</v>
      </c>
      <c r="AG1160" t="s">
        <v>143</v>
      </c>
      <c r="AH1160" s="1">
        <v>7.6121499999999995E-2</v>
      </c>
    </row>
    <row r="1161" spans="1:34" x14ac:dyDescent="0.35">
      <c r="A1161" t="s">
        <v>160</v>
      </c>
      <c r="B1161" t="s">
        <v>70</v>
      </c>
      <c r="C1161" t="s">
        <v>703</v>
      </c>
      <c r="D1161">
        <v>29219</v>
      </c>
      <c r="E1161">
        <v>32114</v>
      </c>
      <c r="F1161" t="s">
        <v>42</v>
      </c>
      <c r="G1161" s="1">
        <v>0.90985240000000001</v>
      </c>
      <c r="J1161" t="s">
        <v>278</v>
      </c>
      <c r="K1161" t="s">
        <v>41</v>
      </c>
      <c r="L1161" t="s">
        <v>26</v>
      </c>
      <c r="M1161">
        <v>3</v>
      </c>
      <c r="N1161">
        <v>1135</v>
      </c>
      <c r="O1161" t="s">
        <v>143</v>
      </c>
      <c r="P1161" s="1">
        <v>2.6432000000000001E-3</v>
      </c>
      <c r="S1161" t="s">
        <v>247</v>
      </c>
      <c r="T1161" t="s">
        <v>41</v>
      </c>
      <c r="U1161" t="s">
        <v>26</v>
      </c>
      <c r="W1161">
        <v>1973</v>
      </c>
      <c r="X1161" t="s">
        <v>132</v>
      </c>
      <c r="AB1161" t="s">
        <v>253</v>
      </c>
      <c r="AC1161" t="s">
        <v>41</v>
      </c>
      <c r="AD1161" t="s">
        <v>28</v>
      </c>
      <c r="AE1161">
        <v>3</v>
      </c>
      <c r="AF1161">
        <v>4436</v>
      </c>
      <c r="AG1161" t="s">
        <v>143</v>
      </c>
      <c r="AH1161" s="1">
        <v>6.7630000000000001E-4</v>
      </c>
    </row>
    <row r="1162" spans="1:34" x14ac:dyDescent="0.35">
      <c r="A1162" t="s">
        <v>161</v>
      </c>
      <c r="B1162" t="s">
        <v>41</v>
      </c>
      <c r="C1162" t="s">
        <v>703</v>
      </c>
      <c r="D1162">
        <v>9537</v>
      </c>
      <c r="E1162">
        <v>10755</v>
      </c>
      <c r="F1162" t="s">
        <v>42</v>
      </c>
      <c r="G1162" s="1">
        <v>0.88675029999999999</v>
      </c>
      <c r="J1162" t="s">
        <v>279</v>
      </c>
      <c r="K1162" t="s">
        <v>41</v>
      </c>
      <c r="L1162" t="s">
        <v>32</v>
      </c>
      <c r="M1162">
        <v>446</v>
      </c>
      <c r="N1162">
        <v>689</v>
      </c>
      <c r="O1162" t="s">
        <v>143</v>
      </c>
      <c r="P1162" s="1">
        <v>0.64731499999999997</v>
      </c>
      <c r="S1162" t="s">
        <v>247</v>
      </c>
      <c r="T1162" t="s">
        <v>41</v>
      </c>
      <c r="U1162" t="s">
        <v>27</v>
      </c>
      <c r="W1162">
        <v>3497</v>
      </c>
      <c r="X1162" t="s">
        <v>132</v>
      </c>
      <c r="AB1162" t="s">
        <v>253</v>
      </c>
      <c r="AC1162" t="s">
        <v>41</v>
      </c>
      <c r="AD1162" t="s">
        <v>26</v>
      </c>
      <c r="AF1162">
        <v>2047</v>
      </c>
      <c r="AG1162" t="s">
        <v>143</v>
      </c>
    </row>
    <row r="1163" spans="1:34" x14ac:dyDescent="0.35">
      <c r="A1163" t="s">
        <v>162</v>
      </c>
      <c r="B1163" t="s">
        <v>70</v>
      </c>
      <c r="C1163" t="s">
        <v>703</v>
      </c>
      <c r="D1163">
        <v>14504</v>
      </c>
      <c r="E1163">
        <v>16537</v>
      </c>
      <c r="F1163" t="s">
        <v>42</v>
      </c>
      <c r="G1163" s="1">
        <v>0.87706360000000005</v>
      </c>
      <c r="J1163" t="s">
        <v>279</v>
      </c>
      <c r="K1163" t="s">
        <v>41</v>
      </c>
      <c r="L1163" t="s">
        <v>703</v>
      </c>
      <c r="M1163">
        <v>1042</v>
      </c>
      <c r="N1163">
        <v>1844</v>
      </c>
      <c r="O1163" t="s">
        <v>143</v>
      </c>
      <c r="P1163" s="1">
        <v>0.56507589999999996</v>
      </c>
      <c r="S1163" t="s">
        <v>248</v>
      </c>
      <c r="T1163" t="s">
        <v>41</v>
      </c>
      <c r="U1163" t="s">
        <v>32</v>
      </c>
      <c r="V1163">
        <v>5478</v>
      </c>
      <c r="W1163">
        <v>7462</v>
      </c>
      <c r="X1163" t="s">
        <v>132</v>
      </c>
      <c r="Y1163" s="1">
        <v>0.73411950000000004</v>
      </c>
      <c r="AB1163" t="s">
        <v>253</v>
      </c>
      <c r="AC1163" t="s">
        <v>41</v>
      </c>
      <c r="AD1163" t="s">
        <v>27</v>
      </c>
      <c r="AF1163">
        <v>4482</v>
      </c>
      <c r="AG1163" t="s">
        <v>143</v>
      </c>
    </row>
    <row r="1164" spans="1:34" x14ac:dyDescent="0.35">
      <c r="A1164" t="s">
        <v>163</v>
      </c>
      <c r="B1164" t="s">
        <v>41</v>
      </c>
      <c r="C1164" t="s">
        <v>703</v>
      </c>
      <c r="D1164">
        <v>991</v>
      </c>
      <c r="E1164">
        <v>1225</v>
      </c>
      <c r="F1164" t="s">
        <v>42</v>
      </c>
      <c r="G1164" s="1">
        <v>0.80897960000000002</v>
      </c>
      <c r="J1164" t="s">
        <v>279</v>
      </c>
      <c r="K1164" t="s">
        <v>41</v>
      </c>
      <c r="L1164" t="s">
        <v>28</v>
      </c>
      <c r="M1164">
        <v>60</v>
      </c>
      <c r="N1164">
        <v>107</v>
      </c>
      <c r="O1164" t="s">
        <v>143</v>
      </c>
      <c r="P1164" s="1">
        <v>0.56074769999999996</v>
      </c>
      <c r="S1164" t="s">
        <v>248</v>
      </c>
      <c r="T1164" t="s">
        <v>41</v>
      </c>
      <c r="U1164" t="s">
        <v>703</v>
      </c>
      <c r="V1164">
        <v>9185</v>
      </c>
      <c r="W1164">
        <v>21747</v>
      </c>
      <c r="X1164" t="s">
        <v>132</v>
      </c>
      <c r="Y1164" s="1">
        <v>0.42235709999999999</v>
      </c>
      <c r="AB1164" t="s">
        <v>254</v>
      </c>
      <c r="AC1164" t="s">
        <v>41</v>
      </c>
      <c r="AD1164" t="s">
        <v>32</v>
      </c>
      <c r="AE1164">
        <v>2518</v>
      </c>
      <c r="AF1164">
        <v>4366</v>
      </c>
      <c r="AG1164" t="s">
        <v>143</v>
      </c>
      <c r="AH1164" s="1">
        <v>0.5767293</v>
      </c>
    </row>
    <row r="1165" spans="1:34" x14ac:dyDescent="0.35">
      <c r="A1165" t="s">
        <v>164</v>
      </c>
      <c r="B1165" t="s">
        <v>70</v>
      </c>
      <c r="C1165" t="s">
        <v>703</v>
      </c>
      <c r="D1165">
        <v>19362</v>
      </c>
      <c r="E1165">
        <v>21198</v>
      </c>
      <c r="F1165" t="s">
        <v>42</v>
      </c>
      <c r="G1165" s="1">
        <v>0.91338810000000004</v>
      </c>
      <c r="J1165" t="s">
        <v>279</v>
      </c>
      <c r="K1165" t="s">
        <v>41</v>
      </c>
      <c r="L1165" t="s">
        <v>27</v>
      </c>
      <c r="M1165">
        <v>26</v>
      </c>
      <c r="N1165">
        <v>147</v>
      </c>
      <c r="O1165" t="s">
        <v>143</v>
      </c>
      <c r="P1165" s="1">
        <v>0.17687069999999999</v>
      </c>
      <c r="S1165" t="s">
        <v>248</v>
      </c>
      <c r="T1165" t="s">
        <v>41</v>
      </c>
      <c r="U1165" t="s">
        <v>28</v>
      </c>
      <c r="V1165">
        <v>419</v>
      </c>
      <c r="W1165">
        <v>2897</v>
      </c>
      <c r="X1165" t="s">
        <v>132</v>
      </c>
      <c r="Y1165" s="1">
        <v>0.14463239999999999</v>
      </c>
      <c r="AB1165" t="s">
        <v>254</v>
      </c>
      <c r="AC1165" t="s">
        <v>41</v>
      </c>
      <c r="AD1165" t="s">
        <v>703</v>
      </c>
      <c r="AE1165">
        <v>565</v>
      </c>
      <c r="AF1165">
        <v>6955</v>
      </c>
      <c r="AG1165" t="s">
        <v>143</v>
      </c>
      <c r="AH1165" s="1">
        <v>8.1236500000000003E-2</v>
      </c>
    </row>
    <row r="1166" spans="1:34" x14ac:dyDescent="0.35">
      <c r="A1166" t="s">
        <v>165</v>
      </c>
      <c r="B1166" t="s">
        <v>41</v>
      </c>
      <c r="C1166" t="s">
        <v>703</v>
      </c>
      <c r="D1166">
        <v>7206</v>
      </c>
      <c r="E1166">
        <v>9505</v>
      </c>
      <c r="F1166" t="s">
        <v>143</v>
      </c>
      <c r="G1166" s="1">
        <v>0.75812729999999995</v>
      </c>
      <c r="J1166" t="s">
        <v>279</v>
      </c>
      <c r="K1166" t="s">
        <v>41</v>
      </c>
      <c r="L1166" t="s">
        <v>26</v>
      </c>
      <c r="N1166">
        <v>185</v>
      </c>
      <c r="O1166" t="s">
        <v>143</v>
      </c>
      <c r="S1166" t="s">
        <v>248</v>
      </c>
      <c r="T1166" t="s">
        <v>41</v>
      </c>
      <c r="U1166" t="s">
        <v>27</v>
      </c>
      <c r="V1166">
        <v>1</v>
      </c>
      <c r="W1166">
        <v>2475</v>
      </c>
      <c r="X1166" t="s">
        <v>132</v>
      </c>
      <c r="Y1166" s="1">
        <v>4.0400000000000001E-4</v>
      </c>
      <c r="AB1166" t="s">
        <v>254</v>
      </c>
      <c r="AC1166" t="s">
        <v>41</v>
      </c>
      <c r="AD1166" t="s">
        <v>26</v>
      </c>
      <c r="AF1166">
        <v>553</v>
      </c>
      <c r="AG1166" t="s">
        <v>143</v>
      </c>
    </row>
    <row r="1167" spans="1:34" x14ac:dyDescent="0.35">
      <c r="A1167" t="s">
        <v>166</v>
      </c>
      <c r="B1167" t="s">
        <v>41</v>
      </c>
      <c r="C1167" t="s">
        <v>703</v>
      </c>
      <c r="D1167">
        <v>9181</v>
      </c>
      <c r="E1167">
        <v>11017</v>
      </c>
      <c r="F1167" t="s">
        <v>143</v>
      </c>
      <c r="G1167" s="1">
        <v>0.83334850000000005</v>
      </c>
      <c r="J1167" t="s">
        <v>280</v>
      </c>
      <c r="K1167" t="s">
        <v>41</v>
      </c>
      <c r="L1167" t="s">
        <v>32</v>
      </c>
      <c r="M1167">
        <v>3073</v>
      </c>
      <c r="N1167">
        <v>3424</v>
      </c>
      <c r="O1167" t="s">
        <v>143</v>
      </c>
      <c r="P1167" s="1">
        <v>0.89748830000000002</v>
      </c>
      <c r="S1167" t="s">
        <v>248</v>
      </c>
      <c r="T1167" t="s">
        <v>41</v>
      </c>
      <c r="U1167" t="s">
        <v>26</v>
      </c>
      <c r="W1167">
        <v>1507</v>
      </c>
      <c r="X1167" t="s">
        <v>132</v>
      </c>
      <c r="AB1167" t="s">
        <v>254</v>
      </c>
      <c r="AC1167" t="s">
        <v>41</v>
      </c>
      <c r="AD1167" t="s">
        <v>28</v>
      </c>
      <c r="AF1167">
        <v>914</v>
      </c>
      <c r="AG1167" t="s">
        <v>143</v>
      </c>
    </row>
    <row r="1168" spans="1:34" x14ac:dyDescent="0.35">
      <c r="A1168" t="s">
        <v>167</v>
      </c>
      <c r="B1168" t="s">
        <v>41</v>
      </c>
      <c r="C1168" t="s">
        <v>703</v>
      </c>
      <c r="D1168">
        <v>14561</v>
      </c>
      <c r="E1168">
        <v>16959</v>
      </c>
      <c r="F1168" t="s">
        <v>143</v>
      </c>
      <c r="G1168" s="1">
        <v>0.85860009999999998</v>
      </c>
      <c r="J1168" t="s">
        <v>280</v>
      </c>
      <c r="K1168" t="s">
        <v>41</v>
      </c>
      <c r="L1168" t="s">
        <v>703</v>
      </c>
      <c r="M1168">
        <v>8476</v>
      </c>
      <c r="N1168">
        <v>9840</v>
      </c>
      <c r="O1168" t="s">
        <v>143</v>
      </c>
      <c r="P1168" s="1">
        <v>0.86138210000000004</v>
      </c>
      <c r="S1168" t="s">
        <v>249</v>
      </c>
      <c r="T1168" t="s">
        <v>41</v>
      </c>
      <c r="U1168" t="s">
        <v>32</v>
      </c>
      <c r="V1168">
        <v>8889</v>
      </c>
      <c r="W1168">
        <v>10729</v>
      </c>
      <c r="X1168" t="s">
        <v>132</v>
      </c>
      <c r="Y1168" s="1">
        <v>0.82850219999999997</v>
      </c>
      <c r="AB1168" t="s">
        <v>254</v>
      </c>
      <c r="AC1168" t="s">
        <v>41</v>
      </c>
      <c r="AD1168" t="s">
        <v>27</v>
      </c>
      <c r="AF1168">
        <v>933</v>
      </c>
      <c r="AG1168" t="s">
        <v>143</v>
      </c>
    </row>
    <row r="1169" spans="1:34" x14ac:dyDescent="0.35">
      <c r="A1169" t="s">
        <v>168</v>
      </c>
      <c r="B1169" t="s">
        <v>41</v>
      </c>
      <c r="C1169" t="s">
        <v>703</v>
      </c>
      <c r="D1169">
        <v>15520</v>
      </c>
      <c r="E1169">
        <v>17564</v>
      </c>
      <c r="F1169" t="s">
        <v>143</v>
      </c>
      <c r="G1169" s="1">
        <v>0.88362560000000001</v>
      </c>
      <c r="J1169" t="s">
        <v>280</v>
      </c>
      <c r="K1169" t="s">
        <v>41</v>
      </c>
      <c r="L1169" t="s">
        <v>28</v>
      </c>
      <c r="M1169">
        <v>1393</v>
      </c>
      <c r="N1169">
        <v>1679</v>
      </c>
      <c r="O1169" t="s">
        <v>143</v>
      </c>
      <c r="P1169" s="1">
        <v>0.82966050000000002</v>
      </c>
      <c r="S1169" t="s">
        <v>249</v>
      </c>
      <c r="T1169" t="s">
        <v>41</v>
      </c>
      <c r="U1169" t="s">
        <v>703</v>
      </c>
      <c r="V1169">
        <v>16429</v>
      </c>
      <c r="W1169">
        <v>30491</v>
      </c>
      <c r="X1169" t="s">
        <v>132</v>
      </c>
      <c r="Y1169" s="1">
        <v>0.53881469999999998</v>
      </c>
      <c r="AB1169" t="s">
        <v>255</v>
      </c>
      <c r="AC1169" t="s">
        <v>41</v>
      </c>
      <c r="AD1169" t="s">
        <v>32</v>
      </c>
      <c r="AE1169">
        <v>4406</v>
      </c>
      <c r="AF1169">
        <v>8230</v>
      </c>
      <c r="AG1169" t="s">
        <v>143</v>
      </c>
      <c r="AH1169" s="1">
        <v>0.53535840000000001</v>
      </c>
    </row>
    <row r="1170" spans="1:34" x14ac:dyDescent="0.35">
      <c r="A1170" t="s">
        <v>169</v>
      </c>
      <c r="B1170" t="s">
        <v>41</v>
      </c>
      <c r="C1170" t="s">
        <v>703</v>
      </c>
      <c r="D1170">
        <v>6589</v>
      </c>
      <c r="E1170">
        <v>7776</v>
      </c>
      <c r="F1170" t="s">
        <v>143</v>
      </c>
      <c r="G1170" s="1">
        <v>0.84735079999999996</v>
      </c>
      <c r="J1170" t="s">
        <v>280</v>
      </c>
      <c r="K1170" t="s">
        <v>41</v>
      </c>
      <c r="L1170" t="s">
        <v>27</v>
      </c>
      <c r="M1170">
        <v>734</v>
      </c>
      <c r="N1170">
        <v>1746</v>
      </c>
      <c r="O1170" t="s">
        <v>143</v>
      </c>
      <c r="P1170" s="1">
        <v>0.42038950000000003</v>
      </c>
      <c r="S1170" t="s">
        <v>249</v>
      </c>
      <c r="T1170" t="s">
        <v>41</v>
      </c>
      <c r="U1170" t="s">
        <v>28</v>
      </c>
      <c r="V1170">
        <v>1030</v>
      </c>
      <c r="W1170">
        <v>4148</v>
      </c>
      <c r="X1170" t="s">
        <v>132</v>
      </c>
      <c r="Y1170" s="1">
        <v>0.24831239999999999</v>
      </c>
      <c r="AB1170" t="s">
        <v>255</v>
      </c>
      <c r="AC1170" t="s">
        <v>41</v>
      </c>
      <c r="AD1170" t="s">
        <v>703</v>
      </c>
      <c r="AE1170">
        <v>1253</v>
      </c>
      <c r="AF1170">
        <v>16559</v>
      </c>
      <c r="AG1170" t="s">
        <v>143</v>
      </c>
      <c r="AH1170" s="1">
        <v>7.5668799999999994E-2</v>
      </c>
    </row>
    <row r="1171" spans="1:34" x14ac:dyDescent="0.35">
      <c r="A1171" t="s">
        <v>170</v>
      </c>
      <c r="B1171" t="s">
        <v>41</v>
      </c>
      <c r="C1171" t="s">
        <v>703</v>
      </c>
      <c r="D1171">
        <v>15251</v>
      </c>
      <c r="E1171">
        <v>18074</v>
      </c>
      <c r="F1171" t="s">
        <v>143</v>
      </c>
      <c r="G1171" s="1">
        <v>0.84380880000000003</v>
      </c>
      <c r="J1171" t="s">
        <v>280</v>
      </c>
      <c r="K1171" t="s">
        <v>41</v>
      </c>
      <c r="L1171" t="s">
        <v>26</v>
      </c>
      <c r="N1171">
        <v>793</v>
      </c>
      <c r="O1171" t="s">
        <v>143</v>
      </c>
      <c r="S1171" t="s">
        <v>249</v>
      </c>
      <c r="T1171" t="s">
        <v>41</v>
      </c>
      <c r="U1171" t="s">
        <v>27</v>
      </c>
      <c r="V1171">
        <v>1</v>
      </c>
      <c r="W1171">
        <v>4108</v>
      </c>
      <c r="X1171" t="s">
        <v>132</v>
      </c>
      <c r="Y1171" s="1">
        <v>2.4340000000000001E-4</v>
      </c>
      <c r="AB1171" t="s">
        <v>255</v>
      </c>
      <c r="AC1171" t="s">
        <v>41</v>
      </c>
      <c r="AD1171" t="s">
        <v>28</v>
      </c>
      <c r="AE1171">
        <v>2</v>
      </c>
      <c r="AF1171">
        <v>2083</v>
      </c>
      <c r="AG1171" t="s">
        <v>143</v>
      </c>
      <c r="AH1171" s="1">
        <v>9.6020000000000003E-4</v>
      </c>
    </row>
    <row r="1172" spans="1:34" x14ac:dyDescent="0.35">
      <c r="A1172" t="s">
        <v>171</v>
      </c>
      <c r="B1172" t="s">
        <v>41</v>
      </c>
      <c r="C1172" t="s">
        <v>703</v>
      </c>
      <c r="D1172">
        <v>12877</v>
      </c>
      <c r="E1172">
        <v>15106</v>
      </c>
      <c r="F1172" t="s">
        <v>143</v>
      </c>
      <c r="G1172" s="1">
        <v>0.8524427</v>
      </c>
      <c r="J1172" t="s">
        <v>281</v>
      </c>
      <c r="K1172" t="s">
        <v>41</v>
      </c>
      <c r="L1172" t="s">
        <v>32</v>
      </c>
      <c r="M1172">
        <v>4872</v>
      </c>
      <c r="N1172">
        <v>5094</v>
      </c>
      <c r="O1172" t="s">
        <v>42</v>
      </c>
      <c r="P1172" s="1">
        <v>0.95641929999999997</v>
      </c>
      <c r="S1172" t="s">
        <v>249</v>
      </c>
      <c r="T1172" t="s">
        <v>41</v>
      </c>
      <c r="U1172" t="s">
        <v>26</v>
      </c>
      <c r="W1172">
        <v>2105</v>
      </c>
      <c r="X1172" t="s">
        <v>132</v>
      </c>
      <c r="AB1172" t="s">
        <v>255</v>
      </c>
      <c r="AC1172" t="s">
        <v>41</v>
      </c>
      <c r="AD1172" t="s">
        <v>26</v>
      </c>
      <c r="AF1172">
        <v>1389</v>
      </c>
      <c r="AG1172" t="s">
        <v>143</v>
      </c>
    </row>
    <row r="1173" spans="1:34" x14ac:dyDescent="0.35">
      <c r="A1173" t="s">
        <v>172</v>
      </c>
      <c r="B1173" t="s">
        <v>41</v>
      </c>
      <c r="C1173" t="s">
        <v>703</v>
      </c>
      <c r="D1173">
        <v>7499</v>
      </c>
      <c r="E1173">
        <v>8998</v>
      </c>
      <c r="F1173" t="s">
        <v>143</v>
      </c>
      <c r="G1173" s="1">
        <v>0.83340740000000002</v>
      </c>
      <c r="J1173" t="s">
        <v>281</v>
      </c>
      <c r="K1173" t="s">
        <v>41</v>
      </c>
      <c r="L1173" t="s">
        <v>28</v>
      </c>
      <c r="M1173">
        <v>887</v>
      </c>
      <c r="N1173">
        <v>947</v>
      </c>
      <c r="O1173" t="s">
        <v>42</v>
      </c>
      <c r="P1173" s="1">
        <v>0.93664210000000003</v>
      </c>
      <c r="S1173" t="s">
        <v>250</v>
      </c>
      <c r="T1173" t="s">
        <v>41</v>
      </c>
      <c r="U1173" t="s">
        <v>32</v>
      </c>
      <c r="V1173">
        <v>2658</v>
      </c>
      <c r="W1173">
        <v>3318</v>
      </c>
      <c r="X1173" t="s">
        <v>132</v>
      </c>
      <c r="Y1173" s="1">
        <v>0.80108500000000005</v>
      </c>
      <c r="AB1173" t="s">
        <v>255</v>
      </c>
      <c r="AC1173" t="s">
        <v>41</v>
      </c>
      <c r="AD1173" t="s">
        <v>27</v>
      </c>
      <c r="AF1173">
        <v>2421</v>
      </c>
      <c r="AG1173" t="s">
        <v>143</v>
      </c>
    </row>
    <row r="1174" spans="1:34" x14ac:dyDescent="0.35">
      <c r="A1174" t="s">
        <v>173</v>
      </c>
      <c r="B1174" t="s">
        <v>41</v>
      </c>
      <c r="C1174" t="s">
        <v>703</v>
      </c>
      <c r="D1174">
        <v>13542</v>
      </c>
      <c r="E1174">
        <v>16118</v>
      </c>
      <c r="F1174" t="s">
        <v>143</v>
      </c>
      <c r="G1174" s="1">
        <v>0.84017869999999995</v>
      </c>
      <c r="J1174" t="s">
        <v>281</v>
      </c>
      <c r="K1174" t="s">
        <v>41</v>
      </c>
      <c r="L1174" t="s">
        <v>703</v>
      </c>
      <c r="M1174">
        <v>6716</v>
      </c>
      <c r="N1174">
        <v>7879</v>
      </c>
      <c r="O1174" t="s">
        <v>42</v>
      </c>
      <c r="P1174" s="1">
        <v>0.85239240000000005</v>
      </c>
      <c r="S1174" t="s">
        <v>250</v>
      </c>
      <c r="T1174" t="s">
        <v>41</v>
      </c>
      <c r="U1174" t="s">
        <v>703</v>
      </c>
      <c r="V1174">
        <v>4122</v>
      </c>
      <c r="W1174">
        <v>8429</v>
      </c>
      <c r="X1174" t="s">
        <v>132</v>
      </c>
      <c r="Y1174" s="1">
        <v>0.48902600000000002</v>
      </c>
      <c r="AB1174" t="s">
        <v>256</v>
      </c>
      <c r="AC1174" t="s">
        <v>41</v>
      </c>
      <c r="AD1174" t="s">
        <v>32</v>
      </c>
      <c r="AE1174">
        <v>2870</v>
      </c>
      <c r="AF1174">
        <v>5303</v>
      </c>
      <c r="AG1174" t="s">
        <v>132</v>
      </c>
      <c r="AH1174" s="1">
        <v>0.54120310000000005</v>
      </c>
    </row>
    <row r="1175" spans="1:34" x14ac:dyDescent="0.35">
      <c r="A1175" t="s">
        <v>174</v>
      </c>
      <c r="B1175" t="s">
        <v>41</v>
      </c>
      <c r="C1175" t="s">
        <v>703</v>
      </c>
      <c r="D1175">
        <v>9859</v>
      </c>
      <c r="E1175">
        <v>11317</v>
      </c>
      <c r="F1175" t="s">
        <v>143</v>
      </c>
      <c r="G1175" s="1">
        <v>0.87116720000000003</v>
      </c>
      <c r="J1175" t="s">
        <v>281</v>
      </c>
      <c r="K1175" t="s">
        <v>41</v>
      </c>
      <c r="L1175" t="s">
        <v>27</v>
      </c>
      <c r="M1175">
        <v>541</v>
      </c>
      <c r="N1175">
        <v>921</v>
      </c>
      <c r="O1175" t="s">
        <v>42</v>
      </c>
      <c r="P1175" s="1">
        <v>0.58740499999999995</v>
      </c>
      <c r="S1175" t="s">
        <v>250</v>
      </c>
      <c r="T1175" t="s">
        <v>41</v>
      </c>
      <c r="U1175" t="s">
        <v>28</v>
      </c>
      <c r="V1175">
        <v>261</v>
      </c>
      <c r="W1175">
        <v>1123</v>
      </c>
      <c r="X1175" t="s">
        <v>132</v>
      </c>
      <c r="Y1175" s="1">
        <v>0.23241319999999999</v>
      </c>
      <c r="AB1175" t="s">
        <v>256</v>
      </c>
      <c r="AC1175" t="s">
        <v>41</v>
      </c>
      <c r="AD1175" t="s">
        <v>703</v>
      </c>
      <c r="AE1175">
        <v>813</v>
      </c>
      <c r="AF1175">
        <v>9815</v>
      </c>
      <c r="AG1175" t="s">
        <v>132</v>
      </c>
      <c r="AH1175" s="1">
        <v>8.28324E-2</v>
      </c>
    </row>
    <row r="1176" spans="1:34" x14ac:dyDescent="0.35">
      <c r="A1176" t="s">
        <v>175</v>
      </c>
      <c r="B1176" t="s">
        <v>41</v>
      </c>
      <c r="C1176" t="s">
        <v>703</v>
      </c>
      <c r="D1176">
        <v>6303</v>
      </c>
      <c r="E1176">
        <v>6505</v>
      </c>
      <c r="F1176" t="s">
        <v>143</v>
      </c>
      <c r="G1176" s="1">
        <v>0.968947</v>
      </c>
      <c r="J1176" t="s">
        <v>281</v>
      </c>
      <c r="K1176" t="s">
        <v>41</v>
      </c>
      <c r="L1176" t="s">
        <v>26</v>
      </c>
      <c r="N1176">
        <v>593</v>
      </c>
      <c r="O1176" t="s">
        <v>42</v>
      </c>
      <c r="S1176" t="s">
        <v>250</v>
      </c>
      <c r="T1176" t="s">
        <v>41</v>
      </c>
      <c r="U1176" t="s">
        <v>26</v>
      </c>
      <c r="W1176">
        <v>630</v>
      </c>
      <c r="X1176" t="s">
        <v>132</v>
      </c>
      <c r="AB1176" t="s">
        <v>256</v>
      </c>
      <c r="AC1176" t="s">
        <v>41</v>
      </c>
      <c r="AD1176" t="s">
        <v>26</v>
      </c>
      <c r="AF1176">
        <v>691</v>
      </c>
      <c r="AG1176" t="s">
        <v>132</v>
      </c>
    </row>
    <row r="1177" spans="1:34" x14ac:dyDescent="0.35">
      <c r="A1177" t="s">
        <v>176</v>
      </c>
      <c r="B1177" t="s">
        <v>41</v>
      </c>
      <c r="C1177" t="s">
        <v>703</v>
      </c>
      <c r="D1177">
        <v>10524</v>
      </c>
      <c r="E1177">
        <v>12361</v>
      </c>
      <c r="F1177" t="s">
        <v>143</v>
      </c>
      <c r="G1177" s="1">
        <v>0.85138740000000002</v>
      </c>
      <c r="J1177" t="s">
        <v>282</v>
      </c>
      <c r="K1177" t="s">
        <v>41</v>
      </c>
      <c r="L1177" t="s">
        <v>32</v>
      </c>
      <c r="M1177">
        <v>5581</v>
      </c>
      <c r="N1177">
        <v>6065</v>
      </c>
      <c r="O1177" t="s">
        <v>132</v>
      </c>
      <c r="P1177" s="1">
        <v>0.92019779999999995</v>
      </c>
      <c r="S1177" t="s">
        <v>250</v>
      </c>
      <c r="T1177" t="s">
        <v>41</v>
      </c>
      <c r="U1177" t="s">
        <v>27</v>
      </c>
      <c r="W1177">
        <v>977</v>
      </c>
      <c r="X1177" t="s">
        <v>132</v>
      </c>
      <c r="AB1177" t="s">
        <v>256</v>
      </c>
      <c r="AC1177" t="s">
        <v>41</v>
      </c>
      <c r="AD1177" t="s">
        <v>28</v>
      </c>
      <c r="AF1177">
        <v>935</v>
      </c>
      <c r="AG1177" t="s">
        <v>132</v>
      </c>
    </row>
    <row r="1178" spans="1:34" x14ac:dyDescent="0.35">
      <c r="A1178" t="s">
        <v>177</v>
      </c>
      <c r="B1178" t="s">
        <v>41</v>
      </c>
      <c r="C1178" t="s">
        <v>703</v>
      </c>
      <c r="D1178">
        <v>976</v>
      </c>
      <c r="E1178">
        <v>1184</v>
      </c>
      <c r="F1178" t="s">
        <v>143</v>
      </c>
      <c r="G1178" s="1">
        <v>0.82432430000000001</v>
      </c>
      <c r="J1178" t="s">
        <v>282</v>
      </c>
      <c r="K1178" t="s">
        <v>41</v>
      </c>
      <c r="L1178" t="s">
        <v>28</v>
      </c>
      <c r="M1178">
        <v>713</v>
      </c>
      <c r="N1178">
        <v>813</v>
      </c>
      <c r="O1178" t="s">
        <v>132</v>
      </c>
      <c r="P1178" s="1">
        <v>0.87699879999999997</v>
      </c>
      <c r="S1178" t="s">
        <v>251</v>
      </c>
      <c r="T1178" t="s">
        <v>41</v>
      </c>
      <c r="U1178" t="s">
        <v>32</v>
      </c>
      <c r="V1178">
        <v>1919</v>
      </c>
      <c r="W1178">
        <v>2461</v>
      </c>
      <c r="X1178" t="s">
        <v>132</v>
      </c>
      <c r="Y1178" s="1">
        <v>0.77976429999999997</v>
      </c>
      <c r="AB1178" t="s">
        <v>256</v>
      </c>
      <c r="AC1178" t="s">
        <v>41</v>
      </c>
      <c r="AD1178" t="s">
        <v>27</v>
      </c>
      <c r="AF1178">
        <v>1077</v>
      </c>
      <c r="AG1178" t="s">
        <v>132</v>
      </c>
    </row>
    <row r="1179" spans="1:34" x14ac:dyDescent="0.35">
      <c r="A1179" t="s">
        <v>178</v>
      </c>
      <c r="B1179" t="s">
        <v>41</v>
      </c>
      <c r="C1179" t="s">
        <v>703</v>
      </c>
      <c r="D1179">
        <v>11404</v>
      </c>
      <c r="E1179">
        <v>14604</v>
      </c>
      <c r="F1179" t="s">
        <v>143</v>
      </c>
      <c r="G1179" s="1">
        <v>0.78088190000000002</v>
      </c>
      <c r="J1179" t="s">
        <v>282</v>
      </c>
      <c r="K1179" t="s">
        <v>41</v>
      </c>
      <c r="L1179" t="s">
        <v>703</v>
      </c>
      <c r="M1179">
        <v>6314</v>
      </c>
      <c r="N1179">
        <v>8012</v>
      </c>
      <c r="O1179" t="s">
        <v>132</v>
      </c>
      <c r="P1179" s="1">
        <v>0.78806790000000004</v>
      </c>
      <c r="S1179" t="s">
        <v>251</v>
      </c>
      <c r="T1179" t="s">
        <v>41</v>
      </c>
      <c r="U1179" t="s">
        <v>703</v>
      </c>
      <c r="V1179">
        <v>2224</v>
      </c>
      <c r="W1179">
        <v>5048</v>
      </c>
      <c r="X1179" t="s">
        <v>132</v>
      </c>
      <c r="Y1179" s="1">
        <v>0.44057049999999998</v>
      </c>
      <c r="AB1179" t="s">
        <v>257</v>
      </c>
      <c r="AC1179" t="s">
        <v>41</v>
      </c>
      <c r="AD1179" t="s">
        <v>32</v>
      </c>
      <c r="AE1179">
        <v>2653</v>
      </c>
      <c r="AF1179">
        <v>4605</v>
      </c>
      <c r="AG1179" t="s">
        <v>143</v>
      </c>
      <c r="AH1179" s="1">
        <v>0.57611290000000004</v>
      </c>
    </row>
    <row r="1180" spans="1:34" x14ac:dyDescent="0.35">
      <c r="A1180" t="s">
        <v>179</v>
      </c>
      <c r="B1180" t="s">
        <v>41</v>
      </c>
      <c r="C1180" t="s">
        <v>703</v>
      </c>
      <c r="D1180">
        <v>15271</v>
      </c>
      <c r="E1180">
        <v>18182</v>
      </c>
      <c r="F1180" t="s">
        <v>143</v>
      </c>
      <c r="G1180" s="1">
        <v>0.83989659999999999</v>
      </c>
      <c r="J1180" t="s">
        <v>282</v>
      </c>
      <c r="K1180" t="s">
        <v>41</v>
      </c>
      <c r="L1180" t="s">
        <v>27</v>
      </c>
      <c r="M1180">
        <v>372</v>
      </c>
      <c r="N1180">
        <v>912</v>
      </c>
      <c r="O1180" t="s">
        <v>132</v>
      </c>
      <c r="P1180" s="1">
        <v>0.4078947</v>
      </c>
      <c r="S1180" t="s">
        <v>251</v>
      </c>
      <c r="T1180" t="s">
        <v>41</v>
      </c>
      <c r="U1180" t="s">
        <v>28</v>
      </c>
      <c r="V1180">
        <v>111</v>
      </c>
      <c r="W1180">
        <v>562</v>
      </c>
      <c r="X1180" t="s">
        <v>132</v>
      </c>
      <c r="Y1180" s="1">
        <v>0.19750889999999999</v>
      </c>
      <c r="AB1180" t="s">
        <v>257</v>
      </c>
      <c r="AC1180" t="s">
        <v>41</v>
      </c>
      <c r="AD1180" t="s">
        <v>703</v>
      </c>
      <c r="AE1180">
        <v>488</v>
      </c>
      <c r="AF1180">
        <v>6002</v>
      </c>
      <c r="AG1180" t="s">
        <v>143</v>
      </c>
      <c r="AH1180" s="1">
        <v>8.1306199999999995E-2</v>
      </c>
    </row>
    <row r="1181" spans="1:34" x14ac:dyDescent="0.35">
      <c r="A1181" t="s">
        <v>180</v>
      </c>
      <c r="B1181" t="s">
        <v>41</v>
      </c>
      <c r="C1181" t="s">
        <v>703</v>
      </c>
      <c r="D1181">
        <v>7786</v>
      </c>
      <c r="E1181">
        <v>9923</v>
      </c>
      <c r="F1181" t="s">
        <v>143</v>
      </c>
      <c r="G1181" s="1">
        <v>0.7846417</v>
      </c>
      <c r="J1181" t="s">
        <v>282</v>
      </c>
      <c r="K1181" t="s">
        <v>41</v>
      </c>
      <c r="L1181" t="s">
        <v>26</v>
      </c>
      <c r="N1181">
        <v>563</v>
      </c>
      <c r="O1181" t="s">
        <v>132</v>
      </c>
      <c r="S1181" t="s">
        <v>251</v>
      </c>
      <c r="T1181" t="s">
        <v>41</v>
      </c>
      <c r="U1181" t="s">
        <v>26</v>
      </c>
      <c r="W1181">
        <v>270</v>
      </c>
      <c r="X1181" t="s">
        <v>132</v>
      </c>
      <c r="AB1181" t="s">
        <v>257</v>
      </c>
      <c r="AC1181" t="s">
        <v>41</v>
      </c>
      <c r="AD1181" t="s">
        <v>26</v>
      </c>
      <c r="AF1181">
        <v>362</v>
      </c>
      <c r="AG1181" t="s">
        <v>143</v>
      </c>
    </row>
    <row r="1182" spans="1:34" x14ac:dyDescent="0.35">
      <c r="A1182" t="s">
        <v>181</v>
      </c>
      <c r="B1182" t="s">
        <v>41</v>
      </c>
      <c r="C1182" t="s">
        <v>703</v>
      </c>
      <c r="D1182">
        <v>13332</v>
      </c>
      <c r="E1182">
        <v>15926</v>
      </c>
      <c r="F1182" t="s">
        <v>143</v>
      </c>
      <c r="G1182" s="1">
        <v>0.83712169999999997</v>
      </c>
      <c r="J1182" t="s">
        <v>283</v>
      </c>
      <c r="K1182" t="s">
        <v>41</v>
      </c>
      <c r="L1182" t="s">
        <v>32</v>
      </c>
      <c r="M1182">
        <v>3725</v>
      </c>
      <c r="N1182">
        <v>4349</v>
      </c>
      <c r="O1182" t="s">
        <v>132</v>
      </c>
      <c r="P1182" s="1">
        <v>0.85651869999999997</v>
      </c>
      <c r="S1182" t="s">
        <v>251</v>
      </c>
      <c r="T1182" t="s">
        <v>41</v>
      </c>
      <c r="U1182" t="s">
        <v>27</v>
      </c>
      <c r="W1182">
        <v>560</v>
      </c>
      <c r="X1182" t="s">
        <v>132</v>
      </c>
      <c r="AB1182" t="s">
        <v>257</v>
      </c>
      <c r="AC1182" t="s">
        <v>41</v>
      </c>
      <c r="AD1182" t="s">
        <v>28</v>
      </c>
      <c r="AF1182">
        <v>553</v>
      </c>
      <c r="AG1182" t="s">
        <v>143</v>
      </c>
    </row>
    <row r="1183" spans="1:34" x14ac:dyDescent="0.35">
      <c r="A1183" t="s">
        <v>182</v>
      </c>
      <c r="B1183" t="s">
        <v>68</v>
      </c>
      <c r="C1183" t="s">
        <v>703</v>
      </c>
      <c r="D1183">
        <v>18496</v>
      </c>
      <c r="E1183">
        <v>20479</v>
      </c>
      <c r="F1183" t="s">
        <v>132</v>
      </c>
      <c r="G1183" s="1">
        <v>0.90316909999999995</v>
      </c>
      <c r="J1183" t="s">
        <v>283</v>
      </c>
      <c r="K1183" t="s">
        <v>41</v>
      </c>
      <c r="L1183" t="s">
        <v>28</v>
      </c>
      <c r="M1183">
        <v>1223</v>
      </c>
      <c r="N1183">
        <v>1509</v>
      </c>
      <c r="O1183" t="s">
        <v>132</v>
      </c>
      <c r="P1183" s="1">
        <v>0.81047049999999998</v>
      </c>
      <c r="S1183" t="s">
        <v>252</v>
      </c>
      <c r="T1183" t="s">
        <v>41</v>
      </c>
      <c r="U1183" t="s">
        <v>32</v>
      </c>
      <c r="V1183">
        <v>9360</v>
      </c>
      <c r="W1183">
        <v>10587</v>
      </c>
      <c r="X1183" t="s">
        <v>143</v>
      </c>
      <c r="Y1183" s="1">
        <v>0.88410310000000003</v>
      </c>
      <c r="AB1183" t="s">
        <v>257</v>
      </c>
      <c r="AC1183" t="s">
        <v>41</v>
      </c>
      <c r="AD1183" t="s">
        <v>27</v>
      </c>
      <c r="AF1183">
        <v>583</v>
      </c>
      <c r="AG1183" t="s">
        <v>143</v>
      </c>
    </row>
    <row r="1184" spans="1:34" x14ac:dyDescent="0.35">
      <c r="A1184" t="s">
        <v>183</v>
      </c>
      <c r="B1184" t="s">
        <v>68</v>
      </c>
      <c r="C1184" t="s">
        <v>703</v>
      </c>
      <c r="D1184">
        <v>32621</v>
      </c>
      <c r="E1184">
        <v>34349</v>
      </c>
      <c r="F1184" t="s">
        <v>132</v>
      </c>
      <c r="G1184" s="1">
        <v>0.9496928</v>
      </c>
      <c r="J1184" t="s">
        <v>283</v>
      </c>
      <c r="K1184" t="s">
        <v>41</v>
      </c>
      <c r="L1184" t="s">
        <v>703</v>
      </c>
      <c r="M1184">
        <v>11506</v>
      </c>
      <c r="N1184">
        <v>14256</v>
      </c>
      <c r="O1184" t="s">
        <v>132</v>
      </c>
      <c r="P1184" s="1">
        <v>0.80709869999999995</v>
      </c>
      <c r="S1184" t="s">
        <v>252</v>
      </c>
      <c r="T1184" t="s">
        <v>41</v>
      </c>
      <c r="U1184" t="s">
        <v>703</v>
      </c>
      <c r="V1184">
        <v>17291</v>
      </c>
      <c r="W1184">
        <v>28476</v>
      </c>
      <c r="X1184" t="s">
        <v>143</v>
      </c>
      <c r="Y1184" s="1">
        <v>0.60721309999999995</v>
      </c>
      <c r="AB1184" t="s">
        <v>258</v>
      </c>
      <c r="AC1184" t="s">
        <v>41</v>
      </c>
      <c r="AD1184" t="s">
        <v>32</v>
      </c>
      <c r="AE1184">
        <v>3735</v>
      </c>
      <c r="AF1184">
        <v>6242</v>
      </c>
      <c r="AG1184" t="s">
        <v>143</v>
      </c>
      <c r="AH1184" s="1">
        <v>0.59836590000000001</v>
      </c>
    </row>
    <row r="1185" spans="1:34" x14ac:dyDescent="0.35">
      <c r="A1185" t="s">
        <v>184</v>
      </c>
      <c r="B1185" t="s">
        <v>68</v>
      </c>
      <c r="C1185" t="s">
        <v>703</v>
      </c>
      <c r="D1185">
        <v>33886</v>
      </c>
      <c r="E1185">
        <v>32869</v>
      </c>
      <c r="F1185" t="s">
        <v>132</v>
      </c>
      <c r="G1185" s="1">
        <v>1</v>
      </c>
      <c r="J1185" t="s">
        <v>283</v>
      </c>
      <c r="K1185" t="s">
        <v>41</v>
      </c>
      <c r="L1185" t="s">
        <v>27</v>
      </c>
      <c r="M1185">
        <v>869</v>
      </c>
      <c r="N1185">
        <v>2148</v>
      </c>
      <c r="O1185" t="s">
        <v>132</v>
      </c>
      <c r="P1185" s="1">
        <v>0.40456239999999999</v>
      </c>
      <c r="S1185" t="s">
        <v>252</v>
      </c>
      <c r="T1185" t="s">
        <v>41</v>
      </c>
      <c r="U1185" t="s">
        <v>28</v>
      </c>
      <c r="V1185">
        <v>1231</v>
      </c>
      <c r="W1185">
        <v>4079</v>
      </c>
      <c r="X1185" t="s">
        <v>143</v>
      </c>
      <c r="Y1185" s="1">
        <v>0.30178959999999999</v>
      </c>
      <c r="AB1185" t="s">
        <v>258</v>
      </c>
      <c r="AC1185" t="s">
        <v>41</v>
      </c>
      <c r="AD1185" t="s">
        <v>703</v>
      </c>
      <c r="AE1185">
        <v>752</v>
      </c>
      <c r="AF1185">
        <v>9801</v>
      </c>
      <c r="AG1185" t="s">
        <v>143</v>
      </c>
      <c r="AH1185" s="1">
        <v>7.6726900000000001E-2</v>
      </c>
    </row>
    <row r="1186" spans="1:34" x14ac:dyDescent="0.35">
      <c r="A1186" t="s">
        <v>185</v>
      </c>
      <c r="B1186" t="s">
        <v>68</v>
      </c>
      <c r="C1186" t="s">
        <v>703</v>
      </c>
      <c r="D1186">
        <v>26132</v>
      </c>
      <c r="E1186">
        <v>28269</v>
      </c>
      <c r="F1186" t="s">
        <v>132</v>
      </c>
      <c r="G1186" s="1">
        <v>0.92440480000000003</v>
      </c>
      <c r="J1186" t="s">
        <v>283</v>
      </c>
      <c r="K1186" t="s">
        <v>41</v>
      </c>
      <c r="L1186" t="s">
        <v>26</v>
      </c>
      <c r="M1186">
        <v>1</v>
      </c>
      <c r="N1186">
        <v>1495</v>
      </c>
      <c r="O1186" t="s">
        <v>132</v>
      </c>
      <c r="P1186" s="1">
        <v>6.6890000000000005E-4</v>
      </c>
      <c r="S1186" t="s">
        <v>252</v>
      </c>
      <c r="T1186" t="s">
        <v>41</v>
      </c>
      <c r="U1186" t="s">
        <v>27</v>
      </c>
      <c r="V1186">
        <v>1</v>
      </c>
      <c r="W1186">
        <v>4218</v>
      </c>
      <c r="X1186" t="s">
        <v>143</v>
      </c>
      <c r="Y1186" s="1">
        <v>2.3709999999999999E-4</v>
      </c>
      <c r="AB1186" t="s">
        <v>258</v>
      </c>
      <c r="AC1186" t="s">
        <v>41</v>
      </c>
      <c r="AD1186" t="s">
        <v>28</v>
      </c>
      <c r="AE1186">
        <v>1</v>
      </c>
      <c r="AF1186">
        <v>1024</v>
      </c>
      <c r="AG1186" t="s">
        <v>143</v>
      </c>
      <c r="AH1186" s="1">
        <v>9.7659999999999999E-4</v>
      </c>
    </row>
    <row r="1187" spans="1:34" x14ac:dyDescent="0.35">
      <c r="A1187" t="s">
        <v>186</v>
      </c>
      <c r="B1187" t="s">
        <v>41</v>
      </c>
      <c r="C1187" t="s">
        <v>703</v>
      </c>
      <c r="D1187">
        <v>22468</v>
      </c>
      <c r="E1187">
        <v>26841</v>
      </c>
      <c r="F1187" t="s">
        <v>42</v>
      </c>
      <c r="G1187" s="1">
        <v>0.83707759999999998</v>
      </c>
      <c r="J1187" t="s">
        <v>284</v>
      </c>
      <c r="K1187" t="s">
        <v>41</v>
      </c>
      <c r="L1187" t="s">
        <v>28</v>
      </c>
      <c r="M1187">
        <v>1204</v>
      </c>
      <c r="N1187">
        <v>1265</v>
      </c>
      <c r="O1187" t="s">
        <v>42</v>
      </c>
      <c r="P1187" s="1">
        <v>0.95177869999999998</v>
      </c>
      <c r="S1187" t="s">
        <v>252</v>
      </c>
      <c r="T1187" t="s">
        <v>41</v>
      </c>
      <c r="U1187" t="s">
        <v>26</v>
      </c>
      <c r="W1187">
        <v>2200</v>
      </c>
      <c r="X1187" t="s">
        <v>143</v>
      </c>
      <c r="AB1187" t="s">
        <v>258</v>
      </c>
      <c r="AC1187" t="s">
        <v>41</v>
      </c>
      <c r="AD1187" t="s">
        <v>26</v>
      </c>
      <c r="AF1187">
        <v>782</v>
      </c>
      <c r="AG1187" t="s">
        <v>143</v>
      </c>
    </row>
    <row r="1188" spans="1:34" x14ac:dyDescent="0.35">
      <c r="A1188" t="s">
        <v>187</v>
      </c>
      <c r="B1188" t="s">
        <v>41</v>
      </c>
      <c r="C1188" t="s">
        <v>703</v>
      </c>
      <c r="D1188">
        <v>25971</v>
      </c>
      <c r="E1188">
        <v>29995</v>
      </c>
      <c r="F1188" t="s">
        <v>132</v>
      </c>
      <c r="G1188" s="1">
        <v>0.86584430000000001</v>
      </c>
      <c r="J1188" t="s">
        <v>284</v>
      </c>
      <c r="K1188" t="s">
        <v>41</v>
      </c>
      <c r="L1188" t="s">
        <v>32</v>
      </c>
      <c r="M1188">
        <v>4740</v>
      </c>
      <c r="N1188">
        <v>5295</v>
      </c>
      <c r="O1188" t="s">
        <v>42</v>
      </c>
      <c r="P1188" s="1">
        <v>0.89518419999999999</v>
      </c>
      <c r="S1188" t="s">
        <v>253</v>
      </c>
      <c r="T1188" t="s">
        <v>41</v>
      </c>
      <c r="U1188" t="s">
        <v>32</v>
      </c>
      <c r="V1188">
        <v>9770</v>
      </c>
      <c r="W1188">
        <v>11480</v>
      </c>
      <c r="X1188" t="s">
        <v>143</v>
      </c>
      <c r="Y1188" s="1">
        <v>0.8510453</v>
      </c>
      <c r="AB1188" t="s">
        <v>258</v>
      </c>
      <c r="AC1188" t="s">
        <v>41</v>
      </c>
      <c r="AD1188" t="s">
        <v>27</v>
      </c>
      <c r="AF1188">
        <v>1236</v>
      </c>
      <c r="AG1188" t="s">
        <v>143</v>
      </c>
    </row>
    <row r="1189" spans="1:34" x14ac:dyDescent="0.35">
      <c r="A1189" t="s">
        <v>188</v>
      </c>
      <c r="B1189" t="s">
        <v>41</v>
      </c>
      <c r="C1189" t="s">
        <v>703</v>
      </c>
      <c r="D1189">
        <v>23037</v>
      </c>
      <c r="E1189">
        <v>25428</v>
      </c>
      <c r="F1189" t="s">
        <v>132</v>
      </c>
      <c r="G1189" s="1">
        <v>0.90596980000000005</v>
      </c>
      <c r="J1189" t="s">
        <v>284</v>
      </c>
      <c r="K1189" t="s">
        <v>41</v>
      </c>
      <c r="L1189" t="s">
        <v>703</v>
      </c>
      <c r="M1189">
        <v>8155</v>
      </c>
      <c r="N1189">
        <v>9718</v>
      </c>
      <c r="O1189" t="s">
        <v>42</v>
      </c>
      <c r="P1189" s="1">
        <v>0.83916440000000003</v>
      </c>
      <c r="S1189" t="s">
        <v>253</v>
      </c>
      <c r="T1189" t="s">
        <v>41</v>
      </c>
      <c r="U1189" t="s">
        <v>703</v>
      </c>
      <c r="V1189">
        <v>17791</v>
      </c>
      <c r="W1189">
        <v>28980</v>
      </c>
      <c r="X1189" t="s">
        <v>143</v>
      </c>
      <c r="Y1189" s="1">
        <v>0.61390610000000001</v>
      </c>
      <c r="AB1189" t="s">
        <v>259</v>
      </c>
      <c r="AC1189" t="s">
        <v>41</v>
      </c>
      <c r="AD1189" t="s">
        <v>32</v>
      </c>
      <c r="AE1189">
        <v>3444</v>
      </c>
      <c r="AF1189">
        <v>10557</v>
      </c>
      <c r="AG1189" t="s">
        <v>143</v>
      </c>
      <c r="AH1189" s="1">
        <v>0.32622899999999999</v>
      </c>
    </row>
    <row r="1190" spans="1:34" x14ac:dyDescent="0.35">
      <c r="A1190" t="s">
        <v>189</v>
      </c>
      <c r="B1190" t="s">
        <v>41</v>
      </c>
      <c r="C1190" t="s">
        <v>703</v>
      </c>
      <c r="D1190">
        <v>22439</v>
      </c>
      <c r="E1190">
        <v>26973</v>
      </c>
      <c r="F1190" t="s">
        <v>132</v>
      </c>
      <c r="G1190" s="1">
        <v>0.83190600000000003</v>
      </c>
      <c r="J1190" t="s">
        <v>284</v>
      </c>
      <c r="K1190" t="s">
        <v>41</v>
      </c>
      <c r="L1190" t="s">
        <v>27</v>
      </c>
      <c r="M1190">
        <v>743</v>
      </c>
      <c r="N1190">
        <v>1301</v>
      </c>
      <c r="O1190" t="s">
        <v>42</v>
      </c>
      <c r="P1190" s="1">
        <v>0.57109920000000003</v>
      </c>
      <c r="S1190" t="s">
        <v>253</v>
      </c>
      <c r="T1190" t="s">
        <v>41</v>
      </c>
      <c r="U1190" t="s">
        <v>28</v>
      </c>
      <c r="V1190">
        <v>1286</v>
      </c>
      <c r="W1190">
        <v>4436</v>
      </c>
      <c r="X1190" t="s">
        <v>143</v>
      </c>
      <c r="Y1190" s="1">
        <v>0.28990080000000001</v>
      </c>
      <c r="AB1190" t="s">
        <v>259</v>
      </c>
      <c r="AC1190" t="s">
        <v>41</v>
      </c>
      <c r="AD1190" t="s">
        <v>703</v>
      </c>
      <c r="AE1190">
        <v>858</v>
      </c>
      <c r="AF1190">
        <v>24418</v>
      </c>
      <c r="AG1190" t="s">
        <v>143</v>
      </c>
      <c r="AH1190" s="1">
        <v>3.5138000000000003E-2</v>
      </c>
    </row>
    <row r="1191" spans="1:34" x14ac:dyDescent="0.35">
      <c r="A1191" t="s">
        <v>190</v>
      </c>
      <c r="B1191" t="s">
        <v>41</v>
      </c>
      <c r="C1191" t="s">
        <v>703</v>
      </c>
      <c r="D1191">
        <v>24772</v>
      </c>
      <c r="E1191">
        <v>28805</v>
      </c>
      <c r="F1191" t="s">
        <v>132</v>
      </c>
      <c r="G1191" s="1">
        <v>0.85998960000000002</v>
      </c>
      <c r="J1191" t="s">
        <v>284</v>
      </c>
      <c r="K1191" t="s">
        <v>41</v>
      </c>
      <c r="L1191" t="s">
        <v>26</v>
      </c>
      <c r="M1191">
        <v>2</v>
      </c>
      <c r="N1191">
        <v>730</v>
      </c>
      <c r="O1191" t="s">
        <v>42</v>
      </c>
      <c r="P1191" s="1">
        <v>2.7396999999999999E-3</v>
      </c>
      <c r="S1191" t="s">
        <v>253</v>
      </c>
      <c r="T1191" t="s">
        <v>41</v>
      </c>
      <c r="U1191" t="s">
        <v>27</v>
      </c>
      <c r="V1191">
        <v>6</v>
      </c>
      <c r="W1191">
        <v>4482</v>
      </c>
      <c r="X1191" t="s">
        <v>143</v>
      </c>
      <c r="Y1191" s="1">
        <v>1.3387E-3</v>
      </c>
      <c r="AB1191" t="s">
        <v>259</v>
      </c>
      <c r="AC1191" t="s">
        <v>41</v>
      </c>
      <c r="AD1191" t="s">
        <v>28</v>
      </c>
      <c r="AE1191">
        <v>2</v>
      </c>
      <c r="AF1191">
        <v>3400</v>
      </c>
      <c r="AG1191" t="s">
        <v>143</v>
      </c>
      <c r="AH1191" s="1">
        <v>5.8819999999999999E-4</v>
      </c>
    </row>
    <row r="1192" spans="1:34" x14ac:dyDescent="0.35">
      <c r="A1192" t="s">
        <v>191</v>
      </c>
      <c r="B1192" t="s">
        <v>68</v>
      </c>
      <c r="C1192" t="s">
        <v>703</v>
      </c>
      <c r="D1192">
        <v>20275</v>
      </c>
      <c r="E1192">
        <v>21803</v>
      </c>
      <c r="F1192" t="s">
        <v>132</v>
      </c>
      <c r="G1192" s="1">
        <v>0.92991789999999996</v>
      </c>
      <c r="J1192" t="s">
        <v>285</v>
      </c>
      <c r="K1192" t="s">
        <v>41</v>
      </c>
      <c r="L1192" t="s">
        <v>32</v>
      </c>
      <c r="M1192">
        <v>6380</v>
      </c>
      <c r="N1192">
        <v>6804</v>
      </c>
      <c r="O1192" t="s">
        <v>132</v>
      </c>
      <c r="P1192" s="1">
        <v>0.93768370000000001</v>
      </c>
      <c r="S1192" t="s">
        <v>253</v>
      </c>
      <c r="T1192" t="s">
        <v>41</v>
      </c>
      <c r="U1192" t="s">
        <v>26</v>
      </c>
      <c r="W1192">
        <v>2047</v>
      </c>
      <c r="X1192" t="s">
        <v>143</v>
      </c>
      <c r="AB1192" t="s">
        <v>259</v>
      </c>
      <c r="AC1192" t="s">
        <v>41</v>
      </c>
      <c r="AD1192" t="s">
        <v>26</v>
      </c>
      <c r="AF1192">
        <v>2248</v>
      </c>
      <c r="AG1192" t="s">
        <v>143</v>
      </c>
    </row>
    <row r="1193" spans="1:34" x14ac:dyDescent="0.35">
      <c r="A1193" t="s">
        <v>192</v>
      </c>
      <c r="B1193" t="s">
        <v>41</v>
      </c>
      <c r="C1193" t="s">
        <v>703</v>
      </c>
      <c r="D1193">
        <v>40489</v>
      </c>
      <c r="E1193">
        <v>43892</v>
      </c>
      <c r="F1193" t="s">
        <v>132</v>
      </c>
      <c r="G1193" s="1">
        <v>0.92246879999999998</v>
      </c>
      <c r="J1193" t="s">
        <v>285</v>
      </c>
      <c r="K1193" t="s">
        <v>41</v>
      </c>
      <c r="L1193" t="s">
        <v>28</v>
      </c>
      <c r="M1193">
        <v>1533</v>
      </c>
      <c r="N1193">
        <v>2006</v>
      </c>
      <c r="O1193" t="s">
        <v>132</v>
      </c>
      <c r="P1193" s="1">
        <v>0.76420739999999998</v>
      </c>
      <c r="S1193" t="s">
        <v>254</v>
      </c>
      <c r="T1193" t="s">
        <v>41</v>
      </c>
      <c r="U1193" t="s">
        <v>32</v>
      </c>
      <c r="V1193">
        <v>3839</v>
      </c>
      <c r="W1193">
        <v>4366</v>
      </c>
      <c r="X1193" t="s">
        <v>143</v>
      </c>
      <c r="Y1193" s="1">
        <v>0.87929460000000004</v>
      </c>
      <c r="AB1193" t="s">
        <v>259</v>
      </c>
      <c r="AC1193" t="s">
        <v>41</v>
      </c>
      <c r="AD1193" t="s">
        <v>27</v>
      </c>
      <c r="AF1193">
        <v>3819</v>
      </c>
      <c r="AG1193" t="s">
        <v>143</v>
      </c>
    </row>
    <row r="1194" spans="1:34" x14ac:dyDescent="0.35">
      <c r="A1194" t="s">
        <v>193</v>
      </c>
      <c r="B1194" t="s">
        <v>41</v>
      </c>
      <c r="C1194" t="s">
        <v>703</v>
      </c>
      <c r="D1194">
        <v>31815</v>
      </c>
      <c r="E1194">
        <v>35062</v>
      </c>
      <c r="F1194" t="s">
        <v>132</v>
      </c>
      <c r="G1194" s="1">
        <v>0.90739259999999999</v>
      </c>
      <c r="J1194" t="s">
        <v>285</v>
      </c>
      <c r="K1194" t="s">
        <v>41</v>
      </c>
      <c r="L1194" t="s">
        <v>703</v>
      </c>
      <c r="M1194">
        <v>11386</v>
      </c>
      <c r="N1194">
        <v>15117</v>
      </c>
      <c r="O1194" t="s">
        <v>132</v>
      </c>
      <c r="P1194" s="1">
        <v>0.75319179999999997</v>
      </c>
      <c r="S1194" t="s">
        <v>254</v>
      </c>
      <c r="T1194" t="s">
        <v>41</v>
      </c>
      <c r="U1194" t="s">
        <v>703</v>
      </c>
      <c r="V1194">
        <v>4244</v>
      </c>
      <c r="W1194">
        <v>6955</v>
      </c>
      <c r="X1194" t="s">
        <v>143</v>
      </c>
      <c r="Y1194" s="1">
        <v>0.61020850000000004</v>
      </c>
      <c r="AB1194" t="s">
        <v>260</v>
      </c>
      <c r="AC1194" t="s">
        <v>41</v>
      </c>
      <c r="AD1194" t="s">
        <v>32</v>
      </c>
      <c r="AE1194">
        <v>3021</v>
      </c>
      <c r="AF1194">
        <v>7348</v>
      </c>
      <c r="AG1194" t="s">
        <v>143</v>
      </c>
      <c r="AH1194" s="1">
        <v>0.41113230000000001</v>
      </c>
    </row>
    <row r="1195" spans="1:34" x14ac:dyDescent="0.35">
      <c r="A1195" t="s">
        <v>194</v>
      </c>
      <c r="B1195" t="s">
        <v>41</v>
      </c>
      <c r="C1195" t="s">
        <v>703</v>
      </c>
      <c r="D1195">
        <v>33453</v>
      </c>
      <c r="E1195">
        <v>38094</v>
      </c>
      <c r="F1195" t="s">
        <v>132</v>
      </c>
      <c r="G1195" s="1">
        <v>0.8781698</v>
      </c>
      <c r="J1195" t="s">
        <v>285</v>
      </c>
      <c r="K1195" t="s">
        <v>41</v>
      </c>
      <c r="L1195" t="s">
        <v>27</v>
      </c>
      <c r="M1195">
        <v>770</v>
      </c>
      <c r="N1195">
        <v>2448</v>
      </c>
      <c r="O1195" t="s">
        <v>132</v>
      </c>
      <c r="P1195" s="1">
        <v>0.3145425</v>
      </c>
      <c r="S1195" t="s">
        <v>254</v>
      </c>
      <c r="T1195" t="s">
        <v>41</v>
      </c>
      <c r="U1195" t="s">
        <v>28</v>
      </c>
      <c r="V1195">
        <v>249</v>
      </c>
      <c r="W1195">
        <v>914</v>
      </c>
      <c r="X1195" t="s">
        <v>143</v>
      </c>
      <c r="Y1195" s="1">
        <v>0.27242889999999997</v>
      </c>
      <c r="AB1195" t="s">
        <v>260</v>
      </c>
      <c r="AC1195" t="s">
        <v>41</v>
      </c>
      <c r="AD1195" t="s">
        <v>703</v>
      </c>
      <c r="AE1195">
        <v>468</v>
      </c>
      <c r="AF1195">
        <v>11153</v>
      </c>
      <c r="AG1195" t="s">
        <v>143</v>
      </c>
      <c r="AH1195" s="1">
        <v>4.19618E-2</v>
      </c>
    </row>
    <row r="1196" spans="1:34" x14ac:dyDescent="0.35">
      <c r="A1196" t="s">
        <v>195</v>
      </c>
      <c r="B1196" t="s">
        <v>68</v>
      </c>
      <c r="C1196" t="s">
        <v>703</v>
      </c>
      <c r="D1196">
        <v>43373</v>
      </c>
      <c r="E1196">
        <v>49591</v>
      </c>
      <c r="F1196" t="s">
        <v>132</v>
      </c>
      <c r="G1196" s="1">
        <v>0.87461440000000001</v>
      </c>
      <c r="J1196" t="s">
        <v>285</v>
      </c>
      <c r="K1196" t="s">
        <v>41</v>
      </c>
      <c r="L1196" t="s">
        <v>26</v>
      </c>
      <c r="N1196">
        <v>1551</v>
      </c>
      <c r="O1196" t="s">
        <v>132</v>
      </c>
      <c r="S1196" t="s">
        <v>254</v>
      </c>
      <c r="T1196" t="s">
        <v>41</v>
      </c>
      <c r="U1196" t="s">
        <v>26</v>
      </c>
      <c r="W1196">
        <v>553</v>
      </c>
      <c r="X1196" t="s">
        <v>143</v>
      </c>
      <c r="AB1196" t="s">
        <v>260</v>
      </c>
      <c r="AC1196" t="s">
        <v>41</v>
      </c>
      <c r="AD1196" t="s">
        <v>26</v>
      </c>
      <c r="AF1196">
        <v>805</v>
      </c>
      <c r="AG1196" t="s">
        <v>143</v>
      </c>
    </row>
    <row r="1197" spans="1:34" x14ac:dyDescent="0.35">
      <c r="A1197" t="s">
        <v>196</v>
      </c>
      <c r="B1197" t="s">
        <v>68</v>
      </c>
      <c r="C1197" t="s">
        <v>703</v>
      </c>
      <c r="D1197">
        <v>39700</v>
      </c>
      <c r="E1197">
        <v>43727</v>
      </c>
      <c r="F1197" t="s">
        <v>132</v>
      </c>
      <c r="G1197" s="1">
        <v>0.90790590000000004</v>
      </c>
      <c r="J1197" t="s">
        <v>286</v>
      </c>
      <c r="K1197" t="s">
        <v>41</v>
      </c>
      <c r="L1197" t="s">
        <v>32</v>
      </c>
      <c r="M1197">
        <v>7313</v>
      </c>
      <c r="N1197">
        <v>8191</v>
      </c>
      <c r="O1197" t="s">
        <v>132</v>
      </c>
      <c r="P1197" s="1">
        <v>0.89280919999999997</v>
      </c>
      <c r="S1197" t="s">
        <v>254</v>
      </c>
      <c r="T1197" t="s">
        <v>41</v>
      </c>
      <c r="U1197" t="s">
        <v>27</v>
      </c>
      <c r="W1197">
        <v>933</v>
      </c>
      <c r="X1197" t="s">
        <v>143</v>
      </c>
      <c r="AB1197" t="s">
        <v>260</v>
      </c>
      <c r="AC1197" t="s">
        <v>41</v>
      </c>
      <c r="AD1197" t="s">
        <v>28</v>
      </c>
      <c r="AF1197">
        <v>1205</v>
      </c>
      <c r="AG1197" t="s">
        <v>143</v>
      </c>
    </row>
    <row r="1198" spans="1:34" x14ac:dyDescent="0.35">
      <c r="A1198" t="s">
        <v>197</v>
      </c>
      <c r="B1198" t="s">
        <v>68</v>
      </c>
      <c r="C1198" t="s">
        <v>703</v>
      </c>
      <c r="D1198">
        <v>11996</v>
      </c>
      <c r="E1198">
        <v>12445</v>
      </c>
      <c r="F1198" t="s">
        <v>132</v>
      </c>
      <c r="G1198" s="1">
        <v>0.96392120000000003</v>
      </c>
      <c r="J1198" t="s">
        <v>286</v>
      </c>
      <c r="K1198" t="s">
        <v>41</v>
      </c>
      <c r="L1198" t="s">
        <v>28</v>
      </c>
      <c r="M1198">
        <v>2007</v>
      </c>
      <c r="N1198">
        <v>2580</v>
      </c>
      <c r="O1198" t="s">
        <v>132</v>
      </c>
      <c r="P1198" s="1">
        <v>0.77790700000000002</v>
      </c>
      <c r="S1198" t="s">
        <v>255</v>
      </c>
      <c r="T1198" t="s">
        <v>41</v>
      </c>
      <c r="U1198" t="s">
        <v>32</v>
      </c>
      <c r="V1198">
        <v>7038</v>
      </c>
      <c r="W1198">
        <v>8230</v>
      </c>
      <c r="X1198" t="s">
        <v>143</v>
      </c>
      <c r="Y1198" s="1">
        <v>0.85516409999999998</v>
      </c>
      <c r="AB1198" t="s">
        <v>260</v>
      </c>
      <c r="AC1198" t="s">
        <v>41</v>
      </c>
      <c r="AD1198" t="s">
        <v>27</v>
      </c>
      <c r="AF1198">
        <v>1362</v>
      </c>
      <c r="AG1198" t="s">
        <v>143</v>
      </c>
    </row>
    <row r="1199" spans="1:34" x14ac:dyDescent="0.35">
      <c r="A1199" t="s">
        <v>198</v>
      </c>
      <c r="B1199" t="s">
        <v>68</v>
      </c>
      <c r="C1199" t="s">
        <v>703</v>
      </c>
      <c r="D1199">
        <v>28249</v>
      </c>
      <c r="E1199">
        <v>30696</v>
      </c>
      <c r="F1199" t="s">
        <v>132</v>
      </c>
      <c r="G1199" s="1">
        <v>0.92028279999999996</v>
      </c>
      <c r="J1199" t="s">
        <v>286</v>
      </c>
      <c r="K1199" t="s">
        <v>41</v>
      </c>
      <c r="L1199" t="s">
        <v>703</v>
      </c>
      <c r="M1199">
        <v>15126</v>
      </c>
      <c r="N1199">
        <v>19754</v>
      </c>
      <c r="O1199" t="s">
        <v>132</v>
      </c>
      <c r="P1199" s="1">
        <v>0.76571829999999996</v>
      </c>
      <c r="S1199" t="s">
        <v>255</v>
      </c>
      <c r="T1199" t="s">
        <v>41</v>
      </c>
      <c r="U1199" t="s">
        <v>703</v>
      </c>
      <c r="V1199">
        <v>9524</v>
      </c>
      <c r="W1199">
        <v>16559</v>
      </c>
      <c r="X1199" t="s">
        <v>143</v>
      </c>
      <c r="Y1199" s="1">
        <v>0.57515550000000004</v>
      </c>
      <c r="AB1199" t="s">
        <v>261</v>
      </c>
      <c r="AC1199" t="s">
        <v>41</v>
      </c>
      <c r="AD1199" t="s">
        <v>32</v>
      </c>
      <c r="AE1199">
        <v>1665</v>
      </c>
      <c r="AF1199">
        <v>5732</v>
      </c>
      <c r="AG1199" t="s">
        <v>143</v>
      </c>
      <c r="AH1199" s="1">
        <v>0.29047450000000002</v>
      </c>
    </row>
    <row r="1200" spans="1:34" x14ac:dyDescent="0.35">
      <c r="A1200" t="s">
        <v>199</v>
      </c>
      <c r="B1200" t="s">
        <v>41</v>
      </c>
      <c r="C1200" t="s">
        <v>703</v>
      </c>
      <c r="D1200">
        <v>27542</v>
      </c>
      <c r="E1200">
        <v>29655</v>
      </c>
      <c r="F1200" t="s">
        <v>132</v>
      </c>
      <c r="G1200" s="1">
        <v>0.92874719999999999</v>
      </c>
      <c r="J1200" t="s">
        <v>286</v>
      </c>
      <c r="K1200" t="s">
        <v>41</v>
      </c>
      <c r="L1200" t="s">
        <v>27</v>
      </c>
      <c r="M1200">
        <v>901</v>
      </c>
      <c r="N1200">
        <v>2970</v>
      </c>
      <c r="O1200" t="s">
        <v>132</v>
      </c>
      <c r="P1200" s="1">
        <v>0.303367</v>
      </c>
      <c r="S1200" t="s">
        <v>255</v>
      </c>
      <c r="T1200" t="s">
        <v>41</v>
      </c>
      <c r="U1200" t="s">
        <v>28</v>
      </c>
      <c r="V1200">
        <v>551</v>
      </c>
      <c r="W1200">
        <v>2083</v>
      </c>
      <c r="X1200" t="s">
        <v>143</v>
      </c>
      <c r="Y1200" s="1">
        <v>0.26452229999999999</v>
      </c>
      <c r="AB1200" t="s">
        <v>261</v>
      </c>
      <c r="AC1200" t="s">
        <v>41</v>
      </c>
      <c r="AD1200" t="s">
        <v>703</v>
      </c>
      <c r="AE1200">
        <v>562</v>
      </c>
      <c r="AF1200">
        <v>16559</v>
      </c>
      <c r="AG1200" t="s">
        <v>143</v>
      </c>
      <c r="AH1200" s="1">
        <v>3.3939200000000003E-2</v>
      </c>
    </row>
    <row r="1201" spans="1:34" x14ac:dyDescent="0.35">
      <c r="A1201" t="s">
        <v>200</v>
      </c>
      <c r="B1201" t="s">
        <v>41</v>
      </c>
      <c r="C1201" t="s">
        <v>703</v>
      </c>
      <c r="D1201">
        <v>53196</v>
      </c>
      <c r="E1201">
        <v>63622</v>
      </c>
      <c r="F1201" t="s">
        <v>132</v>
      </c>
      <c r="G1201" s="1">
        <v>0.83612589999999998</v>
      </c>
      <c r="J1201" t="s">
        <v>286</v>
      </c>
      <c r="K1201" t="s">
        <v>41</v>
      </c>
      <c r="L1201" t="s">
        <v>26</v>
      </c>
      <c r="N1201">
        <v>1765</v>
      </c>
      <c r="O1201" t="s">
        <v>132</v>
      </c>
      <c r="S1201" t="s">
        <v>255</v>
      </c>
      <c r="T1201" t="s">
        <v>41</v>
      </c>
      <c r="U1201" t="s">
        <v>27</v>
      </c>
      <c r="V1201">
        <v>1</v>
      </c>
      <c r="W1201">
        <v>2421</v>
      </c>
      <c r="X1201" t="s">
        <v>143</v>
      </c>
      <c r="Y1201" s="1">
        <v>4.1310000000000001E-4</v>
      </c>
      <c r="AB1201" t="s">
        <v>261</v>
      </c>
      <c r="AC1201" t="s">
        <v>41</v>
      </c>
      <c r="AD1201" t="s">
        <v>28</v>
      </c>
      <c r="AE1201">
        <v>1</v>
      </c>
      <c r="AF1201">
        <v>1647</v>
      </c>
      <c r="AG1201" t="s">
        <v>143</v>
      </c>
      <c r="AH1201" s="1">
        <v>6.0720000000000001E-4</v>
      </c>
    </row>
    <row r="1202" spans="1:34" x14ac:dyDescent="0.35">
      <c r="A1202" t="s">
        <v>201</v>
      </c>
      <c r="B1202" t="s">
        <v>41</v>
      </c>
      <c r="C1202" t="s">
        <v>703</v>
      </c>
      <c r="D1202">
        <v>15799</v>
      </c>
      <c r="E1202">
        <v>19161</v>
      </c>
      <c r="F1202" t="s">
        <v>132</v>
      </c>
      <c r="G1202" s="1">
        <v>0.82453940000000003</v>
      </c>
      <c r="J1202" t="s">
        <v>287</v>
      </c>
      <c r="K1202" t="s">
        <v>41</v>
      </c>
      <c r="L1202" t="s">
        <v>32</v>
      </c>
      <c r="M1202">
        <v>15592</v>
      </c>
      <c r="N1202">
        <v>16465</v>
      </c>
      <c r="O1202" t="s">
        <v>143</v>
      </c>
      <c r="P1202" s="1">
        <v>0.9469784</v>
      </c>
      <c r="S1202" t="s">
        <v>255</v>
      </c>
      <c r="T1202" t="s">
        <v>41</v>
      </c>
      <c r="U1202" t="s">
        <v>26</v>
      </c>
      <c r="W1202">
        <v>1389</v>
      </c>
      <c r="X1202" t="s">
        <v>143</v>
      </c>
      <c r="AB1202" t="s">
        <v>261</v>
      </c>
      <c r="AC1202" t="s">
        <v>41</v>
      </c>
      <c r="AD1202" t="s">
        <v>26</v>
      </c>
      <c r="AF1202">
        <v>1374</v>
      </c>
      <c r="AG1202" t="s">
        <v>143</v>
      </c>
    </row>
    <row r="1203" spans="1:34" x14ac:dyDescent="0.35">
      <c r="A1203" t="s">
        <v>202</v>
      </c>
      <c r="B1203" t="s">
        <v>41</v>
      </c>
      <c r="C1203" t="s">
        <v>703</v>
      </c>
      <c r="D1203">
        <v>8275</v>
      </c>
      <c r="E1203">
        <v>9995</v>
      </c>
      <c r="F1203" t="s">
        <v>132</v>
      </c>
      <c r="G1203" s="1">
        <v>0.82791389999999998</v>
      </c>
      <c r="J1203" t="s">
        <v>287</v>
      </c>
      <c r="K1203" t="s">
        <v>41</v>
      </c>
      <c r="L1203" t="s">
        <v>703</v>
      </c>
      <c r="M1203">
        <v>62849</v>
      </c>
      <c r="N1203">
        <v>70587</v>
      </c>
      <c r="O1203" t="s">
        <v>143</v>
      </c>
      <c r="P1203" s="1">
        <v>0.89037639999999996</v>
      </c>
      <c r="S1203" t="s">
        <v>256</v>
      </c>
      <c r="T1203" t="s">
        <v>41</v>
      </c>
      <c r="U1203" t="s">
        <v>32</v>
      </c>
      <c r="V1203">
        <v>4481</v>
      </c>
      <c r="W1203">
        <v>5303</v>
      </c>
      <c r="X1203" t="s">
        <v>132</v>
      </c>
      <c r="Y1203" s="1">
        <v>0.84499340000000001</v>
      </c>
      <c r="AB1203" t="s">
        <v>261</v>
      </c>
      <c r="AC1203" t="s">
        <v>41</v>
      </c>
      <c r="AD1203" t="s">
        <v>27</v>
      </c>
      <c r="AF1203">
        <v>1931</v>
      </c>
      <c r="AG1203" t="s">
        <v>143</v>
      </c>
    </row>
    <row r="1204" spans="1:34" x14ac:dyDescent="0.35">
      <c r="A1204" t="s">
        <v>203</v>
      </c>
      <c r="B1204" t="s">
        <v>41</v>
      </c>
      <c r="C1204" t="s">
        <v>703</v>
      </c>
      <c r="D1204">
        <v>21149</v>
      </c>
      <c r="E1204">
        <v>23291</v>
      </c>
      <c r="F1204" t="s">
        <v>132</v>
      </c>
      <c r="G1204" s="1">
        <v>0.90803310000000004</v>
      </c>
      <c r="J1204" t="s">
        <v>287</v>
      </c>
      <c r="K1204" t="s">
        <v>41</v>
      </c>
      <c r="L1204" t="s">
        <v>28</v>
      </c>
      <c r="M1204">
        <v>11576</v>
      </c>
      <c r="N1204">
        <v>13060</v>
      </c>
      <c r="O1204" t="s">
        <v>143</v>
      </c>
      <c r="P1204" s="1">
        <v>0.88637060000000001</v>
      </c>
      <c r="S1204" t="s">
        <v>256</v>
      </c>
      <c r="T1204" t="s">
        <v>41</v>
      </c>
      <c r="U1204" t="s">
        <v>703</v>
      </c>
      <c r="V1204">
        <v>5667</v>
      </c>
      <c r="W1204">
        <v>9815</v>
      </c>
      <c r="X1204" t="s">
        <v>132</v>
      </c>
      <c r="Y1204" s="1">
        <v>0.57738160000000005</v>
      </c>
      <c r="AB1204" t="s">
        <v>262</v>
      </c>
      <c r="AC1204" t="s">
        <v>41</v>
      </c>
      <c r="AD1204" t="s">
        <v>32</v>
      </c>
      <c r="AE1204">
        <v>1856</v>
      </c>
      <c r="AF1204">
        <v>5760</v>
      </c>
      <c r="AG1204" t="s">
        <v>143</v>
      </c>
      <c r="AH1204" s="1">
        <v>0.32222220000000001</v>
      </c>
    </row>
    <row r="1205" spans="1:34" x14ac:dyDescent="0.35">
      <c r="A1205" t="s">
        <v>204</v>
      </c>
      <c r="B1205" t="s">
        <v>70</v>
      </c>
      <c r="C1205" t="s">
        <v>703</v>
      </c>
      <c r="D1205">
        <v>25176</v>
      </c>
      <c r="E1205">
        <v>21987</v>
      </c>
      <c r="F1205" t="s">
        <v>132</v>
      </c>
      <c r="G1205" s="1">
        <v>1</v>
      </c>
      <c r="J1205" t="s">
        <v>287</v>
      </c>
      <c r="K1205" t="s">
        <v>41</v>
      </c>
      <c r="L1205" t="s">
        <v>27</v>
      </c>
      <c r="M1205">
        <v>7059</v>
      </c>
      <c r="N1205">
        <v>13906</v>
      </c>
      <c r="O1205" t="s">
        <v>143</v>
      </c>
      <c r="P1205" s="1">
        <v>0.50762260000000003</v>
      </c>
      <c r="S1205" t="s">
        <v>256</v>
      </c>
      <c r="T1205" t="s">
        <v>41</v>
      </c>
      <c r="U1205" t="s">
        <v>28</v>
      </c>
      <c r="V1205">
        <v>237</v>
      </c>
      <c r="W1205">
        <v>935</v>
      </c>
      <c r="X1205" t="s">
        <v>132</v>
      </c>
      <c r="Y1205" s="1">
        <v>0.25347589999999998</v>
      </c>
      <c r="AB1205" t="s">
        <v>262</v>
      </c>
      <c r="AC1205" t="s">
        <v>41</v>
      </c>
      <c r="AD1205" t="s">
        <v>703</v>
      </c>
      <c r="AE1205">
        <v>610</v>
      </c>
      <c r="AF1205">
        <v>17901</v>
      </c>
      <c r="AG1205" t="s">
        <v>143</v>
      </c>
      <c r="AH1205" s="1">
        <v>3.4076299999999997E-2</v>
      </c>
    </row>
    <row r="1206" spans="1:34" x14ac:dyDescent="0.35">
      <c r="A1206" t="s">
        <v>205</v>
      </c>
      <c r="B1206" t="s">
        <v>41</v>
      </c>
      <c r="C1206" t="s">
        <v>703</v>
      </c>
      <c r="D1206">
        <v>686</v>
      </c>
      <c r="E1206">
        <v>41</v>
      </c>
      <c r="F1206" t="s">
        <v>132</v>
      </c>
      <c r="G1206" s="1">
        <v>1</v>
      </c>
      <c r="J1206" t="s">
        <v>287</v>
      </c>
      <c r="K1206" t="s">
        <v>41</v>
      </c>
      <c r="L1206" t="s">
        <v>26</v>
      </c>
      <c r="M1206">
        <v>4</v>
      </c>
      <c r="N1206">
        <v>6574</v>
      </c>
      <c r="O1206" t="s">
        <v>143</v>
      </c>
      <c r="P1206" s="1">
        <v>6.0849999999999999E-4</v>
      </c>
      <c r="S1206" t="s">
        <v>256</v>
      </c>
      <c r="T1206" t="s">
        <v>41</v>
      </c>
      <c r="U1206" t="s">
        <v>26</v>
      </c>
      <c r="W1206">
        <v>691</v>
      </c>
      <c r="X1206" t="s">
        <v>132</v>
      </c>
      <c r="AB1206" t="s">
        <v>262</v>
      </c>
      <c r="AC1206" t="s">
        <v>41</v>
      </c>
      <c r="AD1206" t="s">
        <v>28</v>
      </c>
      <c r="AE1206">
        <v>2</v>
      </c>
      <c r="AF1206">
        <v>2450</v>
      </c>
      <c r="AG1206" t="s">
        <v>143</v>
      </c>
      <c r="AH1206" s="1">
        <v>8.1629999999999995E-4</v>
      </c>
    </row>
    <row r="1207" spans="1:34" x14ac:dyDescent="0.35">
      <c r="A1207" t="s">
        <v>206</v>
      </c>
      <c r="B1207" t="s">
        <v>41</v>
      </c>
      <c r="C1207" t="s">
        <v>703</v>
      </c>
      <c r="D1207">
        <v>9213</v>
      </c>
      <c r="E1207">
        <v>10676</v>
      </c>
      <c r="F1207" t="s">
        <v>132</v>
      </c>
      <c r="G1207" s="1">
        <v>0.8629637</v>
      </c>
      <c r="J1207" t="s">
        <v>288</v>
      </c>
      <c r="K1207" t="s">
        <v>41</v>
      </c>
      <c r="L1207" t="s">
        <v>32</v>
      </c>
      <c r="M1207">
        <v>3258</v>
      </c>
      <c r="N1207">
        <v>4131</v>
      </c>
      <c r="O1207" t="s">
        <v>132</v>
      </c>
      <c r="P1207" s="1">
        <v>0.78867100000000001</v>
      </c>
      <c r="S1207" t="s">
        <v>256</v>
      </c>
      <c r="T1207" t="s">
        <v>41</v>
      </c>
      <c r="U1207" t="s">
        <v>27</v>
      </c>
      <c r="W1207">
        <v>1077</v>
      </c>
      <c r="X1207" t="s">
        <v>132</v>
      </c>
      <c r="AB1207" t="s">
        <v>262</v>
      </c>
      <c r="AC1207" t="s">
        <v>41</v>
      </c>
      <c r="AD1207" t="s">
        <v>26</v>
      </c>
      <c r="AF1207">
        <v>1758</v>
      </c>
      <c r="AG1207" t="s">
        <v>143</v>
      </c>
    </row>
    <row r="1208" spans="1:34" x14ac:dyDescent="0.35">
      <c r="A1208" t="s">
        <v>207</v>
      </c>
      <c r="B1208" t="s">
        <v>68</v>
      </c>
      <c r="C1208" t="s">
        <v>703</v>
      </c>
      <c r="D1208">
        <v>9407</v>
      </c>
      <c r="E1208">
        <v>11208</v>
      </c>
      <c r="F1208" t="s">
        <v>132</v>
      </c>
      <c r="G1208" s="1">
        <v>0.83931120000000004</v>
      </c>
      <c r="J1208" t="s">
        <v>288</v>
      </c>
      <c r="K1208" t="s">
        <v>41</v>
      </c>
      <c r="L1208" t="s">
        <v>28</v>
      </c>
      <c r="M1208">
        <v>1143</v>
      </c>
      <c r="N1208">
        <v>1483</v>
      </c>
      <c r="O1208" t="s">
        <v>132</v>
      </c>
      <c r="P1208" s="1">
        <v>0.77073499999999995</v>
      </c>
      <c r="S1208" t="s">
        <v>257</v>
      </c>
      <c r="T1208" t="s">
        <v>41</v>
      </c>
      <c r="U1208" t="s">
        <v>32</v>
      </c>
      <c r="V1208">
        <v>4031</v>
      </c>
      <c r="W1208">
        <v>4605</v>
      </c>
      <c r="X1208" t="s">
        <v>143</v>
      </c>
      <c r="Y1208" s="1">
        <v>0.87535289999999999</v>
      </c>
      <c r="AB1208" t="s">
        <v>262</v>
      </c>
      <c r="AC1208" t="s">
        <v>41</v>
      </c>
      <c r="AD1208" t="s">
        <v>27</v>
      </c>
      <c r="AF1208">
        <v>2879</v>
      </c>
      <c r="AG1208" t="s">
        <v>143</v>
      </c>
    </row>
    <row r="1209" spans="1:34" x14ac:dyDescent="0.35">
      <c r="A1209" t="s">
        <v>208</v>
      </c>
      <c r="B1209" t="s">
        <v>41</v>
      </c>
      <c r="C1209" t="s">
        <v>703</v>
      </c>
      <c r="D1209">
        <v>11124</v>
      </c>
      <c r="E1209">
        <v>12887</v>
      </c>
      <c r="F1209" t="s">
        <v>132</v>
      </c>
      <c r="G1209" s="1">
        <v>0.8631955</v>
      </c>
      <c r="J1209" t="s">
        <v>288</v>
      </c>
      <c r="K1209" t="s">
        <v>41</v>
      </c>
      <c r="L1209" t="s">
        <v>703</v>
      </c>
      <c r="M1209">
        <v>8043</v>
      </c>
      <c r="N1209">
        <v>11166</v>
      </c>
      <c r="O1209" t="s">
        <v>132</v>
      </c>
      <c r="P1209" s="1">
        <v>0.72031160000000005</v>
      </c>
      <c r="S1209" t="s">
        <v>257</v>
      </c>
      <c r="T1209" t="s">
        <v>41</v>
      </c>
      <c r="U1209" t="s">
        <v>703</v>
      </c>
      <c r="V1209">
        <v>3469</v>
      </c>
      <c r="W1209">
        <v>6002</v>
      </c>
      <c r="X1209" t="s">
        <v>143</v>
      </c>
      <c r="Y1209" s="1">
        <v>0.57797399999999999</v>
      </c>
      <c r="AB1209" t="s">
        <v>263</v>
      </c>
      <c r="AC1209" t="s">
        <v>41</v>
      </c>
      <c r="AD1209" t="s">
        <v>32</v>
      </c>
      <c r="AE1209">
        <v>3225</v>
      </c>
      <c r="AF1209">
        <v>8569</v>
      </c>
      <c r="AG1209" t="s">
        <v>143</v>
      </c>
      <c r="AH1209" s="1">
        <v>0.37635659999999999</v>
      </c>
    </row>
    <row r="1210" spans="1:34" x14ac:dyDescent="0.35">
      <c r="A1210" t="s">
        <v>209</v>
      </c>
      <c r="B1210" t="s">
        <v>68</v>
      </c>
      <c r="C1210" t="s">
        <v>703</v>
      </c>
      <c r="D1210">
        <v>22394</v>
      </c>
      <c r="E1210">
        <v>23339</v>
      </c>
      <c r="F1210" t="s">
        <v>132</v>
      </c>
      <c r="G1210" s="1">
        <v>0.95950979999999997</v>
      </c>
      <c r="J1210" t="s">
        <v>288</v>
      </c>
      <c r="K1210" t="s">
        <v>41</v>
      </c>
      <c r="L1210" t="s">
        <v>27</v>
      </c>
      <c r="M1210">
        <v>499</v>
      </c>
      <c r="N1210">
        <v>1692</v>
      </c>
      <c r="O1210" t="s">
        <v>132</v>
      </c>
      <c r="P1210" s="1">
        <v>0.29491729999999999</v>
      </c>
      <c r="S1210" t="s">
        <v>257</v>
      </c>
      <c r="T1210" t="s">
        <v>41</v>
      </c>
      <c r="U1210" t="s">
        <v>28</v>
      </c>
      <c r="V1210">
        <v>138</v>
      </c>
      <c r="W1210">
        <v>553</v>
      </c>
      <c r="X1210" t="s">
        <v>143</v>
      </c>
      <c r="Y1210" s="1">
        <v>0.24954789999999999</v>
      </c>
      <c r="AB1210" t="s">
        <v>263</v>
      </c>
      <c r="AC1210" t="s">
        <v>41</v>
      </c>
      <c r="AD1210" t="s">
        <v>703</v>
      </c>
      <c r="AE1210">
        <v>816</v>
      </c>
      <c r="AF1210">
        <v>18368</v>
      </c>
      <c r="AG1210" t="s">
        <v>143</v>
      </c>
      <c r="AH1210" s="1">
        <v>4.4425100000000002E-2</v>
      </c>
    </row>
    <row r="1211" spans="1:34" x14ac:dyDescent="0.35">
      <c r="A1211" t="s">
        <v>210</v>
      </c>
      <c r="B1211" t="s">
        <v>41</v>
      </c>
      <c r="C1211" t="s">
        <v>703</v>
      </c>
      <c r="D1211">
        <v>23796</v>
      </c>
      <c r="E1211">
        <v>27720</v>
      </c>
      <c r="F1211" t="s">
        <v>132</v>
      </c>
      <c r="G1211" s="1">
        <v>0.85844149999999997</v>
      </c>
      <c r="J1211" t="s">
        <v>288</v>
      </c>
      <c r="K1211" t="s">
        <v>41</v>
      </c>
      <c r="L1211" t="s">
        <v>26</v>
      </c>
      <c r="N1211">
        <v>1081</v>
      </c>
      <c r="O1211" t="s">
        <v>132</v>
      </c>
      <c r="S1211" t="s">
        <v>257</v>
      </c>
      <c r="T1211" t="s">
        <v>41</v>
      </c>
      <c r="U1211" t="s">
        <v>26</v>
      </c>
      <c r="W1211">
        <v>362</v>
      </c>
      <c r="X1211" t="s">
        <v>143</v>
      </c>
      <c r="AB1211" t="s">
        <v>263</v>
      </c>
      <c r="AC1211" t="s">
        <v>41</v>
      </c>
      <c r="AD1211" t="s">
        <v>26</v>
      </c>
      <c r="AF1211">
        <v>1721</v>
      </c>
      <c r="AG1211" t="s">
        <v>143</v>
      </c>
    </row>
    <row r="1212" spans="1:34" x14ac:dyDescent="0.35">
      <c r="A1212" t="s">
        <v>211</v>
      </c>
      <c r="B1212" t="s">
        <v>68</v>
      </c>
      <c r="C1212" t="s">
        <v>703</v>
      </c>
      <c r="D1212">
        <v>39737</v>
      </c>
      <c r="E1212">
        <v>41137</v>
      </c>
      <c r="F1212" t="s">
        <v>132</v>
      </c>
      <c r="G1212" s="1">
        <v>0.96596740000000003</v>
      </c>
      <c r="J1212" t="s">
        <v>289</v>
      </c>
      <c r="K1212" t="s">
        <v>41</v>
      </c>
      <c r="L1212" t="s">
        <v>32</v>
      </c>
      <c r="M1212">
        <v>10155</v>
      </c>
      <c r="N1212">
        <v>11168</v>
      </c>
      <c r="O1212" t="s">
        <v>132</v>
      </c>
      <c r="P1212" s="1">
        <v>0.90929439999999995</v>
      </c>
      <c r="S1212" t="s">
        <v>257</v>
      </c>
      <c r="T1212" t="s">
        <v>41</v>
      </c>
      <c r="U1212" t="s">
        <v>27</v>
      </c>
      <c r="W1212">
        <v>583</v>
      </c>
      <c r="X1212" t="s">
        <v>143</v>
      </c>
      <c r="AB1212" t="s">
        <v>263</v>
      </c>
      <c r="AC1212" t="s">
        <v>41</v>
      </c>
      <c r="AD1212" t="s">
        <v>28</v>
      </c>
      <c r="AF1212">
        <v>2010</v>
      </c>
      <c r="AG1212" t="s">
        <v>143</v>
      </c>
    </row>
    <row r="1213" spans="1:34" x14ac:dyDescent="0.35">
      <c r="A1213" t="s">
        <v>212</v>
      </c>
      <c r="B1213" t="s">
        <v>68</v>
      </c>
      <c r="C1213" t="s">
        <v>703</v>
      </c>
      <c r="D1213">
        <v>15735</v>
      </c>
      <c r="E1213">
        <v>17397</v>
      </c>
      <c r="F1213" t="s">
        <v>132</v>
      </c>
      <c r="G1213" s="1">
        <v>0.90446629999999995</v>
      </c>
      <c r="J1213" t="s">
        <v>289</v>
      </c>
      <c r="K1213" t="s">
        <v>41</v>
      </c>
      <c r="L1213" t="s">
        <v>28</v>
      </c>
      <c r="M1213">
        <v>3203</v>
      </c>
      <c r="N1213">
        <v>3764</v>
      </c>
      <c r="O1213" t="s">
        <v>132</v>
      </c>
      <c r="P1213" s="1">
        <v>0.85095639999999995</v>
      </c>
      <c r="S1213" t="s">
        <v>258</v>
      </c>
      <c r="T1213" t="s">
        <v>41</v>
      </c>
      <c r="U1213" t="s">
        <v>32</v>
      </c>
      <c r="V1213">
        <v>5639</v>
      </c>
      <c r="W1213">
        <v>6242</v>
      </c>
      <c r="X1213" t="s">
        <v>143</v>
      </c>
      <c r="Y1213" s="1">
        <v>0.90339639999999999</v>
      </c>
      <c r="AB1213" t="s">
        <v>263</v>
      </c>
      <c r="AC1213" t="s">
        <v>41</v>
      </c>
      <c r="AD1213" t="s">
        <v>27</v>
      </c>
      <c r="AF1213">
        <v>2414</v>
      </c>
      <c r="AG1213" t="s">
        <v>143</v>
      </c>
    </row>
    <row r="1214" spans="1:34" x14ac:dyDescent="0.35">
      <c r="A1214" t="s">
        <v>213</v>
      </c>
      <c r="B1214" t="s">
        <v>41</v>
      </c>
      <c r="C1214" t="s">
        <v>703</v>
      </c>
      <c r="D1214">
        <v>6234</v>
      </c>
      <c r="E1214">
        <v>7253</v>
      </c>
      <c r="F1214" t="s">
        <v>132</v>
      </c>
      <c r="G1214" s="1">
        <v>0.8595064</v>
      </c>
      <c r="J1214" t="s">
        <v>289</v>
      </c>
      <c r="K1214" t="s">
        <v>41</v>
      </c>
      <c r="L1214" t="s">
        <v>703</v>
      </c>
      <c r="M1214">
        <v>24534</v>
      </c>
      <c r="N1214">
        <v>30319</v>
      </c>
      <c r="O1214" t="s">
        <v>132</v>
      </c>
      <c r="P1214" s="1">
        <v>0.80919560000000001</v>
      </c>
      <c r="S1214" t="s">
        <v>258</v>
      </c>
      <c r="T1214" t="s">
        <v>41</v>
      </c>
      <c r="U1214" t="s">
        <v>703</v>
      </c>
      <c r="V1214">
        <v>5413</v>
      </c>
      <c r="W1214">
        <v>9801</v>
      </c>
      <c r="X1214" t="s">
        <v>143</v>
      </c>
      <c r="Y1214" s="1">
        <v>0.55229059999999996</v>
      </c>
      <c r="AB1214" t="s">
        <v>264</v>
      </c>
      <c r="AC1214" t="s">
        <v>41</v>
      </c>
      <c r="AD1214" t="s">
        <v>32</v>
      </c>
      <c r="AE1214">
        <v>1516</v>
      </c>
      <c r="AF1214">
        <v>5734</v>
      </c>
      <c r="AG1214" t="s">
        <v>143</v>
      </c>
      <c r="AH1214" s="1">
        <v>0.26438790000000001</v>
      </c>
    </row>
    <row r="1215" spans="1:34" x14ac:dyDescent="0.35">
      <c r="A1215" t="s">
        <v>214</v>
      </c>
      <c r="B1215" t="s">
        <v>41</v>
      </c>
      <c r="C1215" t="s">
        <v>703</v>
      </c>
      <c r="D1215">
        <v>10369</v>
      </c>
      <c r="E1215">
        <v>12039</v>
      </c>
      <c r="F1215" t="s">
        <v>132</v>
      </c>
      <c r="G1215" s="1">
        <v>0.8612841</v>
      </c>
      <c r="J1215" t="s">
        <v>289</v>
      </c>
      <c r="K1215" t="s">
        <v>41</v>
      </c>
      <c r="L1215" t="s">
        <v>27</v>
      </c>
      <c r="M1215">
        <v>1923</v>
      </c>
      <c r="N1215">
        <v>4365</v>
      </c>
      <c r="O1215" t="s">
        <v>132</v>
      </c>
      <c r="P1215" s="1">
        <v>0.44054979999999999</v>
      </c>
      <c r="S1215" t="s">
        <v>258</v>
      </c>
      <c r="T1215" t="s">
        <v>41</v>
      </c>
      <c r="U1215" t="s">
        <v>28</v>
      </c>
      <c r="V1215">
        <v>280</v>
      </c>
      <c r="W1215">
        <v>1024</v>
      </c>
      <c r="X1215" t="s">
        <v>143</v>
      </c>
      <c r="Y1215" s="1">
        <v>0.2734375</v>
      </c>
      <c r="AB1215" t="s">
        <v>264</v>
      </c>
      <c r="AC1215" t="s">
        <v>41</v>
      </c>
      <c r="AD1215" t="s">
        <v>703</v>
      </c>
      <c r="AE1215">
        <v>908</v>
      </c>
      <c r="AF1215">
        <v>20374</v>
      </c>
      <c r="AG1215" t="s">
        <v>143</v>
      </c>
      <c r="AH1215" s="1">
        <v>4.4566599999999998E-2</v>
      </c>
    </row>
    <row r="1216" spans="1:34" x14ac:dyDescent="0.35">
      <c r="A1216" t="s">
        <v>215</v>
      </c>
      <c r="B1216" t="s">
        <v>41</v>
      </c>
      <c r="C1216" t="s">
        <v>703</v>
      </c>
      <c r="D1216">
        <v>8812</v>
      </c>
      <c r="E1216">
        <v>10282</v>
      </c>
      <c r="F1216" t="s">
        <v>132</v>
      </c>
      <c r="G1216" s="1">
        <v>0.85703169999999995</v>
      </c>
      <c r="J1216" t="s">
        <v>289</v>
      </c>
      <c r="K1216" t="s">
        <v>41</v>
      </c>
      <c r="L1216" t="s">
        <v>26</v>
      </c>
      <c r="N1216">
        <v>2715</v>
      </c>
      <c r="O1216" t="s">
        <v>132</v>
      </c>
      <c r="S1216" t="s">
        <v>258</v>
      </c>
      <c r="T1216" t="s">
        <v>41</v>
      </c>
      <c r="U1216" t="s">
        <v>26</v>
      </c>
      <c r="W1216">
        <v>782</v>
      </c>
      <c r="X1216" t="s">
        <v>143</v>
      </c>
      <c r="AB1216" t="s">
        <v>264</v>
      </c>
      <c r="AC1216" t="s">
        <v>41</v>
      </c>
      <c r="AD1216" t="s">
        <v>26</v>
      </c>
      <c r="AF1216">
        <v>1816</v>
      </c>
      <c r="AG1216" t="s">
        <v>143</v>
      </c>
    </row>
    <row r="1217" spans="1:34" x14ac:dyDescent="0.35">
      <c r="A1217" t="s">
        <v>216</v>
      </c>
      <c r="B1217" t="s">
        <v>41</v>
      </c>
      <c r="C1217" t="s">
        <v>703</v>
      </c>
      <c r="D1217">
        <v>14411</v>
      </c>
      <c r="E1217">
        <v>16657</v>
      </c>
      <c r="F1217" t="s">
        <v>132</v>
      </c>
      <c r="G1217" s="1">
        <v>0.86516179999999998</v>
      </c>
      <c r="J1217" t="s">
        <v>290</v>
      </c>
      <c r="K1217" t="s">
        <v>41</v>
      </c>
      <c r="L1217" t="s">
        <v>32</v>
      </c>
      <c r="M1217">
        <v>10187</v>
      </c>
      <c r="N1217">
        <v>10849</v>
      </c>
      <c r="O1217" t="s">
        <v>132</v>
      </c>
      <c r="P1217" s="1">
        <v>0.93898060000000005</v>
      </c>
      <c r="S1217" t="s">
        <v>258</v>
      </c>
      <c r="T1217" t="s">
        <v>41</v>
      </c>
      <c r="U1217" t="s">
        <v>27</v>
      </c>
      <c r="W1217">
        <v>1236</v>
      </c>
      <c r="X1217" t="s">
        <v>143</v>
      </c>
      <c r="AB1217" t="s">
        <v>264</v>
      </c>
      <c r="AC1217" t="s">
        <v>41</v>
      </c>
      <c r="AD1217" t="s">
        <v>28</v>
      </c>
      <c r="AF1217">
        <v>2392</v>
      </c>
      <c r="AG1217" t="s">
        <v>143</v>
      </c>
    </row>
    <row r="1218" spans="1:34" x14ac:dyDescent="0.35">
      <c r="A1218" t="s">
        <v>217</v>
      </c>
      <c r="B1218" t="s">
        <v>68</v>
      </c>
      <c r="C1218" t="s">
        <v>703</v>
      </c>
      <c r="D1218">
        <v>6984</v>
      </c>
      <c r="E1218">
        <v>7781</v>
      </c>
      <c r="F1218" t="s">
        <v>132</v>
      </c>
      <c r="G1218" s="1">
        <v>0.89757100000000001</v>
      </c>
      <c r="J1218" t="s">
        <v>290</v>
      </c>
      <c r="K1218" t="s">
        <v>41</v>
      </c>
      <c r="L1218" t="s">
        <v>28</v>
      </c>
      <c r="M1218">
        <v>1384</v>
      </c>
      <c r="N1218">
        <v>1673</v>
      </c>
      <c r="O1218" t="s">
        <v>132</v>
      </c>
      <c r="P1218" s="1">
        <v>0.8272564</v>
      </c>
      <c r="S1218" t="s">
        <v>259</v>
      </c>
      <c r="T1218" t="s">
        <v>41</v>
      </c>
      <c r="U1218" t="s">
        <v>32</v>
      </c>
      <c r="V1218">
        <v>7709</v>
      </c>
      <c r="W1218">
        <v>10557</v>
      </c>
      <c r="X1218" t="s">
        <v>143</v>
      </c>
      <c r="Y1218" s="1">
        <v>0.73022640000000005</v>
      </c>
      <c r="AB1218" t="s">
        <v>264</v>
      </c>
      <c r="AC1218" t="s">
        <v>41</v>
      </c>
      <c r="AD1218" t="s">
        <v>27</v>
      </c>
      <c r="AF1218">
        <v>2705</v>
      </c>
      <c r="AG1218" t="s">
        <v>143</v>
      </c>
    </row>
    <row r="1219" spans="1:34" x14ac:dyDescent="0.35">
      <c r="A1219" t="s">
        <v>218</v>
      </c>
      <c r="B1219" t="s">
        <v>68</v>
      </c>
      <c r="C1219" t="s">
        <v>703</v>
      </c>
      <c r="D1219">
        <v>24159</v>
      </c>
      <c r="E1219">
        <v>25447</v>
      </c>
      <c r="F1219" t="s">
        <v>132</v>
      </c>
      <c r="G1219" s="1">
        <v>0.94938500000000003</v>
      </c>
      <c r="J1219" t="s">
        <v>290</v>
      </c>
      <c r="K1219" t="s">
        <v>41</v>
      </c>
      <c r="L1219" t="s">
        <v>703</v>
      </c>
      <c r="M1219">
        <v>11640</v>
      </c>
      <c r="N1219">
        <v>14475</v>
      </c>
      <c r="O1219" t="s">
        <v>132</v>
      </c>
      <c r="P1219" s="1">
        <v>0.80414509999999995</v>
      </c>
      <c r="S1219" t="s">
        <v>259</v>
      </c>
      <c r="T1219" t="s">
        <v>41</v>
      </c>
      <c r="U1219" t="s">
        <v>703</v>
      </c>
      <c r="V1219">
        <v>10257</v>
      </c>
      <c r="W1219">
        <v>24418</v>
      </c>
      <c r="X1219" t="s">
        <v>143</v>
      </c>
      <c r="Y1219" s="1">
        <v>0.42005900000000002</v>
      </c>
      <c r="AB1219" t="s">
        <v>265</v>
      </c>
      <c r="AC1219" t="s">
        <v>41</v>
      </c>
      <c r="AD1219" t="s">
        <v>32</v>
      </c>
      <c r="AE1219">
        <v>1057</v>
      </c>
      <c r="AF1219">
        <v>2345</v>
      </c>
      <c r="AG1219" t="s">
        <v>143</v>
      </c>
      <c r="AH1219" s="1">
        <v>0.45074629999999999</v>
      </c>
    </row>
    <row r="1220" spans="1:34" x14ac:dyDescent="0.35">
      <c r="A1220" t="s">
        <v>219</v>
      </c>
      <c r="B1220" t="s">
        <v>68</v>
      </c>
      <c r="C1220" t="s">
        <v>703</v>
      </c>
      <c r="D1220">
        <v>62106</v>
      </c>
      <c r="E1220">
        <v>68167</v>
      </c>
      <c r="F1220" t="s">
        <v>132</v>
      </c>
      <c r="G1220" s="1">
        <v>0.91108599999999995</v>
      </c>
      <c r="J1220" t="s">
        <v>290</v>
      </c>
      <c r="K1220" t="s">
        <v>41</v>
      </c>
      <c r="L1220" t="s">
        <v>27</v>
      </c>
      <c r="M1220">
        <v>896</v>
      </c>
      <c r="N1220">
        <v>1801</v>
      </c>
      <c r="O1220" t="s">
        <v>132</v>
      </c>
      <c r="P1220" s="1">
        <v>0.49750139999999998</v>
      </c>
      <c r="S1220" t="s">
        <v>259</v>
      </c>
      <c r="T1220" t="s">
        <v>41</v>
      </c>
      <c r="U1220" t="s">
        <v>28</v>
      </c>
      <c r="V1220">
        <v>360</v>
      </c>
      <c r="W1220">
        <v>3400</v>
      </c>
      <c r="X1220" t="s">
        <v>143</v>
      </c>
      <c r="Y1220" s="1">
        <v>0.1058824</v>
      </c>
      <c r="AB1220" t="s">
        <v>265</v>
      </c>
      <c r="AC1220" t="s">
        <v>41</v>
      </c>
      <c r="AD1220" t="s">
        <v>703</v>
      </c>
      <c r="AE1220">
        <v>635</v>
      </c>
      <c r="AF1220">
        <v>8450</v>
      </c>
      <c r="AG1220" t="s">
        <v>143</v>
      </c>
      <c r="AH1220" s="1">
        <v>7.5147900000000004E-2</v>
      </c>
    </row>
    <row r="1221" spans="1:34" x14ac:dyDescent="0.35">
      <c r="A1221" t="s">
        <v>220</v>
      </c>
      <c r="B1221" t="s">
        <v>68</v>
      </c>
      <c r="C1221" t="s">
        <v>703</v>
      </c>
      <c r="D1221">
        <v>48485</v>
      </c>
      <c r="E1221">
        <v>53188</v>
      </c>
      <c r="F1221" t="s">
        <v>132</v>
      </c>
      <c r="G1221" s="1">
        <v>0.91157779999999999</v>
      </c>
      <c r="J1221" t="s">
        <v>290</v>
      </c>
      <c r="K1221" t="s">
        <v>41</v>
      </c>
      <c r="L1221" t="s">
        <v>26</v>
      </c>
      <c r="N1221">
        <v>1002</v>
      </c>
      <c r="O1221" t="s">
        <v>132</v>
      </c>
      <c r="S1221" t="s">
        <v>259</v>
      </c>
      <c r="T1221" t="s">
        <v>41</v>
      </c>
      <c r="U1221" t="s">
        <v>27</v>
      </c>
      <c r="V1221">
        <v>5</v>
      </c>
      <c r="W1221">
        <v>3819</v>
      </c>
      <c r="X1221" t="s">
        <v>143</v>
      </c>
      <c r="Y1221" s="1">
        <v>1.3091999999999999E-3</v>
      </c>
      <c r="AB1221" t="s">
        <v>265</v>
      </c>
      <c r="AC1221" t="s">
        <v>41</v>
      </c>
      <c r="AD1221" t="s">
        <v>26</v>
      </c>
      <c r="AF1221">
        <v>794</v>
      </c>
      <c r="AG1221" t="s">
        <v>143</v>
      </c>
    </row>
    <row r="1222" spans="1:34" x14ac:dyDescent="0.35">
      <c r="A1222" t="s">
        <v>221</v>
      </c>
      <c r="B1222" t="s">
        <v>68</v>
      </c>
      <c r="C1222" t="s">
        <v>703</v>
      </c>
      <c r="D1222">
        <v>21392</v>
      </c>
      <c r="E1222">
        <v>22746</v>
      </c>
      <c r="F1222" t="s">
        <v>132</v>
      </c>
      <c r="G1222" s="1">
        <v>0.94047309999999995</v>
      </c>
      <c r="J1222" t="s">
        <v>291</v>
      </c>
      <c r="K1222" t="s">
        <v>41</v>
      </c>
      <c r="L1222" t="s">
        <v>32</v>
      </c>
      <c r="M1222">
        <v>9639</v>
      </c>
      <c r="N1222">
        <v>10755</v>
      </c>
      <c r="O1222" t="s">
        <v>132</v>
      </c>
      <c r="P1222" s="1">
        <v>0.89623430000000004</v>
      </c>
      <c r="S1222" t="s">
        <v>259</v>
      </c>
      <c r="T1222" t="s">
        <v>41</v>
      </c>
      <c r="U1222" t="s">
        <v>26</v>
      </c>
      <c r="W1222">
        <v>2248</v>
      </c>
      <c r="X1222" t="s">
        <v>143</v>
      </c>
      <c r="AB1222" t="s">
        <v>265</v>
      </c>
      <c r="AC1222" t="s">
        <v>41</v>
      </c>
      <c r="AD1222" t="s">
        <v>28</v>
      </c>
      <c r="AF1222">
        <v>965</v>
      </c>
      <c r="AG1222" t="s">
        <v>143</v>
      </c>
    </row>
    <row r="1223" spans="1:34" x14ac:dyDescent="0.35">
      <c r="A1223" t="s">
        <v>222</v>
      </c>
      <c r="B1223" t="s">
        <v>41</v>
      </c>
      <c r="C1223" t="s">
        <v>703</v>
      </c>
      <c r="D1223">
        <v>264</v>
      </c>
      <c r="E1223">
        <v>71</v>
      </c>
      <c r="F1223" t="s">
        <v>132</v>
      </c>
      <c r="G1223" s="1">
        <v>1</v>
      </c>
      <c r="J1223" t="s">
        <v>291</v>
      </c>
      <c r="K1223" t="s">
        <v>41</v>
      </c>
      <c r="L1223" t="s">
        <v>28</v>
      </c>
      <c r="M1223">
        <v>969</v>
      </c>
      <c r="N1223">
        <v>1269</v>
      </c>
      <c r="O1223" t="s">
        <v>132</v>
      </c>
      <c r="P1223" s="1">
        <v>0.76359339999999998</v>
      </c>
      <c r="S1223" t="s">
        <v>260</v>
      </c>
      <c r="T1223" t="s">
        <v>41</v>
      </c>
      <c r="U1223" t="s">
        <v>32</v>
      </c>
      <c r="V1223">
        <v>5972</v>
      </c>
      <c r="W1223">
        <v>7348</v>
      </c>
      <c r="X1223" t="s">
        <v>143</v>
      </c>
      <c r="Y1223" s="1">
        <v>0.81273819999999997</v>
      </c>
      <c r="AB1223" t="s">
        <v>265</v>
      </c>
      <c r="AC1223" t="s">
        <v>41</v>
      </c>
      <c r="AD1223" t="s">
        <v>27</v>
      </c>
      <c r="AF1223">
        <v>1173</v>
      </c>
      <c r="AG1223" t="s">
        <v>143</v>
      </c>
    </row>
    <row r="1224" spans="1:34" x14ac:dyDescent="0.35">
      <c r="A1224" t="s">
        <v>223</v>
      </c>
      <c r="B1224" t="s">
        <v>41</v>
      </c>
      <c r="C1224" t="s">
        <v>703</v>
      </c>
      <c r="D1224">
        <v>116</v>
      </c>
      <c r="E1224">
        <v>91</v>
      </c>
      <c r="F1224" t="s">
        <v>132</v>
      </c>
      <c r="G1224" s="1">
        <v>1</v>
      </c>
      <c r="J1224" t="s">
        <v>291</v>
      </c>
      <c r="K1224" t="s">
        <v>41</v>
      </c>
      <c r="L1224" t="s">
        <v>703</v>
      </c>
      <c r="M1224">
        <v>8591</v>
      </c>
      <c r="N1224">
        <v>11450</v>
      </c>
      <c r="O1224" t="s">
        <v>132</v>
      </c>
      <c r="P1224" s="1">
        <v>0.75030569999999996</v>
      </c>
      <c r="S1224" t="s">
        <v>260</v>
      </c>
      <c r="T1224" t="s">
        <v>41</v>
      </c>
      <c r="U1224" t="s">
        <v>703</v>
      </c>
      <c r="V1224">
        <v>4793</v>
      </c>
      <c r="W1224">
        <v>11153</v>
      </c>
      <c r="X1224" t="s">
        <v>143</v>
      </c>
      <c r="Y1224" s="1">
        <v>0.42974980000000002</v>
      </c>
      <c r="AB1224" t="s">
        <v>266</v>
      </c>
      <c r="AC1224" t="s">
        <v>41</v>
      </c>
      <c r="AD1224" t="s">
        <v>32</v>
      </c>
      <c r="AE1224">
        <v>1127</v>
      </c>
      <c r="AF1224">
        <v>2137</v>
      </c>
      <c r="AG1224" t="s">
        <v>143</v>
      </c>
      <c r="AH1224" s="1">
        <v>0.52737480000000003</v>
      </c>
    </row>
    <row r="1225" spans="1:34" x14ac:dyDescent="0.35">
      <c r="A1225" t="s">
        <v>224</v>
      </c>
      <c r="B1225" t="s">
        <v>68</v>
      </c>
      <c r="C1225" t="s">
        <v>703</v>
      </c>
      <c r="D1225">
        <v>30615</v>
      </c>
      <c r="E1225">
        <v>32104</v>
      </c>
      <c r="F1225" t="s">
        <v>132</v>
      </c>
      <c r="G1225" s="1">
        <v>0.95361949999999995</v>
      </c>
      <c r="J1225" t="s">
        <v>291</v>
      </c>
      <c r="K1225" t="s">
        <v>41</v>
      </c>
      <c r="L1225" t="s">
        <v>27</v>
      </c>
      <c r="M1225">
        <v>499</v>
      </c>
      <c r="N1225">
        <v>1359</v>
      </c>
      <c r="O1225" t="s">
        <v>132</v>
      </c>
      <c r="P1225" s="1">
        <v>0.3671817</v>
      </c>
      <c r="S1225" t="s">
        <v>260</v>
      </c>
      <c r="T1225" t="s">
        <v>41</v>
      </c>
      <c r="U1225" t="s">
        <v>28</v>
      </c>
      <c r="V1225">
        <v>160</v>
      </c>
      <c r="W1225">
        <v>1205</v>
      </c>
      <c r="X1225" t="s">
        <v>143</v>
      </c>
      <c r="Y1225" s="1">
        <v>0.13278010000000001</v>
      </c>
      <c r="AB1225" t="s">
        <v>266</v>
      </c>
      <c r="AC1225" t="s">
        <v>41</v>
      </c>
      <c r="AD1225" t="s">
        <v>703</v>
      </c>
      <c r="AE1225">
        <v>559</v>
      </c>
      <c r="AF1225">
        <v>9529</v>
      </c>
      <c r="AG1225" t="s">
        <v>143</v>
      </c>
      <c r="AH1225" s="1">
        <v>5.8663E-2</v>
      </c>
    </row>
    <row r="1226" spans="1:34" x14ac:dyDescent="0.35">
      <c r="A1226" t="s">
        <v>225</v>
      </c>
      <c r="B1226" t="s">
        <v>68</v>
      </c>
      <c r="C1226" t="s">
        <v>703</v>
      </c>
      <c r="D1226">
        <v>16698</v>
      </c>
      <c r="E1226">
        <v>16580</v>
      </c>
      <c r="F1226" t="s">
        <v>132</v>
      </c>
      <c r="G1226" s="1">
        <v>1</v>
      </c>
      <c r="J1226" t="s">
        <v>291</v>
      </c>
      <c r="K1226" t="s">
        <v>41</v>
      </c>
      <c r="L1226" t="s">
        <v>26</v>
      </c>
      <c r="N1226">
        <v>778</v>
      </c>
      <c r="O1226" t="s">
        <v>132</v>
      </c>
      <c r="S1226" t="s">
        <v>260</v>
      </c>
      <c r="T1226" t="s">
        <v>41</v>
      </c>
      <c r="U1226" t="s">
        <v>27</v>
      </c>
      <c r="V1226">
        <v>3</v>
      </c>
      <c r="W1226">
        <v>1362</v>
      </c>
      <c r="X1226" t="s">
        <v>143</v>
      </c>
      <c r="Y1226" s="1">
        <v>2.2025999999999999E-3</v>
      </c>
      <c r="AB1226" t="s">
        <v>266</v>
      </c>
      <c r="AC1226" t="s">
        <v>41</v>
      </c>
      <c r="AD1226" t="s">
        <v>26</v>
      </c>
      <c r="AF1226">
        <v>744</v>
      </c>
      <c r="AG1226" t="s">
        <v>143</v>
      </c>
    </row>
    <row r="1227" spans="1:34" x14ac:dyDescent="0.35">
      <c r="A1227" t="s">
        <v>226</v>
      </c>
      <c r="B1227" t="s">
        <v>68</v>
      </c>
      <c r="C1227" t="s">
        <v>703</v>
      </c>
      <c r="D1227">
        <v>52345</v>
      </c>
      <c r="E1227">
        <v>55985</v>
      </c>
      <c r="F1227" t="s">
        <v>132</v>
      </c>
      <c r="G1227" s="1">
        <v>0.9349826</v>
      </c>
      <c r="J1227" t="s">
        <v>292</v>
      </c>
      <c r="K1227" t="s">
        <v>57</v>
      </c>
      <c r="L1227" t="s">
        <v>703</v>
      </c>
      <c r="M1227">
        <v>36369</v>
      </c>
      <c r="N1227">
        <v>37808</v>
      </c>
      <c r="O1227" t="s">
        <v>42</v>
      </c>
      <c r="P1227" s="1">
        <v>0.96193930000000005</v>
      </c>
      <c r="S1227" t="s">
        <v>260</v>
      </c>
      <c r="T1227" t="s">
        <v>41</v>
      </c>
      <c r="U1227" t="s">
        <v>26</v>
      </c>
      <c r="W1227">
        <v>805</v>
      </c>
      <c r="X1227" t="s">
        <v>143</v>
      </c>
      <c r="AB1227" t="s">
        <v>266</v>
      </c>
      <c r="AC1227" t="s">
        <v>41</v>
      </c>
      <c r="AD1227" t="s">
        <v>28</v>
      </c>
      <c r="AF1227">
        <v>895</v>
      </c>
      <c r="AG1227" t="s">
        <v>143</v>
      </c>
    </row>
    <row r="1228" spans="1:34" x14ac:dyDescent="0.35">
      <c r="A1228" t="s">
        <v>227</v>
      </c>
      <c r="B1228" t="s">
        <v>68</v>
      </c>
      <c r="C1228" t="s">
        <v>703</v>
      </c>
      <c r="D1228">
        <v>19802</v>
      </c>
      <c r="E1228">
        <v>21056</v>
      </c>
      <c r="F1228" t="s">
        <v>132</v>
      </c>
      <c r="G1228" s="1">
        <v>0.94044450000000002</v>
      </c>
      <c r="J1228" t="s">
        <v>292</v>
      </c>
      <c r="K1228" t="s">
        <v>57</v>
      </c>
      <c r="L1228" t="s">
        <v>32</v>
      </c>
      <c r="M1228">
        <v>14419</v>
      </c>
      <c r="N1228">
        <v>15849</v>
      </c>
      <c r="O1228" t="s">
        <v>42</v>
      </c>
      <c r="P1228" s="1">
        <v>0.90977350000000001</v>
      </c>
      <c r="S1228" t="s">
        <v>261</v>
      </c>
      <c r="T1228" t="s">
        <v>41</v>
      </c>
      <c r="U1228" t="s">
        <v>32</v>
      </c>
      <c r="V1228">
        <v>4165</v>
      </c>
      <c r="W1228">
        <v>5732</v>
      </c>
      <c r="X1228" t="s">
        <v>143</v>
      </c>
      <c r="Y1228" s="1">
        <v>0.72662249999999995</v>
      </c>
      <c r="AB1228" t="s">
        <v>266</v>
      </c>
      <c r="AC1228" t="s">
        <v>41</v>
      </c>
      <c r="AD1228" t="s">
        <v>27</v>
      </c>
      <c r="AF1228">
        <v>1039</v>
      </c>
      <c r="AG1228" t="s">
        <v>143</v>
      </c>
    </row>
    <row r="1229" spans="1:34" x14ac:dyDescent="0.35">
      <c r="A1229" t="s">
        <v>228</v>
      </c>
      <c r="B1229" t="s">
        <v>41</v>
      </c>
      <c r="C1229" t="s">
        <v>703</v>
      </c>
      <c r="D1229">
        <v>29331</v>
      </c>
      <c r="E1229">
        <v>30913</v>
      </c>
      <c r="F1229" t="s">
        <v>132</v>
      </c>
      <c r="G1229" s="1">
        <v>0.94882409999999995</v>
      </c>
      <c r="J1229" t="s">
        <v>292</v>
      </c>
      <c r="K1229" t="s">
        <v>57</v>
      </c>
      <c r="L1229" t="s">
        <v>28</v>
      </c>
      <c r="M1229">
        <v>4215</v>
      </c>
      <c r="N1229">
        <v>5062</v>
      </c>
      <c r="O1229" t="s">
        <v>42</v>
      </c>
      <c r="P1229" s="1">
        <v>0.8326749</v>
      </c>
      <c r="S1229" t="s">
        <v>261</v>
      </c>
      <c r="T1229" t="s">
        <v>41</v>
      </c>
      <c r="U1229" t="s">
        <v>703</v>
      </c>
      <c r="V1229">
        <v>6360</v>
      </c>
      <c r="W1229">
        <v>16559</v>
      </c>
      <c r="X1229" t="s">
        <v>143</v>
      </c>
      <c r="Y1229" s="1">
        <v>0.38408120000000001</v>
      </c>
      <c r="AB1229" t="s">
        <v>267</v>
      </c>
      <c r="AC1229" t="s">
        <v>41</v>
      </c>
      <c r="AD1229" t="s">
        <v>32</v>
      </c>
      <c r="AE1229">
        <v>3115</v>
      </c>
      <c r="AF1229">
        <v>5339</v>
      </c>
      <c r="AG1229" t="s">
        <v>143</v>
      </c>
      <c r="AH1229" s="1">
        <v>0.58344260000000003</v>
      </c>
    </row>
    <row r="1230" spans="1:34" x14ac:dyDescent="0.35">
      <c r="A1230" t="s">
        <v>229</v>
      </c>
      <c r="B1230" t="s">
        <v>41</v>
      </c>
      <c r="C1230" t="s">
        <v>703</v>
      </c>
      <c r="D1230">
        <v>21651</v>
      </c>
      <c r="E1230">
        <v>22954</v>
      </c>
      <c r="F1230" t="s">
        <v>132</v>
      </c>
      <c r="G1230" s="1">
        <v>0.94323429999999997</v>
      </c>
      <c r="J1230" t="s">
        <v>292</v>
      </c>
      <c r="K1230" t="s">
        <v>57</v>
      </c>
      <c r="L1230" t="s">
        <v>27</v>
      </c>
      <c r="M1230">
        <v>1627</v>
      </c>
      <c r="N1230">
        <v>5222</v>
      </c>
      <c r="O1230" t="s">
        <v>42</v>
      </c>
      <c r="P1230" s="1">
        <v>0.31156640000000002</v>
      </c>
      <c r="S1230" t="s">
        <v>261</v>
      </c>
      <c r="T1230" t="s">
        <v>41</v>
      </c>
      <c r="U1230" t="s">
        <v>28</v>
      </c>
      <c r="V1230">
        <v>125</v>
      </c>
      <c r="W1230">
        <v>1647</v>
      </c>
      <c r="X1230" t="s">
        <v>143</v>
      </c>
      <c r="Y1230" s="1">
        <v>7.5895599999999994E-2</v>
      </c>
      <c r="AB1230" t="s">
        <v>267</v>
      </c>
      <c r="AC1230" t="s">
        <v>41</v>
      </c>
      <c r="AD1230" t="s">
        <v>703</v>
      </c>
      <c r="AE1230">
        <v>1465</v>
      </c>
      <c r="AF1230">
        <v>14340</v>
      </c>
      <c r="AG1230" t="s">
        <v>143</v>
      </c>
      <c r="AH1230" s="1">
        <v>0.1021618</v>
      </c>
    </row>
    <row r="1231" spans="1:34" x14ac:dyDescent="0.35">
      <c r="A1231" t="s">
        <v>230</v>
      </c>
      <c r="B1231" t="s">
        <v>68</v>
      </c>
      <c r="C1231" t="s">
        <v>703</v>
      </c>
      <c r="D1231">
        <v>4597</v>
      </c>
      <c r="E1231">
        <v>4604</v>
      </c>
      <c r="F1231" t="s">
        <v>132</v>
      </c>
      <c r="G1231" s="1">
        <v>0.99847960000000002</v>
      </c>
      <c r="J1231" t="s">
        <v>292</v>
      </c>
      <c r="K1231" t="s">
        <v>41</v>
      </c>
      <c r="L1231" t="s">
        <v>26</v>
      </c>
      <c r="N1231">
        <v>3059</v>
      </c>
      <c r="O1231" t="s">
        <v>42</v>
      </c>
      <c r="S1231" t="s">
        <v>261</v>
      </c>
      <c r="T1231" t="s">
        <v>41</v>
      </c>
      <c r="U1231" t="s">
        <v>26</v>
      </c>
      <c r="W1231">
        <v>1374</v>
      </c>
      <c r="X1231" t="s">
        <v>143</v>
      </c>
      <c r="AB1231" t="s">
        <v>267</v>
      </c>
      <c r="AC1231" t="s">
        <v>41</v>
      </c>
      <c r="AD1231" t="s">
        <v>26</v>
      </c>
      <c r="AF1231">
        <v>933</v>
      </c>
      <c r="AG1231" t="s">
        <v>143</v>
      </c>
    </row>
    <row r="1232" spans="1:34" x14ac:dyDescent="0.35">
      <c r="A1232" t="s">
        <v>231</v>
      </c>
      <c r="B1232" t="s">
        <v>41</v>
      </c>
      <c r="C1232" t="s">
        <v>703</v>
      </c>
      <c r="D1232">
        <v>41646</v>
      </c>
      <c r="E1232">
        <v>46651</v>
      </c>
      <c r="F1232" t="s">
        <v>132</v>
      </c>
      <c r="G1232" s="1">
        <v>0.89271400000000001</v>
      </c>
      <c r="J1232" t="s">
        <v>293</v>
      </c>
      <c r="K1232" t="s">
        <v>68</v>
      </c>
      <c r="L1232" t="s">
        <v>703</v>
      </c>
      <c r="M1232">
        <v>19737</v>
      </c>
      <c r="N1232">
        <v>19999</v>
      </c>
      <c r="O1232" t="s">
        <v>132</v>
      </c>
      <c r="P1232" s="1">
        <v>0.98689930000000003</v>
      </c>
      <c r="S1232" t="s">
        <v>261</v>
      </c>
      <c r="T1232" t="s">
        <v>41</v>
      </c>
      <c r="U1232" t="s">
        <v>27</v>
      </c>
      <c r="W1232">
        <v>1931</v>
      </c>
      <c r="X1232" t="s">
        <v>143</v>
      </c>
      <c r="AB1232" t="s">
        <v>267</v>
      </c>
      <c r="AC1232" t="s">
        <v>41</v>
      </c>
      <c r="AD1232" t="s">
        <v>28</v>
      </c>
      <c r="AF1232">
        <v>1069</v>
      </c>
      <c r="AG1232" t="s">
        <v>143</v>
      </c>
    </row>
    <row r="1233" spans="1:34" x14ac:dyDescent="0.35">
      <c r="A1233" t="s">
        <v>232</v>
      </c>
      <c r="B1233" t="s">
        <v>41</v>
      </c>
      <c r="C1233" t="s">
        <v>703</v>
      </c>
      <c r="D1233">
        <v>12642</v>
      </c>
      <c r="E1233">
        <v>14693</v>
      </c>
      <c r="F1233" t="s">
        <v>132</v>
      </c>
      <c r="G1233" s="1">
        <v>0.86040970000000006</v>
      </c>
      <c r="J1233" t="s">
        <v>293</v>
      </c>
      <c r="K1233" t="s">
        <v>68</v>
      </c>
      <c r="L1233" t="s">
        <v>32</v>
      </c>
      <c r="M1233">
        <v>9524</v>
      </c>
      <c r="N1233">
        <v>10346</v>
      </c>
      <c r="O1233" t="s">
        <v>132</v>
      </c>
      <c r="P1233" s="1">
        <v>0.92054899999999995</v>
      </c>
      <c r="S1233" t="s">
        <v>262</v>
      </c>
      <c r="T1233" t="s">
        <v>41</v>
      </c>
      <c r="U1233" t="s">
        <v>32</v>
      </c>
      <c r="V1233">
        <v>4036</v>
      </c>
      <c r="W1233">
        <v>5760</v>
      </c>
      <c r="X1233" t="s">
        <v>143</v>
      </c>
      <c r="Y1233" s="1">
        <v>0.70069440000000005</v>
      </c>
      <c r="AB1233" t="s">
        <v>267</v>
      </c>
      <c r="AC1233" t="s">
        <v>41</v>
      </c>
      <c r="AD1233" t="s">
        <v>27</v>
      </c>
      <c r="AF1233">
        <v>1381</v>
      </c>
      <c r="AG1233" t="s">
        <v>143</v>
      </c>
    </row>
    <row r="1234" spans="1:34" x14ac:dyDescent="0.35">
      <c r="A1234" t="s">
        <v>233</v>
      </c>
      <c r="B1234" t="s">
        <v>41</v>
      </c>
      <c r="C1234" t="s">
        <v>703</v>
      </c>
      <c r="D1234">
        <v>7418</v>
      </c>
      <c r="E1234">
        <v>8272</v>
      </c>
      <c r="F1234" t="s">
        <v>132</v>
      </c>
      <c r="G1234" s="1">
        <v>0.89676020000000001</v>
      </c>
      <c r="J1234" t="s">
        <v>293</v>
      </c>
      <c r="K1234" t="s">
        <v>68</v>
      </c>
      <c r="L1234" t="s">
        <v>28</v>
      </c>
      <c r="M1234">
        <v>2264</v>
      </c>
      <c r="N1234">
        <v>2480</v>
      </c>
      <c r="O1234" t="s">
        <v>132</v>
      </c>
      <c r="P1234" s="1">
        <v>0.91290320000000003</v>
      </c>
      <c r="S1234" t="s">
        <v>262</v>
      </c>
      <c r="T1234" t="s">
        <v>41</v>
      </c>
      <c r="U1234" t="s">
        <v>703</v>
      </c>
      <c r="V1234">
        <v>7818</v>
      </c>
      <c r="W1234">
        <v>17901</v>
      </c>
      <c r="X1234" t="s">
        <v>143</v>
      </c>
      <c r="Y1234" s="1">
        <v>0.4367354</v>
      </c>
      <c r="AB1234" t="s">
        <v>268</v>
      </c>
      <c r="AC1234" t="s">
        <v>41</v>
      </c>
      <c r="AD1234" t="s">
        <v>32</v>
      </c>
      <c r="AE1234">
        <v>1044</v>
      </c>
      <c r="AF1234">
        <v>2350</v>
      </c>
      <c r="AG1234" t="s">
        <v>143</v>
      </c>
      <c r="AH1234" s="1">
        <v>0.44425530000000002</v>
      </c>
    </row>
    <row r="1235" spans="1:34" x14ac:dyDescent="0.35">
      <c r="A1235" t="s">
        <v>234</v>
      </c>
      <c r="B1235" t="s">
        <v>41</v>
      </c>
      <c r="C1235" t="s">
        <v>703</v>
      </c>
      <c r="D1235">
        <v>15084</v>
      </c>
      <c r="E1235">
        <v>17155</v>
      </c>
      <c r="F1235" t="s">
        <v>132</v>
      </c>
      <c r="G1235" s="1">
        <v>0.87927719999999998</v>
      </c>
      <c r="J1235" t="s">
        <v>293</v>
      </c>
      <c r="K1235" t="s">
        <v>68</v>
      </c>
      <c r="L1235" t="s">
        <v>27</v>
      </c>
      <c r="M1235">
        <v>1419</v>
      </c>
      <c r="N1235">
        <v>2711</v>
      </c>
      <c r="O1235" t="s">
        <v>132</v>
      </c>
      <c r="P1235" s="1">
        <v>0.52342310000000003</v>
      </c>
      <c r="S1235" t="s">
        <v>262</v>
      </c>
      <c r="T1235" t="s">
        <v>41</v>
      </c>
      <c r="U1235" t="s">
        <v>28</v>
      </c>
      <c r="V1235">
        <v>337</v>
      </c>
      <c r="W1235">
        <v>2450</v>
      </c>
      <c r="X1235" t="s">
        <v>143</v>
      </c>
      <c r="Y1235" s="1">
        <v>0.13755100000000001</v>
      </c>
      <c r="AB1235" t="s">
        <v>268</v>
      </c>
      <c r="AC1235" t="s">
        <v>41</v>
      </c>
      <c r="AD1235" t="s">
        <v>703</v>
      </c>
      <c r="AE1235">
        <v>477</v>
      </c>
      <c r="AF1235">
        <v>7507</v>
      </c>
      <c r="AG1235" t="s">
        <v>143</v>
      </c>
      <c r="AH1235" s="1">
        <v>6.3540700000000006E-2</v>
      </c>
    </row>
    <row r="1236" spans="1:34" x14ac:dyDescent="0.35">
      <c r="A1236" t="s">
        <v>235</v>
      </c>
      <c r="B1236" t="s">
        <v>41</v>
      </c>
      <c r="C1236" t="s">
        <v>703</v>
      </c>
      <c r="D1236">
        <v>41564</v>
      </c>
      <c r="E1236">
        <v>46778</v>
      </c>
      <c r="F1236" t="s">
        <v>132</v>
      </c>
      <c r="G1236" s="1">
        <v>0.88853729999999997</v>
      </c>
      <c r="J1236" t="s">
        <v>293</v>
      </c>
      <c r="K1236" t="s">
        <v>68</v>
      </c>
      <c r="L1236" t="s">
        <v>26</v>
      </c>
      <c r="M1236">
        <v>3</v>
      </c>
      <c r="N1236">
        <v>1437</v>
      </c>
      <c r="O1236" t="s">
        <v>132</v>
      </c>
      <c r="P1236" s="1">
        <v>2.0877000000000001E-3</v>
      </c>
      <c r="S1236" t="s">
        <v>262</v>
      </c>
      <c r="T1236" t="s">
        <v>41</v>
      </c>
      <c r="U1236" t="s">
        <v>27</v>
      </c>
      <c r="V1236">
        <v>6</v>
      </c>
      <c r="W1236">
        <v>2879</v>
      </c>
      <c r="X1236" t="s">
        <v>143</v>
      </c>
      <c r="Y1236" s="1">
        <v>2.0841000000000002E-3</v>
      </c>
      <c r="AB1236" t="s">
        <v>268</v>
      </c>
      <c r="AC1236" t="s">
        <v>41</v>
      </c>
      <c r="AD1236" t="s">
        <v>26</v>
      </c>
      <c r="AF1236">
        <v>632</v>
      </c>
      <c r="AG1236" t="s">
        <v>143</v>
      </c>
    </row>
    <row r="1237" spans="1:34" x14ac:dyDescent="0.35">
      <c r="A1237" t="s">
        <v>236</v>
      </c>
      <c r="B1237" t="s">
        <v>70</v>
      </c>
      <c r="C1237" t="s">
        <v>703</v>
      </c>
      <c r="D1237">
        <v>60971</v>
      </c>
      <c r="E1237">
        <v>57862</v>
      </c>
      <c r="F1237" t="s">
        <v>132</v>
      </c>
      <c r="G1237" s="1">
        <v>1</v>
      </c>
      <c r="J1237" t="s">
        <v>294</v>
      </c>
      <c r="K1237" t="s">
        <v>70</v>
      </c>
      <c r="L1237" t="s">
        <v>32</v>
      </c>
      <c r="M1237">
        <v>11000</v>
      </c>
      <c r="N1237">
        <v>11690</v>
      </c>
      <c r="O1237" t="s">
        <v>132</v>
      </c>
      <c r="P1237" s="1">
        <v>0.94097520000000001</v>
      </c>
      <c r="S1237" t="s">
        <v>262</v>
      </c>
      <c r="T1237" t="s">
        <v>41</v>
      </c>
      <c r="U1237" t="s">
        <v>26</v>
      </c>
      <c r="W1237">
        <v>1758</v>
      </c>
      <c r="X1237" t="s">
        <v>143</v>
      </c>
      <c r="AB1237" t="s">
        <v>268</v>
      </c>
      <c r="AC1237" t="s">
        <v>41</v>
      </c>
      <c r="AD1237" t="s">
        <v>28</v>
      </c>
      <c r="AF1237">
        <v>852</v>
      </c>
      <c r="AG1237" t="s">
        <v>143</v>
      </c>
    </row>
    <row r="1238" spans="1:34" x14ac:dyDescent="0.35">
      <c r="A1238" t="s">
        <v>237</v>
      </c>
      <c r="B1238" t="s">
        <v>70</v>
      </c>
      <c r="C1238" t="s">
        <v>703</v>
      </c>
      <c r="D1238">
        <v>65997</v>
      </c>
      <c r="E1238">
        <v>57397</v>
      </c>
      <c r="F1238" t="s">
        <v>132</v>
      </c>
      <c r="G1238" s="1">
        <v>1</v>
      </c>
      <c r="J1238" t="s">
        <v>294</v>
      </c>
      <c r="K1238" t="s">
        <v>70</v>
      </c>
      <c r="L1238" t="s">
        <v>703</v>
      </c>
      <c r="M1238">
        <v>25225</v>
      </c>
      <c r="N1238">
        <v>27419</v>
      </c>
      <c r="O1238" t="s">
        <v>132</v>
      </c>
      <c r="P1238" s="1">
        <v>0.91998250000000004</v>
      </c>
      <c r="S1238" t="s">
        <v>263</v>
      </c>
      <c r="T1238" t="s">
        <v>41</v>
      </c>
      <c r="U1238" t="s">
        <v>32</v>
      </c>
      <c r="V1238">
        <v>6711</v>
      </c>
      <c r="W1238">
        <v>8569</v>
      </c>
      <c r="X1238" t="s">
        <v>143</v>
      </c>
      <c r="Y1238" s="1">
        <v>0.78317190000000003</v>
      </c>
      <c r="AB1238" t="s">
        <v>268</v>
      </c>
      <c r="AC1238" t="s">
        <v>41</v>
      </c>
      <c r="AD1238" t="s">
        <v>27</v>
      </c>
      <c r="AF1238">
        <v>1068</v>
      </c>
      <c r="AG1238" t="s">
        <v>143</v>
      </c>
    </row>
    <row r="1239" spans="1:34" x14ac:dyDescent="0.35">
      <c r="A1239" t="s">
        <v>238</v>
      </c>
      <c r="B1239" t="s">
        <v>70</v>
      </c>
      <c r="C1239" t="s">
        <v>703</v>
      </c>
      <c r="D1239">
        <v>31083</v>
      </c>
      <c r="E1239">
        <v>31569</v>
      </c>
      <c r="F1239" t="s">
        <v>132</v>
      </c>
      <c r="G1239" s="1">
        <v>0.98460510000000001</v>
      </c>
      <c r="J1239" t="s">
        <v>294</v>
      </c>
      <c r="K1239" t="s">
        <v>70</v>
      </c>
      <c r="L1239" t="s">
        <v>28</v>
      </c>
      <c r="M1239">
        <v>2867</v>
      </c>
      <c r="N1239">
        <v>3625</v>
      </c>
      <c r="O1239" t="s">
        <v>132</v>
      </c>
      <c r="P1239" s="1">
        <v>0.7908965</v>
      </c>
      <c r="S1239" t="s">
        <v>263</v>
      </c>
      <c r="T1239" t="s">
        <v>41</v>
      </c>
      <c r="U1239" t="s">
        <v>703</v>
      </c>
      <c r="V1239">
        <v>7946</v>
      </c>
      <c r="W1239">
        <v>18368</v>
      </c>
      <c r="X1239" t="s">
        <v>143</v>
      </c>
      <c r="Y1239" s="1">
        <v>0.43260019999999999</v>
      </c>
      <c r="AB1239" t="s">
        <v>269</v>
      </c>
      <c r="AC1239" t="s">
        <v>41</v>
      </c>
      <c r="AD1239" t="s">
        <v>32</v>
      </c>
      <c r="AE1239">
        <v>1627</v>
      </c>
      <c r="AF1239">
        <v>2939</v>
      </c>
      <c r="AG1239" t="s">
        <v>143</v>
      </c>
      <c r="AH1239" s="1">
        <v>0.55358960000000002</v>
      </c>
    </row>
    <row r="1240" spans="1:34" x14ac:dyDescent="0.35">
      <c r="A1240" t="s">
        <v>239</v>
      </c>
      <c r="B1240" t="s">
        <v>70</v>
      </c>
      <c r="C1240" t="s">
        <v>703</v>
      </c>
      <c r="D1240">
        <v>22952</v>
      </c>
      <c r="E1240">
        <v>22749</v>
      </c>
      <c r="F1240" t="s">
        <v>132</v>
      </c>
      <c r="G1240" s="1">
        <v>1</v>
      </c>
      <c r="J1240" t="s">
        <v>294</v>
      </c>
      <c r="K1240" t="s">
        <v>70</v>
      </c>
      <c r="L1240" t="s">
        <v>27</v>
      </c>
      <c r="M1240">
        <v>1397</v>
      </c>
      <c r="N1240">
        <v>3982</v>
      </c>
      <c r="O1240" t="s">
        <v>132</v>
      </c>
      <c r="P1240" s="1">
        <v>0.35082869999999999</v>
      </c>
      <c r="S1240" t="s">
        <v>263</v>
      </c>
      <c r="T1240" t="s">
        <v>41</v>
      </c>
      <c r="U1240" t="s">
        <v>28</v>
      </c>
      <c r="V1240">
        <v>252</v>
      </c>
      <c r="W1240">
        <v>2010</v>
      </c>
      <c r="X1240" t="s">
        <v>143</v>
      </c>
      <c r="Y1240" s="1">
        <v>0.12537309999999999</v>
      </c>
      <c r="AB1240" t="s">
        <v>269</v>
      </c>
      <c r="AC1240" t="s">
        <v>41</v>
      </c>
      <c r="AD1240" t="s">
        <v>703</v>
      </c>
      <c r="AE1240">
        <v>793</v>
      </c>
      <c r="AF1240">
        <v>8788</v>
      </c>
      <c r="AG1240" t="s">
        <v>143</v>
      </c>
      <c r="AH1240" s="1">
        <v>9.0236700000000003E-2</v>
      </c>
    </row>
    <row r="1241" spans="1:34" x14ac:dyDescent="0.35">
      <c r="A1241" t="s">
        <v>240</v>
      </c>
      <c r="B1241" t="s">
        <v>70</v>
      </c>
      <c r="C1241" t="s">
        <v>703</v>
      </c>
      <c r="D1241">
        <v>29495</v>
      </c>
      <c r="E1241">
        <v>24443</v>
      </c>
      <c r="F1241" t="s">
        <v>132</v>
      </c>
      <c r="G1241" s="1">
        <v>1</v>
      </c>
      <c r="J1241" t="s">
        <v>294</v>
      </c>
      <c r="K1241" t="s">
        <v>70</v>
      </c>
      <c r="L1241" t="s">
        <v>26</v>
      </c>
      <c r="M1241">
        <v>2</v>
      </c>
      <c r="N1241">
        <v>2256</v>
      </c>
      <c r="O1241" t="s">
        <v>132</v>
      </c>
      <c r="P1241" s="1">
        <v>8.8650000000000003E-4</v>
      </c>
      <c r="S1241" t="s">
        <v>263</v>
      </c>
      <c r="T1241" t="s">
        <v>41</v>
      </c>
      <c r="U1241" t="s">
        <v>26</v>
      </c>
      <c r="W1241">
        <v>1721</v>
      </c>
      <c r="X1241" t="s">
        <v>143</v>
      </c>
      <c r="AB1241" t="s">
        <v>269</v>
      </c>
      <c r="AC1241" t="s">
        <v>41</v>
      </c>
      <c r="AD1241" t="s">
        <v>28</v>
      </c>
      <c r="AE1241">
        <v>1</v>
      </c>
      <c r="AF1241">
        <v>832</v>
      </c>
      <c r="AG1241" t="s">
        <v>143</v>
      </c>
      <c r="AH1241" s="1">
        <v>1.2019000000000001E-3</v>
      </c>
    </row>
    <row r="1242" spans="1:34" x14ac:dyDescent="0.35">
      <c r="A1242" t="s">
        <v>241</v>
      </c>
      <c r="B1242" t="s">
        <v>70</v>
      </c>
      <c r="C1242" t="s">
        <v>703</v>
      </c>
      <c r="D1242">
        <v>13070</v>
      </c>
      <c r="E1242">
        <v>12694</v>
      </c>
      <c r="F1242" t="s">
        <v>132</v>
      </c>
      <c r="G1242" s="1">
        <v>1</v>
      </c>
      <c r="J1242" t="s">
        <v>295</v>
      </c>
      <c r="K1242" t="s">
        <v>70</v>
      </c>
      <c r="L1242" t="s">
        <v>703</v>
      </c>
      <c r="M1242">
        <v>20283</v>
      </c>
      <c r="N1242">
        <v>17210</v>
      </c>
      <c r="O1242" t="s">
        <v>42</v>
      </c>
      <c r="P1242" s="1">
        <v>1</v>
      </c>
      <c r="S1242" t="s">
        <v>263</v>
      </c>
      <c r="T1242" t="s">
        <v>41</v>
      </c>
      <c r="U1242" t="s">
        <v>27</v>
      </c>
      <c r="W1242">
        <v>2414</v>
      </c>
      <c r="X1242" t="s">
        <v>143</v>
      </c>
      <c r="AB1242" t="s">
        <v>269</v>
      </c>
      <c r="AC1242" t="s">
        <v>41</v>
      </c>
      <c r="AD1242" t="s">
        <v>26</v>
      </c>
      <c r="AF1242">
        <v>574</v>
      </c>
      <c r="AG1242" t="s">
        <v>143</v>
      </c>
    </row>
    <row r="1243" spans="1:34" x14ac:dyDescent="0.35">
      <c r="A1243" t="s">
        <v>242</v>
      </c>
      <c r="B1243" t="s">
        <v>70</v>
      </c>
      <c r="C1243" t="s">
        <v>703</v>
      </c>
      <c r="D1243">
        <v>48759</v>
      </c>
      <c r="E1243">
        <v>47036</v>
      </c>
      <c r="F1243" t="s">
        <v>132</v>
      </c>
      <c r="G1243" s="1">
        <v>1</v>
      </c>
      <c r="J1243" t="s">
        <v>295</v>
      </c>
      <c r="K1243" t="s">
        <v>70</v>
      </c>
      <c r="L1243" t="s">
        <v>32</v>
      </c>
      <c r="M1243">
        <v>6184</v>
      </c>
      <c r="N1243">
        <v>6408</v>
      </c>
      <c r="O1243" t="s">
        <v>42</v>
      </c>
      <c r="P1243" s="1">
        <v>0.96504369999999995</v>
      </c>
      <c r="S1243" t="s">
        <v>264</v>
      </c>
      <c r="T1243" t="s">
        <v>41</v>
      </c>
      <c r="U1243" t="s">
        <v>32</v>
      </c>
      <c r="V1243">
        <v>4036</v>
      </c>
      <c r="W1243">
        <v>5734</v>
      </c>
      <c r="X1243" t="s">
        <v>143</v>
      </c>
      <c r="Y1243" s="1">
        <v>0.70387169999999999</v>
      </c>
      <c r="AB1243" t="s">
        <v>269</v>
      </c>
      <c r="AC1243" t="s">
        <v>41</v>
      </c>
      <c r="AD1243" t="s">
        <v>27</v>
      </c>
      <c r="AF1243">
        <v>929</v>
      </c>
      <c r="AG1243" t="s">
        <v>143</v>
      </c>
    </row>
    <row r="1244" spans="1:34" x14ac:dyDescent="0.35">
      <c r="A1244" t="s">
        <v>243</v>
      </c>
      <c r="B1244" t="s">
        <v>68</v>
      </c>
      <c r="C1244" t="s">
        <v>703</v>
      </c>
      <c r="D1244">
        <v>65493</v>
      </c>
      <c r="E1244">
        <v>56095</v>
      </c>
      <c r="F1244" t="s">
        <v>132</v>
      </c>
      <c r="G1244" s="1">
        <v>1</v>
      </c>
      <c r="J1244" t="s">
        <v>295</v>
      </c>
      <c r="K1244" t="s">
        <v>70</v>
      </c>
      <c r="L1244" t="s">
        <v>28</v>
      </c>
      <c r="M1244">
        <v>2180</v>
      </c>
      <c r="N1244">
        <v>2554</v>
      </c>
      <c r="O1244" t="s">
        <v>42</v>
      </c>
      <c r="P1244" s="1">
        <v>0.85356299999999996</v>
      </c>
      <c r="S1244" t="s">
        <v>264</v>
      </c>
      <c r="T1244" t="s">
        <v>41</v>
      </c>
      <c r="U1244" t="s">
        <v>703</v>
      </c>
      <c r="V1244">
        <v>8413</v>
      </c>
      <c r="W1244">
        <v>20374</v>
      </c>
      <c r="X1244" t="s">
        <v>143</v>
      </c>
      <c r="Y1244" s="1">
        <v>0.41292830000000003</v>
      </c>
      <c r="AB1244" t="s">
        <v>270</v>
      </c>
      <c r="AC1244" t="s">
        <v>41</v>
      </c>
      <c r="AD1244" t="s">
        <v>32</v>
      </c>
      <c r="AE1244">
        <v>2310</v>
      </c>
      <c r="AF1244">
        <v>5223</v>
      </c>
      <c r="AG1244" t="s">
        <v>143</v>
      </c>
      <c r="AH1244" s="1">
        <v>0.44227450000000001</v>
      </c>
    </row>
    <row r="1245" spans="1:34" x14ac:dyDescent="0.35">
      <c r="A1245" t="s">
        <v>244</v>
      </c>
      <c r="B1245" t="s">
        <v>70</v>
      </c>
      <c r="C1245" t="s">
        <v>703</v>
      </c>
      <c r="D1245">
        <v>19684</v>
      </c>
      <c r="E1245">
        <v>19995</v>
      </c>
      <c r="F1245" t="s">
        <v>132</v>
      </c>
      <c r="G1245" s="1">
        <v>0.98444609999999999</v>
      </c>
      <c r="J1245" t="s">
        <v>295</v>
      </c>
      <c r="K1245" t="s">
        <v>70</v>
      </c>
      <c r="L1245" t="s">
        <v>27</v>
      </c>
      <c r="M1245">
        <v>782</v>
      </c>
      <c r="N1245">
        <v>2788</v>
      </c>
      <c r="O1245" t="s">
        <v>42</v>
      </c>
      <c r="P1245" s="1">
        <v>0.28048780000000001</v>
      </c>
      <c r="S1245" t="s">
        <v>264</v>
      </c>
      <c r="T1245" t="s">
        <v>41</v>
      </c>
      <c r="U1245" t="s">
        <v>28</v>
      </c>
      <c r="V1245">
        <v>182</v>
      </c>
      <c r="W1245">
        <v>2392</v>
      </c>
      <c r="X1245" t="s">
        <v>143</v>
      </c>
      <c r="Y1245" s="1">
        <v>7.6087000000000002E-2</v>
      </c>
      <c r="AB1245" t="s">
        <v>270</v>
      </c>
      <c r="AC1245" t="s">
        <v>41</v>
      </c>
      <c r="AD1245" t="s">
        <v>703</v>
      </c>
      <c r="AE1245">
        <v>506</v>
      </c>
      <c r="AF1245">
        <v>10900</v>
      </c>
      <c r="AG1245" t="s">
        <v>143</v>
      </c>
      <c r="AH1245" s="1">
        <v>4.6421999999999998E-2</v>
      </c>
    </row>
    <row r="1246" spans="1:34" x14ac:dyDescent="0.35">
      <c r="A1246" t="s">
        <v>245</v>
      </c>
      <c r="B1246" t="s">
        <v>70</v>
      </c>
      <c r="C1246" t="s">
        <v>703</v>
      </c>
      <c r="D1246">
        <v>66992</v>
      </c>
      <c r="E1246">
        <v>65450</v>
      </c>
      <c r="F1246" t="s">
        <v>132</v>
      </c>
      <c r="G1246" s="1">
        <v>1</v>
      </c>
      <c r="J1246" t="s">
        <v>295</v>
      </c>
      <c r="K1246" t="s">
        <v>41</v>
      </c>
      <c r="L1246" t="s">
        <v>26</v>
      </c>
      <c r="N1246">
        <v>1544</v>
      </c>
      <c r="O1246" t="s">
        <v>42</v>
      </c>
      <c r="S1246" t="s">
        <v>264</v>
      </c>
      <c r="T1246" t="s">
        <v>41</v>
      </c>
      <c r="U1246" t="s">
        <v>27</v>
      </c>
      <c r="V1246">
        <v>1</v>
      </c>
      <c r="W1246">
        <v>2705</v>
      </c>
      <c r="X1246" t="s">
        <v>143</v>
      </c>
      <c r="Y1246" s="1">
        <v>3.6969999999999999E-4</v>
      </c>
      <c r="AB1246" t="s">
        <v>270</v>
      </c>
      <c r="AC1246" t="s">
        <v>41</v>
      </c>
      <c r="AD1246" t="s">
        <v>26</v>
      </c>
      <c r="AF1246">
        <v>957</v>
      </c>
      <c r="AG1246" t="s">
        <v>143</v>
      </c>
    </row>
    <row r="1247" spans="1:34" x14ac:dyDescent="0.35">
      <c r="A1247" t="s">
        <v>246</v>
      </c>
      <c r="B1247" t="s">
        <v>41</v>
      </c>
      <c r="C1247" t="s">
        <v>703</v>
      </c>
      <c r="D1247">
        <v>8789</v>
      </c>
      <c r="E1247">
        <v>10477</v>
      </c>
      <c r="F1247" t="s">
        <v>132</v>
      </c>
      <c r="G1247" s="1">
        <v>0.8388852</v>
      </c>
      <c r="J1247" t="s">
        <v>296</v>
      </c>
      <c r="K1247" t="s">
        <v>68</v>
      </c>
      <c r="L1247" t="s">
        <v>703</v>
      </c>
      <c r="M1247">
        <v>14270</v>
      </c>
      <c r="N1247">
        <v>13775</v>
      </c>
      <c r="O1247" t="s">
        <v>42</v>
      </c>
      <c r="P1247" s="1">
        <v>1</v>
      </c>
      <c r="S1247" t="s">
        <v>264</v>
      </c>
      <c r="T1247" t="s">
        <v>41</v>
      </c>
      <c r="U1247" t="s">
        <v>26</v>
      </c>
      <c r="W1247">
        <v>1816</v>
      </c>
      <c r="X1247" t="s">
        <v>143</v>
      </c>
      <c r="AB1247" t="s">
        <v>270</v>
      </c>
      <c r="AC1247" t="s">
        <v>41</v>
      </c>
      <c r="AD1247" t="s">
        <v>28</v>
      </c>
      <c r="AF1247">
        <v>1198</v>
      </c>
      <c r="AG1247" t="s">
        <v>143</v>
      </c>
    </row>
    <row r="1248" spans="1:34" x14ac:dyDescent="0.35">
      <c r="A1248" t="s">
        <v>247</v>
      </c>
      <c r="B1248" t="s">
        <v>68</v>
      </c>
      <c r="C1248" t="s">
        <v>703</v>
      </c>
      <c r="D1248">
        <v>20927</v>
      </c>
      <c r="E1248">
        <v>22845</v>
      </c>
      <c r="F1248" t="s">
        <v>132</v>
      </c>
      <c r="G1248" s="1">
        <v>0.91604289999999999</v>
      </c>
      <c r="J1248" t="s">
        <v>296</v>
      </c>
      <c r="K1248" t="s">
        <v>68</v>
      </c>
      <c r="L1248" t="s">
        <v>32</v>
      </c>
      <c r="M1248">
        <v>5061</v>
      </c>
      <c r="N1248">
        <v>5132</v>
      </c>
      <c r="O1248" t="s">
        <v>42</v>
      </c>
      <c r="P1248" s="1">
        <v>0.98616519999999996</v>
      </c>
      <c r="S1248" t="s">
        <v>265</v>
      </c>
      <c r="T1248" t="s">
        <v>41</v>
      </c>
      <c r="U1248" t="s">
        <v>32</v>
      </c>
      <c r="V1248">
        <v>2082</v>
      </c>
      <c r="W1248">
        <v>2345</v>
      </c>
      <c r="X1248" t="s">
        <v>143</v>
      </c>
      <c r="Y1248" s="1">
        <v>0.88784649999999998</v>
      </c>
      <c r="AB1248" t="s">
        <v>270</v>
      </c>
      <c r="AC1248" t="s">
        <v>41</v>
      </c>
      <c r="AD1248" t="s">
        <v>27</v>
      </c>
      <c r="AF1248">
        <v>1386</v>
      </c>
      <c r="AG1248" t="s">
        <v>143</v>
      </c>
    </row>
    <row r="1249" spans="1:34" x14ac:dyDescent="0.35">
      <c r="A1249" t="s">
        <v>248</v>
      </c>
      <c r="B1249" t="s">
        <v>41</v>
      </c>
      <c r="C1249" t="s">
        <v>703</v>
      </c>
      <c r="D1249">
        <v>19389</v>
      </c>
      <c r="E1249">
        <v>21747</v>
      </c>
      <c r="F1249" t="s">
        <v>132</v>
      </c>
      <c r="G1249" s="1">
        <v>0.89157120000000001</v>
      </c>
      <c r="J1249" t="s">
        <v>296</v>
      </c>
      <c r="K1249" t="s">
        <v>68</v>
      </c>
      <c r="L1249" t="s">
        <v>28</v>
      </c>
      <c r="M1249">
        <v>1361</v>
      </c>
      <c r="N1249">
        <v>1734</v>
      </c>
      <c r="O1249" t="s">
        <v>42</v>
      </c>
      <c r="P1249" s="1">
        <v>0.78489039999999999</v>
      </c>
      <c r="S1249" t="s">
        <v>265</v>
      </c>
      <c r="T1249" t="s">
        <v>41</v>
      </c>
      <c r="U1249" t="s">
        <v>703</v>
      </c>
      <c r="V1249">
        <v>3989</v>
      </c>
      <c r="W1249">
        <v>8450</v>
      </c>
      <c r="X1249" t="s">
        <v>143</v>
      </c>
      <c r="Y1249" s="1">
        <v>0.47207100000000002</v>
      </c>
      <c r="AB1249" t="s">
        <v>271</v>
      </c>
      <c r="AC1249" t="s">
        <v>41</v>
      </c>
      <c r="AD1249" t="s">
        <v>32</v>
      </c>
      <c r="AE1249">
        <v>2427</v>
      </c>
      <c r="AF1249">
        <v>5878</v>
      </c>
      <c r="AG1249" t="s">
        <v>143</v>
      </c>
      <c r="AH1249" s="1">
        <v>0.41289550000000003</v>
      </c>
    </row>
    <row r="1250" spans="1:34" x14ac:dyDescent="0.35">
      <c r="A1250" t="s">
        <v>249</v>
      </c>
      <c r="B1250" t="s">
        <v>41</v>
      </c>
      <c r="C1250" t="s">
        <v>703</v>
      </c>
      <c r="D1250">
        <v>26536</v>
      </c>
      <c r="E1250">
        <v>30491</v>
      </c>
      <c r="F1250" t="s">
        <v>132</v>
      </c>
      <c r="G1250" s="1">
        <v>0.8702896</v>
      </c>
      <c r="J1250" t="s">
        <v>296</v>
      </c>
      <c r="K1250" t="s">
        <v>68</v>
      </c>
      <c r="L1250" t="s">
        <v>27</v>
      </c>
      <c r="M1250">
        <v>736</v>
      </c>
      <c r="N1250">
        <v>1961</v>
      </c>
      <c r="O1250" t="s">
        <v>42</v>
      </c>
      <c r="P1250" s="1">
        <v>0.37531870000000001</v>
      </c>
      <c r="S1250" t="s">
        <v>265</v>
      </c>
      <c r="T1250" t="s">
        <v>41</v>
      </c>
      <c r="U1250" t="s">
        <v>28</v>
      </c>
      <c r="V1250">
        <v>94</v>
      </c>
      <c r="W1250">
        <v>965</v>
      </c>
      <c r="X1250" t="s">
        <v>143</v>
      </c>
      <c r="Y1250" s="1">
        <v>9.7409300000000004E-2</v>
      </c>
      <c r="AB1250" t="s">
        <v>271</v>
      </c>
      <c r="AC1250" t="s">
        <v>41</v>
      </c>
      <c r="AD1250" t="s">
        <v>703</v>
      </c>
      <c r="AE1250">
        <v>482</v>
      </c>
      <c r="AF1250">
        <v>11545</v>
      </c>
      <c r="AG1250" t="s">
        <v>143</v>
      </c>
      <c r="AH1250" s="1">
        <v>4.1749700000000001E-2</v>
      </c>
    </row>
    <row r="1251" spans="1:34" x14ac:dyDescent="0.35">
      <c r="A1251" t="s">
        <v>250</v>
      </c>
      <c r="B1251" t="s">
        <v>41</v>
      </c>
      <c r="C1251" t="s">
        <v>703</v>
      </c>
      <c r="D1251">
        <v>7294</v>
      </c>
      <c r="E1251">
        <v>8429</v>
      </c>
      <c r="F1251" t="s">
        <v>132</v>
      </c>
      <c r="G1251" s="1">
        <v>0.86534580000000005</v>
      </c>
      <c r="J1251" t="s">
        <v>296</v>
      </c>
      <c r="K1251" t="s">
        <v>41</v>
      </c>
      <c r="L1251" t="s">
        <v>26</v>
      </c>
      <c r="N1251">
        <v>1163</v>
      </c>
      <c r="O1251" t="s">
        <v>42</v>
      </c>
      <c r="S1251" t="s">
        <v>265</v>
      </c>
      <c r="T1251" t="s">
        <v>41</v>
      </c>
      <c r="U1251" t="s">
        <v>27</v>
      </c>
      <c r="V1251">
        <v>6</v>
      </c>
      <c r="W1251">
        <v>1173</v>
      </c>
      <c r="X1251" t="s">
        <v>143</v>
      </c>
      <c r="Y1251" s="1">
        <v>5.1151E-3</v>
      </c>
      <c r="AB1251" t="s">
        <v>271</v>
      </c>
      <c r="AC1251" t="s">
        <v>41</v>
      </c>
      <c r="AD1251" t="s">
        <v>26</v>
      </c>
      <c r="AF1251">
        <v>1022</v>
      </c>
      <c r="AG1251" t="s">
        <v>143</v>
      </c>
    </row>
    <row r="1252" spans="1:34" x14ac:dyDescent="0.35">
      <c r="A1252" t="s">
        <v>251</v>
      </c>
      <c r="B1252" t="s">
        <v>41</v>
      </c>
      <c r="C1252" t="s">
        <v>703</v>
      </c>
      <c r="D1252">
        <v>4252</v>
      </c>
      <c r="E1252">
        <v>5048</v>
      </c>
      <c r="F1252" t="s">
        <v>132</v>
      </c>
      <c r="G1252" s="1">
        <v>0.8423138</v>
      </c>
      <c r="J1252" t="s">
        <v>297</v>
      </c>
      <c r="K1252" t="s">
        <v>70</v>
      </c>
      <c r="L1252" t="s">
        <v>703</v>
      </c>
      <c r="M1252">
        <v>20663</v>
      </c>
      <c r="N1252">
        <v>21278</v>
      </c>
      <c r="O1252" t="s">
        <v>42</v>
      </c>
      <c r="P1252" s="1">
        <v>0.97109690000000004</v>
      </c>
      <c r="S1252" t="s">
        <v>265</v>
      </c>
      <c r="T1252" t="s">
        <v>41</v>
      </c>
      <c r="U1252" t="s">
        <v>26</v>
      </c>
      <c r="W1252">
        <v>794</v>
      </c>
      <c r="X1252" t="s">
        <v>143</v>
      </c>
      <c r="AB1252" t="s">
        <v>271</v>
      </c>
      <c r="AC1252" t="s">
        <v>41</v>
      </c>
      <c r="AD1252" t="s">
        <v>28</v>
      </c>
      <c r="AF1252">
        <v>1192</v>
      </c>
      <c r="AG1252" t="s">
        <v>143</v>
      </c>
    </row>
    <row r="1253" spans="1:34" x14ac:dyDescent="0.35">
      <c r="A1253" t="s">
        <v>252</v>
      </c>
      <c r="B1253" t="s">
        <v>41</v>
      </c>
      <c r="C1253" t="s">
        <v>703</v>
      </c>
      <c r="D1253">
        <v>25459</v>
      </c>
      <c r="E1253">
        <v>28476</v>
      </c>
      <c r="F1253" t="s">
        <v>143</v>
      </c>
      <c r="G1253" s="1">
        <v>0.89405109999999999</v>
      </c>
      <c r="J1253" t="s">
        <v>297</v>
      </c>
      <c r="K1253" t="s">
        <v>70</v>
      </c>
      <c r="L1253" t="s">
        <v>32</v>
      </c>
      <c r="M1253">
        <v>7000</v>
      </c>
      <c r="N1253">
        <v>7482</v>
      </c>
      <c r="O1253" t="s">
        <v>42</v>
      </c>
      <c r="P1253" s="1">
        <v>0.93557869999999999</v>
      </c>
      <c r="S1253" t="s">
        <v>266</v>
      </c>
      <c r="T1253" t="s">
        <v>41</v>
      </c>
      <c r="U1253" t="s">
        <v>32</v>
      </c>
      <c r="V1253">
        <v>2266</v>
      </c>
      <c r="W1253">
        <v>2137</v>
      </c>
      <c r="X1253" t="s">
        <v>143</v>
      </c>
      <c r="Y1253" s="1">
        <v>1</v>
      </c>
      <c r="AB1253" t="s">
        <v>271</v>
      </c>
      <c r="AC1253" t="s">
        <v>41</v>
      </c>
      <c r="AD1253" t="s">
        <v>27</v>
      </c>
      <c r="AF1253">
        <v>1414</v>
      </c>
      <c r="AG1253" t="s">
        <v>143</v>
      </c>
    </row>
    <row r="1254" spans="1:34" x14ac:dyDescent="0.35">
      <c r="A1254" t="s">
        <v>253</v>
      </c>
      <c r="B1254" t="s">
        <v>41</v>
      </c>
      <c r="C1254" t="s">
        <v>703</v>
      </c>
      <c r="D1254">
        <v>26272</v>
      </c>
      <c r="E1254">
        <v>28980</v>
      </c>
      <c r="F1254" t="s">
        <v>143</v>
      </c>
      <c r="G1254" s="1">
        <v>0.90655620000000003</v>
      </c>
      <c r="J1254" t="s">
        <v>297</v>
      </c>
      <c r="K1254" t="s">
        <v>70</v>
      </c>
      <c r="L1254" t="s">
        <v>28</v>
      </c>
      <c r="M1254">
        <v>2517</v>
      </c>
      <c r="N1254">
        <v>3358</v>
      </c>
      <c r="O1254" t="s">
        <v>42</v>
      </c>
      <c r="P1254" s="1">
        <v>0.74955329999999998</v>
      </c>
      <c r="S1254" t="s">
        <v>266</v>
      </c>
      <c r="T1254" t="s">
        <v>41</v>
      </c>
      <c r="U1254" t="s">
        <v>703</v>
      </c>
      <c r="V1254">
        <v>4835</v>
      </c>
      <c r="W1254">
        <v>9529</v>
      </c>
      <c r="X1254" t="s">
        <v>143</v>
      </c>
      <c r="Y1254" s="1">
        <v>0.50739849999999997</v>
      </c>
      <c r="AB1254" t="s">
        <v>272</v>
      </c>
      <c r="AC1254" t="s">
        <v>41</v>
      </c>
      <c r="AD1254" t="s">
        <v>32</v>
      </c>
      <c r="AE1254">
        <v>2118</v>
      </c>
      <c r="AF1254">
        <v>5797</v>
      </c>
      <c r="AG1254" t="s">
        <v>143</v>
      </c>
      <c r="AH1254" s="1">
        <v>0.3653614</v>
      </c>
    </row>
    <row r="1255" spans="1:34" x14ac:dyDescent="0.35">
      <c r="A1255" t="s">
        <v>254</v>
      </c>
      <c r="B1255" t="s">
        <v>41</v>
      </c>
      <c r="C1255" t="s">
        <v>703</v>
      </c>
      <c r="D1255">
        <v>6297</v>
      </c>
      <c r="E1255">
        <v>6955</v>
      </c>
      <c r="F1255" t="s">
        <v>143</v>
      </c>
      <c r="G1255" s="1">
        <v>0.90539179999999997</v>
      </c>
      <c r="J1255" t="s">
        <v>297</v>
      </c>
      <c r="K1255" t="s">
        <v>70</v>
      </c>
      <c r="L1255" t="s">
        <v>27</v>
      </c>
      <c r="M1255">
        <v>1077</v>
      </c>
      <c r="N1255">
        <v>3489</v>
      </c>
      <c r="O1255" t="s">
        <v>42</v>
      </c>
      <c r="P1255" s="1">
        <v>0.30868440000000003</v>
      </c>
      <c r="S1255" t="s">
        <v>266</v>
      </c>
      <c r="T1255" t="s">
        <v>41</v>
      </c>
      <c r="U1255" t="s">
        <v>28</v>
      </c>
      <c r="V1255">
        <v>79</v>
      </c>
      <c r="W1255">
        <v>895</v>
      </c>
      <c r="X1255" t="s">
        <v>143</v>
      </c>
      <c r="Y1255" s="1">
        <v>8.8268200000000005E-2</v>
      </c>
      <c r="AB1255" t="s">
        <v>272</v>
      </c>
      <c r="AC1255" t="s">
        <v>41</v>
      </c>
      <c r="AD1255" t="s">
        <v>703</v>
      </c>
      <c r="AE1255">
        <v>626</v>
      </c>
      <c r="AF1255">
        <v>15802</v>
      </c>
      <c r="AG1255" t="s">
        <v>143</v>
      </c>
      <c r="AH1255" s="1">
        <v>3.9615200000000003E-2</v>
      </c>
    </row>
    <row r="1256" spans="1:34" x14ac:dyDescent="0.35">
      <c r="A1256" t="s">
        <v>255</v>
      </c>
      <c r="B1256" t="s">
        <v>41</v>
      </c>
      <c r="C1256" t="s">
        <v>703</v>
      </c>
      <c r="D1256">
        <v>15033</v>
      </c>
      <c r="E1256">
        <v>16559</v>
      </c>
      <c r="F1256" t="s">
        <v>143</v>
      </c>
      <c r="G1256" s="1">
        <v>0.90784469999999995</v>
      </c>
      <c r="J1256" t="s">
        <v>297</v>
      </c>
      <c r="K1256" t="s">
        <v>41</v>
      </c>
      <c r="L1256" t="s">
        <v>26</v>
      </c>
      <c r="N1256">
        <v>1930</v>
      </c>
      <c r="O1256" t="s">
        <v>42</v>
      </c>
      <c r="S1256" t="s">
        <v>266</v>
      </c>
      <c r="T1256" t="s">
        <v>41</v>
      </c>
      <c r="U1256" t="s">
        <v>26</v>
      </c>
      <c r="W1256">
        <v>744</v>
      </c>
      <c r="X1256" t="s">
        <v>143</v>
      </c>
      <c r="AB1256" t="s">
        <v>272</v>
      </c>
      <c r="AC1256" t="s">
        <v>41</v>
      </c>
      <c r="AD1256" t="s">
        <v>28</v>
      </c>
      <c r="AE1256">
        <v>1</v>
      </c>
      <c r="AF1256">
        <v>2246</v>
      </c>
      <c r="AG1256" t="s">
        <v>143</v>
      </c>
      <c r="AH1256" s="1">
        <v>4.4519999999999998E-4</v>
      </c>
    </row>
    <row r="1257" spans="1:34" x14ac:dyDescent="0.35">
      <c r="A1257" t="s">
        <v>256</v>
      </c>
      <c r="B1257" t="s">
        <v>41</v>
      </c>
      <c r="C1257" t="s">
        <v>703</v>
      </c>
      <c r="D1257">
        <v>9009</v>
      </c>
      <c r="E1257">
        <v>9815</v>
      </c>
      <c r="F1257" t="s">
        <v>132</v>
      </c>
      <c r="G1257" s="1">
        <v>0.91788080000000005</v>
      </c>
      <c r="J1257" t="s">
        <v>298</v>
      </c>
      <c r="K1257" t="s">
        <v>70</v>
      </c>
      <c r="L1257" t="s">
        <v>703</v>
      </c>
      <c r="M1257">
        <v>27385</v>
      </c>
      <c r="N1257">
        <v>28658</v>
      </c>
      <c r="O1257" t="s">
        <v>42</v>
      </c>
      <c r="P1257" s="1">
        <v>0.95557959999999997</v>
      </c>
      <c r="S1257" t="s">
        <v>266</v>
      </c>
      <c r="T1257" t="s">
        <v>41</v>
      </c>
      <c r="U1257" t="s">
        <v>27</v>
      </c>
      <c r="W1257">
        <v>1039</v>
      </c>
      <c r="X1257" t="s">
        <v>143</v>
      </c>
      <c r="AB1257" t="s">
        <v>272</v>
      </c>
      <c r="AC1257" t="s">
        <v>41</v>
      </c>
      <c r="AD1257" t="s">
        <v>26</v>
      </c>
      <c r="AF1257">
        <v>1248</v>
      </c>
      <c r="AG1257" t="s">
        <v>143</v>
      </c>
    </row>
    <row r="1258" spans="1:34" x14ac:dyDescent="0.35">
      <c r="A1258" t="s">
        <v>257</v>
      </c>
      <c r="B1258" t="s">
        <v>41</v>
      </c>
      <c r="C1258" t="s">
        <v>703</v>
      </c>
      <c r="D1258">
        <v>5416</v>
      </c>
      <c r="E1258">
        <v>6002</v>
      </c>
      <c r="F1258" t="s">
        <v>143</v>
      </c>
      <c r="G1258" s="1">
        <v>0.90236590000000005</v>
      </c>
      <c r="J1258" t="s">
        <v>298</v>
      </c>
      <c r="K1258" t="s">
        <v>70</v>
      </c>
      <c r="L1258" t="s">
        <v>32</v>
      </c>
      <c r="M1258">
        <v>10100</v>
      </c>
      <c r="N1258">
        <v>11039</v>
      </c>
      <c r="O1258" t="s">
        <v>42</v>
      </c>
      <c r="P1258" s="1">
        <v>0.91493800000000003</v>
      </c>
      <c r="S1258" t="s">
        <v>267</v>
      </c>
      <c r="T1258" t="s">
        <v>41</v>
      </c>
      <c r="U1258" t="s">
        <v>32</v>
      </c>
      <c r="V1258">
        <v>4795</v>
      </c>
      <c r="W1258">
        <v>5339</v>
      </c>
      <c r="X1258" t="s">
        <v>143</v>
      </c>
      <c r="Y1258" s="1">
        <v>0.89810820000000002</v>
      </c>
      <c r="AB1258" t="s">
        <v>272</v>
      </c>
      <c r="AC1258" t="s">
        <v>41</v>
      </c>
      <c r="AD1258" t="s">
        <v>27</v>
      </c>
      <c r="AF1258">
        <v>2365</v>
      </c>
      <c r="AG1258" t="s">
        <v>143</v>
      </c>
    </row>
    <row r="1259" spans="1:34" x14ac:dyDescent="0.35">
      <c r="A1259" t="s">
        <v>258</v>
      </c>
      <c r="B1259" t="s">
        <v>41</v>
      </c>
      <c r="C1259" t="s">
        <v>703</v>
      </c>
      <c r="D1259">
        <v>8776</v>
      </c>
      <c r="E1259">
        <v>9801</v>
      </c>
      <c r="F1259" t="s">
        <v>143</v>
      </c>
      <c r="G1259" s="1">
        <v>0.89541879999999996</v>
      </c>
      <c r="J1259" t="s">
        <v>298</v>
      </c>
      <c r="K1259" t="s">
        <v>70</v>
      </c>
      <c r="L1259" t="s">
        <v>28</v>
      </c>
      <c r="M1259">
        <v>3065</v>
      </c>
      <c r="N1259">
        <v>3749</v>
      </c>
      <c r="O1259" t="s">
        <v>42</v>
      </c>
      <c r="P1259" s="1">
        <v>0.81755140000000004</v>
      </c>
      <c r="S1259" t="s">
        <v>267</v>
      </c>
      <c r="T1259" t="s">
        <v>41</v>
      </c>
      <c r="U1259" t="s">
        <v>703</v>
      </c>
      <c r="V1259">
        <v>8964</v>
      </c>
      <c r="W1259">
        <v>14340</v>
      </c>
      <c r="X1259" t="s">
        <v>143</v>
      </c>
      <c r="Y1259" s="1">
        <v>0.62510460000000001</v>
      </c>
      <c r="AB1259" t="s">
        <v>273</v>
      </c>
      <c r="AC1259" t="s">
        <v>41</v>
      </c>
      <c r="AD1259" t="s">
        <v>32</v>
      </c>
      <c r="AE1259">
        <v>2514</v>
      </c>
      <c r="AF1259">
        <v>6044</v>
      </c>
      <c r="AG1259" t="s">
        <v>143</v>
      </c>
      <c r="AH1259" s="1">
        <v>0.41594969999999998</v>
      </c>
    </row>
    <row r="1260" spans="1:34" x14ac:dyDescent="0.35">
      <c r="A1260" t="s">
        <v>259</v>
      </c>
      <c r="B1260" t="s">
        <v>41</v>
      </c>
      <c r="C1260" t="s">
        <v>703</v>
      </c>
      <c r="D1260">
        <v>20970</v>
      </c>
      <c r="E1260">
        <v>24418</v>
      </c>
      <c r="F1260" t="s">
        <v>143</v>
      </c>
      <c r="G1260" s="1">
        <v>0.85879269999999996</v>
      </c>
      <c r="J1260" t="s">
        <v>298</v>
      </c>
      <c r="K1260" t="s">
        <v>70</v>
      </c>
      <c r="L1260" t="s">
        <v>27</v>
      </c>
      <c r="M1260">
        <v>1523</v>
      </c>
      <c r="N1260">
        <v>4207</v>
      </c>
      <c r="O1260" t="s">
        <v>42</v>
      </c>
      <c r="P1260" s="1">
        <v>0.3620157</v>
      </c>
      <c r="S1260" t="s">
        <v>267</v>
      </c>
      <c r="T1260" t="s">
        <v>41</v>
      </c>
      <c r="U1260" t="s">
        <v>28</v>
      </c>
      <c r="V1260">
        <v>310</v>
      </c>
      <c r="W1260">
        <v>1069</v>
      </c>
      <c r="X1260" t="s">
        <v>143</v>
      </c>
      <c r="Y1260" s="1">
        <v>0.28999059999999999</v>
      </c>
      <c r="AB1260" t="s">
        <v>273</v>
      </c>
      <c r="AC1260" t="s">
        <v>41</v>
      </c>
      <c r="AD1260" t="s">
        <v>703</v>
      </c>
      <c r="AE1260">
        <v>761</v>
      </c>
      <c r="AF1260">
        <v>15222</v>
      </c>
      <c r="AG1260" t="s">
        <v>143</v>
      </c>
      <c r="AH1260" s="1">
        <v>4.99934E-2</v>
      </c>
    </row>
    <row r="1261" spans="1:34" x14ac:dyDescent="0.35">
      <c r="A1261" t="s">
        <v>260</v>
      </c>
      <c r="B1261" t="s">
        <v>41</v>
      </c>
      <c r="C1261" t="s">
        <v>703</v>
      </c>
      <c r="D1261">
        <v>9409</v>
      </c>
      <c r="E1261">
        <v>11153</v>
      </c>
      <c r="F1261" t="s">
        <v>143</v>
      </c>
      <c r="G1261" s="1">
        <v>0.84362950000000003</v>
      </c>
      <c r="J1261" t="s">
        <v>298</v>
      </c>
      <c r="K1261" t="s">
        <v>41</v>
      </c>
      <c r="L1261" t="s">
        <v>26</v>
      </c>
      <c r="N1261">
        <v>2274</v>
      </c>
      <c r="O1261" t="s">
        <v>42</v>
      </c>
      <c r="S1261" t="s">
        <v>267</v>
      </c>
      <c r="T1261" t="s">
        <v>41</v>
      </c>
      <c r="U1261" t="s">
        <v>27</v>
      </c>
      <c r="V1261">
        <v>2</v>
      </c>
      <c r="W1261">
        <v>1381</v>
      </c>
      <c r="X1261" t="s">
        <v>143</v>
      </c>
      <c r="Y1261" s="1">
        <v>1.4482E-3</v>
      </c>
      <c r="AB1261" t="s">
        <v>273</v>
      </c>
      <c r="AC1261" t="s">
        <v>41</v>
      </c>
      <c r="AD1261" t="s">
        <v>26</v>
      </c>
      <c r="AF1261">
        <v>1255</v>
      </c>
      <c r="AG1261" t="s">
        <v>143</v>
      </c>
    </row>
    <row r="1262" spans="1:34" x14ac:dyDescent="0.35">
      <c r="A1262" t="s">
        <v>261</v>
      </c>
      <c r="B1262" t="s">
        <v>41</v>
      </c>
      <c r="C1262" t="s">
        <v>703</v>
      </c>
      <c r="D1262">
        <v>13443</v>
      </c>
      <c r="E1262">
        <v>16559</v>
      </c>
      <c r="F1262" t="s">
        <v>143</v>
      </c>
      <c r="G1262" s="1">
        <v>0.8118244</v>
      </c>
      <c r="J1262" t="s">
        <v>299</v>
      </c>
      <c r="K1262" t="s">
        <v>70</v>
      </c>
      <c r="L1262" t="s">
        <v>703</v>
      </c>
      <c r="M1262">
        <v>20845</v>
      </c>
      <c r="N1262">
        <v>21586</v>
      </c>
      <c r="O1262" t="s">
        <v>132</v>
      </c>
      <c r="P1262" s="1">
        <v>0.96567219999999998</v>
      </c>
      <c r="S1262" t="s">
        <v>267</v>
      </c>
      <c r="T1262" t="s">
        <v>41</v>
      </c>
      <c r="U1262" t="s">
        <v>26</v>
      </c>
      <c r="W1262">
        <v>933</v>
      </c>
      <c r="X1262" t="s">
        <v>143</v>
      </c>
      <c r="AB1262" t="s">
        <v>273</v>
      </c>
      <c r="AC1262" t="s">
        <v>41</v>
      </c>
      <c r="AD1262" t="s">
        <v>28</v>
      </c>
      <c r="AF1262">
        <v>1764</v>
      </c>
      <c r="AG1262" t="s">
        <v>143</v>
      </c>
    </row>
    <row r="1263" spans="1:34" x14ac:dyDescent="0.35">
      <c r="A1263" t="s">
        <v>262</v>
      </c>
      <c r="B1263" t="s">
        <v>41</v>
      </c>
      <c r="C1263" t="s">
        <v>703</v>
      </c>
      <c r="D1263">
        <v>15442</v>
      </c>
      <c r="E1263">
        <v>17901</v>
      </c>
      <c r="F1263" t="s">
        <v>143</v>
      </c>
      <c r="G1263" s="1">
        <v>0.86263330000000005</v>
      </c>
      <c r="J1263" t="s">
        <v>299</v>
      </c>
      <c r="K1263" t="s">
        <v>70</v>
      </c>
      <c r="L1263" t="s">
        <v>32</v>
      </c>
      <c r="M1263">
        <v>6070</v>
      </c>
      <c r="N1263">
        <v>6645</v>
      </c>
      <c r="O1263" t="s">
        <v>132</v>
      </c>
      <c r="P1263" s="1">
        <v>0.91346879999999997</v>
      </c>
      <c r="S1263" t="s">
        <v>268</v>
      </c>
      <c r="T1263" t="s">
        <v>41</v>
      </c>
      <c r="U1263" t="s">
        <v>32</v>
      </c>
      <c r="V1263">
        <v>2013</v>
      </c>
      <c r="W1263">
        <v>2350</v>
      </c>
      <c r="X1263" t="s">
        <v>143</v>
      </c>
      <c r="Y1263" s="1">
        <v>0.85659580000000002</v>
      </c>
      <c r="AB1263" t="s">
        <v>273</v>
      </c>
      <c r="AC1263" t="s">
        <v>41</v>
      </c>
      <c r="AD1263" t="s">
        <v>27</v>
      </c>
      <c r="AF1263">
        <v>2047</v>
      </c>
      <c r="AG1263" t="s">
        <v>143</v>
      </c>
    </row>
    <row r="1264" spans="1:34" x14ac:dyDescent="0.35">
      <c r="A1264" t="s">
        <v>263</v>
      </c>
      <c r="B1264" t="s">
        <v>41</v>
      </c>
      <c r="C1264" t="s">
        <v>703</v>
      </c>
      <c r="D1264">
        <v>15435</v>
      </c>
      <c r="E1264">
        <v>18368</v>
      </c>
      <c r="F1264" t="s">
        <v>143</v>
      </c>
      <c r="G1264" s="1">
        <v>0.84032010000000001</v>
      </c>
      <c r="J1264" t="s">
        <v>299</v>
      </c>
      <c r="K1264" t="s">
        <v>70</v>
      </c>
      <c r="L1264" t="s">
        <v>28</v>
      </c>
      <c r="M1264">
        <v>2474</v>
      </c>
      <c r="N1264">
        <v>2960</v>
      </c>
      <c r="O1264" t="s">
        <v>132</v>
      </c>
      <c r="P1264" s="1">
        <v>0.83581079999999996</v>
      </c>
      <c r="S1264" t="s">
        <v>268</v>
      </c>
      <c r="T1264" t="s">
        <v>41</v>
      </c>
      <c r="U1264" t="s">
        <v>703</v>
      </c>
      <c r="V1264">
        <v>3554</v>
      </c>
      <c r="W1264">
        <v>7507</v>
      </c>
      <c r="X1264" t="s">
        <v>143</v>
      </c>
      <c r="Y1264" s="1">
        <v>0.47342479999999998</v>
      </c>
      <c r="AB1264" t="s">
        <v>274</v>
      </c>
      <c r="AC1264" t="s">
        <v>41</v>
      </c>
      <c r="AD1264" t="s">
        <v>32</v>
      </c>
      <c r="AE1264">
        <v>3086</v>
      </c>
      <c r="AF1264">
        <v>6386</v>
      </c>
      <c r="AG1264" t="s">
        <v>143</v>
      </c>
      <c r="AH1264" s="1">
        <v>0.48324460000000002</v>
      </c>
    </row>
    <row r="1265" spans="1:34" x14ac:dyDescent="0.35">
      <c r="A1265" t="s">
        <v>264</v>
      </c>
      <c r="B1265" t="s">
        <v>41</v>
      </c>
      <c r="C1265" t="s">
        <v>703</v>
      </c>
      <c r="D1265">
        <v>17468</v>
      </c>
      <c r="E1265">
        <v>20374</v>
      </c>
      <c r="F1265" t="s">
        <v>143</v>
      </c>
      <c r="G1265" s="1">
        <v>0.8573672</v>
      </c>
      <c r="J1265" t="s">
        <v>299</v>
      </c>
      <c r="K1265" t="s">
        <v>70</v>
      </c>
      <c r="L1265" t="s">
        <v>27</v>
      </c>
      <c r="M1265">
        <v>1523</v>
      </c>
      <c r="N1265">
        <v>3469</v>
      </c>
      <c r="O1265" t="s">
        <v>132</v>
      </c>
      <c r="P1265" s="1">
        <v>0.43903140000000002</v>
      </c>
      <c r="S1265" t="s">
        <v>268</v>
      </c>
      <c r="T1265" t="s">
        <v>41</v>
      </c>
      <c r="U1265" t="s">
        <v>28</v>
      </c>
      <c r="V1265">
        <v>79</v>
      </c>
      <c r="W1265">
        <v>852</v>
      </c>
      <c r="X1265" t="s">
        <v>143</v>
      </c>
      <c r="Y1265" s="1">
        <v>9.2723E-2</v>
      </c>
      <c r="AB1265" t="s">
        <v>274</v>
      </c>
      <c r="AC1265" t="s">
        <v>41</v>
      </c>
      <c r="AD1265" t="s">
        <v>703</v>
      </c>
      <c r="AE1265">
        <v>603</v>
      </c>
      <c r="AF1265">
        <v>14043</v>
      </c>
      <c r="AG1265" t="s">
        <v>143</v>
      </c>
      <c r="AH1265" s="1">
        <v>4.2939499999999999E-2</v>
      </c>
    </row>
    <row r="1266" spans="1:34" x14ac:dyDescent="0.35">
      <c r="A1266" t="s">
        <v>265</v>
      </c>
      <c r="B1266" t="s">
        <v>41</v>
      </c>
      <c r="C1266" t="s">
        <v>703</v>
      </c>
      <c r="D1266">
        <v>7181</v>
      </c>
      <c r="E1266">
        <v>8450</v>
      </c>
      <c r="F1266" t="s">
        <v>143</v>
      </c>
      <c r="G1266" s="1">
        <v>0.84982250000000004</v>
      </c>
      <c r="J1266" t="s">
        <v>299</v>
      </c>
      <c r="K1266" t="s">
        <v>70</v>
      </c>
      <c r="L1266" t="s">
        <v>26</v>
      </c>
      <c r="M1266">
        <v>1</v>
      </c>
      <c r="N1266">
        <v>1902</v>
      </c>
      <c r="O1266" t="s">
        <v>132</v>
      </c>
      <c r="P1266" s="1">
        <v>5.2579999999999999E-4</v>
      </c>
      <c r="S1266" t="s">
        <v>268</v>
      </c>
      <c r="T1266" t="s">
        <v>41</v>
      </c>
      <c r="U1266" t="s">
        <v>27</v>
      </c>
      <c r="V1266">
        <v>1</v>
      </c>
      <c r="W1266">
        <v>1068</v>
      </c>
      <c r="X1266" t="s">
        <v>143</v>
      </c>
      <c r="Y1266" s="1">
        <v>9.3630000000000004E-4</v>
      </c>
      <c r="AB1266" t="s">
        <v>274</v>
      </c>
      <c r="AC1266" t="s">
        <v>41</v>
      </c>
      <c r="AD1266" t="s">
        <v>28</v>
      </c>
      <c r="AE1266">
        <v>2</v>
      </c>
      <c r="AF1266">
        <v>2112</v>
      </c>
      <c r="AG1266" t="s">
        <v>143</v>
      </c>
      <c r="AH1266" s="1">
        <v>9.4700000000000003E-4</v>
      </c>
    </row>
    <row r="1267" spans="1:34" x14ac:dyDescent="0.35">
      <c r="A1267" t="s">
        <v>266</v>
      </c>
      <c r="B1267" t="s">
        <v>41</v>
      </c>
      <c r="C1267" t="s">
        <v>703</v>
      </c>
      <c r="D1267">
        <v>9305</v>
      </c>
      <c r="E1267">
        <v>9529</v>
      </c>
      <c r="F1267" t="s">
        <v>143</v>
      </c>
      <c r="G1267" s="1">
        <v>0.97649280000000005</v>
      </c>
      <c r="J1267" t="s">
        <v>300</v>
      </c>
      <c r="K1267" t="s">
        <v>68</v>
      </c>
      <c r="L1267" t="s">
        <v>32</v>
      </c>
      <c r="M1267">
        <v>5702</v>
      </c>
      <c r="N1267">
        <v>6051</v>
      </c>
      <c r="O1267" t="s">
        <v>42</v>
      </c>
      <c r="P1267" s="1">
        <v>0.94232360000000004</v>
      </c>
      <c r="S1267" t="s">
        <v>268</v>
      </c>
      <c r="T1267" t="s">
        <v>41</v>
      </c>
      <c r="U1267" t="s">
        <v>26</v>
      </c>
      <c r="W1267">
        <v>632</v>
      </c>
      <c r="X1267" t="s">
        <v>143</v>
      </c>
      <c r="AB1267" t="s">
        <v>274</v>
      </c>
      <c r="AC1267" t="s">
        <v>41</v>
      </c>
      <c r="AD1267" t="s">
        <v>26</v>
      </c>
      <c r="AF1267">
        <v>1027</v>
      </c>
      <c r="AG1267" t="s">
        <v>143</v>
      </c>
    </row>
    <row r="1268" spans="1:34" x14ac:dyDescent="0.35">
      <c r="A1268" t="s">
        <v>267</v>
      </c>
      <c r="B1268" t="s">
        <v>41</v>
      </c>
      <c r="C1268" t="s">
        <v>703</v>
      </c>
      <c r="D1268">
        <v>14492</v>
      </c>
      <c r="E1268">
        <v>14340</v>
      </c>
      <c r="F1268" t="s">
        <v>143</v>
      </c>
      <c r="G1268" s="1">
        <v>1</v>
      </c>
      <c r="J1268" t="s">
        <v>300</v>
      </c>
      <c r="K1268" t="s">
        <v>68</v>
      </c>
      <c r="L1268" t="s">
        <v>703</v>
      </c>
      <c r="M1268">
        <v>12544</v>
      </c>
      <c r="N1268">
        <v>13630</v>
      </c>
      <c r="O1268" t="s">
        <v>42</v>
      </c>
      <c r="P1268" s="1">
        <v>0.9203228</v>
      </c>
      <c r="S1268" t="s">
        <v>269</v>
      </c>
      <c r="T1268" t="s">
        <v>41</v>
      </c>
      <c r="U1268" t="s">
        <v>32</v>
      </c>
      <c r="V1268">
        <v>2542</v>
      </c>
      <c r="W1268">
        <v>2939</v>
      </c>
      <c r="X1268" t="s">
        <v>143</v>
      </c>
      <c r="Y1268" s="1">
        <v>0.86492000000000002</v>
      </c>
      <c r="AB1268" t="s">
        <v>274</v>
      </c>
      <c r="AC1268" t="s">
        <v>41</v>
      </c>
      <c r="AD1268" t="s">
        <v>27</v>
      </c>
      <c r="AF1268">
        <v>2069</v>
      </c>
      <c r="AG1268" t="s">
        <v>143</v>
      </c>
    </row>
    <row r="1269" spans="1:34" x14ac:dyDescent="0.35">
      <c r="A1269" t="s">
        <v>268</v>
      </c>
      <c r="B1269" t="s">
        <v>41</v>
      </c>
      <c r="C1269" t="s">
        <v>703</v>
      </c>
      <c r="D1269">
        <v>6883</v>
      </c>
      <c r="E1269">
        <v>7507</v>
      </c>
      <c r="F1269" t="s">
        <v>143</v>
      </c>
      <c r="G1269" s="1">
        <v>0.91687759999999996</v>
      </c>
      <c r="J1269" t="s">
        <v>300</v>
      </c>
      <c r="K1269" t="s">
        <v>68</v>
      </c>
      <c r="L1269" t="s">
        <v>28</v>
      </c>
      <c r="M1269">
        <v>1586</v>
      </c>
      <c r="N1269">
        <v>1734</v>
      </c>
      <c r="O1269" t="s">
        <v>42</v>
      </c>
      <c r="P1269" s="1">
        <v>0.91464820000000002</v>
      </c>
      <c r="S1269" t="s">
        <v>269</v>
      </c>
      <c r="T1269" t="s">
        <v>41</v>
      </c>
      <c r="U1269" t="s">
        <v>703</v>
      </c>
      <c r="V1269">
        <v>6217</v>
      </c>
      <c r="W1269">
        <v>8788</v>
      </c>
      <c r="X1269" t="s">
        <v>143</v>
      </c>
      <c r="Y1269" s="1">
        <v>0.70744200000000002</v>
      </c>
      <c r="AB1269" t="s">
        <v>275</v>
      </c>
      <c r="AC1269" t="s">
        <v>41</v>
      </c>
      <c r="AD1269" t="s">
        <v>32</v>
      </c>
      <c r="AE1269">
        <v>4648</v>
      </c>
      <c r="AF1269">
        <v>10536</v>
      </c>
      <c r="AG1269" t="s">
        <v>143</v>
      </c>
      <c r="AH1269" s="1">
        <v>0.4411542</v>
      </c>
    </row>
    <row r="1270" spans="1:34" x14ac:dyDescent="0.35">
      <c r="A1270" t="s">
        <v>269</v>
      </c>
      <c r="B1270" t="s">
        <v>41</v>
      </c>
      <c r="C1270" t="s">
        <v>703</v>
      </c>
      <c r="D1270">
        <v>9886</v>
      </c>
      <c r="E1270">
        <v>8788</v>
      </c>
      <c r="F1270" t="s">
        <v>143</v>
      </c>
      <c r="G1270" s="1">
        <v>1</v>
      </c>
      <c r="J1270" t="s">
        <v>300</v>
      </c>
      <c r="K1270" t="s">
        <v>68</v>
      </c>
      <c r="L1270" t="s">
        <v>27</v>
      </c>
      <c r="M1270">
        <v>809</v>
      </c>
      <c r="N1270">
        <v>1760</v>
      </c>
      <c r="O1270" t="s">
        <v>42</v>
      </c>
      <c r="P1270" s="1">
        <v>0.45965909999999999</v>
      </c>
      <c r="S1270" t="s">
        <v>269</v>
      </c>
      <c r="T1270" t="s">
        <v>41</v>
      </c>
      <c r="U1270" t="s">
        <v>28</v>
      </c>
      <c r="V1270">
        <v>212</v>
      </c>
      <c r="W1270">
        <v>832</v>
      </c>
      <c r="X1270" t="s">
        <v>143</v>
      </c>
      <c r="Y1270" s="1">
        <v>0.25480770000000003</v>
      </c>
      <c r="AB1270" t="s">
        <v>275</v>
      </c>
      <c r="AC1270" t="s">
        <v>41</v>
      </c>
      <c r="AD1270" t="s">
        <v>703</v>
      </c>
      <c r="AE1270">
        <v>1314</v>
      </c>
      <c r="AF1270">
        <v>23435</v>
      </c>
      <c r="AG1270" t="s">
        <v>143</v>
      </c>
      <c r="AH1270" s="1">
        <v>5.6070000000000002E-2</v>
      </c>
    </row>
    <row r="1271" spans="1:34" x14ac:dyDescent="0.35">
      <c r="A1271" t="s">
        <v>270</v>
      </c>
      <c r="B1271" t="s">
        <v>41</v>
      </c>
      <c r="C1271" t="s">
        <v>703</v>
      </c>
      <c r="D1271">
        <v>9559</v>
      </c>
      <c r="E1271">
        <v>10900</v>
      </c>
      <c r="F1271" t="s">
        <v>143</v>
      </c>
      <c r="G1271" s="1">
        <v>0.87697250000000004</v>
      </c>
      <c r="J1271" t="s">
        <v>300</v>
      </c>
      <c r="K1271" t="s">
        <v>41</v>
      </c>
      <c r="L1271" t="s">
        <v>26</v>
      </c>
      <c r="N1271">
        <v>1014</v>
      </c>
      <c r="O1271" t="s">
        <v>42</v>
      </c>
      <c r="S1271" t="s">
        <v>269</v>
      </c>
      <c r="T1271" t="s">
        <v>41</v>
      </c>
      <c r="U1271" t="s">
        <v>27</v>
      </c>
      <c r="V1271">
        <v>1</v>
      </c>
      <c r="W1271">
        <v>929</v>
      </c>
      <c r="X1271" t="s">
        <v>143</v>
      </c>
      <c r="Y1271" s="1">
        <v>1.0763999999999999E-3</v>
      </c>
      <c r="AB1271" t="s">
        <v>275</v>
      </c>
      <c r="AC1271" t="s">
        <v>41</v>
      </c>
      <c r="AD1271" t="s">
        <v>28</v>
      </c>
      <c r="AE1271">
        <v>2</v>
      </c>
      <c r="AF1271">
        <v>2959</v>
      </c>
      <c r="AG1271" t="s">
        <v>143</v>
      </c>
      <c r="AH1271" s="1">
        <v>6.759E-4</v>
      </c>
    </row>
    <row r="1272" spans="1:34" x14ac:dyDescent="0.35">
      <c r="A1272" t="s">
        <v>271</v>
      </c>
      <c r="B1272" t="s">
        <v>41</v>
      </c>
      <c r="C1272" t="s">
        <v>703</v>
      </c>
      <c r="D1272">
        <v>9969</v>
      </c>
      <c r="E1272">
        <v>11545</v>
      </c>
      <c r="F1272" t="s">
        <v>143</v>
      </c>
      <c r="G1272" s="1">
        <v>0.86349070000000006</v>
      </c>
      <c r="J1272" t="s">
        <v>301</v>
      </c>
      <c r="K1272" t="s">
        <v>68</v>
      </c>
      <c r="L1272" t="s">
        <v>32</v>
      </c>
      <c r="M1272">
        <v>5351</v>
      </c>
      <c r="N1272">
        <v>5374</v>
      </c>
      <c r="O1272" t="s">
        <v>42</v>
      </c>
      <c r="P1272" s="1">
        <v>0.9957201</v>
      </c>
      <c r="S1272" t="s">
        <v>269</v>
      </c>
      <c r="T1272" t="s">
        <v>41</v>
      </c>
      <c r="U1272" t="s">
        <v>26</v>
      </c>
      <c r="W1272">
        <v>574</v>
      </c>
      <c r="X1272" t="s">
        <v>143</v>
      </c>
      <c r="AB1272" t="s">
        <v>275</v>
      </c>
      <c r="AC1272" t="s">
        <v>41</v>
      </c>
      <c r="AD1272" t="s">
        <v>26</v>
      </c>
      <c r="AF1272">
        <v>1964</v>
      </c>
      <c r="AG1272" t="s">
        <v>143</v>
      </c>
    </row>
    <row r="1273" spans="1:34" x14ac:dyDescent="0.35">
      <c r="A1273" t="s">
        <v>272</v>
      </c>
      <c r="B1273" t="s">
        <v>41</v>
      </c>
      <c r="C1273" t="s">
        <v>703</v>
      </c>
      <c r="D1273">
        <v>13866</v>
      </c>
      <c r="E1273">
        <v>15802</v>
      </c>
      <c r="F1273" t="s">
        <v>143</v>
      </c>
      <c r="G1273" s="1">
        <v>0.87748380000000004</v>
      </c>
      <c r="J1273" t="s">
        <v>301</v>
      </c>
      <c r="K1273" t="s">
        <v>68</v>
      </c>
      <c r="L1273" t="s">
        <v>703</v>
      </c>
      <c r="M1273">
        <v>11838</v>
      </c>
      <c r="N1273">
        <v>13005</v>
      </c>
      <c r="O1273" t="s">
        <v>42</v>
      </c>
      <c r="P1273" s="1">
        <v>0.91026530000000005</v>
      </c>
      <c r="S1273" t="s">
        <v>270</v>
      </c>
      <c r="T1273" t="s">
        <v>41</v>
      </c>
      <c r="U1273" t="s">
        <v>32</v>
      </c>
      <c r="V1273">
        <v>4347</v>
      </c>
      <c r="W1273">
        <v>5223</v>
      </c>
      <c r="X1273" t="s">
        <v>143</v>
      </c>
      <c r="Y1273" s="1">
        <v>0.83228029999999997</v>
      </c>
      <c r="AB1273" t="s">
        <v>275</v>
      </c>
      <c r="AC1273" t="s">
        <v>41</v>
      </c>
      <c r="AD1273" t="s">
        <v>27</v>
      </c>
      <c r="AF1273">
        <v>3222</v>
      </c>
      <c r="AG1273" t="s">
        <v>143</v>
      </c>
    </row>
    <row r="1274" spans="1:34" x14ac:dyDescent="0.35">
      <c r="A1274" t="s">
        <v>273</v>
      </c>
      <c r="B1274" t="s">
        <v>41</v>
      </c>
      <c r="C1274" t="s">
        <v>703</v>
      </c>
      <c r="D1274">
        <v>13540</v>
      </c>
      <c r="E1274">
        <v>15222</v>
      </c>
      <c r="F1274" t="s">
        <v>143</v>
      </c>
      <c r="G1274" s="1">
        <v>0.88950200000000001</v>
      </c>
      <c r="J1274" t="s">
        <v>301</v>
      </c>
      <c r="K1274" t="s">
        <v>68</v>
      </c>
      <c r="L1274" t="s">
        <v>28</v>
      </c>
      <c r="M1274">
        <v>1357</v>
      </c>
      <c r="N1274">
        <v>1518</v>
      </c>
      <c r="O1274" t="s">
        <v>42</v>
      </c>
      <c r="P1274" s="1">
        <v>0.89393940000000005</v>
      </c>
      <c r="S1274" t="s">
        <v>270</v>
      </c>
      <c r="T1274" t="s">
        <v>41</v>
      </c>
      <c r="U1274" t="s">
        <v>703</v>
      </c>
      <c r="V1274">
        <v>4994</v>
      </c>
      <c r="W1274">
        <v>10900</v>
      </c>
      <c r="X1274" t="s">
        <v>143</v>
      </c>
      <c r="Y1274" s="1">
        <v>0.45816509999999999</v>
      </c>
      <c r="AB1274" t="s">
        <v>276</v>
      </c>
      <c r="AC1274" t="s">
        <v>41</v>
      </c>
      <c r="AD1274" t="s">
        <v>32</v>
      </c>
      <c r="AE1274">
        <v>259</v>
      </c>
      <c r="AF1274">
        <v>1859</v>
      </c>
      <c r="AG1274" t="s">
        <v>132</v>
      </c>
      <c r="AH1274" s="1">
        <v>0.13932220000000001</v>
      </c>
    </row>
    <row r="1275" spans="1:34" x14ac:dyDescent="0.35">
      <c r="A1275" t="s">
        <v>274</v>
      </c>
      <c r="B1275" t="s">
        <v>41</v>
      </c>
      <c r="C1275" t="s">
        <v>703</v>
      </c>
      <c r="D1275">
        <v>12399</v>
      </c>
      <c r="E1275">
        <v>14043</v>
      </c>
      <c r="F1275" t="s">
        <v>143</v>
      </c>
      <c r="G1275" s="1">
        <v>0.88293100000000002</v>
      </c>
      <c r="J1275" t="s">
        <v>301</v>
      </c>
      <c r="K1275" t="s">
        <v>68</v>
      </c>
      <c r="L1275" t="s">
        <v>27</v>
      </c>
      <c r="M1275">
        <v>1039</v>
      </c>
      <c r="N1275">
        <v>1730</v>
      </c>
      <c r="O1275" t="s">
        <v>42</v>
      </c>
      <c r="P1275" s="1">
        <v>0.60057799999999995</v>
      </c>
      <c r="S1275" t="s">
        <v>270</v>
      </c>
      <c r="T1275" t="s">
        <v>41</v>
      </c>
      <c r="U1275" t="s">
        <v>28</v>
      </c>
      <c r="V1275">
        <v>178</v>
      </c>
      <c r="W1275">
        <v>1198</v>
      </c>
      <c r="X1275" t="s">
        <v>143</v>
      </c>
      <c r="Y1275" s="1">
        <v>0.14858099999999999</v>
      </c>
      <c r="AB1275" t="s">
        <v>276</v>
      </c>
      <c r="AC1275" t="s">
        <v>41</v>
      </c>
      <c r="AD1275" t="s">
        <v>703</v>
      </c>
      <c r="AE1275">
        <v>415</v>
      </c>
      <c r="AF1275">
        <v>11733</v>
      </c>
      <c r="AG1275" t="s">
        <v>132</v>
      </c>
      <c r="AH1275" s="1">
        <v>3.53703E-2</v>
      </c>
    </row>
    <row r="1276" spans="1:34" x14ac:dyDescent="0.35">
      <c r="A1276" t="s">
        <v>275</v>
      </c>
      <c r="B1276" t="s">
        <v>41</v>
      </c>
      <c r="C1276" t="s">
        <v>703</v>
      </c>
      <c r="D1276">
        <v>22102</v>
      </c>
      <c r="E1276">
        <v>23435</v>
      </c>
      <c r="F1276" t="s">
        <v>143</v>
      </c>
      <c r="G1276" s="1">
        <v>0.94311929999999999</v>
      </c>
      <c r="J1276" t="s">
        <v>301</v>
      </c>
      <c r="K1276" t="s">
        <v>68</v>
      </c>
      <c r="L1276" t="s">
        <v>26</v>
      </c>
      <c r="M1276">
        <v>3</v>
      </c>
      <c r="N1276">
        <v>983</v>
      </c>
      <c r="O1276" t="s">
        <v>42</v>
      </c>
      <c r="P1276" s="1">
        <v>3.0519000000000002E-3</v>
      </c>
      <c r="S1276" t="s">
        <v>270</v>
      </c>
      <c r="T1276" t="s">
        <v>41</v>
      </c>
      <c r="U1276" t="s">
        <v>27</v>
      </c>
      <c r="V1276">
        <v>1</v>
      </c>
      <c r="W1276">
        <v>1386</v>
      </c>
      <c r="X1276" t="s">
        <v>143</v>
      </c>
      <c r="Y1276" s="1">
        <v>7.2150000000000003E-4</v>
      </c>
      <c r="AB1276" t="s">
        <v>276</v>
      </c>
      <c r="AC1276" t="s">
        <v>41</v>
      </c>
      <c r="AD1276" t="s">
        <v>26</v>
      </c>
      <c r="AF1276">
        <v>1794</v>
      </c>
      <c r="AG1276" t="s">
        <v>132</v>
      </c>
    </row>
    <row r="1277" spans="1:34" x14ac:dyDescent="0.35">
      <c r="A1277" t="s">
        <v>276</v>
      </c>
      <c r="B1277" t="s">
        <v>41</v>
      </c>
      <c r="C1277" t="s">
        <v>703</v>
      </c>
      <c r="D1277">
        <v>10066</v>
      </c>
      <c r="E1277">
        <v>11733</v>
      </c>
      <c r="F1277" t="s">
        <v>132</v>
      </c>
      <c r="G1277" s="1">
        <v>0.85792210000000002</v>
      </c>
      <c r="J1277" t="s">
        <v>302</v>
      </c>
      <c r="K1277" t="s">
        <v>68</v>
      </c>
      <c r="L1277" t="s">
        <v>703</v>
      </c>
      <c r="M1277">
        <v>25607</v>
      </c>
      <c r="N1277">
        <v>25106</v>
      </c>
      <c r="O1277" t="s">
        <v>132</v>
      </c>
      <c r="P1277" s="1">
        <v>1</v>
      </c>
      <c r="S1277" t="s">
        <v>270</v>
      </c>
      <c r="T1277" t="s">
        <v>41</v>
      </c>
      <c r="U1277" t="s">
        <v>26</v>
      </c>
      <c r="W1277">
        <v>957</v>
      </c>
      <c r="X1277" t="s">
        <v>143</v>
      </c>
      <c r="AB1277" t="s">
        <v>276</v>
      </c>
      <c r="AC1277" t="s">
        <v>41</v>
      </c>
      <c r="AD1277" t="s">
        <v>28</v>
      </c>
      <c r="AF1277">
        <v>1656</v>
      </c>
      <c r="AG1277" t="s">
        <v>132</v>
      </c>
    </row>
    <row r="1278" spans="1:34" x14ac:dyDescent="0.35">
      <c r="A1278" t="s">
        <v>277</v>
      </c>
      <c r="B1278" t="s">
        <v>41</v>
      </c>
      <c r="C1278" t="s">
        <v>703</v>
      </c>
      <c r="D1278">
        <v>12286</v>
      </c>
      <c r="E1278">
        <v>13751</v>
      </c>
      <c r="F1278" t="s">
        <v>143</v>
      </c>
      <c r="G1278" s="1">
        <v>0.89346230000000004</v>
      </c>
      <c r="J1278" t="s">
        <v>302</v>
      </c>
      <c r="K1278" t="s">
        <v>68</v>
      </c>
      <c r="L1278" t="s">
        <v>32</v>
      </c>
      <c r="M1278">
        <v>9320</v>
      </c>
      <c r="N1278">
        <v>9681</v>
      </c>
      <c r="O1278" t="s">
        <v>132</v>
      </c>
      <c r="P1278" s="1">
        <v>0.96271039999999997</v>
      </c>
      <c r="S1278" t="s">
        <v>271</v>
      </c>
      <c r="T1278" t="s">
        <v>41</v>
      </c>
      <c r="U1278" t="s">
        <v>32</v>
      </c>
      <c r="V1278">
        <v>4768</v>
      </c>
      <c r="W1278">
        <v>5878</v>
      </c>
      <c r="X1278" t="s">
        <v>143</v>
      </c>
      <c r="Y1278" s="1">
        <v>0.81116029999999995</v>
      </c>
      <c r="AB1278" t="s">
        <v>276</v>
      </c>
      <c r="AC1278" t="s">
        <v>41</v>
      </c>
      <c r="AD1278" t="s">
        <v>27</v>
      </c>
      <c r="AF1278">
        <v>2312</v>
      </c>
      <c r="AG1278" t="s">
        <v>132</v>
      </c>
    </row>
    <row r="1279" spans="1:34" x14ac:dyDescent="0.35">
      <c r="A1279" t="s">
        <v>278</v>
      </c>
      <c r="B1279" t="s">
        <v>41</v>
      </c>
      <c r="C1279" t="s">
        <v>703</v>
      </c>
      <c r="D1279">
        <v>14506</v>
      </c>
      <c r="E1279">
        <v>16434</v>
      </c>
      <c r="F1279" t="s">
        <v>143</v>
      </c>
      <c r="G1279" s="1">
        <v>0.88268230000000003</v>
      </c>
      <c r="J1279" t="s">
        <v>302</v>
      </c>
      <c r="K1279" t="s">
        <v>68</v>
      </c>
      <c r="L1279" t="s">
        <v>28</v>
      </c>
      <c r="M1279">
        <v>2611</v>
      </c>
      <c r="N1279">
        <v>3299</v>
      </c>
      <c r="O1279" t="s">
        <v>132</v>
      </c>
      <c r="P1279" s="1">
        <v>0.79145189999999999</v>
      </c>
      <c r="S1279" t="s">
        <v>271</v>
      </c>
      <c r="T1279" t="s">
        <v>41</v>
      </c>
      <c r="U1279" t="s">
        <v>703</v>
      </c>
      <c r="V1279">
        <v>5085</v>
      </c>
      <c r="W1279">
        <v>11545</v>
      </c>
      <c r="X1279" t="s">
        <v>143</v>
      </c>
      <c r="Y1279" s="1">
        <v>0.44045040000000002</v>
      </c>
      <c r="AB1279" t="s">
        <v>277</v>
      </c>
      <c r="AC1279" t="s">
        <v>41</v>
      </c>
      <c r="AD1279" t="s">
        <v>32</v>
      </c>
      <c r="AE1279">
        <v>4151</v>
      </c>
      <c r="AF1279">
        <v>7131</v>
      </c>
      <c r="AG1279" t="s">
        <v>143</v>
      </c>
      <c r="AH1279" s="1">
        <v>0.58210629999999997</v>
      </c>
    </row>
    <row r="1280" spans="1:34" x14ac:dyDescent="0.35">
      <c r="A1280" t="s">
        <v>279</v>
      </c>
      <c r="B1280" t="s">
        <v>41</v>
      </c>
      <c r="C1280" t="s">
        <v>703</v>
      </c>
      <c r="D1280">
        <v>1066</v>
      </c>
      <c r="E1280">
        <v>1844</v>
      </c>
      <c r="F1280" t="s">
        <v>143</v>
      </c>
      <c r="G1280" s="1">
        <v>0.57809109999999997</v>
      </c>
      <c r="J1280" t="s">
        <v>302</v>
      </c>
      <c r="K1280" t="s">
        <v>68</v>
      </c>
      <c r="L1280" t="s">
        <v>27</v>
      </c>
      <c r="M1280">
        <v>1216</v>
      </c>
      <c r="N1280">
        <v>3596</v>
      </c>
      <c r="O1280" t="s">
        <v>132</v>
      </c>
      <c r="P1280" s="1">
        <v>0.3381535</v>
      </c>
      <c r="S1280" t="s">
        <v>271</v>
      </c>
      <c r="T1280" t="s">
        <v>41</v>
      </c>
      <c r="U1280" t="s">
        <v>28</v>
      </c>
      <c r="V1280">
        <v>171</v>
      </c>
      <c r="W1280">
        <v>1192</v>
      </c>
      <c r="X1280" t="s">
        <v>143</v>
      </c>
      <c r="Y1280" s="1">
        <v>0.14345640000000001</v>
      </c>
      <c r="AB1280" t="s">
        <v>277</v>
      </c>
      <c r="AC1280" t="s">
        <v>41</v>
      </c>
      <c r="AD1280" t="s">
        <v>703</v>
      </c>
      <c r="AE1280">
        <v>1006</v>
      </c>
      <c r="AF1280">
        <v>13751</v>
      </c>
      <c r="AG1280" t="s">
        <v>143</v>
      </c>
      <c r="AH1280" s="1">
        <v>7.3158299999999996E-2</v>
      </c>
    </row>
    <row r="1281" spans="1:34" x14ac:dyDescent="0.35">
      <c r="A1281" t="s">
        <v>280</v>
      </c>
      <c r="B1281" t="s">
        <v>41</v>
      </c>
      <c r="C1281" t="s">
        <v>703</v>
      </c>
      <c r="D1281">
        <v>8642</v>
      </c>
      <c r="E1281">
        <v>9840</v>
      </c>
      <c r="F1281" t="s">
        <v>143</v>
      </c>
      <c r="G1281" s="1">
        <v>0.87825200000000003</v>
      </c>
      <c r="J1281" t="s">
        <v>302</v>
      </c>
      <c r="K1281" t="s">
        <v>68</v>
      </c>
      <c r="L1281" t="s">
        <v>26</v>
      </c>
      <c r="M1281">
        <v>1</v>
      </c>
      <c r="N1281">
        <v>2151</v>
      </c>
      <c r="O1281" t="s">
        <v>132</v>
      </c>
      <c r="P1281" s="1">
        <v>4.6490000000000002E-4</v>
      </c>
      <c r="S1281" t="s">
        <v>271</v>
      </c>
      <c r="T1281" t="s">
        <v>41</v>
      </c>
      <c r="U1281" t="s">
        <v>27</v>
      </c>
      <c r="V1281">
        <v>1</v>
      </c>
      <c r="W1281">
        <v>1414</v>
      </c>
      <c r="X1281" t="s">
        <v>143</v>
      </c>
      <c r="Y1281" s="1">
        <v>7.0719999999999995E-4</v>
      </c>
      <c r="AB1281" t="s">
        <v>277</v>
      </c>
      <c r="AC1281" t="s">
        <v>41</v>
      </c>
      <c r="AD1281" t="s">
        <v>28</v>
      </c>
      <c r="AE1281">
        <v>3</v>
      </c>
      <c r="AF1281">
        <v>1976</v>
      </c>
      <c r="AG1281" t="s">
        <v>143</v>
      </c>
      <c r="AH1281" s="1">
        <v>1.5181999999999999E-3</v>
      </c>
    </row>
    <row r="1282" spans="1:34" x14ac:dyDescent="0.35">
      <c r="A1282" t="s">
        <v>281</v>
      </c>
      <c r="B1282" t="s">
        <v>41</v>
      </c>
      <c r="C1282" t="s">
        <v>703</v>
      </c>
      <c r="D1282">
        <v>6839</v>
      </c>
      <c r="E1282">
        <v>7879</v>
      </c>
      <c r="F1282" t="s">
        <v>42</v>
      </c>
      <c r="G1282" s="1">
        <v>0.86800350000000004</v>
      </c>
      <c r="J1282" t="s">
        <v>303</v>
      </c>
      <c r="K1282" t="s">
        <v>68</v>
      </c>
      <c r="L1282" t="s">
        <v>703</v>
      </c>
      <c r="M1282">
        <v>16755</v>
      </c>
      <c r="N1282">
        <v>17751</v>
      </c>
      <c r="O1282" t="s">
        <v>132</v>
      </c>
      <c r="P1282" s="1">
        <v>0.94389049999999997</v>
      </c>
      <c r="S1282" t="s">
        <v>271</v>
      </c>
      <c r="T1282" t="s">
        <v>41</v>
      </c>
      <c r="U1282" t="s">
        <v>26</v>
      </c>
      <c r="W1282">
        <v>1022</v>
      </c>
      <c r="X1282" t="s">
        <v>143</v>
      </c>
      <c r="AB1282" t="s">
        <v>277</v>
      </c>
      <c r="AC1282" t="s">
        <v>41</v>
      </c>
      <c r="AD1282" t="s">
        <v>26</v>
      </c>
      <c r="AF1282">
        <v>1062</v>
      </c>
      <c r="AG1282" t="s">
        <v>143</v>
      </c>
    </row>
    <row r="1283" spans="1:34" x14ac:dyDescent="0.35">
      <c r="A1283" t="s">
        <v>282</v>
      </c>
      <c r="B1283" t="s">
        <v>41</v>
      </c>
      <c r="C1283" t="s">
        <v>703</v>
      </c>
      <c r="D1283">
        <v>6520</v>
      </c>
      <c r="E1283">
        <v>8012</v>
      </c>
      <c r="F1283" t="s">
        <v>132</v>
      </c>
      <c r="G1283" s="1">
        <v>0.81377940000000004</v>
      </c>
      <c r="J1283" t="s">
        <v>303</v>
      </c>
      <c r="K1283" t="s">
        <v>68</v>
      </c>
      <c r="L1283" t="s">
        <v>32</v>
      </c>
      <c r="M1283">
        <v>6627</v>
      </c>
      <c r="N1283">
        <v>7230</v>
      </c>
      <c r="O1283" t="s">
        <v>132</v>
      </c>
      <c r="P1283" s="1">
        <v>0.91659749999999995</v>
      </c>
      <c r="S1283" t="s">
        <v>272</v>
      </c>
      <c r="T1283" t="s">
        <v>41</v>
      </c>
      <c r="U1283" t="s">
        <v>32</v>
      </c>
      <c r="V1283">
        <v>4431</v>
      </c>
      <c r="W1283">
        <v>5797</v>
      </c>
      <c r="X1283" t="s">
        <v>143</v>
      </c>
      <c r="Y1283" s="1">
        <v>0.76436090000000001</v>
      </c>
      <c r="AB1283" t="s">
        <v>277</v>
      </c>
      <c r="AC1283" t="s">
        <v>41</v>
      </c>
      <c r="AD1283" t="s">
        <v>27</v>
      </c>
      <c r="AF1283">
        <v>2024</v>
      </c>
      <c r="AG1283" t="s">
        <v>143</v>
      </c>
    </row>
    <row r="1284" spans="1:34" x14ac:dyDescent="0.35">
      <c r="A1284" t="s">
        <v>283</v>
      </c>
      <c r="B1284" t="s">
        <v>41</v>
      </c>
      <c r="C1284" t="s">
        <v>703</v>
      </c>
      <c r="D1284">
        <v>11797</v>
      </c>
      <c r="E1284">
        <v>14256</v>
      </c>
      <c r="F1284" t="s">
        <v>132</v>
      </c>
      <c r="G1284" s="1">
        <v>0.82751129999999995</v>
      </c>
      <c r="J1284" t="s">
        <v>303</v>
      </c>
      <c r="K1284" t="s">
        <v>68</v>
      </c>
      <c r="L1284" t="s">
        <v>28</v>
      </c>
      <c r="M1284">
        <v>1844</v>
      </c>
      <c r="N1284">
        <v>2265</v>
      </c>
      <c r="O1284" t="s">
        <v>132</v>
      </c>
      <c r="P1284" s="1">
        <v>0.81412799999999996</v>
      </c>
      <c r="S1284" t="s">
        <v>272</v>
      </c>
      <c r="T1284" t="s">
        <v>41</v>
      </c>
      <c r="U1284" t="s">
        <v>703</v>
      </c>
      <c r="V1284">
        <v>7170</v>
      </c>
      <c r="W1284">
        <v>15802</v>
      </c>
      <c r="X1284" t="s">
        <v>143</v>
      </c>
      <c r="Y1284" s="1">
        <v>0.45373999999999998</v>
      </c>
      <c r="AB1284" t="s">
        <v>278</v>
      </c>
      <c r="AC1284" t="s">
        <v>41</v>
      </c>
      <c r="AD1284" t="s">
        <v>32</v>
      </c>
      <c r="AE1284">
        <v>6118</v>
      </c>
      <c r="AF1284">
        <v>9875</v>
      </c>
      <c r="AG1284" t="s">
        <v>143</v>
      </c>
      <c r="AH1284" s="1">
        <v>0.61954430000000005</v>
      </c>
    </row>
    <row r="1285" spans="1:34" x14ac:dyDescent="0.35">
      <c r="A1285" t="s">
        <v>284</v>
      </c>
      <c r="B1285" t="s">
        <v>41</v>
      </c>
      <c r="C1285" t="s">
        <v>703</v>
      </c>
      <c r="D1285">
        <v>8319</v>
      </c>
      <c r="E1285">
        <v>9718</v>
      </c>
      <c r="F1285" t="s">
        <v>42</v>
      </c>
      <c r="G1285" s="1">
        <v>0.85604040000000003</v>
      </c>
      <c r="J1285" t="s">
        <v>303</v>
      </c>
      <c r="K1285" t="s">
        <v>68</v>
      </c>
      <c r="L1285" t="s">
        <v>27</v>
      </c>
      <c r="M1285">
        <v>743</v>
      </c>
      <c r="N1285">
        <v>2453</v>
      </c>
      <c r="O1285" t="s">
        <v>132</v>
      </c>
      <c r="P1285" s="1">
        <v>0.30289440000000001</v>
      </c>
      <c r="S1285" t="s">
        <v>272</v>
      </c>
      <c r="T1285" t="s">
        <v>41</v>
      </c>
      <c r="U1285" t="s">
        <v>28</v>
      </c>
      <c r="V1285">
        <v>279</v>
      </c>
      <c r="W1285">
        <v>2246</v>
      </c>
      <c r="X1285" t="s">
        <v>143</v>
      </c>
      <c r="Y1285" s="1">
        <v>0.12422080000000001</v>
      </c>
      <c r="AB1285" t="s">
        <v>278</v>
      </c>
      <c r="AC1285" t="s">
        <v>41</v>
      </c>
      <c r="AD1285" t="s">
        <v>703</v>
      </c>
      <c r="AE1285">
        <v>1530</v>
      </c>
      <c r="AF1285">
        <v>16434</v>
      </c>
      <c r="AG1285" t="s">
        <v>143</v>
      </c>
      <c r="AH1285" s="1">
        <v>9.3099699999999994E-2</v>
      </c>
    </row>
    <row r="1286" spans="1:34" x14ac:dyDescent="0.35">
      <c r="A1286" t="s">
        <v>285</v>
      </c>
      <c r="B1286" t="s">
        <v>41</v>
      </c>
      <c r="C1286" t="s">
        <v>703</v>
      </c>
      <c r="D1286">
        <v>11734</v>
      </c>
      <c r="E1286">
        <v>15117</v>
      </c>
      <c r="F1286" t="s">
        <v>132</v>
      </c>
      <c r="G1286" s="1">
        <v>0.77621220000000002</v>
      </c>
      <c r="J1286" t="s">
        <v>303</v>
      </c>
      <c r="K1286" t="s">
        <v>68</v>
      </c>
      <c r="L1286" t="s">
        <v>26</v>
      </c>
      <c r="M1286">
        <v>2</v>
      </c>
      <c r="N1286">
        <v>1408</v>
      </c>
      <c r="O1286" t="s">
        <v>132</v>
      </c>
      <c r="P1286" s="1">
        <v>1.4205000000000001E-3</v>
      </c>
      <c r="S1286" t="s">
        <v>272</v>
      </c>
      <c r="T1286" t="s">
        <v>41</v>
      </c>
      <c r="U1286" t="s">
        <v>27</v>
      </c>
      <c r="V1286">
        <v>2</v>
      </c>
      <c r="W1286">
        <v>2365</v>
      </c>
      <c r="X1286" t="s">
        <v>143</v>
      </c>
      <c r="Y1286" s="1">
        <v>8.4570000000000001E-4</v>
      </c>
      <c r="AB1286" t="s">
        <v>278</v>
      </c>
      <c r="AC1286" t="s">
        <v>41</v>
      </c>
      <c r="AD1286" t="s">
        <v>26</v>
      </c>
      <c r="AF1286">
        <v>1135</v>
      </c>
      <c r="AG1286" t="s">
        <v>143</v>
      </c>
    </row>
    <row r="1287" spans="1:34" x14ac:dyDescent="0.35">
      <c r="A1287" t="s">
        <v>286</v>
      </c>
      <c r="B1287" t="s">
        <v>41</v>
      </c>
      <c r="C1287" t="s">
        <v>703</v>
      </c>
      <c r="D1287">
        <v>15575</v>
      </c>
      <c r="E1287">
        <v>19754</v>
      </c>
      <c r="F1287" t="s">
        <v>132</v>
      </c>
      <c r="G1287" s="1">
        <v>0.78844789999999998</v>
      </c>
      <c r="J1287" t="s">
        <v>304</v>
      </c>
      <c r="K1287" t="s">
        <v>68</v>
      </c>
      <c r="L1287" t="s">
        <v>703</v>
      </c>
      <c r="M1287">
        <v>21763</v>
      </c>
      <c r="N1287">
        <v>20307</v>
      </c>
      <c r="O1287" t="s">
        <v>132</v>
      </c>
      <c r="P1287" s="1">
        <v>1</v>
      </c>
      <c r="S1287" t="s">
        <v>272</v>
      </c>
      <c r="T1287" t="s">
        <v>41</v>
      </c>
      <c r="U1287" t="s">
        <v>26</v>
      </c>
      <c r="W1287">
        <v>1248</v>
      </c>
      <c r="X1287" t="s">
        <v>143</v>
      </c>
      <c r="AB1287" t="s">
        <v>278</v>
      </c>
      <c r="AC1287" t="s">
        <v>41</v>
      </c>
      <c r="AD1287" t="s">
        <v>28</v>
      </c>
      <c r="AF1287">
        <v>2023</v>
      </c>
      <c r="AG1287" t="s">
        <v>143</v>
      </c>
    </row>
    <row r="1288" spans="1:34" x14ac:dyDescent="0.35">
      <c r="A1288" t="s">
        <v>287</v>
      </c>
      <c r="B1288" t="s">
        <v>41</v>
      </c>
      <c r="C1288" t="s">
        <v>703</v>
      </c>
      <c r="D1288">
        <v>64014</v>
      </c>
      <c r="E1288">
        <v>70587</v>
      </c>
      <c r="F1288" t="s">
        <v>143</v>
      </c>
      <c r="G1288" s="1">
        <v>0.90688089999999999</v>
      </c>
      <c r="J1288" t="s">
        <v>304</v>
      </c>
      <c r="K1288" t="s">
        <v>68</v>
      </c>
      <c r="L1288" t="s">
        <v>32</v>
      </c>
      <c r="M1288">
        <v>9932</v>
      </c>
      <c r="N1288">
        <v>10717</v>
      </c>
      <c r="O1288" t="s">
        <v>132</v>
      </c>
      <c r="P1288" s="1">
        <v>0.92675189999999996</v>
      </c>
      <c r="S1288" t="s">
        <v>273</v>
      </c>
      <c r="T1288" t="s">
        <v>41</v>
      </c>
      <c r="U1288" t="s">
        <v>32</v>
      </c>
      <c r="V1288">
        <v>4998</v>
      </c>
      <c r="W1288">
        <v>6044</v>
      </c>
      <c r="X1288" t="s">
        <v>143</v>
      </c>
      <c r="Y1288" s="1">
        <v>0.8269358</v>
      </c>
      <c r="AB1288" t="s">
        <v>278</v>
      </c>
      <c r="AC1288" t="s">
        <v>41</v>
      </c>
      <c r="AD1288" t="s">
        <v>27</v>
      </c>
      <c r="AF1288">
        <v>2036</v>
      </c>
      <c r="AG1288" t="s">
        <v>143</v>
      </c>
    </row>
    <row r="1289" spans="1:34" x14ac:dyDescent="0.35">
      <c r="A1289" t="s">
        <v>288</v>
      </c>
      <c r="B1289" t="s">
        <v>41</v>
      </c>
      <c r="C1289" t="s">
        <v>703</v>
      </c>
      <c r="D1289">
        <v>8258</v>
      </c>
      <c r="E1289">
        <v>11166</v>
      </c>
      <c r="F1289" t="s">
        <v>132</v>
      </c>
      <c r="G1289" s="1">
        <v>0.73956659999999996</v>
      </c>
      <c r="J1289" t="s">
        <v>304</v>
      </c>
      <c r="K1289" t="s">
        <v>68</v>
      </c>
      <c r="L1289" t="s">
        <v>28</v>
      </c>
      <c r="M1289">
        <v>1967</v>
      </c>
      <c r="N1289">
        <v>2195</v>
      </c>
      <c r="O1289" t="s">
        <v>132</v>
      </c>
      <c r="P1289" s="1">
        <v>0.89612760000000002</v>
      </c>
      <c r="S1289" t="s">
        <v>273</v>
      </c>
      <c r="T1289" t="s">
        <v>41</v>
      </c>
      <c r="U1289" t="s">
        <v>703</v>
      </c>
      <c r="V1289">
        <v>7097</v>
      </c>
      <c r="W1289">
        <v>15222</v>
      </c>
      <c r="X1289" t="s">
        <v>143</v>
      </c>
      <c r="Y1289" s="1">
        <v>0.46623310000000001</v>
      </c>
      <c r="AB1289" t="s">
        <v>279</v>
      </c>
      <c r="AC1289" t="s">
        <v>41</v>
      </c>
      <c r="AD1289" t="s">
        <v>32</v>
      </c>
      <c r="AE1289">
        <v>209</v>
      </c>
      <c r="AF1289">
        <v>689</v>
      </c>
      <c r="AG1289" t="s">
        <v>143</v>
      </c>
      <c r="AH1289" s="1">
        <v>0.3033382</v>
      </c>
    </row>
    <row r="1290" spans="1:34" x14ac:dyDescent="0.35">
      <c r="A1290" t="s">
        <v>289</v>
      </c>
      <c r="B1290" t="s">
        <v>41</v>
      </c>
      <c r="C1290" t="s">
        <v>703</v>
      </c>
      <c r="D1290">
        <v>25090</v>
      </c>
      <c r="E1290">
        <v>30319</v>
      </c>
      <c r="F1290" t="s">
        <v>132</v>
      </c>
      <c r="G1290" s="1">
        <v>0.82753390000000004</v>
      </c>
      <c r="J1290" t="s">
        <v>304</v>
      </c>
      <c r="K1290" t="s">
        <v>68</v>
      </c>
      <c r="L1290" t="s">
        <v>27</v>
      </c>
      <c r="M1290">
        <v>968</v>
      </c>
      <c r="N1290">
        <v>2459</v>
      </c>
      <c r="O1290" t="s">
        <v>132</v>
      </c>
      <c r="P1290" s="1">
        <v>0.39365600000000001</v>
      </c>
      <c r="S1290" t="s">
        <v>273</v>
      </c>
      <c r="T1290" t="s">
        <v>41</v>
      </c>
      <c r="U1290" t="s">
        <v>28</v>
      </c>
      <c r="V1290">
        <v>245</v>
      </c>
      <c r="W1290">
        <v>1764</v>
      </c>
      <c r="X1290" t="s">
        <v>143</v>
      </c>
      <c r="Y1290" s="1">
        <v>0.13888890000000001</v>
      </c>
      <c r="AB1290" t="s">
        <v>279</v>
      </c>
      <c r="AC1290" t="s">
        <v>41</v>
      </c>
      <c r="AD1290" t="s">
        <v>703</v>
      </c>
      <c r="AE1290">
        <v>53</v>
      </c>
      <c r="AF1290">
        <v>1844</v>
      </c>
      <c r="AG1290" t="s">
        <v>143</v>
      </c>
      <c r="AH1290" s="1">
        <v>2.8741900000000001E-2</v>
      </c>
    </row>
    <row r="1291" spans="1:34" x14ac:dyDescent="0.35">
      <c r="A1291" t="s">
        <v>290</v>
      </c>
      <c r="B1291" t="s">
        <v>41</v>
      </c>
      <c r="C1291" t="s">
        <v>703</v>
      </c>
      <c r="D1291">
        <v>11998</v>
      </c>
      <c r="E1291">
        <v>14475</v>
      </c>
      <c r="F1291" t="s">
        <v>132</v>
      </c>
      <c r="G1291" s="1">
        <v>0.82887739999999999</v>
      </c>
      <c r="J1291" t="s">
        <v>304</v>
      </c>
      <c r="K1291" t="s">
        <v>41</v>
      </c>
      <c r="L1291" t="s">
        <v>26</v>
      </c>
      <c r="N1291">
        <v>1410</v>
      </c>
      <c r="O1291" t="s">
        <v>132</v>
      </c>
      <c r="S1291" t="s">
        <v>273</v>
      </c>
      <c r="T1291" t="s">
        <v>41</v>
      </c>
      <c r="U1291" t="s">
        <v>26</v>
      </c>
      <c r="W1291">
        <v>1255</v>
      </c>
      <c r="X1291" t="s">
        <v>143</v>
      </c>
      <c r="AB1291" t="s">
        <v>279</v>
      </c>
      <c r="AC1291" t="s">
        <v>41</v>
      </c>
      <c r="AD1291" t="s">
        <v>26</v>
      </c>
      <c r="AF1291">
        <v>185</v>
      </c>
      <c r="AG1291" t="s">
        <v>143</v>
      </c>
    </row>
    <row r="1292" spans="1:34" x14ac:dyDescent="0.35">
      <c r="A1292" t="s">
        <v>291</v>
      </c>
      <c r="B1292" t="s">
        <v>41</v>
      </c>
      <c r="C1292" t="s">
        <v>703</v>
      </c>
      <c r="D1292">
        <v>8941</v>
      </c>
      <c r="E1292">
        <v>11450</v>
      </c>
      <c r="F1292" t="s">
        <v>132</v>
      </c>
      <c r="G1292" s="1">
        <v>0.78087340000000005</v>
      </c>
      <c r="J1292" t="s">
        <v>305</v>
      </c>
      <c r="K1292" t="s">
        <v>68</v>
      </c>
      <c r="L1292" t="s">
        <v>32</v>
      </c>
      <c r="M1292">
        <v>9149</v>
      </c>
      <c r="N1292">
        <v>9433</v>
      </c>
      <c r="O1292" t="s">
        <v>132</v>
      </c>
      <c r="P1292" s="1">
        <v>0.96989289999999995</v>
      </c>
      <c r="S1292" t="s">
        <v>273</v>
      </c>
      <c r="T1292" t="s">
        <v>41</v>
      </c>
      <c r="U1292" t="s">
        <v>27</v>
      </c>
      <c r="W1292">
        <v>2047</v>
      </c>
      <c r="X1292" t="s">
        <v>143</v>
      </c>
      <c r="AB1292" t="s">
        <v>279</v>
      </c>
      <c r="AC1292" t="s">
        <v>41</v>
      </c>
      <c r="AD1292" t="s">
        <v>28</v>
      </c>
      <c r="AF1292">
        <v>107</v>
      </c>
      <c r="AG1292" t="s">
        <v>143</v>
      </c>
    </row>
    <row r="1293" spans="1:34" x14ac:dyDescent="0.35">
      <c r="A1293" t="s">
        <v>292</v>
      </c>
      <c r="B1293" t="s">
        <v>57</v>
      </c>
      <c r="C1293" t="s">
        <v>703</v>
      </c>
      <c r="D1293">
        <v>37322</v>
      </c>
      <c r="E1293">
        <v>37808</v>
      </c>
      <c r="F1293" t="s">
        <v>42</v>
      </c>
      <c r="G1293" s="1">
        <v>0.98714559999999996</v>
      </c>
      <c r="J1293" t="s">
        <v>305</v>
      </c>
      <c r="K1293" t="s">
        <v>68</v>
      </c>
      <c r="L1293" t="s">
        <v>703</v>
      </c>
      <c r="M1293">
        <v>17557</v>
      </c>
      <c r="N1293">
        <v>18499</v>
      </c>
      <c r="O1293" t="s">
        <v>132</v>
      </c>
      <c r="P1293" s="1">
        <v>0.94907830000000004</v>
      </c>
      <c r="S1293" t="s">
        <v>274</v>
      </c>
      <c r="T1293" t="s">
        <v>41</v>
      </c>
      <c r="U1293" t="s">
        <v>32</v>
      </c>
      <c r="V1293">
        <v>5505</v>
      </c>
      <c r="W1293">
        <v>6386</v>
      </c>
      <c r="X1293" t="s">
        <v>143</v>
      </c>
      <c r="Y1293" s="1">
        <v>0.86204199999999997</v>
      </c>
      <c r="AB1293" t="s">
        <v>279</v>
      </c>
      <c r="AC1293" t="s">
        <v>41</v>
      </c>
      <c r="AD1293" t="s">
        <v>27</v>
      </c>
      <c r="AF1293">
        <v>147</v>
      </c>
      <c r="AG1293" t="s">
        <v>143</v>
      </c>
    </row>
    <row r="1294" spans="1:34" x14ac:dyDescent="0.35">
      <c r="A1294" t="s">
        <v>293</v>
      </c>
      <c r="B1294" t="s">
        <v>68</v>
      </c>
      <c r="C1294" t="s">
        <v>703</v>
      </c>
      <c r="D1294">
        <v>20200</v>
      </c>
      <c r="E1294">
        <v>19999</v>
      </c>
      <c r="F1294" t="s">
        <v>132</v>
      </c>
      <c r="G1294" s="1">
        <v>1</v>
      </c>
      <c r="J1294" t="s">
        <v>305</v>
      </c>
      <c r="K1294" t="s">
        <v>68</v>
      </c>
      <c r="L1294" t="s">
        <v>28</v>
      </c>
      <c r="M1294">
        <v>1835</v>
      </c>
      <c r="N1294">
        <v>2324</v>
      </c>
      <c r="O1294" t="s">
        <v>132</v>
      </c>
      <c r="P1294" s="1">
        <v>0.78958689999999998</v>
      </c>
      <c r="S1294" t="s">
        <v>274</v>
      </c>
      <c r="T1294" t="s">
        <v>41</v>
      </c>
      <c r="U1294" t="s">
        <v>703</v>
      </c>
      <c r="V1294">
        <v>6993</v>
      </c>
      <c r="W1294">
        <v>14043</v>
      </c>
      <c r="X1294" t="s">
        <v>143</v>
      </c>
      <c r="Y1294" s="1">
        <v>0.49797049999999998</v>
      </c>
      <c r="AB1294" t="s">
        <v>280</v>
      </c>
      <c r="AC1294" t="s">
        <v>41</v>
      </c>
      <c r="AD1294" t="s">
        <v>32</v>
      </c>
      <c r="AE1294">
        <v>1638</v>
      </c>
      <c r="AF1294">
        <v>3424</v>
      </c>
      <c r="AG1294" t="s">
        <v>143</v>
      </c>
      <c r="AH1294" s="1">
        <v>0.47838789999999998</v>
      </c>
    </row>
    <row r="1295" spans="1:34" x14ac:dyDescent="0.35">
      <c r="A1295" t="s">
        <v>294</v>
      </c>
      <c r="B1295" t="s">
        <v>70</v>
      </c>
      <c r="C1295" t="s">
        <v>703</v>
      </c>
      <c r="D1295">
        <v>26023</v>
      </c>
      <c r="E1295">
        <v>27419</v>
      </c>
      <c r="F1295" t="s">
        <v>132</v>
      </c>
      <c r="G1295" s="1">
        <v>0.9490864</v>
      </c>
      <c r="J1295" t="s">
        <v>305</v>
      </c>
      <c r="K1295" t="s">
        <v>68</v>
      </c>
      <c r="L1295" t="s">
        <v>27</v>
      </c>
      <c r="M1295">
        <v>862</v>
      </c>
      <c r="N1295">
        <v>2579</v>
      </c>
      <c r="O1295" t="s">
        <v>132</v>
      </c>
      <c r="P1295" s="1">
        <v>0.33423809999999998</v>
      </c>
      <c r="S1295" t="s">
        <v>274</v>
      </c>
      <c r="T1295" t="s">
        <v>41</v>
      </c>
      <c r="U1295" t="s">
        <v>28</v>
      </c>
      <c r="V1295">
        <v>305</v>
      </c>
      <c r="W1295">
        <v>2112</v>
      </c>
      <c r="X1295" t="s">
        <v>143</v>
      </c>
      <c r="Y1295" s="1">
        <v>0.14441290000000001</v>
      </c>
      <c r="AB1295" t="s">
        <v>280</v>
      </c>
      <c r="AC1295" t="s">
        <v>41</v>
      </c>
      <c r="AD1295" t="s">
        <v>703</v>
      </c>
      <c r="AE1295">
        <v>539</v>
      </c>
      <c r="AF1295">
        <v>9840</v>
      </c>
      <c r="AG1295" t="s">
        <v>143</v>
      </c>
      <c r="AH1295" s="1">
        <v>5.4776400000000003E-2</v>
      </c>
    </row>
    <row r="1296" spans="1:34" x14ac:dyDescent="0.35">
      <c r="A1296" t="s">
        <v>295</v>
      </c>
      <c r="B1296" t="s">
        <v>70</v>
      </c>
      <c r="C1296" t="s">
        <v>703</v>
      </c>
      <c r="D1296">
        <v>21130</v>
      </c>
      <c r="E1296">
        <v>17210</v>
      </c>
      <c r="F1296" t="s">
        <v>42</v>
      </c>
      <c r="G1296" s="1">
        <v>1</v>
      </c>
      <c r="J1296" t="s">
        <v>305</v>
      </c>
      <c r="K1296" t="s">
        <v>41</v>
      </c>
      <c r="L1296" t="s">
        <v>26</v>
      </c>
      <c r="N1296">
        <v>1339</v>
      </c>
      <c r="O1296" t="s">
        <v>132</v>
      </c>
      <c r="S1296" t="s">
        <v>274</v>
      </c>
      <c r="T1296" t="s">
        <v>41</v>
      </c>
      <c r="U1296" t="s">
        <v>27</v>
      </c>
      <c r="V1296">
        <v>3</v>
      </c>
      <c r="W1296">
        <v>2069</v>
      </c>
      <c r="X1296" t="s">
        <v>143</v>
      </c>
      <c r="Y1296" s="1">
        <v>1.4499999999999999E-3</v>
      </c>
      <c r="AB1296" t="s">
        <v>280</v>
      </c>
      <c r="AC1296" t="s">
        <v>41</v>
      </c>
      <c r="AD1296" t="s">
        <v>26</v>
      </c>
      <c r="AF1296">
        <v>793</v>
      </c>
      <c r="AG1296" t="s">
        <v>143</v>
      </c>
    </row>
    <row r="1297" spans="1:34" x14ac:dyDescent="0.35">
      <c r="A1297" t="s">
        <v>296</v>
      </c>
      <c r="B1297" t="s">
        <v>68</v>
      </c>
      <c r="C1297" t="s">
        <v>703</v>
      </c>
      <c r="D1297">
        <v>14703</v>
      </c>
      <c r="E1297">
        <v>13775</v>
      </c>
      <c r="F1297" t="s">
        <v>42</v>
      </c>
      <c r="G1297" s="1">
        <v>1</v>
      </c>
      <c r="J1297" t="s">
        <v>306</v>
      </c>
      <c r="K1297" t="s">
        <v>68</v>
      </c>
      <c r="L1297" t="s">
        <v>703</v>
      </c>
      <c r="M1297">
        <v>27957</v>
      </c>
      <c r="N1297">
        <v>26264</v>
      </c>
      <c r="O1297" t="s">
        <v>42</v>
      </c>
      <c r="P1297" s="1">
        <v>1</v>
      </c>
      <c r="S1297" t="s">
        <v>274</v>
      </c>
      <c r="T1297" t="s">
        <v>41</v>
      </c>
      <c r="U1297" t="s">
        <v>26</v>
      </c>
      <c r="W1297">
        <v>1027</v>
      </c>
      <c r="X1297" t="s">
        <v>143</v>
      </c>
      <c r="AB1297" t="s">
        <v>280</v>
      </c>
      <c r="AC1297" t="s">
        <v>41</v>
      </c>
      <c r="AD1297" t="s">
        <v>28</v>
      </c>
      <c r="AF1297">
        <v>1679</v>
      </c>
      <c r="AG1297" t="s">
        <v>143</v>
      </c>
    </row>
    <row r="1298" spans="1:34" x14ac:dyDescent="0.35">
      <c r="A1298" t="s">
        <v>297</v>
      </c>
      <c r="B1298" t="s">
        <v>70</v>
      </c>
      <c r="C1298" t="s">
        <v>703</v>
      </c>
      <c r="D1298">
        <v>21288</v>
      </c>
      <c r="E1298">
        <v>21278</v>
      </c>
      <c r="F1298" t="s">
        <v>42</v>
      </c>
      <c r="G1298" s="1">
        <v>1.00047</v>
      </c>
      <c r="J1298" t="s">
        <v>306</v>
      </c>
      <c r="K1298" t="s">
        <v>68</v>
      </c>
      <c r="L1298" t="s">
        <v>32</v>
      </c>
      <c r="M1298">
        <v>13962</v>
      </c>
      <c r="N1298">
        <v>15325</v>
      </c>
      <c r="O1298" t="s">
        <v>42</v>
      </c>
      <c r="P1298" s="1">
        <v>0.91106030000000005</v>
      </c>
      <c r="S1298" t="s">
        <v>275</v>
      </c>
      <c r="T1298" t="s">
        <v>41</v>
      </c>
      <c r="U1298" t="s">
        <v>32</v>
      </c>
      <c r="V1298">
        <v>8458</v>
      </c>
      <c r="W1298">
        <v>10536</v>
      </c>
      <c r="X1298" t="s">
        <v>143</v>
      </c>
      <c r="Y1298" s="1">
        <v>0.80277140000000002</v>
      </c>
      <c r="AB1298" t="s">
        <v>280</v>
      </c>
      <c r="AC1298" t="s">
        <v>41</v>
      </c>
      <c r="AD1298" t="s">
        <v>27</v>
      </c>
      <c r="AF1298">
        <v>1746</v>
      </c>
      <c r="AG1298" t="s">
        <v>143</v>
      </c>
    </row>
    <row r="1299" spans="1:34" x14ac:dyDescent="0.35">
      <c r="A1299" t="s">
        <v>298</v>
      </c>
      <c r="B1299" t="s">
        <v>70</v>
      </c>
      <c r="C1299" t="s">
        <v>703</v>
      </c>
      <c r="D1299">
        <v>28200</v>
      </c>
      <c r="E1299">
        <v>28658</v>
      </c>
      <c r="F1299" t="s">
        <v>42</v>
      </c>
      <c r="G1299" s="1">
        <v>0.98401839999999996</v>
      </c>
      <c r="J1299" t="s">
        <v>306</v>
      </c>
      <c r="K1299" t="s">
        <v>68</v>
      </c>
      <c r="L1299" t="s">
        <v>28</v>
      </c>
      <c r="M1299">
        <v>2892</v>
      </c>
      <c r="N1299">
        <v>3263</v>
      </c>
      <c r="O1299" t="s">
        <v>42</v>
      </c>
      <c r="P1299" s="1">
        <v>0.88630089999999995</v>
      </c>
      <c r="S1299" t="s">
        <v>275</v>
      </c>
      <c r="T1299" t="s">
        <v>41</v>
      </c>
      <c r="U1299" t="s">
        <v>703</v>
      </c>
      <c r="V1299">
        <v>12159</v>
      </c>
      <c r="W1299">
        <v>23435</v>
      </c>
      <c r="X1299" t="s">
        <v>143</v>
      </c>
      <c r="Y1299" s="1">
        <v>0.51883939999999995</v>
      </c>
      <c r="AB1299" t="s">
        <v>281</v>
      </c>
      <c r="AC1299" t="s">
        <v>41</v>
      </c>
      <c r="AD1299" t="s">
        <v>32</v>
      </c>
      <c r="AE1299">
        <v>2612</v>
      </c>
      <c r="AF1299">
        <v>5094</v>
      </c>
      <c r="AG1299" t="s">
        <v>42</v>
      </c>
      <c r="AH1299" s="1">
        <v>0.51276010000000005</v>
      </c>
    </row>
    <row r="1300" spans="1:34" x14ac:dyDescent="0.35">
      <c r="A1300" t="s">
        <v>299</v>
      </c>
      <c r="B1300" t="s">
        <v>70</v>
      </c>
      <c r="C1300" t="s">
        <v>703</v>
      </c>
      <c r="D1300">
        <v>21512</v>
      </c>
      <c r="E1300">
        <v>21586</v>
      </c>
      <c r="F1300" t="s">
        <v>132</v>
      </c>
      <c r="G1300" s="1">
        <v>0.99657180000000001</v>
      </c>
      <c r="J1300" t="s">
        <v>306</v>
      </c>
      <c r="K1300" t="s">
        <v>68</v>
      </c>
      <c r="L1300" t="s">
        <v>27</v>
      </c>
      <c r="M1300">
        <v>1642</v>
      </c>
      <c r="N1300">
        <v>3902</v>
      </c>
      <c r="O1300" t="s">
        <v>42</v>
      </c>
      <c r="P1300" s="1">
        <v>0.42080980000000001</v>
      </c>
      <c r="S1300" t="s">
        <v>275</v>
      </c>
      <c r="T1300" t="s">
        <v>41</v>
      </c>
      <c r="U1300" t="s">
        <v>28</v>
      </c>
      <c r="V1300">
        <v>663</v>
      </c>
      <c r="W1300">
        <v>2959</v>
      </c>
      <c r="X1300" t="s">
        <v>143</v>
      </c>
      <c r="Y1300" s="1">
        <v>0.22406219999999999</v>
      </c>
      <c r="AB1300" t="s">
        <v>281</v>
      </c>
      <c r="AC1300" t="s">
        <v>41</v>
      </c>
      <c r="AD1300" t="s">
        <v>703</v>
      </c>
      <c r="AE1300">
        <v>402</v>
      </c>
      <c r="AF1300">
        <v>7879</v>
      </c>
      <c r="AG1300" t="s">
        <v>42</v>
      </c>
      <c r="AH1300" s="1">
        <v>5.1021700000000003E-2</v>
      </c>
    </row>
    <row r="1301" spans="1:34" x14ac:dyDescent="0.35">
      <c r="A1301" t="s">
        <v>300</v>
      </c>
      <c r="B1301" t="s">
        <v>68</v>
      </c>
      <c r="C1301" t="s">
        <v>703</v>
      </c>
      <c r="D1301">
        <v>12872</v>
      </c>
      <c r="E1301">
        <v>13630</v>
      </c>
      <c r="F1301" t="s">
        <v>42</v>
      </c>
      <c r="G1301" s="1">
        <v>0.94438739999999999</v>
      </c>
      <c r="J1301" t="s">
        <v>306</v>
      </c>
      <c r="K1301" t="s">
        <v>41</v>
      </c>
      <c r="L1301" t="s">
        <v>26</v>
      </c>
      <c r="N1301">
        <v>1787</v>
      </c>
      <c r="O1301" t="s">
        <v>42</v>
      </c>
      <c r="S1301" t="s">
        <v>275</v>
      </c>
      <c r="T1301" t="s">
        <v>41</v>
      </c>
      <c r="U1301" t="s">
        <v>27</v>
      </c>
      <c r="V1301">
        <v>2</v>
      </c>
      <c r="W1301">
        <v>3222</v>
      </c>
      <c r="X1301" t="s">
        <v>143</v>
      </c>
      <c r="Y1301" s="1">
        <v>6.2069999999999996E-4</v>
      </c>
      <c r="AB1301" t="s">
        <v>281</v>
      </c>
      <c r="AC1301" t="s">
        <v>41</v>
      </c>
      <c r="AD1301" t="s">
        <v>26</v>
      </c>
      <c r="AF1301">
        <v>593</v>
      </c>
      <c r="AG1301" t="s">
        <v>42</v>
      </c>
    </row>
    <row r="1302" spans="1:34" x14ac:dyDescent="0.35">
      <c r="A1302" t="s">
        <v>301</v>
      </c>
      <c r="B1302" t="s">
        <v>68</v>
      </c>
      <c r="C1302" t="s">
        <v>703</v>
      </c>
      <c r="D1302">
        <v>12153</v>
      </c>
      <c r="E1302">
        <v>13005</v>
      </c>
      <c r="F1302" t="s">
        <v>42</v>
      </c>
      <c r="G1302" s="1">
        <v>0.9344867</v>
      </c>
      <c r="J1302" t="s">
        <v>307</v>
      </c>
      <c r="K1302" t="s">
        <v>68</v>
      </c>
      <c r="L1302" t="s">
        <v>703</v>
      </c>
      <c r="M1302">
        <v>24252</v>
      </c>
      <c r="N1302">
        <v>24895</v>
      </c>
      <c r="O1302" t="s">
        <v>42</v>
      </c>
      <c r="P1302" s="1">
        <v>0.97417149999999997</v>
      </c>
      <c r="S1302" t="s">
        <v>275</v>
      </c>
      <c r="T1302" t="s">
        <v>41</v>
      </c>
      <c r="U1302" t="s">
        <v>26</v>
      </c>
      <c r="W1302">
        <v>1964</v>
      </c>
      <c r="X1302" t="s">
        <v>143</v>
      </c>
      <c r="AB1302" t="s">
        <v>281</v>
      </c>
      <c r="AC1302" t="s">
        <v>41</v>
      </c>
      <c r="AD1302" t="s">
        <v>28</v>
      </c>
      <c r="AF1302">
        <v>947</v>
      </c>
      <c r="AG1302" t="s">
        <v>42</v>
      </c>
    </row>
    <row r="1303" spans="1:34" x14ac:dyDescent="0.35">
      <c r="A1303" t="s">
        <v>302</v>
      </c>
      <c r="B1303" t="s">
        <v>68</v>
      </c>
      <c r="C1303" t="s">
        <v>703</v>
      </c>
      <c r="D1303">
        <v>26380</v>
      </c>
      <c r="E1303">
        <v>25106</v>
      </c>
      <c r="F1303" t="s">
        <v>132</v>
      </c>
      <c r="G1303" s="1">
        <v>1</v>
      </c>
      <c r="J1303" t="s">
        <v>307</v>
      </c>
      <c r="K1303" t="s">
        <v>68</v>
      </c>
      <c r="L1303" t="s">
        <v>32</v>
      </c>
      <c r="M1303">
        <v>13614</v>
      </c>
      <c r="N1303">
        <v>14294</v>
      </c>
      <c r="O1303" t="s">
        <v>42</v>
      </c>
      <c r="P1303" s="1">
        <v>0.95242760000000004</v>
      </c>
      <c r="S1303" t="s">
        <v>276</v>
      </c>
      <c r="T1303" t="s">
        <v>41</v>
      </c>
      <c r="U1303" t="s">
        <v>703</v>
      </c>
      <c r="V1303">
        <v>5467</v>
      </c>
      <c r="W1303">
        <v>11733</v>
      </c>
      <c r="X1303" t="s">
        <v>132</v>
      </c>
      <c r="Y1303" s="1">
        <v>0.4659507</v>
      </c>
      <c r="AB1303" t="s">
        <v>281</v>
      </c>
      <c r="AC1303" t="s">
        <v>41</v>
      </c>
      <c r="AD1303" t="s">
        <v>27</v>
      </c>
      <c r="AF1303">
        <v>921</v>
      </c>
      <c r="AG1303" t="s">
        <v>42</v>
      </c>
    </row>
    <row r="1304" spans="1:34" x14ac:dyDescent="0.35">
      <c r="A1304" t="s">
        <v>303</v>
      </c>
      <c r="B1304" t="s">
        <v>68</v>
      </c>
      <c r="C1304" t="s">
        <v>703</v>
      </c>
      <c r="D1304">
        <v>17259</v>
      </c>
      <c r="E1304">
        <v>17751</v>
      </c>
      <c r="F1304" t="s">
        <v>132</v>
      </c>
      <c r="G1304" s="1">
        <v>0.97228320000000001</v>
      </c>
      <c r="J1304" t="s">
        <v>307</v>
      </c>
      <c r="K1304" t="s">
        <v>68</v>
      </c>
      <c r="L1304" t="s">
        <v>28</v>
      </c>
      <c r="M1304">
        <v>2685</v>
      </c>
      <c r="N1304">
        <v>3073</v>
      </c>
      <c r="O1304" t="s">
        <v>42</v>
      </c>
      <c r="P1304" s="1">
        <v>0.87373900000000004</v>
      </c>
      <c r="S1304" t="s">
        <v>276</v>
      </c>
      <c r="T1304" t="s">
        <v>41</v>
      </c>
      <c r="U1304" t="s">
        <v>32</v>
      </c>
      <c r="V1304">
        <v>812</v>
      </c>
      <c r="W1304">
        <v>1859</v>
      </c>
      <c r="X1304" t="s">
        <v>132</v>
      </c>
      <c r="Y1304" s="1">
        <v>0.43679400000000002</v>
      </c>
      <c r="AB1304" t="s">
        <v>282</v>
      </c>
      <c r="AC1304" t="s">
        <v>41</v>
      </c>
      <c r="AD1304" t="s">
        <v>32</v>
      </c>
      <c r="AE1304">
        <v>3003</v>
      </c>
      <c r="AF1304">
        <v>6065</v>
      </c>
      <c r="AG1304" t="s">
        <v>132</v>
      </c>
      <c r="AH1304" s="1">
        <v>0.49513600000000002</v>
      </c>
    </row>
    <row r="1305" spans="1:34" x14ac:dyDescent="0.35">
      <c r="A1305" t="s">
        <v>304</v>
      </c>
      <c r="B1305" t="s">
        <v>68</v>
      </c>
      <c r="C1305" t="s">
        <v>703</v>
      </c>
      <c r="D1305">
        <v>22289</v>
      </c>
      <c r="E1305">
        <v>20307</v>
      </c>
      <c r="F1305" t="s">
        <v>132</v>
      </c>
      <c r="G1305" s="1">
        <v>1</v>
      </c>
      <c r="J1305" t="s">
        <v>307</v>
      </c>
      <c r="K1305" t="s">
        <v>68</v>
      </c>
      <c r="L1305" t="s">
        <v>27</v>
      </c>
      <c r="M1305">
        <v>1197</v>
      </c>
      <c r="N1305">
        <v>3075</v>
      </c>
      <c r="O1305" t="s">
        <v>42</v>
      </c>
      <c r="P1305" s="1">
        <v>0.38926830000000001</v>
      </c>
      <c r="S1305" t="s">
        <v>276</v>
      </c>
      <c r="T1305" t="s">
        <v>41</v>
      </c>
      <c r="U1305" t="s">
        <v>28</v>
      </c>
      <c r="V1305">
        <v>279</v>
      </c>
      <c r="W1305">
        <v>1656</v>
      </c>
      <c r="X1305" t="s">
        <v>132</v>
      </c>
      <c r="Y1305" s="1">
        <v>0.1684783</v>
      </c>
      <c r="AB1305" t="s">
        <v>282</v>
      </c>
      <c r="AC1305" t="s">
        <v>41</v>
      </c>
      <c r="AD1305" t="s">
        <v>703</v>
      </c>
      <c r="AE1305">
        <v>504</v>
      </c>
      <c r="AF1305">
        <v>8012</v>
      </c>
      <c r="AG1305" t="s">
        <v>132</v>
      </c>
      <c r="AH1305" s="1">
        <v>6.2905600000000006E-2</v>
      </c>
    </row>
    <row r="1306" spans="1:34" x14ac:dyDescent="0.35">
      <c r="A1306" t="s">
        <v>305</v>
      </c>
      <c r="B1306" t="s">
        <v>68</v>
      </c>
      <c r="C1306" t="s">
        <v>703</v>
      </c>
      <c r="D1306">
        <v>18124</v>
      </c>
      <c r="E1306">
        <v>18499</v>
      </c>
      <c r="F1306" t="s">
        <v>132</v>
      </c>
      <c r="G1306" s="1">
        <v>0.97972859999999995</v>
      </c>
      <c r="J1306" t="s">
        <v>307</v>
      </c>
      <c r="K1306" t="s">
        <v>41</v>
      </c>
      <c r="L1306" t="s">
        <v>26</v>
      </c>
      <c r="N1306">
        <v>1510</v>
      </c>
      <c r="O1306" t="s">
        <v>42</v>
      </c>
      <c r="S1306" t="s">
        <v>276</v>
      </c>
      <c r="T1306" t="s">
        <v>41</v>
      </c>
      <c r="U1306" t="s">
        <v>26</v>
      </c>
      <c r="W1306">
        <v>1794</v>
      </c>
      <c r="X1306" t="s">
        <v>132</v>
      </c>
      <c r="AB1306" t="s">
        <v>282</v>
      </c>
      <c r="AC1306" t="s">
        <v>41</v>
      </c>
      <c r="AD1306" t="s">
        <v>28</v>
      </c>
      <c r="AE1306">
        <v>1</v>
      </c>
      <c r="AF1306">
        <v>813</v>
      </c>
      <c r="AG1306" t="s">
        <v>132</v>
      </c>
      <c r="AH1306" s="1">
        <v>1.23E-3</v>
      </c>
    </row>
    <row r="1307" spans="1:34" x14ac:dyDescent="0.35">
      <c r="A1307" t="s">
        <v>306</v>
      </c>
      <c r="B1307" t="s">
        <v>68</v>
      </c>
      <c r="C1307" t="s">
        <v>703</v>
      </c>
      <c r="D1307">
        <v>28530</v>
      </c>
      <c r="E1307">
        <v>26264</v>
      </c>
      <c r="F1307" t="s">
        <v>42</v>
      </c>
      <c r="G1307" s="1">
        <v>1</v>
      </c>
      <c r="J1307" t="s">
        <v>308</v>
      </c>
      <c r="K1307" t="s">
        <v>41</v>
      </c>
      <c r="L1307" t="s">
        <v>703</v>
      </c>
      <c r="M1307">
        <v>8954</v>
      </c>
      <c r="N1307">
        <v>8718</v>
      </c>
      <c r="O1307" t="s">
        <v>42</v>
      </c>
      <c r="P1307" s="1">
        <v>1</v>
      </c>
      <c r="S1307" t="s">
        <v>276</v>
      </c>
      <c r="T1307" t="s">
        <v>41</v>
      </c>
      <c r="U1307" t="s">
        <v>27</v>
      </c>
      <c r="W1307">
        <v>2312</v>
      </c>
      <c r="X1307" t="s">
        <v>132</v>
      </c>
      <c r="AB1307" t="s">
        <v>282</v>
      </c>
      <c r="AC1307" t="s">
        <v>41</v>
      </c>
      <c r="AD1307" t="s">
        <v>26</v>
      </c>
      <c r="AF1307">
        <v>563</v>
      </c>
      <c r="AG1307" t="s">
        <v>132</v>
      </c>
    </row>
    <row r="1308" spans="1:34" x14ac:dyDescent="0.35">
      <c r="A1308" t="s">
        <v>307</v>
      </c>
      <c r="B1308" t="s">
        <v>68</v>
      </c>
      <c r="C1308" t="s">
        <v>703</v>
      </c>
      <c r="D1308">
        <v>24888</v>
      </c>
      <c r="E1308">
        <v>24895</v>
      </c>
      <c r="F1308" t="s">
        <v>42</v>
      </c>
      <c r="G1308" s="1">
        <v>0.99971880000000002</v>
      </c>
      <c r="J1308" t="s">
        <v>308</v>
      </c>
      <c r="K1308" t="s">
        <v>41</v>
      </c>
      <c r="L1308" t="s">
        <v>28</v>
      </c>
      <c r="M1308">
        <v>1224</v>
      </c>
      <c r="N1308">
        <v>1342</v>
      </c>
      <c r="O1308" t="s">
        <v>42</v>
      </c>
      <c r="P1308" s="1">
        <v>0.91207150000000003</v>
      </c>
      <c r="S1308" t="s">
        <v>277</v>
      </c>
      <c r="T1308" t="s">
        <v>41</v>
      </c>
      <c r="U1308" t="s">
        <v>32</v>
      </c>
      <c r="V1308">
        <v>6236</v>
      </c>
      <c r="W1308">
        <v>7131</v>
      </c>
      <c r="X1308" t="s">
        <v>143</v>
      </c>
      <c r="Y1308" s="1">
        <v>0.87449160000000004</v>
      </c>
      <c r="AB1308" t="s">
        <v>282</v>
      </c>
      <c r="AC1308" t="s">
        <v>41</v>
      </c>
      <c r="AD1308" t="s">
        <v>27</v>
      </c>
      <c r="AF1308">
        <v>912</v>
      </c>
      <c r="AG1308" t="s">
        <v>132</v>
      </c>
    </row>
    <row r="1309" spans="1:34" x14ac:dyDescent="0.35">
      <c r="A1309" t="s">
        <v>308</v>
      </c>
      <c r="B1309" t="s">
        <v>41</v>
      </c>
      <c r="C1309" t="s">
        <v>703</v>
      </c>
      <c r="D1309">
        <v>9114</v>
      </c>
      <c r="E1309">
        <v>8718</v>
      </c>
      <c r="F1309" t="s">
        <v>42</v>
      </c>
      <c r="G1309" s="1">
        <v>1</v>
      </c>
      <c r="J1309" t="s">
        <v>308</v>
      </c>
      <c r="K1309" t="s">
        <v>41</v>
      </c>
      <c r="L1309" t="s">
        <v>32</v>
      </c>
      <c r="M1309">
        <v>3106</v>
      </c>
      <c r="N1309">
        <v>3421</v>
      </c>
      <c r="O1309" t="s">
        <v>42</v>
      </c>
      <c r="P1309" s="1">
        <v>0.90792170000000005</v>
      </c>
      <c r="S1309" t="s">
        <v>277</v>
      </c>
      <c r="T1309" t="s">
        <v>41</v>
      </c>
      <c r="U1309" t="s">
        <v>703</v>
      </c>
      <c r="V1309">
        <v>8272</v>
      </c>
      <c r="W1309">
        <v>13751</v>
      </c>
      <c r="X1309" t="s">
        <v>143</v>
      </c>
      <c r="Y1309" s="1">
        <v>0.60155619999999999</v>
      </c>
      <c r="AB1309" t="s">
        <v>283</v>
      </c>
      <c r="AC1309" t="s">
        <v>41</v>
      </c>
      <c r="AD1309" t="s">
        <v>32</v>
      </c>
      <c r="AE1309">
        <v>1523</v>
      </c>
      <c r="AF1309">
        <v>4349</v>
      </c>
      <c r="AG1309" t="s">
        <v>132</v>
      </c>
      <c r="AH1309" s="1">
        <v>0.35019539999999999</v>
      </c>
    </row>
    <row r="1310" spans="1:34" x14ac:dyDescent="0.35">
      <c r="A1310" t="s">
        <v>309</v>
      </c>
      <c r="B1310" t="s">
        <v>41</v>
      </c>
      <c r="C1310" t="s">
        <v>703</v>
      </c>
      <c r="D1310">
        <v>11968</v>
      </c>
      <c r="E1310">
        <v>12806</v>
      </c>
      <c r="F1310" t="s">
        <v>132</v>
      </c>
      <c r="G1310" s="1">
        <v>0.93456189999999995</v>
      </c>
      <c r="J1310" t="s">
        <v>308</v>
      </c>
      <c r="K1310" t="s">
        <v>41</v>
      </c>
      <c r="L1310" t="s">
        <v>27</v>
      </c>
      <c r="M1310">
        <v>408</v>
      </c>
      <c r="N1310">
        <v>1230</v>
      </c>
      <c r="O1310" t="s">
        <v>42</v>
      </c>
      <c r="P1310" s="1">
        <v>0.33170729999999998</v>
      </c>
      <c r="S1310" t="s">
        <v>277</v>
      </c>
      <c r="T1310" t="s">
        <v>41</v>
      </c>
      <c r="U1310" t="s">
        <v>28</v>
      </c>
      <c r="V1310">
        <v>553</v>
      </c>
      <c r="W1310">
        <v>1976</v>
      </c>
      <c r="X1310" t="s">
        <v>143</v>
      </c>
      <c r="Y1310" s="1">
        <v>0.2798583</v>
      </c>
      <c r="AB1310" t="s">
        <v>283</v>
      </c>
      <c r="AC1310" t="s">
        <v>41</v>
      </c>
      <c r="AD1310" t="s">
        <v>703</v>
      </c>
      <c r="AE1310">
        <v>612</v>
      </c>
      <c r="AF1310">
        <v>14256</v>
      </c>
      <c r="AG1310" t="s">
        <v>132</v>
      </c>
      <c r="AH1310" s="1">
        <v>4.2929299999999997E-2</v>
      </c>
    </row>
    <row r="1311" spans="1:34" x14ac:dyDescent="0.35">
      <c r="A1311" t="s">
        <v>310</v>
      </c>
      <c r="B1311" t="s">
        <v>41</v>
      </c>
      <c r="C1311" t="s">
        <v>703</v>
      </c>
      <c r="D1311">
        <v>37213</v>
      </c>
      <c r="E1311">
        <v>36998</v>
      </c>
      <c r="F1311" t="s">
        <v>132</v>
      </c>
      <c r="G1311" s="1">
        <v>1</v>
      </c>
      <c r="J1311" t="s">
        <v>308</v>
      </c>
      <c r="K1311" t="s">
        <v>41</v>
      </c>
      <c r="L1311" t="s">
        <v>26</v>
      </c>
      <c r="N1311">
        <v>708</v>
      </c>
      <c r="O1311" t="s">
        <v>42</v>
      </c>
      <c r="S1311" t="s">
        <v>277</v>
      </c>
      <c r="T1311" t="s">
        <v>41</v>
      </c>
      <c r="U1311" t="s">
        <v>27</v>
      </c>
      <c r="V1311">
        <v>2</v>
      </c>
      <c r="W1311">
        <v>2024</v>
      </c>
      <c r="X1311" t="s">
        <v>143</v>
      </c>
      <c r="Y1311" s="1">
        <v>9.881E-4</v>
      </c>
      <c r="AB1311" t="s">
        <v>283</v>
      </c>
      <c r="AC1311" t="s">
        <v>41</v>
      </c>
      <c r="AD1311" t="s">
        <v>28</v>
      </c>
      <c r="AE1311">
        <v>1</v>
      </c>
      <c r="AF1311">
        <v>1509</v>
      </c>
      <c r="AG1311" t="s">
        <v>132</v>
      </c>
      <c r="AH1311" s="1">
        <v>6.6270000000000001E-4</v>
      </c>
    </row>
    <row r="1312" spans="1:34" x14ac:dyDescent="0.35">
      <c r="A1312" t="s">
        <v>311</v>
      </c>
      <c r="B1312" t="s">
        <v>41</v>
      </c>
      <c r="C1312" t="s">
        <v>703</v>
      </c>
      <c r="D1312">
        <v>15205</v>
      </c>
      <c r="E1312">
        <v>15068</v>
      </c>
      <c r="F1312" t="s">
        <v>132</v>
      </c>
      <c r="G1312" s="1">
        <v>1</v>
      </c>
      <c r="J1312" t="s">
        <v>309</v>
      </c>
      <c r="K1312" t="s">
        <v>41</v>
      </c>
      <c r="L1312" t="s">
        <v>32</v>
      </c>
      <c r="M1312">
        <v>6947</v>
      </c>
      <c r="N1312">
        <v>7237</v>
      </c>
      <c r="O1312" t="s">
        <v>132</v>
      </c>
      <c r="P1312" s="1">
        <v>0.95992820000000001</v>
      </c>
      <c r="S1312" t="s">
        <v>277</v>
      </c>
      <c r="T1312" t="s">
        <v>41</v>
      </c>
      <c r="U1312" t="s">
        <v>26</v>
      </c>
      <c r="W1312">
        <v>1062</v>
      </c>
      <c r="X1312" t="s">
        <v>143</v>
      </c>
      <c r="AB1312" t="s">
        <v>283</v>
      </c>
      <c r="AC1312" t="s">
        <v>41</v>
      </c>
      <c r="AD1312" t="s">
        <v>26</v>
      </c>
      <c r="AF1312">
        <v>1495</v>
      </c>
      <c r="AG1312" t="s">
        <v>132</v>
      </c>
    </row>
    <row r="1313" spans="1:34" x14ac:dyDescent="0.35">
      <c r="A1313" t="s">
        <v>312</v>
      </c>
      <c r="B1313" t="s">
        <v>41</v>
      </c>
      <c r="C1313" t="s">
        <v>703</v>
      </c>
      <c r="D1313">
        <v>5665</v>
      </c>
      <c r="E1313">
        <v>6669</v>
      </c>
      <c r="F1313" t="s">
        <v>132</v>
      </c>
      <c r="G1313" s="1">
        <v>0.84945269999999995</v>
      </c>
      <c r="J1313" t="s">
        <v>309</v>
      </c>
      <c r="K1313" t="s">
        <v>41</v>
      </c>
      <c r="L1313" t="s">
        <v>703</v>
      </c>
      <c r="M1313">
        <v>11656</v>
      </c>
      <c r="N1313">
        <v>12806</v>
      </c>
      <c r="O1313" t="s">
        <v>132</v>
      </c>
      <c r="P1313" s="1">
        <v>0.91019830000000002</v>
      </c>
      <c r="S1313" t="s">
        <v>278</v>
      </c>
      <c r="T1313" t="s">
        <v>41</v>
      </c>
      <c r="U1313" t="s">
        <v>32</v>
      </c>
      <c r="V1313">
        <v>8869</v>
      </c>
      <c r="W1313">
        <v>9875</v>
      </c>
      <c r="X1313" t="s">
        <v>143</v>
      </c>
      <c r="Y1313" s="1">
        <v>0.8981266</v>
      </c>
      <c r="AB1313" t="s">
        <v>283</v>
      </c>
      <c r="AC1313" t="s">
        <v>41</v>
      </c>
      <c r="AD1313" t="s">
        <v>27</v>
      </c>
      <c r="AF1313">
        <v>2148</v>
      </c>
      <c r="AG1313" t="s">
        <v>132</v>
      </c>
    </row>
    <row r="1314" spans="1:34" x14ac:dyDescent="0.35">
      <c r="A1314" t="s">
        <v>313</v>
      </c>
      <c r="B1314" t="s">
        <v>41</v>
      </c>
      <c r="C1314" t="s">
        <v>703</v>
      </c>
      <c r="D1314">
        <v>19817</v>
      </c>
      <c r="E1314">
        <v>19043</v>
      </c>
      <c r="F1314" t="s">
        <v>132</v>
      </c>
      <c r="G1314" s="1">
        <v>1</v>
      </c>
      <c r="J1314" t="s">
        <v>309</v>
      </c>
      <c r="K1314" t="s">
        <v>41</v>
      </c>
      <c r="L1314" t="s">
        <v>28</v>
      </c>
      <c r="M1314">
        <v>1345</v>
      </c>
      <c r="N1314">
        <v>1687</v>
      </c>
      <c r="O1314" t="s">
        <v>132</v>
      </c>
      <c r="P1314" s="1">
        <v>0.79727329999999996</v>
      </c>
      <c r="S1314" t="s">
        <v>278</v>
      </c>
      <c r="T1314" t="s">
        <v>41</v>
      </c>
      <c r="U1314" t="s">
        <v>703</v>
      </c>
      <c r="V1314">
        <v>10088</v>
      </c>
      <c r="W1314">
        <v>16434</v>
      </c>
      <c r="X1314" t="s">
        <v>143</v>
      </c>
      <c r="Y1314" s="1">
        <v>0.61384930000000004</v>
      </c>
      <c r="AB1314" t="s">
        <v>284</v>
      </c>
      <c r="AC1314" t="s">
        <v>41</v>
      </c>
      <c r="AD1314" t="s">
        <v>32</v>
      </c>
      <c r="AE1314">
        <v>2526</v>
      </c>
      <c r="AF1314">
        <v>5295</v>
      </c>
      <c r="AG1314" t="s">
        <v>42</v>
      </c>
      <c r="AH1314" s="1">
        <v>0.47705379999999997</v>
      </c>
    </row>
    <row r="1315" spans="1:34" x14ac:dyDescent="0.35">
      <c r="A1315" t="s">
        <v>314</v>
      </c>
      <c r="B1315" t="s">
        <v>41</v>
      </c>
      <c r="C1315" t="s">
        <v>703</v>
      </c>
      <c r="D1315">
        <v>46223</v>
      </c>
      <c r="E1315">
        <v>48111</v>
      </c>
      <c r="F1315" t="s">
        <v>132</v>
      </c>
      <c r="G1315" s="1">
        <v>0.96075739999999998</v>
      </c>
      <c r="J1315" t="s">
        <v>309</v>
      </c>
      <c r="K1315" t="s">
        <v>41</v>
      </c>
      <c r="L1315" t="s">
        <v>27</v>
      </c>
      <c r="M1315">
        <v>703</v>
      </c>
      <c r="N1315">
        <v>1588</v>
      </c>
      <c r="O1315" t="s">
        <v>132</v>
      </c>
      <c r="P1315" s="1">
        <v>0.44269520000000001</v>
      </c>
      <c r="S1315" t="s">
        <v>278</v>
      </c>
      <c r="T1315" t="s">
        <v>41</v>
      </c>
      <c r="U1315" t="s">
        <v>28</v>
      </c>
      <c r="V1315">
        <v>619</v>
      </c>
      <c r="W1315">
        <v>2023</v>
      </c>
      <c r="X1315" t="s">
        <v>143</v>
      </c>
      <c r="Y1315" s="1">
        <v>0.30598120000000001</v>
      </c>
      <c r="AB1315" t="s">
        <v>284</v>
      </c>
      <c r="AC1315" t="s">
        <v>41</v>
      </c>
      <c r="AD1315" t="s">
        <v>703</v>
      </c>
      <c r="AE1315">
        <v>533</v>
      </c>
      <c r="AF1315">
        <v>9718</v>
      </c>
      <c r="AG1315" t="s">
        <v>42</v>
      </c>
      <c r="AH1315" s="1">
        <v>5.4846699999999998E-2</v>
      </c>
    </row>
    <row r="1316" spans="1:34" x14ac:dyDescent="0.35">
      <c r="A1316" t="s">
        <v>315</v>
      </c>
      <c r="B1316" t="s">
        <v>41</v>
      </c>
      <c r="C1316" t="s">
        <v>703</v>
      </c>
      <c r="D1316">
        <v>3814</v>
      </c>
      <c r="E1316">
        <v>4437</v>
      </c>
      <c r="F1316" t="s">
        <v>132</v>
      </c>
      <c r="G1316" s="1">
        <v>0.85958979999999996</v>
      </c>
      <c r="J1316" t="s">
        <v>309</v>
      </c>
      <c r="K1316" t="s">
        <v>41</v>
      </c>
      <c r="L1316" t="s">
        <v>26</v>
      </c>
      <c r="M1316">
        <v>2</v>
      </c>
      <c r="N1316">
        <v>619</v>
      </c>
      <c r="O1316" t="s">
        <v>132</v>
      </c>
      <c r="P1316" s="1">
        <v>3.2309999999999999E-3</v>
      </c>
      <c r="S1316" t="s">
        <v>278</v>
      </c>
      <c r="T1316" t="s">
        <v>41</v>
      </c>
      <c r="U1316" t="s">
        <v>27</v>
      </c>
      <c r="V1316">
        <v>5</v>
      </c>
      <c r="W1316">
        <v>2036</v>
      </c>
      <c r="X1316" t="s">
        <v>143</v>
      </c>
      <c r="Y1316" s="1">
        <v>2.4558000000000002E-3</v>
      </c>
      <c r="AB1316" t="s">
        <v>284</v>
      </c>
      <c r="AC1316" t="s">
        <v>41</v>
      </c>
      <c r="AD1316" t="s">
        <v>26</v>
      </c>
      <c r="AF1316">
        <v>730</v>
      </c>
      <c r="AG1316" t="s">
        <v>42</v>
      </c>
    </row>
    <row r="1317" spans="1:34" x14ac:dyDescent="0.35">
      <c r="A1317" t="s">
        <v>316</v>
      </c>
      <c r="B1317" t="s">
        <v>41</v>
      </c>
      <c r="C1317" t="s">
        <v>703</v>
      </c>
      <c r="D1317">
        <v>22201</v>
      </c>
      <c r="E1317">
        <v>23775</v>
      </c>
      <c r="F1317" t="s">
        <v>132</v>
      </c>
      <c r="G1317" s="1">
        <v>0.93379599999999996</v>
      </c>
      <c r="J1317" t="s">
        <v>310</v>
      </c>
      <c r="K1317" t="s">
        <v>41</v>
      </c>
      <c r="L1317" t="s">
        <v>703</v>
      </c>
      <c r="M1317">
        <v>36059</v>
      </c>
      <c r="N1317">
        <v>36998</v>
      </c>
      <c r="O1317" t="s">
        <v>132</v>
      </c>
      <c r="P1317" s="1">
        <v>0.97462020000000005</v>
      </c>
      <c r="S1317" t="s">
        <v>278</v>
      </c>
      <c r="T1317" t="s">
        <v>41</v>
      </c>
      <c r="U1317" t="s">
        <v>26</v>
      </c>
      <c r="W1317">
        <v>1135</v>
      </c>
      <c r="X1317" t="s">
        <v>143</v>
      </c>
      <c r="AB1317" t="s">
        <v>284</v>
      </c>
      <c r="AC1317" t="s">
        <v>41</v>
      </c>
      <c r="AD1317" t="s">
        <v>28</v>
      </c>
      <c r="AF1317">
        <v>1265</v>
      </c>
      <c r="AG1317" t="s">
        <v>42</v>
      </c>
    </row>
    <row r="1318" spans="1:34" x14ac:dyDescent="0.35">
      <c r="A1318" t="s">
        <v>317</v>
      </c>
      <c r="B1318" t="s">
        <v>57</v>
      </c>
      <c r="C1318" t="s">
        <v>703</v>
      </c>
      <c r="D1318">
        <v>18427</v>
      </c>
      <c r="E1318">
        <v>20372</v>
      </c>
      <c r="F1318" t="s">
        <v>132</v>
      </c>
      <c r="G1318" s="1">
        <v>0.90452580000000005</v>
      </c>
      <c r="J1318" t="s">
        <v>310</v>
      </c>
      <c r="K1318" t="s">
        <v>41</v>
      </c>
      <c r="L1318" t="s">
        <v>32</v>
      </c>
      <c r="M1318">
        <v>12446</v>
      </c>
      <c r="N1318">
        <v>13881</v>
      </c>
      <c r="O1318" t="s">
        <v>132</v>
      </c>
      <c r="P1318" s="1">
        <v>0.89662129999999995</v>
      </c>
      <c r="S1318" t="s">
        <v>279</v>
      </c>
      <c r="T1318" t="s">
        <v>41</v>
      </c>
      <c r="U1318" t="s">
        <v>32</v>
      </c>
      <c r="V1318">
        <v>402</v>
      </c>
      <c r="W1318">
        <v>689</v>
      </c>
      <c r="X1318" t="s">
        <v>143</v>
      </c>
      <c r="Y1318" s="1">
        <v>0.58345429999999998</v>
      </c>
      <c r="AB1318" t="s">
        <v>284</v>
      </c>
      <c r="AC1318" t="s">
        <v>41</v>
      </c>
      <c r="AD1318" t="s">
        <v>27</v>
      </c>
      <c r="AF1318">
        <v>1301</v>
      </c>
      <c r="AG1318" t="s">
        <v>42</v>
      </c>
    </row>
    <row r="1319" spans="1:34" x14ac:dyDescent="0.35">
      <c r="A1319" t="s">
        <v>318</v>
      </c>
      <c r="B1319" t="s">
        <v>41</v>
      </c>
      <c r="C1319" t="s">
        <v>703</v>
      </c>
      <c r="D1319">
        <v>6169</v>
      </c>
      <c r="E1319">
        <v>7257</v>
      </c>
      <c r="F1319" t="s">
        <v>132</v>
      </c>
      <c r="G1319" s="1">
        <v>0.85007580000000005</v>
      </c>
      <c r="J1319" t="s">
        <v>310</v>
      </c>
      <c r="K1319" t="s">
        <v>41</v>
      </c>
      <c r="L1319" t="s">
        <v>28</v>
      </c>
      <c r="M1319">
        <v>3135</v>
      </c>
      <c r="N1319">
        <v>4350</v>
      </c>
      <c r="O1319" t="s">
        <v>132</v>
      </c>
      <c r="P1319" s="1">
        <v>0.72068969999999999</v>
      </c>
      <c r="S1319" t="s">
        <v>279</v>
      </c>
      <c r="T1319" t="s">
        <v>41</v>
      </c>
      <c r="U1319" t="s">
        <v>703</v>
      </c>
      <c r="V1319">
        <v>527</v>
      </c>
      <c r="W1319">
        <v>1844</v>
      </c>
      <c r="X1319" t="s">
        <v>143</v>
      </c>
      <c r="Y1319" s="1">
        <v>0.28579179999999998</v>
      </c>
      <c r="AB1319" t="s">
        <v>285</v>
      </c>
      <c r="AC1319" t="s">
        <v>41</v>
      </c>
      <c r="AD1319" t="s">
        <v>32</v>
      </c>
      <c r="AE1319">
        <v>3374</v>
      </c>
      <c r="AF1319">
        <v>6804</v>
      </c>
      <c r="AG1319" t="s">
        <v>132</v>
      </c>
      <c r="AH1319" s="1">
        <v>0.49588480000000001</v>
      </c>
    </row>
    <row r="1320" spans="1:34" x14ac:dyDescent="0.35">
      <c r="A1320" t="s">
        <v>319</v>
      </c>
      <c r="B1320" t="s">
        <v>68</v>
      </c>
      <c r="C1320" t="s">
        <v>703</v>
      </c>
      <c r="D1320">
        <v>21369</v>
      </c>
      <c r="E1320">
        <v>22497</v>
      </c>
      <c r="F1320" t="s">
        <v>132</v>
      </c>
      <c r="G1320" s="1">
        <v>0.94986000000000004</v>
      </c>
      <c r="J1320" t="s">
        <v>310</v>
      </c>
      <c r="K1320" t="s">
        <v>41</v>
      </c>
      <c r="L1320" t="s">
        <v>27</v>
      </c>
      <c r="M1320">
        <v>1944</v>
      </c>
      <c r="N1320">
        <v>5033</v>
      </c>
      <c r="O1320" t="s">
        <v>132</v>
      </c>
      <c r="P1320" s="1">
        <v>0.3862507</v>
      </c>
      <c r="S1320" t="s">
        <v>279</v>
      </c>
      <c r="T1320" t="s">
        <v>41</v>
      </c>
      <c r="U1320" t="s">
        <v>28</v>
      </c>
      <c r="V1320">
        <v>11</v>
      </c>
      <c r="W1320">
        <v>107</v>
      </c>
      <c r="X1320" t="s">
        <v>143</v>
      </c>
      <c r="Y1320" s="1">
        <v>0.1028037</v>
      </c>
      <c r="AB1320" t="s">
        <v>285</v>
      </c>
      <c r="AC1320" t="s">
        <v>41</v>
      </c>
      <c r="AD1320" t="s">
        <v>703</v>
      </c>
      <c r="AE1320">
        <v>425</v>
      </c>
      <c r="AF1320">
        <v>15117</v>
      </c>
      <c r="AG1320" t="s">
        <v>132</v>
      </c>
      <c r="AH1320" s="1">
        <v>2.8114E-2</v>
      </c>
    </row>
    <row r="1321" spans="1:34" x14ac:dyDescent="0.35">
      <c r="A1321" t="s">
        <v>320</v>
      </c>
      <c r="B1321" t="s">
        <v>41</v>
      </c>
      <c r="C1321" t="s">
        <v>703</v>
      </c>
      <c r="D1321">
        <v>21830</v>
      </c>
      <c r="E1321">
        <v>23144</v>
      </c>
      <c r="F1321" t="s">
        <v>132</v>
      </c>
      <c r="G1321" s="1">
        <v>0.94322499999999998</v>
      </c>
      <c r="J1321" t="s">
        <v>310</v>
      </c>
      <c r="K1321" t="s">
        <v>41</v>
      </c>
      <c r="L1321" t="s">
        <v>26</v>
      </c>
      <c r="M1321">
        <v>1</v>
      </c>
      <c r="N1321">
        <v>2772</v>
      </c>
      <c r="O1321" t="s">
        <v>132</v>
      </c>
      <c r="P1321" s="1">
        <v>3.6079999999999999E-4</v>
      </c>
      <c r="S1321" t="s">
        <v>279</v>
      </c>
      <c r="T1321" t="s">
        <v>41</v>
      </c>
      <c r="U1321" t="s">
        <v>26</v>
      </c>
      <c r="W1321">
        <v>185</v>
      </c>
      <c r="X1321" t="s">
        <v>143</v>
      </c>
      <c r="AB1321" t="s">
        <v>285</v>
      </c>
      <c r="AC1321" t="s">
        <v>41</v>
      </c>
      <c r="AD1321" t="s">
        <v>26</v>
      </c>
      <c r="AF1321">
        <v>1551</v>
      </c>
      <c r="AG1321" t="s">
        <v>132</v>
      </c>
    </row>
    <row r="1322" spans="1:34" x14ac:dyDescent="0.35">
      <c r="A1322" t="s">
        <v>321</v>
      </c>
      <c r="B1322" t="s">
        <v>70</v>
      </c>
      <c r="C1322" t="s">
        <v>703</v>
      </c>
      <c r="D1322">
        <v>21093</v>
      </c>
      <c r="E1322">
        <v>16893</v>
      </c>
      <c r="F1322" t="s">
        <v>132</v>
      </c>
      <c r="G1322" s="1">
        <v>1</v>
      </c>
      <c r="J1322" t="s">
        <v>311</v>
      </c>
      <c r="K1322" t="s">
        <v>41</v>
      </c>
      <c r="L1322" t="s">
        <v>32</v>
      </c>
      <c r="M1322">
        <v>6466</v>
      </c>
      <c r="N1322">
        <v>6366</v>
      </c>
      <c r="O1322" t="s">
        <v>132</v>
      </c>
      <c r="P1322" s="1">
        <v>1</v>
      </c>
      <c r="S1322" t="s">
        <v>279</v>
      </c>
      <c r="T1322" t="s">
        <v>41</v>
      </c>
      <c r="U1322" t="s">
        <v>27</v>
      </c>
      <c r="W1322">
        <v>147</v>
      </c>
      <c r="X1322" t="s">
        <v>143</v>
      </c>
      <c r="AB1322" t="s">
        <v>285</v>
      </c>
      <c r="AC1322" t="s">
        <v>41</v>
      </c>
      <c r="AD1322" t="s">
        <v>28</v>
      </c>
      <c r="AF1322">
        <v>2006</v>
      </c>
      <c r="AG1322" t="s">
        <v>132</v>
      </c>
    </row>
    <row r="1323" spans="1:34" x14ac:dyDescent="0.35">
      <c r="A1323" t="s">
        <v>322</v>
      </c>
      <c r="B1323" t="s">
        <v>41</v>
      </c>
      <c r="C1323" t="s">
        <v>703</v>
      </c>
      <c r="D1323">
        <v>5105</v>
      </c>
      <c r="E1323">
        <v>5176</v>
      </c>
      <c r="F1323" t="s">
        <v>132</v>
      </c>
      <c r="G1323" s="1">
        <v>0.98628280000000002</v>
      </c>
      <c r="J1323" t="s">
        <v>311</v>
      </c>
      <c r="K1323" t="s">
        <v>41</v>
      </c>
      <c r="L1323" t="s">
        <v>703</v>
      </c>
      <c r="M1323">
        <v>14797</v>
      </c>
      <c r="N1323">
        <v>15068</v>
      </c>
      <c r="O1323" t="s">
        <v>132</v>
      </c>
      <c r="P1323" s="1">
        <v>0.98201490000000002</v>
      </c>
      <c r="S1323" t="s">
        <v>280</v>
      </c>
      <c r="T1323" t="s">
        <v>41</v>
      </c>
      <c r="U1323" t="s">
        <v>32</v>
      </c>
      <c r="V1323">
        <v>2784</v>
      </c>
      <c r="W1323">
        <v>3424</v>
      </c>
      <c r="X1323" t="s">
        <v>143</v>
      </c>
      <c r="Y1323" s="1">
        <v>0.81308409999999998</v>
      </c>
      <c r="AB1323" t="s">
        <v>285</v>
      </c>
      <c r="AC1323" t="s">
        <v>41</v>
      </c>
      <c r="AD1323" t="s">
        <v>27</v>
      </c>
      <c r="AF1323">
        <v>2448</v>
      </c>
      <c r="AG1323" t="s">
        <v>132</v>
      </c>
    </row>
    <row r="1324" spans="1:34" x14ac:dyDescent="0.35">
      <c r="A1324" t="s">
        <v>323</v>
      </c>
      <c r="B1324" t="s">
        <v>70</v>
      </c>
      <c r="C1324" t="s">
        <v>703</v>
      </c>
      <c r="D1324">
        <v>11035</v>
      </c>
      <c r="E1324">
        <v>10872</v>
      </c>
      <c r="F1324" t="s">
        <v>132</v>
      </c>
      <c r="G1324" s="1">
        <v>1</v>
      </c>
      <c r="J1324" t="s">
        <v>311</v>
      </c>
      <c r="K1324" t="s">
        <v>41</v>
      </c>
      <c r="L1324" t="s">
        <v>28</v>
      </c>
      <c r="M1324">
        <v>1071</v>
      </c>
      <c r="N1324">
        <v>1279</v>
      </c>
      <c r="O1324" t="s">
        <v>132</v>
      </c>
      <c r="P1324" s="1">
        <v>0.83737300000000003</v>
      </c>
      <c r="S1324" t="s">
        <v>280</v>
      </c>
      <c r="T1324" t="s">
        <v>41</v>
      </c>
      <c r="U1324" t="s">
        <v>703</v>
      </c>
      <c r="V1324">
        <v>5471</v>
      </c>
      <c r="W1324">
        <v>9840</v>
      </c>
      <c r="X1324" t="s">
        <v>143</v>
      </c>
      <c r="Y1324" s="1">
        <v>0.55599589999999999</v>
      </c>
      <c r="AB1324" t="s">
        <v>286</v>
      </c>
      <c r="AC1324" t="s">
        <v>41</v>
      </c>
      <c r="AD1324" t="s">
        <v>32</v>
      </c>
      <c r="AE1324">
        <v>3258</v>
      </c>
      <c r="AF1324">
        <v>8191</v>
      </c>
      <c r="AG1324" t="s">
        <v>132</v>
      </c>
      <c r="AH1324" s="1">
        <v>0.39775359999999998</v>
      </c>
    </row>
    <row r="1325" spans="1:34" x14ac:dyDescent="0.35">
      <c r="A1325" t="s">
        <v>324</v>
      </c>
      <c r="B1325" t="s">
        <v>70</v>
      </c>
      <c r="C1325" t="s">
        <v>703</v>
      </c>
      <c r="D1325">
        <v>14073</v>
      </c>
      <c r="E1325">
        <v>14327</v>
      </c>
      <c r="F1325" t="s">
        <v>132</v>
      </c>
      <c r="G1325" s="1">
        <v>0.98227129999999996</v>
      </c>
      <c r="J1325" t="s">
        <v>311</v>
      </c>
      <c r="K1325" t="s">
        <v>41</v>
      </c>
      <c r="L1325" t="s">
        <v>27</v>
      </c>
      <c r="M1325">
        <v>707</v>
      </c>
      <c r="N1325">
        <v>1528</v>
      </c>
      <c r="O1325" t="s">
        <v>132</v>
      </c>
      <c r="P1325" s="1">
        <v>0.4626963</v>
      </c>
      <c r="S1325" t="s">
        <v>280</v>
      </c>
      <c r="T1325" t="s">
        <v>41</v>
      </c>
      <c r="U1325" t="s">
        <v>28</v>
      </c>
      <c r="V1325">
        <v>301</v>
      </c>
      <c r="W1325">
        <v>1679</v>
      </c>
      <c r="X1325" t="s">
        <v>143</v>
      </c>
      <c r="Y1325" s="1">
        <v>0.1792734</v>
      </c>
      <c r="AB1325" t="s">
        <v>286</v>
      </c>
      <c r="AC1325" t="s">
        <v>41</v>
      </c>
      <c r="AD1325" t="s">
        <v>703</v>
      </c>
      <c r="AE1325">
        <v>593</v>
      </c>
      <c r="AF1325">
        <v>19754</v>
      </c>
      <c r="AG1325" t="s">
        <v>132</v>
      </c>
      <c r="AH1325" s="1">
        <v>3.0019199999999999E-2</v>
      </c>
    </row>
    <row r="1326" spans="1:34" x14ac:dyDescent="0.35">
      <c r="A1326" t="s">
        <v>325</v>
      </c>
      <c r="B1326" t="s">
        <v>70</v>
      </c>
      <c r="C1326" t="s">
        <v>703</v>
      </c>
      <c r="D1326">
        <v>23085</v>
      </c>
      <c r="E1326">
        <v>23037</v>
      </c>
      <c r="F1326" t="s">
        <v>132</v>
      </c>
      <c r="G1326" s="1">
        <v>1.002084</v>
      </c>
      <c r="J1326" t="s">
        <v>311</v>
      </c>
      <c r="K1326" t="s">
        <v>41</v>
      </c>
      <c r="L1326" t="s">
        <v>26</v>
      </c>
      <c r="M1326">
        <v>1</v>
      </c>
      <c r="N1326">
        <v>936</v>
      </c>
      <c r="O1326" t="s">
        <v>132</v>
      </c>
      <c r="P1326" s="1">
        <v>1.0683999999999999E-3</v>
      </c>
      <c r="S1326" t="s">
        <v>280</v>
      </c>
      <c r="T1326" t="s">
        <v>41</v>
      </c>
      <c r="U1326" t="s">
        <v>27</v>
      </c>
      <c r="V1326">
        <v>4</v>
      </c>
      <c r="W1326">
        <v>1746</v>
      </c>
      <c r="X1326" t="s">
        <v>143</v>
      </c>
      <c r="Y1326" s="1">
        <v>2.2910000000000001E-3</v>
      </c>
      <c r="AB1326" t="s">
        <v>286</v>
      </c>
      <c r="AC1326" t="s">
        <v>41</v>
      </c>
      <c r="AD1326" t="s">
        <v>28</v>
      </c>
      <c r="AE1326">
        <v>3</v>
      </c>
      <c r="AF1326">
        <v>2580</v>
      </c>
      <c r="AG1326" t="s">
        <v>132</v>
      </c>
      <c r="AH1326" s="1">
        <v>1.1628000000000001E-3</v>
      </c>
    </row>
    <row r="1327" spans="1:34" x14ac:dyDescent="0.35">
      <c r="A1327" t="s">
        <v>326</v>
      </c>
      <c r="B1327" t="s">
        <v>57</v>
      </c>
      <c r="C1327" t="s">
        <v>703</v>
      </c>
      <c r="D1327">
        <v>7435</v>
      </c>
      <c r="E1327">
        <v>8009</v>
      </c>
      <c r="F1327" t="s">
        <v>132</v>
      </c>
      <c r="G1327" s="1">
        <v>0.92833060000000001</v>
      </c>
      <c r="J1327" t="s">
        <v>312</v>
      </c>
      <c r="K1327" t="s">
        <v>41</v>
      </c>
      <c r="L1327" t="s">
        <v>32</v>
      </c>
      <c r="M1327">
        <v>3015</v>
      </c>
      <c r="N1327">
        <v>3309</v>
      </c>
      <c r="O1327" t="s">
        <v>132</v>
      </c>
      <c r="P1327" s="1">
        <v>0.91115139999999994</v>
      </c>
      <c r="S1327" t="s">
        <v>280</v>
      </c>
      <c r="T1327" t="s">
        <v>41</v>
      </c>
      <c r="U1327" t="s">
        <v>26</v>
      </c>
      <c r="W1327">
        <v>793</v>
      </c>
      <c r="X1327" t="s">
        <v>143</v>
      </c>
      <c r="AB1327" t="s">
        <v>286</v>
      </c>
      <c r="AC1327" t="s">
        <v>41</v>
      </c>
      <c r="AD1327" t="s">
        <v>26</v>
      </c>
      <c r="AF1327">
        <v>1765</v>
      </c>
      <c r="AG1327" t="s">
        <v>132</v>
      </c>
    </row>
    <row r="1328" spans="1:34" x14ac:dyDescent="0.35">
      <c r="A1328" t="s">
        <v>327</v>
      </c>
      <c r="B1328" t="s">
        <v>57</v>
      </c>
      <c r="C1328" t="s">
        <v>703</v>
      </c>
      <c r="D1328">
        <v>9579</v>
      </c>
      <c r="E1328">
        <v>10801</v>
      </c>
      <c r="F1328" t="s">
        <v>328</v>
      </c>
      <c r="G1328" s="1">
        <v>0.88686229999999999</v>
      </c>
      <c r="J1328" t="s">
        <v>312</v>
      </c>
      <c r="K1328" t="s">
        <v>41</v>
      </c>
      <c r="L1328" t="s">
        <v>28</v>
      </c>
      <c r="M1328">
        <v>882</v>
      </c>
      <c r="N1328">
        <v>1012</v>
      </c>
      <c r="O1328" t="s">
        <v>132</v>
      </c>
      <c r="P1328" s="1">
        <v>0.87154149999999997</v>
      </c>
      <c r="S1328" t="s">
        <v>281</v>
      </c>
      <c r="T1328" t="s">
        <v>41</v>
      </c>
      <c r="U1328" t="s">
        <v>32</v>
      </c>
      <c r="V1328">
        <v>4448</v>
      </c>
      <c r="W1328">
        <v>5094</v>
      </c>
      <c r="X1328" t="s">
        <v>42</v>
      </c>
      <c r="Y1328" s="1">
        <v>0.87318410000000002</v>
      </c>
      <c r="AB1328" t="s">
        <v>286</v>
      </c>
      <c r="AC1328" t="s">
        <v>41</v>
      </c>
      <c r="AD1328" t="s">
        <v>27</v>
      </c>
      <c r="AF1328">
        <v>2970</v>
      </c>
      <c r="AG1328" t="s">
        <v>132</v>
      </c>
    </row>
    <row r="1329" spans="1:34" x14ac:dyDescent="0.35">
      <c r="A1329" t="s">
        <v>329</v>
      </c>
      <c r="B1329" t="s">
        <v>41</v>
      </c>
      <c r="C1329" t="s">
        <v>703</v>
      </c>
      <c r="D1329">
        <v>28186</v>
      </c>
      <c r="E1329">
        <v>31969</v>
      </c>
      <c r="F1329" t="s">
        <v>328</v>
      </c>
      <c r="G1329" s="1">
        <v>0.88166659999999997</v>
      </c>
      <c r="J1329" t="s">
        <v>312</v>
      </c>
      <c r="K1329" t="s">
        <v>41</v>
      </c>
      <c r="L1329" t="s">
        <v>703</v>
      </c>
      <c r="M1329">
        <v>5509</v>
      </c>
      <c r="N1329">
        <v>6669</v>
      </c>
      <c r="O1329" t="s">
        <v>132</v>
      </c>
      <c r="P1329" s="1">
        <v>0.82606089999999999</v>
      </c>
      <c r="S1329" t="s">
        <v>281</v>
      </c>
      <c r="T1329" t="s">
        <v>41</v>
      </c>
      <c r="U1329" t="s">
        <v>703</v>
      </c>
      <c r="V1329">
        <v>4160</v>
      </c>
      <c r="W1329">
        <v>7879</v>
      </c>
      <c r="X1329" t="s">
        <v>42</v>
      </c>
      <c r="Y1329" s="1">
        <v>0.52798579999999995</v>
      </c>
      <c r="AB1329" t="s">
        <v>287</v>
      </c>
      <c r="AC1329" t="s">
        <v>41</v>
      </c>
      <c r="AD1329" t="s">
        <v>32</v>
      </c>
      <c r="AE1329">
        <v>6346</v>
      </c>
      <c r="AF1329">
        <v>16465</v>
      </c>
      <c r="AG1329" t="s">
        <v>143</v>
      </c>
      <c r="AH1329" s="1">
        <v>0.38542359999999998</v>
      </c>
    </row>
    <row r="1330" spans="1:34" x14ac:dyDescent="0.35">
      <c r="A1330" t="s">
        <v>330</v>
      </c>
      <c r="B1330" t="s">
        <v>41</v>
      </c>
      <c r="C1330" t="s">
        <v>703</v>
      </c>
      <c r="D1330">
        <v>13766</v>
      </c>
      <c r="E1330">
        <v>15478</v>
      </c>
      <c r="F1330" t="s">
        <v>42</v>
      </c>
      <c r="G1330" s="1">
        <v>0.88939140000000005</v>
      </c>
      <c r="J1330" t="s">
        <v>312</v>
      </c>
      <c r="K1330" t="s">
        <v>41</v>
      </c>
      <c r="L1330" t="s">
        <v>27</v>
      </c>
      <c r="M1330">
        <v>511</v>
      </c>
      <c r="N1330">
        <v>817</v>
      </c>
      <c r="O1330" t="s">
        <v>132</v>
      </c>
      <c r="P1330" s="1">
        <v>0.62545899999999999</v>
      </c>
      <c r="S1330" t="s">
        <v>281</v>
      </c>
      <c r="T1330" t="s">
        <v>41</v>
      </c>
      <c r="U1330" t="s">
        <v>28</v>
      </c>
      <c r="V1330">
        <v>232</v>
      </c>
      <c r="W1330">
        <v>947</v>
      </c>
      <c r="X1330" t="s">
        <v>42</v>
      </c>
      <c r="Y1330" s="1">
        <v>0.24498420000000001</v>
      </c>
      <c r="AB1330" t="s">
        <v>287</v>
      </c>
      <c r="AC1330" t="s">
        <v>41</v>
      </c>
      <c r="AD1330" t="s">
        <v>703</v>
      </c>
      <c r="AE1330">
        <v>3510</v>
      </c>
      <c r="AF1330">
        <v>70587</v>
      </c>
      <c r="AG1330" t="s">
        <v>143</v>
      </c>
      <c r="AH1330" s="1">
        <v>4.9725900000000003E-2</v>
      </c>
    </row>
    <row r="1331" spans="1:34" x14ac:dyDescent="0.35">
      <c r="A1331" t="s">
        <v>331</v>
      </c>
      <c r="B1331" t="s">
        <v>41</v>
      </c>
      <c r="C1331" t="s">
        <v>703</v>
      </c>
      <c r="D1331">
        <v>10052</v>
      </c>
      <c r="E1331">
        <v>11344</v>
      </c>
      <c r="F1331" t="s">
        <v>132</v>
      </c>
      <c r="G1331" s="1">
        <v>0.88610719999999998</v>
      </c>
      <c r="J1331" t="s">
        <v>312</v>
      </c>
      <c r="K1331" t="s">
        <v>41</v>
      </c>
      <c r="L1331" t="s">
        <v>26</v>
      </c>
      <c r="M1331">
        <v>1</v>
      </c>
      <c r="N1331">
        <v>340</v>
      </c>
      <c r="O1331" t="s">
        <v>132</v>
      </c>
      <c r="P1331" s="1">
        <v>2.9412000000000002E-3</v>
      </c>
      <c r="S1331" t="s">
        <v>281</v>
      </c>
      <c r="T1331" t="s">
        <v>41</v>
      </c>
      <c r="U1331" t="s">
        <v>27</v>
      </c>
      <c r="V1331">
        <v>1</v>
      </c>
      <c r="W1331">
        <v>921</v>
      </c>
      <c r="X1331" t="s">
        <v>42</v>
      </c>
      <c r="Y1331" s="1">
        <v>1.0858E-3</v>
      </c>
      <c r="AB1331" t="s">
        <v>287</v>
      </c>
      <c r="AC1331" t="s">
        <v>41</v>
      </c>
      <c r="AD1331" t="s">
        <v>28</v>
      </c>
      <c r="AE1331">
        <v>15</v>
      </c>
      <c r="AF1331">
        <v>13060</v>
      </c>
      <c r="AG1331" t="s">
        <v>143</v>
      </c>
      <c r="AH1331" s="1">
        <v>1.1485E-3</v>
      </c>
    </row>
    <row r="1332" spans="1:34" x14ac:dyDescent="0.35">
      <c r="A1332" t="s">
        <v>332</v>
      </c>
      <c r="B1332" t="s">
        <v>68</v>
      </c>
      <c r="C1332" t="s">
        <v>703</v>
      </c>
      <c r="D1332">
        <v>10814</v>
      </c>
      <c r="E1332">
        <v>10818</v>
      </c>
      <c r="F1332" t="s">
        <v>328</v>
      </c>
      <c r="G1332" s="1">
        <v>0.99963029999999997</v>
      </c>
      <c r="J1332" t="s">
        <v>313</v>
      </c>
      <c r="K1332" t="s">
        <v>41</v>
      </c>
      <c r="L1332" t="s">
        <v>703</v>
      </c>
      <c r="M1332">
        <v>19260</v>
      </c>
      <c r="N1332">
        <v>19043</v>
      </c>
      <c r="O1332" t="s">
        <v>132</v>
      </c>
      <c r="P1332" s="1">
        <v>1</v>
      </c>
      <c r="S1332" t="s">
        <v>281</v>
      </c>
      <c r="T1332" t="s">
        <v>41</v>
      </c>
      <c r="U1332" t="s">
        <v>26</v>
      </c>
      <c r="W1332">
        <v>593</v>
      </c>
      <c r="X1332" t="s">
        <v>42</v>
      </c>
      <c r="AB1332" t="s">
        <v>287</v>
      </c>
      <c r="AC1332" t="s">
        <v>41</v>
      </c>
      <c r="AD1332" t="s">
        <v>26</v>
      </c>
      <c r="AF1332">
        <v>6574</v>
      </c>
      <c r="AG1332" t="s">
        <v>143</v>
      </c>
    </row>
    <row r="1333" spans="1:34" x14ac:dyDescent="0.35">
      <c r="A1333" t="s">
        <v>333</v>
      </c>
      <c r="B1333" t="s">
        <v>41</v>
      </c>
      <c r="C1333" t="s">
        <v>703</v>
      </c>
      <c r="D1333">
        <v>19058</v>
      </c>
      <c r="E1333">
        <v>21274</v>
      </c>
      <c r="F1333" t="s">
        <v>328</v>
      </c>
      <c r="G1333" s="1">
        <v>0.8958353</v>
      </c>
      <c r="J1333" t="s">
        <v>313</v>
      </c>
      <c r="K1333" t="s">
        <v>41</v>
      </c>
      <c r="L1333" t="s">
        <v>32</v>
      </c>
      <c r="M1333">
        <v>8090</v>
      </c>
      <c r="N1333">
        <v>8798</v>
      </c>
      <c r="O1333" t="s">
        <v>132</v>
      </c>
      <c r="P1333" s="1">
        <v>0.91952719999999999</v>
      </c>
      <c r="S1333" t="s">
        <v>282</v>
      </c>
      <c r="T1333" t="s">
        <v>41</v>
      </c>
      <c r="U1333" t="s">
        <v>32</v>
      </c>
      <c r="V1333">
        <v>5037</v>
      </c>
      <c r="W1333">
        <v>6065</v>
      </c>
      <c r="X1333" t="s">
        <v>132</v>
      </c>
      <c r="Y1333" s="1">
        <v>0.83050290000000004</v>
      </c>
      <c r="AB1333" t="s">
        <v>287</v>
      </c>
      <c r="AC1333" t="s">
        <v>41</v>
      </c>
      <c r="AD1333" t="s">
        <v>27</v>
      </c>
      <c r="AF1333">
        <v>13906</v>
      </c>
      <c r="AG1333" t="s">
        <v>143</v>
      </c>
    </row>
    <row r="1334" spans="1:34" x14ac:dyDescent="0.35">
      <c r="A1334" t="s">
        <v>334</v>
      </c>
      <c r="B1334" t="s">
        <v>41</v>
      </c>
      <c r="C1334" t="s">
        <v>703</v>
      </c>
      <c r="D1334">
        <v>16742</v>
      </c>
      <c r="E1334">
        <v>18641</v>
      </c>
      <c r="F1334" t="s">
        <v>328</v>
      </c>
      <c r="G1334" s="1">
        <v>0.89812780000000003</v>
      </c>
      <c r="J1334" t="s">
        <v>313</v>
      </c>
      <c r="K1334" t="s">
        <v>41</v>
      </c>
      <c r="L1334" t="s">
        <v>28</v>
      </c>
      <c r="M1334">
        <v>1483</v>
      </c>
      <c r="N1334">
        <v>1807</v>
      </c>
      <c r="O1334" t="s">
        <v>132</v>
      </c>
      <c r="P1334" s="1">
        <v>0.82069729999999996</v>
      </c>
      <c r="S1334" t="s">
        <v>282</v>
      </c>
      <c r="T1334" t="s">
        <v>41</v>
      </c>
      <c r="U1334" t="s">
        <v>703</v>
      </c>
      <c r="V1334">
        <v>3702</v>
      </c>
      <c r="W1334">
        <v>8012</v>
      </c>
      <c r="X1334" t="s">
        <v>132</v>
      </c>
      <c r="Y1334" s="1">
        <v>0.46205689999999999</v>
      </c>
      <c r="AB1334" t="s">
        <v>288</v>
      </c>
      <c r="AC1334" t="s">
        <v>41</v>
      </c>
      <c r="AD1334" t="s">
        <v>32</v>
      </c>
      <c r="AE1334">
        <v>1373</v>
      </c>
      <c r="AF1334">
        <v>4131</v>
      </c>
      <c r="AG1334" t="s">
        <v>132</v>
      </c>
      <c r="AH1334" s="1">
        <v>0.33236500000000002</v>
      </c>
    </row>
    <row r="1335" spans="1:34" x14ac:dyDescent="0.35">
      <c r="A1335" t="s">
        <v>335</v>
      </c>
      <c r="B1335" t="s">
        <v>41</v>
      </c>
      <c r="C1335" t="s">
        <v>703</v>
      </c>
      <c r="D1335">
        <v>17898</v>
      </c>
      <c r="E1335">
        <v>20448</v>
      </c>
      <c r="F1335" t="s">
        <v>328</v>
      </c>
      <c r="G1335" s="1">
        <v>0.8752934</v>
      </c>
      <c r="J1335" t="s">
        <v>313</v>
      </c>
      <c r="K1335" t="s">
        <v>41</v>
      </c>
      <c r="L1335" t="s">
        <v>27</v>
      </c>
      <c r="M1335">
        <v>811</v>
      </c>
      <c r="N1335">
        <v>1830</v>
      </c>
      <c r="O1335" t="s">
        <v>132</v>
      </c>
      <c r="P1335" s="1">
        <v>0.44316939999999999</v>
      </c>
      <c r="S1335" t="s">
        <v>282</v>
      </c>
      <c r="T1335" t="s">
        <v>41</v>
      </c>
      <c r="U1335" t="s">
        <v>28</v>
      </c>
      <c r="V1335">
        <v>146</v>
      </c>
      <c r="W1335">
        <v>813</v>
      </c>
      <c r="X1335" t="s">
        <v>132</v>
      </c>
      <c r="Y1335" s="1">
        <v>0.17958180000000001</v>
      </c>
      <c r="AB1335" t="s">
        <v>288</v>
      </c>
      <c r="AC1335" t="s">
        <v>41</v>
      </c>
      <c r="AD1335" t="s">
        <v>703</v>
      </c>
      <c r="AE1335">
        <v>233</v>
      </c>
      <c r="AF1335">
        <v>11166</v>
      </c>
      <c r="AG1335" t="s">
        <v>132</v>
      </c>
      <c r="AH1335" s="1">
        <v>2.0866900000000001E-2</v>
      </c>
    </row>
    <row r="1336" spans="1:34" x14ac:dyDescent="0.35">
      <c r="A1336" t="s">
        <v>336</v>
      </c>
      <c r="B1336" t="s">
        <v>41</v>
      </c>
      <c r="C1336" t="s">
        <v>703</v>
      </c>
      <c r="D1336">
        <v>15496</v>
      </c>
      <c r="E1336">
        <v>16703</v>
      </c>
      <c r="F1336" t="s">
        <v>328</v>
      </c>
      <c r="G1336" s="1">
        <v>0.92773749999999999</v>
      </c>
      <c r="J1336" t="s">
        <v>313</v>
      </c>
      <c r="K1336" t="s">
        <v>41</v>
      </c>
      <c r="L1336" t="s">
        <v>26</v>
      </c>
      <c r="N1336">
        <v>1143</v>
      </c>
      <c r="O1336" t="s">
        <v>132</v>
      </c>
      <c r="S1336" t="s">
        <v>282</v>
      </c>
      <c r="T1336" t="s">
        <v>41</v>
      </c>
      <c r="U1336" t="s">
        <v>26</v>
      </c>
      <c r="W1336">
        <v>563</v>
      </c>
      <c r="X1336" t="s">
        <v>132</v>
      </c>
      <c r="AB1336" t="s">
        <v>288</v>
      </c>
      <c r="AC1336" t="s">
        <v>41</v>
      </c>
      <c r="AD1336" t="s">
        <v>26</v>
      </c>
      <c r="AF1336">
        <v>1081</v>
      </c>
      <c r="AG1336" t="s">
        <v>132</v>
      </c>
    </row>
    <row r="1337" spans="1:34" x14ac:dyDescent="0.35">
      <c r="A1337" t="s">
        <v>337</v>
      </c>
      <c r="B1337" t="s">
        <v>41</v>
      </c>
      <c r="C1337" t="s">
        <v>703</v>
      </c>
      <c r="D1337">
        <v>8144</v>
      </c>
      <c r="E1337">
        <v>8865</v>
      </c>
      <c r="F1337" t="s">
        <v>328</v>
      </c>
      <c r="G1337" s="1">
        <v>0.91866890000000001</v>
      </c>
      <c r="J1337" t="s">
        <v>314</v>
      </c>
      <c r="K1337" t="s">
        <v>41</v>
      </c>
      <c r="L1337" t="s">
        <v>703</v>
      </c>
      <c r="M1337">
        <v>44843</v>
      </c>
      <c r="N1337">
        <v>48111</v>
      </c>
      <c r="O1337" t="s">
        <v>132</v>
      </c>
      <c r="P1337" s="1">
        <v>0.93207379999999995</v>
      </c>
      <c r="S1337" t="s">
        <v>282</v>
      </c>
      <c r="T1337" t="s">
        <v>41</v>
      </c>
      <c r="U1337" t="s">
        <v>27</v>
      </c>
      <c r="W1337">
        <v>912</v>
      </c>
      <c r="X1337" t="s">
        <v>132</v>
      </c>
      <c r="AB1337" t="s">
        <v>288</v>
      </c>
      <c r="AC1337" t="s">
        <v>41</v>
      </c>
      <c r="AD1337" t="s">
        <v>28</v>
      </c>
      <c r="AF1337">
        <v>1483</v>
      </c>
      <c r="AG1337" t="s">
        <v>132</v>
      </c>
    </row>
    <row r="1338" spans="1:34" x14ac:dyDescent="0.35">
      <c r="A1338" t="s">
        <v>338</v>
      </c>
      <c r="B1338" t="s">
        <v>41</v>
      </c>
      <c r="C1338" t="s">
        <v>703</v>
      </c>
      <c r="D1338">
        <v>15192</v>
      </c>
      <c r="E1338">
        <v>16114</v>
      </c>
      <c r="F1338" t="s">
        <v>132</v>
      </c>
      <c r="G1338" s="1">
        <v>0.94278269999999997</v>
      </c>
      <c r="J1338" t="s">
        <v>314</v>
      </c>
      <c r="K1338" t="s">
        <v>41</v>
      </c>
      <c r="L1338" t="s">
        <v>32</v>
      </c>
      <c r="M1338">
        <v>14840</v>
      </c>
      <c r="N1338">
        <v>16433</v>
      </c>
      <c r="O1338" t="s">
        <v>132</v>
      </c>
      <c r="P1338" s="1">
        <v>0.90306090000000006</v>
      </c>
      <c r="S1338" t="s">
        <v>283</v>
      </c>
      <c r="T1338" t="s">
        <v>41</v>
      </c>
      <c r="U1338" t="s">
        <v>32</v>
      </c>
      <c r="V1338">
        <v>3147</v>
      </c>
      <c r="W1338">
        <v>4349</v>
      </c>
      <c r="X1338" t="s">
        <v>132</v>
      </c>
      <c r="Y1338" s="1">
        <v>0.7236146</v>
      </c>
      <c r="AB1338" t="s">
        <v>288</v>
      </c>
      <c r="AC1338" t="s">
        <v>41</v>
      </c>
      <c r="AD1338" t="s">
        <v>27</v>
      </c>
      <c r="AF1338">
        <v>1692</v>
      </c>
      <c r="AG1338" t="s">
        <v>132</v>
      </c>
    </row>
    <row r="1339" spans="1:34" x14ac:dyDescent="0.35">
      <c r="A1339" t="s">
        <v>339</v>
      </c>
      <c r="B1339" t="s">
        <v>41</v>
      </c>
      <c r="C1339" t="s">
        <v>703</v>
      </c>
      <c r="D1339">
        <v>6801</v>
      </c>
      <c r="E1339">
        <v>7514</v>
      </c>
      <c r="F1339" t="s">
        <v>132</v>
      </c>
      <c r="G1339" s="1">
        <v>0.90511050000000004</v>
      </c>
      <c r="J1339" t="s">
        <v>314</v>
      </c>
      <c r="K1339" t="s">
        <v>41</v>
      </c>
      <c r="L1339" t="s">
        <v>28</v>
      </c>
      <c r="M1339">
        <v>3362</v>
      </c>
      <c r="N1339">
        <v>4580</v>
      </c>
      <c r="O1339" t="s">
        <v>132</v>
      </c>
      <c r="P1339" s="1">
        <v>0.73406110000000002</v>
      </c>
      <c r="S1339" t="s">
        <v>283</v>
      </c>
      <c r="T1339" t="s">
        <v>41</v>
      </c>
      <c r="U1339" t="s">
        <v>703</v>
      </c>
      <c r="V1339">
        <v>6703</v>
      </c>
      <c r="W1339">
        <v>14256</v>
      </c>
      <c r="X1339" t="s">
        <v>132</v>
      </c>
      <c r="Y1339" s="1">
        <v>0.47018799999999999</v>
      </c>
      <c r="AB1339" t="s">
        <v>289</v>
      </c>
      <c r="AC1339" t="s">
        <v>41</v>
      </c>
      <c r="AD1339" t="s">
        <v>32</v>
      </c>
      <c r="AE1339">
        <v>4894</v>
      </c>
      <c r="AF1339">
        <v>11168</v>
      </c>
      <c r="AG1339" t="s">
        <v>132</v>
      </c>
      <c r="AH1339" s="1">
        <v>0.4382163</v>
      </c>
    </row>
    <row r="1340" spans="1:34" x14ac:dyDescent="0.35">
      <c r="A1340" t="s">
        <v>340</v>
      </c>
      <c r="B1340" t="s">
        <v>41</v>
      </c>
      <c r="C1340" t="s">
        <v>703</v>
      </c>
      <c r="D1340">
        <v>18350</v>
      </c>
      <c r="E1340">
        <v>20050</v>
      </c>
      <c r="F1340" t="s">
        <v>328</v>
      </c>
      <c r="G1340" s="1">
        <v>0.91521200000000003</v>
      </c>
      <c r="J1340" t="s">
        <v>314</v>
      </c>
      <c r="K1340" t="s">
        <v>41</v>
      </c>
      <c r="L1340" t="s">
        <v>27</v>
      </c>
      <c r="M1340">
        <v>2597</v>
      </c>
      <c r="N1340">
        <v>5587</v>
      </c>
      <c r="O1340" t="s">
        <v>132</v>
      </c>
      <c r="P1340" s="1">
        <v>0.4648291</v>
      </c>
      <c r="S1340" t="s">
        <v>283</v>
      </c>
      <c r="T1340" t="s">
        <v>41</v>
      </c>
      <c r="U1340" t="s">
        <v>28</v>
      </c>
      <c r="V1340">
        <v>254</v>
      </c>
      <c r="W1340">
        <v>1509</v>
      </c>
      <c r="X1340" t="s">
        <v>132</v>
      </c>
      <c r="Y1340" s="1">
        <v>0.16832340000000001</v>
      </c>
      <c r="AB1340" t="s">
        <v>289</v>
      </c>
      <c r="AC1340" t="s">
        <v>41</v>
      </c>
      <c r="AD1340" t="s">
        <v>703</v>
      </c>
      <c r="AE1340">
        <v>1078</v>
      </c>
      <c r="AF1340">
        <v>30319</v>
      </c>
      <c r="AG1340" t="s">
        <v>132</v>
      </c>
      <c r="AH1340" s="1">
        <v>3.5555299999999998E-2</v>
      </c>
    </row>
    <row r="1341" spans="1:34" x14ac:dyDescent="0.35">
      <c r="A1341" t="s">
        <v>341</v>
      </c>
      <c r="B1341" t="s">
        <v>41</v>
      </c>
      <c r="C1341" t="s">
        <v>703</v>
      </c>
      <c r="D1341">
        <v>5256</v>
      </c>
      <c r="E1341">
        <v>5870</v>
      </c>
      <c r="F1341" t="s">
        <v>132</v>
      </c>
      <c r="G1341" s="1">
        <v>0.89540030000000004</v>
      </c>
      <c r="J1341" t="s">
        <v>314</v>
      </c>
      <c r="K1341" t="s">
        <v>41</v>
      </c>
      <c r="L1341" t="s">
        <v>26</v>
      </c>
      <c r="M1341">
        <v>13</v>
      </c>
      <c r="N1341">
        <v>2974</v>
      </c>
      <c r="O1341" t="s">
        <v>132</v>
      </c>
      <c r="P1341" s="1">
        <v>4.3712000000000004E-3</v>
      </c>
      <c r="S1341" t="s">
        <v>283</v>
      </c>
      <c r="T1341" t="s">
        <v>41</v>
      </c>
      <c r="U1341" t="s">
        <v>27</v>
      </c>
      <c r="V1341">
        <v>1</v>
      </c>
      <c r="W1341">
        <v>2148</v>
      </c>
      <c r="X1341" t="s">
        <v>132</v>
      </c>
      <c r="Y1341" s="1">
        <v>4.6549999999999998E-4</v>
      </c>
      <c r="AB1341" t="s">
        <v>289</v>
      </c>
      <c r="AC1341" t="s">
        <v>41</v>
      </c>
      <c r="AD1341" t="s">
        <v>28</v>
      </c>
      <c r="AE1341">
        <v>3</v>
      </c>
      <c r="AF1341">
        <v>3764</v>
      </c>
      <c r="AG1341" t="s">
        <v>132</v>
      </c>
      <c r="AH1341" s="1">
        <v>7.9699999999999997E-4</v>
      </c>
    </row>
    <row r="1342" spans="1:34" x14ac:dyDescent="0.35">
      <c r="A1342" t="s">
        <v>342</v>
      </c>
      <c r="B1342" t="s">
        <v>41</v>
      </c>
      <c r="C1342" t="s">
        <v>703</v>
      </c>
      <c r="D1342">
        <v>9622</v>
      </c>
      <c r="E1342">
        <v>11057</v>
      </c>
      <c r="F1342" t="s">
        <v>42</v>
      </c>
      <c r="G1342" s="1">
        <v>0.87021800000000005</v>
      </c>
      <c r="J1342" t="s">
        <v>315</v>
      </c>
      <c r="K1342" t="s">
        <v>41</v>
      </c>
      <c r="L1342" t="s">
        <v>32</v>
      </c>
      <c r="M1342">
        <v>2082</v>
      </c>
      <c r="N1342">
        <v>2326</v>
      </c>
      <c r="O1342" t="s">
        <v>132</v>
      </c>
      <c r="P1342" s="1">
        <v>0.89509890000000003</v>
      </c>
      <c r="S1342" t="s">
        <v>283</v>
      </c>
      <c r="T1342" t="s">
        <v>41</v>
      </c>
      <c r="U1342" t="s">
        <v>26</v>
      </c>
      <c r="W1342">
        <v>1495</v>
      </c>
      <c r="X1342" t="s">
        <v>132</v>
      </c>
      <c r="AB1342" t="s">
        <v>289</v>
      </c>
      <c r="AC1342" t="s">
        <v>41</v>
      </c>
      <c r="AD1342" t="s">
        <v>26</v>
      </c>
      <c r="AF1342">
        <v>2715</v>
      </c>
      <c r="AG1342" t="s">
        <v>132</v>
      </c>
    </row>
    <row r="1343" spans="1:34" x14ac:dyDescent="0.35">
      <c r="A1343" t="s">
        <v>343</v>
      </c>
      <c r="B1343" t="s">
        <v>41</v>
      </c>
      <c r="C1343" t="s">
        <v>703</v>
      </c>
      <c r="D1343">
        <v>8745</v>
      </c>
      <c r="E1343">
        <v>9211</v>
      </c>
      <c r="F1343" t="s">
        <v>42</v>
      </c>
      <c r="G1343" s="1">
        <v>0.94940829999999998</v>
      </c>
      <c r="J1343" t="s">
        <v>315</v>
      </c>
      <c r="K1343" t="s">
        <v>41</v>
      </c>
      <c r="L1343" t="s">
        <v>703</v>
      </c>
      <c r="M1343">
        <v>3712</v>
      </c>
      <c r="N1343">
        <v>4437</v>
      </c>
      <c r="O1343" t="s">
        <v>132</v>
      </c>
      <c r="P1343" s="1">
        <v>0.83660129999999999</v>
      </c>
      <c r="S1343" t="s">
        <v>284</v>
      </c>
      <c r="T1343" t="s">
        <v>41</v>
      </c>
      <c r="U1343" t="s">
        <v>32</v>
      </c>
      <c r="V1343">
        <v>4336</v>
      </c>
      <c r="W1343">
        <v>5295</v>
      </c>
      <c r="X1343" t="s">
        <v>42</v>
      </c>
      <c r="Y1343" s="1">
        <v>0.81888570000000005</v>
      </c>
      <c r="AB1343" t="s">
        <v>289</v>
      </c>
      <c r="AC1343" t="s">
        <v>41</v>
      </c>
      <c r="AD1343" t="s">
        <v>27</v>
      </c>
      <c r="AF1343">
        <v>4365</v>
      </c>
      <c r="AG1343" t="s">
        <v>132</v>
      </c>
    </row>
    <row r="1344" spans="1:34" x14ac:dyDescent="0.35">
      <c r="A1344" t="s">
        <v>344</v>
      </c>
      <c r="B1344" t="s">
        <v>57</v>
      </c>
      <c r="C1344" t="s">
        <v>703</v>
      </c>
      <c r="D1344">
        <v>13039</v>
      </c>
      <c r="E1344">
        <v>13142</v>
      </c>
      <c r="F1344" t="s">
        <v>328</v>
      </c>
      <c r="G1344" s="1">
        <v>0.99216249999999995</v>
      </c>
      <c r="J1344" t="s">
        <v>315</v>
      </c>
      <c r="K1344" t="s">
        <v>41</v>
      </c>
      <c r="L1344" t="s">
        <v>28</v>
      </c>
      <c r="M1344">
        <v>542</v>
      </c>
      <c r="N1344">
        <v>726</v>
      </c>
      <c r="O1344" t="s">
        <v>132</v>
      </c>
      <c r="P1344" s="1">
        <v>0.74655649999999996</v>
      </c>
      <c r="S1344" t="s">
        <v>284</v>
      </c>
      <c r="T1344" t="s">
        <v>41</v>
      </c>
      <c r="U1344" t="s">
        <v>703</v>
      </c>
      <c r="V1344">
        <v>5249</v>
      </c>
      <c r="W1344">
        <v>9718</v>
      </c>
      <c r="X1344" t="s">
        <v>42</v>
      </c>
      <c r="Y1344" s="1">
        <v>0.54013169999999999</v>
      </c>
      <c r="AB1344" t="s">
        <v>290</v>
      </c>
      <c r="AC1344" t="s">
        <v>41</v>
      </c>
      <c r="AD1344" t="s">
        <v>32</v>
      </c>
      <c r="AE1344">
        <v>6399</v>
      </c>
      <c r="AF1344">
        <v>10849</v>
      </c>
      <c r="AG1344" t="s">
        <v>132</v>
      </c>
      <c r="AH1344" s="1">
        <v>0.58982400000000001</v>
      </c>
    </row>
    <row r="1345" spans="1:34" x14ac:dyDescent="0.35">
      <c r="A1345" t="s">
        <v>345</v>
      </c>
      <c r="B1345" t="s">
        <v>41</v>
      </c>
      <c r="C1345" t="s">
        <v>703</v>
      </c>
      <c r="D1345">
        <v>28549</v>
      </c>
      <c r="E1345">
        <v>24963</v>
      </c>
      <c r="F1345" t="s">
        <v>328</v>
      </c>
      <c r="G1345" s="1">
        <v>1</v>
      </c>
      <c r="J1345" t="s">
        <v>315</v>
      </c>
      <c r="K1345" t="s">
        <v>41</v>
      </c>
      <c r="L1345" t="s">
        <v>27</v>
      </c>
      <c r="M1345">
        <v>314</v>
      </c>
      <c r="N1345">
        <v>567</v>
      </c>
      <c r="O1345" t="s">
        <v>132</v>
      </c>
      <c r="P1345" s="1">
        <v>0.5537919</v>
      </c>
      <c r="S1345" t="s">
        <v>284</v>
      </c>
      <c r="T1345" t="s">
        <v>41</v>
      </c>
      <c r="U1345" t="s">
        <v>28</v>
      </c>
      <c r="V1345">
        <v>321</v>
      </c>
      <c r="W1345">
        <v>1265</v>
      </c>
      <c r="X1345" t="s">
        <v>42</v>
      </c>
      <c r="Y1345" s="1">
        <v>0.25375490000000001</v>
      </c>
      <c r="AB1345" t="s">
        <v>290</v>
      </c>
      <c r="AC1345" t="s">
        <v>41</v>
      </c>
      <c r="AD1345" t="s">
        <v>703</v>
      </c>
      <c r="AE1345">
        <v>867</v>
      </c>
      <c r="AF1345">
        <v>14475</v>
      </c>
      <c r="AG1345" t="s">
        <v>132</v>
      </c>
      <c r="AH1345" s="1">
        <v>5.9896400000000002E-2</v>
      </c>
    </row>
    <row r="1346" spans="1:34" x14ac:dyDescent="0.35">
      <c r="A1346" t="s">
        <v>346</v>
      </c>
      <c r="B1346" t="s">
        <v>57</v>
      </c>
      <c r="C1346" t="s">
        <v>703</v>
      </c>
      <c r="D1346">
        <v>33840</v>
      </c>
      <c r="E1346">
        <v>34947</v>
      </c>
      <c r="F1346" t="s">
        <v>132</v>
      </c>
      <c r="G1346" s="1">
        <v>0.9683235</v>
      </c>
      <c r="J1346" t="s">
        <v>315</v>
      </c>
      <c r="K1346" t="s">
        <v>41</v>
      </c>
      <c r="L1346" t="s">
        <v>26</v>
      </c>
      <c r="N1346">
        <v>233</v>
      </c>
      <c r="O1346" t="s">
        <v>132</v>
      </c>
      <c r="S1346" t="s">
        <v>284</v>
      </c>
      <c r="T1346" t="s">
        <v>41</v>
      </c>
      <c r="U1346" t="s">
        <v>27</v>
      </c>
      <c r="V1346">
        <v>1</v>
      </c>
      <c r="W1346">
        <v>1301</v>
      </c>
      <c r="X1346" t="s">
        <v>42</v>
      </c>
      <c r="Y1346" s="1">
        <v>7.6860000000000003E-4</v>
      </c>
      <c r="AB1346" t="s">
        <v>290</v>
      </c>
      <c r="AC1346" t="s">
        <v>41</v>
      </c>
      <c r="AD1346" t="s">
        <v>26</v>
      </c>
      <c r="AF1346">
        <v>1002</v>
      </c>
      <c r="AG1346" t="s">
        <v>132</v>
      </c>
    </row>
    <row r="1347" spans="1:34" x14ac:dyDescent="0.35">
      <c r="A1347" t="s">
        <v>347</v>
      </c>
      <c r="B1347" t="s">
        <v>41</v>
      </c>
      <c r="C1347" t="s">
        <v>703</v>
      </c>
      <c r="D1347">
        <v>15783</v>
      </c>
      <c r="E1347">
        <v>11935</v>
      </c>
      <c r="F1347" t="s">
        <v>132</v>
      </c>
      <c r="G1347" s="1">
        <v>1</v>
      </c>
      <c r="J1347" t="s">
        <v>316</v>
      </c>
      <c r="K1347" t="s">
        <v>41</v>
      </c>
      <c r="L1347" t="s">
        <v>32</v>
      </c>
      <c r="M1347">
        <v>9472</v>
      </c>
      <c r="N1347">
        <v>10471</v>
      </c>
      <c r="O1347" t="s">
        <v>132</v>
      </c>
      <c r="P1347" s="1">
        <v>0.9045936</v>
      </c>
      <c r="S1347" t="s">
        <v>284</v>
      </c>
      <c r="T1347" t="s">
        <v>41</v>
      </c>
      <c r="U1347" t="s">
        <v>26</v>
      </c>
      <c r="W1347">
        <v>730</v>
      </c>
      <c r="X1347" t="s">
        <v>42</v>
      </c>
      <c r="AB1347" t="s">
        <v>290</v>
      </c>
      <c r="AC1347" t="s">
        <v>41</v>
      </c>
      <c r="AD1347" t="s">
        <v>28</v>
      </c>
      <c r="AF1347">
        <v>1673</v>
      </c>
      <c r="AG1347" t="s">
        <v>132</v>
      </c>
    </row>
    <row r="1348" spans="1:34" x14ac:dyDescent="0.35">
      <c r="A1348" t="s">
        <v>348</v>
      </c>
      <c r="B1348" t="s">
        <v>41</v>
      </c>
      <c r="C1348" t="s">
        <v>703</v>
      </c>
      <c r="D1348">
        <v>2896</v>
      </c>
      <c r="E1348">
        <v>2553</v>
      </c>
      <c r="F1348" t="s">
        <v>132</v>
      </c>
      <c r="G1348" s="1">
        <v>1</v>
      </c>
      <c r="J1348" t="s">
        <v>316</v>
      </c>
      <c r="K1348" t="s">
        <v>41</v>
      </c>
      <c r="L1348" t="s">
        <v>703</v>
      </c>
      <c r="M1348">
        <v>21497</v>
      </c>
      <c r="N1348">
        <v>23775</v>
      </c>
      <c r="O1348" t="s">
        <v>132</v>
      </c>
      <c r="P1348" s="1">
        <v>0.90418509999999996</v>
      </c>
      <c r="S1348" t="s">
        <v>285</v>
      </c>
      <c r="T1348" t="s">
        <v>41</v>
      </c>
      <c r="U1348" t="s">
        <v>32</v>
      </c>
      <c r="V1348">
        <v>5548</v>
      </c>
      <c r="W1348">
        <v>6804</v>
      </c>
      <c r="X1348" t="s">
        <v>132</v>
      </c>
      <c r="Y1348" s="1">
        <v>0.81540270000000004</v>
      </c>
      <c r="AB1348" t="s">
        <v>290</v>
      </c>
      <c r="AC1348" t="s">
        <v>41</v>
      </c>
      <c r="AD1348" t="s">
        <v>27</v>
      </c>
      <c r="AF1348">
        <v>1801</v>
      </c>
      <c r="AG1348" t="s">
        <v>132</v>
      </c>
    </row>
    <row r="1349" spans="1:34" x14ac:dyDescent="0.35">
      <c r="A1349" t="s">
        <v>349</v>
      </c>
      <c r="B1349" t="s">
        <v>41</v>
      </c>
      <c r="C1349" t="s">
        <v>703</v>
      </c>
      <c r="D1349">
        <v>8033</v>
      </c>
      <c r="E1349">
        <v>8474</v>
      </c>
      <c r="F1349" t="s">
        <v>328</v>
      </c>
      <c r="G1349" s="1">
        <v>0.94795850000000004</v>
      </c>
      <c r="J1349" t="s">
        <v>316</v>
      </c>
      <c r="K1349" t="s">
        <v>41</v>
      </c>
      <c r="L1349" t="s">
        <v>28</v>
      </c>
      <c r="M1349">
        <v>2082</v>
      </c>
      <c r="N1349">
        <v>2768</v>
      </c>
      <c r="O1349" t="s">
        <v>132</v>
      </c>
      <c r="P1349" s="1">
        <v>0.75216760000000005</v>
      </c>
      <c r="S1349" t="s">
        <v>285</v>
      </c>
      <c r="T1349" t="s">
        <v>41</v>
      </c>
      <c r="U1349" t="s">
        <v>703</v>
      </c>
      <c r="V1349">
        <v>5544</v>
      </c>
      <c r="W1349">
        <v>15117</v>
      </c>
      <c r="X1349" t="s">
        <v>132</v>
      </c>
      <c r="Y1349" s="1">
        <v>0.36673939999999999</v>
      </c>
      <c r="AB1349" t="s">
        <v>291</v>
      </c>
      <c r="AC1349" t="s">
        <v>41</v>
      </c>
      <c r="AD1349" t="s">
        <v>32</v>
      </c>
      <c r="AE1349">
        <v>5357</v>
      </c>
      <c r="AF1349">
        <v>10755</v>
      </c>
      <c r="AG1349" t="s">
        <v>132</v>
      </c>
      <c r="AH1349" s="1">
        <v>0.49809389999999998</v>
      </c>
    </row>
    <row r="1350" spans="1:34" x14ac:dyDescent="0.35">
      <c r="A1350" t="s">
        <v>350</v>
      </c>
      <c r="B1350" t="s">
        <v>41</v>
      </c>
      <c r="C1350" t="s">
        <v>703</v>
      </c>
      <c r="D1350">
        <v>8383</v>
      </c>
      <c r="E1350">
        <v>8308</v>
      </c>
      <c r="F1350" t="s">
        <v>42</v>
      </c>
      <c r="G1350" s="1">
        <v>1</v>
      </c>
      <c r="J1350" t="s">
        <v>316</v>
      </c>
      <c r="K1350" t="s">
        <v>41</v>
      </c>
      <c r="L1350" t="s">
        <v>27</v>
      </c>
      <c r="M1350">
        <v>1035</v>
      </c>
      <c r="N1350">
        <v>2924</v>
      </c>
      <c r="O1350" t="s">
        <v>132</v>
      </c>
      <c r="P1350" s="1">
        <v>0.35396719999999998</v>
      </c>
      <c r="S1350" t="s">
        <v>285</v>
      </c>
      <c r="T1350" t="s">
        <v>41</v>
      </c>
      <c r="U1350" t="s">
        <v>28</v>
      </c>
      <c r="V1350">
        <v>266</v>
      </c>
      <c r="W1350">
        <v>2006</v>
      </c>
      <c r="X1350" t="s">
        <v>132</v>
      </c>
      <c r="Y1350" s="1">
        <v>0.1326022</v>
      </c>
      <c r="AB1350" t="s">
        <v>291</v>
      </c>
      <c r="AC1350" t="s">
        <v>41</v>
      </c>
      <c r="AD1350" t="s">
        <v>703</v>
      </c>
      <c r="AE1350">
        <v>544</v>
      </c>
      <c r="AF1350">
        <v>11450</v>
      </c>
      <c r="AG1350" t="s">
        <v>132</v>
      </c>
      <c r="AH1350" s="1">
        <v>4.7510900000000002E-2</v>
      </c>
    </row>
    <row r="1351" spans="1:34" x14ac:dyDescent="0.35">
      <c r="A1351" t="s">
        <v>351</v>
      </c>
      <c r="B1351" t="s">
        <v>41</v>
      </c>
      <c r="C1351" t="s">
        <v>703</v>
      </c>
      <c r="D1351">
        <v>2425</v>
      </c>
      <c r="E1351">
        <v>2485</v>
      </c>
      <c r="F1351" t="s">
        <v>132</v>
      </c>
      <c r="G1351" s="1">
        <v>0.97585509999999998</v>
      </c>
      <c r="J1351" t="s">
        <v>316</v>
      </c>
      <c r="K1351" t="s">
        <v>41</v>
      </c>
      <c r="L1351" t="s">
        <v>26</v>
      </c>
      <c r="N1351">
        <v>1757</v>
      </c>
      <c r="O1351" t="s">
        <v>132</v>
      </c>
      <c r="S1351" t="s">
        <v>285</v>
      </c>
      <c r="T1351" t="s">
        <v>41</v>
      </c>
      <c r="U1351" t="s">
        <v>27</v>
      </c>
      <c r="V1351">
        <v>3</v>
      </c>
      <c r="W1351">
        <v>2448</v>
      </c>
      <c r="X1351" t="s">
        <v>132</v>
      </c>
      <c r="Y1351" s="1">
        <v>1.2255E-3</v>
      </c>
      <c r="AB1351" t="s">
        <v>291</v>
      </c>
      <c r="AC1351" t="s">
        <v>41</v>
      </c>
      <c r="AD1351" t="s">
        <v>28</v>
      </c>
      <c r="AE1351">
        <v>2</v>
      </c>
      <c r="AF1351">
        <v>1269</v>
      </c>
      <c r="AG1351" t="s">
        <v>132</v>
      </c>
      <c r="AH1351" s="1">
        <v>1.5759999999999999E-3</v>
      </c>
    </row>
    <row r="1352" spans="1:34" x14ac:dyDescent="0.35">
      <c r="A1352" t="s">
        <v>352</v>
      </c>
      <c r="B1352" t="s">
        <v>41</v>
      </c>
      <c r="C1352" t="s">
        <v>703</v>
      </c>
      <c r="D1352">
        <v>11107</v>
      </c>
      <c r="E1352">
        <v>11797</v>
      </c>
      <c r="F1352" t="s">
        <v>132</v>
      </c>
      <c r="G1352" s="1">
        <v>0.94151059999999998</v>
      </c>
      <c r="J1352" t="s">
        <v>317</v>
      </c>
      <c r="K1352" t="s">
        <v>57</v>
      </c>
      <c r="L1352" t="s">
        <v>32</v>
      </c>
      <c r="M1352">
        <v>7147</v>
      </c>
      <c r="N1352">
        <v>7870</v>
      </c>
      <c r="O1352" t="s">
        <v>132</v>
      </c>
      <c r="P1352" s="1">
        <v>0.9081321</v>
      </c>
      <c r="S1352" t="s">
        <v>285</v>
      </c>
      <c r="T1352" t="s">
        <v>41</v>
      </c>
      <c r="U1352" t="s">
        <v>26</v>
      </c>
      <c r="W1352">
        <v>1551</v>
      </c>
      <c r="X1352" t="s">
        <v>132</v>
      </c>
      <c r="AB1352" t="s">
        <v>291</v>
      </c>
      <c r="AC1352" t="s">
        <v>41</v>
      </c>
      <c r="AD1352" t="s">
        <v>26</v>
      </c>
      <c r="AF1352">
        <v>778</v>
      </c>
      <c r="AG1352" t="s">
        <v>132</v>
      </c>
    </row>
    <row r="1353" spans="1:34" x14ac:dyDescent="0.35">
      <c r="A1353" t="s">
        <v>353</v>
      </c>
      <c r="B1353" t="s">
        <v>41</v>
      </c>
      <c r="C1353" t="s">
        <v>703</v>
      </c>
      <c r="D1353">
        <v>24</v>
      </c>
      <c r="E1353">
        <v>15</v>
      </c>
      <c r="F1353" t="s">
        <v>328</v>
      </c>
      <c r="G1353" s="1">
        <v>1</v>
      </c>
      <c r="J1353" t="s">
        <v>317</v>
      </c>
      <c r="K1353" t="s">
        <v>57</v>
      </c>
      <c r="L1353" t="s">
        <v>703</v>
      </c>
      <c r="M1353">
        <v>17863</v>
      </c>
      <c r="N1353">
        <v>20372</v>
      </c>
      <c r="O1353" t="s">
        <v>132</v>
      </c>
      <c r="P1353" s="1">
        <v>0.87684079999999998</v>
      </c>
      <c r="S1353" t="s">
        <v>286</v>
      </c>
      <c r="T1353" t="s">
        <v>41</v>
      </c>
      <c r="U1353" t="s">
        <v>32</v>
      </c>
      <c r="V1353">
        <v>6250</v>
      </c>
      <c r="W1353">
        <v>8191</v>
      </c>
      <c r="X1353" t="s">
        <v>132</v>
      </c>
      <c r="Y1353" s="1">
        <v>0.76303259999999995</v>
      </c>
      <c r="AB1353" t="s">
        <v>291</v>
      </c>
      <c r="AC1353" t="s">
        <v>41</v>
      </c>
      <c r="AD1353" t="s">
        <v>27</v>
      </c>
      <c r="AF1353">
        <v>1359</v>
      </c>
      <c r="AG1353" t="s">
        <v>132</v>
      </c>
    </row>
    <row r="1354" spans="1:34" x14ac:dyDescent="0.35">
      <c r="A1354" t="s">
        <v>354</v>
      </c>
      <c r="B1354" t="s">
        <v>41</v>
      </c>
      <c r="C1354" t="s">
        <v>703</v>
      </c>
      <c r="D1354">
        <v>11</v>
      </c>
      <c r="E1354">
        <v>3</v>
      </c>
      <c r="F1354" t="s">
        <v>328</v>
      </c>
      <c r="G1354" s="1">
        <v>1</v>
      </c>
      <c r="J1354" t="s">
        <v>317</v>
      </c>
      <c r="K1354" t="s">
        <v>57</v>
      </c>
      <c r="L1354" t="s">
        <v>28</v>
      </c>
      <c r="M1354">
        <v>2135</v>
      </c>
      <c r="N1354">
        <v>2730</v>
      </c>
      <c r="O1354" t="s">
        <v>132</v>
      </c>
      <c r="P1354" s="1">
        <v>0.7820513</v>
      </c>
      <c r="S1354" t="s">
        <v>286</v>
      </c>
      <c r="T1354" t="s">
        <v>41</v>
      </c>
      <c r="U1354" t="s">
        <v>703</v>
      </c>
      <c r="V1354">
        <v>7382</v>
      </c>
      <c r="W1354">
        <v>19754</v>
      </c>
      <c r="X1354" t="s">
        <v>132</v>
      </c>
      <c r="Y1354" s="1">
        <v>0.37369649999999999</v>
      </c>
      <c r="AB1354" t="s">
        <v>292</v>
      </c>
      <c r="AC1354" t="s">
        <v>41</v>
      </c>
      <c r="AD1354" t="s">
        <v>26</v>
      </c>
      <c r="AF1354">
        <v>3059</v>
      </c>
      <c r="AG1354" t="s">
        <v>42</v>
      </c>
    </row>
    <row r="1355" spans="1:34" x14ac:dyDescent="0.35">
      <c r="A1355" t="s">
        <v>355</v>
      </c>
      <c r="B1355" t="s">
        <v>41</v>
      </c>
      <c r="C1355" t="s">
        <v>703</v>
      </c>
      <c r="D1355">
        <v>13292</v>
      </c>
      <c r="E1355">
        <v>15103</v>
      </c>
      <c r="F1355" t="s">
        <v>42</v>
      </c>
      <c r="G1355" s="1">
        <v>0.88009009999999999</v>
      </c>
      <c r="J1355" t="s">
        <v>317</v>
      </c>
      <c r="K1355" t="s">
        <v>57</v>
      </c>
      <c r="L1355" t="s">
        <v>27</v>
      </c>
      <c r="M1355">
        <v>1071</v>
      </c>
      <c r="N1355">
        <v>2780</v>
      </c>
      <c r="O1355" t="s">
        <v>132</v>
      </c>
      <c r="P1355" s="1">
        <v>0.38525179999999998</v>
      </c>
      <c r="S1355" t="s">
        <v>286</v>
      </c>
      <c r="T1355" t="s">
        <v>41</v>
      </c>
      <c r="U1355" t="s">
        <v>28</v>
      </c>
      <c r="V1355">
        <v>354</v>
      </c>
      <c r="W1355">
        <v>2580</v>
      </c>
      <c r="X1355" t="s">
        <v>132</v>
      </c>
      <c r="Y1355" s="1">
        <v>0.13720930000000001</v>
      </c>
      <c r="AB1355" t="s">
        <v>292</v>
      </c>
      <c r="AC1355" t="s">
        <v>41</v>
      </c>
      <c r="AD1355" t="s">
        <v>27</v>
      </c>
      <c r="AF1355">
        <v>5222</v>
      </c>
      <c r="AG1355" t="s">
        <v>42</v>
      </c>
    </row>
    <row r="1356" spans="1:34" x14ac:dyDescent="0.35">
      <c r="A1356" t="s">
        <v>356</v>
      </c>
      <c r="B1356" t="s">
        <v>41</v>
      </c>
      <c r="C1356" t="s">
        <v>703</v>
      </c>
      <c r="D1356">
        <v>8608</v>
      </c>
      <c r="E1356">
        <v>10063</v>
      </c>
      <c r="F1356" t="s">
        <v>132</v>
      </c>
      <c r="G1356" s="1">
        <v>0.85541089999999997</v>
      </c>
      <c r="J1356" t="s">
        <v>317</v>
      </c>
      <c r="K1356" t="s">
        <v>57</v>
      </c>
      <c r="L1356" t="s">
        <v>26</v>
      </c>
      <c r="M1356">
        <v>3</v>
      </c>
      <c r="N1356">
        <v>1432</v>
      </c>
      <c r="O1356" t="s">
        <v>132</v>
      </c>
      <c r="P1356" s="1">
        <v>2.0950000000000001E-3</v>
      </c>
      <c r="S1356" t="s">
        <v>286</v>
      </c>
      <c r="T1356" t="s">
        <v>41</v>
      </c>
      <c r="U1356" t="s">
        <v>27</v>
      </c>
      <c r="V1356">
        <v>2</v>
      </c>
      <c r="W1356">
        <v>2970</v>
      </c>
      <c r="X1356" t="s">
        <v>132</v>
      </c>
      <c r="Y1356" s="1">
        <v>6.734E-4</v>
      </c>
      <c r="AB1356" t="s">
        <v>293</v>
      </c>
      <c r="AC1356" t="s">
        <v>41</v>
      </c>
      <c r="AD1356" t="s">
        <v>26</v>
      </c>
      <c r="AF1356">
        <v>1437</v>
      </c>
      <c r="AG1356" t="s">
        <v>132</v>
      </c>
    </row>
    <row r="1357" spans="1:34" x14ac:dyDescent="0.35">
      <c r="A1357" t="s">
        <v>357</v>
      </c>
      <c r="B1357" t="s">
        <v>41</v>
      </c>
      <c r="C1357" t="s">
        <v>703</v>
      </c>
      <c r="D1357">
        <v>9922</v>
      </c>
      <c r="E1357">
        <v>11498</v>
      </c>
      <c r="F1357" t="s">
        <v>328</v>
      </c>
      <c r="G1357" s="1">
        <v>0.8629327</v>
      </c>
      <c r="J1357" t="s">
        <v>318</v>
      </c>
      <c r="K1357" t="s">
        <v>41</v>
      </c>
      <c r="L1357" t="s">
        <v>32</v>
      </c>
      <c r="M1357">
        <v>3855</v>
      </c>
      <c r="N1357">
        <v>4166</v>
      </c>
      <c r="O1357" t="s">
        <v>132</v>
      </c>
      <c r="P1357" s="1">
        <v>0.92534799999999995</v>
      </c>
      <c r="S1357" t="s">
        <v>286</v>
      </c>
      <c r="T1357" t="s">
        <v>41</v>
      </c>
      <c r="U1357" t="s">
        <v>26</v>
      </c>
      <c r="W1357">
        <v>1765</v>
      </c>
      <c r="X1357" t="s">
        <v>132</v>
      </c>
      <c r="AB1357" t="s">
        <v>293</v>
      </c>
      <c r="AC1357" t="s">
        <v>41</v>
      </c>
      <c r="AD1357" t="s">
        <v>27</v>
      </c>
      <c r="AF1357">
        <v>2711</v>
      </c>
      <c r="AG1357" t="s">
        <v>132</v>
      </c>
    </row>
    <row r="1358" spans="1:34" x14ac:dyDescent="0.35">
      <c r="A1358" t="s">
        <v>358</v>
      </c>
      <c r="B1358" t="s">
        <v>41</v>
      </c>
      <c r="C1358" t="s">
        <v>703</v>
      </c>
      <c r="D1358">
        <v>14002</v>
      </c>
      <c r="E1358">
        <v>16117</v>
      </c>
      <c r="F1358" t="s">
        <v>132</v>
      </c>
      <c r="G1358" s="1">
        <v>0.86877210000000005</v>
      </c>
      <c r="J1358" t="s">
        <v>318</v>
      </c>
      <c r="K1358" t="s">
        <v>41</v>
      </c>
      <c r="L1358" t="s">
        <v>28</v>
      </c>
      <c r="M1358">
        <v>997</v>
      </c>
      <c r="N1358">
        <v>1119</v>
      </c>
      <c r="O1358" t="s">
        <v>132</v>
      </c>
      <c r="P1358" s="1">
        <v>0.89097409999999999</v>
      </c>
      <c r="S1358" t="s">
        <v>287</v>
      </c>
      <c r="T1358" t="s">
        <v>41</v>
      </c>
      <c r="U1358" t="s">
        <v>32</v>
      </c>
      <c r="V1358">
        <v>12999</v>
      </c>
      <c r="W1358">
        <v>16465</v>
      </c>
      <c r="X1358" t="s">
        <v>143</v>
      </c>
      <c r="Y1358" s="1">
        <v>0.78949279999999999</v>
      </c>
      <c r="AB1358" t="s">
        <v>294</v>
      </c>
      <c r="AC1358" t="s">
        <v>41</v>
      </c>
      <c r="AD1358" t="s">
        <v>26</v>
      </c>
      <c r="AF1358">
        <v>2256</v>
      </c>
      <c r="AG1358" t="s">
        <v>132</v>
      </c>
    </row>
    <row r="1359" spans="1:34" x14ac:dyDescent="0.35">
      <c r="A1359" t="s">
        <v>359</v>
      </c>
      <c r="B1359" t="s">
        <v>41</v>
      </c>
      <c r="C1359" t="s">
        <v>703</v>
      </c>
      <c r="D1359">
        <v>13307</v>
      </c>
      <c r="E1359">
        <v>11250</v>
      </c>
      <c r="F1359" t="s">
        <v>132</v>
      </c>
      <c r="G1359" s="1">
        <v>1</v>
      </c>
      <c r="J1359" t="s">
        <v>318</v>
      </c>
      <c r="K1359" t="s">
        <v>41</v>
      </c>
      <c r="L1359" t="s">
        <v>703</v>
      </c>
      <c r="M1359">
        <v>6011</v>
      </c>
      <c r="N1359">
        <v>7257</v>
      </c>
      <c r="O1359" t="s">
        <v>132</v>
      </c>
      <c r="P1359" s="1">
        <v>0.82830369999999998</v>
      </c>
      <c r="S1359" t="s">
        <v>287</v>
      </c>
      <c r="T1359" t="s">
        <v>41</v>
      </c>
      <c r="U1359" t="s">
        <v>703</v>
      </c>
      <c r="V1359">
        <v>36934</v>
      </c>
      <c r="W1359">
        <v>70587</v>
      </c>
      <c r="X1359" t="s">
        <v>143</v>
      </c>
      <c r="Y1359" s="1">
        <v>0.52324079999999995</v>
      </c>
      <c r="AB1359" t="s">
        <v>294</v>
      </c>
      <c r="AC1359" t="s">
        <v>41</v>
      </c>
      <c r="AD1359" t="s">
        <v>27</v>
      </c>
      <c r="AF1359">
        <v>3982</v>
      </c>
      <c r="AG1359" t="s">
        <v>132</v>
      </c>
    </row>
    <row r="1360" spans="1:34" x14ac:dyDescent="0.35">
      <c r="A1360" t="s">
        <v>360</v>
      </c>
      <c r="B1360" t="s">
        <v>41</v>
      </c>
      <c r="C1360" t="s">
        <v>703</v>
      </c>
      <c r="D1360">
        <v>13222</v>
      </c>
      <c r="E1360">
        <v>12152</v>
      </c>
      <c r="F1360" t="s">
        <v>328</v>
      </c>
      <c r="G1360" s="1">
        <v>1</v>
      </c>
      <c r="J1360" t="s">
        <v>318</v>
      </c>
      <c r="K1360" t="s">
        <v>41</v>
      </c>
      <c r="L1360" t="s">
        <v>27</v>
      </c>
      <c r="M1360">
        <v>589</v>
      </c>
      <c r="N1360">
        <v>895</v>
      </c>
      <c r="O1360" t="s">
        <v>132</v>
      </c>
      <c r="P1360" s="1">
        <v>0.65810049999999998</v>
      </c>
      <c r="S1360" t="s">
        <v>287</v>
      </c>
      <c r="T1360" t="s">
        <v>41</v>
      </c>
      <c r="U1360" t="s">
        <v>28</v>
      </c>
      <c r="V1360">
        <v>2840</v>
      </c>
      <c r="W1360">
        <v>13060</v>
      </c>
      <c r="X1360" t="s">
        <v>143</v>
      </c>
      <c r="Y1360" s="1">
        <v>0.21745790000000001</v>
      </c>
      <c r="AB1360" t="s">
        <v>295</v>
      </c>
      <c r="AC1360" t="s">
        <v>41</v>
      </c>
      <c r="AD1360" t="s">
        <v>26</v>
      </c>
      <c r="AF1360">
        <v>1544</v>
      </c>
      <c r="AG1360" t="s">
        <v>42</v>
      </c>
    </row>
    <row r="1361" spans="1:33" x14ac:dyDescent="0.35">
      <c r="A1361" t="s">
        <v>361</v>
      </c>
      <c r="B1361" t="s">
        <v>41</v>
      </c>
      <c r="C1361" t="s">
        <v>703</v>
      </c>
      <c r="D1361">
        <v>48672</v>
      </c>
      <c r="E1361">
        <v>48089</v>
      </c>
      <c r="F1361" t="s">
        <v>132</v>
      </c>
      <c r="G1361" s="1">
        <v>1</v>
      </c>
      <c r="J1361" t="s">
        <v>318</v>
      </c>
      <c r="K1361" t="s">
        <v>41</v>
      </c>
      <c r="L1361" t="s">
        <v>26</v>
      </c>
      <c r="M1361">
        <v>1</v>
      </c>
      <c r="N1361">
        <v>386</v>
      </c>
      <c r="O1361" t="s">
        <v>132</v>
      </c>
      <c r="P1361" s="1">
        <v>2.5907E-3</v>
      </c>
      <c r="S1361" t="s">
        <v>287</v>
      </c>
      <c r="T1361" t="s">
        <v>41</v>
      </c>
      <c r="U1361" t="s">
        <v>27</v>
      </c>
      <c r="V1361">
        <v>5</v>
      </c>
      <c r="W1361">
        <v>13906</v>
      </c>
      <c r="X1361" t="s">
        <v>143</v>
      </c>
      <c r="Y1361" s="1">
        <v>3.5960000000000001E-4</v>
      </c>
      <c r="AB1361" t="s">
        <v>295</v>
      </c>
      <c r="AC1361" t="s">
        <v>41</v>
      </c>
      <c r="AD1361" t="s">
        <v>28</v>
      </c>
      <c r="AF1361">
        <v>2554</v>
      </c>
      <c r="AG1361" t="s">
        <v>42</v>
      </c>
    </row>
    <row r="1362" spans="1:33" x14ac:dyDescent="0.35">
      <c r="A1362" t="s">
        <v>362</v>
      </c>
      <c r="B1362" t="s">
        <v>41</v>
      </c>
      <c r="C1362" t="s">
        <v>703</v>
      </c>
      <c r="D1362">
        <v>30</v>
      </c>
      <c r="E1362">
        <v>11</v>
      </c>
      <c r="F1362" t="s">
        <v>328</v>
      </c>
      <c r="G1362" s="1">
        <v>1</v>
      </c>
      <c r="J1362" t="s">
        <v>319</v>
      </c>
      <c r="K1362" t="s">
        <v>68</v>
      </c>
      <c r="L1362" t="s">
        <v>32</v>
      </c>
      <c r="M1362">
        <v>9134</v>
      </c>
      <c r="N1362">
        <v>9505</v>
      </c>
      <c r="O1362" t="s">
        <v>132</v>
      </c>
      <c r="P1362" s="1">
        <v>0.96096789999999999</v>
      </c>
      <c r="S1362" t="s">
        <v>287</v>
      </c>
      <c r="T1362" t="s">
        <v>41</v>
      </c>
      <c r="U1362" t="s">
        <v>26</v>
      </c>
      <c r="W1362">
        <v>6574</v>
      </c>
      <c r="X1362" t="s">
        <v>143</v>
      </c>
      <c r="AB1362" t="s">
        <v>295</v>
      </c>
      <c r="AC1362" t="s">
        <v>41</v>
      </c>
      <c r="AD1362" t="s">
        <v>27</v>
      </c>
      <c r="AF1362">
        <v>2788</v>
      </c>
      <c r="AG1362" t="s">
        <v>42</v>
      </c>
    </row>
    <row r="1363" spans="1:33" x14ac:dyDescent="0.35">
      <c r="A1363" t="s">
        <v>363</v>
      </c>
      <c r="B1363" t="s">
        <v>41</v>
      </c>
      <c r="C1363" t="s">
        <v>703</v>
      </c>
      <c r="D1363">
        <v>33</v>
      </c>
      <c r="E1363">
        <v>18</v>
      </c>
      <c r="F1363" t="s">
        <v>328</v>
      </c>
      <c r="G1363" s="1">
        <v>1</v>
      </c>
      <c r="J1363" t="s">
        <v>319</v>
      </c>
      <c r="K1363" t="s">
        <v>68</v>
      </c>
      <c r="L1363" t="s">
        <v>703</v>
      </c>
      <c r="M1363">
        <v>20636</v>
      </c>
      <c r="N1363">
        <v>22497</v>
      </c>
      <c r="O1363" t="s">
        <v>132</v>
      </c>
      <c r="P1363" s="1">
        <v>0.91727789999999998</v>
      </c>
      <c r="S1363" t="s">
        <v>288</v>
      </c>
      <c r="T1363" t="s">
        <v>41</v>
      </c>
      <c r="U1363" t="s">
        <v>32</v>
      </c>
      <c r="V1363">
        <v>2804</v>
      </c>
      <c r="W1363">
        <v>4131</v>
      </c>
      <c r="X1363" t="s">
        <v>132</v>
      </c>
      <c r="Y1363" s="1">
        <v>0.67877019999999999</v>
      </c>
      <c r="AB1363" t="s">
        <v>296</v>
      </c>
      <c r="AC1363" t="s">
        <v>41</v>
      </c>
      <c r="AD1363" t="s">
        <v>26</v>
      </c>
      <c r="AF1363">
        <v>1163</v>
      </c>
      <c r="AG1363" t="s">
        <v>42</v>
      </c>
    </row>
    <row r="1364" spans="1:33" x14ac:dyDescent="0.35">
      <c r="A1364" t="s">
        <v>364</v>
      </c>
      <c r="B1364" t="s">
        <v>57</v>
      </c>
      <c r="C1364" t="s">
        <v>703</v>
      </c>
      <c r="D1364">
        <v>12539</v>
      </c>
      <c r="E1364">
        <v>13996</v>
      </c>
      <c r="F1364" t="s">
        <v>132</v>
      </c>
      <c r="G1364" s="1">
        <v>0.8958988</v>
      </c>
      <c r="J1364" t="s">
        <v>319</v>
      </c>
      <c r="K1364" t="s">
        <v>68</v>
      </c>
      <c r="L1364" t="s">
        <v>28</v>
      </c>
      <c r="M1364">
        <v>2227</v>
      </c>
      <c r="N1364">
        <v>2965</v>
      </c>
      <c r="O1364" t="s">
        <v>132</v>
      </c>
      <c r="P1364" s="1">
        <v>0.75109610000000004</v>
      </c>
      <c r="S1364" t="s">
        <v>288</v>
      </c>
      <c r="T1364" t="s">
        <v>41</v>
      </c>
      <c r="U1364" t="s">
        <v>703</v>
      </c>
      <c r="V1364">
        <v>3662</v>
      </c>
      <c r="W1364">
        <v>11166</v>
      </c>
      <c r="X1364" t="s">
        <v>132</v>
      </c>
      <c r="Y1364" s="1">
        <v>0.32795990000000003</v>
      </c>
      <c r="AB1364" t="s">
        <v>296</v>
      </c>
      <c r="AC1364" t="s">
        <v>41</v>
      </c>
      <c r="AD1364" t="s">
        <v>27</v>
      </c>
      <c r="AF1364">
        <v>1961</v>
      </c>
      <c r="AG1364" t="s">
        <v>42</v>
      </c>
    </row>
    <row r="1365" spans="1:33" x14ac:dyDescent="0.35">
      <c r="A1365" t="s">
        <v>365</v>
      </c>
      <c r="B1365" t="s">
        <v>41</v>
      </c>
      <c r="C1365" t="s">
        <v>703</v>
      </c>
      <c r="D1365">
        <v>14910</v>
      </c>
      <c r="E1365">
        <v>16551</v>
      </c>
      <c r="F1365" t="s">
        <v>132</v>
      </c>
      <c r="G1365" s="1">
        <v>0.90085190000000004</v>
      </c>
      <c r="J1365" t="s">
        <v>319</v>
      </c>
      <c r="K1365" t="s">
        <v>68</v>
      </c>
      <c r="L1365" t="s">
        <v>27</v>
      </c>
      <c r="M1365">
        <v>1144</v>
      </c>
      <c r="N1365">
        <v>3394</v>
      </c>
      <c r="O1365" t="s">
        <v>132</v>
      </c>
      <c r="P1365" s="1">
        <v>0.33706540000000002</v>
      </c>
      <c r="S1365" t="s">
        <v>288</v>
      </c>
      <c r="T1365" t="s">
        <v>41</v>
      </c>
      <c r="U1365" t="s">
        <v>28</v>
      </c>
      <c r="V1365">
        <v>174</v>
      </c>
      <c r="W1365">
        <v>1483</v>
      </c>
      <c r="X1365" t="s">
        <v>132</v>
      </c>
      <c r="Y1365" s="1">
        <v>0.1173297</v>
      </c>
      <c r="AB1365" t="s">
        <v>297</v>
      </c>
      <c r="AC1365" t="s">
        <v>41</v>
      </c>
      <c r="AD1365" t="s">
        <v>26</v>
      </c>
      <c r="AF1365">
        <v>1930</v>
      </c>
      <c r="AG1365" t="s">
        <v>42</v>
      </c>
    </row>
    <row r="1366" spans="1:33" x14ac:dyDescent="0.35">
      <c r="A1366" t="s">
        <v>366</v>
      </c>
      <c r="B1366" t="s">
        <v>41</v>
      </c>
      <c r="C1366" t="s">
        <v>703</v>
      </c>
      <c r="D1366">
        <v>12969</v>
      </c>
      <c r="E1366">
        <v>14444</v>
      </c>
      <c r="F1366" t="s">
        <v>132</v>
      </c>
      <c r="G1366" s="1">
        <v>0.89788140000000005</v>
      </c>
      <c r="J1366" t="s">
        <v>319</v>
      </c>
      <c r="K1366" t="s">
        <v>68</v>
      </c>
      <c r="L1366" t="s">
        <v>26</v>
      </c>
      <c r="M1366">
        <v>2</v>
      </c>
      <c r="N1366">
        <v>2083</v>
      </c>
      <c r="O1366" t="s">
        <v>132</v>
      </c>
      <c r="P1366" s="1">
        <v>9.6020000000000003E-4</v>
      </c>
      <c r="S1366" t="s">
        <v>288</v>
      </c>
      <c r="T1366" t="s">
        <v>41</v>
      </c>
      <c r="U1366" t="s">
        <v>27</v>
      </c>
      <c r="V1366">
        <v>1</v>
      </c>
      <c r="W1366">
        <v>1692</v>
      </c>
      <c r="X1366" t="s">
        <v>132</v>
      </c>
      <c r="Y1366" s="1">
        <v>5.9100000000000005E-4</v>
      </c>
      <c r="AB1366" t="s">
        <v>297</v>
      </c>
      <c r="AC1366" t="s">
        <v>41</v>
      </c>
      <c r="AD1366" t="s">
        <v>28</v>
      </c>
      <c r="AF1366">
        <v>3358</v>
      </c>
      <c r="AG1366" t="s">
        <v>42</v>
      </c>
    </row>
    <row r="1367" spans="1:33" x14ac:dyDescent="0.35">
      <c r="A1367" t="s">
        <v>367</v>
      </c>
      <c r="B1367" t="s">
        <v>41</v>
      </c>
      <c r="C1367" t="s">
        <v>703</v>
      </c>
      <c r="D1367">
        <v>22263</v>
      </c>
      <c r="E1367">
        <v>23020</v>
      </c>
      <c r="F1367" t="s">
        <v>132</v>
      </c>
      <c r="G1367" s="1">
        <v>0.96711559999999996</v>
      </c>
      <c r="J1367" t="s">
        <v>320</v>
      </c>
      <c r="K1367" t="s">
        <v>41</v>
      </c>
      <c r="L1367" t="s">
        <v>703</v>
      </c>
      <c r="M1367">
        <v>21185</v>
      </c>
      <c r="N1367">
        <v>23144</v>
      </c>
      <c r="O1367" t="s">
        <v>132</v>
      </c>
      <c r="P1367" s="1">
        <v>0.91535599999999995</v>
      </c>
      <c r="S1367" t="s">
        <v>288</v>
      </c>
      <c r="T1367" t="s">
        <v>41</v>
      </c>
      <c r="U1367" t="s">
        <v>26</v>
      </c>
      <c r="W1367">
        <v>1081</v>
      </c>
      <c r="X1367" t="s">
        <v>132</v>
      </c>
      <c r="AB1367" t="s">
        <v>297</v>
      </c>
      <c r="AC1367" t="s">
        <v>41</v>
      </c>
      <c r="AD1367" t="s">
        <v>27</v>
      </c>
      <c r="AF1367">
        <v>3489</v>
      </c>
      <c r="AG1367" t="s">
        <v>42</v>
      </c>
    </row>
    <row r="1368" spans="1:33" x14ac:dyDescent="0.35">
      <c r="A1368" t="s">
        <v>368</v>
      </c>
      <c r="B1368" t="s">
        <v>41</v>
      </c>
      <c r="C1368" t="s">
        <v>703</v>
      </c>
      <c r="D1368">
        <v>17694</v>
      </c>
      <c r="E1368">
        <v>19916</v>
      </c>
      <c r="F1368" t="s">
        <v>42</v>
      </c>
      <c r="G1368" s="1">
        <v>0.88843139999999998</v>
      </c>
      <c r="J1368" t="s">
        <v>320</v>
      </c>
      <c r="K1368" t="s">
        <v>41</v>
      </c>
      <c r="L1368" t="s">
        <v>32</v>
      </c>
      <c r="M1368">
        <v>7774</v>
      </c>
      <c r="N1368">
        <v>8551</v>
      </c>
      <c r="O1368" t="s">
        <v>132</v>
      </c>
      <c r="P1368" s="1">
        <v>0.90913339999999998</v>
      </c>
      <c r="S1368" t="s">
        <v>289</v>
      </c>
      <c r="T1368" t="s">
        <v>41</v>
      </c>
      <c r="U1368" t="s">
        <v>32</v>
      </c>
      <c r="V1368">
        <v>8959</v>
      </c>
      <c r="W1368">
        <v>11168</v>
      </c>
      <c r="X1368" t="s">
        <v>132</v>
      </c>
      <c r="Y1368" s="1">
        <v>0.80220270000000005</v>
      </c>
      <c r="AB1368" t="s">
        <v>298</v>
      </c>
      <c r="AC1368" t="s">
        <v>41</v>
      </c>
      <c r="AD1368" t="s">
        <v>26</v>
      </c>
      <c r="AF1368">
        <v>2274</v>
      </c>
      <c r="AG1368" t="s">
        <v>42</v>
      </c>
    </row>
    <row r="1369" spans="1:33" x14ac:dyDescent="0.35">
      <c r="A1369" t="s">
        <v>369</v>
      </c>
      <c r="B1369" t="s">
        <v>41</v>
      </c>
      <c r="C1369" t="s">
        <v>703</v>
      </c>
      <c r="D1369">
        <v>28906</v>
      </c>
      <c r="E1369">
        <v>29974</v>
      </c>
      <c r="F1369" t="s">
        <v>132</v>
      </c>
      <c r="G1369" s="1">
        <v>0.96436909999999998</v>
      </c>
      <c r="J1369" t="s">
        <v>320</v>
      </c>
      <c r="K1369" t="s">
        <v>41</v>
      </c>
      <c r="L1369" t="s">
        <v>28</v>
      </c>
      <c r="M1369">
        <v>2450</v>
      </c>
      <c r="N1369">
        <v>3005</v>
      </c>
      <c r="O1369" t="s">
        <v>132</v>
      </c>
      <c r="P1369" s="1">
        <v>0.81530780000000003</v>
      </c>
      <c r="S1369" t="s">
        <v>289</v>
      </c>
      <c r="T1369" t="s">
        <v>41</v>
      </c>
      <c r="U1369" t="s">
        <v>703</v>
      </c>
      <c r="V1369">
        <v>12971</v>
      </c>
      <c r="W1369">
        <v>30319</v>
      </c>
      <c r="X1369" t="s">
        <v>132</v>
      </c>
      <c r="Y1369" s="1">
        <v>0.42781760000000002</v>
      </c>
      <c r="AB1369" t="s">
        <v>298</v>
      </c>
      <c r="AC1369" t="s">
        <v>41</v>
      </c>
      <c r="AD1369" t="s">
        <v>27</v>
      </c>
      <c r="AF1369">
        <v>4207</v>
      </c>
      <c r="AG1369" t="s">
        <v>42</v>
      </c>
    </row>
    <row r="1370" spans="1:33" x14ac:dyDescent="0.35">
      <c r="A1370" t="s">
        <v>370</v>
      </c>
      <c r="B1370" t="s">
        <v>41</v>
      </c>
      <c r="C1370" t="s">
        <v>703</v>
      </c>
      <c r="D1370">
        <v>21064</v>
      </c>
      <c r="E1370">
        <v>22859</v>
      </c>
      <c r="F1370" t="s">
        <v>328</v>
      </c>
      <c r="G1370" s="1">
        <v>0.92147509999999999</v>
      </c>
      <c r="J1370" t="s">
        <v>320</v>
      </c>
      <c r="K1370" t="s">
        <v>41</v>
      </c>
      <c r="L1370" t="s">
        <v>27</v>
      </c>
      <c r="M1370">
        <v>1647</v>
      </c>
      <c r="N1370">
        <v>3117</v>
      </c>
      <c r="O1370" t="s">
        <v>132</v>
      </c>
      <c r="P1370" s="1">
        <v>0.52839270000000005</v>
      </c>
      <c r="S1370" t="s">
        <v>289</v>
      </c>
      <c r="T1370" t="s">
        <v>41</v>
      </c>
      <c r="U1370" t="s">
        <v>28</v>
      </c>
      <c r="V1370">
        <v>691</v>
      </c>
      <c r="W1370">
        <v>3764</v>
      </c>
      <c r="X1370" t="s">
        <v>132</v>
      </c>
      <c r="Y1370" s="1">
        <v>0.1835813</v>
      </c>
      <c r="AB1370" t="s">
        <v>299</v>
      </c>
      <c r="AC1370" t="s">
        <v>41</v>
      </c>
      <c r="AD1370" t="s">
        <v>26</v>
      </c>
      <c r="AF1370">
        <v>1902</v>
      </c>
      <c r="AG1370" t="s">
        <v>132</v>
      </c>
    </row>
    <row r="1371" spans="1:33" x14ac:dyDescent="0.35">
      <c r="A1371" t="s">
        <v>371</v>
      </c>
      <c r="B1371" t="s">
        <v>41</v>
      </c>
      <c r="C1371" t="s">
        <v>703</v>
      </c>
      <c r="D1371">
        <v>28126</v>
      </c>
      <c r="E1371">
        <v>30963</v>
      </c>
      <c r="F1371" t="s">
        <v>132</v>
      </c>
      <c r="G1371" s="1">
        <v>0.90837449999999997</v>
      </c>
      <c r="J1371" t="s">
        <v>320</v>
      </c>
      <c r="K1371" t="s">
        <v>41</v>
      </c>
      <c r="L1371" t="s">
        <v>26</v>
      </c>
      <c r="M1371">
        <v>13</v>
      </c>
      <c r="N1371">
        <v>1794</v>
      </c>
      <c r="O1371" t="s">
        <v>132</v>
      </c>
      <c r="P1371" s="1">
        <v>7.2464000000000001E-3</v>
      </c>
      <c r="S1371" t="s">
        <v>289</v>
      </c>
      <c r="T1371" t="s">
        <v>41</v>
      </c>
      <c r="U1371" t="s">
        <v>26</v>
      </c>
      <c r="W1371">
        <v>2715</v>
      </c>
      <c r="X1371" t="s">
        <v>132</v>
      </c>
      <c r="AB1371" t="s">
        <v>299</v>
      </c>
      <c r="AC1371" t="s">
        <v>41</v>
      </c>
      <c r="AD1371" t="s">
        <v>28</v>
      </c>
      <c r="AF1371">
        <v>2960</v>
      </c>
      <c r="AG1371" t="s">
        <v>132</v>
      </c>
    </row>
    <row r="1372" spans="1:33" x14ac:dyDescent="0.35">
      <c r="A1372" t="s">
        <v>372</v>
      </c>
      <c r="B1372" t="s">
        <v>57</v>
      </c>
      <c r="C1372" t="s">
        <v>703</v>
      </c>
      <c r="D1372">
        <v>10605</v>
      </c>
      <c r="E1372">
        <v>11510</v>
      </c>
      <c r="F1372" t="s">
        <v>132</v>
      </c>
      <c r="G1372" s="1">
        <v>0.92137270000000004</v>
      </c>
      <c r="J1372" t="s">
        <v>321</v>
      </c>
      <c r="K1372" t="s">
        <v>70</v>
      </c>
      <c r="L1372" t="s">
        <v>703</v>
      </c>
      <c r="M1372">
        <v>20261</v>
      </c>
      <c r="N1372">
        <v>16893</v>
      </c>
      <c r="O1372" t="s">
        <v>132</v>
      </c>
      <c r="P1372" s="1">
        <v>1</v>
      </c>
      <c r="S1372" t="s">
        <v>289</v>
      </c>
      <c r="T1372" t="s">
        <v>41</v>
      </c>
      <c r="U1372" t="s">
        <v>27</v>
      </c>
      <c r="W1372">
        <v>4365</v>
      </c>
      <c r="X1372" t="s">
        <v>132</v>
      </c>
      <c r="AB1372" t="s">
        <v>299</v>
      </c>
      <c r="AC1372" t="s">
        <v>41</v>
      </c>
      <c r="AD1372" t="s">
        <v>27</v>
      </c>
      <c r="AF1372">
        <v>3469</v>
      </c>
      <c r="AG1372" t="s">
        <v>132</v>
      </c>
    </row>
    <row r="1373" spans="1:33" x14ac:dyDescent="0.35">
      <c r="A1373" t="s">
        <v>373</v>
      </c>
      <c r="B1373" t="s">
        <v>57</v>
      </c>
      <c r="C1373" t="s">
        <v>703</v>
      </c>
      <c r="D1373">
        <v>22799</v>
      </c>
      <c r="E1373">
        <v>24669</v>
      </c>
      <c r="F1373" t="s">
        <v>132</v>
      </c>
      <c r="G1373" s="1">
        <v>0.92419640000000003</v>
      </c>
      <c r="J1373" t="s">
        <v>321</v>
      </c>
      <c r="K1373" t="s">
        <v>70</v>
      </c>
      <c r="L1373" t="s">
        <v>32</v>
      </c>
      <c r="M1373">
        <v>4662</v>
      </c>
      <c r="N1373">
        <v>5029</v>
      </c>
      <c r="O1373" t="s">
        <v>132</v>
      </c>
      <c r="P1373" s="1">
        <v>0.92702329999999999</v>
      </c>
      <c r="S1373" t="s">
        <v>290</v>
      </c>
      <c r="T1373" t="s">
        <v>41</v>
      </c>
      <c r="U1373" t="s">
        <v>32</v>
      </c>
      <c r="V1373">
        <v>9346</v>
      </c>
      <c r="W1373">
        <v>10849</v>
      </c>
      <c r="X1373" t="s">
        <v>132</v>
      </c>
      <c r="Y1373" s="1">
        <v>0.8614619</v>
      </c>
      <c r="AB1373" t="s">
        <v>300</v>
      </c>
      <c r="AC1373" t="s">
        <v>41</v>
      </c>
      <c r="AD1373" t="s">
        <v>26</v>
      </c>
      <c r="AF1373">
        <v>1014</v>
      </c>
      <c r="AG1373" t="s">
        <v>42</v>
      </c>
    </row>
    <row r="1374" spans="1:33" x14ac:dyDescent="0.35">
      <c r="A1374" t="s">
        <v>374</v>
      </c>
      <c r="B1374" t="s">
        <v>57</v>
      </c>
      <c r="C1374" t="s">
        <v>703</v>
      </c>
      <c r="D1374">
        <v>23240</v>
      </c>
      <c r="E1374">
        <v>24439</v>
      </c>
      <c r="F1374" t="s">
        <v>132</v>
      </c>
      <c r="G1374" s="1">
        <v>0.95093910000000004</v>
      </c>
      <c r="J1374" t="s">
        <v>321</v>
      </c>
      <c r="K1374" t="s">
        <v>70</v>
      </c>
      <c r="L1374" t="s">
        <v>28</v>
      </c>
      <c r="M1374">
        <v>1351</v>
      </c>
      <c r="N1374">
        <v>1757</v>
      </c>
      <c r="O1374" t="s">
        <v>132</v>
      </c>
      <c r="P1374" s="1">
        <v>0.76892430000000001</v>
      </c>
      <c r="S1374" t="s">
        <v>290</v>
      </c>
      <c r="T1374" t="s">
        <v>41</v>
      </c>
      <c r="U1374" t="s">
        <v>703</v>
      </c>
      <c r="V1374">
        <v>7267</v>
      </c>
      <c r="W1374">
        <v>14475</v>
      </c>
      <c r="X1374" t="s">
        <v>132</v>
      </c>
      <c r="Y1374" s="1">
        <v>0.50203799999999998</v>
      </c>
      <c r="AB1374" t="s">
        <v>300</v>
      </c>
      <c r="AC1374" t="s">
        <v>41</v>
      </c>
      <c r="AD1374" t="s">
        <v>27</v>
      </c>
      <c r="AF1374">
        <v>1760</v>
      </c>
      <c r="AG1374" t="s">
        <v>42</v>
      </c>
    </row>
    <row r="1375" spans="1:33" x14ac:dyDescent="0.35">
      <c r="A1375" t="s">
        <v>375</v>
      </c>
      <c r="B1375" t="s">
        <v>41</v>
      </c>
      <c r="C1375" t="s">
        <v>703</v>
      </c>
      <c r="D1375">
        <v>23099</v>
      </c>
      <c r="E1375">
        <v>26488</v>
      </c>
      <c r="F1375" t="s">
        <v>328</v>
      </c>
      <c r="G1375" s="1">
        <v>0.87205529999999998</v>
      </c>
      <c r="J1375" t="s">
        <v>321</v>
      </c>
      <c r="K1375" t="s">
        <v>70</v>
      </c>
      <c r="L1375" t="s">
        <v>27</v>
      </c>
      <c r="M1375">
        <v>498</v>
      </c>
      <c r="N1375">
        <v>2055</v>
      </c>
      <c r="O1375" t="s">
        <v>132</v>
      </c>
      <c r="P1375" s="1">
        <v>0.24233579999999999</v>
      </c>
      <c r="S1375" t="s">
        <v>290</v>
      </c>
      <c r="T1375" t="s">
        <v>41</v>
      </c>
      <c r="U1375" t="s">
        <v>28</v>
      </c>
      <c r="V1375">
        <v>364</v>
      </c>
      <c r="W1375">
        <v>1673</v>
      </c>
      <c r="X1375" t="s">
        <v>132</v>
      </c>
      <c r="Y1375" s="1">
        <v>0.21757319999999999</v>
      </c>
      <c r="AB1375" t="s">
        <v>301</v>
      </c>
      <c r="AC1375" t="s">
        <v>41</v>
      </c>
      <c r="AD1375" t="s">
        <v>26</v>
      </c>
      <c r="AF1375">
        <v>983</v>
      </c>
      <c r="AG1375" t="s">
        <v>42</v>
      </c>
    </row>
    <row r="1376" spans="1:33" x14ac:dyDescent="0.35">
      <c r="A1376" t="s">
        <v>376</v>
      </c>
      <c r="B1376" t="s">
        <v>41</v>
      </c>
      <c r="C1376" t="s">
        <v>703</v>
      </c>
      <c r="D1376">
        <v>11755</v>
      </c>
      <c r="E1376">
        <v>13021</v>
      </c>
      <c r="F1376" t="s">
        <v>328</v>
      </c>
      <c r="G1376" s="1">
        <v>0.90277240000000003</v>
      </c>
      <c r="J1376" t="s">
        <v>321</v>
      </c>
      <c r="K1376" t="s">
        <v>41</v>
      </c>
      <c r="L1376" t="s">
        <v>26</v>
      </c>
      <c r="N1376">
        <v>1353</v>
      </c>
      <c r="O1376" t="s">
        <v>132</v>
      </c>
      <c r="S1376" t="s">
        <v>290</v>
      </c>
      <c r="T1376" t="s">
        <v>41</v>
      </c>
      <c r="U1376" t="s">
        <v>27</v>
      </c>
      <c r="V1376">
        <v>1</v>
      </c>
      <c r="W1376">
        <v>1801</v>
      </c>
      <c r="X1376" t="s">
        <v>132</v>
      </c>
      <c r="Y1376" s="1">
        <v>5.5520000000000005E-4</v>
      </c>
      <c r="AB1376" t="s">
        <v>301</v>
      </c>
      <c r="AC1376" t="s">
        <v>41</v>
      </c>
      <c r="AD1376" t="s">
        <v>27</v>
      </c>
      <c r="AF1376">
        <v>1730</v>
      </c>
      <c r="AG1376" t="s">
        <v>42</v>
      </c>
    </row>
    <row r="1377" spans="1:34" x14ac:dyDescent="0.35">
      <c r="A1377" t="s">
        <v>377</v>
      </c>
      <c r="B1377" t="s">
        <v>41</v>
      </c>
      <c r="C1377" t="s">
        <v>703</v>
      </c>
      <c r="D1377">
        <v>17936</v>
      </c>
      <c r="E1377">
        <v>20450</v>
      </c>
      <c r="F1377" t="s">
        <v>42</v>
      </c>
      <c r="G1377" s="1">
        <v>0.87706600000000001</v>
      </c>
      <c r="J1377" t="s">
        <v>322</v>
      </c>
      <c r="K1377" t="s">
        <v>41</v>
      </c>
      <c r="L1377" t="s">
        <v>32</v>
      </c>
      <c r="M1377">
        <v>1520</v>
      </c>
      <c r="N1377">
        <v>1602</v>
      </c>
      <c r="O1377" t="s">
        <v>132</v>
      </c>
      <c r="P1377" s="1">
        <v>0.94881400000000005</v>
      </c>
      <c r="S1377" t="s">
        <v>290</v>
      </c>
      <c r="T1377" t="s">
        <v>41</v>
      </c>
      <c r="U1377" t="s">
        <v>26</v>
      </c>
      <c r="W1377">
        <v>1002</v>
      </c>
      <c r="X1377" t="s">
        <v>132</v>
      </c>
      <c r="AB1377" t="s">
        <v>302</v>
      </c>
      <c r="AC1377" t="s">
        <v>41</v>
      </c>
      <c r="AD1377" t="s">
        <v>26</v>
      </c>
      <c r="AF1377">
        <v>2151</v>
      </c>
      <c r="AG1377" t="s">
        <v>132</v>
      </c>
    </row>
    <row r="1378" spans="1:34" x14ac:dyDescent="0.35">
      <c r="A1378" t="s">
        <v>378</v>
      </c>
      <c r="B1378" t="s">
        <v>41</v>
      </c>
      <c r="C1378" t="s">
        <v>703</v>
      </c>
      <c r="D1378">
        <v>31</v>
      </c>
      <c r="E1378">
        <v>13</v>
      </c>
      <c r="F1378" t="s">
        <v>132</v>
      </c>
      <c r="G1378" s="1">
        <v>1</v>
      </c>
      <c r="J1378" t="s">
        <v>322</v>
      </c>
      <c r="K1378" t="s">
        <v>41</v>
      </c>
      <c r="L1378" t="s">
        <v>703</v>
      </c>
      <c r="M1378">
        <v>4910</v>
      </c>
      <c r="N1378">
        <v>5176</v>
      </c>
      <c r="O1378" t="s">
        <v>132</v>
      </c>
      <c r="P1378" s="1">
        <v>0.94860889999999998</v>
      </c>
      <c r="S1378" t="s">
        <v>291</v>
      </c>
      <c r="T1378" t="s">
        <v>41</v>
      </c>
      <c r="U1378" t="s">
        <v>32</v>
      </c>
      <c r="V1378">
        <v>8671</v>
      </c>
      <c r="W1378">
        <v>10755</v>
      </c>
      <c r="X1378" t="s">
        <v>132</v>
      </c>
      <c r="Y1378" s="1">
        <v>0.80622970000000005</v>
      </c>
      <c r="AB1378" t="s">
        <v>302</v>
      </c>
      <c r="AC1378" t="s">
        <v>41</v>
      </c>
      <c r="AD1378" t="s">
        <v>27</v>
      </c>
      <c r="AF1378">
        <v>3596</v>
      </c>
      <c r="AG1378" t="s">
        <v>132</v>
      </c>
    </row>
    <row r="1379" spans="1:34" x14ac:dyDescent="0.35">
      <c r="A1379" t="s">
        <v>379</v>
      </c>
      <c r="B1379" t="s">
        <v>41</v>
      </c>
      <c r="C1379" t="s">
        <v>703</v>
      </c>
      <c r="D1379">
        <v>2</v>
      </c>
      <c r="E1379">
        <v>0</v>
      </c>
      <c r="F1379" t="s">
        <v>42</v>
      </c>
      <c r="J1379" t="s">
        <v>322</v>
      </c>
      <c r="K1379" t="s">
        <v>41</v>
      </c>
      <c r="L1379" t="s">
        <v>28</v>
      </c>
      <c r="M1379">
        <v>461</v>
      </c>
      <c r="N1379">
        <v>551</v>
      </c>
      <c r="O1379" t="s">
        <v>132</v>
      </c>
      <c r="P1379" s="1">
        <v>0.83666059999999998</v>
      </c>
      <c r="S1379" t="s">
        <v>291</v>
      </c>
      <c r="T1379" t="s">
        <v>41</v>
      </c>
      <c r="U1379" t="s">
        <v>703</v>
      </c>
      <c r="V1379">
        <v>4714</v>
      </c>
      <c r="W1379">
        <v>11450</v>
      </c>
      <c r="X1379" t="s">
        <v>132</v>
      </c>
      <c r="Y1379" s="1">
        <v>0.41170309999999999</v>
      </c>
      <c r="AB1379" t="s">
        <v>303</v>
      </c>
      <c r="AC1379" t="s">
        <v>41</v>
      </c>
      <c r="AD1379" t="s">
        <v>26</v>
      </c>
      <c r="AF1379">
        <v>1408</v>
      </c>
      <c r="AG1379" t="s">
        <v>132</v>
      </c>
    </row>
    <row r="1380" spans="1:34" x14ac:dyDescent="0.35">
      <c r="A1380" t="s">
        <v>380</v>
      </c>
      <c r="B1380" t="s">
        <v>41</v>
      </c>
      <c r="C1380" t="s">
        <v>703</v>
      </c>
      <c r="D1380">
        <v>24233</v>
      </c>
      <c r="E1380">
        <v>26839</v>
      </c>
      <c r="F1380" t="s">
        <v>132</v>
      </c>
      <c r="G1380" s="1">
        <v>0.90290250000000005</v>
      </c>
      <c r="J1380" t="s">
        <v>322</v>
      </c>
      <c r="K1380" t="s">
        <v>41</v>
      </c>
      <c r="L1380" t="s">
        <v>27</v>
      </c>
      <c r="M1380">
        <v>205</v>
      </c>
      <c r="N1380">
        <v>557</v>
      </c>
      <c r="O1380" t="s">
        <v>132</v>
      </c>
      <c r="P1380" s="1">
        <v>0.36804310000000001</v>
      </c>
      <c r="S1380" t="s">
        <v>291</v>
      </c>
      <c r="T1380" t="s">
        <v>41</v>
      </c>
      <c r="U1380" t="s">
        <v>28</v>
      </c>
      <c r="V1380">
        <v>169</v>
      </c>
      <c r="W1380">
        <v>1269</v>
      </c>
      <c r="X1380" t="s">
        <v>132</v>
      </c>
      <c r="Y1380" s="1">
        <v>0.13317570000000001</v>
      </c>
      <c r="AB1380" t="s">
        <v>303</v>
      </c>
      <c r="AC1380" t="s">
        <v>41</v>
      </c>
      <c r="AD1380" t="s">
        <v>27</v>
      </c>
      <c r="AF1380">
        <v>2453</v>
      </c>
      <c r="AG1380" t="s">
        <v>132</v>
      </c>
    </row>
    <row r="1381" spans="1:34" x14ac:dyDescent="0.35">
      <c r="A1381" t="s">
        <v>381</v>
      </c>
      <c r="B1381" t="s">
        <v>41</v>
      </c>
      <c r="C1381" t="s">
        <v>703</v>
      </c>
      <c r="D1381">
        <v>11669</v>
      </c>
      <c r="E1381">
        <v>13255</v>
      </c>
      <c r="F1381" t="s">
        <v>132</v>
      </c>
      <c r="G1381" s="1">
        <v>0.88034699999999999</v>
      </c>
      <c r="J1381" t="s">
        <v>322</v>
      </c>
      <c r="K1381" t="s">
        <v>41</v>
      </c>
      <c r="L1381" t="s">
        <v>26</v>
      </c>
      <c r="N1381">
        <v>452</v>
      </c>
      <c r="O1381" t="s">
        <v>132</v>
      </c>
      <c r="S1381" t="s">
        <v>291</v>
      </c>
      <c r="T1381" t="s">
        <v>41</v>
      </c>
      <c r="U1381" t="s">
        <v>26</v>
      </c>
      <c r="W1381">
        <v>778</v>
      </c>
      <c r="X1381" t="s">
        <v>132</v>
      </c>
      <c r="AB1381" t="s">
        <v>304</v>
      </c>
      <c r="AC1381" t="s">
        <v>41</v>
      </c>
      <c r="AD1381" t="s">
        <v>26</v>
      </c>
      <c r="AF1381">
        <v>1410</v>
      </c>
      <c r="AG1381" t="s">
        <v>132</v>
      </c>
    </row>
    <row r="1382" spans="1:34" x14ac:dyDescent="0.35">
      <c r="A1382" t="s">
        <v>382</v>
      </c>
      <c r="B1382" t="s">
        <v>41</v>
      </c>
      <c r="C1382" t="s">
        <v>703</v>
      </c>
      <c r="D1382">
        <v>4864</v>
      </c>
      <c r="E1382">
        <v>5875</v>
      </c>
      <c r="F1382" t="s">
        <v>132</v>
      </c>
      <c r="G1382" s="1">
        <v>0.82791490000000001</v>
      </c>
      <c r="J1382" t="s">
        <v>323</v>
      </c>
      <c r="K1382" t="s">
        <v>70</v>
      </c>
      <c r="L1382" t="s">
        <v>703</v>
      </c>
      <c r="M1382">
        <v>10642</v>
      </c>
      <c r="N1382">
        <v>10872</v>
      </c>
      <c r="O1382" t="s">
        <v>132</v>
      </c>
      <c r="P1382" s="1">
        <v>0.97884479999999996</v>
      </c>
      <c r="S1382" t="s">
        <v>291</v>
      </c>
      <c r="T1382" t="s">
        <v>41</v>
      </c>
      <c r="U1382" t="s">
        <v>27</v>
      </c>
      <c r="W1382">
        <v>1359</v>
      </c>
      <c r="X1382" t="s">
        <v>132</v>
      </c>
      <c r="AB1382" t="s">
        <v>304</v>
      </c>
      <c r="AC1382" t="s">
        <v>41</v>
      </c>
      <c r="AD1382" t="s">
        <v>27</v>
      </c>
      <c r="AF1382">
        <v>2459</v>
      </c>
      <c r="AG1382" t="s">
        <v>132</v>
      </c>
    </row>
    <row r="1383" spans="1:34" x14ac:dyDescent="0.35">
      <c r="A1383" t="s">
        <v>383</v>
      </c>
      <c r="B1383" t="s">
        <v>41</v>
      </c>
      <c r="C1383" t="s">
        <v>703</v>
      </c>
      <c r="D1383">
        <v>11704</v>
      </c>
      <c r="E1383">
        <v>13313</v>
      </c>
      <c r="F1383" t="s">
        <v>132</v>
      </c>
      <c r="G1383" s="1">
        <v>0.8791407</v>
      </c>
      <c r="J1383" t="s">
        <v>323</v>
      </c>
      <c r="K1383" t="s">
        <v>70</v>
      </c>
      <c r="L1383" t="s">
        <v>32</v>
      </c>
      <c r="M1383">
        <v>4089</v>
      </c>
      <c r="N1383">
        <v>4437</v>
      </c>
      <c r="O1383" t="s">
        <v>132</v>
      </c>
      <c r="P1383" s="1">
        <v>0.92156859999999996</v>
      </c>
      <c r="S1383" t="s">
        <v>292</v>
      </c>
      <c r="T1383" t="s">
        <v>41</v>
      </c>
      <c r="U1383" t="s">
        <v>26</v>
      </c>
      <c r="W1383">
        <v>3059</v>
      </c>
      <c r="X1383" t="s">
        <v>42</v>
      </c>
      <c r="AB1383" t="s">
        <v>305</v>
      </c>
      <c r="AC1383" t="s">
        <v>41</v>
      </c>
      <c r="AD1383" t="s">
        <v>26</v>
      </c>
      <c r="AF1383">
        <v>1339</v>
      </c>
      <c r="AG1383" t="s">
        <v>132</v>
      </c>
    </row>
    <row r="1384" spans="1:34" x14ac:dyDescent="0.35">
      <c r="A1384" t="s">
        <v>384</v>
      </c>
      <c r="B1384" t="s">
        <v>41</v>
      </c>
      <c r="C1384" t="s">
        <v>703</v>
      </c>
      <c r="D1384">
        <v>10179</v>
      </c>
      <c r="E1384">
        <v>11154</v>
      </c>
      <c r="F1384" t="s">
        <v>132</v>
      </c>
      <c r="G1384" s="1">
        <v>0.91258740000000005</v>
      </c>
      <c r="J1384" t="s">
        <v>323</v>
      </c>
      <c r="K1384" t="s">
        <v>70</v>
      </c>
      <c r="L1384" t="s">
        <v>28</v>
      </c>
      <c r="M1384">
        <v>1237</v>
      </c>
      <c r="N1384">
        <v>1572</v>
      </c>
      <c r="O1384" t="s">
        <v>132</v>
      </c>
      <c r="P1384" s="1">
        <v>0.78689569999999998</v>
      </c>
      <c r="S1384" t="s">
        <v>292</v>
      </c>
      <c r="T1384" t="s">
        <v>41</v>
      </c>
      <c r="U1384" t="s">
        <v>27</v>
      </c>
      <c r="W1384">
        <v>5222</v>
      </c>
      <c r="X1384" t="s">
        <v>42</v>
      </c>
      <c r="AB1384" t="s">
        <v>305</v>
      </c>
      <c r="AC1384" t="s">
        <v>41</v>
      </c>
      <c r="AD1384" t="s">
        <v>27</v>
      </c>
      <c r="AF1384">
        <v>2579</v>
      </c>
      <c r="AG1384" t="s">
        <v>132</v>
      </c>
    </row>
    <row r="1385" spans="1:34" x14ac:dyDescent="0.35">
      <c r="A1385" t="s">
        <v>385</v>
      </c>
      <c r="B1385" t="s">
        <v>41</v>
      </c>
      <c r="C1385" t="s">
        <v>703</v>
      </c>
      <c r="D1385">
        <v>18813</v>
      </c>
      <c r="E1385">
        <v>20945</v>
      </c>
      <c r="F1385" t="s">
        <v>132</v>
      </c>
      <c r="G1385" s="1">
        <v>0.89820960000000005</v>
      </c>
      <c r="J1385" t="s">
        <v>323</v>
      </c>
      <c r="K1385" t="s">
        <v>70</v>
      </c>
      <c r="L1385" t="s">
        <v>27</v>
      </c>
      <c r="M1385">
        <v>525</v>
      </c>
      <c r="N1385">
        <v>1707</v>
      </c>
      <c r="O1385" t="s">
        <v>132</v>
      </c>
      <c r="P1385" s="1">
        <v>0.30755710000000003</v>
      </c>
      <c r="S1385" t="s">
        <v>293</v>
      </c>
      <c r="T1385" t="s">
        <v>41</v>
      </c>
      <c r="U1385" t="s">
        <v>26</v>
      </c>
      <c r="W1385">
        <v>1437</v>
      </c>
      <c r="X1385" t="s">
        <v>132</v>
      </c>
      <c r="AB1385" t="s">
        <v>306</v>
      </c>
      <c r="AC1385" t="s">
        <v>41</v>
      </c>
      <c r="AD1385" t="s">
        <v>26</v>
      </c>
      <c r="AF1385">
        <v>1787</v>
      </c>
      <c r="AG1385" t="s">
        <v>42</v>
      </c>
    </row>
    <row r="1386" spans="1:34" x14ac:dyDescent="0.35">
      <c r="A1386" t="s">
        <v>386</v>
      </c>
      <c r="B1386" t="s">
        <v>41</v>
      </c>
      <c r="C1386" t="s">
        <v>703</v>
      </c>
      <c r="D1386">
        <v>18653</v>
      </c>
      <c r="E1386">
        <v>20433</v>
      </c>
      <c r="F1386" t="s">
        <v>132</v>
      </c>
      <c r="G1386" s="1">
        <v>0.91288599999999998</v>
      </c>
      <c r="J1386" t="s">
        <v>323</v>
      </c>
      <c r="K1386" t="s">
        <v>70</v>
      </c>
      <c r="L1386" t="s">
        <v>26</v>
      </c>
      <c r="M1386">
        <v>1</v>
      </c>
      <c r="N1386">
        <v>994</v>
      </c>
      <c r="O1386" t="s">
        <v>132</v>
      </c>
      <c r="P1386" s="1">
        <v>1.0059999999999999E-3</v>
      </c>
      <c r="S1386" t="s">
        <v>294</v>
      </c>
      <c r="T1386" t="s">
        <v>41</v>
      </c>
      <c r="U1386" t="s">
        <v>26</v>
      </c>
      <c r="W1386">
        <v>2256</v>
      </c>
      <c r="X1386" t="s">
        <v>132</v>
      </c>
      <c r="AB1386" t="s">
        <v>306</v>
      </c>
      <c r="AC1386" t="s">
        <v>41</v>
      </c>
      <c r="AD1386" t="s">
        <v>27</v>
      </c>
      <c r="AF1386">
        <v>3902</v>
      </c>
      <c r="AG1386" t="s">
        <v>42</v>
      </c>
    </row>
    <row r="1387" spans="1:34" x14ac:dyDescent="0.35">
      <c r="A1387" t="s">
        <v>387</v>
      </c>
      <c r="B1387" t="s">
        <v>41</v>
      </c>
      <c r="C1387" t="s">
        <v>703</v>
      </c>
      <c r="D1387">
        <v>18992</v>
      </c>
      <c r="E1387">
        <v>21510</v>
      </c>
      <c r="F1387" t="s">
        <v>132</v>
      </c>
      <c r="G1387" s="1">
        <v>0.88293809999999995</v>
      </c>
      <c r="J1387" t="s">
        <v>324</v>
      </c>
      <c r="K1387" t="s">
        <v>70</v>
      </c>
      <c r="L1387" t="s">
        <v>703</v>
      </c>
      <c r="M1387">
        <v>13556</v>
      </c>
      <c r="N1387">
        <v>14327</v>
      </c>
      <c r="O1387" t="s">
        <v>132</v>
      </c>
      <c r="P1387" s="1">
        <v>0.94618550000000001</v>
      </c>
      <c r="S1387" t="s">
        <v>295</v>
      </c>
      <c r="T1387" t="s">
        <v>41</v>
      </c>
      <c r="U1387" t="s">
        <v>26</v>
      </c>
      <c r="W1387">
        <v>1544</v>
      </c>
      <c r="X1387" t="s">
        <v>42</v>
      </c>
      <c r="AB1387" t="s">
        <v>307</v>
      </c>
      <c r="AC1387" t="s">
        <v>41</v>
      </c>
      <c r="AD1387" t="s">
        <v>26</v>
      </c>
      <c r="AF1387">
        <v>1510</v>
      </c>
      <c r="AG1387" t="s">
        <v>42</v>
      </c>
    </row>
    <row r="1388" spans="1:34" x14ac:dyDescent="0.35">
      <c r="A1388" t="s">
        <v>388</v>
      </c>
      <c r="B1388" t="s">
        <v>70</v>
      </c>
      <c r="C1388" t="s">
        <v>703</v>
      </c>
      <c r="D1388">
        <v>6677</v>
      </c>
      <c r="E1388">
        <v>6614</v>
      </c>
      <c r="F1388" t="s">
        <v>132</v>
      </c>
      <c r="G1388" s="1">
        <v>1</v>
      </c>
      <c r="J1388" t="s">
        <v>324</v>
      </c>
      <c r="K1388" t="s">
        <v>70</v>
      </c>
      <c r="L1388" t="s">
        <v>32</v>
      </c>
      <c r="M1388">
        <v>5218</v>
      </c>
      <c r="N1388">
        <v>5601</v>
      </c>
      <c r="O1388" t="s">
        <v>132</v>
      </c>
      <c r="P1388" s="1">
        <v>0.93161930000000004</v>
      </c>
      <c r="S1388" t="s">
        <v>295</v>
      </c>
      <c r="T1388" t="s">
        <v>41</v>
      </c>
      <c r="U1388" t="s">
        <v>27</v>
      </c>
      <c r="W1388">
        <v>2788</v>
      </c>
      <c r="X1388" t="s">
        <v>42</v>
      </c>
      <c r="AB1388" t="s">
        <v>307</v>
      </c>
      <c r="AC1388" t="s">
        <v>41</v>
      </c>
      <c r="AD1388" t="s">
        <v>27</v>
      </c>
      <c r="AF1388">
        <v>3075</v>
      </c>
      <c r="AG1388" t="s">
        <v>42</v>
      </c>
    </row>
    <row r="1389" spans="1:34" x14ac:dyDescent="0.35">
      <c r="A1389" t="s">
        <v>389</v>
      </c>
      <c r="B1389" t="s">
        <v>70</v>
      </c>
      <c r="C1389" t="s">
        <v>703</v>
      </c>
      <c r="D1389">
        <v>13867</v>
      </c>
      <c r="E1389">
        <v>14002</v>
      </c>
      <c r="F1389" t="s">
        <v>132</v>
      </c>
      <c r="G1389" s="1">
        <v>0.99035850000000003</v>
      </c>
      <c r="J1389" t="s">
        <v>324</v>
      </c>
      <c r="K1389" t="s">
        <v>70</v>
      </c>
      <c r="L1389" t="s">
        <v>28</v>
      </c>
      <c r="M1389">
        <v>1383</v>
      </c>
      <c r="N1389">
        <v>1711</v>
      </c>
      <c r="O1389" t="s">
        <v>132</v>
      </c>
      <c r="P1389" s="1">
        <v>0.8082992</v>
      </c>
      <c r="S1389" t="s">
        <v>296</v>
      </c>
      <c r="T1389" t="s">
        <v>41</v>
      </c>
      <c r="U1389" t="s">
        <v>26</v>
      </c>
      <c r="W1389">
        <v>1163</v>
      </c>
      <c r="X1389" t="s">
        <v>42</v>
      </c>
      <c r="AB1389" t="s">
        <v>308</v>
      </c>
      <c r="AC1389" t="s">
        <v>41</v>
      </c>
      <c r="AD1389" t="s">
        <v>32</v>
      </c>
      <c r="AE1389">
        <v>739</v>
      </c>
      <c r="AF1389">
        <v>3421</v>
      </c>
      <c r="AG1389" t="s">
        <v>42</v>
      </c>
      <c r="AH1389" s="1">
        <v>0.21601870000000001</v>
      </c>
    </row>
    <row r="1390" spans="1:34" x14ac:dyDescent="0.35">
      <c r="A1390" t="s">
        <v>390</v>
      </c>
      <c r="B1390" t="s">
        <v>57</v>
      </c>
      <c r="C1390" t="s">
        <v>703</v>
      </c>
      <c r="D1390">
        <v>14090</v>
      </c>
      <c r="E1390">
        <v>15256</v>
      </c>
      <c r="F1390" t="s">
        <v>132</v>
      </c>
      <c r="G1390" s="1">
        <v>0.92357109999999998</v>
      </c>
      <c r="J1390" t="s">
        <v>324</v>
      </c>
      <c r="K1390" t="s">
        <v>70</v>
      </c>
      <c r="L1390" t="s">
        <v>27</v>
      </c>
      <c r="M1390">
        <v>644</v>
      </c>
      <c r="N1390">
        <v>2062</v>
      </c>
      <c r="O1390" t="s">
        <v>132</v>
      </c>
      <c r="P1390" s="1">
        <v>0.31231809999999999</v>
      </c>
      <c r="S1390" t="s">
        <v>297</v>
      </c>
      <c r="T1390" t="s">
        <v>41</v>
      </c>
      <c r="U1390" t="s">
        <v>26</v>
      </c>
      <c r="W1390">
        <v>1930</v>
      </c>
      <c r="X1390" t="s">
        <v>42</v>
      </c>
      <c r="AB1390" t="s">
        <v>308</v>
      </c>
      <c r="AC1390" t="s">
        <v>41</v>
      </c>
      <c r="AD1390" t="s">
        <v>703</v>
      </c>
      <c r="AE1390">
        <v>262</v>
      </c>
      <c r="AF1390">
        <v>8718</v>
      </c>
      <c r="AG1390" t="s">
        <v>42</v>
      </c>
      <c r="AH1390" s="1">
        <v>3.0052800000000001E-2</v>
      </c>
    </row>
    <row r="1391" spans="1:34" x14ac:dyDescent="0.35">
      <c r="A1391" t="s">
        <v>391</v>
      </c>
      <c r="B1391" t="s">
        <v>57</v>
      </c>
      <c r="C1391" t="s">
        <v>703</v>
      </c>
      <c r="D1391">
        <v>9879</v>
      </c>
      <c r="E1391">
        <v>11117</v>
      </c>
      <c r="F1391" t="s">
        <v>132</v>
      </c>
      <c r="G1391" s="1">
        <v>0.88863899999999996</v>
      </c>
      <c r="J1391" t="s">
        <v>324</v>
      </c>
      <c r="K1391" t="s">
        <v>41</v>
      </c>
      <c r="L1391" t="s">
        <v>26</v>
      </c>
      <c r="N1391">
        <v>1230</v>
      </c>
      <c r="O1391" t="s">
        <v>132</v>
      </c>
      <c r="S1391" t="s">
        <v>297</v>
      </c>
      <c r="T1391" t="s">
        <v>41</v>
      </c>
      <c r="U1391" t="s">
        <v>27</v>
      </c>
      <c r="W1391">
        <v>3489</v>
      </c>
      <c r="X1391" t="s">
        <v>42</v>
      </c>
      <c r="AB1391" t="s">
        <v>308</v>
      </c>
      <c r="AC1391" t="s">
        <v>41</v>
      </c>
      <c r="AD1391" t="s">
        <v>26</v>
      </c>
      <c r="AF1391">
        <v>708</v>
      </c>
      <c r="AG1391" t="s">
        <v>42</v>
      </c>
    </row>
    <row r="1392" spans="1:34" x14ac:dyDescent="0.35">
      <c r="A1392" t="s">
        <v>392</v>
      </c>
      <c r="B1392" t="s">
        <v>70</v>
      </c>
      <c r="C1392" t="s">
        <v>703</v>
      </c>
      <c r="D1392">
        <v>17466</v>
      </c>
      <c r="E1392">
        <v>19909</v>
      </c>
      <c r="F1392" t="s">
        <v>42</v>
      </c>
      <c r="G1392" s="1">
        <v>0.87729170000000001</v>
      </c>
      <c r="J1392" t="s">
        <v>325</v>
      </c>
      <c r="K1392" t="s">
        <v>70</v>
      </c>
      <c r="L1392" t="s">
        <v>703</v>
      </c>
      <c r="M1392">
        <v>22164</v>
      </c>
      <c r="N1392">
        <v>23037</v>
      </c>
      <c r="O1392" t="s">
        <v>132</v>
      </c>
      <c r="P1392" s="1">
        <v>0.96210439999999997</v>
      </c>
      <c r="S1392" t="s">
        <v>298</v>
      </c>
      <c r="T1392" t="s">
        <v>41</v>
      </c>
      <c r="U1392" t="s">
        <v>26</v>
      </c>
      <c r="W1392">
        <v>2274</v>
      </c>
      <c r="X1392" t="s">
        <v>42</v>
      </c>
      <c r="AB1392" t="s">
        <v>308</v>
      </c>
      <c r="AC1392" t="s">
        <v>41</v>
      </c>
      <c r="AD1392" t="s">
        <v>28</v>
      </c>
      <c r="AF1392">
        <v>1342</v>
      </c>
      <c r="AG1392" t="s">
        <v>42</v>
      </c>
    </row>
    <row r="1393" spans="1:34" x14ac:dyDescent="0.35">
      <c r="A1393" t="s">
        <v>393</v>
      </c>
      <c r="B1393" t="s">
        <v>70</v>
      </c>
      <c r="C1393" t="s">
        <v>703</v>
      </c>
      <c r="D1393">
        <v>32219</v>
      </c>
      <c r="E1393">
        <v>31928</v>
      </c>
      <c r="F1393" t="s">
        <v>132</v>
      </c>
      <c r="G1393" s="1">
        <v>1</v>
      </c>
      <c r="J1393" t="s">
        <v>325</v>
      </c>
      <c r="K1393" t="s">
        <v>70</v>
      </c>
      <c r="L1393" t="s">
        <v>32</v>
      </c>
      <c r="M1393">
        <v>7614</v>
      </c>
      <c r="N1393">
        <v>8241</v>
      </c>
      <c r="O1393" t="s">
        <v>132</v>
      </c>
      <c r="P1393" s="1">
        <v>0.92391699999999999</v>
      </c>
      <c r="S1393" t="s">
        <v>299</v>
      </c>
      <c r="T1393" t="s">
        <v>41</v>
      </c>
      <c r="U1393" t="s">
        <v>26</v>
      </c>
      <c r="W1393">
        <v>1902</v>
      </c>
      <c r="X1393" t="s">
        <v>132</v>
      </c>
      <c r="AB1393" t="s">
        <v>308</v>
      </c>
      <c r="AC1393" t="s">
        <v>41</v>
      </c>
      <c r="AD1393" t="s">
        <v>27</v>
      </c>
      <c r="AF1393">
        <v>1230</v>
      </c>
      <c r="AG1393" t="s">
        <v>42</v>
      </c>
    </row>
    <row r="1394" spans="1:34" x14ac:dyDescent="0.35">
      <c r="A1394" t="s">
        <v>394</v>
      </c>
      <c r="B1394" t="s">
        <v>70</v>
      </c>
      <c r="C1394" t="s">
        <v>703</v>
      </c>
      <c r="D1394">
        <v>30540</v>
      </c>
      <c r="E1394">
        <v>24153</v>
      </c>
      <c r="F1394" t="s">
        <v>132</v>
      </c>
      <c r="G1394" s="1">
        <v>1</v>
      </c>
      <c r="J1394" t="s">
        <v>325</v>
      </c>
      <c r="K1394" t="s">
        <v>70</v>
      </c>
      <c r="L1394" t="s">
        <v>28</v>
      </c>
      <c r="M1394">
        <v>2737</v>
      </c>
      <c r="N1394">
        <v>3832</v>
      </c>
      <c r="O1394" t="s">
        <v>132</v>
      </c>
      <c r="P1394" s="1">
        <v>0.71424840000000001</v>
      </c>
      <c r="S1394" t="s">
        <v>299</v>
      </c>
      <c r="T1394" t="s">
        <v>41</v>
      </c>
      <c r="U1394" t="s">
        <v>27</v>
      </c>
      <c r="W1394">
        <v>3469</v>
      </c>
      <c r="X1394" t="s">
        <v>132</v>
      </c>
      <c r="AB1394" t="s">
        <v>309</v>
      </c>
      <c r="AC1394" t="s">
        <v>41</v>
      </c>
      <c r="AD1394" t="s">
        <v>32</v>
      </c>
      <c r="AE1394">
        <v>3593</v>
      </c>
      <c r="AF1394">
        <v>7237</v>
      </c>
      <c r="AG1394" t="s">
        <v>132</v>
      </c>
      <c r="AH1394" s="1">
        <v>0.49647639999999998</v>
      </c>
    </row>
    <row r="1395" spans="1:34" x14ac:dyDescent="0.35">
      <c r="A1395" t="s">
        <v>395</v>
      </c>
      <c r="B1395" t="s">
        <v>41</v>
      </c>
      <c r="C1395" t="s">
        <v>703</v>
      </c>
      <c r="D1395">
        <v>16240</v>
      </c>
      <c r="E1395">
        <v>21439</v>
      </c>
      <c r="F1395" t="s">
        <v>143</v>
      </c>
      <c r="G1395" s="1">
        <v>0.757498</v>
      </c>
      <c r="J1395" t="s">
        <v>325</v>
      </c>
      <c r="K1395" t="s">
        <v>70</v>
      </c>
      <c r="L1395" t="s">
        <v>27</v>
      </c>
      <c r="M1395">
        <v>994</v>
      </c>
      <c r="N1395">
        <v>4095</v>
      </c>
      <c r="O1395" t="s">
        <v>132</v>
      </c>
      <c r="P1395" s="1">
        <v>0.24273500000000001</v>
      </c>
      <c r="S1395" t="s">
        <v>300</v>
      </c>
      <c r="T1395" t="s">
        <v>41</v>
      </c>
      <c r="U1395" t="s">
        <v>26</v>
      </c>
      <c r="W1395">
        <v>1014</v>
      </c>
      <c r="X1395" t="s">
        <v>42</v>
      </c>
      <c r="AB1395" t="s">
        <v>309</v>
      </c>
      <c r="AC1395" t="s">
        <v>41</v>
      </c>
      <c r="AD1395" t="s">
        <v>703</v>
      </c>
      <c r="AE1395">
        <v>787</v>
      </c>
      <c r="AF1395">
        <v>12806</v>
      </c>
      <c r="AG1395" t="s">
        <v>132</v>
      </c>
      <c r="AH1395" s="1">
        <v>6.1455599999999999E-2</v>
      </c>
    </row>
    <row r="1396" spans="1:34" x14ac:dyDescent="0.35">
      <c r="A1396" t="s">
        <v>396</v>
      </c>
      <c r="B1396" t="s">
        <v>41</v>
      </c>
      <c r="C1396" t="s">
        <v>703</v>
      </c>
      <c r="D1396">
        <v>39173</v>
      </c>
      <c r="E1396">
        <v>47510</v>
      </c>
      <c r="F1396" t="s">
        <v>143</v>
      </c>
      <c r="G1396" s="1">
        <v>0.82452110000000001</v>
      </c>
      <c r="J1396" t="s">
        <v>325</v>
      </c>
      <c r="K1396" t="s">
        <v>70</v>
      </c>
      <c r="L1396" t="s">
        <v>26</v>
      </c>
      <c r="M1396">
        <v>1</v>
      </c>
      <c r="N1396">
        <v>2120</v>
      </c>
      <c r="O1396" t="s">
        <v>132</v>
      </c>
      <c r="P1396" s="1">
        <v>4.7169999999999997E-4</v>
      </c>
      <c r="S1396" t="s">
        <v>300</v>
      </c>
      <c r="T1396" t="s">
        <v>41</v>
      </c>
      <c r="U1396" t="s">
        <v>27</v>
      </c>
      <c r="W1396">
        <v>1760</v>
      </c>
      <c r="X1396" t="s">
        <v>42</v>
      </c>
      <c r="AB1396" t="s">
        <v>309</v>
      </c>
      <c r="AC1396" t="s">
        <v>41</v>
      </c>
      <c r="AD1396" t="s">
        <v>28</v>
      </c>
      <c r="AE1396">
        <v>2</v>
      </c>
      <c r="AF1396">
        <v>1687</v>
      </c>
      <c r="AG1396" t="s">
        <v>132</v>
      </c>
      <c r="AH1396" s="1">
        <v>1.1854999999999999E-3</v>
      </c>
    </row>
    <row r="1397" spans="1:34" x14ac:dyDescent="0.35">
      <c r="A1397" t="s">
        <v>397</v>
      </c>
      <c r="B1397" t="s">
        <v>41</v>
      </c>
      <c r="C1397" t="s">
        <v>703</v>
      </c>
      <c r="D1397">
        <v>7198</v>
      </c>
      <c r="E1397">
        <v>9904</v>
      </c>
      <c r="F1397" t="s">
        <v>132</v>
      </c>
      <c r="G1397" s="1">
        <v>0.72677709999999995</v>
      </c>
      <c r="J1397" t="s">
        <v>326</v>
      </c>
      <c r="K1397" t="s">
        <v>57</v>
      </c>
      <c r="L1397" t="s">
        <v>32</v>
      </c>
      <c r="M1397">
        <v>3573</v>
      </c>
      <c r="N1397">
        <v>3862</v>
      </c>
      <c r="O1397" t="s">
        <v>132</v>
      </c>
      <c r="P1397" s="1">
        <v>0.92516830000000005</v>
      </c>
      <c r="S1397" t="s">
        <v>301</v>
      </c>
      <c r="T1397" t="s">
        <v>41</v>
      </c>
      <c r="U1397" t="s">
        <v>26</v>
      </c>
      <c r="W1397">
        <v>983</v>
      </c>
      <c r="X1397" t="s">
        <v>42</v>
      </c>
      <c r="AB1397" t="s">
        <v>309</v>
      </c>
      <c r="AC1397" t="s">
        <v>41</v>
      </c>
      <c r="AD1397" t="s">
        <v>26</v>
      </c>
      <c r="AF1397">
        <v>619</v>
      </c>
      <c r="AG1397" t="s">
        <v>132</v>
      </c>
    </row>
    <row r="1398" spans="1:34" x14ac:dyDescent="0.35">
      <c r="A1398" t="s">
        <v>398</v>
      </c>
      <c r="B1398" t="s">
        <v>41</v>
      </c>
      <c r="C1398" t="s">
        <v>703</v>
      </c>
      <c r="D1398">
        <v>17255</v>
      </c>
      <c r="E1398">
        <v>22704</v>
      </c>
      <c r="F1398" t="s">
        <v>143</v>
      </c>
      <c r="G1398" s="1">
        <v>0.75999830000000002</v>
      </c>
      <c r="J1398" t="s">
        <v>326</v>
      </c>
      <c r="K1398" t="s">
        <v>57</v>
      </c>
      <c r="L1398" t="s">
        <v>703</v>
      </c>
      <c r="M1398">
        <v>7232</v>
      </c>
      <c r="N1398">
        <v>8009</v>
      </c>
      <c r="O1398" t="s">
        <v>132</v>
      </c>
      <c r="P1398" s="1">
        <v>0.90298409999999996</v>
      </c>
      <c r="S1398" t="s">
        <v>302</v>
      </c>
      <c r="T1398" t="s">
        <v>41</v>
      </c>
      <c r="U1398" t="s">
        <v>26</v>
      </c>
      <c r="W1398">
        <v>2151</v>
      </c>
      <c r="X1398" t="s">
        <v>132</v>
      </c>
      <c r="AB1398" t="s">
        <v>309</v>
      </c>
      <c r="AC1398" t="s">
        <v>41</v>
      </c>
      <c r="AD1398" t="s">
        <v>27</v>
      </c>
      <c r="AF1398">
        <v>1588</v>
      </c>
      <c r="AG1398" t="s">
        <v>132</v>
      </c>
    </row>
    <row r="1399" spans="1:34" x14ac:dyDescent="0.35">
      <c r="A1399" t="s">
        <v>399</v>
      </c>
      <c r="B1399" t="s">
        <v>41</v>
      </c>
      <c r="C1399" t="s">
        <v>703</v>
      </c>
      <c r="D1399">
        <v>32270</v>
      </c>
      <c r="E1399">
        <v>43872</v>
      </c>
      <c r="F1399" t="s">
        <v>143</v>
      </c>
      <c r="G1399" s="1">
        <v>0.73554889999999995</v>
      </c>
      <c r="J1399" t="s">
        <v>326</v>
      </c>
      <c r="K1399" t="s">
        <v>57</v>
      </c>
      <c r="L1399" t="s">
        <v>28</v>
      </c>
      <c r="M1399">
        <v>718</v>
      </c>
      <c r="N1399">
        <v>954</v>
      </c>
      <c r="O1399" t="s">
        <v>132</v>
      </c>
      <c r="P1399" s="1">
        <v>0.75262050000000003</v>
      </c>
      <c r="S1399" t="s">
        <v>303</v>
      </c>
      <c r="T1399" t="s">
        <v>41</v>
      </c>
      <c r="U1399" t="s">
        <v>26</v>
      </c>
      <c r="W1399">
        <v>1408</v>
      </c>
      <c r="X1399" t="s">
        <v>132</v>
      </c>
      <c r="AB1399" t="s">
        <v>310</v>
      </c>
      <c r="AC1399" t="s">
        <v>41</v>
      </c>
      <c r="AD1399" t="s">
        <v>32</v>
      </c>
      <c r="AE1399">
        <v>5627</v>
      </c>
      <c r="AF1399">
        <v>13881</v>
      </c>
      <c r="AG1399" t="s">
        <v>132</v>
      </c>
      <c r="AH1399" s="1">
        <v>0.40537430000000002</v>
      </c>
    </row>
    <row r="1400" spans="1:34" x14ac:dyDescent="0.35">
      <c r="A1400" t="s">
        <v>400</v>
      </c>
      <c r="B1400" t="s">
        <v>41</v>
      </c>
      <c r="C1400" t="s">
        <v>703</v>
      </c>
      <c r="D1400">
        <v>21256</v>
      </c>
      <c r="E1400">
        <v>26291</v>
      </c>
      <c r="F1400" t="s">
        <v>132</v>
      </c>
      <c r="G1400" s="1">
        <v>0.80848960000000003</v>
      </c>
      <c r="J1400" t="s">
        <v>326</v>
      </c>
      <c r="K1400" t="s">
        <v>57</v>
      </c>
      <c r="L1400" t="s">
        <v>27</v>
      </c>
      <c r="M1400">
        <v>406</v>
      </c>
      <c r="N1400">
        <v>1117</v>
      </c>
      <c r="O1400" t="s">
        <v>132</v>
      </c>
      <c r="P1400" s="1">
        <v>0.36347360000000001</v>
      </c>
      <c r="S1400" t="s">
        <v>304</v>
      </c>
      <c r="T1400" t="s">
        <v>41</v>
      </c>
      <c r="U1400" t="s">
        <v>26</v>
      </c>
      <c r="W1400">
        <v>1410</v>
      </c>
      <c r="X1400" t="s">
        <v>132</v>
      </c>
      <c r="AB1400" t="s">
        <v>310</v>
      </c>
      <c r="AC1400" t="s">
        <v>41</v>
      </c>
      <c r="AD1400" t="s">
        <v>703</v>
      </c>
      <c r="AE1400">
        <v>2110</v>
      </c>
      <c r="AF1400">
        <v>36998</v>
      </c>
      <c r="AG1400" t="s">
        <v>132</v>
      </c>
      <c r="AH1400" s="1">
        <v>5.70301E-2</v>
      </c>
    </row>
    <row r="1401" spans="1:34" x14ac:dyDescent="0.35">
      <c r="A1401" t="s">
        <v>401</v>
      </c>
      <c r="B1401" t="s">
        <v>41</v>
      </c>
      <c r="C1401" t="s">
        <v>703</v>
      </c>
      <c r="D1401">
        <v>13307</v>
      </c>
      <c r="E1401">
        <v>19352</v>
      </c>
      <c r="F1401" t="s">
        <v>143</v>
      </c>
      <c r="G1401" s="1">
        <v>0.68762920000000005</v>
      </c>
      <c r="J1401" t="s">
        <v>326</v>
      </c>
      <c r="K1401" t="s">
        <v>57</v>
      </c>
      <c r="L1401" t="s">
        <v>26</v>
      </c>
      <c r="M1401">
        <v>4</v>
      </c>
      <c r="N1401">
        <v>649</v>
      </c>
      <c r="O1401" t="s">
        <v>132</v>
      </c>
      <c r="P1401" s="1">
        <v>6.1633E-3</v>
      </c>
      <c r="S1401" t="s">
        <v>304</v>
      </c>
      <c r="T1401" t="s">
        <v>41</v>
      </c>
      <c r="U1401" t="s">
        <v>27</v>
      </c>
      <c r="W1401">
        <v>2459</v>
      </c>
      <c r="X1401" t="s">
        <v>132</v>
      </c>
      <c r="AB1401" t="s">
        <v>310</v>
      </c>
      <c r="AC1401" t="s">
        <v>41</v>
      </c>
      <c r="AD1401" t="s">
        <v>28</v>
      </c>
      <c r="AE1401">
        <v>4</v>
      </c>
      <c r="AF1401">
        <v>4350</v>
      </c>
      <c r="AG1401" t="s">
        <v>132</v>
      </c>
      <c r="AH1401" s="1">
        <v>9.1949999999999996E-4</v>
      </c>
    </row>
    <row r="1402" spans="1:34" x14ac:dyDescent="0.35">
      <c r="A1402" t="s">
        <v>402</v>
      </c>
      <c r="B1402" t="s">
        <v>41</v>
      </c>
      <c r="C1402" t="s">
        <v>703</v>
      </c>
      <c r="D1402">
        <v>9764</v>
      </c>
      <c r="E1402">
        <v>13385</v>
      </c>
      <c r="F1402" t="s">
        <v>143</v>
      </c>
      <c r="G1402" s="1">
        <v>0.72947329999999999</v>
      </c>
      <c r="J1402" t="s">
        <v>327</v>
      </c>
      <c r="K1402" t="s">
        <v>57</v>
      </c>
      <c r="L1402" t="s">
        <v>32</v>
      </c>
      <c r="M1402">
        <v>4038</v>
      </c>
      <c r="N1402">
        <v>4526</v>
      </c>
      <c r="O1402" t="s">
        <v>328</v>
      </c>
      <c r="P1402" s="1">
        <v>0.89217849999999999</v>
      </c>
      <c r="S1402" t="s">
        <v>305</v>
      </c>
      <c r="T1402" t="s">
        <v>41</v>
      </c>
      <c r="U1402" t="s">
        <v>26</v>
      </c>
      <c r="W1402">
        <v>1339</v>
      </c>
      <c r="X1402" t="s">
        <v>132</v>
      </c>
      <c r="AB1402" t="s">
        <v>310</v>
      </c>
      <c r="AC1402" t="s">
        <v>41</v>
      </c>
      <c r="AD1402" t="s">
        <v>26</v>
      </c>
      <c r="AF1402">
        <v>2772</v>
      </c>
      <c r="AG1402" t="s">
        <v>132</v>
      </c>
    </row>
    <row r="1403" spans="1:34" x14ac:dyDescent="0.35">
      <c r="A1403" t="s">
        <v>403</v>
      </c>
      <c r="B1403" t="s">
        <v>41</v>
      </c>
      <c r="C1403" t="s">
        <v>703</v>
      </c>
      <c r="D1403">
        <v>24366</v>
      </c>
      <c r="E1403">
        <v>29920</v>
      </c>
      <c r="F1403" t="s">
        <v>143</v>
      </c>
      <c r="G1403" s="1">
        <v>0.81437159999999997</v>
      </c>
      <c r="J1403" t="s">
        <v>327</v>
      </c>
      <c r="K1403" t="s">
        <v>57</v>
      </c>
      <c r="L1403" t="s">
        <v>703</v>
      </c>
      <c r="M1403">
        <v>9271</v>
      </c>
      <c r="N1403">
        <v>10801</v>
      </c>
      <c r="O1403" t="s">
        <v>328</v>
      </c>
      <c r="P1403" s="1">
        <v>0.85834650000000001</v>
      </c>
      <c r="S1403" t="s">
        <v>305</v>
      </c>
      <c r="T1403" t="s">
        <v>41</v>
      </c>
      <c r="U1403" t="s">
        <v>27</v>
      </c>
      <c r="W1403">
        <v>2579</v>
      </c>
      <c r="X1403" t="s">
        <v>132</v>
      </c>
      <c r="AB1403" t="s">
        <v>310</v>
      </c>
      <c r="AC1403" t="s">
        <v>41</v>
      </c>
      <c r="AD1403" t="s">
        <v>27</v>
      </c>
      <c r="AF1403">
        <v>5033</v>
      </c>
      <c r="AG1403" t="s">
        <v>132</v>
      </c>
    </row>
    <row r="1404" spans="1:34" x14ac:dyDescent="0.35">
      <c r="A1404" t="s">
        <v>404</v>
      </c>
      <c r="B1404" t="s">
        <v>41</v>
      </c>
      <c r="C1404" t="s">
        <v>703</v>
      </c>
      <c r="D1404">
        <v>29485</v>
      </c>
      <c r="E1404">
        <v>35853</v>
      </c>
      <c r="F1404" t="s">
        <v>143</v>
      </c>
      <c r="G1404" s="1">
        <v>0.82238579999999994</v>
      </c>
      <c r="J1404" t="s">
        <v>327</v>
      </c>
      <c r="K1404" t="s">
        <v>57</v>
      </c>
      <c r="L1404" t="s">
        <v>28</v>
      </c>
      <c r="M1404">
        <v>1030</v>
      </c>
      <c r="N1404">
        <v>1339</v>
      </c>
      <c r="O1404" t="s">
        <v>328</v>
      </c>
      <c r="P1404" s="1">
        <v>0.76923079999999999</v>
      </c>
      <c r="S1404" t="s">
        <v>306</v>
      </c>
      <c r="T1404" t="s">
        <v>41</v>
      </c>
      <c r="U1404" t="s">
        <v>26</v>
      </c>
      <c r="W1404">
        <v>1787</v>
      </c>
      <c r="X1404" t="s">
        <v>42</v>
      </c>
      <c r="AB1404" t="s">
        <v>311</v>
      </c>
      <c r="AC1404" t="s">
        <v>41</v>
      </c>
      <c r="AD1404" t="s">
        <v>32</v>
      </c>
      <c r="AE1404">
        <v>3540</v>
      </c>
      <c r="AF1404">
        <v>6366</v>
      </c>
      <c r="AG1404" t="s">
        <v>132</v>
      </c>
      <c r="AH1404" s="1">
        <v>0.55607910000000005</v>
      </c>
    </row>
    <row r="1405" spans="1:34" x14ac:dyDescent="0.35">
      <c r="A1405" t="s">
        <v>405</v>
      </c>
      <c r="B1405" t="s">
        <v>41</v>
      </c>
      <c r="C1405" t="s">
        <v>703</v>
      </c>
      <c r="D1405">
        <v>17902</v>
      </c>
      <c r="E1405">
        <v>22310</v>
      </c>
      <c r="F1405" t="s">
        <v>143</v>
      </c>
      <c r="G1405" s="1">
        <v>0.80242040000000003</v>
      </c>
      <c r="J1405" t="s">
        <v>327</v>
      </c>
      <c r="K1405" t="s">
        <v>57</v>
      </c>
      <c r="L1405" t="s">
        <v>27</v>
      </c>
      <c r="M1405">
        <v>576</v>
      </c>
      <c r="N1405">
        <v>1430</v>
      </c>
      <c r="O1405" t="s">
        <v>328</v>
      </c>
      <c r="P1405" s="1">
        <v>0.40279720000000002</v>
      </c>
      <c r="S1405" t="s">
        <v>307</v>
      </c>
      <c r="T1405" t="s">
        <v>41</v>
      </c>
      <c r="U1405" t="s">
        <v>26</v>
      </c>
      <c r="W1405">
        <v>1510</v>
      </c>
      <c r="X1405" t="s">
        <v>42</v>
      </c>
      <c r="AB1405" t="s">
        <v>311</v>
      </c>
      <c r="AC1405" t="s">
        <v>41</v>
      </c>
      <c r="AD1405" t="s">
        <v>703</v>
      </c>
      <c r="AE1405">
        <v>1184</v>
      </c>
      <c r="AF1405">
        <v>15068</v>
      </c>
      <c r="AG1405" t="s">
        <v>132</v>
      </c>
      <c r="AH1405" s="1">
        <v>7.8577099999999997E-2</v>
      </c>
    </row>
    <row r="1406" spans="1:34" x14ac:dyDescent="0.35">
      <c r="A1406" t="s">
        <v>406</v>
      </c>
      <c r="B1406" t="s">
        <v>41</v>
      </c>
      <c r="C1406" t="s">
        <v>703</v>
      </c>
      <c r="D1406">
        <v>22605</v>
      </c>
      <c r="E1406">
        <v>30650</v>
      </c>
      <c r="F1406" t="s">
        <v>143</v>
      </c>
      <c r="G1406" s="1">
        <v>0.73752039999999996</v>
      </c>
      <c r="J1406" t="s">
        <v>327</v>
      </c>
      <c r="K1406" t="s">
        <v>57</v>
      </c>
      <c r="L1406" t="s">
        <v>26</v>
      </c>
      <c r="M1406">
        <v>3</v>
      </c>
      <c r="N1406">
        <v>838</v>
      </c>
      <c r="O1406" t="s">
        <v>328</v>
      </c>
      <c r="P1406" s="1">
        <v>3.5799999999999998E-3</v>
      </c>
      <c r="S1406" t="s">
        <v>307</v>
      </c>
      <c r="T1406" t="s">
        <v>41</v>
      </c>
      <c r="U1406" t="s">
        <v>27</v>
      </c>
      <c r="W1406">
        <v>3075</v>
      </c>
      <c r="X1406" t="s">
        <v>42</v>
      </c>
      <c r="AB1406" t="s">
        <v>311</v>
      </c>
      <c r="AC1406" t="s">
        <v>41</v>
      </c>
      <c r="AD1406" t="s">
        <v>26</v>
      </c>
      <c r="AF1406">
        <v>936</v>
      </c>
      <c r="AG1406" t="s">
        <v>132</v>
      </c>
    </row>
    <row r="1407" spans="1:34" x14ac:dyDescent="0.35">
      <c r="A1407" t="s">
        <v>407</v>
      </c>
      <c r="B1407" t="s">
        <v>41</v>
      </c>
      <c r="C1407" t="s">
        <v>703</v>
      </c>
      <c r="D1407">
        <v>23575</v>
      </c>
      <c r="E1407">
        <v>28700</v>
      </c>
      <c r="F1407" t="s">
        <v>143</v>
      </c>
      <c r="G1407" s="1">
        <v>0.82142859999999995</v>
      </c>
      <c r="J1407" t="s">
        <v>329</v>
      </c>
      <c r="K1407" t="s">
        <v>41</v>
      </c>
      <c r="L1407" t="s">
        <v>32</v>
      </c>
      <c r="M1407">
        <v>8841</v>
      </c>
      <c r="N1407">
        <v>9724</v>
      </c>
      <c r="O1407" t="s">
        <v>328</v>
      </c>
      <c r="P1407" s="1">
        <v>0.90919380000000005</v>
      </c>
      <c r="S1407" t="s">
        <v>308</v>
      </c>
      <c r="T1407" t="s">
        <v>41</v>
      </c>
      <c r="U1407" t="s">
        <v>32</v>
      </c>
      <c r="V1407">
        <v>2436</v>
      </c>
      <c r="W1407">
        <v>3421</v>
      </c>
      <c r="X1407" t="s">
        <v>42</v>
      </c>
      <c r="Y1407" s="1">
        <v>0.7120725</v>
      </c>
      <c r="AB1407" t="s">
        <v>311</v>
      </c>
      <c r="AC1407" t="s">
        <v>41</v>
      </c>
      <c r="AD1407" t="s">
        <v>28</v>
      </c>
      <c r="AF1407">
        <v>1279</v>
      </c>
      <c r="AG1407" t="s">
        <v>132</v>
      </c>
    </row>
    <row r="1408" spans="1:34" x14ac:dyDescent="0.35">
      <c r="A1408" t="s">
        <v>408</v>
      </c>
      <c r="B1408" t="s">
        <v>41</v>
      </c>
      <c r="C1408" t="s">
        <v>703</v>
      </c>
      <c r="D1408">
        <v>4798</v>
      </c>
      <c r="E1408">
        <v>6733</v>
      </c>
      <c r="F1408" t="s">
        <v>143</v>
      </c>
      <c r="G1408" s="1">
        <v>0.71260950000000001</v>
      </c>
      <c r="J1408" t="s">
        <v>329</v>
      </c>
      <c r="K1408" t="s">
        <v>41</v>
      </c>
      <c r="L1408" t="s">
        <v>703</v>
      </c>
      <c r="M1408">
        <v>27239</v>
      </c>
      <c r="N1408">
        <v>31969</v>
      </c>
      <c r="O1408" t="s">
        <v>328</v>
      </c>
      <c r="P1408" s="1">
        <v>0.85204420000000003</v>
      </c>
      <c r="S1408" t="s">
        <v>308</v>
      </c>
      <c r="T1408" t="s">
        <v>41</v>
      </c>
      <c r="U1408" t="s">
        <v>703</v>
      </c>
      <c r="V1408">
        <v>4594</v>
      </c>
      <c r="W1408">
        <v>8718</v>
      </c>
      <c r="X1408" t="s">
        <v>42</v>
      </c>
      <c r="Y1408" s="1">
        <v>0.52695570000000003</v>
      </c>
      <c r="AB1408" t="s">
        <v>311</v>
      </c>
      <c r="AC1408" t="s">
        <v>41</v>
      </c>
      <c r="AD1408" t="s">
        <v>27</v>
      </c>
      <c r="AF1408">
        <v>1528</v>
      </c>
      <c r="AG1408" t="s">
        <v>132</v>
      </c>
    </row>
    <row r="1409" spans="1:34" x14ac:dyDescent="0.35">
      <c r="A1409" t="s">
        <v>409</v>
      </c>
      <c r="B1409" t="s">
        <v>41</v>
      </c>
      <c r="C1409" t="s">
        <v>703</v>
      </c>
      <c r="D1409">
        <v>2118</v>
      </c>
      <c r="E1409">
        <v>2313</v>
      </c>
      <c r="F1409" t="s">
        <v>143</v>
      </c>
      <c r="G1409" s="1">
        <v>0.91569389999999995</v>
      </c>
      <c r="J1409" t="s">
        <v>329</v>
      </c>
      <c r="K1409" t="s">
        <v>41</v>
      </c>
      <c r="L1409" t="s">
        <v>28</v>
      </c>
      <c r="M1409">
        <v>2520</v>
      </c>
      <c r="N1409">
        <v>3227</v>
      </c>
      <c r="O1409" t="s">
        <v>328</v>
      </c>
      <c r="P1409" s="1">
        <v>0.78091109999999997</v>
      </c>
      <c r="S1409" t="s">
        <v>308</v>
      </c>
      <c r="T1409" t="s">
        <v>41</v>
      </c>
      <c r="U1409" t="s">
        <v>28</v>
      </c>
      <c r="V1409">
        <v>199</v>
      </c>
      <c r="W1409">
        <v>1342</v>
      </c>
      <c r="X1409" t="s">
        <v>42</v>
      </c>
      <c r="Y1409" s="1">
        <v>0.1482861</v>
      </c>
      <c r="AB1409" t="s">
        <v>312</v>
      </c>
      <c r="AC1409" t="s">
        <v>41</v>
      </c>
      <c r="AD1409" t="s">
        <v>32</v>
      </c>
      <c r="AE1409">
        <v>1749</v>
      </c>
      <c r="AF1409">
        <v>3309</v>
      </c>
      <c r="AG1409" t="s">
        <v>132</v>
      </c>
      <c r="AH1409" s="1">
        <v>0.52855850000000004</v>
      </c>
    </row>
    <row r="1410" spans="1:34" x14ac:dyDescent="0.35">
      <c r="A1410" t="s">
        <v>410</v>
      </c>
      <c r="B1410" t="s">
        <v>41</v>
      </c>
      <c r="C1410" t="s">
        <v>703</v>
      </c>
      <c r="D1410">
        <v>24093</v>
      </c>
      <c r="E1410">
        <v>27397</v>
      </c>
      <c r="F1410" t="s">
        <v>143</v>
      </c>
      <c r="G1410" s="1">
        <v>0.87940289999999999</v>
      </c>
      <c r="J1410" t="s">
        <v>329</v>
      </c>
      <c r="K1410" t="s">
        <v>41</v>
      </c>
      <c r="L1410" t="s">
        <v>27</v>
      </c>
      <c r="M1410">
        <v>2602</v>
      </c>
      <c r="N1410">
        <v>4330</v>
      </c>
      <c r="O1410" t="s">
        <v>328</v>
      </c>
      <c r="P1410" s="1">
        <v>0.60092380000000001</v>
      </c>
      <c r="S1410" t="s">
        <v>308</v>
      </c>
      <c r="T1410" t="s">
        <v>41</v>
      </c>
      <c r="U1410" t="s">
        <v>26</v>
      </c>
      <c r="W1410">
        <v>708</v>
      </c>
      <c r="X1410" t="s">
        <v>42</v>
      </c>
      <c r="AB1410" t="s">
        <v>312</v>
      </c>
      <c r="AC1410" t="s">
        <v>41</v>
      </c>
      <c r="AD1410" t="s">
        <v>703</v>
      </c>
      <c r="AE1410">
        <v>479</v>
      </c>
      <c r="AF1410">
        <v>6669</v>
      </c>
      <c r="AG1410" t="s">
        <v>132</v>
      </c>
      <c r="AH1410" s="1">
        <v>7.1824899999999997E-2</v>
      </c>
    </row>
    <row r="1411" spans="1:34" x14ac:dyDescent="0.35">
      <c r="A1411" t="s">
        <v>411</v>
      </c>
      <c r="B1411" t="s">
        <v>41</v>
      </c>
      <c r="C1411" t="s">
        <v>703</v>
      </c>
      <c r="D1411">
        <v>16497</v>
      </c>
      <c r="E1411">
        <v>17443</v>
      </c>
      <c r="F1411" t="s">
        <v>143</v>
      </c>
      <c r="G1411" s="1">
        <v>0.9457662</v>
      </c>
      <c r="J1411" t="s">
        <v>329</v>
      </c>
      <c r="K1411" t="s">
        <v>41</v>
      </c>
      <c r="L1411" t="s">
        <v>26</v>
      </c>
      <c r="M1411">
        <v>39</v>
      </c>
      <c r="N1411">
        <v>2569</v>
      </c>
      <c r="O1411" t="s">
        <v>328</v>
      </c>
      <c r="P1411" s="1">
        <v>1.5181E-2</v>
      </c>
      <c r="S1411" t="s">
        <v>308</v>
      </c>
      <c r="T1411" t="s">
        <v>41</v>
      </c>
      <c r="U1411" t="s">
        <v>27</v>
      </c>
      <c r="W1411">
        <v>1230</v>
      </c>
      <c r="X1411" t="s">
        <v>42</v>
      </c>
      <c r="AB1411" t="s">
        <v>312</v>
      </c>
      <c r="AC1411" t="s">
        <v>41</v>
      </c>
      <c r="AD1411" t="s">
        <v>28</v>
      </c>
      <c r="AE1411">
        <v>1</v>
      </c>
      <c r="AF1411">
        <v>1012</v>
      </c>
      <c r="AG1411" t="s">
        <v>132</v>
      </c>
      <c r="AH1411" s="1">
        <v>9.881E-4</v>
      </c>
    </row>
    <row r="1412" spans="1:34" x14ac:dyDescent="0.35">
      <c r="A1412" t="s">
        <v>412</v>
      </c>
      <c r="B1412" t="s">
        <v>41</v>
      </c>
      <c r="C1412" t="s">
        <v>703</v>
      </c>
      <c r="D1412">
        <v>22199</v>
      </c>
      <c r="E1412">
        <v>25101</v>
      </c>
      <c r="F1412" t="s">
        <v>143</v>
      </c>
      <c r="G1412" s="1">
        <v>0.88438709999999998</v>
      </c>
      <c r="J1412" t="s">
        <v>330</v>
      </c>
      <c r="K1412" t="s">
        <v>41</v>
      </c>
      <c r="L1412" t="s">
        <v>32</v>
      </c>
      <c r="M1412">
        <v>5358</v>
      </c>
      <c r="N1412">
        <v>5918</v>
      </c>
      <c r="O1412" t="s">
        <v>42</v>
      </c>
      <c r="P1412" s="1">
        <v>0.90537350000000005</v>
      </c>
      <c r="S1412" t="s">
        <v>309</v>
      </c>
      <c r="T1412" t="s">
        <v>41</v>
      </c>
      <c r="U1412" t="s">
        <v>32</v>
      </c>
      <c r="V1412">
        <v>6235</v>
      </c>
      <c r="W1412">
        <v>7237</v>
      </c>
      <c r="X1412" t="s">
        <v>132</v>
      </c>
      <c r="Y1412" s="1">
        <v>0.8615448</v>
      </c>
      <c r="AB1412" t="s">
        <v>312</v>
      </c>
      <c r="AC1412" t="s">
        <v>41</v>
      </c>
      <c r="AD1412" t="s">
        <v>26</v>
      </c>
      <c r="AF1412">
        <v>340</v>
      </c>
      <c r="AG1412" t="s">
        <v>132</v>
      </c>
    </row>
    <row r="1413" spans="1:34" x14ac:dyDescent="0.35">
      <c r="A1413" t="s">
        <v>413</v>
      </c>
      <c r="B1413" t="s">
        <v>41</v>
      </c>
      <c r="C1413" t="s">
        <v>703</v>
      </c>
      <c r="D1413">
        <v>6643</v>
      </c>
      <c r="E1413">
        <v>7104</v>
      </c>
      <c r="F1413" t="s">
        <v>143</v>
      </c>
      <c r="G1413" s="1">
        <v>0.93510700000000002</v>
      </c>
      <c r="J1413" t="s">
        <v>330</v>
      </c>
      <c r="K1413" t="s">
        <v>41</v>
      </c>
      <c r="L1413" t="s">
        <v>703</v>
      </c>
      <c r="M1413">
        <v>13483</v>
      </c>
      <c r="N1413">
        <v>15478</v>
      </c>
      <c r="O1413" t="s">
        <v>42</v>
      </c>
      <c r="P1413" s="1">
        <v>0.87110739999999998</v>
      </c>
      <c r="S1413" t="s">
        <v>309</v>
      </c>
      <c r="T1413" t="s">
        <v>41</v>
      </c>
      <c r="U1413" t="s">
        <v>703</v>
      </c>
      <c r="V1413">
        <v>7360</v>
      </c>
      <c r="W1413">
        <v>12806</v>
      </c>
      <c r="X1413" t="s">
        <v>132</v>
      </c>
      <c r="Y1413" s="1">
        <v>0.57473059999999998</v>
      </c>
      <c r="AB1413" t="s">
        <v>312</v>
      </c>
      <c r="AC1413" t="s">
        <v>41</v>
      </c>
      <c r="AD1413" t="s">
        <v>27</v>
      </c>
      <c r="AF1413">
        <v>817</v>
      </c>
      <c r="AG1413" t="s">
        <v>132</v>
      </c>
    </row>
    <row r="1414" spans="1:34" x14ac:dyDescent="0.35">
      <c r="A1414" t="s">
        <v>414</v>
      </c>
      <c r="B1414" t="s">
        <v>41</v>
      </c>
      <c r="C1414" t="s">
        <v>703</v>
      </c>
      <c r="D1414">
        <v>10430</v>
      </c>
      <c r="E1414">
        <v>11355</v>
      </c>
      <c r="F1414" t="s">
        <v>143</v>
      </c>
      <c r="G1414" s="1">
        <v>0.91853810000000002</v>
      </c>
      <c r="J1414" t="s">
        <v>330</v>
      </c>
      <c r="K1414" t="s">
        <v>41</v>
      </c>
      <c r="L1414" t="s">
        <v>28</v>
      </c>
      <c r="M1414">
        <v>1678</v>
      </c>
      <c r="N1414">
        <v>2021</v>
      </c>
      <c r="O1414" t="s">
        <v>42</v>
      </c>
      <c r="P1414" s="1">
        <v>0.83028199999999996</v>
      </c>
      <c r="S1414" t="s">
        <v>309</v>
      </c>
      <c r="T1414" t="s">
        <v>41</v>
      </c>
      <c r="U1414" t="s">
        <v>28</v>
      </c>
      <c r="V1414">
        <v>348</v>
      </c>
      <c r="W1414">
        <v>1687</v>
      </c>
      <c r="X1414" t="s">
        <v>132</v>
      </c>
      <c r="Y1414" s="1">
        <v>0.2062833</v>
      </c>
      <c r="AB1414" t="s">
        <v>313</v>
      </c>
      <c r="AC1414" t="s">
        <v>41</v>
      </c>
      <c r="AD1414" t="s">
        <v>32</v>
      </c>
      <c r="AE1414">
        <v>3914</v>
      </c>
      <c r="AF1414">
        <v>8798</v>
      </c>
      <c r="AG1414" t="s">
        <v>132</v>
      </c>
      <c r="AH1414" s="1">
        <v>0.44487379999999999</v>
      </c>
    </row>
    <row r="1415" spans="1:34" x14ac:dyDescent="0.35">
      <c r="A1415" t="s">
        <v>415</v>
      </c>
      <c r="B1415" t="s">
        <v>41</v>
      </c>
      <c r="C1415" t="s">
        <v>703</v>
      </c>
      <c r="D1415">
        <v>8787</v>
      </c>
      <c r="E1415">
        <v>10347</v>
      </c>
      <c r="F1415" t="s">
        <v>143</v>
      </c>
      <c r="G1415" s="1">
        <v>0.84923170000000003</v>
      </c>
      <c r="J1415" t="s">
        <v>330</v>
      </c>
      <c r="K1415" t="s">
        <v>41</v>
      </c>
      <c r="L1415" t="s">
        <v>27</v>
      </c>
      <c r="M1415">
        <v>1757</v>
      </c>
      <c r="N1415">
        <v>2278</v>
      </c>
      <c r="O1415" t="s">
        <v>42</v>
      </c>
      <c r="P1415" s="1">
        <v>0.77129060000000005</v>
      </c>
      <c r="S1415" t="s">
        <v>309</v>
      </c>
      <c r="T1415" t="s">
        <v>41</v>
      </c>
      <c r="U1415" t="s">
        <v>26</v>
      </c>
      <c r="W1415">
        <v>619</v>
      </c>
      <c r="X1415" t="s">
        <v>132</v>
      </c>
      <c r="AB1415" t="s">
        <v>313</v>
      </c>
      <c r="AC1415" t="s">
        <v>41</v>
      </c>
      <c r="AD1415" t="s">
        <v>703</v>
      </c>
      <c r="AE1415">
        <v>1414</v>
      </c>
      <c r="AF1415">
        <v>19043</v>
      </c>
      <c r="AG1415" t="s">
        <v>132</v>
      </c>
      <c r="AH1415" s="1">
        <v>7.4253E-2</v>
      </c>
    </row>
    <row r="1416" spans="1:34" x14ac:dyDescent="0.35">
      <c r="A1416" t="s">
        <v>416</v>
      </c>
      <c r="B1416" t="s">
        <v>41</v>
      </c>
      <c r="C1416" t="s">
        <v>703</v>
      </c>
      <c r="D1416">
        <v>4278</v>
      </c>
      <c r="E1416">
        <v>5211</v>
      </c>
      <c r="F1416" t="s">
        <v>143</v>
      </c>
      <c r="G1416" s="1">
        <v>0.82095569999999995</v>
      </c>
      <c r="J1416" t="s">
        <v>330</v>
      </c>
      <c r="K1416" t="s">
        <v>41</v>
      </c>
      <c r="L1416" t="s">
        <v>26</v>
      </c>
      <c r="M1416">
        <v>21</v>
      </c>
      <c r="N1416">
        <v>1287</v>
      </c>
      <c r="O1416" t="s">
        <v>42</v>
      </c>
      <c r="P1416" s="1">
        <v>1.6317000000000002E-2</v>
      </c>
      <c r="S1416" t="s">
        <v>309</v>
      </c>
      <c r="T1416" t="s">
        <v>41</v>
      </c>
      <c r="U1416" t="s">
        <v>27</v>
      </c>
      <c r="W1416">
        <v>1588</v>
      </c>
      <c r="X1416" t="s">
        <v>132</v>
      </c>
      <c r="AB1416" t="s">
        <v>313</v>
      </c>
      <c r="AC1416" t="s">
        <v>41</v>
      </c>
      <c r="AD1416" t="s">
        <v>26</v>
      </c>
      <c r="AF1416">
        <v>1143</v>
      </c>
      <c r="AG1416" t="s">
        <v>132</v>
      </c>
    </row>
    <row r="1417" spans="1:34" x14ac:dyDescent="0.35">
      <c r="A1417" t="s">
        <v>417</v>
      </c>
      <c r="B1417" t="s">
        <v>41</v>
      </c>
      <c r="C1417" t="s">
        <v>703</v>
      </c>
      <c r="D1417">
        <v>21170</v>
      </c>
      <c r="E1417">
        <v>25728</v>
      </c>
      <c r="F1417" t="s">
        <v>143</v>
      </c>
      <c r="G1417" s="1">
        <v>0.82283890000000004</v>
      </c>
      <c r="J1417" t="s">
        <v>331</v>
      </c>
      <c r="K1417" t="s">
        <v>41</v>
      </c>
      <c r="L1417" t="s">
        <v>32</v>
      </c>
      <c r="M1417">
        <v>4777</v>
      </c>
      <c r="N1417">
        <v>5109</v>
      </c>
      <c r="O1417" t="s">
        <v>132</v>
      </c>
      <c r="P1417" s="1">
        <v>0.93501659999999998</v>
      </c>
      <c r="S1417" t="s">
        <v>310</v>
      </c>
      <c r="T1417" t="s">
        <v>41</v>
      </c>
      <c r="U1417" t="s">
        <v>32</v>
      </c>
      <c r="V1417">
        <v>10730</v>
      </c>
      <c r="W1417">
        <v>13881</v>
      </c>
      <c r="X1417" t="s">
        <v>132</v>
      </c>
      <c r="Y1417" s="1">
        <v>0.77299899999999999</v>
      </c>
      <c r="AB1417" t="s">
        <v>313</v>
      </c>
      <c r="AC1417" t="s">
        <v>41</v>
      </c>
      <c r="AD1417" t="s">
        <v>28</v>
      </c>
      <c r="AF1417">
        <v>1807</v>
      </c>
      <c r="AG1417" t="s">
        <v>132</v>
      </c>
    </row>
    <row r="1418" spans="1:34" x14ac:dyDescent="0.35">
      <c r="A1418" t="s">
        <v>418</v>
      </c>
      <c r="B1418" t="s">
        <v>41</v>
      </c>
      <c r="C1418" t="s">
        <v>703</v>
      </c>
      <c r="D1418">
        <v>9709</v>
      </c>
      <c r="E1418">
        <v>11682</v>
      </c>
      <c r="F1418" t="s">
        <v>143</v>
      </c>
      <c r="G1418" s="1">
        <v>0.8311077</v>
      </c>
      <c r="J1418" t="s">
        <v>331</v>
      </c>
      <c r="K1418" t="s">
        <v>41</v>
      </c>
      <c r="L1418" t="s">
        <v>28</v>
      </c>
      <c r="M1418">
        <v>1613</v>
      </c>
      <c r="N1418">
        <v>1773</v>
      </c>
      <c r="O1418" t="s">
        <v>132</v>
      </c>
      <c r="P1418" s="1">
        <v>0.9097575</v>
      </c>
      <c r="S1418" t="s">
        <v>310</v>
      </c>
      <c r="T1418" t="s">
        <v>41</v>
      </c>
      <c r="U1418" t="s">
        <v>703</v>
      </c>
      <c r="V1418">
        <v>21376</v>
      </c>
      <c r="W1418">
        <v>36998</v>
      </c>
      <c r="X1418" t="s">
        <v>132</v>
      </c>
      <c r="Y1418" s="1">
        <v>0.57776090000000002</v>
      </c>
      <c r="AB1418" t="s">
        <v>313</v>
      </c>
      <c r="AC1418" t="s">
        <v>41</v>
      </c>
      <c r="AD1418" t="s">
        <v>27</v>
      </c>
      <c r="AF1418">
        <v>1830</v>
      </c>
      <c r="AG1418" t="s">
        <v>132</v>
      </c>
    </row>
    <row r="1419" spans="1:34" x14ac:dyDescent="0.35">
      <c r="A1419" t="s">
        <v>419</v>
      </c>
      <c r="B1419" t="s">
        <v>41</v>
      </c>
      <c r="C1419" t="s">
        <v>703</v>
      </c>
      <c r="D1419">
        <v>10576</v>
      </c>
      <c r="E1419">
        <v>11847</v>
      </c>
      <c r="F1419" t="s">
        <v>143</v>
      </c>
      <c r="G1419" s="1">
        <v>0.8927155</v>
      </c>
      <c r="J1419" t="s">
        <v>331</v>
      </c>
      <c r="K1419" t="s">
        <v>41</v>
      </c>
      <c r="L1419" t="s">
        <v>703</v>
      </c>
      <c r="M1419">
        <v>9834</v>
      </c>
      <c r="N1419">
        <v>11344</v>
      </c>
      <c r="O1419" t="s">
        <v>132</v>
      </c>
      <c r="P1419" s="1">
        <v>0.86689000000000005</v>
      </c>
      <c r="S1419" t="s">
        <v>310</v>
      </c>
      <c r="T1419" t="s">
        <v>41</v>
      </c>
      <c r="U1419" t="s">
        <v>28</v>
      </c>
      <c r="V1419">
        <v>805</v>
      </c>
      <c r="W1419">
        <v>4350</v>
      </c>
      <c r="X1419" t="s">
        <v>132</v>
      </c>
      <c r="Y1419" s="1">
        <v>0.18505750000000001</v>
      </c>
      <c r="AB1419" t="s">
        <v>314</v>
      </c>
      <c r="AC1419" t="s">
        <v>41</v>
      </c>
      <c r="AD1419" t="s">
        <v>32</v>
      </c>
      <c r="AE1419">
        <v>7968</v>
      </c>
      <c r="AF1419">
        <v>16433</v>
      </c>
      <c r="AG1419" t="s">
        <v>132</v>
      </c>
      <c r="AH1419" s="1">
        <v>0.48487799999999998</v>
      </c>
    </row>
    <row r="1420" spans="1:34" x14ac:dyDescent="0.35">
      <c r="A1420" t="s">
        <v>420</v>
      </c>
      <c r="B1420" t="s">
        <v>41</v>
      </c>
      <c r="C1420" t="s">
        <v>703</v>
      </c>
      <c r="D1420">
        <v>16865</v>
      </c>
      <c r="E1420">
        <v>19054</v>
      </c>
      <c r="F1420" t="s">
        <v>143</v>
      </c>
      <c r="G1420" s="1">
        <v>0.88511600000000001</v>
      </c>
      <c r="J1420" t="s">
        <v>331</v>
      </c>
      <c r="K1420" t="s">
        <v>41</v>
      </c>
      <c r="L1420" t="s">
        <v>27</v>
      </c>
      <c r="M1420">
        <v>1281</v>
      </c>
      <c r="N1420">
        <v>1569</v>
      </c>
      <c r="O1420" t="s">
        <v>132</v>
      </c>
      <c r="P1420" s="1">
        <v>0.81644360000000005</v>
      </c>
      <c r="S1420" t="s">
        <v>310</v>
      </c>
      <c r="T1420" t="s">
        <v>41</v>
      </c>
      <c r="U1420" t="s">
        <v>27</v>
      </c>
      <c r="V1420">
        <v>2</v>
      </c>
      <c r="W1420">
        <v>5033</v>
      </c>
      <c r="X1420" t="s">
        <v>132</v>
      </c>
      <c r="Y1420" s="1">
        <v>3.9740000000000001E-4</v>
      </c>
      <c r="AB1420" t="s">
        <v>314</v>
      </c>
      <c r="AC1420" t="s">
        <v>41</v>
      </c>
      <c r="AD1420" t="s">
        <v>703</v>
      </c>
      <c r="AE1420">
        <v>4063</v>
      </c>
      <c r="AF1420">
        <v>48111</v>
      </c>
      <c r="AG1420" t="s">
        <v>132</v>
      </c>
      <c r="AH1420" s="1">
        <v>8.4450499999999998E-2</v>
      </c>
    </row>
    <row r="1421" spans="1:34" x14ac:dyDescent="0.35">
      <c r="A1421" t="s">
        <v>421</v>
      </c>
      <c r="B1421" t="s">
        <v>41</v>
      </c>
      <c r="C1421" t="s">
        <v>703</v>
      </c>
      <c r="D1421">
        <v>8720</v>
      </c>
      <c r="E1421">
        <v>10172</v>
      </c>
      <c r="F1421" t="s">
        <v>143</v>
      </c>
      <c r="G1421" s="1">
        <v>0.85725519999999999</v>
      </c>
      <c r="J1421" t="s">
        <v>331</v>
      </c>
      <c r="K1421" t="s">
        <v>41</v>
      </c>
      <c r="L1421" t="s">
        <v>26</v>
      </c>
      <c r="M1421">
        <v>16</v>
      </c>
      <c r="N1421">
        <v>741</v>
      </c>
      <c r="O1421" t="s">
        <v>132</v>
      </c>
      <c r="P1421" s="1">
        <v>2.1592400000000001E-2</v>
      </c>
      <c r="S1421" t="s">
        <v>310</v>
      </c>
      <c r="T1421" t="s">
        <v>41</v>
      </c>
      <c r="U1421" t="s">
        <v>26</v>
      </c>
      <c r="W1421">
        <v>2772</v>
      </c>
      <c r="X1421" t="s">
        <v>132</v>
      </c>
      <c r="AB1421" t="s">
        <v>314</v>
      </c>
      <c r="AC1421" t="s">
        <v>41</v>
      </c>
      <c r="AD1421" t="s">
        <v>28</v>
      </c>
      <c r="AE1421">
        <v>4</v>
      </c>
      <c r="AF1421">
        <v>4580</v>
      </c>
      <c r="AG1421" t="s">
        <v>132</v>
      </c>
      <c r="AH1421" s="1">
        <v>8.7339999999999998E-4</v>
      </c>
    </row>
    <row r="1422" spans="1:34" x14ac:dyDescent="0.35">
      <c r="A1422" t="s">
        <v>422</v>
      </c>
      <c r="B1422" t="s">
        <v>41</v>
      </c>
      <c r="C1422" t="s">
        <v>703</v>
      </c>
      <c r="D1422">
        <v>10542</v>
      </c>
      <c r="E1422">
        <v>10736</v>
      </c>
      <c r="F1422" t="s">
        <v>143</v>
      </c>
      <c r="G1422" s="1">
        <v>0.98192999999999997</v>
      </c>
      <c r="J1422" t="s">
        <v>332</v>
      </c>
      <c r="K1422" t="s">
        <v>68</v>
      </c>
      <c r="L1422" t="s">
        <v>32</v>
      </c>
      <c r="M1422">
        <v>2937</v>
      </c>
      <c r="N1422">
        <v>2863</v>
      </c>
      <c r="O1422" t="s">
        <v>328</v>
      </c>
      <c r="P1422" s="1">
        <v>1</v>
      </c>
      <c r="S1422" t="s">
        <v>311</v>
      </c>
      <c r="T1422" t="s">
        <v>41</v>
      </c>
      <c r="U1422" t="s">
        <v>32</v>
      </c>
      <c r="V1422">
        <v>5703</v>
      </c>
      <c r="W1422">
        <v>6366</v>
      </c>
      <c r="X1422" t="s">
        <v>132</v>
      </c>
      <c r="Y1422" s="1">
        <v>0.89585300000000001</v>
      </c>
      <c r="AB1422" t="s">
        <v>314</v>
      </c>
      <c r="AC1422" t="s">
        <v>41</v>
      </c>
      <c r="AD1422" t="s">
        <v>26</v>
      </c>
      <c r="AF1422">
        <v>2974</v>
      </c>
      <c r="AG1422" t="s">
        <v>132</v>
      </c>
    </row>
    <row r="1423" spans="1:34" x14ac:dyDescent="0.35">
      <c r="A1423" t="s">
        <v>423</v>
      </c>
      <c r="B1423" t="s">
        <v>41</v>
      </c>
      <c r="C1423" t="s">
        <v>703</v>
      </c>
      <c r="D1423">
        <v>22673</v>
      </c>
      <c r="E1423">
        <v>25566</v>
      </c>
      <c r="F1423" t="s">
        <v>143</v>
      </c>
      <c r="G1423" s="1">
        <v>0.88684189999999996</v>
      </c>
      <c r="J1423" t="s">
        <v>332</v>
      </c>
      <c r="K1423" t="s">
        <v>68</v>
      </c>
      <c r="L1423" t="s">
        <v>703</v>
      </c>
      <c r="M1423">
        <v>10385</v>
      </c>
      <c r="N1423">
        <v>10818</v>
      </c>
      <c r="O1423" t="s">
        <v>328</v>
      </c>
      <c r="P1423" s="1">
        <v>0.95997410000000005</v>
      </c>
      <c r="S1423" t="s">
        <v>311</v>
      </c>
      <c r="T1423" t="s">
        <v>41</v>
      </c>
      <c r="U1423" t="s">
        <v>703</v>
      </c>
      <c r="V1423">
        <v>9505</v>
      </c>
      <c r="W1423">
        <v>15068</v>
      </c>
      <c r="X1423" t="s">
        <v>132</v>
      </c>
      <c r="Y1423" s="1">
        <v>0.63080700000000001</v>
      </c>
      <c r="AB1423" t="s">
        <v>314</v>
      </c>
      <c r="AC1423" t="s">
        <v>41</v>
      </c>
      <c r="AD1423" t="s">
        <v>27</v>
      </c>
      <c r="AF1423">
        <v>5587</v>
      </c>
      <c r="AG1423" t="s">
        <v>132</v>
      </c>
    </row>
    <row r="1424" spans="1:34" x14ac:dyDescent="0.35">
      <c r="A1424" t="s">
        <v>424</v>
      </c>
      <c r="B1424" t="s">
        <v>41</v>
      </c>
      <c r="C1424" t="s">
        <v>703</v>
      </c>
      <c r="D1424">
        <v>9258</v>
      </c>
      <c r="E1424">
        <v>10383</v>
      </c>
      <c r="F1424" t="s">
        <v>143</v>
      </c>
      <c r="G1424" s="1">
        <v>0.89164980000000005</v>
      </c>
      <c r="J1424" t="s">
        <v>332</v>
      </c>
      <c r="K1424" t="s">
        <v>68</v>
      </c>
      <c r="L1424" t="s">
        <v>28</v>
      </c>
      <c r="M1424">
        <v>1668</v>
      </c>
      <c r="N1424">
        <v>2375</v>
      </c>
      <c r="O1424" t="s">
        <v>328</v>
      </c>
      <c r="P1424" s="1">
        <v>0.70231580000000005</v>
      </c>
      <c r="S1424" t="s">
        <v>311</v>
      </c>
      <c r="T1424" t="s">
        <v>41</v>
      </c>
      <c r="U1424" t="s">
        <v>28</v>
      </c>
      <c r="V1424">
        <v>347</v>
      </c>
      <c r="W1424">
        <v>1279</v>
      </c>
      <c r="X1424" t="s">
        <v>132</v>
      </c>
      <c r="Y1424" s="1">
        <v>0.27130569999999998</v>
      </c>
      <c r="AB1424" t="s">
        <v>315</v>
      </c>
      <c r="AC1424" t="s">
        <v>41</v>
      </c>
      <c r="AD1424" t="s">
        <v>32</v>
      </c>
      <c r="AE1424">
        <v>1283</v>
      </c>
      <c r="AF1424">
        <v>2326</v>
      </c>
      <c r="AG1424" t="s">
        <v>132</v>
      </c>
      <c r="AH1424" s="1">
        <v>0.55159069999999999</v>
      </c>
    </row>
    <row r="1425" spans="1:34" x14ac:dyDescent="0.35">
      <c r="A1425" t="s">
        <v>425</v>
      </c>
      <c r="B1425" t="s">
        <v>41</v>
      </c>
      <c r="C1425" t="s">
        <v>703</v>
      </c>
      <c r="D1425">
        <v>12737</v>
      </c>
      <c r="E1425">
        <v>14104</v>
      </c>
      <c r="F1425" t="s">
        <v>143</v>
      </c>
      <c r="G1425" s="1">
        <v>0.90307709999999997</v>
      </c>
      <c r="J1425" t="s">
        <v>332</v>
      </c>
      <c r="K1425" t="s">
        <v>68</v>
      </c>
      <c r="L1425" t="s">
        <v>27</v>
      </c>
      <c r="M1425">
        <v>625</v>
      </c>
      <c r="N1425">
        <v>2824</v>
      </c>
      <c r="O1425" t="s">
        <v>328</v>
      </c>
      <c r="P1425" s="1">
        <v>0.22131729999999999</v>
      </c>
      <c r="S1425" t="s">
        <v>311</v>
      </c>
      <c r="T1425" t="s">
        <v>41</v>
      </c>
      <c r="U1425" t="s">
        <v>26</v>
      </c>
      <c r="W1425">
        <v>936</v>
      </c>
      <c r="X1425" t="s">
        <v>132</v>
      </c>
      <c r="AB1425" t="s">
        <v>315</v>
      </c>
      <c r="AC1425" t="s">
        <v>41</v>
      </c>
      <c r="AD1425" t="s">
        <v>703</v>
      </c>
      <c r="AE1425">
        <v>371</v>
      </c>
      <c r="AF1425">
        <v>4437</v>
      </c>
      <c r="AG1425" t="s">
        <v>132</v>
      </c>
      <c r="AH1425" s="1">
        <v>8.3615099999999998E-2</v>
      </c>
    </row>
    <row r="1426" spans="1:34" x14ac:dyDescent="0.35">
      <c r="A1426" t="s">
        <v>426</v>
      </c>
      <c r="B1426" t="s">
        <v>41</v>
      </c>
      <c r="C1426" t="s">
        <v>703</v>
      </c>
      <c r="D1426">
        <v>12711</v>
      </c>
      <c r="E1426">
        <v>11483</v>
      </c>
      <c r="F1426" t="s">
        <v>143</v>
      </c>
      <c r="G1426" s="1">
        <v>1</v>
      </c>
      <c r="J1426" t="s">
        <v>332</v>
      </c>
      <c r="K1426" t="s">
        <v>41</v>
      </c>
      <c r="L1426" t="s">
        <v>26</v>
      </c>
      <c r="N1426">
        <v>1537</v>
      </c>
      <c r="O1426" t="s">
        <v>328</v>
      </c>
      <c r="S1426" t="s">
        <v>311</v>
      </c>
      <c r="T1426" t="s">
        <v>41</v>
      </c>
      <c r="U1426" t="s">
        <v>27</v>
      </c>
      <c r="W1426">
        <v>1528</v>
      </c>
      <c r="X1426" t="s">
        <v>132</v>
      </c>
      <c r="AB1426" t="s">
        <v>315</v>
      </c>
      <c r="AC1426" t="s">
        <v>41</v>
      </c>
      <c r="AD1426" t="s">
        <v>26</v>
      </c>
      <c r="AF1426">
        <v>233</v>
      </c>
      <c r="AG1426" t="s">
        <v>132</v>
      </c>
    </row>
    <row r="1427" spans="1:34" x14ac:dyDescent="0.35">
      <c r="A1427" t="s">
        <v>427</v>
      </c>
      <c r="B1427" t="s">
        <v>41</v>
      </c>
      <c r="C1427" t="s">
        <v>703</v>
      </c>
      <c r="D1427">
        <v>16057</v>
      </c>
      <c r="E1427">
        <v>18556</v>
      </c>
      <c r="F1427" t="s">
        <v>143</v>
      </c>
      <c r="G1427" s="1">
        <v>0.86532659999999995</v>
      </c>
      <c r="J1427" t="s">
        <v>333</v>
      </c>
      <c r="K1427" t="s">
        <v>41</v>
      </c>
      <c r="L1427" t="s">
        <v>32</v>
      </c>
      <c r="M1427">
        <v>7198</v>
      </c>
      <c r="N1427">
        <v>8037</v>
      </c>
      <c r="O1427" t="s">
        <v>328</v>
      </c>
      <c r="P1427" s="1">
        <v>0.89560779999999995</v>
      </c>
      <c r="S1427" t="s">
        <v>312</v>
      </c>
      <c r="T1427" t="s">
        <v>41</v>
      </c>
      <c r="U1427" t="s">
        <v>32</v>
      </c>
      <c r="V1427">
        <v>2749</v>
      </c>
      <c r="W1427">
        <v>3309</v>
      </c>
      <c r="X1427" t="s">
        <v>132</v>
      </c>
      <c r="Y1427" s="1">
        <v>0.83076459999999996</v>
      </c>
      <c r="AB1427" t="s">
        <v>315</v>
      </c>
      <c r="AC1427" t="s">
        <v>41</v>
      </c>
      <c r="AD1427" t="s">
        <v>28</v>
      </c>
      <c r="AF1427">
        <v>726</v>
      </c>
      <c r="AG1427" t="s">
        <v>132</v>
      </c>
    </row>
    <row r="1428" spans="1:34" x14ac:dyDescent="0.35">
      <c r="A1428" t="s">
        <v>428</v>
      </c>
      <c r="B1428" t="s">
        <v>41</v>
      </c>
      <c r="C1428" t="s">
        <v>703</v>
      </c>
      <c r="D1428">
        <v>28973</v>
      </c>
      <c r="E1428">
        <v>19377</v>
      </c>
      <c r="F1428" t="s">
        <v>143</v>
      </c>
      <c r="G1428" s="1">
        <v>1</v>
      </c>
      <c r="J1428" t="s">
        <v>333</v>
      </c>
      <c r="K1428" t="s">
        <v>41</v>
      </c>
      <c r="L1428" t="s">
        <v>703</v>
      </c>
      <c r="M1428">
        <v>18634</v>
      </c>
      <c r="N1428">
        <v>21274</v>
      </c>
      <c r="O1428" t="s">
        <v>328</v>
      </c>
      <c r="P1428" s="1">
        <v>0.87590489999999999</v>
      </c>
      <c r="S1428" t="s">
        <v>312</v>
      </c>
      <c r="T1428" t="s">
        <v>41</v>
      </c>
      <c r="U1428" t="s">
        <v>703</v>
      </c>
      <c r="V1428">
        <v>3769</v>
      </c>
      <c r="W1428">
        <v>6669</v>
      </c>
      <c r="X1428" t="s">
        <v>132</v>
      </c>
      <c r="Y1428" s="1">
        <v>0.56515219999999999</v>
      </c>
      <c r="AB1428" t="s">
        <v>315</v>
      </c>
      <c r="AC1428" t="s">
        <v>41</v>
      </c>
      <c r="AD1428" t="s">
        <v>27</v>
      </c>
      <c r="AF1428">
        <v>567</v>
      </c>
      <c r="AG1428" t="s">
        <v>132</v>
      </c>
    </row>
    <row r="1429" spans="1:34" x14ac:dyDescent="0.35">
      <c r="A1429" t="s">
        <v>429</v>
      </c>
      <c r="B1429" t="s">
        <v>41</v>
      </c>
      <c r="C1429" t="s">
        <v>703</v>
      </c>
      <c r="D1429">
        <v>19505</v>
      </c>
      <c r="E1429">
        <v>21985</v>
      </c>
      <c r="F1429" t="s">
        <v>143</v>
      </c>
      <c r="G1429" s="1">
        <v>0.88719579999999998</v>
      </c>
      <c r="J1429" t="s">
        <v>333</v>
      </c>
      <c r="K1429" t="s">
        <v>41</v>
      </c>
      <c r="L1429" t="s">
        <v>28</v>
      </c>
      <c r="M1429">
        <v>2013</v>
      </c>
      <c r="N1429">
        <v>2443</v>
      </c>
      <c r="O1429" t="s">
        <v>328</v>
      </c>
      <c r="P1429" s="1">
        <v>0.82398689999999997</v>
      </c>
      <c r="S1429" t="s">
        <v>312</v>
      </c>
      <c r="T1429" t="s">
        <v>41</v>
      </c>
      <c r="U1429" t="s">
        <v>28</v>
      </c>
      <c r="V1429">
        <v>325</v>
      </c>
      <c r="W1429">
        <v>1012</v>
      </c>
      <c r="X1429" t="s">
        <v>132</v>
      </c>
      <c r="Y1429" s="1">
        <v>0.32114619999999999</v>
      </c>
      <c r="AB1429" t="s">
        <v>316</v>
      </c>
      <c r="AC1429" t="s">
        <v>41</v>
      </c>
      <c r="AD1429" t="s">
        <v>32</v>
      </c>
      <c r="AE1429">
        <v>3641</v>
      </c>
      <c r="AF1429">
        <v>10471</v>
      </c>
      <c r="AG1429" t="s">
        <v>132</v>
      </c>
      <c r="AH1429" s="1">
        <v>0.34772229999999998</v>
      </c>
    </row>
    <row r="1430" spans="1:34" x14ac:dyDescent="0.35">
      <c r="A1430" t="s">
        <v>430</v>
      </c>
      <c r="B1430" t="s">
        <v>41</v>
      </c>
      <c r="C1430" t="s">
        <v>703</v>
      </c>
      <c r="D1430">
        <v>14683</v>
      </c>
      <c r="E1430">
        <v>16316</v>
      </c>
      <c r="F1430" t="s">
        <v>143</v>
      </c>
      <c r="G1430" s="1">
        <v>0.8999142</v>
      </c>
      <c r="J1430" t="s">
        <v>333</v>
      </c>
      <c r="K1430" t="s">
        <v>41</v>
      </c>
      <c r="L1430" t="s">
        <v>27</v>
      </c>
      <c r="M1430">
        <v>2200</v>
      </c>
      <c r="N1430">
        <v>3117</v>
      </c>
      <c r="O1430" t="s">
        <v>328</v>
      </c>
      <c r="P1430" s="1">
        <v>0.70580690000000001</v>
      </c>
      <c r="S1430" t="s">
        <v>312</v>
      </c>
      <c r="T1430" t="s">
        <v>41</v>
      </c>
      <c r="U1430" t="s">
        <v>26</v>
      </c>
      <c r="W1430">
        <v>340</v>
      </c>
      <c r="X1430" t="s">
        <v>132</v>
      </c>
      <c r="AB1430" t="s">
        <v>316</v>
      </c>
      <c r="AC1430" t="s">
        <v>41</v>
      </c>
      <c r="AD1430" t="s">
        <v>703</v>
      </c>
      <c r="AE1430">
        <v>1125</v>
      </c>
      <c r="AF1430">
        <v>23775</v>
      </c>
      <c r="AG1430" t="s">
        <v>132</v>
      </c>
      <c r="AH1430" s="1">
        <v>4.7318600000000002E-2</v>
      </c>
    </row>
    <row r="1431" spans="1:34" x14ac:dyDescent="0.35">
      <c r="A1431" t="s">
        <v>431</v>
      </c>
      <c r="B1431" t="s">
        <v>41</v>
      </c>
      <c r="C1431" t="s">
        <v>703</v>
      </c>
      <c r="D1431">
        <v>15129</v>
      </c>
      <c r="E1431">
        <v>15485</v>
      </c>
      <c r="F1431" t="s">
        <v>143</v>
      </c>
      <c r="G1431" s="1">
        <v>0.97701000000000005</v>
      </c>
      <c r="J1431" t="s">
        <v>333</v>
      </c>
      <c r="K1431" t="s">
        <v>41</v>
      </c>
      <c r="L1431" t="s">
        <v>26</v>
      </c>
      <c r="M1431">
        <v>33</v>
      </c>
      <c r="N1431">
        <v>1708</v>
      </c>
      <c r="O1431" t="s">
        <v>328</v>
      </c>
      <c r="P1431" s="1">
        <v>1.9320799999999999E-2</v>
      </c>
      <c r="S1431" t="s">
        <v>312</v>
      </c>
      <c r="T1431" t="s">
        <v>41</v>
      </c>
      <c r="U1431" t="s">
        <v>27</v>
      </c>
      <c r="W1431">
        <v>817</v>
      </c>
      <c r="X1431" t="s">
        <v>132</v>
      </c>
      <c r="AB1431" t="s">
        <v>316</v>
      </c>
      <c r="AC1431" t="s">
        <v>41</v>
      </c>
      <c r="AD1431" t="s">
        <v>26</v>
      </c>
      <c r="AF1431">
        <v>1757</v>
      </c>
      <c r="AG1431" t="s">
        <v>132</v>
      </c>
    </row>
    <row r="1432" spans="1:34" x14ac:dyDescent="0.35">
      <c r="A1432" t="s">
        <v>432</v>
      </c>
      <c r="B1432" t="s">
        <v>41</v>
      </c>
      <c r="C1432" t="s">
        <v>703</v>
      </c>
      <c r="D1432">
        <v>11278</v>
      </c>
      <c r="E1432">
        <v>13052</v>
      </c>
      <c r="F1432" t="s">
        <v>143</v>
      </c>
      <c r="G1432" s="1">
        <v>0.86408220000000002</v>
      </c>
      <c r="J1432" t="s">
        <v>334</v>
      </c>
      <c r="K1432" t="s">
        <v>41</v>
      </c>
      <c r="L1432" t="s">
        <v>32</v>
      </c>
      <c r="M1432">
        <v>6668</v>
      </c>
      <c r="N1432">
        <v>7543</v>
      </c>
      <c r="O1432" t="s">
        <v>328</v>
      </c>
      <c r="P1432" s="1">
        <v>0.88399839999999996</v>
      </c>
      <c r="S1432" t="s">
        <v>313</v>
      </c>
      <c r="T1432" t="s">
        <v>41</v>
      </c>
      <c r="U1432" t="s">
        <v>32</v>
      </c>
      <c r="V1432">
        <v>7130</v>
      </c>
      <c r="W1432">
        <v>8798</v>
      </c>
      <c r="X1432" t="s">
        <v>132</v>
      </c>
      <c r="Y1432" s="1">
        <v>0.81041149999999995</v>
      </c>
      <c r="AB1432" t="s">
        <v>316</v>
      </c>
      <c r="AC1432" t="s">
        <v>41</v>
      </c>
      <c r="AD1432" t="s">
        <v>28</v>
      </c>
      <c r="AF1432">
        <v>2768</v>
      </c>
      <c r="AG1432" t="s">
        <v>132</v>
      </c>
    </row>
    <row r="1433" spans="1:34" x14ac:dyDescent="0.35">
      <c r="A1433" t="s">
        <v>433</v>
      </c>
      <c r="B1433" t="s">
        <v>41</v>
      </c>
      <c r="C1433" t="s">
        <v>703</v>
      </c>
      <c r="D1433">
        <v>12022</v>
      </c>
      <c r="E1433">
        <v>12788</v>
      </c>
      <c r="F1433" t="s">
        <v>143</v>
      </c>
      <c r="G1433" s="1">
        <v>0.94010009999999999</v>
      </c>
      <c r="J1433" t="s">
        <v>334</v>
      </c>
      <c r="K1433" t="s">
        <v>41</v>
      </c>
      <c r="L1433" t="s">
        <v>703</v>
      </c>
      <c r="M1433">
        <v>16318</v>
      </c>
      <c r="N1433">
        <v>18641</v>
      </c>
      <c r="O1433" t="s">
        <v>328</v>
      </c>
      <c r="P1433" s="1">
        <v>0.8753822</v>
      </c>
      <c r="S1433" t="s">
        <v>313</v>
      </c>
      <c r="T1433" t="s">
        <v>41</v>
      </c>
      <c r="U1433" t="s">
        <v>703</v>
      </c>
      <c r="V1433">
        <v>12517</v>
      </c>
      <c r="W1433">
        <v>19043</v>
      </c>
      <c r="X1433" t="s">
        <v>132</v>
      </c>
      <c r="Y1433" s="1">
        <v>0.65730189999999999</v>
      </c>
      <c r="AB1433" t="s">
        <v>316</v>
      </c>
      <c r="AC1433" t="s">
        <v>41</v>
      </c>
      <c r="AD1433" t="s">
        <v>27</v>
      </c>
      <c r="AF1433">
        <v>2924</v>
      </c>
      <c r="AG1433" t="s">
        <v>132</v>
      </c>
    </row>
    <row r="1434" spans="1:34" x14ac:dyDescent="0.35">
      <c r="A1434" t="s">
        <v>434</v>
      </c>
      <c r="B1434" t="s">
        <v>41</v>
      </c>
      <c r="C1434" t="s">
        <v>703</v>
      </c>
      <c r="D1434">
        <v>11137</v>
      </c>
      <c r="E1434">
        <v>12423</v>
      </c>
      <c r="F1434" t="s">
        <v>143</v>
      </c>
      <c r="G1434" s="1">
        <v>0.89648229999999995</v>
      </c>
      <c r="J1434" t="s">
        <v>334</v>
      </c>
      <c r="K1434" t="s">
        <v>41</v>
      </c>
      <c r="L1434" t="s">
        <v>28</v>
      </c>
      <c r="M1434">
        <v>1612</v>
      </c>
      <c r="N1434">
        <v>2029</v>
      </c>
      <c r="O1434" t="s">
        <v>328</v>
      </c>
      <c r="P1434" s="1">
        <v>0.79447999999999996</v>
      </c>
      <c r="S1434" t="s">
        <v>313</v>
      </c>
      <c r="T1434" t="s">
        <v>41</v>
      </c>
      <c r="U1434" t="s">
        <v>28</v>
      </c>
      <c r="V1434">
        <v>466</v>
      </c>
      <c r="W1434">
        <v>1807</v>
      </c>
      <c r="X1434" t="s">
        <v>132</v>
      </c>
      <c r="Y1434" s="1">
        <v>0.257886</v>
      </c>
      <c r="AB1434" t="s">
        <v>317</v>
      </c>
      <c r="AC1434" t="s">
        <v>41</v>
      </c>
      <c r="AD1434" t="s">
        <v>26</v>
      </c>
      <c r="AF1434">
        <v>1432</v>
      </c>
      <c r="AG1434" t="s">
        <v>132</v>
      </c>
    </row>
    <row r="1435" spans="1:34" x14ac:dyDescent="0.35">
      <c r="A1435" t="s">
        <v>435</v>
      </c>
      <c r="B1435" t="s">
        <v>41</v>
      </c>
      <c r="C1435" t="s">
        <v>703</v>
      </c>
      <c r="D1435">
        <v>5084</v>
      </c>
      <c r="E1435">
        <v>5881</v>
      </c>
      <c r="F1435" t="s">
        <v>143</v>
      </c>
      <c r="G1435" s="1">
        <v>0.86447879999999999</v>
      </c>
      <c r="J1435" t="s">
        <v>334</v>
      </c>
      <c r="K1435" t="s">
        <v>41</v>
      </c>
      <c r="L1435" t="s">
        <v>27</v>
      </c>
      <c r="M1435">
        <v>1628</v>
      </c>
      <c r="N1435">
        <v>2319</v>
      </c>
      <c r="O1435" t="s">
        <v>328</v>
      </c>
      <c r="P1435" s="1">
        <v>0.7020267</v>
      </c>
      <c r="S1435" t="s">
        <v>313</v>
      </c>
      <c r="T1435" t="s">
        <v>41</v>
      </c>
      <c r="U1435" t="s">
        <v>26</v>
      </c>
      <c r="V1435">
        <v>1</v>
      </c>
      <c r="W1435">
        <v>1143</v>
      </c>
      <c r="X1435" t="s">
        <v>132</v>
      </c>
      <c r="Y1435" s="1">
        <v>8.7489999999999996E-4</v>
      </c>
      <c r="AB1435" t="s">
        <v>317</v>
      </c>
      <c r="AC1435" t="s">
        <v>41</v>
      </c>
      <c r="AD1435" t="s">
        <v>27</v>
      </c>
      <c r="AF1435">
        <v>2780</v>
      </c>
      <c r="AG1435" t="s">
        <v>132</v>
      </c>
    </row>
    <row r="1436" spans="1:34" x14ac:dyDescent="0.35">
      <c r="A1436" t="s">
        <v>436</v>
      </c>
      <c r="B1436" t="s">
        <v>41</v>
      </c>
      <c r="C1436" t="s">
        <v>703</v>
      </c>
      <c r="D1436">
        <v>7635</v>
      </c>
      <c r="E1436">
        <v>9036</v>
      </c>
      <c r="F1436" t="s">
        <v>143</v>
      </c>
      <c r="G1436" s="1">
        <v>0.84495350000000002</v>
      </c>
      <c r="J1436" t="s">
        <v>334</v>
      </c>
      <c r="K1436" t="s">
        <v>41</v>
      </c>
      <c r="L1436" t="s">
        <v>26</v>
      </c>
      <c r="M1436">
        <v>27</v>
      </c>
      <c r="N1436">
        <v>1217</v>
      </c>
      <c r="O1436" t="s">
        <v>328</v>
      </c>
      <c r="P1436" s="1">
        <v>2.2185699999999999E-2</v>
      </c>
      <c r="S1436" t="s">
        <v>313</v>
      </c>
      <c r="T1436" t="s">
        <v>41</v>
      </c>
      <c r="U1436" t="s">
        <v>27</v>
      </c>
      <c r="W1436">
        <v>1830</v>
      </c>
      <c r="X1436" t="s">
        <v>132</v>
      </c>
      <c r="AB1436" t="s">
        <v>318</v>
      </c>
      <c r="AC1436" t="s">
        <v>41</v>
      </c>
      <c r="AD1436" t="s">
        <v>32</v>
      </c>
      <c r="AE1436">
        <v>2389</v>
      </c>
      <c r="AF1436">
        <v>4166</v>
      </c>
      <c r="AG1436" t="s">
        <v>132</v>
      </c>
      <c r="AH1436" s="1">
        <v>0.57345179999999996</v>
      </c>
    </row>
    <row r="1437" spans="1:34" x14ac:dyDescent="0.35">
      <c r="A1437" t="s">
        <v>437</v>
      </c>
      <c r="B1437" t="s">
        <v>41</v>
      </c>
      <c r="C1437" t="s">
        <v>703</v>
      </c>
      <c r="D1437">
        <v>5655</v>
      </c>
      <c r="E1437">
        <v>6938</v>
      </c>
      <c r="F1437" t="s">
        <v>143</v>
      </c>
      <c r="G1437" s="1">
        <v>0.81507640000000003</v>
      </c>
      <c r="J1437" t="s">
        <v>335</v>
      </c>
      <c r="K1437" t="s">
        <v>41</v>
      </c>
      <c r="L1437" t="s">
        <v>32</v>
      </c>
      <c r="M1437">
        <v>5795</v>
      </c>
      <c r="N1437">
        <v>6318</v>
      </c>
      <c r="O1437" t="s">
        <v>328</v>
      </c>
      <c r="P1437" s="1">
        <v>0.9172207</v>
      </c>
      <c r="S1437" t="s">
        <v>314</v>
      </c>
      <c r="T1437" t="s">
        <v>41</v>
      </c>
      <c r="U1437" t="s">
        <v>32</v>
      </c>
      <c r="V1437">
        <v>13296</v>
      </c>
      <c r="W1437">
        <v>16433</v>
      </c>
      <c r="X1437" t="s">
        <v>132</v>
      </c>
      <c r="Y1437" s="1">
        <v>0.80910360000000003</v>
      </c>
      <c r="AB1437" t="s">
        <v>318</v>
      </c>
      <c r="AC1437" t="s">
        <v>41</v>
      </c>
      <c r="AD1437" t="s">
        <v>703</v>
      </c>
      <c r="AE1437">
        <v>631</v>
      </c>
      <c r="AF1437">
        <v>7257</v>
      </c>
      <c r="AG1437" t="s">
        <v>132</v>
      </c>
      <c r="AH1437" s="1">
        <v>8.69505E-2</v>
      </c>
    </row>
    <row r="1438" spans="1:34" x14ac:dyDescent="0.35">
      <c r="A1438" t="s">
        <v>438</v>
      </c>
      <c r="B1438" t="s">
        <v>41</v>
      </c>
      <c r="C1438" t="s">
        <v>703</v>
      </c>
      <c r="D1438">
        <v>15067</v>
      </c>
      <c r="E1438">
        <v>17453</v>
      </c>
      <c r="F1438" t="s">
        <v>143</v>
      </c>
      <c r="G1438" s="1">
        <v>0.86329</v>
      </c>
      <c r="J1438" t="s">
        <v>335</v>
      </c>
      <c r="K1438" t="s">
        <v>41</v>
      </c>
      <c r="L1438" t="s">
        <v>703</v>
      </c>
      <c r="M1438">
        <v>17593</v>
      </c>
      <c r="N1438">
        <v>20448</v>
      </c>
      <c r="O1438" t="s">
        <v>328</v>
      </c>
      <c r="P1438" s="1">
        <v>0.86037759999999996</v>
      </c>
      <c r="S1438" t="s">
        <v>314</v>
      </c>
      <c r="T1438" t="s">
        <v>41</v>
      </c>
      <c r="U1438" t="s">
        <v>703</v>
      </c>
      <c r="V1438">
        <v>30703</v>
      </c>
      <c r="W1438">
        <v>48111</v>
      </c>
      <c r="X1438" t="s">
        <v>132</v>
      </c>
      <c r="Y1438" s="1">
        <v>0.63817009999999996</v>
      </c>
      <c r="AB1438" t="s">
        <v>318</v>
      </c>
      <c r="AC1438" t="s">
        <v>41</v>
      </c>
      <c r="AD1438" t="s">
        <v>28</v>
      </c>
      <c r="AE1438">
        <v>3</v>
      </c>
      <c r="AF1438">
        <v>1119</v>
      </c>
      <c r="AG1438" t="s">
        <v>132</v>
      </c>
      <c r="AH1438" s="1">
        <v>2.6809999999999998E-3</v>
      </c>
    </row>
    <row r="1439" spans="1:34" x14ac:dyDescent="0.35">
      <c r="A1439" t="s">
        <v>439</v>
      </c>
      <c r="B1439" t="s">
        <v>41</v>
      </c>
      <c r="C1439" t="s">
        <v>703</v>
      </c>
      <c r="D1439">
        <v>1542</v>
      </c>
      <c r="E1439">
        <v>1851</v>
      </c>
      <c r="F1439" t="s">
        <v>143</v>
      </c>
      <c r="G1439" s="1">
        <v>0.8330632</v>
      </c>
      <c r="J1439" t="s">
        <v>335</v>
      </c>
      <c r="K1439" t="s">
        <v>41</v>
      </c>
      <c r="L1439" t="s">
        <v>28</v>
      </c>
      <c r="M1439">
        <v>1968</v>
      </c>
      <c r="N1439">
        <v>2504</v>
      </c>
      <c r="O1439" t="s">
        <v>328</v>
      </c>
      <c r="P1439" s="1">
        <v>0.78594249999999999</v>
      </c>
      <c r="S1439" t="s">
        <v>314</v>
      </c>
      <c r="T1439" t="s">
        <v>41</v>
      </c>
      <c r="U1439" t="s">
        <v>28</v>
      </c>
      <c r="V1439">
        <v>1310</v>
      </c>
      <c r="W1439">
        <v>4580</v>
      </c>
      <c r="X1439" t="s">
        <v>132</v>
      </c>
      <c r="Y1439" s="1">
        <v>0.28602620000000001</v>
      </c>
      <c r="AB1439" t="s">
        <v>318</v>
      </c>
      <c r="AC1439" t="s">
        <v>41</v>
      </c>
      <c r="AD1439" t="s">
        <v>26</v>
      </c>
      <c r="AF1439">
        <v>386</v>
      </c>
      <c r="AG1439" t="s">
        <v>132</v>
      </c>
    </row>
    <row r="1440" spans="1:34" x14ac:dyDescent="0.35">
      <c r="A1440" t="s">
        <v>440</v>
      </c>
      <c r="B1440" t="s">
        <v>41</v>
      </c>
      <c r="C1440" t="s">
        <v>703</v>
      </c>
      <c r="D1440">
        <v>13166</v>
      </c>
      <c r="E1440">
        <v>14244</v>
      </c>
      <c r="F1440" t="s">
        <v>143</v>
      </c>
      <c r="G1440" s="1">
        <v>0.924319</v>
      </c>
      <c r="J1440" t="s">
        <v>335</v>
      </c>
      <c r="K1440" t="s">
        <v>41</v>
      </c>
      <c r="L1440" t="s">
        <v>27</v>
      </c>
      <c r="M1440">
        <v>2172</v>
      </c>
      <c r="N1440">
        <v>3022</v>
      </c>
      <c r="O1440" t="s">
        <v>328</v>
      </c>
      <c r="P1440" s="1">
        <v>0.71872930000000002</v>
      </c>
      <c r="S1440" t="s">
        <v>314</v>
      </c>
      <c r="T1440" t="s">
        <v>41</v>
      </c>
      <c r="U1440" t="s">
        <v>27</v>
      </c>
      <c r="V1440">
        <v>3</v>
      </c>
      <c r="W1440">
        <v>5587</v>
      </c>
      <c r="X1440" t="s">
        <v>132</v>
      </c>
      <c r="Y1440" s="1">
        <v>5.3700000000000004E-4</v>
      </c>
      <c r="AB1440" t="s">
        <v>318</v>
      </c>
      <c r="AC1440" t="s">
        <v>41</v>
      </c>
      <c r="AD1440" t="s">
        <v>27</v>
      </c>
      <c r="AF1440">
        <v>895</v>
      </c>
      <c r="AG1440" t="s">
        <v>132</v>
      </c>
    </row>
    <row r="1441" spans="1:33" x14ac:dyDescent="0.35">
      <c r="A1441" t="s">
        <v>441</v>
      </c>
      <c r="B1441" t="s">
        <v>41</v>
      </c>
      <c r="C1441" t="s">
        <v>703</v>
      </c>
      <c r="D1441">
        <v>8584</v>
      </c>
      <c r="E1441">
        <v>10749</v>
      </c>
      <c r="F1441" t="s">
        <v>143</v>
      </c>
      <c r="G1441" s="1">
        <v>0.79858589999999996</v>
      </c>
      <c r="J1441" t="s">
        <v>335</v>
      </c>
      <c r="K1441" t="s">
        <v>41</v>
      </c>
      <c r="L1441" t="s">
        <v>26</v>
      </c>
      <c r="M1441">
        <v>21</v>
      </c>
      <c r="N1441">
        <v>1801</v>
      </c>
      <c r="O1441" t="s">
        <v>328</v>
      </c>
      <c r="P1441" s="1">
        <v>1.1660200000000001E-2</v>
      </c>
      <c r="S1441" t="s">
        <v>314</v>
      </c>
      <c r="T1441" t="s">
        <v>41</v>
      </c>
      <c r="U1441" t="s">
        <v>26</v>
      </c>
      <c r="W1441">
        <v>2974</v>
      </c>
      <c r="X1441" t="s">
        <v>132</v>
      </c>
      <c r="AB1441" t="s">
        <v>319</v>
      </c>
      <c r="AC1441" t="s">
        <v>41</v>
      </c>
      <c r="AD1441" t="s">
        <v>26</v>
      </c>
      <c r="AF1441">
        <v>2083</v>
      </c>
      <c r="AG1441" t="s">
        <v>132</v>
      </c>
    </row>
    <row r="1442" spans="1:33" x14ac:dyDescent="0.35">
      <c r="A1442" t="s">
        <v>442</v>
      </c>
      <c r="B1442" t="s">
        <v>41</v>
      </c>
      <c r="C1442" t="s">
        <v>703</v>
      </c>
      <c r="D1442">
        <v>4069</v>
      </c>
      <c r="E1442">
        <v>4915</v>
      </c>
      <c r="F1442" t="s">
        <v>143</v>
      </c>
      <c r="G1442" s="1">
        <v>0.82787379999999999</v>
      </c>
      <c r="J1442" t="s">
        <v>336</v>
      </c>
      <c r="K1442" t="s">
        <v>41</v>
      </c>
      <c r="L1442" t="s">
        <v>32</v>
      </c>
      <c r="M1442">
        <v>4146</v>
      </c>
      <c r="N1442">
        <v>4106</v>
      </c>
      <c r="O1442" t="s">
        <v>328</v>
      </c>
      <c r="P1442" s="1">
        <v>1</v>
      </c>
      <c r="S1442" t="s">
        <v>315</v>
      </c>
      <c r="T1442" t="s">
        <v>41</v>
      </c>
      <c r="U1442" t="s">
        <v>32</v>
      </c>
      <c r="V1442">
        <v>1938</v>
      </c>
      <c r="W1442">
        <v>2326</v>
      </c>
      <c r="X1442" t="s">
        <v>132</v>
      </c>
      <c r="Y1442" s="1">
        <v>0.83318999999999999</v>
      </c>
      <c r="AB1442" t="s">
        <v>319</v>
      </c>
      <c r="AC1442" t="s">
        <v>41</v>
      </c>
      <c r="AD1442" t="s">
        <v>27</v>
      </c>
      <c r="AF1442">
        <v>3394</v>
      </c>
      <c r="AG1442" t="s">
        <v>132</v>
      </c>
    </row>
    <row r="1443" spans="1:33" x14ac:dyDescent="0.35">
      <c r="A1443" t="s">
        <v>443</v>
      </c>
      <c r="B1443" t="s">
        <v>41</v>
      </c>
      <c r="C1443" t="s">
        <v>703</v>
      </c>
      <c r="D1443">
        <v>15900</v>
      </c>
      <c r="E1443">
        <v>19236</v>
      </c>
      <c r="F1443" t="s">
        <v>143</v>
      </c>
      <c r="G1443" s="1">
        <v>0.82657519999999995</v>
      </c>
      <c r="J1443" t="s">
        <v>336</v>
      </c>
      <c r="K1443" t="s">
        <v>41</v>
      </c>
      <c r="L1443" t="s">
        <v>703</v>
      </c>
      <c r="M1443">
        <v>15169</v>
      </c>
      <c r="N1443">
        <v>16703</v>
      </c>
      <c r="O1443" t="s">
        <v>328</v>
      </c>
      <c r="P1443" s="1">
        <v>0.90816019999999997</v>
      </c>
      <c r="S1443" t="s">
        <v>315</v>
      </c>
      <c r="T1443" t="s">
        <v>41</v>
      </c>
      <c r="U1443" t="s">
        <v>703</v>
      </c>
      <c r="V1443">
        <v>2682</v>
      </c>
      <c r="W1443">
        <v>4437</v>
      </c>
      <c r="X1443" t="s">
        <v>132</v>
      </c>
      <c r="Y1443" s="1">
        <v>0.60446250000000001</v>
      </c>
      <c r="AB1443" t="s">
        <v>321</v>
      </c>
      <c r="AC1443" t="s">
        <v>41</v>
      </c>
      <c r="AD1443" t="s">
        <v>26</v>
      </c>
      <c r="AF1443">
        <v>1353</v>
      </c>
      <c r="AG1443" t="s">
        <v>132</v>
      </c>
    </row>
    <row r="1444" spans="1:33" x14ac:dyDescent="0.35">
      <c r="A1444" t="s">
        <v>444</v>
      </c>
      <c r="B1444" t="s">
        <v>41</v>
      </c>
      <c r="C1444" t="s">
        <v>703</v>
      </c>
      <c r="D1444">
        <v>12887</v>
      </c>
      <c r="E1444">
        <v>16707</v>
      </c>
      <c r="F1444" t="s">
        <v>143</v>
      </c>
      <c r="G1444" s="1">
        <v>0.77135330000000002</v>
      </c>
      <c r="J1444" t="s">
        <v>336</v>
      </c>
      <c r="K1444" t="s">
        <v>41</v>
      </c>
      <c r="L1444" t="s">
        <v>28</v>
      </c>
      <c r="M1444">
        <v>1014</v>
      </c>
      <c r="N1444">
        <v>1326</v>
      </c>
      <c r="O1444" t="s">
        <v>328</v>
      </c>
      <c r="P1444" s="1">
        <v>0.76470590000000005</v>
      </c>
      <c r="S1444" t="s">
        <v>315</v>
      </c>
      <c r="T1444" t="s">
        <v>41</v>
      </c>
      <c r="U1444" t="s">
        <v>28</v>
      </c>
      <c r="V1444">
        <v>249</v>
      </c>
      <c r="W1444">
        <v>726</v>
      </c>
      <c r="X1444" t="s">
        <v>132</v>
      </c>
      <c r="Y1444" s="1">
        <v>0.34297519999999998</v>
      </c>
      <c r="AB1444" t="s">
        <v>321</v>
      </c>
      <c r="AC1444" t="s">
        <v>41</v>
      </c>
      <c r="AD1444" t="s">
        <v>28</v>
      </c>
      <c r="AF1444">
        <v>1757</v>
      </c>
      <c r="AG1444" t="s">
        <v>132</v>
      </c>
    </row>
    <row r="1445" spans="1:33" x14ac:dyDescent="0.35">
      <c r="A1445" t="s">
        <v>445</v>
      </c>
      <c r="B1445" t="s">
        <v>41</v>
      </c>
      <c r="C1445" t="s">
        <v>703</v>
      </c>
      <c r="D1445">
        <v>19266</v>
      </c>
      <c r="E1445">
        <v>22871</v>
      </c>
      <c r="F1445" t="s">
        <v>143</v>
      </c>
      <c r="G1445" s="1">
        <v>0.84237680000000004</v>
      </c>
      <c r="J1445" t="s">
        <v>336</v>
      </c>
      <c r="K1445" t="s">
        <v>41</v>
      </c>
      <c r="L1445" t="s">
        <v>27</v>
      </c>
      <c r="M1445">
        <v>1210</v>
      </c>
      <c r="N1445">
        <v>1830</v>
      </c>
      <c r="O1445" t="s">
        <v>328</v>
      </c>
      <c r="P1445" s="1">
        <v>0.66120219999999996</v>
      </c>
      <c r="S1445" t="s">
        <v>315</v>
      </c>
      <c r="T1445" t="s">
        <v>41</v>
      </c>
      <c r="U1445" t="s">
        <v>26</v>
      </c>
      <c r="W1445">
        <v>233</v>
      </c>
      <c r="X1445" t="s">
        <v>132</v>
      </c>
      <c r="AB1445" t="s">
        <v>321</v>
      </c>
      <c r="AC1445" t="s">
        <v>41</v>
      </c>
      <c r="AD1445" t="s">
        <v>27</v>
      </c>
      <c r="AF1445">
        <v>2055</v>
      </c>
      <c r="AG1445" t="s">
        <v>132</v>
      </c>
    </row>
    <row r="1446" spans="1:33" x14ac:dyDescent="0.35">
      <c r="A1446" t="s">
        <v>446</v>
      </c>
      <c r="B1446" t="s">
        <v>41</v>
      </c>
      <c r="C1446" t="s">
        <v>703</v>
      </c>
      <c r="D1446">
        <v>785</v>
      </c>
      <c r="E1446">
        <v>987</v>
      </c>
      <c r="F1446" t="s">
        <v>143</v>
      </c>
      <c r="G1446" s="1">
        <v>0.79533940000000003</v>
      </c>
      <c r="J1446" t="s">
        <v>336</v>
      </c>
      <c r="K1446" t="s">
        <v>41</v>
      </c>
      <c r="L1446" t="s">
        <v>26</v>
      </c>
      <c r="M1446">
        <v>23</v>
      </c>
      <c r="N1446">
        <v>1169</v>
      </c>
      <c r="O1446" t="s">
        <v>328</v>
      </c>
      <c r="P1446" s="1">
        <v>1.9674899999999999E-2</v>
      </c>
      <c r="S1446" t="s">
        <v>315</v>
      </c>
      <c r="T1446" t="s">
        <v>41</v>
      </c>
      <c r="U1446" t="s">
        <v>27</v>
      </c>
      <c r="W1446">
        <v>567</v>
      </c>
      <c r="X1446" t="s">
        <v>132</v>
      </c>
      <c r="AB1446" t="s">
        <v>323</v>
      </c>
      <c r="AC1446" t="s">
        <v>41</v>
      </c>
      <c r="AD1446" t="s">
        <v>26</v>
      </c>
      <c r="AF1446">
        <v>994</v>
      </c>
      <c r="AG1446" t="s">
        <v>132</v>
      </c>
    </row>
    <row r="1447" spans="1:33" x14ac:dyDescent="0.35">
      <c r="A1447" t="s">
        <v>447</v>
      </c>
      <c r="B1447" t="s">
        <v>41</v>
      </c>
      <c r="C1447" t="s">
        <v>703</v>
      </c>
      <c r="D1447">
        <v>7817</v>
      </c>
      <c r="E1447">
        <v>9655</v>
      </c>
      <c r="F1447" t="s">
        <v>143</v>
      </c>
      <c r="G1447" s="1">
        <v>0.80963229999999997</v>
      </c>
      <c r="J1447" t="s">
        <v>337</v>
      </c>
      <c r="K1447" t="s">
        <v>41</v>
      </c>
      <c r="L1447" t="s">
        <v>32</v>
      </c>
      <c r="M1447">
        <v>4298</v>
      </c>
      <c r="N1447">
        <v>4378</v>
      </c>
      <c r="O1447" t="s">
        <v>328</v>
      </c>
      <c r="P1447" s="1">
        <v>0.98172680000000001</v>
      </c>
      <c r="S1447" t="s">
        <v>316</v>
      </c>
      <c r="T1447" t="s">
        <v>41</v>
      </c>
      <c r="U1447" t="s">
        <v>32</v>
      </c>
      <c r="V1447">
        <v>7627</v>
      </c>
      <c r="W1447">
        <v>10471</v>
      </c>
      <c r="X1447" t="s">
        <v>132</v>
      </c>
      <c r="Y1447" s="1">
        <v>0.7283927</v>
      </c>
      <c r="AB1447" t="s">
        <v>323</v>
      </c>
      <c r="AC1447" t="s">
        <v>41</v>
      </c>
      <c r="AD1447" t="s">
        <v>27</v>
      </c>
      <c r="AF1447">
        <v>1707</v>
      </c>
      <c r="AG1447" t="s">
        <v>132</v>
      </c>
    </row>
    <row r="1448" spans="1:33" x14ac:dyDescent="0.35">
      <c r="A1448" t="s">
        <v>448</v>
      </c>
      <c r="B1448" t="s">
        <v>41</v>
      </c>
      <c r="C1448" t="s">
        <v>703</v>
      </c>
      <c r="D1448">
        <v>9860</v>
      </c>
      <c r="E1448">
        <v>12820</v>
      </c>
      <c r="F1448" t="s">
        <v>143</v>
      </c>
      <c r="G1448" s="1">
        <v>0.76911070000000004</v>
      </c>
      <c r="J1448" t="s">
        <v>337</v>
      </c>
      <c r="K1448" t="s">
        <v>41</v>
      </c>
      <c r="L1448" t="s">
        <v>703</v>
      </c>
      <c r="M1448">
        <v>7933</v>
      </c>
      <c r="N1448">
        <v>8865</v>
      </c>
      <c r="O1448" t="s">
        <v>328</v>
      </c>
      <c r="P1448" s="1">
        <v>0.89486750000000004</v>
      </c>
      <c r="S1448" t="s">
        <v>316</v>
      </c>
      <c r="T1448" t="s">
        <v>41</v>
      </c>
      <c r="U1448" t="s">
        <v>703</v>
      </c>
      <c r="V1448">
        <v>12320</v>
      </c>
      <c r="W1448">
        <v>23775</v>
      </c>
      <c r="X1448" t="s">
        <v>132</v>
      </c>
      <c r="Y1448" s="1">
        <v>0.51819139999999997</v>
      </c>
      <c r="AB1448" t="s">
        <v>324</v>
      </c>
      <c r="AC1448" t="s">
        <v>41</v>
      </c>
      <c r="AD1448" t="s">
        <v>26</v>
      </c>
      <c r="AF1448">
        <v>1230</v>
      </c>
      <c r="AG1448" t="s">
        <v>132</v>
      </c>
    </row>
    <row r="1449" spans="1:33" x14ac:dyDescent="0.35">
      <c r="A1449" t="s">
        <v>449</v>
      </c>
      <c r="B1449" t="s">
        <v>41</v>
      </c>
      <c r="C1449" t="s">
        <v>703</v>
      </c>
      <c r="D1449">
        <v>3466</v>
      </c>
      <c r="E1449">
        <v>4686</v>
      </c>
      <c r="F1449" t="s">
        <v>143</v>
      </c>
      <c r="G1449" s="1">
        <v>0.73965000000000003</v>
      </c>
      <c r="J1449" t="s">
        <v>337</v>
      </c>
      <c r="K1449" t="s">
        <v>41</v>
      </c>
      <c r="L1449" t="s">
        <v>28</v>
      </c>
      <c r="M1449">
        <v>1316</v>
      </c>
      <c r="N1449">
        <v>1491</v>
      </c>
      <c r="O1449" t="s">
        <v>328</v>
      </c>
      <c r="P1449" s="1">
        <v>0.88262910000000006</v>
      </c>
      <c r="S1449" t="s">
        <v>316</v>
      </c>
      <c r="T1449" t="s">
        <v>41</v>
      </c>
      <c r="U1449" t="s">
        <v>28</v>
      </c>
      <c r="V1449">
        <v>530</v>
      </c>
      <c r="W1449">
        <v>2768</v>
      </c>
      <c r="X1449" t="s">
        <v>132</v>
      </c>
      <c r="Y1449" s="1">
        <v>0.19147400000000001</v>
      </c>
      <c r="AB1449" t="s">
        <v>324</v>
      </c>
      <c r="AC1449" t="s">
        <v>41</v>
      </c>
      <c r="AD1449" t="s">
        <v>27</v>
      </c>
      <c r="AF1449">
        <v>2062</v>
      </c>
      <c r="AG1449" t="s">
        <v>132</v>
      </c>
    </row>
    <row r="1450" spans="1:33" x14ac:dyDescent="0.35">
      <c r="A1450" t="s">
        <v>450</v>
      </c>
      <c r="B1450" t="s">
        <v>41</v>
      </c>
      <c r="C1450" t="s">
        <v>703</v>
      </c>
      <c r="D1450">
        <v>8266</v>
      </c>
      <c r="E1450">
        <v>11514</v>
      </c>
      <c r="F1450" t="s">
        <v>143</v>
      </c>
      <c r="G1450" s="1">
        <v>0.71790860000000001</v>
      </c>
      <c r="J1450" t="s">
        <v>337</v>
      </c>
      <c r="K1450" t="s">
        <v>41</v>
      </c>
      <c r="L1450" t="s">
        <v>27</v>
      </c>
      <c r="M1450">
        <v>964</v>
      </c>
      <c r="N1450">
        <v>1225</v>
      </c>
      <c r="O1450" t="s">
        <v>328</v>
      </c>
      <c r="P1450" s="1">
        <v>0.78693880000000005</v>
      </c>
      <c r="S1450" t="s">
        <v>316</v>
      </c>
      <c r="T1450" t="s">
        <v>41</v>
      </c>
      <c r="U1450" t="s">
        <v>27</v>
      </c>
      <c r="V1450">
        <v>1</v>
      </c>
      <c r="W1450">
        <v>2924</v>
      </c>
      <c r="X1450" t="s">
        <v>132</v>
      </c>
      <c r="Y1450" s="1">
        <v>3.4200000000000002E-4</v>
      </c>
      <c r="AB1450" t="s">
        <v>325</v>
      </c>
      <c r="AC1450" t="s">
        <v>41</v>
      </c>
      <c r="AD1450" t="s">
        <v>26</v>
      </c>
      <c r="AF1450">
        <v>2120</v>
      </c>
      <c r="AG1450" t="s">
        <v>132</v>
      </c>
    </row>
    <row r="1451" spans="1:33" x14ac:dyDescent="0.35">
      <c r="A1451" t="s">
        <v>451</v>
      </c>
      <c r="B1451" t="s">
        <v>41</v>
      </c>
      <c r="C1451" t="s">
        <v>703</v>
      </c>
      <c r="D1451">
        <v>12104</v>
      </c>
      <c r="E1451">
        <v>15000</v>
      </c>
      <c r="F1451" t="s">
        <v>143</v>
      </c>
      <c r="G1451" s="1">
        <v>0.80693329999999996</v>
      </c>
      <c r="J1451" t="s">
        <v>337</v>
      </c>
      <c r="K1451" t="s">
        <v>41</v>
      </c>
      <c r="L1451" t="s">
        <v>26</v>
      </c>
      <c r="M1451">
        <v>9</v>
      </c>
      <c r="N1451">
        <v>455</v>
      </c>
      <c r="O1451" t="s">
        <v>328</v>
      </c>
      <c r="P1451" s="1">
        <v>1.9780200000000001E-2</v>
      </c>
      <c r="S1451" t="s">
        <v>316</v>
      </c>
      <c r="T1451" t="s">
        <v>41</v>
      </c>
      <c r="U1451" t="s">
        <v>26</v>
      </c>
      <c r="W1451">
        <v>1757</v>
      </c>
      <c r="X1451" t="s">
        <v>132</v>
      </c>
      <c r="AB1451" t="s">
        <v>325</v>
      </c>
      <c r="AC1451" t="s">
        <v>41</v>
      </c>
      <c r="AD1451" t="s">
        <v>28</v>
      </c>
      <c r="AF1451">
        <v>3832</v>
      </c>
      <c r="AG1451" t="s">
        <v>132</v>
      </c>
    </row>
    <row r="1452" spans="1:33" x14ac:dyDescent="0.35">
      <c r="A1452" t="s">
        <v>452</v>
      </c>
      <c r="B1452" t="s">
        <v>41</v>
      </c>
      <c r="C1452" t="s">
        <v>703</v>
      </c>
      <c r="D1452">
        <v>3037</v>
      </c>
      <c r="E1452">
        <v>3887</v>
      </c>
      <c r="F1452" t="s">
        <v>143</v>
      </c>
      <c r="G1452" s="1">
        <v>0.78132239999999997</v>
      </c>
      <c r="J1452" t="s">
        <v>338</v>
      </c>
      <c r="K1452" t="s">
        <v>41</v>
      </c>
      <c r="L1452" t="s">
        <v>703</v>
      </c>
      <c r="M1452">
        <v>14713</v>
      </c>
      <c r="N1452">
        <v>16114</v>
      </c>
      <c r="O1452" t="s">
        <v>132</v>
      </c>
      <c r="P1452" s="1">
        <v>0.91305700000000001</v>
      </c>
      <c r="S1452" t="s">
        <v>317</v>
      </c>
      <c r="T1452" t="s">
        <v>41</v>
      </c>
      <c r="U1452" t="s">
        <v>26</v>
      </c>
      <c r="W1452">
        <v>1432</v>
      </c>
      <c r="X1452" t="s">
        <v>132</v>
      </c>
      <c r="AB1452" t="s">
        <v>325</v>
      </c>
      <c r="AC1452" t="s">
        <v>41</v>
      </c>
      <c r="AD1452" t="s">
        <v>27</v>
      </c>
      <c r="AF1452">
        <v>4095</v>
      </c>
      <c r="AG1452" t="s">
        <v>132</v>
      </c>
    </row>
    <row r="1453" spans="1:33" x14ac:dyDescent="0.35">
      <c r="A1453" t="s">
        <v>453</v>
      </c>
      <c r="B1453" t="s">
        <v>41</v>
      </c>
      <c r="C1453" t="s">
        <v>703</v>
      </c>
      <c r="D1453">
        <v>3987</v>
      </c>
      <c r="E1453">
        <v>5047</v>
      </c>
      <c r="F1453" t="s">
        <v>143</v>
      </c>
      <c r="G1453" s="1">
        <v>0.78997419999999996</v>
      </c>
      <c r="J1453" t="s">
        <v>338</v>
      </c>
      <c r="K1453" t="s">
        <v>41</v>
      </c>
      <c r="L1453" t="s">
        <v>32</v>
      </c>
      <c r="M1453">
        <v>4024</v>
      </c>
      <c r="N1453">
        <v>4469</v>
      </c>
      <c r="O1453" t="s">
        <v>132</v>
      </c>
      <c r="P1453" s="1">
        <v>0.90042509999999998</v>
      </c>
      <c r="S1453" t="s">
        <v>318</v>
      </c>
      <c r="T1453" t="s">
        <v>41</v>
      </c>
      <c r="U1453" t="s">
        <v>32</v>
      </c>
      <c r="V1453">
        <v>3574</v>
      </c>
      <c r="W1453">
        <v>4166</v>
      </c>
      <c r="X1453" t="s">
        <v>132</v>
      </c>
      <c r="Y1453" s="1">
        <v>0.85789729999999997</v>
      </c>
      <c r="AB1453" t="s">
        <v>326</v>
      </c>
      <c r="AC1453" t="s">
        <v>41</v>
      </c>
      <c r="AD1453" t="s">
        <v>26</v>
      </c>
      <c r="AF1453">
        <v>649</v>
      </c>
      <c r="AG1453" t="s">
        <v>132</v>
      </c>
    </row>
    <row r="1454" spans="1:33" x14ac:dyDescent="0.35">
      <c r="A1454" t="s">
        <v>454</v>
      </c>
      <c r="B1454" t="s">
        <v>41</v>
      </c>
      <c r="C1454" t="s">
        <v>703</v>
      </c>
      <c r="D1454">
        <v>16137</v>
      </c>
      <c r="E1454">
        <v>19489</v>
      </c>
      <c r="F1454" t="s">
        <v>143</v>
      </c>
      <c r="G1454" s="1">
        <v>0.82800560000000001</v>
      </c>
      <c r="J1454" t="s">
        <v>338</v>
      </c>
      <c r="K1454" t="s">
        <v>41</v>
      </c>
      <c r="L1454" t="s">
        <v>28</v>
      </c>
      <c r="M1454">
        <v>868</v>
      </c>
      <c r="N1454">
        <v>1102</v>
      </c>
      <c r="O1454" t="s">
        <v>132</v>
      </c>
      <c r="P1454" s="1">
        <v>0.78765879999999999</v>
      </c>
      <c r="S1454" t="s">
        <v>318</v>
      </c>
      <c r="T1454" t="s">
        <v>41</v>
      </c>
      <c r="U1454" t="s">
        <v>703</v>
      </c>
      <c r="V1454">
        <v>4288</v>
      </c>
      <c r="W1454">
        <v>7257</v>
      </c>
      <c r="X1454" t="s">
        <v>132</v>
      </c>
      <c r="Y1454" s="1">
        <v>0.59087780000000001</v>
      </c>
      <c r="AB1454" t="s">
        <v>326</v>
      </c>
      <c r="AC1454" t="s">
        <v>41</v>
      </c>
      <c r="AD1454" t="s">
        <v>27</v>
      </c>
      <c r="AF1454">
        <v>1117</v>
      </c>
      <c r="AG1454" t="s">
        <v>132</v>
      </c>
    </row>
    <row r="1455" spans="1:33" x14ac:dyDescent="0.35">
      <c r="A1455" t="s">
        <v>455</v>
      </c>
      <c r="B1455" t="s">
        <v>41</v>
      </c>
      <c r="C1455" t="s">
        <v>703</v>
      </c>
      <c r="D1455">
        <v>7169</v>
      </c>
      <c r="E1455">
        <v>8958</v>
      </c>
      <c r="F1455" t="s">
        <v>143</v>
      </c>
      <c r="G1455" s="1">
        <v>0.80029019999999995</v>
      </c>
      <c r="J1455" t="s">
        <v>338</v>
      </c>
      <c r="K1455" t="s">
        <v>41</v>
      </c>
      <c r="L1455" t="s">
        <v>27</v>
      </c>
      <c r="M1455">
        <v>739</v>
      </c>
      <c r="N1455">
        <v>1350</v>
      </c>
      <c r="O1455" t="s">
        <v>132</v>
      </c>
      <c r="P1455" s="1">
        <v>0.54740739999999999</v>
      </c>
      <c r="S1455" t="s">
        <v>318</v>
      </c>
      <c r="T1455" t="s">
        <v>41</v>
      </c>
      <c r="U1455" t="s">
        <v>28</v>
      </c>
      <c r="V1455">
        <v>418</v>
      </c>
      <c r="W1455">
        <v>1119</v>
      </c>
      <c r="X1455" t="s">
        <v>132</v>
      </c>
      <c r="Y1455" s="1">
        <v>0.37354779999999999</v>
      </c>
      <c r="AB1455" t="s">
        <v>327</v>
      </c>
      <c r="AC1455" t="s">
        <v>41</v>
      </c>
      <c r="AD1455" t="s">
        <v>26</v>
      </c>
      <c r="AF1455">
        <v>838</v>
      </c>
      <c r="AG1455" t="s">
        <v>328</v>
      </c>
    </row>
    <row r="1456" spans="1:33" x14ac:dyDescent="0.35">
      <c r="A1456" t="s">
        <v>456</v>
      </c>
      <c r="B1456" t="s">
        <v>41</v>
      </c>
      <c r="C1456" t="s">
        <v>703</v>
      </c>
      <c r="D1456">
        <v>1633</v>
      </c>
      <c r="E1456">
        <v>1947</v>
      </c>
      <c r="F1456" t="s">
        <v>143</v>
      </c>
      <c r="G1456" s="1">
        <v>0.83872619999999998</v>
      </c>
      <c r="J1456" t="s">
        <v>338</v>
      </c>
      <c r="K1456" t="s">
        <v>41</v>
      </c>
      <c r="L1456" t="s">
        <v>26</v>
      </c>
      <c r="M1456">
        <v>9</v>
      </c>
      <c r="N1456">
        <v>911</v>
      </c>
      <c r="O1456" t="s">
        <v>132</v>
      </c>
      <c r="P1456" s="1">
        <v>9.8793000000000006E-3</v>
      </c>
      <c r="S1456" t="s">
        <v>318</v>
      </c>
      <c r="T1456" t="s">
        <v>41</v>
      </c>
      <c r="U1456" t="s">
        <v>27</v>
      </c>
      <c r="V1456">
        <v>2</v>
      </c>
      <c r="W1456">
        <v>895</v>
      </c>
      <c r="X1456" t="s">
        <v>132</v>
      </c>
      <c r="Y1456" s="1">
        <v>2.2346000000000002E-3</v>
      </c>
      <c r="AB1456" t="s">
        <v>327</v>
      </c>
      <c r="AC1456" t="s">
        <v>41</v>
      </c>
      <c r="AD1456" t="s">
        <v>27</v>
      </c>
      <c r="AF1456">
        <v>1430</v>
      </c>
      <c r="AG1456" t="s">
        <v>328</v>
      </c>
    </row>
    <row r="1457" spans="1:34" x14ac:dyDescent="0.35">
      <c r="A1457" t="s">
        <v>457</v>
      </c>
      <c r="B1457" t="s">
        <v>41</v>
      </c>
      <c r="C1457" t="s">
        <v>703</v>
      </c>
      <c r="D1457">
        <v>5189</v>
      </c>
      <c r="E1457">
        <v>6809</v>
      </c>
      <c r="F1457" t="s">
        <v>143</v>
      </c>
      <c r="G1457" s="1">
        <v>0.76207959999999997</v>
      </c>
      <c r="J1457" t="s">
        <v>339</v>
      </c>
      <c r="K1457" t="s">
        <v>41</v>
      </c>
      <c r="L1457" t="s">
        <v>32</v>
      </c>
      <c r="M1457">
        <v>2467</v>
      </c>
      <c r="N1457">
        <v>2595</v>
      </c>
      <c r="O1457" t="s">
        <v>132</v>
      </c>
      <c r="P1457" s="1">
        <v>0.95067440000000003</v>
      </c>
      <c r="S1457" t="s">
        <v>318</v>
      </c>
      <c r="T1457" t="s">
        <v>41</v>
      </c>
      <c r="U1457" t="s">
        <v>26</v>
      </c>
      <c r="W1457">
        <v>386</v>
      </c>
      <c r="X1457" t="s">
        <v>132</v>
      </c>
      <c r="AB1457" t="s">
        <v>329</v>
      </c>
      <c r="AC1457" t="s">
        <v>41</v>
      </c>
      <c r="AD1457" t="s">
        <v>32</v>
      </c>
      <c r="AE1457">
        <v>4279</v>
      </c>
      <c r="AF1457">
        <v>9724</v>
      </c>
      <c r="AG1457" t="s">
        <v>328</v>
      </c>
      <c r="AH1457" s="1">
        <v>0.44004520000000003</v>
      </c>
    </row>
    <row r="1458" spans="1:34" x14ac:dyDescent="0.35">
      <c r="A1458" t="s">
        <v>458</v>
      </c>
      <c r="B1458" t="s">
        <v>41</v>
      </c>
      <c r="C1458" t="s">
        <v>703</v>
      </c>
      <c r="D1458">
        <v>4548</v>
      </c>
      <c r="E1458">
        <v>5267</v>
      </c>
      <c r="F1458" t="s">
        <v>143</v>
      </c>
      <c r="G1458" s="1">
        <v>0.86348959999999997</v>
      </c>
      <c r="J1458" t="s">
        <v>339</v>
      </c>
      <c r="K1458" t="s">
        <v>41</v>
      </c>
      <c r="L1458" t="s">
        <v>28</v>
      </c>
      <c r="M1458">
        <v>969</v>
      </c>
      <c r="N1458">
        <v>1072</v>
      </c>
      <c r="O1458" t="s">
        <v>132</v>
      </c>
      <c r="P1458" s="1">
        <v>0.90391790000000005</v>
      </c>
      <c r="S1458" t="s">
        <v>319</v>
      </c>
      <c r="T1458" t="s">
        <v>41</v>
      </c>
      <c r="U1458" t="s">
        <v>26</v>
      </c>
      <c r="W1458">
        <v>2083</v>
      </c>
      <c r="X1458" t="s">
        <v>132</v>
      </c>
      <c r="AB1458" t="s">
        <v>329</v>
      </c>
      <c r="AC1458" t="s">
        <v>41</v>
      </c>
      <c r="AD1458" t="s">
        <v>703</v>
      </c>
      <c r="AE1458">
        <v>3071</v>
      </c>
      <c r="AF1458">
        <v>31969</v>
      </c>
      <c r="AG1458" t="s">
        <v>328</v>
      </c>
      <c r="AH1458" s="1">
        <v>9.6061800000000003E-2</v>
      </c>
    </row>
    <row r="1459" spans="1:34" x14ac:dyDescent="0.35">
      <c r="A1459" t="s">
        <v>459</v>
      </c>
      <c r="B1459" t="s">
        <v>41</v>
      </c>
      <c r="C1459" t="s">
        <v>703</v>
      </c>
      <c r="D1459">
        <v>1157</v>
      </c>
      <c r="E1459">
        <v>1284</v>
      </c>
      <c r="F1459" t="s">
        <v>143</v>
      </c>
      <c r="G1459" s="1">
        <v>0.90109030000000001</v>
      </c>
      <c r="J1459" t="s">
        <v>339</v>
      </c>
      <c r="K1459" t="s">
        <v>41</v>
      </c>
      <c r="L1459" t="s">
        <v>703</v>
      </c>
      <c r="M1459">
        <v>6619</v>
      </c>
      <c r="N1459">
        <v>7514</v>
      </c>
      <c r="O1459" t="s">
        <v>132</v>
      </c>
      <c r="P1459" s="1">
        <v>0.88088900000000003</v>
      </c>
      <c r="S1459" t="s">
        <v>321</v>
      </c>
      <c r="T1459" t="s">
        <v>41</v>
      </c>
      <c r="U1459" t="s">
        <v>26</v>
      </c>
      <c r="W1459">
        <v>1353</v>
      </c>
      <c r="X1459" t="s">
        <v>132</v>
      </c>
      <c r="AB1459" t="s">
        <v>329</v>
      </c>
      <c r="AC1459" t="s">
        <v>41</v>
      </c>
      <c r="AD1459" t="s">
        <v>28</v>
      </c>
      <c r="AE1459">
        <v>6</v>
      </c>
      <c r="AF1459">
        <v>3227</v>
      </c>
      <c r="AG1459" t="s">
        <v>328</v>
      </c>
      <c r="AH1459" s="1">
        <v>1.8592999999999999E-3</v>
      </c>
    </row>
    <row r="1460" spans="1:34" x14ac:dyDescent="0.35">
      <c r="A1460" t="s">
        <v>460</v>
      </c>
      <c r="B1460" t="s">
        <v>41</v>
      </c>
      <c r="C1460" t="s">
        <v>703</v>
      </c>
      <c r="D1460">
        <v>15633</v>
      </c>
      <c r="E1460">
        <v>18077</v>
      </c>
      <c r="F1460" t="s">
        <v>143</v>
      </c>
      <c r="G1460" s="1">
        <v>0.86480060000000003</v>
      </c>
      <c r="J1460" t="s">
        <v>339</v>
      </c>
      <c r="K1460" t="s">
        <v>41</v>
      </c>
      <c r="L1460" t="s">
        <v>27</v>
      </c>
      <c r="M1460">
        <v>723</v>
      </c>
      <c r="N1460">
        <v>913</v>
      </c>
      <c r="O1460" t="s">
        <v>132</v>
      </c>
      <c r="P1460" s="1">
        <v>0.79189489999999996</v>
      </c>
      <c r="S1460" t="s">
        <v>321</v>
      </c>
      <c r="T1460" t="s">
        <v>41</v>
      </c>
      <c r="U1460" t="s">
        <v>27</v>
      </c>
      <c r="W1460">
        <v>2055</v>
      </c>
      <c r="X1460" t="s">
        <v>132</v>
      </c>
      <c r="AB1460" t="s">
        <v>329</v>
      </c>
      <c r="AC1460" t="s">
        <v>41</v>
      </c>
      <c r="AD1460" t="s">
        <v>26</v>
      </c>
      <c r="AF1460">
        <v>2569</v>
      </c>
      <c r="AG1460" t="s">
        <v>328</v>
      </c>
    </row>
    <row r="1461" spans="1:34" x14ac:dyDescent="0.35">
      <c r="A1461" t="s">
        <v>461</v>
      </c>
      <c r="B1461" t="s">
        <v>41</v>
      </c>
      <c r="C1461" t="s">
        <v>703</v>
      </c>
      <c r="D1461">
        <v>7630</v>
      </c>
      <c r="E1461">
        <v>9250</v>
      </c>
      <c r="F1461" t="s">
        <v>143</v>
      </c>
      <c r="G1461" s="1">
        <v>0.82486490000000001</v>
      </c>
      <c r="J1461" t="s">
        <v>339</v>
      </c>
      <c r="K1461" t="s">
        <v>41</v>
      </c>
      <c r="L1461" t="s">
        <v>26</v>
      </c>
      <c r="M1461">
        <v>4</v>
      </c>
      <c r="N1461">
        <v>429</v>
      </c>
      <c r="O1461" t="s">
        <v>132</v>
      </c>
      <c r="P1461" s="1">
        <v>9.3240000000000007E-3</v>
      </c>
      <c r="S1461" t="s">
        <v>323</v>
      </c>
      <c r="T1461" t="s">
        <v>41</v>
      </c>
      <c r="U1461" t="s">
        <v>26</v>
      </c>
      <c r="W1461">
        <v>994</v>
      </c>
      <c r="X1461" t="s">
        <v>132</v>
      </c>
      <c r="AB1461" t="s">
        <v>329</v>
      </c>
      <c r="AC1461" t="s">
        <v>41</v>
      </c>
      <c r="AD1461" t="s">
        <v>27</v>
      </c>
      <c r="AF1461">
        <v>4330</v>
      </c>
      <c r="AG1461" t="s">
        <v>328</v>
      </c>
    </row>
    <row r="1462" spans="1:34" x14ac:dyDescent="0.35">
      <c r="A1462" t="s">
        <v>462</v>
      </c>
      <c r="B1462" t="s">
        <v>41</v>
      </c>
      <c r="C1462" t="s">
        <v>703</v>
      </c>
      <c r="D1462">
        <v>5568</v>
      </c>
      <c r="E1462">
        <v>8823</v>
      </c>
      <c r="F1462" t="s">
        <v>143</v>
      </c>
      <c r="G1462" s="1">
        <v>0.63107789999999997</v>
      </c>
      <c r="J1462" t="s">
        <v>340</v>
      </c>
      <c r="K1462" t="s">
        <v>41</v>
      </c>
      <c r="L1462" t="s">
        <v>32</v>
      </c>
      <c r="M1462">
        <v>5573</v>
      </c>
      <c r="N1462">
        <v>6004</v>
      </c>
      <c r="O1462" t="s">
        <v>328</v>
      </c>
      <c r="P1462" s="1">
        <v>0.9282146</v>
      </c>
      <c r="S1462" t="s">
        <v>323</v>
      </c>
      <c r="T1462" t="s">
        <v>41</v>
      </c>
      <c r="U1462" t="s">
        <v>27</v>
      </c>
      <c r="W1462">
        <v>1707</v>
      </c>
      <c r="X1462" t="s">
        <v>132</v>
      </c>
      <c r="AB1462" t="s">
        <v>330</v>
      </c>
      <c r="AC1462" t="s">
        <v>41</v>
      </c>
      <c r="AD1462" t="s">
        <v>32</v>
      </c>
      <c r="AE1462">
        <v>3458</v>
      </c>
      <c r="AF1462">
        <v>5918</v>
      </c>
      <c r="AG1462" t="s">
        <v>42</v>
      </c>
      <c r="AH1462" s="1">
        <v>0.58431909999999998</v>
      </c>
    </row>
    <row r="1463" spans="1:34" x14ac:dyDescent="0.35">
      <c r="A1463" t="s">
        <v>463</v>
      </c>
      <c r="B1463" t="s">
        <v>41</v>
      </c>
      <c r="C1463" t="s">
        <v>703</v>
      </c>
      <c r="D1463">
        <v>1444</v>
      </c>
      <c r="E1463">
        <v>1673</v>
      </c>
      <c r="F1463" t="s">
        <v>143</v>
      </c>
      <c r="G1463" s="1">
        <v>0.86312009999999995</v>
      </c>
      <c r="J1463" t="s">
        <v>340</v>
      </c>
      <c r="K1463" t="s">
        <v>41</v>
      </c>
      <c r="L1463" t="s">
        <v>703</v>
      </c>
      <c r="M1463">
        <v>17945</v>
      </c>
      <c r="N1463">
        <v>20050</v>
      </c>
      <c r="O1463" t="s">
        <v>328</v>
      </c>
      <c r="P1463" s="1">
        <v>0.89501249999999999</v>
      </c>
      <c r="S1463" t="s">
        <v>324</v>
      </c>
      <c r="T1463" t="s">
        <v>41</v>
      </c>
      <c r="U1463" t="s">
        <v>26</v>
      </c>
      <c r="W1463">
        <v>1230</v>
      </c>
      <c r="X1463" t="s">
        <v>132</v>
      </c>
      <c r="AB1463" t="s">
        <v>330</v>
      </c>
      <c r="AC1463" t="s">
        <v>41</v>
      </c>
      <c r="AD1463" t="s">
        <v>703</v>
      </c>
      <c r="AE1463">
        <v>1819</v>
      </c>
      <c r="AF1463">
        <v>15478</v>
      </c>
      <c r="AG1463" t="s">
        <v>42</v>
      </c>
      <c r="AH1463" s="1">
        <v>0.1175216</v>
      </c>
    </row>
    <row r="1464" spans="1:34" x14ac:dyDescent="0.35">
      <c r="A1464" t="s">
        <v>464</v>
      </c>
      <c r="B1464" t="s">
        <v>41</v>
      </c>
      <c r="C1464" t="s">
        <v>703</v>
      </c>
      <c r="D1464">
        <v>10018</v>
      </c>
      <c r="E1464">
        <v>12192</v>
      </c>
      <c r="F1464" t="s">
        <v>143</v>
      </c>
      <c r="G1464" s="1">
        <v>0.82168629999999998</v>
      </c>
      <c r="J1464" t="s">
        <v>340</v>
      </c>
      <c r="K1464" t="s">
        <v>41</v>
      </c>
      <c r="L1464" t="s">
        <v>28</v>
      </c>
      <c r="M1464">
        <v>1296</v>
      </c>
      <c r="N1464">
        <v>1725</v>
      </c>
      <c r="O1464" t="s">
        <v>328</v>
      </c>
      <c r="P1464" s="1">
        <v>0.75130430000000004</v>
      </c>
      <c r="S1464" t="s">
        <v>324</v>
      </c>
      <c r="T1464" t="s">
        <v>41</v>
      </c>
      <c r="U1464" t="s">
        <v>27</v>
      </c>
      <c r="W1464">
        <v>2062</v>
      </c>
      <c r="X1464" t="s">
        <v>132</v>
      </c>
      <c r="AB1464" t="s">
        <v>330</v>
      </c>
      <c r="AC1464" t="s">
        <v>41</v>
      </c>
      <c r="AD1464" t="s">
        <v>28</v>
      </c>
      <c r="AE1464">
        <v>3</v>
      </c>
      <c r="AF1464">
        <v>2021</v>
      </c>
      <c r="AG1464" t="s">
        <v>42</v>
      </c>
      <c r="AH1464" s="1">
        <v>1.4844000000000001E-3</v>
      </c>
    </row>
    <row r="1465" spans="1:34" x14ac:dyDescent="0.35">
      <c r="A1465" t="s">
        <v>465</v>
      </c>
      <c r="B1465" t="s">
        <v>41</v>
      </c>
      <c r="C1465" t="s">
        <v>703</v>
      </c>
      <c r="D1465">
        <v>14093</v>
      </c>
      <c r="E1465">
        <v>17031</v>
      </c>
      <c r="F1465" t="s">
        <v>143</v>
      </c>
      <c r="G1465" s="1">
        <v>0.82749099999999998</v>
      </c>
      <c r="J1465" t="s">
        <v>340</v>
      </c>
      <c r="K1465" t="s">
        <v>41</v>
      </c>
      <c r="L1465" t="s">
        <v>27</v>
      </c>
      <c r="M1465">
        <v>1412</v>
      </c>
      <c r="N1465">
        <v>2181</v>
      </c>
      <c r="O1465" t="s">
        <v>328</v>
      </c>
      <c r="P1465" s="1">
        <v>0.64740940000000002</v>
      </c>
      <c r="S1465" t="s">
        <v>325</v>
      </c>
      <c r="T1465" t="s">
        <v>41</v>
      </c>
      <c r="U1465" t="s">
        <v>26</v>
      </c>
      <c r="W1465">
        <v>2120</v>
      </c>
      <c r="X1465" t="s">
        <v>132</v>
      </c>
      <c r="AB1465" t="s">
        <v>330</v>
      </c>
      <c r="AC1465" t="s">
        <v>41</v>
      </c>
      <c r="AD1465" t="s">
        <v>26</v>
      </c>
      <c r="AF1465">
        <v>1287</v>
      </c>
      <c r="AG1465" t="s">
        <v>42</v>
      </c>
    </row>
    <row r="1466" spans="1:34" x14ac:dyDescent="0.35">
      <c r="A1466" t="s">
        <v>466</v>
      </c>
      <c r="B1466" t="s">
        <v>41</v>
      </c>
      <c r="C1466" t="s">
        <v>703</v>
      </c>
      <c r="D1466">
        <v>21719</v>
      </c>
      <c r="E1466">
        <v>19508</v>
      </c>
      <c r="F1466" t="s">
        <v>143</v>
      </c>
      <c r="G1466" s="1">
        <v>1</v>
      </c>
      <c r="J1466" t="s">
        <v>340</v>
      </c>
      <c r="K1466" t="s">
        <v>41</v>
      </c>
      <c r="L1466" t="s">
        <v>26</v>
      </c>
      <c r="M1466">
        <v>16</v>
      </c>
      <c r="N1466">
        <v>1354</v>
      </c>
      <c r="O1466" t="s">
        <v>328</v>
      </c>
      <c r="P1466" s="1">
        <v>1.1816800000000001E-2</v>
      </c>
      <c r="S1466" t="s">
        <v>326</v>
      </c>
      <c r="T1466" t="s">
        <v>41</v>
      </c>
      <c r="U1466" t="s">
        <v>26</v>
      </c>
      <c r="W1466">
        <v>649</v>
      </c>
      <c r="X1466" t="s">
        <v>132</v>
      </c>
      <c r="AB1466" t="s">
        <v>330</v>
      </c>
      <c r="AC1466" t="s">
        <v>41</v>
      </c>
      <c r="AD1466" t="s">
        <v>27</v>
      </c>
      <c r="AF1466">
        <v>2278</v>
      </c>
      <c r="AG1466" t="s">
        <v>42</v>
      </c>
    </row>
    <row r="1467" spans="1:34" x14ac:dyDescent="0.35">
      <c r="A1467" t="s">
        <v>467</v>
      </c>
      <c r="B1467" t="s">
        <v>41</v>
      </c>
      <c r="C1467" t="s">
        <v>703</v>
      </c>
      <c r="D1467">
        <v>13752</v>
      </c>
      <c r="E1467">
        <v>15465</v>
      </c>
      <c r="F1467" t="s">
        <v>143</v>
      </c>
      <c r="G1467" s="1">
        <v>0.88923379999999996</v>
      </c>
      <c r="J1467" t="s">
        <v>341</v>
      </c>
      <c r="K1467" t="s">
        <v>41</v>
      </c>
      <c r="L1467" t="s">
        <v>32</v>
      </c>
      <c r="M1467">
        <v>3096</v>
      </c>
      <c r="N1467">
        <v>3418</v>
      </c>
      <c r="O1467" t="s">
        <v>132</v>
      </c>
      <c r="P1467" s="1">
        <v>0.90579279999999995</v>
      </c>
      <c r="S1467" t="s">
        <v>327</v>
      </c>
      <c r="T1467" t="s">
        <v>41</v>
      </c>
      <c r="U1467" t="s">
        <v>26</v>
      </c>
      <c r="W1467">
        <v>838</v>
      </c>
      <c r="X1467" t="s">
        <v>328</v>
      </c>
      <c r="AB1467" t="s">
        <v>331</v>
      </c>
      <c r="AC1467" t="s">
        <v>41</v>
      </c>
      <c r="AD1467" t="s">
        <v>32</v>
      </c>
      <c r="AE1467">
        <v>3409</v>
      </c>
      <c r="AF1467">
        <v>5109</v>
      </c>
      <c r="AG1467" t="s">
        <v>132</v>
      </c>
      <c r="AH1467" s="1">
        <v>0.66725389999999996</v>
      </c>
    </row>
    <row r="1468" spans="1:34" x14ac:dyDescent="0.35">
      <c r="A1468" t="s">
        <v>468</v>
      </c>
      <c r="B1468" t="s">
        <v>41</v>
      </c>
      <c r="C1468" t="s">
        <v>703</v>
      </c>
      <c r="D1468">
        <v>19280</v>
      </c>
      <c r="E1468">
        <v>20391</v>
      </c>
      <c r="F1468" t="s">
        <v>143</v>
      </c>
      <c r="G1468" s="1">
        <v>0.9455152</v>
      </c>
      <c r="J1468" t="s">
        <v>341</v>
      </c>
      <c r="K1468" t="s">
        <v>41</v>
      </c>
      <c r="L1468" t="s">
        <v>703</v>
      </c>
      <c r="M1468">
        <v>5118</v>
      </c>
      <c r="N1468">
        <v>5870</v>
      </c>
      <c r="O1468" t="s">
        <v>132</v>
      </c>
      <c r="P1468" s="1">
        <v>0.87189099999999997</v>
      </c>
      <c r="S1468" t="s">
        <v>327</v>
      </c>
      <c r="T1468" t="s">
        <v>41</v>
      </c>
      <c r="U1468" t="s">
        <v>27</v>
      </c>
      <c r="W1468">
        <v>1430</v>
      </c>
      <c r="X1468" t="s">
        <v>328</v>
      </c>
      <c r="AB1468" t="s">
        <v>331</v>
      </c>
      <c r="AC1468" t="s">
        <v>41</v>
      </c>
      <c r="AD1468" t="s">
        <v>703</v>
      </c>
      <c r="AE1468">
        <v>1388</v>
      </c>
      <c r="AF1468">
        <v>11344</v>
      </c>
      <c r="AG1468" t="s">
        <v>132</v>
      </c>
      <c r="AH1468" s="1">
        <v>0.1223554</v>
      </c>
    </row>
    <row r="1469" spans="1:34" x14ac:dyDescent="0.35">
      <c r="A1469" t="s">
        <v>469</v>
      </c>
      <c r="B1469" t="s">
        <v>41</v>
      </c>
      <c r="C1469" t="s">
        <v>703</v>
      </c>
      <c r="D1469">
        <v>21364</v>
      </c>
      <c r="E1469">
        <v>21463</v>
      </c>
      <c r="F1469" t="s">
        <v>143</v>
      </c>
      <c r="G1469" s="1">
        <v>0.99538740000000003</v>
      </c>
      <c r="J1469" t="s">
        <v>341</v>
      </c>
      <c r="K1469" t="s">
        <v>41</v>
      </c>
      <c r="L1469" t="s">
        <v>28</v>
      </c>
      <c r="M1469">
        <v>538</v>
      </c>
      <c r="N1469">
        <v>664</v>
      </c>
      <c r="O1469" t="s">
        <v>132</v>
      </c>
      <c r="P1469" s="1">
        <v>0.81024099999999999</v>
      </c>
      <c r="S1469" t="s">
        <v>329</v>
      </c>
      <c r="T1469" t="s">
        <v>41</v>
      </c>
      <c r="U1469" t="s">
        <v>32</v>
      </c>
      <c r="V1469">
        <v>7704</v>
      </c>
      <c r="W1469">
        <v>9724</v>
      </c>
      <c r="X1469" t="s">
        <v>328</v>
      </c>
      <c r="Y1469" s="1">
        <v>0.79226649999999998</v>
      </c>
      <c r="AB1469" t="s">
        <v>331</v>
      </c>
      <c r="AC1469" t="s">
        <v>41</v>
      </c>
      <c r="AD1469" t="s">
        <v>28</v>
      </c>
      <c r="AE1469">
        <v>5</v>
      </c>
      <c r="AF1469">
        <v>1773</v>
      </c>
      <c r="AG1469" t="s">
        <v>132</v>
      </c>
      <c r="AH1469" s="1">
        <v>2.8200999999999999E-3</v>
      </c>
    </row>
    <row r="1470" spans="1:34" x14ac:dyDescent="0.35">
      <c r="A1470" t="s">
        <v>470</v>
      </c>
      <c r="B1470" t="s">
        <v>41</v>
      </c>
      <c r="C1470" t="s">
        <v>703</v>
      </c>
      <c r="D1470">
        <v>12150</v>
      </c>
      <c r="E1470">
        <v>14464</v>
      </c>
      <c r="F1470" t="s">
        <v>143</v>
      </c>
      <c r="G1470" s="1">
        <v>0.8400166</v>
      </c>
      <c r="J1470" t="s">
        <v>341</v>
      </c>
      <c r="K1470" t="s">
        <v>41</v>
      </c>
      <c r="L1470" t="s">
        <v>27</v>
      </c>
      <c r="M1470">
        <v>558</v>
      </c>
      <c r="N1470">
        <v>738</v>
      </c>
      <c r="O1470" t="s">
        <v>132</v>
      </c>
      <c r="P1470" s="1">
        <v>0.75609760000000004</v>
      </c>
      <c r="S1470" t="s">
        <v>329</v>
      </c>
      <c r="T1470" t="s">
        <v>41</v>
      </c>
      <c r="U1470" t="s">
        <v>703</v>
      </c>
      <c r="V1470">
        <v>18422</v>
      </c>
      <c r="W1470">
        <v>31969</v>
      </c>
      <c r="X1470" t="s">
        <v>328</v>
      </c>
      <c r="Y1470" s="1">
        <v>0.57624569999999997</v>
      </c>
      <c r="AB1470" t="s">
        <v>331</v>
      </c>
      <c r="AC1470" t="s">
        <v>41</v>
      </c>
      <c r="AD1470" t="s">
        <v>27</v>
      </c>
      <c r="AE1470">
        <v>1</v>
      </c>
      <c r="AF1470">
        <v>1569</v>
      </c>
      <c r="AG1470" t="s">
        <v>132</v>
      </c>
      <c r="AH1470" s="1">
        <v>6.3730000000000004E-4</v>
      </c>
    </row>
    <row r="1471" spans="1:34" x14ac:dyDescent="0.35">
      <c r="A1471" t="s">
        <v>471</v>
      </c>
      <c r="B1471" t="s">
        <v>41</v>
      </c>
      <c r="C1471" t="s">
        <v>703</v>
      </c>
      <c r="D1471">
        <v>10844</v>
      </c>
      <c r="E1471">
        <v>7892</v>
      </c>
      <c r="F1471" t="s">
        <v>143</v>
      </c>
      <c r="G1471" s="1">
        <v>1</v>
      </c>
      <c r="J1471" t="s">
        <v>341</v>
      </c>
      <c r="K1471" t="s">
        <v>41</v>
      </c>
      <c r="L1471" t="s">
        <v>26</v>
      </c>
      <c r="M1471">
        <v>9</v>
      </c>
      <c r="N1471">
        <v>371</v>
      </c>
      <c r="O1471" t="s">
        <v>132</v>
      </c>
      <c r="P1471" s="1">
        <v>2.4258800000000001E-2</v>
      </c>
      <c r="S1471" t="s">
        <v>329</v>
      </c>
      <c r="T1471" t="s">
        <v>41</v>
      </c>
      <c r="U1471" t="s">
        <v>28</v>
      </c>
      <c r="V1471">
        <v>1089</v>
      </c>
      <c r="W1471">
        <v>3227</v>
      </c>
      <c r="X1471" t="s">
        <v>328</v>
      </c>
      <c r="Y1471" s="1">
        <v>0.33746510000000002</v>
      </c>
      <c r="AB1471" t="s">
        <v>331</v>
      </c>
      <c r="AC1471" t="s">
        <v>41</v>
      </c>
      <c r="AD1471" t="s">
        <v>26</v>
      </c>
      <c r="AF1471">
        <v>741</v>
      </c>
      <c r="AG1471" t="s">
        <v>132</v>
      </c>
    </row>
    <row r="1472" spans="1:34" x14ac:dyDescent="0.35">
      <c r="A1472" t="s">
        <v>472</v>
      </c>
      <c r="B1472" t="s">
        <v>41</v>
      </c>
      <c r="C1472" t="s">
        <v>703</v>
      </c>
      <c r="D1472">
        <v>6927</v>
      </c>
      <c r="E1472">
        <v>7333</v>
      </c>
      <c r="F1472" t="s">
        <v>143</v>
      </c>
      <c r="G1472" s="1">
        <v>0.94463379999999997</v>
      </c>
      <c r="J1472" t="s">
        <v>342</v>
      </c>
      <c r="K1472" t="s">
        <v>41</v>
      </c>
      <c r="L1472" t="s">
        <v>32</v>
      </c>
      <c r="M1472">
        <v>5484</v>
      </c>
      <c r="N1472">
        <v>5942</v>
      </c>
      <c r="O1472" t="s">
        <v>42</v>
      </c>
      <c r="P1472" s="1">
        <v>0.92292160000000001</v>
      </c>
      <c r="S1472" t="s">
        <v>329</v>
      </c>
      <c r="T1472" t="s">
        <v>41</v>
      </c>
      <c r="U1472" t="s">
        <v>27</v>
      </c>
      <c r="V1472">
        <v>2</v>
      </c>
      <c r="W1472">
        <v>4330</v>
      </c>
      <c r="X1472" t="s">
        <v>328</v>
      </c>
      <c r="Y1472" s="1">
        <v>4.6190000000000001E-4</v>
      </c>
      <c r="AB1472" t="s">
        <v>332</v>
      </c>
      <c r="AC1472" t="s">
        <v>41</v>
      </c>
      <c r="AD1472" t="s">
        <v>26</v>
      </c>
      <c r="AF1472">
        <v>1537</v>
      </c>
      <c r="AG1472" t="s">
        <v>328</v>
      </c>
    </row>
    <row r="1473" spans="1:34" x14ac:dyDescent="0.35">
      <c r="A1473" t="s">
        <v>473</v>
      </c>
      <c r="B1473" t="s">
        <v>41</v>
      </c>
      <c r="C1473" t="s">
        <v>703</v>
      </c>
      <c r="D1473">
        <v>16174</v>
      </c>
      <c r="E1473">
        <v>17686</v>
      </c>
      <c r="F1473" t="s">
        <v>143</v>
      </c>
      <c r="G1473" s="1">
        <v>0.9145086</v>
      </c>
      <c r="J1473" t="s">
        <v>342</v>
      </c>
      <c r="K1473" t="s">
        <v>41</v>
      </c>
      <c r="L1473" t="s">
        <v>703</v>
      </c>
      <c r="M1473">
        <v>9370</v>
      </c>
      <c r="N1473">
        <v>11057</v>
      </c>
      <c r="O1473" t="s">
        <v>42</v>
      </c>
      <c r="P1473" s="1">
        <v>0.84742700000000004</v>
      </c>
      <c r="S1473" t="s">
        <v>329</v>
      </c>
      <c r="T1473" t="s">
        <v>41</v>
      </c>
      <c r="U1473" t="s">
        <v>26</v>
      </c>
      <c r="W1473">
        <v>2569</v>
      </c>
      <c r="X1473" t="s">
        <v>328</v>
      </c>
      <c r="AB1473" t="s">
        <v>332</v>
      </c>
      <c r="AC1473" t="s">
        <v>41</v>
      </c>
      <c r="AD1473" t="s">
        <v>27</v>
      </c>
      <c r="AF1473">
        <v>2824</v>
      </c>
      <c r="AG1473" t="s">
        <v>328</v>
      </c>
    </row>
    <row r="1474" spans="1:34" x14ac:dyDescent="0.35">
      <c r="A1474" t="s">
        <v>474</v>
      </c>
      <c r="B1474" t="s">
        <v>41</v>
      </c>
      <c r="C1474" t="s">
        <v>703</v>
      </c>
      <c r="D1474">
        <v>14036</v>
      </c>
      <c r="E1474">
        <v>15932</v>
      </c>
      <c r="F1474" t="s">
        <v>143</v>
      </c>
      <c r="G1474" s="1">
        <v>0.88099419999999995</v>
      </c>
      <c r="J1474" t="s">
        <v>342</v>
      </c>
      <c r="K1474" t="s">
        <v>41</v>
      </c>
      <c r="L1474" t="s">
        <v>28</v>
      </c>
      <c r="M1474">
        <v>817</v>
      </c>
      <c r="N1474">
        <v>1000</v>
      </c>
      <c r="O1474" t="s">
        <v>42</v>
      </c>
      <c r="P1474" s="1">
        <v>0.81699999999999995</v>
      </c>
      <c r="S1474" t="s">
        <v>330</v>
      </c>
      <c r="T1474" t="s">
        <v>41</v>
      </c>
      <c r="U1474" t="s">
        <v>32</v>
      </c>
      <c r="V1474">
        <v>5085</v>
      </c>
      <c r="W1474">
        <v>5918</v>
      </c>
      <c r="X1474" t="s">
        <v>42</v>
      </c>
      <c r="Y1474" s="1">
        <v>0.85924299999999998</v>
      </c>
      <c r="AB1474" t="s">
        <v>333</v>
      </c>
      <c r="AC1474" t="s">
        <v>41</v>
      </c>
      <c r="AD1474" t="s">
        <v>32</v>
      </c>
      <c r="AE1474">
        <v>3490</v>
      </c>
      <c r="AF1474">
        <v>8037</v>
      </c>
      <c r="AG1474" t="s">
        <v>328</v>
      </c>
      <c r="AH1474" s="1">
        <v>0.43424160000000001</v>
      </c>
    </row>
    <row r="1475" spans="1:34" x14ac:dyDescent="0.35">
      <c r="A1475" t="s">
        <v>475</v>
      </c>
      <c r="B1475" t="s">
        <v>41</v>
      </c>
      <c r="C1475" t="s">
        <v>703</v>
      </c>
      <c r="D1475">
        <v>28969</v>
      </c>
      <c r="E1475">
        <v>29743</v>
      </c>
      <c r="F1475" t="s">
        <v>143</v>
      </c>
      <c r="G1475" s="1">
        <v>0.97397710000000004</v>
      </c>
      <c r="J1475" t="s">
        <v>342</v>
      </c>
      <c r="K1475" t="s">
        <v>41</v>
      </c>
      <c r="L1475" t="s">
        <v>27</v>
      </c>
      <c r="M1475">
        <v>658</v>
      </c>
      <c r="N1475">
        <v>1066</v>
      </c>
      <c r="O1475" t="s">
        <v>42</v>
      </c>
      <c r="P1475" s="1">
        <v>0.61726080000000005</v>
      </c>
      <c r="S1475" t="s">
        <v>330</v>
      </c>
      <c r="T1475" t="s">
        <v>41</v>
      </c>
      <c r="U1475" t="s">
        <v>703</v>
      </c>
      <c r="V1475">
        <v>10598</v>
      </c>
      <c r="W1475">
        <v>15478</v>
      </c>
      <c r="X1475" t="s">
        <v>42</v>
      </c>
      <c r="Y1475" s="1">
        <v>0.68471380000000004</v>
      </c>
      <c r="AB1475" t="s">
        <v>333</v>
      </c>
      <c r="AC1475" t="s">
        <v>41</v>
      </c>
      <c r="AD1475" t="s">
        <v>703</v>
      </c>
      <c r="AE1475">
        <v>2618</v>
      </c>
      <c r="AF1475">
        <v>21274</v>
      </c>
      <c r="AG1475" t="s">
        <v>328</v>
      </c>
      <c r="AH1475" s="1">
        <v>0.123061</v>
      </c>
    </row>
    <row r="1476" spans="1:34" x14ac:dyDescent="0.35">
      <c r="A1476" t="s">
        <v>476</v>
      </c>
      <c r="B1476" t="s">
        <v>41</v>
      </c>
      <c r="C1476" t="s">
        <v>703</v>
      </c>
      <c r="D1476">
        <v>23961</v>
      </c>
      <c r="E1476">
        <v>23317</v>
      </c>
      <c r="F1476" t="s">
        <v>143</v>
      </c>
      <c r="G1476" s="1">
        <v>1</v>
      </c>
      <c r="J1476" t="s">
        <v>342</v>
      </c>
      <c r="K1476" t="s">
        <v>41</v>
      </c>
      <c r="L1476" t="s">
        <v>26</v>
      </c>
      <c r="M1476">
        <v>8</v>
      </c>
      <c r="N1476">
        <v>614</v>
      </c>
      <c r="O1476" t="s">
        <v>42</v>
      </c>
      <c r="P1476" s="1">
        <v>1.3029300000000001E-2</v>
      </c>
      <c r="S1476" t="s">
        <v>330</v>
      </c>
      <c r="T1476" t="s">
        <v>41</v>
      </c>
      <c r="U1476" t="s">
        <v>28</v>
      </c>
      <c r="V1476">
        <v>927</v>
      </c>
      <c r="W1476">
        <v>2021</v>
      </c>
      <c r="X1476" t="s">
        <v>42</v>
      </c>
      <c r="Y1476" s="1">
        <v>0.45868379999999997</v>
      </c>
      <c r="AB1476" t="s">
        <v>333</v>
      </c>
      <c r="AC1476" t="s">
        <v>41</v>
      </c>
      <c r="AD1476" t="s">
        <v>28</v>
      </c>
      <c r="AE1476">
        <v>3</v>
      </c>
      <c r="AF1476">
        <v>2443</v>
      </c>
      <c r="AG1476" t="s">
        <v>328</v>
      </c>
      <c r="AH1476" s="1">
        <v>1.2279999999999999E-3</v>
      </c>
    </row>
    <row r="1477" spans="1:34" x14ac:dyDescent="0.35">
      <c r="A1477" t="s">
        <v>477</v>
      </c>
      <c r="B1477" t="s">
        <v>41</v>
      </c>
      <c r="C1477" t="s">
        <v>703</v>
      </c>
      <c r="D1477">
        <v>12943</v>
      </c>
      <c r="E1477">
        <v>14683</v>
      </c>
      <c r="F1477" t="s">
        <v>143</v>
      </c>
      <c r="G1477" s="1">
        <v>0.88149560000000005</v>
      </c>
      <c r="J1477" t="s">
        <v>343</v>
      </c>
      <c r="K1477" t="s">
        <v>41</v>
      </c>
      <c r="L1477" t="s">
        <v>32</v>
      </c>
      <c r="M1477">
        <v>4352</v>
      </c>
      <c r="N1477">
        <v>4734</v>
      </c>
      <c r="O1477" t="s">
        <v>42</v>
      </c>
      <c r="P1477" s="1">
        <v>0.91930710000000004</v>
      </c>
      <c r="S1477" t="s">
        <v>330</v>
      </c>
      <c r="T1477" t="s">
        <v>41</v>
      </c>
      <c r="U1477" t="s">
        <v>27</v>
      </c>
      <c r="V1477">
        <v>6</v>
      </c>
      <c r="W1477">
        <v>2278</v>
      </c>
      <c r="X1477" t="s">
        <v>42</v>
      </c>
      <c r="Y1477" s="1">
        <v>2.6338999999999998E-3</v>
      </c>
      <c r="AB1477" t="s">
        <v>333</v>
      </c>
      <c r="AC1477" t="s">
        <v>41</v>
      </c>
      <c r="AD1477" t="s">
        <v>26</v>
      </c>
      <c r="AF1477">
        <v>1708</v>
      </c>
      <c r="AG1477" t="s">
        <v>328</v>
      </c>
    </row>
    <row r="1478" spans="1:34" x14ac:dyDescent="0.35">
      <c r="A1478" t="s">
        <v>478</v>
      </c>
      <c r="B1478" t="s">
        <v>41</v>
      </c>
      <c r="C1478" t="s">
        <v>703</v>
      </c>
      <c r="D1478">
        <v>17259</v>
      </c>
      <c r="E1478">
        <v>19751</v>
      </c>
      <c r="F1478" t="s">
        <v>143</v>
      </c>
      <c r="G1478" s="1">
        <v>0.87382919999999997</v>
      </c>
      <c r="J1478" t="s">
        <v>343</v>
      </c>
      <c r="K1478" t="s">
        <v>41</v>
      </c>
      <c r="L1478" t="s">
        <v>703</v>
      </c>
      <c r="M1478">
        <v>8248</v>
      </c>
      <c r="N1478">
        <v>9211</v>
      </c>
      <c r="O1478" t="s">
        <v>42</v>
      </c>
      <c r="P1478" s="1">
        <v>0.89545110000000006</v>
      </c>
      <c r="S1478" t="s">
        <v>330</v>
      </c>
      <c r="T1478" t="s">
        <v>41</v>
      </c>
      <c r="U1478" t="s">
        <v>26</v>
      </c>
      <c r="W1478">
        <v>1287</v>
      </c>
      <c r="X1478" t="s">
        <v>42</v>
      </c>
      <c r="AB1478" t="s">
        <v>333</v>
      </c>
      <c r="AC1478" t="s">
        <v>41</v>
      </c>
      <c r="AD1478" t="s">
        <v>27</v>
      </c>
      <c r="AF1478">
        <v>3117</v>
      </c>
      <c r="AG1478" t="s">
        <v>328</v>
      </c>
    </row>
    <row r="1479" spans="1:34" x14ac:dyDescent="0.35">
      <c r="A1479" t="s">
        <v>479</v>
      </c>
      <c r="B1479" t="s">
        <v>41</v>
      </c>
      <c r="C1479" t="s">
        <v>703</v>
      </c>
      <c r="D1479">
        <v>2841</v>
      </c>
      <c r="E1479">
        <v>3521</v>
      </c>
      <c r="F1479" t="s">
        <v>143</v>
      </c>
      <c r="G1479" s="1">
        <v>0.80687299999999995</v>
      </c>
      <c r="J1479" t="s">
        <v>343</v>
      </c>
      <c r="K1479" t="s">
        <v>41</v>
      </c>
      <c r="L1479" t="s">
        <v>28</v>
      </c>
      <c r="M1479">
        <v>680</v>
      </c>
      <c r="N1479">
        <v>837</v>
      </c>
      <c r="O1479" t="s">
        <v>42</v>
      </c>
      <c r="P1479" s="1">
        <v>0.81242530000000002</v>
      </c>
      <c r="S1479" t="s">
        <v>331</v>
      </c>
      <c r="T1479" t="s">
        <v>41</v>
      </c>
      <c r="U1479" t="s">
        <v>32</v>
      </c>
      <c r="V1479">
        <v>4554</v>
      </c>
      <c r="W1479">
        <v>5109</v>
      </c>
      <c r="X1479" t="s">
        <v>132</v>
      </c>
      <c r="Y1479" s="1">
        <v>0.89136820000000005</v>
      </c>
      <c r="AB1479" t="s">
        <v>334</v>
      </c>
      <c r="AC1479" t="s">
        <v>41</v>
      </c>
      <c r="AD1479" t="s">
        <v>32</v>
      </c>
      <c r="AE1479">
        <v>3788</v>
      </c>
      <c r="AF1479">
        <v>7543</v>
      </c>
      <c r="AG1479" t="s">
        <v>328</v>
      </c>
      <c r="AH1479" s="1">
        <v>0.50218739999999995</v>
      </c>
    </row>
    <row r="1480" spans="1:34" x14ac:dyDescent="0.35">
      <c r="A1480" t="s">
        <v>480</v>
      </c>
      <c r="B1480" t="s">
        <v>41</v>
      </c>
      <c r="C1480" t="s">
        <v>703</v>
      </c>
      <c r="D1480">
        <v>4911</v>
      </c>
      <c r="E1480">
        <v>5633</v>
      </c>
      <c r="F1480" t="s">
        <v>143</v>
      </c>
      <c r="G1480" s="1">
        <v>0.87182669999999995</v>
      </c>
      <c r="J1480" t="s">
        <v>343</v>
      </c>
      <c r="K1480" t="s">
        <v>41</v>
      </c>
      <c r="L1480" t="s">
        <v>27</v>
      </c>
      <c r="M1480">
        <v>523</v>
      </c>
      <c r="N1480">
        <v>859</v>
      </c>
      <c r="O1480" t="s">
        <v>42</v>
      </c>
      <c r="P1480" s="1">
        <v>0.60884749999999999</v>
      </c>
      <c r="S1480" t="s">
        <v>331</v>
      </c>
      <c r="T1480" t="s">
        <v>41</v>
      </c>
      <c r="U1480" t="s">
        <v>703</v>
      </c>
      <c r="V1480">
        <v>7829</v>
      </c>
      <c r="W1480">
        <v>11344</v>
      </c>
      <c r="X1480" t="s">
        <v>132</v>
      </c>
      <c r="Y1480" s="1">
        <v>0.6901446</v>
      </c>
      <c r="AB1480" t="s">
        <v>334</v>
      </c>
      <c r="AC1480" t="s">
        <v>41</v>
      </c>
      <c r="AD1480" t="s">
        <v>703</v>
      </c>
      <c r="AE1480">
        <v>2528</v>
      </c>
      <c r="AF1480">
        <v>18641</v>
      </c>
      <c r="AG1480" t="s">
        <v>328</v>
      </c>
      <c r="AH1480" s="1">
        <v>0.13561500000000001</v>
      </c>
    </row>
    <row r="1481" spans="1:34" x14ac:dyDescent="0.35">
      <c r="A1481" t="s">
        <v>481</v>
      </c>
      <c r="B1481" t="s">
        <v>41</v>
      </c>
      <c r="C1481" t="s">
        <v>703</v>
      </c>
      <c r="D1481">
        <v>313</v>
      </c>
      <c r="E1481">
        <v>363</v>
      </c>
      <c r="F1481" t="s">
        <v>143</v>
      </c>
      <c r="G1481" s="1">
        <v>0.862259</v>
      </c>
      <c r="J1481" t="s">
        <v>343</v>
      </c>
      <c r="K1481" t="s">
        <v>41</v>
      </c>
      <c r="L1481" t="s">
        <v>26</v>
      </c>
      <c r="M1481">
        <v>4</v>
      </c>
      <c r="N1481">
        <v>436</v>
      </c>
      <c r="O1481" t="s">
        <v>42</v>
      </c>
      <c r="P1481" s="1">
        <v>9.1742999999999998E-3</v>
      </c>
      <c r="S1481" t="s">
        <v>331</v>
      </c>
      <c r="T1481" t="s">
        <v>41</v>
      </c>
      <c r="U1481" t="s">
        <v>28</v>
      </c>
      <c r="V1481">
        <v>899</v>
      </c>
      <c r="W1481">
        <v>1773</v>
      </c>
      <c r="X1481" t="s">
        <v>132</v>
      </c>
      <c r="Y1481" s="1">
        <v>0.50705020000000001</v>
      </c>
      <c r="AB1481" t="s">
        <v>334</v>
      </c>
      <c r="AC1481" t="s">
        <v>41</v>
      </c>
      <c r="AD1481" t="s">
        <v>28</v>
      </c>
      <c r="AE1481">
        <v>8</v>
      </c>
      <c r="AF1481">
        <v>2029</v>
      </c>
      <c r="AG1481" t="s">
        <v>328</v>
      </c>
      <c r="AH1481" s="1">
        <v>3.9427999999999998E-3</v>
      </c>
    </row>
    <row r="1482" spans="1:34" x14ac:dyDescent="0.35">
      <c r="A1482" t="s">
        <v>482</v>
      </c>
      <c r="B1482" t="s">
        <v>41</v>
      </c>
      <c r="C1482" t="s">
        <v>703</v>
      </c>
      <c r="D1482">
        <v>5453</v>
      </c>
      <c r="E1482">
        <v>6398</v>
      </c>
      <c r="F1482" t="s">
        <v>143</v>
      </c>
      <c r="G1482" s="1">
        <v>0.85229759999999999</v>
      </c>
      <c r="J1482" t="s">
        <v>344</v>
      </c>
      <c r="K1482" t="s">
        <v>57</v>
      </c>
      <c r="L1482" t="s">
        <v>703</v>
      </c>
      <c r="M1482">
        <v>12642</v>
      </c>
      <c r="N1482">
        <v>13142</v>
      </c>
      <c r="O1482" t="s">
        <v>328</v>
      </c>
      <c r="P1482" s="1">
        <v>0.96195410000000003</v>
      </c>
      <c r="S1482" t="s">
        <v>331</v>
      </c>
      <c r="T1482" t="s">
        <v>41</v>
      </c>
      <c r="U1482" t="s">
        <v>27</v>
      </c>
      <c r="V1482">
        <v>3</v>
      </c>
      <c r="W1482">
        <v>1569</v>
      </c>
      <c r="X1482" t="s">
        <v>132</v>
      </c>
      <c r="Y1482" s="1">
        <v>1.9120000000000001E-3</v>
      </c>
      <c r="AB1482" t="s">
        <v>334</v>
      </c>
      <c r="AC1482" t="s">
        <v>41</v>
      </c>
      <c r="AD1482" t="s">
        <v>26</v>
      </c>
      <c r="AF1482">
        <v>1217</v>
      </c>
      <c r="AG1482" t="s">
        <v>328</v>
      </c>
    </row>
    <row r="1483" spans="1:34" x14ac:dyDescent="0.35">
      <c r="A1483" t="s">
        <v>483</v>
      </c>
      <c r="B1483" t="s">
        <v>41</v>
      </c>
      <c r="C1483" t="s">
        <v>703</v>
      </c>
      <c r="D1483">
        <v>4766</v>
      </c>
      <c r="E1483">
        <v>5655</v>
      </c>
      <c r="F1483" t="s">
        <v>143</v>
      </c>
      <c r="G1483" s="1">
        <v>0.84279400000000004</v>
      </c>
      <c r="J1483" t="s">
        <v>344</v>
      </c>
      <c r="K1483" t="s">
        <v>57</v>
      </c>
      <c r="L1483" t="s">
        <v>32</v>
      </c>
      <c r="M1483">
        <v>3542</v>
      </c>
      <c r="N1483">
        <v>3897</v>
      </c>
      <c r="O1483" t="s">
        <v>328</v>
      </c>
      <c r="P1483" s="1">
        <v>0.9089043</v>
      </c>
      <c r="S1483" t="s">
        <v>331</v>
      </c>
      <c r="T1483" t="s">
        <v>41</v>
      </c>
      <c r="U1483" t="s">
        <v>26</v>
      </c>
      <c r="W1483">
        <v>741</v>
      </c>
      <c r="X1483" t="s">
        <v>132</v>
      </c>
      <c r="AB1483" t="s">
        <v>334</v>
      </c>
      <c r="AC1483" t="s">
        <v>41</v>
      </c>
      <c r="AD1483" t="s">
        <v>27</v>
      </c>
      <c r="AF1483">
        <v>2319</v>
      </c>
      <c r="AG1483" t="s">
        <v>328</v>
      </c>
    </row>
    <row r="1484" spans="1:34" x14ac:dyDescent="0.35">
      <c r="A1484" t="s">
        <v>484</v>
      </c>
      <c r="B1484" t="s">
        <v>41</v>
      </c>
      <c r="C1484" t="s">
        <v>703</v>
      </c>
      <c r="D1484">
        <v>8666</v>
      </c>
      <c r="E1484">
        <v>10727</v>
      </c>
      <c r="F1484" t="s">
        <v>143</v>
      </c>
      <c r="G1484" s="1">
        <v>0.80786800000000003</v>
      </c>
      <c r="J1484" t="s">
        <v>344</v>
      </c>
      <c r="K1484" t="s">
        <v>57</v>
      </c>
      <c r="L1484" t="s">
        <v>28</v>
      </c>
      <c r="M1484">
        <v>808</v>
      </c>
      <c r="N1484">
        <v>1094</v>
      </c>
      <c r="O1484" t="s">
        <v>328</v>
      </c>
      <c r="P1484" s="1">
        <v>0.73857399999999995</v>
      </c>
      <c r="S1484" t="s">
        <v>332</v>
      </c>
      <c r="T1484" t="s">
        <v>41</v>
      </c>
      <c r="U1484" t="s">
        <v>26</v>
      </c>
      <c r="W1484">
        <v>1537</v>
      </c>
      <c r="X1484" t="s">
        <v>328</v>
      </c>
      <c r="AB1484" t="s">
        <v>335</v>
      </c>
      <c r="AC1484" t="s">
        <v>41</v>
      </c>
      <c r="AD1484" t="s">
        <v>32</v>
      </c>
      <c r="AE1484">
        <v>3308</v>
      </c>
      <c r="AF1484">
        <v>6318</v>
      </c>
      <c r="AG1484" t="s">
        <v>328</v>
      </c>
      <c r="AH1484" s="1">
        <v>0.52358340000000003</v>
      </c>
    </row>
    <row r="1485" spans="1:34" x14ac:dyDescent="0.35">
      <c r="A1485" t="s">
        <v>485</v>
      </c>
      <c r="B1485" t="s">
        <v>41</v>
      </c>
      <c r="C1485" t="s">
        <v>703</v>
      </c>
      <c r="D1485">
        <v>10601</v>
      </c>
      <c r="E1485">
        <v>13189</v>
      </c>
      <c r="F1485" t="s">
        <v>143</v>
      </c>
      <c r="G1485" s="1">
        <v>0.80377580000000004</v>
      </c>
      <c r="J1485" t="s">
        <v>344</v>
      </c>
      <c r="K1485" t="s">
        <v>57</v>
      </c>
      <c r="L1485" t="s">
        <v>27</v>
      </c>
      <c r="M1485">
        <v>638</v>
      </c>
      <c r="N1485">
        <v>1477</v>
      </c>
      <c r="O1485" t="s">
        <v>328</v>
      </c>
      <c r="P1485" s="1">
        <v>0.43195670000000003</v>
      </c>
      <c r="S1485" t="s">
        <v>332</v>
      </c>
      <c r="T1485" t="s">
        <v>41</v>
      </c>
      <c r="U1485" t="s">
        <v>27</v>
      </c>
      <c r="W1485">
        <v>2824</v>
      </c>
      <c r="X1485" t="s">
        <v>328</v>
      </c>
      <c r="AB1485" t="s">
        <v>335</v>
      </c>
      <c r="AC1485" t="s">
        <v>41</v>
      </c>
      <c r="AD1485" t="s">
        <v>703</v>
      </c>
      <c r="AE1485">
        <v>2476</v>
      </c>
      <c r="AF1485">
        <v>20448</v>
      </c>
      <c r="AG1485" t="s">
        <v>328</v>
      </c>
      <c r="AH1485" s="1">
        <v>0.1210876</v>
      </c>
    </row>
    <row r="1486" spans="1:34" x14ac:dyDescent="0.35">
      <c r="A1486" t="s">
        <v>486</v>
      </c>
      <c r="B1486" t="s">
        <v>41</v>
      </c>
      <c r="C1486" t="s">
        <v>703</v>
      </c>
      <c r="D1486">
        <v>11379</v>
      </c>
      <c r="E1486">
        <v>14059</v>
      </c>
      <c r="F1486" t="s">
        <v>143</v>
      </c>
      <c r="G1486" s="1">
        <v>0.8093747</v>
      </c>
      <c r="J1486" t="s">
        <v>344</v>
      </c>
      <c r="K1486" t="s">
        <v>57</v>
      </c>
      <c r="L1486" t="s">
        <v>26</v>
      </c>
      <c r="M1486">
        <v>3</v>
      </c>
      <c r="N1486">
        <v>805</v>
      </c>
      <c r="O1486" t="s">
        <v>328</v>
      </c>
      <c r="P1486" s="1">
        <v>3.7266999999999999E-3</v>
      </c>
      <c r="S1486" t="s">
        <v>333</v>
      </c>
      <c r="T1486" t="s">
        <v>41</v>
      </c>
      <c r="U1486" t="s">
        <v>32</v>
      </c>
      <c r="V1486">
        <v>6378</v>
      </c>
      <c r="W1486">
        <v>8037</v>
      </c>
      <c r="X1486" t="s">
        <v>328</v>
      </c>
      <c r="Y1486" s="1">
        <v>0.7935797</v>
      </c>
      <c r="AB1486" t="s">
        <v>335</v>
      </c>
      <c r="AC1486" t="s">
        <v>41</v>
      </c>
      <c r="AD1486" t="s">
        <v>28</v>
      </c>
      <c r="AE1486">
        <v>6</v>
      </c>
      <c r="AF1486">
        <v>2504</v>
      </c>
      <c r="AG1486" t="s">
        <v>328</v>
      </c>
      <c r="AH1486" s="1">
        <v>2.3961999999999998E-3</v>
      </c>
    </row>
    <row r="1487" spans="1:34" x14ac:dyDescent="0.35">
      <c r="A1487" t="s">
        <v>487</v>
      </c>
      <c r="B1487" t="s">
        <v>41</v>
      </c>
      <c r="C1487" t="s">
        <v>703</v>
      </c>
      <c r="D1487">
        <v>13228</v>
      </c>
      <c r="E1487">
        <v>15556</v>
      </c>
      <c r="F1487" t="s">
        <v>143</v>
      </c>
      <c r="G1487" s="1">
        <v>0.85034719999999997</v>
      </c>
      <c r="J1487" t="s">
        <v>345</v>
      </c>
      <c r="K1487" t="s">
        <v>41</v>
      </c>
      <c r="L1487" t="s">
        <v>703</v>
      </c>
      <c r="M1487">
        <v>27205</v>
      </c>
      <c r="N1487">
        <v>24963</v>
      </c>
      <c r="O1487" t="s">
        <v>328</v>
      </c>
      <c r="P1487" s="1">
        <v>1</v>
      </c>
      <c r="S1487" t="s">
        <v>333</v>
      </c>
      <c r="T1487" t="s">
        <v>41</v>
      </c>
      <c r="U1487" t="s">
        <v>703</v>
      </c>
      <c r="V1487">
        <v>13394</v>
      </c>
      <c r="W1487">
        <v>21274</v>
      </c>
      <c r="X1487" t="s">
        <v>328</v>
      </c>
      <c r="Y1487" s="1">
        <v>0.62959480000000001</v>
      </c>
      <c r="AB1487" t="s">
        <v>335</v>
      </c>
      <c r="AC1487" t="s">
        <v>41</v>
      </c>
      <c r="AD1487" t="s">
        <v>26</v>
      </c>
      <c r="AF1487">
        <v>1801</v>
      </c>
      <c r="AG1487" t="s">
        <v>328</v>
      </c>
    </row>
    <row r="1488" spans="1:34" x14ac:dyDescent="0.35">
      <c r="A1488" t="s">
        <v>488</v>
      </c>
      <c r="B1488" t="s">
        <v>41</v>
      </c>
      <c r="C1488" t="s">
        <v>703</v>
      </c>
      <c r="D1488">
        <v>11462</v>
      </c>
      <c r="E1488">
        <v>14335</v>
      </c>
      <c r="F1488" t="s">
        <v>143</v>
      </c>
      <c r="G1488" s="1">
        <v>0.79958149999999995</v>
      </c>
      <c r="J1488" t="s">
        <v>345</v>
      </c>
      <c r="K1488" t="s">
        <v>41</v>
      </c>
      <c r="L1488" t="s">
        <v>32</v>
      </c>
      <c r="M1488">
        <v>4683</v>
      </c>
      <c r="N1488">
        <v>5353</v>
      </c>
      <c r="O1488" t="s">
        <v>328</v>
      </c>
      <c r="P1488" s="1">
        <v>0.87483659999999996</v>
      </c>
      <c r="S1488" t="s">
        <v>333</v>
      </c>
      <c r="T1488" t="s">
        <v>41</v>
      </c>
      <c r="U1488" t="s">
        <v>28</v>
      </c>
      <c r="V1488">
        <v>961</v>
      </c>
      <c r="W1488">
        <v>2443</v>
      </c>
      <c r="X1488" t="s">
        <v>328</v>
      </c>
      <c r="Y1488" s="1">
        <v>0.39336880000000002</v>
      </c>
      <c r="AB1488" t="s">
        <v>335</v>
      </c>
      <c r="AC1488" t="s">
        <v>41</v>
      </c>
      <c r="AD1488" t="s">
        <v>27</v>
      </c>
      <c r="AF1488">
        <v>3022</v>
      </c>
      <c r="AG1488" t="s">
        <v>328</v>
      </c>
    </row>
    <row r="1489" spans="1:34" x14ac:dyDescent="0.35">
      <c r="A1489" t="s">
        <v>489</v>
      </c>
      <c r="B1489" t="s">
        <v>41</v>
      </c>
      <c r="C1489" t="s">
        <v>703</v>
      </c>
      <c r="D1489">
        <v>5056</v>
      </c>
      <c r="E1489">
        <v>5638</v>
      </c>
      <c r="F1489" t="s">
        <v>143</v>
      </c>
      <c r="G1489" s="1">
        <v>0.89677189999999996</v>
      </c>
      <c r="J1489" t="s">
        <v>345</v>
      </c>
      <c r="K1489" t="s">
        <v>41</v>
      </c>
      <c r="L1489" t="s">
        <v>28</v>
      </c>
      <c r="M1489">
        <v>473</v>
      </c>
      <c r="N1489">
        <v>1695</v>
      </c>
      <c r="O1489" t="s">
        <v>328</v>
      </c>
      <c r="P1489" s="1">
        <v>0.27905600000000003</v>
      </c>
      <c r="S1489" t="s">
        <v>333</v>
      </c>
      <c r="T1489" t="s">
        <v>41</v>
      </c>
      <c r="U1489" t="s">
        <v>27</v>
      </c>
      <c r="V1489">
        <v>9</v>
      </c>
      <c r="W1489">
        <v>3117</v>
      </c>
      <c r="X1489" t="s">
        <v>328</v>
      </c>
      <c r="Y1489" s="1">
        <v>2.8874E-3</v>
      </c>
      <c r="AB1489" t="s">
        <v>336</v>
      </c>
      <c r="AC1489" t="s">
        <v>41</v>
      </c>
      <c r="AD1489" t="s">
        <v>32</v>
      </c>
      <c r="AE1489">
        <v>1976</v>
      </c>
      <c r="AF1489">
        <v>4106</v>
      </c>
      <c r="AG1489" t="s">
        <v>328</v>
      </c>
      <c r="AH1489" s="1">
        <v>0.48124689999999998</v>
      </c>
    </row>
    <row r="1490" spans="1:34" x14ac:dyDescent="0.35">
      <c r="A1490" t="s">
        <v>490</v>
      </c>
      <c r="B1490" t="s">
        <v>41</v>
      </c>
      <c r="C1490" t="s">
        <v>703</v>
      </c>
      <c r="D1490">
        <v>741</v>
      </c>
      <c r="E1490">
        <v>857</v>
      </c>
      <c r="F1490" t="s">
        <v>143</v>
      </c>
      <c r="G1490" s="1">
        <v>0.86464410000000003</v>
      </c>
      <c r="J1490" t="s">
        <v>345</v>
      </c>
      <c r="K1490" t="s">
        <v>41</v>
      </c>
      <c r="L1490" t="s">
        <v>27</v>
      </c>
      <c r="M1490">
        <v>365</v>
      </c>
      <c r="N1490">
        <v>1860</v>
      </c>
      <c r="O1490" t="s">
        <v>328</v>
      </c>
      <c r="P1490" s="1">
        <v>0.19623660000000001</v>
      </c>
      <c r="S1490" t="s">
        <v>333</v>
      </c>
      <c r="T1490" t="s">
        <v>41</v>
      </c>
      <c r="U1490" t="s">
        <v>26</v>
      </c>
      <c r="W1490">
        <v>1708</v>
      </c>
      <c r="X1490" t="s">
        <v>328</v>
      </c>
      <c r="AB1490" t="s">
        <v>336</v>
      </c>
      <c r="AC1490" t="s">
        <v>41</v>
      </c>
      <c r="AD1490" t="s">
        <v>703</v>
      </c>
      <c r="AE1490">
        <v>2008</v>
      </c>
      <c r="AF1490">
        <v>16703</v>
      </c>
      <c r="AG1490" t="s">
        <v>328</v>
      </c>
      <c r="AH1490" s="1">
        <v>0.1202179</v>
      </c>
    </row>
    <row r="1491" spans="1:34" x14ac:dyDescent="0.35">
      <c r="A1491" t="s">
        <v>491</v>
      </c>
      <c r="B1491" t="s">
        <v>41</v>
      </c>
      <c r="C1491" t="s">
        <v>703</v>
      </c>
      <c r="D1491">
        <v>452</v>
      </c>
      <c r="E1491">
        <v>524</v>
      </c>
      <c r="F1491" t="s">
        <v>143</v>
      </c>
      <c r="G1491" s="1">
        <v>0.86259540000000001</v>
      </c>
      <c r="J1491" t="s">
        <v>345</v>
      </c>
      <c r="K1491" t="s">
        <v>41</v>
      </c>
      <c r="L1491" t="s">
        <v>26</v>
      </c>
      <c r="M1491">
        <v>2</v>
      </c>
      <c r="N1491">
        <v>1158</v>
      </c>
      <c r="O1491" t="s">
        <v>328</v>
      </c>
      <c r="P1491" s="1">
        <v>1.7271000000000001E-3</v>
      </c>
      <c r="S1491" t="s">
        <v>334</v>
      </c>
      <c r="T1491" t="s">
        <v>41</v>
      </c>
      <c r="U1491" t="s">
        <v>32</v>
      </c>
      <c r="V1491">
        <v>6095</v>
      </c>
      <c r="W1491">
        <v>7543</v>
      </c>
      <c r="X1491" t="s">
        <v>328</v>
      </c>
      <c r="Y1491" s="1">
        <v>0.80803389999999997</v>
      </c>
      <c r="AB1491" t="s">
        <v>336</v>
      </c>
      <c r="AC1491" t="s">
        <v>41</v>
      </c>
      <c r="AD1491" t="s">
        <v>28</v>
      </c>
      <c r="AE1491">
        <v>1</v>
      </c>
      <c r="AF1491">
        <v>1326</v>
      </c>
      <c r="AG1491" t="s">
        <v>328</v>
      </c>
      <c r="AH1491" s="1">
        <v>7.5409999999999995E-4</v>
      </c>
    </row>
    <row r="1492" spans="1:34" x14ac:dyDescent="0.35">
      <c r="A1492" t="s">
        <v>492</v>
      </c>
      <c r="B1492" t="s">
        <v>41</v>
      </c>
      <c r="C1492" t="s">
        <v>703</v>
      </c>
      <c r="D1492">
        <v>5562</v>
      </c>
      <c r="E1492">
        <v>7313</v>
      </c>
      <c r="F1492" t="s">
        <v>143</v>
      </c>
      <c r="G1492" s="1">
        <v>0.7605634</v>
      </c>
      <c r="J1492" t="s">
        <v>346</v>
      </c>
      <c r="K1492" t="s">
        <v>57</v>
      </c>
      <c r="L1492" t="s">
        <v>703</v>
      </c>
      <c r="M1492">
        <v>32815</v>
      </c>
      <c r="N1492">
        <v>34947</v>
      </c>
      <c r="O1492" t="s">
        <v>132</v>
      </c>
      <c r="P1492" s="1">
        <v>0.93899330000000003</v>
      </c>
      <c r="S1492" t="s">
        <v>334</v>
      </c>
      <c r="T1492" t="s">
        <v>41</v>
      </c>
      <c r="U1492" t="s">
        <v>703</v>
      </c>
      <c r="V1492">
        <v>12050</v>
      </c>
      <c r="W1492">
        <v>18641</v>
      </c>
      <c r="X1492" t="s">
        <v>328</v>
      </c>
      <c r="Y1492" s="1">
        <v>0.64642449999999996</v>
      </c>
      <c r="AB1492" t="s">
        <v>336</v>
      </c>
      <c r="AC1492" t="s">
        <v>41</v>
      </c>
      <c r="AD1492" t="s">
        <v>26</v>
      </c>
      <c r="AF1492">
        <v>1169</v>
      </c>
      <c r="AG1492" t="s">
        <v>328</v>
      </c>
    </row>
    <row r="1493" spans="1:34" x14ac:dyDescent="0.35">
      <c r="A1493" t="s">
        <v>493</v>
      </c>
      <c r="B1493" t="s">
        <v>41</v>
      </c>
      <c r="C1493" t="s">
        <v>703</v>
      </c>
      <c r="D1493">
        <v>14492</v>
      </c>
      <c r="E1493">
        <v>19199</v>
      </c>
      <c r="F1493" t="s">
        <v>143</v>
      </c>
      <c r="G1493" s="1">
        <v>0.75483100000000003</v>
      </c>
      <c r="J1493" t="s">
        <v>346</v>
      </c>
      <c r="K1493" t="s">
        <v>57</v>
      </c>
      <c r="L1493" t="s">
        <v>32</v>
      </c>
      <c r="M1493">
        <v>7327</v>
      </c>
      <c r="N1493">
        <v>8326</v>
      </c>
      <c r="O1493" t="s">
        <v>132</v>
      </c>
      <c r="P1493" s="1">
        <v>0.88001439999999997</v>
      </c>
      <c r="S1493" t="s">
        <v>334</v>
      </c>
      <c r="T1493" t="s">
        <v>41</v>
      </c>
      <c r="U1493" t="s">
        <v>28</v>
      </c>
      <c r="V1493">
        <v>907</v>
      </c>
      <c r="W1493">
        <v>2029</v>
      </c>
      <c r="X1493" t="s">
        <v>328</v>
      </c>
      <c r="Y1493" s="1">
        <v>0.44701819999999998</v>
      </c>
      <c r="AB1493" t="s">
        <v>336</v>
      </c>
      <c r="AC1493" t="s">
        <v>41</v>
      </c>
      <c r="AD1493" t="s">
        <v>27</v>
      </c>
      <c r="AF1493">
        <v>1830</v>
      </c>
      <c r="AG1493" t="s">
        <v>328</v>
      </c>
    </row>
    <row r="1494" spans="1:34" x14ac:dyDescent="0.35">
      <c r="A1494" t="s">
        <v>494</v>
      </c>
      <c r="B1494" t="s">
        <v>41</v>
      </c>
      <c r="C1494" t="s">
        <v>703</v>
      </c>
      <c r="D1494">
        <v>5279</v>
      </c>
      <c r="E1494">
        <v>6545</v>
      </c>
      <c r="F1494" t="s">
        <v>143</v>
      </c>
      <c r="G1494" s="1">
        <v>0.80656989999999995</v>
      </c>
      <c r="J1494" t="s">
        <v>346</v>
      </c>
      <c r="K1494" t="s">
        <v>57</v>
      </c>
      <c r="L1494" t="s">
        <v>28</v>
      </c>
      <c r="M1494">
        <v>1389</v>
      </c>
      <c r="N1494">
        <v>1840</v>
      </c>
      <c r="O1494" t="s">
        <v>132</v>
      </c>
      <c r="P1494" s="1">
        <v>0.75489130000000004</v>
      </c>
      <c r="S1494" t="s">
        <v>334</v>
      </c>
      <c r="T1494" t="s">
        <v>41</v>
      </c>
      <c r="U1494" t="s">
        <v>27</v>
      </c>
      <c r="V1494">
        <v>5</v>
      </c>
      <c r="W1494">
        <v>2319</v>
      </c>
      <c r="X1494" t="s">
        <v>328</v>
      </c>
      <c r="Y1494" s="1">
        <v>2.1561000000000002E-3</v>
      </c>
      <c r="AB1494" t="s">
        <v>337</v>
      </c>
      <c r="AC1494" t="s">
        <v>41</v>
      </c>
      <c r="AD1494" t="s">
        <v>32</v>
      </c>
      <c r="AE1494">
        <v>2934</v>
      </c>
      <c r="AF1494">
        <v>4378</v>
      </c>
      <c r="AG1494" t="s">
        <v>328</v>
      </c>
      <c r="AH1494" s="1">
        <v>0.67016909999999996</v>
      </c>
    </row>
    <row r="1495" spans="1:34" x14ac:dyDescent="0.35">
      <c r="A1495" t="s">
        <v>495</v>
      </c>
      <c r="B1495" t="s">
        <v>41</v>
      </c>
      <c r="C1495" t="s">
        <v>703</v>
      </c>
      <c r="D1495">
        <v>11385</v>
      </c>
      <c r="E1495">
        <v>13387</v>
      </c>
      <c r="F1495" t="s">
        <v>143</v>
      </c>
      <c r="G1495" s="1">
        <v>0.85045190000000004</v>
      </c>
      <c r="J1495" t="s">
        <v>346</v>
      </c>
      <c r="K1495" t="s">
        <v>57</v>
      </c>
      <c r="L1495" t="s">
        <v>27</v>
      </c>
      <c r="M1495">
        <v>827</v>
      </c>
      <c r="N1495">
        <v>2325</v>
      </c>
      <c r="O1495" t="s">
        <v>132</v>
      </c>
      <c r="P1495" s="1">
        <v>0.35569889999999998</v>
      </c>
      <c r="S1495" t="s">
        <v>334</v>
      </c>
      <c r="T1495" t="s">
        <v>41</v>
      </c>
      <c r="U1495" t="s">
        <v>26</v>
      </c>
      <c r="W1495">
        <v>1217</v>
      </c>
      <c r="X1495" t="s">
        <v>328</v>
      </c>
      <c r="AB1495" t="s">
        <v>337</v>
      </c>
      <c r="AC1495" t="s">
        <v>41</v>
      </c>
      <c r="AD1495" t="s">
        <v>703</v>
      </c>
      <c r="AE1495">
        <v>989</v>
      </c>
      <c r="AF1495">
        <v>8865</v>
      </c>
      <c r="AG1495" t="s">
        <v>328</v>
      </c>
      <c r="AH1495" s="1">
        <v>0.1115623</v>
      </c>
    </row>
    <row r="1496" spans="1:34" x14ac:dyDescent="0.35">
      <c r="A1496" t="s">
        <v>496</v>
      </c>
      <c r="B1496" t="s">
        <v>41</v>
      </c>
      <c r="C1496" t="s">
        <v>703</v>
      </c>
      <c r="D1496">
        <v>6605</v>
      </c>
      <c r="E1496">
        <v>7993</v>
      </c>
      <c r="F1496" t="s">
        <v>143</v>
      </c>
      <c r="G1496" s="1">
        <v>0.82634810000000003</v>
      </c>
      <c r="J1496" t="s">
        <v>346</v>
      </c>
      <c r="K1496" t="s">
        <v>57</v>
      </c>
      <c r="L1496" t="s">
        <v>26</v>
      </c>
      <c r="M1496">
        <v>13</v>
      </c>
      <c r="N1496">
        <v>1795</v>
      </c>
      <c r="O1496" t="s">
        <v>132</v>
      </c>
      <c r="P1496" s="1">
        <v>7.2423000000000001E-3</v>
      </c>
      <c r="S1496" t="s">
        <v>335</v>
      </c>
      <c r="T1496" t="s">
        <v>41</v>
      </c>
      <c r="U1496" t="s">
        <v>32</v>
      </c>
      <c r="V1496">
        <v>5340</v>
      </c>
      <c r="W1496">
        <v>6318</v>
      </c>
      <c r="X1496" t="s">
        <v>328</v>
      </c>
      <c r="Y1496" s="1">
        <v>0.84520419999999996</v>
      </c>
      <c r="AB1496" t="s">
        <v>337</v>
      </c>
      <c r="AC1496" t="s">
        <v>41</v>
      </c>
      <c r="AD1496" t="s">
        <v>28</v>
      </c>
      <c r="AE1496">
        <v>6</v>
      </c>
      <c r="AF1496">
        <v>1491</v>
      </c>
      <c r="AG1496" t="s">
        <v>328</v>
      </c>
      <c r="AH1496" s="1">
        <v>4.0241000000000001E-3</v>
      </c>
    </row>
    <row r="1497" spans="1:34" x14ac:dyDescent="0.35">
      <c r="A1497" t="s">
        <v>497</v>
      </c>
      <c r="B1497" t="s">
        <v>41</v>
      </c>
      <c r="C1497" t="s">
        <v>703</v>
      </c>
      <c r="D1497">
        <v>6037</v>
      </c>
      <c r="E1497">
        <v>7402</v>
      </c>
      <c r="F1497" t="s">
        <v>143</v>
      </c>
      <c r="G1497" s="1">
        <v>0.81559040000000005</v>
      </c>
      <c r="J1497" t="s">
        <v>347</v>
      </c>
      <c r="K1497" t="s">
        <v>41</v>
      </c>
      <c r="L1497" t="s">
        <v>703</v>
      </c>
      <c r="M1497">
        <v>14878</v>
      </c>
      <c r="N1497">
        <v>11935</v>
      </c>
      <c r="O1497" t="s">
        <v>132</v>
      </c>
      <c r="P1497" s="1">
        <v>1</v>
      </c>
      <c r="S1497" t="s">
        <v>335</v>
      </c>
      <c r="T1497" t="s">
        <v>41</v>
      </c>
      <c r="U1497" t="s">
        <v>703</v>
      </c>
      <c r="V1497">
        <v>13454</v>
      </c>
      <c r="W1497">
        <v>20448</v>
      </c>
      <c r="X1497" t="s">
        <v>328</v>
      </c>
      <c r="Y1497" s="1">
        <v>0.65796169999999998</v>
      </c>
      <c r="AB1497" t="s">
        <v>337</v>
      </c>
      <c r="AC1497" t="s">
        <v>41</v>
      </c>
      <c r="AD1497" t="s">
        <v>26</v>
      </c>
      <c r="AF1497">
        <v>455</v>
      </c>
      <c r="AG1497" t="s">
        <v>328</v>
      </c>
    </row>
    <row r="1498" spans="1:34" x14ac:dyDescent="0.35">
      <c r="A1498" t="s">
        <v>498</v>
      </c>
      <c r="B1498" t="s">
        <v>41</v>
      </c>
      <c r="C1498" t="s">
        <v>703</v>
      </c>
      <c r="D1498">
        <v>10178</v>
      </c>
      <c r="E1498">
        <v>12100</v>
      </c>
      <c r="F1498" t="s">
        <v>143</v>
      </c>
      <c r="G1498" s="1">
        <v>0.84115700000000004</v>
      </c>
      <c r="J1498" t="s">
        <v>347</v>
      </c>
      <c r="K1498" t="s">
        <v>41</v>
      </c>
      <c r="L1498" t="s">
        <v>32</v>
      </c>
      <c r="M1498">
        <v>2185</v>
      </c>
      <c r="N1498">
        <v>2320</v>
      </c>
      <c r="O1498" t="s">
        <v>132</v>
      </c>
      <c r="P1498" s="1">
        <v>0.94181040000000005</v>
      </c>
      <c r="S1498" t="s">
        <v>335</v>
      </c>
      <c r="T1498" t="s">
        <v>41</v>
      </c>
      <c r="U1498" t="s">
        <v>28</v>
      </c>
      <c r="V1498">
        <v>1063</v>
      </c>
      <c r="W1498">
        <v>2504</v>
      </c>
      <c r="X1498" t="s">
        <v>328</v>
      </c>
      <c r="Y1498" s="1">
        <v>0.42452079999999998</v>
      </c>
      <c r="AB1498" t="s">
        <v>337</v>
      </c>
      <c r="AC1498" t="s">
        <v>41</v>
      </c>
      <c r="AD1498" t="s">
        <v>27</v>
      </c>
      <c r="AF1498">
        <v>1225</v>
      </c>
      <c r="AG1498" t="s">
        <v>328</v>
      </c>
    </row>
    <row r="1499" spans="1:34" x14ac:dyDescent="0.35">
      <c r="A1499" t="s">
        <v>499</v>
      </c>
      <c r="B1499" t="s">
        <v>41</v>
      </c>
      <c r="C1499" t="s">
        <v>703</v>
      </c>
      <c r="D1499">
        <v>7729</v>
      </c>
      <c r="E1499">
        <v>9771</v>
      </c>
      <c r="F1499" t="s">
        <v>143</v>
      </c>
      <c r="G1499" s="1">
        <v>0.79101429999999995</v>
      </c>
      <c r="J1499" t="s">
        <v>347</v>
      </c>
      <c r="K1499" t="s">
        <v>41</v>
      </c>
      <c r="L1499" t="s">
        <v>28</v>
      </c>
      <c r="M1499">
        <v>337</v>
      </c>
      <c r="N1499">
        <v>412</v>
      </c>
      <c r="O1499" t="s">
        <v>132</v>
      </c>
      <c r="P1499" s="1">
        <v>0.81796120000000005</v>
      </c>
      <c r="S1499" t="s">
        <v>335</v>
      </c>
      <c r="T1499" t="s">
        <v>41</v>
      </c>
      <c r="U1499" t="s">
        <v>27</v>
      </c>
      <c r="V1499">
        <v>9</v>
      </c>
      <c r="W1499">
        <v>3022</v>
      </c>
      <c r="X1499" t="s">
        <v>328</v>
      </c>
      <c r="Y1499" s="1">
        <v>2.9781999999999999E-3</v>
      </c>
      <c r="AB1499" t="s">
        <v>338</v>
      </c>
      <c r="AC1499" t="s">
        <v>41</v>
      </c>
      <c r="AD1499" t="s">
        <v>32</v>
      </c>
      <c r="AE1499">
        <v>2459</v>
      </c>
      <c r="AF1499">
        <v>4469</v>
      </c>
      <c r="AG1499" t="s">
        <v>132</v>
      </c>
      <c r="AH1499" s="1">
        <v>0.55023500000000003</v>
      </c>
    </row>
    <row r="1500" spans="1:34" x14ac:dyDescent="0.35">
      <c r="A1500" t="s">
        <v>500</v>
      </c>
      <c r="B1500" t="s">
        <v>41</v>
      </c>
      <c r="C1500" t="s">
        <v>703</v>
      </c>
      <c r="D1500">
        <v>12316</v>
      </c>
      <c r="E1500">
        <v>14713</v>
      </c>
      <c r="F1500" t="s">
        <v>143</v>
      </c>
      <c r="G1500" s="1">
        <v>0.83708289999999996</v>
      </c>
      <c r="J1500" t="s">
        <v>347</v>
      </c>
      <c r="K1500" t="s">
        <v>41</v>
      </c>
      <c r="L1500" t="s">
        <v>27</v>
      </c>
      <c r="M1500">
        <v>145</v>
      </c>
      <c r="N1500">
        <v>687</v>
      </c>
      <c r="O1500" t="s">
        <v>132</v>
      </c>
      <c r="P1500" s="1">
        <v>0.21106259999999999</v>
      </c>
      <c r="S1500" t="s">
        <v>335</v>
      </c>
      <c r="T1500" t="s">
        <v>41</v>
      </c>
      <c r="U1500" t="s">
        <v>26</v>
      </c>
      <c r="W1500">
        <v>1801</v>
      </c>
      <c r="X1500" t="s">
        <v>328</v>
      </c>
      <c r="AB1500" t="s">
        <v>338</v>
      </c>
      <c r="AC1500" t="s">
        <v>41</v>
      </c>
      <c r="AD1500" t="s">
        <v>703</v>
      </c>
      <c r="AE1500">
        <v>1637</v>
      </c>
      <c r="AF1500">
        <v>16114</v>
      </c>
      <c r="AG1500" t="s">
        <v>132</v>
      </c>
      <c r="AH1500" s="1">
        <v>0.1015887</v>
      </c>
    </row>
    <row r="1501" spans="1:34" x14ac:dyDescent="0.35">
      <c r="A1501" t="s">
        <v>501</v>
      </c>
      <c r="B1501" t="s">
        <v>68</v>
      </c>
      <c r="C1501" t="s">
        <v>703</v>
      </c>
      <c r="D1501">
        <v>8586</v>
      </c>
      <c r="E1501">
        <v>9951</v>
      </c>
      <c r="F1501" t="s">
        <v>143</v>
      </c>
      <c r="G1501" s="1">
        <v>0.86282780000000003</v>
      </c>
      <c r="J1501" t="s">
        <v>347</v>
      </c>
      <c r="K1501" t="s">
        <v>41</v>
      </c>
      <c r="L1501" t="s">
        <v>26</v>
      </c>
      <c r="M1501">
        <v>3</v>
      </c>
      <c r="N1501">
        <v>449</v>
      </c>
      <c r="O1501" t="s">
        <v>132</v>
      </c>
      <c r="P1501" s="1">
        <v>6.6814999999999999E-3</v>
      </c>
      <c r="S1501" t="s">
        <v>336</v>
      </c>
      <c r="T1501" t="s">
        <v>41</v>
      </c>
      <c r="U1501" t="s">
        <v>32</v>
      </c>
      <c r="V1501">
        <v>3652</v>
      </c>
      <c r="W1501">
        <v>4106</v>
      </c>
      <c r="X1501" t="s">
        <v>328</v>
      </c>
      <c r="Y1501" s="1">
        <v>0.8894301</v>
      </c>
      <c r="AB1501" t="s">
        <v>338</v>
      </c>
      <c r="AC1501" t="s">
        <v>41</v>
      </c>
      <c r="AD1501" t="s">
        <v>28</v>
      </c>
      <c r="AE1501">
        <v>2</v>
      </c>
      <c r="AF1501">
        <v>1102</v>
      </c>
      <c r="AG1501" t="s">
        <v>132</v>
      </c>
      <c r="AH1501" s="1">
        <v>1.8148999999999999E-3</v>
      </c>
    </row>
    <row r="1502" spans="1:34" x14ac:dyDescent="0.35">
      <c r="A1502" t="s">
        <v>502</v>
      </c>
      <c r="B1502" t="s">
        <v>68</v>
      </c>
      <c r="C1502" t="s">
        <v>703</v>
      </c>
      <c r="D1502">
        <v>9162</v>
      </c>
      <c r="E1502">
        <v>11096</v>
      </c>
      <c r="F1502" t="s">
        <v>143</v>
      </c>
      <c r="G1502" s="1">
        <v>0.82570299999999996</v>
      </c>
      <c r="J1502" t="s">
        <v>348</v>
      </c>
      <c r="K1502" t="s">
        <v>41</v>
      </c>
      <c r="L1502" t="s">
        <v>703</v>
      </c>
      <c r="M1502">
        <v>2557</v>
      </c>
      <c r="N1502">
        <v>2553</v>
      </c>
      <c r="O1502" t="s">
        <v>132</v>
      </c>
      <c r="P1502" s="1">
        <v>1.0015670000000001</v>
      </c>
      <c r="S1502" t="s">
        <v>336</v>
      </c>
      <c r="T1502" t="s">
        <v>41</v>
      </c>
      <c r="U1502" t="s">
        <v>703</v>
      </c>
      <c r="V1502">
        <v>11380</v>
      </c>
      <c r="W1502">
        <v>16703</v>
      </c>
      <c r="X1502" t="s">
        <v>328</v>
      </c>
      <c r="Y1502" s="1">
        <v>0.68131470000000005</v>
      </c>
      <c r="AB1502" t="s">
        <v>338</v>
      </c>
      <c r="AC1502" t="s">
        <v>41</v>
      </c>
      <c r="AD1502" t="s">
        <v>26</v>
      </c>
      <c r="AF1502">
        <v>911</v>
      </c>
      <c r="AG1502" t="s">
        <v>132</v>
      </c>
    </row>
    <row r="1503" spans="1:34" x14ac:dyDescent="0.35">
      <c r="A1503" t="s">
        <v>503</v>
      </c>
      <c r="B1503" t="s">
        <v>41</v>
      </c>
      <c r="C1503" t="s">
        <v>703</v>
      </c>
      <c r="D1503">
        <v>13929</v>
      </c>
      <c r="E1503">
        <v>15543</v>
      </c>
      <c r="F1503" t="s">
        <v>143</v>
      </c>
      <c r="G1503" s="1">
        <v>0.89615909999999999</v>
      </c>
      <c r="J1503" t="s">
        <v>348</v>
      </c>
      <c r="K1503" t="s">
        <v>41</v>
      </c>
      <c r="L1503" t="s">
        <v>32</v>
      </c>
      <c r="M1503">
        <v>535</v>
      </c>
      <c r="N1503">
        <v>549</v>
      </c>
      <c r="O1503" t="s">
        <v>132</v>
      </c>
      <c r="P1503" s="1">
        <v>0.97449909999999995</v>
      </c>
      <c r="S1503" t="s">
        <v>336</v>
      </c>
      <c r="T1503" t="s">
        <v>41</v>
      </c>
      <c r="U1503" t="s">
        <v>28</v>
      </c>
      <c r="V1503">
        <v>520</v>
      </c>
      <c r="W1503">
        <v>1326</v>
      </c>
      <c r="X1503" t="s">
        <v>328</v>
      </c>
      <c r="Y1503" s="1">
        <v>0.39215689999999997</v>
      </c>
      <c r="AB1503" t="s">
        <v>338</v>
      </c>
      <c r="AC1503" t="s">
        <v>41</v>
      </c>
      <c r="AD1503" t="s">
        <v>27</v>
      </c>
      <c r="AF1503">
        <v>1350</v>
      </c>
      <c r="AG1503" t="s">
        <v>132</v>
      </c>
    </row>
    <row r="1504" spans="1:34" x14ac:dyDescent="0.35">
      <c r="A1504" t="s">
        <v>504</v>
      </c>
      <c r="B1504" t="s">
        <v>68</v>
      </c>
      <c r="C1504" t="s">
        <v>703</v>
      </c>
      <c r="D1504">
        <v>13809</v>
      </c>
      <c r="E1504">
        <v>11449</v>
      </c>
      <c r="F1504" t="s">
        <v>143</v>
      </c>
      <c r="G1504" s="1">
        <v>1</v>
      </c>
      <c r="J1504" t="s">
        <v>348</v>
      </c>
      <c r="K1504" t="s">
        <v>41</v>
      </c>
      <c r="L1504" t="s">
        <v>28</v>
      </c>
      <c r="M1504">
        <v>63</v>
      </c>
      <c r="N1504">
        <v>80</v>
      </c>
      <c r="O1504" t="s">
        <v>132</v>
      </c>
      <c r="P1504" s="1">
        <v>0.78749999999999998</v>
      </c>
      <c r="S1504" t="s">
        <v>336</v>
      </c>
      <c r="T1504" t="s">
        <v>41</v>
      </c>
      <c r="U1504" t="s">
        <v>27</v>
      </c>
      <c r="V1504">
        <v>1</v>
      </c>
      <c r="W1504">
        <v>1830</v>
      </c>
      <c r="X1504" t="s">
        <v>328</v>
      </c>
      <c r="Y1504" s="1">
        <v>5.4640000000000005E-4</v>
      </c>
      <c r="AB1504" t="s">
        <v>339</v>
      </c>
      <c r="AC1504" t="s">
        <v>41</v>
      </c>
      <c r="AD1504" t="s">
        <v>32</v>
      </c>
      <c r="AE1504">
        <v>1718</v>
      </c>
      <c r="AF1504">
        <v>2595</v>
      </c>
      <c r="AG1504" t="s">
        <v>132</v>
      </c>
      <c r="AH1504" s="1">
        <v>0.66204240000000003</v>
      </c>
    </row>
    <row r="1505" spans="1:34" x14ac:dyDescent="0.35">
      <c r="A1505" t="s">
        <v>505</v>
      </c>
      <c r="B1505" t="s">
        <v>68</v>
      </c>
      <c r="C1505" t="s">
        <v>703</v>
      </c>
      <c r="D1505">
        <v>7558</v>
      </c>
      <c r="E1505">
        <v>7153</v>
      </c>
      <c r="F1505" t="s">
        <v>143</v>
      </c>
      <c r="G1505" s="1">
        <v>1</v>
      </c>
      <c r="J1505" t="s">
        <v>348</v>
      </c>
      <c r="K1505" t="s">
        <v>41</v>
      </c>
      <c r="L1505" t="s">
        <v>27</v>
      </c>
      <c r="M1505">
        <v>45</v>
      </c>
      <c r="N1505">
        <v>115</v>
      </c>
      <c r="O1505" t="s">
        <v>132</v>
      </c>
      <c r="P1505" s="1">
        <v>0.39130429999999999</v>
      </c>
      <c r="S1505" t="s">
        <v>336</v>
      </c>
      <c r="T1505" t="s">
        <v>41</v>
      </c>
      <c r="U1505" t="s">
        <v>26</v>
      </c>
      <c r="W1505">
        <v>1169</v>
      </c>
      <c r="X1505" t="s">
        <v>328</v>
      </c>
      <c r="AB1505" t="s">
        <v>339</v>
      </c>
      <c r="AC1505" t="s">
        <v>41</v>
      </c>
      <c r="AD1505" t="s">
        <v>703</v>
      </c>
      <c r="AE1505">
        <v>870</v>
      </c>
      <c r="AF1505">
        <v>7514</v>
      </c>
      <c r="AG1505" t="s">
        <v>132</v>
      </c>
      <c r="AH1505" s="1">
        <v>0.1157839</v>
      </c>
    </row>
    <row r="1506" spans="1:34" x14ac:dyDescent="0.35">
      <c r="A1506" t="s">
        <v>506</v>
      </c>
      <c r="B1506" t="s">
        <v>41</v>
      </c>
      <c r="C1506" t="s">
        <v>703</v>
      </c>
      <c r="D1506">
        <v>10764</v>
      </c>
      <c r="E1506">
        <v>12586</v>
      </c>
      <c r="F1506" t="s">
        <v>143</v>
      </c>
      <c r="G1506" s="1">
        <v>0.855236</v>
      </c>
      <c r="J1506" t="s">
        <v>348</v>
      </c>
      <c r="K1506" t="s">
        <v>41</v>
      </c>
      <c r="L1506" t="s">
        <v>26</v>
      </c>
      <c r="N1506">
        <v>100</v>
      </c>
      <c r="O1506" t="s">
        <v>132</v>
      </c>
      <c r="S1506" t="s">
        <v>337</v>
      </c>
      <c r="T1506" t="s">
        <v>41</v>
      </c>
      <c r="U1506" t="s">
        <v>32</v>
      </c>
      <c r="V1506">
        <v>4043</v>
      </c>
      <c r="W1506">
        <v>4378</v>
      </c>
      <c r="X1506" t="s">
        <v>328</v>
      </c>
      <c r="Y1506" s="1">
        <v>0.923481</v>
      </c>
      <c r="AB1506" t="s">
        <v>339</v>
      </c>
      <c r="AC1506" t="s">
        <v>41</v>
      </c>
      <c r="AD1506" t="s">
        <v>28</v>
      </c>
      <c r="AE1506">
        <v>3</v>
      </c>
      <c r="AF1506">
        <v>1072</v>
      </c>
      <c r="AG1506" t="s">
        <v>132</v>
      </c>
      <c r="AH1506" s="1">
        <v>2.7985000000000002E-3</v>
      </c>
    </row>
    <row r="1507" spans="1:34" x14ac:dyDescent="0.35">
      <c r="A1507" t="s">
        <v>507</v>
      </c>
      <c r="B1507" t="s">
        <v>41</v>
      </c>
      <c r="C1507" t="s">
        <v>703</v>
      </c>
      <c r="D1507">
        <v>10745</v>
      </c>
      <c r="E1507">
        <v>12551</v>
      </c>
      <c r="F1507" t="s">
        <v>143</v>
      </c>
      <c r="G1507" s="1">
        <v>0.85610710000000001</v>
      </c>
      <c r="J1507" t="s">
        <v>349</v>
      </c>
      <c r="K1507" t="s">
        <v>41</v>
      </c>
      <c r="L1507" t="s">
        <v>703</v>
      </c>
      <c r="M1507">
        <v>7735</v>
      </c>
      <c r="N1507">
        <v>8474</v>
      </c>
      <c r="O1507" t="s">
        <v>328</v>
      </c>
      <c r="P1507" s="1">
        <v>0.9127921</v>
      </c>
      <c r="S1507" t="s">
        <v>337</v>
      </c>
      <c r="T1507" t="s">
        <v>41</v>
      </c>
      <c r="U1507" t="s">
        <v>703</v>
      </c>
      <c r="V1507">
        <v>6150</v>
      </c>
      <c r="W1507">
        <v>8865</v>
      </c>
      <c r="X1507" t="s">
        <v>328</v>
      </c>
      <c r="Y1507" s="1">
        <v>0.69373940000000001</v>
      </c>
      <c r="AB1507" t="s">
        <v>339</v>
      </c>
      <c r="AC1507" t="s">
        <v>41</v>
      </c>
      <c r="AD1507" t="s">
        <v>26</v>
      </c>
      <c r="AF1507">
        <v>429</v>
      </c>
      <c r="AG1507" t="s">
        <v>132</v>
      </c>
    </row>
    <row r="1508" spans="1:34" x14ac:dyDescent="0.35">
      <c r="A1508" t="s">
        <v>508</v>
      </c>
      <c r="B1508" t="s">
        <v>41</v>
      </c>
      <c r="C1508" t="s">
        <v>703</v>
      </c>
      <c r="D1508">
        <v>6061</v>
      </c>
      <c r="E1508">
        <v>7010</v>
      </c>
      <c r="F1508" t="s">
        <v>143</v>
      </c>
      <c r="G1508" s="1">
        <v>0.864622</v>
      </c>
      <c r="J1508" t="s">
        <v>349</v>
      </c>
      <c r="K1508" t="s">
        <v>41</v>
      </c>
      <c r="L1508" t="s">
        <v>32</v>
      </c>
      <c r="M1508">
        <v>1882</v>
      </c>
      <c r="N1508">
        <v>2138</v>
      </c>
      <c r="O1508" t="s">
        <v>328</v>
      </c>
      <c r="P1508" s="1">
        <v>0.88026190000000004</v>
      </c>
      <c r="S1508" t="s">
        <v>337</v>
      </c>
      <c r="T1508" t="s">
        <v>41</v>
      </c>
      <c r="U1508" t="s">
        <v>28</v>
      </c>
      <c r="V1508">
        <v>707</v>
      </c>
      <c r="W1508">
        <v>1491</v>
      </c>
      <c r="X1508" t="s">
        <v>328</v>
      </c>
      <c r="Y1508" s="1">
        <v>0.4741784</v>
      </c>
      <c r="AB1508" t="s">
        <v>339</v>
      </c>
      <c r="AC1508" t="s">
        <v>41</v>
      </c>
      <c r="AD1508" t="s">
        <v>27</v>
      </c>
      <c r="AF1508">
        <v>913</v>
      </c>
      <c r="AG1508" t="s">
        <v>132</v>
      </c>
    </row>
    <row r="1509" spans="1:34" x14ac:dyDescent="0.35">
      <c r="A1509" t="s">
        <v>509</v>
      </c>
      <c r="B1509" t="s">
        <v>41</v>
      </c>
      <c r="C1509" t="s">
        <v>703</v>
      </c>
      <c r="D1509">
        <v>10310</v>
      </c>
      <c r="E1509">
        <v>11909</v>
      </c>
      <c r="F1509" t="s">
        <v>143</v>
      </c>
      <c r="G1509" s="1">
        <v>0.86573180000000005</v>
      </c>
      <c r="J1509" t="s">
        <v>349</v>
      </c>
      <c r="K1509" t="s">
        <v>41</v>
      </c>
      <c r="L1509" t="s">
        <v>28</v>
      </c>
      <c r="M1509">
        <v>135</v>
      </c>
      <c r="N1509">
        <v>242</v>
      </c>
      <c r="O1509" t="s">
        <v>328</v>
      </c>
      <c r="P1509" s="1">
        <v>0.55785130000000005</v>
      </c>
      <c r="S1509" t="s">
        <v>337</v>
      </c>
      <c r="T1509" t="s">
        <v>41</v>
      </c>
      <c r="U1509" t="s">
        <v>27</v>
      </c>
      <c r="V1509">
        <v>5</v>
      </c>
      <c r="W1509">
        <v>1225</v>
      </c>
      <c r="X1509" t="s">
        <v>328</v>
      </c>
      <c r="Y1509" s="1">
        <v>4.0816000000000003E-3</v>
      </c>
      <c r="AB1509" t="s">
        <v>340</v>
      </c>
      <c r="AC1509" t="s">
        <v>41</v>
      </c>
      <c r="AD1509" t="s">
        <v>32</v>
      </c>
      <c r="AE1509">
        <v>3516</v>
      </c>
      <c r="AF1509">
        <v>6004</v>
      </c>
      <c r="AG1509" t="s">
        <v>328</v>
      </c>
      <c r="AH1509" s="1">
        <v>0.58560959999999995</v>
      </c>
    </row>
    <row r="1510" spans="1:34" x14ac:dyDescent="0.35">
      <c r="A1510" t="s">
        <v>510</v>
      </c>
      <c r="B1510" t="s">
        <v>41</v>
      </c>
      <c r="C1510" t="s">
        <v>703</v>
      </c>
      <c r="D1510">
        <v>1407</v>
      </c>
      <c r="E1510">
        <v>1717</v>
      </c>
      <c r="F1510" t="s">
        <v>143</v>
      </c>
      <c r="G1510" s="1">
        <v>0.81945250000000003</v>
      </c>
      <c r="J1510" t="s">
        <v>349</v>
      </c>
      <c r="K1510" t="s">
        <v>41</v>
      </c>
      <c r="L1510" t="s">
        <v>27</v>
      </c>
      <c r="M1510">
        <v>135</v>
      </c>
      <c r="N1510">
        <v>398</v>
      </c>
      <c r="O1510" t="s">
        <v>328</v>
      </c>
      <c r="P1510" s="1">
        <v>0.339196</v>
      </c>
      <c r="S1510" t="s">
        <v>337</v>
      </c>
      <c r="T1510" t="s">
        <v>41</v>
      </c>
      <c r="U1510" t="s">
        <v>26</v>
      </c>
      <c r="W1510">
        <v>455</v>
      </c>
      <c r="X1510" t="s">
        <v>328</v>
      </c>
      <c r="AB1510" t="s">
        <v>340</v>
      </c>
      <c r="AC1510" t="s">
        <v>41</v>
      </c>
      <c r="AD1510" t="s">
        <v>703</v>
      </c>
      <c r="AE1510">
        <v>2331</v>
      </c>
      <c r="AF1510">
        <v>20050</v>
      </c>
      <c r="AG1510" t="s">
        <v>328</v>
      </c>
      <c r="AH1510" s="1">
        <v>0.1162594</v>
      </c>
    </row>
    <row r="1511" spans="1:34" x14ac:dyDescent="0.35">
      <c r="A1511" t="s">
        <v>511</v>
      </c>
      <c r="B1511" t="s">
        <v>41</v>
      </c>
      <c r="C1511" t="s">
        <v>703</v>
      </c>
      <c r="D1511">
        <v>10051</v>
      </c>
      <c r="E1511">
        <v>11941</v>
      </c>
      <c r="F1511" t="s">
        <v>143</v>
      </c>
      <c r="G1511" s="1">
        <v>0.84172179999999996</v>
      </c>
      <c r="J1511" t="s">
        <v>349</v>
      </c>
      <c r="K1511" t="s">
        <v>41</v>
      </c>
      <c r="L1511" t="s">
        <v>26</v>
      </c>
      <c r="M1511">
        <v>3</v>
      </c>
      <c r="N1511">
        <v>401</v>
      </c>
      <c r="O1511" t="s">
        <v>328</v>
      </c>
      <c r="P1511" s="1">
        <v>7.4812999999999998E-3</v>
      </c>
      <c r="S1511" t="s">
        <v>338</v>
      </c>
      <c r="T1511" t="s">
        <v>41</v>
      </c>
      <c r="U1511" t="s">
        <v>32</v>
      </c>
      <c r="V1511">
        <v>3639</v>
      </c>
      <c r="W1511">
        <v>4469</v>
      </c>
      <c r="X1511" t="s">
        <v>132</v>
      </c>
      <c r="Y1511" s="1">
        <v>0.81427609999999995</v>
      </c>
      <c r="AB1511" t="s">
        <v>340</v>
      </c>
      <c r="AC1511" t="s">
        <v>41</v>
      </c>
      <c r="AD1511" t="s">
        <v>28</v>
      </c>
      <c r="AE1511">
        <v>3</v>
      </c>
      <c r="AF1511">
        <v>1725</v>
      </c>
      <c r="AG1511" t="s">
        <v>328</v>
      </c>
      <c r="AH1511" s="1">
        <v>1.7390999999999999E-3</v>
      </c>
    </row>
    <row r="1512" spans="1:34" x14ac:dyDescent="0.35">
      <c r="A1512" t="s">
        <v>512</v>
      </c>
      <c r="B1512" t="s">
        <v>41</v>
      </c>
      <c r="C1512" t="s">
        <v>703</v>
      </c>
      <c r="D1512">
        <v>9074</v>
      </c>
      <c r="E1512">
        <v>10960</v>
      </c>
      <c r="F1512" t="s">
        <v>143</v>
      </c>
      <c r="G1512" s="1">
        <v>0.82791970000000004</v>
      </c>
      <c r="J1512" t="s">
        <v>350</v>
      </c>
      <c r="K1512" t="s">
        <v>41</v>
      </c>
      <c r="L1512" t="s">
        <v>32</v>
      </c>
      <c r="M1512">
        <v>1049</v>
      </c>
      <c r="N1512">
        <v>1032</v>
      </c>
      <c r="O1512" t="s">
        <v>42</v>
      </c>
      <c r="P1512" s="1">
        <v>1</v>
      </c>
      <c r="S1512" t="s">
        <v>338</v>
      </c>
      <c r="T1512" t="s">
        <v>41</v>
      </c>
      <c r="U1512" t="s">
        <v>703</v>
      </c>
      <c r="V1512">
        <v>10133</v>
      </c>
      <c r="W1512">
        <v>16114</v>
      </c>
      <c r="X1512" t="s">
        <v>132</v>
      </c>
      <c r="Y1512" s="1">
        <v>0.62883199999999995</v>
      </c>
      <c r="AB1512" t="s">
        <v>340</v>
      </c>
      <c r="AC1512" t="s">
        <v>41</v>
      </c>
      <c r="AD1512" t="s">
        <v>26</v>
      </c>
      <c r="AF1512">
        <v>1354</v>
      </c>
      <c r="AG1512" t="s">
        <v>328</v>
      </c>
    </row>
    <row r="1513" spans="1:34" x14ac:dyDescent="0.35">
      <c r="A1513" t="s">
        <v>513</v>
      </c>
      <c r="B1513" t="s">
        <v>41</v>
      </c>
      <c r="C1513" t="s">
        <v>703</v>
      </c>
      <c r="D1513">
        <v>6200</v>
      </c>
      <c r="E1513">
        <v>8765</v>
      </c>
      <c r="F1513" t="s">
        <v>42</v>
      </c>
      <c r="G1513" s="1">
        <v>0.70735879999999995</v>
      </c>
      <c r="J1513" t="s">
        <v>350</v>
      </c>
      <c r="K1513" t="s">
        <v>41</v>
      </c>
      <c r="L1513" t="s">
        <v>703</v>
      </c>
      <c r="M1513">
        <v>7964</v>
      </c>
      <c r="N1513">
        <v>8308</v>
      </c>
      <c r="O1513" t="s">
        <v>42</v>
      </c>
      <c r="P1513" s="1">
        <v>0.9585941</v>
      </c>
      <c r="S1513" t="s">
        <v>338</v>
      </c>
      <c r="T1513" t="s">
        <v>41</v>
      </c>
      <c r="U1513" t="s">
        <v>28</v>
      </c>
      <c r="V1513">
        <v>371</v>
      </c>
      <c r="W1513">
        <v>1102</v>
      </c>
      <c r="X1513" t="s">
        <v>132</v>
      </c>
      <c r="Y1513" s="1">
        <v>0.33666059999999998</v>
      </c>
      <c r="AB1513" t="s">
        <v>340</v>
      </c>
      <c r="AC1513" t="s">
        <v>41</v>
      </c>
      <c r="AD1513" t="s">
        <v>27</v>
      </c>
      <c r="AF1513">
        <v>2181</v>
      </c>
      <c r="AG1513" t="s">
        <v>328</v>
      </c>
    </row>
    <row r="1514" spans="1:34" x14ac:dyDescent="0.35">
      <c r="A1514" t="s">
        <v>514</v>
      </c>
      <c r="B1514" t="s">
        <v>41</v>
      </c>
      <c r="C1514" t="s">
        <v>703</v>
      </c>
      <c r="D1514">
        <v>3919</v>
      </c>
      <c r="E1514">
        <v>5169</v>
      </c>
      <c r="F1514" t="s">
        <v>132</v>
      </c>
      <c r="G1514" s="1">
        <v>0.75817369999999995</v>
      </c>
      <c r="J1514" t="s">
        <v>350</v>
      </c>
      <c r="K1514" t="s">
        <v>41</v>
      </c>
      <c r="L1514" t="s">
        <v>28</v>
      </c>
      <c r="M1514">
        <v>229</v>
      </c>
      <c r="N1514">
        <v>890</v>
      </c>
      <c r="O1514" t="s">
        <v>42</v>
      </c>
      <c r="P1514" s="1">
        <v>0.25730340000000002</v>
      </c>
      <c r="S1514" t="s">
        <v>338</v>
      </c>
      <c r="T1514" t="s">
        <v>41</v>
      </c>
      <c r="U1514" t="s">
        <v>26</v>
      </c>
      <c r="W1514">
        <v>911</v>
      </c>
      <c r="X1514" t="s">
        <v>132</v>
      </c>
      <c r="AB1514" t="s">
        <v>341</v>
      </c>
      <c r="AC1514" t="s">
        <v>41</v>
      </c>
      <c r="AD1514" t="s">
        <v>32</v>
      </c>
      <c r="AE1514">
        <v>2270</v>
      </c>
      <c r="AF1514">
        <v>3418</v>
      </c>
      <c r="AG1514" t="s">
        <v>132</v>
      </c>
      <c r="AH1514" s="1">
        <v>0.66413100000000003</v>
      </c>
    </row>
    <row r="1515" spans="1:34" x14ac:dyDescent="0.35">
      <c r="A1515" t="s">
        <v>515</v>
      </c>
      <c r="B1515" t="s">
        <v>41</v>
      </c>
      <c r="C1515" t="s">
        <v>703</v>
      </c>
      <c r="D1515">
        <v>1665</v>
      </c>
      <c r="E1515">
        <v>2147</v>
      </c>
      <c r="F1515" t="s">
        <v>132</v>
      </c>
      <c r="G1515" s="1">
        <v>0.77550070000000004</v>
      </c>
      <c r="J1515" t="s">
        <v>350</v>
      </c>
      <c r="K1515" t="s">
        <v>41</v>
      </c>
      <c r="L1515" t="s">
        <v>27</v>
      </c>
      <c r="M1515">
        <v>190</v>
      </c>
      <c r="N1515">
        <v>1298</v>
      </c>
      <c r="O1515" t="s">
        <v>42</v>
      </c>
      <c r="P1515" s="1">
        <v>0.14637900000000001</v>
      </c>
      <c r="S1515" t="s">
        <v>338</v>
      </c>
      <c r="T1515" t="s">
        <v>41</v>
      </c>
      <c r="U1515" t="s">
        <v>27</v>
      </c>
      <c r="W1515">
        <v>1350</v>
      </c>
      <c r="X1515" t="s">
        <v>132</v>
      </c>
      <c r="AB1515" t="s">
        <v>341</v>
      </c>
      <c r="AC1515" t="s">
        <v>41</v>
      </c>
      <c r="AD1515" t="s">
        <v>703</v>
      </c>
      <c r="AE1515">
        <v>675</v>
      </c>
      <c r="AF1515">
        <v>5870</v>
      </c>
      <c r="AG1515" t="s">
        <v>132</v>
      </c>
      <c r="AH1515" s="1">
        <v>0.1149915</v>
      </c>
    </row>
    <row r="1516" spans="1:34" x14ac:dyDescent="0.35">
      <c r="A1516" t="s">
        <v>516</v>
      </c>
      <c r="B1516" t="s">
        <v>41</v>
      </c>
      <c r="C1516" t="s">
        <v>703</v>
      </c>
      <c r="D1516">
        <v>1464</v>
      </c>
      <c r="E1516">
        <v>1929</v>
      </c>
      <c r="F1516" t="s">
        <v>132</v>
      </c>
      <c r="G1516" s="1">
        <v>0.75894249999999996</v>
      </c>
      <c r="J1516" t="s">
        <v>350</v>
      </c>
      <c r="K1516" t="s">
        <v>41</v>
      </c>
      <c r="L1516" t="s">
        <v>26</v>
      </c>
      <c r="M1516">
        <v>1</v>
      </c>
      <c r="N1516">
        <v>616</v>
      </c>
      <c r="O1516" t="s">
        <v>42</v>
      </c>
      <c r="P1516" s="1">
        <v>1.6234000000000001E-3</v>
      </c>
      <c r="S1516" t="s">
        <v>339</v>
      </c>
      <c r="T1516" t="s">
        <v>41</v>
      </c>
      <c r="U1516" t="s">
        <v>32</v>
      </c>
      <c r="V1516">
        <v>2315</v>
      </c>
      <c r="W1516">
        <v>2595</v>
      </c>
      <c r="X1516" t="s">
        <v>132</v>
      </c>
      <c r="Y1516" s="1">
        <v>0.89210020000000001</v>
      </c>
      <c r="AB1516" t="s">
        <v>341</v>
      </c>
      <c r="AC1516" t="s">
        <v>41</v>
      </c>
      <c r="AD1516" t="s">
        <v>26</v>
      </c>
      <c r="AF1516">
        <v>371</v>
      </c>
      <c r="AG1516" t="s">
        <v>132</v>
      </c>
    </row>
    <row r="1517" spans="1:34" x14ac:dyDescent="0.35">
      <c r="A1517" t="s">
        <v>517</v>
      </c>
      <c r="B1517" t="s">
        <v>41</v>
      </c>
      <c r="C1517" t="s">
        <v>703</v>
      </c>
      <c r="D1517">
        <v>1338</v>
      </c>
      <c r="E1517">
        <v>1684</v>
      </c>
      <c r="F1517" t="s">
        <v>132</v>
      </c>
      <c r="G1517" s="1">
        <v>0.79453680000000004</v>
      </c>
      <c r="J1517" t="s">
        <v>351</v>
      </c>
      <c r="K1517" t="s">
        <v>41</v>
      </c>
      <c r="L1517" t="s">
        <v>32</v>
      </c>
      <c r="M1517">
        <v>260</v>
      </c>
      <c r="N1517">
        <v>270</v>
      </c>
      <c r="O1517" t="s">
        <v>132</v>
      </c>
      <c r="P1517" s="1">
        <v>0.96296300000000001</v>
      </c>
      <c r="S1517" t="s">
        <v>339</v>
      </c>
      <c r="T1517" t="s">
        <v>41</v>
      </c>
      <c r="U1517" t="s">
        <v>703</v>
      </c>
      <c r="V1517">
        <v>5043</v>
      </c>
      <c r="W1517">
        <v>7514</v>
      </c>
      <c r="X1517" t="s">
        <v>132</v>
      </c>
      <c r="Y1517" s="1">
        <v>0.67114720000000005</v>
      </c>
      <c r="AB1517" t="s">
        <v>341</v>
      </c>
      <c r="AC1517" t="s">
        <v>41</v>
      </c>
      <c r="AD1517" t="s">
        <v>28</v>
      </c>
      <c r="AF1517">
        <v>664</v>
      </c>
      <c r="AG1517" t="s">
        <v>132</v>
      </c>
    </row>
    <row r="1518" spans="1:34" x14ac:dyDescent="0.35">
      <c r="A1518" t="s">
        <v>518</v>
      </c>
      <c r="B1518" t="s">
        <v>41</v>
      </c>
      <c r="C1518" t="s">
        <v>703</v>
      </c>
      <c r="D1518">
        <v>12934</v>
      </c>
      <c r="E1518">
        <v>17384</v>
      </c>
      <c r="F1518" t="s">
        <v>519</v>
      </c>
      <c r="G1518" s="1">
        <v>0.7440175</v>
      </c>
      <c r="J1518" t="s">
        <v>351</v>
      </c>
      <c r="K1518" t="s">
        <v>41</v>
      </c>
      <c r="L1518" t="s">
        <v>703</v>
      </c>
      <c r="M1518">
        <v>2327</v>
      </c>
      <c r="N1518">
        <v>2485</v>
      </c>
      <c r="O1518" t="s">
        <v>132</v>
      </c>
      <c r="P1518" s="1">
        <v>0.93641850000000004</v>
      </c>
      <c r="S1518" t="s">
        <v>339</v>
      </c>
      <c r="T1518" t="s">
        <v>41</v>
      </c>
      <c r="U1518" t="s">
        <v>28</v>
      </c>
      <c r="V1518">
        <v>538</v>
      </c>
      <c r="W1518">
        <v>1072</v>
      </c>
      <c r="X1518" t="s">
        <v>132</v>
      </c>
      <c r="Y1518" s="1">
        <v>0.50186569999999997</v>
      </c>
      <c r="AB1518" t="s">
        <v>341</v>
      </c>
      <c r="AC1518" t="s">
        <v>41</v>
      </c>
      <c r="AD1518" t="s">
        <v>27</v>
      </c>
      <c r="AF1518">
        <v>738</v>
      </c>
      <c r="AG1518" t="s">
        <v>132</v>
      </c>
    </row>
    <row r="1519" spans="1:34" x14ac:dyDescent="0.35">
      <c r="A1519" t="s">
        <v>520</v>
      </c>
      <c r="B1519" t="s">
        <v>41</v>
      </c>
      <c r="C1519" t="s">
        <v>703</v>
      </c>
      <c r="D1519">
        <v>8986</v>
      </c>
      <c r="E1519">
        <v>11257</v>
      </c>
      <c r="F1519" t="s">
        <v>519</v>
      </c>
      <c r="G1519" s="1">
        <v>0.79825880000000005</v>
      </c>
      <c r="J1519" t="s">
        <v>351</v>
      </c>
      <c r="K1519" t="s">
        <v>41</v>
      </c>
      <c r="L1519" t="s">
        <v>28</v>
      </c>
      <c r="M1519">
        <v>28</v>
      </c>
      <c r="N1519">
        <v>67</v>
      </c>
      <c r="O1519" t="s">
        <v>132</v>
      </c>
      <c r="P1519" s="1">
        <v>0.41791050000000002</v>
      </c>
      <c r="S1519" t="s">
        <v>339</v>
      </c>
      <c r="T1519" t="s">
        <v>41</v>
      </c>
      <c r="U1519" t="s">
        <v>27</v>
      </c>
      <c r="V1519">
        <v>2</v>
      </c>
      <c r="W1519">
        <v>913</v>
      </c>
      <c r="X1519" t="s">
        <v>132</v>
      </c>
      <c r="Y1519" s="1">
        <v>2.1906E-3</v>
      </c>
      <c r="AB1519" t="s">
        <v>342</v>
      </c>
      <c r="AC1519" t="s">
        <v>41</v>
      </c>
      <c r="AD1519" t="s">
        <v>32</v>
      </c>
      <c r="AE1519">
        <v>3848</v>
      </c>
      <c r="AF1519">
        <v>5942</v>
      </c>
      <c r="AG1519" t="s">
        <v>42</v>
      </c>
      <c r="AH1519" s="1">
        <v>0.64759339999999999</v>
      </c>
    </row>
    <row r="1520" spans="1:34" x14ac:dyDescent="0.35">
      <c r="A1520" t="s">
        <v>521</v>
      </c>
      <c r="B1520" t="s">
        <v>41</v>
      </c>
      <c r="C1520" t="s">
        <v>703</v>
      </c>
      <c r="D1520">
        <v>4340</v>
      </c>
      <c r="E1520">
        <v>5885</v>
      </c>
      <c r="F1520" t="s">
        <v>519</v>
      </c>
      <c r="G1520" s="1">
        <v>0.73746809999999996</v>
      </c>
      <c r="J1520" t="s">
        <v>351</v>
      </c>
      <c r="K1520" t="s">
        <v>41</v>
      </c>
      <c r="L1520" t="s">
        <v>27</v>
      </c>
      <c r="M1520">
        <v>39</v>
      </c>
      <c r="N1520">
        <v>149</v>
      </c>
      <c r="O1520" t="s">
        <v>132</v>
      </c>
      <c r="P1520" s="1">
        <v>0.26174500000000001</v>
      </c>
      <c r="S1520" t="s">
        <v>339</v>
      </c>
      <c r="T1520" t="s">
        <v>41</v>
      </c>
      <c r="U1520" t="s">
        <v>26</v>
      </c>
      <c r="W1520">
        <v>429</v>
      </c>
      <c r="X1520" t="s">
        <v>132</v>
      </c>
      <c r="AB1520" t="s">
        <v>342</v>
      </c>
      <c r="AC1520" t="s">
        <v>41</v>
      </c>
      <c r="AD1520" t="s">
        <v>703</v>
      </c>
      <c r="AE1520">
        <v>1339</v>
      </c>
      <c r="AF1520">
        <v>11057</v>
      </c>
      <c r="AG1520" t="s">
        <v>42</v>
      </c>
      <c r="AH1520" s="1">
        <v>0.12109979999999999</v>
      </c>
    </row>
    <row r="1521" spans="1:34" x14ac:dyDescent="0.35">
      <c r="A1521" t="s">
        <v>522</v>
      </c>
      <c r="B1521" t="s">
        <v>41</v>
      </c>
      <c r="C1521" t="s">
        <v>703</v>
      </c>
      <c r="D1521">
        <v>11669</v>
      </c>
      <c r="E1521">
        <v>13743</v>
      </c>
      <c r="F1521" t="s">
        <v>519</v>
      </c>
      <c r="G1521" s="1">
        <v>0.84908680000000003</v>
      </c>
      <c r="J1521" t="s">
        <v>351</v>
      </c>
      <c r="K1521" t="s">
        <v>41</v>
      </c>
      <c r="L1521" t="s">
        <v>26</v>
      </c>
      <c r="N1521">
        <v>107</v>
      </c>
      <c r="O1521" t="s">
        <v>132</v>
      </c>
      <c r="S1521" t="s">
        <v>340</v>
      </c>
      <c r="T1521" t="s">
        <v>41</v>
      </c>
      <c r="U1521" t="s">
        <v>32</v>
      </c>
      <c r="V1521">
        <v>5165</v>
      </c>
      <c r="W1521">
        <v>6004</v>
      </c>
      <c r="X1521" t="s">
        <v>328</v>
      </c>
      <c r="Y1521" s="1">
        <v>0.86025980000000002</v>
      </c>
      <c r="AB1521" t="s">
        <v>342</v>
      </c>
      <c r="AC1521" t="s">
        <v>41</v>
      </c>
      <c r="AD1521" t="s">
        <v>28</v>
      </c>
      <c r="AE1521">
        <v>5</v>
      </c>
      <c r="AF1521">
        <v>1000</v>
      </c>
      <c r="AG1521" t="s">
        <v>42</v>
      </c>
      <c r="AH1521" s="1">
        <v>5.0000000000000001E-3</v>
      </c>
    </row>
    <row r="1522" spans="1:34" x14ac:dyDescent="0.35">
      <c r="A1522" t="s">
        <v>523</v>
      </c>
      <c r="B1522" t="s">
        <v>41</v>
      </c>
      <c r="C1522" t="s">
        <v>703</v>
      </c>
      <c r="D1522">
        <v>22787</v>
      </c>
      <c r="E1522">
        <v>27917</v>
      </c>
      <c r="F1522" t="s">
        <v>519</v>
      </c>
      <c r="G1522" s="1">
        <v>0.81624099999999999</v>
      </c>
      <c r="J1522" t="s">
        <v>352</v>
      </c>
      <c r="K1522" t="s">
        <v>41</v>
      </c>
      <c r="L1522" t="s">
        <v>703</v>
      </c>
      <c r="M1522">
        <v>10702</v>
      </c>
      <c r="N1522">
        <v>11797</v>
      </c>
      <c r="O1522" t="s">
        <v>132</v>
      </c>
      <c r="P1522" s="1">
        <v>0.90717979999999998</v>
      </c>
      <c r="S1522" t="s">
        <v>340</v>
      </c>
      <c r="T1522" t="s">
        <v>41</v>
      </c>
      <c r="U1522" t="s">
        <v>703</v>
      </c>
      <c r="V1522">
        <v>13146</v>
      </c>
      <c r="W1522">
        <v>20050</v>
      </c>
      <c r="X1522" t="s">
        <v>328</v>
      </c>
      <c r="Y1522" s="1">
        <v>0.65566089999999999</v>
      </c>
      <c r="AB1522" t="s">
        <v>342</v>
      </c>
      <c r="AC1522" t="s">
        <v>41</v>
      </c>
      <c r="AD1522" t="s">
        <v>26</v>
      </c>
      <c r="AF1522">
        <v>614</v>
      </c>
      <c r="AG1522" t="s">
        <v>42</v>
      </c>
    </row>
    <row r="1523" spans="1:34" x14ac:dyDescent="0.35">
      <c r="A1523" t="s">
        <v>524</v>
      </c>
      <c r="B1523" t="s">
        <v>41</v>
      </c>
      <c r="C1523" t="s">
        <v>703</v>
      </c>
      <c r="D1523">
        <v>4505</v>
      </c>
      <c r="E1523">
        <v>5476</v>
      </c>
      <c r="F1523" t="s">
        <v>519</v>
      </c>
      <c r="G1523" s="1">
        <v>0.82268079999999999</v>
      </c>
      <c r="J1523" t="s">
        <v>352</v>
      </c>
      <c r="K1523" t="s">
        <v>41</v>
      </c>
      <c r="L1523" t="s">
        <v>32</v>
      </c>
      <c r="M1523">
        <v>2405</v>
      </c>
      <c r="N1523">
        <v>2858</v>
      </c>
      <c r="O1523" t="s">
        <v>132</v>
      </c>
      <c r="P1523" s="1">
        <v>0.84149750000000001</v>
      </c>
      <c r="S1523" t="s">
        <v>340</v>
      </c>
      <c r="T1523" t="s">
        <v>41</v>
      </c>
      <c r="U1523" t="s">
        <v>28</v>
      </c>
      <c r="V1523">
        <v>690</v>
      </c>
      <c r="W1523">
        <v>1725</v>
      </c>
      <c r="X1523" t="s">
        <v>328</v>
      </c>
      <c r="Y1523" s="1">
        <v>0.4</v>
      </c>
      <c r="AB1523" t="s">
        <v>342</v>
      </c>
      <c r="AC1523" t="s">
        <v>41</v>
      </c>
      <c r="AD1523" t="s">
        <v>27</v>
      </c>
      <c r="AF1523">
        <v>1066</v>
      </c>
      <c r="AG1523" t="s">
        <v>42</v>
      </c>
    </row>
    <row r="1524" spans="1:34" x14ac:dyDescent="0.35">
      <c r="A1524" t="s">
        <v>525</v>
      </c>
      <c r="B1524" t="s">
        <v>41</v>
      </c>
      <c r="C1524" t="s">
        <v>703</v>
      </c>
      <c r="D1524">
        <v>8508</v>
      </c>
      <c r="E1524">
        <v>10537</v>
      </c>
      <c r="F1524" t="s">
        <v>519</v>
      </c>
      <c r="G1524" s="1">
        <v>0.80744050000000001</v>
      </c>
      <c r="J1524" t="s">
        <v>352</v>
      </c>
      <c r="K1524" t="s">
        <v>41</v>
      </c>
      <c r="L1524" t="s">
        <v>28</v>
      </c>
      <c r="M1524">
        <v>174</v>
      </c>
      <c r="N1524">
        <v>375</v>
      </c>
      <c r="O1524" t="s">
        <v>132</v>
      </c>
      <c r="P1524" s="1">
        <v>0.46400000000000002</v>
      </c>
      <c r="S1524" t="s">
        <v>340</v>
      </c>
      <c r="T1524" t="s">
        <v>41</v>
      </c>
      <c r="U1524" t="s">
        <v>27</v>
      </c>
      <c r="V1524">
        <v>5</v>
      </c>
      <c r="W1524">
        <v>2181</v>
      </c>
      <c r="X1524" t="s">
        <v>328</v>
      </c>
      <c r="Y1524" s="1">
        <v>2.2924999999999998E-3</v>
      </c>
      <c r="AB1524" t="s">
        <v>343</v>
      </c>
      <c r="AC1524" t="s">
        <v>41</v>
      </c>
      <c r="AD1524" t="s">
        <v>32</v>
      </c>
      <c r="AE1524">
        <v>2994</v>
      </c>
      <c r="AF1524">
        <v>4734</v>
      </c>
      <c r="AG1524" t="s">
        <v>42</v>
      </c>
      <c r="AH1524" s="1">
        <v>0.63244610000000001</v>
      </c>
    </row>
    <row r="1525" spans="1:34" x14ac:dyDescent="0.35">
      <c r="A1525" t="s">
        <v>526</v>
      </c>
      <c r="B1525" t="s">
        <v>41</v>
      </c>
      <c r="C1525" t="s">
        <v>703</v>
      </c>
      <c r="D1525">
        <v>4429</v>
      </c>
      <c r="E1525">
        <v>6024</v>
      </c>
      <c r="F1525" t="s">
        <v>519</v>
      </c>
      <c r="G1525" s="1">
        <v>0.73522569999999998</v>
      </c>
      <c r="J1525" t="s">
        <v>352</v>
      </c>
      <c r="K1525" t="s">
        <v>41</v>
      </c>
      <c r="L1525" t="s">
        <v>27</v>
      </c>
      <c r="M1525">
        <v>268</v>
      </c>
      <c r="N1525">
        <v>769</v>
      </c>
      <c r="O1525" t="s">
        <v>132</v>
      </c>
      <c r="P1525" s="1">
        <v>0.34850449999999999</v>
      </c>
      <c r="S1525" t="s">
        <v>340</v>
      </c>
      <c r="T1525" t="s">
        <v>41</v>
      </c>
      <c r="U1525" t="s">
        <v>26</v>
      </c>
      <c r="W1525">
        <v>1354</v>
      </c>
      <c r="X1525" t="s">
        <v>328</v>
      </c>
      <c r="AB1525" t="s">
        <v>343</v>
      </c>
      <c r="AC1525" t="s">
        <v>41</v>
      </c>
      <c r="AD1525" t="s">
        <v>703</v>
      </c>
      <c r="AE1525">
        <v>913</v>
      </c>
      <c r="AF1525">
        <v>9211</v>
      </c>
      <c r="AG1525" t="s">
        <v>42</v>
      </c>
      <c r="AH1525" s="1">
        <v>9.9120600000000003E-2</v>
      </c>
    </row>
    <row r="1526" spans="1:34" x14ac:dyDescent="0.35">
      <c r="A1526" t="s">
        <v>527</v>
      </c>
      <c r="B1526" t="s">
        <v>41</v>
      </c>
      <c r="C1526" t="s">
        <v>703</v>
      </c>
      <c r="D1526">
        <v>4327</v>
      </c>
      <c r="E1526">
        <v>5572</v>
      </c>
      <c r="F1526" t="s">
        <v>519</v>
      </c>
      <c r="G1526" s="1">
        <v>0.77656139999999996</v>
      </c>
      <c r="J1526" t="s">
        <v>352</v>
      </c>
      <c r="K1526" t="s">
        <v>41</v>
      </c>
      <c r="L1526" t="s">
        <v>26</v>
      </c>
      <c r="M1526">
        <v>2</v>
      </c>
      <c r="N1526">
        <v>560</v>
      </c>
      <c r="O1526" t="s">
        <v>132</v>
      </c>
      <c r="P1526" s="1">
        <v>3.5714000000000002E-3</v>
      </c>
      <c r="S1526" t="s">
        <v>341</v>
      </c>
      <c r="T1526" t="s">
        <v>41</v>
      </c>
      <c r="U1526" t="s">
        <v>32</v>
      </c>
      <c r="V1526">
        <v>2950</v>
      </c>
      <c r="W1526">
        <v>3418</v>
      </c>
      <c r="X1526" t="s">
        <v>132</v>
      </c>
      <c r="Y1526" s="1">
        <v>0.86307780000000001</v>
      </c>
      <c r="AB1526" t="s">
        <v>343</v>
      </c>
      <c r="AC1526" t="s">
        <v>41</v>
      </c>
      <c r="AD1526" t="s">
        <v>28</v>
      </c>
      <c r="AE1526">
        <v>1</v>
      </c>
      <c r="AF1526">
        <v>837</v>
      </c>
      <c r="AG1526" t="s">
        <v>42</v>
      </c>
      <c r="AH1526" s="1">
        <v>1.1946999999999999E-3</v>
      </c>
    </row>
    <row r="1527" spans="1:34" x14ac:dyDescent="0.35">
      <c r="A1527" t="s">
        <v>528</v>
      </c>
      <c r="B1527" t="s">
        <v>41</v>
      </c>
      <c r="C1527" t="s">
        <v>703</v>
      </c>
      <c r="D1527">
        <v>14030</v>
      </c>
      <c r="E1527">
        <v>17556</v>
      </c>
      <c r="F1527" t="s">
        <v>519</v>
      </c>
      <c r="G1527" s="1">
        <v>0.79915700000000001</v>
      </c>
      <c r="J1527" t="s">
        <v>353</v>
      </c>
      <c r="K1527" t="s">
        <v>41</v>
      </c>
      <c r="L1527" t="s">
        <v>32</v>
      </c>
      <c r="M1527">
        <v>10</v>
      </c>
      <c r="N1527">
        <v>4</v>
      </c>
      <c r="O1527" t="s">
        <v>328</v>
      </c>
      <c r="P1527" s="1">
        <v>1</v>
      </c>
      <c r="S1527" t="s">
        <v>341</v>
      </c>
      <c r="T1527" t="s">
        <v>41</v>
      </c>
      <c r="U1527" t="s">
        <v>703</v>
      </c>
      <c r="V1527">
        <v>3893</v>
      </c>
      <c r="W1527">
        <v>5870</v>
      </c>
      <c r="X1527" t="s">
        <v>132</v>
      </c>
      <c r="Y1527" s="1">
        <v>0.66320270000000003</v>
      </c>
      <c r="AB1527" t="s">
        <v>343</v>
      </c>
      <c r="AC1527" t="s">
        <v>41</v>
      </c>
      <c r="AD1527" t="s">
        <v>26</v>
      </c>
      <c r="AF1527">
        <v>436</v>
      </c>
      <c r="AG1527" t="s">
        <v>42</v>
      </c>
    </row>
    <row r="1528" spans="1:34" x14ac:dyDescent="0.35">
      <c r="A1528" t="s">
        <v>529</v>
      </c>
      <c r="B1528" t="s">
        <v>41</v>
      </c>
      <c r="C1528" t="s">
        <v>703</v>
      </c>
      <c r="D1528">
        <v>11897</v>
      </c>
      <c r="E1528">
        <v>13928</v>
      </c>
      <c r="F1528" t="s">
        <v>530</v>
      </c>
      <c r="G1528" s="1">
        <v>0.85417860000000001</v>
      </c>
      <c r="J1528" t="s">
        <v>353</v>
      </c>
      <c r="K1528" t="s">
        <v>41</v>
      </c>
      <c r="L1528" t="s">
        <v>703</v>
      </c>
      <c r="M1528">
        <v>23</v>
      </c>
      <c r="N1528">
        <v>15</v>
      </c>
      <c r="O1528" t="s">
        <v>328</v>
      </c>
      <c r="P1528" s="1">
        <v>1</v>
      </c>
      <c r="S1528" t="s">
        <v>341</v>
      </c>
      <c r="T1528" t="s">
        <v>41</v>
      </c>
      <c r="U1528" t="s">
        <v>28</v>
      </c>
      <c r="V1528">
        <v>296</v>
      </c>
      <c r="W1528">
        <v>664</v>
      </c>
      <c r="X1528" t="s">
        <v>132</v>
      </c>
      <c r="Y1528" s="1">
        <v>0.44578309999999999</v>
      </c>
      <c r="AB1528" t="s">
        <v>343</v>
      </c>
      <c r="AC1528" t="s">
        <v>41</v>
      </c>
      <c r="AD1528" t="s">
        <v>27</v>
      </c>
      <c r="AF1528">
        <v>859</v>
      </c>
      <c r="AG1528" t="s">
        <v>42</v>
      </c>
    </row>
    <row r="1529" spans="1:34" x14ac:dyDescent="0.35">
      <c r="A1529" t="s">
        <v>531</v>
      </c>
      <c r="B1529" t="s">
        <v>41</v>
      </c>
      <c r="C1529" t="s">
        <v>703</v>
      </c>
      <c r="D1529">
        <v>2669</v>
      </c>
      <c r="E1529">
        <v>3467</v>
      </c>
      <c r="F1529" t="s">
        <v>530</v>
      </c>
      <c r="G1529" s="1">
        <v>0.76982980000000001</v>
      </c>
      <c r="J1529" t="s">
        <v>353</v>
      </c>
      <c r="K1529" t="s">
        <v>41</v>
      </c>
      <c r="L1529" t="s">
        <v>28</v>
      </c>
      <c r="M1529">
        <v>1</v>
      </c>
      <c r="N1529">
        <v>1</v>
      </c>
      <c r="O1529" t="s">
        <v>328</v>
      </c>
      <c r="P1529" s="1">
        <v>1</v>
      </c>
      <c r="S1529" t="s">
        <v>341</v>
      </c>
      <c r="T1529" t="s">
        <v>41</v>
      </c>
      <c r="U1529" t="s">
        <v>27</v>
      </c>
      <c r="V1529">
        <v>1</v>
      </c>
      <c r="W1529">
        <v>738</v>
      </c>
      <c r="X1529" t="s">
        <v>132</v>
      </c>
      <c r="Y1529" s="1">
        <v>1.3550000000000001E-3</v>
      </c>
      <c r="AB1529" t="s">
        <v>344</v>
      </c>
      <c r="AC1529" t="s">
        <v>41</v>
      </c>
      <c r="AD1529" t="s">
        <v>26</v>
      </c>
      <c r="AF1529">
        <v>805</v>
      </c>
      <c r="AG1529" t="s">
        <v>328</v>
      </c>
    </row>
    <row r="1530" spans="1:34" x14ac:dyDescent="0.35">
      <c r="A1530" t="s">
        <v>532</v>
      </c>
      <c r="B1530" t="s">
        <v>41</v>
      </c>
      <c r="C1530" t="s">
        <v>703</v>
      </c>
      <c r="D1530">
        <v>4074</v>
      </c>
      <c r="E1530">
        <v>4582</v>
      </c>
      <c r="F1530" t="s">
        <v>530</v>
      </c>
      <c r="G1530" s="1">
        <v>0.88913140000000002</v>
      </c>
      <c r="J1530" t="s">
        <v>353</v>
      </c>
      <c r="K1530" t="s">
        <v>41</v>
      </c>
      <c r="L1530" t="s">
        <v>26</v>
      </c>
      <c r="N1530">
        <v>1</v>
      </c>
      <c r="O1530" t="s">
        <v>328</v>
      </c>
      <c r="S1530" t="s">
        <v>341</v>
      </c>
      <c r="T1530" t="s">
        <v>41</v>
      </c>
      <c r="U1530" t="s">
        <v>26</v>
      </c>
      <c r="W1530">
        <v>371</v>
      </c>
      <c r="X1530" t="s">
        <v>132</v>
      </c>
      <c r="AB1530" t="s">
        <v>344</v>
      </c>
      <c r="AC1530" t="s">
        <v>41</v>
      </c>
      <c r="AD1530" t="s">
        <v>27</v>
      </c>
      <c r="AF1530">
        <v>1477</v>
      </c>
      <c r="AG1530" t="s">
        <v>328</v>
      </c>
    </row>
    <row r="1531" spans="1:34" x14ac:dyDescent="0.35">
      <c r="A1531" t="s">
        <v>533</v>
      </c>
      <c r="B1531" t="s">
        <v>41</v>
      </c>
      <c r="C1531" t="s">
        <v>703</v>
      </c>
      <c r="D1531">
        <v>13</v>
      </c>
      <c r="E1531">
        <v>8</v>
      </c>
      <c r="F1531" t="s">
        <v>530</v>
      </c>
      <c r="G1531" s="1">
        <v>1</v>
      </c>
      <c r="J1531" t="s">
        <v>353</v>
      </c>
      <c r="K1531" t="s">
        <v>41</v>
      </c>
      <c r="L1531" t="s">
        <v>27</v>
      </c>
      <c r="N1531">
        <v>2</v>
      </c>
      <c r="O1531" t="s">
        <v>328</v>
      </c>
      <c r="S1531" t="s">
        <v>342</v>
      </c>
      <c r="T1531" t="s">
        <v>41</v>
      </c>
      <c r="U1531" t="s">
        <v>32</v>
      </c>
      <c r="V1531">
        <v>5116</v>
      </c>
      <c r="W1531">
        <v>5942</v>
      </c>
      <c r="X1531" t="s">
        <v>42</v>
      </c>
      <c r="Y1531" s="1">
        <v>0.86098960000000002</v>
      </c>
      <c r="AB1531" t="s">
        <v>345</v>
      </c>
      <c r="AC1531" t="s">
        <v>41</v>
      </c>
      <c r="AD1531" t="s">
        <v>32</v>
      </c>
      <c r="AE1531">
        <v>3082</v>
      </c>
      <c r="AF1531">
        <v>5353</v>
      </c>
      <c r="AG1531" t="s">
        <v>328</v>
      </c>
      <c r="AH1531" s="1">
        <v>0.57575189999999998</v>
      </c>
    </row>
    <row r="1532" spans="1:34" x14ac:dyDescent="0.35">
      <c r="A1532" t="s">
        <v>534</v>
      </c>
      <c r="B1532" t="s">
        <v>41</v>
      </c>
      <c r="C1532" t="s">
        <v>703</v>
      </c>
      <c r="D1532">
        <v>7538</v>
      </c>
      <c r="E1532">
        <v>9258</v>
      </c>
      <c r="F1532" t="s">
        <v>519</v>
      </c>
      <c r="G1532" s="1">
        <v>0.81421469999999996</v>
      </c>
      <c r="J1532" t="s">
        <v>354</v>
      </c>
      <c r="K1532" t="s">
        <v>41</v>
      </c>
      <c r="L1532" t="s">
        <v>703</v>
      </c>
      <c r="M1532">
        <v>11</v>
      </c>
      <c r="N1532">
        <v>3</v>
      </c>
      <c r="O1532" t="s">
        <v>328</v>
      </c>
      <c r="P1532" s="1">
        <v>1</v>
      </c>
      <c r="S1532" t="s">
        <v>342</v>
      </c>
      <c r="T1532" t="s">
        <v>41</v>
      </c>
      <c r="U1532" t="s">
        <v>703</v>
      </c>
      <c r="V1532">
        <v>7064</v>
      </c>
      <c r="W1532">
        <v>11057</v>
      </c>
      <c r="X1532" t="s">
        <v>42</v>
      </c>
      <c r="Y1532" s="1">
        <v>0.63887130000000003</v>
      </c>
      <c r="AB1532" t="s">
        <v>345</v>
      </c>
      <c r="AC1532" t="s">
        <v>41</v>
      </c>
      <c r="AD1532" t="s">
        <v>703</v>
      </c>
      <c r="AE1532">
        <v>3120</v>
      </c>
      <c r="AF1532">
        <v>24963</v>
      </c>
      <c r="AG1532" t="s">
        <v>328</v>
      </c>
      <c r="AH1532" s="1">
        <v>0.124985</v>
      </c>
    </row>
    <row r="1533" spans="1:34" x14ac:dyDescent="0.35">
      <c r="A1533" t="s">
        <v>535</v>
      </c>
      <c r="B1533" t="s">
        <v>41</v>
      </c>
      <c r="C1533" t="s">
        <v>703</v>
      </c>
      <c r="D1533">
        <v>16062</v>
      </c>
      <c r="E1533">
        <v>19273</v>
      </c>
      <c r="F1533" t="s">
        <v>519</v>
      </c>
      <c r="G1533" s="1">
        <v>0.83339390000000002</v>
      </c>
      <c r="J1533" t="s">
        <v>354</v>
      </c>
      <c r="K1533" t="s">
        <v>41</v>
      </c>
      <c r="L1533" t="s">
        <v>32</v>
      </c>
      <c r="M1533">
        <v>7</v>
      </c>
      <c r="N1533">
        <v>0</v>
      </c>
      <c r="O1533" t="s">
        <v>328</v>
      </c>
      <c r="S1533" t="s">
        <v>342</v>
      </c>
      <c r="T1533" t="s">
        <v>41</v>
      </c>
      <c r="U1533" t="s">
        <v>28</v>
      </c>
      <c r="V1533">
        <v>392</v>
      </c>
      <c r="W1533">
        <v>1000</v>
      </c>
      <c r="X1533" t="s">
        <v>42</v>
      </c>
      <c r="Y1533" s="1">
        <v>0.39200000000000002</v>
      </c>
      <c r="AB1533" t="s">
        <v>345</v>
      </c>
      <c r="AC1533" t="s">
        <v>41</v>
      </c>
      <c r="AD1533" t="s">
        <v>26</v>
      </c>
      <c r="AF1533">
        <v>1158</v>
      </c>
      <c r="AG1533" t="s">
        <v>328</v>
      </c>
    </row>
    <row r="1534" spans="1:34" x14ac:dyDescent="0.35">
      <c r="A1534" t="s">
        <v>536</v>
      </c>
      <c r="B1534" t="s">
        <v>41</v>
      </c>
      <c r="C1534" t="s">
        <v>703</v>
      </c>
      <c r="D1534">
        <v>1737</v>
      </c>
      <c r="E1534">
        <v>1985</v>
      </c>
      <c r="F1534" t="s">
        <v>519</v>
      </c>
      <c r="G1534" s="1">
        <v>0.87506289999999998</v>
      </c>
      <c r="J1534" t="s">
        <v>354</v>
      </c>
      <c r="K1534" t="s">
        <v>41</v>
      </c>
      <c r="L1534" t="s">
        <v>26</v>
      </c>
      <c r="N1534">
        <v>1</v>
      </c>
      <c r="O1534" t="s">
        <v>328</v>
      </c>
      <c r="S1534" t="s">
        <v>342</v>
      </c>
      <c r="T1534" t="s">
        <v>41</v>
      </c>
      <c r="U1534" t="s">
        <v>26</v>
      </c>
      <c r="W1534">
        <v>614</v>
      </c>
      <c r="X1534" t="s">
        <v>42</v>
      </c>
      <c r="AB1534" t="s">
        <v>345</v>
      </c>
      <c r="AC1534" t="s">
        <v>41</v>
      </c>
      <c r="AD1534" t="s">
        <v>28</v>
      </c>
      <c r="AF1534">
        <v>1695</v>
      </c>
      <c r="AG1534" t="s">
        <v>328</v>
      </c>
    </row>
    <row r="1535" spans="1:34" x14ac:dyDescent="0.35">
      <c r="A1535" t="s">
        <v>537</v>
      </c>
      <c r="B1535" t="s">
        <v>41</v>
      </c>
      <c r="C1535" t="s">
        <v>703</v>
      </c>
      <c r="D1535">
        <v>7616</v>
      </c>
      <c r="E1535">
        <v>9369</v>
      </c>
      <c r="F1535" t="s">
        <v>132</v>
      </c>
      <c r="G1535" s="1">
        <v>0.81289359999999999</v>
      </c>
      <c r="J1535" t="s">
        <v>354</v>
      </c>
      <c r="K1535" t="s">
        <v>41</v>
      </c>
      <c r="L1535" t="s">
        <v>28</v>
      </c>
      <c r="N1535">
        <v>1</v>
      </c>
      <c r="O1535" t="s">
        <v>328</v>
      </c>
      <c r="S1535" t="s">
        <v>342</v>
      </c>
      <c r="T1535" t="s">
        <v>41</v>
      </c>
      <c r="U1535" t="s">
        <v>27</v>
      </c>
      <c r="W1535">
        <v>1066</v>
      </c>
      <c r="X1535" t="s">
        <v>42</v>
      </c>
      <c r="AB1535" t="s">
        <v>345</v>
      </c>
      <c r="AC1535" t="s">
        <v>41</v>
      </c>
      <c r="AD1535" t="s">
        <v>27</v>
      </c>
      <c r="AF1535">
        <v>1860</v>
      </c>
      <c r="AG1535" t="s">
        <v>328</v>
      </c>
    </row>
    <row r="1536" spans="1:34" x14ac:dyDescent="0.35">
      <c r="A1536" t="s">
        <v>538</v>
      </c>
      <c r="B1536" t="s">
        <v>41</v>
      </c>
      <c r="C1536" t="s">
        <v>703</v>
      </c>
      <c r="D1536">
        <v>7611</v>
      </c>
      <c r="E1536">
        <v>9356</v>
      </c>
      <c r="F1536" t="s">
        <v>132</v>
      </c>
      <c r="G1536" s="1">
        <v>0.81348869999999995</v>
      </c>
      <c r="J1536" t="s">
        <v>354</v>
      </c>
      <c r="K1536" t="s">
        <v>41</v>
      </c>
      <c r="L1536" t="s">
        <v>27</v>
      </c>
      <c r="N1536">
        <v>0</v>
      </c>
      <c r="O1536" t="s">
        <v>328</v>
      </c>
      <c r="S1536" t="s">
        <v>343</v>
      </c>
      <c r="T1536" t="s">
        <v>41</v>
      </c>
      <c r="U1536" t="s">
        <v>32</v>
      </c>
      <c r="V1536">
        <v>4068</v>
      </c>
      <c r="W1536">
        <v>4734</v>
      </c>
      <c r="X1536" t="s">
        <v>42</v>
      </c>
      <c r="Y1536" s="1">
        <v>0.85931559999999996</v>
      </c>
      <c r="AB1536" t="s">
        <v>346</v>
      </c>
      <c r="AC1536" t="s">
        <v>41</v>
      </c>
      <c r="AD1536" t="s">
        <v>26</v>
      </c>
      <c r="AF1536">
        <v>1795</v>
      </c>
      <c r="AG1536" t="s">
        <v>132</v>
      </c>
    </row>
    <row r="1537" spans="1:34" x14ac:dyDescent="0.35">
      <c r="A1537" t="s">
        <v>539</v>
      </c>
      <c r="B1537" t="s">
        <v>41</v>
      </c>
      <c r="C1537" t="s">
        <v>703</v>
      </c>
      <c r="D1537">
        <v>3966</v>
      </c>
      <c r="E1537">
        <v>4992</v>
      </c>
      <c r="F1537" t="s">
        <v>132</v>
      </c>
      <c r="G1537" s="1">
        <v>0.79447109999999999</v>
      </c>
      <c r="J1537" t="s">
        <v>355</v>
      </c>
      <c r="K1537" t="s">
        <v>41</v>
      </c>
      <c r="L1537" t="s">
        <v>32</v>
      </c>
      <c r="M1537">
        <v>5672</v>
      </c>
      <c r="N1537">
        <v>6190</v>
      </c>
      <c r="O1537" t="s">
        <v>42</v>
      </c>
      <c r="P1537" s="1">
        <v>0.91631660000000004</v>
      </c>
      <c r="S1537" t="s">
        <v>343</v>
      </c>
      <c r="T1537" t="s">
        <v>41</v>
      </c>
      <c r="U1537" t="s">
        <v>703</v>
      </c>
      <c r="V1537">
        <v>5848</v>
      </c>
      <c r="W1537">
        <v>9211</v>
      </c>
      <c r="X1537" t="s">
        <v>42</v>
      </c>
      <c r="Y1537" s="1">
        <v>0.63489309999999999</v>
      </c>
      <c r="AB1537" t="s">
        <v>346</v>
      </c>
      <c r="AC1537" t="s">
        <v>41</v>
      </c>
      <c r="AD1537" t="s">
        <v>27</v>
      </c>
      <c r="AF1537">
        <v>2325</v>
      </c>
      <c r="AG1537" t="s">
        <v>132</v>
      </c>
    </row>
    <row r="1538" spans="1:34" x14ac:dyDescent="0.35">
      <c r="A1538" t="s">
        <v>540</v>
      </c>
      <c r="B1538" t="s">
        <v>41</v>
      </c>
      <c r="C1538" t="s">
        <v>703</v>
      </c>
      <c r="D1538">
        <v>5645</v>
      </c>
      <c r="E1538">
        <v>7327</v>
      </c>
      <c r="F1538" t="s">
        <v>519</v>
      </c>
      <c r="G1538" s="1">
        <v>0.77043810000000001</v>
      </c>
      <c r="J1538" t="s">
        <v>355</v>
      </c>
      <c r="K1538" t="s">
        <v>41</v>
      </c>
      <c r="L1538" t="s">
        <v>28</v>
      </c>
      <c r="M1538">
        <v>2282</v>
      </c>
      <c r="N1538">
        <v>2628</v>
      </c>
      <c r="O1538" t="s">
        <v>42</v>
      </c>
      <c r="P1538" s="1">
        <v>0.86834100000000003</v>
      </c>
      <c r="S1538" t="s">
        <v>343</v>
      </c>
      <c r="T1538" t="s">
        <v>41</v>
      </c>
      <c r="U1538" t="s">
        <v>28</v>
      </c>
      <c r="V1538">
        <v>316</v>
      </c>
      <c r="W1538">
        <v>837</v>
      </c>
      <c r="X1538" t="s">
        <v>42</v>
      </c>
      <c r="Y1538" s="1">
        <v>0.37753880000000001</v>
      </c>
      <c r="AB1538" t="s">
        <v>347</v>
      </c>
      <c r="AC1538" t="s">
        <v>41</v>
      </c>
      <c r="AD1538" t="s">
        <v>32</v>
      </c>
      <c r="AE1538">
        <v>1108</v>
      </c>
      <c r="AF1538">
        <v>2320</v>
      </c>
      <c r="AG1538" t="s">
        <v>132</v>
      </c>
      <c r="AH1538" s="1">
        <v>0.47758620000000002</v>
      </c>
    </row>
    <row r="1539" spans="1:34" x14ac:dyDescent="0.35">
      <c r="A1539" t="s">
        <v>541</v>
      </c>
      <c r="B1539" t="s">
        <v>41</v>
      </c>
      <c r="C1539" t="s">
        <v>703</v>
      </c>
      <c r="D1539">
        <v>4087</v>
      </c>
      <c r="E1539">
        <v>5060</v>
      </c>
      <c r="F1539" t="s">
        <v>519</v>
      </c>
      <c r="G1539" s="1">
        <v>0.80770750000000002</v>
      </c>
      <c r="J1539" t="s">
        <v>355</v>
      </c>
      <c r="K1539" t="s">
        <v>41</v>
      </c>
      <c r="L1539" t="s">
        <v>703</v>
      </c>
      <c r="M1539">
        <v>13016</v>
      </c>
      <c r="N1539">
        <v>15103</v>
      </c>
      <c r="O1539" t="s">
        <v>42</v>
      </c>
      <c r="P1539" s="1">
        <v>0.86181549999999996</v>
      </c>
      <c r="S1539" t="s">
        <v>343</v>
      </c>
      <c r="T1539" t="s">
        <v>41</v>
      </c>
      <c r="U1539" t="s">
        <v>27</v>
      </c>
      <c r="V1539">
        <v>1</v>
      </c>
      <c r="W1539">
        <v>859</v>
      </c>
      <c r="X1539" t="s">
        <v>42</v>
      </c>
      <c r="Y1539" s="1">
        <v>1.1640999999999999E-3</v>
      </c>
      <c r="AB1539" t="s">
        <v>347</v>
      </c>
      <c r="AC1539" t="s">
        <v>41</v>
      </c>
      <c r="AD1539" t="s">
        <v>703</v>
      </c>
      <c r="AE1539">
        <v>1377</v>
      </c>
      <c r="AF1539">
        <v>11935</v>
      </c>
      <c r="AG1539" t="s">
        <v>132</v>
      </c>
      <c r="AH1539" s="1">
        <v>0.1153749</v>
      </c>
    </row>
    <row r="1540" spans="1:34" x14ac:dyDescent="0.35">
      <c r="A1540" t="s">
        <v>542</v>
      </c>
      <c r="B1540" t="s">
        <v>41</v>
      </c>
      <c r="C1540" t="s">
        <v>703</v>
      </c>
      <c r="D1540">
        <v>3021</v>
      </c>
      <c r="E1540">
        <v>3869</v>
      </c>
      <c r="F1540" t="s">
        <v>519</v>
      </c>
      <c r="G1540" s="1">
        <v>0.78082189999999996</v>
      </c>
      <c r="J1540" t="s">
        <v>355</v>
      </c>
      <c r="K1540" t="s">
        <v>41</v>
      </c>
      <c r="L1540" t="s">
        <v>27</v>
      </c>
      <c r="M1540">
        <v>2003</v>
      </c>
      <c r="N1540">
        <v>2561</v>
      </c>
      <c r="O1540" t="s">
        <v>42</v>
      </c>
      <c r="P1540" s="1">
        <v>0.78211640000000004</v>
      </c>
      <c r="S1540" t="s">
        <v>343</v>
      </c>
      <c r="T1540" t="s">
        <v>41</v>
      </c>
      <c r="U1540" t="s">
        <v>26</v>
      </c>
      <c r="W1540">
        <v>436</v>
      </c>
      <c r="X1540" t="s">
        <v>42</v>
      </c>
      <c r="AB1540" t="s">
        <v>347</v>
      </c>
      <c r="AC1540" t="s">
        <v>41</v>
      </c>
      <c r="AD1540" t="s">
        <v>26</v>
      </c>
      <c r="AF1540">
        <v>449</v>
      </c>
      <c r="AG1540" t="s">
        <v>132</v>
      </c>
    </row>
    <row r="1541" spans="1:34" x14ac:dyDescent="0.35">
      <c r="A1541" t="s">
        <v>543</v>
      </c>
      <c r="B1541" t="s">
        <v>41</v>
      </c>
      <c r="C1541" t="s">
        <v>703</v>
      </c>
      <c r="D1541">
        <v>11940</v>
      </c>
      <c r="E1541">
        <v>12922</v>
      </c>
      <c r="F1541" t="s">
        <v>519</v>
      </c>
      <c r="G1541" s="1">
        <v>0.92400559999999998</v>
      </c>
      <c r="J1541" t="s">
        <v>355</v>
      </c>
      <c r="K1541" t="s">
        <v>41</v>
      </c>
      <c r="L1541" t="s">
        <v>26</v>
      </c>
      <c r="M1541">
        <v>41</v>
      </c>
      <c r="N1541">
        <v>1109</v>
      </c>
      <c r="O1541" t="s">
        <v>42</v>
      </c>
      <c r="P1541" s="1">
        <v>3.6970200000000002E-2</v>
      </c>
      <c r="S1541" t="s">
        <v>344</v>
      </c>
      <c r="T1541" t="s">
        <v>41</v>
      </c>
      <c r="U1541" t="s">
        <v>26</v>
      </c>
      <c r="W1541">
        <v>805</v>
      </c>
      <c r="X1541" t="s">
        <v>328</v>
      </c>
      <c r="AB1541" t="s">
        <v>347</v>
      </c>
      <c r="AC1541" t="s">
        <v>41</v>
      </c>
      <c r="AD1541" t="s">
        <v>28</v>
      </c>
      <c r="AF1541">
        <v>412</v>
      </c>
      <c r="AG1541" t="s">
        <v>132</v>
      </c>
    </row>
    <row r="1542" spans="1:34" x14ac:dyDescent="0.35">
      <c r="A1542" t="s">
        <v>544</v>
      </c>
      <c r="B1542" t="s">
        <v>41</v>
      </c>
      <c r="C1542" t="s">
        <v>703</v>
      </c>
      <c r="D1542">
        <v>8262</v>
      </c>
      <c r="E1542">
        <v>9584</v>
      </c>
      <c r="F1542" t="s">
        <v>519</v>
      </c>
      <c r="G1542" s="1">
        <v>0.86206179999999999</v>
      </c>
      <c r="J1542" t="s">
        <v>356</v>
      </c>
      <c r="K1542" t="s">
        <v>41</v>
      </c>
      <c r="L1542" t="s">
        <v>32</v>
      </c>
      <c r="M1542">
        <v>3765</v>
      </c>
      <c r="N1542">
        <v>4103</v>
      </c>
      <c r="O1542" t="s">
        <v>132</v>
      </c>
      <c r="P1542" s="1">
        <v>0.91762129999999997</v>
      </c>
      <c r="S1542" t="s">
        <v>344</v>
      </c>
      <c r="T1542" t="s">
        <v>41</v>
      </c>
      <c r="U1542" t="s">
        <v>27</v>
      </c>
      <c r="W1542">
        <v>1477</v>
      </c>
      <c r="X1542" t="s">
        <v>328</v>
      </c>
      <c r="AB1542" t="s">
        <v>347</v>
      </c>
      <c r="AC1542" t="s">
        <v>41</v>
      </c>
      <c r="AD1542" t="s">
        <v>27</v>
      </c>
      <c r="AF1542">
        <v>687</v>
      </c>
      <c r="AG1542" t="s">
        <v>132</v>
      </c>
    </row>
    <row r="1543" spans="1:34" x14ac:dyDescent="0.35">
      <c r="A1543" t="s">
        <v>545</v>
      </c>
      <c r="B1543" t="s">
        <v>41</v>
      </c>
      <c r="C1543" t="s">
        <v>703</v>
      </c>
      <c r="D1543">
        <v>8884</v>
      </c>
      <c r="E1543">
        <v>10230</v>
      </c>
      <c r="F1543" t="s">
        <v>519</v>
      </c>
      <c r="G1543" s="1">
        <v>0.86842620000000004</v>
      </c>
      <c r="J1543" t="s">
        <v>356</v>
      </c>
      <c r="K1543" t="s">
        <v>41</v>
      </c>
      <c r="L1543" t="s">
        <v>703</v>
      </c>
      <c r="M1543">
        <v>8411</v>
      </c>
      <c r="N1543">
        <v>10063</v>
      </c>
      <c r="O1543" t="s">
        <v>132</v>
      </c>
      <c r="P1543" s="1">
        <v>0.83583430000000003</v>
      </c>
      <c r="S1543" t="s">
        <v>345</v>
      </c>
      <c r="T1543" t="s">
        <v>41</v>
      </c>
      <c r="U1543" t="s">
        <v>32</v>
      </c>
      <c r="V1543">
        <v>4329</v>
      </c>
      <c r="W1543">
        <v>5353</v>
      </c>
      <c r="X1543" t="s">
        <v>328</v>
      </c>
      <c r="Y1543" s="1">
        <v>0.80870540000000002</v>
      </c>
      <c r="AB1543" t="s">
        <v>348</v>
      </c>
      <c r="AC1543" t="s">
        <v>41</v>
      </c>
      <c r="AD1543" t="s">
        <v>32</v>
      </c>
      <c r="AE1543">
        <v>286</v>
      </c>
      <c r="AF1543">
        <v>549</v>
      </c>
      <c r="AG1543" t="s">
        <v>132</v>
      </c>
      <c r="AH1543" s="1">
        <v>0.52094720000000005</v>
      </c>
    </row>
    <row r="1544" spans="1:34" x14ac:dyDescent="0.35">
      <c r="A1544" t="s">
        <v>546</v>
      </c>
      <c r="B1544" t="s">
        <v>41</v>
      </c>
      <c r="C1544" t="s">
        <v>703</v>
      </c>
      <c r="D1544">
        <v>14142</v>
      </c>
      <c r="E1544">
        <v>15231</v>
      </c>
      <c r="F1544" t="s">
        <v>519</v>
      </c>
      <c r="G1544" s="1">
        <v>0.92850109999999997</v>
      </c>
      <c r="J1544" t="s">
        <v>356</v>
      </c>
      <c r="K1544" t="s">
        <v>41</v>
      </c>
      <c r="L1544" t="s">
        <v>28</v>
      </c>
      <c r="M1544">
        <v>1212</v>
      </c>
      <c r="N1544">
        <v>1758</v>
      </c>
      <c r="O1544" t="s">
        <v>132</v>
      </c>
      <c r="P1544" s="1">
        <v>0.68941980000000003</v>
      </c>
      <c r="S1544" t="s">
        <v>345</v>
      </c>
      <c r="T1544" t="s">
        <v>41</v>
      </c>
      <c r="U1544" t="s">
        <v>703</v>
      </c>
      <c r="V1544">
        <v>19255</v>
      </c>
      <c r="W1544">
        <v>24963</v>
      </c>
      <c r="X1544" t="s">
        <v>328</v>
      </c>
      <c r="Y1544" s="1">
        <v>0.77134159999999996</v>
      </c>
      <c r="AB1544" t="s">
        <v>348</v>
      </c>
      <c r="AC1544" t="s">
        <v>41</v>
      </c>
      <c r="AD1544" t="s">
        <v>703</v>
      </c>
      <c r="AE1544">
        <v>323</v>
      </c>
      <c r="AF1544">
        <v>2553</v>
      </c>
      <c r="AG1544" t="s">
        <v>132</v>
      </c>
      <c r="AH1544" s="1">
        <v>0.12651780000000001</v>
      </c>
    </row>
    <row r="1545" spans="1:34" x14ac:dyDescent="0.35">
      <c r="A1545" t="s">
        <v>547</v>
      </c>
      <c r="B1545" t="s">
        <v>41</v>
      </c>
      <c r="C1545" t="s">
        <v>703</v>
      </c>
      <c r="D1545">
        <v>2015</v>
      </c>
      <c r="E1545">
        <v>2304</v>
      </c>
      <c r="F1545" t="s">
        <v>519</v>
      </c>
      <c r="G1545" s="1">
        <v>0.87456599999999995</v>
      </c>
      <c r="J1545" t="s">
        <v>356</v>
      </c>
      <c r="K1545" t="s">
        <v>41</v>
      </c>
      <c r="L1545" t="s">
        <v>27</v>
      </c>
      <c r="M1545">
        <v>915</v>
      </c>
      <c r="N1545">
        <v>1638</v>
      </c>
      <c r="O1545" t="s">
        <v>132</v>
      </c>
      <c r="P1545" s="1">
        <v>0.55860810000000005</v>
      </c>
      <c r="S1545" t="s">
        <v>345</v>
      </c>
      <c r="T1545" t="s">
        <v>41</v>
      </c>
      <c r="U1545" t="s">
        <v>28</v>
      </c>
      <c r="V1545">
        <v>118</v>
      </c>
      <c r="W1545">
        <v>1695</v>
      </c>
      <c r="X1545" t="s">
        <v>328</v>
      </c>
      <c r="Y1545" s="1">
        <v>6.9616499999999998E-2</v>
      </c>
      <c r="AB1545" t="s">
        <v>348</v>
      </c>
      <c r="AC1545" t="s">
        <v>41</v>
      </c>
      <c r="AD1545" t="s">
        <v>26</v>
      </c>
      <c r="AF1545">
        <v>100</v>
      </c>
      <c r="AG1545" t="s">
        <v>132</v>
      </c>
    </row>
    <row r="1546" spans="1:34" x14ac:dyDescent="0.35">
      <c r="A1546" t="s">
        <v>548</v>
      </c>
      <c r="B1546" t="s">
        <v>41</v>
      </c>
      <c r="C1546" t="s">
        <v>703</v>
      </c>
      <c r="D1546">
        <v>4166</v>
      </c>
      <c r="E1546">
        <v>4870</v>
      </c>
      <c r="F1546" t="s">
        <v>132</v>
      </c>
      <c r="G1546" s="1">
        <v>0.85544149999999997</v>
      </c>
      <c r="J1546" t="s">
        <v>356</v>
      </c>
      <c r="K1546" t="s">
        <v>41</v>
      </c>
      <c r="L1546" t="s">
        <v>26</v>
      </c>
      <c r="M1546">
        <v>14</v>
      </c>
      <c r="N1546">
        <v>742</v>
      </c>
      <c r="O1546" t="s">
        <v>132</v>
      </c>
      <c r="P1546" s="1">
        <v>1.88679E-2</v>
      </c>
      <c r="S1546" t="s">
        <v>345</v>
      </c>
      <c r="T1546" t="s">
        <v>41</v>
      </c>
      <c r="U1546" t="s">
        <v>26</v>
      </c>
      <c r="V1546">
        <v>1</v>
      </c>
      <c r="W1546">
        <v>1158</v>
      </c>
      <c r="X1546" t="s">
        <v>328</v>
      </c>
      <c r="Y1546" s="1">
        <v>8.6359999999999996E-4</v>
      </c>
      <c r="AB1546" t="s">
        <v>348</v>
      </c>
      <c r="AC1546" t="s">
        <v>41</v>
      </c>
      <c r="AD1546" t="s">
        <v>28</v>
      </c>
      <c r="AF1546">
        <v>80</v>
      </c>
      <c r="AG1546" t="s">
        <v>132</v>
      </c>
    </row>
    <row r="1547" spans="1:34" x14ac:dyDescent="0.35">
      <c r="A1547" t="s">
        <v>549</v>
      </c>
      <c r="B1547" t="s">
        <v>41</v>
      </c>
      <c r="C1547" t="s">
        <v>703</v>
      </c>
      <c r="D1547">
        <v>3720</v>
      </c>
      <c r="E1547">
        <v>4562</v>
      </c>
      <c r="F1547" t="s">
        <v>519</v>
      </c>
      <c r="G1547" s="1">
        <v>0.81543180000000004</v>
      </c>
      <c r="J1547" t="s">
        <v>357</v>
      </c>
      <c r="K1547" t="s">
        <v>41</v>
      </c>
      <c r="L1547" t="s">
        <v>32</v>
      </c>
      <c r="M1547">
        <v>5148</v>
      </c>
      <c r="N1547">
        <v>5521</v>
      </c>
      <c r="O1547" t="s">
        <v>328</v>
      </c>
      <c r="P1547" s="1">
        <v>0.93243980000000004</v>
      </c>
      <c r="S1547" t="s">
        <v>345</v>
      </c>
      <c r="T1547" t="s">
        <v>41</v>
      </c>
      <c r="U1547" t="s">
        <v>27</v>
      </c>
      <c r="V1547">
        <v>1</v>
      </c>
      <c r="W1547">
        <v>1860</v>
      </c>
      <c r="X1547" t="s">
        <v>328</v>
      </c>
      <c r="Y1547" s="1">
        <v>5.3759999999999995E-4</v>
      </c>
      <c r="AB1547" t="s">
        <v>348</v>
      </c>
      <c r="AC1547" t="s">
        <v>41</v>
      </c>
      <c r="AD1547" t="s">
        <v>27</v>
      </c>
      <c r="AF1547">
        <v>115</v>
      </c>
      <c r="AG1547" t="s">
        <v>132</v>
      </c>
    </row>
    <row r="1548" spans="1:34" x14ac:dyDescent="0.35">
      <c r="A1548" t="s">
        <v>550</v>
      </c>
      <c r="B1548" t="s">
        <v>41</v>
      </c>
      <c r="C1548" t="s">
        <v>703</v>
      </c>
      <c r="D1548">
        <v>7622</v>
      </c>
      <c r="E1548">
        <v>9022</v>
      </c>
      <c r="F1548" t="s">
        <v>519</v>
      </c>
      <c r="G1548" s="1">
        <v>0.84482380000000001</v>
      </c>
      <c r="J1548" t="s">
        <v>357</v>
      </c>
      <c r="K1548" t="s">
        <v>41</v>
      </c>
      <c r="L1548" t="s">
        <v>703</v>
      </c>
      <c r="M1548">
        <v>9671</v>
      </c>
      <c r="N1548">
        <v>11498</v>
      </c>
      <c r="O1548" t="s">
        <v>328</v>
      </c>
      <c r="P1548" s="1">
        <v>0.84110280000000004</v>
      </c>
      <c r="S1548" t="s">
        <v>346</v>
      </c>
      <c r="T1548" t="s">
        <v>41</v>
      </c>
      <c r="U1548" t="s">
        <v>26</v>
      </c>
      <c r="W1548">
        <v>1795</v>
      </c>
      <c r="X1548" t="s">
        <v>132</v>
      </c>
      <c r="AB1548" t="s">
        <v>349</v>
      </c>
      <c r="AC1548" t="s">
        <v>41</v>
      </c>
      <c r="AD1548" t="s">
        <v>32</v>
      </c>
      <c r="AE1548">
        <v>1172</v>
      </c>
      <c r="AF1548">
        <v>2138</v>
      </c>
      <c r="AG1548" t="s">
        <v>328</v>
      </c>
      <c r="AH1548" s="1">
        <v>0.54817590000000005</v>
      </c>
    </row>
    <row r="1549" spans="1:34" x14ac:dyDescent="0.35">
      <c r="A1549" t="s">
        <v>551</v>
      </c>
      <c r="B1549" t="s">
        <v>41</v>
      </c>
      <c r="C1549" t="s">
        <v>703</v>
      </c>
      <c r="D1549">
        <v>3790</v>
      </c>
      <c r="E1549">
        <v>4255</v>
      </c>
      <c r="F1549" t="s">
        <v>519</v>
      </c>
      <c r="G1549" s="1">
        <v>0.89071679999999998</v>
      </c>
      <c r="J1549" t="s">
        <v>357</v>
      </c>
      <c r="K1549" t="s">
        <v>41</v>
      </c>
      <c r="L1549" t="s">
        <v>28</v>
      </c>
      <c r="M1549">
        <v>1142</v>
      </c>
      <c r="N1549">
        <v>1390</v>
      </c>
      <c r="O1549" t="s">
        <v>328</v>
      </c>
      <c r="P1549" s="1">
        <v>0.8215827</v>
      </c>
      <c r="S1549" t="s">
        <v>346</v>
      </c>
      <c r="T1549" t="s">
        <v>41</v>
      </c>
      <c r="U1549" t="s">
        <v>27</v>
      </c>
      <c r="W1549">
        <v>2325</v>
      </c>
      <c r="X1549" t="s">
        <v>132</v>
      </c>
      <c r="AB1549" t="s">
        <v>349</v>
      </c>
      <c r="AC1549" t="s">
        <v>41</v>
      </c>
      <c r="AD1549" t="s">
        <v>703</v>
      </c>
      <c r="AE1549">
        <v>800</v>
      </c>
      <c r="AF1549">
        <v>8474</v>
      </c>
      <c r="AG1549" t="s">
        <v>328</v>
      </c>
      <c r="AH1549" s="1">
        <v>9.4406400000000001E-2</v>
      </c>
    </row>
    <row r="1550" spans="1:34" x14ac:dyDescent="0.35">
      <c r="A1550" t="s">
        <v>552</v>
      </c>
      <c r="B1550" t="s">
        <v>41</v>
      </c>
      <c r="C1550" t="s">
        <v>703</v>
      </c>
      <c r="D1550">
        <v>12323</v>
      </c>
      <c r="E1550">
        <v>14081</v>
      </c>
      <c r="F1550" t="s">
        <v>519</v>
      </c>
      <c r="G1550" s="1">
        <v>0.87515089999999995</v>
      </c>
      <c r="J1550" t="s">
        <v>357</v>
      </c>
      <c r="K1550" t="s">
        <v>41</v>
      </c>
      <c r="L1550" t="s">
        <v>27</v>
      </c>
      <c r="M1550">
        <v>893</v>
      </c>
      <c r="N1550">
        <v>1226</v>
      </c>
      <c r="O1550" t="s">
        <v>328</v>
      </c>
      <c r="P1550" s="1">
        <v>0.72838499999999995</v>
      </c>
      <c r="S1550" t="s">
        <v>347</v>
      </c>
      <c r="T1550" t="s">
        <v>41</v>
      </c>
      <c r="U1550" t="s">
        <v>32</v>
      </c>
      <c r="V1550">
        <v>1890</v>
      </c>
      <c r="W1550">
        <v>2320</v>
      </c>
      <c r="X1550" t="s">
        <v>132</v>
      </c>
      <c r="Y1550" s="1">
        <v>0.81465520000000002</v>
      </c>
      <c r="AB1550" t="s">
        <v>349</v>
      </c>
      <c r="AC1550" t="s">
        <v>41</v>
      </c>
      <c r="AD1550" t="s">
        <v>26</v>
      </c>
      <c r="AF1550">
        <v>401</v>
      </c>
      <c r="AG1550" t="s">
        <v>328</v>
      </c>
    </row>
    <row r="1551" spans="1:34" x14ac:dyDescent="0.35">
      <c r="A1551" t="s">
        <v>553</v>
      </c>
      <c r="B1551" t="s">
        <v>41</v>
      </c>
      <c r="C1551" t="s">
        <v>703</v>
      </c>
      <c r="D1551">
        <v>1688</v>
      </c>
      <c r="E1551">
        <v>1915</v>
      </c>
      <c r="F1551" t="s">
        <v>519</v>
      </c>
      <c r="G1551" s="1">
        <v>0.88146219999999997</v>
      </c>
      <c r="J1551" t="s">
        <v>357</v>
      </c>
      <c r="K1551" t="s">
        <v>41</v>
      </c>
      <c r="L1551" t="s">
        <v>26</v>
      </c>
      <c r="M1551">
        <v>10</v>
      </c>
      <c r="N1551">
        <v>642</v>
      </c>
      <c r="O1551" t="s">
        <v>328</v>
      </c>
      <c r="P1551" s="1">
        <v>1.55763E-2</v>
      </c>
      <c r="S1551" t="s">
        <v>347</v>
      </c>
      <c r="T1551" t="s">
        <v>41</v>
      </c>
      <c r="U1551" t="s">
        <v>703</v>
      </c>
      <c r="V1551">
        <v>9578</v>
      </c>
      <c r="W1551">
        <v>11935</v>
      </c>
      <c r="X1551" t="s">
        <v>132</v>
      </c>
      <c r="Y1551" s="1">
        <v>0.80251360000000005</v>
      </c>
      <c r="AB1551" t="s">
        <v>349</v>
      </c>
      <c r="AC1551" t="s">
        <v>41</v>
      </c>
      <c r="AD1551" t="s">
        <v>28</v>
      </c>
      <c r="AF1551">
        <v>242</v>
      </c>
      <c r="AG1551" t="s">
        <v>328</v>
      </c>
    </row>
    <row r="1552" spans="1:34" x14ac:dyDescent="0.35">
      <c r="A1552" t="s">
        <v>554</v>
      </c>
      <c r="B1552" t="s">
        <v>41</v>
      </c>
      <c r="C1552" t="s">
        <v>703</v>
      </c>
      <c r="D1552">
        <v>2356</v>
      </c>
      <c r="E1552">
        <v>2691</v>
      </c>
      <c r="F1552" t="s">
        <v>519</v>
      </c>
      <c r="G1552" s="1">
        <v>0.87551100000000004</v>
      </c>
      <c r="J1552" t="s">
        <v>358</v>
      </c>
      <c r="K1552" t="s">
        <v>41</v>
      </c>
      <c r="L1552" t="s">
        <v>32</v>
      </c>
      <c r="M1552">
        <v>6441</v>
      </c>
      <c r="N1552">
        <v>6802</v>
      </c>
      <c r="O1552" t="s">
        <v>132</v>
      </c>
      <c r="P1552" s="1">
        <v>0.94692739999999997</v>
      </c>
      <c r="S1552" t="s">
        <v>347</v>
      </c>
      <c r="T1552" t="s">
        <v>41</v>
      </c>
      <c r="U1552" t="s">
        <v>28</v>
      </c>
      <c r="V1552">
        <v>81</v>
      </c>
      <c r="W1552">
        <v>412</v>
      </c>
      <c r="X1552" t="s">
        <v>132</v>
      </c>
      <c r="Y1552" s="1">
        <v>0.1966019</v>
      </c>
      <c r="AB1552" t="s">
        <v>349</v>
      </c>
      <c r="AC1552" t="s">
        <v>41</v>
      </c>
      <c r="AD1552" t="s">
        <v>27</v>
      </c>
      <c r="AF1552">
        <v>398</v>
      </c>
      <c r="AG1552" t="s">
        <v>328</v>
      </c>
    </row>
    <row r="1553" spans="1:34" x14ac:dyDescent="0.35">
      <c r="A1553" t="s">
        <v>555</v>
      </c>
      <c r="B1553" t="s">
        <v>41</v>
      </c>
      <c r="C1553" t="s">
        <v>703</v>
      </c>
      <c r="D1553">
        <v>3502</v>
      </c>
      <c r="E1553">
        <v>4584</v>
      </c>
      <c r="F1553" t="s">
        <v>519</v>
      </c>
      <c r="G1553" s="1">
        <v>0.76396160000000002</v>
      </c>
      <c r="J1553" t="s">
        <v>358</v>
      </c>
      <c r="K1553" t="s">
        <v>41</v>
      </c>
      <c r="L1553" t="s">
        <v>703</v>
      </c>
      <c r="M1553">
        <v>13513</v>
      </c>
      <c r="N1553">
        <v>16117</v>
      </c>
      <c r="O1553" t="s">
        <v>132</v>
      </c>
      <c r="P1553" s="1">
        <v>0.8384315</v>
      </c>
      <c r="S1553" t="s">
        <v>347</v>
      </c>
      <c r="T1553" t="s">
        <v>41</v>
      </c>
      <c r="U1553" t="s">
        <v>26</v>
      </c>
      <c r="W1553">
        <v>449</v>
      </c>
      <c r="X1553" t="s">
        <v>132</v>
      </c>
      <c r="AB1553" t="s">
        <v>350</v>
      </c>
      <c r="AC1553" t="s">
        <v>41</v>
      </c>
      <c r="AD1553" t="s">
        <v>32</v>
      </c>
      <c r="AE1553">
        <v>525</v>
      </c>
      <c r="AF1553">
        <v>1032</v>
      </c>
      <c r="AG1553" t="s">
        <v>42</v>
      </c>
      <c r="AH1553" s="1">
        <v>0.50872090000000003</v>
      </c>
    </row>
    <row r="1554" spans="1:34" x14ac:dyDescent="0.35">
      <c r="A1554" t="s">
        <v>556</v>
      </c>
      <c r="B1554" t="s">
        <v>41</v>
      </c>
      <c r="C1554" t="s">
        <v>703</v>
      </c>
      <c r="D1554">
        <v>2300</v>
      </c>
      <c r="E1554">
        <v>2717</v>
      </c>
      <c r="F1554" t="s">
        <v>519</v>
      </c>
      <c r="G1554" s="1">
        <v>0.84652190000000005</v>
      </c>
      <c r="J1554" t="s">
        <v>358</v>
      </c>
      <c r="K1554" t="s">
        <v>41</v>
      </c>
      <c r="L1554" t="s">
        <v>28</v>
      </c>
      <c r="M1554">
        <v>668</v>
      </c>
      <c r="N1554">
        <v>994</v>
      </c>
      <c r="O1554" t="s">
        <v>132</v>
      </c>
      <c r="P1554" s="1">
        <v>0.67203219999999997</v>
      </c>
      <c r="S1554" t="s">
        <v>347</v>
      </c>
      <c r="T1554" t="s">
        <v>41</v>
      </c>
      <c r="U1554" t="s">
        <v>27</v>
      </c>
      <c r="W1554">
        <v>687</v>
      </c>
      <c r="X1554" t="s">
        <v>132</v>
      </c>
      <c r="AB1554" t="s">
        <v>350</v>
      </c>
      <c r="AC1554" t="s">
        <v>41</v>
      </c>
      <c r="AD1554" t="s">
        <v>703</v>
      </c>
      <c r="AE1554">
        <v>878</v>
      </c>
      <c r="AF1554">
        <v>8308</v>
      </c>
      <c r="AG1554" t="s">
        <v>42</v>
      </c>
      <c r="AH1554" s="1">
        <v>0.10568130000000001</v>
      </c>
    </row>
    <row r="1555" spans="1:34" x14ac:dyDescent="0.35">
      <c r="A1555" t="s">
        <v>557</v>
      </c>
      <c r="B1555" t="s">
        <v>41</v>
      </c>
      <c r="C1555" t="s">
        <v>703</v>
      </c>
      <c r="D1555">
        <v>3419</v>
      </c>
      <c r="E1555">
        <v>4175</v>
      </c>
      <c r="F1555" t="s">
        <v>519</v>
      </c>
      <c r="G1555" s="1">
        <v>0.81892220000000004</v>
      </c>
      <c r="J1555" t="s">
        <v>358</v>
      </c>
      <c r="K1555" t="s">
        <v>41</v>
      </c>
      <c r="L1555" t="s">
        <v>27</v>
      </c>
      <c r="M1555">
        <v>672</v>
      </c>
      <c r="N1555">
        <v>1184</v>
      </c>
      <c r="O1555" t="s">
        <v>132</v>
      </c>
      <c r="P1555" s="1">
        <v>0.56756759999999995</v>
      </c>
      <c r="S1555" t="s">
        <v>348</v>
      </c>
      <c r="T1555" t="s">
        <v>41</v>
      </c>
      <c r="U1555" t="s">
        <v>32</v>
      </c>
      <c r="V1555">
        <v>476</v>
      </c>
      <c r="W1555">
        <v>549</v>
      </c>
      <c r="X1555" t="s">
        <v>132</v>
      </c>
      <c r="Y1555" s="1">
        <v>0.867031</v>
      </c>
      <c r="AB1555" t="s">
        <v>350</v>
      </c>
      <c r="AC1555" t="s">
        <v>41</v>
      </c>
      <c r="AD1555" t="s">
        <v>26</v>
      </c>
      <c r="AF1555">
        <v>616</v>
      </c>
      <c r="AG1555" t="s">
        <v>42</v>
      </c>
    </row>
    <row r="1556" spans="1:34" x14ac:dyDescent="0.35">
      <c r="A1556" t="s">
        <v>558</v>
      </c>
      <c r="B1556" t="s">
        <v>41</v>
      </c>
      <c r="C1556" t="s">
        <v>703</v>
      </c>
      <c r="D1556">
        <v>18087</v>
      </c>
      <c r="E1556">
        <v>18598</v>
      </c>
      <c r="F1556" t="s">
        <v>519</v>
      </c>
      <c r="G1556" s="1">
        <v>0.9725239</v>
      </c>
      <c r="J1556" t="s">
        <v>358</v>
      </c>
      <c r="K1556" t="s">
        <v>41</v>
      </c>
      <c r="L1556" t="s">
        <v>26</v>
      </c>
      <c r="M1556">
        <v>15</v>
      </c>
      <c r="N1556">
        <v>705</v>
      </c>
      <c r="O1556" t="s">
        <v>132</v>
      </c>
      <c r="P1556" s="1">
        <v>2.12766E-2</v>
      </c>
      <c r="S1556" t="s">
        <v>348</v>
      </c>
      <c r="T1556" t="s">
        <v>41</v>
      </c>
      <c r="U1556" t="s">
        <v>703</v>
      </c>
      <c r="V1556">
        <v>1746</v>
      </c>
      <c r="W1556">
        <v>2553</v>
      </c>
      <c r="X1556" t="s">
        <v>132</v>
      </c>
      <c r="Y1556" s="1">
        <v>0.68390130000000005</v>
      </c>
      <c r="AB1556" t="s">
        <v>350</v>
      </c>
      <c r="AC1556" t="s">
        <v>41</v>
      </c>
      <c r="AD1556" t="s">
        <v>28</v>
      </c>
      <c r="AF1556">
        <v>890</v>
      </c>
      <c r="AG1556" t="s">
        <v>42</v>
      </c>
    </row>
    <row r="1557" spans="1:34" x14ac:dyDescent="0.35">
      <c r="A1557" t="s">
        <v>559</v>
      </c>
      <c r="B1557" t="s">
        <v>41</v>
      </c>
      <c r="C1557" t="s">
        <v>703</v>
      </c>
      <c r="D1557">
        <v>9924</v>
      </c>
      <c r="E1557">
        <v>11179</v>
      </c>
      <c r="F1557" t="s">
        <v>519</v>
      </c>
      <c r="G1557" s="1">
        <v>0.88773599999999997</v>
      </c>
      <c r="J1557" t="s">
        <v>359</v>
      </c>
      <c r="K1557" t="s">
        <v>41</v>
      </c>
      <c r="L1557" t="s">
        <v>703</v>
      </c>
      <c r="M1557">
        <v>12418</v>
      </c>
      <c r="N1557">
        <v>11250</v>
      </c>
      <c r="O1557" t="s">
        <v>132</v>
      </c>
      <c r="P1557" s="1">
        <v>1</v>
      </c>
      <c r="S1557" t="s">
        <v>348</v>
      </c>
      <c r="T1557" t="s">
        <v>41</v>
      </c>
      <c r="U1557" t="s">
        <v>28</v>
      </c>
      <c r="V1557">
        <v>11</v>
      </c>
      <c r="W1557">
        <v>80</v>
      </c>
      <c r="X1557" t="s">
        <v>132</v>
      </c>
      <c r="Y1557" s="1">
        <v>0.13750000000000001</v>
      </c>
      <c r="AB1557" t="s">
        <v>350</v>
      </c>
      <c r="AC1557" t="s">
        <v>41</v>
      </c>
      <c r="AD1557" t="s">
        <v>27</v>
      </c>
      <c r="AF1557">
        <v>1298</v>
      </c>
      <c r="AG1557" t="s">
        <v>42</v>
      </c>
    </row>
    <row r="1558" spans="1:34" x14ac:dyDescent="0.35">
      <c r="A1558" t="s">
        <v>560</v>
      </c>
      <c r="B1558" t="s">
        <v>41</v>
      </c>
      <c r="C1558" t="s">
        <v>703</v>
      </c>
      <c r="D1558">
        <v>8081</v>
      </c>
      <c r="E1558">
        <v>10331</v>
      </c>
      <c r="F1558" t="s">
        <v>519</v>
      </c>
      <c r="G1558" s="1">
        <v>0.78220889999999998</v>
      </c>
      <c r="J1558" t="s">
        <v>359</v>
      </c>
      <c r="K1558" t="s">
        <v>41</v>
      </c>
      <c r="L1558" t="s">
        <v>32</v>
      </c>
      <c r="M1558">
        <v>2671</v>
      </c>
      <c r="N1558">
        <v>3239</v>
      </c>
      <c r="O1558" t="s">
        <v>132</v>
      </c>
      <c r="P1558" s="1">
        <v>0.82463719999999996</v>
      </c>
      <c r="S1558" t="s">
        <v>348</v>
      </c>
      <c r="T1558" t="s">
        <v>41</v>
      </c>
      <c r="U1558" t="s">
        <v>26</v>
      </c>
      <c r="W1558">
        <v>100</v>
      </c>
      <c r="X1558" t="s">
        <v>132</v>
      </c>
      <c r="AB1558" t="s">
        <v>351</v>
      </c>
      <c r="AC1558" t="s">
        <v>41</v>
      </c>
      <c r="AD1558" t="s">
        <v>32</v>
      </c>
      <c r="AE1558">
        <v>141</v>
      </c>
      <c r="AF1558">
        <v>270</v>
      </c>
      <c r="AG1558" t="s">
        <v>132</v>
      </c>
      <c r="AH1558" s="1">
        <v>0.52222219999999997</v>
      </c>
    </row>
    <row r="1559" spans="1:34" x14ac:dyDescent="0.35">
      <c r="A1559" t="s">
        <v>561</v>
      </c>
      <c r="B1559" t="s">
        <v>41</v>
      </c>
      <c r="C1559" t="s">
        <v>703</v>
      </c>
      <c r="D1559">
        <v>12968</v>
      </c>
      <c r="E1559">
        <v>15287</v>
      </c>
      <c r="F1559" t="s">
        <v>530</v>
      </c>
      <c r="G1559" s="1">
        <v>0.84830249999999996</v>
      </c>
      <c r="J1559" t="s">
        <v>359</v>
      </c>
      <c r="K1559" t="s">
        <v>41</v>
      </c>
      <c r="L1559" t="s">
        <v>28</v>
      </c>
      <c r="M1559">
        <v>460</v>
      </c>
      <c r="N1559">
        <v>739</v>
      </c>
      <c r="O1559" t="s">
        <v>132</v>
      </c>
      <c r="P1559" s="1">
        <v>0.62246279999999998</v>
      </c>
      <c r="S1559" t="s">
        <v>348</v>
      </c>
      <c r="T1559" t="s">
        <v>41</v>
      </c>
      <c r="U1559" t="s">
        <v>27</v>
      </c>
      <c r="W1559">
        <v>115</v>
      </c>
      <c r="X1559" t="s">
        <v>132</v>
      </c>
      <c r="AB1559" t="s">
        <v>351</v>
      </c>
      <c r="AC1559" t="s">
        <v>41</v>
      </c>
      <c r="AD1559" t="s">
        <v>703</v>
      </c>
      <c r="AE1559">
        <v>201</v>
      </c>
      <c r="AF1559">
        <v>2485</v>
      </c>
      <c r="AG1559" t="s">
        <v>132</v>
      </c>
      <c r="AH1559" s="1">
        <v>8.0885299999999993E-2</v>
      </c>
    </row>
    <row r="1560" spans="1:34" x14ac:dyDescent="0.35">
      <c r="A1560" t="s">
        <v>562</v>
      </c>
      <c r="B1560" t="s">
        <v>41</v>
      </c>
      <c r="C1560" t="s">
        <v>703</v>
      </c>
      <c r="D1560">
        <v>13653</v>
      </c>
      <c r="E1560">
        <v>12618</v>
      </c>
      <c r="F1560" t="s">
        <v>530</v>
      </c>
      <c r="G1560" s="1">
        <v>1</v>
      </c>
      <c r="J1560" t="s">
        <v>359</v>
      </c>
      <c r="K1560" t="s">
        <v>41</v>
      </c>
      <c r="L1560" t="s">
        <v>27</v>
      </c>
      <c r="M1560">
        <v>326</v>
      </c>
      <c r="N1560">
        <v>931</v>
      </c>
      <c r="O1560" t="s">
        <v>132</v>
      </c>
      <c r="P1560" s="1">
        <v>0.3501611</v>
      </c>
      <c r="S1560" t="s">
        <v>349</v>
      </c>
      <c r="T1560" t="s">
        <v>41</v>
      </c>
      <c r="U1560" t="s">
        <v>32</v>
      </c>
      <c r="V1560">
        <v>1727</v>
      </c>
      <c r="W1560">
        <v>2138</v>
      </c>
      <c r="X1560" t="s">
        <v>328</v>
      </c>
      <c r="Y1560" s="1">
        <v>0.80776429999999999</v>
      </c>
      <c r="AB1560" t="s">
        <v>351</v>
      </c>
      <c r="AC1560" t="s">
        <v>41</v>
      </c>
      <c r="AD1560" t="s">
        <v>26</v>
      </c>
      <c r="AF1560">
        <v>107</v>
      </c>
      <c r="AG1560" t="s">
        <v>132</v>
      </c>
    </row>
    <row r="1561" spans="1:34" x14ac:dyDescent="0.35">
      <c r="A1561" t="s">
        <v>563</v>
      </c>
      <c r="B1561" t="s">
        <v>41</v>
      </c>
      <c r="C1561" t="s">
        <v>703</v>
      </c>
      <c r="D1561">
        <v>10511</v>
      </c>
      <c r="E1561">
        <v>12071</v>
      </c>
      <c r="F1561" t="s">
        <v>530</v>
      </c>
      <c r="G1561" s="1">
        <v>0.8707646</v>
      </c>
      <c r="J1561" t="s">
        <v>359</v>
      </c>
      <c r="K1561" t="s">
        <v>41</v>
      </c>
      <c r="L1561" t="s">
        <v>26</v>
      </c>
      <c r="M1561">
        <v>4</v>
      </c>
      <c r="N1561">
        <v>490</v>
      </c>
      <c r="O1561" t="s">
        <v>132</v>
      </c>
      <c r="P1561" s="1">
        <v>8.1633000000000001E-3</v>
      </c>
      <c r="S1561" t="s">
        <v>349</v>
      </c>
      <c r="T1561" t="s">
        <v>41</v>
      </c>
      <c r="U1561" t="s">
        <v>703</v>
      </c>
      <c r="V1561">
        <v>5267</v>
      </c>
      <c r="W1561">
        <v>8474</v>
      </c>
      <c r="X1561" t="s">
        <v>328</v>
      </c>
      <c r="Y1561" s="1">
        <v>0.62154830000000005</v>
      </c>
      <c r="AB1561" t="s">
        <v>351</v>
      </c>
      <c r="AC1561" t="s">
        <v>41</v>
      </c>
      <c r="AD1561" t="s">
        <v>28</v>
      </c>
      <c r="AF1561">
        <v>67</v>
      </c>
      <c r="AG1561" t="s">
        <v>132</v>
      </c>
    </row>
    <row r="1562" spans="1:34" x14ac:dyDescent="0.35">
      <c r="A1562" t="s">
        <v>564</v>
      </c>
      <c r="B1562" t="s">
        <v>41</v>
      </c>
      <c r="C1562" t="s">
        <v>703</v>
      </c>
      <c r="D1562">
        <v>10104</v>
      </c>
      <c r="E1562">
        <v>11790</v>
      </c>
      <c r="F1562" t="s">
        <v>530</v>
      </c>
      <c r="G1562" s="1">
        <v>0.85699740000000002</v>
      </c>
      <c r="J1562" t="s">
        <v>360</v>
      </c>
      <c r="K1562" t="s">
        <v>41</v>
      </c>
      <c r="L1562" t="s">
        <v>703</v>
      </c>
      <c r="M1562">
        <v>12526</v>
      </c>
      <c r="N1562">
        <v>12152</v>
      </c>
      <c r="O1562" t="s">
        <v>328</v>
      </c>
      <c r="P1562" s="1">
        <v>1</v>
      </c>
      <c r="S1562" t="s">
        <v>349</v>
      </c>
      <c r="T1562" t="s">
        <v>41</v>
      </c>
      <c r="U1562" t="s">
        <v>28</v>
      </c>
      <c r="V1562">
        <v>46</v>
      </c>
      <c r="W1562">
        <v>242</v>
      </c>
      <c r="X1562" t="s">
        <v>328</v>
      </c>
      <c r="Y1562" s="1">
        <v>0.19008259999999999</v>
      </c>
      <c r="AB1562" t="s">
        <v>351</v>
      </c>
      <c r="AC1562" t="s">
        <v>41</v>
      </c>
      <c r="AD1562" t="s">
        <v>27</v>
      </c>
      <c r="AF1562">
        <v>149</v>
      </c>
      <c r="AG1562" t="s">
        <v>132</v>
      </c>
    </row>
    <row r="1563" spans="1:34" x14ac:dyDescent="0.35">
      <c r="A1563" t="s">
        <v>565</v>
      </c>
      <c r="B1563" t="s">
        <v>41</v>
      </c>
      <c r="C1563" t="s">
        <v>703</v>
      </c>
      <c r="D1563">
        <v>6838</v>
      </c>
      <c r="E1563">
        <v>7176</v>
      </c>
      <c r="F1563" t="s">
        <v>530</v>
      </c>
      <c r="G1563" s="1">
        <v>0.95289860000000004</v>
      </c>
      <c r="J1563" t="s">
        <v>360</v>
      </c>
      <c r="K1563" t="s">
        <v>41</v>
      </c>
      <c r="L1563" t="s">
        <v>32</v>
      </c>
      <c r="M1563">
        <v>3373</v>
      </c>
      <c r="N1563">
        <v>3466</v>
      </c>
      <c r="O1563" t="s">
        <v>328</v>
      </c>
      <c r="P1563" s="1">
        <v>0.97316789999999997</v>
      </c>
      <c r="S1563" t="s">
        <v>349</v>
      </c>
      <c r="T1563" t="s">
        <v>41</v>
      </c>
      <c r="U1563" t="s">
        <v>26</v>
      </c>
      <c r="W1563">
        <v>401</v>
      </c>
      <c r="X1563" t="s">
        <v>328</v>
      </c>
      <c r="AB1563" t="s">
        <v>352</v>
      </c>
      <c r="AC1563" t="s">
        <v>41</v>
      </c>
      <c r="AD1563" t="s">
        <v>32</v>
      </c>
      <c r="AE1563">
        <v>1445</v>
      </c>
      <c r="AF1563">
        <v>2858</v>
      </c>
      <c r="AG1563" t="s">
        <v>132</v>
      </c>
      <c r="AH1563" s="1">
        <v>0.50559829999999994</v>
      </c>
    </row>
    <row r="1564" spans="1:34" x14ac:dyDescent="0.35">
      <c r="A1564" t="s">
        <v>566</v>
      </c>
      <c r="B1564" t="s">
        <v>41</v>
      </c>
      <c r="C1564" t="s">
        <v>703</v>
      </c>
      <c r="D1564">
        <v>2403</v>
      </c>
      <c r="E1564">
        <v>2876</v>
      </c>
      <c r="F1564" t="s">
        <v>530</v>
      </c>
      <c r="G1564" s="1">
        <v>0.83553549999999999</v>
      </c>
      <c r="J1564" t="s">
        <v>360</v>
      </c>
      <c r="K1564" t="s">
        <v>41</v>
      </c>
      <c r="L1564" t="s">
        <v>28</v>
      </c>
      <c r="M1564">
        <v>484</v>
      </c>
      <c r="N1564">
        <v>814</v>
      </c>
      <c r="O1564" t="s">
        <v>328</v>
      </c>
      <c r="P1564" s="1">
        <v>0.59459459999999997</v>
      </c>
      <c r="S1564" t="s">
        <v>349</v>
      </c>
      <c r="T1564" t="s">
        <v>41</v>
      </c>
      <c r="U1564" t="s">
        <v>27</v>
      </c>
      <c r="W1564">
        <v>398</v>
      </c>
      <c r="X1564" t="s">
        <v>328</v>
      </c>
      <c r="AB1564" t="s">
        <v>352</v>
      </c>
      <c r="AC1564" t="s">
        <v>41</v>
      </c>
      <c r="AD1564" t="s">
        <v>703</v>
      </c>
      <c r="AE1564">
        <v>982</v>
      </c>
      <c r="AF1564">
        <v>11797</v>
      </c>
      <c r="AG1564" t="s">
        <v>132</v>
      </c>
      <c r="AH1564" s="1">
        <v>8.3241499999999996E-2</v>
      </c>
    </row>
    <row r="1565" spans="1:34" x14ac:dyDescent="0.35">
      <c r="A1565" t="s">
        <v>567</v>
      </c>
      <c r="B1565" t="s">
        <v>41</v>
      </c>
      <c r="C1565" t="s">
        <v>703</v>
      </c>
      <c r="D1565">
        <v>3024</v>
      </c>
      <c r="E1565">
        <v>3483</v>
      </c>
      <c r="F1565" t="s">
        <v>530</v>
      </c>
      <c r="G1565" s="1">
        <v>0.86821709999999996</v>
      </c>
      <c r="J1565" t="s">
        <v>360</v>
      </c>
      <c r="K1565" t="s">
        <v>41</v>
      </c>
      <c r="L1565" t="s">
        <v>27</v>
      </c>
      <c r="M1565">
        <v>326</v>
      </c>
      <c r="N1565">
        <v>855</v>
      </c>
      <c r="O1565" t="s">
        <v>328</v>
      </c>
      <c r="P1565" s="1">
        <v>0.38128659999999998</v>
      </c>
      <c r="S1565" t="s">
        <v>350</v>
      </c>
      <c r="T1565" t="s">
        <v>41</v>
      </c>
      <c r="U1565" t="s">
        <v>32</v>
      </c>
      <c r="V1565">
        <v>897</v>
      </c>
      <c r="W1565">
        <v>1032</v>
      </c>
      <c r="X1565" t="s">
        <v>42</v>
      </c>
      <c r="Y1565" s="1">
        <v>0.86918600000000001</v>
      </c>
      <c r="AB1565" t="s">
        <v>352</v>
      </c>
      <c r="AC1565" t="s">
        <v>41</v>
      </c>
      <c r="AD1565" t="s">
        <v>26</v>
      </c>
      <c r="AF1565">
        <v>560</v>
      </c>
      <c r="AG1565" t="s">
        <v>132</v>
      </c>
    </row>
    <row r="1566" spans="1:34" x14ac:dyDescent="0.35">
      <c r="A1566" t="s">
        <v>568</v>
      </c>
      <c r="B1566" t="s">
        <v>41</v>
      </c>
      <c r="C1566" t="s">
        <v>703</v>
      </c>
      <c r="D1566">
        <v>843</v>
      </c>
      <c r="E1566">
        <v>1079</v>
      </c>
      <c r="F1566" t="s">
        <v>530</v>
      </c>
      <c r="G1566" s="1">
        <v>0.78127899999999995</v>
      </c>
      <c r="J1566" t="s">
        <v>360</v>
      </c>
      <c r="K1566" t="s">
        <v>41</v>
      </c>
      <c r="L1566" t="s">
        <v>26</v>
      </c>
      <c r="M1566">
        <v>5</v>
      </c>
      <c r="N1566">
        <v>468</v>
      </c>
      <c r="O1566" t="s">
        <v>328</v>
      </c>
      <c r="P1566" s="1">
        <v>1.06838E-2</v>
      </c>
      <c r="S1566" t="s">
        <v>350</v>
      </c>
      <c r="T1566" t="s">
        <v>41</v>
      </c>
      <c r="U1566" t="s">
        <v>703</v>
      </c>
      <c r="V1566">
        <v>5698</v>
      </c>
      <c r="W1566">
        <v>8308</v>
      </c>
      <c r="X1566" t="s">
        <v>42</v>
      </c>
      <c r="Y1566" s="1">
        <v>0.68584500000000004</v>
      </c>
      <c r="AB1566" t="s">
        <v>352</v>
      </c>
      <c r="AC1566" t="s">
        <v>41</v>
      </c>
      <c r="AD1566" t="s">
        <v>28</v>
      </c>
      <c r="AF1566">
        <v>375</v>
      </c>
      <c r="AG1566" t="s">
        <v>132</v>
      </c>
    </row>
    <row r="1567" spans="1:34" x14ac:dyDescent="0.35">
      <c r="A1567" t="s">
        <v>569</v>
      </c>
      <c r="B1567" t="s">
        <v>41</v>
      </c>
      <c r="C1567" t="s">
        <v>703</v>
      </c>
      <c r="D1567">
        <v>4890</v>
      </c>
      <c r="E1567">
        <v>5945</v>
      </c>
      <c r="F1567" t="s">
        <v>530</v>
      </c>
      <c r="G1567" s="1">
        <v>0.82253989999999999</v>
      </c>
      <c r="J1567" t="s">
        <v>361</v>
      </c>
      <c r="K1567" t="s">
        <v>41</v>
      </c>
      <c r="L1567" t="s">
        <v>703</v>
      </c>
      <c r="M1567">
        <v>46952</v>
      </c>
      <c r="N1567">
        <v>48089</v>
      </c>
      <c r="O1567" t="s">
        <v>132</v>
      </c>
      <c r="P1567" s="1">
        <v>0.97635629999999995</v>
      </c>
      <c r="S1567" t="s">
        <v>350</v>
      </c>
      <c r="T1567" t="s">
        <v>41</v>
      </c>
      <c r="U1567" t="s">
        <v>28</v>
      </c>
      <c r="V1567">
        <v>42</v>
      </c>
      <c r="W1567">
        <v>890</v>
      </c>
      <c r="X1567" t="s">
        <v>42</v>
      </c>
      <c r="Y1567" s="1">
        <v>4.7190999999999997E-2</v>
      </c>
      <c r="AB1567" t="s">
        <v>352</v>
      </c>
      <c r="AC1567" t="s">
        <v>41</v>
      </c>
      <c r="AD1567" t="s">
        <v>27</v>
      </c>
      <c r="AF1567">
        <v>769</v>
      </c>
      <c r="AG1567" t="s">
        <v>132</v>
      </c>
    </row>
    <row r="1568" spans="1:34" x14ac:dyDescent="0.35">
      <c r="A1568" t="s">
        <v>570</v>
      </c>
      <c r="B1568" t="s">
        <v>41</v>
      </c>
      <c r="C1568" t="s">
        <v>703</v>
      </c>
      <c r="D1568">
        <v>3077</v>
      </c>
      <c r="E1568">
        <v>3394</v>
      </c>
      <c r="F1568" t="s">
        <v>530</v>
      </c>
      <c r="G1568" s="1">
        <v>0.90659990000000001</v>
      </c>
      <c r="J1568" t="s">
        <v>361</v>
      </c>
      <c r="K1568" t="s">
        <v>41</v>
      </c>
      <c r="L1568" t="s">
        <v>32</v>
      </c>
      <c r="M1568">
        <v>3913</v>
      </c>
      <c r="N1568">
        <v>4583</v>
      </c>
      <c r="O1568" t="s">
        <v>132</v>
      </c>
      <c r="P1568" s="1">
        <v>0.8538076</v>
      </c>
      <c r="S1568" t="s">
        <v>350</v>
      </c>
      <c r="T1568" t="s">
        <v>41</v>
      </c>
      <c r="U1568" t="s">
        <v>26</v>
      </c>
      <c r="W1568">
        <v>616</v>
      </c>
      <c r="X1568" t="s">
        <v>42</v>
      </c>
      <c r="AB1568" t="s">
        <v>353</v>
      </c>
      <c r="AC1568" t="s">
        <v>41</v>
      </c>
      <c r="AD1568" t="s">
        <v>32</v>
      </c>
      <c r="AE1568">
        <v>7</v>
      </c>
      <c r="AF1568">
        <v>4</v>
      </c>
      <c r="AG1568" t="s">
        <v>328</v>
      </c>
      <c r="AH1568" s="1">
        <v>1</v>
      </c>
    </row>
    <row r="1569" spans="1:34" x14ac:dyDescent="0.35">
      <c r="A1569" t="s">
        <v>571</v>
      </c>
      <c r="B1569" t="s">
        <v>41</v>
      </c>
      <c r="C1569" t="s">
        <v>703</v>
      </c>
      <c r="D1569">
        <v>5265</v>
      </c>
      <c r="E1569">
        <v>5935</v>
      </c>
      <c r="F1569" t="s">
        <v>530</v>
      </c>
      <c r="G1569" s="1">
        <v>0.88711039999999997</v>
      </c>
      <c r="J1569" t="s">
        <v>361</v>
      </c>
      <c r="K1569" t="s">
        <v>41</v>
      </c>
      <c r="L1569" t="s">
        <v>28</v>
      </c>
      <c r="M1569">
        <v>605</v>
      </c>
      <c r="N1569">
        <v>1053</v>
      </c>
      <c r="O1569" t="s">
        <v>132</v>
      </c>
      <c r="P1569" s="1">
        <v>0.57454890000000003</v>
      </c>
      <c r="S1569" t="s">
        <v>350</v>
      </c>
      <c r="T1569" t="s">
        <v>41</v>
      </c>
      <c r="U1569" t="s">
        <v>27</v>
      </c>
      <c r="W1569">
        <v>1298</v>
      </c>
      <c r="X1569" t="s">
        <v>42</v>
      </c>
      <c r="AB1569" t="s">
        <v>353</v>
      </c>
      <c r="AC1569" t="s">
        <v>41</v>
      </c>
      <c r="AD1569" t="s">
        <v>703</v>
      </c>
      <c r="AE1569">
        <v>1</v>
      </c>
      <c r="AF1569">
        <v>15</v>
      </c>
      <c r="AG1569" t="s">
        <v>328</v>
      </c>
      <c r="AH1569" s="1">
        <v>6.6666699999999995E-2</v>
      </c>
    </row>
    <row r="1570" spans="1:34" x14ac:dyDescent="0.35">
      <c r="A1570" t="s">
        <v>572</v>
      </c>
      <c r="B1570" t="s">
        <v>41</v>
      </c>
      <c r="C1570" t="s">
        <v>703</v>
      </c>
      <c r="D1570">
        <v>7940</v>
      </c>
      <c r="E1570">
        <v>8473</v>
      </c>
      <c r="F1570" t="s">
        <v>530</v>
      </c>
      <c r="G1570" s="1">
        <v>0.93709430000000005</v>
      </c>
      <c r="J1570" t="s">
        <v>361</v>
      </c>
      <c r="K1570" t="s">
        <v>41</v>
      </c>
      <c r="L1570" t="s">
        <v>27</v>
      </c>
      <c r="M1570">
        <v>702</v>
      </c>
      <c r="N1570">
        <v>2111</v>
      </c>
      <c r="O1570" t="s">
        <v>132</v>
      </c>
      <c r="P1570" s="1">
        <v>0.3325438</v>
      </c>
      <c r="S1570" t="s">
        <v>351</v>
      </c>
      <c r="T1570" t="s">
        <v>41</v>
      </c>
      <c r="U1570" t="s">
        <v>32</v>
      </c>
      <c r="V1570">
        <v>224</v>
      </c>
      <c r="W1570">
        <v>270</v>
      </c>
      <c r="X1570" t="s">
        <v>132</v>
      </c>
      <c r="Y1570" s="1">
        <v>0.82962959999999997</v>
      </c>
      <c r="AB1570" t="s">
        <v>353</v>
      </c>
      <c r="AC1570" t="s">
        <v>41</v>
      </c>
      <c r="AD1570" t="s">
        <v>26</v>
      </c>
      <c r="AF1570">
        <v>1</v>
      </c>
      <c r="AG1570" t="s">
        <v>328</v>
      </c>
    </row>
    <row r="1571" spans="1:34" x14ac:dyDescent="0.35">
      <c r="A1571" t="s">
        <v>40</v>
      </c>
      <c r="B1571" t="s">
        <v>41</v>
      </c>
      <c r="C1571" t="s">
        <v>27</v>
      </c>
      <c r="D1571">
        <v>6957</v>
      </c>
      <c r="E1571">
        <v>9610</v>
      </c>
      <c r="F1571" t="s">
        <v>42</v>
      </c>
      <c r="G1571" s="1">
        <v>0.72393339999999995</v>
      </c>
      <c r="J1571" t="s">
        <v>361</v>
      </c>
      <c r="K1571" t="s">
        <v>41</v>
      </c>
      <c r="L1571" t="s">
        <v>26</v>
      </c>
      <c r="M1571">
        <v>7</v>
      </c>
      <c r="N1571">
        <v>2070</v>
      </c>
      <c r="O1571" t="s">
        <v>132</v>
      </c>
      <c r="P1571" s="1">
        <v>3.3815999999999998E-3</v>
      </c>
      <c r="S1571" t="s">
        <v>351</v>
      </c>
      <c r="T1571" t="s">
        <v>41</v>
      </c>
      <c r="U1571" t="s">
        <v>703</v>
      </c>
      <c r="V1571">
        <v>1533</v>
      </c>
      <c r="W1571">
        <v>2485</v>
      </c>
      <c r="X1571" t="s">
        <v>132</v>
      </c>
      <c r="Y1571" s="1">
        <v>0.61690140000000004</v>
      </c>
      <c r="AB1571" t="s">
        <v>353</v>
      </c>
      <c r="AC1571" t="s">
        <v>41</v>
      </c>
      <c r="AD1571" t="s">
        <v>28</v>
      </c>
      <c r="AF1571">
        <v>1</v>
      </c>
      <c r="AG1571" t="s">
        <v>328</v>
      </c>
    </row>
    <row r="1572" spans="1:34" x14ac:dyDescent="0.35">
      <c r="A1572" t="s">
        <v>43</v>
      </c>
      <c r="B1572" t="s">
        <v>41</v>
      </c>
      <c r="C1572" t="s">
        <v>27</v>
      </c>
      <c r="D1572">
        <v>728</v>
      </c>
      <c r="E1572">
        <v>1511</v>
      </c>
      <c r="F1572" t="s">
        <v>42</v>
      </c>
      <c r="G1572" s="1">
        <v>0.48180010000000001</v>
      </c>
      <c r="J1572" t="s">
        <v>362</v>
      </c>
      <c r="K1572" t="s">
        <v>41</v>
      </c>
      <c r="L1572" t="s">
        <v>32</v>
      </c>
      <c r="M1572">
        <v>29</v>
      </c>
      <c r="N1572">
        <v>7</v>
      </c>
      <c r="O1572" t="s">
        <v>328</v>
      </c>
      <c r="P1572" s="1">
        <v>1</v>
      </c>
      <c r="S1572" t="s">
        <v>351</v>
      </c>
      <c r="T1572" t="s">
        <v>41</v>
      </c>
      <c r="U1572" t="s">
        <v>28</v>
      </c>
      <c r="V1572">
        <v>8</v>
      </c>
      <c r="W1572">
        <v>67</v>
      </c>
      <c r="X1572" t="s">
        <v>132</v>
      </c>
      <c r="Y1572" s="1">
        <v>0.119403</v>
      </c>
      <c r="AB1572" t="s">
        <v>353</v>
      </c>
      <c r="AC1572" t="s">
        <v>41</v>
      </c>
      <c r="AD1572" t="s">
        <v>27</v>
      </c>
      <c r="AF1572">
        <v>2</v>
      </c>
      <c r="AG1572" t="s">
        <v>328</v>
      </c>
    </row>
    <row r="1573" spans="1:34" x14ac:dyDescent="0.35">
      <c r="A1573" t="s">
        <v>44</v>
      </c>
      <c r="B1573" t="s">
        <v>41</v>
      </c>
      <c r="C1573" t="s">
        <v>27</v>
      </c>
      <c r="D1573">
        <v>2172</v>
      </c>
      <c r="E1573">
        <v>3999</v>
      </c>
      <c r="F1573" t="s">
        <v>42</v>
      </c>
      <c r="G1573" s="1">
        <v>0.54313579999999995</v>
      </c>
      <c r="J1573" t="s">
        <v>362</v>
      </c>
      <c r="K1573" t="s">
        <v>41</v>
      </c>
      <c r="L1573" t="s">
        <v>703</v>
      </c>
      <c r="M1573">
        <v>30</v>
      </c>
      <c r="N1573">
        <v>11</v>
      </c>
      <c r="O1573" t="s">
        <v>328</v>
      </c>
      <c r="P1573" s="1">
        <v>1</v>
      </c>
      <c r="S1573" t="s">
        <v>351</v>
      </c>
      <c r="T1573" t="s">
        <v>41</v>
      </c>
      <c r="U1573" t="s">
        <v>26</v>
      </c>
      <c r="W1573">
        <v>107</v>
      </c>
      <c r="X1573" t="s">
        <v>132</v>
      </c>
      <c r="AB1573" t="s">
        <v>354</v>
      </c>
      <c r="AC1573" t="s">
        <v>41</v>
      </c>
      <c r="AD1573" t="s">
        <v>703</v>
      </c>
      <c r="AE1573">
        <v>2</v>
      </c>
      <c r="AF1573">
        <v>3</v>
      </c>
      <c r="AG1573" t="s">
        <v>328</v>
      </c>
      <c r="AH1573" s="1">
        <v>0.66666669999999995</v>
      </c>
    </row>
    <row r="1574" spans="1:34" x14ac:dyDescent="0.35">
      <c r="A1574" t="s">
        <v>45</v>
      </c>
      <c r="B1574" t="s">
        <v>41</v>
      </c>
      <c r="C1574" t="s">
        <v>27</v>
      </c>
      <c r="D1574">
        <v>1662</v>
      </c>
      <c r="E1574">
        <v>2909</v>
      </c>
      <c r="F1574" t="s">
        <v>42</v>
      </c>
      <c r="G1574" s="1">
        <v>0.57133040000000002</v>
      </c>
      <c r="J1574" t="s">
        <v>362</v>
      </c>
      <c r="K1574" t="s">
        <v>41</v>
      </c>
      <c r="L1574" t="s">
        <v>28</v>
      </c>
      <c r="M1574">
        <v>1</v>
      </c>
      <c r="N1574">
        <v>0</v>
      </c>
      <c r="O1574" t="s">
        <v>328</v>
      </c>
      <c r="S1574" t="s">
        <v>351</v>
      </c>
      <c r="T1574" t="s">
        <v>41</v>
      </c>
      <c r="U1574" t="s">
        <v>27</v>
      </c>
      <c r="W1574">
        <v>149</v>
      </c>
      <c r="X1574" t="s">
        <v>132</v>
      </c>
      <c r="AB1574" t="s">
        <v>354</v>
      </c>
      <c r="AC1574" t="s">
        <v>41</v>
      </c>
      <c r="AD1574" t="s">
        <v>32</v>
      </c>
      <c r="AE1574">
        <v>4</v>
      </c>
      <c r="AF1574">
        <v>0</v>
      </c>
      <c r="AG1574" t="s">
        <v>328</v>
      </c>
    </row>
    <row r="1575" spans="1:34" x14ac:dyDescent="0.35">
      <c r="A1575" t="s">
        <v>46</v>
      </c>
      <c r="B1575" t="s">
        <v>41</v>
      </c>
      <c r="C1575" t="s">
        <v>27</v>
      </c>
      <c r="D1575">
        <v>1878</v>
      </c>
      <c r="E1575">
        <v>2871</v>
      </c>
      <c r="F1575" t="s">
        <v>42</v>
      </c>
      <c r="G1575" s="1">
        <v>0.65412749999999997</v>
      </c>
      <c r="J1575" t="s">
        <v>362</v>
      </c>
      <c r="K1575" t="s">
        <v>41</v>
      </c>
      <c r="L1575" t="s">
        <v>26</v>
      </c>
      <c r="N1575">
        <v>2</v>
      </c>
      <c r="O1575" t="s">
        <v>328</v>
      </c>
      <c r="S1575" t="s">
        <v>352</v>
      </c>
      <c r="T1575" t="s">
        <v>41</v>
      </c>
      <c r="U1575" t="s">
        <v>32</v>
      </c>
      <c r="V1575">
        <v>2199</v>
      </c>
      <c r="W1575">
        <v>2858</v>
      </c>
      <c r="X1575" t="s">
        <v>132</v>
      </c>
      <c r="Y1575" s="1">
        <v>0.76941919999999997</v>
      </c>
      <c r="AB1575" t="s">
        <v>354</v>
      </c>
      <c r="AC1575" t="s">
        <v>41</v>
      </c>
      <c r="AD1575" t="s">
        <v>26</v>
      </c>
      <c r="AF1575">
        <v>1</v>
      </c>
      <c r="AG1575" t="s">
        <v>328</v>
      </c>
    </row>
    <row r="1576" spans="1:34" x14ac:dyDescent="0.35">
      <c r="A1576" t="s">
        <v>47</v>
      </c>
      <c r="B1576" t="s">
        <v>41</v>
      </c>
      <c r="C1576" t="s">
        <v>27</v>
      </c>
      <c r="D1576">
        <v>2112</v>
      </c>
      <c r="E1576">
        <v>3136</v>
      </c>
      <c r="F1576" t="s">
        <v>42</v>
      </c>
      <c r="G1576" s="1">
        <v>0.6734694</v>
      </c>
      <c r="J1576" t="s">
        <v>362</v>
      </c>
      <c r="K1576" t="s">
        <v>41</v>
      </c>
      <c r="L1576" t="s">
        <v>27</v>
      </c>
      <c r="N1576">
        <v>3</v>
      </c>
      <c r="O1576" t="s">
        <v>328</v>
      </c>
      <c r="S1576" t="s">
        <v>352</v>
      </c>
      <c r="T1576" t="s">
        <v>41</v>
      </c>
      <c r="U1576" t="s">
        <v>703</v>
      </c>
      <c r="V1576">
        <v>7164</v>
      </c>
      <c r="W1576">
        <v>11797</v>
      </c>
      <c r="X1576" t="s">
        <v>132</v>
      </c>
      <c r="Y1576" s="1">
        <v>0.60727299999999995</v>
      </c>
      <c r="AB1576" t="s">
        <v>354</v>
      </c>
      <c r="AC1576" t="s">
        <v>41</v>
      </c>
      <c r="AD1576" t="s">
        <v>28</v>
      </c>
      <c r="AF1576">
        <v>1</v>
      </c>
      <c r="AG1576" t="s">
        <v>328</v>
      </c>
    </row>
    <row r="1577" spans="1:34" x14ac:dyDescent="0.35">
      <c r="A1577" t="s">
        <v>48</v>
      </c>
      <c r="B1577" t="s">
        <v>41</v>
      </c>
      <c r="C1577" t="s">
        <v>27</v>
      </c>
      <c r="D1577">
        <v>1131</v>
      </c>
      <c r="E1577">
        <v>2475</v>
      </c>
      <c r="F1577" t="s">
        <v>42</v>
      </c>
      <c r="G1577" s="1">
        <v>0.45696969999999998</v>
      </c>
      <c r="J1577" t="s">
        <v>363</v>
      </c>
      <c r="K1577" t="s">
        <v>41</v>
      </c>
      <c r="L1577" t="s">
        <v>27</v>
      </c>
      <c r="M1577">
        <v>2</v>
      </c>
      <c r="N1577">
        <v>1</v>
      </c>
      <c r="O1577" t="s">
        <v>328</v>
      </c>
      <c r="P1577" s="1">
        <v>1</v>
      </c>
      <c r="S1577" t="s">
        <v>352</v>
      </c>
      <c r="T1577" t="s">
        <v>41</v>
      </c>
      <c r="U1577" t="s">
        <v>28</v>
      </c>
      <c r="V1577">
        <v>59</v>
      </c>
      <c r="W1577">
        <v>375</v>
      </c>
      <c r="X1577" t="s">
        <v>132</v>
      </c>
      <c r="Y1577" s="1">
        <v>0.15733330000000001</v>
      </c>
      <c r="AB1577" t="s">
        <v>354</v>
      </c>
      <c r="AC1577" t="s">
        <v>41</v>
      </c>
      <c r="AD1577" t="s">
        <v>27</v>
      </c>
      <c r="AF1577">
        <v>0</v>
      </c>
      <c r="AG1577" t="s">
        <v>328</v>
      </c>
    </row>
    <row r="1578" spans="1:34" x14ac:dyDescent="0.35">
      <c r="A1578" t="s">
        <v>49</v>
      </c>
      <c r="B1578" t="s">
        <v>41</v>
      </c>
      <c r="C1578" t="s">
        <v>27</v>
      </c>
      <c r="D1578">
        <v>4498</v>
      </c>
      <c r="E1578">
        <v>8405</v>
      </c>
      <c r="F1578" t="s">
        <v>42</v>
      </c>
      <c r="G1578" s="1">
        <v>0.53515760000000001</v>
      </c>
      <c r="J1578" t="s">
        <v>363</v>
      </c>
      <c r="K1578" t="s">
        <v>41</v>
      </c>
      <c r="L1578" t="s">
        <v>32</v>
      </c>
      <c r="M1578">
        <v>13</v>
      </c>
      <c r="N1578">
        <v>7</v>
      </c>
      <c r="O1578" t="s">
        <v>328</v>
      </c>
      <c r="P1578" s="1">
        <v>1</v>
      </c>
      <c r="S1578" t="s">
        <v>352</v>
      </c>
      <c r="T1578" t="s">
        <v>41</v>
      </c>
      <c r="U1578" t="s">
        <v>26</v>
      </c>
      <c r="W1578">
        <v>560</v>
      </c>
      <c r="X1578" t="s">
        <v>132</v>
      </c>
      <c r="AB1578" t="s">
        <v>355</v>
      </c>
      <c r="AC1578" t="s">
        <v>41</v>
      </c>
      <c r="AD1578" t="s">
        <v>32</v>
      </c>
      <c r="AE1578">
        <v>3775</v>
      </c>
      <c r="AF1578">
        <v>6190</v>
      </c>
      <c r="AG1578" t="s">
        <v>42</v>
      </c>
      <c r="AH1578" s="1">
        <v>0.60985460000000002</v>
      </c>
    </row>
    <row r="1579" spans="1:34" x14ac:dyDescent="0.35">
      <c r="A1579" t="s">
        <v>50</v>
      </c>
      <c r="B1579" t="s">
        <v>41</v>
      </c>
      <c r="C1579" t="s">
        <v>27</v>
      </c>
      <c r="D1579">
        <v>2567</v>
      </c>
      <c r="E1579">
        <v>5095</v>
      </c>
      <c r="F1579" t="s">
        <v>42</v>
      </c>
      <c r="G1579" s="1">
        <v>0.50382729999999998</v>
      </c>
      <c r="J1579" t="s">
        <v>363</v>
      </c>
      <c r="K1579" t="s">
        <v>41</v>
      </c>
      <c r="L1579" t="s">
        <v>703</v>
      </c>
      <c r="M1579">
        <v>32</v>
      </c>
      <c r="N1579">
        <v>18</v>
      </c>
      <c r="O1579" t="s">
        <v>328</v>
      </c>
      <c r="P1579" s="1">
        <v>1</v>
      </c>
      <c r="S1579" t="s">
        <v>352</v>
      </c>
      <c r="T1579" t="s">
        <v>41</v>
      </c>
      <c r="U1579" t="s">
        <v>27</v>
      </c>
      <c r="W1579">
        <v>769</v>
      </c>
      <c r="X1579" t="s">
        <v>132</v>
      </c>
      <c r="AB1579" t="s">
        <v>355</v>
      </c>
      <c r="AC1579" t="s">
        <v>41</v>
      </c>
      <c r="AD1579" t="s">
        <v>703</v>
      </c>
      <c r="AE1579">
        <v>1812</v>
      </c>
      <c r="AF1579">
        <v>15103</v>
      </c>
      <c r="AG1579" t="s">
        <v>42</v>
      </c>
      <c r="AH1579" s="1">
        <v>0.11997620000000001</v>
      </c>
    </row>
    <row r="1580" spans="1:34" x14ac:dyDescent="0.35">
      <c r="A1580" t="s">
        <v>51</v>
      </c>
      <c r="B1580" t="s">
        <v>41</v>
      </c>
      <c r="C1580" t="s">
        <v>27</v>
      </c>
      <c r="D1580">
        <v>1331</v>
      </c>
      <c r="E1580">
        <v>3068</v>
      </c>
      <c r="F1580" t="s">
        <v>42</v>
      </c>
      <c r="G1580" s="1">
        <v>0.43383310000000003</v>
      </c>
      <c r="J1580" t="s">
        <v>363</v>
      </c>
      <c r="K1580" t="s">
        <v>41</v>
      </c>
      <c r="L1580" t="s">
        <v>28</v>
      </c>
      <c r="M1580">
        <v>1</v>
      </c>
      <c r="N1580">
        <v>1</v>
      </c>
      <c r="O1580" t="s">
        <v>328</v>
      </c>
      <c r="P1580" s="1">
        <v>1</v>
      </c>
      <c r="S1580" t="s">
        <v>353</v>
      </c>
      <c r="T1580" t="s">
        <v>41</v>
      </c>
      <c r="U1580" t="s">
        <v>32</v>
      </c>
      <c r="V1580">
        <v>9</v>
      </c>
      <c r="W1580">
        <v>4</v>
      </c>
      <c r="X1580" t="s">
        <v>328</v>
      </c>
      <c r="Y1580" s="1">
        <v>1</v>
      </c>
      <c r="AB1580" t="s">
        <v>355</v>
      </c>
      <c r="AC1580" t="s">
        <v>41</v>
      </c>
      <c r="AD1580" t="s">
        <v>28</v>
      </c>
      <c r="AE1580">
        <v>3</v>
      </c>
      <c r="AF1580">
        <v>2628</v>
      </c>
      <c r="AG1580" t="s">
        <v>42</v>
      </c>
      <c r="AH1580" s="1">
        <v>1.1416E-3</v>
      </c>
    </row>
    <row r="1581" spans="1:34" x14ac:dyDescent="0.35">
      <c r="A1581" t="s">
        <v>52</v>
      </c>
      <c r="B1581" t="s">
        <v>41</v>
      </c>
      <c r="C1581" t="s">
        <v>27</v>
      </c>
      <c r="D1581">
        <v>6</v>
      </c>
      <c r="E1581">
        <v>4</v>
      </c>
      <c r="F1581" t="s">
        <v>42</v>
      </c>
      <c r="G1581" s="1">
        <v>1</v>
      </c>
      <c r="J1581" t="s">
        <v>363</v>
      </c>
      <c r="K1581" t="s">
        <v>41</v>
      </c>
      <c r="L1581" t="s">
        <v>26</v>
      </c>
      <c r="N1581">
        <v>0</v>
      </c>
      <c r="O1581" t="s">
        <v>328</v>
      </c>
      <c r="S1581" t="s">
        <v>353</v>
      </c>
      <c r="T1581" t="s">
        <v>41</v>
      </c>
      <c r="U1581" t="s">
        <v>703</v>
      </c>
      <c r="V1581">
        <v>16</v>
      </c>
      <c r="W1581">
        <v>15</v>
      </c>
      <c r="X1581" t="s">
        <v>328</v>
      </c>
      <c r="Y1581" s="1">
        <v>1</v>
      </c>
      <c r="AB1581" t="s">
        <v>355</v>
      </c>
      <c r="AC1581" t="s">
        <v>41</v>
      </c>
      <c r="AD1581" t="s">
        <v>26</v>
      </c>
      <c r="AF1581">
        <v>1109</v>
      </c>
      <c r="AG1581" t="s">
        <v>42</v>
      </c>
    </row>
    <row r="1582" spans="1:34" x14ac:dyDescent="0.35">
      <c r="A1582" t="s">
        <v>53</v>
      </c>
      <c r="B1582" t="s">
        <v>41</v>
      </c>
      <c r="C1582" t="s">
        <v>27</v>
      </c>
      <c r="D1582">
        <v>920</v>
      </c>
      <c r="E1582">
        <v>1946</v>
      </c>
      <c r="F1582" t="s">
        <v>42</v>
      </c>
      <c r="G1582" s="1">
        <v>0.47276459999999998</v>
      </c>
      <c r="J1582" t="s">
        <v>364</v>
      </c>
      <c r="K1582" t="s">
        <v>57</v>
      </c>
      <c r="L1582" t="s">
        <v>32</v>
      </c>
      <c r="M1582">
        <v>4376</v>
      </c>
      <c r="N1582">
        <v>3700</v>
      </c>
      <c r="O1582" t="s">
        <v>132</v>
      </c>
      <c r="P1582" s="1">
        <v>1</v>
      </c>
      <c r="S1582" t="s">
        <v>353</v>
      </c>
      <c r="T1582" t="s">
        <v>41</v>
      </c>
      <c r="U1582" t="s">
        <v>28</v>
      </c>
      <c r="V1582">
        <v>1</v>
      </c>
      <c r="W1582">
        <v>1</v>
      </c>
      <c r="X1582" t="s">
        <v>328</v>
      </c>
      <c r="Y1582" s="1">
        <v>1</v>
      </c>
      <c r="AB1582" t="s">
        <v>355</v>
      </c>
      <c r="AC1582" t="s">
        <v>41</v>
      </c>
      <c r="AD1582" t="s">
        <v>27</v>
      </c>
      <c r="AF1582">
        <v>2561</v>
      </c>
      <c r="AG1582" t="s">
        <v>42</v>
      </c>
    </row>
    <row r="1583" spans="1:34" x14ac:dyDescent="0.35">
      <c r="A1583" t="s">
        <v>54</v>
      </c>
      <c r="B1583" t="s">
        <v>41</v>
      </c>
      <c r="C1583" t="s">
        <v>27</v>
      </c>
      <c r="D1583">
        <v>2160</v>
      </c>
      <c r="E1583">
        <v>2909</v>
      </c>
      <c r="F1583" t="s">
        <v>42</v>
      </c>
      <c r="G1583" s="1">
        <v>0.74252320000000005</v>
      </c>
      <c r="J1583" t="s">
        <v>364</v>
      </c>
      <c r="K1583" t="s">
        <v>57</v>
      </c>
      <c r="L1583" t="s">
        <v>703</v>
      </c>
      <c r="M1583">
        <v>12150</v>
      </c>
      <c r="N1583">
        <v>13996</v>
      </c>
      <c r="O1583" t="s">
        <v>132</v>
      </c>
      <c r="P1583" s="1">
        <v>0.86810520000000002</v>
      </c>
      <c r="S1583" t="s">
        <v>353</v>
      </c>
      <c r="T1583" t="s">
        <v>41</v>
      </c>
      <c r="U1583" t="s">
        <v>26</v>
      </c>
      <c r="W1583">
        <v>1</v>
      </c>
      <c r="X1583" t="s">
        <v>328</v>
      </c>
      <c r="AB1583" t="s">
        <v>356</v>
      </c>
      <c r="AC1583" t="s">
        <v>41</v>
      </c>
      <c r="AD1583" t="s">
        <v>32</v>
      </c>
      <c r="AE1583">
        <v>2356</v>
      </c>
      <c r="AF1583">
        <v>4103</v>
      </c>
      <c r="AG1583" t="s">
        <v>132</v>
      </c>
      <c r="AH1583" s="1">
        <v>0.574214</v>
      </c>
    </row>
    <row r="1584" spans="1:34" x14ac:dyDescent="0.35">
      <c r="A1584" t="s">
        <v>55</v>
      </c>
      <c r="B1584" t="s">
        <v>41</v>
      </c>
      <c r="C1584" t="s">
        <v>27</v>
      </c>
      <c r="D1584">
        <v>855</v>
      </c>
      <c r="E1584">
        <v>1050</v>
      </c>
      <c r="F1584" t="s">
        <v>42</v>
      </c>
      <c r="G1584" s="1">
        <v>0.8142857</v>
      </c>
      <c r="J1584" t="s">
        <v>364</v>
      </c>
      <c r="K1584" t="s">
        <v>57</v>
      </c>
      <c r="L1584" t="s">
        <v>28</v>
      </c>
      <c r="M1584">
        <v>1253</v>
      </c>
      <c r="N1584">
        <v>1908</v>
      </c>
      <c r="O1584" t="s">
        <v>132</v>
      </c>
      <c r="P1584" s="1">
        <v>0.65670859999999998</v>
      </c>
      <c r="S1584" t="s">
        <v>353</v>
      </c>
      <c r="T1584" t="s">
        <v>41</v>
      </c>
      <c r="U1584" t="s">
        <v>27</v>
      </c>
      <c r="W1584">
        <v>2</v>
      </c>
      <c r="X1584" t="s">
        <v>328</v>
      </c>
      <c r="AB1584" t="s">
        <v>356</v>
      </c>
      <c r="AC1584" t="s">
        <v>41</v>
      </c>
      <c r="AD1584" t="s">
        <v>703</v>
      </c>
      <c r="AE1584">
        <v>915</v>
      </c>
      <c r="AF1584">
        <v>10063</v>
      </c>
      <c r="AG1584" t="s">
        <v>132</v>
      </c>
      <c r="AH1584" s="1">
        <v>9.09272E-2</v>
      </c>
    </row>
    <row r="1585" spans="1:34" x14ac:dyDescent="0.35">
      <c r="A1585" t="s">
        <v>56</v>
      </c>
      <c r="B1585" t="s">
        <v>57</v>
      </c>
      <c r="C1585" t="s">
        <v>27</v>
      </c>
      <c r="D1585">
        <v>1417</v>
      </c>
      <c r="E1585">
        <v>2864</v>
      </c>
      <c r="F1585" t="s">
        <v>42</v>
      </c>
      <c r="G1585" s="1">
        <v>0.4947626</v>
      </c>
      <c r="J1585" t="s">
        <v>364</v>
      </c>
      <c r="K1585" t="s">
        <v>57</v>
      </c>
      <c r="L1585" t="s">
        <v>27</v>
      </c>
      <c r="M1585">
        <v>587</v>
      </c>
      <c r="N1585">
        <v>1910</v>
      </c>
      <c r="O1585" t="s">
        <v>132</v>
      </c>
      <c r="P1585" s="1">
        <v>0.30732979999999999</v>
      </c>
      <c r="S1585" t="s">
        <v>354</v>
      </c>
      <c r="T1585" t="s">
        <v>41</v>
      </c>
      <c r="U1585" t="s">
        <v>703</v>
      </c>
      <c r="V1585">
        <v>4</v>
      </c>
      <c r="W1585">
        <v>3</v>
      </c>
      <c r="X1585" t="s">
        <v>328</v>
      </c>
      <c r="Y1585" s="1">
        <v>1</v>
      </c>
      <c r="AB1585" t="s">
        <v>356</v>
      </c>
      <c r="AC1585" t="s">
        <v>41</v>
      </c>
      <c r="AD1585" t="s">
        <v>28</v>
      </c>
      <c r="AE1585">
        <v>3</v>
      </c>
      <c r="AF1585">
        <v>1758</v>
      </c>
      <c r="AG1585" t="s">
        <v>132</v>
      </c>
      <c r="AH1585" s="1">
        <v>1.7064999999999999E-3</v>
      </c>
    </row>
    <row r="1586" spans="1:34" x14ac:dyDescent="0.35">
      <c r="A1586" t="s">
        <v>58</v>
      </c>
      <c r="B1586" t="s">
        <v>41</v>
      </c>
      <c r="C1586" t="s">
        <v>27</v>
      </c>
      <c r="D1586">
        <v>1144</v>
      </c>
      <c r="E1586">
        <v>1403</v>
      </c>
      <c r="F1586" t="s">
        <v>42</v>
      </c>
      <c r="G1586" s="1">
        <v>0.8153956</v>
      </c>
      <c r="J1586" t="s">
        <v>364</v>
      </c>
      <c r="K1586" t="s">
        <v>57</v>
      </c>
      <c r="L1586" t="s">
        <v>26</v>
      </c>
      <c r="M1586">
        <v>3</v>
      </c>
      <c r="N1586">
        <v>1240</v>
      </c>
      <c r="O1586" t="s">
        <v>132</v>
      </c>
      <c r="P1586" s="1">
        <v>2.4193999999999999E-3</v>
      </c>
      <c r="S1586" t="s">
        <v>354</v>
      </c>
      <c r="T1586" t="s">
        <v>41</v>
      </c>
      <c r="U1586" t="s">
        <v>32</v>
      </c>
      <c r="V1586">
        <v>6</v>
      </c>
      <c r="W1586">
        <v>0</v>
      </c>
      <c r="X1586" t="s">
        <v>328</v>
      </c>
      <c r="AB1586" t="s">
        <v>356</v>
      </c>
      <c r="AC1586" t="s">
        <v>41</v>
      </c>
      <c r="AD1586" t="s">
        <v>26</v>
      </c>
      <c r="AF1586">
        <v>742</v>
      </c>
      <c r="AG1586" t="s">
        <v>132</v>
      </c>
    </row>
    <row r="1587" spans="1:34" x14ac:dyDescent="0.35">
      <c r="A1587" t="s">
        <v>59</v>
      </c>
      <c r="B1587" t="s">
        <v>57</v>
      </c>
      <c r="C1587" t="s">
        <v>27</v>
      </c>
      <c r="D1587">
        <v>1414</v>
      </c>
      <c r="E1587">
        <v>2440</v>
      </c>
      <c r="F1587" t="s">
        <v>42</v>
      </c>
      <c r="G1587" s="1">
        <v>0.57950820000000003</v>
      </c>
      <c r="J1587" t="s">
        <v>365</v>
      </c>
      <c r="K1587" t="s">
        <v>41</v>
      </c>
      <c r="L1587" t="s">
        <v>32</v>
      </c>
      <c r="M1587">
        <v>6441</v>
      </c>
      <c r="N1587">
        <v>7279</v>
      </c>
      <c r="O1587" t="s">
        <v>132</v>
      </c>
      <c r="P1587" s="1">
        <v>0.8848743</v>
      </c>
      <c r="S1587" t="s">
        <v>354</v>
      </c>
      <c r="T1587" t="s">
        <v>41</v>
      </c>
      <c r="U1587" t="s">
        <v>26</v>
      </c>
      <c r="W1587">
        <v>1</v>
      </c>
      <c r="X1587" t="s">
        <v>328</v>
      </c>
      <c r="AB1587" t="s">
        <v>356</v>
      </c>
      <c r="AC1587" t="s">
        <v>41</v>
      </c>
      <c r="AD1587" t="s">
        <v>27</v>
      </c>
      <c r="AF1587">
        <v>1638</v>
      </c>
      <c r="AG1587" t="s">
        <v>132</v>
      </c>
    </row>
    <row r="1588" spans="1:34" x14ac:dyDescent="0.35">
      <c r="A1588" t="s">
        <v>60</v>
      </c>
      <c r="B1588" t="s">
        <v>57</v>
      </c>
      <c r="C1588" t="s">
        <v>27</v>
      </c>
      <c r="D1588">
        <v>1347</v>
      </c>
      <c r="E1588">
        <v>2628</v>
      </c>
      <c r="F1588" t="s">
        <v>42</v>
      </c>
      <c r="G1588" s="1">
        <v>0.51255709999999999</v>
      </c>
      <c r="J1588" t="s">
        <v>365</v>
      </c>
      <c r="K1588" t="s">
        <v>41</v>
      </c>
      <c r="L1588" t="s">
        <v>703</v>
      </c>
      <c r="M1588">
        <v>14444</v>
      </c>
      <c r="N1588">
        <v>16551</v>
      </c>
      <c r="O1588" t="s">
        <v>132</v>
      </c>
      <c r="P1588" s="1">
        <v>0.87269649999999999</v>
      </c>
      <c r="S1588" t="s">
        <v>354</v>
      </c>
      <c r="T1588" t="s">
        <v>41</v>
      </c>
      <c r="U1588" t="s">
        <v>28</v>
      </c>
      <c r="W1588">
        <v>1</v>
      </c>
      <c r="X1588" t="s">
        <v>328</v>
      </c>
      <c r="AB1588" t="s">
        <v>357</v>
      </c>
      <c r="AC1588" t="s">
        <v>41</v>
      </c>
      <c r="AD1588" t="s">
        <v>32</v>
      </c>
      <c r="AE1588">
        <v>3569</v>
      </c>
      <c r="AF1588">
        <v>5521</v>
      </c>
      <c r="AG1588" t="s">
        <v>328</v>
      </c>
      <c r="AH1588" s="1">
        <v>0.64644089999999998</v>
      </c>
    </row>
    <row r="1589" spans="1:34" x14ac:dyDescent="0.35">
      <c r="A1589" t="s">
        <v>61</v>
      </c>
      <c r="B1589" t="s">
        <v>41</v>
      </c>
      <c r="C1589" t="s">
        <v>27</v>
      </c>
      <c r="D1589">
        <v>630</v>
      </c>
      <c r="E1589">
        <v>1245</v>
      </c>
      <c r="F1589" t="s">
        <v>42</v>
      </c>
      <c r="G1589" s="1">
        <v>0.50602409999999998</v>
      </c>
      <c r="J1589" t="s">
        <v>365</v>
      </c>
      <c r="K1589" t="s">
        <v>41</v>
      </c>
      <c r="L1589" t="s">
        <v>28</v>
      </c>
      <c r="M1589">
        <v>1643</v>
      </c>
      <c r="N1589">
        <v>2232</v>
      </c>
      <c r="O1589" t="s">
        <v>132</v>
      </c>
      <c r="P1589" s="1">
        <v>0.73611110000000002</v>
      </c>
      <c r="S1589" t="s">
        <v>354</v>
      </c>
      <c r="T1589" t="s">
        <v>41</v>
      </c>
      <c r="U1589" t="s">
        <v>27</v>
      </c>
      <c r="W1589">
        <v>0</v>
      </c>
      <c r="X1589" t="s">
        <v>328</v>
      </c>
      <c r="AB1589" t="s">
        <v>357</v>
      </c>
      <c r="AC1589" t="s">
        <v>41</v>
      </c>
      <c r="AD1589" t="s">
        <v>703</v>
      </c>
      <c r="AE1589">
        <v>1321</v>
      </c>
      <c r="AF1589">
        <v>11498</v>
      </c>
      <c r="AG1589" t="s">
        <v>328</v>
      </c>
      <c r="AH1589" s="1">
        <v>0.11488950000000001</v>
      </c>
    </row>
    <row r="1590" spans="1:34" x14ac:dyDescent="0.35">
      <c r="A1590" t="s">
        <v>62</v>
      </c>
      <c r="B1590" t="s">
        <v>41</v>
      </c>
      <c r="C1590" t="s">
        <v>27</v>
      </c>
      <c r="D1590">
        <v>448</v>
      </c>
      <c r="E1590">
        <v>493</v>
      </c>
      <c r="F1590" t="s">
        <v>42</v>
      </c>
      <c r="G1590" s="1">
        <v>0.90872209999999998</v>
      </c>
      <c r="J1590" t="s">
        <v>365</v>
      </c>
      <c r="K1590" t="s">
        <v>41</v>
      </c>
      <c r="L1590" t="s">
        <v>27</v>
      </c>
      <c r="M1590">
        <v>892</v>
      </c>
      <c r="N1590">
        <v>2482</v>
      </c>
      <c r="O1590" t="s">
        <v>132</v>
      </c>
      <c r="P1590" s="1">
        <v>0.35938759999999997</v>
      </c>
      <c r="S1590" t="s">
        <v>355</v>
      </c>
      <c r="T1590" t="s">
        <v>41</v>
      </c>
      <c r="U1590" t="s">
        <v>32</v>
      </c>
      <c r="V1590">
        <v>5358</v>
      </c>
      <c r="W1590">
        <v>6190</v>
      </c>
      <c r="X1590" t="s">
        <v>42</v>
      </c>
      <c r="Y1590" s="1">
        <v>0.86558970000000002</v>
      </c>
      <c r="AB1590" t="s">
        <v>357</v>
      </c>
      <c r="AC1590" t="s">
        <v>41</v>
      </c>
      <c r="AD1590" t="s">
        <v>28</v>
      </c>
      <c r="AE1590">
        <v>5</v>
      </c>
      <c r="AF1590">
        <v>1390</v>
      </c>
      <c r="AG1590" t="s">
        <v>328</v>
      </c>
      <c r="AH1590" s="1">
        <v>3.5971000000000002E-3</v>
      </c>
    </row>
    <row r="1591" spans="1:34" x14ac:dyDescent="0.35">
      <c r="A1591" t="s">
        <v>63</v>
      </c>
      <c r="B1591" t="s">
        <v>57</v>
      </c>
      <c r="C1591" t="s">
        <v>27</v>
      </c>
      <c r="D1591">
        <v>739</v>
      </c>
      <c r="E1591">
        <v>1541</v>
      </c>
      <c r="F1591" t="s">
        <v>42</v>
      </c>
      <c r="G1591" s="1">
        <v>0.4795587</v>
      </c>
      <c r="J1591" t="s">
        <v>365</v>
      </c>
      <c r="K1591" t="s">
        <v>41</v>
      </c>
      <c r="L1591" t="s">
        <v>26</v>
      </c>
      <c r="M1591">
        <v>8</v>
      </c>
      <c r="N1591">
        <v>1551</v>
      </c>
      <c r="O1591" t="s">
        <v>132</v>
      </c>
      <c r="P1591" s="1">
        <v>5.1580000000000003E-3</v>
      </c>
      <c r="S1591" t="s">
        <v>355</v>
      </c>
      <c r="T1591" t="s">
        <v>41</v>
      </c>
      <c r="U1591" t="s">
        <v>703</v>
      </c>
      <c r="V1591">
        <v>10345</v>
      </c>
      <c r="W1591">
        <v>15103</v>
      </c>
      <c r="X1591" t="s">
        <v>42</v>
      </c>
      <c r="Y1591" s="1">
        <v>0.68496319999999999</v>
      </c>
      <c r="AB1591" t="s">
        <v>357</v>
      </c>
      <c r="AC1591" t="s">
        <v>41</v>
      </c>
      <c r="AD1591" t="s">
        <v>26</v>
      </c>
      <c r="AF1591">
        <v>642</v>
      </c>
      <c r="AG1591" t="s">
        <v>328</v>
      </c>
    </row>
    <row r="1592" spans="1:34" x14ac:dyDescent="0.35">
      <c r="A1592" t="s">
        <v>64</v>
      </c>
      <c r="B1592" t="s">
        <v>41</v>
      </c>
      <c r="C1592" t="s">
        <v>27</v>
      </c>
      <c r="D1592">
        <v>47</v>
      </c>
      <c r="E1592">
        <v>69</v>
      </c>
      <c r="F1592" t="s">
        <v>42</v>
      </c>
      <c r="G1592" s="1">
        <v>0.68115939999999997</v>
      </c>
      <c r="J1592" t="s">
        <v>366</v>
      </c>
      <c r="K1592" t="s">
        <v>41</v>
      </c>
      <c r="L1592" t="s">
        <v>32</v>
      </c>
      <c r="M1592">
        <v>4934</v>
      </c>
      <c r="N1592">
        <v>5328</v>
      </c>
      <c r="O1592" t="s">
        <v>132</v>
      </c>
      <c r="P1592" s="1">
        <v>0.92605110000000002</v>
      </c>
      <c r="S1592" t="s">
        <v>355</v>
      </c>
      <c r="T1592" t="s">
        <v>41</v>
      </c>
      <c r="U1592" t="s">
        <v>28</v>
      </c>
      <c r="V1592">
        <v>1285</v>
      </c>
      <c r="W1592">
        <v>2628</v>
      </c>
      <c r="X1592" t="s">
        <v>42</v>
      </c>
      <c r="Y1592" s="1">
        <v>0.48896499999999998</v>
      </c>
      <c r="AB1592" t="s">
        <v>357</v>
      </c>
      <c r="AC1592" t="s">
        <v>41</v>
      </c>
      <c r="AD1592" t="s">
        <v>27</v>
      </c>
      <c r="AF1592">
        <v>1226</v>
      </c>
      <c r="AG1592" t="s">
        <v>328</v>
      </c>
    </row>
    <row r="1593" spans="1:34" x14ac:dyDescent="0.35">
      <c r="A1593" t="s">
        <v>65</v>
      </c>
      <c r="B1593" t="s">
        <v>41</v>
      </c>
      <c r="C1593" t="s">
        <v>27</v>
      </c>
      <c r="D1593">
        <v>547</v>
      </c>
      <c r="E1593">
        <v>935</v>
      </c>
      <c r="F1593" t="s">
        <v>42</v>
      </c>
      <c r="G1593" s="1">
        <v>0.58502670000000001</v>
      </c>
      <c r="J1593" t="s">
        <v>366</v>
      </c>
      <c r="K1593" t="s">
        <v>41</v>
      </c>
      <c r="L1593" t="s">
        <v>703</v>
      </c>
      <c r="M1593">
        <v>12710</v>
      </c>
      <c r="N1593">
        <v>14444</v>
      </c>
      <c r="O1593" t="s">
        <v>132</v>
      </c>
      <c r="P1593" s="1">
        <v>0.87995020000000002</v>
      </c>
      <c r="S1593" t="s">
        <v>355</v>
      </c>
      <c r="T1593" t="s">
        <v>41</v>
      </c>
      <c r="U1593" t="s">
        <v>27</v>
      </c>
      <c r="V1593">
        <v>4</v>
      </c>
      <c r="W1593">
        <v>2561</v>
      </c>
      <c r="X1593" t="s">
        <v>42</v>
      </c>
      <c r="Y1593" s="1">
        <v>1.5619E-3</v>
      </c>
      <c r="AB1593" t="s">
        <v>358</v>
      </c>
      <c r="AC1593" t="s">
        <v>41</v>
      </c>
      <c r="AD1593" t="s">
        <v>32</v>
      </c>
      <c r="AE1593">
        <v>4168</v>
      </c>
      <c r="AF1593">
        <v>6802</v>
      </c>
      <c r="AG1593" t="s">
        <v>132</v>
      </c>
      <c r="AH1593" s="1">
        <v>0.612761</v>
      </c>
    </row>
    <row r="1594" spans="1:34" x14ac:dyDescent="0.35">
      <c r="A1594" t="s">
        <v>66</v>
      </c>
      <c r="B1594" t="s">
        <v>41</v>
      </c>
      <c r="C1594" t="s">
        <v>27</v>
      </c>
      <c r="D1594">
        <v>1824</v>
      </c>
      <c r="E1594">
        <v>2064</v>
      </c>
      <c r="F1594" t="s">
        <v>42</v>
      </c>
      <c r="G1594" s="1">
        <v>0.88372090000000003</v>
      </c>
      <c r="J1594" t="s">
        <v>366</v>
      </c>
      <c r="K1594" t="s">
        <v>41</v>
      </c>
      <c r="L1594" t="s">
        <v>28</v>
      </c>
      <c r="M1594">
        <v>1394</v>
      </c>
      <c r="N1594">
        <v>1684</v>
      </c>
      <c r="O1594" t="s">
        <v>132</v>
      </c>
      <c r="P1594" s="1">
        <v>0.82779100000000005</v>
      </c>
      <c r="S1594" t="s">
        <v>355</v>
      </c>
      <c r="T1594" t="s">
        <v>41</v>
      </c>
      <c r="U1594" t="s">
        <v>26</v>
      </c>
      <c r="V1594">
        <v>1</v>
      </c>
      <c r="W1594">
        <v>1109</v>
      </c>
      <c r="X1594" t="s">
        <v>42</v>
      </c>
      <c r="Y1594" s="1">
        <v>9.0169999999999996E-4</v>
      </c>
      <c r="AB1594" t="s">
        <v>358</v>
      </c>
      <c r="AC1594" t="s">
        <v>41</v>
      </c>
      <c r="AD1594" t="s">
        <v>703</v>
      </c>
      <c r="AE1594">
        <v>1805</v>
      </c>
      <c r="AF1594">
        <v>16117</v>
      </c>
      <c r="AG1594" t="s">
        <v>132</v>
      </c>
      <c r="AH1594" s="1">
        <v>0.1119935</v>
      </c>
    </row>
    <row r="1595" spans="1:34" x14ac:dyDescent="0.35">
      <c r="A1595" t="s">
        <v>67</v>
      </c>
      <c r="B1595" t="s">
        <v>68</v>
      </c>
      <c r="C1595" t="s">
        <v>27</v>
      </c>
      <c r="D1595">
        <v>2275</v>
      </c>
      <c r="E1595">
        <v>4301</v>
      </c>
      <c r="F1595" t="s">
        <v>42</v>
      </c>
      <c r="G1595" s="1">
        <v>0.52894680000000005</v>
      </c>
      <c r="J1595" t="s">
        <v>366</v>
      </c>
      <c r="K1595" t="s">
        <v>41</v>
      </c>
      <c r="L1595" t="s">
        <v>27</v>
      </c>
      <c r="M1595">
        <v>1398</v>
      </c>
      <c r="N1595">
        <v>1961</v>
      </c>
      <c r="O1595" t="s">
        <v>132</v>
      </c>
      <c r="P1595" s="1">
        <v>0.71290160000000002</v>
      </c>
      <c r="S1595" t="s">
        <v>356</v>
      </c>
      <c r="T1595" t="s">
        <v>41</v>
      </c>
      <c r="U1595" t="s">
        <v>32</v>
      </c>
      <c r="V1595">
        <v>3457</v>
      </c>
      <c r="W1595">
        <v>4103</v>
      </c>
      <c r="X1595" t="s">
        <v>132</v>
      </c>
      <c r="Y1595" s="1">
        <v>0.84255420000000003</v>
      </c>
      <c r="AB1595" t="s">
        <v>358</v>
      </c>
      <c r="AC1595" t="s">
        <v>41</v>
      </c>
      <c r="AD1595" t="s">
        <v>28</v>
      </c>
      <c r="AE1595">
        <v>7</v>
      </c>
      <c r="AF1595">
        <v>994</v>
      </c>
      <c r="AG1595" t="s">
        <v>132</v>
      </c>
      <c r="AH1595" s="1">
        <v>7.0422999999999996E-3</v>
      </c>
    </row>
    <row r="1596" spans="1:34" x14ac:dyDescent="0.35">
      <c r="A1596" t="s">
        <v>69</v>
      </c>
      <c r="B1596" t="s">
        <v>70</v>
      </c>
      <c r="C1596" t="s">
        <v>27</v>
      </c>
      <c r="D1596">
        <v>3094</v>
      </c>
      <c r="E1596">
        <v>5514</v>
      </c>
      <c r="F1596" t="s">
        <v>42</v>
      </c>
      <c r="G1596" s="1">
        <v>0.56111719999999998</v>
      </c>
      <c r="J1596" t="s">
        <v>366</v>
      </c>
      <c r="K1596" t="s">
        <v>41</v>
      </c>
      <c r="L1596" t="s">
        <v>26</v>
      </c>
      <c r="M1596">
        <v>44</v>
      </c>
      <c r="N1596">
        <v>1169</v>
      </c>
      <c r="O1596" t="s">
        <v>132</v>
      </c>
      <c r="P1596" s="1">
        <v>3.7638999999999999E-2</v>
      </c>
      <c r="S1596" t="s">
        <v>356</v>
      </c>
      <c r="T1596" t="s">
        <v>41</v>
      </c>
      <c r="U1596" t="s">
        <v>703</v>
      </c>
      <c r="V1596">
        <v>6193</v>
      </c>
      <c r="W1596">
        <v>10063</v>
      </c>
      <c r="X1596" t="s">
        <v>132</v>
      </c>
      <c r="Y1596" s="1">
        <v>0.61542280000000005</v>
      </c>
      <c r="AB1596" t="s">
        <v>358</v>
      </c>
      <c r="AC1596" t="s">
        <v>41</v>
      </c>
      <c r="AD1596" t="s">
        <v>26</v>
      </c>
      <c r="AF1596">
        <v>705</v>
      </c>
      <c r="AG1596" t="s">
        <v>132</v>
      </c>
    </row>
    <row r="1597" spans="1:34" x14ac:dyDescent="0.35">
      <c r="A1597" t="s">
        <v>71</v>
      </c>
      <c r="B1597" t="s">
        <v>41</v>
      </c>
      <c r="C1597" t="s">
        <v>27</v>
      </c>
      <c r="D1597">
        <v>996</v>
      </c>
      <c r="E1597">
        <v>1494</v>
      </c>
      <c r="F1597" t="s">
        <v>42</v>
      </c>
      <c r="G1597" s="1">
        <v>0.66666669999999995</v>
      </c>
      <c r="J1597" t="s">
        <v>367</v>
      </c>
      <c r="K1597" t="s">
        <v>41</v>
      </c>
      <c r="L1597" t="s">
        <v>703</v>
      </c>
      <c r="M1597">
        <v>21544</v>
      </c>
      <c r="N1597">
        <v>23020</v>
      </c>
      <c r="O1597" t="s">
        <v>132</v>
      </c>
      <c r="P1597" s="1">
        <v>0.93588190000000004</v>
      </c>
      <c r="S1597" t="s">
        <v>356</v>
      </c>
      <c r="T1597" t="s">
        <v>41</v>
      </c>
      <c r="U1597" t="s">
        <v>28</v>
      </c>
      <c r="V1597">
        <v>575</v>
      </c>
      <c r="W1597">
        <v>1758</v>
      </c>
      <c r="X1597" t="s">
        <v>132</v>
      </c>
      <c r="Y1597" s="1">
        <v>0.32707619999999998</v>
      </c>
      <c r="AB1597" t="s">
        <v>358</v>
      </c>
      <c r="AC1597" t="s">
        <v>41</v>
      </c>
      <c r="AD1597" t="s">
        <v>27</v>
      </c>
      <c r="AF1597">
        <v>1184</v>
      </c>
      <c r="AG1597" t="s">
        <v>132</v>
      </c>
    </row>
    <row r="1598" spans="1:34" x14ac:dyDescent="0.35">
      <c r="A1598" t="s">
        <v>72</v>
      </c>
      <c r="B1598" t="s">
        <v>41</v>
      </c>
      <c r="C1598" t="s">
        <v>27</v>
      </c>
      <c r="D1598">
        <v>341</v>
      </c>
      <c r="E1598">
        <v>494</v>
      </c>
      <c r="F1598" t="s">
        <v>42</v>
      </c>
      <c r="G1598" s="1">
        <v>0.69028339999999999</v>
      </c>
      <c r="J1598" t="s">
        <v>367</v>
      </c>
      <c r="K1598" t="s">
        <v>41</v>
      </c>
      <c r="L1598" t="s">
        <v>32</v>
      </c>
      <c r="M1598">
        <v>7767</v>
      </c>
      <c r="N1598">
        <v>8558</v>
      </c>
      <c r="O1598" t="s">
        <v>132</v>
      </c>
      <c r="P1598" s="1">
        <v>0.90757189999999999</v>
      </c>
      <c r="S1598" t="s">
        <v>356</v>
      </c>
      <c r="T1598" t="s">
        <v>41</v>
      </c>
      <c r="U1598" t="s">
        <v>27</v>
      </c>
      <c r="V1598">
        <v>5</v>
      </c>
      <c r="W1598">
        <v>1638</v>
      </c>
      <c r="X1598" t="s">
        <v>132</v>
      </c>
      <c r="Y1598" s="1">
        <v>3.0525000000000001E-3</v>
      </c>
      <c r="AB1598" t="s">
        <v>359</v>
      </c>
      <c r="AC1598" t="s">
        <v>41</v>
      </c>
      <c r="AD1598" t="s">
        <v>32</v>
      </c>
      <c r="AE1598">
        <v>1628</v>
      </c>
      <c r="AF1598">
        <v>3239</v>
      </c>
      <c r="AG1598" t="s">
        <v>132</v>
      </c>
      <c r="AH1598" s="1">
        <v>0.50262430000000002</v>
      </c>
    </row>
    <row r="1599" spans="1:34" x14ac:dyDescent="0.35">
      <c r="A1599" t="s">
        <v>73</v>
      </c>
      <c r="B1599" t="s">
        <v>41</v>
      </c>
      <c r="C1599" t="s">
        <v>27</v>
      </c>
      <c r="D1599">
        <v>1372</v>
      </c>
      <c r="E1599">
        <v>1601</v>
      </c>
      <c r="F1599" t="s">
        <v>42</v>
      </c>
      <c r="G1599" s="1">
        <v>0.85696439999999996</v>
      </c>
      <c r="J1599" t="s">
        <v>367</v>
      </c>
      <c r="K1599" t="s">
        <v>41</v>
      </c>
      <c r="L1599" t="s">
        <v>28</v>
      </c>
      <c r="M1599">
        <v>1846</v>
      </c>
      <c r="N1599">
        <v>2293</v>
      </c>
      <c r="O1599" t="s">
        <v>132</v>
      </c>
      <c r="P1599" s="1">
        <v>0.80505890000000002</v>
      </c>
      <c r="S1599" t="s">
        <v>356</v>
      </c>
      <c r="T1599" t="s">
        <v>41</v>
      </c>
      <c r="U1599" t="s">
        <v>26</v>
      </c>
      <c r="W1599">
        <v>742</v>
      </c>
      <c r="X1599" t="s">
        <v>132</v>
      </c>
      <c r="AB1599" t="s">
        <v>359</v>
      </c>
      <c r="AC1599" t="s">
        <v>41</v>
      </c>
      <c r="AD1599" t="s">
        <v>703</v>
      </c>
      <c r="AE1599">
        <v>1416</v>
      </c>
      <c r="AF1599">
        <v>11250</v>
      </c>
      <c r="AG1599" t="s">
        <v>132</v>
      </c>
      <c r="AH1599" s="1">
        <v>0.1258667</v>
      </c>
    </row>
    <row r="1600" spans="1:34" x14ac:dyDescent="0.35">
      <c r="A1600" t="s">
        <v>74</v>
      </c>
      <c r="B1600" t="s">
        <v>41</v>
      </c>
      <c r="C1600" t="s">
        <v>27</v>
      </c>
      <c r="D1600">
        <v>1181</v>
      </c>
      <c r="E1600">
        <v>1948</v>
      </c>
      <c r="F1600" t="s">
        <v>42</v>
      </c>
      <c r="G1600" s="1">
        <v>0.60626290000000005</v>
      </c>
      <c r="J1600" t="s">
        <v>367</v>
      </c>
      <c r="K1600" t="s">
        <v>41</v>
      </c>
      <c r="L1600" t="s">
        <v>27</v>
      </c>
      <c r="M1600">
        <v>1143</v>
      </c>
      <c r="N1600">
        <v>2665</v>
      </c>
      <c r="O1600" t="s">
        <v>132</v>
      </c>
      <c r="P1600" s="1">
        <v>0.42889310000000003</v>
      </c>
      <c r="S1600" t="s">
        <v>357</v>
      </c>
      <c r="T1600" t="s">
        <v>41</v>
      </c>
      <c r="U1600" t="s">
        <v>32</v>
      </c>
      <c r="V1600">
        <v>4895</v>
      </c>
      <c r="W1600">
        <v>5521</v>
      </c>
      <c r="X1600" t="s">
        <v>328</v>
      </c>
      <c r="Y1600" s="1">
        <v>0.88661469999999998</v>
      </c>
      <c r="AB1600" t="s">
        <v>359</v>
      </c>
      <c r="AC1600" t="s">
        <v>41</v>
      </c>
      <c r="AD1600" t="s">
        <v>26</v>
      </c>
      <c r="AF1600">
        <v>490</v>
      </c>
      <c r="AG1600" t="s">
        <v>132</v>
      </c>
    </row>
    <row r="1601" spans="1:34" x14ac:dyDescent="0.35">
      <c r="A1601" t="s">
        <v>75</v>
      </c>
      <c r="B1601" t="s">
        <v>41</v>
      </c>
      <c r="C1601" t="s">
        <v>27</v>
      </c>
      <c r="D1601">
        <v>1103</v>
      </c>
      <c r="E1601">
        <v>1304</v>
      </c>
      <c r="F1601" t="s">
        <v>42</v>
      </c>
      <c r="G1601" s="1">
        <v>0.84585889999999997</v>
      </c>
      <c r="J1601" t="s">
        <v>367</v>
      </c>
      <c r="K1601" t="s">
        <v>41</v>
      </c>
      <c r="L1601" t="s">
        <v>26</v>
      </c>
      <c r="M1601">
        <v>17</v>
      </c>
      <c r="N1601">
        <v>1922</v>
      </c>
      <c r="O1601" t="s">
        <v>132</v>
      </c>
      <c r="P1601" s="1">
        <v>8.8450000000000004E-3</v>
      </c>
      <c r="S1601" t="s">
        <v>357</v>
      </c>
      <c r="T1601" t="s">
        <v>41</v>
      </c>
      <c r="U1601" t="s">
        <v>703</v>
      </c>
      <c r="V1601">
        <v>7349</v>
      </c>
      <c r="W1601">
        <v>11498</v>
      </c>
      <c r="X1601" t="s">
        <v>328</v>
      </c>
      <c r="Y1601" s="1">
        <v>0.63915460000000002</v>
      </c>
      <c r="AB1601" t="s">
        <v>359</v>
      </c>
      <c r="AC1601" t="s">
        <v>41</v>
      </c>
      <c r="AD1601" t="s">
        <v>28</v>
      </c>
      <c r="AF1601">
        <v>739</v>
      </c>
      <c r="AG1601" t="s">
        <v>132</v>
      </c>
    </row>
    <row r="1602" spans="1:34" x14ac:dyDescent="0.35">
      <c r="A1602" t="s">
        <v>76</v>
      </c>
      <c r="B1602" t="s">
        <v>57</v>
      </c>
      <c r="C1602" t="s">
        <v>27</v>
      </c>
      <c r="D1602">
        <v>1349</v>
      </c>
      <c r="E1602">
        <v>2769</v>
      </c>
      <c r="F1602" t="s">
        <v>42</v>
      </c>
      <c r="G1602" s="1">
        <v>0.48717949999999999</v>
      </c>
      <c r="J1602" t="s">
        <v>368</v>
      </c>
      <c r="K1602" t="s">
        <v>41</v>
      </c>
      <c r="L1602" t="s">
        <v>32</v>
      </c>
      <c r="M1602">
        <v>6212</v>
      </c>
      <c r="N1602">
        <v>6579</v>
      </c>
      <c r="O1602" t="s">
        <v>42</v>
      </c>
      <c r="P1602" s="1">
        <v>0.94421639999999996</v>
      </c>
      <c r="S1602" t="s">
        <v>357</v>
      </c>
      <c r="T1602" t="s">
        <v>41</v>
      </c>
      <c r="U1602" t="s">
        <v>28</v>
      </c>
      <c r="V1602">
        <v>618</v>
      </c>
      <c r="W1602">
        <v>1390</v>
      </c>
      <c r="X1602" t="s">
        <v>328</v>
      </c>
      <c r="Y1602" s="1">
        <v>0.44460430000000001</v>
      </c>
      <c r="AB1602" t="s">
        <v>359</v>
      </c>
      <c r="AC1602" t="s">
        <v>41</v>
      </c>
      <c r="AD1602" t="s">
        <v>27</v>
      </c>
      <c r="AF1602">
        <v>931</v>
      </c>
      <c r="AG1602" t="s">
        <v>132</v>
      </c>
    </row>
    <row r="1603" spans="1:34" x14ac:dyDescent="0.35">
      <c r="A1603" t="s">
        <v>77</v>
      </c>
      <c r="B1603" t="s">
        <v>41</v>
      </c>
      <c r="C1603" t="s">
        <v>27</v>
      </c>
      <c r="D1603">
        <v>1352</v>
      </c>
      <c r="E1603">
        <v>2048</v>
      </c>
      <c r="F1603" t="s">
        <v>42</v>
      </c>
      <c r="G1603" s="1">
        <v>0.66015630000000003</v>
      </c>
      <c r="J1603" t="s">
        <v>368</v>
      </c>
      <c r="K1603" t="s">
        <v>41</v>
      </c>
      <c r="L1603" t="s">
        <v>703</v>
      </c>
      <c r="M1603">
        <v>17216</v>
      </c>
      <c r="N1603">
        <v>19916</v>
      </c>
      <c r="O1603" t="s">
        <v>42</v>
      </c>
      <c r="P1603" s="1">
        <v>0.86443060000000005</v>
      </c>
      <c r="S1603" t="s">
        <v>357</v>
      </c>
      <c r="T1603" t="s">
        <v>41</v>
      </c>
      <c r="U1603" t="s">
        <v>27</v>
      </c>
      <c r="V1603">
        <v>5</v>
      </c>
      <c r="W1603">
        <v>1226</v>
      </c>
      <c r="X1603" t="s">
        <v>328</v>
      </c>
      <c r="Y1603" s="1">
        <v>4.0783E-3</v>
      </c>
      <c r="AB1603" t="s">
        <v>360</v>
      </c>
      <c r="AC1603" t="s">
        <v>41</v>
      </c>
      <c r="AD1603" t="s">
        <v>32</v>
      </c>
      <c r="AE1603">
        <v>1576</v>
      </c>
      <c r="AF1603">
        <v>3466</v>
      </c>
      <c r="AG1603" t="s">
        <v>328</v>
      </c>
      <c r="AH1603" s="1">
        <v>0.45470280000000002</v>
      </c>
    </row>
    <row r="1604" spans="1:34" x14ac:dyDescent="0.35">
      <c r="A1604" t="s">
        <v>78</v>
      </c>
      <c r="B1604" t="s">
        <v>41</v>
      </c>
      <c r="C1604" t="s">
        <v>27</v>
      </c>
      <c r="D1604">
        <v>1018</v>
      </c>
      <c r="E1604">
        <v>1743</v>
      </c>
      <c r="F1604" t="s">
        <v>42</v>
      </c>
      <c r="G1604" s="1">
        <v>0.58405050000000003</v>
      </c>
      <c r="J1604" t="s">
        <v>368</v>
      </c>
      <c r="K1604" t="s">
        <v>41</v>
      </c>
      <c r="L1604" t="s">
        <v>28</v>
      </c>
      <c r="M1604">
        <v>1389</v>
      </c>
      <c r="N1604">
        <v>1761</v>
      </c>
      <c r="O1604" t="s">
        <v>42</v>
      </c>
      <c r="P1604" s="1">
        <v>0.78875640000000002</v>
      </c>
      <c r="S1604" t="s">
        <v>357</v>
      </c>
      <c r="T1604" t="s">
        <v>41</v>
      </c>
      <c r="U1604" t="s">
        <v>26</v>
      </c>
      <c r="W1604">
        <v>642</v>
      </c>
      <c r="X1604" t="s">
        <v>328</v>
      </c>
      <c r="AB1604" t="s">
        <v>360</v>
      </c>
      <c r="AC1604" t="s">
        <v>41</v>
      </c>
      <c r="AD1604" t="s">
        <v>703</v>
      </c>
      <c r="AE1604">
        <v>1127</v>
      </c>
      <c r="AF1604">
        <v>12152</v>
      </c>
      <c r="AG1604" t="s">
        <v>328</v>
      </c>
      <c r="AH1604" s="1">
        <v>9.2741900000000002E-2</v>
      </c>
    </row>
    <row r="1605" spans="1:34" x14ac:dyDescent="0.35">
      <c r="A1605" t="s">
        <v>79</v>
      </c>
      <c r="B1605" t="s">
        <v>41</v>
      </c>
      <c r="C1605" t="s">
        <v>27</v>
      </c>
      <c r="D1605">
        <v>2889</v>
      </c>
      <c r="E1605">
        <v>4079</v>
      </c>
      <c r="F1605" t="s">
        <v>42</v>
      </c>
      <c r="G1605" s="1">
        <v>0.70826180000000005</v>
      </c>
      <c r="J1605" t="s">
        <v>368</v>
      </c>
      <c r="K1605" t="s">
        <v>41</v>
      </c>
      <c r="L1605" t="s">
        <v>27</v>
      </c>
      <c r="M1605">
        <v>1390</v>
      </c>
      <c r="N1605">
        <v>1916</v>
      </c>
      <c r="O1605" t="s">
        <v>42</v>
      </c>
      <c r="P1605" s="1">
        <v>0.7254697</v>
      </c>
      <c r="S1605" t="s">
        <v>358</v>
      </c>
      <c r="T1605" t="s">
        <v>41</v>
      </c>
      <c r="U1605" t="s">
        <v>32</v>
      </c>
      <c r="V1605">
        <v>5836</v>
      </c>
      <c r="W1605">
        <v>6802</v>
      </c>
      <c r="X1605" t="s">
        <v>132</v>
      </c>
      <c r="Y1605" s="1">
        <v>0.85798289999999999</v>
      </c>
      <c r="AB1605" t="s">
        <v>360</v>
      </c>
      <c r="AC1605" t="s">
        <v>41</v>
      </c>
      <c r="AD1605" t="s">
        <v>28</v>
      </c>
      <c r="AE1605">
        <v>2</v>
      </c>
      <c r="AF1605">
        <v>814</v>
      </c>
      <c r="AG1605" t="s">
        <v>328</v>
      </c>
      <c r="AH1605" s="1">
        <v>2.457E-3</v>
      </c>
    </row>
    <row r="1606" spans="1:34" x14ac:dyDescent="0.35">
      <c r="A1606" t="s">
        <v>80</v>
      </c>
      <c r="B1606" t="s">
        <v>41</v>
      </c>
      <c r="C1606" t="s">
        <v>27</v>
      </c>
      <c r="D1606">
        <v>1436</v>
      </c>
      <c r="E1606">
        <v>1975</v>
      </c>
      <c r="F1606" t="s">
        <v>42</v>
      </c>
      <c r="G1606" s="1">
        <v>0.72708859999999997</v>
      </c>
      <c r="J1606" t="s">
        <v>368</v>
      </c>
      <c r="K1606" t="s">
        <v>41</v>
      </c>
      <c r="L1606" t="s">
        <v>26</v>
      </c>
      <c r="M1606">
        <v>27</v>
      </c>
      <c r="N1606">
        <v>1178</v>
      </c>
      <c r="O1606" t="s">
        <v>42</v>
      </c>
      <c r="P1606" s="1">
        <v>2.2920200000000002E-2</v>
      </c>
      <c r="S1606" t="s">
        <v>358</v>
      </c>
      <c r="T1606" t="s">
        <v>41</v>
      </c>
      <c r="U1606" t="s">
        <v>703</v>
      </c>
      <c r="V1606">
        <v>9810</v>
      </c>
      <c r="W1606">
        <v>16117</v>
      </c>
      <c r="X1606" t="s">
        <v>132</v>
      </c>
      <c r="Y1606" s="1">
        <v>0.60867400000000005</v>
      </c>
      <c r="AB1606" t="s">
        <v>360</v>
      </c>
      <c r="AC1606" t="s">
        <v>41</v>
      </c>
      <c r="AD1606" t="s">
        <v>26</v>
      </c>
      <c r="AF1606">
        <v>468</v>
      </c>
      <c r="AG1606" t="s">
        <v>328</v>
      </c>
    </row>
    <row r="1607" spans="1:34" x14ac:dyDescent="0.35">
      <c r="A1607" t="s">
        <v>81</v>
      </c>
      <c r="B1607" t="s">
        <v>41</v>
      </c>
      <c r="C1607" t="s">
        <v>27</v>
      </c>
      <c r="D1607">
        <v>6699</v>
      </c>
      <c r="E1607">
        <v>9102</v>
      </c>
      <c r="F1607" t="s">
        <v>42</v>
      </c>
      <c r="G1607" s="1">
        <v>0.73599210000000004</v>
      </c>
      <c r="J1607" t="s">
        <v>369</v>
      </c>
      <c r="K1607" t="s">
        <v>41</v>
      </c>
      <c r="L1607" t="s">
        <v>703</v>
      </c>
      <c r="M1607">
        <v>28088</v>
      </c>
      <c r="N1607">
        <v>29974</v>
      </c>
      <c r="O1607" t="s">
        <v>132</v>
      </c>
      <c r="P1607" s="1">
        <v>0.93707879999999999</v>
      </c>
      <c r="S1607" t="s">
        <v>358</v>
      </c>
      <c r="T1607" t="s">
        <v>41</v>
      </c>
      <c r="U1607" t="s">
        <v>28</v>
      </c>
      <c r="V1607">
        <v>357</v>
      </c>
      <c r="W1607">
        <v>994</v>
      </c>
      <c r="X1607" t="s">
        <v>132</v>
      </c>
      <c r="Y1607" s="1">
        <v>0.3591549</v>
      </c>
      <c r="AB1607" t="s">
        <v>360</v>
      </c>
      <c r="AC1607" t="s">
        <v>41</v>
      </c>
      <c r="AD1607" t="s">
        <v>27</v>
      </c>
      <c r="AF1607">
        <v>855</v>
      </c>
      <c r="AG1607" t="s">
        <v>328</v>
      </c>
    </row>
    <row r="1608" spans="1:34" x14ac:dyDescent="0.35">
      <c r="A1608" t="s">
        <v>82</v>
      </c>
      <c r="B1608" t="s">
        <v>41</v>
      </c>
      <c r="C1608" t="s">
        <v>27</v>
      </c>
      <c r="D1608">
        <v>1561</v>
      </c>
      <c r="E1608">
        <v>2146</v>
      </c>
      <c r="F1608" t="s">
        <v>42</v>
      </c>
      <c r="G1608" s="1">
        <v>0.72739980000000004</v>
      </c>
      <c r="J1608" t="s">
        <v>369</v>
      </c>
      <c r="K1608" t="s">
        <v>41</v>
      </c>
      <c r="L1608" t="s">
        <v>32</v>
      </c>
      <c r="M1608">
        <v>7825</v>
      </c>
      <c r="N1608">
        <v>8539</v>
      </c>
      <c r="O1608" t="s">
        <v>132</v>
      </c>
      <c r="P1608" s="1">
        <v>0.91638359999999996</v>
      </c>
      <c r="S1608" t="s">
        <v>358</v>
      </c>
      <c r="T1608" t="s">
        <v>41</v>
      </c>
      <c r="U1608" t="s">
        <v>27</v>
      </c>
      <c r="V1608">
        <v>1</v>
      </c>
      <c r="W1608">
        <v>1184</v>
      </c>
      <c r="X1608" t="s">
        <v>132</v>
      </c>
      <c r="Y1608" s="1">
        <v>8.4460000000000004E-4</v>
      </c>
      <c r="AB1608" t="s">
        <v>361</v>
      </c>
      <c r="AC1608" t="s">
        <v>41</v>
      </c>
      <c r="AD1608" t="s">
        <v>32</v>
      </c>
      <c r="AE1608">
        <v>1912</v>
      </c>
      <c r="AF1608">
        <v>4583</v>
      </c>
      <c r="AG1608" t="s">
        <v>132</v>
      </c>
      <c r="AH1608" s="1">
        <v>0.41719400000000001</v>
      </c>
    </row>
    <row r="1609" spans="1:34" x14ac:dyDescent="0.35">
      <c r="A1609" t="s">
        <v>83</v>
      </c>
      <c r="B1609" t="s">
        <v>41</v>
      </c>
      <c r="C1609" t="s">
        <v>27</v>
      </c>
      <c r="D1609">
        <v>1149</v>
      </c>
      <c r="E1609">
        <v>1535</v>
      </c>
      <c r="F1609" t="s">
        <v>42</v>
      </c>
      <c r="G1609" s="1">
        <v>0.74853420000000004</v>
      </c>
      <c r="J1609" t="s">
        <v>369</v>
      </c>
      <c r="K1609" t="s">
        <v>41</v>
      </c>
      <c r="L1609" t="s">
        <v>28</v>
      </c>
      <c r="M1609">
        <v>1809</v>
      </c>
      <c r="N1609">
        <v>2269</v>
      </c>
      <c r="O1609" t="s">
        <v>132</v>
      </c>
      <c r="P1609" s="1">
        <v>0.79726750000000002</v>
      </c>
      <c r="S1609" t="s">
        <v>358</v>
      </c>
      <c r="T1609" t="s">
        <v>41</v>
      </c>
      <c r="U1609" t="s">
        <v>26</v>
      </c>
      <c r="W1609">
        <v>705</v>
      </c>
      <c r="X1609" t="s">
        <v>132</v>
      </c>
      <c r="AB1609" t="s">
        <v>361</v>
      </c>
      <c r="AC1609" t="s">
        <v>41</v>
      </c>
      <c r="AD1609" t="s">
        <v>703</v>
      </c>
      <c r="AE1609">
        <v>4053</v>
      </c>
      <c r="AF1609">
        <v>48089</v>
      </c>
      <c r="AG1609" t="s">
        <v>132</v>
      </c>
      <c r="AH1609" s="1">
        <v>8.4281200000000001E-2</v>
      </c>
    </row>
    <row r="1610" spans="1:34" x14ac:dyDescent="0.35">
      <c r="A1610" t="s">
        <v>84</v>
      </c>
      <c r="B1610" t="s">
        <v>41</v>
      </c>
      <c r="C1610" t="s">
        <v>27</v>
      </c>
      <c r="D1610">
        <v>2284</v>
      </c>
      <c r="E1610">
        <v>3044</v>
      </c>
      <c r="F1610" t="s">
        <v>42</v>
      </c>
      <c r="G1610" s="1">
        <v>0.75032849999999995</v>
      </c>
      <c r="J1610" t="s">
        <v>369</v>
      </c>
      <c r="K1610" t="s">
        <v>41</v>
      </c>
      <c r="L1610" t="s">
        <v>27</v>
      </c>
      <c r="M1610">
        <v>1603</v>
      </c>
      <c r="N1610">
        <v>2749</v>
      </c>
      <c r="O1610" t="s">
        <v>132</v>
      </c>
      <c r="P1610" s="1">
        <v>0.58312109999999995</v>
      </c>
      <c r="S1610" t="s">
        <v>359</v>
      </c>
      <c r="T1610" t="s">
        <v>41</v>
      </c>
      <c r="U1610" t="s">
        <v>703</v>
      </c>
      <c r="V1610">
        <v>8795</v>
      </c>
      <c r="W1610">
        <v>11250</v>
      </c>
      <c r="X1610" t="s">
        <v>132</v>
      </c>
      <c r="Y1610" s="1">
        <v>0.78177779999999997</v>
      </c>
      <c r="AB1610" t="s">
        <v>361</v>
      </c>
      <c r="AC1610" t="s">
        <v>41</v>
      </c>
      <c r="AD1610" t="s">
        <v>26</v>
      </c>
      <c r="AF1610">
        <v>2070</v>
      </c>
      <c r="AG1610" t="s">
        <v>132</v>
      </c>
    </row>
    <row r="1611" spans="1:34" x14ac:dyDescent="0.35">
      <c r="A1611" t="s">
        <v>85</v>
      </c>
      <c r="B1611" t="s">
        <v>41</v>
      </c>
      <c r="C1611" t="s">
        <v>27</v>
      </c>
      <c r="D1611">
        <v>250</v>
      </c>
      <c r="E1611">
        <v>493</v>
      </c>
      <c r="F1611" t="s">
        <v>42</v>
      </c>
      <c r="G1611" s="1">
        <v>0.50709939999999998</v>
      </c>
      <c r="J1611" t="s">
        <v>369</v>
      </c>
      <c r="K1611" t="s">
        <v>41</v>
      </c>
      <c r="L1611" t="s">
        <v>26</v>
      </c>
      <c r="M1611">
        <v>32</v>
      </c>
      <c r="N1611">
        <v>1709</v>
      </c>
      <c r="O1611" t="s">
        <v>132</v>
      </c>
      <c r="P1611" s="1">
        <v>1.8724399999999999E-2</v>
      </c>
      <c r="S1611" t="s">
        <v>359</v>
      </c>
      <c r="T1611" t="s">
        <v>41</v>
      </c>
      <c r="U1611" t="s">
        <v>32</v>
      </c>
      <c r="V1611">
        <v>2404</v>
      </c>
      <c r="W1611">
        <v>3239</v>
      </c>
      <c r="X1611" t="s">
        <v>132</v>
      </c>
      <c r="Y1611" s="1">
        <v>0.74220439999999999</v>
      </c>
      <c r="AB1611" t="s">
        <v>361</v>
      </c>
      <c r="AC1611" t="s">
        <v>41</v>
      </c>
      <c r="AD1611" t="s">
        <v>28</v>
      </c>
      <c r="AF1611">
        <v>1053</v>
      </c>
      <c r="AG1611" t="s">
        <v>132</v>
      </c>
    </row>
    <row r="1612" spans="1:34" x14ac:dyDescent="0.35">
      <c r="A1612" t="s">
        <v>86</v>
      </c>
      <c r="B1612" t="s">
        <v>41</v>
      </c>
      <c r="C1612" t="s">
        <v>27</v>
      </c>
      <c r="D1612">
        <v>83</v>
      </c>
      <c r="E1612">
        <v>114</v>
      </c>
      <c r="F1612" t="s">
        <v>42</v>
      </c>
      <c r="G1612" s="1">
        <v>0.7280702</v>
      </c>
      <c r="J1612" t="s">
        <v>370</v>
      </c>
      <c r="K1612" t="s">
        <v>41</v>
      </c>
      <c r="L1612" t="s">
        <v>32</v>
      </c>
      <c r="M1612">
        <v>4841</v>
      </c>
      <c r="N1612">
        <v>4909</v>
      </c>
      <c r="O1612" t="s">
        <v>328</v>
      </c>
      <c r="P1612" s="1">
        <v>0.98614789999999997</v>
      </c>
      <c r="S1612" t="s">
        <v>359</v>
      </c>
      <c r="T1612" t="s">
        <v>41</v>
      </c>
      <c r="U1612" t="s">
        <v>28</v>
      </c>
      <c r="V1612">
        <v>162</v>
      </c>
      <c r="W1612">
        <v>739</v>
      </c>
      <c r="X1612" t="s">
        <v>132</v>
      </c>
      <c r="Y1612" s="1">
        <v>0.2192152</v>
      </c>
      <c r="AB1612" t="s">
        <v>361</v>
      </c>
      <c r="AC1612" t="s">
        <v>41</v>
      </c>
      <c r="AD1612" t="s">
        <v>27</v>
      </c>
      <c r="AF1612">
        <v>2111</v>
      </c>
      <c r="AG1612" t="s">
        <v>132</v>
      </c>
    </row>
    <row r="1613" spans="1:34" x14ac:dyDescent="0.35">
      <c r="A1613" t="s">
        <v>87</v>
      </c>
      <c r="B1613" t="s">
        <v>41</v>
      </c>
      <c r="C1613" t="s">
        <v>27</v>
      </c>
      <c r="D1613">
        <v>3267</v>
      </c>
      <c r="E1613">
        <v>3913</v>
      </c>
      <c r="F1613" t="s">
        <v>42</v>
      </c>
      <c r="G1613" s="1">
        <v>0.83490929999999997</v>
      </c>
      <c r="J1613" t="s">
        <v>370</v>
      </c>
      <c r="K1613" t="s">
        <v>41</v>
      </c>
      <c r="L1613" t="s">
        <v>703</v>
      </c>
      <c r="M1613">
        <v>20281</v>
      </c>
      <c r="N1613">
        <v>22859</v>
      </c>
      <c r="O1613" t="s">
        <v>328</v>
      </c>
      <c r="P1613" s="1">
        <v>0.88722160000000005</v>
      </c>
      <c r="S1613" t="s">
        <v>359</v>
      </c>
      <c r="T1613" t="s">
        <v>41</v>
      </c>
      <c r="U1613" t="s">
        <v>26</v>
      </c>
      <c r="W1613">
        <v>490</v>
      </c>
      <c r="X1613" t="s">
        <v>132</v>
      </c>
      <c r="AB1613" t="s">
        <v>362</v>
      </c>
      <c r="AC1613" t="s">
        <v>41</v>
      </c>
      <c r="AD1613" t="s">
        <v>32</v>
      </c>
      <c r="AE1613">
        <v>15</v>
      </c>
      <c r="AF1613">
        <v>7</v>
      </c>
      <c r="AG1613" t="s">
        <v>328</v>
      </c>
      <c r="AH1613" s="1">
        <v>1</v>
      </c>
    </row>
    <row r="1614" spans="1:34" x14ac:dyDescent="0.35">
      <c r="A1614" t="s">
        <v>88</v>
      </c>
      <c r="B1614" t="s">
        <v>41</v>
      </c>
      <c r="C1614" t="s">
        <v>27</v>
      </c>
      <c r="D1614">
        <v>1145</v>
      </c>
      <c r="E1614">
        <v>1493</v>
      </c>
      <c r="F1614" t="s">
        <v>42</v>
      </c>
      <c r="G1614" s="1">
        <v>0.76691229999999999</v>
      </c>
      <c r="J1614" t="s">
        <v>370</v>
      </c>
      <c r="K1614" t="s">
        <v>41</v>
      </c>
      <c r="L1614" t="s">
        <v>28</v>
      </c>
      <c r="M1614">
        <v>1040</v>
      </c>
      <c r="N1614">
        <v>1251</v>
      </c>
      <c r="O1614" t="s">
        <v>328</v>
      </c>
      <c r="P1614" s="1">
        <v>0.83133489999999999</v>
      </c>
      <c r="S1614" t="s">
        <v>359</v>
      </c>
      <c r="T1614" t="s">
        <v>41</v>
      </c>
      <c r="U1614" t="s">
        <v>27</v>
      </c>
      <c r="W1614">
        <v>931</v>
      </c>
      <c r="X1614" t="s">
        <v>132</v>
      </c>
      <c r="AB1614" t="s">
        <v>362</v>
      </c>
      <c r="AC1614" t="s">
        <v>41</v>
      </c>
      <c r="AD1614" t="s">
        <v>703</v>
      </c>
      <c r="AE1614">
        <v>4</v>
      </c>
      <c r="AF1614">
        <v>11</v>
      </c>
      <c r="AG1614" t="s">
        <v>328</v>
      </c>
      <c r="AH1614" s="1">
        <v>0.36363640000000003</v>
      </c>
    </row>
    <row r="1615" spans="1:34" x14ac:dyDescent="0.35">
      <c r="A1615" t="s">
        <v>89</v>
      </c>
      <c r="B1615" t="s">
        <v>41</v>
      </c>
      <c r="C1615" t="s">
        <v>27</v>
      </c>
      <c r="D1615">
        <v>906</v>
      </c>
      <c r="E1615">
        <v>1325</v>
      </c>
      <c r="F1615" t="s">
        <v>42</v>
      </c>
      <c r="G1615" s="1">
        <v>0.68377359999999998</v>
      </c>
      <c r="J1615" t="s">
        <v>370</v>
      </c>
      <c r="K1615" t="s">
        <v>41</v>
      </c>
      <c r="L1615" t="s">
        <v>27</v>
      </c>
      <c r="M1615">
        <v>1103</v>
      </c>
      <c r="N1615">
        <v>1808</v>
      </c>
      <c r="O1615" t="s">
        <v>328</v>
      </c>
      <c r="P1615" s="1">
        <v>0.61006640000000001</v>
      </c>
      <c r="S1615" t="s">
        <v>360</v>
      </c>
      <c r="T1615" t="s">
        <v>41</v>
      </c>
      <c r="U1615" t="s">
        <v>32</v>
      </c>
      <c r="V1615">
        <v>2927</v>
      </c>
      <c r="W1615">
        <v>3466</v>
      </c>
      <c r="X1615" t="s">
        <v>328</v>
      </c>
      <c r="Y1615" s="1">
        <v>0.8444893</v>
      </c>
      <c r="AB1615" t="s">
        <v>362</v>
      </c>
      <c r="AC1615" t="s">
        <v>41</v>
      </c>
      <c r="AD1615" t="s">
        <v>26</v>
      </c>
      <c r="AF1615">
        <v>2</v>
      </c>
      <c r="AG1615" t="s">
        <v>328</v>
      </c>
    </row>
    <row r="1616" spans="1:34" x14ac:dyDescent="0.35">
      <c r="A1616" t="s">
        <v>90</v>
      </c>
      <c r="B1616" t="s">
        <v>41</v>
      </c>
      <c r="C1616" t="s">
        <v>27</v>
      </c>
      <c r="D1616">
        <v>759</v>
      </c>
      <c r="E1616">
        <v>952</v>
      </c>
      <c r="F1616" t="s">
        <v>42</v>
      </c>
      <c r="G1616" s="1">
        <v>0.79726889999999995</v>
      </c>
      <c r="J1616" t="s">
        <v>370</v>
      </c>
      <c r="K1616" t="s">
        <v>41</v>
      </c>
      <c r="L1616" t="s">
        <v>26</v>
      </c>
      <c r="M1616">
        <v>14</v>
      </c>
      <c r="N1616">
        <v>1138</v>
      </c>
      <c r="O1616" t="s">
        <v>328</v>
      </c>
      <c r="P1616" s="1">
        <v>1.23023E-2</v>
      </c>
      <c r="S1616" t="s">
        <v>360</v>
      </c>
      <c r="T1616" t="s">
        <v>41</v>
      </c>
      <c r="U1616" t="s">
        <v>703</v>
      </c>
      <c r="V1616">
        <v>8242</v>
      </c>
      <c r="W1616">
        <v>12152</v>
      </c>
      <c r="X1616" t="s">
        <v>328</v>
      </c>
      <c r="Y1616" s="1">
        <v>0.67824229999999996</v>
      </c>
      <c r="AB1616" t="s">
        <v>362</v>
      </c>
      <c r="AC1616" t="s">
        <v>41</v>
      </c>
      <c r="AD1616" t="s">
        <v>28</v>
      </c>
      <c r="AF1616">
        <v>0</v>
      </c>
      <c r="AG1616" t="s">
        <v>328</v>
      </c>
    </row>
    <row r="1617" spans="1:34" x14ac:dyDescent="0.35">
      <c r="A1617" t="s">
        <v>91</v>
      </c>
      <c r="B1617" t="s">
        <v>57</v>
      </c>
      <c r="C1617" t="s">
        <v>27</v>
      </c>
      <c r="D1617">
        <v>4745</v>
      </c>
      <c r="E1617">
        <v>6260</v>
      </c>
      <c r="F1617" t="s">
        <v>42</v>
      </c>
      <c r="G1617" s="1">
        <v>0.75798719999999997</v>
      </c>
      <c r="J1617" t="s">
        <v>371</v>
      </c>
      <c r="K1617" t="s">
        <v>41</v>
      </c>
      <c r="L1617" t="s">
        <v>32</v>
      </c>
      <c r="M1617">
        <v>5279</v>
      </c>
      <c r="N1617">
        <v>5892</v>
      </c>
      <c r="O1617" t="s">
        <v>132</v>
      </c>
      <c r="P1617" s="1">
        <v>0.8959606</v>
      </c>
      <c r="S1617" t="s">
        <v>360</v>
      </c>
      <c r="T1617" t="s">
        <v>41</v>
      </c>
      <c r="U1617" t="s">
        <v>28</v>
      </c>
      <c r="V1617">
        <v>134</v>
      </c>
      <c r="W1617">
        <v>814</v>
      </c>
      <c r="X1617" t="s">
        <v>328</v>
      </c>
      <c r="Y1617" s="1">
        <v>0.16461919999999999</v>
      </c>
      <c r="AB1617" t="s">
        <v>362</v>
      </c>
      <c r="AC1617" t="s">
        <v>41</v>
      </c>
      <c r="AD1617" t="s">
        <v>27</v>
      </c>
      <c r="AF1617">
        <v>3</v>
      </c>
      <c r="AG1617" t="s">
        <v>328</v>
      </c>
    </row>
    <row r="1618" spans="1:34" x14ac:dyDescent="0.35">
      <c r="A1618" t="s">
        <v>92</v>
      </c>
      <c r="B1618" t="s">
        <v>41</v>
      </c>
      <c r="C1618" t="s">
        <v>27</v>
      </c>
      <c r="D1618">
        <v>279</v>
      </c>
      <c r="E1618">
        <v>334</v>
      </c>
      <c r="F1618" t="s">
        <v>42</v>
      </c>
      <c r="G1618" s="1">
        <v>0.8353294</v>
      </c>
      <c r="J1618" t="s">
        <v>371</v>
      </c>
      <c r="K1618" t="s">
        <v>41</v>
      </c>
      <c r="L1618" t="s">
        <v>703</v>
      </c>
      <c r="M1618">
        <v>27297</v>
      </c>
      <c r="N1618">
        <v>30963</v>
      </c>
      <c r="O1618" t="s">
        <v>132</v>
      </c>
      <c r="P1618" s="1">
        <v>0.88160059999999996</v>
      </c>
      <c r="S1618" t="s">
        <v>360</v>
      </c>
      <c r="T1618" t="s">
        <v>41</v>
      </c>
      <c r="U1618" t="s">
        <v>27</v>
      </c>
      <c r="V1618">
        <v>1</v>
      </c>
      <c r="W1618">
        <v>855</v>
      </c>
      <c r="X1618" t="s">
        <v>328</v>
      </c>
      <c r="Y1618" s="1">
        <v>1.1696E-3</v>
      </c>
      <c r="AB1618" t="s">
        <v>363</v>
      </c>
      <c r="AC1618" t="s">
        <v>41</v>
      </c>
      <c r="AD1618" t="s">
        <v>32</v>
      </c>
      <c r="AE1618">
        <v>7</v>
      </c>
      <c r="AF1618">
        <v>7</v>
      </c>
      <c r="AG1618" t="s">
        <v>328</v>
      </c>
      <c r="AH1618" s="1">
        <v>1</v>
      </c>
    </row>
    <row r="1619" spans="1:34" x14ac:dyDescent="0.35">
      <c r="A1619" t="s">
        <v>93</v>
      </c>
      <c r="B1619" t="s">
        <v>41</v>
      </c>
      <c r="C1619" t="s">
        <v>27</v>
      </c>
      <c r="D1619">
        <v>268</v>
      </c>
      <c r="E1619">
        <v>321</v>
      </c>
      <c r="F1619" t="s">
        <v>42</v>
      </c>
      <c r="G1619" s="1">
        <v>0.83489100000000005</v>
      </c>
      <c r="J1619" t="s">
        <v>371</v>
      </c>
      <c r="K1619" t="s">
        <v>41</v>
      </c>
      <c r="L1619" t="s">
        <v>28</v>
      </c>
      <c r="M1619">
        <v>1060</v>
      </c>
      <c r="N1619">
        <v>1465</v>
      </c>
      <c r="O1619" t="s">
        <v>132</v>
      </c>
      <c r="P1619" s="1">
        <v>0.72354949999999996</v>
      </c>
      <c r="S1619" t="s">
        <v>360</v>
      </c>
      <c r="T1619" t="s">
        <v>41</v>
      </c>
      <c r="U1619" t="s">
        <v>26</v>
      </c>
      <c r="W1619">
        <v>468</v>
      </c>
      <c r="X1619" t="s">
        <v>328</v>
      </c>
      <c r="AB1619" t="s">
        <v>363</v>
      </c>
      <c r="AC1619" t="s">
        <v>41</v>
      </c>
      <c r="AD1619" t="s">
        <v>703</v>
      </c>
      <c r="AE1619">
        <v>5</v>
      </c>
      <c r="AF1619">
        <v>18</v>
      </c>
      <c r="AG1619" t="s">
        <v>328</v>
      </c>
      <c r="AH1619" s="1">
        <v>0.27777780000000002</v>
      </c>
    </row>
    <row r="1620" spans="1:34" x14ac:dyDescent="0.35">
      <c r="A1620" t="s">
        <v>94</v>
      </c>
      <c r="B1620" t="s">
        <v>41</v>
      </c>
      <c r="C1620" t="s">
        <v>27</v>
      </c>
      <c r="D1620">
        <v>1068</v>
      </c>
      <c r="E1620">
        <v>1537</v>
      </c>
      <c r="F1620" t="s">
        <v>42</v>
      </c>
      <c r="G1620" s="1">
        <v>0.69486009999999998</v>
      </c>
      <c r="J1620" t="s">
        <v>371</v>
      </c>
      <c r="K1620" t="s">
        <v>41</v>
      </c>
      <c r="L1620" t="s">
        <v>27</v>
      </c>
      <c r="M1620">
        <v>810</v>
      </c>
      <c r="N1620">
        <v>1947</v>
      </c>
      <c r="O1620" t="s">
        <v>132</v>
      </c>
      <c r="P1620" s="1">
        <v>0.41602470000000003</v>
      </c>
      <c r="S1620" t="s">
        <v>361</v>
      </c>
      <c r="T1620" t="s">
        <v>41</v>
      </c>
      <c r="U1620" t="s">
        <v>32</v>
      </c>
      <c r="V1620">
        <v>3371</v>
      </c>
      <c r="W1620">
        <v>4583</v>
      </c>
      <c r="X1620" t="s">
        <v>132</v>
      </c>
      <c r="Y1620" s="1">
        <v>0.73554439999999999</v>
      </c>
      <c r="AB1620" t="s">
        <v>363</v>
      </c>
      <c r="AC1620" t="s">
        <v>41</v>
      </c>
      <c r="AD1620" t="s">
        <v>26</v>
      </c>
      <c r="AF1620">
        <v>0</v>
      </c>
      <c r="AG1620" t="s">
        <v>328</v>
      </c>
    </row>
    <row r="1621" spans="1:34" x14ac:dyDescent="0.35">
      <c r="A1621" t="s">
        <v>95</v>
      </c>
      <c r="B1621" t="s">
        <v>41</v>
      </c>
      <c r="C1621" t="s">
        <v>27</v>
      </c>
      <c r="D1621">
        <v>1076</v>
      </c>
      <c r="E1621">
        <v>1370</v>
      </c>
      <c r="F1621" t="s">
        <v>42</v>
      </c>
      <c r="G1621" s="1">
        <v>0.78540149999999997</v>
      </c>
      <c r="J1621" t="s">
        <v>371</v>
      </c>
      <c r="K1621" t="s">
        <v>41</v>
      </c>
      <c r="L1621" t="s">
        <v>26</v>
      </c>
      <c r="M1621">
        <v>7</v>
      </c>
      <c r="N1621">
        <v>1458</v>
      </c>
      <c r="O1621" t="s">
        <v>132</v>
      </c>
      <c r="P1621" s="1">
        <v>4.8011E-3</v>
      </c>
      <c r="S1621" t="s">
        <v>361</v>
      </c>
      <c r="T1621" t="s">
        <v>41</v>
      </c>
      <c r="U1621" t="s">
        <v>703</v>
      </c>
      <c r="V1621">
        <v>31342</v>
      </c>
      <c r="W1621">
        <v>48089</v>
      </c>
      <c r="X1621" t="s">
        <v>132</v>
      </c>
      <c r="Y1621" s="1">
        <v>0.65174989999999999</v>
      </c>
      <c r="AB1621" t="s">
        <v>363</v>
      </c>
      <c r="AC1621" t="s">
        <v>41</v>
      </c>
      <c r="AD1621" t="s">
        <v>28</v>
      </c>
      <c r="AF1621">
        <v>1</v>
      </c>
      <c r="AG1621" t="s">
        <v>328</v>
      </c>
    </row>
    <row r="1622" spans="1:34" x14ac:dyDescent="0.35">
      <c r="A1622" t="s">
        <v>96</v>
      </c>
      <c r="B1622" t="s">
        <v>41</v>
      </c>
      <c r="C1622" t="s">
        <v>27</v>
      </c>
      <c r="D1622">
        <v>787</v>
      </c>
      <c r="E1622">
        <v>995</v>
      </c>
      <c r="F1622" t="s">
        <v>42</v>
      </c>
      <c r="G1622" s="1">
        <v>0.79095479999999996</v>
      </c>
      <c r="J1622" t="s">
        <v>372</v>
      </c>
      <c r="K1622" t="s">
        <v>57</v>
      </c>
      <c r="L1622" t="s">
        <v>32</v>
      </c>
      <c r="M1622">
        <v>4772</v>
      </c>
      <c r="N1622">
        <v>4932</v>
      </c>
      <c r="O1622" t="s">
        <v>132</v>
      </c>
      <c r="P1622" s="1">
        <v>0.96755880000000005</v>
      </c>
      <c r="S1622" t="s">
        <v>361</v>
      </c>
      <c r="T1622" t="s">
        <v>41</v>
      </c>
      <c r="U1622" t="s">
        <v>28</v>
      </c>
      <c r="V1622">
        <v>185</v>
      </c>
      <c r="W1622">
        <v>1053</v>
      </c>
      <c r="X1622" t="s">
        <v>132</v>
      </c>
      <c r="Y1622" s="1">
        <v>0.1756885</v>
      </c>
      <c r="AB1622" t="s">
        <v>363</v>
      </c>
      <c r="AC1622" t="s">
        <v>41</v>
      </c>
      <c r="AD1622" t="s">
        <v>27</v>
      </c>
      <c r="AF1622">
        <v>1</v>
      </c>
      <c r="AG1622" t="s">
        <v>328</v>
      </c>
    </row>
    <row r="1623" spans="1:34" x14ac:dyDescent="0.35">
      <c r="A1623" t="s">
        <v>97</v>
      </c>
      <c r="B1623" t="s">
        <v>41</v>
      </c>
      <c r="C1623" t="s">
        <v>27</v>
      </c>
      <c r="D1623">
        <v>684</v>
      </c>
      <c r="E1623">
        <v>920</v>
      </c>
      <c r="F1623" t="s">
        <v>42</v>
      </c>
      <c r="G1623" s="1">
        <v>0.74347819999999998</v>
      </c>
      <c r="J1623" t="s">
        <v>372</v>
      </c>
      <c r="K1623" t="s">
        <v>57</v>
      </c>
      <c r="L1623" t="s">
        <v>703</v>
      </c>
      <c r="M1623">
        <v>10278</v>
      </c>
      <c r="N1623">
        <v>11510</v>
      </c>
      <c r="O1623" t="s">
        <v>132</v>
      </c>
      <c r="P1623" s="1">
        <v>0.89296260000000005</v>
      </c>
      <c r="S1623" t="s">
        <v>361</v>
      </c>
      <c r="T1623" t="s">
        <v>41</v>
      </c>
      <c r="U1623" t="s">
        <v>27</v>
      </c>
      <c r="V1623">
        <v>1</v>
      </c>
      <c r="W1623">
        <v>2111</v>
      </c>
      <c r="X1623" t="s">
        <v>132</v>
      </c>
      <c r="Y1623" s="1">
        <v>4.7370000000000002E-4</v>
      </c>
      <c r="AB1623" t="s">
        <v>364</v>
      </c>
      <c r="AC1623" t="s">
        <v>41</v>
      </c>
      <c r="AD1623" t="s">
        <v>26</v>
      </c>
      <c r="AF1623">
        <v>1240</v>
      </c>
      <c r="AG1623" t="s">
        <v>132</v>
      </c>
    </row>
    <row r="1624" spans="1:34" x14ac:dyDescent="0.35">
      <c r="A1624" t="s">
        <v>98</v>
      </c>
      <c r="B1624" t="s">
        <v>41</v>
      </c>
      <c r="C1624" t="s">
        <v>27</v>
      </c>
      <c r="D1624">
        <v>329</v>
      </c>
      <c r="E1624">
        <v>776</v>
      </c>
      <c r="F1624" t="s">
        <v>42</v>
      </c>
      <c r="G1624" s="1">
        <v>0.42396909999999999</v>
      </c>
      <c r="J1624" t="s">
        <v>372</v>
      </c>
      <c r="K1624" t="s">
        <v>57</v>
      </c>
      <c r="L1624" t="s">
        <v>28</v>
      </c>
      <c r="M1624">
        <v>1187</v>
      </c>
      <c r="N1624">
        <v>1525</v>
      </c>
      <c r="O1624" t="s">
        <v>132</v>
      </c>
      <c r="P1624" s="1">
        <v>0.77836070000000002</v>
      </c>
      <c r="S1624" t="s">
        <v>361</v>
      </c>
      <c r="T1624" t="s">
        <v>41</v>
      </c>
      <c r="U1624" t="s">
        <v>26</v>
      </c>
      <c r="W1624">
        <v>2070</v>
      </c>
      <c r="X1624" t="s">
        <v>132</v>
      </c>
      <c r="AB1624" t="s">
        <v>364</v>
      </c>
      <c r="AC1624" t="s">
        <v>41</v>
      </c>
      <c r="AD1624" t="s">
        <v>28</v>
      </c>
      <c r="AF1624">
        <v>1908</v>
      </c>
      <c r="AG1624" t="s">
        <v>132</v>
      </c>
    </row>
    <row r="1625" spans="1:34" x14ac:dyDescent="0.35">
      <c r="A1625" t="s">
        <v>99</v>
      </c>
      <c r="B1625" t="s">
        <v>41</v>
      </c>
      <c r="C1625" t="s">
        <v>27</v>
      </c>
      <c r="D1625">
        <v>1011</v>
      </c>
      <c r="E1625">
        <v>2909</v>
      </c>
      <c r="F1625" t="s">
        <v>42</v>
      </c>
      <c r="G1625" s="1">
        <v>0.34754210000000002</v>
      </c>
      <c r="J1625" t="s">
        <v>372</v>
      </c>
      <c r="K1625" t="s">
        <v>57</v>
      </c>
      <c r="L1625" t="s">
        <v>27</v>
      </c>
      <c r="M1625">
        <v>434</v>
      </c>
      <c r="N1625">
        <v>1650</v>
      </c>
      <c r="O1625" t="s">
        <v>132</v>
      </c>
      <c r="P1625" s="1">
        <v>0.26303029999999999</v>
      </c>
      <c r="S1625" t="s">
        <v>362</v>
      </c>
      <c r="T1625" t="s">
        <v>41</v>
      </c>
      <c r="U1625" t="s">
        <v>32</v>
      </c>
      <c r="V1625">
        <v>26</v>
      </c>
      <c r="W1625">
        <v>7</v>
      </c>
      <c r="X1625" t="s">
        <v>328</v>
      </c>
      <c r="Y1625" s="1">
        <v>1</v>
      </c>
      <c r="AB1625" t="s">
        <v>364</v>
      </c>
      <c r="AC1625" t="s">
        <v>41</v>
      </c>
      <c r="AD1625" t="s">
        <v>27</v>
      </c>
      <c r="AF1625">
        <v>1910</v>
      </c>
      <c r="AG1625" t="s">
        <v>132</v>
      </c>
    </row>
    <row r="1626" spans="1:34" x14ac:dyDescent="0.35">
      <c r="A1626" t="s">
        <v>100</v>
      </c>
      <c r="B1626" t="s">
        <v>41</v>
      </c>
      <c r="C1626" t="s">
        <v>27</v>
      </c>
      <c r="D1626">
        <v>601</v>
      </c>
      <c r="E1626">
        <v>1405</v>
      </c>
      <c r="F1626" t="s">
        <v>42</v>
      </c>
      <c r="G1626" s="1">
        <v>0.42775800000000003</v>
      </c>
      <c r="J1626" t="s">
        <v>372</v>
      </c>
      <c r="K1626" t="s">
        <v>57</v>
      </c>
      <c r="L1626" t="s">
        <v>26</v>
      </c>
      <c r="M1626">
        <v>1</v>
      </c>
      <c r="N1626">
        <v>976</v>
      </c>
      <c r="O1626" t="s">
        <v>132</v>
      </c>
      <c r="P1626" s="1">
        <v>1.0246000000000001E-3</v>
      </c>
      <c r="S1626" t="s">
        <v>362</v>
      </c>
      <c r="T1626" t="s">
        <v>41</v>
      </c>
      <c r="U1626" t="s">
        <v>703</v>
      </c>
      <c r="V1626">
        <v>13</v>
      </c>
      <c r="W1626">
        <v>11</v>
      </c>
      <c r="X1626" t="s">
        <v>328</v>
      </c>
      <c r="Y1626" s="1">
        <v>1</v>
      </c>
      <c r="AB1626" t="s">
        <v>365</v>
      </c>
      <c r="AC1626" t="s">
        <v>41</v>
      </c>
      <c r="AD1626" t="s">
        <v>32</v>
      </c>
      <c r="AE1626">
        <v>2394</v>
      </c>
      <c r="AF1626">
        <v>7279</v>
      </c>
      <c r="AG1626" t="s">
        <v>132</v>
      </c>
      <c r="AH1626" s="1">
        <v>0.3288913</v>
      </c>
    </row>
    <row r="1627" spans="1:34" x14ac:dyDescent="0.35">
      <c r="A1627" t="s">
        <v>101</v>
      </c>
      <c r="B1627" t="s">
        <v>41</v>
      </c>
      <c r="C1627" t="s">
        <v>27</v>
      </c>
      <c r="D1627">
        <v>162</v>
      </c>
      <c r="E1627">
        <v>282</v>
      </c>
      <c r="F1627" t="s">
        <v>42</v>
      </c>
      <c r="G1627" s="1">
        <v>0.57446810000000004</v>
      </c>
      <c r="J1627" t="s">
        <v>373</v>
      </c>
      <c r="K1627" t="s">
        <v>57</v>
      </c>
      <c r="L1627" t="s">
        <v>703</v>
      </c>
      <c r="M1627">
        <v>22006</v>
      </c>
      <c r="N1627">
        <v>24669</v>
      </c>
      <c r="O1627" t="s">
        <v>132</v>
      </c>
      <c r="P1627" s="1">
        <v>0.89205069999999997</v>
      </c>
      <c r="S1627" t="s">
        <v>362</v>
      </c>
      <c r="T1627" t="s">
        <v>41</v>
      </c>
      <c r="U1627" t="s">
        <v>26</v>
      </c>
      <c r="W1627">
        <v>2</v>
      </c>
      <c r="X1627" t="s">
        <v>328</v>
      </c>
      <c r="AB1627" t="s">
        <v>365</v>
      </c>
      <c r="AC1627" t="s">
        <v>41</v>
      </c>
      <c r="AD1627" t="s">
        <v>703</v>
      </c>
      <c r="AE1627">
        <v>909</v>
      </c>
      <c r="AF1627">
        <v>16551</v>
      </c>
      <c r="AG1627" t="s">
        <v>132</v>
      </c>
      <c r="AH1627" s="1">
        <v>5.4921200000000003E-2</v>
      </c>
    </row>
    <row r="1628" spans="1:34" x14ac:dyDescent="0.35">
      <c r="A1628" t="s">
        <v>102</v>
      </c>
      <c r="B1628" t="s">
        <v>41</v>
      </c>
      <c r="C1628" t="s">
        <v>27</v>
      </c>
      <c r="D1628">
        <v>32</v>
      </c>
      <c r="E1628">
        <v>39</v>
      </c>
      <c r="F1628" t="s">
        <v>42</v>
      </c>
      <c r="G1628" s="1">
        <v>0.82051280000000004</v>
      </c>
      <c r="J1628" t="s">
        <v>373</v>
      </c>
      <c r="K1628" t="s">
        <v>57</v>
      </c>
      <c r="L1628" t="s">
        <v>32</v>
      </c>
      <c r="M1628">
        <v>8059</v>
      </c>
      <c r="N1628">
        <v>9141</v>
      </c>
      <c r="O1628" t="s">
        <v>132</v>
      </c>
      <c r="P1628" s="1">
        <v>0.88163219999999998</v>
      </c>
      <c r="S1628" t="s">
        <v>362</v>
      </c>
      <c r="T1628" t="s">
        <v>41</v>
      </c>
      <c r="U1628" t="s">
        <v>28</v>
      </c>
      <c r="W1628">
        <v>0</v>
      </c>
      <c r="X1628" t="s">
        <v>328</v>
      </c>
      <c r="AB1628" t="s">
        <v>365</v>
      </c>
      <c r="AC1628" t="s">
        <v>41</v>
      </c>
      <c r="AD1628" t="s">
        <v>28</v>
      </c>
      <c r="AE1628">
        <v>3</v>
      </c>
      <c r="AF1628">
        <v>2232</v>
      </c>
      <c r="AG1628" t="s">
        <v>132</v>
      </c>
      <c r="AH1628" s="1">
        <v>1.3441E-3</v>
      </c>
    </row>
    <row r="1629" spans="1:34" x14ac:dyDescent="0.35">
      <c r="A1629" t="s">
        <v>103</v>
      </c>
      <c r="B1629" t="s">
        <v>41</v>
      </c>
      <c r="C1629" t="s">
        <v>27</v>
      </c>
      <c r="D1629">
        <v>1033</v>
      </c>
      <c r="E1629">
        <v>1642</v>
      </c>
      <c r="F1629" t="s">
        <v>42</v>
      </c>
      <c r="G1629" s="1">
        <v>0.62911079999999997</v>
      </c>
      <c r="J1629" t="s">
        <v>373</v>
      </c>
      <c r="K1629" t="s">
        <v>57</v>
      </c>
      <c r="L1629" t="s">
        <v>28</v>
      </c>
      <c r="M1629">
        <v>2394</v>
      </c>
      <c r="N1629">
        <v>3280</v>
      </c>
      <c r="O1629" t="s">
        <v>132</v>
      </c>
      <c r="P1629" s="1">
        <v>0.72987809999999997</v>
      </c>
      <c r="S1629" t="s">
        <v>362</v>
      </c>
      <c r="T1629" t="s">
        <v>41</v>
      </c>
      <c r="U1629" t="s">
        <v>27</v>
      </c>
      <c r="W1629">
        <v>3</v>
      </c>
      <c r="X1629" t="s">
        <v>328</v>
      </c>
      <c r="AB1629" t="s">
        <v>365</v>
      </c>
      <c r="AC1629" t="s">
        <v>41</v>
      </c>
      <c r="AD1629" t="s">
        <v>26</v>
      </c>
      <c r="AF1629">
        <v>1551</v>
      </c>
      <c r="AG1629" t="s">
        <v>132</v>
      </c>
    </row>
    <row r="1630" spans="1:34" x14ac:dyDescent="0.35">
      <c r="A1630" t="s">
        <v>104</v>
      </c>
      <c r="B1630" t="s">
        <v>41</v>
      </c>
      <c r="C1630" t="s">
        <v>27</v>
      </c>
      <c r="D1630">
        <v>748</v>
      </c>
      <c r="E1630">
        <v>1426</v>
      </c>
      <c r="F1630" t="s">
        <v>42</v>
      </c>
      <c r="G1630" s="1">
        <v>0.52454420000000002</v>
      </c>
      <c r="J1630" t="s">
        <v>373</v>
      </c>
      <c r="K1630" t="s">
        <v>57</v>
      </c>
      <c r="L1630" t="s">
        <v>27</v>
      </c>
      <c r="M1630">
        <v>884</v>
      </c>
      <c r="N1630">
        <v>3587</v>
      </c>
      <c r="O1630" t="s">
        <v>132</v>
      </c>
      <c r="P1630" s="1">
        <v>0.24644550000000001</v>
      </c>
      <c r="S1630" t="s">
        <v>363</v>
      </c>
      <c r="T1630" t="s">
        <v>41</v>
      </c>
      <c r="U1630" t="s">
        <v>32</v>
      </c>
      <c r="V1630">
        <v>13</v>
      </c>
      <c r="W1630">
        <v>7</v>
      </c>
      <c r="X1630" t="s">
        <v>328</v>
      </c>
      <c r="Y1630" s="1">
        <v>1</v>
      </c>
      <c r="AB1630" t="s">
        <v>365</v>
      </c>
      <c r="AC1630" t="s">
        <v>41</v>
      </c>
      <c r="AD1630" t="s">
        <v>27</v>
      </c>
      <c r="AF1630">
        <v>2482</v>
      </c>
      <c r="AG1630" t="s">
        <v>132</v>
      </c>
    </row>
    <row r="1631" spans="1:34" x14ac:dyDescent="0.35">
      <c r="A1631" t="s">
        <v>105</v>
      </c>
      <c r="B1631" t="s">
        <v>41</v>
      </c>
      <c r="C1631" t="s">
        <v>27</v>
      </c>
      <c r="D1631">
        <v>1173</v>
      </c>
      <c r="E1631">
        <v>1716</v>
      </c>
      <c r="F1631" t="s">
        <v>42</v>
      </c>
      <c r="G1631" s="1">
        <v>0.68356649999999997</v>
      </c>
      <c r="J1631" t="s">
        <v>373</v>
      </c>
      <c r="K1631" t="s">
        <v>57</v>
      </c>
      <c r="L1631" t="s">
        <v>26</v>
      </c>
      <c r="M1631">
        <v>8</v>
      </c>
      <c r="N1631">
        <v>2207</v>
      </c>
      <c r="O1631" t="s">
        <v>132</v>
      </c>
      <c r="P1631" s="1">
        <v>3.6248000000000001E-3</v>
      </c>
      <c r="S1631" t="s">
        <v>363</v>
      </c>
      <c r="T1631" t="s">
        <v>41</v>
      </c>
      <c r="U1631" t="s">
        <v>703</v>
      </c>
      <c r="V1631">
        <v>25</v>
      </c>
      <c r="W1631">
        <v>18</v>
      </c>
      <c r="X1631" t="s">
        <v>328</v>
      </c>
      <c r="Y1631" s="1">
        <v>1</v>
      </c>
      <c r="AB1631" t="s">
        <v>366</v>
      </c>
      <c r="AC1631" t="s">
        <v>41</v>
      </c>
      <c r="AD1631" t="s">
        <v>32</v>
      </c>
      <c r="AE1631">
        <v>2428</v>
      </c>
      <c r="AF1631">
        <v>5328</v>
      </c>
      <c r="AG1631" t="s">
        <v>132</v>
      </c>
      <c r="AH1631" s="1">
        <v>0.45570569999999999</v>
      </c>
    </row>
    <row r="1632" spans="1:34" x14ac:dyDescent="0.35">
      <c r="A1632" t="s">
        <v>106</v>
      </c>
      <c r="B1632" t="s">
        <v>41</v>
      </c>
      <c r="C1632" t="s">
        <v>27</v>
      </c>
      <c r="D1632">
        <v>301</v>
      </c>
      <c r="E1632">
        <v>459</v>
      </c>
      <c r="F1632" t="s">
        <v>42</v>
      </c>
      <c r="G1632" s="1">
        <v>0.65577339999999995</v>
      </c>
      <c r="J1632" t="s">
        <v>374</v>
      </c>
      <c r="K1632" t="s">
        <v>57</v>
      </c>
      <c r="L1632" t="s">
        <v>703</v>
      </c>
      <c r="M1632">
        <v>22437</v>
      </c>
      <c r="N1632">
        <v>24439</v>
      </c>
      <c r="O1632" t="s">
        <v>132</v>
      </c>
      <c r="P1632" s="1">
        <v>0.91808179999999995</v>
      </c>
      <c r="S1632" t="s">
        <v>363</v>
      </c>
      <c r="T1632" t="s">
        <v>41</v>
      </c>
      <c r="U1632" t="s">
        <v>26</v>
      </c>
      <c r="W1632">
        <v>0</v>
      </c>
      <c r="X1632" t="s">
        <v>328</v>
      </c>
      <c r="AB1632" t="s">
        <v>366</v>
      </c>
      <c r="AC1632" t="s">
        <v>41</v>
      </c>
      <c r="AD1632" t="s">
        <v>703</v>
      </c>
      <c r="AE1632">
        <v>1534</v>
      </c>
      <c r="AF1632">
        <v>14444</v>
      </c>
      <c r="AG1632" t="s">
        <v>132</v>
      </c>
      <c r="AH1632" s="1">
        <v>0.1062033</v>
      </c>
    </row>
    <row r="1633" spans="1:34" x14ac:dyDescent="0.35">
      <c r="A1633" t="s">
        <v>107</v>
      </c>
      <c r="B1633" t="s">
        <v>41</v>
      </c>
      <c r="C1633" t="s">
        <v>27</v>
      </c>
      <c r="D1633">
        <v>577</v>
      </c>
      <c r="E1633">
        <v>978</v>
      </c>
      <c r="F1633" t="s">
        <v>42</v>
      </c>
      <c r="G1633" s="1">
        <v>0.58997949999999999</v>
      </c>
      <c r="J1633" t="s">
        <v>374</v>
      </c>
      <c r="K1633" t="s">
        <v>57</v>
      </c>
      <c r="L1633" t="s">
        <v>32</v>
      </c>
      <c r="M1633">
        <v>8266</v>
      </c>
      <c r="N1633">
        <v>9451</v>
      </c>
      <c r="O1633" t="s">
        <v>132</v>
      </c>
      <c r="P1633" s="1">
        <v>0.87461639999999996</v>
      </c>
      <c r="S1633" t="s">
        <v>363</v>
      </c>
      <c r="T1633" t="s">
        <v>41</v>
      </c>
      <c r="U1633" t="s">
        <v>28</v>
      </c>
      <c r="W1633">
        <v>1</v>
      </c>
      <c r="X1633" t="s">
        <v>328</v>
      </c>
      <c r="AB1633" t="s">
        <v>366</v>
      </c>
      <c r="AC1633" t="s">
        <v>41</v>
      </c>
      <c r="AD1633" t="s">
        <v>28</v>
      </c>
      <c r="AE1633">
        <v>4</v>
      </c>
      <c r="AF1633">
        <v>1684</v>
      </c>
      <c r="AG1633" t="s">
        <v>132</v>
      </c>
      <c r="AH1633" s="1">
        <v>2.3752999999999999E-3</v>
      </c>
    </row>
    <row r="1634" spans="1:34" x14ac:dyDescent="0.35">
      <c r="A1634" t="s">
        <v>108</v>
      </c>
      <c r="B1634" t="s">
        <v>41</v>
      </c>
      <c r="C1634" t="s">
        <v>27</v>
      </c>
      <c r="D1634">
        <v>1714</v>
      </c>
      <c r="E1634">
        <v>2964</v>
      </c>
      <c r="F1634" t="s">
        <v>42</v>
      </c>
      <c r="G1634" s="1">
        <v>0.57827260000000003</v>
      </c>
      <c r="J1634" t="s">
        <v>374</v>
      </c>
      <c r="K1634" t="s">
        <v>57</v>
      </c>
      <c r="L1634" t="s">
        <v>28</v>
      </c>
      <c r="M1634">
        <v>2064</v>
      </c>
      <c r="N1634">
        <v>2731</v>
      </c>
      <c r="O1634" t="s">
        <v>132</v>
      </c>
      <c r="P1634" s="1">
        <v>0.75576710000000002</v>
      </c>
      <c r="S1634" t="s">
        <v>363</v>
      </c>
      <c r="T1634" t="s">
        <v>41</v>
      </c>
      <c r="U1634" t="s">
        <v>27</v>
      </c>
      <c r="W1634">
        <v>1</v>
      </c>
      <c r="X1634" t="s">
        <v>328</v>
      </c>
      <c r="AB1634" t="s">
        <v>366</v>
      </c>
      <c r="AC1634" t="s">
        <v>41</v>
      </c>
      <c r="AD1634" t="s">
        <v>26</v>
      </c>
      <c r="AF1634">
        <v>1169</v>
      </c>
      <c r="AG1634" t="s">
        <v>132</v>
      </c>
    </row>
    <row r="1635" spans="1:34" x14ac:dyDescent="0.35">
      <c r="A1635" t="s">
        <v>109</v>
      </c>
      <c r="B1635" t="s">
        <v>41</v>
      </c>
      <c r="C1635" t="s">
        <v>27</v>
      </c>
      <c r="D1635">
        <v>709</v>
      </c>
      <c r="E1635">
        <v>937</v>
      </c>
      <c r="F1635" t="s">
        <v>42</v>
      </c>
      <c r="G1635" s="1">
        <v>0.75667019999999996</v>
      </c>
      <c r="J1635" t="s">
        <v>374</v>
      </c>
      <c r="K1635" t="s">
        <v>57</v>
      </c>
      <c r="L1635" t="s">
        <v>27</v>
      </c>
      <c r="M1635">
        <v>1053</v>
      </c>
      <c r="N1635">
        <v>3006</v>
      </c>
      <c r="O1635" t="s">
        <v>132</v>
      </c>
      <c r="P1635" s="1">
        <v>0.35029939999999998</v>
      </c>
      <c r="S1635" t="s">
        <v>364</v>
      </c>
      <c r="T1635" t="s">
        <v>41</v>
      </c>
      <c r="U1635" t="s">
        <v>26</v>
      </c>
      <c r="W1635">
        <v>1240</v>
      </c>
      <c r="X1635" t="s">
        <v>132</v>
      </c>
      <c r="AB1635" t="s">
        <v>366</v>
      </c>
      <c r="AC1635" t="s">
        <v>41</v>
      </c>
      <c r="AD1635" t="s">
        <v>27</v>
      </c>
      <c r="AF1635">
        <v>1961</v>
      </c>
      <c r="AG1635" t="s">
        <v>132</v>
      </c>
    </row>
    <row r="1636" spans="1:34" x14ac:dyDescent="0.35">
      <c r="A1636" t="s">
        <v>110</v>
      </c>
      <c r="B1636" t="s">
        <v>41</v>
      </c>
      <c r="C1636" t="s">
        <v>27</v>
      </c>
      <c r="D1636">
        <v>2467</v>
      </c>
      <c r="E1636">
        <v>3402</v>
      </c>
      <c r="F1636" t="s">
        <v>42</v>
      </c>
      <c r="G1636" s="1">
        <v>0.72516170000000002</v>
      </c>
      <c r="J1636" t="s">
        <v>374</v>
      </c>
      <c r="K1636" t="s">
        <v>57</v>
      </c>
      <c r="L1636" t="s">
        <v>26</v>
      </c>
      <c r="M1636">
        <v>19</v>
      </c>
      <c r="N1636">
        <v>2138</v>
      </c>
      <c r="O1636" t="s">
        <v>132</v>
      </c>
      <c r="P1636" s="1">
        <v>8.8868000000000003E-3</v>
      </c>
      <c r="S1636" t="s">
        <v>365</v>
      </c>
      <c r="T1636" t="s">
        <v>41</v>
      </c>
      <c r="U1636" t="s">
        <v>32</v>
      </c>
      <c r="V1636">
        <v>5336</v>
      </c>
      <c r="W1636">
        <v>7279</v>
      </c>
      <c r="X1636" t="s">
        <v>132</v>
      </c>
      <c r="Y1636" s="1">
        <v>0.73306780000000005</v>
      </c>
      <c r="AB1636" t="s">
        <v>367</v>
      </c>
      <c r="AC1636" t="s">
        <v>41</v>
      </c>
      <c r="AD1636" t="s">
        <v>32</v>
      </c>
      <c r="AE1636">
        <v>2098</v>
      </c>
      <c r="AF1636">
        <v>8558</v>
      </c>
      <c r="AG1636" t="s">
        <v>132</v>
      </c>
      <c r="AH1636" s="1">
        <v>0.2451507</v>
      </c>
    </row>
    <row r="1637" spans="1:34" x14ac:dyDescent="0.35">
      <c r="A1637" t="s">
        <v>111</v>
      </c>
      <c r="B1637" t="s">
        <v>41</v>
      </c>
      <c r="C1637" t="s">
        <v>27</v>
      </c>
      <c r="D1637">
        <v>547</v>
      </c>
      <c r="E1637">
        <v>751</v>
      </c>
      <c r="F1637" t="s">
        <v>42</v>
      </c>
      <c r="G1637" s="1">
        <v>0.72836219999999996</v>
      </c>
      <c r="J1637" t="s">
        <v>375</v>
      </c>
      <c r="K1637" t="s">
        <v>41</v>
      </c>
      <c r="L1637" t="s">
        <v>32</v>
      </c>
      <c r="M1637">
        <v>6894</v>
      </c>
      <c r="N1637">
        <v>7807</v>
      </c>
      <c r="O1637" t="s">
        <v>328</v>
      </c>
      <c r="P1637" s="1">
        <v>0.88305370000000005</v>
      </c>
      <c r="S1637" t="s">
        <v>365</v>
      </c>
      <c r="T1637" t="s">
        <v>41</v>
      </c>
      <c r="U1637" t="s">
        <v>703</v>
      </c>
      <c r="V1637">
        <v>8440</v>
      </c>
      <c r="W1637">
        <v>16551</v>
      </c>
      <c r="X1637" t="s">
        <v>132</v>
      </c>
      <c r="Y1637" s="1">
        <v>0.50993900000000003</v>
      </c>
      <c r="AB1637" t="s">
        <v>367</v>
      </c>
      <c r="AC1637" t="s">
        <v>41</v>
      </c>
      <c r="AD1637" t="s">
        <v>703</v>
      </c>
      <c r="AE1637">
        <v>1418</v>
      </c>
      <c r="AF1637">
        <v>23020</v>
      </c>
      <c r="AG1637" t="s">
        <v>132</v>
      </c>
      <c r="AH1637" s="1">
        <v>6.1598600000000003E-2</v>
      </c>
    </row>
    <row r="1638" spans="1:34" x14ac:dyDescent="0.35">
      <c r="A1638" t="s">
        <v>112</v>
      </c>
      <c r="B1638" t="s">
        <v>41</v>
      </c>
      <c r="C1638" t="s">
        <v>27</v>
      </c>
      <c r="D1638">
        <v>1729</v>
      </c>
      <c r="E1638">
        <v>2234</v>
      </c>
      <c r="F1638" t="s">
        <v>42</v>
      </c>
      <c r="G1638" s="1">
        <v>0.77394810000000003</v>
      </c>
      <c r="J1638" t="s">
        <v>375</v>
      </c>
      <c r="K1638" t="s">
        <v>41</v>
      </c>
      <c r="L1638" t="s">
        <v>703</v>
      </c>
      <c r="M1638">
        <v>22521</v>
      </c>
      <c r="N1638">
        <v>26488</v>
      </c>
      <c r="O1638" t="s">
        <v>328</v>
      </c>
      <c r="P1638" s="1">
        <v>0.85023409999999999</v>
      </c>
      <c r="S1638" t="s">
        <v>365</v>
      </c>
      <c r="T1638" t="s">
        <v>41</v>
      </c>
      <c r="U1638" t="s">
        <v>28</v>
      </c>
      <c r="V1638">
        <v>440</v>
      </c>
      <c r="W1638">
        <v>2232</v>
      </c>
      <c r="X1638" t="s">
        <v>132</v>
      </c>
      <c r="Y1638" s="1">
        <v>0.19713259999999999</v>
      </c>
      <c r="AB1638" t="s">
        <v>367</v>
      </c>
      <c r="AC1638" t="s">
        <v>41</v>
      </c>
      <c r="AD1638" t="s">
        <v>28</v>
      </c>
      <c r="AE1638">
        <v>1</v>
      </c>
      <c r="AF1638">
        <v>2293</v>
      </c>
      <c r="AG1638" t="s">
        <v>132</v>
      </c>
      <c r="AH1638" s="1">
        <v>4.3609999999999998E-4</v>
      </c>
    </row>
    <row r="1639" spans="1:34" x14ac:dyDescent="0.35">
      <c r="A1639" t="s">
        <v>113</v>
      </c>
      <c r="B1639" t="s">
        <v>41</v>
      </c>
      <c r="C1639" t="s">
        <v>27</v>
      </c>
      <c r="D1639">
        <v>675</v>
      </c>
      <c r="E1639">
        <v>1032</v>
      </c>
      <c r="F1639" t="s">
        <v>42</v>
      </c>
      <c r="G1639" s="1">
        <v>0.65406980000000003</v>
      </c>
      <c r="J1639" t="s">
        <v>375</v>
      </c>
      <c r="K1639" t="s">
        <v>41</v>
      </c>
      <c r="L1639" t="s">
        <v>28</v>
      </c>
      <c r="M1639">
        <v>1765</v>
      </c>
      <c r="N1639">
        <v>2278</v>
      </c>
      <c r="O1639" t="s">
        <v>328</v>
      </c>
      <c r="P1639" s="1">
        <v>0.7748024</v>
      </c>
      <c r="S1639" t="s">
        <v>365</v>
      </c>
      <c r="T1639" t="s">
        <v>41</v>
      </c>
      <c r="U1639" t="s">
        <v>27</v>
      </c>
      <c r="V1639">
        <v>3</v>
      </c>
      <c r="W1639">
        <v>2482</v>
      </c>
      <c r="X1639" t="s">
        <v>132</v>
      </c>
      <c r="Y1639" s="1">
        <v>1.2087000000000001E-3</v>
      </c>
      <c r="AB1639" t="s">
        <v>367</v>
      </c>
      <c r="AC1639" t="s">
        <v>41</v>
      </c>
      <c r="AD1639" t="s">
        <v>26</v>
      </c>
      <c r="AF1639">
        <v>1922</v>
      </c>
      <c r="AG1639" t="s">
        <v>132</v>
      </c>
    </row>
    <row r="1640" spans="1:34" x14ac:dyDescent="0.35">
      <c r="A1640" t="s">
        <v>114</v>
      </c>
      <c r="B1640" t="s">
        <v>41</v>
      </c>
      <c r="C1640" t="s">
        <v>27</v>
      </c>
      <c r="D1640">
        <v>628</v>
      </c>
      <c r="E1640">
        <v>1051</v>
      </c>
      <c r="F1640" t="s">
        <v>42</v>
      </c>
      <c r="G1640" s="1">
        <v>0.59752620000000001</v>
      </c>
      <c r="J1640" t="s">
        <v>375</v>
      </c>
      <c r="K1640" t="s">
        <v>41</v>
      </c>
      <c r="L1640" t="s">
        <v>27</v>
      </c>
      <c r="M1640">
        <v>1819</v>
      </c>
      <c r="N1640">
        <v>2951</v>
      </c>
      <c r="O1640" t="s">
        <v>328</v>
      </c>
      <c r="P1640" s="1">
        <v>0.61640119999999998</v>
      </c>
      <c r="S1640" t="s">
        <v>365</v>
      </c>
      <c r="T1640" t="s">
        <v>41</v>
      </c>
      <c r="U1640" t="s">
        <v>26</v>
      </c>
      <c r="W1640">
        <v>1551</v>
      </c>
      <c r="X1640" t="s">
        <v>132</v>
      </c>
      <c r="AB1640" t="s">
        <v>367</v>
      </c>
      <c r="AC1640" t="s">
        <v>41</v>
      </c>
      <c r="AD1640" t="s">
        <v>27</v>
      </c>
      <c r="AF1640">
        <v>2665</v>
      </c>
      <c r="AG1640" t="s">
        <v>132</v>
      </c>
    </row>
    <row r="1641" spans="1:34" x14ac:dyDescent="0.35">
      <c r="A1641" t="s">
        <v>115</v>
      </c>
      <c r="B1641" t="s">
        <v>41</v>
      </c>
      <c r="C1641" t="s">
        <v>27</v>
      </c>
      <c r="D1641">
        <v>461</v>
      </c>
      <c r="E1641">
        <v>912</v>
      </c>
      <c r="F1641" t="s">
        <v>42</v>
      </c>
      <c r="G1641" s="1">
        <v>0.5054824</v>
      </c>
      <c r="J1641" t="s">
        <v>375</v>
      </c>
      <c r="K1641" t="s">
        <v>41</v>
      </c>
      <c r="L1641" t="s">
        <v>26</v>
      </c>
      <c r="M1641">
        <v>33</v>
      </c>
      <c r="N1641">
        <v>1846</v>
      </c>
      <c r="O1641" t="s">
        <v>328</v>
      </c>
      <c r="P1641" s="1">
        <v>1.78765E-2</v>
      </c>
      <c r="S1641" t="s">
        <v>366</v>
      </c>
      <c r="T1641" t="s">
        <v>41</v>
      </c>
      <c r="U1641" t="s">
        <v>32</v>
      </c>
      <c r="V1641">
        <v>4327</v>
      </c>
      <c r="W1641">
        <v>5328</v>
      </c>
      <c r="X1641" t="s">
        <v>132</v>
      </c>
      <c r="Y1641" s="1">
        <v>0.81212459999999997</v>
      </c>
      <c r="AB1641" t="s">
        <v>368</v>
      </c>
      <c r="AC1641" t="s">
        <v>41</v>
      </c>
      <c r="AD1641" t="s">
        <v>32</v>
      </c>
      <c r="AE1641">
        <v>3237</v>
      </c>
      <c r="AF1641">
        <v>6579</v>
      </c>
      <c r="AG1641" t="s">
        <v>42</v>
      </c>
      <c r="AH1641" s="1">
        <v>0.49202010000000002</v>
      </c>
    </row>
    <row r="1642" spans="1:34" x14ac:dyDescent="0.35">
      <c r="A1642" t="s">
        <v>116</v>
      </c>
      <c r="B1642" t="s">
        <v>41</v>
      </c>
      <c r="C1642" t="s">
        <v>27</v>
      </c>
      <c r="D1642">
        <v>906</v>
      </c>
      <c r="E1642">
        <v>2113</v>
      </c>
      <c r="F1642" t="s">
        <v>42</v>
      </c>
      <c r="G1642" s="1">
        <v>0.4287743</v>
      </c>
      <c r="J1642" t="s">
        <v>376</v>
      </c>
      <c r="K1642" t="s">
        <v>41</v>
      </c>
      <c r="L1642" t="s">
        <v>32</v>
      </c>
      <c r="M1642">
        <v>3131</v>
      </c>
      <c r="N1642">
        <v>3380</v>
      </c>
      <c r="O1642" t="s">
        <v>328</v>
      </c>
      <c r="P1642" s="1">
        <v>0.92633129999999997</v>
      </c>
      <c r="S1642" t="s">
        <v>366</v>
      </c>
      <c r="T1642" t="s">
        <v>41</v>
      </c>
      <c r="U1642" t="s">
        <v>703</v>
      </c>
      <c r="V1642">
        <v>9196</v>
      </c>
      <c r="W1642">
        <v>14444</v>
      </c>
      <c r="X1642" t="s">
        <v>132</v>
      </c>
      <c r="Y1642" s="1">
        <v>0.63666579999999995</v>
      </c>
      <c r="AB1642" t="s">
        <v>368</v>
      </c>
      <c r="AC1642" t="s">
        <v>41</v>
      </c>
      <c r="AD1642" t="s">
        <v>703</v>
      </c>
      <c r="AE1642">
        <v>2314</v>
      </c>
      <c r="AF1642">
        <v>19916</v>
      </c>
      <c r="AG1642" t="s">
        <v>42</v>
      </c>
      <c r="AH1642" s="1">
        <v>0.116188</v>
      </c>
    </row>
    <row r="1643" spans="1:34" x14ac:dyDescent="0.35">
      <c r="A1643" t="s">
        <v>117</v>
      </c>
      <c r="B1643" t="s">
        <v>41</v>
      </c>
      <c r="C1643" t="s">
        <v>27</v>
      </c>
      <c r="D1643">
        <v>45</v>
      </c>
      <c r="E1643">
        <v>52</v>
      </c>
      <c r="F1643" t="s">
        <v>42</v>
      </c>
      <c r="G1643" s="1">
        <v>0.86538459999999995</v>
      </c>
      <c r="J1643" t="s">
        <v>376</v>
      </c>
      <c r="K1643" t="s">
        <v>41</v>
      </c>
      <c r="L1643" t="s">
        <v>703</v>
      </c>
      <c r="M1643">
        <v>11431</v>
      </c>
      <c r="N1643">
        <v>13021</v>
      </c>
      <c r="O1643" t="s">
        <v>328</v>
      </c>
      <c r="P1643" s="1">
        <v>0.87788960000000005</v>
      </c>
      <c r="S1643" t="s">
        <v>366</v>
      </c>
      <c r="T1643" t="s">
        <v>41</v>
      </c>
      <c r="U1643" t="s">
        <v>28</v>
      </c>
      <c r="V1643">
        <v>727</v>
      </c>
      <c r="W1643">
        <v>1684</v>
      </c>
      <c r="X1643" t="s">
        <v>132</v>
      </c>
      <c r="Y1643" s="1">
        <v>0.43171019999999999</v>
      </c>
      <c r="AB1643" t="s">
        <v>368</v>
      </c>
      <c r="AC1643" t="s">
        <v>41</v>
      </c>
      <c r="AD1643" t="s">
        <v>28</v>
      </c>
      <c r="AE1643">
        <v>7</v>
      </c>
      <c r="AF1643">
        <v>1761</v>
      </c>
      <c r="AG1643" t="s">
        <v>42</v>
      </c>
      <c r="AH1643" s="1">
        <v>3.9750000000000002E-3</v>
      </c>
    </row>
    <row r="1644" spans="1:34" x14ac:dyDescent="0.35">
      <c r="A1644" t="s">
        <v>118</v>
      </c>
      <c r="B1644" t="s">
        <v>41</v>
      </c>
      <c r="C1644" t="s">
        <v>27</v>
      </c>
      <c r="D1644">
        <v>1084</v>
      </c>
      <c r="E1644">
        <v>2187</v>
      </c>
      <c r="F1644" t="s">
        <v>42</v>
      </c>
      <c r="G1644" s="1">
        <v>0.49565619999999999</v>
      </c>
      <c r="J1644" t="s">
        <v>376</v>
      </c>
      <c r="K1644" t="s">
        <v>41</v>
      </c>
      <c r="L1644" t="s">
        <v>28</v>
      </c>
      <c r="M1644">
        <v>1106</v>
      </c>
      <c r="N1644">
        <v>1387</v>
      </c>
      <c r="O1644" t="s">
        <v>328</v>
      </c>
      <c r="P1644" s="1">
        <v>0.79740449999999996</v>
      </c>
      <c r="S1644" t="s">
        <v>366</v>
      </c>
      <c r="T1644" t="s">
        <v>41</v>
      </c>
      <c r="U1644" t="s">
        <v>27</v>
      </c>
      <c r="V1644">
        <v>2</v>
      </c>
      <c r="W1644">
        <v>1961</v>
      </c>
      <c r="X1644" t="s">
        <v>132</v>
      </c>
      <c r="Y1644" s="1">
        <v>1.0199E-3</v>
      </c>
      <c r="AB1644" t="s">
        <v>368</v>
      </c>
      <c r="AC1644" t="s">
        <v>41</v>
      </c>
      <c r="AD1644" t="s">
        <v>26</v>
      </c>
      <c r="AF1644">
        <v>1178</v>
      </c>
      <c r="AG1644" t="s">
        <v>42</v>
      </c>
    </row>
    <row r="1645" spans="1:34" x14ac:dyDescent="0.35">
      <c r="A1645" t="s">
        <v>119</v>
      </c>
      <c r="B1645" t="s">
        <v>41</v>
      </c>
      <c r="C1645" t="s">
        <v>27</v>
      </c>
      <c r="D1645">
        <v>1433</v>
      </c>
      <c r="E1645">
        <v>2261</v>
      </c>
      <c r="F1645" t="s">
        <v>42</v>
      </c>
      <c r="G1645" s="1">
        <v>0.63379039999999998</v>
      </c>
      <c r="J1645" t="s">
        <v>376</v>
      </c>
      <c r="K1645" t="s">
        <v>41</v>
      </c>
      <c r="L1645" t="s">
        <v>27</v>
      </c>
      <c r="M1645">
        <v>1189</v>
      </c>
      <c r="N1645">
        <v>1565</v>
      </c>
      <c r="O1645" t="s">
        <v>328</v>
      </c>
      <c r="P1645" s="1">
        <v>0.75974439999999999</v>
      </c>
      <c r="S1645" t="s">
        <v>366</v>
      </c>
      <c r="T1645" t="s">
        <v>41</v>
      </c>
      <c r="U1645" t="s">
        <v>26</v>
      </c>
      <c r="W1645">
        <v>1169</v>
      </c>
      <c r="X1645" t="s">
        <v>132</v>
      </c>
      <c r="AB1645" t="s">
        <v>368</v>
      </c>
      <c r="AC1645" t="s">
        <v>41</v>
      </c>
      <c r="AD1645" t="s">
        <v>27</v>
      </c>
      <c r="AF1645">
        <v>1916</v>
      </c>
      <c r="AG1645" t="s">
        <v>42</v>
      </c>
    </row>
    <row r="1646" spans="1:34" x14ac:dyDescent="0.35">
      <c r="A1646" t="s">
        <v>120</v>
      </c>
      <c r="B1646" t="s">
        <v>41</v>
      </c>
      <c r="C1646" t="s">
        <v>27</v>
      </c>
      <c r="D1646">
        <v>918</v>
      </c>
      <c r="E1646">
        <v>1685</v>
      </c>
      <c r="F1646" t="s">
        <v>42</v>
      </c>
      <c r="G1646" s="1">
        <v>0.54480709999999999</v>
      </c>
      <c r="J1646" t="s">
        <v>376</v>
      </c>
      <c r="K1646" t="s">
        <v>41</v>
      </c>
      <c r="L1646" t="s">
        <v>26</v>
      </c>
      <c r="M1646">
        <v>17</v>
      </c>
      <c r="N1646">
        <v>867</v>
      </c>
      <c r="O1646" t="s">
        <v>328</v>
      </c>
      <c r="P1646" s="1">
        <v>1.9607800000000002E-2</v>
      </c>
      <c r="S1646" t="s">
        <v>367</v>
      </c>
      <c r="T1646" t="s">
        <v>41</v>
      </c>
      <c r="U1646" t="s">
        <v>32</v>
      </c>
      <c r="V1646">
        <v>6093</v>
      </c>
      <c r="W1646">
        <v>8558</v>
      </c>
      <c r="X1646" t="s">
        <v>132</v>
      </c>
      <c r="Y1646" s="1">
        <v>0.71196539999999997</v>
      </c>
      <c r="AB1646" t="s">
        <v>369</v>
      </c>
      <c r="AC1646" t="s">
        <v>41</v>
      </c>
      <c r="AD1646" t="s">
        <v>32</v>
      </c>
      <c r="AE1646">
        <v>2682</v>
      </c>
      <c r="AF1646">
        <v>8539</v>
      </c>
      <c r="AG1646" t="s">
        <v>132</v>
      </c>
      <c r="AH1646" s="1">
        <v>0.31408829999999999</v>
      </c>
    </row>
    <row r="1647" spans="1:34" x14ac:dyDescent="0.35">
      <c r="A1647" t="s">
        <v>121</v>
      </c>
      <c r="B1647" t="s">
        <v>41</v>
      </c>
      <c r="C1647" t="s">
        <v>27</v>
      </c>
      <c r="D1647">
        <v>88</v>
      </c>
      <c r="E1647">
        <v>136</v>
      </c>
      <c r="F1647" t="s">
        <v>42</v>
      </c>
      <c r="G1647" s="1">
        <v>0.64705880000000005</v>
      </c>
      <c r="J1647" t="s">
        <v>377</v>
      </c>
      <c r="K1647" t="s">
        <v>41</v>
      </c>
      <c r="L1647" t="s">
        <v>32</v>
      </c>
      <c r="M1647">
        <v>7036</v>
      </c>
      <c r="N1647">
        <v>7576</v>
      </c>
      <c r="O1647" t="s">
        <v>42</v>
      </c>
      <c r="P1647" s="1">
        <v>0.9287223</v>
      </c>
      <c r="S1647" t="s">
        <v>367</v>
      </c>
      <c r="T1647" t="s">
        <v>41</v>
      </c>
      <c r="U1647" t="s">
        <v>703</v>
      </c>
      <c r="V1647">
        <v>12192</v>
      </c>
      <c r="W1647">
        <v>23020</v>
      </c>
      <c r="X1647" t="s">
        <v>132</v>
      </c>
      <c r="Y1647" s="1">
        <v>0.52962640000000005</v>
      </c>
      <c r="AB1647" t="s">
        <v>369</v>
      </c>
      <c r="AC1647" t="s">
        <v>41</v>
      </c>
      <c r="AD1647" t="s">
        <v>703</v>
      </c>
      <c r="AE1647">
        <v>2911</v>
      </c>
      <c r="AF1647">
        <v>29974</v>
      </c>
      <c r="AG1647" t="s">
        <v>132</v>
      </c>
      <c r="AH1647" s="1">
        <v>9.7117499999999995E-2</v>
      </c>
    </row>
    <row r="1648" spans="1:34" x14ac:dyDescent="0.35">
      <c r="A1648" t="s">
        <v>122</v>
      </c>
      <c r="B1648" t="s">
        <v>41</v>
      </c>
      <c r="C1648" t="s">
        <v>27</v>
      </c>
      <c r="D1648">
        <v>1227</v>
      </c>
      <c r="E1648">
        <v>2493</v>
      </c>
      <c r="F1648" t="s">
        <v>42</v>
      </c>
      <c r="G1648" s="1">
        <v>0.49217810000000001</v>
      </c>
      <c r="J1648" t="s">
        <v>377</v>
      </c>
      <c r="K1648" t="s">
        <v>41</v>
      </c>
      <c r="L1648" t="s">
        <v>703</v>
      </c>
      <c r="M1648">
        <v>17533</v>
      </c>
      <c r="N1648">
        <v>20450</v>
      </c>
      <c r="O1648" t="s">
        <v>42</v>
      </c>
      <c r="P1648" s="1">
        <v>0.85735939999999999</v>
      </c>
      <c r="S1648" t="s">
        <v>367</v>
      </c>
      <c r="T1648" t="s">
        <v>41</v>
      </c>
      <c r="U1648" t="s">
        <v>28</v>
      </c>
      <c r="V1648">
        <v>485</v>
      </c>
      <c r="W1648">
        <v>2293</v>
      </c>
      <c r="X1648" t="s">
        <v>132</v>
      </c>
      <c r="Y1648" s="1">
        <v>0.21151329999999999</v>
      </c>
      <c r="AB1648" t="s">
        <v>369</v>
      </c>
      <c r="AC1648" t="s">
        <v>41</v>
      </c>
      <c r="AD1648" t="s">
        <v>28</v>
      </c>
      <c r="AE1648">
        <v>3</v>
      </c>
      <c r="AF1648">
        <v>2269</v>
      </c>
      <c r="AG1648" t="s">
        <v>132</v>
      </c>
      <c r="AH1648" s="1">
        <v>1.3221999999999999E-3</v>
      </c>
    </row>
    <row r="1649" spans="1:34" x14ac:dyDescent="0.35">
      <c r="A1649" t="s">
        <v>123</v>
      </c>
      <c r="B1649" t="s">
        <v>41</v>
      </c>
      <c r="C1649" t="s">
        <v>27</v>
      </c>
      <c r="D1649">
        <v>1013</v>
      </c>
      <c r="E1649">
        <v>1721</v>
      </c>
      <c r="F1649" t="s">
        <v>42</v>
      </c>
      <c r="G1649" s="1">
        <v>0.5886112</v>
      </c>
      <c r="J1649" t="s">
        <v>377</v>
      </c>
      <c r="K1649" t="s">
        <v>41</v>
      </c>
      <c r="L1649" t="s">
        <v>28</v>
      </c>
      <c r="M1649">
        <v>2198</v>
      </c>
      <c r="N1649">
        <v>2783</v>
      </c>
      <c r="O1649" t="s">
        <v>42</v>
      </c>
      <c r="P1649" s="1">
        <v>0.78979520000000003</v>
      </c>
      <c r="S1649" t="s">
        <v>367</v>
      </c>
      <c r="T1649" t="s">
        <v>41</v>
      </c>
      <c r="U1649" t="s">
        <v>27</v>
      </c>
      <c r="V1649">
        <v>1</v>
      </c>
      <c r="W1649">
        <v>2665</v>
      </c>
      <c r="X1649" t="s">
        <v>132</v>
      </c>
      <c r="Y1649" s="1">
        <v>3.7520000000000001E-4</v>
      </c>
      <c r="AB1649" t="s">
        <v>369</v>
      </c>
      <c r="AC1649" t="s">
        <v>41</v>
      </c>
      <c r="AD1649" t="s">
        <v>27</v>
      </c>
      <c r="AE1649">
        <v>1</v>
      </c>
      <c r="AF1649">
        <v>2749</v>
      </c>
      <c r="AG1649" t="s">
        <v>132</v>
      </c>
      <c r="AH1649" s="1">
        <v>3.6380000000000001E-4</v>
      </c>
    </row>
    <row r="1650" spans="1:34" x14ac:dyDescent="0.35">
      <c r="A1650" t="s">
        <v>124</v>
      </c>
      <c r="B1650" t="s">
        <v>41</v>
      </c>
      <c r="C1650" t="s">
        <v>27</v>
      </c>
      <c r="D1650">
        <v>1203</v>
      </c>
      <c r="E1650">
        <v>2227</v>
      </c>
      <c r="F1650" t="s">
        <v>42</v>
      </c>
      <c r="G1650" s="1">
        <v>0.54018860000000002</v>
      </c>
      <c r="J1650" t="s">
        <v>377</v>
      </c>
      <c r="K1650" t="s">
        <v>41</v>
      </c>
      <c r="L1650" t="s">
        <v>27</v>
      </c>
      <c r="M1650">
        <v>2090</v>
      </c>
      <c r="N1650">
        <v>3052</v>
      </c>
      <c r="O1650" t="s">
        <v>42</v>
      </c>
      <c r="P1650" s="1">
        <v>0.68479690000000004</v>
      </c>
      <c r="S1650" t="s">
        <v>367</v>
      </c>
      <c r="T1650" t="s">
        <v>41</v>
      </c>
      <c r="U1650" t="s">
        <v>26</v>
      </c>
      <c r="W1650">
        <v>1922</v>
      </c>
      <c r="X1650" t="s">
        <v>132</v>
      </c>
      <c r="AB1650" t="s">
        <v>369</v>
      </c>
      <c r="AC1650" t="s">
        <v>41</v>
      </c>
      <c r="AD1650" t="s">
        <v>26</v>
      </c>
      <c r="AF1650">
        <v>1709</v>
      </c>
      <c r="AG1650" t="s">
        <v>132</v>
      </c>
    </row>
    <row r="1651" spans="1:34" x14ac:dyDescent="0.35">
      <c r="A1651" t="s">
        <v>125</v>
      </c>
      <c r="B1651" t="s">
        <v>41</v>
      </c>
      <c r="C1651" t="s">
        <v>27</v>
      </c>
      <c r="D1651">
        <v>1977</v>
      </c>
      <c r="E1651">
        <v>3330</v>
      </c>
      <c r="F1651" t="s">
        <v>42</v>
      </c>
      <c r="G1651" s="1">
        <v>0.59369369999999999</v>
      </c>
      <c r="J1651" t="s">
        <v>377</v>
      </c>
      <c r="K1651" t="s">
        <v>41</v>
      </c>
      <c r="L1651" t="s">
        <v>26</v>
      </c>
      <c r="M1651">
        <v>45</v>
      </c>
      <c r="N1651">
        <v>1635</v>
      </c>
      <c r="O1651" t="s">
        <v>42</v>
      </c>
      <c r="P1651" s="1">
        <v>2.7522899999999999E-2</v>
      </c>
      <c r="S1651" t="s">
        <v>368</v>
      </c>
      <c r="T1651" t="s">
        <v>41</v>
      </c>
      <c r="U1651" t="s">
        <v>32</v>
      </c>
      <c r="V1651">
        <v>5504</v>
      </c>
      <c r="W1651">
        <v>6579</v>
      </c>
      <c r="X1651" t="s">
        <v>42</v>
      </c>
      <c r="Y1651" s="1">
        <v>0.83660129999999999</v>
      </c>
      <c r="AB1651" t="s">
        <v>370</v>
      </c>
      <c r="AC1651" t="s">
        <v>41</v>
      </c>
      <c r="AD1651" t="s">
        <v>32</v>
      </c>
      <c r="AE1651">
        <v>1802</v>
      </c>
      <c r="AF1651">
        <v>4909</v>
      </c>
      <c r="AG1651" t="s">
        <v>328</v>
      </c>
      <c r="AH1651" s="1">
        <v>0.36708089999999999</v>
      </c>
    </row>
    <row r="1652" spans="1:34" x14ac:dyDescent="0.35">
      <c r="A1652" t="s">
        <v>126</v>
      </c>
      <c r="B1652" t="s">
        <v>41</v>
      </c>
      <c r="C1652" t="s">
        <v>27</v>
      </c>
      <c r="D1652">
        <v>726</v>
      </c>
      <c r="E1652">
        <v>951</v>
      </c>
      <c r="F1652" t="s">
        <v>42</v>
      </c>
      <c r="G1652" s="1">
        <v>0.7634069</v>
      </c>
      <c r="J1652" t="s">
        <v>378</v>
      </c>
      <c r="K1652" t="s">
        <v>41</v>
      </c>
      <c r="L1652" t="s">
        <v>703</v>
      </c>
      <c r="M1652">
        <v>30</v>
      </c>
      <c r="N1652">
        <v>13</v>
      </c>
      <c r="O1652" t="s">
        <v>132</v>
      </c>
      <c r="P1652" s="1">
        <v>1</v>
      </c>
      <c r="S1652" t="s">
        <v>368</v>
      </c>
      <c r="T1652" t="s">
        <v>41</v>
      </c>
      <c r="U1652" t="s">
        <v>703</v>
      </c>
      <c r="V1652">
        <v>12665</v>
      </c>
      <c r="W1652">
        <v>19916</v>
      </c>
      <c r="X1652" t="s">
        <v>42</v>
      </c>
      <c r="Y1652" s="1">
        <v>0.63592090000000001</v>
      </c>
      <c r="AB1652" t="s">
        <v>370</v>
      </c>
      <c r="AC1652" t="s">
        <v>41</v>
      </c>
      <c r="AD1652" t="s">
        <v>703</v>
      </c>
      <c r="AE1652">
        <v>2168</v>
      </c>
      <c r="AF1652">
        <v>22859</v>
      </c>
      <c r="AG1652" t="s">
        <v>328</v>
      </c>
      <c r="AH1652" s="1">
        <v>9.4842300000000004E-2</v>
      </c>
    </row>
    <row r="1653" spans="1:34" x14ac:dyDescent="0.35">
      <c r="A1653" t="s">
        <v>127</v>
      </c>
      <c r="B1653" t="s">
        <v>41</v>
      </c>
      <c r="C1653" t="s">
        <v>27</v>
      </c>
      <c r="D1653">
        <v>397</v>
      </c>
      <c r="E1653">
        <v>604</v>
      </c>
      <c r="F1653" t="s">
        <v>42</v>
      </c>
      <c r="G1653" s="1">
        <v>0.6572848</v>
      </c>
      <c r="J1653" t="s">
        <v>378</v>
      </c>
      <c r="K1653" t="s">
        <v>41</v>
      </c>
      <c r="L1653" t="s">
        <v>28</v>
      </c>
      <c r="M1653">
        <v>3</v>
      </c>
      <c r="N1653">
        <v>3</v>
      </c>
      <c r="O1653" t="s">
        <v>132</v>
      </c>
      <c r="P1653" s="1">
        <v>1</v>
      </c>
      <c r="S1653" t="s">
        <v>368</v>
      </c>
      <c r="T1653" t="s">
        <v>41</v>
      </c>
      <c r="U1653" t="s">
        <v>28</v>
      </c>
      <c r="V1653">
        <v>756</v>
      </c>
      <c r="W1653">
        <v>1761</v>
      </c>
      <c r="X1653" t="s">
        <v>42</v>
      </c>
      <c r="Y1653" s="1">
        <v>0.4293015</v>
      </c>
      <c r="AB1653" t="s">
        <v>370</v>
      </c>
      <c r="AC1653" t="s">
        <v>41</v>
      </c>
      <c r="AD1653" t="s">
        <v>28</v>
      </c>
      <c r="AE1653">
        <v>6</v>
      </c>
      <c r="AF1653">
        <v>1251</v>
      </c>
      <c r="AG1653" t="s">
        <v>328</v>
      </c>
      <c r="AH1653" s="1">
        <v>4.7961999999999996E-3</v>
      </c>
    </row>
    <row r="1654" spans="1:34" x14ac:dyDescent="0.35">
      <c r="A1654" t="s">
        <v>128</v>
      </c>
      <c r="B1654" t="s">
        <v>41</v>
      </c>
      <c r="C1654" t="s">
        <v>27</v>
      </c>
      <c r="D1654">
        <v>943</v>
      </c>
      <c r="E1654">
        <v>2003</v>
      </c>
      <c r="F1654" t="s">
        <v>42</v>
      </c>
      <c r="G1654" s="1">
        <v>0.47079379999999998</v>
      </c>
      <c r="J1654" t="s">
        <v>378</v>
      </c>
      <c r="K1654" t="s">
        <v>41</v>
      </c>
      <c r="L1654" t="s">
        <v>32</v>
      </c>
      <c r="M1654">
        <v>3</v>
      </c>
      <c r="N1654">
        <v>0</v>
      </c>
      <c r="O1654" t="s">
        <v>132</v>
      </c>
      <c r="S1654" t="s">
        <v>368</v>
      </c>
      <c r="T1654" t="s">
        <v>41</v>
      </c>
      <c r="U1654" t="s">
        <v>27</v>
      </c>
      <c r="V1654">
        <v>5</v>
      </c>
      <c r="W1654">
        <v>1916</v>
      </c>
      <c r="X1654" t="s">
        <v>42</v>
      </c>
      <c r="Y1654" s="1">
        <v>2.6096000000000001E-3</v>
      </c>
      <c r="AB1654" t="s">
        <v>370</v>
      </c>
      <c r="AC1654" t="s">
        <v>41</v>
      </c>
      <c r="AD1654" t="s">
        <v>26</v>
      </c>
      <c r="AF1654">
        <v>1138</v>
      </c>
      <c r="AG1654" t="s">
        <v>328</v>
      </c>
    </row>
    <row r="1655" spans="1:34" x14ac:dyDescent="0.35">
      <c r="A1655" t="s">
        <v>129</v>
      </c>
      <c r="B1655" t="s">
        <v>41</v>
      </c>
      <c r="C1655" t="s">
        <v>27</v>
      </c>
      <c r="D1655">
        <v>728</v>
      </c>
      <c r="E1655">
        <v>1300</v>
      </c>
      <c r="F1655" t="s">
        <v>42</v>
      </c>
      <c r="G1655" s="1">
        <v>0.56000000000000005</v>
      </c>
      <c r="J1655" t="s">
        <v>378</v>
      </c>
      <c r="K1655" t="s">
        <v>41</v>
      </c>
      <c r="L1655" t="s">
        <v>26</v>
      </c>
      <c r="N1655">
        <v>1</v>
      </c>
      <c r="O1655" t="s">
        <v>132</v>
      </c>
      <c r="S1655" t="s">
        <v>368</v>
      </c>
      <c r="T1655" t="s">
        <v>41</v>
      </c>
      <c r="U1655" t="s">
        <v>26</v>
      </c>
      <c r="W1655">
        <v>1178</v>
      </c>
      <c r="X1655" t="s">
        <v>42</v>
      </c>
      <c r="AB1655" t="s">
        <v>370</v>
      </c>
      <c r="AC1655" t="s">
        <v>41</v>
      </c>
      <c r="AD1655" t="s">
        <v>27</v>
      </c>
      <c r="AF1655">
        <v>1808</v>
      </c>
      <c r="AG1655" t="s">
        <v>328</v>
      </c>
    </row>
    <row r="1656" spans="1:34" x14ac:dyDescent="0.35">
      <c r="A1656" t="s">
        <v>130</v>
      </c>
      <c r="B1656" t="s">
        <v>41</v>
      </c>
      <c r="C1656" t="s">
        <v>27</v>
      </c>
      <c r="D1656">
        <v>665</v>
      </c>
      <c r="E1656">
        <v>1120</v>
      </c>
      <c r="F1656" t="s">
        <v>42</v>
      </c>
      <c r="G1656" s="1">
        <v>0.59375</v>
      </c>
      <c r="J1656" t="s">
        <v>378</v>
      </c>
      <c r="K1656" t="s">
        <v>41</v>
      </c>
      <c r="L1656" t="s">
        <v>27</v>
      </c>
      <c r="N1656">
        <v>0</v>
      </c>
      <c r="O1656" t="s">
        <v>132</v>
      </c>
      <c r="S1656" t="s">
        <v>369</v>
      </c>
      <c r="T1656" t="s">
        <v>41</v>
      </c>
      <c r="U1656" t="s">
        <v>32</v>
      </c>
      <c r="V1656">
        <v>6417</v>
      </c>
      <c r="W1656">
        <v>8539</v>
      </c>
      <c r="X1656" t="s">
        <v>132</v>
      </c>
      <c r="Y1656" s="1">
        <v>0.75149319999999997</v>
      </c>
      <c r="AB1656" t="s">
        <v>371</v>
      </c>
      <c r="AC1656" t="s">
        <v>41</v>
      </c>
      <c r="AD1656" t="s">
        <v>32</v>
      </c>
      <c r="AE1656">
        <v>1843</v>
      </c>
      <c r="AF1656">
        <v>5892</v>
      </c>
      <c r="AG1656" t="s">
        <v>132</v>
      </c>
      <c r="AH1656" s="1">
        <v>0.31279699999999999</v>
      </c>
    </row>
    <row r="1657" spans="1:34" x14ac:dyDescent="0.35">
      <c r="A1657" t="s">
        <v>131</v>
      </c>
      <c r="B1657" t="s">
        <v>41</v>
      </c>
      <c r="C1657" t="s">
        <v>27</v>
      </c>
      <c r="D1657">
        <v>468</v>
      </c>
      <c r="E1657">
        <v>778</v>
      </c>
      <c r="F1657" t="s">
        <v>132</v>
      </c>
      <c r="G1657" s="1">
        <v>0.60154240000000003</v>
      </c>
      <c r="J1657" t="s">
        <v>379</v>
      </c>
      <c r="K1657" t="s">
        <v>41</v>
      </c>
      <c r="L1657" t="s">
        <v>703</v>
      </c>
      <c r="M1657">
        <v>2</v>
      </c>
      <c r="N1657">
        <v>0</v>
      </c>
      <c r="O1657" t="s">
        <v>42</v>
      </c>
      <c r="S1657" t="s">
        <v>369</v>
      </c>
      <c r="T1657" t="s">
        <v>41</v>
      </c>
      <c r="U1657" t="s">
        <v>703</v>
      </c>
      <c r="V1657">
        <v>18981</v>
      </c>
      <c r="W1657">
        <v>29974</v>
      </c>
      <c r="X1657" t="s">
        <v>132</v>
      </c>
      <c r="Y1657" s="1">
        <v>0.63324879999999995</v>
      </c>
      <c r="AB1657" t="s">
        <v>371</v>
      </c>
      <c r="AC1657" t="s">
        <v>41</v>
      </c>
      <c r="AD1657" t="s">
        <v>703</v>
      </c>
      <c r="AE1657">
        <v>2353</v>
      </c>
      <c r="AF1657">
        <v>30963</v>
      </c>
      <c r="AG1657" t="s">
        <v>132</v>
      </c>
      <c r="AH1657" s="1">
        <v>7.5993900000000003E-2</v>
      </c>
    </row>
    <row r="1658" spans="1:34" x14ac:dyDescent="0.35">
      <c r="A1658" t="s">
        <v>133</v>
      </c>
      <c r="B1658" t="s">
        <v>41</v>
      </c>
      <c r="C1658" t="s">
        <v>27</v>
      </c>
      <c r="D1658">
        <v>722</v>
      </c>
      <c r="E1658">
        <v>1668</v>
      </c>
      <c r="F1658" t="s">
        <v>132</v>
      </c>
      <c r="G1658" s="1">
        <v>0.43285370000000001</v>
      </c>
      <c r="J1658" t="s">
        <v>379</v>
      </c>
      <c r="K1658" t="s">
        <v>41</v>
      </c>
      <c r="L1658" t="s">
        <v>26</v>
      </c>
      <c r="N1658">
        <v>0</v>
      </c>
      <c r="O1658" t="s">
        <v>42</v>
      </c>
      <c r="S1658" t="s">
        <v>369</v>
      </c>
      <c r="T1658" t="s">
        <v>41</v>
      </c>
      <c r="U1658" t="s">
        <v>28</v>
      </c>
      <c r="V1658">
        <v>731</v>
      </c>
      <c r="W1658">
        <v>2269</v>
      </c>
      <c r="X1658" t="s">
        <v>132</v>
      </c>
      <c r="Y1658" s="1">
        <v>0.32216840000000002</v>
      </c>
      <c r="AB1658" t="s">
        <v>371</v>
      </c>
      <c r="AC1658" t="s">
        <v>41</v>
      </c>
      <c r="AD1658" t="s">
        <v>28</v>
      </c>
      <c r="AE1658">
        <v>2</v>
      </c>
      <c r="AF1658">
        <v>1465</v>
      </c>
      <c r="AG1658" t="s">
        <v>132</v>
      </c>
      <c r="AH1658" s="1">
        <v>1.3652E-3</v>
      </c>
    </row>
    <row r="1659" spans="1:34" x14ac:dyDescent="0.35">
      <c r="A1659" t="s">
        <v>134</v>
      </c>
      <c r="B1659" t="s">
        <v>41</v>
      </c>
      <c r="C1659" t="s">
        <v>27</v>
      </c>
      <c r="D1659">
        <v>1790</v>
      </c>
      <c r="E1659">
        <v>3757</v>
      </c>
      <c r="F1659" t="s">
        <v>132</v>
      </c>
      <c r="G1659" s="1">
        <v>0.47644399999999998</v>
      </c>
      <c r="J1659" t="s">
        <v>379</v>
      </c>
      <c r="K1659" t="s">
        <v>41</v>
      </c>
      <c r="L1659" t="s">
        <v>28</v>
      </c>
      <c r="N1659">
        <v>0</v>
      </c>
      <c r="O1659" t="s">
        <v>42</v>
      </c>
      <c r="S1659" t="s">
        <v>369</v>
      </c>
      <c r="T1659" t="s">
        <v>41</v>
      </c>
      <c r="U1659" t="s">
        <v>27</v>
      </c>
      <c r="V1659">
        <v>6</v>
      </c>
      <c r="W1659">
        <v>2749</v>
      </c>
      <c r="X1659" t="s">
        <v>132</v>
      </c>
      <c r="Y1659" s="1">
        <v>2.1825999999999998E-3</v>
      </c>
      <c r="AB1659" t="s">
        <v>371</v>
      </c>
      <c r="AC1659" t="s">
        <v>41</v>
      </c>
      <c r="AD1659" t="s">
        <v>26</v>
      </c>
      <c r="AF1659">
        <v>1458</v>
      </c>
      <c r="AG1659" t="s">
        <v>132</v>
      </c>
    </row>
    <row r="1660" spans="1:34" x14ac:dyDescent="0.35">
      <c r="A1660" t="s">
        <v>135</v>
      </c>
      <c r="B1660" t="s">
        <v>41</v>
      </c>
      <c r="C1660" t="s">
        <v>27</v>
      </c>
      <c r="D1660">
        <v>67</v>
      </c>
      <c r="E1660">
        <v>109</v>
      </c>
      <c r="F1660" t="s">
        <v>132</v>
      </c>
      <c r="G1660" s="1">
        <v>0.61467890000000003</v>
      </c>
      <c r="J1660" t="s">
        <v>379</v>
      </c>
      <c r="K1660" t="s">
        <v>41</v>
      </c>
      <c r="L1660" t="s">
        <v>27</v>
      </c>
      <c r="N1660">
        <v>0</v>
      </c>
      <c r="O1660" t="s">
        <v>42</v>
      </c>
      <c r="S1660" t="s">
        <v>369</v>
      </c>
      <c r="T1660" t="s">
        <v>41</v>
      </c>
      <c r="U1660" t="s">
        <v>26</v>
      </c>
      <c r="V1660">
        <v>1</v>
      </c>
      <c r="W1660">
        <v>1709</v>
      </c>
      <c r="X1660" t="s">
        <v>132</v>
      </c>
      <c r="Y1660" s="1">
        <v>5.8509999999999996E-4</v>
      </c>
      <c r="AB1660" t="s">
        <v>371</v>
      </c>
      <c r="AC1660" t="s">
        <v>41</v>
      </c>
      <c r="AD1660" t="s">
        <v>27</v>
      </c>
      <c r="AF1660">
        <v>1947</v>
      </c>
      <c r="AG1660" t="s">
        <v>132</v>
      </c>
    </row>
    <row r="1661" spans="1:34" x14ac:dyDescent="0.35">
      <c r="A1661" t="s">
        <v>136</v>
      </c>
      <c r="B1661" t="s">
        <v>68</v>
      </c>
      <c r="C1661" t="s">
        <v>27</v>
      </c>
      <c r="D1661">
        <v>220</v>
      </c>
      <c r="E1661">
        <v>303</v>
      </c>
      <c r="F1661" t="s">
        <v>132</v>
      </c>
      <c r="G1661" s="1">
        <v>0.72607259999999996</v>
      </c>
      <c r="J1661" t="s">
        <v>379</v>
      </c>
      <c r="K1661" t="s">
        <v>41</v>
      </c>
      <c r="L1661" t="s">
        <v>32</v>
      </c>
      <c r="N1661">
        <v>0</v>
      </c>
      <c r="O1661" t="s">
        <v>42</v>
      </c>
      <c r="S1661" t="s">
        <v>370</v>
      </c>
      <c r="T1661" t="s">
        <v>41</v>
      </c>
      <c r="U1661" t="s">
        <v>32</v>
      </c>
      <c r="V1661">
        <v>4073</v>
      </c>
      <c r="W1661">
        <v>4909</v>
      </c>
      <c r="X1661" t="s">
        <v>328</v>
      </c>
      <c r="Y1661" s="1">
        <v>0.82970049999999995</v>
      </c>
      <c r="AB1661" t="s">
        <v>372</v>
      </c>
      <c r="AC1661" t="s">
        <v>41</v>
      </c>
      <c r="AD1661" t="s">
        <v>26</v>
      </c>
      <c r="AF1661">
        <v>976</v>
      </c>
      <c r="AG1661" t="s">
        <v>132</v>
      </c>
    </row>
    <row r="1662" spans="1:34" x14ac:dyDescent="0.35">
      <c r="A1662" t="s">
        <v>137</v>
      </c>
      <c r="B1662" t="s">
        <v>41</v>
      </c>
      <c r="C1662" t="s">
        <v>27</v>
      </c>
      <c r="D1662">
        <v>1334</v>
      </c>
      <c r="E1662">
        <v>2594</v>
      </c>
      <c r="F1662" t="s">
        <v>42</v>
      </c>
      <c r="G1662" s="1">
        <v>0.51426369999999999</v>
      </c>
      <c r="J1662" t="s">
        <v>380</v>
      </c>
      <c r="K1662" t="s">
        <v>41</v>
      </c>
      <c r="L1662" t="s">
        <v>703</v>
      </c>
      <c r="M1662">
        <v>23555</v>
      </c>
      <c r="N1662">
        <v>26839</v>
      </c>
      <c r="O1662" t="s">
        <v>132</v>
      </c>
      <c r="P1662" s="1">
        <v>0.87764070000000005</v>
      </c>
      <c r="S1662" t="s">
        <v>370</v>
      </c>
      <c r="T1662" t="s">
        <v>41</v>
      </c>
      <c r="U1662" t="s">
        <v>703</v>
      </c>
      <c r="V1662">
        <v>14279</v>
      </c>
      <c r="W1662">
        <v>22859</v>
      </c>
      <c r="X1662" t="s">
        <v>328</v>
      </c>
      <c r="Y1662" s="1">
        <v>0.62465550000000003</v>
      </c>
      <c r="AB1662" t="s">
        <v>372</v>
      </c>
      <c r="AC1662" t="s">
        <v>41</v>
      </c>
      <c r="AD1662" t="s">
        <v>28</v>
      </c>
      <c r="AF1662">
        <v>1525</v>
      </c>
      <c r="AG1662" t="s">
        <v>132</v>
      </c>
    </row>
    <row r="1663" spans="1:34" x14ac:dyDescent="0.35">
      <c r="A1663" t="s">
        <v>138</v>
      </c>
      <c r="B1663" t="s">
        <v>41</v>
      </c>
      <c r="C1663" t="s">
        <v>27</v>
      </c>
      <c r="D1663">
        <v>1976</v>
      </c>
      <c r="E1663">
        <v>3374</v>
      </c>
      <c r="F1663" t="s">
        <v>132</v>
      </c>
      <c r="G1663" s="1">
        <v>0.58565500000000004</v>
      </c>
      <c r="J1663" t="s">
        <v>380</v>
      </c>
      <c r="K1663" t="s">
        <v>41</v>
      </c>
      <c r="L1663" t="s">
        <v>32</v>
      </c>
      <c r="M1663">
        <v>8870</v>
      </c>
      <c r="N1663">
        <v>10460</v>
      </c>
      <c r="O1663" t="s">
        <v>132</v>
      </c>
      <c r="P1663" s="1">
        <v>0.84799239999999998</v>
      </c>
      <c r="S1663" t="s">
        <v>370</v>
      </c>
      <c r="T1663" t="s">
        <v>41</v>
      </c>
      <c r="U1663" t="s">
        <v>28</v>
      </c>
      <c r="V1663">
        <v>450</v>
      </c>
      <c r="W1663">
        <v>1251</v>
      </c>
      <c r="X1663" t="s">
        <v>328</v>
      </c>
      <c r="Y1663" s="1">
        <v>0.35971219999999998</v>
      </c>
      <c r="AB1663" t="s">
        <v>372</v>
      </c>
      <c r="AC1663" t="s">
        <v>41</v>
      </c>
      <c r="AD1663" t="s">
        <v>27</v>
      </c>
      <c r="AF1663">
        <v>1650</v>
      </c>
      <c r="AG1663" t="s">
        <v>132</v>
      </c>
    </row>
    <row r="1664" spans="1:34" x14ac:dyDescent="0.35">
      <c r="A1664" t="s">
        <v>139</v>
      </c>
      <c r="B1664" t="s">
        <v>41</v>
      </c>
      <c r="C1664" t="s">
        <v>27</v>
      </c>
      <c r="D1664">
        <v>1837</v>
      </c>
      <c r="E1664">
        <v>3824</v>
      </c>
      <c r="F1664" t="s">
        <v>132</v>
      </c>
      <c r="G1664" s="1">
        <v>0.48038700000000001</v>
      </c>
      <c r="J1664" t="s">
        <v>380</v>
      </c>
      <c r="K1664" t="s">
        <v>41</v>
      </c>
      <c r="L1664" t="s">
        <v>28</v>
      </c>
      <c r="M1664">
        <v>1365</v>
      </c>
      <c r="N1664">
        <v>1907</v>
      </c>
      <c r="O1664" t="s">
        <v>132</v>
      </c>
      <c r="P1664" s="1">
        <v>0.71578399999999998</v>
      </c>
      <c r="S1664" t="s">
        <v>370</v>
      </c>
      <c r="T1664" t="s">
        <v>41</v>
      </c>
      <c r="U1664" t="s">
        <v>26</v>
      </c>
      <c r="W1664">
        <v>1138</v>
      </c>
      <c r="X1664" t="s">
        <v>328</v>
      </c>
      <c r="AB1664" t="s">
        <v>373</v>
      </c>
      <c r="AC1664" t="s">
        <v>41</v>
      </c>
      <c r="AD1664" t="s">
        <v>26</v>
      </c>
      <c r="AF1664">
        <v>2207</v>
      </c>
      <c r="AG1664" t="s">
        <v>132</v>
      </c>
    </row>
    <row r="1665" spans="1:34" x14ac:dyDescent="0.35">
      <c r="A1665" t="s">
        <v>140</v>
      </c>
      <c r="B1665" t="s">
        <v>41</v>
      </c>
      <c r="C1665" t="s">
        <v>27</v>
      </c>
      <c r="D1665">
        <v>114</v>
      </c>
      <c r="E1665">
        <v>184</v>
      </c>
      <c r="F1665" t="s">
        <v>132</v>
      </c>
      <c r="G1665" s="1">
        <v>0.61956520000000004</v>
      </c>
      <c r="J1665" t="s">
        <v>380</v>
      </c>
      <c r="K1665" t="s">
        <v>41</v>
      </c>
      <c r="L1665" t="s">
        <v>27</v>
      </c>
      <c r="M1665">
        <v>1156</v>
      </c>
      <c r="N1665">
        <v>2494</v>
      </c>
      <c r="O1665" t="s">
        <v>132</v>
      </c>
      <c r="P1665" s="1">
        <v>0.46351239999999999</v>
      </c>
      <c r="S1665" t="s">
        <v>370</v>
      </c>
      <c r="T1665" t="s">
        <v>41</v>
      </c>
      <c r="U1665" t="s">
        <v>27</v>
      </c>
      <c r="W1665">
        <v>1808</v>
      </c>
      <c r="X1665" t="s">
        <v>328</v>
      </c>
      <c r="AB1665" t="s">
        <v>373</v>
      </c>
      <c r="AC1665" t="s">
        <v>41</v>
      </c>
      <c r="AD1665" t="s">
        <v>27</v>
      </c>
      <c r="AF1665">
        <v>3587</v>
      </c>
      <c r="AG1665" t="s">
        <v>132</v>
      </c>
    </row>
    <row r="1666" spans="1:34" x14ac:dyDescent="0.35">
      <c r="A1666" t="s">
        <v>141</v>
      </c>
      <c r="B1666" t="s">
        <v>41</v>
      </c>
      <c r="C1666" t="s">
        <v>27</v>
      </c>
      <c r="D1666">
        <v>387</v>
      </c>
      <c r="E1666">
        <v>558</v>
      </c>
      <c r="F1666" t="s">
        <v>132</v>
      </c>
      <c r="G1666" s="1">
        <v>0.69354839999999995</v>
      </c>
      <c r="J1666" t="s">
        <v>380</v>
      </c>
      <c r="K1666" t="s">
        <v>41</v>
      </c>
      <c r="L1666" t="s">
        <v>26</v>
      </c>
      <c r="M1666">
        <v>7</v>
      </c>
      <c r="N1666">
        <v>2073</v>
      </c>
      <c r="O1666" t="s">
        <v>132</v>
      </c>
      <c r="P1666" s="1">
        <v>3.3766999999999998E-3</v>
      </c>
      <c r="S1666" t="s">
        <v>371</v>
      </c>
      <c r="T1666" t="s">
        <v>41</v>
      </c>
      <c r="U1666" t="s">
        <v>32</v>
      </c>
      <c r="V1666">
        <v>4258</v>
      </c>
      <c r="W1666">
        <v>5892</v>
      </c>
      <c r="X1666" t="s">
        <v>132</v>
      </c>
      <c r="Y1666" s="1">
        <v>0.72267479999999995</v>
      </c>
      <c r="AB1666" t="s">
        <v>375</v>
      </c>
      <c r="AC1666" t="s">
        <v>41</v>
      </c>
      <c r="AD1666" t="s">
        <v>32</v>
      </c>
      <c r="AE1666">
        <v>3418</v>
      </c>
      <c r="AF1666">
        <v>7807</v>
      </c>
      <c r="AG1666" t="s">
        <v>328</v>
      </c>
      <c r="AH1666" s="1">
        <v>0.43781219999999998</v>
      </c>
    </row>
    <row r="1667" spans="1:34" x14ac:dyDescent="0.35">
      <c r="A1667" t="s">
        <v>142</v>
      </c>
      <c r="B1667" t="s">
        <v>41</v>
      </c>
      <c r="C1667" t="s">
        <v>27</v>
      </c>
      <c r="D1667">
        <v>4930</v>
      </c>
      <c r="E1667">
        <v>8642</v>
      </c>
      <c r="F1667" t="s">
        <v>143</v>
      </c>
      <c r="G1667" s="1">
        <v>0.57046980000000003</v>
      </c>
      <c r="J1667" t="s">
        <v>381</v>
      </c>
      <c r="K1667" t="s">
        <v>41</v>
      </c>
      <c r="L1667" t="s">
        <v>32</v>
      </c>
      <c r="M1667">
        <v>4603</v>
      </c>
      <c r="N1667">
        <v>5274</v>
      </c>
      <c r="O1667" t="s">
        <v>132</v>
      </c>
      <c r="P1667" s="1">
        <v>0.87277210000000005</v>
      </c>
      <c r="S1667" t="s">
        <v>371</v>
      </c>
      <c r="T1667" t="s">
        <v>41</v>
      </c>
      <c r="U1667" t="s">
        <v>703</v>
      </c>
      <c r="V1667">
        <v>18174</v>
      </c>
      <c r="W1667">
        <v>30963</v>
      </c>
      <c r="X1667" t="s">
        <v>132</v>
      </c>
      <c r="Y1667" s="1">
        <v>0.5869586</v>
      </c>
      <c r="AB1667" t="s">
        <v>375</v>
      </c>
      <c r="AC1667" t="s">
        <v>41</v>
      </c>
      <c r="AD1667" t="s">
        <v>703</v>
      </c>
      <c r="AE1667">
        <v>2844</v>
      </c>
      <c r="AF1667">
        <v>26488</v>
      </c>
      <c r="AG1667" t="s">
        <v>328</v>
      </c>
      <c r="AH1667" s="1">
        <v>0.1073694</v>
      </c>
    </row>
    <row r="1668" spans="1:34" x14ac:dyDescent="0.35">
      <c r="A1668" t="s">
        <v>144</v>
      </c>
      <c r="B1668" t="s">
        <v>41</v>
      </c>
      <c r="C1668" t="s">
        <v>27</v>
      </c>
      <c r="D1668">
        <v>2142</v>
      </c>
      <c r="E1668">
        <v>3842</v>
      </c>
      <c r="F1668" t="s">
        <v>143</v>
      </c>
      <c r="G1668" s="1">
        <v>0.55752210000000002</v>
      </c>
      <c r="J1668" t="s">
        <v>381</v>
      </c>
      <c r="K1668" t="s">
        <v>41</v>
      </c>
      <c r="L1668" t="s">
        <v>703</v>
      </c>
      <c r="M1668">
        <v>11396</v>
      </c>
      <c r="N1668">
        <v>13255</v>
      </c>
      <c r="O1668" t="s">
        <v>132</v>
      </c>
      <c r="P1668" s="1">
        <v>0.85975100000000004</v>
      </c>
      <c r="S1668" t="s">
        <v>371</v>
      </c>
      <c r="T1668" t="s">
        <v>41</v>
      </c>
      <c r="U1668" t="s">
        <v>28</v>
      </c>
      <c r="V1668">
        <v>294</v>
      </c>
      <c r="W1668">
        <v>1465</v>
      </c>
      <c r="X1668" t="s">
        <v>132</v>
      </c>
      <c r="Y1668" s="1">
        <v>0.20068259999999999</v>
      </c>
      <c r="AB1668" t="s">
        <v>375</v>
      </c>
      <c r="AC1668" t="s">
        <v>41</v>
      </c>
      <c r="AD1668" t="s">
        <v>26</v>
      </c>
      <c r="AF1668">
        <v>1846</v>
      </c>
      <c r="AG1668" t="s">
        <v>328</v>
      </c>
    </row>
    <row r="1669" spans="1:34" x14ac:dyDescent="0.35">
      <c r="A1669" t="s">
        <v>145</v>
      </c>
      <c r="B1669" t="s">
        <v>41</v>
      </c>
      <c r="C1669" t="s">
        <v>27</v>
      </c>
      <c r="D1669">
        <v>588</v>
      </c>
      <c r="E1669">
        <v>1007</v>
      </c>
      <c r="F1669" t="s">
        <v>42</v>
      </c>
      <c r="G1669" s="1">
        <v>0.5839126</v>
      </c>
      <c r="J1669" t="s">
        <v>381</v>
      </c>
      <c r="K1669" t="s">
        <v>41</v>
      </c>
      <c r="L1669" t="s">
        <v>28</v>
      </c>
      <c r="M1669">
        <v>932</v>
      </c>
      <c r="N1669">
        <v>1242</v>
      </c>
      <c r="O1669" t="s">
        <v>132</v>
      </c>
      <c r="P1669" s="1">
        <v>0.75040260000000003</v>
      </c>
      <c r="S1669" t="s">
        <v>371</v>
      </c>
      <c r="T1669" t="s">
        <v>41</v>
      </c>
      <c r="U1669" t="s">
        <v>26</v>
      </c>
      <c r="V1669">
        <v>1</v>
      </c>
      <c r="W1669">
        <v>1458</v>
      </c>
      <c r="X1669" t="s">
        <v>132</v>
      </c>
      <c r="Y1669" s="1">
        <v>6.8590000000000003E-4</v>
      </c>
      <c r="AB1669" t="s">
        <v>375</v>
      </c>
      <c r="AC1669" t="s">
        <v>41</v>
      </c>
      <c r="AD1669" t="s">
        <v>28</v>
      </c>
      <c r="AF1669">
        <v>2278</v>
      </c>
      <c r="AG1669" t="s">
        <v>328</v>
      </c>
    </row>
    <row r="1670" spans="1:34" x14ac:dyDescent="0.35">
      <c r="A1670" t="s">
        <v>146</v>
      </c>
      <c r="B1670" t="s">
        <v>41</v>
      </c>
      <c r="C1670" t="s">
        <v>27</v>
      </c>
      <c r="D1670">
        <v>703</v>
      </c>
      <c r="E1670">
        <v>1154</v>
      </c>
      <c r="F1670" t="s">
        <v>42</v>
      </c>
      <c r="G1670" s="1">
        <v>0.60918550000000005</v>
      </c>
      <c r="J1670" t="s">
        <v>381</v>
      </c>
      <c r="K1670" t="s">
        <v>41</v>
      </c>
      <c r="L1670" t="s">
        <v>27</v>
      </c>
      <c r="M1670">
        <v>824</v>
      </c>
      <c r="N1670">
        <v>1753</v>
      </c>
      <c r="O1670" t="s">
        <v>132</v>
      </c>
      <c r="P1670" s="1">
        <v>0.47005130000000001</v>
      </c>
      <c r="S1670" t="s">
        <v>371</v>
      </c>
      <c r="T1670" t="s">
        <v>41</v>
      </c>
      <c r="U1670" t="s">
        <v>27</v>
      </c>
      <c r="V1670">
        <v>1</v>
      </c>
      <c r="W1670">
        <v>1947</v>
      </c>
      <c r="X1670" t="s">
        <v>132</v>
      </c>
      <c r="Y1670" s="1">
        <v>5.1360000000000002E-4</v>
      </c>
      <c r="AB1670" t="s">
        <v>375</v>
      </c>
      <c r="AC1670" t="s">
        <v>41</v>
      </c>
      <c r="AD1670" t="s">
        <v>27</v>
      </c>
      <c r="AF1670">
        <v>2951</v>
      </c>
      <c r="AG1670" t="s">
        <v>328</v>
      </c>
    </row>
    <row r="1671" spans="1:34" x14ac:dyDescent="0.35">
      <c r="A1671" t="s">
        <v>147</v>
      </c>
      <c r="B1671" t="s">
        <v>41</v>
      </c>
      <c r="C1671" t="s">
        <v>27</v>
      </c>
      <c r="D1671">
        <v>3218</v>
      </c>
      <c r="E1671">
        <v>5077</v>
      </c>
      <c r="F1671" t="s">
        <v>42</v>
      </c>
      <c r="G1671" s="1">
        <v>0.63383889999999998</v>
      </c>
      <c r="J1671" t="s">
        <v>381</v>
      </c>
      <c r="K1671" t="s">
        <v>41</v>
      </c>
      <c r="L1671" t="s">
        <v>26</v>
      </c>
      <c r="M1671">
        <v>3</v>
      </c>
      <c r="N1671">
        <v>1219</v>
      </c>
      <c r="O1671" t="s">
        <v>132</v>
      </c>
      <c r="P1671" s="1">
        <v>2.4610000000000001E-3</v>
      </c>
      <c r="S1671" t="s">
        <v>372</v>
      </c>
      <c r="T1671" t="s">
        <v>41</v>
      </c>
      <c r="U1671" t="s">
        <v>26</v>
      </c>
      <c r="W1671">
        <v>976</v>
      </c>
      <c r="X1671" t="s">
        <v>132</v>
      </c>
      <c r="AB1671" t="s">
        <v>376</v>
      </c>
      <c r="AC1671" t="s">
        <v>41</v>
      </c>
      <c r="AD1671" t="s">
        <v>32</v>
      </c>
      <c r="AE1671">
        <v>1724</v>
      </c>
      <c r="AF1671">
        <v>3380</v>
      </c>
      <c r="AG1671" t="s">
        <v>328</v>
      </c>
      <c r="AH1671" s="1">
        <v>0.51005920000000005</v>
      </c>
    </row>
    <row r="1672" spans="1:34" x14ac:dyDescent="0.35">
      <c r="A1672" t="s">
        <v>148</v>
      </c>
      <c r="B1672" t="s">
        <v>41</v>
      </c>
      <c r="C1672" t="s">
        <v>27</v>
      </c>
      <c r="D1672">
        <v>1692</v>
      </c>
      <c r="E1672">
        <v>2673</v>
      </c>
      <c r="F1672" t="s">
        <v>42</v>
      </c>
      <c r="G1672" s="1">
        <v>0.63299660000000002</v>
      </c>
      <c r="J1672" t="s">
        <v>382</v>
      </c>
      <c r="K1672" t="s">
        <v>41</v>
      </c>
      <c r="L1672" t="s">
        <v>32</v>
      </c>
      <c r="M1672">
        <v>3546</v>
      </c>
      <c r="N1672">
        <v>3730</v>
      </c>
      <c r="O1672" t="s">
        <v>132</v>
      </c>
      <c r="P1672" s="1">
        <v>0.95067020000000002</v>
      </c>
      <c r="S1672" t="s">
        <v>372</v>
      </c>
      <c r="T1672" t="s">
        <v>41</v>
      </c>
      <c r="U1672" t="s">
        <v>27</v>
      </c>
      <c r="W1672">
        <v>1650</v>
      </c>
      <c r="X1672" t="s">
        <v>132</v>
      </c>
      <c r="AB1672" t="s">
        <v>376</v>
      </c>
      <c r="AC1672" t="s">
        <v>41</v>
      </c>
      <c r="AD1672" t="s">
        <v>703</v>
      </c>
      <c r="AE1672">
        <v>1660</v>
      </c>
      <c r="AF1672">
        <v>13021</v>
      </c>
      <c r="AG1672" t="s">
        <v>328</v>
      </c>
      <c r="AH1672" s="1">
        <v>0.1274864</v>
      </c>
    </row>
    <row r="1673" spans="1:34" x14ac:dyDescent="0.35">
      <c r="A1673" t="s">
        <v>149</v>
      </c>
      <c r="B1673" t="s">
        <v>41</v>
      </c>
      <c r="C1673" t="s">
        <v>27</v>
      </c>
      <c r="D1673">
        <v>1609</v>
      </c>
      <c r="E1673">
        <v>3090</v>
      </c>
      <c r="F1673" t="s">
        <v>42</v>
      </c>
      <c r="G1673" s="1">
        <v>0.52071199999999995</v>
      </c>
      <c r="J1673" t="s">
        <v>382</v>
      </c>
      <c r="K1673" t="s">
        <v>41</v>
      </c>
      <c r="L1673" t="s">
        <v>28</v>
      </c>
      <c r="M1673">
        <v>692</v>
      </c>
      <c r="N1673">
        <v>823</v>
      </c>
      <c r="O1673" t="s">
        <v>132</v>
      </c>
      <c r="P1673" s="1">
        <v>0.84082630000000003</v>
      </c>
      <c r="S1673" t="s">
        <v>373</v>
      </c>
      <c r="T1673" t="s">
        <v>41</v>
      </c>
      <c r="U1673" t="s">
        <v>26</v>
      </c>
      <c r="W1673">
        <v>2207</v>
      </c>
      <c r="X1673" t="s">
        <v>132</v>
      </c>
      <c r="AB1673" t="s">
        <v>376</v>
      </c>
      <c r="AC1673" t="s">
        <v>41</v>
      </c>
      <c r="AD1673" t="s">
        <v>28</v>
      </c>
      <c r="AE1673">
        <v>3</v>
      </c>
      <c r="AF1673">
        <v>1387</v>
      </c>
      <c r="AG1673" t="s">
        <v>328</v>
      </c>
      <c r="AH1673" s="1">
        <v>2.1629000000000002E-3</v>
      </c>
    </row>
    <row r="1674" spans="1:34" x14ac:dyDescent="0.35">
      <c r="A1674" t="s">
        <v>150</v>
      </c>
      <c r="B1674" t="s">
        <v>41</v>
      </c>
      <c r="C1674" t="s">
        <v>27</v>
      </c>
      <c r="D1674">
        <v>1180</v>
      </c>
      <c r="E1674">
        <v>2614</v>
      </c>
      <c r="F1674" t="s">
        <v>42</v>
      </c>
      <c r="G1674" s="1">
        <v>0.45141540000000002</v>
      </c>
      <c r="J1674" t="s">
        <v>382</v>
      </c>
      <c r="K1674" t="s">
        <v>41</v>
      </c>
      <c r="L1674" t="s">
        <v>703</v>
      </c>
      <c r="M1674">
        <v>4754</v>
      </c>
      <c r="N1674">
        <v>5875</v>
      </c>
      <c r="O1674" t="s">
        <v>132</v>
      </c>
      <c r="P1674" s="1">
        <v>0.80919149999999995</v>
      </c>
      <c r="S1674" t="s">
        <v>375</v>
      </c>
      <c r="T1674" t="s">
        <v>41</v>
      </c>
      <c r="U1674" t="s">
        <v>32</v>
      </c>
      <c r="V1674">
        <v>5972</v>
      </c>
      <c r="W1674">
        <v>7807</v>
      </c>
      <c r="X1674" t="s">
        <v>328</v>
      </c>
      <c r="Y1674" s="1">
        <v>0.76495449999999998</v>
      </c>
      <c r="AB1674" t="s">
        <v>376</v>
      </c>
      <c r="AC1674" t="s">
        <v>41</v>
      </c>
      <c r="AD1674" t="s">
        <v>26</v>
      </c>
      <c r="AF1674">
        <v>867</v>
      </c>
      <c r="AG1674" t="s">
        <v>328</v>
      </c>
    </row>
    <row r="1675" spans="1:34" x14ac:dyDescent="0.35">
      <c r="A1675" t="s">
        <v>151</v>
      </c>
      <c r="B1675" t="s">
        <v>41</v>
      </c>
      <c r="C1675" t="s">
        <v>27</v>
      </c>
      <c r="D1675">
        <v>1631</v>
      </c>
      <c r="E1675">
        <v>3484</v>
      </c>
      <c r="F1675" t="s">
        <v>42</v>
      </c>
      <c r="G1675" s="1">
        <v>0.4681401</v>
      </c>
      <c r="J1675" t="s">
        <v>382</v>
      </c>
      <c r="K1675" t="s">
        <v>41</v>
      </c>
      <c r="L1675" t="s">
        <v>27</v>
      </c>
      <c r="M1675">
        <v>530</v>
      </c>
      <c r="N1675">
        <v>702</v>
      </c>
      <c r="O1675" t="s">
        <v>132</v>
      </c>
      <c r="P1675" s="1">
        <v>0.75498569999999998</v>
      </c>
      <c r="S1675" t="s">
        <v>375</v>
      </c>
      <c r="T1675" t="s">
        <v>41</v>
      </c>
      <c r="U1675" t="s">
        <v>703</v>
      </c>
      <c r="V1675">
        <v>16200</v>
      </c>
      <c r="W1675">
        <v>26488</v>
      </c>
      <c r="X1675" t="s">
        <v>328</v>
      </c>
      <c r="Y1675" s="1">
        <v>0.61159770000000002</v>
      </c>
      <c r="AB1675" t="s">
        <v>376</v>
      </c>
      <c r="AC1675" t="s">
        <v>41</v>
      </c>
      <c r="AD1675" t="s">
        <v>27</v>
      </c>
      <c r="AF1675">
        <v>1565</v>
      </c>
      <c r="AG1675" t="s">
        <v>328</v>
      </c>
    </row>
    <row r="1676" spans="1:34" x14ac:dyDescent="0.35">
      <c r="A1676" t="s">
        <v>152</v>
      </c>
      <c r="B1676" t="s">
        <v>41</v>
      </c>
      <c r="C1676" t="s">
        <v>27</v>
      </c>
      <c r="D1676">
        <v>3071</v>
      </c>
      <c r="E1676">
        <v>4763</v>
      </c>
      <c r="F1676" t="s">
        <v>42</v>
      </c>
      <c r="G1676" s="1">
        <v>0.64476169999999999</v>
      </c>
      <c r="J1676" t="s">
        <v>382</v>
      </c>
      <c r="K1676" t="s">
        <v>41</v>
      </c>
      <c r="L1676" t="s">
        <v>26</v>
      </c>
      <c r="M1676">
        <v>7</v>
      </c>
      <c r="N1676">
        <v>345</v>
      </c>
      <c r="O1676" t="s">
        <v>132</v>
      </c>
      <c r="P1676" s="1">
        <v>2.02899E-2</v>
      </c>
      <c r="S1676" t="s">
        <v>375</v>
      </c>
      <c r="T1676" t="s">
        <v>41</v>
      </c>
      <c r="U1676" t="s">
        <v>28</v>
      </c>
      <c r="V1676">
        <v>790</v>
      </c>
      <c r="W1676">
        <v>2278</v>
      </c>
      <c r="X1676" t="s">
        <v>328</v>
      </c>
      <c r="Y1676" s="1">
        <v>0.34679539999999998</v>
      </c>
      <c r="AB1676" t="s">
        <v>377</v>
      </c>
      <c r="AC1676" t="s">
        <v>41</v>
      </c>
      <c r="AD1676" t="s">
        <v>32</v>
      </c>
      <c r="AE1676">
        <v>4025</v>
      </c>
      <c r="AF1676">
        <v>7576</v>
      </c>
      <c r="AG1676" t="s">
        <v>42</v>
      </c>
      <c r="AH1676" s="1">
        <v>0.53128299999999995</v>
      </c>
    </row>
    <row r="1677" spans="1:34" x14ac:dyDescent="0.35">
      <c r="A1677" t="s">
        <v>153</v>
      </c>
      <c r="B1677" t="s">
        <v>57</v>
      </c>
      <c r="C1677" t="s">
        <v>27</v>
      </c>
      <c r="D1677">
        <v>862</v>
      </c>
      <c r="E1677">
        <v>1634</v>
      </c>
      <c r="F1677" t="s">
        <v>42</v>
      </c>
      <c r="G1677" s="1">
        <v>0.5275398</v>
      </c>
      <c r="J1677" t="s">
        <v>383</v>
      </c>
      <c r="K1677" t="s">
        <v>41</v>
      </c>
      <c r="L1677" t="s">
        <v>32</v>
      </c>
      <c r="M1677">
        <v>4182</v>
      </c>
      <c r="N1677">
        <v>4848</v>
      </c>
      <c r="O1677" t="s">
        <v>132</v>
      </c>
      <c r="P1677" s="1">
        <v>0.86262380000000005</v>
      </c>
      <c r="S1677" t="s">
        <v>375</v>
      </c>
      <c r="T1677" t="s">
        <v>41</v>
      </c>
      <c r="U1677" t="s">
        <v>27</v>
      </c>
      <c r="V1677">
        <v>6</v>
      </c>
      <c r="W1677">
        <v>2951</v>
      </c>
      <c r="X1677" t="s">
        <v>328</v>
      </c>
      <c r="Y1677" s="1">
        <v>2.0332000000000002E-3</v>
      </c>
      <c r="AB1677" t="s">
        <v>377</v>
      </c>
      <c r="AC1677" t="s">
        <v>41</v>
      </c>
      <c r="AD1677" t="s">
        <v>703</v>
      </c>
      <c r="AE1677">
        <v>2336</v>
      </c>
      <c r="AF1677">
        <v>20450</v>
      </c>
      <c r="AG1677" t="s">
        <v>42</v>
      </c>
      <c r="AH1677" s="1">
        <v>0.11422980000000001</v>
      </c>
    </row>
    <row r="1678" spans="1:34" x14ac:dyDescent="0.35">
      <c r="A1678" t="s">
        <v>154</v>
      </c>
      <c r="B1678" t="s">
        <v>41</v>
      </c>
      <c r="C1678" t="s">
        <v>27</v>
      </c>
      <c r="D1678">
        <v>2110</v>
      </c>
      <c r="E1678">
        <v>2505</v>
      </c>
      <c r="F1678" t="s">
        <v>42</v>
      </c>
      <c r="G1678" s="1">
        <v>0.84231540000000005</v>
      </c>
      <c r="J1678" t="s">
        <v>383</v>
      </c>
      <c r="K1678" t="s">
        <v>41</v>
      </c>
      <c r="L1678" t="s">
        <v>703</v>
      </c>
      <c r="M1678">
        <v>11341</v>
      </c>
      <c r="N1678">
        <v>13313</v>
      </c>
      <c r="O1678" t="s">
        <v>132</v>
      </c>
      <c r="P1678" s="1">
        <v>0.85187409999999997</v>
      </c>
      <c r="S1678" t="s">
        <v>375</v>
      </c>
      <c r="T1678" t="s">
        <v>41</v>
      </c>
      <c r="U1678" t="s">
        <v>26</v>
      </c>
      <c r="W1678">
        <v>1846</v>
      </c>
      <c r="X1678" t="s">
        <v>328</v>
      </c>
      <c r="AB1678" t="s">
        <v>377</v>
      </c>
      <c r="AC1678" t="s">
        <v>41</v>
      </c>
      <c r="AD1678" t="s">
        <v>28</v>
      </c>
      <c r="AE1678">
        <v>4</v>
      </c>
      <c r="AF1678">
        <v>2783</v>
      </c>
      <c r="AG1678" t="s">
        <v>42</v>
      </c>
      <c r="AH1678" s="1">
        <v>1.4373000000000001E-3</v>
      </c>
    </row>
    <row r="1679" spans="1:34" x14ac:dyDescent="0.35">
      <c r="A1679" t="s">
        <v>155</v>
      </c>
      <c r="B1679" t="s">
        <v>41</v>
      </c>
      <c r="C1679" t="s">
        <v>27</v>
      </c>
      <c r="D1679">
        <v>2553</v>
      </c>
      <c r="E1679">
        <v>3910</v>
      </c>
      <c r="F1679" t="s">
        <v>42</v>
      </c>
      <c r="G1679" s="1">
        <v>0.6529412</v>
      </c>
      <c r="J1679" t="s">
        <v>383</v>
      </c>
      <c r="K1679" t="s">
        <v>41</v>
      </c>
      <c r="L1679" t="s">
        <v>28</v>
      </c>
      <c r="M1679">
        <v>989</v>
      </c>
      <c r="N1679">
        <v>1410</v>
      </c>
      <c r="O1679" t="s">
        <v>132</v>
      </c>
      <c r="P1679" s="1">
        <v>0.70141849999999994</v>
      </c>
      <c r="S1679" t="s">
        <v>376</v>
      </c>
      <c r="T1679" t="s">
        <v>41</v>
      </c>
      <c r="U1679" t="s">
        <v>32</v>
      </c>
      <c r="V1679">
        <v>2804</v>
      </c>
      <c r="W1679">
        <v>3380</v>
      </c>
      <c r="X1679" t="s">
        <v>328</v>
      </c>
      <c r="Y1679" s="1">
        <v>0.82958580000000004</v>
      </c>
      <c r="AB1679" t="s">
        <v>377</v>
      </c>
      <c r="AC1679" t="s">
        <v>41</v>
      </c>
      <c r="AD1679" t="s">
        <v>26</v>
      </c>
      <c r="AF1679">
        <v>1635</v>
      </c>
      <c r="AG1679" t="s">
        <v>42</v>
      </c>
    </row>
    <row r="1680" spans="1:34" x14ac:dyDescent="0.35">
      <c r="A1680" t="s">
        <v>156</v>
      </c>
      <c r="B1680" t="s">
        <v>57</v>
      </c>
      <c r="C1680" t="s">
        <v>27</v>
      </c>
      <c r="D1680">
        <v>1744</v>
      </c>
      <c r="E1680">
        <v>2568</v>
      </c>
      <c r="F1680" t="s">
        <v>42</v>
      </c>
      <c r="G1680" s="1">
        <v>0.67912779999999995</v>
      </c>
      <c r="J1680" t="s">
        <v>383</v>
      </c>
      <c r="K1680" t="s">
        <v>41</v>
      </c>
      <c r="L1680" t="s">
        <v>27</v>
      </c>
      <c r="M1680">
        <v>881</v>
      </c>
      <c r="N1680">
        <v>1751</v>
      </c>
      <c r="O1680" t="s">
        <v>132</v>
      </c>
      <c r="P1680" s="1">
        <v>0.50314099999999995</v>
      </c>
      <c r="S1680" t="s">
        <v>376</v>
      </c>
      <c r="T1680" t="s">
        <v>41</v>
      </c>
      <c r="U1680" t="s">
        <v>703</v>
      </c>
      <c r="V1680">
        <v>8878</v>
      </c>
      <c r="W1680">
        <v>13021</v>
      </c>
      <c r="X1680" t="s">
        <v>328</v>
      </c>
      <c r="Y1680" s="1">
        <v>0.68182160000000003</v>
      </c>
      <c r="AB1680" t="s">
        <v>377</v>
      </c>
      <c r="AC1680" t="s">
        <v>41</v>
      </c>
      <c r="AD1680" t="s">
        <v>27</v>
      </c>
      <c r="AF1680">
        <v>3052</v>
      </c>
      <c r="AG1680" t="s">
        <v>42</v>
      </c>
    </row>
    <row r="1681" spans="1:34" x14ac:dyDescent="0.35">
      <c r="A1681" t="s">
        <v>157</v>
      </c>
      <c r="B1681" t="s">
        <v>57</v>
      </c>
      <c r="C1681" t="s">
        <v>27</v>
      </c>
      <c r="D1681">
        <v>2848</v>
      </c>
      <c r="E1681">
        <v>4031</v>
      </c>
      <c r="F1681" t="s">
        <v>42</v>
      </c>
      <c r="G1681" s="1">
        <v>0.70652440000000005</v>
      </c>
      <c r="J1681" t="s">
        <v>383</v>
      </c>
      <c r="K1681" t="s">
        <v>41</v>
      </c>
      <c r="L1681" t="s">
        <v>26</v>
      </c>
      <c r="M1681">
        <v>3</v>
      </c>
      <c r="N1681">
        <v>1077</v>
      </c>
      <c r="O1681" t="s">
        <v>132</v>
      </c>
      <c r="P1681" s="1">
        <v>2.7855000000000002E-3</v>
      </c>
      <c r="S1681" t="s">
        <v>376</v>
      </c>
      <c r="T1681" t="s">
        <v>41</v>
      </c>
      <c r="U1681" t="s">
        <v>28</v>
      </c>
      <c r="V1681">
        <v>667</v>
      </c>
      <c r="W1681">
        <v>1387</v>
      </c>
      <c r="X1681" t="s">
        <v>328</v>
      </c>
      <c r="Y1681" s="1">
        <v>0.48089399999999999</v>
      </c>
      <c r="AB1681" t="s">
        <v>378</v>
      </c>
      <c r="AC1681" t="s">
        <v>41</v>
      </c>
      <c r="AD1681" t="s">
        <v>703</v>
      </c>
      <c r="AE1681">
        <v>1</v>
      </c>
      <c r="AF1681">
        <v>13</v>
      </c>
      <c r="AG1681" t="s">
        <v>132</v>
      </c>
      <c r="AH1681" s="1">
        <v>7.6923099999999994E-2</v>
      </c>
    </row>
    <row r="1682" spans="1:34" x14ac:dyDescent="0.35">
      <c r="A1682" t="s">
        <v>158</v>
      </c>
      <c r="B1682" t="s">
        <v>70</v>
      </c>
      <c r="C1682" t="s">
        <v>27</v>
      </c>
      <c r="D1682">
        <v>1962</v>
      </c>
      <c r="E1682">
        <v>3291</v>
      </c>
      <c r="F1682" t="s">
        <v>42</v>
      </c>
      <c r="G1682" s="1">
        <v>0.59617140000000002</v>
      </c>
      <c r="J1682" t="s">
        <v>384</v>
      </c>
      <c r="K1682" t="s">
        <v>41</v>
      </c>
      <c r="L1682" t="s">
        <v>32</v>
      </c>
      <c r="M1682">
        <v>3774</v>
      </c>
      <c r="N1682">
        <v>4118</v>
      </c>
      <c r="O1682" t="s">
        <v>132</v>
      </c>
      <c r="P1682" s="1">
        <v>0.91646430000000001</v>
      </c>
      <c r="S1682" t="s">
        <v>376</v>
      </c>
      <c r="T1682" t="s">
        <v>41</v>
      </c>
      <c r="U1682" t="s">
        <v>27</v>
      </c>
      <c r="V1682">
        <v>1</v>
      </c>
      <c r="W1682">
        <v>1565</v>
      </c>
      <c r="X1682" t="s">
        <v>328</v>
      </c>
      <c r="Y1682" s="1">
        <v>6.3900000000000003E-4</v>
      </c>
      <c r="AB1682" t="s">
        <v>378</v>
      </c>
      <c r="AC1682" t="s">
        <v>41</v>
      </c>
      <c r="AD1682" t="s">
        <v>32</v>
      </c>
      <c r="AE1682">
        <v>2</v>
      </c>
      <c r="AF1682">
        <v>0</v>
      </c>
      <c r="AG1682" t="s">
        <v>132</v>
      </c>
    </row>
    <row r="1683" spans="1:34" x14ac:dyDescent="0.35">
      <c r="A1683" t="s">
        <v>159</v>
      </c>
      <c r="B1683" t="s">
        <v>70</v>
      </c>
      <c r="C1683" t="s">
        <v>27</v>
      </c>
      <c r="D1683">
        <v>2853</v>
      </c>
      <c r="E1683">
        <v>4942</v>
      </c>
      <c r="F1683" t="s">
        <v>42</v>
      </c>
      <c r="G1683" s="1">
        <v>0.57729660000000005</v>
      </c>
      <c r="J1683" t="s">
        <v>384</v>
      </c>
      <c r="K1683" t="s">
        <v>41</v>
      </c>
      <c r="L1683" t="s">
        <v>703</v>
      </c>
      <c r="M1683">
        <v>9933</v>
      </c>
      <c r="N1683">
        <v>11154</v>
      </c>
      <c r="O1683" t="s">
        <v>132</v>
      </c>
      <c r="P1683" s="1">
        <v>0.89053260000000001</v>
      </c>
      <c r="S1683" t="s">
        <v>376</v>
      </c>
      <c r="T1683" t="s">
        <v>41</v>
      </c>
      <c r="U1683" t="s">
        <v>26</v>
      </c>
      <c r="W1683">
        <v>867</v>
      </c>
      <c r="X1683" t="s">
        <v>328</v>
      </c>
      <c r="AB1683" t="s">
        <v>378</v>
      </c>
      <c r="AC1683" t="s">
        <v>41</v>
      </c>
      <c r="AD1683" t="s">
        <v>26</v>
      </c>
      <c r="AF1683">
        <v>1</v>
      </c>
      <c r="AG1683" t="s">
        <v>132</v>
      </c>
    </row>
    <row r="1684" spans="1:34" x14ac:dyDescent="0.35">
      <c r="A1684" t="s">
        <v>160</v>
      </c>
      <c r="B1684" t="s">
        <v>70</v>
      </c>
      <c r="C1684" t="s">
        <v>27</v>
      </c>
      <c r="D1684">
        <v>2598</v>
      </c>
      <c r="E1684">
        <v>4220</v>
      </c>
      <c r="F1684" t="s">
        <v>42</v>
      </c>
      <c r="G1684" s="1">
        <v>0.61563979999999996</v>
      </c>
      <c r="J1684" t="s">
        <v>384</v>
      </c>
      <c r="K1684" t="s">
        <v>41</v>
      </c>
      <c r="L1684" t="s">
        <v>28</v>
      </c>
      <c r="M1684">
        <v>929</v>
      </c>
      <c r="N1684">
        <v>1126</v>
      </c>
      <c r="O1684" t="s">
        <v>132</v>
      </c>
      <c r="P1684" s="1">
        <v>0.82504440000000001</v>
      </c>
      <c r="S1684" t="s">
        <v>377</v>
      </c>
      <c r="T1684" t="s">
        <v>41</v>
      </c>
      <c r="U1684" t="s">
        <v>32</v>
      </c>
      <c r="V1684">
        <v>6313</v>
      </c>
      <c r="W1684">
        <v>7576</v>
      </c>
      <c r="X1684" t="s">
        <v>42</v>
      </c>
      <c r="Y1684" s="1">
        <v>0.83328930000000001</v>
      </c>
      <c r="AB1684" t="s">
        <v>378</v>
      </c>
      <c r="AC1684" t="s">
        <v>41</v>
      </c>
      <c r="AD1684" t="s">
        <v>28</v>
      </c>
      <c r="AF1684">
        <v>3</v>
      </c>
      <c r="AG1684" t="s">
        <v>132</v>
      </c>
    </row>
    <row r="1685" spans="1:34" x14ac:dyDescent="0.35">
      <c r="A1685" t="s">
        <v>161</v>
      </c>
      <c r="B1685" t="s">
        <v>41</v>
      </c>
      <c r="C1685" t="s">
        <v>27</v>
      </c>
      <c r="D1685">
        <v>858</v>
      </c>
      <c r="E1685">
        <v>1330</v>
      </c>
      <c r="F1685" t="s">
        <v>42</v>
      </c>
      <c r="G1685" s="1">
        <v>0.64511280000000004</v>
      </c>
      <c r="J1685" t="s">
        <v>384</v>
      </c>
      <c r="K1685" t="s">
        <v>41</v>
      </c>
      <c r="L1685" t="s">
        <v>27</v>
      </c>
      <c r="M1685">
        <v>955</v>
      </c>
      <c r="N1685">
        <v>1517</v>
      </c>
      <c r="O1685" t="s">
        <v>132</v>
      </c>
      <c r="P1685" s="1">
        <v>0.62953199999999998</v>
      </c>
      <c r="S1685" t="s">
        <v>377</v>
      </c>
      <c r="T1685" t="s">
        <v>41</v>
      </c>
      <c r="U1685" t="s">
        <v>703</v>
      </c>
      <c r="V1685">
        <v>13021</v>
      </c>
      <c r="W1685">
        <v>20450</v>
      </c>
      <c r="X1685" t="s">
        <v>42</v>
      </c>
      <c r="Y1685" s="1">
        <v>0.6367237</v>
      </c>
      <c r="AB1685" t="s">
        <v>378</v>
      </c>
      <c r="AC1685" t="s">
        <v>41</v>
      </c>
      <c r="AD1685" t="s">
        <v>27</v>
      </c>
      <c r="AF1685">
        <v>0</v>
      </c>
      <c r="AG1685" t="s">
        <v>132</v>
      </c>
    </row>
    <row r="1686" spans="1:34" x14ac:dyDescent="0.35">
      <c r="A1686" t="s">
        <v>162</v>
      </c>
      <c r="B1686" t="s">
        <v>70</v>
      </c>
      <c r="C1686" t="s">
        <v>27</v>
      </c>
      <c r="D1686">
        <v>1479</v>
      </c>
      <c r="E1686">
        <v>2511</v>
      </c>
      <c r="F1686" t="s">
        <v>42</v>
      </c>
      <c r="G1686" s="1">
        <v>0.58900839999999999</v>
      </c>
      <c r="J1686" t="s">
        <v>384</v>
      </c>
      <c r="K1686" t="s">
        <v>41</v>
      </c>
      <c r="L1686" t="s">
        <v>26</v>
      </c>
      <c r="M1686">
        <v>5</v>
      </c>
      <c r="N1686">
        <v>926</v>
      </c>
      <c r="O1686" t="s">
        <v>132</v>
      </c>
      <c r="P1686" s="1">
        <v>5.3996000000000001E-3</v>
      </c>
      <c r="S1686" t="s">
        <v>377</v>
      </c>
      <c r="T1686" t="s">
        <v>41</v>
      </c>
      <c r="U1686" t="s">
        <v>28</v>
      </c>
      <c r="V1686">
        <v>1078</v>
      </c>
      <c r="W1686">
        <v>2783</v>
      </c>
      <c r="X1686" t="s">
        <v>42</v>
      </c>
      <c r="Y1686" s="1">
        <v>0.38735180000000002</v>
      </c>
      <c r="AB1686" t="s">
        <v>379</v>
      </c>
      <c r="AC1686" t="s">
        <v>41</v>
      </c>
      <c r="AD1686" t="s">
        <v>26</v>
      </c>
      <c r="AF1686">
        <v>0</v>
      </c>
      <c r="AG1686" t="s">
        <v>42</v>
      </c>
    </row>
    <row r="1687" spans="1:34" x14ac:dyDescent="0.35">
      <c r="A1687" t="s">
        <v>163</v>
      </c>
      <c r="B1687" t="s">
        <v>41</v>
      </c>
      <c r="C1687" t="s">
        <v>27</v>
      </c>
      <c r="D1687">
        <v>117</v>
      </c>
      <c r="E1687">
        <v>158</v>
      </c>
      <c r="F1687" t="s">
        <v>42</v>
      </c>
      <c r="G1687" s="1">
        <v>0.74050640000000001</v>
      </c>
      <c r="J1687" t="s">
        <v>385</v>
      </c>
      <c r="K1687" t="s">
        <v>41</v>
      </c>
      <c r="L1687" t="s">
        <v>32</v>
      </c>
      <c r="M1687">
        <v>8828</v>
      </c>
      <c r="N1687">
        <v>10018</v>
      </c>
      <c r="O1687" t="s">
        <v>132</v>
      </c>
      <c r="P1687" s="1">
        <v>0.88121380000000005</v>
      </c>
      <c r="S1687" t="s">
        <v>377</v>
      </c>
      <c r="T1687" t="s">
        <v>41</v>
      </c>
      <c r="U1687" t="s">
        <v>27</v>
      </c>
      <c r="V1687">
        <v>10</v>
      </c>
      <c r="W1687">
        <v>3052</v>
      </c>
      <c r="X1687" t="s">
        <v>42</v>
      </c>
      <c r="Y1687" s="1">
        <v>3.2764999999999999E-3</v>
      </c>
      <c r="AB1687" t="s">
        <v>379</v>
      </c>
      <c r="AC1687" t="s">
        <v>41</v>
      </c>
      <c r="AD1687" t="s">
        <v>28</v>
      </c>
      <c r="AF1687">
        <v>0</v>
      </c>
      <c r="AG1687" t="s">
        <v>42</v>
      </c>
    </row>
    <row r="1688" spans="1:34" x14ac:dyDescent="0.35">
      <c r="A1688" t="s">
        <v>164</v>
      </c>
      <c r="B1688" t="s">
        <v>70</v>
      </c>
      <c r="C1688" t="s">
        <v>27</v>
      </c>
      <c r="D1688">
        <v>2382</v>
      </c>
      <c r="E1688">
        <v>3821</v>
      </c>
      <c r="F1688" t="s">
        <v>42</v>
      </c>
      <c r="G1688" s="1">
        <v>0.62339699999999998</v>
      </c>
      <c r="J1688" t="s">
        <v>385</v>
      </c>
      <c r="K1688" t="s">
        <v>41</v>
      </c>
      <c r="L1688" t="s">
        <v>703</v>
      </c>
      <c r="M1688">
        <v>18329</v>
      </c>
      <c r="N1688">
        <v>20945</v>
      </c>
      <c r="O1688" t="s">
        <v>132</v>
      </c>
      <c r="P1688" s="1">
        <v>0.87510140000000003</v>
      </c>
      <c r="S1688" t="s">
        <v>377</v>
      </c>
      <c r="T1688" t="s">
        <v>41</v>
      </c>
      <c r="U1688" t="s">
        <v>26</v>
      </c>
      <c r="W1688">
        <v>1635</v>
      </c>
      <c r="X1688" t="s">
        <v>42</v>
      </c>
      <c r="AB1688" t="s">
        <v>379</v>
      </c>
      <c r="AC1688" t="s">
        <v>41</v>
      </c>
      <c r="AD1688" t="s">
        <v>703</v>
      </c>
      <c r="AF1688">
        <v>0</v>
      </c>
      <c r="AG1688" t="s">
        <v>42</v>
      </c>
    </row>
    <row r="1689" spans="1:34" x14ac:dyDescent="0.35">
      <c r="A1689" t="s">
        <v>165</v>
      </c>
      <c r="B1689" t="s">
        <v>41</v>
      </c>
      <c r="C1689" t="s">
        <v>27</v>
      </c>
      <c r="D1689">
        <v>568</v>
      </c>
      <c r="E1689">
        <v>1187</v>
      </c>
      <c r="F1689" t="s">
        <v>143</v>
      </c>
      <c r="G1689" s="1">
        <v>0.47851729999999998</v>
      </c>
      <c r="J1689" t="s">
        <v>385</v>
      </c>
      <c r="K1689" t="s">
        <v>41</v>
      </c>
      <c r="L1689" t="s">
        <v>28</v>
      </c>
      <c r="M1689">
        <v>1849</v>
      </c>
      <c r="N1689">
        <v>2432</v>
      </c>
      <c r="O1689" t="s">
        <v>132</v>
      </c>
      <c r="P1689" s="1">
        <v>0.76027960000000006</v>
      </c>
      <c r="S1689" t="s">
        <v>378</v>
      </c>
      <c r="T1689" t="s">
        <v>41</v>
      </c>
      <c r="U1689" t="s">
        <v>703</v>
      </c>
      <c r="V1689">
        <v>22</v>
      </c>
      <c r="W1689">
        <v>13</v>
      </c>
      <c r="X1689" t="s">
        <v>132</v>
      </c>
      <c r="Y1689" s="1">
        <v>1</v>
      </c>
      <c r="AB1689" t="s">
        <v>379</v>
      </c>
      <c r="AC1689" t="s">
        <v>41</v>
      </c>
      <c r="AD1689" t="s">
        <v>27</v>
      </c>
      <c r="AF1689">
        <v>0</v>
      </c>
      <c r="AG1689" t="s">
        <v>42</v>
      </c>
    </row>
    <row r="1690" spans="1:34" x14ac:dyDescent="0.35">
      <c r="A1690" t="s">
        <v>166</v>
      </c>
      <c r="B1690" t="s">
        <v>41</v>
      </c>
      <c r="C1690" t="s">
        <v>27</v>
      </c>
      <c r="D1690">
        <v>499</v>
      </c>
      <c r="E1690">
        <v>1215</v>
      </c>
      <c r="F1690" t="s">
        <v>143</v>
      </c>
      <c r="G1690" s="1">
        <v>0.4106996</v>
      </c>
      <c r="J1690" t="s">
        <v>385</v>
      </c>
      <c r="K1690" t="s">
        <v>41</v>
      </c>
      <c r="L1690" t="s">
        <v>27</v>
      </c>
      <c r="M1690">
        <v>1156</v>
      </c>
      <c r="N1690">
        <v>2487</v>
      </c>
      <c r="O1690" t="s">
        <v>132</v>
      </c>
      <c r="P1690" s="1">
        <v>0.46481699999999998</v>
      </c>
      <c r="S1690" t="s">
        <v>378</v>
      </c>
      <c r="T1690" t="s">
        <v>41</v>
      </c>
      <c r="U1690" t="s">
        <v>32</v>
      </c>
      <c r="V1690">
        <v>3</v>
      </c>
      <c r="W1690">
        <v>0</v>
      </c>
      <c r="X1690" t="s">
        <v>132</v>
      </c>
      <c r="AB1690" t="s">
        <v>379</v>
      </c>
      <c r="AC1690" t="s">
        <v>41</v>
      </c>
      <c r="AD1690" t="s">
        <v>32</v>
      </c>
      <c r="AF1690">
        <v>0</v>
      </c>
      <c r="AG1690" t="s">
        <v>42</v>
      </c>
    </row>
    <row r="1691" spans="1:34" x14ac:dyDescent="0.35">
      <c r="A1691" t="s">
        <v>167</v>
      </c>
      <c r="B1691" t="s">
        <v>41</v>
      </c>
      <c r="C1691" t="s">
        <v>27</v>
      </c>
      <c r="D1691">
        <v>1002</v>
      </c>
      <c r="E1691">
        <v>2140</v>
      </c>
      <c r="F1691" t="s">
        <v>143</v>
      </c>
      <c r="G1691" s="1">
        <v>0.46822429999999998</v>
      </c>
      <c r="J1691" t="s">
        <v>385</v>
      </c>
      <c r="K1691" t="s">
        <v>41</v>
      </c>
      <c r="L1691" t="s">
        <v>26</v>
      </c>
      <c r="M1691">
        <v>4</v>
      </c>
      <c r="N1691">
        <v>1443</v>
      </c>
      <c r="O1691" t="s">
        <v>132</v>
      </c>
      <c r="P1691" s="1">
        <v>2.7720000000000002E-3</v>
      </c>
      <c r="S1691" t="s">
        <v>378</v>
      </c>
      <c r="T1691" t="s">
        <v>41</v>
      </c>
      <c r="U1691" t="s">
        <v>26</v>
      </c>
      <c r="W1691">
        <v>1</v>
      </c>
      <c r="X1691" t="s">
        <v>132</v>
      </c>
      <c r="AB1691" t="s">
        <v>380</v>
      </c>
      <c r="AC1691" t="s">
        <v>41</v>
      </c>
      <c r="AD1691" t="s">
        <v>32</v>
      </c>
      <c r="AE1691">
        <v>4463</v>
      </c>
      <c r="AF1691">
        <v>10460</v>
      </c>
      <c r="AG1691" t="s">
        <v>132</v>
      </c>
      <c r="AH1691" s="1">
        <v>0.42667310000000003</v>
      </c>
    </row>
    <row r="1692" spans="1:34" x14ac:dyDescent="0.35">
      <c r="A1692" t="s">
        <v>168</v>
      </c>
      <c r="B1692" t="s">
        <v>41</v>
      </c>
      <c r="C1692" t="s">
        <v>27</v>
      </c>
      <c r="D1692">
        <v>1624</v>
      </c>
      <c r="E1692">
        <v>2576</v>
      </c>
      <c r="F1692" t="s">
        <v>143</v>
      </c>
      <c r="G1692" s="1">
        <v>0.63043479999999996</v>
      </c>
      <c r="J1692" t="s">
        <v>386</v>
      </c>
      <c r="K1692" t="s">
        <v>41</v>
      </c>
      <c r="L1692" t="s">
        <v>32</v>
      </c>
      <c r="M1692">
        <v>7406</v>
      </c>
      <c r="N1692">
        <v>8002</v>
      </c>
      <c r="O1692" t="s">
        <v>132</v>
      </c>
      <c r="P1692" s="1">
        <v>0.92551859999999997</v>
      </c>
      <c r="S1692" t="s">
        <v>378</v>
      </c>
      <c r="T1692" t="s">
        <v>41</v>
      </c>
      <c r="U1692" t="s">
        <v>28</v>
      </c>
      <c r="W1692">
        <v>3</v>
      </c>
      <c r="X1692" t="s">
        <v>132</v>
      </c>
      <c r="AB1692" t="s">
        <v>380</v>
      </c>
      <c r="AC1692" t="s">
        <v>41</v>
      </c>
      <c r="AD1692" t="s">
        <v>703</v>
      </c>
      <c r="AE1692">
        <v>1935</v>
      </c>
      <c r="AF1692">
        <v>26839</v>
      </c>
      <c r="AG1692" t="s">
        <v>132</v>
      </c>
      <c r="AH1692" s="1">
        <v>7.2096599999999997E-2</v>
      </c>
    </row>
    <row r="1693" spans="1:34" x14ac:dyDescent="0.35">
      <c r="A1693" t="s">
        <v>169</v>
      </c>
      <c r="B1693" t="s">
        <v>41</v>
      </c>
      <c r="C1693" t="s">
        <v>27</v>
      </c>
      <c r="D1693">
        <v>604</v>
      </c>
      <c r="E1693">
        <v>958</v>
      </c>
      <c r="F1693" t="s">
        <v>143</v>
      </c>
      <c r="G1693" s="1">
        <v>0.63048020000000005</v>
      </c>
      <c r="J1693" t="s">
        <v>386</v>
      </c>
      <c r="K1693" t="s">
        <v>41</v>
      </c>
      <c r="L1693" t="s">
        <v>703</v>
      </c>
      <c r="M1693">
        <v>18123</v>
      </c>
      <c r="N1693">
        <v>20433</v>
      </c>
      <c r="O1693" t="s">
        <v>132</v>
      </c>
      <c r="P1693" s="1">
        <v>0.88694759999999995</v>
      </c>
      <c r="S1693" t="s">
        <v>378</v>
      </c>
      <c r="T1693" t="s">
        <v>41</v>
      </c>
      <c r="U1693" t="s">
        <v>27</v>
      </c>
      <c r="W1693">
        <v>0</v>
      </c>
      <c r="X1693" t="s">
        <v>132</v>
      </c>
      <c r="AB1693" t="s">
        <v>380</v>
      </c>
      <c r="AC1693" t="s">
        <v>41</v>
      </c>
      <c r="AD1693" t="s">
        <v>26</v>
      </c>
      <c r="AF1693">
        <v>2073</v>
      </c>
      <c r="AG1693" t="s">
        <v>132</v>
      </c>
    </row>
    <row r="1694" spans="1:34" x14ac:dyDescent="0.35">
      <c r="A1694" t="s">
        <v>170</v>
      </c>
      <c r="B1694" t="s">
        <v>41</v>
      </c>
      <c r="C1694" t="s">
        <v>27</v>
      </c>
      <c r="D1694">
        <v>1319</v>
      </c>
      <c r="E1694">
        <v>2497</v>
      </c>
      <c r="F1694" t="s">
        <v>143</v>
      </c>
      <c r="G1694" s="1">
        <v>0.52823390000000003</v>
      </c>
      <c r="J1694" t="s">
        <v>386</v>
      </c>
      <c r="K1694" t="s">
        <v>41</v>
      </c>
      <c r="L1694" t="s">
        <v>28</v>
      </c>
      <c r="M1694">
        <v>1985</v>
      </c>
      <c r="N1694">
        <v>2448</v>
      </c>
      <c r="O1694" t="s">
        <v>132</v>
      </c>
      <c r="P1694" s="1">
        <v>0.81086599999999998</v>
      </c>
      <c r="S1694" t="s">
        <v>379</v>
      </c>
      <c r="T1694" t="s">
        <v>41</v>
      </c>
      <c r="U1694" t="s">
        <v>703</v>
      </c>
      <c r="V1694">
        <v>1</v>
      </c>
      <c r="W1694">
        <v>0</v>
      </c>
      <c r="X1694" t="s">
        <v>42</v>
      </c>
      <c r="AB1694" t="s">
        <v>380</v>
      </c>
      <c r="AC1694" t="s">
        <v>41</v>
      </c>
      <c r="AD1694" t="s">
        <v>28</v>
      </c>
      <c r="AF1694">
        <v>1907</v>
      </c>
      <c r="AG1694" t="s">
        <v>132</v>
      </c>
    </row>
    <row r="1695" spans="1:34" x14ac:dyDescent="0.35">
      <c r="A1695" t="s">
        <v>171</v>
      </c>
      <c r="B1695" t="s">
        <v>41</v>
      </c>
      <c r="C1695" t="s">
        <v>27</v>
      </c>
      <c r="D1695">
        <v>1187</v>
      </c>
      <c r="E1695">
        <v>1901</v>
      </c>
      <c r="F1695" t="s">
        <v>143</v>
      </c>
      <c r="G1695" s="1">
        <v>0.62440819999999997</v>
      </c>
      <c r="J1695" t="s">
        <v>386</v>
      </c>
      <c r="K1695" t="s">
        <v>41</v>
      </c>
      <c r="L1695" t="s">
        <v>27</v>
      </c>
      <c r="M1695">
        <v>1258</v>
      </c>
      <c r="N1695">
        <v>2761</v>
      </c>
      <c r="O1695" t="s">
        <v>132</v>
      </c>
      <c r="P1695" s="1">
        <v>0.45563199999999998</v>
      </c>
      <c r="S1695" t="s">
        <v>379</v>
      </c>
      <c r="T1695" t="s">
        <v>41</v>
      </c>
      <c r="U1695" t="s">
        <v>26</v>
      </c>
      <c r="W1695">
        <v>0</v>
      </c>
      <c r="X1695" t="s">
        <v>42</v>
      </c>
      <c r="AB1695" t="s">
        <v>380</v>
      </c>
      <c r="AC1695" t="s">
        <v>41</v>
      </c>
      <c r="AD1695" t="s">
        <v>27</v>
      </c>
      <c r="AF1695">
        <v>2494</v>
      </c>
      <c r="AG1695" t="s">
        <v>132</v>
      </c>
    </row>
    <row r="1696" spans="1:34" x14ac:dyDescent="0.35">
      <c r="A1696" t="s">
        <v>172</v>
      </c>
      <c r="B1696" t="s">
        <v>41</v>
      </c>
      <c r="C1696" t="s">
        <v>27</v>
      </c>
      <c r="D1696">
        <v>512</v>
      </c>
      <c r="E1696">
        <v>1264</v>
      </c>
      <c r="F1696" t="s">
        <v>143</v>
      </c>
      <c r="G1696" s="1">
        <v>0.40506330000000002</v>
      </c>
      <c r="J1696" t="s">
        <v>386</v>
      </c>
      <c r="K1696" t="s">
        <v>41</v>
      </c>
      <c r="L1696" t="s">
        <v>26</v>
      </c>
      <c r="M1696">
        <v>11</v>
      </c>
      <c r="N1696">
        <v>1576</v>
      </c>
      <c r="O1696" t="s">
        <v>132</v>
      </c>
      <c r="P1696" s="1">
        <v>6.9797000000000001E-3</v>
      </c>
      <c r="S1696" t="s">
        <v>379</v>
      </c>
      <c r="T1696" t="s">
        <v>41</v>
      </c>
      <c r="U1696" t="s">
        <v>28</v>
      </c>
      <c r="W1696">
        <v>0</v>
      </c>
      <c r="X1696" t="s">
        <v>42</v>
      </c>
      <c r="AB1696" t="s">
        <v>381</v>
      </c>
      <c r="AC1696" t="s">
        <v>41</v>
      </c>
      <c r="AD1696" t="s">
        <v>32</v>
      </c>
      <c r="AE1696">
        <v>1843</v>
      </c>
      <c r="AF1696">
        <v>5274</v>
      </c>
      <c r="AG1696" t="s">
        <v>132</v>
      </c>
      <c r="AH1696" s="1">
        <v>0.34945009999999999</v>
      </c>
    </row>
    <row r="1697" spans="1:34" x14ac:dyDescent="0.35">
      <c r="A1697" t="s">
        <v>173</v>
      </c>
      <c r="B1697" t="s">
        <v>41</v>
      </c>
      <c r="C1697" t="s">
        <v>27</v>
      </c>
      <c r="D1697">
        <v>864</v>
      </c>
      <c r="E1697">
        <v>1993</v>
      </c>
      <c r="F1697" t="s">
        <v>143</v>
      </c>
      <c r="G1697" s="1">
        <v>0.43351729999999999</v>
      </c>
      <c r="J1697" t="s">
        <v>387</v>
      </c>
      <c r="K1697" t="s">
        <v>41</v>
      </c>
      <c r="L1697" t="s">
        <v>32</v>
      </c>
      <c r="M1697">
        <v>10092</v>
      </c>
      <c r="N1697">
        <v>10948</v>
      </c>
      <c r="O1697" t="s">
        <v>132</v>
      </c>
      <c r="P1697" s="1">
        <v>0.92181219999999997</v>
      </c>
      <c r="S1697" t="s">
        <v>379</v>
      </c>
      <c r="T1697" t="s">
        <v>41</v>
      </c>
      <c r="U1697" t="s">
        <v>27</v>
      </c>
      <c r="W1697">
        <v>0</v>
      </c>
      <c r="X1697" t="s">
        <v>42</v>
      </c>
      <c r="AB1697" t="s">
        <v>381</v>
      </c>
      <c r="AC1697" t="s">
        <v>41</v>
      </c>
      <c r="AD1697" t="s">
        <v>703</v>
      </c>
      <c r="AE1697">
        <v>858</v>
      </c>
      <c r="AF1697">
        <v>13255</v>
      </c>
      <c r="AG1697" t="s">
        <v>132</v>
      </c>
      <c r="AH1697" s="1">
        <v>6.4730300000000005E-2</v>
      </c>
    </row>
    <row r="1698" spans="1:34" x14ac:dyDescent="0.35">
      <c r="A1698" t="s">
        <v>174</v>
      </c>
      <c r="B1698" t="s">
        <v>41</v>
      </c>
      <c r="C1698" t="s">
        <v>27</v>
      </c>
      <c r="D1698">
        <v>827</v>
      </c>
      <c r="E1698">
        <v>1484</v>
      </c>
      <c r="F1698" t="s">
        <v>143</v>
      </c>
      <c r="G1698" s="1">
        <v>0.55727760000000004</v>
      </c>
      <c r="J1698" t="s">
        <v>387</v>
      </c>
      <c r="K1698" t="s">
        <v>41</v>
      </c>
      <c r="L1698" t="s">
        <v>703</v>
      </c>
      <c r="M1698">
        <v>18479</v>
      </c>
      <c r="N1698">
        <v>21510</v>
      </c>
      <c r="O1698" t="s">
        <v>132</v>
      </c>
      <c r="P1698" s="1">
        <v>0.85908879999999999</v>
      </c>
      <c r="S1698" t="s">
        <v>379</v>
      </c>
      <c r="T1698" t="s">
        <v>41</v>
      </c>
      <c r="U1698" t="s">
        <v>32</v>
      </c>
      <c r="W1698">
        <v>0</v>
      </c>
      <c r="X1698" t="s">
        <v>42</v>
      </c>
      <c r="AB1698" t="s">
        <v>381</v>
      </c>
      <c r="AC1698" t="s">
        <v>41</v>
      </c>
      <c r="AD1698" t="s">
        <v>28</v>
      </c>
      <c r="AE1698">
        <v>1</v>
      </c>
      <c r="AF1698">
        <v>1242</v>
      </c>
      <c r="AG1698" t="s">
        <v>132</v>
      </c>
      <c r="AH1698" s="1">
        <v>8.0519999999999995E-4</v>
      </c>
    </row>
    <row r="1699" spans="1:34" x14ac:dyDescent="0.35">
      <c r="A1699" t="s">
        <v>175</v>
      </c>
      <c r="B1699" t="s">
        <v>41</v>
      </c>
      <c r="C1699" t="s">
        <v>27</v>
      </c>
      <c r="D1699">
        <v>371</v>
      </c>
      <c r="E1699">
        <v>690</v>
      </c>
      <c r="F1699" t="s">
        <v>143</v>
      </c>
      <c r="G1699" s="1">
        <v>0.53768119999999997</v>
      </c>
      <c r="J1699" t="s">
        <v>387</v>
      </c>
      <c r="K1699" t="s">
        <v>41</v>
      </c>
      <c r="L1699" t="s">
        <v>28</v>
      </c>
      <c r="M1699">
        <v>1871</v>
      </c>
      <c r="N1699">
        <v>2504</v>
      </c>
      <c r="O1699" t="s">
        <v>132</v>
      </c>
      <c r="P1699" s="1">
        <v>0.74720450000000005</v>
      </c>
      <c r="S1699" t="s">
        <v>380</v>
      </c>
      <c r="T1699" t="s">
        <v>41</v>
      </c>
      <c r="U1699" t="s">
        <v>32</v>
      </c>
      <c r="V1699">
        <v>7634</v>
      </c>
      <c r="W1699">
        <v>10460</v>
      </c>
      <c r="X1699" t="s">
        <v>132</v>
      </c>
      <c r="Y1699" s="1">
        <v>0.72982789999999997</v>
      </c>
      <c r="AB1699" t="s">
        <v>381</v>
      </c>
      <c r="AC1699" t="s">
        <v>41</v>
      </c>
      <c r="AD1699" t="s">
        <v>26</v>
      </c>
      <c r="AF1699">
        <v>1219</v>
      </c>
      <c r="AG1699" t="s">
        <v>132</v>
      </c>
    </row>
    <row r="1700" spans="1:34" x14ac:dyDescent="0.35">
      <c r="A1700" t="s">
        <v>176</v>
      </c>
      <c r="B1700" t="s">
        <v>41</v>
      </c>
      <c r="C1700" t="s">
        <v>27</v>
      </c>
      <c r="D1700">
        <v>792</v>
      </c>
      <c r="E1700">
        <v>1574</v>
      </c>
      <c r="F1700" t="s">
        <v>143</v>
      </c>
      <c r="G1700" s="1">
        <v>0.50317659999999997</v>
      </c>
      <c r="J1700" t="s">
        <v>387</v>
      </c>
      <c r="K1700" t="s">
        <v>41</v>
      </c>
      <c r="L1700" t="s">
        <v>27</v>
      </c>
      <c r="M1700">
        <v>928</v>
      </c>
      <c r="N1700">
        <v>2623</v>
      </c>
      <c r="O1700" t="s">
        <v>132</v>
      </c>
      <c r="P1700" s="1">
        <v>0.35379339999999998</v>
      </c>
      <c r="S1700" t="s">
        <v>380</v>
      </c>
      <c r="T1700" t="s">
        <v>41</v>
      </c>
      <c r="U1700" t="s">
        <v>703</v>
      </c>
      <c r="V1700">
        <v>14199</v>
      </c>
      <c r="W1700">
        <v>26839</v>
      </c>
      <c r="X1700" t="s">
        <v>132</v>
      </c>
      <c r="Y1700" s="1">
        <v>0.52904359999999995</v>
      </c>
      <c r="AB1700" t="s">
        <v>381</v>
      </c>
      <c r="AC1700" t="s">
        <v>41</v>
      </c>
      <c r="AD1700" t="s">
        <v>27</v>
      </c>
      <c r="AF1700">
        <v>1753</v>
      </c>
      <c r="AG1700" t="s">
        <v>132</v>
      </c>
    </row>
    <row r="1701" spans="1:34" x14ac:dyDescent="0.35">
      <c r="A1701" t="s">
        <v>177</v>
      </c>
      <c r="B1701" t="s">
        <v>41</v>
      </c>
      <c r="C1701" t="s">
        <v>27</v>
      </c>
      <c r="D1701">
        <v>102</v>
      </c>
      <c r="E1701">
        <v>202</v>
      </c>
      <c r="F1701" t="s">
        <v>143</v>
      </c>
      <c r="G1701" s="1">
        <v>0.50495049999999997</v>
      </c>
      <c r="J1701" t="s">
        <v>387</v>
      </c>
      <c r="K1701" t="s">
        <v>41</v>
      </c>
      <c r="L1701" t="s">
        <v>26</v>
      </c>
      <c r="M1701">
        <v>3</v>
      </c>
      <c r="N1701">
        <v>1597</v>
      </c>
      <c r="O1701" t="s">
        <v>132</v>
      </c>
      <c r="P1701" s="1">
        <v>1.8785E-3</v>
      </c>
      <c r="S1701" t="s">
        <v>380</v>
      </c>
      <c r="T1701" t="s">
        <v>41</v>
      </c>
      <c r="U1701" t="s">
        <v>28</v>
      </c>
      <c r="V1701">
        <v>433</v>
      </c>
      <c r="W1701">
        <v>1907</v>
      </c>
      <c r="X1701" t="s">
        <v>132</v>
      </c>
      <c r="Y1701" s="1">
        <v>0.22705819999999999</v>
      </c>
      <c r="AB1701" t="s">
        <v>382</v>
      </c>
      <c r="AC1701" t="s">
        <v>41</v>
      </c>
      <c r="AD1701" t="s">
        <v>32</v>
      </c>
      <c r="AE1701">
        <v>2450</v>
      </c>
      <c r="AF1701">
        <v>3730</v>
      </c>
      <c r="AG1701" t="s">
        <v>132</v>
      </c>
      <c r="AH1701" s="1">
        <v>0.65683650000000005</v>
      </c>
    </row>
    <row r="1702" spans="1:34" x14ac:dyDescent="0.35">
      <c r="A1702" t="s">
        <v>178</v>
      </c>
      <c r="B1702" t="s">
        <v>41</v>
      </c>
      <c r="C1702" t="s">
        <v>27</v>
      </c>
      <c r="D1702">
        <v>807</v>
      </c>
      <c r="E1702">
        <v>1949</v>
      </c>
      <c r="F1702" t="s">
        <v>143</v>
      </c>
      <c r="G1702" s="1">
        <v>0.4140585</v>
      </c>
      <c r="J1702" t="s">
        <v>388</v>
      </c>
      <c r="K1702" t="s">
        <v>70</v>
      </c>
      <c r="L1702" t="s">
        <v>703</v>
      </c>
      <c r="M1702">
        <v>6433</v>
      </c>
      <c r="N1702">
        <v>6614</v>
      </c>
      <c r="O1702" t="s">
        <v>132</v>
      </c>
      <c r="P1702" s="1">
        <v>0.97263379999999999</v>
      </c>
      <c r="S1702" t="s">
        <v>380</v>
      </c>
      <c r="T1702" t="s">
        <v>41</v>
      </c>
      <c r="U1702" t="s">
        <v>27</v>
      </c>
      <c r="V1702">
        <v>6</v>
      </c>
      <c r="W1702">
        <v>2494</v>
      </c>
      <c r="X1702" t="s">
        <v>132</v>
      </c>
      <c r="Y1702" s="1">
        <v>2.4058E-3</v>
      </c>
      <c r="AB1702" t="s">
        <v>382</v>
      </c>
      <c r="AC1702" t="s">
        <v>41</v>
      </c>
      <c r="AD1702" t="s">
        <v>703</v>
      </c>
      <c r="AE1702">
        <v>662</v>
      </c>
      <c r="AF1702">
        <v>5875</v>
      </c>
      <c r="AG1702" t="s">
        <v>132</v>
      </c>
      <c r="AH1702" s="1">
        <v>0.1126809</v>
      </c>
    </row>
    <row r="1703" spans="1:34" x14ac:dyDescent="0.35">
      <c r="A1703" t="s">
        <v>179</v>
      </c>
      <c r="B1703" t="s">
        <v>41</v>
      </c>
      <c r="C1703" t="s">
        <v>27</v>
      </c>
      <c r="D1703">
        <v>1299</v>
      </c>
      <c r="E1703">
        <v>2427</v>
      </c>
      <c r="F1703" t="s">
        <v>143</v>
      </c>
      <c r="G1703" s="1">
        <v>0.5352287</v>
      </c>
      <c r="J1703" t="s">
        <v>388</v>
      </c>
      <c r="K1703" t="s">
        <v>70</v>
      </c>
      <c r="L1703" t="s">
        <v>32</v>
      </c>
      <c r="M1703">
        <v>2684</v>
      </c>
      <c r="N1703">
        <v>2909</v>
      </c>
      <c r="O1703" t="s">
        <v>132</v>
      </c>
      <c r="P1703" s="1">
        <v>0.92265390000000003</v>
      </c>
      <c r="S1703" t="s">
        <v>380</v>
      </c>
      <c r="T1703" t="s">
        <v>41</v>
      </c>
      <c r="U1703" t="s">
        <v>26</v>
      </c>
      <c r="W1703">
        <v>2073</v>
      </c>
      <c r="X1703" t="s">
        <v>132</v>
      </c>
      <c r="AB1703" t="s">
        <v>382</v>
      </c>
      <c r="AC1703" t="s">
        <v>41</v>
      </c>
      <c r="AD1703" t="s">
        <v>28</v>
      </c>
      <c r="AE1703">
        <v>4</v>
      </c>
      <c r="AF1703">
        <v>823</v>
      </c>
      <c r="AG1703" t="s">
        <v>132</v>
      </c>
      <c r="AH1703" s="1">
        <v>4.8602999999999997E-3</v>
      </c>
    </row>
    <row r="1704" spans="1:34" x14ac:dyDescent="0.35">
      <c r="A1704" t="s">
        <v>180</v>
      </c>
      <c r="B1704" t="s">
        <v>41</v>
      </c>
      <c r="C1704" t="s">
        <v>27</v>
      </c>
      <c r="D1704">
        <v>506</v>
      </c>
      <c r="E1704">
        <v>1137</v>
      </c>
      <c r="F1704" t="s">
        <v>143</v>
      </c>
      <c r="G1704" s="1">
        <v>0.4450308</v>
      </c>
      <c r="J1704" t="s">
        <v>388</v>
      </c>
      <c r="K1704" t="s">
        <v>70</v>
      </c>
      <c r="L1704" t="s">
        <v>28</v>
      </c>
      <c r="M1704">
        <v>712</v>
      </c>
      <c r="N1704">
        <v>895</v>
      </c>
      <c r="O1704" t="s">
        <v>132</v>
      </c>
      <c r="P1704" s="1">
        <v>0.79553070000000004</v>
      </c>
      <c r="S1704" t="s">
        <v>381</v>
      </c>
      <c r="T1704" t="s">
        <v>41</v>
      </c>
      <c r="U1704" t="s">
        <v>32</v>
      </c>
      <c r="V1704">
        <v>3905</v>
      </c>
      <c r="W1704">
        <v>5274</v>
      </c>
      <c r="X1704" t="s">
        <v>132</v>
      </c>
      <c r="Y1704" s="1">
        <v>0.74042479999999999</v>
      </c>
      <c r="AB1704" t="s">
        <v>382</v>
      </c>
      <c r="AC1704" t="s">
        <v>41</v>
      </c>
      <c r="AD1704" t="s">
        <v>26</v>
      </c>
      <c r="AF1704">
        <v>345</v>
      </c>
      <c r="AG1704" t="s">
        <v>132</v>
      </c>
    </row>
    <row r="1705" spans="1:34" x14ac:dyDescent="0.35">
      <c r="A1705" t="s">
        <v>181</v>
      </c>
      <c r="B1705" t="s">
        <v>41</v>
      </c>
      <c r="C1705" t="s">
        <v>27</v>
      </c>
      <c r="D1705">
        <v>1336</v>
      </c>
      <c r="E1705">
        <v>2192</v>
      </c>
      <c r="F1705" t="s">
        <v>143</v>
      </c>
      <c r="G1705" s="1">
        <v>0.60948899999999995</v>
      </c>
      <c r="J1705" t="s">
        <v>388</v>
      </c>
      <c r="K1705" t="s">
        <v>70</v>
      </c>
      <c r="L1705" t="s">
        <v>27</v>
      </c>
      <c r="M1705">
        <v>302</v>
      </c>
      <c r="N1705">
        <v>915</v>
      </c>
      <c r="O1705" t="s">
        <v>132</v>
      </c>
      <c r="P1705" s="1">
        <v>0.33005459999999998</v>
      </c>
      <c r="S1705" t="s">
        <v>381</v>
      </c>
      <c r="T1705" t="s">
        <v>41</v>
      </c>
      <c r="U1705" t="s">
        <v>703</v>
      </c>
      <c r="V1705">
        <v>6903</v>
      </c>
      <c r="W1705">
        <v>13255</v>
      </c>
      <c r="X1705" t="s">
        <v>132</v>
      </c>
      <c r="Y1705" s="1">
        <v>0.52078460000000004</v>
      </c>
      <c r="AB1705" t="s">
        <v>382</v>
      </c>
      <c r="AC1705" t="s">
        <v>41</v>
      </c>
      <c r="AD1705" t="s">
        <v>27</v>
      </c>
      <c r="AF1705">
        <v>702</v>
      </c>
      <c r="AG1705" t="s">
        <v>132</v>
      </c>
    </row>
    <row r="1706" spans="1:34" x14ac:dyDescent="0.35">
      <c r="A1706" t="s">
        <v>182</v>
      </c>
      <c r="B1706" t="s">
        <v>68</v>
      </c>
      <c r="C1706" t="s">
        <v>27</v>
      </c>
      <c r="D1706">
        <v>2096</v>
      </c>
      <c r="E1706">
        <v>2841</v>
      </c>
      <c r="F1706" t="s">
        <v>132</v>
      </c>
      <c r="G1706" s="1">
        <v>0.73776839999999999</v>
      </c>
      <c r="J1706" t="s">
        <v>388</v>
      </c>
      <c r="K1706" t="s">
        <v>70</v>
      </c>
      <c r="L1706" t="s">
        <v>26</v>
      </c>
      <c r="M1706">
        <v>1</v>
      </c>
      <c r="N1706">
        <v>601</v>
      </c>
      <c r="O1706" t="s">
        <v>132</v>
      </c>
      <c r="P1706" s="1">
        <v>1.6639000000000001E-3</v>
      </c>
      <c r="S1706" t="s">
        <v>381</v>
      </c>
      <c r="T1706" t="s">
        <v>41</v>
      </c>
      <c r="U1706" t="s">
        <v>28</v>
      </c>
      <c r="V1706">
        <v>280</v>
      </c>
      <c r="W1706">
        <v>1242</v>
      </c>
      <c r="X1706" t="s">
        <v>132</v>
      </c>
      <c r="Y1706" s="1">
        <v>0.2254428</v>
      </c>
      <c r="AB1706" t="s">
        <v>383</v>
      </c>
      <c r="AC1706" t="s">
        <v>41</v>
      </c>
      <c r="AD1706" t="s">
        <v>32</v>
      </c>
      <c r="AE1706">
        <v>2004</v>
      </c>
      <c r="AF1706">
        <v>4848</v>
      </c>
      <c r="AG1706" t="s">
        <v>132</v>
      </c>
      <c r="AH1706" s="1">
        <v>0.41336630000000002</v>
      </c>
    </row>
    <row r="1707" spans="1:34" x14ac:dyDescent="0.35">
      <c r="A1707" t="s">
        <v>183</v>
      </c>
      <c r="B1707" t="s">
        <v>68</v>
      </c>
      <c r="C1707" t="s">
        <v>27</v>
      </c>
      <c r="D1707">
        <v>3463</v>
      </c>
      <c r="E1707">
        <v>4691</v>
      </c>
      <c r="F1707" t="s">
        <v>132</v>
      </c>
      <c r="G1707" s="1">
        <v>0.73822209999999999</v>
      </c>
      <c r="J1707" t="s">
        <v>389</v>
      </c>
      <c r="K1707" t="s">
        <v>70</v>
      </c>
      <c r="L1707" t="s">
        <v>703</v>
      </c>
      <c r="M1707">
        <v>13380</v>
      </c>
      <c r="N1707">
        <v>14002</v>
      </c>
      <c r="O1707" t="s">
        <v>132</v>
      </c>
      <c r="P1707" s="1">
        <v>0.95557780000000003</v>
      </c>
      <c r="S1707" t="s">
        <v>381</v>
      </c>
      <c r="T1707" t="s">
        <v>41</v>
      </c>
      <c r="U1707" t="s">
        <v>27</v>
      </c>
      <c r="V1707">
        <v>3</v>
      </c>
      <c r="W1707">
        <v>1753</v>
      </c>
      <c r="X1707" t="s">
        <v>132</v>
      </c>
      <c r="Y1707" s="1">
        <v>1.7114000000000001E-3</v>
      </c>
      <c r="AB1707" t="s">
        <v>383</v>
      </c>
      <c r="AC1707" t="s">
        <v>41</v>
      </c>
      <c r="AD1707" t="s">
        <v>703</v>
      </c>
      <c r="AE1707">
        <v>954</v>
      </c>
      <c r="AF1707">
        <v>13313</v>
      </c>
      <c r="AG1707" t="s">
        <v>132</v>
      </c>
      <c r="AH1707" s="1">
        <v>7.1659299999999995E-2</v>
      </c>
    </row>
    <row r="1708" spans="1:34" x14ac:dyDescent="0.35">
      <c r="A1708" t="s">
        <v>184</v>
      </c>
      <c r="B1708" t="s">
        <v>68</v>
      </c>
      <c r="C1708" t="s">
        <v>27</v>
      </c>
      <c r="D1708">
        <v>3190</v>
      </c>
      <c r="E1708">
        <v>4819</v>
      </c>
      <c r="F1708" t="s">
        <v>132</v>
      </c>
      <c r="G1708" s="1">
        <v>0.66196299999999997</v>
      </c>
      <c r="J1708" t="s">
        <v>389</v>
      </c>
      <c r="K1708" t="s">
        <v>70</v>
      </c>
      <c r="L1708" t="s">
        <v>32</v>
      </c>
      <c r="M1708">
        <v>4559</v>
      </c>
      <c r="N1708">
        <v>4976</v>
      </c>
      <c r="O1708" t="s">
        <v>132</v>
      </c>
      <c r="P1708" s="1">
        <v>0.91619779999999995</v>
      </c>
      <c r="S1708" t="s">
        <v>381</v>
      </c>
      <c r="T1708" t="s">
        <v>41</v>
      </c>
      <c r="U1708" t="s">
        <v>26</v>
      </c>
      <c r="W1708">
        <v>1219</v>
      </c>
      <c r="X1708" t="s">
        <v>132</v>
      </c>
      <c r="AB1708" t="s">
        <v>383</v>
      </c>
      <c r="AC1708" t="s">
        <v>41</v>
      </c>
      <c r="AD1708" t="s">
        <v>28</v>
      </c>
      <c r="AE1708">
        <v>1</v>
      </c>
      <c r="AF1708">
        <v>1410</v>
      </c>
      <c r="AG1708" t="s">
        <v>132</v>
      </c>
      <c r="AH1708" s="1">
        <v>7.092E-4</v>
      </c>
    </row>
    <row r="1709" spans="1:34" x14ac:dyDescent="0.35">
      <c r="A1709" t="s">
        <v>185</v>
      </c>
      <c r="B1709" t="s">
        <v>68</v>
      </c>
      <c r="C1709" t="s">
        <v>27</v>
      </c>
      <c r="D1709">
        <v>2364</v>
      </c>
      <c r="E1709">
        <v>3377</v>
      </c>
      <c r="F1709" t="s">
        <v>132</v>
      </c>
      <c r="G1709" s="1">
        <v>0.70002960000000003</v>
      </c>
      <c r="J1709" t="s">
        <v>389</v>
      </c>
      <c r="K1709" t="s">
        <v>70</v>
      </c>
      <c r="L1709" t="s">
        <v>28</v>
      </c>
      <c r="M1709">
        <v>1615</v>
      </c>
      <c r="N1709">
        <v>1973</v>
      </c>
      <c r="O1709" t="s">
        <v>132</v>
      </c>
      <c r="P1709" s="1">
        <v>0.81855040000000001</v>
      </c>
      <c r="S1709" t="s">
        <v>382</v>
      </c>
      <c r="T1709" t="s">
        <v>41</v>
      </c>
      <c r="U1709" t="s">
        <v>32</v>
      </c>
      <c r="V1709">
        <v>3318</v>
      </c>
      <c r="W1709">
        <v>3730</v>
      </c>
      <c r="X1709" t="s">
        <v>132</v>
      </c>
      <c r="Y1709" s="1">
        <v>0.88954420000000001</v>
      </c>
      <c r="AB1709" t="s">
        <v>383</v>
      </c>
      <c r="AC1709" t="s">
        <v>41</v>
      </c>
      <c r="AD1709" t="s">
        <v>26</v>
      </c>
      <c r="AF1709">
        <v>1077</v>
      </c>
      <c r="AG1709" t="s">
        <v>132</v>
      </c>
    </row>
    <row r="1710" spans="1:34" x14ac:dyDescent="0.35">
      <c r="A1710" t="s">
        <v>186</v>
      </c>
      <c r="B1710" t="s">
        <v>41</v>
      </c>
      <c r="C1710" t="s">
        <v>27</v>
      </c>
      <c r="D1710">
        <v>1868</v>
      </c>
      <c r="E1710">
        <v>3399</v>
      </c>
      <c r="F1710" t="s">
        <v>42</v>
      </c>
      <c r="G1710" s="1">
        <v>0.54957339999999999</v>
      </c>
      <c r="J1710" t="s">
        <v>389</v>
      </c>
      <c r="K1710" t="s">
        <v>70</v>
      </c>
      <c r="L1710" t="s">
        <v>27</v>
      </c>
      <c r="M1710">
        <v>618</v>
      </c>
      <c r="N1710">
        <v>2102</v>
      </c>
      <c r="O1710" t="s">
        <v>132</v>
      </c>
      <c r="P1710" s="1">
        <v>0.29400569999999998</v>
      </c>
      <c r="S1710" t="s">
        <v>382</v>
      </c>
      <c r="T1710" t="s">
        <v>41</v>
      </c>
      <c r="U1710" t="s">
        <v>703</v>
      </c>
      <c r="V1710">
        <v>3632</v>
      </c>
      <c r="W1710">
        <v>5875</v>
      </c>
      <c r="X1710" t="s">
        <v>132</v>
      </c>
      <c r="Y1710" s="1">
        <v>0.61821280000000001</v>
      </c>
      <c r="AB1710" t="s">
        <v>383</v>
      </c>
      <c r="AC1710" t="s">
        <v>41</v>
      </c>
      <c r="AD1710" t="s">
        <v>27</v>
      </c>
      <c r="AF1710">
        <v>1751</v>
      </c>
      <c r="AG1710" t="s">
        <v>132</v>
      </c>
    </row>
    <row r="1711" spans="1:34" x14ac:dyDescent="0.35">
      <c r="A1711" t="s">
        <v>187</v>
      </c>
      <c r="B1711" t="s">
        <v>41</v>
      </c>
      <c r="C1711" t="s">
        <v>27</v>
      </c>
      <c r="D1711">
        <v>3000</v>
      </c>
      <c r="E1711">
        <v>4399</v>
      </c>
      <c r="F1711" t="s">
        <v>132</v>
      </c>
      <c r="G1711" s="1">
        <v>0.68197319999999995</v>
      </c>
      <c r="J1711" t="s">
        <v>389</v>
      </c>
      <c r="K1711" t="s">
        <v>41</v>
      </c>
      <c r="L1711" t="s">
        <v>26</v>
      </c>
      <c r="N1711">
        <v>1365</v>
      </c>
      <c r="O1711" t="s">
        <v>132</v>
      </c>
      <c r="S1711" t="s">
        <v>382</v>
      </c>
      <c r="T1711" t="s">
        <v>41</v>
      </c>
      <c r="U1711" t="s">
        <v>28</v>
      </c>
      <c r="V1711">
        <v>367</v>
      </c>
      <c r="W1711">
        <v>823</v>
      </c>
      <c r="X1711" t="s">
        <v>132</v>
      </c>
      <c r="Y1711" s="1">
        <v>0.44592949999999998</v>
      </c>
      <c r="AB1711" t="s">
        <v>384</v>
      </c>
      <c r="AC1711" t="s">
        <v>41</v>
      </c>
      <c r="AD1711" t="s">
        <v>32</v>
      </c>
      <c r="AE1711">
        <v>1688</v>
      </c>
      <c r="AF1711">
        <v>4118</v>
      </c>
      <c r="AG1711" t="s">
        <v>132</v>
      </c>
      <c r="AH1711" s="1">
        <v>0.40990769999999999</v>
      </c>
    </row>
    <row r="1712" spans="1:34" x14ac:dyDescent="0.35">
      <c r="A1712" t="s">
        <v>188</v>
      </c>
      <c r="B1712" t="s">
        <v>41</v>
      </c>
      <c r="C1712" t="s">
        <v>27</v>
      </c>
      <c r="D1712">
        <v>1931</v>
      </c>
      <c r="E1712">
        <v>3058</v>
      </c>
      <c r="F1712" t="s">
        <v>132</v>
      </c>
      <c r="G1712" s="1">
        <v>0.63145850000000003</v>
      </c>
      <c r="J1712" t="s">
        <v>390</v>
      </c>
      <c r="K1712" t="s">
        <v>57</v>
      </c>
      <c r="L1712" t="s">
        <v>32</v>
      </c>
      <c r="M1712">
        <v>4885</v>
      </c>
      <c r="N1712">
        <v>5402</v>
      </c>
      <c r="O1712" t="s">
        <v>132</v>
      </c>
      <c r="P1712" s="1">
        <v>0.90429470000000001</v>
      </c>
      <c r="S1712" t="s">
        <v>382</v>
      </c>
      <c r="T1712" t="s">
        <v>41</v>
      </c>
      <c r="U1712" t="s">
        <v>26</v>
      </c>
      <c r="W1712">
        <v>345</v>
      </c>
      <c r="X1712" t="s">
        <v>132</v>
      </c>
      <c r="AB1712" t="s">
        <v>384</v>
      </c>
      <c r="AC1712" t="s">
        <v>41</v>
      </c>
      <c r="AD1712" t="s">
        <v>703</v>
      </c>
      <c r="AE1712">
        <v>827</v>
      </c>
      <c r="AF1712">
        <v>11154</v>
      </c>
      <c r="AG1712" t="s">
        <v>132</v>
      </c>
      <c r="AH1712" s="1">
        <v>7.4143799999999996E-2</v>
      </c>
    </row>
    <row r="1713" spans="1:34" x14ac:dyDescent="0.35">
      <c r="A1713" t="s">
        <v>189</v>
      </c>
      <c r="B1713" t="s">
        <v>41</v>
      </c>
      <c r="C1713" t="s">
        <v>27</v>
      </c>
      <c r="D1713">
        <v>2244</v>
      </c>
      <c r="E1713">
        <v>4802</v>
      </c>
      <c r="F1713" t="s">
        <v>132</v>
      </c>
      <c r="G1713" s="1">
        <v>0.46730529999999998</v>
      </c>
      <c r="J1713" t="s">
        <v>390</v>
      </c>
      <c r="K1713" t="s">
        <v>57</v>
      </c>
      <c r="L1713" t="s">
        <v>703</v>
      </c>
      <c r="M1713">
        <v>13587</v>
      </c>
      <c r="N1713">
        <v>15256</v>
      </c>
      <c r="O1713" t="s">
        <v>132</v>
      </c>
      <c r="P1713" s="1">
        <v>0.89060039999999996</v>
      </c>
      <c r="S1713" t="s">
        <v>382</v>
      </c>
      <c r="T1713" t="s">
        <v>41</v>
      </c>
      <c r="U1713" t="s">
        <v>27</v>
      </c>
      <c r="W1713">
        <v>702</v>
      </c>
      <c r="X1713" t="s">
        <v>132</v>
      </c>
      <c r="AB1713" t="s">
        <v>384</v>
      </c>
      <c r="AC1713" t="s">
        <v>41</v>
      </c>
      <c r="AD1713" t="s">
        <v>28</v>
      </c>
      <c r="AE1713">
        <v>3</v>
      </c>
      <c r="AF1713">
        <v>1126</v>
      </c>
      <c r="AG1713" t="s">
        <v>132</v>
      </c>
      <c r="AH1713" s="1">
        <v>2.6643000000000001E-3</v>
      </c>
    </row>
    <row r="1714" spans="1:34" x14ac:dyDescent="0.35">
      <c r="A1714" t="s">
        <v>190</v>
      </c>
      <c r="B1714" t="s">
        <v>41</v>
      </c>
      <c r="C1714" t="s">
        <v>27</v>
      </c>
      <c r="D1714">
        <v>3508</v>
      </c>
      <c r="E1714">
        <v>5066</v>
      </c>
      <c r="F1714" t="s">
        <v>132</v>
      </c>
      <c r="G1714" s="1">
        <v>0.69245950000000001</v>
      </c>
      <c r="J1714" t="s">
        <v>390</v>
      </c>
      <c r="K1714" t="s">
        <v>57</v>
      </c>
      <c r="L1714" t="s">
        <v>28</v>
      </c>
      <c r="M1714">
        <v>1447</v>
      </c>
      <c r="N1714">
        <v>2009</v>
      </c>
      <c r="O1714" t="s">
        <v>132</v>
      </c>
      <c r="P1714" s="1">
        <v>0.72025879999999998</v>
      </c>
      <c r="S1714" t="s">
        <v>383</v>
      </c>
      <c r="T1714" t="s">
        <v>41</v>
      </c>
      <c r="U1714" t="s">
        <v>32</v>
      </c>
      <c r="V1714">
        <v>3541</v>
      </c>
      <c r="W1714">
        <v>4848</v>
      </c>
      <c r="X1714" t="s">
        <v>132</v>
      </c>
      <c r="Y1714" s="1">
        <v>0.73040430000000001</v>
      </c>
      <c r="AB1714" t="s">
        <v>384</v>
      </c>
      <c r="AC1714" t="s">
        <v>41</v>
      </c>
      <c r="AD1714" t="s">
        <v>26</v>
      </c>
      <c r="AF1714">
        <v>926</v>
      </c>
      <c r="AG1714" t="s">
        <v>132</v>
      </c>
    </row>
    <row r="1715" spans="1:34" x14ac:dyDescent="0.35">
      <c r="A1715" t="s">
        <v>191</v>
      </c>
      <c r="B1715" t="s">
        <v>68</v>
      </c>
      <c r="C1715" t="s">
        <v>27</v>
      </c>
      <c r="D1715">
        <v>1749</v>
      </c>
      <c r="E1715">
        <v>2458</v>
      </c>
      <c r="F1715" t="s">
        <v>132</v>
      </c>
      <c r="G1715" s="1">
        <v>0.71155409999999997</v>
      </c>
      <c r="J1715" t="s">
        <v>390</v>
      </c>
      <c r="K1715" t="s">
        <v>57</v>
      </c>
      <c r="L1715" t="s">
        <v>27</v>
      </c>
      <c r="M1715">
        <v>539</v>
      </c>
      <c r="N1715">
        <v>2197</v>
      </c>
      <c r="O1715" t="s">
        <v>132</v>
      </c>
      <c r="P1715" s="1">
        <v>0.24533460000000001</v>
      </c>
      <c r="S1715" t="s">
        <v>383</v>
      </c>
      <c r="T1715" t="s">
        <v>41</v>
      </c>
      <c r="U1715" t="s">
        <v>703</v>
      </c>
      <c r="V1715">
        <v>6956</v>
      </c>
      <c r="W1715">
        <v>13313</v>
      </c>
      <c r="X1715" t="s">
        <v>132</v>
      </c>
      <c r="Y1715" s="1">
        <v>0.52249679999999998</v>
      </c>
      <c r="AB1715" t="s">
        <v>384</v>
      </c>
      <c r="AC1715" t="s">
        <v>41</v>
      </c>
      <c r="AD1715" t="s">
        <v>27</v>
      </c>
      <c r="AF1715">
        <v>1517</v>
      </c>
      <c r="AG1715" t="s">
        <v>132</v>
      </c>
    </row>
    <row r="1716" spans="1:34" x14ac:dyDescent="0.35">
      <c r="A1716" t="s">
        <v>192</v>
      </c>
      <c r="B1716" t="s">
        <v>41</v>
      </c>
      <c r="C1716" t="s">
        <v>27</v>
      </c>
      <c r="D1716">
        <v>3113</v>
      </c>
      <c r="E1716">
        <v>5011</v>
      </c>
      <c r="F1716" t="s">
        <v>132</v>
      </c>
      <c r="G1716" s="1">
        <v>0.62123329999999999</v>
      </c>
      <c r="J1716" t="s">
        <v>390</v>
      </c>
      <c r="K1716" t="s">
        <v>41</v>
      </c>
      <c r="L1716" t="s">
        <v>26</v>
      </c>
      <c r="N1716">
        <v>1490</v>
      </c>
      <c r="O1716" t="s">
        <v>132</v>
      </c>
      <c r="S1716" t="s">
        <v>383</v>
      </c>
      <c r="T1716" t="s">
        <v>41</v>
      </c>
      <c r="U1716" t="s">
        <v>28</v>
      </c>
      <c r="V1716">
        <v>420</v>
      </c>
      <c r="W1716">
        <v>1410</v>
      </c>
      <c r="X1716" t="s">
        <v>132</v>
      </c>
      <c r="Y1716" s="1">
        <v>0.29787229999999998</v>
      </c>
      <c r="AB1716" t="s">
        <v>385</v>
      </c>
      <c r="AC1716" t="s">
        <v>41</v>
      </c>
      <c r="AD1716" t="s">
        <v>32</v>
      </c>
      <c r="AE1716">
        <v>4658</v>
      </c>
      <c r="AF1716">
        <v>10018</v>
      </c>
      <c r="AG1716" t="s">
        <v>132</v>
      </c>
      <c r="AH1716" s="1">
        <v>0.46496310000000002</v>
      </c>
    </row>
    <row r="1717" spans="1:34" x14ac:dyDescent="0.35">
      <c r="A1717" t="s">
        <v>193</v>
      </c>
      <c r="B1717" t="s">
        <v>41</v>
      </c>
      <c r="C1717" t="s">
        <v>27</v>
      </c>
      <c r="D1717">
        <v>3419</v>
      </c>
      <c r="E1717">
        <v>5115</v>
      </c>
      <c r="F1717" t="s">
        <v>132</v>
      </c>
      <c r="G1717" s="1">
        <v>0.66842619999999997</v>
      </c>
      <c r="J1717" t="s">
        <v>391</v>
      </c>
      <c r="K1717" t="s">
        <v>57</v>
      </c>
      <c r="L1717" t="s">
        <v>32</v>
      </c>
      <c r="M1717">
        <v>5551</v>
      </c>
      <c r="N1717">
        <v>5951</v>
      </c>
      <c r="O1717" t="s">
        <v>132</v>
      </c>
      <c r="P1717" s="1">
        <v>0.93278439999999996</v>
      </c>
      <c r="S1717" t="s">
        <v>383</v>
      </c>
      <c r="T1717" t="s">
        <v>41</v>
      </c>
      <c r="U1717" t="s">
        <v>27</v>
      </c>
      <c r="V1717">
        <v>2</v>
      </c>
      <c r="W1717">
        <v>1751</v>
      </c>
      <c r="X1717" t="s">
        <v>132</v>
      </c>
      <c r="Y1717" s="1">
        <v>1.1421999999999999E-3</v>
      </c>
      <c r="AB1717" t="s">
        <v>385</v>
      </c>
      <c r="AC1717" t="s">
        <v>41</v>
      </c>
      <c r="AD1717" t="s">
        <v>703</v>
      </c>
      <c r="AE1717">
        <v>1428</v>
      </c>
      <c r="AF1717">
        <v>20945</v>
      </c>
      <c r="AG1717" t="s">
        <v>132</v>
      </c>
      <c r="AH1717" s="1">
        <v>6.8178600000000006E-2</v>
      </c>
    </row>
    <row r="1718" spans="1:34" x14ac:dyDescent="0.35">
      <c r="A1718" t="s">
        <v>194</v>
      </c>
      <c r="B1718" t="s">
        <v>41</v>
      </c>
      <c r="C1718" t="s">
        <v>27</v>
      </c>
      <c r="D1718">
        <v>3689</v>
      </c>
      <c r="E1718">
        <v>5281</v>
      </c>
      <c r="F1718" t="s">
        <v>132</v>
      </c>
      <c r="G1718" s="1">
        <v>0.69854190000000005</v>
      </c>
      <c r="J1718" t="s">
        <v>391</v>
      </c>
      <c r="K1718" t="s">
        <v>57</v>
      </c>
      <c r="L1718" t="s">
        <v>703</v>
      </c>
      <c r="M1718">
        <v>9574</v>
      </c>
      <c r="N1718">
        <v>11117</v>
      </c>
      <c r="O1718" t="s">
        <v>132</v>
      </c>
      <c r="P1718" s="1">
        <v>0.86120359999999996</v>
      </c>
      <c r="S1718" t="s">
        <v>383</v>
      </c>
      <c r="T1718" t="s">
        <v>41</v>
      </c>
      <c r="U1718" t="s">
        <v>26</v>
      </c>
      <c r="W1718">
        <v>1077</v>
      </c>
      <c r="X1718" t="s">
        <v>132</v>
      </c>
      <c r="AB1718" t="s">
        <v>385</v>
      </c>
      <c r="AC1718" t="s">
        <v>41</v>
      </c>
      <c r="AD1718" t="s">
        <v>28</v>
      </c>
      <c r="AE1718">
        <v>2</v>
      </c>
      <c r="AF1718">
        <v>2432</v>
      </c>
      <c r="AG1718" t="s">
        <v>132</v>
      </c>
      <c r="AH1718" s="1">
        <v>8.2240000000000004E-4</v>
      </c>
    </row>
    <row r="1719" spans="1:34" x14ac:dyDescent="0.35">
      <c r="A1719" t="s">
        <v>195</v>
      </c>
      <c r="B1719" t="s">
        <v>68</v>
      </c>
      <c r="C1719" t="s">
        <v>27</v>
      </c>
      <c r="D1719">
        <v>4049</v>
      </c>
      <c r="E1719">
        <v>7687</v>
      </c>
      <c r="F1719" t="s">
        <v>132</v>
      </c>
      <c r="G1719" s="1">
        <v>0.52673349999999997</v>
      </c>
      <c r="J1719" t="s">
        <v>391</v>
      </c>
      <c r="K1719" t="s">
        <v>57</v>
      </c>
      <c r="L1719" t="s">
        <v>28</v>
      </c>
      <c r="M1719">
        <v>1023</v>
      </c>
      <c r="N1719">
        <v>1460</v>
      </c>
      <c r="O1719" t="s">
        <v>132</v>
      </c>
      <c r="P1719" s="1">
        <v>0.70068490000000005</v>
      </c>
      <c r="S1719" t="s">
        <v>384</v>
      </c>
      <c r="T1719" t="s">
        <v>41</v>
      </c>
      <c r="U1719" t="s">
        <v>32</v>
      </c>
      <c r="V1719">
        <v>3276</v>
      </c>
      <c r="W1719">
        <v>4118</v>
      </c>
      <c r="X1719" t="s">
        <v>132</v>
      </c>
      <c r="Y1719" s="1">
        <v>0.79553180000000001</v>
      </c>
      <c r="AB1719" t="s">
        <v>385</v>
      </c>
      <c r="AC1719" t="s">
        <v>41</v>
      </c>
      <c r="AD1719" t="s">
        <v>26</v>
      </c>
      <c r="AF1719">
        <v>1443</v>
      </c>
      <c r="AG1719" t="s">
        <v>132</v>
      </c>
    </row>
    <row r="1720" spans="1:34" x14ac:dyDescent="0.35">
      <c r="A1720" t="s">
        <v>196</v>
      </c>
      <c r="B1720" t="s">
        <v>68</v>
      </c>
      <c r="C1720" t="s">
        <v>27</v>
      </c>
      <c r="D1720">
        <v>3446</v>
      </c>
      <c r="E1720">
        <v>6040</v>
      </c>
      <c r="F1720" t="s">
        <v>132</v>
      </c>
      <c r="G1720" s="1">
        <v>0.57052979999999998</v>
      </c>
      <c r="J1720" t="s">
        <v>391</v>
      </c>
      <c r="K1720" t="s">
        <v>57</v>
      </c>
      <c r="L1720" t="s">
        <v>27</v>
      </c>
      <c r="M1720">
        <v>505</v>
      </c>
      <c r="N1720">
        <v>1654</v>
      </c>
      <c r="O1720" t="s">
        <v>132</v>
      </c>
      <c r="P1720" s="1">
        <v>0.30532039999999999</v>
      </c>
      <c r="S1720" t="s">
        <v>384</v>
      </c>
      <c r="T1720" t="s">
        <v>41</v>
      </c>
      <c r="U1720" t="s">
        <v>703</v>
      </c>
      <c r="V1720">
        <v>6459</v>
      </c>
      <c r="W1720">
        <v>11154</v>
      </c>
      <c r="X1720" t="s">
        <v>132</v>
      </c>
      <c r="Y1720" s="1">
        <v>0.5790748</v>
      </c>
      <c r="AB1720" t="s">
        <v>385</v>
      </c>
      <c r="AC1720" t="s">
        <v>41</v>
      </c>
      <c r="AD1720" t="s">
        <v>27</v>
      </c>
      <c r="AF1720">
        <v>2487</v>
      </c>
      <c r="AG1720" t="s">
        <v>132</v>
      </c>
    </row>
    <row r="1721" spans="1:34" x14ac:dyDescent="0.35">
      <c r="A1721" t="s">
        <v>197</v>
      </c>
      <c r="B1721" t="s">
        <v>68</v>
      </c>
      <c r="C1721" t="s">
        <v>27</v>
      </c>
      <c r="D1721">
        <v>608</v>
      </c>
      <c r="E1721">
        <v>1239</v>
      </c>
      <c r="F1721" t="s">
        <v>132</v>
      </c>
      <c r="G1721" s="1">
        <v>0.4907183</v>
      </c>
      <c r="J1721" t="s">
        <v>391</v>
      </c>
      <c r="K1721" t="s">
        <v>41</v>
      </c>
      <c r="L1721" t="s">
        <v>26</v>
      </c>
      <c r="N1721">
        <v>949</v>
      </c>
      <c r="O1721" t="s">
        <v>132</v>
      </c>
      <c r="S1721" t="s">
        <v>384</v>
      </c>
      <c r="T1721" t="s">
        <v>41</v>
      </c>
      <c r="U1721" t="s">
        <v>28</v>
      </c>
      <c r="V1721">
        <v>410</v>
      </c>
      <c r="W1721">
        <v>1126</v>
      </c>
      <c r="X1721" t="s">
        <v>132</v>
      </c>
      <c r="Y1721" s="1">
        <v>0.36412080000000002</v>
      </c>
      <c r="AB1721" t="s">
        <v>386</v>
      </c>
      <c r="AC1721" t="s">
        <v>41</v>
      </c>
      <c r="AD1721" t="s">
        <v>32</v>
      </c>
      <c r="AE1721">
        <v>3563</v>
      </c>
      <c r="AF1721">
        <v>8002</v>
      </c>
      <c r="AG1721" t="s">
        <v>132</v>
      </c>
      <c r="AH1721" s="1">
        <v>0.44526369999999998</v>
      </c>
    </row>
    <row r="1722" spans="1:34" x14ac:dyDescent="0.35">
      <c r="A1722" t="s">
        <v>198</v>
      </c>
      <c r="B1722" t="s">
        <v>68</v>
      </c>
      <c r="C1722" t="s">
        <v>27</v>
      </c>
      <c r="D1722">
        <v>1526</v>
      </c>
      <c r="E1722">
        <v>3190</v>
      </c>
      <c r="F1722" t="s">
        <v>132</v>
      </c>
      <c r="G1722" s="1">
        <v>0.47836990000000001</v>
      </c>
      <c r="J1722" t="s">
        <v>392</v>
      </c>
      <c r="K1722" t="s">
        <v>70</v>
      </c>
      <c r="L1722" t="s">
        <v>32</v>
      </c>
      <c r="M1722">
        <v>7960</v>
      </c>
      <c r="N1722">
        <v>8497</v>
      </c>
      <c r="O1722" t="s">
        <v>42</v>
      </c>
      <c r="P1722" s="1">
        <v>0.9368012</v>
      </c>
      <c r="S1722" t="s">
        <v>384</v>
      </c>
      <c r="T1722" t="s">
        <v>41</v>
      </c>
      <c r="U1722" t="s">
        <v>27</v>
      </c>
      <c r="V1722">
        <v>1</v>
      </c>
      <c r="W1722">
        <v>1517</v>
      </c>
      <c r="X1722" t="s">
        <v>132</v>
      </c>
      <c r="Y1722" s="1">
        <v>6.5919999999999998E-4</v>
      </c>
      <c r="AB1722" t="s">
        <v>386</v>
      </c>
      <c r="AC1722" t="s">
        <v>41</v>
      </c>
      <c r="AD1722" t="s">
        <v>703</v>
      </c>
      <c r="AE1722">
        <v>1538</v>
      </c>
      <c r="AF1722">
        <v>20433</v>
      </c>
      <c r="AG1722" t="s">
        <v>132</v>
      </c>
      <c r="AH1722" s="1">
        <v>7.5270400000000001E-2</v>
      </c>
    </row>
    <row r="1723" spans="1:34" x14ac:dyDescent="0.35">
      <c r="A1723" t="s">
        <v>199</v>
      </c>
      <c r="B1723" t="s">
        <v>41</v>
      </c>
      <c r="C1723" t="s">
        <v>27</v>
      </c>
      <c r="D1723">
        <v>2051</v>
      </c>
      <c r="E1723">
        <v>3783</v>
      </c>
      <c r="F1723" t="s">
        <v>132</v>
      </c>
      <c r="G1723" s="1">
        <v>0.54216229999999999</v>
      </c>
      <c r="J1723" t="s">
        <v>392</v>
      </c>
      <c r="K1723" t="s">
        <v>70</v>
      </c>
      <c r="L1723" t="s">
        <v>703</v>
      </c>
      <c r="M1723">
        <v>16844</v>
      </c>
      <c r="N1723">
        <v>19909</v>
      </c>
      <c r="O1723" t="s">
        <v>42</v>
      </c>
      <c r="P1723" s="1">
        <v>0.84604950000000001</v>
      </c>
      <c r="S1723" t="s">
        <v>384</v>
      </c>
      <c r="T1723" t="s">
        <v>41</v>
      </c>
      <c r="U1723" t="s">
        <v>26</v>
      </c>
      <c r="W1723">
        <v>926</v>
      </c>
      <c r="X1723" t="s">
        <v>132</v>
      </c>
      <c r="AB1723" t="s">
        <v>386</v>
      </c>
      <c r="AC1723" t="s">
        <v>41</v>
      </c>
      <c r="AD1723" t="s">
        <v>28</v>
      </c>
      <c r="AE1723">
        <v>2</v>
      </c>
      <c r="AF1723">
        <v>2448</v>
      </c>
      <c r="AG1723" t="s">
        <v>132</v>
      </c>
      <c r="AH1723" s="1">
        <v>8.1700000000000002E-4</v>
      </c>
    </row>
    <row r="1724" spans="1:34" x14ac:dyDescent="0.35">
      <c r="A1724" t="s">
        <v>200</v>
      </c>
      <c r="B1724" t="s">
        <v>41</v>
      </c>
      <c r="C1724" t="s">
        <v>27</v>
      </c>
      <c r="D1724">
        <v>4938</v>
      </c>
      <c r="E1724">
        <v>8705</v>
      </c>
      <c r="F1724" t="s">
        <v>132</v>
      </c>
      <c r="G1724" s="1">
        <v>0.56726019999999999</v>
      </c>
      <c r="J1724" t="s">
        <v>392</v>
      </c>
      <c r="K1724" t="s">
        <v>70</v>
      </c>
      <c r="L1724" t="s">
        <v>28</v>
      </c>
      <c r="M1724">
        <v>2058</v>
      </c>
      <c r="N1724">
        <v>2840</v>
      </c>
      <c r="O1724" t="s">
        <v>42</v>
      </c>
      <c r="P1724" s="1">
        <v>0.72464790000000001</v>
      </c>
      <c r="S1724" t="s">
        <v>385</v>
      </c>
      <c r="T1724" t="s">
        <v>41</v>
      </c>
      <c r="U1724" t="s">
        <v>32</v>
      </c>
      <c r="V1724">
        <v>7700</v>
      </c>
      <c r="W1724">
        <v>10018</v>
      </c>
      <c r="X1724" t="s">
        <v>132</v>
      </c>
      <c r="Y1724" s="1">
        <v>0.76861650000000004</v>
      </c>
      <c r="AB1724" t="s">
        <v>386</v>
      </c>
      <c r="AC1724" t="s">
        <v>41</v>
      </c>
      <c r="AD1724" t="s">
        <v>26</v>
      </c>
      <c r="AF1724">
        <v>1576</v>
      </c>
      <c r="AG1724" t="s">
        <v>132</v>
      </c>
    </row>
    <row r="1725" spans="1:34" x14ac:dyDescent="0.35">
      <c r="A1725" t="s">
        <v>201</v>
      </c>
      <c r="B1725" t="s">
        <v>41</v>
      </c>
      <c r="C1725" t="s">
        <v>27</v>
      </c>
      <c r="D1725">
        <v>1342</v>
      </c>
      <c r="E1725">
        <v>2522</v>
      </c>
      <c r="F1725" t="s">
        <v>132</v>
      </c>
      <c r="G1725" s="1">
        <v>0.53211739999999996</v>
      </c>
      <c r="J1725" t="s">
        <v>392</v>
      </c>
      <c r="K1725" t="s">
        <v>70</v>
      </c>
      <c r="L1725" t="s">
        <v>27</v>
      </c>
      <c r="M1725">
        <v>758</v>
      </c>
      <c r="N1725">
        <v>3084</v>
      </c>
      <c r="O1725" t="s">
        <v>42</v>
      </c>
      <c r="P1725" s="1">
        <v>0.24578469999999999</v>
      </c>
      <c r="S1725" t="s">
        <v>385</v>
      </c>
      <c r="T1725" t="s">
        <v>41</v>
      </c>
      <c r="U1725" t="s">
        <v>703</v>
      </c>
      <c r="V1725">
        <v>11229</v>
      </c>
      <c r="W1725">
        <v>20945</v>
      </c>
      <c r="X1725" t="s">
        <v>132</v>
      </c>
      <c r="Y1725" s="1">
        <v>0.53611839999999999</v>
      </c>
      <c r="AB1725" t="s">
        <v>386</v>
      </c>
      <c r="AC1725" t="s">
        <v>41</v>
      </c>
      <c r="AD1725" t="s">
        <v>27</v>
      </c>
      <c r="AF1725">
        <v>2761</v>
      </c>
      <c r="AG1725" t="s">
        <v>132</v>
      </c>
    </row>
    <row r="1726" spans="1:34" x14ac:dyDescent="0.35">
      <c r="A1726" t="s">
        <v>202</v>
      </c>
      <c r="B1726" t="s">
        <v>41</v>
      </c>
      <c r="C1726" t="s">
        <v>27</v>
      </c>
      <c r="D1726">
        <v>730</v>
      </c>
      <c r="E1726">
        <v>1214</v>
      </c>
      <c r="F1726" t="s">
        <v>132</v>
      </c>
      <c r="G1726" s="1">
        <v>0.60131789999999996</v>
      </c>
      <c r="J1726" t="s">
        <v>392</v>
      </c>
      <c r="K1726" t="s">
        <v>70</v>
      </c>
      <c r="L1726" t="s">
        <v>26</v>
      </c>
      <c r="M1726">
        <v>2</v>
      </c>
      <c r="N1726">
        <v>1711</v>
      </c>
      <c r="O1726" t="s">
        <v>42</v>
      </c>
      <c r="P1726" s="1">
        <v>1.1689000000000001E-3</v>
      </c>
      <c r="S1726" t="s">
        <v>385</v>
      </c>
      <c r="T1726" t="s">
        <v>41</v>
      </c>
      <c r="U1726" t="s">
        <v>28</v>
      </c>
      <c r="V1726">
        <v>638</v>
      </c>
      <c r="W1726">
        <v>2432</v>
      </c>
      <c r="X1726" t="s">
        <v>132</v>
      </c>
      <c r="Y1726" s="1">
        <v>0.2623355</v>
      </c>
      <c r="AB1726" t="s">
        <v>387</v>
      </c>
      <c r="AC1726" t="s">
        <v>41</v>
      </c>
      <c r="AD1726" t="s">
        <v>32</v>
      </c>
      <c r="AE1726">
        <v>4931</v>
      </c>
      <c r="AF1726">
        <v>10948</v>
      </c>
      <c r="AG1726" t="s">
        <v>132</v>
      </c>
      <c r="AH1726" s="1">
        <v>0.45040190000000002</v>
      </c>
    </row>
    <row r="1727" spans="1:34" x14ac:dyDescent="0.35">
      <c r="A1727" t="s">
        <v>203</v>
      </c>
      <c r="B1727" t="s">
        <v>41</v>
      </c>
      <c r="C1727" t="s">
        <v>27</v>
      </c>
      <c r="D1727">
        <v>2107</v>
      </c>
      <c r="E1727">
        <v>2807</v>
      </c>
      <c r="F1727" t="s">
        <v>132</v>
      </c>
      <c r="G1727" s="1">
        <v>0.7506235</v>
      </c>
      <c r="J1727" t="s">
        <v>393</v>
      </c>
      <c r="K1727" t="s">
        <v>70</v>
      </c>
      <c r="L1727" t="s">
        <v>703</v>
      </c>
      <c r="M1727">
        <v>31083</v>
      </c>
      <c r="N1727">
        <v>31928</v>
      </c>
      <c r="O1727" t="s">
        <v>132</v>
      </c>
      <c r="P1727" s="1">
        <v>0.97353420000000002</v>
      </c>
      <c r="S1727" t="s">
        <v>385</v>
      </c>
      <c r="T1727" t="s">
        <v>41</v>
      </c>
      <c r="U1727" t="s">
        <v>27</v>
      </c>
      <c r="V1727">
        <v>1</v>
      </c>
      <c r="W1727">
        <v>2487</v>
      </c>
      <c r="X1727" t="s">
        <v>132</v>
      </c>
      <c r="Y1727" s="1">
        <v>4.0210000000000002E-4</v>
      </c>
      <c r="AB1727" t="s">
        <v>387</v>
      </c>
      <c r="AC1727" t="s">
        <v>41</v>
      </c>
      <c r="AD1727" t="s">
        <v>703</v>
      </c>
      <c r="AE1727">
        <v>1321</v>
      </c>
      <c r="AF1727">
        <v>21510</v>
      </c>
      <c r="AG1727" t="s">
        <v>132</v>
      </c>
      <c r="AH1727" s="1">
        <v>6.1413299999999997E-2</v>
      </c>
    </row>
    <row r="1728" spans="1:34" x14ac:dyDescent="0.35">
      <c r="A1728" t="s">
        <v>204</v>
      </c>
      <c r="B1728" t="s">
        <v>70</v>
      </c>
      <c r="C1728" t="s">
        <v>27</v>
      </c>
      <c r="D1728">
        <v>1356</v>
      </c>
      <c r="E1728">
        <v>3350</v>
      </c>
      <c r="F1728" t="s">
        <v>132</v>
      </c>
      <c r="G1728" s="1">
        <v>0.40477610000000003</v>
      </c>
      <c r="J1728" t="s">
        <v>393</v>
      </c>
      <c r="K1728" t="s">
        <v>70</v>
      </c>
      <c r="L1728" t="s">
        <v>32</v>
      </c>
      <c r="M1728">
        <v>10035</v>
      </c>
      <c r="N1728">
        <v>11153</v>
      </c>
      <c r="O1728" t="s">
        <v>132</v>
      </c>
      <c r="P1728" s="1">
        <v>0.8997579</v>
      </c>
      <c r="S1728" t="s">
        <v>385</v>
      </c>
      <c r="T1728" t="s">
        <v>41</v>
      </c>
      <c r="U1728" t="s">
        <v>26</v>
      </c>
      <c r="W1728">
        <v>1443</v>
      </c>
      <c r="X1728" t="s">
        <v>132</v>
      </c>
      <c r="AB1728" t="s">
        <v>387</v>
      </c>
      <c r="AC1728" t="s">
        <v>41</v>
      </c>
      <c r="AD1728" t="s">
        <v>28</v>
      </c>
      <c r="AE1728">
        <v>2</v>
      </c>
      <c r="AF1728">
        <v>2504</v>
      </c>
      <c r="AG1728" t="s">
        <v>132</v>
      </c>
      <c r="AH1728" s="1">
        <v>7.9869999999999995E-4</v>
      </c>
    </row>
    <row r="1729" spans="1:33" x14ac:dyDescent="0.35">
      <c r="A1729" t="s">
        <v>205</v>
      </c>
      <c r="B1729" t="s">
        <v>41</v>
      </c>
      <c r="C1729" t="s">
        <v>27</v>
      </c>
      <c r="D1729">
        <v>5</v>
      </c>
      <c r="E1729">
        <v>6</v>
      </c>
      <c r="F1729" t="s">
        <v>132</v>
      </c>
      <c r="G1729" s="1">
        <v>0.83333330000000005</v>
      </c>
      <c r="J1729" t="s">
        <v>393</v>
      </c>
      <c r="K1729" t="s">
        <v>70</v>
      </c>
      <c r="L1729" t="s">
        <v>28</v>
      </c>
      <c r="M1729">
        <v>3607</v>
      </c>
      <c r="N1729">
        <v>4824</v>
      </c>
      <c r="O1729" t="s">
        <v>132</v>
      </c>
      <c r="P1729" s="1">
        <v>0.74771969999999999</v>
      </c>
      <c r="S1729" t="s">
        <v>386</v>
      </c>
      <c r="T1729" t="s">
        <v>41</v>
      </c>
      <c r="U1729" t="s">
        <v>32</v>
      </c>
      <c r="V1729">
        <v>6430</v>
      </c>
      <c r="W1729">
        <v>8002</v>
      </c>
      <c r="X1729" t="s">
        <v>132</v>
      </c>
      <c r="Y1729" s="1">
        <v>0.80354910000000002</v>
      </c>
      <c r="AB1729" t="s">
        <v>387</v>
      </c>
      <c r="AC1729" t="s">
        <v>41</v>
      </c>
      <c r="AD1729" t="s">
        <v>26</v>
      </c>
      <c r="AF1729">
        <v>1597</v>
      </c>
      <c r="AG1729" t="s">
        <v>132</v>
      </c>
    </row>
    <row r="1730" spans="1:33" x14ac:dyDescent="0.35">
      <c r="A1730" t="s">
        <v>206</v>
      </c>
      <c r="B1730" t="s">
        <v>41</v>
      </c>
      <c r="C1730" t="s">
        <v>27</v>
      </c>
      <c r="D1730">
        <v>635</v>
      </c>
      <c r="E1730">
        <v>1364</v>
      </c>
      <c r="F1730" t="s">
        <v>132</v>
      </c>
      <c r="G1730" s="1">
        <v>0.46554250000000003</v>
      </c>
      <c r="J1730" t="s">
        <v>393</v>
      </c>
      <c r="K1730" t="s">
        <v>70</v>
      </c>
      <c r="L1730" t="s">
        <v>27</v>
      </c>
      <c r="M1730">
        <v>1133</v>
      </c>
      <c r="N1730">
        <v>4654</v>
      </c>
      <c r="O1730" t="s">
        <v>132</v>
      </c>
      <c r="P1730" s="1">
        <v>0.24344650000000001</v>
      </c>
      <c r="S1730" t="s">
        <v>386</v>
      </c>
      <c r="T1730" t="s">
        <v>41</v>
      </c>
      <c r="U1730" t="s">
        <v>703</v>
      </c>
      <c r="V1730">
        <v>11067</v>
      </c>
      <c r="W1730">
        <v>20433</v>
      </c>
      <c r="X1730" t="s">
        <v>132</v>
      </c>
      <c r="Y1730" s="1">
        <v>0.54162379999999999</v>
      </c>
      <c r="AB1730" t="s">
        <v>387</v>
      </c>
      <c r="AC1730" t="s">
        <v>41</v>
      </c>
      <c r="AD1730" t="s">
        <v>27</v>
      </c>
      <c r="AF1730">
        <v>2623</v>
      </c>
      <c r="AG1730" t="s">
        <v>132</v>
      </c>
    </row>
    <row r="1731" spans="1:33" x14ac:dyDescent="0.35">
      <c r="A1731" t="s">
        <v>207</v>
      </c>
      <c r="B1731" t="s">
        <v>68</v>
      </c>
      <c r="C1731" t="s">
        <v>27</v>
      </c>
      <c r="D1731">
        <v>694</v>
      </c>
      <c r="E1731">
        <v>1755</v>
      </c>
      <c r="F1731" t="s">
        <v>132</v>
      </c>
      <c r="G1731" s="1">
        <v>0.3954416</v>
      </c>
      <c r="J1731" t="s">
        <v>393</v>
      </c>
      <c r="K1731" t="s">
        <v>41</v>
      </c>
      <c r="L1731" t="s">
        <v>26</v>
      </c>
      <c r="N1731">
        <v>2681</v>
      </c>
      <c r="O1731" t="s">
        <v>132</v>
      </c>
      <c r="S1731" t="s">
        <v>386</v>
      </c>
      <c r="T1731" t="s">
        <v>41</v>
      </c>
      <c r="U1731" t="s">
        <v>28</v>
      </c>
      <c r="V1731">
        <v>650</v>
      </c>
      <c r="W1731">
        <v>2448</v>
      </c>
      <c r="X1731" t="s">
        <v>132</v>
      </c>
      <c r="Y1731" s="1">
        <v>0.26552290000000001</v>
      </c>
      <c r="AB1731" t="s">
        <v>388</v>
      </c>
      <c r="AC1731" t="s">
        <v>41</v>
      </c>
      <c r="AD1731" t="s">
        <v>26</v>
      </c>
      <c r="AF1731">
        <v>601</v>
      </c>
      <c r="AG1731" t="s">
        <v>132</v>
      </c>
    </row>
    <row r="1732" spans="1:33" x14ac:dyDescent="0.35">
      <c r="A1732" t="s">
        <v>208</v>
      </c>
      <c r="B1732" t="s">
        <v>41</v>
      </c>
      <c r="C1732" t="s">
        <v>27</v>
      </c>
      <c r="D1732">
        <v>839</v>
      </c>
      <c r="E1732">
        <v>1964</v>
      </c>
      <c r="F1732" t="s">
        <v>132</v>
      </c>
      <c r="G1732" s="1">
        <v>0.4271894</v>
      </c>
      <c r="J1732" t="s">
        <v>394</v>
      </c>
      <c r="K1732" t="s">
        <v>70</v>
      </c>
      <c r="L1732" t="s">
        <v>703</v>
      </c>
      <c r="M1732">
        <v>29368</v>
      </c>
      <c r="N1732">
        <v>24153</v>
      </c>
      <c r="O1732" t="s">
        <v>132</v>
      </c>
      <c r="P1732" s="1">
        <v>1</v>
      </c>
      <c r="S1732" t="s">
        <v>386</v>
      </c>
      <c r="T1732" t="s">
        <v>41</v>
      </c>
      <c r="U1732" t="s">
        <v>26</v>
      </c>
      <c r="W1732">
        <v>1576</v>
      </c>
      <c r="X1732" t="s">
        <v>132</v>
      </c>
      <c r="AB1732" t="s">
        <v>388</v>
      </c>
      <c r="AC1732" t="s">
        <v>41</v>
      </c>
      <c r="AD1732" t="s">
        <v>28</v>
      </c>
      <c r="AF1732">
        <v>895</v>
      </c>
      <c r="AG1732" t="s">
        <v>132</v>
      </c>
    </row>
    <row r="1733" spans="1:33" x14ac:dyDescent="0.35">
      <c r="A1733" t="s">
        <v>209</v>
      </c>
      <c r="B1733" t="s">
        <v>68</v>
      </c>
      <c r="C1733" t="s">
        <v>27</v>
      </c>
      <c r="D1733">
        <v>1360</v>
      </c>
      <c r="E1733">
        <v>3014</v>
      </c>
      <c r="F1733" t="s">
        <v>132</v>
      </c>
      <c r="G1733" s="1">
        <v>0.45122760000000001</v>
      </c>
      <c r="J1733" t="s">
        <v>394</v>
      </c>
      <c r="K1733" t="s">
        <v>70</v>
      </c>
      <c r="L1733" t="s">
        <v>32</v>
      </c>
      <c r="M1733">
        <v>8699</v>
      </c>
      <c r="N1733">
        <v>9513</v>
      </c>
      <c r="O1733" t="s">
        <v>132</v>
      </c>
      <c r="P1733" s="1">
        <v>0.91443289999999999</v>
      </c>
      <c r="S1733" t="s">
        <v>386</v>
      </c>
      <c r="T1733" t="s">
        <v>41</v>
      </c>
      <c r="U1733" t="s">
        <v>27</v>
      </c>
      <c r="W1733">
        <v>2761</v>
      </c>
      <c r="X1733" t="s">
        <v>132</v>
      </c>
      <c r="AB1733" t="s">
        <v>388</v>
      </c>
      <c r="AC1733" t="s">
        <v>41</v>
      </c>
      <c r="AD1733" t="s">
        <v>27</v>
      </c>
      <c r="AF1733">
        <v>915</v>
      </c>
      <c r="AG1733" t="s">
        <v>132</v>
      </c>
    </row>
    <row r="1734" spans="1:33" x14ac:dyDescent="0.35">
      <c r="A1734" t="s">
        <v>210</v>
      </c>
      <c r="B1734" t="s">
        <v>41</v>
      </c>
      <c r="C1734" t="s">
        <v>27</v>
      </c>
      <c r="D1734">
        <v>1699</v>
      </c>
      <c r="E1734">
        <v>4196</v>
      </c>
      <c r="F1734" t="s">
        <v>132</v>
      </c>
      <c r="G1734" s="1">
        <v>0.40490939999999997</v>
      </c>
      <c r="J1734" t="s">
        <v>394</v>
      </c>
      <c r="K1734" t="s">
        <v>70</v>
      </c>
      <c r="L1734" t="s">
        <v>28</v>
      </c>
      <c r="M1734">
        <v>2388</v>
      </c>
      <c r="N1734">
        <v>2923</v>
      </c>
      <c r="O1734" t="s">
        <v>132</v>
      </c>
      <c r="P1734" s="1">
        <v>0.8169689</v>
      </c>
      <c r="S1734" t="s">
        <v>387</v>
      </c>
      <c r="T1734" t="s">
        <v>41</v>
      </c>
      <c r="U1734" t="s">
        <v>32</v>
      </c>
      <c r="V1734">
        <v>8685</v>
      </c>
      <c r="W1734">
        <v>10948</v>
      </c>
      <c r="X1734" t="s">
        <v>132</v>
      </c>
      <c r="Y1734" s="1">
        <v>0.79329559999999999</v>
      </c>
      <c r="AB1734" t="s">
        <v>389</v>
      </c>
      <c r="AC1734" t="s">
        <v>41</v>
      </c>
      <c r="AD1734" t="s">
        <v>26</v>
      </c>
      <c r="AF1734">
        <v>1365</v>
      </c>
      <c r="AG1734" t="s">
        <v>132</v>
      </c>
    </row>
    <row r="1735" spans="1:33" x14ac:dyDescent="0.35">
      <c r="A1735" t="s">
        <v>211</v>
      </c>
      <c r="B1735" t="s">
        <v>68</v>
      </c>
      <c r="C1735" t="s">
        <v>27</v>
      </c>
      <c r="D1735">
        <v>2678</v>
      </c>
      <c r="E1735">
        <v>6105</v>
      </c>
      <c r="F1735" t="s">
        <v>132</v>
      </c>
      <c r="G1735" s="1">
        <v>0.43865680000000001</v>
      </c>
      <c r="J1735" t="s">
        <v>394</v>
      </c>
      <c r="K1735" t="s">
        <v>70</v>
      </c>
      <c r="L1735" t="s">
        <v>27</v>
      </c>
      <c r="M1735">
        <v>868</v>
      </c>
      <c r="N1735">
        <v>3198</v>
      </c>
      <c r="O1735" t="s">
        <v>132</v>
      </c>
      <c r="P1735" s="1">
        <v>0.27141959999999998</v>
      </c>
      <c r="S1735" t="s">
        <v>387</v>
      </c>
      <c r="T1735" t="s">
        <v>41</v>
      </c>
      <c r="U1735" t="s">
        <v>703</v>
      </c>
      <c r="V1735">
        <v>10411</v>
      </c>
      <c r="W1735">
        <v>21510</v>
      </c>
      <c r="X1735" t="s">
        <v>132</v>
      </c>
      <c r="Y1735" s="1">
        <v>0.48400739999999998</v>
      </c>
      <c r="AB1735" t="s">
        <v>389</v>
      </c>
      <c r="AC1735" t="s">
        <v>41</v>
      </c>
      <c r="AD1735" t="s">
        <v>27</v>
      </c>
      <c r="AF1735">
        <v>2102</v>
      </c>
      <c r="AG1735" t="s">
        <v>132</v>
      </c>
    </row>
    <row r="1736" spans="1:33" x14ac:dyDescent="0.35">
      <c r="A1736" t="s">
        <v>212</v>
      </c>
      <c r="B1736" t="s">
        <v>68</v>
      </c>
      <c r="C1736" t="s">
        <v>27</v>
      </c>
      <c r="D1736">
        <v>1108</v>
      </c>
      <c r="E1736">
        <v>2203</v>
      </c>
      <c r="F1736" t="s">
        <v>132</v>
      </c>
      <c r="G1736" s="1">
        <v>0.50295049999999997</v>
      </c>
      <c r="J1736" t="s">
        <v>394</v>
      </c>
      <c r="K1736" t="s">
        <v>70</v>
      </c>
      <c r="L1736" t="s">
        <v>26</v>
      </c>
      <c r="M1736">
        <v>1</v>
      </c>
      <c r="N1736">
        <v>2000</v>
      </c>
      <c r="O1736" t="s">
        <v>132</v>
      </c>
      <c r="P1736" s="1">
        <v>5.0000000000000001E-4</v>
      </c>
      <c r="S1736" t="s">
        <v>387</v>
      </c>
      <c r="T1736" t="s">
        <v>41</v>
      </c>
      <c r="U1736" t="s">
        <v>28</v>
      </c>
      <c r="V1736">
        <v>527</v>
      </c>
      <c r="W1736">
        <v>2504</v>
      </c>
      <c r="X1736" t="s">
        <v>132</v>
      </c>
      <c r="Y1736" s="1">
        <v>0.21046329999999999</v>
      </c>
      <c r="AB1736" t="s">
        <v>390</v>
      </c>
      <c r="AC1736" t="s">
        <v>41</v>
      </c>
      <c r="AD1736" t="s">
        <v>26</v>
      </c>
      <c r="AF1736">
        <v>1490</v>
      </c>
      <c r="AG1736" t="s">
        <v>132</v>
      </c>
    </row>
    <row r="1737" spans="1:33" x14ac:dyDescent="0.35">
      <c r="A1737" t="s">
        <v>213</v>
      </c>
      <c r="B1737" t="s">
        <v>41</v>
      </c>
      <c r="C1737" t="s">
        <v>27</v>
      </c>
      <c r="D1737">
        <v>512</v>
      </c>
      <c r="E1737">
        <v>965</v>
      </c>
      <c r="F1737" t="s">
        <v>132</v>
      </c>
      <c r="G1737" s="1">
        <v>0.53056999999999999</v>
      </c>
      <c r="J1737" t="s">
        <v>395</v>
      </c>
      <c r="K1737" t="s">
        <v>41</v>
      </c>
      <c r="L1737" t="s">
        <v>32</v>
      </c>
      <c r="M1737">
        <v>11824</v>
      </c>
      <c r="N1737">
        <v>13289</v>
      </c>
      <c r="O1737" t="s">
        <v>143</v>
      </c>
      <c r="P1737" s="1">
        <v>0.88975850000000001</v>
      </c>
      <c r="S1737" t="s">
        <v>387</v>
      </c>
      <c r="T1737" t="s">
        <v>41</v>
      </c>
      <c r="U1737" t="s">
        <v>27</v>
      </c>
      <c r="V1737">
        <v>2</v>
      </c>
      <c r="W1737">
        <v>2623</v>
      </c>
      <c r="X1737" t="s">
        <v>132</v>
      </c>
      <c r="Y1737" s="1">
        <v>7.6250000000000005E-4</v>
      </c>
      <c r="AB1737" t="s">
        <v>390</v>
      </c>
      <c r="AC1737" t="s">
        <v>41</v>
      </c>
      <c r="AD1737" t="s">
        <v>27</v>
      </c>
      <c r="AF1737">
        <v>2197</v>
      </c>
      <c r="AG1737" t="s">
        <v>132</v>
      </c>
    </row>
    <row r="1738" spans="1:33" x14ac:dyDescent="0.35">
      <c r="A1738" t="s">
        <v>214</v>
      </c>
      <c r="B1738" t="s">
        <v>41</v>
      </c>
      <c r="C1738" t="s">
        <v>27</v>
      </c>
      <c r="D1738">
        <v>938</v>
      </c>
      <c r="E1738">
        <v>1520</v>
      </c>
      <c r="F1738" t="s">
        <v>132</v>
      </c>
      <c r="G1738" s="1">
        <v>0.61710520000000002</v>
      </c>
      <c r="J1738" t="s">
        <v>395</v>
      </c>
      <c r="K1738" t="s">
        <v>41</v>
      </c>
      <c r="L1738" t="s">
        <v>703</v>
      </c>
      <c r="M1738">
        <v>15688</v>
      </c>
      <c r="N1738">
        <v>21439</v>
      </c>
      <c r="O1738" t="s">
        <v>143</v>
      </c>
      <c r="P1738" s="1">
        <v>0.73175049999999997</v>
      </c>
      <c r="S1738" t="s">
        <v>387</v>
      </c>
      <c r="T1738" t="s">
        <v>41</v>
      </c>
      <c r="U1738" t="s">
        <v>26</v>
      </c>
      <c r="W1738">
        <v>1597</v>
      </c>
      <c r="X1738" t="s">
        <v>132</v>
      </c>
      <c r="AB1738" t="s">
        <v>391</v>
      </c>
      <c r="AC1738" t="s">
        <v>41</v>
      </c>
      <c r="AD1738" t="s">
        <v>26</v>
      </c>
      <c r="AF1738">
        <v>949</v>
      </c>
      <c r="AG1738" t="s">
        <v>132</v>
      </c>
    </row>
    <row r="1739" spans="1:33" x14ac:dyDescent="0.35">
      <c r="A1739" t="s">
        <v>215</v>
      </c>
      <c r="B1739" t="s">
        <v>41</v>
      </c>
      <c r="C1739" t="s">
        <v>27</v>
      </c>
      <c r="D1739">
        <v>877</v>
      </c>
      <c r="E1739">
        <v>1288</v>
      </c>
      <c r="F1739" t="s">
        <v>132</v>
      </c>
      <c r="G1739" s="1">
        <v>0.68090059999999997</v>
      </c>
      <c r="J1739" t="s">
        <v>395</v>
      </c>
      <c r="K1739" t="s">
        <v>41</v>
      </c>
      <c r="L1739" t="s">
        <v>28</v>
      </c>
      <c r="M1739">
        <v>1936</v>
      </c>
      <c r="N1739">
        <v>2800</v>
      </c>
      <c r="O1739" t="s">
        <v>143</v>
      </c>
      <c r="P1739" s="1">
        <v>0.6914285</v>
      </c>
      <c r="S1739" t="s">
        <v>388</v>
      </c>
      <c r="T1739" t="s">
        <v>41</v>
      </c>
      <c r="U1739" t="s">
        <v>26</v>
      </c>
      <c r="W1739">
        <v>601</v>
      </c>
      <c r="X1739" t="s">
        <v>132</v>
      </c>
      <c r="AB1739" t="s">
        <v>391</v>
      </c>
      <c r="AC1739" t="s">
        <v>41</v>
      </c>
      <c r="AD1739" t="s">
        <v>27</v>
      </c>
      <c r="AF1739">
        <v>1654</v>
      </c>
      <c r="AG1739" t="s">
        <v>132</v>
      </c>
    </row>
    <row r="1740" spans="1:33" x14ac:dyDescent="0.35">
      <c r="A1740" t="s">
        <v>216</v>
      </c>
      <c r="B1740" t="s">
        <v>41</v>
      </c>
      <c r="C1740" t="s">
        <v>27</v>
      </c>
      <c r="D1740">
        <v>1330</v>
      </c>
      <c r="E1740">
        <v>2222</v>
      </c>
      <c r="F1740" t="s">
        <v>132</v>
      </c>
      <c r="G1740" s="1">
        <v>0.59855990000000003</v>
      </c>
      <c r="J1740" t="s">
        <v>395</v>
      </c>
      <c r="K1740" t="s">
        <v>41</v>
      </c>
      <c r="L1740" t="s">
        <v>27</v>
      </c>
      <c r="M1740">
        <v>1003</v>
      </c>
      <c r="N1740">
        <v>3527</v>
      </c>
      <c r="O1740" t="s">
        <v>143</v>
      </c>
      <c r="P1740" s="1">
        <v>0.28437770000000001</v>
      </c>
      <c r="S1740" t="s">
        <v>389</v>
      </c>
      <c r="T1740" t="s">
        <v>41</v>
      </c>
      <c r="U1740" t="s">
        <v>26</v>
      </c>
      <c r="W1740">
        <v>1365</v>
      </c>
      <c r="X1740" t="s">
        <v>132</v>
      </c>
      <c r="AB1740" t="s">
        <v>392</v>
      </c>
      <c r="AC1740" t="s">
        <v>41</v>
      </c>
      <c r="AD1740" t="s">
        <v>26</v>
      </c>
      <c r="AF1740">
        <v>1711</v>
      </c>
      <c r="AG1740" t="s">
        <v>42</v>
      </c>
    </row>
    <row r="1741" spans="1:33" x14ac:dyDescent="0.35">
      <c r="A1741" t="s">
        <v>217</v>
      </c>
      <c r="B1741" t="s">
        <v>68</v>
      </c>
      <c r="C1741" t="s">
        <v>27</v>
      </c>
      <c r="D1741">
        <v>632</v>
      </c>
      <c r="E1741">
        <v>1226</v>
      </c>
      <c r="F1741" t="s">
        <v>132</v>
      </c>
      <c r="G1741" s="1">
        <v>0.5154976</v>
      </c>
      <c r="J1741" t="s">
        <v>395</v>
      </c>
      <c r="K1741" t="s">
        <v>41</v>
      </c>
      <c r="L1741" t="s">
        <v>26</v>
      </c>
      <c r="N1741">
        <v>2050</v>
      </c>
      <c r="O1741" t="s">
        <v>143</v>
      </c>
      <c r="S1741" t="s">
        <v>389</v>
      </c>
      <c r="T1741" t="s">
        <v>41</v>
      </c>
      <c r="U1741" t="s">
        <v>27</v>
      </c>
      <c r="W1741">
        <v>2102</v>
      </c>
      <c r="X1741" t="s">
        <v>132</v>
      </c>
      <c r="AB1741" t="s">
        <v>392</v>
      </c>
      <c r="AC1741" t="s">
        <v>41</v>
      </c>
      <c r="AD1741" t="s">
        <v>27</v>
      </c>
      <c r="AF1741">
        <v>3084</v>
      </c>
      <c r="AG1741" t="s">
        <v>42</v>
      </c>
    </row>
    <row r="1742" spans="1:33" x14ac:dyDescent="0.35">
      <c r="A1742" t="s">
        <v>218</v>
      </c>
      <c r="B1742" t="s">
        <v>68</v>
      </c>
      <c r="C1742" t="s">
        <v>27</v>
      </c>
      <c r="D1742">
        <v>1753</v>
      </c>
      <c r="E1742">
        <v>3228</v>
      </c>
      <c r="F1742" t="s">
        <v>132</v>
      </c>
      <c r="G1742" s="1">
        <v>0.54306069999999995</v>
      </c>
      <c r="J1742" t="s">
        <v>396</v>
      </c>
      <c r="K1742" t="s">
        <v>41</v>
      </c>
      <c r="L1742" t="s">
        <v>32</v>
      </c>
      <c r="M1742">
        <v>19778</v>
      </c>
      <c r="N1742">
        <v>22468</v>
      </c>
      <c r="O1742" t="s">
        <v>143</v>
      </c>
      <c r="P1742" s="1">
        <v>0.88027420000000001</v>
      </c>
      <c r="S1742" t="s">
        <v>390</v>
      </c>
      <c r="T1742" t="s">
        <v>41</v>
      </c>
      <c r="U1742" t="s">
        <v>26</v>
      </c>
      <c r="W1742">
        <v>1490</v>
      </c>
      <c r="X1742" t="s">
        <v>132</v>
      </c>
      <c r="AB1742" t="s">
        <v>393</v>
      </c>
      <c r="AC1742" t="s">
        <v>41</v>
      </c>
      <c r="AD1742" t="s">
        <v>26</v>
      </c>
      <c r="AF1742">
        <v>2681</v>
      </c>
      <c r="AG1742" t="s">
        <v>132</v>
      </c>
    </row>
    <row r="1743" spans="1:33" x14ac:dyDescent="0.35">
      <c r="A1743" t="s">
        <v>219</v>
      </c>
      <c r="B1743" t="s">
        <v>68</v>
      </c>
      <c r="C1743" t="s">
        <v>27</v>
      </c>
      <c r="D1743">
        <v>5534</v>
      </c>
      <c r="E1743">
        <v>9680</v>
      </c>
      <c r="F1743" t="s">
        <v>132</v>
      </c>
      <c r="G1743" s="1">
        <v>0.57169420000000004</v>
      </c>
      <c r="J1743" t="s">
        <v>396</v>
      </c>
      <c r="K1743" t="s">
        <v>41</v>
      </c>
      <c r="L1743" t="s">
        <v>28</v>
      </c>
      <c r="M1743">
        <v>5814</v>
      </c>
      <c r="N1743">
        <v>7064</v>
      </c>
      <c r="O1743" t="s">
        <v>143</v>
      </c>
      <c r="P1743" s="1">
        <v>0.82304639999999996</v>
      </c>
      <c r="S1743" t="s">
        <v>390</v>
      </c>
      <c r="T1743" t="s">
        <v>41</v>
      </c>
      <c r="U1743" t="s">
        <v>27</v>
      </c>
      <c r="W1743">
        <v>2197</v>
      </c>
      <c r="X1743" t="s">
        <v>132</v>
      </c>
      <c r="AB1743" t="s">
        <v>393</v>
      </c>
      <c r="AC1743" t="s">
        <v>41</v>
      </c>
      <c r="AD1743" t="s">
        <v>27</v>
      </c>
      <c r="AF1743">
        <v>4654</v>
      </c>
      <c r="AG1743" t="s">
        <v>132</v>
      </c>
    </row>
    <row r="1744" spans="1:33" x14ac:dyDescent="0.35">
      <c r="A1744" t="s">
        <v>220</v>
      </c>
      <c r="B1744" t="s">
        <v>68</v>
      </c>
      <c r="C1744" t="s">
        <v>27</v>
      </c>
      <c r="D1744">
        <v>4375</v>
      </c>
      <c r="E1744">
        <v>7515</v>
      </c>
      <c r="F1744" t="s">
        <v>132</v>
      </c>
      <c r="G1744" s="1">
        <v>0.58216900000000005</v>
      </c>
      <c r="J1744" t="s">
        <v>396</v>
      </c>
      <c r="K1744" t="s">
        <v>41</v>
      </c>
      <c r="L1744" t="s">
        <v>703</v>
      </c>
      <c r="M1744">
        <v>38498</v>
      </c>
      <c r="N1744">
        <v>47510</v>
      </c>
      <c r="O1744" t="s">
        <v>143</v>
      </c>
      <c r="P1744" s="1">
        <v>0.81031359999999997</v>
      </c>
      <c r="S1744" t="s">
        <v>391</v>
      </c>
      <c r="T1744" t="s">
        <v>41</v>
      </c>
      <c r="U1744" t="s">
        <v>26</v>
      </c>
      <c r="W1744">
        <v>949</v>
      </c>
      <c r="X1744" t="s">
        <v>132</v>
      </c>
      <c r="AB1744" t="s">
        <v>394</v>
      </c>
      <c r="AC1744" t="s">
        <v>41</v>
      </c>
      <c r="AD1744" t="s">
        <v>26</v>
      </c>
      <c r="AF1744">
        <v>2000</v>
      </c>
      <c r="AG1744" t="s">
        <v>132</v>
      </c>
    </row>
    <row r="1745" spans="1:34" x14ac:dyDescent="0.35">
      <c r="A1745" t="s">
        <v>221</v>
      </c>
      <c r="B1745" t="s">
        <v>68</v>
      </c>
      <c r="C1745" t="s">
        <v>27</v>
      </c>
      <c r="D1745">
        <v>1439</v>
      </c>
      <c r="E1745">
        <v>2886</v>
      </c>
      <c r="F1745" t="s">
        <v>132</v>
      </c>
      <c r="G1745" s="1">
        <v>0.498614</v>
      </c>
      <c r="J1745" t="s">
        <v>396</v>
      </c>
      <c r="K1745" t="s">
        <v>41</v>
      </c>
      <c r="L1745" t="s">
        <v>27</v>
      </c>
      <c r="M1745">
        <v>4048</v>
      </c>
      <c r="N1745">
        <v>7476</v>
      </c>
      <c r="O1745" t="s">
        <v>143</v>
      </c>
      <c r="P1745" s="1">
        <v>0.541466</v>
      </c>
      <c r="S1745" t="s">
        <v>392</v>
      </c>
      <c r="T1745" t="s">
        <v>41</v>
      </c>
      <c r="U1745" t="s">
        <v>26</v>
      </c>
      <c r="W1745">
        <v>1711</v>
      </c>
      <c r="X1745" t="s">
        <v>42</v>
      </c>
      <c r="AB1745" t="s">
        <v>394</v>
      </c>
      <c r="AC1745" t="s">
        <v>41</v>
      </c>
      <c r="AD1745" t="s">
        <v>27</v>
      </c>
      <c r="AF1745">
        <v>3198</v>
      </c>
      <c r="AG1745" t="s">
        <v>132</v>
      </c>
    </row>
    <row r="1746" spans="1:34" x14ac:dyDescent="0.35">
      <c r="A1746" t="s">
        <v>222</v>
      </c>
      <c r="B1746" t="s">
        <v>41</v>
      </c>
      <c r="C1746" t="s">
        <v>27</v>
      </c>
      <c r="D1746">
        <v>4</v>
      </c>
      <c r="E1746">
        <v>2</v>
      </c>
      <c r="F1746" t="s">
        <v>132</v>
      </c>
      <c r="G1746" s="1">
        <v>1</v>
      </c>
      <c r="J1746" t="s">
        <v>396</v>
      </c>
      <c r="K1746" t="s">
        <v>41</v>
      </c>
      <c r="L1746" t="s">
        <v>26</v>
      </c>
      <c r="M1746">
        <v>3</v>
      </c>
      <c r="N1746">
        <v>4270</v>
      </c>
      <c r="O1746" t="s">
        <v>143</v>
      </c>
      <c r="P1746" s="1">
        <v>7.0259999999999995E-4</v>
      </c>
      <c r="S1746" t="s">
        <v>393</v>
      </c>
      <c r="T1746" t="s">
        <v>41</v>
      </c>
      <c r="U1746" t="s">
        <v>26</v>
      </c>
      <c r="W1746">
        <v>2681</v>
      </c>
      <c r="X1746" t="s">
        <v>132</v>
      </c>
      <c r="AB1746" t="s">
        <v>395</v>
      </c>
      <c r="AC1746" t="s">
        <v>41</v>
      </c>
      <c r="AD1746" t="s">
        <v>32</v>
      </c>
      <c r="AE1746">
        <v>5707</v>
      </c>
      <c r="AF1746">
        <v>13289</v>
      </c>
      <c r="AG1746" t="s">
        <v>143</v>
      </c>
      <c r="AH1746" s="1">
        <v>0.42945290000000003</v>
      </c>
    </row>
    <row r="1747" spans="1:34" x14ac:dyDescent="0.35">
      <c r="A1747" t="s">
        <v>223</v>
      </c>
      <c r="B1747" t="s">
        <v>41</v>
      </c>
      <c r="C1747" t="s">
        <v>27</v>
      </c>
      <c r="D1747">
        <v>2</v>
      </c>
      <c r="E1747">
        <v>3</v>
      </c>
      <c r="F1747" t="s">
        <v>132</v>
      </c>
      <c r="G1747" s="1">
        <v>0.66666669999999995</v>
      </c>
      <c r="J1747" t="s">
        <v>397</v>
      </c>
      <c r="K1747" t="s">
        <v>41</v>
      </c>
      <c r="L1747" t="s">
        <v>32</v>
      </c>
      <c r="M1747">
        <v>4340</v>
      </c>
      <c r="N1747">
        <v>4947</v>
      </c>
      <c r="O1747" t="s">
        <v>132</v>
      </c>
      <c r="P1747" s="1">
        <v>0.87729939999999995</v>
      </c>
      <c r="S1747" t="s">
        <v>393</v>
      </c>
      <c r="T1747" t="s">
        <v>41</v>
      </c>
      <c r="U1747" t="s">
        <v>27</v>
      </c>
      <c r="W1747">
        <v>4654</v>
      </c>
      <c r="X1747" t="s">
        <v>132</v>
      </c>
      <c r="AB1747" t="s">
        <v>395</v>
      </c>
      <c r="AC1747" t="s">
        <v>41</v>
      </c>
      <c r="AD1747" t="s">
        <v>703</v>
      </c>
      <c r="AE1747">
        <v>820</v>
      </c>
      <c r="AF1747">
        <v>21439</v>
      </c>
      <c r="AG1747" t="s">
        <v>143</v>
      </c>
      <c r="AH1747" s="1">
        <v>3.82481E-2</v>
      </c>
    </row>
    <row r="1748" spans="1:34" x14ac:dyDescent="0.35">
      <c r="A1748" t="s">
        <v>224</v>
      </c>
      <c r="B1748" t="s">
        <v>68</v>
      </c>
      <c r="C1748" t="s">
        <v>27</v>
      </c>
      <c r="D1748">
        <v>2112</v>
      </c>
      <c r="E1748">
        <v>3989</v>
      </c>
      <c r="F1748" t="s">
        <v>132</v>
      </c>
      <c r="G1748" s="1">
        <v>0.52945600000000004</v>
      </c>
      <c r="J1748" t="s">
        <v>397</v>
      </c>
      <c r="K1748" t="s">
        <v>41</v>
      </c>
      <c r="L1748" t="s">
        <v>703</v>
      </c>
      <c r="M1748">
        <v>6986</v>
      </c>
      <c r="N1748">
        <v>9904</v>
      </c>
      <c r="O1748" t="s">
        <v>132</v>
      </c>
      <c r="P1748" s="1">
        <v>0.70537159999999999</v>
      </c>
      <c r="S1748" t="s">
        <v>394</v>
      </c>
      <c r="T1748" t="s">
        <v>41</v>
      </c>
      <c r="U1748" t="s">
        <v>26</v>
      </c>
      <c r="W1748">
        <v>2000</v>
      </c>
      <c r="X1748" t="s">
        <v>132</v>
      </c>
      <c r="AB1748" t="s">
        <v>395</v>
      </c>
      <c r="AC1748" t="s">
        <v>41</v>
      </c>
      <c r="AD1748" t="s">
        <v>28</v>
      </c>
      <c r="AE1748">
        <v>2</v>
      </c>
      <c r="AF1748">
        <v>2800</v>
      </c>
      <c r="AG1748" t="s">
        <v>143</v>
      </c>
      <c r="AH1748" s="1">
        <v>7.1429999999999996E-4</v>
      </c>
    </row>
    <row r="1749" spans="1:34" x14ac:dyDescent="0.35">
      <c r="A1749" t="s">
        <v>225</v>
      </c>
      <c r="B1749" t="s">
        <v>68</v>
      </c>
      <c r="C1749" t="s">
        <v>27</v>
      </c>
      <c r="D1749">
        <v>1401</v>
      </c>
      <c r="E1749">
        <v>2253</v>
      </c>
      <c r="F1749" t="s">
        <v>132</v>
      </c>
      <c r="G1749" s="1">
        <v>0.62183759999999999</v>
      </c>
      <c r="J1749" t="s">
        <v>397</v>
      </c>
      <c r="K1749" t="s">
        <v>41</v>
      </c>
      <c r="L1749" t="s">
        <v>28</v>
      </c>
      <c r="M1749">
        <v>860</v>
      </c>
      <c r="N1749">
        <v>1281</v>
      </c>
      <c r="O1749" t="s">
        <v>132</v>
      </c>
      <c r="P1749" s="1">
        <v>0.67135049999999996</v>
      </c>
      <c r="S1749" t="s">
        <v>394</v>
      </c>
      <c r="T1749" t="s">
        <v>41</v>
      </c>
      <c r="U1749" t="s">
        <v>27</v>
      </c>
      <c r="W1749">
        <v>3198</v>
      </c>
      <c r="X1749" t="s">
        <v>132</v>
      </c>
      <c r="AB1749" t="s">
        <v>395</v>
      </c>
      <c r="AC1749" t="s">
        <v>41</v>
      </c>
      <c r="AD1749" t="s">
        <v>26</v>
      </c>
      <c r="AF1749">
        <v>2050</v>
      </c>
      <c r="AG1749" t="s">
        <v>143</v>
      </c>
    </row>
    <row r="1750" spans="1:34" x14ac:dyDescent="0.35">
      <c r="A1750" t="s">
        <v>226</v>
      </c>
      <c r="B1750" t="s">
        <v>68</v>
      </c>
      <c r="C1750" t="s">
        <v>27</v>
      </c>
      <c r="D1750">
        <v>5242</v>
      </c>
      <c r="E1750">
        <v>8444</v>
      </c>
      <c r="F1750" t="s">
        <v>132</v>
      </c>
      <c r="G1750" s="1">
        <v>0.62079580000000001</v>
      </c>
      <c r="J1750" t="s">
        <v>397</v>
      </c>
      <c r="K1750" t="s">
        <v>41</v>
      </c>
      <c r="L1750" t="s">
        <v>27</v>
      </c>
      <c r="M1750">
        <v>441</v>
      </c>
      <c r="N1750">
        <v>1609</v>
      </c>
      <c r="O1750" t="s">
        <v>132</v>
      </c>
      <c r="P1750" s="1">
        <v>0.27408329999999997</v>
      </c>
      <c r="S1750" t="s">
        <v>395</v>
      </c>
      <c r="T1750" t="s">
        <v>41</v>
      </c>
      <c r="U1750" t="s">
        <v>32</v>
      </c>
      <c r="V1750">
        <v>10423</v>
      </c>
      <c r="W1750">
        <v>13289</v>
      </c>
      <c r="X1750" t="s">
        <v>143</v>
      </c>
      <c r="Y1750" s="1">
        <v>0.7843329</v>
      </c>
      <c r="AB1750" t="s">
        <v>395</v>
      </c>
      <c r="AC1750" t="s">
        <v>41</v>
      </c>
      <c r="AD1750" t="s">
        <v>27</v>
      </c>
      <c r="AF1750">
        <v>3527</v>
      </c>
      <c r="AG1750" t="s">
        <v>143</v>
      </c>
    </row>
    <row r="1751" spans="1:34" x14ac:dyDescent="0.35">
      <c r="A1751" t="s">
        <v>227</v>
      </c>
      <c r="B1751" t="s">
        <v>68</v>
      </c>
      <c r="C1751" t="s">
        <v>27</v>
      </c>
      <c r="D1751">
        <v>2848</v>
      </c>
      <c r="E1751">
        <v>3829</v>
      </c>
      <c r="F1751" t="s">
        <v>132</v>
      </c>
      <c r="G1751" s="1">
        <v>0.74379740000000005</v>
      </c>
      <c r="J1751" t="s">
        <v>397</v>
      </c>
      <c r="K1751" t="s">
        <v>41</v>
      </c>
      <c r="L1751" t="s">
        <v>26</v>
      </c>
      <c r="N1751">
        <v>1208</v>
      </c>
      <c r="O1751" t="s">
        <v>132</v>
      </c>
      <c r="S1751" t="s">
        <v>395</v>
      </c>
      <c r="T1751" t="s">
        <v>41</v>
      </c>
      <c r="U1751" t="s">
        <v>703</v>
      </c>
      <c r="V1751">
        <v>7649</v>
      </c>
      <c r="W1751">
        <v>21439</v>
      </c>
      <c r="X1751" t="s">
        <v>143</v>
      </c>
      <c r="Y1751" s="1">
        <v>0.35677969999999998</v>
      </c>
      <c r="AB1751" t="s">
        <v>396</v>
      </c>
      <c r="AC1751" t="s">
        <v>41</v>
      </c>
      <c r="AD1751" t="s">
        <v>32</v>
      </c>
      <c r="AE1751">
        <v>10179</v>
      </c>
      <c r="AF1751">
        <v>22468</v>
      </c>
      <c r="AG1751" t="s">
        <v>143</v>
      </c>
      <c r="AH1751" s="1">
        <v>0.45304430000000001</v>
      </c>
    </row>
    <row r="1752" spans="1:34" x14ac:dyDescent="0.35">
      <c r="A1752" t="s">
        <v>228</v>
      </c>
      <c r="B1752" t="s">
        <v>41</v>
      </c>
      <c r="C1752" t="s">
        <v>27</v>
      </c>
      <c r="D1752">
        <v>3984</v>
      </c>
      <c r="E1752">
        <v>5031</v>
      </c>
      <c r="F1752" t="s">
        <v>132</v>
      </c>
      <c r="G1752" s="1">
        <v>0.79189030000000005</v>
      </c>
      <c r="J1752" t="s">
        <v>398</v>
      </c>
      <c r="K1752" t="s">
        <v>41</v>
      </c>
      <c r="L1752" t="s">
        <v>32</v>
      </c>
      <c r="M1752">
        <v>9671</v>
      </c>
      <c r="N1752">
        <v>11508</v>
      </c>
      <c r="O1752" t="s">
        <v>143</v>
      </c>
      <c r="P1752" s="1">
        <v>0.84037189999999995</v>
      </c>
      <c r="S1752" t="s">
        <v>395</v>
      </c>
      <c r="T1752" t="s">
        <v>41</v>
      </c>
      <c r="U1752" t="s">
        <v>28</v>
      </c>
      <c r="V1752">
        <v>258</v>
      </c>
      <c r="W1752">
        <v>2800</v>
      </c>
      <c r="X1752" t="s">
        <v>143</v>
      </c>
      <c r="Y1752" s="1">
        <v>9.21429E-2</v>
      </c>
      <c r="AB1752" t="s">
        <v>396</v>
      </c>
      <c r="AC1752" t="s">
        <v>41</v>
      </c>
      <c r="AD1752" t="s">
        <v>703</v>
      </c>
      <c r="AE1752">
        <v>2349</v>
      </c>
      <c r="AF1752">
        <v>47510</v>
      </c>
      <c r="AG1752" t="s">
        <v>143</v>
      </c>
      <c r="AH1752" s="1">
        <v>4.9442199999999999E-2</v>
      </c>
    </row>
    <row r="1753" spans="1:34" x14ac:dyDescent="0.35">
      <c r="A1753" t="s">
        <v>229</v>
      </c>
      <c r="B1753" t="s">
        <v>41</v>
      </c>
      <c r="C1753" t="s">
        <v>27</v>
      </c>
      <c r="D1753">
        <v>3083</v>
      </c>
      <c r="E1753">
        <v>3856</v>
      </c>
      <c r="F1753" t="s">
        <v>132</v>
      </c>
      <c r="G1753" s="1">
        <v>0.79953320000000005</v>
      </c>
      <c r="J1753" t="s">
        <v>398</v>
      </c>
      <c r="K1753" t="s">
        <v>41</v>
      </c>
      <c r="L1753" t="s">
        <v>703</v>
      </c>
      <c r="M1753">
        <v>16817</v>
      </c>
      <c r="N1753">
        <v>22704</v>
      </c>
      <c r="O1753" t="s">
        <v>143</v>
      </c>
      <c r="P1753" s="1">
        <v>0.74070650000000005</v>
      </c>
      <c r="S1753" t="s">
        <v>395</v>
      </c>
      <c r="T1753" t="s">
        <v>41</v>
      </c>
      <c r="U1753" t="s">
        <v>27</v>
      </c>
      <c r="V1753">
        <v>1</v>
      </c>
      <c r="W1753">
        <v>3527</v>
      </c>
      <c r="X1753" t="s">
        <v>143</v>
      </c>
      <c r="Y1753" s="1">
        <v>2.8350000000000001E-4</v>
      </c>
      <c r="AB1753" t="s">
        <v>396</v>
      </c>
      <c r="AC1753" t="s">
        <v>41</v>
      </c>
      <c r="AD1753" t="s">
        <v>28</v>
      </c>
      <c r="AE1753">
        <v>8</v>
      </c>
      <c r="AF1753">
        <v>7064</v>
      </c>
      <c r="AG1753" t="s">
        <v>143</v>
      </c>
      <c r="AH1753" s="1">
        <v>1.1325E-3</v>
      </c>
    </row>
    <row r="1754" spans="1:34" x14ac:dyDescent="0.35">
      <c r="A1754" t="s">
        <v>230</v>
      </c>
      <c r="B1754" t="s">
        <v>68</v>
      </c>
      <c r="C1754" t="s">
        <v>27</v>
      </c>
      <c r="D1754">
        <v>239</v>
      </c>
      <c r="E1754">
        <v>477</v>
      </c>
      <c r="F1754" t="s">
        <v>132</v>
      </c>
      <c r="G1754" s="1">
        <v>0.50104820000000005</v>
      </c>
      <c r="J1754" t="s">
        <v>398</v>
      </c>
      <c r="K1754" t="s">
        <v>41</v>
      </c>
      <c r="L1754" t="s">
        <v>28</v>
      </c>
      <c r="M1754">
        <v>1625</v>
      </c>
      <c r="N1754">
        <v>2816</v>
      </c>
      <c r="O1754" t="s">
        <v>143</v>
      </c>
      <c r="P1754" s="1">
        <v>0.57705969999999995</v>
      </c>
      <c r="S1754" t="s">
        <v>395</v>
      </c>
      <c r="T1754" t="s">
        <v>41</v>
      </c>
      <c r="U1754" t="s">
        <v>26</v>
      </c>
      <c r="W1754">
        <v>2050</v>
      </c>
      <c r="X1754" t="s">
        <v>143</v>
      </c>
      <c r="AB1754" t="s">
        <v>396</v>
      </c>
      <c r="AC1754" t="s">
        <v>41</v>
      </c>
      <c r="AD1754" t="s">
        <v>26</v>
      </c>
      <c r="AF1754">
        <v>4270</v>
      </c>
      <c r="AG1754" t="s">
        <v>143</v>
      </c>
    </row>
    <row r="1755" spans="1:34" x14ac:dyDescent="0.35">
      <c r="A1755" t="s">
        <v>231</v>
      </c>
      <c r="B1755" t="s">
        <v>41</v>
      </c>
      <c r="C1755" t="s">
        <v>27</v>
      </c>
      <c r="D1755">
        <v>4713</v>
      </c>
      <c r="E1755">
        <v>6824</v>
      </c>
      <c r="F1755" t="s">
        <v>132</v>
      </c>
      <c r="G1755" s="1">
        <v>0.6906506</v>
      </c>
      <c r="J1755" t="s">
        <v>398</v>
      </c>
      <c r="K1755" t="s">
        <v>41</v>
      </c>
      <c r="L1755" t="s">
        <v>27</v>
      </c>
      <c r="M1755">
        <v>935</v>
      </c>
      <c r="N1755">
        <v>3177</v>
      </c>
      <c r="O1755" t="s">
        <v>143</v>
      </c>
      <c r="P1755" s="1">
        <v>0.29430279999999998</v>
      </c>
      <c r="S1755" t="s">
        <v>396</v>
      </c>
      <c r="T1755" t="s">
        <v>41</v>
      </c>
      <c r="U1755" t="s">
        <v>32</v>
      </c>
      <c r="V1755">
        <v>17993</v>
      </c>
      <c r="W1755">
        <v>22468</v>
      </c>
      <c r="X1755" t="s">
        <v>143</v>
      </c>
      <c r="Y1755" s="1">
        <v>0.80082790000000004</v>
      </c>
      <c r="AB1755" t="s">
        <v>396</v>
      </c>
      <c r="AC1755" t="s">
        <v>41</v>
      </c>
      <c r="AD1755" t="s">
        <v>27</v>
      </c>
      <c r="AF1755">
        <v>7476</v>
      </c>
      <c r="AG1755" t="s">
        <v>143</v>
      </c>
    </row>
    <row r="1756" spans="1:34" x14ac:dyDescent="0.35">
      <c r="A1756" t="s">
        <v>232</v>
      </c>
      <c r="B1756" t="s">
        <v>41</v>
      </c>
      <c r="C1756" t="s">
        <v>27</v>
      </c>
      <c r="D1756">
        <v>1692</v>
      </c>
      <c r="E1756">
        <v>2072</v>
      </c>
      <c r="F1756" t="s">
        <v>132</v>
      </c>
      <c r="G1756" s="1">
        <v>0.8166023</v>
      </c>
      <c r="J1756" t="s">
        <v>398</v>
      </c>
      <c r="K1756" t="s">
        <v>41</v>
      </c>
      <c r="L1756" t="s">
        <v>26</v>
      </c>
      <c r="N1756">
        <v>1831</v>
      </c>
      <c r="O1756" t="s">
        <v>143</v>
      </c>
      <c r="S1756" t="s">
        <v>396</v>
      </c>
      <c r="T1756" t="s">
        <v>41</v>
      </c>
      <c r="U1756" t="s">
        <v>703</v>
      </c>
      <c r="V1756">
        <v>24725</v>
      </c>
      <c r="W1756">
        <v>47510</v>
      </c>
      <c r="X1756" t="s">
        <v>143</v>
      </c>
      <c r="Y1756" s="1">
        <v>0.52041669999999995</v>
      </c>
      <c r="AB1756" t="s">
        <v>397</v>
      </c>
      <c r="AC1756" t="s">
        <v>41</v>
      </c>
      <c r="AD1756" t="s">
        <v>32</v>
      </c>
      <c r="AE1756">
        <v>1951</v>
      </c>
      <c r="AF1756">
        <v>4947</v>
      </c>
      <c r="AG1756" t="s">
        <v>132</v>
      </c>
      <c r="AH1756" s="1">
        <v>0.39438040000000002</v>
      </c>
    </row>
    <row r="1757" spans="1:34" x14ac:dyDescent="0.35">
      <c r="A1757" t="s">
        <v>233</v>
      </c>
      <c r="B1757" t="s">
        <v>41</v>
      </c>
      <c r="C1757" t="s">
        <v>27</v>
      </c>
      <c r="D1757">
        <v>604</v>
      </c>
      <c r="E1757">
        <v>956</v>
      </c>
      <c r="F1757" t="s">
        <v>132</v>
      </c>
      <c r="G1757" s="1">
        <v>0.63179920000000001</v>
      </c>
      <c r="J1757" t="s">
        <v>399</v>
      </c>
      <c r="K1757" t="s">
        <v>41</v>
      </c>
      <c r="L1757" t="s">
        <v>32</v>
      </c>
      <c r="M1757">
        <v>20578</v>
      </c>
      <c r="N1757">
        <v>22970</v>
      </c>
      <c r="O1757" t="s">
        <v>143</v>
      </c>
      <c r="P1757" s="1">
        <v>0.8958642</v>
      </c>
      <c r="S1757" t="s">
        <v>396</v>
      </c>
      <c r="T1757" t="s">
        <v>41</v>
      </c>
      <c r="U1757" t="s">
        <v>28</v>
      </c>
      <c r="V1757">
        <v>1594</v>
      </c>
      <c r="W1757">
        <v>7064</v>
      </c>
      <c r="X1757" t="s">
        <v>143</v>
      </c>
      <c r="Y1757" s="1">
        <v>0.2256512</v>
      </c>
      <c r="AB1757" t="s">
        <v>397</v>
      </c>
      <c r="AC1757" t="s">
        <v>41</v>
      </c>
      <c r="AD1757" t="s">
        <v>703</v>
      </c>
      <c r="AE1757">
        <v>228</v>
      </c>
      <c r="AF1757">
        <v>9904</v>
      </c>
      <c r="AG1757" t="s">
        <v>132</v>
      </c>
      <c r="AH1757" s="1">
        <v>2.3021E-2</v>
      </c>
    </row>
    <row r="1758" spans="1:34" x14ac:dyDescent="0.35">
      <c r="A1758" t="s">
        <v>234</v>
      </c>
      <c r="B1758" t="s">
        <v>41</v>
      </c>
      <c r="C1758" t="s">
        <v>27</v>
      </c>
      <c r="D1758">
        <v>1643</v>
      </c>
      <c r="E1758">
        <v>2278</v>
      </c>
      <c r="F1758" t="s">
        <v>132</v>
      </c>
      <c r="G1758" s="1">
        <v>0.72124670000000002</v>
      </c>
      <c r="J1758" t="s">
        <v>399</v>
      </c>
      <c r="K1758" t="s">
        <v>41</v>
      </c>
      <c r="L1758" t="s">
        <v>703</v>
      </c>
      <c r="M1758">
        <v>31310</v>
      </c>
      <c r="N1758">
        <v>43872</v>
      </c>
      <c r="O1758" t="s">
        <v>143</v>
      </c>
      <c r="P1758" s="1">
        <v>0.71366700000000005</v>
      </c>
      <c r="S1758" t="s">
        <v>396</v>
      </c>
      <c r="T1758" t="s">
        <v>41</v>
      </c>
      <c r="U1758" t="s">
        <v>27</v>
      </c>
      <c r="V1758">
        <v>6</v>
      </c>
      <c r="W1758">
        <v>7476</v>
      </c>
      <c r="X1758" t="s">
        <v>143</v>
      </c>
      <c r="Y1758" s="1">
        <v>8.0259999999999999E-4</v>
      </c>
      <c r="AB1758" t="s">
        <v>397</v>
      </c>
      <c r="AC1758" t="s">
        <v>41</v>
      </c>
      <c r="AD1758" t="s">
        <v>28</v>
      </c>
      <c r="AE1758">
        <v>1</v>
      </c>
      <c r="AF1758">
        <v>1281</v>
      </c>
      <c r="AG1758" t="s">
        <v>132</v>
      </c>
      <c r="AH1758" s="1">
        <v>7.806E-4</v>
      </c>
    </row>
    <row r="1759" spans="1:34" x14ac:dyDescent="0.35">
      <c r="A1759" t="s">
        <v>235</v>
      </c>
      <c r="B1759" t="s">
        <v>41</v>
      </c>
      <c r="C1759" t="s">
        <v>27</v>
      </c>
      <c r="D1759">
        <v>5890</v>
      </c>
      <c r="E1759">
        <v>7870</v>
      </c>
      <c r="F1759" t="s">
        <v>132</v>
      </c>
      <c r="G1759" s="1">
        <v>0.74841170000000001</v>
      </c>
      <c r="J1759" t="s">
        <v>399</v>
      </c>
      <c r="K1759" t="s">
        <v>41</v>
      </c>
      <c r="L1759" t="s">
        <v>28</v>
      </c>
      <c r="M1759">
        <v>4104</v>
      </c>
      <c r="N1759">
        <v>6320</v>
      </c>
      <c r="O1759" t="s">
        <v>143</v>
      </c>
      <c r="P1759" s="1">
        <v>0.64936709999999997</v>
      </c>
      <c r="S1759" t="s">
        <v>396</v>
      </c>
      <c r="T1759" t="s">
        <v>41</v>
      </c>
      <c r="U1759" t="s">
        <v>26</v>
      </c>
      <c r="W1759">
        <v>4270</v>
      </c>
      <c r="X1759" t="s">
        <v>143</v>
      </c>
      <c r="AB1759" t="s">
        <v>397</v>
      </c>
      <c r="AC1759" t="s">
        <v>41</v>
      </c>
      <c r="AD1759" t="s">
        <v>26</v>
      </c>
      <c r="AF1759">
        <v>1208</v>
      </c>
      <c r="AG1759" t="s">
        <v>132</v>
      </c>
    </row>
    <row r="1760" spans="1:34" x14ac:dyDescent="0.35">
      <c r="A1760" t="s">
        <v>236</v>
      </c>
      <c r="B1760" t="s">
        <v>70</v>
      </c>
      <c r="C1760" t="s">
        <v>27</v>
      </c>
      <c r="D1760">
        <v>4477</v>
      </c>
      <c r="E1760">
        <v>8584</v>
      </c>
      <c r="F1760" t="s">
        <v>132</v>
      </c>
      <c r="G1760" s="1">
        <v>0.52155169999999995</v>
      </c>
      <c r="J1760" t="s">
        <v>399</v>
      </c>
      <c r="K1760" t="s">
        <v>41</v>
      </c>
      <c r="L1760" t="s">
        <v>27</v>
      </c>
      <c r="M1760">
        <v>2249</v>
      </c>
      <c r="N1760">
        <v>7904</v>
      </c>
      <c r="O1760" t="s">
        <v>143</v>
      </c>
      <c r="P1760" s="1">
        <v>0.2845395</v>
      </c>
      <c r="S1760" t="s">
        <v>397</v>
      </c>
      <c r="T1760" t="s">
        <v>41</v>
      </c>
      <c r="U1760" t="s">
        <v>32</v>
      </c>
      <c r="V1760">
        <v>3767</v>
      </c>
      <c r="W1760">
        <v>4947</v>
      </c>
      <c r="X1760" t="s">
        <v>132</v>
      </c>
      <c r="Y1760" s="1">
        <v>0.76147160000000003</v>
      </c>
      <c r="AB1760" t="s">
        <v>397</v>
      </c>
      <c r="AC1760" t="s">
        <v>41</v>
      </c>
      <c r="AD1760" t="s">
        <v>27</v>
      </c>
      <c r="AF1760">
        <v>1609</v>
      </c>
      <c r="AG1760" t="s">
        <v>132</v>
      </c>
    </row>
    <row r="1761" spans="1:34" x14ac:dyDescent="0.35">
      <c r="A1761" t="s">
        <v>237</v>
      </c>
      <c r="B1761" t="s">
        <v>70</v>
      </c>
      <c r="C1761" t="s">
        <v>27</v>
      </c>
      <c r="D1761">
        <v>4842</v>
      </c>
      <c r="E1761">
        <v>8999</v>
      </c>
      <c r="F1761" t="s">
        <v>132</v>
      </c>
      <c r="G1761" s="1">
        <v>0.53805979999999998</v>
      </c>
      <c r="J1761" t="s">
        <v>399</v>
      </c>
      <c r="K1761" t="s">
        <v>41</v>
      </c>
      <c r="L1761" t="s">
        <v>26</v>
      </c>
      <c r="M1761">
        <v>1</v>
      </c>
      <c r="N1761">
        <v>5197</v>
      </c>
      <c r="O1761" t="s">
        <v>143</v>
      </c>
      <c r="P1761" s="1">
        <v>1.9239999999999999E-4</v>
      </c>
      <c r="S1761" t="s">
        <v>397</v>
      </c>
      <c r="T1761" t="s">
        <v>41</v>
      </c>
      <c r="U1761" t="s">
        <v>703</v>
      </c>
      <c r="V1761">
        <v>3565</v>
      </c>
      <c r="W1761">
        <v>9904</v>
      </c>
      <c r="X1761" t="s">
        <v>132</v>
      </c>
      <c r="Y1761" s="1">
        <v>0.35995559999999999</v>
      </c>
      <c r="AB1761" t="s">
        <v>398</v>
      </c>
      <c r="AC1761" t="s">
        <v>41</v>
      </c>
      <c r="AD1761" t="s">
        <v>32</v>
      </c>
      <c r="AE1761">
        <v>4505</v>
      </c>
      <c r="AF1761">
        <v>11508</v>
      </c>
      <c r="AG1761" t="s">
        <v>143</v>
      </c>
      <c r="AH1761" s="1">
        <v>0.3914668</v>
      </c>
    </row>
    <row r="1762" spans="1:34" x14ac:dyDescent="0.35">
      <c r="A1762" t="s">
        <v>238</v>
      </c>
      <c r="B1762" t="s">
        <v>70</v>
      </c>
      <c r="C1762" t="s">
        <v>27</v>
      </c>
      <c r="D1762">
        <v>2237</v>
      </c>
      <c r="E1762">
        <v>4333</v>
      </c>
      <c r="F1762" t="s">
        <v>132</v>
      </c>
      <c r="G1762" s="1">
        <v>0.51627049999999997</v>
      </c>
      <c r="J1762" t="s">
        <v>400</v>
      </c>
      <c r="K1762" t="s">
        <v>41</v>
      </c>
      <c r="L1762" t="s">
        <v>32</v>
      </c>
      <c r="M1762">
        <v>18020</v>
      </c>
      <c r="N1762">
        <v>20402</v>
      </c>
      <c r="O1762" t="s">
        <v>132</v>
      </c>
      <c r="P1762" s="1">
        <v>0.88324670000000005</v>
      </c>
      <c r="S1762" t="s">
        <v>397</v>
      </c>
      <c r="T1762" t="s">
        <v>41</v>
      </c>
      <c r="U1762" t="s">
        <v>28</v>
      </c>
      <c r="V1762">
        <v>158</v>
      </c>
      <c r="W1762">
        <v>1281</v>
      </c>
      <c r="X1762" t="s">
        <v>132</v>
      </c>
      <c r="Y1762" s="1">
        <v>0.1233411</v>
      </c>
      <c r="AB1762" t="s">
        <v>398</v>
      </c>
      <c r="AC1762" t="s">
        <v>41</v>
      </c>
      <c r="AD1762" t="s">
        <v>703</v>
      </c>
      <c r="AE1762">
        <v>730</v>
      </c>
      <c r="AF1762">
        <v>22704</v>
      </c>
      <c r="AG1762" t="s">
        <v>143</v>
      </c>
      <c r="AH1762" s="1">
        <v>3.2152899999999998E-2</v>
      </c>
    </row>
    <row r="1763" spans="1:34" x14ac:dyDescent="0.35">
      <c r="A1763" t="s">
        <v>239</v>
      </c>
      <c r="B1763" t="s">
        <v>70</v>
      </c>
      <c r="C1763" t="s">
        <v>27</v>
      </c>
      <c r="D1763">
        <v>1602</v>
      </c>
      <c r="E1763">
        <v>3602</v>
      </c>
      <c r="F1763" t="s">
        <v>132</v>
      </c>
      <c r="G1763" s="1">
        <v>0.44475290000000001</v>
      </c>
      <c r="J1763" t="s">
        <v>400</v>
      </c>
      <c r="K1763" t="s">
        <v>41</v>
      </c>
      <c r="L1763" t="s">
        <v>703</v>
      </c>
      <c r="M1763">
        <v>20607</v>
      </c>
      <c r="N1763">
        <v>26291</v>
      </c>
      <c r="O1763" t="s">
        <v>132</v>
      </c>
      <c r="P1763" s="1">
        <v>0.78380439999999996</v>
      </c>
      <c r="S1763" t="s">
        <v>397</v>
      </c>
      <c r="T1763" t="s">
        <v>41</v>
      </c>
      <c r="U1763" t="s">
        <v>26</v>
      </c>
      <c r="W1763">
        <v>1208</v>
      </c>
      <c r="X1763" t="s">
        <v>132</v>
      </c>
      <c r="AB1763" t="s">
        <v>398</v>
      </c>
      <c r="AC1763" t="s">
        <v>41</v>
      </c>
      <c r="AD1763" t="s">
        <v>26</v>
      </c>
      <c r="AF1763">
        <v>1831</v>
      </c>
      <c r="AG1763" t="s">
        <v>143</v>
      </c>
    </row>
    <row r="1764" spans="1:34" x14ac:dyDescent="0.35">
      <c r="A1764" t="s">
        <v>240</v>
      </c>
      <c r="B1764" t="s">
        <v>70</v>
      </c>
      <c r="C1764" t="s">
        <v>27</v>
      </c>
      <c r="D1764">
        <v>1692</v>
      </c>
      <c r="E1764">
        <v>3621</v>
      </c>
      <c r="F1764" t="s">
        <v>132</v>
      </c>
      <c r="G1764" s="1">
        <v>0.46727419999999997</v>
      </c>
      <c r="J1764" t="s">
        <v>400</v>
      </c>
      <c r="K1764" t="s">
        <v>41</v>
      </c>
      <c r="L1764" t="s">
        <v>28</v>
      </c>
      <c r="M1764">
        <v>2384</v>
      </c>
      <c r="N1764">
        <v>3106</v>
      </c>
      <c r="O1764" t="s">
        <v>132</v>
      </c>
      <c r="P1764" s="1">
        <v>0.76754670000000003</v>
      </c>
      <c r="S1764" t="s">
        <v>397</v>
      </c>
      <c r="T1764" t="s">
        <v>41</v>
      </c>
      <c r="U1764" t="s">
        <v>27</v>
      </c>
      <c r="W1764">
        <v>1609</v>
      </c>
      <c r="X1764" t="s">
        <v>132</v>
      </c>
      <c r="AB1764" t="s">
        <v>398</v>
      </c>
      <c r="AC1764" t="s">
        <v>41</v>
      </c>
      <c r="AD1764" t="s">
        <v>28</v>
      </c>
      <c r="AF1764">
        <v>2816</v>
      </c>
      <c r="AG1764" t="s">
        <v>143</v>
      </c>
    </row>
    <row r="1765" spans="1:34" x14ac:dyDescent="0.35">
      <c r="A1765" t="s">
        <v>241</v>
      </c>
      <c r="B1765" t="s">
        <v>70</v>
      </c>
      <c r="C1765" t="s">
        <v>27</v>
      </c>
      <c r="D1765">
        <v>882</v>
      </c>
      <c r="E1765">
        <v>1835</v>
      </c>
      <c r="F1765" t="s">
        <v>132</v>
      </c>
      <c r="G1765" s="1">
        <v>0.48065390000000002</v>
      </c>
      <c r="J1765" t="s">
        <v>400</v>
      </c>
      <c r="K1765" t="s">
        <v>41</v>
      </c>
      <c r="L1765" t="s">
        <v>27</v>
      </c>
      <c r="M1765">
        <v>1445</v>
      </c>
      <c r="N1765">
        <v>3807</v>
      </c>
      <c r="O1765" t="s">
        <v>132</v>
      </c>
      <c r="P1765" s="1">
        <v>0.37956400000000001</v>
      </c>
      <c r="S1765" t="s">
        <v>398</v>
      </c>
      <c r="T1765" t="s">
        <v>41</v>
      </c>
      <c r="U1765" t="s">
        <v>32</v>
      </c>
      <c r="V1765">
        <v>8433</v>
      </c>
      <c r="W1765">
        <v>11508</v>
      </c>
      <c r="X1765" t="s">
        <v>143</v>
      </c>
      <c r="Y1765" s="1">
        <v>0.73279459999999996</v>
      </c>
      <c r="AB1765" t="s">
        <v>398</v>
      </c>
      <c r="AC1765" t="s">
        <v>41</v>
      </c>
      <c r="AD1765" t="s">
        <v>27</v>
      </c>
      <c r="AF1765">
        <v>3177</v>
      </c>
      <c r="AG1765" t="s">
        <v>143</v>
      </c>
    </row>
    <row r="1766" spans="1:34" x14ac:dyDescent="0.35">
      <c r="A1766" t="s">
        <v>242</v>
      </c>
      <c r="B1766" t="s">
        <v>70</v>
      </c>
      <c r="C1766" t="s">
        <v>27</v>
      </c>
      <c r="D1766">
        <v>4132</v>
      </c>
      <c r="E1766">
        <v>7543</v>
      </c>
      <c r="F1766" t="s">
        <v>132</v>
      </c>
      <c r="G1766" s="1">
        <v>0.54779270000000002</v>
      </c>
      <c r="J1766" t="s">
        <v>400</v>
      </c>
      <c r="K1766" t="s">
        <v>41</v>
      </c>
      <c r="L1766" t="s">
        <v>26</v>
      </c>
      <c r="N1766">
        <v>2273</v>
      </c>
      <c r="O1766" t="s">
        <v>132</v>
      </c>
      <c r="S1766" t="s">
        <v>398</v>
      </c>
      <c r="T1766" t="s">
        <v>41</v>
      </c>
      <c r="U1766" t="s">
        <v>703</v>
      </c>
      <c r="V1766">
        <v>8116</v>
      </c>
      <c r="W1766">
        <v>22704</v>
      </c>
      <c r="X1766" t="s">
        <v>143</v>
      </c>
      <c r="Y1766" s="1">
        <v>0.35747000000000001</v>
      </c>
      <c r="AB1766" t="s">
        <v>399</v>
      </c>
      <c r="AC1766" t="s">
        <v>41</v>
      </c>
      <c r="AD1766" t="s">
        <v>32</v>
      </c>
      <c r="AE1766">
        <v>8688</v>
      </c>
      <c r="AF1766">
        <v>22970</v>
      </c>
      <c r="AG1766" t="s">
        <v>143</v>
      </c>
      <c r="AH1766" s="1">
        <v>0.37823250000000003</v>
      </c>
    </row>
    <row r="1767" spans="1:34" x14ac:dyDescent="0.35">
      <c r="A1767" t="s">
        <v>243</v>
      </c>
      <c r="B1767" t="s">
        <v>68</v>
      </c>
      <c r="C1767" t="s">
        <v>27</v>
      </c>
      <c r="D1767">
        <v>4576</v>
      </c>
      <c r="E1767">
        <v>8441</v>
      </c>
      <c r="F1767" t="s">
        <v>132</v>
      </c>
      <c r="G1767" s="1">
        <v>0.54211589999999998</v>
      </c>
      <c r="J1767" t="s">
        <v>401</v>
      </c>
      <c r="K1767" t="s">
        <v>41</v>
      </c>
      <c r="L1767" t="s">
        <v>32</v>
      </c>
      <c r="M1767">
        <v>6774</v>
      </c>
      <c r="N1767">
        <v>8182</v>
      </c>
      <c r="O1767" t="s">
        <v>143</v>
      </c>
      <c r="P1767" s="1">
        <v>0.82791499999999996</v>
      </c>
      <c r="S1767" t="s">
        <v>398</v>
      </c>
      <c r="T1767" t="s">
        <v>41</v>
      </c>
      <c r="U1767" t="s">
        <v>28</v>
      </c>
      <c r="V1767">
        <v>291</v>
      </c>
      <c r="W1767">
        <v>2816</v>
      </c>
      <c r="X1767" t="s">
        <v>143</v>
      </c>
      <c r="Y1767" s="1">
        <v>0.1033381</v>
      </c>
      <c r="AB1767" t="s">
        <v>399</v>
      </c>
      <c r="AC1767" t="s">
        <v>41</v>
      </c>
      <c r="AD1767" t="s">
        <v>703</v>
      </c>
      <c r="AE1767">
        <v>1119</v>
      </c>
      <c r="AF1767">
        <v>43872</v>
      </c>
      <c r="AG1767" t="s">
        <v>143</v>
      </c>
      <c r="AH1767" s="1">
        <v>2.5506000000000001E-2</v>
      </c>
    </row>
    <row r="1768" spans="1:34" x14ac:dyDescent="0.35">
      <c r="A1768" t="s">
        <v>244</v>
      </c>
      <c r="B1768" t="s">
        <v>70</v>
      </c>
      <c r="C1768" t="s">
        <v>27</v>
      </c>
      <c r="D1768">
        <v>1551</v>
      </c>
      <c r="E1768">
        <v>2918</v>
      </c>
      <c r="F1768" t="s">
        <v>132</v>
      </c>
      <c r="G1768" s="1">
        <v>0.53152849999999996</v>
      </c>
      <c r="J1768" t="s">
        <v>401</v>
      </c>
      <c r="K1768" t="s">
        <v>41</v>
      </c>
      <c r="L1768" t="s">
        <v>703</v>
      </c>
      <c r="M1768">
        <v>12971</v>
      </c>
      <c r="N1768">
        <v>19352</v>
      </c>
      <c r="O1768" t="s">
        <v>143</v>
      </c>
      <c r="P1768" s="1">
        <v>0.67026660000000005</v>
      </c>
      <c r="S1768" t="s">
        <v>398</v>
      </c>
      <c r="T1768" t="s">
        <v>41</v>
      </c>
      <c r="U1768" t="s">
        <v>26</v>
      </c>
      <c r="W1768">
        <v>1831</v>
      </c>
      <c r="X1768" t="s">
        <v>143</v>
      </c>
      <c r="AB1768" t="s">
        <v>399</v>
      </c>
      <c r="AC1768" t="s">
        <v>41</v>
      </c>
      <c r="AD1768" t="s">
        <v>28</v>
      </c>
      <c r="AE1768">
        <v>2</v>
      </c>
      <c r="AF1768">
        <v>6320</v>
      </c>
      <c r="AG1768" t="s">
        <v>143</v>
      </c>
      <c r="AH1768" s="1">
        <v>3.165E-4</v>
      </c>
    </row>
    <row r="1769" spans="1:34" x14ac:dyDescent="0.35">
      <c r="A1769" t="s">
        <v>245</v>
      </c>
      <c r="B1769" t="s">
        <v>70</v>
      </c>
      <c r="C1769" t="s">
        <v>27</v>
      </c>
      <c r="D1769">
        <v>6412</v>
      </c>
      <c r="E1769">
        <v>11684</v>
      </c>
      <c r="F1769" t="s">
        <v>132</v>
      </c>
      <c r="G1769" s="1">
        <v>0.54878470000000001</v>
      </c>
      <c r="J1769" t="s">
        <v>401</v>
      </c>
      <c r="K1769" t="s">
        <v>41</v>
      </c>
      <c r="L1769" t="s">
        <v>28</v>
      </c>
      <c r="M1769">
        <v>1592</v>
      </c>
      <c r="N1769">
        <v>3013</v>
      </c>
      <c r="O1769" t="s">
        <v>143</v>
      </c>
      <c r="P1769" s="1">
        <v>0.52837710000000004</v>
      </c>
      <c r="S1769" t="s">
        <v>398</v>
      </c>
      <c r="T1769" t="s">
        <v>41</v>
      </c>
      <c r="U1769" t="s">
        <v>27</v>
      </c>
      <c r="W1769">
        <v>3177</v>
      </c>
      <c r="X1769" t="s">
        <v>143</v>
      </c>
      <c r="AB1769" t="s">
        <v>399</v>
      </c>
      <c r="AC1769" t="s">
        <v>41</v>
      </c>
      <c r="AD1769" t="s">
        <v>26</v>
      </c>
      <c r="AF1769">
        <v>5197</v>
      </c>
      <c r="AG1769" t="s">
        <v>143</v>
      </c>
    </row>
    <row r="1770" spans="1:34" x14ac:dyDescent="0.35">
      <c r="A1770" t="s">
        <v>246</v>
      </c>
      <c r="B1770" t="s">
        <v>41</v>
      </c>
      <c r="C1770" t="s">
        <v>27</v>
      </c>
      <c r="D1770">
        <v>829</v>
      </c>
      <c r="E1770">
        <v>1618</v>
      </c>
      <c r="F1770" t="s">
        <v>132</v>
      </c>
      <c r="G1770" s="1">
        <v>0.51236090000000001</v>
      </c>
      <c r="J1770" t="s">
        <v>401</v>
      </c>
      <c r="K1770" t="s">
        <v>41</v>
      </c>
      <c r="L1770" t="s">
        <v>27</v>
      </c>
      <c r="M1770">
        <v>936</v>
      </c>
      <c r="N1770">
        <v>3761</v>
      </c>
      <c r="O1770" t="s">
        <v>143</v>
      </c>
      <c r="P1770" s="1">
        <v>0.24887000000000001</v>
      </c>
      <c r="S1770" t="s">
        <v>399</v>
      </c>
      <c r="T1770" t="s">
        <v>41</v>
      </c>
      <c r="U1770" t="s">
        <v>32</v>
      </c>
      <c r="V1770">
        <v>18013</v>
      </c>
      <c r="W1770">
        <v>22970</v>
      </c>
      <c r="X1770" t="s">
        <v>143</v>
      </c>
      <c r="Y1770" s="1">
        <v>0.78419680000000003</v>
      </c>
      <c r="AB1770" t="s">
        <v>399</v>
      </c>
      <c r="AC1770" t="s">
        <v>41</v>
      </c>
      <c r="AD1770" t="s">
        <v>27</v>
      </c>
      <c r="AF1770">
        <v>7904</v>
      </c>
      <c r="AG1770" t="s">
        <v>143</v>
      </c>
    </row>
    <row r="1771" spans="1:34" x14ac:dyDescent="0.35">
      <c r="A1771" t="s">
        <v>247</v>
      </c>
      <c r="B1771" t="s">
        <v>68</v>
      </c>
      <c r="C1771" t="s">
        <v>27</v>
      </c>
      <c r="D1771">
        <v>1859</v>
      </c>
      <c r="E1771">
        <v>3497</v>
      </c>
      <c r="F1771" t="s">
        <v>132</v>
      </c>
      <c r="G1771" s="1">
        <v>0.53159849999999997</v>
      </c>
      <c r="J1771" t="s">
        <v>401</v>
      </c>
      <c r="K1771" t="s">
        <v>41</v>
      </c>
      <c r="L1771" t="s">
        <v>26</v>
      </c>
      <c r="N1771">
        <v>2299</v>
      </c>
      <c r="O1771" t="s">
        <v>143</v>
      </c>
      <c r="S1771" t="s">
        <v>399</v>
      </c>
      <c r="T1771" t="s">
        <v>41</v>
      </c>
      <c r="U1771" t="s">
        <v>703</v>
      </c>
      <c r="V1771">
        <v>16588</v>
      </c>
      <c r="W1771">
        <v>43872</v>
      </c>
      <c r="X1771" t="s">
        <v>143</v>
      </c>
      <c r="Y1771" s="1">
        <v>0.37809989999999999</v>
      </c>
      <c r="AB1771" t="s">
        <v>400</v>
      </c>
      <c r="AC1771" t="s">
        <v>41</v>
      </c>
      <c r="AD1771" t="s">
        <v>32</v>
      </c>
      <c r="AE1771">
        <v>9318</v>
      </c>
      <c r="AF1771">
        <v>20402</v>
      </c>
      <c r="AG1771" t="s">
        <v>132</v>
      </c>
      <c r="AH1771" s="1">
        <v>0.45671990000000001</v>
      </c>
    </row>
    <row r="1772" spans="1:34" x14ac:dyDescent="0.35">
      <c r="A1772" t="s">
        <v>248</v>
      </c>
      <c r="B1772" t="s">
        <v>41</v>
      </c>
      <c r="C1772" t="s">
        <v>27</v>
      </c>
      <c r="D1772">
        <v>1194</v>
      </c>
      <c r="E1772">
        <v>2475</v>
      </c>
      <c r="F1772" t="s">
        <v>132</v>
      </c>
      <c r="G1772" s="1">
        <v>0.48242420000000003</v>
      </c>
      <c r="J1772" t="s">
        <v>402</v>
      </c>
      <c r="K1772" t="s">
        <v>41</v>
      </c>
      <c r="L1772" t="s">
        <v>32</v>
      </c>
      <c r="M1772">
        <v>5371</v>
      </c>
      <c r="N1772">
        <v>5857</v>
      </c>
      <c r="O1772" t="s">
        <v>143</v>
      </c>
      <c r="P1772" s="1">
        <v>0.91702229999999996</v>
      </c>
      <c r="S1772" t="s">
        <v>399</v>
      </c>
      <c r="T1772" t="s">
        <v>41</v>
      </c>
      <c r="U1772" t="s">
        <v>28</v>
      </c>
      <c r="V1772">
        <v>502</v>
      </c>
      <c r="W1772">
        <v>6320</v>
      </c>
      <c r="X1772" t="s">
        <v>143</v>
      </c>
      <c r="Y1772" s="1">
        <v>7.9430399999999998E-2</v>
      </c>
      <c r="AB1772" t="s">
        <v>400</v>
      </c>
      <c r="AC1772" t="s">
        <v>41</v>
      </c>
      <c r="AD1772" t="s">
        <v>703</v>
      </c>
      <c r="AE1772">
        <v>1136</v>
      </c>
      <c r="AF1772">
        <v>26291</v>
      </c>
      <c r="AG1772" t="s">
        <v>132</v>
      </c>
      <c r="AH1772" s="1">
        <v>4.3208700000000003E-2</v>
      </c>
    </row>
    <row r="1773" spans="1:34" x14ac:dyDescent="0.35">
      <c r="A1773" t="s">
        <v>249</v>
      </c>
      <c r="B1773" t="s">
        <v>41</v>
      </c>
      <c r="C1773" t="s">
        <v>27</v>
      </c>
      <c r="D1773">
        <v>2765</v>
      </c>
      <c r="E1773">
        <v>4108</v>
      </c>
      <c r="F1773" t="s">
        <v>132</v>
      </c>
      <c r="G1773" s="1">
        <v>0.67307689999999998</v>
      </c>
      <c r="J1773" t="s">
        <v>402</v>
      </c>
      <c r="K1773" t="s">
        <v>41</v>
      </c>
      <c r="L1773" t="s">
        <v>703</v>
      </c>
      <c r="M1773">
        <v>9531</v>
      </c>
      <c r="N1773">
        <v>13385</v>
      </c>
      <c r="O1773" t="s">
        <v>143</v>
      </c>
      <c r="P1773" s="1">
        <v>0.71206579999999997</v>
      </c>
      <c r="S1773" t="s">
        <v>399</v>
      </c>
      <c r="T1773" t="s">
        <v>41</v>
      </c>
      <c r="U1773" t="s">
        <v>27</v>
      </c>
      <c r="V1773">
        <v>1</v>
      </c>
      <c r="W1773">
        <v>7904</v>
      </c>
      <c r="X1773" t="s">
        <v>143</v>
      </c>
      <c r="Y1773" s="1">
        <v>1.2650000000000001E-4</v>
      </c>
      <c r="AB1773" t="s">
        <v>400</v>
      </c>
      <c r="AC1773" t="s">
        <v>41</v>
      </c>
      <c r="AD1773" t="s">
        <v>28</v>
      </c>
      <c r="AE1773">
        <v>5</v>
      </c>
      <c r="AF1773">
        <v>3106</v>
      </c>
      <c r="AG1773" t="s">
        <v>132</v>
      </c>
      <c r="AH1773" s="1">
        <v>1.6098E-3</v>
      </c>
    </row>
    <row r="1774" spans="1:34" x14ac:dyDescent="0.35">
      <c r="A1774" t="s">
        <v>250</v>
      </c>
      <c r="B1774" t="s">
        <v>41</v>
      </c>
      <c r="C1774" t="s">
        <v>27</v>
      </c>
      <c r="D1774">
        <v>661</v>
      </c>
      <c r="E1774">
        <v>977</v>
      </c>
      <c r="F1774" t="s">
        <v>132</v>
      </c>
      <c r="G1774" s="1">
        <v>0.67656090000000002</v>
      </c>
      <c r="J1774" t="s">
        <v>402</v>
      </c>
      <c r="K1774" t="s">
        <v>41</v>
      </c>
      <c r="L1774" t="s">
        <v>28</v>
      </c>
      <c r="M1774">
        <v>1393</v>
      </c>
      <c r="N1774">
        <v>2078</v>
      </c>
      <c r="O1774" t="s">
        <v>143</v>
      </c>
      <c r="P1774" s="1">
        <v>0.67035610000000001</v>
      </c>
      <c r="S1774" t="s">
        <v>399</v>
      </c>
      <c r="T1774" t="s">
        <v>41</v>
      </c>
      <c r="U1774" t="s">
        <v>26</v>
      </c>
      <c r="W1774">
        <v>5197</v>
      </c>
      <c r="X1774" t="s">
        <v>143</v>
      </c>
      <c r="AB1774" t="s">
        <v>400</v>
      </c>
      <c r="AC1774" t="s">
        <v>41</v>
      </c>
      <c r="AD1774" t="s">
        <v>26</v>
      </c>
      <c r="AF1774">
        <v>2273</v>
      </c>
      <c r="AG1774" t="s">
        <v>132</v>
      </c>
    </row>
    <row r="1775" spans="1:34" x14ac:dyDescent="0.35">
      <c r="A1775" t="s">
        <v>251</v>
      </c>
      <c r="B1775" t="s">
        <v>41</v>
      </c>
      <c r="C1775" t="s">
        <v>27</v>
      </c>
      <c r="D1775">
        <v>298</v>
      </c>
      <c r="E1775">
        <v>560</v>
      </c>
      <c r="F1775" t="s">
        <v>132</v>
      </c>
      <c r="G1775" s="1">
        <v>0.53214289999999997</v>
      </c>
      <c r="J1775" t="s">
        <v>402</v>
      </c>
      <c r="K1775" t="s">
        <v>41</v>
      </c>
      <c r="L1775" t="s">
        <v>27</v>
      </c>
      <c r="M1775">
        <v>749</v>
      </c>
      <c r="N1775">
        <v>2547</v>
      </c>
      <c r="O1775" t="s">
        <v>143</v>
      </c>
      <c r="P1775" s="1">
        <v>0.29407149999999999</v>
      </c>
      <c r="S1775" t="s">
        <v>400</v>
      </c>
      <c r="T1775" t="s">
        <v>41</v>
      </c>
      <c r="U1775" t="s">
        <v>32</v>
      </c>
      <c r="V1775">
        <v>16439</v>
      </c>
      <c r="W1775">
        <v>20402</v>
      </c>
      <c r="X1775" t="s">
        <v>132</v>
      </c>
      <c r="Y1775" s="1">
        <v>0.80575439999999998</v>
      </c>
      <c r="AB1775" t="s">
        <v>400</v>
      </c>
      <c r="AC1775" t="s">
        <v>41</v>
      </c>
      <c r="AD1775" t="s">
        <v>27</v>
      </c>
      <c r="AF1775">
        <v>3807</v>
      </c>
      <c r="AG1775" t="s">
        <v>132</v>
      </c>
    </row>
    <row r="1776" spans="1:34" x14ac:dyDescent="0.35">
      <c r="A1776" t="s">
        <v>252</v>
      </c>
      <c r="B1776" t="s">
        <v>41</v>
      </c>
      <c r="C1776" t="s">
        <v>27</v>
      </c>
      <c r="D1776">
        <v>3131</v>
      </c>
      <c r="E1776">
        <v>4218</v>
      </c>
      <c r="F1776" t="s">
        <v>143</v>
      </c>
      <c r="G1776" s="1">
        <v>0.74229489999999998</v>
      </c>
      <c r="J1776" t="s">
        <v>402</v>
      </c>
      <c r="K1776" t="s">
        <v>41</v>
      </c>
      <c r="L1776" t="s">
        <v>26</v>
      </c>
      <c r="N1776">
        <v>1763</v>
      </c>
      <c r="O1776" t="s">
        <v>143</v>
      </c>
      <c r="S1776" t="s">
        <v>400</v>
      </c>
      <c r="T1776" t="s">
        <v>41</v>
      </c>
      <c r="U1776" t="s">
        <v>703</v>
      </c>
      <c r="V1776">
        <v>12802</v>
      </c>
      <c r="W1776">
        <v>26291</v>
      </c>
      <c r="X1776" t="s">
        <v>132</v>
      </c>
      <c r="Y1776" s="1">
        <v>0.4869347</v>
      </c>
      <c r="AB1776" t="s">
        <v>401</v>
      </c>
      <c r="AC1776" t="s">
        <v>41</v>
      </c>
      <c r="AD1776" t="s">
        <v>32</v>
      </c>
      <c r="AE1776">
        <v>2903</v>
      </c>
      <c r="AF1776">
        <v>8182</v>
      </c>
      <c r="AG1776" t="s">
        <v>143</v>
      </c>
      <c r="AH1776" s="1">
        <v>0.35480319999999999</v>
      </c>
    </row>
    <row r="1777" spans="1:34" x14ac:dyDescent="0.35">
      <c r="A1777" t="s">
        <v>253</v>
      </c>
      <c r="B1777" t="s">
        <v>41</v>
      </c>
      <c r="C1777" t="s">
        <v>27</v>
      </c>
      <c r="D1777">
        <v>3431</v>
      </c>
      <c r="E1777">
        <v>4482</v>
      </c>
      <c r="F1777" t="s">
        <v>143</v>
      </c>
      <c r="G1777" s="1">
        <v>0.76550640000000003</v>
      </c>
      <c r="J1777" t="s">
        <v>403</v>
      </c>
      <c r="K1777" t="s">
        <v>41</v>
      </c>
      <c r="L1777" t="s">
        <v>32</v>
      </c>
      <c r="M1777">
        <v>13020</v>
      </c>
      <c r="N1777">
        <v>14541</v>
      </c>
      <c r="O1777" t="s">
        <v>143</v>
      </c>
      <c r="P1777" s="1">
        <v>0.89539919999999995</v>
      </c>
      <c r="S1777" t="s">
        <v>400</v>
      </c>
      <c r="T1777" t="s">
        <v>41</v>
      </c>
      <c r="U1777" t="s">
        <v>28</v>
      </c>
      <c r="V1777">
        <v>450</v>
      </c>
      <c r="W1777">
        <v>3106</v>
      </c>
      <c r="X1777" t="s">
        <v>132</v>
      </c>
      <c r="Y1777" s="1">
        <v>0.14488090000000001</v>
      </c>
      <c r="AB1777" t="s">
        <v>401</v>
      </c>
      <c r="AC1777" t="s">
        <v>41</v>
      </c>
      <c r="AD1777" t="s">
        <v>703</v>
      </c>
      <c r="AE1777">
        <v>556</v>
      </c>
      <c r="AF1777">
        <v>19352</v>
      </c>
      <c r="AG1777" t="s">
        <v>143</v>
      </c>
      <c r="AH1777" s="1">
        <v>2.87309E-2</v>
      </c>
    </row>
    <row r="1778" spans="1:34" x14ac:dyDescent="0.35">
      <c r="A1778" t="s">
        <v>254</v>
      </c>
      <c r="B1778" t="s">
        <v>41</v>
      </c>
      <c r="C1778" t="s">
        <v>27</v>
      </c>
      <c r="D1778">
        <v>744</v>
      </c>
      <c r="E1778">
        <v>933</v>
      </c>
      <c r="F1778" t="s">
        <v>143</v>
      </c>
      <c r="G1778" s="1">
        <v>0.79742769999999996</v>
      </c>
      <c r="J1778" t="s">
        <v>403</v>
      </c>
      <c r="K1778" t="s">
        <v>41</v>
      </c>
      <c r="L1778" t="s">
        <v>28</v>
      </c>
      <c r="M1778">
        <v>3355</v>
      </c>
      <c r="N1778">
        <v>4134</v>
      </c>
      <c r="O1778" t="s">
        <v>143</v>
      </c>
      <c r="P1778" s="1">
        <v>0.81156269999999997</v>
      </c>
      <c r="S1778" t="s">
        <v>400</v>
      </c>
      <c r="T1778" t="s">
        <v>41</v>
      </c>
      <c r="U1778" t="s">
        <v>27</v>
      </c>
      <c r="V1778">
        <v>1</v>
      </c>
      <c r="W1778">
        <v>3807</v>
      </c>
      <c r="X1778" t="s">
        <v>132</v>
      </c>
      <c r="Y1778" s="1">
        <v>2.6269999999999999E-4</v>
      </c>
      <c r="AB1778" t="s">
        <v>401</v>
      </c>
      <c r="AC1778" t="s">
        <v>41</v>
      </c>
      <c r="AD1778" t="s">
        <v>28</v>
      </c>
      <c r="AE1778">
        <v>2</v>
      </c>
      <c r="AF1778">
        <v>3013</v>
      </c>
      <c r="AG1778" t="s">
        <v>143</v>
      </c>
      <c r="AH1778" s="1">
        <v>6.6379999999999998E-4</v>
      </c>
    </row>
    <row r="1779" spans="1:34" x14ac:dyDescent="0.35">
      <c r="A1779" t="s">
        <v>255</v>
      </c>
      <c r="B1779" t="s">
        <v>41</v>
      </c>
      <c r="C1779" t="s">
        <v>27</v>
      </c>
      <c r="D1779">
        <v>1742</v>
      </c>
      <c r="E1779">
        <v>2421</v>
      </c>
      <c r="F1779" t="s">
        <v>143</v>
      </c>
      <c r="G1779" s="1">
        <v>0.71953739999999999</v>
      </c>
      <c r="J1779" t="s">
        <v>403</v>
      </c>
      <c r="K1779" t="s">
        <v>41</v>
      </c>
      <c r="L1779" t="s">
        <v>703</v>
      </c>
      <c r="M1779">
        <v>23835</v>
      </c>
      <c r="N1779">
        <v>29920</v>
      </c>
      <c r="O1779" t="s">
        <v>143</v>
      </c>
      <c r="P1779" s="1">
        <v>0.79662429999999995</v>
      </c>
      <c r="S1779" t="s">
        <v>400</v>
      </c>
      <c r="T1779" t="s">
        <v>41</v>
      </c>
      <c r="U1779" t="s">
        <v>26</v>
      </c>
      <c r="W1779">
        <v>2273</v>
      </c>
      <c r="X1779" t="s">
        <v>132</v>
      </c>
      <c r="AB1779" t="s">
        <v>401</v>
      </c>
      <c r="AC1779" t="s">
        <v>41</v>
      </c>
      <c r="AD1779" t="s">
        <v>26</v>
      </c>
      <c r="AF1779">
        <v>2299</v>
      </c>
      <c r="AG1779" t="s">
        <v>143</v>
      </c>
    </row>
    <row r="1780" spans="1:34" x14ac:dyDescent="0.35">
      <c r="A1780" t="s">
        <v>256</v>
      </c>
      <c r="B1780" t="s">
        <v>41</v>
      </c>
      <c r="C1780" t="s">
        <v>27</v>
      </c>
      <c r="D1780">
        <v>694</v>
      </c>
      <c r="E1780">
        <v>1077</v>
      </c>
      <c r="F1780" t="s">
        <v>132</v>
      </c>
      <c r="G1780" s="1">
        <v>0.64438249999999997</v>
      </c>
      <c r="J1780" t="s">
        <v>403</v>
      </c>
      <c r="K1780" t="s">
        <v>41</v>
      </c>
      <c r="L1780" t="s">
        <v>27</v>
      </c>
      <c r="M1780">
        <v>2089</v>
      </c>
      <c r="N1780">
        <v>4535</v>
      </c>
      <c r="O1780" t="s">
        <v>143</v>
      </c>
      <c r="P1780" s="1">
        <v>0.46063949999999998</v>
      </c>
      <c r="S1780" t="s">
        <v>401</v>
      </c>
      <c r="T1780" t="s">
        <v>41</v>
      </c>
      <c r="U1780" t="s">
        <v>32</v>
      </c>
      <c r="V1780">
        <v>5982</v>
      </c>
      <c r="W1780">
        <v>8182</v>
      </c>
      <c r="X1780" t="s">
        <v>143</v>
      </c>
      <c r="Y1780" s="1">
        <v>0.73111709999999996</v>
      </c>
      <c r="AB1780" t="s">
        <v>401</v>
      </c>
      <c r="AC1780" t="s">
        <v>41</v>
      </c>
      <c r="AD1780" t="s">
        <v>27</v>
      </c>
      <c r="AF1780">
        <v>3761</v>
      </c>
      <c r="AG1780" t="s">
        <v>143</v>
      </c>
    </row>
    <row r="1781" spans="1:34" x14ac:dyDescent="0.35">
      <c r="A1781" t="s">
        <v>257</v>
      </c>
      <c r="B1781" t="s">
        <v>41</v>
      </c>
      <c r="C1781" t="s">
        <v>27</v>
      </c>
      <c r="D1781">
        <v>377</v>
      </c>
      <c r="E1781">
        <v>583</v>
      </c>
      <c r="F1781" t="s">
        <v>143</v>
      </c>
      <c r="G1781" s="1">
        <v>0.64665519999999999</v>
      </c>
      <c r="J1781" t="s">
        <v>403</v>
      </c>
      <c r="K1781" t="s">
        <v>41</v>
      </c>
      <c r="L1781" t="s">
        <v>26</v>
      </c>
      <c r="M1781">
        <v>1</v>
      </c>
      <c r="N1781">
        <v>2827</v>
      </c>
      <c r="O1781" t="s">
        <v>143</v>
      </c>
      <c r="P1781" s="1">
        <v>3.5369999999999998E-4</v>
      </c>
      <c r="S1781" t="s">
        <v>401</v>
      </c>
      <c r="T1781" t="s">
        <v>41</v>
      </c>
      <c r="U1781" t="s">
        <v>703</v>
      </c>
      <c r="V1781">
        <v>6530</v>
      </c>
      <c r="W1781">
        <v>19352</v>
      </c>
      <c r="X1781" t="s">
        <v>143</v>
      </c>
      <c r="Y1781" s="1">
        <v>0.33743279999999998</v>
      </c>
      <c r="AB1781" t="s">
        <v>402</v>
      </c>
      <c r="AC1781" t="s">
        <v>41</v>
      </c>
      <c r="AD1781" t="s">
        <v>32</v>
      </c>
      <c r="AE1781">
        <v>2406</v>
      </c>
      <c r="AF1781">
        <v>5857</v>
      </c>
      <c r="AG1781" t="s">
        <v>143</v>
      </c>
      <c r="AH1781" s="1">
        <v>0.4107905</v>
      </c>
    </row>
    <row r="1782" spans="1:34" x14ac:dyDescent="0.35">
      <c r="A1782" t="s">
        <v>258</v>
      </c>
      <c r="B1782" t="s">
        <v>41</v>
      </c>
      <c r="C1782" t="s">
        <v>27</v>
      </c>
      <c r="D1782">
        <v>773</v>
      </c>
      <c r="E1782">
        <v>1236</v>
      </c>
      <c r="F1782" t="s">
        <v>143</v>
      </c>
      <c r="G1782" s="1">
        <v>0.62540450000000003</v>
      </c>
      <c r="J1782" t="s">
        <v>404</v>
      </c>
      <c r="K1782" t="s">
        <v>41</v>
      </c>
      <c r="L1782" t="s">
        <v>32</v>
      </c>
      <c r="M1782">
        <v>19837</v>
      </c>
      <c r="N1782">
        <v>21762</v>
      </c>
      <c r="O1782" t="s">
        <v>143</v>
      </c>
      <c r="P1782" s="1">
        <v>0.91154310000000005</v>
      </c>
      <c r="S1782" t="s">
        <v>401</v>
      </c>
      <c r="T1782" t="s">
        <v>41</v>
      </c>
      <c r="U1782" t="s">
        <v>28</v>
      </c>
      <c r="V1782">
        <v>233</v>
      </c>
      <c r="W1782">
        <v>3013</v>
      </c>
      <c r="X1782" t="s">
        <v>143</v>
      </c>
      <c r="Y1782" s="1">
        <v>7.73316E-2</v>
      </c>
      <c r="AB1782" t="s">
        <v>402</v>
      </c>
      <c r="AC1782" t="s">
        <v>41</v>
      </c>
      <c r="AD1782" t="s">
        <v>703</v>
      </c>
      <c r="AE1782">
        <v>369</v>
      </c>
      <c r="AF1782">
        <v>13385</v>
      </c>
      <c r="AG1782" t="s">
        <v>143</v>
      </c>
      <c r="AH1782" s="1">
        <v>2.7568200000000001E-2</v>
      </c>
    </row>
    <row r="1783" spans="1:34" x14ac:dyDescent="0.35">
      <c r="A1783" t="s">
        <v>259</v>
      </c>
      <c r="B1783" t="s">
        <v>41</v>
      </c>
      <c r="C1783" t="s">
        <v>27</v>
      </c>
      <c r="D1783">
        <v>1752</v>
      </c>
      <c r="E1783">
        <v>3819</v>
      </c>
      <c r="F1783" t="s">
        <v>143</v>
      </c>
      <c r="G1783" s="1">
        <v>0.45875880000000002</v>
      </c>
      <c r="J1783" t="s">
        <v>404</v>
      </c>
      <c r="K1783" t="s">
        <v>41</v>
      </c>
      <c r="L1783" t="s">
        <v>28</v>
      </c>
      <c r="M1783">
        <v>4095</v>
      </c>
      <c r="N1783">
        <v>4855</v>
      </c>
      <c r="O1783" t="s">
        <v>143</v>
      </c>
      <c r="P1783" s="1">
        <v>0.84346030000000005</v>
      </c>
      <c r="S1783" t="s">
        <v>401</v>
      </c>
      <c r="T1783" t="s">
        <v>41</v>
      </c>
      <c r="U1783" t="s">
        <v>26</v>
      </c>
      <c r="W1783">
        <v>2299</v>
      </c>
      <c r="X1783" t="s">
        <v>143</v>
      </c>
      <c r="AB1783" t="s">
        <v>402</v>
      </c>
      <c r="AC1783" t="s">
        <v>41</v>
      </c>
      <c r="AD1783" t="s">
        <v>26</v>
      </c>
      <c r="AF1783">
        <v>1763</v>
      </c>
      <c r="AG1783" t="s">
        <v>143</v>
      </c>
    </row>
    <row r="1784" spans="1:34" x14ac:dyDescent="0.35">
      <c r="A1784" t="s">
        <v>260</v>
      </c>
      <c r="B1784" t="s">
        <v>41</v>
      </c>
      <c r="C1784" t="s">
        <v>27</v>
      </c>
      <c r="D1784">
        <v>699</v>
      </c>
      <c r="E1784">
        <v>1362</v>
      </c>
      <c r="F1784" t="s">
        <v>143</v>
      </c>
      <c r="G1784" s="1">
        <v>0.5132158</v>
      </c>
      <c r="J1784" t="s">
        <v>404</v>
      </c>
      <c r="K1784" t="s">
        <v>41</v>
      </c>
      <c r="L1784" t="s">
        <v>703</v>
      </c>
      <c r="M1784">
        <v>28699</v>
      </c>
      <c r="N1784">
        <v>35853</v>
      </c>
      <c r="O1784" t="s">
        <v>143</v>
      </c>
      <c r="P1784" s="1">
        <v>0.80046300000000004</v>
      </c>
      <c r="S1784" t="s">
        <v>401</v>
      </c>
      <c r="T1784" t="s">
        <v>41</v>
      </c>
      <c r="U1784" t="s">
        <v>27</v>
      </c>
      <c r="W1784">
        <v>3761</v>
      </c>
      <c r="X1784" t="s">
        <v>143</v>
      </c>
      <c r="AB1784" t="s">
        <v>402</v>
      </c>
      <c r="AC1784" t="s">
        <v>41</v>
      </c>
      <c r="AD1784" t="s">
        <v>28</v>
      </c>
      <c r="AF1784">
        <v>2078</v>
      </c>
      <c r="AG1784" t="s">
        <v>143</v>
      </c>
    </row>
    <row r="1785" spans="1:34" x14ac:dyDescent="0.35">
      <c r="A1785" t="s">
        <v>261</v>
      </c>
      <c r="B1785" t="s">
        <v>41</v>
      </c>
      <c r="C1785" t="s">
        <v>27</v>
      </c>
      <c r="D1785">
        <v>790</v>
      </c>
      <c r="E1785">
        <v>1931</v>
      </c>
      <c r="F1785" t="s">
        <v>143</v>
      </c>
      <c r="G1785" s="1">
        <v>0.40911449999999999</v>
      </c>
      <c r="J1785" t="s">
        <v>404</v>
      </c>
      <c r="K1785" t="s">
        <v>41</v>
      </c>
      <c r="L1785" t="s">
        <v>27</v>
      </c>
      <c r="M1785">
        <v>2523</v>
      </c>
      <c r="N1785">
        <v>5608</v>
      </c>
      <c r="O1785" t="s">
        <v>143</v>
      </c>
      <c r="P1785" s="1">
        <v>0.44989299999999999</v>
      </c>
      <c r="S1785" t="s">
        <v>402</v>
      </c>
      <c r="T1785" t="s">
        <v>41</v>
      </c>
      <c r="U1785" t="s">
        <v>32</v>
      </c>
      <c r="V1785">
        <v>4847</v>
      </c>
      <c r="W1785">
        <v>5857</v>
      </c>
      <c r="X1785" t="s">
        <v>143</v>
      </c>
      <c r="Y1785" s="1">
        <v>0.82755679999999998</v>
      </c>
      <c r="AB1785" t="s">
        <v>402</v>
      </c>
      <c r="AC1785" t="s">
        <v>41</v>
      </c>
      <c r="AD1785" t="s">
        <v>27</v>
      </c>
      <c r="AF1785">
        <v>2547</v>
      </c>
      <c r="AG1785" t="s">
        <v>143</v>
      </c>
    </row>
    <row r="1786" spans="1:34" x14ac:dyDescent="0.35">
      <c r="A1786" t="s">
        <v>262</v>
      </c>
      <c r="B1786" t="s">
        <v>41</v>
      </c>
      <c r="C1786" t="s">
        <v>27</v>
      </c>
      <c r="D1786">
        <v>1492</v>
      </c>
      <c r="E1786">
        <v>2879</v>
      </c>
      <c r="F1786" t="s">
        <v>143</v>
      </c>
      <c r="G1786" s="1">
        <v>0.51823549999999996</v>
      </c>
      <c r="J1786" t="s">
        <v>404</v>
      </c>
      <c r="K1786" t="s">
        <v>41</v>
      </c>
      <c r="L1786" t="s">
        <v>26</v>
      </c>
      <c r="N1786">
        <v>3573</v>
      </c>
      <c r="O1786" t="s">
        <v>143</v>
      </c>
      <c r="S1786" t="s">
        <v>402</v>
      </c>
      <c r="T1786" t="s">
        <v>41</v>
      </c>
      <c r="U1786" t="s">
        <v>703</v>
      </c>
      <c r="V1786">
        <v>5243</v>
      </c>
      <c r="W1786">
        <v>13385</v>
      </c>
      <c r="X1786" t="s">
        <v>143</v>
      </c>
      <c r="Y1786" s="1">
        <v>0.39170709999999997</v>
      </c>
      <c r="AB1786" t="s">
        <v>403</v>
      </c>
      <c r="AC1786" t="s">
        <v>41</v>
      </c>
      <c r="AD1786" t="s">
        <v>32</v>
      </c>
      <c r="AE1786">
        <v>6318</v>
      </c>
      <c r="AF1786">
        <v>14541</v>
      </c>
      <c r="AG1786" t="s">
        <v>143</v>
      </c>
      <c r="AH1786" s="1">
        <v>0.43449559999999998</v>
      </c>
    </row>
    <row r="1787" spans="1:34" x14ac:dyDescent="0.35">
      <c r="A1787" t="s">
        <v>263</v>
      </c>
      <c r="B1787" t="s">
        <v>41</v>
      </c>
      <c r="C1787" t="s">
        <v>27</v>
      </c>
      <c r="D1787">
        <v>1146</v>
      </c>
      <c r="E1787">
        <v>2414</v>
      </c>
      <c r="F1787" t="s">
        <v>143</v>
      </c>
      <c r="G1787" s="1">
        <v>0.47473070000000001</v>
      </c>
      <c r="J1787" t="s">
        <v>405</v>
      </c>
      <c r="K1787" t="s">
        <v>41</v>
      </c>
      <c r="L1787" t="s">
        <v>32</v>
      </c>
      <c r="M1787">
        <v>11694</v>
      </c>
      <c r="N1787">
        <v>12752</v>
      </c>
      <c r="O1787" t="s">
        <v>143</v>
      </c>
      <c r="P1787" s="1">
        <v>0.91703259999999998</v>
      </c>
      <c r="S1787" t="s">
        <v>402</v>
      </c>
      <c r="T1787" t="s">
        <v>41</v>
      </c>
      <c r="U1787" t="s">
        <v>28</v>
      </c>
      <c r="V1787">
        <v>232</v>
      </c>
      <c r="W1787">
        <v>2078</v>
      </c>
      <c r="X1787" t="s">
        <v>143</v>
      </c>
      <c r="Y1787" s="1">
        <v>0.1116458</v>
      </c>
      <c r="AB1787" t="s">
        <v>403</v>
      </c>
      <c r="AC1787" t="s">
        <v>41</v>
      </c>
      <c r="AD1787" t="s">
        <v>703</v>
      </c>
      <c r="AE1787">
        <v>1385</v>
      </c>
      <c r="AF1787">
        <v>29920</v>
      </c>
      <c r="AG1787" t="s">
        <v>143</v>
      </c>
      <c r="AH1787" s="1">
        <v>4.6290100000000001E-2</v>
      </c>
    </row>
    <row r="1788" spans="1:34" x14ac:dyDescent="0.35">
      <c r="A1788" t="s">
        <v>264</v>
      </c>
      <c r="B1788" t="s">
        <v>41</v>
      </c>
      <c r="C1788" t="s">
        <v>27</v>
      </c>
      <c r="D1788">
        <v>1097</v>
      </c>
      <c r="E1788">
        <v>2705</v>
      </c>
      <c r="F1788" t="s">
        <v>143</v>
      </c>
      <c r="G1788" s="1">
        <v>0.4055453</v>
      </c>
      <c r="J1788" t="s">
        <v>405</v>
      </c>
      <c r="K1788" t="s">
        <v>41</v>
      </c>
      <c r="L1788" t="s">
        <v>28</v>
      </c>
      <c r="M1788">
        <v>2479</v>
      </c>
      <c r="N1788">
        <v>3087</v>
      </c>
      <c r="O1788" t="s">
        <v>143</v>
      </c>
      <c r="P1788" s="1">
        <v>0.80304500000000001</v>
      </c>
      <c r="S1788" t="s">
        <v>402</v>
      </c>
      <c r="T1788" t="s">
        <v>41</v>
      </c>
      <c r="U1788" t="s">
        <v>27</v>
      </c>
      <c r="V1788">
        <v>2</v>
      </c>
      <c r="W1788">
        <v>2547</v>
      </c>
      <c r="X1788" t="s">
        <v>143</v>
      </c>
      <c r="Y1788" s="1">
        <v>7.852E-4</v>
      </c>
      <c r="AB1788" t="s">
        <v>403</v>
      </c>
      <c r="AC1788" t="s">
        <v>41</v>
      </c>
      <c r="AD1788" t="s">
        <v>28</v>
      </c>
      <c r="AE1788">
        <v>1</v>
      </c>
      <c r="AF1788">
        <v>4134</v>
      </c>
      <c r="AG1788" t="s">
        <v>143</v>
      </c>
      <c r="AH1788" s="1">
        <v>2.419E-4</v>
      </c>
    </row>
    <row r="1789" spans="1:34" x14ac:dyDescent="0.35">
      <c r="A1789" t="s">
        <v>265</v>
      </c>
      <c r="B1789" t="s">
        <v>41</v>
      </c>
      <c r="C1789" t="s">
        <v>27</v>
      </c>
      <c r="D1789">
        <v>527</v>
      </c>
      <c r="E1789">
        <v>1173</v>
      </c>
      <c r="F1789" t="s">
        <v>143</v>
      </c>
      <c r="G1789" s="1">
        <v>0.44927539999999999</v>
      </c>
      <c r="J1789" t="s">
        <v>405</v>
      </c>
      <c r="K1789" t="s">
        <v>41</v>
      </c>
      <c r="L1789" t="s">
        <v>703</v>
      </c>
      <c r="M1789">
        <v>17468</v>
      </c>
      <c r="N1789">
        <v>22310</v>
      </c>
      <c r="O1789" t="s">
        <v>143</v>
      </c>
      <c r="P1789" s="1">
        <v>0.78296730000000003</v>
      </c>
      <c r="S1789" t="s">
        <v>402</v>
      </c>
      <c r="T1789" t="s">
        <v>41</v>
      </c>
      <c r="U1789" t="s">
        <v>26</v>
      </c>
      <c r="W1789">
        <v>1763</v>
      </c>
      <c r="X1789" t="s">
        <v>143</v>
      </c>
      <c r="AB1789" t="s">
        <v>403</v>
      </c>
      <c r="AC1789" t="s">
        <v>41</v>
      </c>
      <c r="AD1789" t="s">
        <v>26</v>
      </c>
      <c r="AF1789">
        <v>2827</v>
      </c>
      <c r="AG1789" t="s">
        <v>143</v>
      </c>
    </row>
    <row r="1790" spans="1:34" x14ac:dyDescent="0.35">
      <c r="A1790" t="s">
        <v>266</v>
      </c>
      <c r="B1790" t="s">
        <v>41</v>
      </c>
      <c r="C1790" t="s">
        <v>27</v>
      </c>
      <c r="D1790">
        <v>354</v>
      </c>
      <c r="E1790">
        <v>1039</v>
      </c>
      <c r="F1790" t="s">
        <v>143</v>
      </c>
      <c r="G1790" s="1">
        <v>0.34071220000000002</v>
      </c>
      <c r="J1790" t="s">
        <v>405</v>
      </c>
      <c r="K1790" t="s">
        <v>41</v>
      </c>
      <c r="L1790" t="s">
        <v>27</v>
      </c>
      <c r="M1790">
        <v>1489</v>
      </c>
      <c r="N1790">
        <v>3503</v>
      </c>
      <c r="O1790" t="s">
        <v>143</v>
      </c>
      <c r="P1790" s="1">
        <v>0.4250642</v>
      </c>
      <c r="S1790" t="s">
        <v>403</v>
      </c>
      <c r="T1790" t="s">
        <v>41</v>
      </c>
      <c r="U1790" t="s">
        <v>32</v>
      </c>
      <c r="V1790">
        <v>11653</v>
      </c>
      <c r="W1790">
        <v>14541</v>
      </c>
      <c r="X1790" t="s">
        <v>143</v>
      </c>
      <c r="Y1790" s="1">
        <v>0.80138920000000002</v>
      </c>
      <c r="AB1790" t="s">
        <v>403</v>
      </c>
      <c r="AC1790" t="s">
        <v>41</v>
      </c>
      <c r="AD1790" t="s">
        <v>27</v>
      </c>
      <c r="AF1790">
        <v>4535</v>
      </c>
      <c r="AG1790" t="s">
        <v>143</v>
      </c>
    </row>
    <row r="1791" spans="1:34" x14ac:dyDescent="0.35">
      <c r="A1791" t="s">
        <v>267</v>
      </c>
      <c r="B1791" t="s">
        <v>41</v>
      </c>
      <c r="C1791" t="s">
        <v>27</v>
      </c>
      <c r="D1791">
        <v>874</v>
      </c>
      <c r="E1791">
        <v>1381</v>
      </c>
      <c r="F1791" t="s">
        <v>143</v>
      </c>
      <c r="G1791" s="1">
        <v>0.63287470000000001</v>
      </c>
      <c r="J1791" t="s">
        <v>405</v>
      </c>
      <c r="K1791" t="s">
        <v>41</v>
      </c>
      <c r="L1791" t="s">
        <v>26</v>
      </c>
      <c r="N1791">
        <v>2211</v>
      </c>
      <c r="O1791" t="s">
        <v>143</v>
      </c>
      <c r="S1791" t="s">
        <v>403</v>
      </c>
      <c r="T1791" t="s">
        <v>41</v>
      </c>
      <c r="U1791" t="s">
        <v>703</v>
      </c>
      <c r="V1791">
        <v>13693</v>
      </c>
      <c r="W1791">
        <v>29920</v>
      </c>
      <c r="X1791" t="s">
        <v>143</v>
      </c>
      <c r="Y1791" s="1">
        <v>0.4576537</v>
      </c>
      <c r="AB1791" t="s">
        <v>404</v>
      </c>
      <c r="AC1791" t="s">
        <v>41</v>
      </c>
      <c r="AD1791" t="s">
        <v>32</v>
      </c>
      <c r="AE1791">
        <v>10170</v>
      </c>
      <c r="AF1791">
        <v>21762</v>
      </c>
      <c r="AG1791" t="s">
        <v>143</v>
      </c>
      <c r="AH1791" s="1">
        <v>0.46732839999999998</v>
      </c>
    </row>
    <row r="1792" spans="1:34" x14ac:dyDescent="0.35">
      <c r="A1792" t="s">
        <v>268</v>
      </c>
      <c r="B1792" t="s">
        <v>41</v>
      </c>
      <c r="C1792" t="s">
        <v>27</v>
      </c>
      <c r="D1792">
        <v>412</v>
      </c>
      <c r="E1792">
        <v>1068</v>
      </c>
      <c r="F1792" t="s">
        <v>143</v>
      </c>
      <c r="G1792" s="1">
        <v>0.38576779999999999</v>
      </c>
      <c r="J1792" t="s">
        <v>406</v>
      </c>
      <c r="K1792" t="s">
        <v>41</v>
      </c>
      <c r="L1792" t="s">
        <v>32</v>
      </c>
      <c r="M1792">
        <v>14725</v>
      </c>
      <c r="N1792">
        <v>16387</v>
      </c>
      <c r="O1792" t="s">
        <v>143</v>
      </c>
      <c r="P1792" s="1">
        <v>0.89857819999999999</v>
      </c>
      <c r="S1792" t="s">
        <v>403</v>
      </c>
      <c r="T1792" t="s">
        <v>41</v>
      </c>
      <c r="U1792" t="s">
        <v>28</v>
      </c>
      <c r="V1792">
        <v>587</v>
      </c>
      <c r="W1792">
        <v>4134</v>
      </c>
      <c r="X1792" t="s">
        <v>143</v>
      </c>
      <c r="Y1792" s="1">
        <v>0.14199320000000001</v>
      </c>
      <c r="AB1792" t="s">
        <v>404</v>
      </c>
      <c r="AC1792" t="s">
        <v>41</v>
      </c>
      <c r="AD1792" t="s">
        <v>703</v>
      </c>
      <c r="AE1792">
        <v>1675</v>
      </c>
      <c r="AF1792">
        <v>35853</v>
      </c>
      <c r="AG1792" t="s">
        <v>143</v>
      </c>
      <c r="AH1792" s="1">
        <v>4.6718500000000003E-2</v>
      </c>
    </row>
    <row r="1793" spans="1:34" x14ac:dyDescent="0.35">
      <c r="A1793" t="s">
        <v>269</v>
      </c>
      <c r="B1793" t="s">
        <v>41</v>
      </c>
      <c r="C1793" t="s">
        <v>27</v>
      </c>
      <c r="D1793">
        <v>531</v>
      </c>
      <c r="E1793">
        <v>929</v>
      </c>
      <c r="F1793" t="s">
        <v>143</v>
      </c>
      <c r="G1793" s="1">
        <v>0.57158229999999999</v>
      </c>
      <c r="J1793" t="s">
        <v>406</v>
      </c>
      <c r="K1793" t="s">
        <v>41</v>
      </c>
      <c r="L1793" t="s">
        <v>703</v>
      </c>
      <c r="M1793">
        <v>21813</v>
      </c>
      <c r="N1793">
        <v>30650</v>
      </c>
      <c r="O1793" t="s">
        <v>143</v>
      </c>
      <c r="P1793" s="1">
        <v>0.71168019999999999</v>
      </c>
      <c r="S1793" t="s">
        <v>403</v>
      </c>
      <c r="T1793" t="s">
        <v>41</v>
      </c>
      <c r="U1793" t="s">
        <v>27</v>
      </c>
      <c r="V1793">
        <v>1</v>
      </c>
      <c r="W1793">
        <v>4535</v>
      </c>
      <c r="X1793" t="s">
        <v>143</v>
      </c>
      <c r="Y1793" s="1">
        <v>2.2049999999999999E-4</v>
      </c>
      <c r="AB1793" t="s">
        <v>404</v>
      </c>
      <c r="AC1793" t="s">
        <v>41</v>
      </c>
      <c r="AD1793" t="s">
        <v>28</v>
      </c>
      <c r="AE1793">
        <v>9</v>
      </c>
      <c r="AF1793">
        <v>4855</v>
      </c>
      <c r="AG1793" t="s">
        <v>143</v>
      </c>
      <c r="AH1793" s="1">
        <v>1.8538000000000001E-3</v>
      </c>
    </row>
    <row r="1794" spans="1:34" x14ac:dyDescent="0.35">
      <c r="A1794" t="s">
        <v>270</v>
      </c>
      <c r="B1794" t="s">
        <v>41</v>
      </c>
      <c r="C1794" t="s">
        <v>27</v>
      </c>
      <c r="D1794">
        <v>764</v>
      </c>
      <c r="E1794">
        <v>1386</v>
      </c>
      <c r="F1794" t="s">
        <v>143</v>
      </c>
      <c r="G1794" s="1">
        <v>0.55122660000000001</v>
      </c>
      <c r="J1794" t="s">
        <v>406</v>
      </c>
      <c r="K1794" t="s">
        <v>41</v>
      </c>
      <c r="L1794" t="s">
        <v>28</v>
      </c>
      <c r="M1794">
        <v>2371</v>
      </c>
      <c r="N1794">
        <v>4105</v>
      </c>
      <c r="O1794" t="s">
        <v>143</v>
      </c>
      <c r="P1794" s="1">
        <v>0.57758830000000005</v>
      </c>
      <c r="S1794" t="s">
        <v>403</v>
      </c>
      <c r="T1794" t="s">
        <v>41</v>
      </c>
      <c r="U1794" t="s">
        <v>26</v>
      </c>
      <c r="W1794">
        <v>2827</v>
      </c>
      <c r="X1794" t="s">
        <v>143</v>
      </c>
      <c r="AB1794" t="s">
        <v>404</v>
      </c>
      <c r="AC1794" t="s">
        <v>41</v>
      </c>
      <c r="AD1794" t="s">
        <v>26</v>
      </c>
      <c r="AF1794">
        <v>3573</v>
      </c>
      <c r="AG1794" t="s">
        <v>143</v>
      </c>
    </row>
    <row r="1795" spans="1:34" x14ac:dyDescent="0.35">
      <c r="A1795" t="s">
        <v>271</v>
      </c>
      <c r="B1795" t="s">
        <v>41</v>
      </c>
      <c r="C1795" t="s">
        <v>27</v>
      </c>
      <c r="D1795">
        <v>673</v>
      </c>
      <c r="E1795">
        <v>1414</v>
      </c>
      <c r="F1795" t="s">
        <v>143</v>
      </c>
      <c r="G1795" s="1">
        <v>0.47595470000000001</v>
      </c>
      <c r="J1795" t="s">
        <v>406</v>
      </c>
      <c r="K1795" t="s">
        <v>41</v>
      </c>
      <c r="L1795" t="s">
        <v>27</v>
      </c>
      <c r="M1795">
        <v>1143</v>
      </c>
      <c r="N1795">
        <v>4461</v>
      </c>
      <c r="O1795" t="s">
        <v>143</v>
      </c>
      <c r="P1795" s="1">
        <v>0.25622060000000002</v>
      </c>
      <c r="S1795" t="s">
        <v>404</v>
      </c>
      <c r="T1795" t="s">
        <v>41</v>
      </c>
      <c r="U1795" t="s">
        <v>32</v>
      </c>
      <c r="V1795">
        <v>18034</v>
      </c>
      <c r="W1795">
        <v>21762</v>
      </c>
      <c r="X1795" t="s">
        <v>143</v>
      </c>
      <c r="Y1795" s="1">
        <v>0.82869219999999999</v>
      </c>
      <c r="AB1795" t="s">
        <v>404</v>
      </c>
      <c r="AC1795" t="s">
        <v>41</v>
      </c>
      <c r="AD1795" t="s">
        <v>27</v>
      </c>
      <c r="AF1795">
        <v>5608</v>
      </c>
      <c r="AG1795" t="s">
        <v>143</v>
      </c>
    </row>
    <row r="1796" spans="1:34" x14ac:dyDescent="0.35">
      <c r="A1796" t="s">
        <v>272</v>
      </c>
      <c r="B1796" t="s">
        <v>41</v>
      </c>
      <c r="C1796" t="s">
        <v>27</v>
      </c>
      <c r="D1796">
        <v>1207</v>
      </c>
      <c r="E1796">
        <v>2365</v>
      </c>
      <c r="F1796" t="s">
        <v>143</v>
      </c>
      <c r="G1796" s="1">
        <v>0.51035940000000002</v>
      </c>
      <c r="J1796" t="s">
        <v>406</v>
      </c>
      <c r="K1796" t="s">
        <v>41</v>
      </c>
      <c r="L1796" t="s">
        <v>26</v>
      </c>
      <c r="N1796">
        <v>2699</v>
      </c>
      <c r="O1796" t="s">
        <v>143</v>
      </c>
      <c r="S1796" t="s">
        <v>404</v>
      </c>
      <c r="T1796" t="s">
        <v>41</v>
      </c>
      <c r="U1796" t="s">
        <v>703</v>
      </c>
      <c r="V1796">
        <v>16540</v>
      </c>
      <c r="W1796">
        <v>35853</v>
      </c>
      <c r="X1796" t="s">
        <v>143</v>
      </c>
      <c r="Y1796" s="1">
        <v>0.46132820000000002</v>
      </c>
      <c r="AB1796" t="s">
        <v>405</v>
      </c>
      <c r="AC1796" t="s">
        <v>41</v>
      </c>
      <c r="AD1796" t="s">
        <v>32</v>
      </c>
      <c r="AE1796">
        <v>5675</v>
      </c>
      <c r="AF1796">
        <v>12752</v>
      </c>
      <c r="AG1796" t="s">
        <v>143</v>
      </c>
      <c r="AH1796" s="1">
        <v>0.44502819999999998</v>
      </c>
    </row>
    <row r="1797" spans="1:34" x14ac:dyDescent="0.35">
      <c r="A1797" t="s">
        <v>273</v>
      </c>
      <c r="B1797" t="s">
        <v>41</v>
      </c>
      <c r="C1797" t="s">
        <v>27</v>
      </c>
      <c r="D1797">
        <v>1008</v>
      </c>
      <c r="E1797">
        <v>2047</v>
      </c>
      <c r="F1797" t="s">
        <v>143</v>
      </c>
      <c r="G1797" s="1">
        <v>0.49242789999999997</v>
      </c>
      <c r="J1797" t="s">
        <v>407</v>
      </c>
      <c r="K1797" t="s">
        <v>41</v>
      </c>
      <c r="L1797" t="s">
        <v>32</v>
      </c>
      <c r="M1797">
        <v>11412</v>
      </c>
      <c r="N1797">
        <v>12688</v>
      </c>
      <c r="O1797" t="s">
        <v>143</v>
      </c>
      <c r="P1797" s="1">
        <v>0.89943249999999997</v>
      </c>
      <c r="S1797" t="s">
        <v>404</v>
      </c>
      <c r="T1797" t="s">
        <v>41</v>
      </c>
      <c r="U1797" t="s">
        <v>28</v>
      </c>
      <c r="V1797">
        <v>691</v>
      </c>
      <c r="W1797">
        <v>4855</v>
      </c>
      <c r="X1797" t="s">
        <v>143</v>
      </c>
      <c r="Y1797" s="1">
        <v>0.1423275</v>
      </c>
      <c r="AB1797" t="s">
        <v>405</v>
      </c>
      <c r="AC1797" t="s">
        <v>41</v>
      </c>
      <c r="AD1797" t="s">
        <v>703</v>
      </c>
      <c r="AE1797">
        <v>919</v>
      </c>
      <c r="AF1797">
        <v>22310</v>
      </c>
      <c r="AG1797" t="s">
        <v>143</v>
      </c>
      <c r="AH1797" s="1">
        <v>4.1192300000000001E-2</v>
      </c>
    </row>
    <row r="1798" spans="1:34" x14ac:dyDescent="0.35">
      <c r="A1798" t="s">
        <v>274</v>
      </c>
      <c r="B1798" t="s">
        <v>41</v>
      </c>
      <c r="C1798" t="s">
        <v>27</v>
      </c>
      <c r="D1798">
        <v>1181</v>
      </c>
      <c r="E1798">
        <v>2069</v>
      </c>
      <c r="F1798" t="s">
        <v>143</v>
      </c>
      <c r="G1798" s="1">
        <v>0.57080719999999996</v>
      </c>
      <c r="J1798" t="s">
        <v>407</v>
      </c>
      <c r="K1798" t="s">
        <v>41</v>
      </c>
      <c r="L1798" t="s">
        <v>28</v>
      </c>
      <c r="M1798">
        <v>3379</v>
      </c>
      <c r="N1798">
        <v>4018</v>
      </c>
      <c r="O1798" t="s">
        <v>143</v>
      </c>
      <c r="P1798" s="1">
        <v>0.84096559999999998</v>
      </c>
      <c r="S1798" t="s">
        <v>404</v>
      </c>
      <c r="T1798" t="s">
        <v>41</v>
      </c>
      <c r="U1798" t="s">
        <v>26</v>
      </c>
      <c r="W1798">
        <v>3573</v>
      </c>
      <c r="X1798" t="s">
        <v>143</v>
      </c>
      <c r="AB1798" t="s">
        <v>405</v>
      </c>
      <c r="AC1798" t="s">
        <v>41</v>
      </c>
      <c r="AD1798" t="s">
        <v>26</v>
      </c>
      <c r="AF1798">
        <v>2211</v>
      </c>
      <c r="AG1798" t="s">
        <v>143</v>
      </c>
    </row>
    <row r="1799" spans="1:34" x14ac:dyDescent="0.35">
      <c r="A1799" t="s">
        <v>275</v>
      </c>
      <c r="B1799" t="s">
        <v>41</v>
      </c>
      <c r="C1799" t="s">
        <v>27</v>
      </c>
      <c r="D1799">
        <v>1666</v>
      </c>
      <c r="E1799">
        <v>3222</v>
      </c>
      <c r="F1799" t="s">
        <v>143</v>
      </c>
      <c r="G1799" s="1">
        <v>0.51707009999999998</v>
      </c>
      <c r="J1799" t="s">
        <v>407</v>
      </c>
      <c r="K1799" t="s">
        <v>41</v>
      </c>
      <c r="L1799" t="s">
        <v>703</v>
      </c>
      <c r="M1799">
        <v>23049</v>
      </c>
      <c r="N1799">
        <v>28700</v>
      </c>
      <c r="O1799" t="s">
        <v>143</v>
      </c>
      <c r="P1799" s="1">
        <v>0.80310110000000001</v>
      </c>
      <c r="S1799" t="s">
        <v>404</v>
      </c>
      <c r="T1799" t="s">
        <v>41</v>
      </c>
      <c r="U1799" t="s">
        <v>27</v>
      </c>
      <c r="W1799">
        <v>5608</v>
      </c>
      <c r="X1799" t="s">
        <v>143</v>
      </c>
      <c r="AB1799" t="s">
        <v>405</v>
      </c>
      <c r="AC1799" t="s">
        <v>41</v>
      </c>
      <c r="AD1799" t="s">
        <v>28</v>
      </c>
      <c r="AF1799">
        <v>3087</v>
      </c>
      <c r="AG1799" t="s">
        <v>143</v>
      </c>
    </row>
    <row r="1800" spans="1:34" x14ac:dyDescent="0.35">
      <c r="A1800" t="s">
        <v>276</v>
      </c>
      <c r="B1800" t="s">
        <v>41</v>
      </c>
      <c r="C1800" t="s">
        <v>27</v>
      </c>
      <c r="D1800">
        <v>1411</v>
      </c>
      <c r="E1800">
        <v>2312</v>
      </c>
      <c r="F1800" t="s">
        <v>132</v>
      </c>
      <c r="G1800" s="1">
        <v>0.61029409999999995</v>
      </c>
      <c r="J1800" t="s">
        <v>407</v>
      </c>
      <c r="K1800" t="s">
        <v>41</v>
      </c>
      <c r="L1800" t="s">
        <v>27</v>
      </c>
      <c r="M1800">
        <v>1787</v>
      </c>
      <c r="N1800">
        <v>4172</v>
      </c>
      <c r="O1800" t="s">
        <v>143</v>
      </c>
      <c r="P1800" s="1">
        <v>0.42833169999999998</v>
      </c>
      <c r="S1800" t="s">
        <v>405</v>
      </c>
      <c r="T1800" t="s">
        <v>41</v>
      </c>
      <c r="U1800" t="s">
        <v>32</v>
      </c>
      <c r="V1800">
        <v>10529</v>
      </c>
      <c r="W1800">
        <v>12752</v>
      </c>
      <c r="X1800" t="s">
        <v>143</v>
      </c>
      <c r="Y1800" s="1">
        <v>0.82567440000000003</v>
      </c>
      <c r="AB1800" t="s">
        <v>405</v>
      </c>
      <c r="AC1800" t="s">
        <v>41</v>
      </c>
      <c r="AD1800" t="s">
        <v>27</v>
      </c>
      <c r="AF1800">
        <v>3503</v>
      </c>
      <c r="AG1800" t="s">
        <v>143</v>
      </c>
    </row>
    <row r="1801" spans="1:34" x14ac:dyDescent="0.35">
      <c r="A1801" t="s">
        <v>277</v>
      </c>
      <c r="B1801" t="s">
        <v>41</v>
      </c>
      <c r="C1801" t="s">
        <v>27</v>
      </c>
      <c r="D1801">
        <v>1544</v>
      </c>
      <c r="E1801">
        <v>2024</v>
      </c>
      <c r="F1801" t="s">
        <v>143</v>
      </c>
      <c r="G1801" s="1">
        <v>0.76284589999999997</v>
      </c>
      <c r="J1801" t="s">
        <v>407</v>
      </c>
      <c r="K1801" t="s">
        <v>41</v>
      </c>
      <c r="L1801" t="s">
        <v>26</v>
      </c>
      <c r="M1801">
        <v>1</v>
      </c>
      <c r="N1801">
        <v>2263</v>
      </c>
      <c r="O1801" t="s">
        <v>143</v>
      </c>
      <c r="P1801" s="1">
        <v>4.4190000000000001E-4</v>
      </c>
      <c r="S1801" t="s">
        <v>405</v>
      </c>
      <c r="T1801" t="s">
        <v>41</v>
      </c>
      <c r="U1801" t="s">
        <v>703</v>
      </c>
      <c r="V1801">
        <v>9944</v>
      </c>
      <c r="W1801">
        <v>22310</v>
      </c>
      <c r="X1801" t="s">
        <v>143</v>
      </c>
      <c r="Y1801" s="1">
        <v>0.44571939999999999</v>
      </c>
      <c r="AB1801" t="s">
        <v>406</v>
      </c>
      <c r="AC1801" t="s">
        <v>41</v>
      </c>
      <c r="AD1801" t="s">
        <v>32</v>
      </c>
      <c r="AE1801">
        <v>6329</v>
      </c>
      <c r="AF1801">
        <v>16387</v>
      </c>
      <c r="AG1801" t="s">
        <v>143</v>
      </c>
      <c r="AH1801" s="1">
        <v>0.38622079999999998</v>
      </c>
    </row>
    <row r="1802" spans="1:34" x14ac:dyDescent="0.35">
      <c r="A1802" t="s">
        <v>278</v>
      </c>
      <c r="B1802" t="s">
        <v>41</v>
      </c>
      <c r="C1802" t="s">
        <v>27</v>
      </c>
      <c r="D1802">
        <v>1607</v>
      </c>
      <c r="E1802">
        <v>2036</v>
      </c>
      <c r="F1802" t="s">
        <v>143</v>
      </c>
      <c r="G1802" s="1">
        <v>0.78929280000000002</v>
      </c>
      <c r="J1802" t="s">
        <v>408</v>
      </c>
      <c r="K1802" t="s">
        <v>41</v>
      </c>
      <c r="L1802" t="s">
        <v>32</v>
      </c>
      <c r="M1802">
        <v>3477</v>
      </c>
      <c r="N1802">
        <v>3984</v>
      </c>
      <c r="O1802" t="s">
        <v>143</v>
      </c>
      <c r="P1802" s="1">
        <v>0.87274099999999999</v>
      </c>
      <c r="S1802" t="s">
        <v>405</v>
      </c>
      <c r="T1802" t="s">
        <v>41</v>
      </c>
      <c r="U1802" t="s">
        <v>28</v>
      </c>
      <c r="V1802">
        <v>333</v>
      </c>
      <c r="W1802">
        <v>3087</v>
      </c>
      <c r="X1802" t="s">
        <v>143</v>
      </c>
      <c r="Y1802" s="1">
        <v>0.1078717</v>
      </c>
      <c r="AB1802" t="s">
        <v>406</v>
      </c>
      <c r="AC1802" t="s">
        <v>41</v>
      </c>
      <c r="AD1802" t="s">
        <v>703</v>
      </c>
      <c r="AE1802">
        <v>740</v>
      </c>
      <c r="AF1802">
        <v>30650</v>
      </c>
      <c r="AG1802" t="s">
        <v>143</v>
      </c>
      <c r="AH1802" s="1">
        <v>2.4143600000000001E-2</v>
      </c>
    </row>
    <row r="1803" spans="1:34" x14ac:dyDescent="0.35">
      <c r="A1803" t="s">
        <v>279</v>
      </c>
      <c r="B1803" t="s">
        <v>41</v>
      </c>
      <c r="C1803" t="s">
        <v>27</v>
      </c>
      <c r="D1803">
        <v>43</v>
      </c>
      <c r="E1803">
        <v>147</v>
      </c>
      <c r="F1803" t="s">
        <v>143</v>
      </c>
      <c r="G1803" s="1">
        <v>0.29251700000000003</v>
      </c>
      <c r="J1803" t="s">
        <v>408</v>
      </c>
      <c r="K1803" t="s">
        <v>41</v>
      </c>
      <c r="L1803" t="s">
        <v>703</v>
      </c>
      <c r="M1803">
        <v>4601</v>
      </c>
      <c r="N1803">
        <v>6733</v>
      </c>
      <c r="O1803" t="s">
        <v>143</v>
      </c>
      <c r="P1803" s="1">
        <v>0.68335069999999998</v>
      </c>
      <c r="S1803" t="s">
        <v>405</v>
      </c>
      <c r="T1803" t="s">
        <v>41</v>
      </c>
      <c r="U1803" t="s">
        <v>27</v>
      </c>
      <c r="V1803">
        <v>2</v>
      </c>
      <c r="W1803">
        <v>3503</v>
      </c>
      <c r="X1803" t="s">
        <v>143</v>
      </c>
      <c r="Y1803" s="1">
        <v>5.7090000000000005E-4</v>
      </c>
      <c r="AB1803" t="s">
        <v>406</v>
      </c>
      <c r="AC1803" t="s">
        <v>41</v>
      </c>
      <c r="AD1803" t="s">
        <v>28</v>
      </c>
      <c r="AE1803">
        <v>1</v>
      </c>
      <c r="AF1803">
        <v>4105</v>
      </c>
      <c r="AG1803" t="s">
        <v>143</v>
      </c>
      <c r="AH1803" s="1">
        <v>2.4360000000000001E-4</v>
      </c>
    </row>
    <row r="1804" spans="1:34" x14ac:dyDescent="0.35">
      <c r="A1804" t="s">
        <v>280</v>
      </c>
      <c r="B1804" t="s">
        <v>41</v>
      </c>
      <c r="C1804" t="s">
        <v>27</v>
      </c>
      <c r="D1804">
        <v>947</v>
      </c>
      <c r="E1804">
        <v>1746</v>
      </c>
      <c r="F1804" t="s">
        <v>143</v>
      </c>
      <c r="G1804" s="1">
        <v>0.54238260000000005</v>
      </c>
      <c r="J1804" t="s">
        <v>408</v>
      </c>
      <c r="K1804" t="s">
        <v>41</v>
      </c>
      <c r="L1804" t="s">
        <v>28</v>
      </c>
      <c r="M1804">
        <v>483</v>
      </c>
      <c r="N1804">
        <v>863</v>
      </c>
      <c r="O1804" t="s">
        <v>143</v>
      </c>
      <c r="P1804" s="1">
        <v>0.55967560000000005</v>
      </c>
      <c r="S1804" t="s">
        <v>405</v>
      </c>
      <c r="T1804" t="s">
        <v>41</v>
      </c>
      <c r="U1804" t="s">
        <v>26</v>
      </c>
      <c r="W1804">
        <v>2211</v>
      </c>
      <c r="X1804" t="s">
        <v>143</v>
      </c>
      <c r="AB1804" t="s">
        <v>406</v>
      </c>
      <c r="AC1804" t="s">
        <v>41</v>
      </c>
      <c r="AD1804" t="s">
        <v>26</v>
      </c>
      <c r="AF1804">
        <v>2699</v>
      </c>
      <c r="AG1804" t="s">
        <v>143</v>
      </c>
    </row>
    <row r="1805" spans="1:34" x14ac:dyDescent="0.35">
      <c r="A1805" t="s">
        <v>281</v>
      </c>
      <c r="B1805" t="s">
        <v>41</v>
      </c>
      <c r="C1805" t="s">
        <v>27</v>
      </c>
      <c r="D1805">
        <v>663</v>
      </c>
      <c r="E1805">
        <v>921</v>
      </c>
      <c r="F1805" t="s">
        <v>42</v>
      </c>
      <c r="G1805" s="1">
        <v>0.71986969999999995</v>
      </c>
      <c r="J1805" t="s">
        <v>408</v>
      </c>
      <c r="K1805" t="s">
        <v>41</v>
      </c>
      <c r="L1805" t="s">
        <v>27</v>
      </c>
      <c r="M1805">
        <v>205</v>
      </c>
      <c r="N1805">
        <v>1094</v>
      </c>
      <c r="O1805" t="s">
        <v>143</v>
      </c>
      <c r="P1805" s="1">
        <v>0.18738569999999999</v>
      </c>
      <c r="S1805" t="s">
        <v>406</v>
      </c>
      <c r="T1805" t="s">
        <v>41</v>
      </c>
      <c r="U1805" t="s">
        <v>32</v>
      </c>
      <c r="V1805">
        <v>12831</v>
      </c>
      <c r="W1805">
        <v>16387</v>
      </c>
      <c r="X1805" t="s">
        <v>143</v>
      </c>
      <c r="Y1805" s="1">
        <v>0.78299870000000005</v>
      </c>
      <c r="AB1805" t="s">
        <v>406</v>
      </c>
      <c r="AC1805" t="s">
        <v>41</v>
      </c>
      <c r="AD1805" t="s">
        <v>27</v>
      </c>
      <c r="AF1805">
        <v>4461</v>
      </c>
      <c r="AG1805" t="s">
        <v>143</v>
      </c>
    </row>
    <row r="1806" spans="1:34" x14ac:dyDescent="0.35">
      <c r="A1806" t="s">
        <v>282</v>
      </c>
      <c r="B1806" t="s">
        <v>41</v>
      </c>
      <c r="C1806" t="s">
        <v>27</v>
      </c>
      <c r="D1806">
        <v>523</v>
      </c>
      <c r="E1806">
        <v>912</v>
      </c>
      <c r="F1806" t="s">
        <v>132</v>
      </c>
      <c r="G1806" s="1">
        <v>0.57346490000000006</v>
      </c>
      <c r="J1806" t="s">
        <v>408</v>
      </c>
      <c r="K1806" t="s">
        <v>41</v>
      </c>
      <c r="L1806" t="s">
        <v>26</v>
      </c>
      <c r="N1806">
        <v>672</v>
      </c>
      <c r="O1806" t="s">
        <v>143</v>
      </c>
      <c r="S1806" t="s">
        <v>406</v>
      </c>
      <c r="T1806" t="s">
        <v>41</v>
      </c>
      <c r="U1806" t="s">
        <v>703</v>
      </c>
      <c r="V1806">
        <v>10623</v>
      </c>
      <c r="W1806">
        <v>30650</v>
      </c>
      <c r="X1806" t="s">
        <v>143</v>
      </c>
      <c r="Y1806" s="1">
        <v>0.34659050000000002</v>
      </c>
      <c r="AB1806" t="s">
        <v>407</v>
      </c>
      <c r="AC1806" t="s">
        <v>41</v>
      </c>
      <c r="AD1806" t="s">
        <v>32</v>
      </c>
      <c r="AE1806">
        <v>4702</v>
      </c>
      <c r="AF1806">
        <v>12688</v>
      </c>
      <c r="AG1806" t="s">
        <v>143</v>
      </c>
      <c r="AH1806" s="1">
        <v>0.37058639999999998</v>
      </c>
    </row>
    <row r="1807" spans="1:34" x14ac:dyDescent="0.35">
      <c r="A1807" t="s">
        <v>283</v>
      </c>
      <c r="B1807" t="s">
        <v>41</v>
      </c>
      <c r="C1807" t="s">
        <v>27</v>
      </c>
      <c r="D1807">
        <v>1193</v>
      </c>
      <c r="E1807">
        <v>2148</v>
      </c>
      <c r="F1807" t="s">
        <v>132</v>
      </c>
      <c r="G1807" s="1">
        <v>0.55540040000000002</v>
      </c>
      <c r="J1807" t="s">
        <v>409</v>
      </c>
      <c r="K1807" t="s">
        <v>41</v>
      </c>
      <c r="L1807" t="s">
        <v>28</v>
      </c>
      <c r="M1807">
        <v>334</v>
      </c>
      <c r="N1807">
        <v>334</v>
      </c>
      <c r="O1807" t="s">
        <v>143</v>
      </c>
      <c r="P1807" s="1">
        <v>1</v>
      </c>
      <c r="S1807" t="s">
        <v>406</v>
      </c>
      <c r="T1807" t="s">
        <v>41</v>
      </c>
      <c r="U1807" t="s">
        <v>28</v>
      </c>
      <c r="V1807">
        <v>351</v>
      </c>
      <c r="W1807">
        <v>4105</v>
      </c>
      <c r="X1807" t="s">
        <v>143</v>
      </c>
      <c r="Y1807" s="1">
        <v>8.5505499999999998E-2</v>
      </c>
      <c r="AB1807" t="s">
        <v>407</v>
      </c>
      <c r="AC1807" t="s">
        <v>41</v>
      </c>
      <c r="AD1807" t="s">
        <v>703</v>
      </c>
      <c r="AE1807">
        <v>842</v>
      </c>
      <c r="AF1807">
        <v>28700</v>
      </c>
      <c r="AG1807" t="s">
        <v>143</v>
      </c>
      <c r="AH1807" s="1">
        <v>2.9337999999999999E-2</v>
      </c>
    </row>
    <row r="1808" spans="1:34" x14ac:dyDescent="0.35">
      <c r="A1808" t="s">
        <v>284</v>
      </c>
      <c r="B1808" t="s">
        <v>41</v>
      </c>
      <c r="C1808" t="s">
        <v>27</v>
      </c>
      <c r="D1808">
        <v>918</v>
      </c>
      <c r="E1808">
        <v>1301</v>
      </c>
      <c r="F1808" t="s">
        <v>42</v>
      </c>
      <c r="G1808" s="1">
        <v>0.70561110000000005</v>
      </c>
      <c r="J1808" t="s">
        <v>409</v>
      </c>
      <c r="K1808" t="s">
        <v>41</v>
      </c>
      <c r="L1808" t="s">
        <v>703</v>
      </c>
      <c r="M1808">
        <v>2096</v>
      </c>
      <c r="N1808">
        <v>2313</v>
      </c>
      <c r="O1808" t="s">
        <v>143</v>
      </c>
      <c r="P1808" s="1">
        <v>0.9061825</v>
      </c>
      <c r="S1808" t="s">
        <v>406</v>
      </c>
      <c r="T1808" t="s">
        <v>41</v>
      </c>
      <c r="U1808" t="s">
        <v>27</v>
      </c>
      <c r="V1808">
        <v>1</v>
      </c>
      <c r="W1808">
        <v>4461</v>
      </c>
      <c r="X1808" t="s">
        <v>143</v>
      </c>
      <c r="Y1808" s="1">
        <v>2.242E-4</v>
      </c>
      <c r="AB1808" t="s">
        <v>407</v>
      </c>
      <c r="AC1808" t="s">
        <v>41</v>
      </c>
      <c r="AD1808" t="s">
        <v>28</v>
      </c>
      <c r="AE1808">
        <v>2</v>
      </c>
      <c r="AF1808">
        <v>4018</v>
      </c>
      <c r="AG1808" t="s">
        <v>143</v>
      </c>
      <c r="AH1808" s="1">
        <v>4.9779999999999996E-4</v>
      </c>
    </row>
    <row r="1809" spans="1:34" x14ac:dyDescent="0.35">
      <c r="A1809" t="s">
        <v>285</v>
      </c>
      <c r="B1809" t="s">
        <v>41</v>
      </c>
      <c r="C1809" t="s">
        <v>27</v>
      </c>
      <c r="D1809">
        <v>1053</v>
      </c>
      <c r="E1809">
        <v>2448</v>
      </c>
      <c r="F1809" t="s">
        <v>132</v>
      </c>
      <c r="G1809" s="1">
        <v>0.4301471</v>
      </c>
      <c r="J1809" t="s">
        <v>409</v>
      </c>
      <c r="K1809" t="s">
        <v>41</v>
      </c>
      <c r="L1809" t="s">
        <v>32</v>
      </c>
      <c r="M1809">
        <v>759</v>
      </c>
      <c r="N1809">
        <v>851</v>
      </c>
      <c r="O1809" t="s">
        <v>143</v>
      </c>
      <c r="P1809" s="1">
        <v>0.89189189999999996</v>
      </c>
      <c r="S1809" t="s">
        <v>406</v>
      </c>
      <c r="T1809" t="s">
        <v>41</v>
      </c>
      <c r="U1809" t="s">
        <v>26</v>
      </c>
      <c r="W1809">
        <v>2699</v>
      </c>
      <c r="X1809" t="s">
        <v>143</v>
      </c>
      <c r="AB1809" t="s">
        <v>407</v>
      </c>
      <c r="AC1809" t="s">
        <v>41</v>
      </c>
      <c r="AD1809" t="s">
        <v>26</v>
      </c>
      <c r="AF1809">
        <v>2263</v>
      </c>
      <c r="AG1809" t="s">
        <v>143</v>
      </c>
    </row>
    <row r="1810" spans="1:34" x14ac:dyDescent="0.35">
      <c r="A1810" t="s">
        <v>286</v>
      </c>
      <c r="B1810" t="s">
        <v>41</v>
      </c>
      <c r="C1810" t="s">
        <v>27</v>
      </c>
      <c r="D1810">
        <v>1295</v>
      </c>
      <c r="E1810">
        <v>2970</v>
      </c>
      <c r="F1810" t="s">
        <v>132</v>
      </c>
      <c r="G1810" s="1">
        <v>0.4360269</v>
      </c>
      <c r="J1810" t="s">
        <v>409</v>
      </c>
      <c r="K1810" t="s">
        <v>41</v>
      </c>
      <c r="L1810" t="s">
        <v>27</v>
      </c>
      <c r="M1810">
        <v>241</v>
      </c>
      <c r="N1810">
        <v>297</v>
      </c>
      <c r="O1810" t="s">
        <v>143</v>
      </c>
      <c r="P1810" s="1">
        <v>0.81144780000000005</v>
      </c>
      <c r="S1810" t="s">
        <v>407</v>
      </c>
      <c r="T1810" t="s">
        <v>41</v>
      </c>
      <c r="U1810" t="s">
        <v>32</v>
      </c>
      <c r="V1810">
        <v>10008</v>
      </c>
      <c r="W1810">
        <v>12688</v>
      </c>
      <c r="X1810" t="s">
        <v>143</v>
      </c>
      <c r="Y1810" s="1">
        <v>0.78877679999999994</v>
      </c>
      <c r="AB1810" t="s">
        <v>407</v>
      </c>
      <c r="AC1810" t="s">
        <v>41</v>
      </c>
      <c r="AD1810" t="s">
        <v>27</v>
      </c>
      <c r="AF1810">
        <v>4172</v>
      </c>
      <c r="AG1810" t="s">
        <v>143</v>
      </c>
    </row>
    <row r="1811" spans="1:34" x14ac:dyDescent="0.35">
      <c r="A1811" t="s">
        <v>287</v>
      </c>
      <c r="B1811" t="s">
        <v>41</v>
      </c>
      <c r="C1811" t="s">
        <v>27</v>
      </c>
      <c r="D1811">
        <v>9399</v>
      </c>
      <c r="E1811">
        <v>13906</v>
      </c>
      <c r="F1811" t="s">
        <v>143</v>
      </c>
      <c r="G1811" s="1">
        <v>0.67589529999999998</v>
      </c>
      <c r="J1811" t="s">
        <v>409</v>
      </c>
      <c r="K1811" t="s">
        <v>41</v>
      </c>
      <c r="L1811" t="s">
        <v>26</v>
      </c>
      <c r="N1811">
        <v>147</v>
      </c>
      <c r="O1811" t="s">
        <v>143</v>
      </c>
      <c r="S1811" t="s">
        <v>407</v>
      </c>
      <c r="T1811" t="s">
        <v>41</v>
      </c>
      <c r="U1811" t="s">
        <v>703</v>
      </c>
      <c r="V1811">
        <v>12316</v>
      </c>
      <c r="W1811">
        <v>28700</v>
      </c>
      <c r="X1811" t="s">
        <v>143</v>
      </c>
      <c r="Y1811" s="1">
        <v>0.42912889999999998</v>
      </c>
      <c r="AB1811" t="s">
        <v>408</v>
      </c>
      <c r="AC1811" t="s">
        <v>41</v>
      </c>
      <c r="AD1811" t="s">
        <v>32</v>
      </c>
      <c r="AE1811">
        <v>1475</v>
      </c>
      <c r="AF1811">
        <v>3984</v>
      </c>
      <c r="AG1811" t="s">
        <v>143</v>
      </c>
      <c r="AH1811" s="1">
        <v>0.37023089999999997</v>
      </c>
    </row>
    <row r="1812" spans="1:34" x14ac:dyDescent="0.35">
      <c r="A1812" t="s">
        <v>288</v>
      </c>
      <c r="B1812" t="s">
        <v>41</v>
      </c>
      <c r="C1812" t="s">
        <v>27</v>
      </c>
      <c r="D1812">
        <v>740</v>
      </c>
      <c r="E1812">
        <v>1692</v>
      </c>
      <c r="F1812" t="s">
        <v>132</v>
      </c>
      <c r="G1812" s="1">
        <v>0.43735220000000002</v>
      </c>
      <c r="J1812" t="s">
        <v>410</v>
      </c>
      <c r="K1812" t="s">
        <v>41</v>
      </c>
      <c r="L1812" t="s">
        <v>32</v>
      </c>
      <c r="M1812">
        <v>8492</v>
      </c>
      <c r="N1812">
        <v>9337</v>
      </c>
      <c r="O1812" t="s">
        <v>143</v>
      </c>
      <c r="P1812" s="1">
        <v>0.90949979999999997</v>
      </c>
      <c r="S1812" t="s">
        <v>407</v>
      </c>
      <c r="T1812" t="s">
        <v>41</v>
      </c>
      <c r="U1812" t="s">
        <v>28</v>
      </c>
      <c r="V1812">
        <v>549</v>
      </c>
      <c r="W1812">
        <v>4018</v>
      </c>
      <c r="X1812" t="s">
        <v>143</v>
      </c>
      <c r="Y1812" s="1">
        <v>0.13663510000000001</v>
      </c>
      <c r="AB1812" t="s">
        <v>408</v>
      </c>
      <c r="AC1812" t="s">
        <v>41</v>
      </c>
      <c r="AD1812" t="s">
        <v>703</v>
      </c>
      <c r="AE1812">
        <v>201</v>
      </c>
      <c r="AF1812">
        <v>6733</v>
      </c>
      <c r="AG1812" t="s">
        <v>143</v>
      </c>
      <c r="AH1812" s="1">
        <v>2.9853000000000001E-2</v>
      </c>
    </row>
    <row r="1813" spans="1:34" x14ac:dyDescent="0.35">
      <c r="A1813" t="s">
        <v>289</v>
      </c>
      <c r="B1813" t="s">
        <v>41</v>
      </c>
      <c r="C1813" t="s">
        <v>27</v>
      </c>
      <c r="D1813">
        <v>2442</v>
      </c>
      <c r="E1813">
        <v>4365</v>
      </c>
      <c r="F1813" t="s">
        <v>132</v>
      </c>
      <c r="G1813" s="1">
        <v>0.55945009999999995</v>
      </c>
      <c r="J1813" t="s">
        <v>410</v>
      </c>
      <c r="K1813" t="s">
        <v>41</v>
      </c>
      <c r="L1813" t="s">
        <v>703</v>
      </c>
      <c r="M1813">
        <v>23584</v>
      </c>
      <c r="N1813">
        <v>27397</v>
      </c>
      <c r="O1813" t="s">
        <v>143</v>
      </c>
      <c r="P1813" s="1">
        <v>0.86082420000000004</v>
      </c>
      <c r="S1813" t="s">
        <v>407</v>
      </c>
      <c r="T1813" t="s">
        <v>41</v>
      </c>
      <c r="U1813" t="s">
        <v>27</v>
      </c>
      <c r="V1813">
        <v>5</v>
      </c>
      <c r="W1813">
        <v>4172</v>
      </c>
      <c r="X1813" t="s">
        <v>143</v>
      </c>
      <c r="Y1813" s="1">
        <v>1.1984999999999999E-3</v>
      </c>
      <c r="AB1813" t="s">
        <v>408</v>
      </c>
      <c r="AC1813" t="s">
        <v>41</v>
      </c>
      <c r="AD1813" t="s">
        <v>28</v>
      </c>
      <c r="AE1813">
        <v>1</v>
      </c>
      <c r="AF1813">
        <v>863</v>
      </c>
      <c r="AG1813" t="s">
        <v>143</v>
      </c>
      <c r="AH1813" s="1">
        <v>1.1586999999999999E-3</v>
      </c>
    </row>
    <row r="1814" spans="1:34" x14ac:dyDescent="0.35">
      <c r="A1814" t="s">
        <v>290</v>
      </c>
      <c r="B1814" t="s">
        <v>41</v>
      </c>
      <c r="C1814" t="s">
        <v>27</v>
      </c>
      <c r="D1814">
        <v>1125</v>
      </c>
      <c r="E1814">
        <v>1801</v>
      </c>
      <c r="F1814" t="s">
        <v>132</v>
      </c>
      <c r="G1814" s="1">
        <v>0.62465300000000001</v>
      </c>
      <c r="J1814" t="s">
        <v>410</v>
      </c>
      <c r="K1814" t="s">
        <v>41</v>
      </c>
      <c r="L1814" t="s">
        <v>28</v>
      </c>
      <c r="M1814">
        <v>2805</v>
      </c>
      <c r="N1814">
        <v>3334</v>
      </c>
      <c r="O1814" t="s">
        <v>143</v>
      </c>
      <c r="P1814" s="1">
        <v>0.84133170000000002</v>
      </c>
      <c r="S1814" t="s">
        <v>407</v>
      </c>
      <c r="T1814" t="s">
        <v>41</v>
      </c>
      <c r="U1814" t="s">
        <v>26</v>
      </c>
      <c r="W1814">
        <v>2263</v>
      </c>
      <c r="X1814" t="s">
        <v>143</v>
      </c>
      <c r="AB1814" t="s">
        <v>408</v>
      </c>
      <c r="AC1814" t="s">
        <v>41</v>
      </c>
      <c r="AD1814" t="s">
        <v>26</v>
      </c>
      <c r="AF1814">
        <v>672</v>
      </c>
      <c r="AG1814" t="s">
        <v>143</v>
      </c>
    </row>
    <row r="1815" spans="1:34" x14ac:dyDescent="0.35">
      <c r="A1815" t="s">
        <v>291</v>
      </c>
      <c r="B1815" t="s">
        <v>41</v>
      </c>
      <c r="C1815" t="s">
        <v>27</v>
      </c>
      <c r="D1815">
        <v>689</v>
      </c>
      <c r="E1815">
        <v>1359</v>
      </c>
      <c r="F1815" t="s">
        <v>132</v>
      </c>
      <c r="G1815" s="1">
        <v>0.50699039999999995</v>
      </c>
      <c r="J1815" t="s">
        <v>410</v>
      </c>
      <c r="K1815" t="s">
        <v>41</v>
      </c>
      <c r="L1815" t="s">
        <v>27</v>
      </c>
      <c r="M1815">
        <v>2315</v>
      </c>
      <c r="N1815">
        <v>4067</v>
      </c>
      <c r="O1815" t="s">
        <v>143</v>
      </c>
      <c r="P1815" s="1">
        <v>0.56921569999999999</v>
      </c>
      <c r="S1815" t="s">
        <v>408</v>
      </c>
      <c r="T1815" t="s">
        <v>41</v>
      </c>
      <c r="U1815" t="s">
        <v>32</v>
      </c>
      <c r="V1815">
        <v>2971</v>
      </c>
      <c r="W1815">
        <v>3984</v>
      </c>
      <c r="X1815" t="s">
        <v>143</v>
      </c>
      <c r="Y1815" s="1">
        <v>0.74573290000000003</v>
      </c>
      <c r="AB1815" t="s">
        <v>408</v>
      </c>
      <c r="AC1815" t="s">
        <v>41</v>
      </c>
      <c r="AD1815" t="s">
        <v>27</v>
      </c>
      <c r="AF1815">
        <v>1094</v>
      </c>
      <c r="AG1815" t="s">
        <v>143</v>
      </c>
    </row>
    <row r="1816" spans="1:34" x14ac:dyDescent="0.35">
      <c r="A1816" t="s">
        <v>292</v>
      </c>
      <c r="B1816" t="s">
        <v>57</v>
      </c>
      <c r="C1816" t="s">
        <v>27</v>
      </c>
      <c r="D1816">
        <v>2562</v>
      </c>
      <c r="E1816">
        <v>5222</v>
      </c>
      <c r="F1816" t="s">
        <v>42</v>
      </c>
      <c r="G1816" s="1">
        <v>0.49061660000000001</v>
      </c>
      <c r="J1816" t="s">
        <v>410</v>
      </c>
      <c r="K1816" t="s">
        <v>41</v>
      </c>
      <c r="L1816" t="s">
        <v>26</v>
      </c>
      <c r="M1816">
        <v>5</v>
      </c>
      <c r="N1816">
        <v>2406</v>
      </c>
      <c r="O1816" t="s">
        <v>143</v>
      </c>
      <c r="P1816" s="1">
        <v>2.0780999999999998E-3</v>
      </c>
      <c r="S1816" t="s">
        <v>408</v>
      </c>
      <c r="T1816" t="s">
        <v>41</v>
      </c>
      <c r="U1816" t="s">
        <v>703</v>
      </c>
      <c r="V1816">
        <v>2197</v>
      </c>
      <c r="W1816">
        <v>6733</v>
      </c>
      <c r="X1816" t="s">
        <v>143</v>
      </c>
      <c r="Y1816" s="1">
        <v>0.32630330000000002</v>
      </c>
      <c r="AB1816" t="s">
        <v>409</v>
      </c>
      <c r="AC1816" t="s">
        <v>41</v>
      </c>
      <c r="AD1816" t="s">
        <v>32</v>
      </c>
      <c r="AE1816">
        <v>529</v>
      </c>
      <c r="AF1816">
        <v>851</v>
      </c>
      <c r="AG1816" t="s">
        <v>143</v>
      </c>
      <c r="AH1816" s="1">
        <v>0.6216216</v>
      </c>
    </row>
    <row r="1817" spans="1:34" x14ac:dyDescent="0.35">
      <c r="A1817" t="s">
        <v>293</v>
      </c>
      <c r="B1817" t="s">
        <v>68</v>
      </c>
      <c r="C1817" t="s">
        <v>27</v>
      </c>
      <c r="D1817">
        <v>1825</v>
      </c>
      <c r="E1817">
        <v>2711</v>
      </c>
      <c r="F1817" t="s">
        <v>132</v>
      </c>
      <c r="G1817" s="1">
        <v>0.67318330000000004</v>
      </c>
      <c r="J1817" t="s">
        <v>411</v>
      </c>
      <c r="K1817" t="s">
        <v>41</v>
      </c>
      <c r="L1817" t="s">
        <v>32</v>
      </c>
      <c r="M1817">
        <v>7005</v>
      </c>
      <c r="N1817">
        <v>7153</v>
      </c>
      <c r="O1817" t="s">
        <v>143</v>
      </c>
      <c r="P1817" s="1">
        <v>0.9793094</v>
      </c>
      <c r="S1817" t="s">
        <v>408</v>
      </c>
      <c r="T1817" t="s">
        <v>41</v>
      </c>
      <c r="U1817" t="s">
        <v>28</v>
      </c>
      <c r="V1817">
        <v>64</v>
      </c>
      <c r="W1817">
        <v>863</v>
      </c>
      <c r="X1817" t="s">
        <v>143</v>
      </c>
      <c r="Y1817" s="1">
        <v>7.4159900000000001E-2</v>
      </c>
      <c r="AB1817" t="s">
        <v>409</v>
      </c>
      <c r="AC1817" t="s">
        <v>41</v>
      </c>
      <c r="AD1817" t="s">
        <v>703</v>
      </c>
      <c r="AE1817">
        <v>232</v>
      </c>
      <c r="AF1817">
        <v>2313</v>
      </c>
      <c r="AG1817" t="s">
        <v>143</v>
      </c>
      <c r="AH1817" s="1">
        <v>0.10030260000000001</v>
      </c>
    </row>
    <row r="1818" spans="1:34" x14ac:dyDescent="0.35">
      <c r="A1818" t="s">
        <v>294</v>
      </c>
      <c r="B1818" t="s">
        <v>70</v>
      </c>
      <c r="C1818" t="s">
        <v>27</v>
      </c>
      <c r="D1818">
        <v>2011</v>
      </c>
      <c r="E1818">
        <v>3982</v>
      </c>
      <c r="F1818" t="s">
        <v>132</v>
      </c>
      <c r="G1818" s="1">
        <v>0.50502259999999999</v>
      </c>
      <c r="J1818" t="s">
        <v>411</v>
      </c>
      <c r="K1818" t="s">
        <v>41</v>
      </c>
      <c r="L1818" t="s">
        <v>703</v>
      </c>
      <c r="M1818">
        <v>16071</v>
      </c>
      <c r="N1818">
        <v>17443</v>
      </c>
      <c r="O1818" t="s">
        <v>143</v>
      </c>
      <c r="P1818" s="1">
        <v>0.92134380000000005</v>
      </c>
      <c r="S1818" t="s">
        <v>408</v>
      </c>
      <c r="T1818" t="s">
        <v>41</v>
      </c>
      <c r="U1818" t="s">
        <v>27</v>
      </c>
      <c r="V1818">
        <v>2</v>
      </c>
      <c r="W1818">
        <v>1094</v>
      </c>
      <c r="X1818" t="s">
        <v>143</v>
      </c>
      <c r="Y1818" s="1">
        <v>1.8282000000000001E-3</v>
      </c>
      <c r="AB1818" t="s">
        <v>409</v>
      </c>
      <c r="AC1818" t="s">
        <v>41</v>
      </c>
      <c r="AD1818" t="s">
        <v>28</v>
      </c>
      <c r="AE1818">
        <v>1</v>
      </c>
      <c r="AF1818">
        <v>334</v>
      </c>
      <c r="AG1818" t="s">
        <v>143</v>
      </c>
      <c r="AH1818" s="1">
        <v>2.9940000000000001E-3</v>
      </c>
    </row>
    <row r="1819" spans="1:34" x14ac:dyDescent="0.35">
      <c r="A1819" t="s">
        <v>295</v>
      </c>
      <c r="B1819" t="s">
        <v>70</v>
      </c>
      <c r="C1819" t="s">
        <v>27</v>
      </c>
      <c r="D1819">
        <v>1280</v>
      </c>
      <c r="E1819">
        <v>2788</v>
      </c>
      <c r="F1819" t="s">
        <v>42</v>
      </c>
      <c r="G1819" s="1">
        <v>0.45911049999999998</v>
      </c>
      <c r="J1819" t="s">
        <v>411</v>
      </c>
      <c r="K1819" t="s">
        <v>41</v>
      </c>
      <c r="L1819" t="s">
        <v>28</v>
      </c>
      <c r="M1819">
        <v>1830</v>
      </c>
      <c r="N1819">
        <v>2081</v>
      </c>
      <c r="O1819" t="s">
        <v>143</v>
      </c>
      <c r="P1819" s="1">
        <v>0.87938490000000002</v>
      </c>
      <c r="S1819" t="s">
        <v>408</v>
      </c>
      <c r="T1819" t="s">
        <v>41</v>
      </c>
      <c r="U1819" t="s">
        <v>26</v>
      </c>
      <c r="W1819">
        <v>672</v>
      </c>
      <c r="X1819" t="s">
        <v>143</v>
      </c>
      <c r="AB1819" t="s">
        <v>409</v>
      </c>
      <c r="AC1819" t="s">
        <v>41</v>
      </c>
      <c r="AD1819" t="s">
        <v>26</v>
      </c>
      <c r="AF1819">
        <v>147</v>
      </c>
      <c r="AG1819" t="s">
        <v>143</v>
      </c>
    </row>
    <row r="1820" spans="1:34" x14ac:dyDescent="0.35">
      <c r="A1820" t="s">
        <v>296</v>
      </c>
      <c r="B1820" t="s">
        <v>68</v>
      </c>
      <c r="C1820" t="s">
        <v>27</v>
      </c>
      <c r="D1820">
        <v>1063</v>
      </c>
      <c r="E1820">
        <v>1961</v>
      </c>
      <c r="F1820" t="s">
        <v>42</v>
      </c>
      <c r="G1820" s="1">
        <v>0.54207039999999995</v>
      </c>
      <c r="J1820" t="s">
        <v>411</v>
      </c>
      <c r="K1820" t="s">
        <v>41</v>
      </c>
      <c r="L1820" t="s">
        <v>27</v>
      </c>
      <c r="M1820">
        <v>1327</v>
      </c>
      <c r="N1820">
        <v>2291</v>
      </c>
      <c r="O1820" t="s">
        <v>143</v>
      </c>
      <c r="P1820" s="1">
        <v>0.57922300000000004</v>
      </c>
      <c r="S1820" t="s">
        <v>409</v>
      </c>
      <c r="T1820" t="s">
        <v>41</v>
      </c>
      <c r="U1820" t="s">
        <v>32</v>
      </c>
      <c r="V1820">
        <v>739</v>
      </c>
      <c r="W1820">
        <v>851</v>
      </c>
      <c r="X1820" t="s">
        <v>143</v>
      </c>
      <c r="Y1820" s="1">
        <v>0.86839010000000005</v>
      </c>
      <c r="AB1820" t="s">
        <v>409</v>
      </c>
      <c r="AC1820" t="s">
        <v>41</v>
      </c>
      <c r="AD1820" t="s">
        <v>27</v>
      </c>
      <c r="AF1820">
        <v>297</v>
      </c>
      <c r="AG1820" t="s">
        <v>143</v>
      </c>
    </row>
    <row r="1821" spans="1:34" x14ac:dyDescent="0.35">
      <c r="A1821" t="s">
        <v>297</v>
      </c>
      <c r="B1821" t="s">
        <v>70</v>
      </c>
      <c r="C1821" t="s">
        <v>27</v>
      </c>
      <c r="D1821">
        <v>1623</v>
      </c>
      <c r="E1821">
        <v>3489</v>
      </c>
      <c r="F1821" t="s">
        <v>42</v>
      </c>
      <c r="G1821" s="1">
        <v>0.46517629999999999</v>
      </c>
      <c r="J1821" t="s">
        <v>411</v>
      </c>
      <c r="K1821" t="s">
        <v>41</v>
      </c>
      <c r="L1821" t="s">
        <v>26</v>
      </c>
      <c r="M1821">
        <v>1</v>
      </c>
      <c r="N1821">
        <v>1364</v>
      </c>
      <c r="O1821" t="s">
        <v>143</v>
      </c>
      <c r="P1821" s="1">
        <v>7.3309999999999998E-4</v>
      </c>
      <c r="S1821" t="s">
        <v>409</v>
      </c>
      <c r="T1821" t="s">
        <v>41</v>
      </c>
      <c r="U1821" t="s">
        <v>703</v>
      </c>
      <c r="V1821">
        <v>1598</v>
      </c>
      <c r="W1821">
        <v>2313</v>
      </c>
      <c r="X1821" t="s">
        <v>143</v>
      </c>
      <c r="Y1821" s="1">
        <v>0.69087770000000004</v>
      </c>
      <c r="AB1821" t="s">
        <v>410</v>
      </c>
      <c r="AC1821" t="s">
        <v>41</v>
      </c>
      <c r="AD1821" t="s">
        <v>32</v>
      </c>
      <c r="AE1821">
        <v>4690</v>
      </c>
      <c r="AF1821">
        <v>9337</v>
      </c>
      <c r="AG1821" t="s">
        <v>143</v>
      </c>
      <c r="AH1821" s="1">
        <v>0.50230260000000004</v>
      </c>
    </row>
    <row r="1822" spans="1:34" x14ac:dyDescent="0.35">
      <c r="A1822" t="s">
        <v>298</v>
      </c>
      <c r="B1822" t="s">
        <v>70</v>
      </c>
      <c r="C1822" t="s">
        <v>27</v>
      </c>
      <c r="D1822">
        <v>2181</v>
      </c>
      <c r="E1822">
        <v>4207</v>
      </c>
      <c r="F1822" t="s">
        <v>42</v>
      </c>
      <c r="G1822" s="1">
        <v>0.51842160000000004</v>
      </c>
      <c r="J1822" t="s">
        <v>412</v>
      </c>
      <c r="K1822" t="s">
        <v>41</v>
      </c>
      <c r="L1822" t="s">
        <v>32</v>
      </c>
      <c r="M1822">
        <v>9912</v>
      </c>
      <c r="N1822">
        <v>10515</v>
      </c>
      <c r="O1822" t="s">
        <v>143</v>
      </c>
      <c r="P1822" s="1">
        <v>0.94265339999999997</v>
      </c>
      <c r="S1822" t="s">
        <v>409</v>
      </c>
      <c r="T1822" t="s">
        <v>41</v>
      </c>
      <c r="U1822" t="s">
        <v>28</v>
      </c>
      <c r="V1822">
        <v>136</v>
      </c>
      <c r="W1822">
        <v>334</v>
      </c>
      <c r="X1822" t="s">
        <v>143</v>
      </c>
      <c r="Y1822" s="1">
        <v>0.40718559999999998</v>
      </c>
      <c r="AB1822" t="s">
        <v>410</v>
      </c>
      <c r="AC1822" t="s">
        <v>41</v>
      </c>
      <c r="AD1822" t="s">
        <v>703</v>
      </c>
      <c r="AE1822">
        <v>1914</v>
      </c>
      <c r="AF1822">
        <v>27397</v>
      </c>
      <c r="AG1822" t="s">
        <v>143</v>
      </c>
      <c r="AH1822" s="1">
        <v>6.9861699999999999E-2</v>
      </c>
    </row>
    <row r="1823" spans="1:34" x14ac:dyDescent="0.35">
      <c r="A1823" t="s">
        <v>299</v>
      </c>
      <c r="B1823" t="s">
        <v>70</v>
      </c>
      <c r="C1823" t="s">
        <v>27</v>
      </c>
      <c r="D1823">
        <v>2080</v>
      </c>
      <c r="E1823">
        <v>3469</v>
      </c>
      <c r="F1823" t="s">
        <v>132</v>
      </c>
      <c r="G1823" s="1">
        <v>0.59959640000000003</v>
      </c>
      <c r="J1823" t="s">
        <v>412</v>
      </c>
      <c r="K1823" t="s">
        <v>41</v>
      </c>
      <c r="L1823" t="s">
        <v>703</v>
      </c>
      <c r="M1823">
        <v>21580</v>
      </c>
      <c r="N1823">
        <v>25101</v>
      </c>
      <c r="O1823" t="s">
        <v>143</v>
      </c>
      <c r="P1823" s="1">
        <v>0.85972669999999995</v>
      </c>
      <c r="S1823" t="s">
        <v>409</v>
      </c>
      <c r="T1823" t="s">
        <v>41</v>
      </c>
      <c r="U1823" t="s">
        <v>26</v>
      </c>
      <c r="W1823">
        <v>147</v>
      </c>
      <c r="X1823" t="s">
        <v>143</v>
      </c>
      <c r="AB1823" t="s">
        <v>410</v>
      </c>
      <c r="AC1823" t="s">
        <v>41</v>
      </c>
      <c r="AD1823" t="s">
        <v>28</v>
      </c>
      <c r="AE1823">
        <v>3</v>
      </c>
      <c r="AF1823">
        <v>3334</v>
      </c>
      <c r="AG1823" t="s">
        <v>143</v>
      </c>
      <c r="AH1823" s="1">
        <v>8.9979999999999997E-4</v>
      </c>
    </row>
    <row r="1824" spans="1:34" x14ac:dyDescent="0.35">
      <c r="A1824" t="s">
        <v>300</v>
      </c>
      <c r="B1824" t="s">
        <v>68</v>
      </c>
      <c r="C1824" t="s">
        <v>27</v>
      </c>
      <c r="D1824">
        <v>1073</v>
      </c>
      <c r="E1824">
        <v>1760</v>
      </c>
      <c r="F1824" t="s">
        <v>42</v>
      </c>
      <c r="G1824" s="1">
        <v>0.60965910000000001</v>
      </c>
      <c r="J1824" t="s">
        <v>412</v>
      </c>
      <c r="K1824" t="s">
        <v>41</v>
      </c>
      <c r="L1824" t="s">
        <v>28</v>
      </c>
      <c r="M1824">
        <v>2198</v>
      </c>
      <c r="N1824">
        <v>2649</v>
      </c>
      <c r="O1824" t="s">
        <v>143</v>
      </c>
      <c r="P1824" s="1">
        <v>0.82974709999999996</v>
      </c>
      <c r="S1824" t="s">
        <v>409</v>
      </c>
      <c r="T1824" t="s">
        <v>41</v>
      </c>
      <c r="U1824" t="s">
        <v>27</v>
      </c>
      <c r="W1824">
        <v>297</v>
      </c>
      <c r="X1824" t="s">
        <v>143</v>
      </c>
      <c r="AB1824" t="s">
        <v>410</v>
      </c>
      <c r="AC1824" t="s">
        <v>41</v>
      </c>
      <c r="AD1824" t="s">
        <v>26</v>
      </c>
      <c r="AF1824">
        <v>2406</v>
      </c>
      <c r="AG1824" t="s">
        <v>143</v>
      </c>
    </row>
    <row r="1825" spans="1:34" x14ac:dyDescent="0.35">
      <c r="A1825" t="s">
        <v>301</v>
      </c>
      <c r="B1825" t="s">
        <v>68</v>
      </c>
      <c r="C1825" t="s">
        <v>27</v>
      </c>
      <c r="D1825">
        <v>1273</v>
      </c>
      <c r="E1825">
        <v>1730</v>
      </c>
      <c r="F1825" t="s">
        <v>42</v>
      </c>
      <c r="G1825" s="1">
        <v>0.7358382</v>
      </c>
      <c r="J1825" t="s">
        <v>412</v>
      </c>
      <c r="K1825" t="s">
        <v>41</v>
      </c>
      <c r="L1825" t="s">
        <v>27</v>
      </c>
      <c r="M1825">
        <v>1638</v>
      </c>
      <c r="N1825">
        <v>3357</v>
      </c>
      <c r="O1825" t="s">
        <v>143</v>
      </c>
      <c r="P1825" s="1">
        <v>0.48793570000000003</v>
      </c>
      <c r="S1825" t="s">
        <v>410</v>
      </c>
      <c r="T1825" t="s">
        <v>41</v>
      </c>
      <c r="U1825" t="s">
        <v>32</v>
      </c>
      <c r="V1825">
        <v>7727</v>
      </c>
      <c r="W1825">
        <v>9337</v>
      </c>
      <c r="X1825" t="s">
        <v>143</v>
      </c>
      <c r="Y1825" s="1">
        <v>0.82756779999999996</v>
      </c>
      <c r="AB1825" t="s">
        <v>410</v>
      </c>
      <c r="AC1825" t="s">
        <v>41</v>
      </c>
      <c r="AD1825" t="s">
        <v>27</v>
      </c>
      <c r="AF1825">
        <v>4067</v>
      </c>
      <c r="AG1825" t="s">
        <v>143</v>
      </c>
    </row>
    <row r="1826" spans="1:34" x14ac:dyDescent="0.35">
      <c r="A1826" t="s">
        <v>302</v>
      </c>
      <c r="B1826" t="s">
        <v>68</v>
      </c>
      <c r="C1826" t="s">
        <v>27</v>
      </c>
      <c r="D1826">
        <v>1781</v>
      </c>
      <c r="E1826">
        <v>3596</v>
      </c>
      <c r="F1826" t="s">
        <v>132</v>
      </c>
      <c r="G1826" s="1">
        <v>0.4952725</v>
      </c>
      <c r="J1826" t="s">
        <v>412</v>
      </c>
      <c r="K1826" t="s">
        <v>41</v>
      </c>
      <c r="L1826" t="s">
        <v>26</v>
      </c>
      <c r="M1826">
        <v>2</v>
      </c>
      <c r="N1826">
        <v>2191</v>
      </c>
      <c r="O1826" t="s">
        <v>143</v>
      </c>
      <c r="P1826" s="1">
        <v>9.1279999999999996E-4</v>
      </c>
      <c r="S1826" t="s">
        <v>410</v>
      </c>
      <c r="T1826" t="s">
        <v>41</v>
      </c>
      <c r="U1826" t="s">
        <v>703</v>
      </c>
      <c r="V1826">
        <v>15211</v>
      </c>
      <c r="W1826">
        <v>27397</v>
      </c>
      <c r="X1826" t="s">
        <v>143</v>
      </c>
      <c r="Y1826" s="1">
        <v>0.5552068</v>
      </c>
      <c r="AB1826" t="s">
        <v>411</v>
      </c>
      <c r="AC1826" t="s">
        <v>41</v>
      </c>
      <c r="AD1826" t="s">
        <v>32</v>
      </c>
      <c r="AE1826">
        <v>4692</v>
      </c>
      <c r="AF1826">
        <v>7153</v>
      </c>
      <c r="AG1826" t="s">
        <v>143</v>
      </c>
      <c r="AH1826" s="1">
        <v>0.65594859999999999</v>
      </c>
    </row>
    <row r="1827" spans="1:34" x14ac:dyDescent="0.35">
      <c r="A1827" t="s">
        <v>303</v>
      </c>
      <c r="B1827" t="s">
        <v>68</v>
      </c>
      <c r="C1827" t="s">
        <v>27</v>
      </c>
      <c r="D1827">
        <v>1101</v>
      </c>
      <c r="E1827">
        <v>2453</v>
      </c>
      <c r="F1827" t="s">
        <v>132</v>
      </c>
      <c r="G1827" s="1">
        <v>0.44883810000000002</v>
      </c>
      <c r="J1827" t="s">
        <v>413</v>
      </c>
      <c r="K1827" t="s">
        <v>41</v>
      </c>
      <c r="L1827" t="s">
        <v>28</v>
      </c>
      <c r="M1827">
        <v>820</v>
      </c>
      <c r="N1827">
        <v>857</v>
      </c>
      <c r="O1827" t="s">
        <v>143</v>
      </c>
      <c r="P1827" s="1">
        <v>0.95682619999999996</v>
      </c>
      <c r="S1827" t="s">
        <v>410</v>
      </c>
      <c r="T1827" t="s">
        <v>41</v>
      </c>
      <c r="U1827" t="s">
        <v>28</v>
      </c>
      <c r="V1827">
        <v>771</v>
      </c>
      <c r="W1827">
        <v>3334</v>
      </c>
      <c r="X1827" t="s">
        <v>143</v>
      </c>
      <c r="Y1827" s="1">
        <v>0.23125370000000001</v>
      </c>
      <c r="AB1827" t="s">
        <v>411</v>
      </c>
      <c r="AC1827" t="s">
        <v>41</v>
      </c>
      <c r="AD1827" t="s">
        <v>703</v>
      </c>
      <c r="AE1827">
        <v>1441</v>
      </c>
      <c r="AF1827">
        <v>17443</v>
      </c>
      <c r="AG1827" t="s">
        <v>143</v>
      </c>
      <c r="AH1827" s="1">
        <v>8.2611900000000002E-2</v>
      </c>
    </row>
    <row r="1828" spans="1:34" x14ac:dyDescent="0.35">
      <c r="A1828" t="s">
        <v>304</v>
      </c>
      <c r="B1828" t="s">
        <v>68</v>
      </c>
      <c r="C1828" t="s">
        <v>27</v>
      </c>
      <c r="D1828">
        <v>1482</v>
      </c>
      <c r="E1828">
        <v>2459</v>
      </c>
      <c r="F1828" t="s">
        <v>132</v>
      </c>
      <c r="G1828" s="1">
        <v>0.602684</v>
      </c>
      <c r="J1828" t="s">
        <v>413</v>
      </c>
      <c r="K1828" t="s">
        <v>41</v>
      </c>
      <c r="L1828" t="s">
        <v>703</v>
      </c>
      <c r="M1828">
        <v>6528</v>
      </c>
      <c r="N1828">
        <v>7104</v>
      </c>
      <c r="O1828" t="s">
        <v>143</v>
      </c>
      <c r="P1828" s="1">
        <v>0.91891889999999998</v>
      </c>
      <c r="S1828" t="s">
        <v>410</v>
      </c>
      <c r="T1828" t="s">
        <v>41</v>
      </c>
      <c r="U1828" t="s">
        <v>27</v>
      </c>
      <c r="V1828">
        <v>4</v>
      </c>
      <c r="W1828">
        <v>4067</v>
      </c>
      <c r="X1828" t="s">
        <v>143</v>
      </c>
      <c r="Y1828" s="1">
        <v>9.835E-4</v>
      </c>
      <c r="AB1828" t="s">
        <v>411</v>
      </c>
      <c r="AC1828" t="s">
        <v>41</v>
      </c>
      <c r="AD1828" t="s">
        <v>28</v>
      </c>
      <c r="AE1828">
        <v>4</v>
      </c>
      <c r="AF1828">
        <v>2081</v>
      </c>
      <c r="AG1828" t="s">
        <v>143</v>
      </c>
      <c r="AH1828" s="1">
        <v>1.9222E-3</v>
      </c>
    </row>
    <row r="1829" spans="1:34" x14ac:dyDescent="0.35">
      <c r="A1829" t="s">
        <v>305</v>
      </c>
      <c r="B1829" t="s">
        <v>68</v>
      </c>
      <c r="C1829" t="s">
        <v>27</v>
      </c>
      <c r="D1829">
        <v>1294</v>
      </c>
      <c r="E1829">
        <v>2579</v>
      </c>
      <c r="F1829" t="s">
        <v>132</v>
      </c>
      <c r="G1829" s="1">
        <v>0.50174490000000005</v>
      </c>
      <c r="J1829" t="s">
        <v>413</v>
      </c>
      <c r="K1829" t="s">
        <v>41</v>
      </c>
      <c r="L1829" t="s">
        <v>32</v>
      </c>
      <c r="M1829">
        <v>2074</v>
      </c>
      <c r="N1829">
        <v>2382</v>
      </c>
      <c r="O1829" t="s">
        <v>143</v>
      </c>
      <c r="P1829" s="1">
        <v>0.8706969</v>
      </c>
      <c r="S1829" t="s">
        <v>410</v>
      </c>
      <c r="T1829" t="s">
        <v>41</v>
      </c>
      <c r="U1829" t="s">
        <v>26</v>
      </c>
      <c r="W1829">
        <v>2406</v>
      </c>
      <c r="X1829" t="s">
        <v>143</v>
      </c>
      <c r="AB1829" t="s">
        <v>411</v>
      </c>
      <c r="AC1829" t="s">
        <v>41</v>
      </c>
      <c r="AD1829" t="s">
        <v>26</v>
      </c>
      <c r="AF1829">
        <v>1364</v>
      </c>
      <c r="AG1829" t="s">
        <v>143</v>
      </c>
    </row>
    <row r="1830" spans="1:34" x14ac:dyDescent="0.35">
      <c r="A1830" t="s">
        <v>306</v>
      </c>
      <c r="B1830" t="s">
        <v>68</v>
      </c>
      <c r="C1830" t="s">
        <v>27</v>
      </c>
      <c r="D1830">
        <v>2648</v>
      </c>
      <c r="E1830">
        <v>3902</v>
      </c>
      <c r="F1830" t="s">
        <v>42</v>
      </c>
      <c r="G1830" s="1">
        <v>0.67862639999999996</v>
      </c>
      <c r="J1830" t="s">
        <v>413</v>
      </c>
      <c r="K1830" t="s">
        <v>41</v>
      </c>
      <c r="L1830" t="s">
        <v>27</v>
      </c>
      <c r="M1830">
        <v>482</v>
      </c>
      <c r="N1830">
        <v>910</v>
      </c>
      <c r="O1830" t="s">
        <v>143</v>
      </c>
      <c r="P1830" s="1">
        <v>0.52967039999999999</v>
      </c>
      <c r="S1830" t="s">
        <v>411</v>
      </c>
      <c r="T1830" t="s">
        <v>41</v>
      </c>
      <c r="U1830" t="s">
        <v>32</v>
      </c>
      <c r="V1830">
        <v>6602</v>
      </c>
      <c r="W1830">
        <v>7153</v>
      </c>
      <c r="X1830" t="s">
        <v>143</v>
      </c>
      <c r="Y1830" s="1">
        <v>0.92296940000000005</v>
      </c>
      <c r="AB1830" t="s">
        <v>411</v>
      </c>
      <c r="AC1830" t="s">
        <v>41</v>
      </c>
      <c r="AD1830" t="s">
        <v>27</v>
      </c>
      <c r="AF1830">
        <v>2291</v>
      </c>
      <c r="AG1830" t="s">
        <v>143</v>
      </c>
    </row>
    <row r="1831" spans="1:34" x14ac:dyDescent="0.35">
      <c r="A1831" t="s">
        <v>307</v>
      </c>
      <c r="B1831" t="s">
        <v>68</v>
      </c>
      <c r="C1831" t="s">
        <v>27</v>
      </c>
      <c r="D1831">
        <v>1791</v>
      </c>
      <c r="E1831">
        <v>3075</v>
      </c>
      <c r="F1831" t="s">
        <v>42</v>
      </c>
      <c r="G1831" s="1">
        <v>0.58243900000000004</v>
      </c>
      <c r="J1831" t="s">
        <v>413</v>
      </c>
      <c r="K1831" t="s">
        <v>41</v>
      </c>
      <c r="L1831" t="s">
        <v>26</v>
      </c>
      <c r="N1831">
        <v>505</v>
      </c>
      <c r="O1831" t="s">
        <v>143</v>
      </c>
      <c r="S1831" t="s">
        <v>411</v>
      </c>
      <c r="T1831" t="s">
        <v>41</v>
      </c>
      <c r="U1831" t="s">
        <v>703</v>
      </c>
      <c r="V1831">
        <v>10646</v>
      </c>
      <c r="W1831">
        <v>17443</v>
      </c>
      <c r="X1831" t="s">
        <v>143</v>
      </c>
      <c r="Y1831" s="1">
        <v>0.61033079999999995</v>
      </c>
      <c r="AB1831" t="s">
        <v>412</v>
      </c>
      <c r="AC1831" t="s">
        <v>41</v>
      </c>
      <c r="AD1831" t="s">
        <v>32</v>
      </c>
      <c r="AE1831">
        <v>5464</v>
      </c>
      <c r="AF1831">
        <v>10515</v>
      </c>
      <c r="AG1831" t="s">
        <v>143</v>
      </c>
      <c r="AH1831" s="1">
        <v>0.51963859999999995</v>
      </c>
    </row>
    <row r="1832" spans="1:34" x14ac:dyDescent="0.35">
      <c r="A1832" t="s">
        <v>308</v>
      </c>
      <c r="B1832" t="s">
        <v>41</v>
      </c>
      <c r="C1832" t="s">
        <v>27</v>
      </c>
      <c r="D1832">
        <v>639</v>
      </c>
      <c r="E1832">
        <v>1230</v>
      </c>
      <c r="F1832" t="s">
        <v>42</v>
      </c>
      <c r="G1832" s="1">
        <v>0.51951219999999998</v>
      </c>
      <c r="J1832" t="s">
        <v>414</v>
      </c>
      <c r="K1832" t="s">
        <v>41</v>
      </c>
      <c r="L1832" t="s">
        <v>28</v>
      </c>
      <c r="M1832">
        <v>1454</v>
      </c>
      <c r="N1832">
        <v>1558</v>
      </c>
      <c r="O1832" t="s">
        <v>143</v>
      </c>
      <c r="P1832" s="1">
        <v>0.93324770000000001</v>
      </c>
      <c r="S1832" t="s">
        <v>411</v>
      </c>
      <c r="T1832" t="s">
        <v>41</v>
      </c>
      <c r="U1832" t="s">
        <v>28</v>
      </c>
      <c r="V1832">
        <v>655</v>
      </c>
      <c r="W1832">
        <v>2081</v>
      </c>
      <c r="X1832" t="s">
        <v>143</v>
      </c>
      <c r="Y1832" s="1">
        <v>0.31475249999999999</v>
      </c>
      <c r="AB1832" t="s">
        <v>412</v>
      </c>
      <c r="AC1832" t="s">
        <v>41</v>
      </c>
      <c r="AD1832" t="s">
        <v>703</v>
      </c>
      <c r="AE1832">
        <v>1837</v>
      </c>
      <c r="AF1832">
        <v>25101</v>
      </c>
      <c r="AG1832" t="s">
        <v>143</v>
      </c>
      <c r="AH1832" s="1">
        <v>7.3184299999999994E-2</v>
      </c>
    </row>
    <row r="1833" spans="1:34" x14ac:dyDescent="0.35">
      <c r="A1833" t="s">
        <v>309</v>
      </c>
      <c r="B1833" t="s">
        <v>41</v>
      </c>
      <c r="C1833" t="s">
        <v>27</v>
      </c>
      <c r="D1833">
        <v>938</v>
      </c>
      <c r="E1833">
        <v>1588</v>
      </c>
      <c r="F1833" t="s">
        <v>132</v>
      </c>
      <c r="G1833" s="1">
        <v>0.59068010000000004</v>
      </c>
      <c r="J1833" t="s">
        <v>414</v>
      </c>
      <c r="K1833" t="s">
        <v>41</v>
      </c>
      <c r="L1833" t="s">
        <v>703</v>
      </c>
      <c r="M1833">
        <v>10234</v>
      </c>
      <c r="N1833">
        <v>11355</v>
      </c>
      <c r="O1833" t="s">
        <v>143</v>
      </c>
      <c r="P1833" s="1">
        <v>0.90127690000000005</v>
      </c>
      <c r="S1833" t="s">
        <v>411</v>
      </c>
      <c r="T1833" t="s">
        <v>41</v>
      </c>
      <c r="U1833" t="s">
        <v>27</v>
      </c>
      <c r="V1833">
        <v>3</v>
      </c>
      <c r="W1833">
        <v>2291</v>
      </c>
      <c r="X1833" t="s">
        <v>143</v>
      </c>
      <c r="Y1833" s="1">
        <v>1.3094999999999999E-3</v>
      </c>
      <c r="AB1833" t="s">
        <v>412</v>
      </c>
      <c r="AC1833" t="s">
        <v>41</v>
      </c>
      <c r="AD1833" t="s">
        <v>28</v>
      </c>
      <c r="AE1833">
        <v>3</v>
      </c>
      <c r="AF1833">
        <v>2649</v>
      </c>
      <c r="AG1833" t="s">
        <v>143</v>
      </c>
      <c r="AH1833" s="1">
        <v>1.1325E-3</v>
      </c>
    </row>
    <row r="1834" spans="1:34" x14ac:dyDescent="0.35">
      <c r="A1834" t="s">
        <v>310</v>
      </c>
      <c r="B1834" t="s">
        <v>41</v>
      </c>
      <c r="C1834" t="s">
        <v>27</v>
      </c>
      <c r="D1834">
        <v>2719</v>
      </c>
      <c r="E1834">
        <v>5033</v>
      </c>
      <c r="F1834" t="s">
        <v>132</v>
      </c>
      <c r="G1834" s="1">
        <v>0.5402344</v>
      </c>
      <c r="J1834" t="s">
        <v>414</v>
      </c>
      <c r="K1834" t="s">
        <v>41</v>
      </c>
      <c r="L1834" t="s">
        <v>32</v>
      </c>
      <c r="M1834">
        <v>2602</v>
      </c>
      <c r="N1834">
        <v>2919</v>
      </c>
      <c r="O1834" t="s">
        <v>143</v>
      </c>
      <c r="P1834" s="1">
        <v>0.8914012</v>
      </c>
      <c r="S1834" t="s">
        <v>411</v>
      </c>
      <c r="T1834" t="s">
        <v>41</v>
      </c>
      <c r="U1834" t="s">
        <v>26</v>
      </c>
      <c r="W1834">
        <v>1364</v>
      </c>
      <c r="X1834" t="s">
        <v>143</v>
      </c>
      <c r="AB1834" t="s">
        <v>412</v>
      </c>
      <c r="AC1834" t="s">
        <v>41</v>
      </c>
      <c r="AD1834" t="s">
        <v>26</v>
      </c>
      <c r="AF1834">
        <v>2191</v>
      </c>
      <c r="AG1834" t="s">
        <v>143</v>
      </c>
    </row>
    <row r="1835" spans="1:34" x14ac:dyDescent="0.35">
      <c r="A1835" t="s">
        <v>311</v>
      </c>
      <c r="B1835" t="s">
        <v>41</v>
      </c>
      <c r="C1835" t="s">
        <v>27</v>
      </c>
      <c r="D1835">
        <v>898</v>
      </c>
      <c r="E1835">
        <v>1528</v>
      </c>
      <c r="F1835" t="s">
        <v>132</v>
      </c>
      <c r="G1835" s="1">
        <v>0.58769629999999995</v>
      </c>
      <c r="J1835" t="s">
        <v>414</v>
      </c>
      <c r="K1835" t="s">
        <v>41</v>
      </c>
      <c r="L1835" t="s">
        <v>27</v>
      </c>
      <c r="M1835">
        <v>942</v>
      </c>
      <c r="N1835">
        <v>1548</v>
      </c>
      <c r="O1835" t="s">
        <v>143</v>
      </c>
      <c r="P1835" s="1">
        <v>0.60852709999999999</v>
      </c>
      <c r="S1835" t="s">
        <v>412</v>
      </c>
      <c r="T1835" t="s">
        <v>41</v>
      </c>
      <c r="U1835" t="s">
        <v>32</v>
      </c>
      <c r="V1835">
        <v>8935</v>
      </c>
      <c r="W1835">
        <v>10515</v>
      </c>
      <c r="X1835" t="s">
        <v>143</v>
      </c>
      <c r="Y1835" s="1">
        <v>0.84973849999999995</v>
      </c>
      <c r="AB1835" t="s">
        <v>412</v>
      </c>
      <c r="AC1835" t="s">
        <v>41</v>
      </c>
      <c r="AD1835" t="s">
        <v>27</v>
      </c>
      <c r="AF1835">
        <v>3357</v>
      </c>
      <c r="AG1835" t="s">
        <v>143</v>
      </c>
    </row>
    <row r="1836" spans="1:34" x14ac:dyDescent="0.35">
      <c r="A1836" t="s">
        <v>312</v>
      </c>
      <c r="B1836" t="s">
        <v>41</v>
      </c>
      <c r="C1836" t="s">
        <v>27</v>
      </c>
      <c r="D1836">
        <v>632</v>
      </c>
      <c r="E1836">
        <v>817</v>
      </c>
      <c r="F1836" t="s">
        <v>132</v>
      </c>
      <c r="G1836" s="1">
        <v>0.77356179999999997</v>
      </c>
      <c r="J1836" t="s">
        <v>414</v>
      </c>
      <c r="K1836" t="s">
        <v>41</v>
      </c>
      <c r="L1836" t="s">
        <v>26</v>
      </c>
      <c r="N1836">
        <v>802</v>
      </c>
      <c r="O1836" t="s">
        <v>143</v>
      </c>
      <c r="S1836" t="s">
        <v>412</v>
      </c>
      <c r="T1836" t="s">
        <v>41</v>
      </c>
      <c r="U1836" t="s">
        <v>703</v>
      </c>
      <c r="V1836">
        <v>13306</v>
      </c>
      <c r="W1836">
        <v>25101</v>
      </c>
      <c r="X1836" t="s">
        <v>143</v>
      </c>
      <c r="Y1836" s="1">
        <v>0.53009839999999997</v>
      </c>
      <c r="AB1836" t="s">
        <v>413</v>
      </c>
      <c r="AC1836" t="s">
        <v>41</v>
      </c>
      <c r="AD1836" t="s">
        <v>32</v>
      </c>
      <c r="AE1836">
        <v>967</v>
      </c>
      <c r="AF1836">
        <v>2382</v>
      </c>
      <c r="AG1836" t="s">
        <v>143</v>
      </c>
      <c r="AH1836" s="1">
        <v>0.40596139999999997</v>
      </c>
    </row>
    <row r="1837" spans="1:34" x14ac:dyDescent="0.35">
      <c r="A1837" t="s">
        <v>313</v>
      </c>
      <c r="B1837" t="s">
        <v>41</v>
      </c>
      <c r="C1837" t="s">
        <v>27</v>
      </c>
      <c r="D1837">
        <v>1096</v>
      </c>
      <c r="E1837">
        <v>1830</v>
      </c>
      <c r="F1837" t="s">
        <v>132</v>
      </c>
      <c r="G1837" s="1">
        <v>0.59890710000000003</v>
      </c>
      <c r="J1837" t="s">
        <v>415</v>
      </c>
      <c r="K1837" t="s">
        <v>41</v>
      </c>
      <c r="L1837" t="s">
        <v>32</v>
      </c>
      <c r="M1837">
        <v>4721</v>
      </c>
      <c r="N1837">
        <v>5113</v>
      </c>
      <c r="O1837" t="s">
        <v>143</v>
      </c>
      <c r="P1837" s="1">
        <v>0.92333270000000001</v>
      </c>
      <c r="S1837" t="s">
        <v>412</v>
      </c>
      <c r="T1837" t="s">
        <v>41</v>
      </c>
      <c r="U1837" t="s">
        <v>28</v>
      </c>
      <c r="V1837">
        <v>645</v>
      </c>
      <c r="W1837">
        <v>2649</v>
      </c>
      <c r="X1837" t="s">
        <v>143</v>
      </c>
      <c r="Y1837" s="1">
        <v>0.24348810000000001</v>
      </c>
      <c r="AB1837" t="s">
        <v>413</v>
      </c>
      <c r="AC1837" t="s">
        <v>41</v>
      </c>
      <c r="AD1837" t="s">
        <v>703</v>
      </c>
      <c r="AE1837">
        <v>362</v>
      </c>
      <c r="AF1837">
        <v>7104</v>
      </c>
      <c r="AG1837" t="s">
        <v>143</v>
      </c>
      <c r="AH1837" s="1">
        <v>5.0957200000000001E-2</v>
      </c>
    </row>
    <row r="1838" spans="1:34" x14ac:dyDescent="0.35">
      <c r="A1838" t="s">
        <v>314</v>
      </c>
      <c r="B1838" t="s">
        <v>41</v>
      </c>
      <c r="C1838" t="s">
        <v>27</v>
      </c>
      <c r="D1838">
        <v>3267</v>
      </c>
      <c r="E1838">
        <v>5587</v>
      </c>
      <c r="F1838" t="s">
        <v>132</v>
      </c>
      <c r="G1838" s="1">
        <v>0.58475029999999995</v>
      </c>
      <c r="J1838" t="s">
        <v>415</v>
      </c>
      <c r="K1838" t="s">
        <v>41</v>
      </c>
      <c r="L1838" t="s">
        <v>28</v>
      </c>
      <c r="M1838">
        <v>1128</v>
      </c>
      <c r="N1838">
        <v>1327</v>
      </c>
      <c r="O1838" t="s">
        <v>143</v>
      </c>
      <c r="P1838" s="1">
        <v>0.85003770000000001</v>
      </c>
      <c r="S1838" t="s">
        <v>412</v>
      </c>
      <c r="T1838" t="s">
        <v>41</v>
      </c>
      <c r="U1838" t="s">
        <v>27</v>
      </c>
      <c r="V1838">
        <v>8</v>
      </c>
      <c r="W1838">
        <v>3357</v>
      </c>
      <c r="X1838" t="s">
        <v>143</v>
      </c>
      <c r="Y1838" s="1">
        <v>2.3831E-3</v>
      </c>
      <c r="AB1838" t="s">
        <v>413</v>
      </c>
      <c r="AC1838" t="s">
        <v>41</v>
      </c>
      <c r="AD1838" t="s">
        <v>26</v>
      </c>
      <c r="AF1838">
        <v>505</v>
      </c>
      <c r="AG1838" t="s">
        <v>143</v>
      </c>
    </row>
    <row r="1839" spans="1:34" x14ac:dyDescent="0.35">
      <c r="A1839" t="s">
        <v>315</v>
      </c>
      <c r="B1839" t="s">
        <v>41</v>
      </c>
      <c r="C1839" t="s">
        <v>27</v>
      </c>
      <c r="D1839">
        <v>391</v>
      </c>
      <c r="E1839">
        <v>567</v>
      </c>
      <c r="F1839" t="s">
        <v>132</v>
      </c>
      <c r="G1839" s="1">
        <v>0.68959429999999999</v>
      </c>
      <c r="J1839" t="s">
        <v>415</v>
      </c>
      <c r="K1839" t="s">
        <v>41</v>
      </c>
      <c r="L1839" t="s">
        <v>703</v>
      </c>
      <c r="M1839">
        <v>8609</v>
      </c>
      <c r="N1839">
        <v>10347</v>
      </c>
      <c r="O1839" t="s">
        <v>143</v>
      </c>
      <c r="P1839" s="1">
        <v>0.83202860000000001</v>
      </c>
      <c r="S1839" t="s">
        <v>412</v>
      </c>
      <c r="T1839" t="s">
        <v>41</v>
      </c>
      <c r="U1839" t="s">
        <v>26</v>
      </c>
      <c r="W1839">
        <v>2191</v>
      </c>
      <c r="X1839" t="s">
        <v>143</v>
      </c>
      <c r="AB1839" t="s">
        <v>413</v>
      </c>
      <c r="AC1839" t="s">
        <v>41</v>
      </c>
      <c r="AD1839" t="s">
        <v>28</v>
      </c>
      <c r="AF1839">
        <v>857</v>
      </c>
      <c r="AG1839" t="s">
        <v>143</v>
      </c>
    </row>
    <row r="1840" spans="1:34" x14ac:dyDescent="0.35">
      <c r="A1840" t="s">
        <v>316</v>
      </c>
      <c r="B1840" t="s">
        <v>41</v>
      </c>
      <c r="C1840" t="s">
        <v>27</v>
      </c>
      <c r="D1840">
        <v>1412</v>
      </c>
      <c r="E1840">
        <v>2924</v>
      </c>
      <c r="F1840" t="s">
        <v>132</v>
      </c>
      <c r="G1840" s="1">
        <v>0.4829001</v>
      </c>
      <c r="J1840" t="s">
        <v>415</v>
      </c>
      <c r="K1840" t="s">
        <v>41</v>
      </c>
      <c r="L1840" t="s">
        <v>27</v>
      </c>
      <c r="M1840">
        <v>860</v>
      </c>
      <c r="N1840">
        <v>1601</v>
      </c>
      <c r="O1840" t="s">
        <v>143</v>
      </c>
      <c r="P1840" s="1">
        <v>0.53716430000000004</v>
      </c>
      <c r="S1840" t="s">
        <v>413</v>
      </c>
      <c r="T1840" t="s">
        <v>41</v>
      </c>
      <c r="U1840" t="s">
        <v>32</v>
      </c>
      <c r="V1840">
        <v>1882</v>
      </c>
      <c r="W1840">
        <v>2382</v>
      </c>
      <c r="X1840" t="s">
        <v>143</v>
      </c>
      <c r="Y1840" s="1">
        <v>0.79009229999999997</v>
      </c>
      <c r="AB1840" t="s">
        <v>413</v>
      </c>
      <c r="AC1840" t="s">
        <v>41</v>
      </c>
      <c r="AD1840" t="s">
        <v>27</v>
      </c>
      <c r="AF1840">
        <v>910</v>
      </c>
      <c r="AG1840" t="s">
        <v>143</v>
      </c>
    </row>
    <row r="1841" spans="1:34" x14ac:dyDescent="0.35">
      <c r="A1841" t="s">
        <v>317</v>
      </c>
      <c r="B1841" t="s">
        <v>57</v>
      </c>
      <c r="C1841" t="s">
        <v>27</v>
      </c>
      <c r="D1841">
        <v>1432</v>
      </c>
      <c r="E1841">
        <v>2780</v>
      </c>
      <c r="F1841" t="s">
        <v>132</v>
      </c>
      <c r="G1841" s="1">
        <v>0.51510789999999995</v>
      </c>
      <c r="J1841" t="s">
        <v>415</v>
      </c>
      <c r="K1841" t="s">
        <v>41</v>
      </c>
      <c r="L1841" t="s">
        <v>26</v>
      </c>
      <c r="M1841">
        <v>1</v>
      </c>
      <c r="N1841">
        <v>1000</v>
      </c>
      <c r="O1841" t="s">
        <v>143</v>
      </c>
      <c r="P1841" s="1">
        <v>1E-3</v>
      </c>
      <c r="S1841" t="s">
        <v>413</v>
      </c>
      <c r="T1841" t="s">
        <v>41</v>
      </c>
      <c r="U1841" t="s">
        <v>703</v>
      </c>
      <c r="V1841">
        <v>4180</v>
      </c>
      <c r="W1841">
        <v>7104</v>
      </c>
      <c r="X1841" t="s">
        <v>143</v>
      </c>
      <c r="Y1841" s="1">
        <v>0.5884009</v>
      </c>
      <c r="AB1841" t="s">
        <v>414</v>
      </c>
      <c r="AC1841" t="s">
        <v>41</v>
      </c>
      <c r="AD1841" t="s">
        <v>32</v>
      </c>
      <c r="AE1841">
        <v>1474</v>
      </c>
      <c r="AF1841">
        <v>2919</v>
      </c>
      <c r="AG1841" t="s">
        <v>143</v>
      </c>
      <c r="AH1841" s="1">
        <v>0.50496750000000001</v>
      </c>
    </row>
    <row r="1842" spans="1:34" x14ac:dyDescent="0.35">
      <c r="A1842" t="s">
        <v>318</v>
      </c>
      <c r="B1842" t="s">
        <v>41</v>
      </c>
      <c r="C1842" t="s">
        <v>27</v>
      </c>
      <c r="D1842">
        <v>694</v>
      </c>
      <c r="E1842">
        <v>895</v>
      </c>
      <c r="F1842" t="s">
        <v>132</v>
      </c>
      <c r="G1842" s="1">
        <v>0.77541899999999997</v>
      </c>
      <c r="J1842" t="s">
        <v>416</v>
      </c>
      <c r="K1842" t="s">
        <v>41</v>
      </c>
      <c r="L1842" t="s">
        <v>28</v>
      </c>
      <c r="M1842">
        <v>771</v>
      </c>
      <c r="N1842">
        <v>915</v>
      </c>
      <c r="O1842" t="s">
        <v>143</v>
      </c>
      <c r="P1842" s="1">
        <v>0.84262289999999995</v>
      </c>
      <c r="S1842" t="s">
        <v>413</v>
      </c>
      <c r="T1842" t="s">
        <v>41</v>
      </c>
      <c r="U1842" t="s">
        <v>28</v>
      </c>
      <c r="V1842">
        <v>253</v>
      </c>
      <c r="W1842">
        <v>857</v>
      </c>
      <c r="X1842" t="s">
        <v>143</v>
      </c>
      <c r="Y1842" s="1">
        <v>0.29521589999999998</v>
      </c>
      <c r="AB1842" t="s">
        <v>414</v>
      </c>
      <c r="AC1842" t="s">
        <v>41</v>
      </c>
      <c r="AD1842" t="s">
        <v>703</v>
      </c>
      <c r="AE1842">
        <v>859</v>
      </c>
      <c r="AF1842">
        <v>11355</v>
      </c>
      <c r="AG1842" t="s">
        <v>143</v>
      </c>
      <c r="AH1842" s="1">
        <v>7.5649499999999995E-2</v>
      </c>
    </row>
    <row r="1843" spans="1:34" x14ac:dyDescent="0.35">
      <c r="A1843" t="s">
        <v>319</v>
      </c>
      <c r="B1843" t="s">
        <v>68</v>
      </c>
      <c r="C1843" t="s">
        <v>27</v>
      </c>
      <c r="D1843">
        <v>1605</v>
      </c>
      <c r="E1843">
        <v>3394</v>
      </c>
      <c r="F1843" t="s">
        <v>132</v>
      </c>
      <c r="G1843" s="1">
        <v>0.47289330000000002</v>
      </c>
      <c r="J1843" t="s">
        <v>416</v>
      </c>
      <c r="K1843" t="s">
        <v>41</v>
      </c>
      <c r="L1843" t="s">
        <v>32</v>
      </c>
      <c r="M1843">
        <v>964</v>
      </c>
      <c r="N1843">
        <v>1183</v>
      </c>
      <c r="O1843" t="s">
        <v>143</v>
      </c>
      <c r="P1843" s="1">
        <v>0.81487750000000003</v>
      </c>
      <c r="S1843" t="s">
        <v>413</v>
      </c>
      <c r="T1843" t="s">
        <v>41</v>
      </c>
      <c r="U1843" t="s">
        <v>26</v>
      </c>
      <c r="W1843">
        <v>505</v>
      </c>
      <c r="X1843" t="s">
        <v>143</v>
      </c>
      <c r="AB1843" t="s">
        <v>414</v>
      </c>
      <c r="AC1843" t="s">
        <v>41</v>
      </c>
      <c r="AD1843" t="s">
        <v>28</v>
      </c>
      <c r="AE1843">
        <v>4</v>
      </c>
      <c r="AF1843">
        <v>1558</v>
      </c>
      <c r="AG1843" t="s">
        <v>143</v>
      </c>
      <c r="AH1843" s="1">
        <v>2.5674000000000001E-3</v>
      </c>
    </row>
    <row r="1844" spans="1:34" x14ac:dyDescent="0.35">
      <c r="A1844" t="s">
        <v>320</v>
      </c>
      <c r="B1844" t="s">
        <v>41</v>
      </c>
      <c r="C1844" t="s">
        <v>27</v>
      </c>
      <c r="D1844">
        <v>2013</v>
      </c>
      <c r="E1844">
        <v>3117</v>
      </c>
      <c r="F1844" t="s">
        <v>132</v>
      </c>
      <c r="G1844" s="1">
        <v>0.64581330000000003</v>
      </c>
      <c r="J1844" t="s">
        <v>416</v>
      </c>
      <c r="K1844" t="s">
        <v>41</v>
      </c>
      <c r="L1844" t="s">
        <v>703</v>
      </c>
      <c r="M1844">
        <v>4224</v>
      </c>
      <c r="N1844">
        <v>5211</v>
      </c>
      <c r="O1844" t="s">
        <v>143</v>
      </c>
      <c r="P1844" s="1">
        <v>0.81059289999999995</v>
      </c>
      <c r="S1844" t="s">
        <v>413</v>
      </c>
      <c r="T1844" t="s">
        <v>41</v>
      </c>
      <c r="U1844" t="s">
        <v>27</v>
      </c>
      <c r="W1844">
        <v>910</v>
      </c>
      <c r="X1844" t="s">
        <v>143</v>
      </c>
      <c r="AB1844" t="s">
        <v>414</v>
      </c>
      <c r="AC1844" t="s">
        <v>41</v>
      </c>
      <c r="AD1844" t="s">
        <v>26</v>
      </c>
      <c r="AF1844">
        <v>802</v>
      </c>
      <c r="AG1844" t="s">
        <v>143</v>
      </c>
    </row>
    <row r="1845" spans="1:34" x14ac:dyDescent="0.35">
      <c r="A1845" t="s">
        <v>321</v>
      </c>
      <c r="B1845" t="s">
        <v>70</v>
      </c>
      <c r="C1845" t="s">
        <v>27</v>
      </c>
      <c r="D1845">
        <v>828</v>
      </c>
      <c r="E1845">
        <v>2055</v>
      </c>
      <c r="F1845" t="s">
        <v>132</v>
      </c>
      <c r="G1845" s="1">
        <v>0.40291969999999999</v>
      </c>
      <c r="J1845" t="s">
        <v>416</v>
      </c>
      <c r="K1845" t="s">
        <v>41</v>
      </c>
      <c r="L1845" t="s">
        <v>27</v>
      </c>
      <c r="M1845">
        <v>378</v>
      </c>
      <c r="N1845">
        <v>840</v>
      </c>
      <c r="O1845" t="s">
        <v>143</v>
      </c>
      <c r="P1845" s="1">
        <v>0.45</v>
      </c>
      <c r="S1845" t="s">
        <v>414</v>
      </c>
      <c r="T1845" t="s">
        <v>41</v>
      </c>
      <c r="U1845" t="s">
        <v>32</v>
      </c>
      <c r="V1845">
        <v>2371</v>
      </c>
      <c r="W1845">
        <v>2919</v>
      </c>
      <c r="X1845" t="s">
        <v>143</v>
      </c>
      <c r="Y1845" s="1">
        <v>0.81226449999999994</v>
      </c>
      <c r="AB1845" t="s">
        <v>414</v>
      </c>
      <c r="AC1845" t="s">
        <v>41</v>
      </c>
      <c r="AD1845" t="s">
        <v>27</v>
      </c>
      <c r="AF1845">
        <v>1548</v>
      </c>
      <c r="AG1845" t="s">
        <v>143</v>
      </c>
    </row>
    <row r="1846" spans="1:34" x14ac:dyDescent="0.35">
      <c r="A1846" t="s">
        <v>322</v>
      </c>
      <c r="B1846" t="s">
        <v>41</v>
      </c>
      <c r="C1846" t="s">
        <v>27</v>
      </c>
      <c r="D1846">
        <v>303</v>
      </c>
      <c r="E1846">
        <v>557</v>
      </c>
      <c r="F1846" t="s">
        <v>132</v>
      </c>
      <c r="G1846" s="1">
        <v>0.54398570000000002</v>
      </c>
      <c r="J1846" t="s">
        <v>416</v>
      </c>
      <c r="K1846" t="s">
        <v>41</v>
      </c>
      <c r="L1846" t="s">
        <v>26</v>
      </c>
      <c r="N1846">
        <v>400</v>
      </c>
      <c r="O1846" t="s">
        <v>143</v>
      </c>
      <c r="S1846" t="s">
        <v>414</v>
      </c>
      <c r="T1846" t="s">
        <v>41</v>
      </c>
      <c r="U1846" t="s">
        <v>703</v>
      </c>
      <c r="V1846">
        <v>6817</v>
      </c>
      <c r="W1846">
        <v>11355</v>
      </c>
      <c r="X1846" t="s">
        <v>143</v>
      </c>
      <c r="Y1846" s="1">
        <v>0.60035229999999995</v>
      </c>
      <c r="AB1846" t="s">
        <v>415</v>
      </c>
      <c r="AC1846" t="s">
        <v>41</v>
      </c>
      <c r="AD1846" t="s">
        <v>32</v>
      </c>
      <c r="AE1846">
        <v>2682</v>
      </c>
      <c r="AF1846">
        <v>5113</v>
      </c>
      <c r="AG1846" t="s">
        <v>143</v>
      </c>
      <c r="AH1846" s="1">
        <v>0.52454529999999999</v>
      </c>
    </row>
    <row r="1847" spans="1:34" x14ac:dyDescent="0.35">
      <c r="A1847" t="s">
        <v>323</v>
      </c>
      <c r="B1847" t="s">
        <v>70</v>
      </c>
      <c r="C1847" t="s">
        <v>27</v>
      </c>
      <c r="D1847">
        <v>830</v>
      </c>
      <c r="E1847">
        <v>1707</v>
      </c>
      <c r="F1847" t="s">
        <v>132</v>
      </c>
      <c r="G1847" s="1">
        <v>0.48623309999999997</v>
      </c>
      <c r="J1847" t="s">
        <v>417</v>
      </c>
      <c r="K1847" t="s">
        <v>41</v>
      </c>
      <c r="L1847" t="s">
        <v>32</v>
      </c>
      <c r="M1847">
        <v>9621</v>
      </c>
      <c r="N1847">
        <v>10719</v>
      </c>
      <c r="O1847" t="s">
        <v>143</v>
      </c>
      <c r="P1847" s="1">
        <v>0.8975651</v>
      </c>
      <c r="S1847" t="s">
        <v>414</v>
      </c>
      <c r="T1847" t="s">
        <v>41</v>
      </c>
      <c r="U1847" t="s">
        <v>28</v>
      </c>
      <c r="V1847">
        <v>478</v>
      </c>
      <c r="W1847">
        <v>1558</v>
      </c>
      <c r="X1847" t="s">
        <v>143</v>
      </c>
      <c r="Y1847" s="1">
        <v>0.30680360000000001</v>
      </c>
      <c r="AB1847" t="s">
        <v>415</v>
      </c>
      <c r="AC1847" t="s">
        <v>41</v>
      </c>
      <c r="AD1847" t="s">
        <v>703</v>
      </c>
      <c r="AE1847">
        <v>527</v>
      </c>
      <c r="AF1847">
        <v>10347</v>
      </c>
      <c r="AG1847" t="s">
        <v>143</v>
      </c>
      <c r="AH1847" s="1">
        <v>5.0932600000000001E-2</v>
      </c>
    </row>
    <row r="1848" spans="1:34" x14ac:dyDescent="0.35">
      <c r="A1848" t="s">
        <v>324</v>
      </c>
      <c r="B1848" t="s">
        <v>70</v>
      </c>
      <c r="C1848" t="s">
        <v>27</v>
      </c>
      <c r="D1848">
        <v>971</v>
      </c>
      <c r="E1848">
        <v>2062</v>
      </c>
      <c r="F1848" t="s">
        <v>132</v>
      </c>
      <c r="G1848" s="1">
        <v>0.47090199999999999</v>
      </c>
      <c r="J1848" t="s">
        <v>417</v>
      </c>
      <c r="K1848" t="s">
        <v>41</v>
      </c>
      <c r="L1848" t="s">
        <v>703</v>
      </c>
      <c r="M1848">
        <v>20429</v>
      </c>
      <c r="N1848">
        <v>25728</v>
      </c>
      <c r="O1848" t="s">
        <v>143</v>
      </c>
      <c r="P1848" s="1">
        <v>0.79403760000000001</v>
      </c>
      <c r="S1848" t="s">
        <v>414</v>
      </c>
      <c r="T1848" t="s">
        <v>41</v>
      </c>
      <c r="U1848" t="s">
        <v>27</v>
      </c>
      <c r="V1848">
        <v>1</v>
      </c>
      <c r="W1848">
        <v>1548</v>
      </c>
      <c r="X1848" t="s">
        <v>143</v>
      </c>
      <c r="Y1848" s="1">
        <v>6.4599999999999998E-4</v>
      </c>
      <c r="AB1848" t="s">
        <v>415</v>
      </c>
      <c r="AC1848" t="s">
        <v>41</v>
      </c>
      <c r="AD1848" t="s">
        <v>28</v>
      </c>
      <c r="AE1848">
        <v>1</v>
      </c>
      <c r="AF1848">
        <v>1327</v>
      </c>
      <c r="AG1848" t="s">
        <v>143</v>
      </c>
      <c r="AH1848" s="1">
        <v>7.5359999999999999E-4</v>
      </c>
    </row>
    <row r="1849" spans="1:34" x14ac:dyDescent="0.35">
      <c r="A1849" t="s">
        <v>325</v>
      </c>
      <c r="B1849" t="s">
        <v>70</v>
      </c>
      <c r="C1849" t="s">
        <v>27</v>
      </c>
      <c r="D1849">
        <v>1677</v>
      </c>
      <c r="E1849">
        <v>4095</v>
      </c>
      <c r="F1849" t="s">
        <v>132</v>
      </c>
      <c r="G1849" s="1">
        <v>0.40952379999999999</v>
      </c>
      <c r="J1849" t="s">
        <v>417</v>
      </c>
      <c r="K1849" t="s">
        <v>41</v>
      </c>
      <c r="L1849" t="s">
        <v>28</v>
      </c>
      <c r="M1849">
        <v>2144</v>
      </c>
      <c r="N1849">
        <v>2950</v>
      </c>
      <c r="O1849" t="s">
        <v>143</v>
      </c>
      <c r="P1849" s="1">
        <v>0.72677959999999997</v>
      </c>
      <c r="S1849" t="s">
        <v>414</v>
      </c>
      <c r="T1849" t="s">
        <v>41</v>
      </c>
      <c r="U1849" t="s">
        <v>26</v>
      </c>
      <c r="W1849">
        <v>802</v>
      </c>
      <c r="X1849" t="s">
        <v>143</v>
      </c>
      <c r="AB1849" t="s">
        <v>415</v>
      </c>
      <c r="AC1849" t="s">
        <v>41</v>
      </c>
      <c r="AD1849" t="s">
        <v>26</v>
      </c>
      <c r="AF1849">
        <v>1000</v>
      </c>
      <c r="AG1849" t="s">
        <v>143</v>
      </c>
    </row>
    <row r="1850" spans="1:34" x14ac:dyDescent="0.35">
      <c r="A1850" t="s">
        <v>326</v>
      </c>
      <c r="B1850" t="s">
        <v>57</v>
      </c>
      <c r="C1850" t="s">
        <v>27</v>
      </c>
      <c r="D1850">
        <v>542</v>
      </c>
      <c r="E1850">
        <v>1117</v>
      </c>
      <c r="F1850" t="s">
        <v>132</v>
      </c>
      <c r="G1850" s="1">
        <v>0.4852283</v>
      </c>
      <c r="J1850" t="s">
        <v>417</v>
      </c>
      <c r="K1850" t="s">
        <v>41</v>
      </c>
      <c r="L1850" t="s">
        <v>27</v>
      </c>
      <c r="M1850">
        <v>936</v>
      </c>
      <c r="N1850">
        <v>3377</v>
      </c>
      <c r="O1850" t="s">
        <v>143</v>
      </c>
      <c r="P1850" s="1">
        <v>0.2771691</v>
      </c>
      <c r="S1850" t="s">
        <v>415</v>
      </c>
      <c r="T1850" t="s">
        <v>41</v>
      </c>
      <c r="U1850" t="s">
        <v>32</v>
      </c>
      <c r="V1850">
        <v>4399</v>
      </c>
      <c r="W1850">
        <v>5113</v>
      </c>
      <c r="X1850" t="s">
        <v>143</v>
      </c>
      <c r="Y1850" s="1">
        <v>0.86035600000000001</v>
      </c>
      <c r="AB1850" t="s">
        <v>415</v>
      </c>
      <c r="AC1850" t="s">
        <v>41</v>
      </c>
      <c r="AD1850" t="s">
        <v>27</v>
      </c>
      <c r="AF1850">
        <v>1601</v>
      </c>
      <c r="AG1850" t="s">
        <v>143</v>
      </c>
    </row>
    <row r="1851" spans="1:34" x14ac:dyDescent="0.35">
      <c r="A1851" t="s">
        <v>327</v>
      </c>
      <c r="B1851" t="s">
        <v>57</v>
      </c>
      <c r="C1851" t="s">
        <v>27</v>
      </c>
      <c r="D1851">
        <v>758</v>
      </c>
      <c r="E1851">
        <v>1430</v>
      </c>
      <c r="F1851" t="s">
        <v>328</v>
      </c>
      <c r="G1851" s="1">
        <v>0.53006989999999998</v>
      </c>
      <c r="J1851" t="s">
        <v>417</v>
      </c>
      <c r="K1851" t="s">
        <v>41</v>
      </c>
      <c r="L1851" t="s">
        <v>26</v>
      </c>
      <c r="N1851">
        <v>2115</v>
      </c>
      <c r="O1851" t="s">
        <v>143</v>
      </c>
      <c r="S1851" t="s">
        <v>415</v>
      </c>
      <c r="T1851" t="s">
        <v>41</v>
      </c>
      <c r="U1851" t="s">
        <v>703</v>
      </c>
      <c r="V1851">
        <v>5380</v>
      </c>
      <c r="W1851">
        <v>10347</v>
      </c>
      <c r="X1851" t="s">
        <v>143</v>
      </c>
      <c r="Y1851" s="1">
        <v>0.51995749999999996</v>
      </c>
      <c r="AB1851" t="s">
        <v>416</v>
      </c>
      <c r="AC1851" t="s">
        <v>41</v>
      </c>
      <c r="AD1851" t="s">
        <v>32</v>
      </c>
      <c r="AE1851">
        <v>349</v>
      </c>
      <c r="AF1851">
        <v>1183</v>
      </c>
      <c r="AG1851" t="s">
        <v>143</v>
      </c>
      <c r="AH1851" s="1">
        <v>0.29501270000000002</v>
      </c>
    </row>
    <row r="1852" spans="1:34" x14ac:dyDescent="0.35">
      <c r="A1852" t="s">
        <v>329</v>
      </c>
      <c r="B1852" t="s">
        <v>41</v>
      </c>
      <c r="C1852" t="s">
        <v>27</v>
      </c>
      <c r="D1852">
        <v>3082</v>
      </c>
      <c r="E1852">
        <v>4330</v>
      </c>
      <c r="F1852" t="s">
        <v>328</v>
      </c>
      <c r="G1852" s="1">
        <v>0.71177829999999997</v>
      </c>
      <c r="J1852" t="s">
        <v>418</v>
      </c>
      <c r="K1852" t="s">
        <v>41</v>
      </c>
      <c r="L1852" t="s">
        <v>32</v>
      </c>
      <c r="M1852">
        <v>4756</v>
      </c>
      <c r="N1852">
        <v>5334</v>
      </c>
      <c r="O1852" t="s">
        <v>143</v>
      </c>
      <c r="P1852" s="1">
        <v>0.8916385</v>
      </c>
      <c r="S1852" t="s">
        <v>415</v>
      </c>
      <c r="T1852" t="s">
        <v>41</v>
      </c>
      <c r="U1852" t="s">
        <v>28</v>
      </c>
      <c r="V1852">
        <v>289</v>
      </c>
      <c r="W1852">
        <v>1327</v>
      </c>
      <c r="X1852" t="s">
        <v>143</v>
      </c>
      <c r="Y1852" s="1">
        <v>0.21778449999999999</v>
      </c>
      <c r="AB1852" t="s">
        <v>416</v>
      </c>
      <c r="AC1852" t="s">
        <v>41</v>
      </c>
      <c r="AD1852" t="s">
        <v>703</v>
      </c>
      <c r="AE1852">
        <v>185</v>
      </c>
      <c r="AF1852">
        <v>5211</v>
      </c>
      <c r="AG1852" t="s">
        <v>143</v>
      </c>
      <c r="AH1852" s="1">
        <v>3.55018E-2</v>
      </c>
    </row>
    <row r="1853" spans="1:34" x14ac:dyDescent="0.35">
      <c r="A1853" t="s">
        <v>330</v>
      </c>
      <c r="B1853" t="s">
        <v>41</v>
      </c>
      <c r="C1853" t="s">
        <v>27</v>
      </c>
      <c r="D1853">
        <v>1931</v>
      </c>
      <c r="E1853">
        <v>2278</v>
      </c>
      <c r="F1853" t="s">
        <v>42</v>
      </c>
      <c r="G1853" s="1">
        <v>0.84767340000000002</v>
      </c>
      <c r="J1853" t="s">
        <v>418</v>
      </c>
      <c r="K1853" t="s">
        <v>41</v>
      </c>
      <c r="L1853" t="s">
        <v>703</v>
      </c>
      <c r="M1853">
        <v>9486</v>
      </c>
      <c r="N1853">
        <v>11682</v>
      </c>
      <c r="O1853" t="s">
        <v>143</v>
      </c>
      <c r="P1853" s="1">
        <v>0.81201849999999998</v>
      </c>
      <c r="S1853" t="s">
        <v>415</v>
      </c>
      <c r="T1853" t="s">
        <v>41</v>
      </c>
      <c r="U1853" t="s">
        <v>27</v>
      </c>
      <c r="V1853">
        <v>2</v>
      </c>
      <c r="W1853">
        <v>1601</v>
      </c>
      <c r="X1853" t="s">
        <v>143</v>
      </c>
      <c r="Y1853" s="1">
        <v>1.2492E-3</v>
      </c>
      <c r="AB1853" t="s">
        <v>416</v>
      </c>
      <c r="AC1853" t="s">
        <v>41</v>
      </c>
      <c r="AD1853" t="s">
        <v>26</v>
      </c>
      <c r="AF1853">
        <v>400</v>
      </c>
      <c r="AG1853" t="s">
        <v>143</v>
      </c>
    </row>
    <row r="1854" spans="1:34" x14ac:dyDescent="0.35">
      <c r="A1854" t="s">
        <v>331</v>
      </c>
      <c r="B1854" t="s">
        <v>41</v>
      </c>
      <c r="C1854" t="s">
        <v>27</v>
      </c>
      <c r="D1854">
        <v>1404</v>
      </c>
      <c r="E1854">
        <v>1569</v>
      </c>
      <c r="F1854" t="s">
        <v>132</v>
      </c>
      <c r="G1854" s="1">
        <v>0.89483749999999995</v>
      </c>
      <c r="J1854" t="s">
        <v>418</v>
      </c>
      <c r="K1854" t="s">
        <v>41</v>
      </c>
      <c r="L1854" t="s">
        <v>28</v>
      </c>
      <c r="M1854">
        <v>1205</v>
      </c>
      <c r="N1854">
        <v>1498</v>
      </c>
      <c r="O1854" t="s">
        <v>143</v>
      </c>
      <c r="P1854" s="1">
        <v>0.80440590000000001</v>
      </c>
      <c r="S1854" t="s">
        <v>415</v>
      </c>
      <c r="T1854" t="s">
        <v>41</v>
      </c>
      <c r="U1854" t="s">
        <v>26</v>
      </c>
      <c r="W1854">
        <v>1000</v>
      </c>
      <c r="X1854" t="s">
        <v>143</v>
      </c>
      <c r="AB1854" t="s">
        <v>416</v>
      </c>
      <c r="AC1854" t="s">
        <v>41</v>
      </c>
      <c r="AD1854" t="s">
        <v>28</v>
      </c>
      <c r="AF1854">
        <v>915</v>
      </c>
      <c r="AG1854" t="s">
        <v>143</v>
      </c>
    </row>
    <row r="1855" spans="1:34" x14ac:dyDescent="0.35">
      <c r="A1855" t="s">
        <v>332</v>
      </c>
      <c r="B1855" t="s">
        <v>68</v>
      </c>
      <c r="C1855" t="s">
        <v>27</v>
      </c>
      <c r="D1855">
        <v>1137</v>
      </c>
      <c r="E1855">
        <v>2824</v>
      </c>
      <c r="F1855" t="s">
        <v>328</v>
      </c>
      <c r="G1855" s="1">
        <v>0.40262039999999999</v>
      </c>
      <c r="J1855" t="s">
        <v>418</v>
      </c>
      <c r="K1855" t="s">
        <v>41</v>
      </c>
      <c r="L1855" t="s">
        <v>27</v>
      </c>
      <c r="M1855">
        <v>748</v>
      </c>
      <c r="N1855">
        <v>1587</v>
      </c>
      <c r="O1855" t="s">
        <v>143</v>
      </c>
      <c r="P1855" s="1">
        <v>0.47132950000000001</v>
      </c>
      <c r="S1855" t="s">
        <v>416</v>
      </c>
      <c r="T1855" t="s">
        <v>41</v>
      </c>
      <c r="U1855" t="s">
        <v>32</v>
      </c>
      <c r="V1855">
        <v>838</v>
      </c>
      <c r="W1855">
        <v>1183</v>
      </c>
      <c r="X1855" t="s">
        <v>143</v>
      </c>
      <c r="Y1855" s="1">
        <v>0.70836849999999996</v>
      </c>
      <c r="AB1855" t="s">
        <v>416</v>
      </c>
      <c r="AC1855" t="s">
        <v>41</v>
      </c>
      <c r="AD1855" t="s">
        <v>27</v>
      </c>
      <c r="AF1855">
        <v>840</v>
      </c>
      <c r="AG1855" t="s">
        <v>143</v>
      </c>
    </row>
    <row r="1856" spans="1:34" x14ac:dyDescent="0.35">
      <c r="A1856" t="s">
        <v>333</v>
      </c>
      <c r="B1856" t="s">
        <v>41</v>
      </c>
      <c r="C1856" t="s">
        <v>27</v>
      </c>
      <c r="D1856">
        <v>2460</v>
      </c>
      <c r="E1856">
        <v>3117</v>
      </c>
      <c r="F1856" t="s">
        <v>328</v>
      </c>
      <c r="G1856" s="1">
        <v>0.78922040000000004</v>
      </c>
      <c r="J1856" t="s">
        <v>418</v>
      </c>
      <c r="K1856" t="s">
        <v>41</v>
      </c>
      <c r="L1856" t="s">
        <v>26</v>
      </c>
      <c r="N1856">
        <v>914</v>
      </c>
      <c r="O1856" t="s">
        <v>143</v>
      </c>
      <c r="S1856" t="s">
        <v>416</v>
      </c>
      <c r="T1856" t="s">
        <v>41</v>
      </c>
      <c r="U1856" t="s">
        <v>703</v>
      </c>
      <c r="V1856">
        <v>2370</v>
      </c>
      <c r="W1856">
        <v>5211</v>
      </c>
      <c r="X1856" t="s">
        <v>143</v>
      </c>
      <c r="Y1856" s="1">
        <v>0.45480710000000002</v>
      </c>
      <c r="AB1856" t="s">
        <v>417</v>
      </c>
      <c r="AC1856" t="s">
        <v>41</v>
      </c>
      <c r="AD1856" t="s">
        <v>32</v>
      </c>
      <c r="AE1856">
        <v>3766</v>
      </c>
      <c r="AF1856">
        <v>10719</v>
      </c>
      <c r="AG1856" t="s">
        <v>143</v>
      </c>
      <c r="AH1856" s="1">
        <v>0.3513387</v>
      </c>
    </row>
    <row r="1857" spans="1:34" x14ac:dyDescent="0.35">
      <c r="A1857" t="s">
        <v>334</v>
      </c>
      <c r="B1857" t="s">
        <v>41</v>
      </c>
      <c r="C1857" t="s">
        <v>27</v>
      </c>
      <c r="D1857">
        <v>1811</v>
      </c>
      <c r="E1857">
        <v>2319</v>
      </c>
      <c r="F1857" t="s">
        <v>328</v>
      </c>
      <c r="G1857" s="1">
        <v>0.78094010000000003</v>
      </c>
      <c r="J1857" t="s">
        <v>419</v>
      </c>
      <c r="K1857" t="s">
        <v>41</v>
      </c>
      <c r="L1857" t="s">
        <v>28</v>
      </c>
      <c r="M1857">
        <v>1633</v>
      </c>
      <c r="N1857">
        <v>1807</v>
      </c>
      <c r="O1857" t="s">
        <v>143</v>
      </c>
      <c r="P1857" s="1">
        <v>0.90370779999999995</v>
      </c>
      <c r="S1857" t="s">
        <v>416</v>
      </c>
      <c r="T1857" t="s">
        <v>41</v>
      </c>
      <c r="U1857" t="s">
        <v>28</v>
      </c>
      <c r="V1857">
        <v>119</v>
      </c>
      <c r="W1857">
        <v>915</v>
      </c>
      <c r="X1857" t="s">
        <v>143</v>
      </c>
      <c r="Y1857" s="1">
        <v>0.13005459999999999</v>
      </c>
      <c r="AB1857" t="s">
        <v>417</v>
      </c>
      <c r="AC1857" t="s">
        <v>41</v>
      </c>
      <c r="AD1857" t="s">
        <v>703</v>
      </c>
      <c r="AE1857">
        <v>817</v>
      </c>
      <c r="AF1857">
        <v>25728</v>
      </c>
      <c r="AG1857" t="s">
        <v>143</v>
      </c>
      <c r="AH1857" s="1">
        <v>3.17553E-2</v>
      </c>
    </row>
    <row r="1858" spans="1:34" x14ac:dyDescent="0.35">
      <c r="A1858" t="s">
        <v>335</v>
      </c>
      <c r="B1858" t="s">
        <v>41</v>
      </c>
      <c r="C1858" t="s">
        <v>27</v>
      </c>
      <c r="D1858">
        <v>2486</v>
      </c>
      <c r="E1858">
        <v>3022</v>
      </c>
      <c r="F1858" t="s">
        <v>328</v>
      </c>
      <c r="G1858" s="1">
        <v>0.82263399999999998</v>
      </c>
      <c r="J1858" t="s">
        <v>419</v>
      </c>
      <c r="K1858" t="s">
        <v>41</v>
      </c>
      <c r="L1858" t="s">
        <v>703</v>
      </c>
      <c r="M1858">
        <v>10382</v>
      </c>
      <c r="N1858">
        <v>11847</v>
      </c>
      <c r="O1858" t="s">
        <v>143</v>
      </c>
      <c r="P1858" s="1">
        <v>0.87634000000000001</v>
      </c>
      <c r="S1858" t="s">
        <v>416</v>
      </c>
      <c r="T1858" t="s">
        <v>41</v>
      </c>
      <c r="U1858" t="s">
        <v>26</v>
      </c>
      <c r="W1858">
        <v>400</v>
      </c>
      <c r="X1858" t="s">
        <v>143</v>
      </c>
      <c r="AB1858" t="s">
        <v>417</v>
      </c>
      <c r="AC1858" t="s">
        <v>41</v>
      </c>
      <c r="AD1858" t="s">
        <v>26</v>
      </c>
      <c r="AF1858">
        <v>2115</v>
      </c>
      <c r="AG1858" t="s">
        <v>143</v>
      </c>
    </row>
    <row r="1859" spans="1:34" x14ac:dyDescent="0.35">
      <c r="A1859" t="s">
        <v>336</v>
      </c>
      <c r="B1859" t="s">
        <v>41</v>
      </c>
      <c r="C1859" t="s">
        <v>27</v>
      </c>
      <c r="D1859">
        <v>1364</v>
      </c>
      <c r="E1859">
        <v>1830</v>
      </c>
      <c r="F1859" t="s">
        <v>328</v>
      </c>
      <c r="G1859" s="1">
        <v>0.7453552</v>
      </c>
      <c r="J1859" t="s">
        <v>419</v>
      </c>
      <c r="K1859" t="s">
        <v>41</v>
      </c>
      <c r="L1859" t="s">
        <v>32</v>
      </c>
      <c r="M1859">
        <v>3199</v>
      </c>
      <c r="N1859">
        <v>3694</v>
      </c>
      <c r="O1859" t="s">
        <v>143</v>
      </c>
      <c r="P1859" s="1">
        <v>0.86599890000000002</v>
      </c>
      <c r="S1859" t="s">
        <v>416</v>
      </c>
      <c r="T1859" t="s">
        <v>41</v>
      </c>
      <c r="U1859" t="s">
        <v>27</v>
      </c>
      <c r="W1859">
        <v>840</v>
      </c>
      <c r="X1859" t="s">
        <v>143</v>
      </c>
      <c r="AB1859" t="s">
        <v>417</v>
      </c>
      <c r="AC1859" t="s">
        <v>41</v>
      </c>
      <c r="AD1859" t="s">
        <v>28</v>
      </c>
      <c r="AF1859">
        <v>2950</v>
      </c>
      <c r="AG1859" t="s">
        <v>143</v>
      </c>
    </row>
    <row r="1860" spans="1:34" x14ac:dyDescent="0.35">
      <c r="A1860" t="s">
        <v>337</v>
      </c>
      <c r="B1860" t="s">
        <v>41</v>
      </c>
      <c r="C1860" t="s">
        <v>27</v>
      </c>
      <c r="D1860">
        <v>1065</v>
      </c>
      <c r="E1860">
        <v>1225</v>
      </c>
      <c r="F1860" t="s">
        <v>328</v>
      </c>
      <c r="G1860" s="1">
        <v>0.86938769999999999</v>
      </c>
      <c r="J1860" t="s">
        <v>419</v>
      </c>
      <c r="K1860" t="s">
        <v>41</v>
      </c>
      <c r="L1860" t="s">
        <v>27</v>
      </c>
      <c r="M1860">
        <v>743</v>
      </c>
      <c r="N1860">
        <v>1744</v>
      </c>
      <c r="O1860" t="s">
        <v>143</v>
      </c>
      <c r="P1860" s="1">
        <v>0.42603210000000002</v>
      </c>
      <c r="S1860" t="s">
        <v>417</v>
      </c>
      <c r="T1860" t="s">
        <v>41</v>
      </c>
      <c r="U1860" t="s">
        <v>32</v>
      </c>
      <c r="V1860">
        <v>8071</v>
      </c>
      <c r="W1860">
        <v>10719</v>
      </c>
      <c r="X1860" t="s">
        <v>143</v>
      </c>
      <c r="Y1860" s="1">
        <v>0.75296209999999997</v>
      </c>
      <c r="AB1860" t="s">
        <v>417</v>
      </c>
      <c r="AC1860" t="s">
        <v>41</v>
      </c>
      <c r="AD1860" t="s">
        <v>27</v>
      </c>
      <c r="AF1860">
        <v>3377</v>
      </c>
      <c r="AG1860" t="s">
        <v>143</v>
      </c>
    </row>
    <row r="1861" spans="1:34" x14ac:dyDescent="0.35">
      <c r="A1861" t="s">
        <v>338</v>
      </c>
      <c r="B1861" t="s">
        <v>41</v>
      </c>
      <c r="C1861" t="s">
        <v>27</v>
      </c>
      <c r="D1861">
        <v>865</v>
      </c>
      <c r="E1861">
        <v>1350</v>
      </c>
      <c r="F1861" t="s">
        <v>132</v>
      </c>
      <c r="G1861" s="1">
        <v>0.6407408</v>
      </c>
      <c r="J1861" t="s">
        <v>419</v>
      </c>
      <c r="K1861" t="s">
        <v>41</v>
      </c>
      <c r="L1861" t="s">
        <v>26</v>
      </c>
      <c r="N1861">
        <v>1005</v>
      </c>
      <c r="O1861" t="s">
        <v>143</v>
      </c>
      <c r="S1861" t="s">
        <v>417</v>
      </c>
      <c r="T1861" t="s">
        <v>41</v>
      </c>
      <c r="U1861" t="s">
        <v>703</v>
      </c>
      <c r="V1861">
        <v>10087</v>
      </c>
      <c r="W1861">
        <v>25728</v>
      </c>
      <c r="X1861" t="s">
        <v>143</v>
      </c>
      <c r="Y1861" s="1">
        <v>0.3920631</v>
      </c>
      <c r="AB1861" t="s">
        <v>418</v>
      </c>
      <c r="AC1861" t="s">
        <v>41</v>
      </c>
      <c r="AD1861" t="s">
        <v>32</v>
      </c>
      <c r="AE1861">
        <v>2403</v>
      </c>
      <c r="AF1861">
        <v>5334</v>
      </c>
      <c r="AG1861" t="s">
        <v>143</v>
      </c>
      <c r="AH1861" s="1">
        <v>0.45050620000000002</v>
      </c>
    </row>
    <row r="1862" spans="1:34" x14ac:dyDescent="0.35">
      <c r="A1862" t="s">
        <v>339</v>
      </c>
      <c r="B1862" t="s">
        <v>41</v>
      </c>
      <c r="C1862" t="s">
        <v>27</v>
      </c>
      <c r="D1862">
        <v>797</v>
      </c>
      <c r="E1862">
        <v>913</v>
      </c>
      <c r="F1862" t="s">
        <v>132</v>
      </c>
      <c r="G1862" s="1">
        <v>0.87294629999999995</v>
      </c>
      <c r="J1862" t="s">
        <v>420</v>
      </c>
      <c r="K1862" t="s">
        <v>41</v>
      </c>
      <c r="L1862" t="s">
        <v>32</v>
      </c>
      <c r="M1862">
        <v>6466</v>
      </c>
      <c r="N1862">
        <v>7025</v>
      </c>
      <c r="O1862" t="s">
        <v>143</v>
      </c>
      <c r="P1862" s="1">
        <v>0.920427</v>
      </c>
      <c r="S1862" t="s">
        <v>417</v>
      </c>
      <c r="T1862" t="s">
        <v>41</v>
      </c>
      <c r="U1862" t="s">
        <v>28</v>
      </c>
      <c r="V1862">
        <v>287</v>
      </c>
      <c r="W1862">
        <v>2950</v>
      </c>
      <c r="X1862" t="s">
        <v>143</v>
      </c>
      <c r="Y1862" s="1">
        <v>9.7288100000000002E-2</v>
      </c>
      <c r="AB1862" t="s">
        <v>418</v>
      </c>
      <c r="AC1862" t="s">
        <v>41</v>
      </c>
      <c r="AD1862" t="s">
        <v>703</v>
      </c>
      <c r="AE1862">
        <v>609</v>
      </c>
      <c r="AF1862">
        <v>11682</v>
      </c>
      <c r="AG1862" t="s">
        <v>143</v>
      </c>
      <c r="AH1862" s="1">
        <v>5.2131499999999997E-2</v>
      </c>
    </row>
    <row r="1863" spans="1:34" x14ac:dyDescent="0.35">
      <c r="A1863" t="s">
        <v>340</v>
      </c>
      <c r="B1863" t="s">
        <v>41</v>
      </c>
      <c r="C1863" t="s">
        <v>27</v>
      </c>
      <c r="D1863">
        <v>1614</v>
      </c>
      <c r="E1863">
        <v>2181</v>
      </c>
      <c r="F1863" t="s">
        <v>328</v>
      </c>
      <c r="G1863" s="1">
        <v>0.74002749999999995</v>
      </c>
      <c r="J1863" t="s">
        <v>420</v>
      </c>
      <c r="K1863" t="s">
        <v>41</v>
      </c>
      <c r="L1863" t="s">
        <v>703</v>
      </c>
      <c r="M1863">
        <v>16413</v>
      </c>
      <c r="N1863">
        <v>19054</v>
      </c>
      <c r="O1863" t="s">
        <v>143</v>
      </c>
      <c r="P1863" s="1">
        <v>0.86139390000000005</v>
      </c>
      <c r="S1863" t="s">
        <v>417</v>
      </c>
      <c r="T1863" t="s">
        <v>41</v>
      </c>
      <c r="U1863" t="s">
        <v>26</v>
      </c>
      <c r="W1863">
        <v>2115</v>
      </c>
      <c r="X1863" t="s">
        <v>143</v>
      </c>
      <c r="AB1863" t="s">
        <v>418</v>
      </c>
      <c r="AC1863" t="s">
        <v>41</v>
      </c>
      <c r="AD1863" t="s">
        <v>26</v>
      </c>
      <c r="AF1863">
        <v>914</v>
      </c>
      <c r="AG1863" t="s">
        <v>143</v>
      </c>
    </row>
    <row r="1864" spans="1:34" x14ac:dyDescent="0.35">
      <c r="A1864" t="s">
        <v>341</v>
      </c>
      <c r="B1864" t="s">
        <v>41</v>
      </c>
      <c r="C1864" t="s">
        <v>27</v>
      </c>
      <c r="D1864">
        <v>599</v>
      </c>
      <c r="E1864">
        <v>738</v>
      </c>
      <c r="F1864" t="s">
        <v>132</v>
      </c>
      <c r="G1864" s="1">
        <v>0.81165310000000002</v>
      </c>
      <c r="J1864" t="s">
        <v>420</v>
      </c>
      <c r="K1864" t="s">
        <v>41</v>
      </c>
      <c r="L1864" t="s">
        <v>28</v>
      </c>
      <c r="M1864">
        <v>2150</v>
      </c>
      <c r="N1864">
        <v>2716</v>
      </c>
      <c r="O1864" t="s">
        <v>143</v>
      </c>
      <c r="P1864" s="1">
        <v>0.79160529999999996</v>
      </c>
      <c r="S1864" t="s">
        <v>417</v>
      </c>
      <c r="T1864" t="s">
        <v>41</v>
      </c>
      <c r="U1864" t="s">
        <v>27</v>
      </c>
      <c r="W1864">
        <v>3377</v>
      </c>
      <c r="X1864" t="s">
        <v>143</v>
      </c>
      <c r="AB1864" t="s">
        <v>418</v>
      </c>
      <c r="AC1864" t="s">
        <v>41</v>
      </c>
      <c r="AD1864" t="s">
        <v>28</v>
      </c>
      <c r="AF1864">
        <v>1498</v>
      </c>
      <c r="AG1864" t="s">
        <v>143</v>
      </c>
    </row>
    <row r="1865" spans="1:34" x14ac:dyDescent="0.35">
      <c r="A1865" t="s">
        <v>342</v>
      </c>
      <c r="B1865" t="s">
        <v>41</v>
      </c>
      <c r="C1865" t="s">
        <v>27</v>
      </c>
      <c r="D1865">
        <v>750</v>
      </c>
      <c r="E1865">
        <v>1066</v>
      </c>
      <c r="F1865" t="s">
        <v>42</v>
      </c>
      <c r="G1865" s="1">
        <v>0.70356470000000004</v>
      </c>
      <c r="J1865" t="s">
        <v>420</v>
      </c>
      <c r="K1865" t="s">
        <v>41</v>
      </c>
      <c r="L1865" t="s">
        <v>27</v>
      </c>
      <c r="M1865">
        <v>1340</v>
      </c>
      <c r="N1865">
        <v>3137</v>
      </c>
      <c r="O1865" t="s">
        <v>143</v>
      </c>
      <c r="P1865" s="1">
        <v>0.42715969999999998</v>
      </c>
      <c r="S1865" t="s">
        <v>418</v>
      </c>
      <c r="T1865" t="s">
        <v>41</v>
      </c>
      <c r="U1865" t="s">
        <v>32</v>
      </c>
      <c r="V1865">
        <v>4341</v>
      </c>
      <c r="W1865">
        <v>5334</v>
      </c>
      <c r="X1865" t="s">
        <v>143</v>
      </c>
      <c r="Y1865" s="1">
        <v>0.8138358</v>
      </c>
      <c r="AB1865" t="s">
        <v>418</v>
      </c>
      <c r="AC1865" t="s">
        <v>41</v>
      </c>
      <c r="AD1865" t="s">
        <v>27</v>
      </c>
      <c r="AF1865">
        <v>1587</v>
      </c>
      <c r="AG1865" t="s">
        <v>143</v>
      </c>
    </row>
    <row r="1866" spans="1:34" x14ac:dyDescent="0.35">
      <c r="A1866" t="s">
        <v>343</v>
      </c>
      <c r="B1866" t="s">
        <v>41</v>
      </c>
      <c r="C1866" t="s">
        <v>27</v>
      </c>
      <c r="D1866">
        <v>573</v>
      </c>
      <c r="E1866">
        <v>859</v>
      </c>
      <c r="F1866" t="s">
        <v>42</v>
      </c>
      <c r="G1866" s="1">
        <v>0.6670547</v>
      </c>
      <c r="J1866" t="s">
        <v>420</v>
      </c>
      <c r="K1866" t="s">
        <v>41</v>
      </c>
      <c r="L1866" t="s">
        <v>26</v>
      </c>
      <c r="N1866">
        <v>1721</v>
      </c>
      <c r="O1866" t="s">
        <v>143</v>
      </c>
      <c r="S1866" t="s">
        <v>418</v>
      </c>
      <c r="T1866" t="s">
        <v>41</v>
      </c>
      <c r="U1866" t="s">
        <v>703</v>
      </c>
      <c r="V1866">
        <v>5717</v>
      </c>
      <c r="W1866">
        <v>11682</v>
      </c>
      <c r="X1866" t="s">
        <v>143</v>
      </c>
      <c r="Y1866" s="1">
        <v>0.48938540000000003</v>
      </c>
      <c r="AB1866" t="s">
        <v>419</v>
      </c>
      <c r="AC1866" t="s">
        <v>41</v>
      </c>
      <c r="AD1866" t="s">
        <v>32</v>
      </c>
      <c r="AE1866">
        <v>1321</v>
      </c>
      <c r="AF1866">
        <v>3694</v>
      </c>
      <c r="AG1866" t="s">
        <v>143</v>
      </c>
      <c r="AH1866" s="1">
        <v>0.35760690000000001</v>
      </c>
    </row>
    <row r="1867" spans="1:34" x14ac:dyDescent="0.35">
      <c r="A1867" t="s">
        <v>344</v>
      </c>
      <c r="B1867" t="s">
        <v>57</v>
      </c>
      <c r="C1867" t="s">
        <v>27</v>
      </c>
      <c r="D1867">
        <v>850</v>
      </c>
      <c r="E1867">
        <v>1477</v>
      </c>
      <c r="F1867" t="s">
        <v>328</v>
      </c>
      <c r="G1867" s="1">
        <v>0.57549079999999997</v>
      </c>
      <c r="J1867" t="s">
        <v>421</v>
      </c>
      <c r="K1867" t="s">
        <v>41</v>
      </c>
      <c r="L1867" t="s">
        <v>32</v>
      </c>
      <c r="M1867">
        <v>3985</v>
      </c>
      <c r="N1867">
        <v>4548</v>
      </c>
      <c r="O1867" t="s">
        <v>143</v>
      </c>
      <c r="P1867" s="1">
        <v>0.87620929999999997</v>
      </c>
      <c r="S1867" t="s">
        <v>418</v>
      </c>
      <c r="T1867" t="s">
        <v>41</v>
      </c>
      <c r="U1867" t="s">
        <v>28</v>
      </c>
      <c r="V1867">
        <v>246</v>
      </c>
      <c r="W1867">
        <v>1498</v>
      </c>
      <c r="X1867" t="s">
        <v>143</v>
      </c>
      <c r="Y1867" s="1">
        <v>0.164219</v>
      </c>
      <c r="AB1867" t="s">
        <v>419</v>
      </c>
      <c r="AC1867" t="s">
        <v>41</v>
      </c>
      <c r="AD1867" t="s">
        <v>703</v>
      </c>
      <c r="AE1867">
        <v>487</v>
      </c>
      <c r="AF1867">
        <v>11847</v>
      </c>
      <c r="AG1867" t="s">
        <v>143</v>
      </c>
      <c r="AH1867" s="1">
        <v>4.1107499999999998E-2</v>
      </c>
    </row>
    <row r="1868" spans="1:34" x14ac:dyDescent="0.35">
      <c r="A1868" t="s">
        <v>345</v>
      </c>
      <c r="B1868" t="s">
        <v>41</v>
      </c>
      <c r="C1868" t="s">
        <v>27</v>
      </c>
      <c r="D1868">
        <v>491</v>
      </c>
      <c r="E1868">
        <v>1860</v>
      </c>
      <c r="F1868" t="s">
        <v>328</v>
      </c>
      <c r="G1868" s="1">
        <v>0.2639785</v>
      </c>
      <c r="J1868" t="s">
        <v>421</v>
      </c>
      <c r="K1868" t="s">
        <v>41</v>
      </c>
      <c r="L1868" t="s">
        <v>703</v>
      </c>
      <c r="M1868">
        <v>8479</v>
      </c>
      <c r="N1868">
        <v>10172</v>
      </c>
      <c r="O1868" t="s">
        <v>143</v>
      </c>
      <c r="P1868" s="1">
        <v>0.83356269999999999</v>
      </c>
      <c r="S1868" t="s">
        <v>418</v>
      </c>
      <c r="T1868" t="s">
        <v>41</v>
      </c>
      <c r="U1868" t="s">
        <v>26</v>
      </c>
      <c r="W1868">
        <v>914</v>
      </c>
      <c r="X1868" t="s">
        <v>143</v>
      </c>
      <c r="AB1868" t="s">
        <v>419</v>
      </c>
      <c r="AC1868" t="s">
        <v>41</v>
      </c>
      <c r="AD1868" t="s">
        <v>28</v>
      </c>
      <c r="AE1868">
        <v>3</v>
      </c>
      <c r="AF1868">
        <v>1807</v>
      </c>
      <c r="AG1868" t="s">
        <v>143</v>
      </c>
      <c r="AH1868" s="1">
        <v>1.6601999999999999E-3</v>
      </c>
    </row>
    <row r="1869" spans="1:34" x14ac:dyDescent="0.35">
      <c r="A1869" t="s">
        <v>346</v>
      </c>
      <c r="B1869" t="s">
        <v>57</v>
      </c>
      <c r="C1869" t="s">
        <v>27</v>
      </c>
      <c r="D1869">
        <v>1100</v>
      </c>
      <c r="E1869">
        <v>2325</v>
      </c>
      <c r="F1869" t="s">
        <v>132</v>
      </c>
      <c r="G1869" s="1">
        <v>0.47311829999999999</v>
      </c>
      <c r="J1869" t="s">
        <v>421</v>
      </c>
      <c r="K1869" t="s">
        <v>41</v>
      </c>
      <c r="L1869" t="s">
        <v>28</v>
      </c>
      <c r="M1869">
        <v>815</v>
      </c>
      <c r="N1869">
        <v>1053</v>
      </c>
      <c r="O1869" t="s">
        <v>143</v>
      </c>
      <c r="P1869" s="1">
        <v>0.77397910000000003</v>
      </c>
      <c r="S1869" t="s">
        <v>418</v>
      </c>
      <c r="T1869" t="s">
        <v>41</v>
      </c>
      <c r="U1869" t="s">
        <v>27</v>
      </c>
      <c r="W1869">
        <v>1587</v>
      </c>
      <c r="X1869" t="s">
        <v>143</v>
      </c>
      <c r="AB1869" t="s">
        <v>419</v>
      </c>
      <c r="AC1869" t="s">
        <v>41</v>
      </c>
      <c r="AD1869" t="s">
        <v>26</v>
      </c>
      <c r="AF1869">
        <v>1005</v>
      </c>
      <c r="AG1869" t="s">
        <v>143</v>
      </c>
    </row>
    <row r="1870" spans="1:34" x14ac:dyDescent="0.35">
      <c r="A1870" t="s">
        <v>347</v>
      </c>
      <c r="B1870" t="s">
        <v>41</v>
      </c>
      <c r="C1870" t="s">
        <v>27</v>
      </c>
      <c r="D1870">
        <v>191</v>
      </c>
      <c r="E1870">
        <v>687</v>
      </c>
      <c r="F1870" t="s">
        <v>132</v>
      </c>
      <c r="G1870" s="1">
        <v>0.2780204</v>
      </c>
      <c r="J1870" t="s">
        <v>421</v>
      </c>
      <c r="K1870" t="s">
        <v>41</v>
      </c>
      <c r="L1870" t="s">
        <v>27</v>
      </c>
      <c r="M1870">
        <v>448</v>
      </c>
      <c r="N1870">
        <v>1251</v>
      </c>
      <c r="O1870" t="s">
        <v>143</v>
      </c>
      <c r="P1870" s="1">
        <v>0.35811349999999997</v>
      </c>
      <c r="S1870" t="s">
        <v>419</v>
      </c>
      <c r="T1870" t="s">
        <v>41</v>
      </c>
      <c r="U1870" t="s">
        <v>32</v>
      </c>
      <c r="V1870">
        <v>2781</v>
      </c>
      <c r="W1870">
        <v>3694</v>
      </c>
      <c r="X1870" t="s">
        <v>143</v>
      </c>
      <c r="Y1870" s="1">
        <v>0.75284240000000002</v>
      </c>
      <c r="AB1870" t="s">
        <v>419</v>
      </c>
      <c r="AC1870" t="s">
        <v>41</v>
      </c>
      <c r="AD1870" t="s">
        <v>27</v>
      </c>
      <c r="AF1870">
        <v>1744</v>
      </c>
      <c r="AG1870" t="s">
        <v>143</v>
      </c>
    </row>
    <row r="1871" spans="1:34" x14ac:dyDescent="0.35">
      <c r="A1871" t="s">
        <v>348</v>
      </c>
      <c r="B1871" t="s">
        <v>41</v>
      </c>
      <c r="C1871" t="s">
        <v>27</v>
      </c>
      <c r="D1871">
        <v>69</v>
      </c>
      <c r="E1871">
        <v>115</v>
      </c>
      <c r="F1871" t="s">
        <v>132</v>
      </c>
      <c r="G1871" s="1">
        <v>0.6</v>
      </c>
      <c r="J1871" t="s">
        <v>421</v>
      </c>
      <c r="K1871" t="s">
        <v>41</v>
      </c>
      <c r="L1871" t="s">
        <v>26</v>
      </c>
      <c r="N1871">
        <v>905</v>
      </c>
      <c r="O1871" t="s">
        <v>143</v>
      </c>
      <c r="S1871" t="s">
        <v>419</v>
      </c>
      <c r="T1871" t="s">
        <v>41</v>
      </c>
      <c r="U1871" t="s">
        <v>703</v>
      </c>
      <c r="V1871">
        <v>5908</v>
      </c>
      <c r="W1871">
        <v>11847</v>
      </c>
      <c r="X1871" t="s">
        <v>143</v>
      </c>
      <c r="Y1871" s="1">
        <v>0.49869160000000001</v>
      </c>
      <c r="AB1871" t="s">
        <v>420</v>
      </c>
      <c r="AC1871" t="s">
        <v>41</v>
      </c>
      <c r="AD1871" t="s">
        <v>32</v>
      </c>
      <c r="AE1871">
        <v>3078</v>
      </c>
      <c r="AF1871">
        <v>7025</v>
      </c>
      <c r="AG1871" t="s">
        <v>143</v>
      </c>
      <c r="AH1871" s="1">
        <v>0.43814950000000003</v>
      </c>
    </row>
    <row r="1872" spans="1:34" x14ac:dyDescent="0.35">
      <c r="A1872" t="s">
        <v>349</v>
      </c>
      <c r="B1872" t="s">
        <v>41</v>
      </c>
      <c r="C1872" t="s">
        <v>27</v>
      </c>
      <c r="D1872">
        <v>154</v>
      </c>
      <c r="E1872">
        <v>398</v>
      </c>
      <c r="F1872" t="s">
        <v>328</v>
      </c>
      <c r="G1872" s="1">
        <v>0.38693470000000002</v>
      </c>
      <c r="J1872" t="s">
        <v>422</v>
      </c>
      <c r="K1872" t="s">
        <v>41</v>
      </c>
      <c r="L1872" t="s">
        <v>703</v>
      </c>
      <c r="M1872">
        <v>10197</v>
      </c>
      <c r="N1872">
        <v>10736</v>
      </c>
      <c r="O1872" t="s">
        <v>143</v>
      </c>
      <c r="P1872" s="1">
        <v>0.9497951</v>
      </c>
      <c r="S1872" t="s">
        <v>419</v>
      </c>
      <c r="T1872" t="s">
        <v>41</v>
      </c>
      <c r="U1872" t="s">
        <v>28</v>
      </c>
      <c r="V1872">
        <v>323</v>
      </c>
      <c r="W1872">
        <v>1807</v>
      </c>
      <c r="X1872" t="s">
        <v>143</v>
      </c>
      <c r="Y1872" s="1">
        <v>0.1787493</v>
      </c>
      <c r="AB1872" t="s">
        <v>420</v>
      </c>
      <c r="AC1872" t="s">
        <v>41</v>
      </c>
      <c r="AD1872" t="s">
        <v>703</v>
      </c>
      <c r="AE1872">
        <v>835</v>
      </c>
      <c r="AF1872">
        <v>19054</v>
      </c>
      <c r="AG1872" t="s">
        <v>143</v>
      </c>
      <c r="AH1872" s="1">
        <v>4.3822800000000002E-2</v>
      </c>
    </row>
    <row r="1873" spans="1:34" x14ac:dyDescent="0.35">
      <c r="A1873" t="s">
        <v>350</v>
      </c>
      <c r="B1873" t="s">
        <v>41</v>
      </c>
      <c r="C1873" t="s">
        <v>27</v>
      </c>
      <c r="D1873">
        <v>252</v>
      </c>
      <c r="E1873">
        <v>1298</v>
      </c>
      <c r="F1873" t="s">
        <v>42</v>
      </c>
      <c r="G1873" s="1">
        <v>0.19414480000000001</v>
      </c>
      <c r="J1873" t="s">
        <v>422</v>
      </c>
      <c r="K1873" t="s">
        <v>41</v>
      </c>
      <c r="L1873" t="s">
        <v>32</v>
      </c>
      <c r="M1873">
        <v>3540</v>
      </c>
      <c r="N1873">
        <v>3870</v>
      </c>
      <c r="O1873" t="s">
        <v>143</v>
      </c>
      <c r="P1873" s="1">
        <v>0.91472869999999995</v>
      </c>
      <c r="S1873" t="s">
        <v>419</v>
      </c>
      <c r="T1873" t="s">
        <v>41</v>
      </c>
      <c r="U1873" t="s">
        <v>27</v>
      </c>
      <c r="V1873">
        <v>4</v>
      </c>
      <c r="W1873">
        <v>1744</v>
      </c>
      <c r="X1873" t="s">
        <v>143</v>
      </c>
      <c r="Y1873" s="1">
        <v>2.2935999999999998E-3</v>
      </c>
      <c r="AB1873" t="s">
        <v>420</v>
      </c>
      <c r="AC1873" t="s">
        <v>41</v>
      </c>
      <c r="AD1873" t="s">
        <v>28</v>
      </c>
      <c r="AE1873">
        <v>3</v>
      </c>
      <c r="AF1873">
        <v>2716</v>
      </c>
      <c r="AG1873" t="s">
        <v>143</v>
      </c>
      <c r="AH1873" s="1">
        <v>1.1046000000000001E-3</v>
      </c>
    </row>
    <row r="1874" spans="1:34" x14ac:dyDescent="0.35">
      <c r="A1874" t="s">
        <v>351</v>
      </c>
      <c r="B1874" t="s">
        <v>41</v>
      </c>
      <c r="C1874" t="s">
        <v>27</v>
      </c>
      <c r="D1874">
        <v>51</v>
      </c>
      <c r="E1874">
        <v>149</v>
      </c>
      <c r="F1874" t="s">
        <v>132</v>
      </c>
      <c r="G1874" s="1">
        <v>0.34228189999999997</v>
      </c>
      <c r="J1874" t="s">
        <v>422</v>
      </c>
      <c r="K1874" t="s">
        <v>41</v>
      </c>
      <c r="L1874" t="s">
        <v>28</v>
      </c>
      <c r="M1874">
        <v>766</v>
      </c>
      <c r="N1874">
        <v>1456</v>
      </c>
      <c r="O1874" t="s">
        <v>143</v>
      </c>
      <c r="P1874" s="1">
        <v>0.52609890000000004</v>
      </c>
      <c r="S1874" t="s">
        <v>419</v>
      </c>
      <c r="T1874" t="s">
        <v>41</v>
      </c>
      <c r="U1874" t="s">
        <v>26</v>
      </c>
      <c r="W1874">
        <v>1005</v>
      </c>
      <c r="X1874" t="s">
        <v>143</v>
      </c>
      <c r="AB1874" t="s">
        <v>420</v>
      </c>
      <c r="AC1874" t="s">
        <v>41</v>
      </c>
      <c r="AD1874" t="s">
        <v>26</v>
      </c>
      <c r="AF1874">
        <v>1721</v>
      </c>
      <c r="AG1874" t="s">
        <v>143</v>
      </c>
    </row>
    <row r="1875" spans="1:34" x14ac:dyDescent="0.35">
      <c r="A1875" t="s">
        <v>352</v>
      </c>
      <c r="B1875" t="s">
        <v>41</v>
      </c>
      <c r="C1875" t="s">
        <v>27</v>
      </c>
      <c r="D1875">
        <v>343</v>
      </c>
      <c r="E1875">
        <v>769</v>
      </c>
      <c r="F1875" t="s">
        <v>132</v>
      </c>
      <c r="G1875" s="1">
        <v>0.44603379999999998</v>
      </c>
      <c r="J1875" t="s">
        <v>422</v>
      </c>
      <c r="K1875" t="s">
        <v>41</v>
      </c>
      <c r="L1875" t="s">
        <v>27</v>
      </c>
      <c r="M1875">
        <v>357</v>
      </c>
      <c r="N1875">
        <v>1780</v>
      </c>
      <c r="O1875" t="s">
        <v>143</v>
      </c>
      <c r="P1875" s="1">
        <v>0.20056180000000001</v>
      </c>
      <c r="S1875" t="s">
        <v>420</v>
      </c>
      <c r="T1875" t="s">
        <v>41</v>
      </c>
      <c r="U1875" t="s">
        <v>32</v>
      </c>
      <c r="V1875">
        <v>5606</v>
      </c>
      <c r="W1875">
        <v>7025</v>
      </c>
      <c r="X1875" t="s">
        <v>143</v>
      </c>
      <c r="Y1875" s="1">
        <v>0.79800709999999997</v>
      </c>
      <c r="AB1875" t="s">
        <v>420</v>
      </c>
      <c r="AC1875" t="s">
        <v>41</v>
      </c>
      <c r="AD1875" t="s">
        <v>27</v>
      </c>
      <c r="AF1875">
        <v>3137</v>
      </c>
      <c r="AG1875" t="s">
        <v>143</v>
      </c>
    </row>
    <row r="1876" spans="1:34" x14ac:dyDescent="0.35">
      <c r="A1876" t="s">
        <v>353</v>
      </c>
      <c r="B1876" t="s">
        <v>41</v>
      </c>
      <c r="C1876" t="s">
        <v>27</v>
      </c>
      <c r="D1876">
        <v>1</v>
      </c>
      <c r="E1876">
        <v>2</v>
      </c>
      <c r="F1876" t="s">
        <v>328</v>
      </c>
      <c r="G1876" s="1">
        <v>0.5</v>
      </c>
      <c r="J1876" t="s">
        <v>422</v>
      </c>
      <c r="K1876" t="s">
        <v>41</v>
      </c>
      <c r="L1876" t="s">
        <v>26</v>
      </c>
      <c r="M1876">
        <v>1</v>
      </c>
      <c r="N1876">
        <v>1075</v>
      </c>
      <c r="O1876" t="s">
        <v>143</v>
      </c>
      <c r="P1876" s="1">
        <v>9.3019999999999995E-4</v>
      </c>
      <c r="S1876" t="s">
        <v>420</v>
      </c>
      <c r="T1876" t="s">
        <v>41</v>
      </c>
      <c r="U1876" t="s">
        <v>703</v>
      </c>
      <c r="V1876">
        <v>9541</v>
      </c>
      <c r="W1876">
        <v>19054</v>
      </c>
      <c r="X1876" t="s">
        <v>143</v>
      </c>
      <c r="Y1876" s="1">
        <v>0.50073469999999998</v>
      </c>
      <c r="AB1876" t="s">
        <v>421</v>
      </c>
      <c r="AC1876" t="s">
        <v>41</v>
      </c>
      <c r="AD1876" t="s">
        <v>32</v>
      </c>
      <c r="AE1876">
        <v>1929</v>
      </c>
      <c r="AF1876">
        <v>4548</v>
      </c>
      <c r="AG1876" t="s">
        <v>143</v>
      </c>
      <c r="AH1876" s="1">
        <v>0.42414249999999998</v>
      </c>
    </row>
    <row r="1877" spans="1:34" x14ac:dyDescent="0.35">
      <c r="A1877" t="s">
        <v>354</v>
      </c>
      <c r="B1877" t="s">
        <v>41</v>
      </c>
      <c r="C1877" t="s">
        <v>27</v>
      </c>
      <c r="E1877">
        <v>0</v>
      </c>
      <c r="F1877" t="s">
        <v>328</v>
      </c>
      <c r="J1877" t="s">
        <v>423</v>
      </c>
      <c r="K1877" t="s">
        <v>41</v>
      </c>
      <c r="L1877" t="s">
        <v>703</v>
      </c>
      <c r="M1877">
        <v>22181</v>
      </c>
      <c r="N1877">
        <v>25566</v>
      </c>
      <c r="O1877" t="s">
        <v>143</v>
      </c>
      <c r="P1877" s="1">
        <v>0.86759759999999997</v>
      </c>
      <c r="S1877" t="s">
        <v>420</v>
      </c>
      <c r="T1877" t="s">
        <v>41</v>
      </c>
      <c r="U1877" t="s">
        <v>28</v>
      </c>
      <c r="V1877">
        <v>498</v>
      </c>
      <c r="W1877">
        <v>2716</v>
      </c>
      <c r="X1877" t="s">
        <v>143</v>
      </c>
      <c r="Y1877" s="1">
        <v>0.18335789999999999</v>
      </c>
      <c r="AB1877" t="s">
        <v>421</v>
      </c>
      <c r="AC1877" t="s">
        <v>41</v>
      </c>
      <c r="AD1877" t="s">
        <v>703</v>
      </c>
      <c r="AE1877">
        <v>461</v>
      </c>
      <c r="AF1877">
        <v>10172</v>
      </c>
      <c r="AG1877" t="s">
        <v>143</v>
      </c>
      <c r="AH1877" s="1">
        <v>4.53205E-2</v>
      </c>
    </row>
    <row r="1878" spans="1:34" x14ac:dyDescent="0.35">
      <c r="A1878" t="s">
        <v>355</v>
      </c>
      <c r="B1878" t="s">
        <v>41</v>
      </c>
      <c r="C1878" t="s">
        <v>27</v>
      </c>
      <c r="D1878">
        <v>2164</v>
      </c>
      <c r="E1878">
        <v>2561</v>
      </c>
      <c r="F1878" t="s">
        <v>42</v>
      </c>
      <c r="G1878" s="1">
        <v>0.84498240000000002</v>
      </c>
      <c r="J1878" t="s">
        <v>423</v>
      </c>
      <c r="K1878" t="s">
        <v>41</v>
      </c>
      <c r="L1878" t="s">
        <v>32</v>
      </c>
      <c r="M1878">
        <v>6254</v>
      </c>
      <c r="N1878">
        <v>7392</v>
      </c>
      <c r="O1878" t="s">
        <v>143</v>
      </c>
      <c r="P1878" s="1">
        <v>0.84604979999999996</v>
      </c>
      <c r="S1878" t="s">
        <v>420</v>
      </c>
      <c r="T1878" t="s">
        <v>41</v>
      </c>
      <c r="U1878" t="s">
        <v>27</v>
      </c>
      <c r="V1878">
        <v>6</v>
      </c>
      <c r="W1878">
        <v>3137</v>
      </c>
      <c r="X1878" t="s">
        <v>143</v>
      </c>
      <c r="Y1878" s="1">
        <v>1.9127E-3</v>
      </c>
      <c r="AB1878" t="s">
        <v>421</v>
      </c>
      <c r="AC1878" t="s">
        <v>41</v>
      </c>
      <c r="AD1878" t="s">
        <v>26</v>
      </c>
      <c r="AF1878">
        <v>905</v>
      </c>
      <c r="AG1878" t="s">
        <v>143</v>
      </c>
    </row>
    <row r="1879" spans="1:34" x14ac:dyDescent="0.35">
      <c r="A1879" t="s">
        <v>356</v>
      </c>
      <c r="B1879" t="s">
        <v>41</v>
      </c>
      <c r="C1879" t="s">
        <v>27</v>
      </c>
      <c r="D1879">
        <v>1051</v>
      </c>
      <c r="E1879">
        <v>1638</v>
      </c>
      <c r="F1879" t="s">
        <v>132</v>
      </c>
      <c r="G1879" s="1">
        <v>0.64163610000000004</v>
      </c>
      <c r="J1879" t="s">
        <v>423</v>
      </c>
      <c r="K1879" t="s">
        <v>41</v>
      </c>
      <c r="L1879" t="s">
        <v>28</v>
      </c>
      <c r="M1879">
        <v>2759</v>
      </c>
      <c r="N1879">
        <v>3465</v>
      </c>
      <c r="O1879" t="s">
        <v>143</v>
      </c>
      <c r="P1879" s="1">
        <v>0.79624819999999996</v>
      </c>
      <c r="S1879" t="s">
        <v>420</v>
      </c>
      <c r="T1879" t="s">
        <v>41</v>
      </c>
      <c r="U1879" t="s">
        <v>26</v>
      </c>
      <c r="W1879">
        <v>1721</v>
      </c>
      <c r="X1879" t="s">
        <v>143</v>
      </c>
      <c r="AB1879" t="s">
        <v>421</v>
      </c>
      <c r="AC1879" t="s">
        <v>41</v>
      </c>
      <c r="AD1879" t="s">
        <v>28</v>
      </c>
      <c r="AF1879">
        <v>1053</v>
      </c>
      <c r="AG1879" t="s">
        <v>143</v>
      </c>
    </row>
    <row r="1880" spans="1:34" x14ac:dyDescent="0.35">
      <c r="A1880" t="s">
        <v>357</v>
      </c>
      <c r="B1880" t="s">
        <v>41</v>
      </c>
      <c r="C1880" t="s">
        <v>27</v>
      </c>
      <c r="D1880">
        <v>988</v>
      </c>
      <c r="E1880">
        <v>1226</v>
      </c>
      <c r="F1880" t="s">
        <v>328</v>
      </c>
      <c r="G1880" s="1">
        <v>0.8058727</v>
      </c>
      <c r="J1880" t="s">
        <v>423</v>
      </c>
      <c r="K1880" t="s">
        <v>41</v>
      </c>
      <c r="L1880" t="s">
        <v>27</v>
      </c>
      <c r="M1880">
        <v>1434</v>
      </c>
      <c r="N1880">
        <v>3947</v>
      </c>
      <c r="O1880" t="s">
        <v>143</v>
      </c>
      <c r="P1880" s="1">
        <v>0.36331390000000002</v>
      </c>
      <c r="S1880" t="s">
        <v>421</v>
      </c>
      <c r="T1880" t="s">
        <v>41</v>
      </c>
      <c r="U1880" t="s">
        <v>32</v>
      </c>
      <c r="V1880">
        <v>3530</v>
      </c>
      <c r="W1880">
        <v>4548</v>
      </c>
      <c r="X1880" t="s">
        <v>143</v>
      </c>
      <c r="Y1880" s="1">
        <v>0.77616540000000001</v>
      </c>
      <c r="AB1880" t="s">
        <v>421</v>
      </c>
      <c r="AC1880" t="s">
        <v>41</v>
      </c>
      <c r="AD1880" t="s">
        <v>27</v>
      </c>
      <c r="AF1880">
        <v>1251</v>
      </c>
      <c r="AG1880" t="s">
        <v>143</v>
      </c>
    </row>
    <row r="1881" spans="1:34" x14ac:dyDescent="0.35">
      <c r="A1881" t="s">
        <v>358</v>
      </c>
      <c r="B1881" t="s">
        <v>41</v>
      </c>
      <c r="C1881" t="s">
        <v>27</v>
      </c>
      <c r="D1881">
        <v>752</v>
      </c>
      <c r="E1881">
        <v>1184</v>
      </c>
      <c r="F1881" t="s">
        <v>132</v>
      </c>
      <c r="G1881" s="1">
        <v>0.63513509999999995</v>
      </c>
      <c r="J1881" t="s">
        <v>423</v>
      </c>
      <c r="K1881" t="s">
        <v>41</v>
      </c>
      <c r="L1881" t="s">
        <v>26</v>
      </c>
      <c r="M1881">
        <v>2</v>
      </c>
      <c r="N1881">
        <v>2391</v>
      </c>
      <c r="O1881" t="s">
        <v>143</v>
      </c>
      <c r="P1881" s="1">
        <v>8.365E-4</v>
      </c>
      <c r="S1881" t="s">
        <v>421</v>
      </c>
      <c r="T1881" t="s">
        <v>41</v>
      </c>
      <c r="U1881" t="s">
        <v>703</v>
      </c>
      <c r="V1881">
        <v>4860</v>
      </c>
      <c r="W1881">
        <v>10172</v>
      </c>
      <c r="X1881" t="s">
        <v>143</v>
      </c>
      <c r="Y1881" s="1">
        <v>0.47778219999999999</v>
      </c>
      <c r="AB1881" t="s">
        <v>422</v>
      </c>
      <c r="AC1881" t="s">
        <v>41</v>
      </c>
      <c r="AD1881" t="s">
        <v>32</v>
      </c>
      <c r="AE1881">
        <v>1597</v>
      </c>
      <c r="AF1881">
        <v>3870</v>
      </c>
      <c r="AG1881" t="s">
        <v>143</v>
      </c>
      <c r="AH1881" s="1">
        <v>0.41266150000000001</v>
      </c>
    </row>
    <row r="1882" spans="1:34" x14ac:dyDescent="0.35">
      <c r="A1882" t="s">
        <v>359</v>
      </c>
      <c r="B1882" t="s">
        <v>41</v>
      </c>
      <c r="C1882" t="s">
        <v>27</v>
      </c>
      <c r="D1882">
        <v>394</v>
      </c>
      <c r="E1882">
        <v>931</v>
      </c>
      <c r="F1882" t="s">
        <v>132</v>
      </c>
      <c r="G1882" s="1">
        <v>0.42320079999999999</v>
      </c>
      <c r="J1882" t="s">
        <v>424</v>
      </c>
      <c r="K1882" t="s">
        <v>41</v>
      </c>
      <c r="L1882" t="s">
        <v>32</v>
      </c>
      <c r="M1882">
        <v>3268</v>
      </c>
      <c r="N1882">
        <v>3410</v>
      </c>
      <c r="O1882" t="s">
        <v>143</v>
      </c>
      <c r="P1882" s="1">
        <v>0.95835780000000004</v>
      </c>
      <c r="S1882" t="s">
        <v>421</v>
      </c>
      <c r="T1882" t="s">
        <v>41</v>
      </c>
      <c r="U1882" t="s">
        <v>28</v>
      </c>
      <c r="V1882">
        <v>134</v>
      </c>
      <c r="W1882">
        <v>1053</v>
      </c>
      <c r="X1882" t="s">
        <v>143</v>
      </c>
      <c r="Y1882" s="1">
        <v>0.12725549999999999</v>
      </c>
      <c r="AB1882" t="s">
        <v>422</v>
      </c>
      <c r="AC1882" t="s">
        <v>41</v>
      </c>
      <c r="AD1882" t="s">
        <v>703</v>
      </c>
      <c r="AE1882">
        <v>362</v>
      </c>
      <c r="AF1882">
        <v>10736</v>
      </c>
      <c r="AG1882" t="s">
        <v>143</v>
      </c>
      <c r="AH1882" s="1">
        <v>3.37183E-2</v>
      </c>
    </row>
    <row r="1883" spans="1:34" x14ac:dyDescent="0.35">
      <c r="A1883" t="s">
        <v>360</v>
      </c>
      <c r="B1883" t="s">
        <v>41</v>
      </c>
      <c r="C1883" t="s">
        <v>27</v>
      </c>
      <c r="D1883">
        <v>474</v>
      </c>
      <c r="E1883">
        <v>855</v>
      </c>
      <c r="F1883" t="s">
        <v>328</v>
      </c>
      <c r="G1883" s="1">
        <v>0.55438600000000005</v>
      </c>
      <c r="J1883" t="s">
        <v>424</v>
      </c>
      <c r="K1883" t="s">
        <v>41</v>
      </c>
      <c r="L1883" t="s">
        <v>703</v>
      </c>
      <c r="M1883">
        <v>8917</v>
      </c>
      <c r="N1883">
        <v>10383</v>
      </c>
      <c r="O1883" t="s">
        <v>143</v>
      </c>
      <c r="P1883" s="1">
        <v>0.85880769999999995</v>
      </c>
      <c r="S1883" t="s">
        <v>421</v>
      </c>
      <c r="T1883" t="s">
        <v>41</v>
      </c>
      <c r="U1883" t="s">
        <v>27</v>
      </c>
      <c r="V1883">
        <v>2</v>
      </c>
      <c r="W1883">
        <v>1251</v>
      </c>
      <c r="X1883" t="s">
        <v>143</v>
      </c>
      <c r="Y1883" s="1">
        <v>1.5987E-3</v>
      </c>
      <c r="AB1883" t="s">
        <v>422</v>
      </c>
      <c r="AC1883" t="s">
        <v>41</v>
      </c>
      <c r="AD1883" t="s">
        <v>26</v>
      </c>
      <c r="AF1883">
        <v>1075</v>
      </c>
      <c r="AG1883" t="s">
        <v>143</v>
      </c>
    </row>
    <row r="1884" spans="1:34" x14ac:dyDescent="0.35">
      <c r="A1884" t="s">
        <v>361</v>
      </c>
      <c r="B1884" t="s">
        <v>41</v>
      </c>
      <c r="C1884" t="s">
        <v>27</v>
      </c>
      <c r="D1884">
        <v>892</v>
      </c>
      <c r="E1884">
        <v>2111</v>
      </c>
      <c r="F1884" t="s">
        <v>132</v>
      </c>
      <c r="G1884" s="1">
        <v>0.4225486</v>
      </c>
      <c r="J1884" t="s">
        <v>424</v>
      </c>
      <c r="K1884" t="s">
        <v>41</v>
      </c>
      <c r="L1884" t="s">
        <v>28</v>
      </c>
      <c r="M1884">
        <v>503</v>
      </c>
      <c r="N1884">
        <v>821</v>
      </c>
      <c r="O1884" t="s">
        <v>143</v>
      </c>
      <c r="P1884" s="1">
        <v>0.61266750000000003</v>
      </c>
      <c r="S1884" t="s">
        <v>421</v>
      </c>
      <c r="T1884" t="s">
        <v>41</v>
      </c>
      <c r="U1884" t="s">
        <v>26</v>
      </c>
      <c r="W1884">
        <v>905</v>
      </c>
      <c r="X1884" t="s">
        <v>143</v>
      </c>
      <c r="AB1884" t="s">
        <v>422</v>
      </c>
      <c r="AC1884" t="s">
        <v>41</v>
      </c>
      <c r="AD1884" t="s">
        <v>28</v>
      </c>
      <c r="AF1884">
        <v>1456</v>
      </c>
      <c r="AG1884" t="s">
        <v>143</v>
      </c>
    </row>
    <row r="1885" spans="1:34" x14ac:dyDescent="0.35">
      <c r="A1885" t="s">
        <v>362</v>
      </c>
      <c r="B1885" t="s">
        <v>41</v>
      </c>
      <c r="C1885" t="s">
        <v>27</v>
      </c>
      <c r="E1885">
        <v>3</v>
      </c>
      <c r="F1885" t="s">
        <v>328</v>
      </c>
      <c r="J1885" t="s">
        <v>424</v>
      </c>
      <c r="K1885" t="s">
        <v>41</v>
      </c>
      <c r="L1885" t="s">
        <v>27</v>
      </c>
      <c r="M1885">
        <v>290</v>
      </c>
      <c r="N1885">
        <v>1020</v>
      </c>
      <c r="O1885" t="s">
        <v>143</v>
      </c>
      <c r="P1885" s="1">
        <v>0.2843137</v>
      </c>
      <c r="S1885" t="s">
        <v>422</v>
      </c>
      <c r="T1885" t="s">
        <v>41</v>
      </c>
      <c r="U1885" t="s">
        <v>32</v>
      </c>
      <c r="V1885">
        <v>3022</v>
      </c>
      <c r="W1885">
        <v>3870</v>
      </c>
      <c r="X1885" t="s">
        <v>143</v>
      </c>
      <c r="Y1885" s="1">
        <v>0.78087850000000003</v>
      </c>
      <c r="AB1885" t="s">
        <v>422</v>
      </c>
      <c r="AC1885" t="s">
        <v>41</v>
      </c>
      <c r="AD1885" t="s">
        <v>27</v>
      </c>
      <c r="AF1885">
        <v>1780</v>
      </c>
      <c r="AG1885" t="s">
        <v>143</v>
      </c>
    </row>
    <row r="1886" spans="1:34" x14ac:dyDescent="0.35">
      <c r="A1886" t="s">
        <v>363</v>
      </c>
      <c r="B1886" t="s">
        <v>41</v>
      </c>
      <c r="C1886" t="s">
        <v>27</v>
      </c>
      <c r="D1886">
        <v>3</v>
      </c>
      <c r="E1886">
        <v>1</v>
      </c>
      <c r="F1886" t="s">
        <v>328</v>
      </c>
      <c r="G1886" s="1">
        <v>1</v>
      </c>
      <c r="J1886" t="s">
        <v>424</v>
      </c>
      <c r="K1886" t="s">
        <v>41</v>
      </c>
      <c r="L1886" t="s">
        <v>26</v>
      </c>
      <c r="M1886">
        <v>1</v>
      </c>
      <c r="N1886">
        <v>670</v>
      </c>
      <c r="O1886" t="s">
        <v>143</v>
      </c>
      <c r="P1886" s="1">
        <v>1.4924999999999999E-3</v>
      </c>
      <c r="S1886" t="s">
        <v>422</v>
      </c>
      <c r="T1886" t="s">
        <v>41</v>
      </c>
      <c r="U1886" t="s">
        <v>703</v>
      </c>
      <c r="V1886">
        <v>4979</v>
      </c>
      <c r="W1886">
        <v>10736</v>
      </c>
      <c r="X1886" t="s">
        <v>143</v>
      </c>
      <c r="Y1886" s="1">
        <v>0.46376679999999998</v>
      </c>
      <c r="AB1886" t="s">
        <v>423</v>
      </c>
      <c r="AC1886" t="s">
        <v>41</v>
      </c>
      <c r="AD1886" t="s">
        <v>32</v>
      </c>
      <c r="AE1886">
        <v>2541</v>
      </c>
      <c r="AF1886">
        <v>7392</v>
      </c>
      <c r="AG1886" t="s">
        <v>143</v>
      </c>
      <c r="AH1886" s="1">
        <v>0.34375</v>
      </c>
    </row>
    <row r="1887" spans="1:34" x14ac:dyDescent="0.35">
      <c r="A1887" t="s">
        <v>364</v>
      </c>
      <c r="B1887" t="s">
        <v>57</v>
      </c>
      <c r="C1887" t="s">
        <v>27</v>
      </c>
      <c r="D1887">
        <v>810</v>
      </c>
      <c r="E1887">
        <v>1910</v>
      </c>
      <c r="F1887" t="s">
        <v>132</v>
      </c>
      <c r="G1887" s="1">
        <v>0.42408380000000001</v>
      </c>
      <c r="J1887" t="s">
        <v>425</v>
      </c>
      <c r="K1887" t="s">
        <v>41</v>
      </c>
      <c r="L1887" t="s">
        <v>32</v>
      </c>
      <c r="M1887">
        <v>4413</v>
      </c>
      <c r="N1887">
        <v>4883</v>
      </c>
      <c r="O1887" t="s">
        <v>143</v>
      </c>
      <c r="P1887" s="1">
        <v>0.90374770000000004</v>
      </c>
      <c r="S1887" t="s">
        <v>422</v>
      </c>
      <c r="T1887" t="s">
        <v>41</v>
      </c>
      <c r="U1887" t="s">
        <v>28</v>
      </c>
      <c r="V1887">
        <v>105</v>
      </c>
      <c r="W1887">
        <v>1456</v>
      </c>
      <c r="X1887" t="s">
        <v>143</v>
      </c>
      <c r="Y1887" s="1">
        <v>7.2115399999999996E-2</v>
      </c>
      <c r="AB1887" t="s">
        <v>423</v>
      </c>
      <c r="AC1887" t="s">
        <v>41</v>
      </c>
      <c r="AD1887" t="s">
        <v>703</v>
      </c>
      <c r="AE1887">
        <v>999</v>
      </c>
      <c r="AF1887">
        <v>25566</v>
      </c>
      <c r="AG1887" t="s">
        <v>143</v>
      </c>
      <c r="AH1887" s="1">
        <v>3.90753E-2</v>
      </c>
    </row>
    <row r="1888" spans="1:34" x14ac:dyDescent="0.35">
      <c r="A1888" t="s">
        <v>365</v>
      </c>
      <c r="B1888" t="s">
        <v>41</v>
      </c>
      <c r="C1888" t="s">
        <v>27</v>
      </c>
      <c r="D1888">
        <v>1141</v>
      </c>
      <c r="E1888">
        <v>2482</v>
      </c>
      <c r="F1888" t="s">
        <v>132</v>
      </c>
      <c r="G1888" s="1">
        <v>0.4597099</v>
      </c>
      <c r="J1888" t="s">
        <v>425</v>
      </c>
      <c r="K1888" t="s">
        <v>41</v>
      </c>
      <c r="L1888" t="s">
        <v>703</v>
      </c>
      <c r="M1888">
        <v>12396</v>
      </c>
      <c r="N1888">
        <v>14104</v>
      </c>
      <c r="O1888" t="s">
        <v>143</v>
      </c>
      <c r="P1888" s="1">
        <v>0.8788996</v>
      </c>
      <c r="S1888" t="s">
        <v>422</v>
      </c>
      <c r="T1888" t="s">
        <v>41</v>
      </c>
      <c r="U1888" t="s">
        <v>26</v>
      </c>
      <c r="W1888">
        <v>1075</v>
      </c>
      <c r="X1888" t="s">
        <v>143</v>
      </c>
      <c r="AB1888" t="s">
        <v>423</v>
      </c>
      <c r="AC1888" t="s">
        <v>41</v>
      </c>
      <c r="AD1888" t="s">
        <v>28</v>
      </c>
      <c r="AE1888">
        <v>5</v>
      </c>
      <c r="AF1888">
        <v>3465</v>
      </c>
      <c r="AG1888" t="s">
        <v>143</v>
      </c>
      <c r="AH1888" s="1">
        <v>1.4430000000000001E-3</v>
      </c>
    </row>
    <row r="1889" spans="1:34" x14ac:dyDescent="0.35">
      <c r="A1889" t="s">
        <v>366</v>
      </c>
      <c r="B1889" t="s">
        <v>41</v>
      </c>
      <c r="C1889" t="s">
        <v>27</v>
      </c>
      <c r="D1889">
        <v>1563</v>
      </c>
      <c r="E1889">
        <v>1961</v>
      </c>
      <c r="F1889" t="s">
        <v>132</v>
      </c>
      <c r="G1889" s="1">
        <v>0.79704229999999998</v>
      </c>
      <c r="J1889" t="s">
        <v>425</v>
      </c>
      <c r="K1889" t="s">
        <v>41</v>
      </c>
      <c r="L1889" t="s">
        <v>28</v>
      </c>
      <c r="M1889">
        <v>931</v>
      </c>
      <c r="N1889">
        <v>1193</v>
      </c>
      <c r="O1889" t="s">
        <v>143</v>
      </c>
      <c r="P1889" s="1">
        <v>0.78038560000000001</v>
      </c>
      <c r="S1889" t="s">
        <v>422</v>
      </c>
      <c r="T1889" t="s">
        <v>41</v>
      </c>
      <c r="U1889" t="s">
        <v>27</v>
      </c>
      <c r="W1889">
        <v>1780</v>
      </c>
      <c r="X1889" t="s">
        <v>143</v>
      </c>
      <c r="AB1889" t="s">
        <v>423</v>
      </c>
      <c r="AC1889" t="s">
        <v>41</v>
      </c>
      <c r="AD1889" t="s">
        <v>26</v>
      </c>
      <c r="AF1889">
        <v>2391</v>
      </c>
      <c r="AG1889" t="s">
        <v>143</v>
      </c>
    </row>
    <row r="1890" spans="1:34" x14ac:dyDescent="0.35">
      <c r="A1890" t="s">
        <v>367</v>
      </c>
      <c r="B1890" t="s">
        <v>41</v>
      </c>
      <c r="C1890" t="s">
        <v>27</v>
      </c>
      <c r="D1890">
        <v>1480</v>
      </c>
      <c r="E1890">
        <v>2665</v>
      </c>
      <c r="F1890" t="s">
        <v>132</v>
      </c>
      <c r="G1890" s="1">
        <v>0.55534709999999998</v>
      </c>
      <c r="J1890" t="s">
        <v>425</v>
      </c>
      <c r="K1890" t="s">
        <v>41</v>
      </c>
      <c r="L1890" t="s">
        <v>27</v>
      </c>
      <c r="M1890">
        <v>729</v>
      </c>
      <c r="N1890">
        <v>1477</v>
      </c>
      <c r="O1890" t="s">
        <v>143</v>
      </c>
      <c r="P1890" s="1">
        <v>0.49356800000000001</v>
      </c>
      <c r="S1890" t="s">
        <v>423</v>
      </c>
      <c r="T1890" t="s">
        <v>41</v>
      </c>
      <c r="U1890" t="s">
        <v>32</v>
      </c>
      <c r="V1890">
        <v>5213</v>
      </c>
      <c r="W1890">
        <v>7392</v>
      </c>
      <c r="X1890" t="s">
        <v>143</v>
      </c>
      <c r="Y1890" s="1">
        <v>0.70522180000000001</v>
      </c>
      <c r="AB1890" t="s">
        <v>423</v>
      </c>
      <c r="AC1890" t="s">
        <v>41</v>
      </c>
      <c r="AD1890" t="s">
        <v>27</v>
      </c>
      <c r="AF1890">
        <v>3947</v>
      </c>
      <c r="AG1890" t="s">
        <v>143</v>
      </c>
    </row>
    <row r="1891" spans="1:34" x14ac:dyDescent="0.35">
      <c r="A1891" t="s">
        <v>368</v>
      </c>
      <c r="B1891" t="s">
        <v>41</v>
      </c>
      <c r="C1891" t="s">
        <v>27</v>
      </c>
      <c r="D1891">
        <v>1527</v>
      </c>
      <c r="E1891">
        <v>1916</v>
      </c>
      <c r="F1891" t="s">
        <v>42</v>
      </c>
      <c r="G1891" s="1">
        <v>0.79697289999999998</v>
      </c>
      <c r="J1891" t="s">
        <v>425</v>
      </c>
      <c r="K1891" t="s">
        <v>41</v>
      </c>
      <c r="L1891" t="s">
        <v>26</v>
      </c>
      <c r="M1891">
        <v>2</v>
      </c>
      <c r="N1891">
        <v>1080</v>
      </c>
      <c r="O1891" t="s">
        <v>143</v>
      </c>
      <c r="P1891" s="1">
        <v>1.8519000000000001E-3</v>
      </c>
      <c r="S1891" t="s">
        <v>423</v>
      </c>
      <c r="T1891" t="s">
        <v>41</v>
      </c>
      <c r="U1891" t="s">
        <v>703</v>
      </c>
      <c r="V1891">
        <v>11815</v>
      </c>
      <c r="W1891">
        <v>25566</v>
      </c>
      <c r="X1891" t="s">
        <v>143</v>
      </c>
      <c r="Y1891" s="1">
        <v>0.46213720000000003</v>
      </c>
      <c r="AB1891" t="s">
        <v>424</v>
      </c>
      <c r="AC1891" t="s">
        <v>41</v>
      </c>
      <c r="AD1891" t="s">
        <v>32</v>
      </c>
      <c r="AE1891">
        <v>1589</v>
      </c>
      <c r="AF1891">
        <v>3410</v>
      </c>
      <c r="AG1891" t="s">
        <v>143</v>
      </c>
      <c r="AH1891" s="1">
        <v>0.46598240000000002</v>
      </c>
    </row>
    <row r="1892" spans="1:34" x14ac:dyDescent="0.35">
      <c r="A1892" t="s">
        <v>369</v>
      </c>
      <c r="B1892" t="s">
        <v>41</v>
      </c>
      <c r="C1892" t="s">
        <v>27</v>
      </c>
      <c r="D1892">
        <v>1904</v>
      </c>
      <c r="E1892">
        <v>2749</v>
      </c>
      <c r="F1892" t="s">
        <v>132</v>
      </c>
      <c r="G1892" s="1">
        <v>0.69261550000000005</v>
      </c>
      <c r="J1892" t="s">
        <v>426</v>
      </c>
      <c r="K1892" t="s">
        <v>41</v>
      </c>
      <c r="L1892" t="s">
        <v>703</v>
      </c>
      <c r="M1892">
        <v>12350</v>
      </c>
      <c r="N1892">
        <v>11483</v>
      </c>
      <c r="O1892" t="s">
        <v>143</v>
      </c>
      <c r="P1892" s="1">
        <v>1</v>
      </c>
      <c r="S1892" t="s">
        <v>423</v>
      </c>
      <c r="T1892" t="s">
        <v>41</v>
      </c>
      <c r="U1892" t="s">
        <v>28</v>
      </c>
      <c r="V1892">
        <v>435</v>
      </c>
      <c r="W1892">
        <v>3465</v>
      </c>
      <c r="X1892" t="s">
        <v>143</v>
      </c>
      <c r="Y1892" s="1">
        <v>0.12554109999999999</v>
      </c>
      <c r="AB1892" t="s">
        <v>424</v>
      </c>
      <c r="AC1892" t="s">
        <v>41</v>
      </c>
      <c r="AD1892" t="s">
        <v>703</v>
      </c>
      <c r="AE1892">
        <v>790</v>
      </c>
      <c r="AF1892">
        <v>10383</v>
      </c>
      <c r="AG1892" t="s">
        <v>143</v>
      </c>
      <c r="AH1892" s="1">
        <v>7.6085899999999998E-2</v>
      </c>
    </row>
    <row r="1893" spans="1:34" x14ac:dyDescent="0.35">
      <c r="A1893" t="s">
        <v>370</v>
      </c>
      <c r="B1893" t="s">
        <v>41</v>
      </c>
      <c r="C1893" t="s">
        <v>27</v>
      </c>
      <c r="D1893">
        <v>1288</v>
      </c>
      <c r="E1893">
        <v>1808</v>
      </c>
      <c r="F1893" t="s">
        <v>328</v>
      </c>
      <c r="G1893" s="1">
        <v>0.71238939999999995</v>
      </c>
      <c r="J1893" t="s">
        <v>426</v>
      </c>
      <c r="K1893" t="s">
        <v>41</v>
      </c>
      <c r="L1893" t="s">
        <v>32</v>
      </c>
      <c r="M1893">
        <v>4692</v>
      </c>
      <c r="N1893">
        <v>5165</v>
      </c>
      <c r="O1893" t="s">
        <v>143</v>
      </c>
      <c r="P1893" s="1">
        <v>0.90842210000000001</v>
      </c>
      <c r="S1893" t="s">
        <v>423</v>
      </c>
      <c r="T1893" t="s">
        <v>41</v>
      </c>
      <c r="U1893" t="s">
        <v>27</v>
      </c>
      <c r="V1893">
        <v>2</v>
      </c>
      <c r="W1893">
        <v>3947</v>
      </c>
      <c r="X1893" t="s">
        <v>143</v>
      </c>
      <c r="Y1893" s="1">
        <v>5.0670000000000001E-4</v>
      </c>
      <c r="AB1893" t="s">
        <v>424</v>
      </c>
      <c r="AC1893" t="s">
        <v>41</v>
      </c>
      <c r="AD1893" t="s">
        <v>26</v>
      </c>
      <c r="AF1893">
        <v>670</v>
      </c>
      <c r="AG1893" t="s">
        <v>143</v>
      </c>
    </row>
    <row r="1894" spans="1:34" x14ac:dyDescent="0.35">
      <c r="A1894" t="s">
        <v>371</v>
      </c>
      <c r="B1894" t="s">
        <v>41</v>
      </c>
      <c r="C1894" t="s">
        <v>27</v>
      </c>
      <c r="D1894">
        <v>1051</v>
      </c>
      <c r="E1894">
        <v>1947</v>
      </c>
      <c r="F1894" t="s">
        <v>132</v>
      </c>
      <c r="G1894" s="1">
        <v>0.53980479999999997</v>
      </c>
      <c r="J1894" t="s">
        <v>426</v>
      </c>
      <c r="K1894" t="s">
        <v>41</v>
      </c>
      <c r="L1894" t="s">
        <v>28</v>
      </c>
      <c r="M1894">
        <v>853</v>
      </c>
      <c r="N1894">
        <v>1049</v>
      </c>
      <c r="O1894" t="s">
        <v>143</v>
      </c>
      <c r="P1894" s="1">
        <v>0.81315539999999997</v>
      </c>
      <c r="S1894" t="s">
        <v>423</v>
      </c>
      <c r="T1894" t="s">
        <v>41</v>
      </c>
      <c r="U1894" t="s">
        <v>26</v>
      </c>
      <c r="W1894">
        <v>2391</v>
      </c>
      <c r="X1894" t="s">
        <v>143</v>
      </c>
      <c r="AB1894" t="s">
        <v>424</v>
      </c>
      <c r="AC1894" t="s">
        <v>41</v>
      </c>
      <c r="AD1894" t="s">
        <v>28</v>
      </c>
      <c r="AF1894">
        <v>821</v>
      </c>
      <c r="AG1894" t="s">
        <v>143</v>
      </c>
    </row>
    <row r="1895" spans="1:34" x14ac:dyDescent="0.35">
      <c r="A1895" t="s">
        <v>372</v>
      </c>
      <c r="B1895" t="s">
        <v>57</v>
      </c>
      <c r="C1895" t="s">
        <v>27</v>
      </c>
      <c r="D1895">
        <v>662</v>
      </c>
      <c r="E1895">
        <v>1650</v>
      </c>
      <c r="F1895" t="s">
        <v>132</v>
      </c>
      <c r="G1895" s="1">
        <v>0.40121210000000002</v>
      </c>
      <c r="J1895" t="s">
        <v>426</v>
      </c>
      <c r="K1895" t="s">
        <v>41</v>
      </c>
      <c r="L1895" t="s">
        <v>27</v>
      </c>
      <c r="M1895">
        <v>582</v>
      </c>
      <c r="N1895">
        <v>1230</v>
      </c>
      <c r="O1895" t="s">
        <v>143</v>
      </c>
      <c r="P1895" s="1">
        <v>0.4731707</v>
      </c>
      <c r="S1895" t="s">
        <v>424</v>
      </c>
      <c r="T1895" t="s">
        <v>41</v>
      </c>
      <c r="U1895" t="s">
        <v>32</v>
      </c>
      <c r="V1895">
        <v>2840</v>
      </c>
      <c r="W1895">
        <v>3410</v>
      </c>
      <c r="X1895" t="s">
        <v>143</v>
      </c>
      <c r="Y1895" s="1">
        <v>0.83284460000000005</v>
      </c>
      <c r="AB1895" t="s">
        <v>424</v>
      </c>
      <c r="AC1895" t="s">
        <v>41</v>
      </c>
      <c r="AD1895" t="s">
        <v>27</v>
      </c>
      <c r="AF1895">
        <v>1020</v>
      </c>
      <c r="AG1895" t="s">
        <v>143</v>
      </c>
    </row>
    <row r="1896" spans="1:34" x14ac:dyDescent="0.35">
      <c r="A1896" t="s">
        <v>373</v>
      </c>
      <c r="B1896" t="s">
        <v>57</v>
      </c>
      <c r="C1896" t="s">
        <v>27</v>
      </c>
      <c r="D1896">
        <v>1350</v>
      </c>
      <c r="E1896">
        <v>3587</v>
      </c>
      <c r="F1896" t="s">
        <v>132</v>
      </c>
      <c r="G1896" s="1">
        <v>0.3763591</v>
      </c>
      <c r="J1896" t="s">
        <v>426</v>
      </c>
      <c r="K1896" t="s">
        <v>41</v>
      </c>
      <c r="L1896" t="s">
        <v>26</v>
      </c>
      <c r="M1896">
        <v>2</v>
      </c>
      <c r="N1896">
        <v>807</v>
      </c>
      <c r="O1896" t="s">
        <v>143</v>
      </c>
      <c r="P1896" s="1">
        <v>2.4783000000000001E-3</v>
      </c>
      <c r="S1896" t="s">
        <v>424</v>
      </c>
      <c r="T1896" t="s">
        <v>41</v>
      </c>
      <c r="U1896" t="s">
        <v>703</v>
      </c>
      <c r="V1896">
        <v>5277</v>
      </c>
      <c r="W1896">
        <v>10383</v>
      </c>
      <c r="X1896" t="s">
        <v>143</v>
      </c>
      <c r="Y1896" s="1">
        <v>0.50823459999999998</v>
      </c>
      <c r="AB1896" t="s">
        <v>425</v>
      </c>
      <c r="AC1896" t="s">
        <v>41</v>
      </c>
      <c r="AD1896" t="s">
        <v>32</v>
      </c>
      <c r="AE1896">
        <v>2281</v>
      </c>
      <c r="AF1896">
        <v>4883</v>
      </c>
      <c r="AG1896" t="s">
        <v>143</v>
      </c>
      <c r="AH1896" s="1">
        <v>0.46713090000000002</v>
      </c>
    </row>
    <row r="1897" spans="1:34" x14ac:dyDescent="0.35">
      <c r="A1897" t="s">
        <v>374</v>
      </c>
      <c r="B1897" t="s">
        <v>57</v>
      </c>
      <c r="C1897" t="s">
        <v>27</v>
      </c>
      <c r="D1897">
        <v>1479</v>
      </c>
      <c r="E1897">
        <v>3006</v>
      </c>
      <c r="F1897" t="s">
        <v>132</v>
      </c>
      <c r="G1897" s="1">
        <v>0.49201600000000001</v>
      </c>
      <c r="J1897" t="s">
        <v>427</v>
      </c>
      <c r="K1897" t="s">
        <v>41</v>
      </c>
      <c r="L1897" t="s">
        <v>28</v>
      </c>
      <c r="M1897">
        <v>2341</v>
      </c>
      <c r="N1897">
        <v>2508</v>
      </c>
      <c r="O1897" t="s">
        <v>143</v>
      </c>
      <c r="P1897" s="1">
        <v>0.9334131</v>
      </c>
      <c r="S1897" t="s">
        <v>424</v>
      </c>
      <c r="T1897" t="s">
        <v>41</v>
      </c>
      <c r="U1897" t="s">
        <v>28</v>
      </c>
      <c r="V1897">
        <v>94</v>
      </c>
      <c r="W1897">
        <v>821</v>
      </c>
      <c r="X1897" t="s">
        <v>143</v>
      </c>
      <c r="Y1897" s="1">
        <v>0.1144945</v>
      </c>
      <c r="AB1897" t="s">
        <v>425</v>
      </c>
      <c r="AC1897" t="s">
        <v>41</v>
      </c>
      <c r="AD1897" t="s">
        <v>703</v>
      </c>
      <c r="AE1897">
        <v>1207</v>
      </c>
      <c r="AF1897">
        <v>14104</v>
      </c>
      <c r="AG1897" t="s">
        <v>143</v>
      </c>
      <c r="AH1897" s="1">
        <v>8.5578600000000005E-2</v>
      </c>
    </row>
    <row r="1898" spans="1:34" x14ac:dyDescent="0.35">
      <c r="A1898" t="s">
        <v>375</v>
      </c>
      <c r="B1898" t="s">
        <v>41</v>
      </c>
      <c r="C1898" t="s">
        <v>27</v>
      </c>
      <c r="D1898">
        <v>2030</v>
      </c>
      <c r="E1898">
        <v>2951</v>
      </c>
      <c r="F1898" t="s">
        <v>328</v>
      </c>
      <c r="G1898" s="1">
        <v>0.68790240000000002</v>
      </c>
      <c r="J1898" t="s">
        <v>427</v>
      </c>
      <c r="K1898" t="s">
        <v>41</v>
      </c>
      <c r="L1898" t="s">
        <v>703</v>
      </c>
      <c r="M1898">
        <v>15825</v>
      </c>
      <c r="N1898">
        <v>18556</v>
      </c>
      <c r="O1898" t="s">
        <v>143</v>
      </c>
      <c r="P1898" s="1">
        <v>0.85282389999999997</v>
      </c>
      <c r="S1898" t="s">
        <v>424</v>
      </c>
      <c r="T1898" t="s">
        <v>41</v>
      </c>
      <c r="U1898" t="s">
        <v>26</v>
      </c>
      <c r="W1898">
        <v>670</v>
      </c>
      <c r="X1898" t="s">
        <v>143</v>
      </c>
      <c r="AB1898" t="s">
        <v>425</v>
      </c>
      <c r="AC1898" t="s">
        <v>41</v>
      </c>
      <c r="AD1898" t="s">
        <v>26</v>
      </c>
      <c r="AF1898">
        <v>1080</v>
      </c>
      <c r="AG1898" t="s">
        <v>143</v>
      </c>
    </row>
    <row r="1899" spans="1:34" x14ac:dyDescent="0.35">
      <c r="A1899" t="s">
        <v>376</v>
      </c>
      <c r="B1899" t="s">
        <v>41</v>
      </c>
      <c r="C1899" t="s">
        <v>27</v>
      </c>
      <c r="D1899">
        <v>1303</v>
      </c>
      <c r="E1899">
        <v>1565</v>
      </c>
      <c r="F1899" t="s">
        <v>328</v>
      </c>
      <c r="G1899" s="1">
        <v>0.83258779999999999</v>
      </c>
      <c r="J1899" t="s">
        <v>427</v>
      </c>
      <c r="K1899" t="s">
        <v>41</v>
      </c>
      <c r="L1899" t="s">
        <v>32</v>
      </c>
      <c r="M1899">
        <v>5292</v>
      </c>
      <c r="N1899">
        <v>6287</v>
      </c>
      <c r="O1899" t="s">
        <v>143</v>
      </c>
      <c r="P1899" s="1">
        <v>0.84173690000000001</v>
      </c>
      <c r="S1899" t="s">
        <v>424</v>
      </c>
      <c r="T1899" t="s">
        <v>41</v>
      </c>
      <c r="U1899" t="s">
        <v>27</v>
      </c>
      <c r="W1899">
        <v>1020</v>
      </c>
      <c r="X1899" t="s">
        <v>143</v>
      </c>
      <c r="AB1899" t="s">
        <v>425</v>
      </c>
      <c r="AC1899" t="s">
        <v>41</v>
      </c>
      <c r="AD1899" t="s">
        <v>28</v>
      </c>
      <c r="AF1899">
        <v>1193</v>
      </c>
      <c r="AG1899" t="s">
        <v>143</v>
      </c>
    </row>
    <row r="1900" spans="1:34" x14ac:dyDescent="0.35">
      <c r="A1900" t="s">
        <v>377</v>
      </c>
      <c r="B1900" t="s">
        <v>41</v>
      </c>
      <c r="C1900" t="s">
        <v>27</v>
      </c>
      <c r="D1900">
        <v>2343</v>
      </c>
      <c r="E1900">
        <v>3052</v>
      </c>
      <c r="F1900" t="s">
        <v>42</v>
      </c>
      <c r="G1900" s="1">
        <v>0.76769330000000002</v>
      </c>
      <c r="J1900" t="s">
        <v>427</v>
      </c>
      <c r="K1900" t="s">
        <v>41</v>
      </c>
      <c r="L1900" t="s">
        <v>27</v>
      </c>
      <c r="M1900">
        <v>1528</v>
      </c>
      <c r="N1900">
        <v>2465</v>
      </c>
      <c r="O1900" t="s">
        <v>143</v>
      </c>
      <c r="P1900" s="1">
        <v>0.61987829999999999</v>
      </c>
      <c r="S1900" t="s">
        <v>425</v>
      </c>
      <c r="T1900" t="s">
        <v>41</v>
      </c>
      <c r="U1900" t="s">
        <v>32</v>
      </c>
      <c r="V1900">
        <v>3935</v>
      </c>
      <c r="W1900">
        <v>4883</v>
      </c>
      <c r="X1900" t="s">
        <v>143</v>
      </c>
      <c r="Y1900" s="1">
        <v>0.80585709999999999</v>
      </c>
      <c r="AB1900" t="s">
        <v>425</v>
      </c>
      <c r="AC1900" t="s">
        <v>41</v>
      </c>
      <c r="AD1900" t="s">
        <v>27</v>
      </c>
      <c r="AF1900">
        <v>1477</v>
      </c>
      <c r="AG1900" t="s">
        <v>143</v>
      </c>
    </row>
    <row r="1901" spans="1:34" x14ac:dyDescent="0.35">
      <c r="A1901" t="s">
        <v>378</v>
      </c>
      <c r="B1901" t="s">
        <v>41</v>
      </c>
      <c r="C1901" t="s">
        <v>27</v>
      </c>
      <c r="E1901">
        <v>0</v>
      </c>
      <c r="F1901" t="s">
        <v>132</v>
      </c>
      <c r="J1901" t="s">
        <v>427</v>
      </c>
      <c r="K1901" t="s">
        <v>41</v>
      </c>
      <c r="L1901" t="s">
        <v>26</v>
      </c>
      <c r="M1901">
        <v>4</v>
      </c>
      <c r="N1901">
        <v>1371</v>
      </c>
      <c r="O1901" t="s">
        <v>143</v>
      </c>
      <c r="P1901" s="1">
        <v>2.9175999999999998E-3</v>
      </c>
      <c r="S1901" t="s">
        <v>425</v>
      </c>
      <c r="T1901" t="s">
        <v>41</v>
      </c>
      <c r="U1901" t="s">
        <v>703</v>
      </c>
      <c r="V1901">
        <v>8030</v>
      </c>
      <c r="W1901">
        <v>14104</v>
      </c>
      <c r="X1901" t="s">
        <v>143</v>
      </c>
      <c r="Y1901" s="1">
        <v>0.56934200000000001</v>
      </c>
      <c r="AB1901" t="s">
        <v>426</v>
      </c>
      <c r="AC1901" t="s">
        <v>41</v>
      </c>
      <c r="AD1901" t="s">
        <v>32</v>
      </c>
      <c r="AE1901">
        <v>2679</v>
      </c>
      <c r="AF1901">
        <v>5165</v>
      </c>
      <c r="AG1901" t="s">
        <v>143</v>
      </c>
      <c r="AH1901" s="1">
        <v>0.51868340000000002</v>
      </c>
    </row>
    <row r="1902" spans="1:34" x14ac:dyDescent="0.35">
      <c r="A1902" t="s">
        <v>379</v>
      </c>
      <c r="B1902" t="s">
        <v>41</v>
      </c>
      <c r="C1902" t="s">
        <v>27</v>
      </c>
      <c r="E1902">
        <v>0</v>
      </c>
      <c r="F1902" t="s">
        <v>42</v>
      </c>
      <c r="J1902" t="s">
        <v>428</v>
      </c>
      <c r="K1902" t="s">
        <v>41</v>
      </c>
      <c r="L1902" t="s">
        <v>703</v>
      </c>
      <c r="M1902">
        <v>28224</v>
      </c>
      <c r="N1902">
        <v>19377</v>
      </c>
      <c r="O1902" t="s">
        <v>143</v>
      </c>
      <c r="P1902" s="1">
        <v>1</v>
      </c>
      <c r="S1902" t="s">
        <v>425</v>
      </c>
      <c r="T1902" t="s">
        <v>41</v>
      </c>
      <c r="U1902" t="s">
        <v>28</v>
      </c>
      <c r="V1902">
        <v>264</v>
      </c>
      <c r="W1902">
        <v>1193</v>
      </c>
      <c r="X1902" t="s">
        <v>143</v>
      </c>
      <c r="Y1902" s="1">
        <v>0.22129090000000001</v>
      </c>
      <c r="AB1902" t="s">
        <v>426</v>
      </c>
      <c r="AC1902" t="s">
        <v>41</v>
      </c>
      <c r="AD1902" t="s">
        <v>703</v>
      </c>
      <c r="AE1902">
        <v>983</v>
      </c>
      <c r="AF1902">
        <v>11483</v>
      </c>
      <c r="AG1902" t="s">
        <v>143</v>
      </c>
      <c r="AH1902" s="1">
        <v>8.5604799999999995E-2</v>
      </c>
    </row>
    <row r="1903" spans="1:34" x14ac:dyDescent="0.35">
      <c r="A1903" t="s">
        <v>380</v>
      </c>
      <c r="B1903" t="s">
        <v>41</v>
      </c>
      <c r="C1903" t="s">
        <v>27</v>
      </c>
      <c r="D1903">
        <v>1378</v>
      </c>
      <c r="E1903">
        <v>2494</v>
      </c>
      <c r="F1903" t="s">
        <v>132</v>
      </c>
      <c r="G1903" s="1">
        <v>0.55252610000000002</v>
      </c>
      <c r="J1903" t="s">
        <v>428</v>
      </c>
      <c r="K1903" t="s">
        <v>41</v>
      </c>
      <c r="L1903" t="s">
        <v>32</v>
      </c>
      <c r="M1903">
        <v>6613</v>
      </c>
      <c r="N1903">
        <v>6938</v>
      </c>
      <c r="O1903" t="s">
        <v>143</v>
      </c>
      <c r="P1903" s="1">
        <v>0.95315649999999996</v>
      </c>
      <c r="S1903" t="s">
        <v>425</v>
      </c>
      <c r="T1903" t="s">
        <v>41</v>
      </c>
      <c r="U1903" t="s">
        <v>27</v>
      </c>
      <c r="V1903">
        <v>5</v>
      </c>
      <c r="W1903">
        <v>1477</v>
      </c>
      <c r="X1903" t="s">
        <v>143</v>
      </c>
      <c r="Y1903" s="1">
        <v>3.3852000000000001E-3</v>
      </c>
      <c r="AB1903" t="s">
        <v>426</v>
      </c>
      <c r="AC1903" t="s">
        <v>41</v>
      </c>
      <c r="AD1903" t="s">
        <v>28</v>
      </c>
      <c r="AE1903">
        <v>2</v>
      </c>
      <c r="AF1903">
        <v>1049</v>
      </c>
      <c r="AG1903" t="s">
        <v>143</v>
      </c>
      <c r="AH1903" s="1">
        <v>1.9066E-3</v>
      </c>
    </row>
    <row r="1904" spans="1:34" x14ac:dyDescent="0.35">
      <c r="A1904" t="s">
        <v>381</v>
      </c>
      <c r="B1904" t="s">
        <v>41</v>
      </c>
      <c r="C1904" t="s">
        <v>27</v>
      </c>
      <c r="D1904">
        <v>1041</v>
      </c>
      <c r="E1904">
        <v>1753</v>
      </c>
      <c r="F1904" t="s">
        <v>132</v>
      </c>
      <c r="G1904" s="1">
        <v>0.59383909999999995</v>
      </c>
      <c r="J1904" t="s">
        <v>428</v>
      </c>
      <c r="K1904" t="s">
        <v>41</v>
      </c>
      <c r="L1904" t="s">
        <v>28</v>
      </c>
      <c r="M1904">
        <v>1656</v>
      </c>
      <c r="N1904">
        <v>1925</v>
      </c>
      <c r="O1904" t="s">
        <v>143</v>
      </c>
      <c r="P1904" s="1">
        <v>0.86025969999999996</v>
      </c>
      <c r="S1904" t="s">
        <v>425</v>
      </c>
      <c r="T1904" t="s">
        <v>41</v>
      </c>
      <c r="U1904" t="s">
        <v>26</v>
      </c>
      <c r="W1904">
        <v>1080</v>
      </c>
      <c r="X1904" t="s">
        <v>143</v>
      </c>
      <c r="AB1904" t="s">
        <v>426</v>
      </c>
      <c r="AC1904" t="s">
        <v>41</v>
      </c>
      <c r="AD1904" t="s">
        <v>26</v>
      </c>
      <c r="AF1904">
        <v>807</v>
      </c>
      <c r="AG1904" t="s">
        <v>143</v>
      </c>
    </row>
    <row r="1905" spans="1:34" x14ac:dyDescent="0.35">
      <c r="A1905" t="s">
        <v>382</v>
      </c>
      <c r="B1905" t="s">
        <v>41</v>
      </c>
      <c r="C1905" t="s">
        <v>27</v>
      </c>
      <c r="D1905">
        <v>613</v>
      </c>
      <c r="E1905">
        <v>702</v>
      </c>
      <c r="F1905" t="s">
        <v>132</v>
      </c>
      <c r="G1905" s="1">
        <v>0.87321939999999998</v>
      </c>
      <c r="J1905" t="s">
        <v>428</v>
      </c>
      <c r="K1905" t="s">
        <v>41</v>
      </c>
      <c r="L1905" t="s">
        <v>27</v>
      </c>
      <c r="M1905">
        <v>995</v>
      </c>
      <c r="N1905">
        <v>2267</v>
      </c>
      <c r="O1905" t="s">
        <v>143</v>
      </c>
      <c r="P1905" s="1">
        <v>0.43890600000000002</v>
      </c>
      <c r="S1905" t="s">
        <v>426</v>
      </c>
      <c r="T1905" t="s">
        <v>41</v>
      </c>
      <c r="U1905" t="s">
        <v>32</v>
      </c>
      <c r="V1905">
        <v>4282</v>
      </c>
      <c r="W1905">
        <v>5165</v>
      </c>
      <c r="X1905" t="s">
        <v>143</v>
      </c>
      <c r="Y1905" s="1">
        <v>0.82904160000000005</v>
      </c>
      <c r="AB1905" t="s">
        <v>426</v>
      </c>
      <c r="AC1905" t="s">
        <v>41</v>
      </c>
      <c r="AD1905" t="s">
        <v>27</v>
      </c>
      <c r="AF1905">
        <v>1230</v>
      </c>
      <c r="AG1905" t="s">
        <v>143</v>
      </c>
    </row>
    <row r="1906" spans="1:34" x14ac:dyDescent="0.35">
      <c r="A1906" t="s">
        <v>383</v>
      </c>
      <c r="B1906" t="s">
        <v>41</v>
      </c>
      <c r="C1906" t="s">
        <v>27</v>
      </c>
      <c r="D1906">
        <v>1052</v>
      </c>
      <c r="E1906">
        <v>1751</v>
      </c>
      <c r="F1906" t="s">
        <v>132</v>
      </c>
      <c r="G1906" s="1">
        <v>0.60079959999999999</v>
      </c>
      <c r="J1906" t="s">
        <v>428</v>
      </c>
      <c r="K1906" t="s">
        <v>41</v>
      </c>
      <c r="L1906" t="s">
        <v>26</v>
      </c>
      <c r="M1906">
        <v>2</v>
      </c>
      <c r="N1906">
        <v>1328</v>
      </c>
      <c r="O1906" t="s">
        <v>143</v>
      </c>
      <c r="P1906" s="1">
        <v>1.506E-3</v>
      </c>
      <c r="S1906" t="s">
        <v>426</v>
      </c>
      <c r="T1906" t="s">
        <v>41</v>
      </c>
      <c r="U1906" t="s">
        <v>703</v>
      </c>
      <c r="V1906">
        <v>7645</v>
      </c>
      <c r="W1906">
        <v>11483</v>
      </c>
      <c r="X1906" t="s">
        <v>143</v>
      </c>
      <c r="Y1906" s="1">
        <v>0.66576679999999999</v>
      </c>
      <c r="AB1906" t="s">
        <v>427</v>
      </c>
      <c r="AC1906" t="s">
        <v>41</v>
      </c>
      <c r="AD1906" t="s">
        <v>32</v>
      </c>
      <c r="AE1906">
        <v>2762</v>
      </c>
      <c r="AF1906">
        <v>6287</v>
      </c>
      <c r="AG1906" t="s">
        <v>143</v>
      </c>
      <c r="AH1906" s="1">
        <v>0.43931920000000002</v>
      </c>
    </row>
    <row r="1907" spans="1:34" x14ac:dyDescent="0.35">
      <c r="A1907" t="s">
        <v>384</v>
      </c>
      <c r="B1907" t="s">
        <v>41</v>
      </c>
      <c r="C1907" t="s">
        <v>27</v>
      </c>
      <c r="D1907">
        <v>1120</v>
      </c>
      <c r="E1907">
        <v>1517</v>
      </c>
      <c r="F1907" t="s">
        <v>132</v>
      </c>
      <c r="G1907" s="1">
        <v>0.73829929999999999</v>
      </c>
      <c r="J1907" t="s">
        <v>429</v>
      </c>
      <c r="K1907" t="s">
        <v>41</v>
      </c>
      <c r="L1907" t="s">
        <v>32</v>
      </c>
      <c r="M1907">
        <v>6806</v>
      </c>
      <c r="N1907">
        <v>7511</v>
      </c>
      <c r="O1907" t="s">
        <v>143</v>
      </c>
      <c r="P1907" s="1">
        <v>0.90613759999999999</v>
      </c>
      <c r="S1907" t="s">
        <v>426</v>
      </c>
      <c r="T1907" t="s">
        <v>41</v>
      </c>
      <c r="U1907" t="s">
        <v>28</v>
      </c>
      <c r="V1907">
        <v>236</v>
      </c>
      <c r="W1907">
        <v>1049</v>
      </c>
      <c r="X1907" t="s">
        <v>143</v>
      </c>
      <c r="Y1907" s="1">
        <v>0.22497619999999999</v>
      </c>
      <c r="AB1907" t="s">
        <v>427</v>
      </c>
      <c r="AC1907" t="s">
        <v>41</v>
      </c>
      <c r="AD1907" t="s">
        <v>703</v>
      </c>
      <c r="AE1907">
        <v>1371</v>
      </c>
      <c r="AF1907">
        <v>18556</v>
      </c>
      <c r="AG1907" t="s">
        <v>143</v>
      </c>
      <c r="AH1907" s="1">
        <v>7.3884500000000006E-2</v>
      </c>
    </row>
    <row r="1908" spans="1:34" x14ac:dyDescent="0.35">
      <c r="A1908" t="s">
        <v>385</v>
      </c>
      <c r="B1908" t="s">
        <v>41</v>
      </c>
      <c r="C1908" t="s">
        <v>27</v>
      </c>
      <c r="D1908">
        <v>1412</v>
      </c>
      <c r="E1908">
        <v>2487</v>
      </c>
      <c r="F1908" t="s">
        <v>132</v>
      </c>
      <c r="G1908" s="1">
        <v>0.56775229999999999</v>
      </c>
      <c r="J1908" t="s">
        <v>429</v>
      </c>
      <c r="K1908" t="s">
        <v>41</v>
      </c>
      <c r="L1908" t="s">
        <v>703</v>
      </c>
      <c r="M1908">
        <v>18823</v>
      </c>
      <c r="N1908">
        <v>21985</v>
      </c>
      <c r="O1908" t="s">
        <v>143</v>
      </c>
      <c r="P1908" s="1">
        <v>0.85617460000000001</v>
      </c>
      <c r="S1908" t="s">
        <v>426</v>
      </c>
      <c r="T1908" t="s">
        <v>41</v>
      </c>
      <c r="U1908" t="s">
        <v>27</v>
      </c>
      <c r="V1908">
        <v>1</v>
      </c>
      <c r="W1908">
        <v>1230</v>
      </c>
      <c r="X1908" t="s">
        <v>143</v>
      </c>
      <c r="Y1908" s="1">
        <v>8.1300000000000003E-4</v>
      </c>
      <c r="AB1908" t="s">
        <v>427</v>
      </c>
      <c r="AC1908" t="s">
        <v>41</v>
      </c>
      <c r="AD1908" t="s">
        <v>28</v>
      </c>
      <c r="AE1908">
        <v>9</v>
      </c>
      <c r="AF1908">
        <v>2508</v>
      </c>
      <c r="AG1908" t="s">
        <v>143</v>
      </c>
      <c r="AH1908" s="1">
        <v>3.5885000000000001E-3</v>
      </c>
    </row>
    <row r="1909" spans="1:34" x14ac:dyDescent="0.35">
      <c r="A1909" t="s">
        <v>386</v>
      </c>
      <c r="B1909" t="s">
        <v>41</v>
      </c>
      <c r="C1909" t="s">
        <v>27</v>
      </c>
      <c r="D1909">
        <v>1584</v>
      </c>
      <c r="E1909">
        <v>2761</v>
      </c>
      <c r="F1909" t="s">
        <v>132</v>
      </c>
      <c r="G1909" s="1">
        <v>0.57370520000000003</v>
      </c>
      <c r="J1909" t="s">
        <v>429</v>
      </c>
      <c r="K1909" t="s">
        <v>41</v>
      </c>
      <c r="L1909" t="s">
        <v>28</v>
      </c>
      <c r="M1909">
        <v>1797</v>
      </c>
      <c r="N1909">
        <v>2522</v>
      </c>
      <c r="O1909" t="s">
        <v>143</v>
      </c>
      <c r="P1909" s="1">
        <v>0.71252970000000004</v>
      </c>
      <c r="S1909" t="s">
        <v>426</v>
      </c>
      <c r="T1909" t="s">
        <v>41</v>
      </c>
      <c r="U1909" t="s">
        <v>26</v>
      </c>
      <c r="W1909">
        <v>807</v>
      </c>
      <c r="X1909" t="s">
        <v>143</v>
      </c>
      <c r="AB1909" t="s">
        <v>427</v>
      </c>
      <c r="AC1909" t="s">
        <v>41</v>
      </c>
      <c r="AD1909" t="s">
        <v>26</v>
      </c>
      <c r="AF1909">
        <v>1371</v>
      </c>
      <c r="AG1909" t="s">
        <v>143</v>
      </c>
    </row>
    <row r="1910" spans="1:34" x14ac:dyDescent="0.35">
      <c r="A1910" t="s">
        <v>387</v>
      </c>
      <c r="B1910" t="s">
        <v>41</v>
      </c>
      <c r="C1910" t="s">
        <v>27</v>
      </c>
      <c r="D1910">
        <v>1206</v>
      </c>
      <c r="E1910">
        <v>2623</v>
      </c>
      <c r="F1910" t="s">
        <v>132</v>
      </c>
      <c r="G1910" s="1">
        <v>0.45977889999999999</v>
      </c>
      <c r="J1910" t="s">
        <v>429</v>
      </c>
      <c r="K1910" t="s">
        <v>41</v>
      </c>
      <c r="L1910" t="s">
        <v>27</v>
      </c>
      <c r="M1910">
        <v>948</v>
      </c>
      <c r="N1910">
        <v>3127</v>
      </c>
      <c r="O1910" t="s">
        <v>143</v>
      </c>
      <c r="P1910" s="1">
        <v>0.30316599999999999</v>
      </c>
      <c r="S1910" t="s">
        <v>427</v>
      </c>
      <c r="T1910" t="s">
        <v>41</v>
      </c>
      <c r="U1910" t="s">
        <v>32</v>
      </c>
      <c r="V1910">
        <v>4819</v>
      </c>
      <c r="W1910">
        <v>6287</v>
      </c>
      <c r="X1910" t="s">
        <v>143</v>
      </c>
      <c r="Y1910" s="1">
        <v>0.76650229999999997</v>
      </c>
      <c r="AB1910" t="s">
        <v>427</v>
      </c>
      <c r="AC1910" t="s">
        <v>41</v>
      </c>
      <c r="AD1910" t="s">
        <v>27</v>
      </c>
      <c r="AF1910">
        <v>2465</v>
      </c>
      <c r="AG1910" t="s">
        <v>143</v>
      </c>
    </row>
    <row r="1911" spans="1:34" x14ac:dyDescent="0.35">
      <c r="A1911" t="s">
        <v>388</v>
      </c>
      <c r="B1911" t="s">
        <v>70</v>
      </c>
      <c r="C1911" t="s">
        <v>27</v>
      </c>
      <c r="D1911">
        <v>502</v>
      </c>
      <c r="E1911">
        <v>915</v>
      </c>
      <c r="F1911" t="s">
        <v>132</v>
      </c>
      <c r="G1911" s="1">
        <v>0.54863390000000001</v>
      </c>
      <c r="J1911" t="s">
        <v>429</v>
      </c>
      <c r="K1911" t="s">
        <v>41</v>
      </c>
      <c r="L1911" t="s">
        <v>26</v>
      </c>
      <c r="M1911">
        <v>1</v>
      </c>
      <c r="N1911">
        <v>2362</v>
      </c>
      <c r="O1911" t="s">
        <v>143</v>
      </c>
      <c r="P1911" s="1">
        <v>4.2339999999999999E-4</v>
      </c>
      <c r="S1911" t="s">
        <v>427</v>
      </c>
      <c r="T1911" t="s">
        <v>41</v>
      </c>
      <c r="U1911" t="s">
        <v>703</v>
      </c>
      <c r="V1911">
        <v>11307</v>
      </c>
      <c r="W1911">
        <v>18556</v>
      </c>
      <c r="X1911" t="s">
        <v>143</v>
      </c>
      <c r="Y1911" s="1">
        <v>0.60934469999999996</v>
      </c>
      <c r="AB1911" t="s">
        <v>428</v>
      </c>
      <c r="AC1911" t="s">
        <v>41</v>
      </c>
      <c r="AD1911" t="s">
        <v>32</v>
      </c>
      <c r="AE1911">
        <v>4125</v>
      </c>
      <c r="AF1911">
        <v>6938</v>
      </c>
      <c r="AG1911" t="s">
        <v>143</v>
      </c>
      <c r="AH1911" s="1">
        <v>0.59455170000000002</v>
      </c>
    </row>
    <row r="1912" spans="1:34" x14ac:dyDescent="0.35">
      <c r="A1912" t="s">
        <v>389</v>
      </c>
      <c r="B1912" t="s">
        <v>70</v>
      </c>
      <c r="C1912" t="s">
        <v>27</v>
      </c>
      <c r="D1912">
        <v>983</v>
      </c>
      <c r="E1912">
        <v>2102</v>
      </c>
      <c r="F1912" t="s">
        <v>132</v>
      </c>
      <c r="G1912" s="1">
        <v>0.4676498</v>
      </c>
      <c r="J1912" t="s">
        <v>430</v>
      </c>
      <c r="K1912" t="s">
        <v>41</v>
      </c>
      <c r="L1912" t="s">
        <v>32</v>
      </c>
      <c r="M1912">
        <v>5277</v>
      </c>
      <c r="N1912">
        <v>5819</v>
      </c>
      <c r="O1912" t="s">
        <v>143</v>
      </c>
      <c r="P1912" s="1">
        <v>0.90685680000000002</v>
      </c>
      <c r="S1912" t="s">
        <v>427</v>
      </c>
      <c r="T1912" t="s">
        <v>41</v>
      </c>
      <c r="U1912" t="s">
        <v>28</v>
      </c>
      <c r="V1912">
        <v>766</v>
      </c>
      <c r="W1912">
        <v>2508</v>
      </c>
      <c r="X1912" t="s">
        <v>143</v>
      </c>
      <c r="Y1912" s="1">
        <v>0.30542259999999999</v>
      </c>
      <c r="AB1912" t="s">
        <v>428</v>
      </c>
      <c r="AC1912" t="s">
        <v>41</v>
      </c>
      <c r="AD1912" t="s">
        <v>703</v>
      </c>
      <c r="AE1912">
        <v>1976</v>
      </c>
      <c r="AF1912">
        <v>19377</v>
      </c>
      <c r="AG1912" t="s">
        <v>143</v>
      </c>
      <c r="AH1912" s="1">
        <v>0.1019766</v>
      </c>
    </row>
    <row r="1913" spans="1:34" x14ac:dyDescent="0.35">
      <c r="A1913" t="s">
        <v>390</v>
      </c>
      <c r="B1913" t="s">
        <v>57</v>
      </c>
      <c r="C1913" t="s">
        <v>27</v>
      </c>
      <c r="D1913">
        <v>820</v>
      </c>
      <c r="E1913">
        <v>2197</v>
      </c>
      <c r="F1913" t="s">
        <v>132</v>
      </c>
      <c r="G1913" s="1">
        <v>0.37323620000000002</v>
      </c>
      <c r="J1913" t="s">
        <v>430</v>
      </c>
      <c r="K1913" t="s">
        <v>41</v>
      </c>
      <c r="L1913" t="s">
        <v>703</v>
      </c>
      <c r="M1913">
        <v>14386</v>
      </c>
      <c r="N1913">
        <v>16316</v>
      </c>
      <c r="O1913" t="s">
        <v>143</v>
      </c>
      <c r="P1913" s="1">
        <v>0.88171120000000003</v>
      </c>
      <c r="S1913" t="s">
        <v>427</v>
      </c>
      <c r="T1913" t="s">
        <v>41</v>
      </c>
      <c r="U1913" t="s">
        <v>27</v>
      </c>
      <c r="V1913">
        <v>1</v>
      </c>
      <c r="W1913">
        <v>2465</v>
      </c>
      <c r="X1913" t="s">
        <v>143</v>
      </c>
      <c r="Y1913" s="1">
        <v>4.057E-4</v>
      </c>
      <c r="AB1913" t="s">
        <v>428</v>
      </c>
      <c r="AC1913" t="s">
        <v>41</v>
      </c>
      <c r="AD1913" t="s">
        <v>28</v>
      </c>
      <c r="AE1913">
        <v>4</v>
      </c>
      <c r="AF1913">
        <v>1925</v>
      </c>
      <c r="AG1913" t="s">
        <v>143</v>
      </c>
      <c r="AH1913" s="1">
        <v>2.0779000000000001E-3</v>
      </c>
    </row>
    <row r="1914" spans="1:34" x14ac:dyDescent="0.35">
      <c r="A1914" t="s">
        <v>391</v>
      </c>
      <c r="B1914" t="s">
        <v>57</v>
      </c>
      <c r="C1914" t="s">
        <v>27</v>
      </c>
      <c r="D1914">
        <v>714</v>
      </c>
      <c r="E1914">
        <v>1654</v>
      </c>
      <c r="F1914" t="s">
        <v>132</v>
      </c>
      <c r="G1914" s="1">
        <v>0.43168079999999998</v>
      </c>
      <c r="J1914" t="s">
        <v>430</v>
      </c>
      <c r="K1914" t="s">
        <v>41</v>
      </c>
      <c r="L1914" t="s">
        <v>28</v>
      </c>
      <c r="M1914">
        <v>1865</v>
      </c>
      <c r="N1914">
        <v>2261</v>
      </c>
      <c r="O1914" t="s">
        <v>143</v>
      </c>
      <c r="P1914" s="1">
        <v>0.82485629999999999</v>
      </c>
      <c r="S1914" t="s">
        <v>427</v>
      </c>
      <c r="T1914" t="s">
        <v>41</v>
      </c>
      <c r="U1914" t="s">
        <v>26</v>
      </c>
      <c r="W1914">
        <v>1371</v>
      </c>
      <c r="X1914" t="s">
        <v>143</v>
      </c>
      <c r="AB1914" t="s">
        <v>428</v>
      </c>
      <c r="AC1914" t="s">
        <v>41</v>
      </c>
      <c r="AD1914" t="s">
        <v>26</v>
      </c>
      <c r="AF1914">
        <v>1328</v>
      </c>
      <c r="AG1914" t="s">
        <v>143</v>
      </c>
    </row>
    <row r="1915" spans="1:34" x14ac:dyDescent="0.35">
      <c r="A1915" t="s">
        <v>392</v>
      </c>
      <c r="B1915" t="s">
        <v>70</v>
      </c>
      <c r="C1915" t="s">
        <v>27</v>
      </c>
      <c r="D1915">
        <v>1173</v>
      </c>
      <c r="E1915">
        <v>3084</v>
      </c>
      <c r="F1915" t="s">
        <v>42</v>
      </c>
      <c r="G1915" s="1">
        <v>0.38035020000000003</v>
      </c>
      <c r="J1915" t="s">
        <v>430</v>
      </c>
      <c r="K1915" t="s">
        <v>41</v>
      </c>
      <c r="L1915" t="s">
        <v>27</v>
      </c>
      <c r="M1915">
        <v>1147</v>
      </c>
      <c r="N1915">
        <v>2436</v>
      </c>
      <c r="O1915" t="s">
        <v>143</v>
      </c>
      <c r="P1915" s="1">
        <v>0.47085389999999999</v>
      </c>
      <c r="S1915" t="s">
        <v>428</v>
      </c>
      <c r="T1915" t="s">
        <v>41</v>
      </c>
      <c r="U1915" t="s">
        <v>703</v>
      </c>
      <c r="V1915">
        <v>17813</v>
      </c>
      <c r="W1915">
        <v>19377</v>
      </c>
      <c r="X1915" t="s">
        <v>143</v>
      </c>
      <c r="Y1915" s="1">
        <v>0.91928580000000004</v>
      </c>
      <c r="AB1915" t="s">
        <v>428</v>
      </c>
      <c r="AC1915" t="s">
        <v>41</v>
      </c>
      <c r="AD1915" t="s">
        <v>27</v>
      </c>
      <c r="AF1915">
        <v>2267</v>
      </c>
      <c r="AG1915" t="s">
        <v>143</v>
      </c>
    </row>
    <row r="1916" spans="1:34" x14ac:dyDescent="0.35">
      <c r="A1916" t="s">
        <v>393</v>
      </c>
      <c r="B1916" t="s">
        <v>70</v>
      </c>
      <c r="C1916" t="s">
        <v>27</v>
      </c>
      <c r="D1916">
        <v>1882</v>
      </c>
      <c r="E1916">
        <v>4654</v>
      </c>
      <c r="F1916" t="s">
        <v>132</v>
      </c>
      <c r="G1916" s="1">
        <v>0.4043833</v>
      </c>
      <c r="J1916" t="s">
        <v>430</v>
      </c>
      <c r="K1916" t="s">
        <v>41</v>
      </c>
      <c r="L1916" t="s">
        <v>26</v>
      </c>
      <c r="M1916">
        <v>1</v>
      </c>
      <c r="N1916">
        <v>1288</v>
      </c>
      <c r="O1916" t="s">
        <v>143</v>
      </c>
      <c r="P1916" s="1">
        <v>7.7640000000000001E-4</v>
      </c>
      <c r="S1916" t="s">
        <v>428</v>
      </c>
      <c r="T1916" t="s">
        <v>41</v>
      </c>
      <c r="U1916" t="s">
        <v>32</v>
      </c>
      <c r="V1916">
        <v>6052</v>
      </c>
      <c r="W1916">
        <v>6938</v>
      </c>
      <c r="X1916" t="s">
        <v>143</v>
      </c>
      <c r="Y1916" s="1">
        <v>0.87229749999999995</v>
      </c>
      <c r="AB1916" t="s">
        <v>429</v>
      </c>
      <c r="AC1916" t="s">
        <v>41</v>
      </c>
      <c r="AD1916" t="s">
        <v>32</v>
      </c>
      <c r="AE1916">
        <v>3285</v>
      </c>
      <c r="AF1916">
        <v>7511</v>
      </c>
      <c r="AG1916" t="s">
        <v>143</v>
      </c>
      <c r="AH1916" s="1">
        <v>0.43735849999999998</v>
      </c>
    </row>
    <row r="1917" spans="1:34" x14ac:dyDescent="0.35">
      <c r="A1917" t="s">
        <v>394</v>
      </c>
      <c r="B1917" t="s">
        <v>70</v>
      </c>
      <c r="C1917" t="s">
        <v>27</v>
      </c>
      <c r="D1917">
        <v>1400</v>
      </c>
      <c r="E1917">
        <v>3198</v>
      </c>
      <c r="F1917" t="s">
        <v>132</v>
      </c>
      <c r="G1917" s="1">
        <v>0.43777359999999998</v>
      </c>
      <c r="J1917" t="s">
        <v>431</v>
      </c>
      <c r="K1917" t="s">
        <v>41</v>
      </c>
      <c r="L1917" t="s">
        <v>703</v>
      </c>
      <c r="M1917">
        <v>14799</v>
      </c>
      <c r="N1917">
        <v>15485</v>
      </c>
      <c r="O1917" t="s">
        <v>143</v>
      </c>
      <c r="P1917" s="1">
        <v>0.95569910000000002</v>
      </c>
      <c r="S1917" t="s">
        <v>428</v>
      </c>
      <c r="T1917" t="s">
        <v>41</v>
      </c>
      <c r="U1917" t="s">
        <v>28</v>
      </c>
      <c r="V1917">
        <v>454</v>
      </c>
      <c r="W1917">
        <v>1925</v>
      </c>
      <c r="X1917" t="s">
        <v>143</v>
      </c>
      <c r="Y1917" s="1">
        <v>0.2358442</v>
      </c>
      <c r="AB1917" t="s">
        <v>429</v>
      </c>
      <c r="AC1917" t="s">
        <v>41</v>
      </c>
      <c r="AD1917" t="s">
        <v>703</v>
      </c>
      <c r="AE1917">
        <v>1147</v>
      </c>
      <c r="AF1917">
        <v>21985</v>
      </c>
      <c r="AG1917" t="s">
        <v>143</v>
      </c>
      <c r="AH1917" s="1">
        <v>5.21719E-2</v>
      </c>
    </row>
    <row r="1918" spans="1:34" x14ac:dyDescent="0.35">
      <c r="A1918" t="s">
        <v>395</v>
      </c>
      <c r="B1918" t="s">
        <v>41</v>
      </c>
      <c r="C1918" t="s">
        <v>27</v>
      </c>
      <c r="D1918">
        <v>1403</v>
      </c>
      <c r="E1918">
        <v>3527</v>
      </c>
      <c r="F1918" t="s">
        <v>143</v>
      </c>
      <c r="G1918" s="1">
        <v>0.39778849999999999</v>
      </c>
      <c r="J1918" t="s">
        <v>431</v>
      </c>
      <c r="K1918" t="s">
        <v>41</v>
      </c>
      <c r="L1918" t="s">
        <v>32</v>
      </c>
      <c r="M1918">
        <v>4121</v>
      </c>
      <c r="N1918">
        <v>4408</v>
      </c>
      <c r="O1918" t="s">
        <v>143</v>
      </c>
      <c r="P1918" s="1">
        <v>0.93489109999999997</v>
      </c>
      <c r="S1918" t="s">
        <v>428</v>
      </c>
      <c r="T1918" t="s">
        <v>41</v>
      </c>
      <c r="U1918" t="s">
        <v>27</v>
      </c>
      <c r="V1918">
        <v>1</v>
      </c>
      <c r="W1918">
        <v>2267</v>
      </c>
      <c r="X1918" t="s">
        <v>143</v>
      </c>
      <c r="Y1918" s="1">
        <v>4.4109999999999999E-4</v>
      </c>
      <c r="AB1918" t="s">
        <v>429</v>
      </c>
      <c r="AC1918" t="s">
        <v>41</v>
      </c>
      <c r="AD1918" t="s">
        <v>28</v>
      </c>
      <c r="AE1918">
        <v>2</v>
      </c>
      <c r="AF1918">
        <v>2522</v>
      </c>
      <c r="AG1918" t="s">
        <v>143</v>
      </c>
      <c r="AH1918" s="1">
        <v>7.9299999999999998E-4</v>
      </c>
    </row>
    <row r="1919" spans="1:34" x14ac:dyDescent="0.35">
      <c r="A1919" t="s">
        <v>396</v>
      </c>
      <c r="B1919" t="s">
        <v>41</v>
      </c>
      <c r="C1919" t="s">
        <v>27</v>
      </c>
      <c r="D1919">
        <v>4945</v>
      </c>
      <c r="E1919">
        <v>7476</v>
      </c>
      <c r="F1919" t="s">
        <v>143</v>
      </c>
      <c r="G1919" s="1">
        <v>0.66144999999999998</v>
      </c>
      <c r="J1919" t="s">
        <v>431</v>
      </c>
      <c r="K1919" t="s">
        <v>41</v>
      </c>
      <c r="L1919" t="s">
        <v>28</v>
      </c>
      <c r="M1919">
        <v>1970</v>
      </c>
      <c r="N1919">
        <v>2245</v>
      </c>
      <c r="O1919" t="s">
        <v>143</v>
      </c>
      <c r="P1919" s="1">
        <v>0.87750550000000005</v>
      </c>
      <c r="S1919" t="s">
        <v>428</v>
      </c>
      <c r="T1919" t="s">
        <v>41</v>
      </c>
      <c r="U1919" t="s">
        <v>26</v>
      </c>
      <c r="W1919">
        <v>1328</v>
      </c>
      <c r="X1919" t="s">
        <v>143</v>
      </c>
      <c r="AB1919" t="s">
        <v>429</v>
      </c>
      <c r="AC1919" t="s">
        <v>41</v>
      </c>
      <c r="AD1919" t="s">
        <v>26</v>
      </c>
      <c r="AF1919">
        <v>2362</v>
      </c>
      <c r="AG1919" t="s">
        <v>143</v>
      </c>
    </row>
    <row r="1920" spans="1:34" x14ac:dyDescent="0.35">
      <c r="A1920" t="s">
        <v>397</v>
      </c>
      <c r="B1920" t="s">
        <v>41</v>
      </c>
      <c r="C1920" t="s">
        <v>27</v>
      </c>
      <c r="D1920">
        <v>678</v>
      </c>
      <c r="E1920">
        <v>1609</v>
      </c>
      <c r="F1920" t="s">
        <v>132</v>
      </c>
      <c r="G1920" s="1">
        <v>0.42137970000000002</v>
      </c>
      <c r="J1920" t="s">
        <v>431</v>
      </c>
      <c r="K1920" t="s">
        <v>41</v>
      </c>
      <c r="L1920" t="s">
        <v>27</v>
      </c>
      <c r="M1920">
        <v>1067</v>
      </c>
      <c r="N1920">
        <v>2310</v>
      </c>
      <c r="O1920" t="s">
        <v>143</v>
      </c>
      <c r="P1920" s="1">
        <v>0.4619048</v>
      </c>
      <c r="S1920" t="s">
        <v>429</v>
      </c>
      <c r="T1920" t="s">
        <v>41</v>
      </c>
      <c r="U1920" t="s">
        <v>32</v>
      </c>
      <c r="V1920">
        <v>5904</v>
      </c>
      <c r="W1920">
        <v>7511</v>
      </c>
      <c r="X1920" t="s">
        <v>143</v>
      </c>
      <c r="Y1920" s="1">
        <v>0.78604719999999995</v>
      </c>
      <c r="AB1920" t="s">
        <v>429</v>
      </c>
      <c r="AC1920" t="s">
        <v>41</v>
      </c>
      <c r="AD1920" t="s">
        <v>27</v>
      </c>
      <c r="AF1920">
        <v>3127</v>
      </c>
      <c r="AG1920" t="s">
        <v>143</v>
      </c>
    </row>
    <row r="1921" spans="1:34" x14ac:dyDescent="0.35">
      <c r="A1921" t="s">
        <v>398</v>
      </c>
      <c r="B1921" t="s">
        <v>41</v>
      </c>
      <c r="C1921" t="s">
        <v>27</v>
      </c>
      <c r="D1921">
        <v>1223</v>
      </c>
      <c r="E1921">
        <v>3177</v>
      </c>
      <c r="F1921" t="s">
        <v>143</v>
      </c>
      <c r="G1921" s="1">
        <v>0.38495439999999997</v>
      </c>
      <c r="J1921" t="s">
        <v>431</v>
      </c>
      <c r="K1921" t="s">
        <v>41</v>
      </c>
      <c r="L1921" t="s">
        <v>26</v>
      </c>
      <c r="M1921">
        <v>1</v>
      </c>
      <c r="N1921">
        <v>1423</v>
      </c>
      <c r="O1921" t="s">
        <v>143</v>
      </c>
      <c r="P1921" s="1">
        <v>7.027E-4</v>
      </c>
      <c r="S1921" t="s">
        <v>429</v>
      </c>
      <c r="T1921" t="s">
        <v>41</v>
      </c>
      <c r="U1921" t="s">
        <v>703</v>
      </c>
      <c r="V1921">
        <v>10089</v>
      </c>
      <c r="W1921">
        <v>21985</v>
      </c>
      <c r="X1921" t="s">
        <v>143</v>
      </c>
      <c r="Y1921" s="1">
        <v>0.45890379999999997</v>
      </c>
      <c r="AB1921" t="s">
        <v>430</v>
      </c>
      <c r="AC1921" t="s">
        <v>41</v>
      </c>
      <c r="AD1921" t="s">
        <v>32</v>
      </c>
      <c r="AE1921">
        <v>2558</v>
      </c>
      <c r="AF1921">
        <v>5819</v>
      </c>
      <c r="AG1921" t="s">
        <v>143</v>
      </c>
      <c r="AH1921" s="1">
        <v>0.4395944</v>
      </c>
    </row>
    <row r="1922" spans="1:34" x14ac:dyDescent="0.35">
      <c r="A1922" t="s">
        <v>399</v>
      </c>
      <c r="B1922" t="s">
        <v>41</v>
      </c>
      <c r="C1922" t="s">
        <v>27</v>
      </c>
      <c r="D1922">
        <v>3153</v>
      </c>
      <c r="E1922">
        <v>7904</v>
      </c>
      <c r="F1922" t="s">
        <v>143</v>
      </c>
      <c r="G1922" s="1">
        <v>0.39891199999999999</v>
      </c>
      <c r="J1922" t="s">
        <v>432</v>
      </c>
      <c r="K1922" t="s">
        <v>41</v>
      </c>
      <c r="L1922" t="s">
        <v>703</v>
      </c>
      <c r="M1922">
        <v>11047</v>
      </c>
      <c r="N1922">
        <v>13052</v>
      </c>
      <c r="O1922" t="s">
        <v>143</v>
      </c>
      <c r="P1922" s="1">
        <v>0.84638369999999996</v>
      </c>
      <c r="S1922" t="s">
        <v>429</v>
      </c>
      <c r="T1922" t="s">
        <v>41</v>
      </c>
      <c r="U1922" t="s">
        <v>28</v>
      </c>
      <c r="V1922">
        <v>349</v>
      </c>
      <c r="W1922">
        <v>2522</v>
      </c>
      <c r="X1922" t="s">
        <v>143</v>
      </c>
      <c r="Y1922" s="1">
        <v>0.13838220000000001</v>
      </c>
      <c r="AB1922" t="s">
        <v>430</v>
      </c>
      <c r="AC1922" t="s">
        <v>41</v>
      </c>
      <c r="AD1922" t="s">
        <v>703</v>
      </c>
      <c r="AE1922">
        <v>1011</v>
      </c>
      <c r="AF1922">
        <v>16316</v>
      </c>
      <c r="AG1922" t="s">
        <v>143</v>
      </c>
      <c r="AH1922" s="1">
        <v>6.1963699999999997E-2</v>
      </c>
    </row>
    <row r="1923" spans="1:34" x14ac:dyDescent="0.35">
      <c r="A1923" t="s">
        <v>400</v>
      </c>
      <c r="B1923" t="s">
        <v>41</v>
      </c>
      <c r="C1923" t="s">
        <v>27</v>
      </c>
      <c r="D1923">
        <v>2099</v>
      </c>
      <c r="E1923">
        <v>3807</v>
      </c>
      <c r="F1923" t="s">
        <v>132</v>
      </c>
      <c r="G1923" s="1">
        <v>0.55135279999999998</v>
      </c>
      <c r="J1923" t="s">
        <v>432</v>
      </c>
      <c r="K1923" t="s">
        <v>41</v>
      </c>
      <c r="L1923" t="s">
        <v>32</v>
      </c>
      <c r="M1923">
        <v>1610</v>
      </c>
      <c r="N1923">
        <v>1935</v>
      </c>
      <c r="O1923" t="s">
        <v>143</v>
      </c>
      <c r="P1923" s="1">
        <v>0.83204129999999998</v>
      </c>
      <c r="S1923" t="s">
        <v>429</v>
      </c>
      <c r="T1923" t="s">
        <v>41</v>
      </c>
      <c r="U1923" t="s">
        <v>27</v>
      </c>
      <c r="V1923">
        <v>4</v>
      </c>
      <c r="W1923">
        <v>3127</v>
      </c>
      <c r="X1923" t="s">
        <v>143</v>
      </c>
      <c r="Y1923" s="1">
        <v>1.2792000000000001E-3</v>
      </c>
      <c r="AB1923" t="s">
        <v>430</v>
      </c>
      <c r="AC1923" t="s">
        <v>41</v>
      </c>
      <c r="AD1923" t="s">
        <v>28</v>
      </c>
      <c r="AE1923">
        <v>2</v>
      </c>
      <c r="AF1923">
        <v>2261</v>
      </c>
      <c r="AG1923" t="s">
        <v>143</v>
      </c>
      <c r="AH1923" s="1">
        <v>8.8460000000000003E-4</v>
      </c>
    </row>
    <row r="1924" spans="1:34" x14ac:dyDescent="0.35">
      <c r="A1924" t="s">
        <v>401</v>
      </c>
      <c r="B1924" t="s">
        <v>41</v>
      </c>
      <c r="C1924" t="s">
        <v>27</v>
      </c>
      <c r="D1924">
        <v>1246</v>
      </c>
      <c r="E1924">
        <v>3761</v>
      </c>
      <c r="F1924" t="s">
        <v>143</v>
      </c>
      <c r="G1924" s="1">
        <v>0.3312949</v>
      </c>
      <c r="J1924" t="s">
        <v>432</v>
      </c>
      <c r="K1924" t="s">
        <v>41</v>
      </c>
      <c r="L1924" t="s">
        <v>28</v>
      </c>
      <c r="M1924">
        <v>1542</v>
      </c>
      <c r="N1924">
        <v>1876</v>
      </c>
      <c r="O1924" t="s">
        <v>143</v>
      </c>
      <c r="P1924" s="1">
        <v>0.82196159999999996</v>
      </c>
      <c r="S1924" t="s">
        <v>429</v>
      </c>
      <c r="T1924" t="s">
        <v>41</v>
      </c>
      <c r="U1924" t="s">
        <v>26</v>
      </c>
      <c r="W1924">
        <v>2362</v>
      </c>
      <c r="X1924" t="s">
        <v>143</v>
      </c>
      <c r="AB1924" t="s">
        <v>430</v>
      </c>
      <c r="AC1924" t="s">
        <v>41</v>
      </c>
      <c r="AD1924" t="s">
        <v>26</v>
      </c>
      <c r="AF1924">
        <v>1288</v>
      </c>
      <c r="AG1924" t="s">
        <v>143</v>
      </c>
    </row>
    <row r="1925" spans="1:34" x14ac:dyDescent="0.35">
      <c r="A1925" t="s">
        <v>402</v>
      </c>
      <c r="B1925" t="s">
        <v>41</v>
      </c>
      <c r="C1925" t="s">
        <v>27</v>
      </c>
      <c r="D1925">
        <v>1029</v>
      </c>
      <c r="E1925">
        <v>2547</v>
      </c>
      <c r="F1925" t="s">
        <v>143</v>
      </c>
      <c r="G1925" s="1">
        <v>0.40400469999999999</v>
      </c>
      <c r="J1925" t="s">
        <v>432</v>
      </c>
      <c r="K1925" t="s">
        <v>41</v>
      </c>
      <c r="L1925" t="s">
        <v>27</v>
      </c>
      <c r="M1925">
        <v>1084</v>
      </c>
      <c r="N1925">
        <v>2582</v>
      </c>
      <c r="O1925" t="s">
        <v>143</v>
      </c>
      <c r="P1925" s="1">
        <v>0.41982960000000002</v>
      </c>
      <c r="S1925" t="s">
        <v>430</v>
      </c>
      <c r="T1925" t="s">
        <v>41</v>
      </c>
      <c r="U1925" t="s">
        <v>32</v>
      </c>
      <c r="V1925">
        <v>4732</v>
      </c>
      <c r="W1925">
        <v>5819</v>
      </c>
      <c r="X1925" t="s">
        <v>143</v>
      </c>
      <c r="Y1925" s="1">
        <v>0.81319810000000003</v>
      </c>
      <c r="AB1925" t="s">
        <v>430</v>
      </c>
      <c r="AC1925" t="s">
        <v>41</v>
      </c>
      <c r="AD1925" t="s">
        <v>27</v>
      </c>
      <c r="AF1925">
        <v>2436</v>
      </c>
      <c r="AG1925" t="s">
        <v>143</v>
      </c>
    </row>
    <row r="1926" spans="1:34" x14ac:dyDescent="0.35">
      <c r="A1926" t="s">
        <v>403</v>
      </c>
      <c r="B1926" t="s">
        <v>41</v>
      </c>
      <c r="C1926" t="s">
        <v>27</v>
      </c>
      <c r="D1926">
        <v>2651</v>
      </c>
      <c r="E1926">
        <v>4535</v>
      </c>
      <c r="F1926" t="s">
        <v>143</v>
      </c>
      <c r="G1926" s="1">
        <v>0.58456450000000004</v>
      </c>
      <c r="J1926" t="s">
        <v>432</v>
      </c>
      <c r="K1926" t="s">
        <v>41</v>
      </c>
      <c r="L1926" t="s">
        <v>26</v>
      </c>
      <c r="N1926">
        <v>1543</v>
      </c>
      <c r="O1926" t="s">
        <v>143</v>
      </c>
      <c r="S1926" t="s">
        <v>430</v>
      </c>
      <c r="T1926" t="s">
        <v>41</v>
      </c>
      <c r="U1926" t="s">
        <v>703</v>
      </c>
      <c r="V1926">
        <v>8835</v>
      </c>
      <c r="W1926">
        <v>16316</v>
      </c>
      <c r="X1926" t="s">
        <v>143</v>
      </c>
      <c r="Y1926" s="1">
        <v>0.541493</v>
      </c>
      <c r="AB1926" t="s">
        <v>431</v>
      </c>
      <c r="AC1926" t="s">
        <v>41</v>
      </c>
      <c r="AD1926" t="s">
        <v>32</v>
      </c>
      <c r="AE1926">
        <v>1974</v>
      </c>
      <c r="AF1926">
        <v>4408</v>
      </c>
      <c r="AG1926" t="s">
        <v>143</v>
      </c>
      <c r="AH1926" s="1">
        <v>0.4478222</v>
      </c>
    </row>
    <row r="1927" spans="1:34" x14ac:dyDescent="0.35">
      <c r="A1927" t="s">
        <v>404</v>
      </c>
      <c r="B1927" t="s">
        <v>41</v>
      </c>
      <c r="C1927" t="s">
        <v>27</v>
      </c>
      <c r="D1927">
        <v>3353</v>
      </c>
      <c r="E1927">
        <v>5608</v>
      </c>
      <c r="F1927" t="s">
        <v>143</v>
      </c>
      <c r="G1927" s="1">
        <v>0.59789590000000004</v>
      </c>
      <c r="J1927" t="s">
        <v>433</v>
      </c>
      <c r="K1927" t="s">
        <v>41</v>
      </c>
      <c r="L1927" t="s">
        <v>32</v>
      </c>
      <c r="M1927">
        <v>4519</v>
      </c>
      <c r="N1927">
        <v>4745</v>
      </c>
      <c r="O1927" t="s">
        <v>143</v>
      </c>
      <c r="P1927" s="1">
        <v>0.95237090000000002</v>
      </c>
      <c r="S1927" t="s">
        <v>430</v>
      </c>
      <c r="T1927" t="s">
        <v>41</v>
      </c>
      <c r="U1927" t="s">
        <v>28</v>
      </c>
      <c r="V1927">
        <v>465</v>
      </c>
      <c r="W1927">
        <v>2261</v>
      </c>
      <c r="X1927" t="s">
        <v>143</v>
      </c>
      <c r="Y1927" s="1">
        <v>0.20566119999999999</v>
      </c>
      <c r="AB1927" t="s">
        <v>431</v>
      </c>
      <c r="AC1927" t="s">
        <v>41</v>
      </c>
      <c r="AD1927" t="s">
        <v>703</v>
      </c>
      <c r="AE1927">
        <v>713</v>
      </c>
      <c r="AF1927">
        <v>15485</v>
      </c>
      <c r="AG1927" t="s">
        <v>143</v>
      </c>
      <c r="AH1927" s="1">
        <v>4.6044599999999998E-2</v>
      </c>
    </row>
    <row r="1928" spans="1:34" x14ac:dyDescent="0.35">
      <c r="A1928" t="s">
        <v>405</v>
      </c>
      <c r="B1928" t="s">
        <v>41</v>
      </c>
      <c r="C1928" t="s">
        <v>27</v>
      </c>
      <c r="D1928">
        <v>1931</v>
      </c>
      <c r="E1928">
        <v>3503</v>
      </c>
      <c r="F1928" t="s">
        <v>143</v>
      </c>
      <c r="G1928" s="1">
        <v>0.5512418</v>
      </c>
      <c r="J1928" t="s">
        <v>433</v>
      </c>
      <c r="K1928" t="s">
        <v>41</v>
      </c>
      <c r="L1928" t="s">
        <v>703</v>
      </c>
      <c r="M1928">
        <v>11778</v>
      </c>
      <c r="N1928">
        <v>12788</v>
      </c>
      <c r="O1928" t="s">
        <v>143</v>
      </c>
      <c r="P1928" s="1">
        <v>0.9210197</v>
      </c>
      <c r="S1928" t="s">
        <v>430</v>
      </c>
      <c r="T1928" t="s">
        <v>41</v>
      </c>
      <c r="U1928" t="s">
        <v>27</v>
      </c>
      <c r="V1928">
        <v>3</v>
      </c>
      <c r="W1928">
        <v>2436</v>
      </c>
      <c r="X1928" t="s">
        <v>143</v>
      </c>
      <c r="Y1928" s="1">
        <v>1.2315E-3</v>
      </c>
      <c r="AB1928" t="s">
        <v>431</v>
      </c>
      <c r="AC1928" t="s">
        <v>41</v>
      </c>
      <c r="AD1928" t="s">
        <v>28</v>
      </c>
      <c r="AE1928">
        <v>3</v>
      </c>
      <c r="AF1928">
        <v>2245</v>
      </c>
      <c r="AG1928" t="s">
        <v>143</v>
      </c>
      <c r="AH1928" s="1">
        <v>1.3362999999999999E-3</v>
      </c>
    </row>
    <row r="1929" spans="1:34" x14ac:dyDescent="0.35">
      <c r="A1929" t="s">
        <v>406</v>
      </c>
      <c r="B1929" t="s">
        <v>41</v>
      </c>
      <c r="C1929" t="s">
        <v>27</v>
      </c>
      <c r="D1929">
        <v>1644</v>
      </c>
      <c r="E1929">
        <v>4461</v>
      </c>
      <c r="F1929" t="s">
        <v>143</v>
      </c>
      <c r="G1929" s="1">
        <v>0.3685272</v>
      </c>
      <c r="J1929" t="s">
        <v>433</v>
      </c>
      <c r="K1929" t="s">
        <v>41</v>
      </c>
      <c r="L1929" t="s">
        <v>28</v>
      </c>
      <c r="M1929">
        <v>1929</v>
      </c>
      <c r="N1929">
        <v>2124</v>
      </c>
      <c r="O1929" t="s">
        <v>143</v>
      </c>
      <c r="P1929" s="1">
        <v>0.90819209999999995</v>
      </c>
      <c r="S1929" t="s">
        <v>430</v>
      </c>
      <c r="T1929" t="s">
        <v>41</v>
      </c>
      <c r="U1929" t="s">
        <v>26</v>
      </c>
      <c r="W1929">
        <v>1288</v>
      </c>
      <c r="X1929" t="s">
        <v>143</v>
      </c>
      <c r="AB1929" t="s">
        <v>431</v>
      </c>
      <c r="AC1929" t="s">
        <v>41</v>
      </c>
      <c r="AD1929" t="s">
        <v>26</v>
      </c>
      <c r="AF1929">
        <v>1423</v>
      </c>
      <c r="AG1929" t="s">
        <v>143</v>
      </c>
    </row>
    <row r="1930" spans="1:34" x14ac:dyDescent="0.35">
      <c r="A1930" t="s">
        <v>407</v>
      </c>
      <c r="B1930" t="s">
        <v>41</v>
      </c>
      <c r="C1930" t="s">
        <v>27</v>
      </c>
      <c r="D1930">
        <v>2373</v>
      </c>
      <c r="E1930">
        <v>4172</v>
      </c>
      <c r="F1930" t="s">
        <v>143</v>
      </c>
      <c r="G1930" s="1">
        <v>0.56879190000000002</v>
      </c>
      <c r="J1930" t="s">
        <v>433</v>
      </c>
      <c r="K1930" t="s">
        <v>41</v>
      </c>
      <c r="L1930" t="s">
        <v>27</v>
      </c>
      <c r="M1930">
        <v>1241</v>
      </c>
      <c r="N1930">
        <v>1827</v>
      </c>
      <c r="O1930" t="s">
        <v>143</v>
      </c>
      <c r="P1930" s="1">
        <v>0.67925559999999996</v>
      </c>
      <c r="S1930" t="s">
        <v>431</v>
      </c>
      <c r="T1930" t="s">
        <v>41</v>
      </c>
      <c r="U1930" t="s">
        <v>32</v>
      </c>
      <c r="V1930">
        <v>3584</v>
      </c>
      <c r="W1930">
        <v>4408</v>
      </c>
      <c r="X1930" t="s">
        <v>143</v>
      </c>
      <c r="Y1930" s="1">
        <v>0.81306710000000004</v>
      </c>
      <c r="AB1930" t="s">
        <v>431</v>
      </c>
      <c r="AC1930" t="s">
        <v>41</v>
      </c>
      <c r="AD1930" t="s">
        <v>27</v>
      </c>
      <c r="AF1930">
        <v>2310</v>
      </c>
      <c r="AG1930" t="s">
        <v>143</v>
      </c>
    </row>
    <row r="1931" spans="1:34" x14ac:dyDescent="0.35">
      <c r="A1931" t="s">
        <v>408</v>
      </c>
      <c r="B1931" t="s">
        <v>41</v>
      </c>
      <c r="C1931" t="s">
        <v>27</v>
      </c>
      <c r="D1931">
        <v>313</v>
      </c>
      <c r="E1931">
        <v>1094</v>
      </c>
      <c r="F1931" t="s">
        <v>143</v>
      </c>
      <c r="G1931" s="1">
        <v>0.28610600000000003</v>
      </c>
      <c r="J1931" t="s">
        <v>433</v>
      </c>
      <c r="K1931" t="s">
        <v>41</v>
      </c>
      <c r="L1931" t="s">
        <v>26</v>
      </c>
      <c r="M1931">
        <v>3</v>
      </c>
      <c r="N1931">
        <v>837</v>
      </c>
      <c r="O1931" t="s">
        <v>143</v>
      </c>
      <c r="P1931" s="1">
        <v>3.5842000000000001E-3</v>
      </c>
      <c r="S1931" t="s">
        <v>431</v>
      </c>
      <c r="T1931" t="s">
        <v>41</v>
      </c>
      <c r="U1931" t="s">
        <v>703</v>
      </c>
      <c r="V1931">
        <v>8333</v>
      </c>
      <c r="W1931">
        <v>15485</v>
      </c>
      <c r="X1931" t="s">
        <v>143</v>
      </c>
      <c r="Y1931" s="1">
        <v>0.53813370000000005</v>
      </c>
      <c r="AB1931" t="s">
        <v>432</v>
      </c>
      <c r="AC1931" t="s">
        <v>41</v>
      </c>
      <c r="AD1931" t="s">
        <v>32</v>
      </c>
      <c r="AE1931">
        <v>567</v>
      </c>
      <c r="AF1931">
        <v>1935</v>
      </c>
      <c r="AG1931" t="s">
        <v>143</v>
      </c>
      <c r="AH1931" s="1">
        <v>0.29302329999999999</v>
      </c>
    </row>
    <row r="1932" spans="1:34" x14ac:dyDescent="0.35">
      <c r="A1932" t="s">
        <v>409</v>
      </c>
      <c r="B1932" t="s">
        <v>41</v>
      </c>
      <c r="C1932" t="s">
        <v>27</v>
      </c>
      <c r="D1932">
        <v>261</v>
      </c>
      <c r="E1932">
        <v>297</v>
      </c>
      <c r="F1932" t="s">
        <v>143</v>
      </c>
      <c r="G1932" s="1">
        <v>0.87878789999999996</v>
      </c>
      <c r="J1932" t="s">
        <v>434</v>
      </c>
      <c r="K1932" t="s">
        <v>41</v>
      </c>
      <c r="L1932" t="s">
        <v>703</v>
      </c>
      <c r="M1932">
        <v>10951</v>
      </c>
      <c r="N1932">
        <v>12423</v>
      </c>
      <c r="O1932" t="s">
        <v>143</v>
      </c>
      <c r="P1932" s="1">
        <v>0.88151009999999996</v>
      </c>
      <c r="S1932" t="s">
        <v>431</v>
      </c>
      <c r="T1932" t="s">
        <v>41</v>
      </c>
      <c r="U1932" t="s">
        <v>28</v>
      </c>
      <c r="V1932">
        <v>470</v>
      </c>
      <c r="W1932">
        <v>2245</v>
      </c>
      <c r="X1932" t="s">
        <v>143</v>
      </c>
      <c r="Y1932" s="1">
        <v>0.20935409999999999</v>
      </c>
      <c r="AB1932" t="s">
        <v>432</v>
      </c>
      <c r="AC1932" t="s">
        <v>41</v>
      </c>
      <c r="AD1932" t="s">
        <v>703</v>
      </c>
      <c r="AE1932">
        <v>491</v>
      </c>
      <c r="AF1932">
        <v>13052</v>
      </c>
      <c r="AG1932" t="s">
        <v>143</v>
      </c>
      <c r="AH1932" s="1">
        <v>3.7618800000000001E-2</v>
      </c>
    </row>
    <row r="1933" spans="1:34" x14ac:dyDescent="0.35">
      <c r="A1933" t="s">
        <v>410</v>
      </c>
      <c r="B1933" t="s">
        <v>41</v>
      </c>
      <c r="C1933" t="s">
        <v>27</v>
      </c>
      <c r="D1933">
        <v>2815</v>
      </c>
      <c r="E1933">
        <v>4067</v>
      </c>
      <c r="F1933" t="s">
        <v>143</v>
      </c>
      <c r="G1933" s="1">
        <v>0.6921564</v>
      </c>
      <c r="J1933" t="s">
        <v>434</v>
      </c>
      <c r="K1933" t="s">
        <v>41</v>
      </c>
      <c r="L1933" t="s">
        <v>32</v>
      </c>
      <c r="M1933">
        <v>3157</v>
      </c>
      <c r="N1933">
        <v>3626</v>
      </c>
      <c r="O1933" t="s">
        <v>143</v>
      </c>
      <c r="P1933" s="1">
        <v>0.8706564</v>
      </c>
      <c r="S1933" t="s">
        <v>431</v>
      </c>
      <c r="T1933" t="s">
        <v>41</v>
      </c>
      <c r="U1933" t="s">
        <v>26</v>
      </c>
      <c r="W1933">
        <v>1423</v>
      </c>
      <c r="X1933" t="s">
        <v>143</v>
      </c>
      <c r="AB1933" t="s">
        <v>432</v>
      </c>
      <c r="AC1933" t="s">
        <v>41</v>
      </c>
      <c r="AD1933" t="s">
        <v>28</v>
      </c>
      <c r="AE1933">
        <v>2</v>
      </c>
      <c r="AF1933">
        <v>1876</v>
      </c>
      <c r="AG1933" t="s">
        <v>143</v>
      </c>
      <c r="AH1933" s="1">
        <v>1.0660999999999999E-3</v>
      </c>
    </row>
    <row r="1934" spans="1:34" x14ac:dyDescent="0.35">
      <c r="A1934" t="s">
        <v>411</v>
      </c>
      <c r="B1934" t="s">
        <v>41</v>
      </c>
      <c r="C1934" t="s">
        <v>27</v>
      </c>
      <c r="D1934">
        <v>1578</v>
      </c>
      <c r="E1934">
        <v>2291</v>
      </c>
      <c r="F1934" t="s">
        <v>143</v>
      </c>
      <c r="G1934" s="1">
        <v>0.68878220000000001</v>
      </c>
      <c r="J1934" t="s">
        <v>434</v>
      </c>
      <c r="K1934" t="s">
        <v>41</v>
      </c>
      <c r="L1934" t="s">
        <v>28</v>
      </c>
      <c r="M1934">
        <v>1789</v>
      </c>
      <c r="N1934">
        <v>2093</v>
      </c>
      <c r="O1934" t="s">
        <v>143</v>
      </c>
      <c r="P1934" s="1">
        <v>0.85475400000000001</v>
      </c>
      <c r="S1934" t="s">
        <v>431</v>
      </c>
      <c r="T1934" t="s">
        <v>41</v>
      </c>
      <c r="U1934" t="s">
        <v>27</v>
      </c>
      <c r="W1934">
        <v>2310</v>
      </c>
      <c r="X1934" t="s">
        <v>143</v>
      </c>
      <c r="AB1934" t="s">
        <v>432</v>
      </c>
      <c r="AC1934" t="s">
        <v>41</v>
      </c>
      <c r="AD1934" t="s">
        <v>26</v>
      </c>
      <c r="AF1934">
        <v>1543</v>
      </c>
      <c r="AG1934" t="s">
        <v>143</v>
      </c>
    </row>
    <row r="1935" spans="1:34" x14ac:dyDescent="0.35">
      <c r="A1935" t="s">
        <v>412</v>
      </c>
      <c r="B1935" t="s">
        <v>41</v>
      </c>
      <c r="C1935" t="s">
        <v>27</v>
      </c>
      <c r="D1935">
        <v>2004</v>
      </c>
      <c r="E1935">
        <v>3357</v>
      </c>
      <c r="F1935" t="s">
        <v>143</v>
      </c>
      <c r="G1935" s="1">
        <v>0.59696159999999998</v>
      </c>
      <c r="J1935" t="s">
        <v>434</v>
      </c>
      <c r="K1935" t="s">
        <v>41</v>
      </c>
      <c r="L1935" t="s">
        <v>27</v>
      </c>
      <c r="M1935">
        <v>1144</v>
      </c>
      <c r="N1935">
        <v>2019</v>
      </c>
      <c r="O1935" t="s">
        <v>143</v>
      </c>
      <c r="P1935" s="1">
        <v>0.56661709999999998</v>
      </c>
      <c r="S1935" t="s">
        <v>432</v>
      </c>
      <c r="T1935" t="s">
        <v>41</v>
      </c>
      <c r="U1935" t="s">
        <v>32</v>
      </c>
      <c r="V1935">
        <v>1359</v>
      </c>
      <c r="W1935">
        <v>1935</v>
      </c>
      <c r="X1935" t="s">
        <v>143</v>
      </c>
      <c r="Y1935" s="1">
        <v>0.70232559999999999</v>
      </c>
      <c r="AB1935" t="s">
        <v>432</v>
      </c>
      <c r="AC1935" t="s">
        <v>41</v>
      </c>
      <c r="AD1935" t="s">
        <v>27</v>
      </c>
      <c r="AF1935">
        <v>2582</v>
      </c>
      <c r="AG1935" t="s">
        <v>143</v>
      </c>
    </row>
    <row r="1936" spans="1:34" x14ac:dyDescent="0.35">
      <c r="A1936" t="s">
        <v>413</v>
      </c>
      <c r="B1936" t="s">
        <v>41</v>
      </c>
      <c r="C1936" t="s">
        <v>27</v>
      </c>
      <c r="D1936">
        <v>624</v>
      </c>
      <c r="E1936">
        <v>910</v>
      </c>
      <c r="F1936" t="s">
        <v>143</v>
      </c>
      <c r="G1936" s="1">
        <v>0.6857143</v>
      </c>
      <c r="J1936" t="s">
        <v>434</v>
      </c>
      <c r="K1936" t="s">
        <v>41</v>
      </c>
      <c r="L1936" t="s">
        <v>26</v>
      </c>
      <c r="M1936">
        <v>3</v>
      </c>
      <c r="N1936">
        <v>913</v>
      </c>
      <c r="O1936" t="s">
        <v>143</v>
      </c>
      <c r="P1936" s="1">
        <v>3.2859E-3</v>
      </c>
      <c r="S1936" t="s">
        <v>432</v>
      </c>
      <c r="T1936" t="s">
        <v>41</v>
      </c>
      <c r="U1936" t="s">
        <v>703</v>
      </c>
      <c r="V1936">
        <v>6168</v>
      </c>
      <c r="W1936">
        <v>13052</v>
      </c>
      <c r="X1936" t="s">
        <v>143</v>
      </c>
      <c r="Y1936" s="1">
        <v>0.47257130000000003</v>
      </c>
      <c r="AB1936" t="s">
        <v>433</v>
      </c>
      <c r="AC1936" t="s">
        <v>41</v>
      </c>
      <c r="AD1936" t="s">
        <v>32</v>
      </c>
      <c r="AE1936">
        <v>2580</v>
      </c>
      <c r="AF1936">
        <v>4745</v>
      </c>
      <c r="AG1936" t="s">
        <v>143</v>
      </c>
      <c r="AH1936" s="1">
        <v>0.5437303</v>
      </c>
    </row>
    <row r="1937" spans="1:34" x14ac:dyDescent="0.35">
      <c r="A1937" t="s">
        <v>414</v>
      </c>
      <c r="B1937" t="s">
        <v>41</v>
      </c>
      <c r="C1937" t="s">
        <v>27</v>
      </c>
      <c r="D1937">
        <v>1163</v>
      </c>
      <c r="E1937">
        <v>1548</v>
      </c>
      <c r="F1937" t="s">
        <v>143</v>
      </c>
      <c r="G1937" s="1">
        <v>0.75129199999999996</v>
      </c>
      <c r="J1937" t="s">
        <v>435</v>
      </c>
      <c r="K1937" t="s">
        <v>41</v>
      </c>
      <c r="L1937" t="s">
        <v>32</v>
      </c>
      <c r="M1937">
        <v>3803</v>
      </c>
      <c r="N1937">
        <v>4172</v>
      </c>
      <c r="O1937" t="s">
        <v>143</v>
      </c>
      <c r="P1937" s="1">
        <v>0.91155319999999995</v>
      </c>
      <c r="S1937" t="s">
        <v>432</v>
      </c>
      <c r="T1937" t="s">
        <v>41</v>
      </c>
      <c r="U1937" t="s">
        <v>28</v>
      </c>
      <c r="V1937">
        <v>254</v>
      </c>
      <c r="W1937">
        <v>1876</v>
      </c>
      <c r="X1937" t="s">
        <v>143</v>
      </c>
      <c r="Y1937" s="1">
        <v>0.1353945</v>
      </c>
      <c r="AB1937" t="s">
        <v>433</v>
      </c>
      <c r="AC1937" t="s">
        <v>41</v>
      </c>
      <c r="AD1937" t="s">
        <v>703</v>
      </c>
      <c r="AE1937">
        <v>1219</v>
      </c>
      <c r="AF1937">
        <v>12788</v>
      </c>
      <c r="AG1937" t="s">
        <v>143</v>
      </c>
      <c r="AH1937" s="1">
        <v>9.5323699999999997E-2</v>
      </c>
    </row>
    <row r="1938" spans="1:34" x14ac:dyDescent="0.35">
      <c r="A1938" t="s">
        <v>415</v>
      </c>
      <c r="B1938" t="s">
        <v>41</v>
      </c>
      <c r="C1938" t="s">
        <v>27</v>
      </c>
      <c r="D1938">
        <v>1048</v>
      </c>
      <c r="E1938">
        <v>1601</v>
      </c>
      <c r="F1938" t="s">
        <v>143</v>
      </c>
      <c r="G1938" s="1">
        <v>0.65459089999999998</v>
      </c>
      <c r="J1938" t="s">
        <v>435</v>
      </c>
      <c r="K1938" t="s">
        <v>41</v>
      </c>
      <c r="L1938" t="s">
        <v>703</v>
      </c>
      <c r="M1938">
        <v>4963</v>
      </c>
      <c r="N1938">
        <v>5881</v>
      </c>
      <c r="O1938" t="s">
        <v>143</v>
      </c>
      <c r="P1938" s="1">
        <v>0.84390410000000005</v>
      </c>
      <c r="S1938" t="s">
        <v>432</v>
      </c>
      <c r="T1938" t="s">
        <v>41</v>
      </c>
      <c r="U1938" t="s">
        <v>27</v>
      </c>
      <c r="V1938">
        <v>1</v>
      </c>
      <c r="W1938">
        <v>2582</v>
      </c>
      <c r="X1938" t="s">
        <v>143</v>
      </c>
      <c r="Y1938" s="1">
        <v>3.8729999999999998E-4</v>
      </c>
      <c r="AB1938" t="s">
        <v>433</v>
      </c>
      <c r="AC1938" t="s">
        <v>41</v>
      </c>
      <c r="AD1938" t="s">
        <v>28</v>
      </c>
      <c r="AE1938">
        <v>3</v>
      </c>
      <c r="AF1938">
        <v>2124</v>
      </c>
      <c r="AG1938" t="s">
        <v>143</v>
      </c>
      <c r="AH1938" s="1">
        <v>1.4124000000000001E-3</v>
      </c>
    </row>
    <row r="1939" spans="1:34" x14ac:dyDescent="0.35">
      <c r="A1939" t="s">
        <v>416</v>
      </c>
      <c r="B1939" t="s">
        <v>41</v>
      </c>
      <c r="C1939" t="s">
        <v>27</v>
      </c>
      <c r="D1939">
        <v>504</v>
      </c>
      <c r="E1939">
        <v>840</v>
      </c>
      <c r="F1939" t="s">
        <v>143</v>
      </c>
      <c r="G1939" s="1">
        <v>0.6</v>
      </c>
      <c r="J1939" t="s">
        <v>435</v>
      </c>
      <c r="K1939" t="s">
        <v>41</v>
      </c>
      <c r="L1939" t="s">
        <v>28</v>
      </c>
      <c r="M1939">
        <v>655</v>
      </c>
      <c r="N1939">
        <v>813</v>
      </c>
      <c r="O1939" t="s">
        <v>143</v>
      </c>
      <c r="P1939" s="1">
        <v>0.80565799999999999</v>
      </c>
      <c r="S1939" t="s">
        <v>432</v>
      </c>
      <c r="T1939" t="s">
        <v>41</v>
      </c>
      <c r="U1939" t="s">
        <v>26</v>
      </c>
      <c r="W1939">
        <v>1543</v>
      </c>
      <c r="X1939" t="s">
        <v>143</v>
      </c>
      <c r="AB1939" t="s">
        <v>433</v>
      </c>
      <c r="AC1939" t="s">
        <v>41</v>
      </c>
      <c r="AD1939" t="s">
        <v>26</v>
      </c>
      <c r="AF1939">
        <v>837</v>
      </c>
      <c r="AG1939" t="s">
        <v>143</v>
      </c>
    </row>
    <row r="1940" spans="1:34" x14ac:dyDescent="0.35">
      <c r="A1940" t="s">
        <v>417</v>
      </c>
      <c r="B1940" t="s">
        <v>41</v>
      </c>
      <c r="C1940" t="s">
        <v>27</v>
      </c>
      <c r="D1940">
        <v>1338</v>
      </c>
      <c r="E1940">
        <v>3377</v>
      </c>
      <c r="F1940" t="s">
        <v>143</v>
      </c>
      <c r="G1940" s="1">
        <v>0.3962097</v>
      </c>
      <c r="J1940" t="s">
        <v>435</v>
      </c>
      <c r="K1940" t="s">
        <v>41</v>
      </c>
      <c r="L1940" t="s">
        <v>27</v>
      </c>
      <c r="M1940">
        <v>504</v>
      </c>
      <c r="N1940">
        <v>1021</v>
      </c>
      <c r="O1940" t="s">
        <v>143</v>
      </c>
      <c r="P1940" s="1">
        <v>0.49363370000000001</v>
      </c>
      <c r="S1940" t="s">
        <v>433</v>
      </c>
      <c r="T1940" t="s">
        <v>41</v>
      </c>
      <c r="U1940" t="s">
        <v>32</v>
      </c>
      <c r="V1940">
        <v>4154</v>
      </c>
      <c r="W1940">
        <v>4745</v>
      </c>
      <c r="X1940" t="s">
        <v>143</v>
      </c>
      <c r="Y1940" s="1">
        <v>0.87544789999999995</v>
      </c>
      <c r="AB1940" t="s">
        <v>433</v>
      </c>
      <c r="AC1940" t="s">
        <v>41</v>
      </c>
      <c r="AD1940" t="s">
        <v>27</v>
      </c>
      <c r="AF1940">
        <v>1827</v>
      </c>
      <c r="AG1940" t="s">
        <v>143</v>
      </c>
    </row>
    <row r="1941" spans="1:34" x14ac:dyDescent="0.35">
      <c r="A1941" t="s">
        <v>418</v>
      </c>
      <c r="B1941" t="s">
        <v>41</v>
      </c>
      <c r="C1941" t="s">
        <v>27</v>
      </c>
      <c r="D1941">
        <v>960</v>
      </c>
      <c r="E1941">
        <v>1587</v>
      </c>
      <c r="F1941" t="s">
        <v>143</v>
      </c>
      <c r="G1941" s="1">
        <v>0.60491499999999998</v>
      </c>
      <c r="J1941" t="s">
        <v>435</v>
      </c>
      <c r="K1941" t="s">
        <v>41</v>
      </c>
      <c r="L1941" t="s">
        <v>26</v>
      </c>
      <c r="M1941">
        <v>1</v>
      </c>
      <c r="N1941">
        <v>570</v>
      </c>
      <c r="O1941" t="s">
        <v>143</v>
      </c>
      <c r="P1941" s="1">
        <v>1.7543999999999999E-3</v>
      </c>
      <c r="S1941" t="s">
        <v>433</v>
      </c>
      <c r="T1941" t="s">
        <v>41</v>
      </c>
      <c r="U1941" t="s">
        <v>703</v>
      </c>
      <c r="V1941">
        <v>8453</v>
      </c>
      <c r="W1941">
        <v>12788</v>
      </c>
      <c r="X1941" t="s">
        <v>143</v>
      </c>
      <c r="Y1941" s="1">
        <v>0.66101030000000005</v>
      </c>
      <c r="AB1941" t="s">
        <v>434</v>
      </c>
      <c r="AC1941" t="s">
        <v>41</v>
      </c>
      <c r="AD1941" t="s">
        <v>32</v>
      </c>
      <c r="AE1941">
        <v>1569</v>
      </c>
      <c r="AF1941">
        <v>3626</v>
      </c>
      <c r="AG1941" t="s">
        <v>143</v>
      </c>
      <c r="AH1941" s="1">
        <v>0.43270819999999999</v>
      </c>
    </row>
    <row r="1942" spans="1:34" x14ac:dyDescent="0.35">
      <c r="A1942" t="s">
        <v>419</v>
      </c>
      <c r="B1942" t="s">
        <v>41</v>
      </c>
      <c r="C1942" t="s">
        <v>27</v>
      </c>
      <c r="D1942">
        <v>995</v>
      </c>
      <c r="E1942">
        <v>1744</v>
      </c>
      <c r="F1942" t="s">
        <v>143</v>
      </c>
      <c r="G1942" s="1">
        <v>0.57052749999999997</v>
      </c>
      <c r="J1942" t="s">
        <v>436</v>
      </c>
      <c r="K1942" t="s">
        <v>41</v>
      </c>
      <c r="L1942" t="s">
        <v>32</v>
      </c>
      <c r="M1942">
        <v>4134</v>
      </c>
      <c r="N1942">
        <v>4638</v>
      </c>
      <c r="O1942" t="s">
        <v>143</v>
      </c>
      <c r="P1942" s="1">
        <v>0.89133240000000002</v>
      </c>
      <c r="S1942" t="s">
        <v>433</v>
      </c>
      <c r="T1942" t="s">
        <v>41</v>
      </c>
      <c r="U1942" t="s">
        <v>28</v>
      </c>
      <c r="V1942">
        <v>689</v>
      </c>
      <c r="W1942">
        <v>2124</v>
      </c>
      <c r="X1942" t="s">
        <v>143</v>
      </c>
      <c r="Y1942" s="1">
        <v>0.32438790000000001</v>
      </c>
      <c r="AB1942" t="s">
        <v>434</v>
      </c>
      <c r="AC1942" t="s">
        <v>41</v>
      </c>
      <c r="AD1942" t="s">
        <v>703</v>
      </c>
      <c r="AE1942">
        <v>1017</v>
      </c>
      <c r="AF1942">
        <v>12423</v>
      </c>
      <c r="AG1942" t="s">
        <v>143</v>
      </c>
      <c r="AH1942" s="1">
        <v>8.1864300000000001E-2</v>
      </c>
    </row>
    <row r="1943" spans="1:34" x14ac:dyDescent="0.35">
      <c r="A1943" t="s">
        <v>420</v>
      </c>
      <c r="B1943" t="s">
        <v>41</v>
      </c>
      <c r="C1943" t="s">
        <v>27</v>
      </c>
      <c r="D1943">
        <v>1732</v>
      </c>
      <c r="E1943">
        <v>3137</v>
      </c>
      <c r="F1943" t="s">
        <v>143</v>
      </c>
      <c r="G1943" s="1">
        <v>0.5521199</v>
      </c>
      <c r="J1943" t="s">
        <v>436</v>
      </c>
      <c r="K1943" t="s">
        <v>41</v>
      </c>
      <c r="L1943" t="s">
        <v>28</v>
      </c>
      <c r="M1943">
        <v>1216</v>
      </c>
      <c r="N1943">
        <v>1391</v>
      </c>
      <c r="O1943" t="s">
        <v>143</v>
      </c>
      <c r="P1943" s="1">
        <v>0.87419119999999995</v>
      </c>
      <c r="S1943" t="s">
        <v>433</v>
      </c>
      <c r="T1943" t="s">
        <v>41</v>
      </c>
      <c r="U1943" t="s">
        <v>26</v>
      </c>
      <c r="W1943">
        <v>837</v>
      </c>
      <c r="X1943" t="s">
        <v>143</v>
      </c>
      <c r="AB1943" t="s">
        <v>434</v>
      </c>
      <c r="AC1943" t="s">
        <v>41</v>
      </c>
      <c r="AD1943" t="s">
        <v>28</v>
      </c>
      <c r="AE1943">
        <v>7</v>
      </c>
      <c r="AF1943">
        <v>2093</v>
      </c>
      <c r="AG1943" t="s">
        <v>143</v>
      </c>
      <c r="AH1943" s="1">
        <v>3.3444999999999998E-3</v>
      </c>
    </row>
    <row r="1944" spans="1:34" x14ac:dyDescent="0.35">
      <c r="A1944" t="s">
        <v>421</v>
      </c>
      <c r="B1944" t="s">
        <v>41</v>
      </c>
      <c r="C1944" t="s">
        <v>27</v>
      </c>
      <c r="D1944">
        <v>613</v>
      </c>
      <c r="E1944">
        <v>1251</v>
      </c>
      <c r="F1944" t="s">
        <v>143</v>
      </c>
      <c r="G1944" s="1">
        <v>0.490008</v>
      </c>
      <c r="J1944" t="s">
        <v>436</v>
      </c>
      <c r="K1944" t="s">
        <v>41</v>
      </c>
      <c r="L1944" t="s">
        <v>703</v>
      </c>
      <c r="M1944">
        <v>7527</v>
      </c>
      <c r="N1944">
        <v>9036</v>
      </c>
      <c r="O1944" t="s">
        <v>143</v>
      </c>
      <c r="P1944" s="1">
        <v>0.83300129999999994</v>
      </c>
      <c r="S1944" t="s">
        <v>433</v>
      </c>
      <c r="T1944" t="s">
        <v>41</v>
      </c>
      <c r="U1944" t="s">
        <v>27</v>
      </c>
      <c r="W1944">
        <v>1827</v>
      </c>
      <c r="X1944" t="s">
        <v>143</v>
      </c>
      <c r="AB1944" t="s">
        <v>434</v>
      </c>
      <c r="AC1944" t="s">
        <v>41</v>
      </c>
      <c r="AD1944" t="s">
        <v>26</v>
      </c>
      <c r="AF1944">
        <v>913</v>
      </c>
      <c r="AG1944" t="s">
        <v>143</v>
      </c>
    </row>
    <row r="1945" spans="1:34" x14ac:dyDescent="0.35">
      <c r="A1945" t="s">
        <v>422</v>
      </c>
      <c r="B1945" t="s">
        <v>41</v>
      </c>
      <c r="C1945" t="s">
        <v>27</v>
      </c>
      <c r="D1945">
        <v>593</v>
      </c>
      <c r="E1945">
        <v>1780</v>
      </c>
      <c r="F1945" t="s">
        <v>143</v>
      </c>
      <c r="G1945" s="1">
        <v>0.3331461</v>
      </c>
      <c r="J1945" t="s">
        <v>436</v>
      </c>
      <c r="K1945" t="s">
        <v>41</v>
      </c>
      <c r="L1945" t="s">
        <v>27</v>
      </c>
      <c r="M1945">
        <v>942</v>
      </c>
      <c r="N1945">
        <v>1668</v>
      </c>
      <c r="O1945" t="s">
        <v>143</v>
      </c>
      <c r="P1945" s="1">
        <v>0.56474820000000003</v>
      </c>
      <c r="S1945" t="s">
        <v>434</v>
      </c>
      <c r="T1945" t="s">
        <v>41</v>
      </c>
      <c r="U1945" t="s">
        <v>32</v>
      </c>
      <c r="V1945">
        <v>2798</v>
      </c>
      <c r="W1945">
        <v>3626</v>
      </c>
      <c r="X1945" t="s">
        <v>143</v>
      </c>
      <c r="Y1945" s="1">
        <v>0.77164920000000004</v>
      </c>
      <c r="AB1945" t="s">
        <v>434</v>
      </c>
      <c r="AC1945" t="s">
        <v>41</v>
      </c>
      <c r="AD1945" t="s">
        <v>27</v>
      </c>
      <c r="AF1945">
        <v>2019</v>
      </c>
      <c r="AG1945" t="s">
        <v>143</v>
      </c>
    </row>
    <row r="1946" spans="1:34" x14ac:dyDescent="0.35">
      <c r="A1946" t="s">
        <v>423</v>
      </c>
      <c r="B1946" t="s">
        <v>41</v>
      </c>
      <c r="C1946" t="s">
        <v>27</v>
      </c>
      <c r="D1946">
        <v>2044</v>
      </c>
      <c r="E1946">
        <v>3947</v>
      </c>
      <c r="F1946" t="s">
        <v>143</v>
      </c>
      <c r="G1946" s="1">
        <v>0.51786169999999998</v>
      </c>
      <c r="J1946" t="s">
        <v>436</v>
      </c>
      <c r="K1946" t="s">
        <v>41</v>
      </c>
      <c r="L1946" t="s">
        <v>26</v>
      </c>
      <c r="M1946">
        <v>2</v>
      </c>
      <c r="N1946">
        <v>846</v>
      </c>
      <c r="O1946" t="s">
        <v>143</v>
      </c>
      <c r="P1946" s="1">
        <v>2.3641000000000001E-3</v>
      </c>
      <c r="S1946" t="s">
        <v>434</v>
      </c>
      <c r="T1946" t="s">
        <v>41</v>
      </c>
      <c r="U1946" t="s">
        <v>703</v>
      </c>
      <c r="V1946">
        <v>7583</v>
      </c>
      <c r="W1946">
        <v>12423</v>
      </c>
      <c r="X1946" t="s">
        <v>143</v>
      </c>
      <c r="Y1946" s="1">
        <v>0.6104001</v>
      </c>
      <c r="AB1946" t="s">
        <v>435</v>
      </c>
      <c r="AC1946" t="s">
        <v>41</v>
      </c>
      <c r="AD1946" t="s">
        <v>32</v>
      </c>
      <c r="AE1946">
        <v>2219</v>
      </c>
      <c r="AF1946">
        <v>4172</v>
      </c>
      <c r="AG1946" t="s">
        <v>143</v>
      </c>
      <c r="AH1946" s="1">
        <v>0.5318792</v>
      </c>
    </row>
    <row r="1947" spans="1:34" x14ac:dyDescent="0.35">
      <c r="A1947" t="s">
        <v>424</v>
      </c>
      <c r="B1947" t="s">
        <v>41</v>
      </c>
      <c r="C1947" t="s">
        <v>27</v>
      </c>
      <c r="D1947">
        <v>416</v>
      </c>
      <c r="E1947">
        <v>1020</v>
      </c>
      <c r="F1947" t="s">
        <v>143</v>
      </c>
      <c r="G1947" s="1">
        <v>0.40784310000000001</v>
      </c>
      <c r="J1947" t="s">
        <v>437</v>
      </c>
      <c r="K1947" t="s">
        <v>41</v>
      </c>
      <c r="L1947" t="s">
        <v>32</v>
      </c>
      <c r="M1947">
        <v>2566</v>
      </c>
      <c r="N1947">
        <v>2957</v>
      </c>
      <c r="O1947" t="s">
        <v>143</v>
      </c>
      <c r="P1947" s="1">
        <v>0.86777139999999997</v>
      </c>
      <c r="S1947" t="s">
        <v>434</v>
      </c>
      <c r="T1947" t="s">
        <v>41</v>
      </c>
      <c r="U1947" t="s">
        <v>28</v>
      </c>
      <c r="V1947">
        <v>556</v>
      </c>
      <c r="W1947">
        <v>2093</v>
      </c>
      <c r="X1947" t="s">
        <v>143</v>
      </c>
      <c r="Y1947" s="1">
        <v>0.26564739999999998</v>
      </c>
      <c r="AB1947" t="s">
        <v>435</v>
      </c>
      <c r="AC1947" t="s">
        <v>41</v>
      </c>
      <c r="AD1947" t="s">
        <v>703</v>
      </c>
      <c r="AE1947">
        <v>304</v>
      </c>
      <c r="AF1947">
        <v>5881</v>
      </c>
      <c r="AG1947" t="s">
        <v>143</v>
      </c>
      <c r="AH1947" s="1">
        <v>5.1691899999999999E-2</v>
      </c>
    </row>
    <row r="1948" spans="1:34" x14ac:dyDescent="0.35">
      <c r="A1948" t="s">
        <v>425</v>
      </c>
      <c r="B1948" t="s">
        <v>41</v>
      </c>
      <c r="C1948" t="s">
        <v>27</v>
      </c>
      <c r="D1948">
        <v>908</v>
      </c>
      <c r="E1948">
        <v>1477</v>
      </c>
      <c r="F1948" t="s">
        <v>143</v>
      </c>
      <c r="G1948" s="1">
        <v>0.61475959999999996</v>
      </c>
      <c r="J1948" t="s">
        <v>437</v>
      </c>
      <c r="K1948" t="s">
        <v>41</v>
      </c>
      <c r="L1948" t="s">
        <v>28</v>
      </c>
      <c r="M1948">
        <v>841</v>
      </c>
      <c r="N1948">
        <v>1034</v>
      </c>
      <c r="O1948" t="s">
        <v>143</v>
      </c>
      <c r="P1948" s="1">
        <v>0.81334620000000002</v>
      </c>
      <c r="S1948" t="s">
        <v>434</v>
      </c>
      <c r="T1948" t="s">
        <v>41</v>
      </c>
      <c r="U1948" t="s">
        <v>27</v>
      </c>
      <c r="V1948">
        <v>1</v>
      </c>
      <c r="W1948">
        <v>2019</v>
      </c>
      <c r="X1948" t="s">
        <v>143</v>
      </c>
      <c r="Y1948" s="1">
        <v>4.9529999999999995E-4</v>
      </c>
      <c r="AB1948" t="s">
        <v>435</v>
      </c>
      <c r="AC1948" t="s">
        <v>41</v>
      </c>
      <c r="AD1948" t="s">
        <v>26</v>
      </c>
      <c r="AF1948">
        <v>570</v>
      </c>
      <c r="AG1948" t="s">
        <v>143</v>
      </c>
    </row>
    <row r="1949" spans="1:34" x14ac:dyDescent="0.35">
      <c r="A1949" t="s">
        <v>426</v>
      </c>
      <c r="B1949" t="s">
        <v>41</v>
      </c>
      <c r="C1949" t="s">
        <v>27</v>
      </c>
      <c r="D1949">
        <v>755</v>
      </c>
      <c r="E1949">
        <v>1230</v>
      </c>
      <c r="F1949" t="s">
        <v>143</v>
      </c>
      <c r="G1949" s="1">
        <v>0.61382110000000001</v>
      </c>
      <c r="J1949" t="s">
        <v>437</v>
      </c>
      <c r="K1949" t="s">
        <v>41</v>
      </c>
      <c r="L1949" t="s">
        <v>703</v>
      </c>
      <c r="M1949">
        <v>5560</v>
      </c>
      <c r="N1949">
        <v>6938</v>
      </c>
      <c r="O1949" t="s">
        <v>143</v>
      </c>
      <c r="P1949" s="1">
        <v>0.80138370000000003</v>
      </c>
      <c r="S1949" t="s">
        <v>434</v>
      </c>
      <c r="T1949" t="s">
        <v>41</v>
      </c>
      <c r="U1949" t="s">
        <v>26</v>
      </c>
      <c r="W1949">
        <v>913</v>
      </c>
      <c r="X1949" t="s">
        <v>143</v>
      </c>
      <c r="AB1949" t="s">
        <v>435</v>
      </c>
      <c r="AC1949" t="s">
        <v>41</v>
      </c>
      <c r="AD1949" t="s">
        <v>28</v>
      </c>
      <c r="AF1949">
        <v>813</v>
      </c>
      <c r="AG1949" t="s">
        <v>143</v>
      </c>
    </row>
    <row r="1950" spans="1:34" x14ac:dyDescent="0.35">
      <c r="A1950" t="s">
        <v>427</v>
      </c>
      <c r="B1950" t="s">
        <v>41</v>
      </c>
      <c r="C1950" t="s">
        <v>27</v>
      </c>
      <c r="D1950">
        <v>1803</v>
      </c>
      <c r="E1950">
        <v>2465</v>
      </c>
      <c r="F1950" t="s">
        <v>143</v>
      </c>
      <c r="G1950" s="1">
        <v>0.73144019999999998</v>
      </c>
      <c r="J1950" t="s">
        <v>437</v>
      </c>
      <c r="K1950" t="s">
        <v>41</v>
      </c>
      <c r="L1950" t="s">
        <v>27</v>
      </c>
      <c r="M1950">
        <v>600</v>
      </c>
      <c r="N1950">
        <v>1194</v>
      </c>
      <c r="O1950" t="s">
        <v>143</v>
      </c>
      <c r="P1950" s="1">
        <v>0.50251259999999998</v>
      </c>
      <c r="S1950" t="s">
        <v>435</v>
      </c>
      <c r="T1950" t="s">
        <v>41</v>
      </c>
      <c r="U1950" t="s">
        <v>32</v>
      </c>
      <c r="V1950">
        <v>3553</v>
      </c>
      <c r="W1950">
        <v>4172</v>
      </c>
      <c r="X1950" t="s">
        <v>143</v>
      </c>
      <c r="Y1950" s="1">
        <v>0.85162990000000005</v>
      </c>
      <c r="AB1950" t="s">
        <v>435</v>
      </c>
      <c r="AC1950" t="s">
        <v>41</v>
      </c>
      <c r="AD1950" t="s">
        <v>27</v>
      </c>
      <c r="AF1950">
        <v>1021</v>
      </c>
      <c r="AG1950" t="s">
        <v>143</v>
      </c>
    </row>
    <row r="1951" spans="1:34" x14ac:dyDescent="0.35">
      <c r="A1951" t="s">
        <v>428</v>
      </c>
      <c r="B1951" t="s">
        <v>41</v>
      </c>
      <c r="C1951" t="s">
        <v>27</v>
      </c>
      <c r="D1951">
        <v>1279</v>
      </c>
      <c r="E1951">
        <v>2267</v>
      </c>
      <c r="F1951" t="s">
        <v>143</v>
      </c>
      <c r="G1951" s="1">
        <v>0.56418170000000001</v>
      </c>
      <c r="J1951" t="s">
        <v>437</v>
      </c>
      <c r="K1951" t="s">
        <v>41</v>
      </c>
      <c r="L1951" t="s">
        <v>26</v>
      </c>
      <c r="N1951">
        <v>801</v>
      </c>
      <c r="O1951" t="s">
        <v>143</v>
      </c>
      <c r="S1951" t="s">
        <v>435</v>
      </c>
      <c r="T1951" t="s">
        <v>41</v>
      </c>
      <c r="U1951" t="s">
        <v>703</v>
      </c>
      <c r="V1951">
        <v>3186</v>
      </c>
      <c r="W1951">
        <v>5881</v>
      </c>
      <c r="X1951" t="s">
        <v>143</v>
      </c>
      <c r="Y1951" s="1">
        <v>0.54174460000000002</v>
      </c>
      <c r="AB1951" t="s">
        <v>436</v>
      </c>
      <c r="AC1951" t="s">
        <v>41</v>
      </c>
      <c r="AD1951" t="s">
        <v>32</v>
      </c>
      <c r="AE1951">
        <v>2439</v>
      </c>
      <c r="AF1951">
        <v>4638</v>
      </c>
      <c r="AG1951" t="s">
        <v>143</v>
      </c>
      <c r="AH1951" s="1">
        <v>0.52587320000000004</v>
      </c>
    </row>
    <row r="1952" spans="1:34" x14ac:dyDescent="0.35">
      <c r="A1952" t="s">
        <v>429</v>
      </c>
      <c r="B1952" t="s">
        <v>41</v>
      </c>
      <c r="C1952" t="s">
        <v>27</v>
      </c>
      <c r="D1952">
        <v>1388</v>
      </c>
      <c r="E1952">
        <v>3127</v>
      </c>
      <c r="F1952" t="s">
        <v>143</v>
      </c>
      <c r="G1952" s="1">
        <v>0.44387589999999999</v>
      </c>
      <c r="J1952" t="s">
        <v>438</v>
      </c>
      <c r="K1952" t="s">
        <v>41</v>
      </c>
      <c r="L1952" t="s">
        <v>28</v>
      </c>
      <c r="M1952">
        <v>2083</v>
      </c>
      <c r="N1952">
        <v>2382</v>
      </c>
      <c r="O1952" t="s">
        <v>143</v>
      </c>
      <c r="P1952" s="1">
        <v>0.87447520000000001</v>
      </c>
      <c r="S1952" t="s">
        <v>435</v>
      </c>
      <c r="T1952" t="s">
        <v>41</v>
      </c>
      <c r="U1952" t="s">
        <v>28</v>
      </c>
      <c r="V1952">
        <v>119</v>
      </c>
      <c r="W1952">
        <v>813</v>
      </c>
      <c r="X1952" t="s">
        <v>143</v>
      </c>
      <c r="Y1952" s="1">
        <v>0.14637149999999999</v>
      </c>
      <c r="AB1952" t="s">
        <v>436</v>
      </c>
      <c r="AC1952" t="s">
        <v>41</v>
      </c>
      <c r="AD1952" t="s">
        <v>703</v>
      </c>
      <c r="AE1952">
        <v>516</v>
      </c>
      <c r="AF1952">
        <v>9036</v>
      </c>
      <c r="AG1952" t="s">
        <v>143</v>
      </c>
      <c r="AH1952" s="1">
        <v>5.71049E-2</v>
      </c>
    </row>
    <row r="1953" spans="1:34" x14ac:dyDescent="0.35">
      <c r="A1953" t="s">
        <v>430</v>
      </c>
      <c r="B1953" t="s">
        <v>41</v>
      </c>
      <c r="C1953" t="s">
        <v>27</v>
      </c>
      <c r="D1953">
        <v>1469</v>
      </c>
      <c r="E1953">
        <v>2436</v>
      </c>
      <c r="F1953" t="s">
        <v>143</v>
      </c>
      <c r="G1953" s="1">
        <v>0.60303779999999996</v>
      </c>
      <c r="J1953" t="s">
        <v>438</v>
      </c>
      <c r="K1953" t="s">
        <v>41</v>
      </c>
      <c r="L1953" t="s">
        <v>32</v>
      </c>
      <c r="M1953">
        <v>4650</v>
      </c>
      <c r="N1953">
        <v>5413</v>
      </c>
      <c r="O1953" t="s">
        <v>143</v>
      </c>
      <c r="P1953" s="1">
        <v>0.85904309999999995</v>
      </c>
      <c r="S1953" t="s">
        <v>435</v>
      </c>
      <c r="T1953" t="s">
        <v>41</v>
      </c>
      <c r="U1953" t="s">
        <v>27</v>
      </c>
      <c r="V1953">
        <v>1</v>
      </c>
      <c r="W1953">
        <v>1021</v>
      </c>
      <c r="X1953" t="s">
        <v>143</v>
      </c>
      <c r="Y1953" s="1">
        <v>9.7940000000000006E-4</v>
      </c>
      <c r="AB1953" t="s">
        <v>436</v>
      </c>
      <c r="AC1953" t="s">
        <v>41</v>
      </c>
      <c r="AD1953" t="s">
        <v>26</v>
      </c>
      <c r="AF1953">
        <v>846</v>
      </c>
      <c r="AG1953" t="s">
        <v>143</v>
      </c>
    </row>
    <row r="1954" spans="1:34" x14ac:dyDescent="0.35">
      <c r="A1954" t="s">
        <v>431</v>
      </c>
      <c r="B1954" t="s">
        <v>41</v>
      </c>
      <c r="C1954" t="s">
        <v>27</v>
      </c>
      <c r="D1954">
        <v>1459</v>
      </c>
      <c r="E1954">
        <v>2310</v>
      </c>
      <c r="F1954" t="s">
        <v>143</v>
      </c>
      <c r="G1954" s="1">
        <v>0.63160179999999999</v>
      </c>
      <c r="J1954" t="s">
        <v>438</v>
      </c>
      <c r="K1954" t="s">
        <v>41</v>
      </c>
      <c r="L1954" t="s">
        <v>703</v>
      </c>
      <c r="M1954">
        <v>14807</v>
      </c>
      <c r="N1954">
        <v>17453</v>
      </c>
      <c r="O1954" t="s">
        <v>143</v>
      </c>
      <c r="P1954" s="1">
        <v>0.84839279999999995</v>
      </c>
      <c r="S1954" t="s">
        <v>435</v>
      </c>
      <c r="T1954" t="s">
        <v>41</v>
      </c>
      <c r="U1954" t="s">
        <v>26</v>
      </c>
      <c r="W1954">
        <v>570</v>
      </c>
      <c r="X1954" t="s">
        <v>143</v>
      </c>
      <c r="AB1954" t="s">
        <v>436</v>
      </c>
      <c r="AC1954" t="s">
        <v>41</v>
      </c>
      <c r="AD1954" t="s">
        <v>28</v>
      </c>
      <c r="AF1954">
        <v>1391</v>
      </c>
      <c r="AG1954" t="s">
        <v>143</v>
      </c>
    </row>
    <row r="1955" spans="1:34" x14ac:dyDescent="0.35">
      <c r="A1955" t="s">
        <v>432</v>
      </c>
      <c r="B1955" t="s">
        <v>41</v>
      </c>
      <c r="C1955" t="s">
        <v>27</v>
      </c>
      <c r="D1955">
        <v>1455</v>
      </c>
      <c r="E1955">
        <v>2582</v>
      </c>
      <c r="F1955" t="s">
        <v>143</v>
      </c>
      <c r="G1955" s="1">
        <v>0.56351669999999998</v>
      </c>
      <c r="J1955" t="s">
        <v>438</v>
      </c>
      <c r="K1955" t="s">
        <v>41</v>
      </c>
      <c r="L1955" t="s">
        <v>27</v>
      </c>
      <c r="M1955">
        <v>1292</v>
      </c>
      <c r="N1955">
        <v>2617</v>
      </c>
      <c r="O1955" t="s">
        <v>143</v>
      </c>
      <c r="P1955" s="1">
        <v>0.4936951</v>
      </c>
      <c r="S1955" t="s">
        <v>436</v>
      </c>
      <c r="T1955" t="s">
        <v>41</v>
      </c>
      <c r="U1955" t="s">
        <v>32</v>
      </c>
      <c r="V1955">
        <v>3829</v>
      </c>
      <c r="W1955">
        <v>4638</v>
      </c>
      <c r="X1955" t="s">
        <v>143</v>
      </c>
      <c r="Y1955" s="1">
        <v>0.82557139999999996</v>
      </c>
      <c r="AB1955" t="s">
        <v>436</v>
      </c>
      <c r="AC1955" t="s">
        <v>41</v>
      </c>
      <c r="AD1955" t="s">
        <v>27</v>
      </c>
      <c r="AF1955">
        <v>1668</v>
      </c>
      <c r="AG1955" t="s">
        <v>143</v>
      </c>
    </row>
    <row r="1956" spans="1:34" x14ac:dyDescent="0.35">
      <c r="A1956" t="s">
        <v>433</v>
      </c>
      <c r="B1956" t="s">
        <v>41</v>
      </c>
      <c r="C1956" t="s">
        <v>27</v>
      </c>
      <c r="D1956">
        <v>1505</v>
      </c>
      <c r="E1956">
        <v>1827</v>
      </c>
      <c r="F1956" t="s">
        <v>143</v>
      </c>
      <c r="G1956" s="1">
        <v>0.82375480000000001</v>
      </c>
      <c r="J1956" t="s">
        <v>438</v>
      </c>
      <c r="K1956" t="s">
        <v>41</v>
      </c>
      <c r="L1956" t="s">
        <v>26</v>
      </c>
      <c r="M1956">
        <v>1</v>
      </c>
      <c r="N1956">
        <v>1492</v>
      </c>
      <c r="O1956" t="s">
        <v>143</v>
      </c>
      <c r="P1956" s="1">
        <v>6.7020000000000003E-4</v>
      </c>
      <c r="S1956" t="s">
        <v>436</v>
      </c>
      <c r="T1956" t="s">
        <v>41</v>
      </c>
      <c r="U1956" t="s">
        <v>703</v>
      </c>
      <c r="V1956">
        <v>4923</v>
      </c>
      <c r="W1956">
        <v>9036</v>
      </c>
      <c r="X1956" t="s">
        <v>143</v>
      </c>
      <c r="Y1956" s="1">
        <v>0.54482070000000005</v>
      </c>
      <c r="AB1956" t="s">
        <v>437</v>
      </c>
      <c r="AC1956" t="s">
        <v>41</v>
      </c>
      <c r="AD1956" t="s">
        <v>32</v>
      </c>
      <c r="AE1956">
        <v>1228</v>
      </c>
      <c r="AF1956">
        <v>2957</v>
      </c>
      <c r="AG1956" t="s">
        <v>143</v>
      </c>
      <c r="AH1956" s="1">
        <v>0.41528579999999998</v>
      </c>
    </row>
    <row r="1957" spans="1:34" x14ac:dyDescent="0.35">
      <c r="A1957" t="s">
        <v>434</v>
      </c>
      <c r="B1957" t="s">
        <v>41</v>
      </c>
      <c r="C1957" t="s">
        <v>27</v>
      </c>
      <c r="D1957">
        <v>1431</v>
      </c>
      <c r="E1957">
        <v>2019</v>
      </c>
      <c r="F1957" t="s">
        <v>143</v>
      </c>
      <c r="G1957" s="1">
        <v>0.70876669999999997</v>
      </c>
      <c r="J1957" t="s">
        <v>439</v>
      </c>
      <c r="K1957" t="s">
        <v>41</v>
      </c>
      <c r="L1957" t="s">
        <v>28</v>
      </c>
      <c r="M1957">
        <v>209</v>
      </c>
      <c r="N1957">
        <v>230</v>
      </c>
      <c r="O1957" t="s">
        <v>143</v>
      </c>
      <c r="P1957" s="1">
        <v>0.90869560000000005</v>
      </c>
      <c r="S1957" t="s">
        <v>436</v>
      </c>
      <c r="T1957" t="s">
        <v>41</v>
      </c>
      <c r="U1957" t="s">
        <v>28</v>
      </c>
      <c r="V1957">
        <v>307</v>
      </c>
      <c r="W1957">
        <v>1391</v>
      </c>
      <c r="X1957" t="s">
        <v>143</v>
      </c>
      <c r="Y1957" s="1">
        <v>0.2207045</v>
      </c>
      <c r="AB1957" t="s">
        <v>437</v>
      </c>
      <c r="AC1957" t="s">
        <v>41</v>
      </c>
      <c r="AD1957" t="s">
        <v>703</v>
      </c>
      <c r="AE1957">
        <v>365</v>
      </c>
      <c r="AF1957">
        <v>6938</v>
      </c>
      <c r="AG1957" t="s">
        <v>143</v>
      </c>
      <c r="AH1957" s="1">
        <v>5.2608799999999997E-2</v>
      </c>
    </row>
    <row r="1958" spans="1:34" x14ac:dyDescent="0.35">
      <c r="A1958" t="s">
        <v>435</v>
      </c>
      <c r="B1958" t="s">
        <v>41</v>
      </c>
      <c r="C1958" t="s">
        <v>27</v>
      </c>
      <c r="D1958">
        <v>672</v>
      </c>
      <c r="E1958">
        <v>1021</v>
      </c>
      <c r="F1958" t="s">
        <v>143</v>
      </c>
      <c r="G1958" s="1">
        <v>0.65817829999999999</v>
      </c>
      <c r="J1958" t="s">
        <v>439</v>
      </c>
      <c r="K1958" t="s">
        <v>41</v>
      </c>
      <c r="L1958" t="s">
        <v>32</v>
      </c>
      <c r="M1958">
        <v>228</v>
      </c>
      <c r="N1958">
        <v>268</v>
      </c>
      <c r="O1958" t="s">
        <v>143</v>
      </c>
      <c r="P1958" s="1">
        <v>0.85074629999999996</v>
      </c>
      <c r="S1958" t="s">
        <v>436</v>
      </c>
      <c r="T1958" t="s">
        <v>41</v>
      </c>
      <c r="U1958" t="s">
        <v>27</v>
      </c>
      <c r="V1958">
        <v>1</v>
      </c>
      <c r="W1958">
        <v>1668</v>
      </c>
      <c r="X1958" t="s">
        <v>143</v>
      </c>
      <c r="Y1958" s="1">
        <v>5.9949999999999999E-4</v>
      </c>
      <c r="AB1958" t="s">
        <v>437</v>
      </c>
      <c r="AC1958" t="s">
        <v>41</v>
      </c>
      <c r="AD1958" t="s">
        <v>28</v>
      </c>
      <c r="AE1958">
        <v>2</v>
      </c>
      <c r="AF1958">
        <v>1034</v>
      </c>
      <c r="AG1958" t="s">
        <v>143</v>
      </c>
      <c r="AH1958" s="1">
        <v>1.9342000000000001E-3</v>
      </c>
    </row>
    <row r="1959" spans="1:34" x14ac:dyDescent="0.35">
      <c r="A1959" t="s">
        <v>436</v>
      </c>
      <c r="B1959" t="s">
        <v>41</v>
      </c>
      <c r="C1959" t="s">
        <v>27</v>
      </c>
      <c r="D1959">
        <v>1148</v>
      </c>
      <c r="E1959">
        <v>1668</v>
      </c>
      <c r="F1959" t="s">
        <v>143</v>
      </c>
      <c r="G1959" s="1">
        <v>0.68824940000000001</v>
      </c>
      <c r="J1959" t="s">
        <v>439</v>
      </c>
      <c r="K1959" t="s">
        <v>41</v>
      </c>
      <c r="L1959" t="s">
        <v>703</v>
      </c>
      <c r="M1959">
        <v>1500</v>
      </c>
      <c r="N1959">
        <v>1851</v>
      </c>
      <c r="O1959" t="s">
        <v>143</v>
      </c>
      <c r="P1959" s="1">
        <v>0.8103728</v>
      </c>
      <c r="S1959" t="s">
        <v>436</v>
      </c>
      <c r="T1959" t="s">
        <v>41</v>
      </c>
      <c r="U1959" t="s">
        <v>26</v>
      </c>
      <c r="W1959">
        <v>846</v>
      </c>
      <c r="X1959" t="s">
        <v>143</v>
      </c>
      <c r="AB1959" t="s">
        <v>437</v>
      </c>
      <c r="AC1959" t="s">
        <v>41</v>
      </c>
      <c r="AD1959" t="s">
        <v>26</v>
      </c>
      <c r="AF1959">
        <v>801</v>
      </c>
      <c r="AG1959" t="s">
        <v>143</v>
      </c>
    </row>
    <row r="1960" spans="1:34" x14ac:dyDescent="0.35">
      <c r="A1960" t="s">
        <v>437</v>
      </c>
      <c r="B1960" t="s">
        <v>41</v>
      </c>
      <c r="C1960" t="s">
        <v>27</v>
      </c>
      <c r="D1960">
        <v>728</v>
      </c>
      <c r="E1960">
        <v>1194</v>
      </c>
      <c r="F1960" t="s">
        <v>143</v>
      </c>
      <c r="G1960" s="1">
        <v>0.60971520000000001</v>
      </c>
      <c r="J1960" t="s">
        <v>439</v>
      </c>
      <c r="K1960" t="s">
        <v>41</v>
      </c>
      <c r="L1960" t="s">
        <v>27</v>
      </c>
      <c r="M1960">
        <v>139</v>
      </c>
      <c r="N1960">
        <v>319</v>
      </c>
      <c r="O1960" t="s">
        <v>143</v>
      </c>
      <c r="P1960" s="1">
        <v>0.43573669999999998</v>
      </c>
      <c r="S1960" t="s">
        <v>437</v>
      </c>
      <c r="T1960" t="s">
        <v>41</v>
      </c>
      <c r="U1960" t="s">
        <v>32</v>
      </c>
      <c r="V1960">
        <v>2322</v>
      </c>
      <c r="W1960">
        <v>2957</v>
      </c>
      <c r="X1960" t="s">
        <v>143</v>
      </c>
      <c r="Y1960" s="1">
        <v>0.78525529999999999</v>
      </c>
      <c r="AB1960" t="s">
        <v>437</v>
      </c>
      <c r="AC1960" t="s">
        <v>41</v>
      </c>
      <c r="AD1960" t="s">
        <v>27</v>
      </c>
      <c r="AF1960">
        <v>1194</v>
      </c>
      <c r="AG1960" t="s">
        <v>143</v>
      </c>
    </row>
    <row r="1961" spans="1:34" x14ac:dyDescent="0.35">
      <c r="A1961" t="s">
        <v>438</v>
      </c>
      <c r="B1961" t="s">
        <v>41</v>
      </c>
      <c r="C1961" t="s">
        <v>27</v>
      </c>
      <c r="D1961">
        <v>1684</v>
      </c>
      <c r="E1961">
        <v>2617</v>
      </c>
      <c r="F1961" t="s">
        <v>143</v>
      </c>
      <c r="G1961" s="1">
        <v>0.64348490000000003</v>
      </c>
      <c r="J1961" t="s">
        <v>439</v>
      </c>
      <c r="K1961" t="s">
        <v>41</v>
      </c>
      <c r="L1961" t="s">
        <v>26</v>
      </c>
      <c r="N1961">
        <v>299</v>
      </c>
      <c r="O1961" t="s">
        <v>143</v>
      </c>
      <c r="S1961" t="s">
        <v>437</v>
      </c>
      <c r="T1961" t="s">
        <v>41</v>
      </c>
      <c r="U1961" t="s">
        <v>703</v>
      </c>
      <c r="V1961">
        <v>3578</v>
      </c>
      <c r="W1961">
        <v>6938</v>
      </c>
      <c r="X1961" t="s">
        <v>143</v>
      </c>
      <c r="Y1961" s="1">
        <v>0.51571060000000002</v>
      </c>
      <c r="AB1961" t="s">
        <v>438</v>
      </c>
      <c r="AC1961" t="s">
        <v>41</v>
      </c>
      <c r="AD1961" t="s">
        <v>32</v>
      </c>
      <c r="AE1961">
        <v>2033</v>
      </c>
      <c r="AF1961">
        <v>5413</v>
      </c>
      <c r="AG1961" t="s">
        <v>143</v>
      </c>
      <c r="AH1961" s="1">
        <v>0.3755773</v>
      </c>
    </row>
    <row r="1962" spans="1:34" x14ac:dyDescent="0.35">
      <c r="A1962" t="s">
        <v>439</v>
      </c>
      <c r="B1962" t="s">
        <v>41</v>
      </c>
      <c r="C1962" t="s">
        <v>27</v>
      </c>
      <c r="D1962">
        <v>194</v>
      </c>
      <c r="E1962">
        <v>319</v>
      </c>
      <c r="F1962" t="s">
        <v>143</v>
      </c>
      <c r="G1962" s="1">
        <v>0.60815050000000004</v>
      </c>
      <c r="J1962" t="s">
        <v>440</v>
      </c>
      <c r="K1962" t="s">
        <v>41</v>
      </c>
      <c r="L1962" t="s">
        <v>32</v>
      </c>
      <c r="M1962">
        <v>5251</v>
      </c>
      <c r="N1962">
        <v>5749</v>
      </c>
      <c r="O1962" t="s">
        <v>143</v>
      </c>
      <c r="P1962" s="1">
        <v>0.91337619999999997</v>
      </c>
      <c r="S1962" t="s">
        <v>437</v>
      </c>
      <c r="T1962" t="s">
        <v>41</v>
      </c>
      <c r="U1962" t="s">
        <v>28</v>
      </c>
      <c r="V1962">
        <v>222</v>
      </c>
      <c r="W1962">
        <v>1034</v>
      </c>
      <c r="X1962" t="s">
        <v>143</v>
      </c>
      <c r="Y1962" s="1">
        <v>0.21470020000000001</v>
      </c>
      <c r="AB1962" t="s">
        <v>438</v>
      </c>
      <c r="AC1962" t="s">
        <v>41</v>
      </c>
      <c r="AD1962" t="s">
        <v>703</v>
      </c>
      <c r="AE1962">
        <v>831</v>
      </c>
      <c r="AF1962">
        <v>17453</v>
      </c>
      <c r="AG1962" t="s">
        <v>143</v>
      </c>
      <c r="AH1962" s="1">
        <v>4.7613599999999999E-2</v>
      </c>
    </row>
    <row r="1963" spans="1:34" x14ac:dyDescent="0.35">
      <c r="A1963" t="s">
        <v>440</v>
      </c>
      <c r="B1963" t="s">
        <v>41</v>
      </c>
      <c r="C1963" t="s">
        <v>27</v>
      </c>
      <c r="D1963">
        <v>932</v>
      </c>
      <c r="E1963">
        <v>1753</v>
      </c>
      <c r="F1963" t="s">
        <v>143</v>
      </c>
      <c r="G1963" s="1">
        <v>0.53166000000000002</v>
      </c>
      <c r="J1963" t="s">
        <v>440</v>
      </c>
      <c r="K1963" t="s">
        <v>41</v>
      </c>
      <c r="L1963" t="s">
        <v>703</v>
      </c>
      <c r="M1963">
        <v>12780</v>
      </c>
      <c r="N1963">
        <v>14244</v>
      </c>
      <c r="O1963" t="s">
        <v>143</v>
      </c>
      <c r="P1963" s="1">
        <v>0.89721989999999996</v>
      </c>
      <c r="S1963" t="s">
        <v>437</v>
      </c>
      <c r="T1963" t="s">
        <v>41</v>
      </c>
      <c r="U1963" t="s">
        <v>26</v>
      </c>
      <c r="W1963">
        <v>801</v>
      </c>
      <c r="X1963" t="s">
        <v>143</v>
      </c>
      <c r="AB1963" t="s">
        <v>438</v>
      </c>
      <c r="AC1963" t="s">
        <v>41</v>
      </c>
      <c r="AD1963" t="s">
        <v>28</v>
      </c>
      <c r="AE1963">
        <v>1</v>
      </c>
      <c r="AF1963">
        <v>2382</v>
      </c>
      <c r="AG1963" t="s">
        <v>143</v>
      </c>
      <c r="AH1963" s="1">
        <v>4.1980000000000001E-4</v>
      </c>
    </row>
    <row r="1964" spans="1:34" x14ac:dyDescent="0.35">
      <c r="A1964" t="s">
        <v>441</v>
      </c>
      <c r="B1964" t="s">
        <v>41</v>
      </c>
      <c r="C1964" t="s">
        <v>27</v>
      </c>
      <c r="D1964">
        <v>998</v>
      </c>
      <c r="E1964">
        <v>1566</v>
      </c>
      <c r="F1964" t="s">
        <v>143</v>
      </c>
      <c r="G1964" s="1">
        <v>0.63729239999999998</v>
      </c>
      <c r="J1964" t="s">
        <v>440</v>
      </c>
      <c r="K1964" t="s">
        <v>41</v>
      </c>
      <c r="L1964" t="s">
        <v>28</v>
      </c>
      <c r="M1964">
        <v>1331</v>
      </c>
      <c r="N1964">
        <v>1572</v>
      </c>
      <c r="O1964" t="s">
        <v>143</v>
      </c>
      <c r="P1964" s="1">
        <v>0.84669209999999995</v>
      </c>
      <c r="S1964" t="s">
        <v>437</v>
      </c>
      <c r="T1964" t="s">
        <v>41</v>
      </c>
      <c r="U1964" t="s">
        <v>27</v>
      </c>
      <c r="W1964">
        <v>1194</v>
      </c>
      <c r="X1964" t="s">
        <v>143</v>
      </c>
      <c r="AB1964" t="s">
        <v>438</v>
      </c>
      <c r="AC1964" t="s">
        <v>41</v>
      </c>
      <c r="AD1964" t="s">
        <v>26</v>
      </c>
      <c r="AF1964">
        <v>1492</v>
      </c>
      <c r="AG1964" t="s">
        <v>143</v>
      </c>
    </row>
    <row r="1965" spans="1:34" x14ac:dyDescent="0.35">
      <c r="A1965" t="s">
        <v>442</v>
      </c>
      <c r="B1965" t="s">
        <v>41</v>
      </c>
      <c r="C1965" t="s">
        <v>27</v>
      </c>
      <c r="D1965">
        <v>379</v>
      </c>
      <c r="E1965">
        <v>769</v>
      </c>
      <c r="F1965" t="s">
        <v>143</v>
      </c>
      <c r="G1965" s="1">
        <v>0.49284790000000001</v>
      </c>
      <c r="J1965" t="s">
        <v>440</v>
      </c>
      <c r="K1965" t="s">
        <v>41</v>
      </c>
      <c r="L1965" t="s">
        <v>27</v>
      </c>
      <c r="M1965">
        <v>647</v>
      </c>
      <c r="N1965">
        <v>1753</v>
      </c>
      <c r="O1965" t="s">
        <v>143</v>
      </c>
      <c r="P1965" s="1">
        <v>0.36908160000000001</v>
      </c>
      <c r="S1965" t="s">
        <v>438</v>
      </c>
      <c r="T1965" t="s">
        <v>41</v>
      </c>
      <c r="U1965" t="s">
        <v>32</v>
      </c>
      <c r="V1965">
        <v>4163</v>
      </c>
      <c r="W1965">
        <v>5413</v>
      </c>
      <c r="X1965" t="s">
        <v>143</v>
      </c>
      <c r="Y1965" s="1">
        <v>0.76907440000000005</v>
      </c>
      <c r="AB1965" t="s">
        <v>438</v>
      </c>
      <c r="AC1965" t="s">
        <v>41</v>
      </c>
      <c r="AD1965" t="s">
        <v>27</v>
      </c>
      <c r="AF1965">
        <v>2617</v>
      </c>
      <c r="AG1965" t="s">
        <v>143</v>
      </c>
    </row>
    <row r="1966" spans="1:34" x14ac:dyDescent="0.35">
      <c r="A1966" t="s">
        <v>443</v>
      </c>
      <c r="B1966" t="s">
        <v>41</v>
      </c>
      <c r="C1966" t="s">
        <v>27</v>
      </c>
      <c r="D1966">
        <v>1286</v>
      </c>
      <c r="E1966">
        <v>2541</v>
      </c>
      <c r="F1966" t="s">
        <v>143</v>
      </c>
      <c r="G1966" s="1">
        <v>0.50609990000000005</v>
      </c>
      <c r="J1966" t="s">
        <v>440</v>
      </c>
      <c r="K1966" t="s">
        <v>41</v>
      </c>
      <c r="L1966" t="s">
        <v>26</v>
      </c>
      <c r="N1966">
        <v>1224</v>
      </c>
      <c r="O1966" t="s">
        <v>143</v>
      </c>
      <c r="S1966" t="s">
        <v>438</v>
      </c>
      <c r="T1966" t="s">
        <v>41</v>
      </c>
      <c r="U1966" t="s">
        <v>703</v>
      </c>
      <c r="V1966">
        <v>8902</v>
      </c>
      <c r="W1966">
        <v>17453</v>
      </c>
      <c r="X1966" t="s">
        <v>143</v>
      </c>
      <c r="Y1966" s="1">
        <v>0.51005560000000005</v>
      </c>
      <c r="AB1966" t="s">
        <v>439</v>
      </c>
      <c r="AC1966" t="s">
        <v>41</v>
      </c>
      <c r="AD1966" t="s">
        <v>32</v>
      </c>
      <c r="AE1966">
        <v>66</v>
      </c>
      <c r="AF1966">
        <v>268</v>
      </c>
      <c r="AG1966" t="s">
        <v>143</v>
      </c>
      <c r="AH1966" s="1">
        <v>0.24626870000000001</v>
      </c>
    </row>
    <row r="1967" spans="1:34" x14ac:dyDescent="0.35">
      <c r="A1967" t="s">
        <v>444</v>
      </c>
      <c r="B1967" t="s">
        <v>41</v>
      </c>
      <c r="C1967" t="s">
        <v>27</v>
      </c>
      <c r="D1967">
        <v>901</v>
      </c>
      <c r="E1967">
        <v>2248</v>
      </c>
      <c r="F1967" t="s">
        <v>143</v>
      </c>
      <c r="G1967" s="1">
        <v>0.40080070000000001</v>
      </c>
      <c r="J1967" t="s">
        <v>441</v>
      </c>
      <c r="K1967" t="s">
        <v>41</v>
      </c>
      <c r="L1967" t="s">
        <v>32</v>
      </c>
      <c r="M1967">
        <v>4259</v>
      </c>
      <c r="N1967">
        <v>4717</v>
      </c>
      <c r="O1967" t="s">
        <v>143</v>
      </c>
      <c r="P1967" s="1">
        <v>0.90290440000000005</v>
      </c>
      <c r="S1967" t="s">
        <v>438</v>
      </c>
      <c r="T1967" t="s">
        <v>41</v>
      </c>
      <c r="U1967" t="s">
        <v>28</v>
      </c>
      <c r="V1967">
        <v>483</v>
      </c>
      <c r="W1967">
        <v>2382</v>
      </c>
      <c r="X1967" t="s">
        <v>143</v>
      </c>
      <c r="Y1967" s="1">
        <v>0.2027708</v>
      </c>
      <c r="AB1967" t="s">
        <v>439</v>
      </c>
      <c r="AC1967" t="s">
        <v>41</v>
      </c>
      <c r="AD1967" t="s">
        <v>703</v>
      </c>
      <c r="AE1967">
        <v>44</v>
      </c>
      <c r="AF1967">
        <v>1851</v>
      </c>
      <c r="AG1967" t="s">
        <v>143</v>
      </c>
      <c r="AH1967" s="1">
        <v>2.3770900000000001E-2</v>
      </c>
    </row>
    <row r="1968" spans="1:34" x14ac:dyDescent="0.35">
      <c r="A1968" t="s">
        <v>445</v>
      </c>
      <c r="B1968" t="s">
        <v>41</v>
      </c>
      <c r="C1968" t="s">
        <v>27</v>
      </c>
      <c r="D1968">
        <v>1879</v>
      </c>
      <c r="E1968">
        <v>3797</v>
      </c>
      <c r="F1968" t="s">
        <v>143</v>
      </c>
      <c r="G1968" s="1">
        <v>0.49486439999999998</v>
      </c>
      <c r="J1968" t="s">
        <v>441</v>
      </c>
      <c r="K1968" t="s">
        <v>41</v>
      </c>
      <c r="L1968" t="s">
        <v>28</v>
      </c>
      <c r="M1968">
        <v>1093</v>
      </c>
      <c r="N1968">
        <v>1356</v>
      </c>
      <c r="O1968" t="s">
        <v>143</v>
      </c>
      <c r="P1968" s="1">
        <v>0.80604719999999996</v>
      </c>
      <c r="S1968" t="s">
        <v>438</v>
      </c>
      <c r="T1968" t="s">
        <v>41</v>
      </c>
      <c r="U1968" t="s">
        <v>26</v>
      </c>
      <c r="W1968">
        <v>1492</v>
      </c>
      <c r="X1968" t="s">
        <v>143</v>
      </c>
      <c r="AB1968" t="s">
        <v>439</v>
      </c>
      <c r="AC1968" t="s">
        <v>41</v>
      </c>
      <c r="AD1968" t="s">
        <v>26</v>
      </c>
      <c r="AF1968">
        <v>299</v>
      </c>
      <c r="AG1968" t="s">
        <v>143</v>
      </c>
    </row>
    <row r="1969" spans="1:34" x14ac:dyDescent="0.35">
      <c r="A1969" t="s">
        <v>446</v>
      </c>
      <c r="B1969" t="s">
        <v>41</v>
      </c>
      <c r="C1969" t="s">
        <v>27</v>
      </c>
      <c r="D1969">
        <v>70</v>
      </c>
      <c r="E1969">
        <v>126</v>
      </c>
      <c r="F1969" t="s">
        <v>143</v>
      </c>
      <c r="G1969" s="1">
        <v>0.55555560000000004</v>
      </c>
      <c r="J1969" t="s">
        <v>441</v>
      </c>
      <c r="K1969" t="s">
        <v>41</v>
      </c>
      <c r="L1969" t="s">
        <v>703</v>
      </c>
      <c r="M1969">
        <v>8417</v>
      </c>
      <c r="N1969">
        <v>10749</v>
      </c>
      <c r="O1969" t="s">
        <v>143</v>
      </c>
      <c r="P1969" s="1">
        <v>0.78304960000000001</v>
      </c>
      <c r="S1969" t="s">
        <v>438</v>
      </c>
      <c r="T1969" t="s">
        <v>41</v>
      </c>
      <c r="U1969" t="s">
        <v>27</v>
      </c>
      <c r="W1969">
        <v>2617</v>
      </c>
      <c r="X1969" t="s">
        <v>143</v>
      </c>
      <c r="AB1969" t="s">
        <v>439</v>
      </c>
      <c r="AC1969" t="s">
        <v>41</v>
      </c>
      <c r="AD1969" t="s">
        <v>28</v>
      </c>
      <c r="AF1969">
        <v>230</v>
      </c>
      <c r="AG1969" t="s">
        <v>143</v>
      </c>
    </row>
    <row r="1970" spans="1:34" x14ac:dyDescent="0.35">
      <c r="A1970" t="s">
        <v>447</v>
      </c>
      <c r="B1970" t="s">
        <v>41</v>
      </c>
      <c r="C1970" t="s">
        <v>27</v>
      </c>
      <c r="D1970">
        <v>753</v>
      </c>
      <c r="E1970">
        <v>1489</v>
      </c>
      <c r="F1970" t="s">
        <v>143</v>
      </c>
      <c r="G1970" s="1">
        <v>0.50570850000000001</v>
      </c>
      <c r="J1970" t="s">
        <v>441</v>
      </c>
      <c r="K1970" t="s">
        <v>41</v>
      </c>
      <c r="L1970" t="s">
        <v>27</v>
      </c>
      <c r="M1970">
        <v>803</v>
      </c>
      <c r="N1970">
        <v>1566</v>
      </c>
      <c r="O1970" t="s">
        <v>143</v>
      </c>
      <c r="P1970" s="1">
        <v>0.51277139999999999</v>
      </c>
      <c r="S1970" t="s">
        <v>439</v>
      </c>
      <c r="T1970" t="s">
        <v>41</v>
      </c>
      <c r="U1970" t="s">
        <v>32</v>
      </c>
      <c r="V1970">
        <v>168</v>
      </c>
      <c r="W1970">
        <v>268</v>
      </c>
      <c r="X1970" t="s">
        <v>143</v>
      </c>
      <c r="Y1970" s="1">
        <v>0.62686569999999997</v>
      </c>
      <c r="AB1970" t="s">
        <v>439</v>
      </c>
      <c r="AC1970" t="s">
        <v>41</v>
      </c>
      <c r="AD1970" t="s">
        <v>27</v>
      </c>
      <c r="AF1970">
        <v>319</v>
      </c>
      <c r="AG1970" t="s">
        <v>143</v>
      </c>
    </row>
    <row r="1971" spans="1:34" x14ac:dyDescent="0.35">
      <c r="A1971" t="s">
        <v>448</v>
      </c>
      <c r="B1971" t="s">
        <v>41</v>
      </c>
      <c r="C1971" t="s">
        <v>27</v>
      </c>
      <c r="D1971">
        <v>780</v>
      </c>
      <c r="E1971">
        <v>1735</v>
      </c>
      <c r="F1971" t="s">
        <v>143</v>
      </c>
      <c r="G1971" s="1">
        <v>0.44956770000000001</v>
      </c>
      <c r="J1971" t="s">
        <v>441</v>
      </c>
      <c r="K1971" t="s">
        <v>41</v>
      </c>
      <c r="L1971" t="s">
        <v>26</v>
      </c>
      <c r="N1971">
        <v>992</v>
      </c>
      <c r="O1971" t="s">
        <v>143</v>
      </c>
      <c r="S1971" t="s">
        <v>439</v>
      </c>
      <c r="T1971" t="s">
        <v>41</v>
      </c>
      <c r="U1971" t="s">
        <v>703</v>
      </c>
      <c r="V1971">
        <v>737</v>
      </c>
      <c r="W1971">
        <v>1851</v>
      </c>
      <c r="X1971" t="s">
        <v>143</v>
      </c>
      <c r="Y1971" s="1">
        <v>0.39816319999999999</v>
      </c>
      <c r="AB1971" t="s">
        <v>440</v>
      </c>
      <c r="AC1971" t="s">
        <v>41</v>
      </c>
      <c r="AD1971" t="s">
        <v>32</v>
      </c>
      <c r="AE1971">
        <v>2231</v>
      </c>
      <c r="AF1971">
        <v>5749</v>
      </c>
      <c r="AG1971" t="s">
        <v>143</v>
      </c>
      <c r="AH1971" s="1">
        <v>0.38806750000000001</v>
      </c>
    </row>
    <row r="1972" spans="1:34" x14ac:dyDescent="0.35">
      <c r="A1972" t="s">
        <v>449</v>
      </c>
      <c r="B1972" t="s">
        <v>41</v>
      </c>
      <c r="C1972" t="s">
        <v>27</v>
      </c>
      <c r="D1972">
        <v>276</v>
      </c>
      <c r="E1972">
        <v>666</v>
      </c>
      <c r="F1972" t="s">
        <v>143</v>
      </c>
      <c r="G1972" s="1">
        <v>0.41441440000000002</v>
      </c>
      <c r="J1972" t="s">
        <v>442</v>
      </c>
      <c r="K1972" t="s">
        <v>41</v>
      </c>
      <c r="L1972" t="s">
        <v>32</v>
      </c>
      <c r="M1972">
        <v>1900</v>
      </c>
      <c r="N1972">
        <v>2194</v>
      </c>
      <c r="O1972" t="s">
        <v>143</v>
      </c>
      <c r="P1972" s="1">
        <v>0.86599809999999999</v>
      </c>
      <c r="S1972" t="s">
        <v>439</v>
      </c>
      <c r="T1972" t="s">
        <v>41</v>
      </c>
      <c r="U1972" t="s">
        <v>28</v>
      </c>
      <c r="V1972">
        <v>32</v>
      </c>
      <c r="W1972">
        <v>230</v>
      </c>
      <c r="X1972" t="s">
        <v>143</v>
      </c>
      <c r="Y1972" s="1">
        <v>0.13913039999999999</v>
      </c>
      <c r="AB1972" t="s">
        <v>440</v>
      </c>
      <c r="AC1972" t="s">
        <v>41</v>
      </c>
      <c r="AD1972" t="s">
        <v>703</v>
      </c>
      <c r="AE1972">
        <v>482</v>
      </c>
      <c r="AF1972">
        <v>14244</v>
      </c>
      <c r="AG1972" t="s">
        <v>143</v>
      </c>
      <c r="AH1972" s="1">
        <v>3.3838800000000002E-2</v>
      </c>
    </row>
    <row r="1973" spans="1:34" x14ac:dyDescent="0.35">
      <c r="A1973" t="s">
        <v>450</v>
      </c>
      <c r="B1973" t="s">
        <v>41</v>
      </c>
      <c r="C1973" t="s">
        <v>27</v>
      </c>
      <c r="D1973">
        <v>685</v>
      </c>
      <c r="E1973">
        <v>1656</v>
      </c>
      <c r="F1973" t="s">
        <v>143</v>
      </c>
      <c r="G1973" s="1">
        <v>0.4136474</v>
      </c>
      <c r="J1973" t="s">
        <v>442</v>
      </c>
      <c r="K1973" t="s">
        <v>41</v>
      </c>
      <c r="L1973" t="s">
        <v>703</v>
      </c>
      <c r="M1973">
        <v>3941</v>
      </c>
      <c r="N1973">
        <v>4915</v>
      </c>
      <c r="O1973" t="s">
        <v>143</v>
      </c>
      <c r="P1973" s="1">
        <v>0.80183110000000002</v>
      </c>
      <c r="S1973" t="s">
        <v>439</v>
      </c>
      <c r="T1973" t="s">
        <v>41</v>
      </c>
      <c r="U1973" t="s">
        <v>26</v>
      </c>
      <c r="W1973">
        <v>299</v>
      </c>
      <c r="X1973" t="s">
        <v>143</v>
      </c>
      <c r="AB1973" t="s">
        <v>440</v>
      </c>
      <c r="AC1973" t="s">
        <v>41</v>
      </c>
      <c r="AD1973" t="s">
        <v>26</v>
      </c>
      <c r="AF1973">
        <v>1224</v>
      </c>
      <c r="AG1973" t="s">
        <v>143</v>
      </c>
    </row>
    <row r="1974" spans="1:34" x14ac:dyDescent="0.35">
      <c r="A1974" t="s">
        <v>451</v>
      </c>
      <c r="B1974" t="s">
        <v>41</v>
      </c>
      <c r="C1974" t="s">
        <v>27</v>
      </c>
      <c r="D1974">
        <v>1073</v>
      </c>
      <c r="E1974">
        <v>2131</v>
      </c>
      <c r="F1974" t="s">
        <v>143</v>
      </c>
      <c r="G1974" s="1">
        <v>0.50351950000000001</v>
      </c>
      <c r="J1974" t="s">
        <v>442</v>
      </c>
      <c r="K1974" t="s">
        <v>41</v>
      </c>
      <c r="L1974" t="s">
        <v>28</v>
      </c>
      <c r="M1974">
        <v>468</v>
      </c>
      <c r="N1974">
        <v>615</v>
      </c>
      <c r="O1974" t="s">
        <v>143</v>
      </c>
      <c r="P1974" s="1">
        <v>0.76097559999999997</v>
      </c>
      <c r="S1974" t="s">
        <v>439</v>
      </c>
      <c r="T1974" t="s">
        <v>41</v>
      </c>
      <c r="U1974" t="s">
        <v>27</v>
      </c>
      <c r="W1974">
        <v>319</v>
      </c>
      <c r="X1974" t="s">
        <v>143</v>
      </c>
      <c r="AB1974" t="s">
        <v>440</v>
      </c>
      <c r="AC1974" t="s">
        <v>41</v>
      </c>
      <c r="AD1974" t="s">
        <v>28</v>
      </c>
      <c r="AF1974">
        <v>1572</v>
      </c>
      <c r="AG1974" t="s">
        <v>143</v>
      </c>
    </row>
    <row r="1975" spans="1:34" x14ac:dyDescent="0.35">
      <c r="A1975" t="s">
        <v>452</v>
      </c>
      <c r="B1975" t="s">
        <v>41</v>
      </c>
      <c r="C1975" t="s">
        <v>27</v>
      </c>
      <c r="D1975">
        <v>313</v>
      </c>
      <c r="E1975">
        <v>563</v>
      </c>
      <c r="F1975" t="s">
        <v>143</v>
      </c>
      <c r="G1975" s="1">
        <v>0.55595030000000001</v>
      </c>
      <c r="J1975" t="s">
        <v>442</v>
      </c>
      <c r="K1975" t="s">
        <v>41</v>
      </c>
      <c r="L1975" t="s">
        <v>27</v>
      </c>
      <c r="M1975">
        <v>301</v>
      </c>
      <c r="N1975">
        <v>769</v>
      </c>
      <c r="O1975" t="s">
        <v>143</v>
      </c>
      <c r="P1975" s="1">
        <v>0.39141740000000003</v>
      </c>
      <c r="S1975" t="s">
        <v>440</v>
      </c>
      <c r="T1975" t="s">
        <v>41</v>
      </c>
      <c r="U1975" t="s">
        <v>32</v>
      </c>
      <c r="V1975">
        <v>4586</v>
      </c>
      <c r="W1975">
        <v>5749</v>
      </c>
      <c r="X1975" t="s">
        <v>143</v>
      </c>
      <c r="Y1975" s="1">
        <v>0.79770390000000002</v>
      </c>
      <c r="AB1975" t="s">
        <v>440</v>
      </c>
      <c r="AC1975" t="s">
        <v>41</v>
      </c>
      <c r="AD1975" t="s">
        <v>27</v>
      </c>
      <c r="AF1975">
        <v>1753</v>
      </c>
      <c r="AG1975" t="s">
        <v>143</v>
      </c>
    </row>
    <row r="1976" spans="1:34" x14ac:dyDescent="0.35">
      <c r="A1976" t="s">
        <v>453</v>
      </c>
      <c r="B1976" t="s">
        <v>41</v>
      </c>
      <c r="C1976" t="s">
        <v>27</v>
      </c>
      <c r="D1976">
        <v>280</v>
      </c>
      <c r="E1976">
        <v>683</v>
      </c>
      <c r="F1976" t="s">
        <v>143</v>
      </c>
      <c r="G1976" s="1">
        <v>0.40995609999999999</v>
      </c>
      <c r="J1976" t="s">
        <v>442</v>
      </c>
      <c r="K1976" t="s">
        <v>41</v>
      </c>
      <c r="L1976" t="s">
        <v>26</v>
      </c>
      <c r="N1976">
        <v>502</v>
      </c>
      <c r="O1976" t="s">
        <v>143</v>
      </c>
      <c r="S1976" t="s">
        <v>440</v>
      </c>
      <c r="T1976" t="s">
        <v>41</v>
      </c>
      <c r="U1976" t="s">
        <v>703</v>
      </c>
      <c r="V1976">
        <v>6514</v>
      </c>
      <c r="W1976">
        <v>14244</v>
      </c>
      <c r="X1976" t="s">
        <v>143</v>
      </c>
      <c r="Y1976" s="1">
        <v>0.45731539999999998</v>
      </c>
      <c r="AB1976" t="s">
        <v>441</v>
      </c>
      <c r="AC1976" t="s">
        <v>41</v>
      </c>
      <c r="AD1976" t="s">
        <v>32</v>
      </c>
      <c r="AE1976">
        <v>2212</v>
      </c>
      <c r="AF1976">
        <v>4717</v>
      </c>
      <c r="AG1976" t="s">
        <v>143</v>
      </c>
      <c r="AH1976" s="1">
        <v>0.46894209999999997</v>
      </c>
    </row>
    <row r="1977" spans="1:34" x14ac:dyDescent="0.35">
      <c r="A1977" t="s">
        <v>454</v>
      </c>
      <c r="B1977" t="s">
        <v>41</v>
      </c>
      <c r="C1977" t="s">
        <v>27</v>
      </c>
      <c r="D1977">
        <v>1281</v>
      </c>
      <c r="E1977">
        <v>2653</v>
      </c>
      <c r="F1977" t="s">
        <v>143</v>
      </c>
      <c r="G1977" s="1">
        <v>0.48284959999999999</v>
      </c>
      <c r="J1977" t="s">
        <v>443</v>
      </c>
      <c r="K1977" t="s">
        <v>41</v>
      </c>
      <c r="L1977" t="s">
        <v>32</v>
      </c>
      <c r="M1977">
        <v>10107</v>
      </c>
      <c r="N1977">
        <v>10863</v>
      </c>
      <c r="O1977" t="s">
        <v>143</v>
      </c>
      <c r="P1977" s="1">
        <v>0.93040599999999996</v>
      </c>
      <c r="S1977" t="s">
        <v>440</v>
      </c>
      <c r="T1977" t="s">
        <v>41</v>
      </c>
      <c r="U1977" t="s">
        <v>28</v>
      </c>
      <c r="V1977">
        <v>252</v>
      </c>
      <c r="W1977">
        <v>1572</v>
      </c>
      <c r="X1977" t="s">
        <v>143</v>
      </c>
      <c r="Y1977" s="1">
        <v>0.16030530000000001</v>
      </c>
      <c r="AB1977" t="s">
        <v>441</v>
      </c>
      <c r="AC1977" t="s">
        <v>41</v>
      </c>
      <c r="AD1977" t="s">
        <v>703</v>
      </c>
      <c r="AE1977">
        <v>494</v>
      </c>
      <c r="AF1977">
        <v>10749</v>
      </c>
      <c r="AG1977" t="s">
        <v>143</v>
      </c>
      <c r="AH1977" s="1">
        <v>4.59578E-2</v>
      </c>
    </row>
    <row r="1978" spans="1:34" x14ac:dyDescent="0.35">
      <c r="A1978" t="s">
        <v>455</v>
      </c>
      <c r="B1978" t="s">
        <v>41</v>
      </c>
      <c r="C1978" t="s">
        <v>27</v>
      </c>
      <c r="D1978">
        <v>948</v>
      </c>
      <c r="E1978">
        <v>1721</v>
      </c>
      <c r="F1978" t="s">
        <v>143</v>
      </c>
      <c r="G1978" s="1">
        <v>0.55084250000000001</v>
      </c>
      <c r="J1978" t="s">
        <v>443</v>
      </c>
      <c r="K1978" t="s">
        <v>41</v>
      </c>
      <c r="L1978" t="s">
        <v>28</v>
      </c>
      <c r="M1978">
        <v>1958</v>
      </c>
      <c r="N1978">
        <v>2384</v>
      </c>
      <c r="O1978" t="s">
        <v>143</v>
      </c>
      <c r="P1978" s="1">
        <v>0.8213087</v>
      </c>
      <c r="S1978" t="s">
        <v>440</v>
      </c>
      <c r="T1978" t="s">
        <v>41</v>
      </c>
      <c r="U1978" t="s">
        <v>27</v>
      </c>
      <c r="V1978">
        <v>5</v>
      </c>
      <c r="W1978">
        <v>1753</v>
      </c>
      <c r="X1978" t="s">
        <v>143</v>
      </c>
      <c r="Y1978" s="1">
        <v>2.8522999999999999E-3</v>
      </c>
      <c r="AB1978" t="s">
        <v>441</v>
      </c>
      <c r="AC1978" t="s">
        <v>41</v>
      </c>
      <c r="AD1978" t="s">
        <v>26</v>
      </c>
      <c r="AF1978">
        <v>992</v>
      </c>
      <c r="AG1978" t="s">
        <v>143</v>
      </c>
    </row>
    <row r="1979" spans="1:34" x14ac:dyDescent="0.35">
      <c r="A1979" t="s">
        <v>456</v>
      </c>
      <c r="B1979" t="s">
        <v>41</v>
      </c>
      <c r="C1979" t="s">
        <v>27</v>
      </c>
      <c r="D1979">
        <v>201</v>
      </c>
      <c r="E1979">
        <v>335</v>
      </c>
      <c r="F1979" t="s">
        <v>143</v>
      </c>
      <c r="G1979" s="1">
        <v>0.6</v>
      </c>
      <c r="J1979" t="s">
        <v>443</v>
      </c>
      <c r="K1979" t="s">
        <v>41</v>
      </c>
      <c r="L1979" t="s">
        <v>703</v>
      </c>
      <c r="M1979">
        <v>15443</v>
      </c>
      <c r="N1979">
        <v>19236</v>
      </c>
      <c r="O1979" t="s">
        <v>143</v>
      </c>
      <c r="P1979" s="1">
        <v>0.80281760000000002</v>
      </c>
      <c r="S1979" t="s">
        <v>440</v>
      </c>
      <c r="T1979" t="s">
        <v>41</v>
      </c>
      <c r="U1979" t="s">
        <v>26</v>
      </c>
      <c r="W1979">
        <v>1224</v>
      </c>
      <c r="X1979" t="s">
        <v>143</v>
      </c>
      <c r="AB1979" t="s">
        <v>441</v>
      </c>
      <c r="AC1979" t="s">
        <v>41</v>
      </c>
      <c r="AD1979" t="s">
        <v>28</v>
      </c>
      <c r="AF1979">
        <v>1356</v>
      </c>
      <c r="AG1979" t="s">
        <v>143</v>
      </c>
    </row>
    <row r="1980" spans="1:34" x14ac:dyDescent="0.35">
      <c r="A1980" t="s">
        <v>457</v>
      </c>
      <c r="B1980" t="s">
        <v>41</v>
      </c>
      <c r="C1980" t="s">
        <v>27</v>
      </c>
      <c r="D1980">
        <v>603</v>
      </c>
      <c r="E1980">
        <v>1283</v>
      </c>
      <c r="F1980" t="s">
        <v>143</v>
      </c>
      <c r="G1980" s="1">
        <v>0.46999220000000003</v>
      </c>
      <c r="J1980" t="s">
        <v>443</v>
      </c>
      <c r="K1980" t="s">
        <v>41</v>
      </c>
      <c r="L1980" t="s">
        <v>27</v>
      </c>
      <c r="M1980">
        <v>1025</v>
      </c>
      <c r="N1980">
        <v>2541</v>
      </c>
      <c r="O1980" t="s">
        <v>143</v>
      </c>
      <c r="P1980" s="1">
        <v>0.40338449999999998</v>
      </c>
      <c r="S1980" t="s">
        <v>441</v>
      </c>
      <c r="T1980" t="s">
        <v>41</v>
      </c>
      <c r="U1980" t="s">
        <v>32</v>
      </c>
      <c r="V1980">
        <v>3849</v>
      </c>
      <c r="W1980">
        <v>4717</v>
      </c>
      <c r="X1980" t="s">
        <v>143</v>
      </c>
      <c r="Y1980" s="1">
        <v>0.81598470000000001</v>
      </c>
      <c r="AB1980" t="s">
        <v>441</v>
      </c>
      <c r="AC1980" t="s">
        <v>41</v>
      </c>
      <c r="AD1980" t="s">
        <v>27</v>
      </c>
      <c r="AF1980">
        <v>1566</v>
      </c>
      <c r="AG1980" t="s">
        <v>143</v>
      </c>
    </row>
    <row r="1981" spans="1:34" x14ac:dyDescent="0.35">
      <c r="A1981" t="s">
        <v>458</v>
      </c>
      <c r="B1981" t="s">
        <v>41</v>
      </c>
      <c r="C1981" t="s">
        <v>27</v>
      </c>
      <c r="D1981">
        <v>519</v>
      </c>
      <c r="E1981">
        <v>747</v>
      </c>
      <c r="F1981" t="s">
        <v>143</v>
      </c>
      <c r="G1981" s="1">
        <v>0.69477909999999998</v>
      </c>
      <c r="J1981" t="s">
        <v>443</v>
      </c>
      <c r="K1981" t="s">
        <v>41</v>
      </c>
      <c r="L1981" t="s">
        <v>26</v>
      </c>
      <c r="N1981">
        <v>1575</v>
      </c>
      <c r="O1981" t="s">
        <v>143</v>
      </c>
      <c r="S1981" t="s">
        <v>441</v>
      </c>
      <c r="T1981" t="s">
        <v>41</v>
      </c>
      <c r="U1981" t="s">
        <v>703</v>
      </c>
      <c r="V1981">
        <v>4924</v>
      </c>
      <c r="W1981">
        <v>10749</v>
      </c>
      <c r="X1981" t="s">
        <v>143</v>
      </c>
      <c r="Y1981" s="1">
        <v>0.45808910000000003</v>
      </c>
      <c r="AB1981" t="s">
        <v>442</v>
      </c>
      <c r="AC1981" t="s">
        <v>41</v>
      </c>
      <c r="AD1981" t="s">
        <v>32</v>
      </c>
      <c r="AE1981">
        <v>878</v>
      </c>
      <c r="AF1981">
        <v>2194</v>
      </c>
      <c r="AG1981" t="s">
        <v>143</v>
      </c>
      <c r="AH1981" s="1">
        <v>0.40018229999999999</v>
      </c>
    </row>
    <row r="1982" spans="1:34" x14ac:dyDescent="0.35">
      <c r="A1982" t="s">
        <v>459</v>
      </c>
      <c r="B1982" t="s">
        <v>41</v>
      </c>
      <c r="C1982" t="s">
        <v>27</v>
      </c>
      <c r="D1982">
        <v>131</v>
      </c>
      <c r="E1982">
        <v>189</v>
      </c>
      <c r="F1982" t="s">
        <v>143</v>
      </c>
      <c r="G1982" s="1">
        <v>0.69312169999999995</v>
      </c>
      <c r="J1982" t="s">
        <v>444</v>
      </c>
      <c r="K1982" t="s">
        <v>41</v>
      </c>
      <c r="L1982" t="s">
        <v>32</v>
      </c>
      <c r="M1982">
        <v>5389</v>
      </c>
      <c r="N1982">
        <v>6408</v>
      </c>
      <c r="O1982" t="s">
        <v>143</v>
      </c>
      <c r="P1982" s="1">
        <v>0.84098010000000001</v>
      </c>
      <c r="S1982" t="s">
        <v>441</v>
      </c>
      <c r="T1982" t="s">
        <v>41</v>
      </c>
      <c r="U1982" t="s">
        <v>28</v>
      </c>
      <c r="V1982">
        <v>271</v>
      </c>
      <c r="W1982">
        <v>1356</v>
      </c>
      <c r="X1982" t="s">
        <v>143</v>
      </c>
      <c r="Y1982" s="1">
        <v>0.19985249999999999</v>
      </c>
      <c r="AB1982" t="s">
        <v>442</v>
      </c>
      <c r="AC1982" t="s">
        <v>41</v>
      </c>
      <c r="AD1982" t="s">
        <v>703</v>
      </c>
      <c r="AE1982">
        <v>208</v>
      </c>
      <c r="AF1982">
        <v>4915</v>
      </c>
      <c r="AG1982" t="s">
        <v>143</v>
      </c>
      <c r="AH1982" s="1">
        <v>4.23194E-2</v>
      </c>
    </row>
    <row r="1983" spans="1:34" x14ac:dyDescent="0.35">
      <c r="A1983" t="s">
        <v>460</v>
      </c>
      <c r="B1983" t="s">
        <v>41</v>
      </c>
      <c r="C1983" t="s">
        <v>27</v>
      </c>
      <c r="D1983">
        <v>1419</v>
      </c>
      <c r="E1983">
        <v>2256</v>
      </c>
      <c r="F1983" t="s">
        <v>143</v>
      </c>
      <c r="G1983" s="1">
        <v>0.62898929999999997</v>
      </c>
      <c r="J1983" t="s">
        <v>444</v>
      </c>
      <c r="K1983" t="s">
        <v>41</v>
      </c>
      <c r="L1983" t="s">
        <v>703</v>
      </c>
      <c r="M1983">
        <v>12340</v>
      </c>
      <c r="N1983">
        <v>16707</v>
      </c>
      <c r="O1983" t="s">
        <v>143</v>
      </c>
      <c r="P1983" s="1">
        <v>0.73861250000000001</v>
      </c>
      <c r="S1983" t="s">
        <v>441</v>
      </c>
      <c r="T1983" t="s">
        <v>41</v>
      </c>
      <c r="U1983" t="s">
        <v>27</v>
      </c>
      <c r="V1983">
        <v>2</v>
      </c>
      <c r="W1983">
        <v>1566</v>
      </c>
      <c r="X1983" t="s">
        <v>143</v>
      </c>
      <c r="Y1983" s="1">
        <v>1.2771E-3</v>
      </c>
      <c r="AB1983" t="s">
        <v>442</v>
      </c>
      <c r="AC1983" t="s">
        <v>41</v>
      </c>
      <c r="AD1983" t="s">
        <v>26</v>
      </c>
      <c r="AF1983">
        <v>502</v>
      </c>
      <c r="AG1983" t="s">
        <v>143</v>
      </c>
    </row>
    <row r="1984" spans="1:34" x14ac:dyDescent="0.35">
      <c r="A1984" t="s">
        <v>461</v>
      </c>
      <c r="B1984" t="s">
        <v>41</v>
      </c>
      <c r="C1984" t="s">
        <v>27</v>
      </c>
      <c r="D1984">
        <v>788</v>
      </c>
      <c r="E1984">
        <v>1352</v>
      </c>
      <c r="F1984" t="s">
        <v>143</v>
      </c>
      <c r="G1984" s="1">
        <v>0.58284029999999998</v>
      </c>
      <c r="J1984" t="s">
        <v>444</v>
      </c>
      <c r="K1984" t="s">
        <v>41</v>
      </c>
      <c r="L1984" t="s">
        <v>28</v>
      </c>
      <c r="M1984">
        <v>1284</v>
      </c>
      <c r="N1984">
        <v>1886</v>
      </c>
      <c r="O1984" t="s">
        <v>143</v>
      </c>
      <c r="P1984" s="1">
        <v>0.68080589999999996</v>
      </c>
      <c r="S1984" t="s">
        <v>441</v>
      </c>
      <c r="T1984" t="s">
        <v>41</v>
      </c>
      <c r="U1984" t="s">
        <v>26</v>
      </c>
      <c r="W1984">
        <v>992</v>
      </c>
      <c r="X1984" t="s">
        <v>143</v>
      </c>
      <c r="AB1984" t="s">
        <v>442</v>
      </c>
      <c r="AC1984" t="s">
        <v>41</v>
      </c>
      <c r="AD1984" t="s">
        <v>28</v>
      </c>
      <c r="AF1984">
        <v>615</v>
      </c>
      <c r="AG1984" t="s">
        <v>143</v>
      </c>
    </row>
    <row r="1985" spans="1:34" x14ac:dyDescent="0.35">
      <c r="A1985" t="s">
        <v>462</v>
      </c>
      <c r="B1985" t="s">
        <v>41</v>
      </c>
      <c r="C1985" t="s">
        <v>27</v>
      </c>
      <c r="D1985">
        <v>467</v>
      </c>
      <c r="E1985">
        <v>1782</v>
      </c>
      <c r="F1985" t="s">
        <v>143</v>
      </c>
      <c r="G1985" s="1">
        <v>0.2620651</v>
      </c>
      <c r="J1985" t="s">
        <v>444</v>
      </c>
      <c r="K1985" t="s">
        <v>41</v>
      </c>
      <c r="L1985" t="s">
        <v>27</v>
      </c>
      <c r="M1985">
        <v>639</v>
      </c>
      <c r="N1985">
        <v>2248</v>
      </c>
      <c r="O1985" t="s">
        <v>143</v>
      </c>
      <c r="P1985" s="1">
        <v>0.28425270000000002</v>
      </c>
      <c r="S1985" t="s">
        <v>442</v>
      </c>
      <c r="T1985" t="s">
        <v>41</v>
      </c>
      <c r="U1985" t="s">
        <v>32</v>
      </c>
      <c r="V1985">
        <v>1680</v>
      </c>
      <c r="W1985">
        <v>2194</v>
      </c>
      <c r="X1985" t="s">
        <v>143</v>
      </c>
      <c r="Y1985" s="1">
        <v>0.76572470000000004</v>
      </c>
      <c r="AB1985" t="s">
        <v>442</v>
      </c>
      <c r="AC1985" t="s">
        <v>41</v>
      </c>
      <c r="AD1985" t="s">
        <v>27</v>
      </c>
      <c r="AF1985">
        <v>769</v>
      </c>
      <c r="AG1985" t="s">
        <v>143</v>
      </c>
    </row>
    <row r="1986" spans="1:34" x14ac:dyDescent="0.35">
      <c r="A1986" t="s">
        <v>463</v>
      </c>
      <c r="B1986" t="s">
        <v>41</v>
      </c>
      <c r="C1986" t="s">
        <v>27</v>
      </c>
      <c r="D1986">
        <v>114</v>
      </c>
      <c r="E1986">
        <v>179</v>
      </c>
      <c r="F1986" t="s">
        <v>143</v>
      </c>
      <c r="G1986" s="1">
        <v>0.63687150000000003</v>
      </c>
      <c r="J1986" t="s">
        <v>444</v>
      </c>
      <c r="K1986" t="s">
        <v>41</v>
      </c>
      <c r="L1986" t="s">
        <v>26</v>
      </c>
      <c r="N1986">
        <v>1558</v>
      </c>
      <c r="O1986" t="s">
        <v>143</v>
      </c>
      <c r="S1986" t="s">
        <v>442</v>
      </c>
      <c r="T1986" t="s">
        <v>41</v>
      </c>
      <c r="U1986" t="s">
        <v>703</v>
      </c>
      <c r="V1986">
        <v>2082</v>
      </c>
      <c r="W1986">
        <v>4915</v>
      </c>
      <c r="X1986" t="s">
        <v>143</v>
      </c>
      <c r="Y1986" s="1">
        <v>0.42360120000000001</v>
      </c>
      <c r="AB1986" t="s">
        <v>443</v>
      </c>
      <c r="AC1986" t="s">
        <v>41</v>
      </c>
      <c r="AD1986" t="s">
        <v>32</v>
      </c>
      <c r="AE1986">
        <v>5213</v>
      </c>
      <c r="AF1986">
        <v>10863</v>
      </c>
      <c r="AG1986" t="s">
        <v>143</v>
      </c>
      <c r="AH1986" s="1">
        <v>0.47988579999999997</v>
      </c>
    </row>
    <row r="1987" spans="1:34" x14ac:dyDescent="0.35">
      <c r="A1987" t="s">
        <v>464</v>
      </c>
      <c r="B1987" t="s">
        <v>41</v>
      </c>
      <c r="C1987" t="s">
        <v>27</v>
      </c>
      <c r="D1987">
        <v>1010</v>
      </c>
      <c r="E1987">
        <v>1807</v>
      </c>
      <c r="F1987" t="s">
        <v>143</v>
      </c>
      <c r="G1987" s="1">
        <v>0.55893749999999998</v>
      </c>
      <c r="J1987" t="s">
        <v>445</v>
      </c>
      <c r="K1987" t="s">
        <v>41</v>
      </c>
      <c r="L1987" t="s">
        <v>32</v>
      </c>
      <c r="M1987">
        <v>7805</v>
      </c>
      <c r="N1987">
        <v>8190</v>
      </c>
      <c r="O1987" t="s">
        <v>143</v>
      </c>
      <c r="P1987" s="1">
        <v>0.95299140000000004</v>
      </c>
      <c r="S1987" t="s">
        <v>442</v>
      </c>
      <c r="T1987" t="s">
        <v>41</v>
      </c>
      <c r="U1987" t="s">
        <v>28</v>
      </c>
      <c r="V1987">
        <v>80</v>
      </c>
      <c r="W1987">
        <v>615</v>
      </c>
      <c r="X1987" t="s">
        <v>143</v>
      </c>
      <c r="Y1987" s="1">
        <v>0.13008130000000001</v>
      </c>
      <c r="AB1987" t="s">
        <v>443</v>
      </c>
      <c r="AC1987" t="s">
        <v>41</v>
      </c>
      <c r="AD1987" t="s">
        <v>703</v>
      </c>
      <c r="AE1987">
        <v>875</v>
      </c>
      <c r="AF1987">
        <v>19236</v>
      </c>
      <c r="AG1987" t="s">
        <v>143</v>
      </c>
      <c r="AH1987" s="1">
        <v>4.5487600000000003E-2</v>
      </c>
    </row>
    <row r="1988" spans="1:34" x14ac:dyDescent="0.35">
      <c r="A1988" t="s">
        <v>465</v>
      </c>
      <c r="B1988" t="s">
        <v>41</v>
      </c>
      <c r="C1988" t="s">
        <v>27</v>
      </c>
      <c r="D1988">
        <v>1457</v>
      </c>
      <c r="E1988">
        <v>2441</v>
      </c>
      <c r="F1988" t="s">
        <v>143</v>
      </c>
      <c r="G1988" s="1">
        <v>0.59688649999999999</v>
      </c>
      <c r="J1988" t="s">
        <v>445</v>
      </c>
      <c r="K1988" t="s">
        <v>41</v>
      </c>
      <c r="L1988" t="s">
        <v>703</v>
      </c>
      <c r="M1988">
        <v>18678</v>
      </c>
      <c r="N1988">
        <v>22871</v>
      </c>
      <c r="O1988" t="s">
        <v>143</v>
      </c>
      <c r="P1988" s="1">
        <v>0.81666740000000004</v>
      </c>
      <c r="S1988" t="s">
        <v>442</v>
      </c>
      <c r="T1988" t="s">
        <v>41</v>
      </c>
      <c r="U1988" t="s">
        <v>26</v>
      </c>
      <c r="W1988">
        <v>502</v>
      </c>
      <c r="X1988" t="s">
        <v>143</v>
      </c>
      <c r="AB1988" t="s">
        <v>443</v>
      </c>
      <c r="AC1988" t="s">
        <v>41</v>
      </c>
      <c r="AD1988" t="s">
        <v>26</v>
      </c>
      <c r="AF1988">
        <v>1575</v>
      </c>
      <c r="AG1988" t="s">
        <v>143</v>
      </c>
    </row>
    <row r="1989" spans="1:34" x14ac:dyDescent="0.35">
      <c r="A1989" t="s">
        <v>466</v>
      </c>
      <c r="B1989" t="s">
        <v>41</v>
      </c>
      <c r="C1989" t="s">
        <v>27</v>
      </c>
      <c r="D1989">
        <v>1299</v>
      </c>
      <c r="E1989">
        <v>2804</v>
      </c>
      <c r="F1989" t="s">
        <v>143</v>
      </c>
      <c r="G1989" s="1">
        <v>0.46326679999999998</v>
      </c>
      <c r="J1989" t="s">
        <v>445</v>
      </c>
      <c r="K1989" t="s">
        <v>41</v>
      </c>
      <c r="L1989" t="s">
        <v>28</v>
      </c>
      <c r="M1989">
        <v>2660</v>
      </c>
      <c r="N1989">
        <v>3390</v>
      </c>
      <c r="O1989" t="s">
        <v>143</v>
      </c>
      <c r="P1989" s="1">
        <v>0.78466080000000005</v>
      </c>
      <c r="S1989" t="s">
        <v>442</v>
      </c>
      <c r="T1989" t="s">
        <v>41</v>
      </c>
      <c r="U1989" t="s">
        <v>27</v>
      </c>
      <c r="W1989">
        <v>769</v>
      </c>
      <c r="X1989" t="s">
        <v>143</v>
      </c>
      <c r="AB1989" t="s">
        <v>443</v>
      </c>
      <c r="AC1989" t="s">
        <v>41</v>
      </c>
      <c r="AD1989" t="s">
        <v>28</v>
      </c>
      <c r="AF1989">
        <v>2384</v>
      </c>
      <c r="AG1989" t="s">
        <v>143</v>
      </c>
    </row>
    <row r="1990" spans="1:34" x14ac:dyDescent="0.35">
      <c r="A1990" t="s">
        <v>467</v>
      </c>
      <c r="B1990" t="s">
        <v>41</v>
      </c>
      <c r="C1990" t="s">
        <v>27</v>
      </c>
      <c r="D1990">
        <v>943</v>
      </c>
      <c r="E1990">
        <v>1611</v>
      </c>
      <c r="F1990" t="s">
        <v>143</v>
      </c>
      <c r="G1990" s="1">
        <v>0.5853507</v>
      </c>
      <c r="J1990" t="s">
        <v>445</v>
      </c>
      <c r="K1990" t="s">
        <v>41</v>
      </c>
      <c r="L1990" t="s">
        <v>27</v>
      </c>
      <c r="M1990">
        <v>1415</v>
      </c>
      <c r="N1990">
        <v>3797</v>
      </c>
      <c r="O1990" t="s">
        <v>143</v>
      </c>
      <c r="P1990" s="1">
        <v>0.37266260000000001</v>
      </c>
      <c r="S1990" t="s">
        <v>443</v>
      </c>
      <c r="T1990" t="s">
        <v>41</v>
      </c>
      <c r="U1990" t="s">
        <v>32</v>
      </c>
      <c r="V1990">
        <v>9048</v>
      </c>
      <c r="W1990">
        <v>10863</v>
      </c>
      <c r="X1990" t="s">
        <v>143</v>
      </c>
      <c r="Y1990" s="1">
        <v>0.83291910000000002</v>
      </c>
      <c r="AB1990" t="s">
        <v>443</v>
      </c>
      <c r="AC1990" t="s">
        <v>41</v>
      </c>
      <c r="AD1990" t="s">
        <v>27</v>
      </c>
      <c r="AF1990">
        <v>2541</v>
      </c>
      <c r="AG1990" t="s">
        <v>143</v>
      </c>
    </row>
    <row r="1991" spans="1:34" x14ac:dyDescent="0.35">
      <c r="A1991" t="s">
        <v>468</v>
      </c>
      <c r="B1991" t="s">
        <v>41</v>
      </c>
      <c r="C1991" t="s">
        <v>27</v>
      </c>
      <c r="D1991">
        <v>2608</v>
      </c>
      <c r="E1991">
        <v>3512</v>
      </c>
      <c r="F1991" t="s">
        <v>143</v>
      </c>
      <c r="G1991" s="1">
        <v>0.74259679999999995</v>
      </c>
      <c r="J1991" t="s">
        <v>445</v>
      </c>
      <c r="K1991" t="s">
        <v>41</v>
      </c>
      <c r="L1991" t="s">
        <v>26</v>
      </c>
      <c r="N1991">
        <v>2086</v>
      </c>
      <c r="O1991" t="s">
        <v>143</v>
      </c>
      <c r="S1991" t="s">
        <v>443</v>
      </c>
      <c r="T1991" t="s">
        <v>41</v>
      </c>
      <c r="U1991" t="s">
        <v>703</v>
      </c>
      <c r="V1991">
        <v>8524</v>
      </c>
      <c r="W1991">
        <v>19236</v>
      </c>
      <c r="X1991" t="s">
        <v>143</v>
      </c>
      <c r="Y1991" s="1">
        <v>0.44312750000000001</v>
      </c>
      <c r="AB1991" t="s">
        <v>444</v>
      </c>
      <c r="AC1991" t="s">
        <v>41</v>
      </c>
      <c r="AD1991" t="s">
        <v>32</v>
      </c>
      <c r="AE1991">
        <v>2112</v>
      </c>
      <c r="AF1991">
        <v>6408</v>
      </c>
      <c r="AG1991" t="s">
        <v>143</v>
      </c>
      <c r="AH1991" s="1">
        <v>0.32958799999999999</v>
      </c>
    </row>
    <row r="1992" spans="1:34" x14ac:dyDescent="0.35">
      <c r="A1992" t="s">
        <v>469</v>
      </c>
      <c r="B1992" t="s">
        <v>41</v>
      </c>
      <c r="C1992" t="s">
        <v>27</v>
      </c>
      <c r="D1992">
        <v>1476</v>
      </c>
      <c r="E1992">
        <v>3364</v>
      </c>
      <c r="F1992" t="s">
        <v>143</v>
      </c>
      <c r="G1992" s="1">
        <v>0.43876340000000003</v>
      </c>
      <c r="J1992" t="s">
        <v>446</v>
      </c>
      <c r="K1992" t="s">
        <v>41</v>
      </c>
      <c r="L1992" t="s">
        <v>32</v>
      </c>
      <c r="M1992">
        <v>376</v>
      </c>
      <c r="N1992">
        <v>430</v>
      </c>
      <c r="O1992" t="s">
        <v>143</v>
      </c>
      <c r="P1992" s="1">
        <v>0.87441860000000005</v>
      </c>
      <c r="S1992" t="s">
        <v>443</v>
      </c>
      <c r="T1992" t="s">
        <v>41</v>
      </c>
      <c r="U1992" t="s">
        <v>28</v>
      </c>
      <c r="V1992">
        <v>361</v>
      </c>
      <c r="W1992">
        <v>2384</v>
      </c>
      <c r="X1992" t="s">
        <v>143</v>
      </c>
      <c r="Y1992" s="1">
        <v>0.15142620000000001</v>
      </c>
      <c r="AB1992" t="s">
        <v>444</v>
      </c>
      <c r="AC1992" t="s">
        <v>41</v>
      </c>
      <c r="AD1992" t="s">
        <v>703</v>
      </c>
      <c r="AE1992">
        <v>522</v>
      </c>
      <c r="AF1992">
        <v>16707</v>
      </c>
      <c r="AG1992" t="s">
        <v>143</v>
      </c>
      <c r="AH1992" s="1">
        <v>3.1244399999999999E-2</v>
      </c>
    </row>
    <row r="1993" spans="1:34" x14ac:dyDescent="0.35">
      <c r="A1993" t="s">
        <v>470</v>
      </c>
      <c r="B1993" t="s">
        <v>41</v>
      </c>
      <c r="C1993" t="s">
        <v>27</v>
      </c>
      <c r="D1993">
        <v>756</v>
      </c>
      <c r="E1993">
        <v>1974</v>
      </c>
      <c r="F1993" t="s">
        <v>143</v>
      </c>
      <c r="G1993" s="1">
        <v>0.38297870000000001</v>
      </c>
      <c r="J1993" t="s">
        <v>446</v>
      </c>
      <c r="K1993" t="s">
        <v>41</v>
      </c>
      <c r="L1993" t="s">
        <v>703</v>
      </c>
      <c r="M1993">
        <v>765</v>
      </c>
      <c r="N1993">
        <v>987</v>
      </c>
      <c r="O1993" t="s">
        <v>143</v>
      </c>
      <c r="P1993" s="1">
        <v>0.77507599999999999</v>
      </c>
      <c r="S1993" t="s">
        <v>443</v>
      </c>
      <c r="T1993" t="s">
        <v>41</v>
      </c>
      <c r="U1993" t="s">
        <v>26</v>
      </c>
      <c r="W1993">
        <v>1575</v>
      </c>
      <c r="X1993" t="s">
        <v>143</v>
      </c>
      <c r="AB1993" t="s">
        <v>444</v>
      </c>
      <c r="AC1993" t="s">
        <v>41</v>
      </c>
      <c r="AD1993" t="s">
        <v>26</v>
      </c>
      <c r="AF1993">
        <v>1558</v>
      </c>
      <c r="AG1993" t="s">
        <v>143</v>
      </c>
    </row>
    <row r="1994" spans="1:34" x14ac:dyDescent="0.35">
      <c r="A1994" t="s">
        <v>471</v>
      </c>
      <c r="B1994" t="s">
        <v>41</v>
      </c>
      <c r="C1994" t="s">
        <v>27</v>
      </c>
      <c r="D1994">
        <v>323</v>
      </c>
      <c r="E1994">
        <v>513</v>
      </c>
      <c r="F1994" t="s">
        <v>143</v>
      </c>
      <c r="G1994" s="1">
        <v>0.62962960000000001</v>
      </c>
      <c r="J1994" t="s">
        <v>446</v>
      </c>
      <c r="K1994" t="s">
        <v>41</v>
      </c>
      <c r="L1994" t="s">
        <v>28</v>
      </c>
      <c r="M1994">
        <v>105</v>
      </c>
      <c r="N1994">
        <v>138</v>
      </c>
      <c r="O1994" t="s">
        <v>143</v>
      </c>
      <c r="P1994" s="1">
        <v>0.76086960000000003</v>
      </c>
      <c r="S1994" t="s">
        <v>443</v>
      </c>
      <c r="T1994" t="s">
        <v>41</v>
      </c>
      <c r="U1994" t="s">
        <v>27</v>
      </c>
      <c r="W1994">
        <v>2541</v>
      </c>
      <c r="X1994" t="s">
        <v>143</v>
      </c>
      <c r="AB1994" t="s">
        <v>444</v>
      </c>
      <c r="AC1994" t="s">
        <v>41</v>
      </c>
      <c r="AD1994" t="s">
        <v>28</v>
      </c>
      <c r="AF1994">
        <v>1886</v>
      </c>
      <c r="AG1994" t="s">
        <v>143</v>
      </c>
    </row>
    <row r="1995" spans="1:34" x14ac:dyDescent="0.35">
      <c r="A1995" t="s">
        <v>472</v>
      </c>
      <c r="B1995" t="s">
        <v>41</v>
      </c>
      <c r="C1995" t="s">
        <v>27</v>
      </c>
      <c r="D1995">
        <v>202</v>
      </c>
      <c r="E1995">
        <v>635</v>
      </c>
      <c r="F1995" t="s">
        <v>143</v>
      </c>
      <c r="G1995" s="1">
        <v>0.31811020000000001</v>
      </c>
      <c r="J1995" t="s">
        <v>446</v>
      </c>
      <c r="K1995" t="s">
        <v>41</v>
      </c>
      <c r="L1995" t="s">
        <v>27</v>
      </c>
      <c r="M1995">
        <v>49</v>
      </c>
      <c r="N1995">
        <v>126</v>
      </c>
      <c r="O1995" t="s">
        <v>143</v>
      </c>
      <c r="P1995" s="1">
        <v>0.38888889999999998</v>
      </c>
      <c r="S1995" t="s">
        <v>444</v>
      </c>
      <c r="T1995" t="s">
        <v>41</v>
      </c>
      <c r="U1995" t="s">
        <v>32</v>
      </c>
      <c r="V1995">
        <v>4403</v>
      </c>
      <c r="W1995">
        <v>6408</v>
      </c>
      <c r="X1995" t="s">
        <v>143</v>
      </c>
      <c r="Y1995" s="1">
        <v>0.68710990000000005</v>
      </c>
      <c r="AB1995" t="s">
        <v>444</v>
      </c>
      <c r="AC1995" t="s">
        <v>41</v>
      </c>
      <c r="AD1995" t="s">
        <v>27</v>
      </c>
      <c r="AF1995">
        <v>2248</v>
      </c>
      <c r="AG1995" t="s">
        <v>143</v>
      </c>
    </row>
    <row r="1996" spans="1:34" x14ac:dyDescent="0.35">
      <c r="A1996" t="s">
        <v>473</v>
      </c>
      <c r="B1996" t="s">
        <v>41</v>
      </c>
      <c r="C1996" t="s">
        <v>27</v>
      </c>
      <c r="D1996">
        <v>1383</v>
      </c>
      <c r="E1996">
        <v>2326</v>
      </c>
      <c r="F1996" t="s">
        <v>143</v>
      </c>
      <c r="G1996" s="1">
        <v>0.59458299999999997</v>
      </c>
      <c r="J1996" t="s">
        <v>446</v>
      </c>
      <c r="K1996" t="s">
        <v>41</v>
      </c>
      <c r="L1996" t="s">
        <v>26</v>
      </c>
      <c r="N1996">
        <v>60</v>
      </c>
      <c r="O1996" t="s">
        <v>143</v>
      </c>
      <c r="S1996" t="s">
        <v>444</v>
      </c>
      <c r="T1996" t="s">
        <v>41</v>
      </c>
      <c r="U1996" t="s">
        <v>703</v>
      </c>
      <c r="V1996">
        <v>5597</v>
      </c>
      <c r="W1996">
        <v>16707</v>
      </c>
      <c r="X1996" t="s">
        <v>143</v>
      </c>
      <c r="Y1996" s="1">
        <v>0.33500930000000001</v>
      </c>
      <c r="AB1996" t="s">
        <v>445</v>
      </c>
      <c r="AC1996" t="s">
        <v>41</v>
      </c>
      <c r="AD1996" t="s">
        <v>32</v>
      </c>
      <c r="AE1996">
        <v>3646</v>
      </c>
      <c r="AF1996">
        <v>8190</v>
      </c>
      <c r="AG1996" t="s">
        <v>143</v>
      </c>
      <c r="AH1996" s="1">
        <v>0.44517699999999999</v>
      </c>
    </row>
    <row r="1997" spans="1:34" x14ac:dyDescent="0.35">
      <c r="A1997" t="s">
        <v>474</v>
      </c>
      <c r="B1997" t="s">
        <v>41</v>
      </c>
      <c r="C1997" t="s">
        <v>27</v>
      </c>
      <c r="D1997">
        <v>1076</v>
      </c>
      <c r="E1997">
        <v>2865</v>
      </c>
      <c r="F1997" t="s">
        <v>143</v>
      </c>
      <c r="G1997" s="1">
        <v>0.37556719999999999</v>
      </c>
      <c r="J1997" t="s">
        <v>447</v>
      </c>
      <c r="K1997" t="s">
        <v>41</v>
      </c>
      <c r="L1997" t="s">
        <v>32</v>
      </c>
      <c r="M1997">
        <v>3217</v>
      </c>
      <c r="N1997">
        <v>3553</v>
      </c>
      <c r="O1997" t="s">
        <v>143</v>
      </c>
      <c r="P1997" s="1">
        <v>0.90543200000000001</v>
      </c>
      <c r="S1997" t="s">
        <v>444</v>
      </c>
      <c r="T1997" t="s">
        <v>41</v>
      </c>
      <c r="U1997" t="s">
        <v>28</v>
      </c>
      <c r="V1997">
        <v>183</v>
      </c>
      <c r="W1997">
        <v>1886</v>
      </c>
      <c r="X1997" t="s">
        <v>143</v>
      </c>
      <c r="Y1997" s="1">
        <v>9.70308E-2</v>
      </c>
      <c r="AB1997" t="s">
        <v>445</v>
      </c>
      <c r="AC1997" t="s">
        <v>41</v>
      </c>
      <c r="AD1997" t="s">
        <v>703</v>
      </c>
      <c r="AE1997">
        <v>909</v>
      </c>
      <c r="AF1997">
        <v>22871</v>
      </c>
      <c r="AG1997" t="s">
        <v>143</v>
      </c>
      <c r="AH1997" s="1">
        <v>3.9744700000000001E-2</v>
      </c>
    </row>
    <row r="1998" spans="1:34" x14ac:dyDescent="0.35">
      <c r="A1998" t="s">
        <v>475</v>
      </c>
      <c r="B1998" t="s">
        <v>41</v>
      </c>
      <c r="C1998" t="s">
        <v>27</v>
      </c>
      <c r="D1998">
        <v>3230</v>
      </c>
      <c r="E1998">
        <v>5262</v>
      </c>
      <c r="F1998" t="s">
        <v>143</v>
      </c>
      <c r="G1998" s="1">
        <v>0.61383500000000002</v>
      </c>
      <c r="J1998" t="s">
        <v>447</v>
      </c>
      <c r="K1998" t="s">
        <v>41</v>
      </c>
      <c r="L1998" t="s">
        <v>28</v>
      </c>
      <c r="M1998">
        <v>1098</v>
      </c>
      <c r="N1998">
        <v>1322</v>
      </c>
      <c r="O1998" t="s">
        <v>143</v>
      </c>
      <c r="P1998" s="1">
        <v>0.83055970000000001</v>
      </c>
      <c r="S1998" t="s">
        <v>444</v>
      </c>
      <c r="T1998" t="s">
        <v>41</v>
      </c>
      <c r="U1998" t="s">
        <v>26</v>
      </c>
      <c r="W1998">
        <v>1558</v>
      </c>
      <c r="X1998" t="s">
        <v>143</v>
      </c>
      <c r="AB1998" t="s">
        <v>445</v>
      </c>
      <c r="AC1998" t="s">
        <v>41</v>
      </c>
      <c r="AD1998" t="s">
        <v>28</v>
      </c>
      <c r="AE1998">
        <v>2</v>
      </c>
      <c r="AF1998">
        <v>3390</v>
      </c>
      <c r="AG1998" t="s">
        <v>143</v>
      </c>
      <c r="AH1998" s="1">
        <v>5.9000000000000003E-4</v>
      </c>
    </row>
    <row r="1999" spans="1:34" x14ac:dyDescent="0.35">
      <c r="A1999" t="s">
        <v>476</v>
      </c>
      <c r="B1999" t="s">
        <v>41</v>
      </c>
      <c r="C1999" t="s">
        <v>27</v>
      </c>
      <c r="D1999">
        <v>1985</v>
      </c>
      <c r="E1999">
        <v>3296</v>
      </c>
      <c r="F1999" t="s">
        <v>143</v>
      </c>
      <c r="G1999" s="1">
        <v>0.60224520000000004</v>
      </c>
      <c r="J1999" t="s">
        <v>447</v>
      </c>
      <c r="K1999" t="s">
        <v>41</v>
      </c>
      <c r="L1999" t="s">
        <v>703</v>
      </c>
      <c r="M1999">
        <v>7641</v>
      </c>
      <c r="N1999">
        <v>9655</v>
      </c>
      <c r="O1999" t="s">
        <v>143</v>
      </c>
      <c r="P1999" s="1">
        <v>0.79140339999999998</v>
      </c>
      <c r="S1999" t="s">
        <v>444</v>
      </c>
      <c r="T1999" t="s">
        <v>41</v>
      </c>
      <c r="U1999" t="s">
        <v>27</v>
      </c>
      <c r="W1999">
        <v>2248</v>
      </c>
      <c r="X1999" t="s">
        <v>143</v>
      </c>
      <c r="AB1999" t="s">
        <v>445</v>
      </c>
      <c r="AC1999" t="s">
        <v>41</v>
      </c>
      <c r="AD1999" t="s">
        <v>26</v>
      </c>
      <c r="AF1999">
        <v>2086</v>
      </c>
      <c r="AG1999" t="s">
        <v>143</v>
      </c>
    </row>
    <row r="2000" spans="1:34" x14ac:dyDescent="0.35">
      <c r="A2000" t="s">
        <v>477</v>
      </c>
      <c r="B2000" t="s">
        <v>41</v>
      </c>
      <c r="C2000" t="s">
        <v>27</v>
      </c>
      <c r="D2000">
        <v>1041</v>
      </c>
      <c r="E2000">
        <v>1950</v>
      </c>
      <c r="F2000" t="s">
        <v>143</v>
      </c>
      <c r="G2000" s="1">
        <v>0.53384609999999999</v>
      </c>
      <c r="J2000" t="s">
        <v>447</v>
      </c>
      <c r="K2000" t="s">
        <v>41</v>
      </c>
      <c r="L2000" t="s">
        <v>27</v>
      </c>
      <c r="M2000">
        <v>529</v>
      </c>
      <c r="N2000">
        <v>1489</v>
      </c>
      <c r="O2000" t="s">
        <v>143</v>
      </c>
      <c r="P2000" s="1">
        <v>0.35527199999999998</v>
      </c>
      <c r="S2000" t="s">
        <v>445</v>
      </c>
      <c r="T2000" t="s">
        <v>41</v>
      </c>
      <c r="U2000" t="s">
        <v>32</v>
      </c>
      <c r="V2000">
        <v>6623</v>
      </c>
      <c r="W2000">
        <v>8190</v>
      </c>
      <c r="X2000" t="s">
        <v>143</v>
      </c>
      <c r="Y2000" s="1">
        <v>0.80866910000000003</v>
      </c>
      <c r="AB2000" t="s">
        <v>445</v>
      </c>
      <c r="AC2000" t="s">
        <v>41</v>
      </c>
      <c r="AD2000" t="s">
        <v>27</v>
      </c>
      <c r="AF2000">
        <v>3797</v>
      </c>
      <c r="AG2000" t="s">
        <v>143</v>
      </c>
    </row>
    <row r="2001" spans="1:34" x14ac:dyDescent="0.35">
      <c r="A2001" t="s">
        <v>478</v>
      </c>
      <c r="B2001" t="s">
        <v>41</v>
      </c>
      <c r="C2001" t="s">
        <v>27</v>
      </c>
      <c r="D2001">
        <v>2446</v>
      </c>
      <c r="E2001">
        <v>3326</v>
      </c>
      <c r="F2001" t="s">
        <v>143</v>
      </c>
      <c r="G2001" s="1">
        <v>0.73541789999999996</v>
      </c>
      <c r="J2001" t="s">
        <v>447</v>
      </c>
      <c r="K2001" t="s">
        <v>41</v>
      </c>
      <c r="L2001" t="s">
        <v>26</v>
      </c>
      <c r="N2001">
        <v>965</v>
      </c>
      <c r="O2001" t="s">
        <v>143</v>
      </c>
      <c r="S2001" t="s">
        <v>445</v>
      </c>
      <c r="T2001" t="s">
        <v>41</v>
      </c>
      <c r="U2001" t="s">
        <v>703</v>
      </c>
      <c r="V2001">
        <v>9593</v>
      </c>
      <c r="W2001">
        <v>22871</v>
      </c>
      <c r="X2001" t="s">
        <v>143</v>
      </c>
      <c r="Y2001" s="1">
        <v>0.41943950000000002</v>
      </c>
      <c r="AB2001" t="s">
        <v>446</v>
      </c>
      <c r="AC2001" t="s">
        <v>41</v>
      </c>
      <c r="AD2001" t="s">
        <v>32</v>
      </c>
      <c r="AE2001">
        <v>182</v>
      </c>
      <c r="AF2001">
        <v>430</v>
      </c>
      <c r="AG2001" t="s">
        <v>143</v>
      </c>
      <c r="AH2001" s="1">
        <v>0.42325580000000002</v>
      </c>
    </row>
    <row r="2002" spans="1:34" x14ac:dyDescent="0.35">
      <c r="A2002" t="s">
        <v>479</v>
      </c>
      <c r="B2002" t="s">
        <v>41</v>
      </c>
      <c r="C2002" t="s">
        <v>27</v>
      </c>
      <c r="D2002">
        <v>297</v>
      </c>
      <c r="E2002">
        <v>672</v>
      </c>
      <c r="F2002" t="s">
        <v>143</v>
      </c>
      <c r="G2002" s="1">
        <v>0.44196429999999998</v>
      </c>
      <c r="J2002" t="s">
        <v>448</v>
      </c>
      <c r="K2002" t="s">
        <v>41</v>
      </c>
      <c r="L2002" t="s">
        <v>32</v>
      </c>
      <c r="M2002">
        <v>7411</v>
      </c>
      <c r="N2002">
        <v>8018</v>
      </c>
      <c r="O2002" t="s">
        <v>143</v>
      </c>
      <c r="P2002" s="1">
        <v>0.92429530000000004</v>
      </c>
      <c r="S2002" t="s">
        <v>445</v>
      </c>
      <c r="T2002" t="s">
        <v>41</v>
      </c>
      <c r="U2002" t="s">
        <v>28</v>
      </c>
      <c r="V2002">
        <v>499</v>
      </c>
      <c r="W2002">
        <v>3390</v>
      </c>
      <c r="X2002" t="s">
        <v>143</v>
      </c>
      <c r="Y2002" s="1">
        <v>0.14719760000000001</v>
      </c>
      <c r="AB2002" t="s">
        <v>446</v>
      </c>
      <c r="AC2002" t="s">
        <v>41</v>
      </c>
      <c r="AD2002" t="s">
        <v>703</v>
      </c>
      <c r="AE2002">
        <v>51</v>
      </c>
      <c r="AF2002">
        <v>987</v>
      </c>
      <c r="AG2002" t="s">
        <v>143</v>
      </c>
      <c r="AH2002" s="1">
        <v>5.1671700000000001E-2</v>
      </c>
    </row>
    <row r="2003" spans="1:34" x14ac:dyDescent="0.35">
      <c r="A2003" t="s">
        <v>480</v>
      </c>
      <c r="B2003" t="s">
        <v>41</v>
      </c>
      <c r="C2003" t="s">
        <v>27</v>
      </c>
      <c r="D2003">
        <v>585</v>
      </c>
      <c r="E2003">
        <v>1046</v>
      </c>
      <c r="F2003" t="s">
        <v>143</v>
      </c>
      <c r="G2003" s="1">
        <v>0.55927340000000003</v>
      </c>
      <c r="J2003" t="s">
        <v>448</v>
      </c>
      <c r="K2003" t="s">
        <v>41</v>
      </c>
      <c r="L2003" t="s">
        <v>703</v>
      </c>
      <c r="M2003">
        <v>9539</v>
      </c>
      <c r="N2003">
        <v>12820</v>
      </c>
      <c r="O2003" t="s">
        <v>143</v>
      </c>
      <c r="P2003" s="1">
        <v>0.74407179999999995</v>
      </c>
      <c r="S2003" t="s">
        <v>445</v>
      </c>
      <c r="T2003" t="s">
        <v>41</v>
      </c>
      <c r="U2003" t="s">
        <v>26</v>
      </c>
      <c r="W2003">
        <v>2086</v>
      </c>
      <c r="X2003" t="s">
        <v>143</v>
      </c>
      <c r="AB2003" t="s">
        <v>446</v>
      </c>
      <c r="AC2003" t="s">
        <v>41</v>
      </c>
      <c r="AD2003" t="s">
        <v>26</v>
      </c>
      <c r="AF2003">
        <v>60</v>
      </c>
      <c r="AG2003" t="s">
        <v>143</v>
      </c>
    </row>
    <row r="2004" spans="1:34" x14ac:dyDescent="0.35">
      <c r="A2004" t="s">
        <v>481</v>
      </c>
      <c r="B2004" t="s">
        <v>41</v>
      </c>
      <c r="C2004" t="s">
        <v>27</v>
      </c>
      <c r="D2004">
        <v>27</v>
      </c>
      <c r="E2004">
        <v>63</v>
      </c>
      <c r="F2004" t="s">
        <v>143</v>
      </c>
      <c r="G2004" s="1">
        <v>0.42857139999999999</v>
      </c>
      <c r="J2004" t="s">
        <v>448</v>
      </c>
      <c r="K2004" t="s">
        <v>41</v>
      </c>
      <c r="L2004" t="s">
        <v>28</v>
      </c>
      <c r="M2004">
        <v>999</v>
      </c>
      <c r="N2004">
        <v>1378</v>
      </c>
      <c r="O2004" t="s">
        <v>143</v>
      </c>
      <c r="P2004" s="1">
        <v>0.72496369999999999</v>
      </c>
      <c r="S2004" t="s">
        <v>445</v>
      </c>
      <c r="T2004" t="s">
        <v>41</v>
      </c>
      <c r="U2004" t="s">
        <v>27</v>
      </c>
      <c r="W2004">
        <v>3797</v>
      </c>
      <c r="X2004" t="s">
        <v>143</v>
      </c>
      <c r="AB2004" t="s">
        <v>446</v>
      </c>
      <c r="AC2004" t="s">
        <v>41</v>
      </c>
      <c r="AD2004" t="s">
        <v>28</v>
      </c>
      <c r="AF2004">
        <v>138</v>
      </c>
      <c r="AG2004" t="s">
        <v>143</v>
      </c>
    </row>
    <row r="2005" spans="1:34" x14ac:dyDescent="0.35">
      <c r="A2005" t="s">
        <v>482</v>
      </c>
      <c r="B2005" t="s">
        <v>41</v>
      </c>
      <c r="C2005" t="s">
        <v>27</v>
      </c>
      <c r="D2005">
        <v>792</v>
      </c>
      <c r="E2005">
        <v>1203</v>
      </c>
      <c r="F2005" t="s">
        <v>143</v>
      </c>
      <c r="G2005" s="1">
        <v>0.65835410000000005</v>
      </c>
      <c r="J2005" t="s">
        <v>448</v>
      </c>
      <c r="K2005" t="s">
        <v>41</v>
      </c>
      <c r="L2005" t="s">
        <v>27</v>
      </c>
      <c r="M2005">
        <v>589</v>
      </c>
      <c r="N2005">
        <v>1735</v>
      </c>
      <c r="O2005" t="s">
        <v>143</v>
      </c>
      <c r="P2005" s="1">
        <v>0.33948129999999999</v>
      </c>
      <c r="S2005" t="s">
        <v>446</v>
      </c>
      <c r="T2005" t="s">
        <v>41</v>
      </c>
      <c r="U2005" t="s">
        <v>32</v>
      </c>
      <c r="V2005">
        <v>332</v>
      </c>
      <c r="W2005">
        <v>430</v>
      </c>
      <c r="X2005" t="s">
        <v>143</v>
      </c>
      <c r="Y2005" s="1">
        <v>0.77209300000000003</v>
      </c>
      <c r="AB2005" t="s">
        <v>446</v>
      </c>
      <c r="AC2005" t="s">
        <v>41</v>
      </c>
      <c r="AD2005" t="s">
        <v>27</v>
      </c>
      <c r="AF2005">
        <v>126</v>
      </c>
      <c r="AG2005" t="s">
        <v>143</v>
      </c>
    </row>
    <row r="2006" spans="1:34" x14ac:dyDescent="0.35">
      <c r="A2006" t="s">
        <v>483</v>
      </c>
      <c r="B2006" t="s">
        <v>41</v>
      </c>
      <c r="C2006" t="s">
        <v>27</v>
      </c>
      <c r="D2006">
        <v>492</v>
      </c>
      <c r="E2006">
        <v>819</v>
      </c>
      <c r="F2006" t="s">
        <v>143</v>
      </c>
      <c r="G2006" s="1">
        <v>0.60073259999999995</v>
      </c>
      <c r="J2006" t="s">
        <v>448</v>
      </c>
      <c r="K2006" t="s">
        <v>41</v>
      </c>
      <c r="L2006" t="s">
        <v>26</v>
      </c>
      <c r="N2006">
        <v>1034</v>
      </c>
      <c r="O2006" t="s">
        <v>143</v>
      </c>
      <c r="S2006" t="s">
        <v>446</v>
      </c>
      <c r="T2006" t="s">
        <v>41</v>
      </c>
      <c r="U2006" t="s">
        <v>703</v>
      </c>
      <c r="V2006">
        <v>462</v>
      </c>
      <c r="W2006">
        <v>987</v>
      </c>
      <c r="X2006" t="s">
        <v>143</v>
      </c>
      <c r="Y2006" s="1">
        <v>0.46808509999999998</v>
      </c>
      <c r="AB2006" t="s">
        <v>447</v>
      </c>
      <c r="AC2006" t="s">
        <v>41</v>
      </c>
      <c r="AD2006" t="s">
        <v>32</v>
      </c>
      <c r="AE2006">
        <v>1646</v>
      </c>
      <c r="AF2006">
        <v>3553</v>
      </c>
      <c r="AG2006" t="s">
        <v>143</v>
      </c>
      <c r="AH2006" s="1">
        <v>0.46327049999999997</v>
      </c>
    </row>
    <row r="2007" spans="1:34" x14ac:dyDescent="0.35">
      <c r="A2007" t="s">
        <v>484</v>
      </c>
      <c r="B2007" t="s">
        <v>41</v>
      </c>
      <c r="C2007" t="s">
        <v>27</v>
      </c>
      <c r="D2007">
        <v>885</v>
      </c>
      <c r="E2007">
        <v>1610</v>
      </c>
      <c r="F2007" t="s">
        <v>143</v>
      </c>
      <c r="G2007" s="1">
        <v>0.54968939999999999</v>
      </c>
      <c r="J2007" t="s">
        <v>449</v>
      </c>
      <c r="K2007" t="s">
        <v>41</v>
      </c>
      <c r="L2007" t="s">
        <v>32</v>
      </c>
      <c r="M2007">
        <v>2246</v>
      </c>
      <c r="N2007">
        <v>2440</v>
      </c>
      <c r="O2007" t="s">
        <v>143</v>
      </c>
      <c r="P2007" s="1">
        <v>0.92049179999999997</v>
      </c>
      <c r="S2007" t="s">
        <v>446</v>
      </c>
      <c r="T2007" t="s">
        <v>41</v>
      </c>
      <c r="U2007" t="s">
        <v>28</v>
      </c>
      <c r="V2007">
        <v>19</v>
      </c>
      <c r="W2007">
        <v>138</v>
      </c>
      <c r="X2007" t="s">
        <v>143</v>
      </c>
      <c r="Y2007" s="1">
        <v>0.1376812</v>
      </c>
      <c r="AB2007" t="s">
        <v>447</v>
      </c>
      <c r="AC2007" t="s">
        <v>41</v>
      </c>
      <c r="AD2007" t="s">
        <v>703</v>
      </c>
      <c r="AE2007">
        <v>320</v>
      </c>
      <c r="AF2007">
        <v>9655</v>
      </c>
      <c r="AG2007" t="s">
        <v>143</v>
      </c>
      <c r="AH2007" s="1">
        <v>3.3143400000000003E-2</v>
      </c>
    </row>
    <row r="2008" spans="1:34" x14ac:dyDescent="0.35">
      <c r="A2008" t="s">
        <v>485</v>
      </c>
      <c r="B2008" t="s">
        <v>41</v>
      </c>
      <c r="C2008" t="s">
        <v>27</v>
      </c>
      <c r="D2008">
        <v>990</v>
      </c>
      <c r="E2008">
        <v>1950</v>
      </c>
      <c r="F2008" t="s">
        <v>143</v>
      </c>
      <c r="G2008" s="1">
        <v>0.50769229999999999</v>
      </c>
      <c r="J2008" t="s">
        <v>449</v>
      </c>
      <c r="K2008" t="s">
        <v>41</v>
      </c>
      <c r="L2008" t="s">
        <v>703</v>
      </c>
      <c r="M2008">
        <v>3355</v>
      </c>
      <c r="N2008">
        <v>4686</v>
      </c>
      <c r="O2008" t="s">
        <v>143</v>
      </c>
      <c r="P2008" s="1">
        <v>0.71596249999999995</v>
      </c>
      <c r="S2008" t="s">
        <v>446</v>
      </c>
      <c r="T2008" t="s">
        <v>41</v>
      </c>
      <c r="U2008" t="s">
        <v>27</v>
      </c>
      <c r="V2008">
        <v>1</v>
      </c>
      <c r="W2008">
        <v>126</v>
      </c>
      <c r="X2008" t="s">
        <v>143</v>
      </c>
      <c r="Y2008" s="1">
        <v>7.9365000000000008E-3</v>
      </c>
      <c r="AB2008" t="s">
        <v>447</v>
      </c>
      <c r="AC2008" t="s">
        <v>41</v>
      </c>
      <c r="AD2008" t="s">
        <v>28</v>
      </c>
      <c r="AE2008">
        <v>1</v>
      </c>
      <c r="AF2008">
        <v>1322</v>
      </c>
      <c r="AG2008" t="s">
        <v>143</v>
      </c>
      <c r="AH2008" s="1">
        <v>7.5639999999999995E-4</v>
      </c>
    </row>
    <row r="2009" spans="1:34" x14ac:dyDescent="0.35">
      <c r="A2009" t="s">
        <v>486</v>
      </c>
      <c r="B2009" t="s">
        <v>41</v>
      </c>
      <c r="C2009" t="s">
        <v>27</v>
      </c>
      <c r="D2009">
        <v>994</v>
      </c>
      <c r="E2009">
        <v>2081</v>
      </c>
      <c r="F2009" t="s">
        <v>143</v>
      </c>
      <c r="G2009" s="1">
        <v>0.477655</v>
      </c>
      <c r="J2009" t="s">
        <v>449</v>
      </c>
      <c r="K2009" t="s">
        <v>41</v>
      </c>
      <c r="L2009" t="s">
        <v>28</v>
      </c>
      <c r="M2009">
        <v>397</v>
      </c>
      <c r="N2009">
        <v>560</v>
      </c>
      <c r="O2009" t="s">
        <v>143</v>
      </c>
      <c r="P2009" s="1">
        <v>0.70892860000000002</v>
      </c>
      <c r="S2009" t="s">
        <v>446</v>
      </c>
      <c r="T2009" t="s">
        <v>41</v>
      </c>
      <c r="U2009" t="s">
        <v>26</v>
      </c>
      <c r="W2009">
        <v>60</v>
      </c>
      <c r="X2009" t="s">
        <v>143</v>
      </c>
      <c r="AB2009" t="s">
        <v>447</v>
      </c>
      <c r="AC2009" t="s">
        <v>41</v>
      </c>
      <c r="AD2009" t="s">
        <v>26</v>
      </c>
      <c r="AF2009">
        <v>965</v>
      </c>
      <c r="AG2009" t="s">
        <v>143</v>
      </c>
    </row>
    <row r="2010" spans="1:34" x14ac:dyDescent="0.35">
      <c r="A2010" t="s">
        <v>487</v>
      </c>
      <c r="B2010" t="s">
        <v>41</v>
      </c>
      <c r="C2010" t="s">
        <v>27</v>
      </c>
      <c r="D2010">
        <v>1394</v>
      </c>
      <c r="E2010">
        <v>2435</v>
      </c>
      <c r="F2010" t="s">
        <v>143</v>
      </c>
      <c r="G2010" s="1">
        <v>0.57248460000000001</v>
      </c>
      <c r="J2010" t="s">
        <v>449</v>
      </c>
      <c r="K2010" t="s">
        <v>41</v>
      </c>
      <c r="L2010" t="s">
        <v>27</v>
      </c>
      <c r="M2010">
        <v>198</v>
      </c>
      <c r="N2010">
        <v>666</v>
      </c>
      <c r="O2010" t="s">
        <v>143</v>
      </c>
      <c r="P2010" s="1">
        <v>0.29729729999999999</v>
      </c>
      <c r="S2010" t="s">
        <v>447</v>
      </c>
      <c r="T2010" t="s">
        <v>41</v>
      </c>
      <c r="U2010" t="s">
        <v>32</v>
      </c>
      <c r="V2010">
        <v>2908</v>
      </c>
      <c r="W2010">
        <v>3553</v>
      </c>
      <c r="X2010" t="s">
        <v>143</v>
      </c>
      <c r="Y2010" s="1">
        <v>0.8184633</v>
      </c>
      <c r="AB2010" t="s">
        <v>447</v>
      </c>
      <c r="AC2010" t="s">
        <v>41</v>
      </c>
      <c r="AD2010" t="s">
        <v>27</v>
      </c>
      <c r="AF2010">
        <v>1489</v>
      </c>
      <c r="AG2010" t="s">
        <v>143</v>
      </c>
    </row>
    <row r="2011" spans="1:34" x14ac:dyDescent="0.35">
      <c r="A2011" t="s">
        <v>488</v>
      </c>
      <c r="B2011" t="s">
        <v>41</v>
      </c>
      <c r="C2011" t="s">
        <v>27</v>
      </c>
      <c r="D2011">
        <v>678</v>
      </c>
      <c r="E2011">
        <v>1695</v>
      </c>
      <c r="F2011" t="s">
        <v>143</v>
      </c>
      <c r="G2011" s="1">
        <v>0.4</v>
      </c>
      <c r="J2011" t="s">
        <v>449</v>
      </c>
      <c r="K2011" t="s">
        <v>41</v>
      </c>
      <c r="L2011" t="s">
        <v>26</v>
      </c>
      <c r="N2011">
        <v>374</v>
      </c>
      <c r="O2011" t="s">
        <v>143</v>
      </c>
      <c r="S2011" t="s">
        <v>447</v>
      </c>
      <c r="T2011" t="s">
        <v>41</v>
      </c>
      <c r="U2011" t="s">
        <v>703</v>
      </c>
      <c r="V2011">
        <v>4290</v>
      </c>
      <c r="W2011">
        <v>9655</v>
      </c>
      <c r="X2011" t="s">
        <v>143</v>
      </c>
      <c r="Y2011" s="1">
        <v>0.44432939999999999</v>
      </c>
      <c r="AB2011" t="s">
        <v>448</v>
      </c>
      <c r="AC2011" t="s">
        <v>41</v>
      </c>
      <c r="AD2011" t="s">
        <v>32</v>
      </c>
      <c r="AE2011">
        <v>3669</v>
      </c>
      <c r="AF2011">
        <v>8018</v>
      </c>
      <c r="AG2011" t="s">
        <v>143</v>
      </c>
      <c r="AH2011" s="1">
        <v>0.45759539999999999</v>
      </c>
    </row>
    <row r="2012" spans="1:34" x14ac:dyDescent="0.35">
      <c r="A2012" t="s">
        <v>489</v>
      </c>
      <c r="B2012" t="s">
        <v>41</v>
      </c>
      <c r="C2012" t="s">
        <v>27</v>
      </c>
      <c r="D2012">
        <v>430</v>
      </c>
      <c r="E2012">
        <v>775</v>
      </c>
      <c r="F2012" t="s">
        <v>143</v>
      </c>
      <c r="G2012" s="1">
        <v>0.55483870000000002</v>
      </c>
      <c r="J2012" t="s">
        <v>450</v>
      </c>
      <c r="K2012" t="s">
        <v>41</v>
      </c>
      <c r="L2012" t="s">
        <v>32</v>
      </c>
      <c r="M2012">
        <v>6676</v>
      </c>
      <c r="N2012">
        <v>7126</v>
      </c>
      <c r="O2012" t="s">
        <v>143</v>
      </c>
      <c r="P2012" s="1">
        <v>0.93685099999999999</v>
      </c>
      <c r="S2012" t="s">
        <v>447</v>
      </c>
      <c r="T2012" t="s">
        <v>41</v>
      </c>
      <c r="U2012" t="s">
        <v>28</v>
      </c>
      <c r="V2012">
        <v>191</v>
      </c>
      <c r="W2012">
        <v>1322</v>
      </c>
      <c r="X2012" t="s">
        <v>143</v>
      </c>
      <c r="Y2012" s="1">
        <v>0.1444781</v>
      </c>
      <c r="AB2012" t="s">
        <v>448</v>
      </c>
      <c r="AC2012" t="s">
        <v>41</v>
      </c>
      <c r="AD2012" t="s">
        <v>703</v>
      </c>
      <c r="AE2012">
        <v>535</v>
      </c>
      <c r="AF2012">
        <v>12820</v>
      </c>
      <c r="AG2012" t="s">
        <v>143</v>
      </c>
      <c r="AH2012" s="1">
        <v>4.1731699999999997E-2</v>
      </c>
    </row>
    <row r="2013" spans="1:34" x14ac:dyDescent="0.35">
      <c r="A2013" t="s">
        <v>490</v>
      </c>
      <c r="B2013" t="s">
        <v>41</v>
      </c>
      <c r="C2013" t="s">
        <v>27</v>
      </c>
      <c r="D2013">
        <v>83</v>
      </c>
      <c r="E2013">
        <v>108</v>
      </c>
      <c r="F2013" t="s">
        <v>143</v>
      </c>
      <c r="G2013" s="1">
        <v>0.76851849999999999</v>
      </c>
      <c r="J2013" t="s">
        <v>450</v>
      </c>
      <c r="K2013" t="s">
        <v>41</v>
      </c>
      <c r="L2013" t="s">
        <v>703</v>
      </c>
      <c r="M2013">
        <v>7985</v>
      </c>
      <c r="N2013">
        <v>11514</v>
      </c>
      <c r="O2013" t="s">
        <v>143</v>
      </c>
      <c r="P2013" s="1">
        <v>0.6935036</v>
      </c>
      <c r="S2013" t="s">
        <v>447</v>
      </c>
      <c r="T2013" t="s">
        <v>41</v>
      </c>
      <c r="U2013" t="s">
        <v>26</v>
      </c>
      <c r="W2013">
        <v>965</v>
      </c>
      <c r="X2013" t="s">
        <v>143</v>
      </c>
      <c r="AB2013" t="s">
        <v>448</v>
      </c>
      <c r="AC2013" t="s">
        <v>41</v>
      </c>
      <c r="AD2013" t="s">
        <v>28</v>
      </c>
      <c r="AE2013">
        <v>1</v>
      </c>
      <c r="AF2013">
        <v>1378</v>
      </c>
      <c r="AG2013" t="s">
        <v>143</v>
      </c>
      <c r="AH2013" s="1">
        <v>7.2570000000000002E-4</v>
      </c>
    </row>
    <row r="2014" spans="1:34" x14ac:dyDescent="0.35">
      <c r="A2014" t="s">
        <v>491</v>
      </c>
      <c r="B2014" t="s">
        <v>41</v>
      </c>
      <c r="C2014" t="s">
        <v>27</v>
      </c>
      <c r="D2014">
        <v>59</v>
      </c>
      <c r="E2014">
        <v>69</v>
      </c>
      <c r="F2014" t="s">
        <v>143</v>
      </c>
      <c r="G2014" s="1">
        <v>0.85507239999999995</v>
      </c>
      <c r="J2014" t="s">
        <v>450</v>
      </c>
      <c r="K2014" t="s">
        <v>41</v>
      </c>
      <c r="L2014" t="s">
        <v>28</v>
      </c>
      <c r="M2014">
        <v>1032</v>
      </c>
      <c r="N2014">
        <v>1509</v>
      </c>
      <c r="O2014" t="s">
        <v>143</v>
      </c>
      <c r="P2014" s="1">
        <v>0.68389659999999997</v>
      </c>
      <c r="S2014" t="s">
        <v>447</v>
      </c>
      <c r="T2014" t="s">
        <v>41</v>
      </c>
      <c r="U2014" t="s">
        <v>27</v>
      </c>
      <c r="W2014">
        <v>1489</v>
      </c>
      <c r="X2014" t="s">
        <v>143</v>
      </c>
      <c r="AB2014" t="s">
        <v>448</v>
      </c>
      <c r="AC2014" t="s">
        <v>41</v>
      </c>
      <c r="AD2014" t="s">
        <v>26</v>
      </c>
      <c r="AF2014">
        <v>1034</v>
      </c>
      <c r="AG2014" t="s">
        <v>143</v>
      </c>
    </row>
    <row r="2015" spans="1:34" x14ac:dyDescent="0.35">
      <c r="A2015" t="s">
        <v>492</v>
      </c>
      <c r="B2015" t="s">
        <v>41</v>
      </c>
      <c r="C2015" t="s">
        <v>27</v>
      </c>
      <c r="D2015">
        <v>496</v>
      </c>
      <c r="E2015">
        <v>1173</v>
      </c>
      <c r="F2015" t="s">
        <v>143</v>
      </c>
      <c r="G2015" s="1">
        <v>0.42284739999999998</v>
      </c>
      <c r="J2015" t="s">
        <v>450</v>
      </c>
      <c r="K2015" t="s">
        <v>41</v>
      </c>
      <c r="L2015" t="s">
        <v>27</v>
      </c>
      <c r="M2015">
        <v>509</v>
      </c>
      <c r="N2015">
        <v>1656</v>
      </c>
      <c r="O2015" t="s">
        <v>143</v>
      </c>
      <c r="P2015" s="1">
        <v>0.3073671</v>
      </c>
      <c r="S2015" t="s">
        <v>448</v>
      </c>
      <c r="T2015" t="s">
        <v>41</v>
      </c>
      <c r="U2015" t="s">
        <v>32</v>
      </c>
      <c r="V2015">
        <v>6575</v>
      </c>
      <c r="W2015">
        <v>8018</v>
      </c>
      <c r="X2015" t="s">
        <v>143</v>
      </c>
      <c r="Y2015" s="1">
        <v>0.82002989999999998</v>
      </c>
      <c r="AB2015" t="s">
        <v>448</v>
      </c>
      <c r="AC2015" t="s">
        <v>41</v>
      </c>
      <c r="AD2015" t="s">
        <v>27</v>
      </c>
      <c r="AF2015">
        <v>1735</v>
      </c>
      <c r="AG2015" t="s">
        <v>143</v>
      </c>
    </row>
    <row r="2016" spans="1:34" x14ac:dyDescent="0.35">
      <c r="A2016" t="s">
        <v>493</v>
      </c>
      <c r="B2016" t="s">
        <v>41</v>
      </c>
      <c r="C2016" t="s">
        <v>27</v>
      </c>
      <c r="D2016">
        <v>685</v>
      </c>
      <c r="E2016">
        <v>2347</v>
      </c>
      <c r="F2016" t="s">
        <v>143</v>
      </c>
      <c r="G2016" s="1">
        <v>0.29186200000000001</v>
      </c>
      <c r="J2016" t="s">
        <v>450</v>
      </c>
      <c r="K2016" t="s">
        <v>41</v>
      </c>
      <c r="L2016" t="s">
        <v>26</v>
      </c>
      <c r="N2016">
        <v>1098</v>
      </c>
      <c r="O2016" t="s">
        <v>143</v>
      </c>
      <c r="S2016" t="s">
        <v>448</v>
      </c>
      <c r="T2016" t="s">
        <v>41</v>
      </c>
      <c r="U2016" t="s">
        <v>703</v>
      </c>
      <c r="V2016">
        <v>4747</v>
      </c>
      <c r="W2016">
        <v>12820</v>
      </c>
      <c r="X2016" t="s">
        <v>143</v>
      </c>
      <c r="Y2016" s="1">
        <v>0.37028080000000002</v>
      </c>
      <c r="AB2016" t="s">
        <v>449</v>
      </c>
      <c r="AC2016" t="s">
        <v>41</v>
      </c>
      <c r="AD2016" t="s">
        <v>32</v>
      </c>
      <c r="AE2016">
        <v>1052</v>
      </c>
      <c r="AF2016">
        <v>2440</v>
      </c>
      <c r="AG2016" t="s">
        <v>143</v>
      </c>
      <c r="AH2016" s="1">
        <v>0.43114750000000002</v>
      </c>
    </row>
    <row r="2017" spans="1:34" x14ac:dyDescent="0.35">
      <c r="A2017" t="s">
        <v>494</v>
      </c>
      <c r="B2017" t="s">
        <v>41</v>
      </c>
      <c r="C2017" t="s">
        <v>27</v>
      </c>
      <c r="D2017">
        <v>457</v>
      </c>
      <c r="E2017">
        <v>869</v>
      </c>
      <c r="F2017" t="s">
        <v>143</v>
      </c>
      <c r="G2017" s="1">
        <v>0.52589180000000002</v>
      </c>
      <c r="J2017" t="s">
        <v>451</v>
      </c>
      <c r="K2017" t="s">
        <v>41</v>
      </c>
      <c r="L2017" t="s">
        <v>32</v>
      </c>
      <c r="M2017">
        <v>9208</v>
      </c>
      <c r="N2017">
        <v>9468</v>
      </c>
      <c r="O2017" t="s">
        <v>143</v>
      </c>
      <c r="P2017" s="1">
        <v>0.97253909999999999</v>
      </c>
      <c r="S2017" t="s">
        <v>448</v>
      </c>
      <c r="T2017" t="s">
        <v>41</v>
      </c>
      <c r="U2017" t="s">
        <v>28</v>
      </c>
      <c r="V2017">
        <v>152</v>
      </c>
      <c r="W2017">
        <v>1378</v>
      </c>
      <c r="X2017" t="s">
        <v>143</v>
      </c>
      <c r="Y2017" s="1">
        <v>0.11030479999999999</v>
      </c>
      <c r="AB2017" t="s">
        <v>449</v>
      </c>
      <c r="AC2017" t="s">
        <v>41</v>
      </c>
      <c r="AD2017" t="s">
        <v>703</v>
      </c>
      <c r="AE2017">
        <v>114</v>
      </c>
      <c r="AF2017">
        <v>4686</v>
      </c>
      <c r="AG2017" t="s">
        <v>143</v>
      </c>
      <c r="AH2017" s="1">
        <v>2.43278E-2</v>
      </c>
    </row>
    <row r="2018" spans="1:34" x14ac:dyDescent="0.35">
      <c r="A2018" t="s">
        <v>495</v>
      </c>
      <c r="B2018" t="s">
        <v>41</v>
      </c>
      <c r="C2018" t="s">
        <v>27</v>
      </c>
      <c r="D2018">
        <v>1149</v>
      </c>
      <c r="E2018">
        <v>1787</v>
      </c>
      <c r="F2018" t="s">
        <v>143</v>
      </c>
      <c r="G2018" s="1">
        <v>0.64297709999999997</v>
      </c>
      <c r="J2018" t="s">
        <v>451</v>
      </c>
      <c r="K2018" t="s">
        <v>41</v>
      </c>
      <c r="L2018" t="s">
        <v>703</v>
      </c>
      <c r="M2018">
        <v>11691</v>
      </c>
      <c r="N2018">
        <v>15000</v>
      </c>
      <c r="O2018" t="s">
        <v>143</v>
      </c>
      <c r="P2018" s="1">
        <v>0.77939999999999998</v>
      </c>
      <c r="S2018" t="s">
        <v>448</v>
      </c>
      <c r="T2018" t="s">
        <v>41</v>
      </c>
      <c r="U2018" t="s">
        <v>27</v>
      </c>
      <c r="V2018">
        <v>2</v>
      </c>
      <c r="W2018">
        <v>1735</v>
      </c>
      <c r="X2018" t="s">
        <v>143</v>
      </c>
      <c r="Y2018" s="1">
        <v>1.1527E-3</v>
      </c>
      <c r="AB2018" t="s">
        <v>449</v>
      </c>
      <c r="AC2018" t="s">
        <v>41</v>
      </c>
      <c r="AD2018" t="s">
        <v>26</v>
      </c>
      <c r="AF2018">
        <v>374</v>
      </c>
      <c r="AG2018" t="s">
        <v>143</v>
      </c>
    </row>
    <row r="2019" spans="1:34" x14ac:dyDescent="0.35">
      <c r="A2019" t="s">
        <v>496</v>
      </c>
      <c r="B2019" t="s">
        <v>41</v>
      </c>
      <c r="C2019" t="s">
        <v>27</v>
      </c>
      <c r="D2019">
        <v>621</v>
      </c>
      <c r="E2019">
        <v>1127</v>
      </c>
      <c r="F2019" t="s">
        <v>143</v>
      </c>
      <c r="G2019" s="1">
        <v>0.55102039999999997</v>
      </c>
      <c r="J2019" t="s">
        <v>451</v>
      </c>
      <c r="K2019" t="s">
        <v>41</v>
      </c>
      <c r="L2019" t="s">
        <v>28</v>
      </c>
      <c r="M2019">
        <v>1400</v>
      </c>
      <c r="N2019">
        <v>1838</v>
      </c>
      <c r="O2019" t="s">
        <v>143</v>
      </c>
      <c r="P2019" s="1">
        <v>0.76169750000000003</v>
      </c>
      <c r="S2019" t="s">
        <v>448</v>
      </c>
      <c r="T2019" t="s">
        <v>41</v>
      </c>
      <c r="U2019" t="s">
        <v>26</v>
      </c>
      <c r="W2019">
        <v>1034</v>
      </c>
      <c r="X2019" t="s">
        <v>143</v>
      </c>
      <c r="AB2019" t="s">
        <v>449</v>
      </c>
      <c r="AC2019" t="s">
        <v>41</v>
      </c>
      <c r="AD2019" t="s">
        <v>28</v>
      </c>
      <c r="AF2019">
        <v>560</v>
      </c>
      <c r="AG2019" t="s">
        <v>143</v>
      </c>
    </row>
    <row r="2020" spans="1:34" x14ac:dyDescent="0.35">
      <c r="A2020" t="s">
        <v>497</v>
      </c>
      <c r="B2020" t="s">
        <v>41</v>
      </c>
      <c r="C2020" t="s">
        <v>27</v>
      </c>
      <c r="D2020">
        <v>542</v>
      </c>
      <c r="E2020">
        <v>1223</v>
      </c>
      <c r="F2020" t="s">
        <v>143</v>
      </c>
      <c r="G2020" s="1">
        <v>0.44317250000000002</v>
      </c>
      <c r="J2020" t="s">
        <v>451</v>
      </c>
      <c r="K2020" t="s">
        <v>41</v>
      </c>
      <c r="L2020" t="s">
        <v>27</v>
      </c>
      <c r="M2020">
        <v>700</v>
      </c>
      <c r="N2020">
        <v>2131</v>
      </c>
      <c r="O2020" t="s">
        <v>143</v>
      </c>
      <c r="P2020" s="1">
        <v>0.32848430000000001</v>
      </c>
      <c r="S2020" t="s">
        <v>449</v>
      </c>
      <c r="T2020" t="s">
        <v>41</v>
      </c>
      <c r="U2020" t="s">
        <v>32</v>
      </c>
      <c r="V2020">
        <v>2008</v>
      </c>
      <c r="W2020">
        <v>2440</v>
      </c>
      <c r="X2020" t="s">
        <v>143</v>
      </c>
      <c r="Y2020" s="1">
        <v>0.82295079999999998</v>
      </c>
      <c r="AB2020" t="s">
        <v>449</v>
      </c>
      <c r="AC2020" t="s">
        <v>41</v>
      </c>
      <c r="AD2020" t="s">
        <v>27</v>
      </c>
      <c r="AF2020">
        <v>666</v>
      </c>
      <c r="AG2020" t="s">
        <v>143</v>
      </c>
    </row>
    <row r="2021" spans="1:34" x14ac:dyDescent="0.35">
      <c r="A2021" t="s">
        <v>498</v>
      </c>
      <c r="B2021" t="s">
        <v>41</v>
      </c>
      <c r="C2021" t="s">
        <v>27</v>
      </c>
      <c r="D2021">
        <v>786</v>
      </c>
      <c r="E2021">
        <v>1556</v>
      </c>
      <c r="F2021" t="s">
        <v>143</v>
      </c>
      <c r="G2021" s="1">
        <v>0.50514139999999996</v>
      </c>
      <c r="J2021" t="s">
        <v>451</v>
      </c>
      <c r="K2021" t="s">
        <v>41</v>
      </c>
      <c r="L2021" t="s">
        <v>26</v>
      </c>
      <c r="N2021">
        <v>1272</v>
      </c>
      <c r="O2021" t="s">
        <v>143</v>
      </c>
      <c r="S2021" t="s">
        <v>449</v>
      </c>
      <c r="T2021" t="s">
        <v>41</v>
      </c>
      <c r="U2021" t="s">
        <v>703</v>
      </c>
      <c r="V2021">
        <v>1543</v>
      </c>
      <c r="W2021">
        <v>4686</v>
      </c>
      <c r="X2021" t="s">
        <v>143</v>
      </c>
      <c r="Y2021" s="1">
        <v>0.32927869999999998</v>
      </c>
      <c r="AB2021" t="s">
        <v>450</v>
      </c>
      <c r="AC2021" t="s">
        <v>41</v>
      </c>
      <c r="AD2021" t="s">
        <v>32</v>
      </c>
      <c r="AE2021">
        <v>3545</v>
      </c>
      <c r="AF2021">
        <v>7126</v>
      </c>
      <c r="AG2021" t="s">
        <v>143</v>
      </c>
      <c r="AH2021" s="1">
        <v>0.49747400000000003</v>
      </c>
    </row>
    <row r="2022" spans="1:34" x14ac:dyDescent="0.35">
      <c r="A2022" t="s">
        <v>499</v>
      </c>
      <c r="B2022" t="s">
        <v>41</v>
      </c>
      <c r="C2022" t="s">
        <v>27</v>
      </c>
      <c r="D2022">
        <v>523</v>
      </c>
      <c r="E2022">
        <v>1565</v>
      </c>
      <c r="F2022" t="s">
        <v>143</v>
      </c>
      <c r="G2022" s="1">
        <v>0.33418530000000002</v>
      </c>
      <c r="J2022" t="s">
        <v>452</v>
      </c>
      <c r="K2022" t="s">
        <v>41</v>
      </c>
      <c r="L2022" t="s">
        <v>32</v>
      </c>
      <c r="M2022">
        <v>3076</v>
      </c>
      <c r="N2022">
        <v>3407</v>
      </c>
      <c r="O2022" t="s">
        <v>143</v>
      </c>
      <c r="P2022" s="1">
        <v>0.90284710000000001</v>
      </c>
      <c r="S2022" t="s">
        <v>449</v>
      </c>
      <c r="T2022" t="s">
        <v>41</v>
      </c>
      <c r="U2022" t="s">
        <v>28</v>
      </c>
      <c r="V2022">
        <v>57</v>
      </c>
      <c r="W2022">
        <v>560</v>
      </c>
      <c r="X2022" t="s">
        <v>143</v>
      </c>
      <c r="Y2022" s="1">
        <v>0.10178570000000001</v>
      </c>
      <c r="AB2022" t="s">
        <v>450</v>
      </c>
      <c r="AC2022" t="s">
        <v>41</v>
      </c>
      <c r="AD2022" t="s">
        <v>703</v>
      </c>
      <c r="AE2022">
        <v>388</v>
      </c>
      <c r="AF2022">
        <v>11514</v>
      </c>
      <c r="AG2022" t="s">
        <v>143</v>
      </c>
      <c r="AH2022" s="1">
        <v>3.3698100000000002E-2</v>
      </c>
    </row>
    <row r="2023" spans="1:34" x14ac:dyDescent="0.35">
      <c r="A2023" t="s">
        <v>500</v>
      </c>
      <c r="B2023" t="s">
        <v>41</v>
      </c>
      <c r="C2023" t="s">
        <v>27</v>
      </c>
      <c r="D2023">
        <v>845</v>
      </c>
      <c r="E2023">
        <v>1868</v>
      </c>
      <c r="F2023" t="s">
        <v>143</v>
      </c>
      <c r="G2023" s="1">
        <v>0.45235550000000002</v>
      </c>
      <c r="J2023" t="s">
        <v>452</v>
      </c>
      <c r="K2023" t="s">
        <v>41</v>
      </c>
      <c r="L2023" t="s">
        <v>28</v>
      </c>
      <c r="M2023">
        <v>353</v>
      </c>
      <c r="N2023">
        <v>459</v>
      </c>
      <c r="O2023" t="s">
        <v>143</v>
      </c>
      <c r="P2023" s="1">
        <v>0.76906319999999995</v>
      </c>
      <c r="S2023" t="s">
        <v>449</v>
      </c>
      <c r="T2023" t="s">
        <v>41</v>
      </c>
      <c r="U2023" t="s">
        <v>26</v>
      </c>
      <c r="W2023">
        <v>374</v>
      </c>
      <c r="X2023" t="s">
        <v>143</v>
      </c>
      <c r="AB2023" t="s">
        <v>450</v>
      </c>
      <c r="AC2023" t="s">
        <v>41</v>
      </c>
      <c r="AD2023" t="s">
        <v>28</v>
      </c>
      <c r="AE2023">
        <v>1</v>
      </c>
      <c r="AF2023">
        <v>1509</v>
      </c>
      <c r="AG2023" t="s">
        <v>143</v>
      </c>
      <c r="AH2023" s="1">
        <v>6.6270000000000001E-4</v>
      </c>
    </row>
    <row r="2024" spans="1:34" x14ac:dyDescent="0.35">
      <c r="A2024" t="s">
        <v>501</v>
      </c>
      <c r="B2024" t="s">
        <v>68</v>
      </c>
      <c r="C2024" t="s">
        <v>27</v>
      </c>
      <c r="D2024">
        <v>452</v>
      </c>
      <c r="E2024">
        <v>1364</v>
      </c>
      <c r="F2024" t="s">
        <v>143</v>
      </c>
      <c r="G2024" s="1">
        <v>0.33137830000000001</v>
      </c>
      <c r="J2024" t="s">
        <v>452</v>
      </c>
      <c r="K2024" t="s">
        <v>41</v>
      </c>
      <c r="L2024" t="s">
        <v>703</v>
      </c>
      <c r="M2024">
        <v>2956</v>
      </c>
      <c r="N2024">
        <v>3887</v>
      </c>
      <c r="O2024" t="s">
        <v>143</v>
      </c>
      <c r="P2024" s="1">
        <v>0.76048369999999998</v>
      </c>
      <c r="S2024" t="s">
        <v>449</v>
      </c>
      <c r="T2024" t="s">
        <v>41</v>
      </c>
      <c r="U2024" t="s">
        <v>27</v>
      </c>
      <c r="W2024">
        <v>666</v>
      </c>
      <c r="X2024" t="s">
        <v>143</v>
      </c>
      <c r="AB2024" t="s">
        <v>450</v>
      </c>
      <c r="AC2024" t="s">
        <v>41</v>
      </c>
      <c r="AD2024" t="s">
        <v>26</v>
      </c>
      <c r="AF2024">
        <v>1098</v>
      </c>
      <c r="AG2024" t="s">
        <v>143</v>
      </c>
    </row>
    <row r="2025" spans="1:34" x14ac:dyDescent="0.35">
      <c r="A2025" t="s">
        <v>502</v>
      </c>
      <c r="B2025" t="s">
        <v>68</v>
      </c>
      <c r="C2025" t="s">
        <v>27</v>
      </c>
      <c r="D2025">
        <v>560</v>
      </c>
      <c r="E2025">
        <v>1659</v>
      </c>
      <c r="F2025" t="s">
        <v>143</v>
      </c>
      <c r="G2025" s="1">
        <v>0.33755279999999999</v>
      </c>
      <c r="J2025" t="s">
        <v>452</v>
      </c>
      <c r="K2025" t="s">
        <v>41</v>
      </c>
      <c r="L2025" t="s">
        <v>27</v>
      </c>
      <c r="M2025">
        <v>198</v>
      </c>
      <c r="N2025">
        <v>563</v>
      </c>
      <c r="O2025" t="s">
        <v>143</v>
      </c>
      <c r="P2025" s="1">
        <v>0.35168739999999998</v>
      </c>
      <c r="S2025" t="s">
        <v>450</v>
      </c>
      <c r="T2025" t="s">
        <v>41</v>
      </c>
      <c r="U2025" t="s">
        <v>32</v>
      </c>
      <c r="V2025">
        <v>5996</v>
      </c>
      <c r="W2025">
        <v>7126</v>
      </c>
      <c r="X2025" t="s">
        <v>143</v>
      </c>
      <c r="Y2025" s="1">
        <v>0.8414258</v>
      </c>
      <c r="AB2025" t="s">
        <v>450</v>
      </c>
      <c r="AC2025" t="s">
        <v>41</v>
      </c>
      <c r="AD2025" t="s">
        <v>27</v>
      </c>
      <c r="AF2025">
        <v>1656</v>
      </c>
      <c r="AG2025" t="s">
        <v>143</v>
      </c>
    </row>
    <row r="2026" spans="1:34" x14ac:dyDescent="0.35">
      <c r="A2026" t="s">
        <v>503</v>
      </c>
      <c r="B2026" t="s">
        <v>41</v>
      </c>
      <c r="C2026" t="s">
        <v>27</v>
      </c>
      <c r="D2026">
        <v>645</v>
      </c>
      <c r="E2026">
        <v>2126</v>
      </c>
      <c r="F2026" t="s">
        <v>143</v>
      </c>
      <c r="G2026" s="1">
        <v>0.30338660000000001</v>
      </c>
      <c r="J2026" t="s">
        <v>452</v>
      </c>
      <c r="K2026" t="s">
        <v>41</v>
      </c>
      <c r="L2026" t="s">
        <v>26</v>
      </c>
      <c r="N2026">
        <v>326</v>
      </c>
      <c r="O2026" t="s">
        <v>143</v>
      </c>
      <c r="S2026" t="s">
        <v>450</v>
      </c>
      <c r="T2026" t="s">
        <v>41</v>
      </c>
      <c r="U2026" t="s">
        <v>703</v>
      </c>
      <c r="V2026">
        <v>4150</v>
      </c>
      <c r="W2026">
        <v>11514</v>
      </c>
      <c r="X2026" t="s">
        <v>143</v>
      </c>
      <c r="Y2026" s="1">
        <v>0.3604308</v>
      </c>
      <c r="AB2026" t="s">
        <v>451</v>
      </c>
      <c r="AC2026" t="s">
        <v>41</v>
      </c>
      <c r="AD2026" t="s">
        <v>32</v>
      </c>
      <c r="AE2026">
        <v>4626</v>
      </c>
      <c r="AF2026">
        <v>9468</v>
      </c>
      <c r="AG2026" t="s">
        <v>143</v>
      </c>
      <c r="AH2026" s="1">
        <v>0.48859320000000001</v>
      </c>
    </row>
    <row r="2027" spans="1:34" x14ac:dyDescent="0.35">
      <c r="A2027" t="s">
        <v>504</v>
      </c>
      <c r="B2027" t="s">
        <v>68</v>
      </c>
      <c r="C2027" t="s">
        <v>27</v>
      </c>
      <c r="D2027">
        <v>619</v>
      </c>
      <c r="E2027">
        <v>1698</v>
      </c>
      <c r="F2027" t="s">
        <v>143</v>
      </c>
      <c r="G2027" s="1">
        <v>0.3645465</v>
      </c>
      <c r="J2027" t="s">
        <v>453</v>
      </c>
      <c r="K2027" t="s">
        <v>41</v>
      </c>
      <c r="L2027" t="s">
        <v>32</v>
      </c>
      <c r="M2027">
        <v>3279</v>
      </c>
      <c r="N2027">
        <v>3402</v>
      </c>
      <c r="O2027" t="s">
        <v>143</v>
      </c>
      <c r="P2027" s="1">
        <v>0.96384479999999995</v>
      </c>
      <c r="S2027" t="s">
        <v>450</v>
      </c>
      <c r="T2027" t="s">
        <v>41</v>
      </c>
      <c r="U2027" t="s">
        <v>28</v>
      </c>
      <c r="V2027">
        <v>127</v>
      </c>
      <c r="W2027">
        <v>1509</v>
      </c>
      <c r="X2027" t="s">
        <v>143</v>
      </c>
      <c r="Y2027" s="1">
        <v>8.4161700000000006E-2</v>
      </c>
      <c r="AB2027" t="s">
        <v>451</v>
      </c>
      <c r="AC2027" t="s">
        <v>41</v>
      </c>
      <c r="AD2027" t="s">
        <v>703</v>
      </c>
      <c r="AE2027">
        <v>650</v>
      </c>
      <c r="AF2027">
        <v>15000</v>
      </c>
      <c r="AG2027" t="s">
        <v>143</v>
      </c>
      <c r="AH2027" s="1">
        <v>4.3333299999999998E-2</v>
      </c>
    </row>
    <row r="2028" spans="1:34" x14ac:dyDescent="0.35">
      <c r="A2028" t="s">
        <v>505</v>
      </c>
      <c r="B2028" t="s">
        <v>68</v>
      </c>
      <c r="C2028" t="s">
        <v>27</v>
      </c>
      <c r="D2028">
        <v>367</v>
      </c>
      <c r="E2028">
        <v>1166</v>
      </c>
      <c r="F2028" t="s">
        <v>143</v>
      </c>
      <c r="G2028" s="1">
        <v>0.31475130000000001</v>
      </c>
      <c r="J2028" t="s">
        <v>453</v>
      </c>
      <c r="K2028" t="s">
        <v>41</v>
      </c>
      <c r="L2028" t="s">
        <v>703</v>
      </c>
      <c r="M2028">
        <v>3840</v>
      </c>
      <c r="N2028">
        <v>5047</v>
      </c>
      <c r="O2028" t="s">
        <v>143</v>
      </c>
      <c r="P2028" s="1">
        <v>0.76084799999999997</v>
      </c>
      <c r="S2028" t="s">
        <v>450</v>
      </c>
      <c r="T2028" t="s">
        <v>41</v>
      </c>
      <c r="U2028" t="s">
        <v>26</v>
      </c>
      <c r="W2028">
        <v>1098</v>
      </c>
      <c r="X2028" t="s">
        <v>143</v>
      </c>
      <c r="AB2028" t="s">
        <v>451</v>
      </c>
      <c r="AC2028" t="s">
        <v>41</v>
      </c>
      <c r="AD2028" t="s">
        <v>26</v>
      </c>
      <c r="AF2028">
        <v>1272</v>
      </c>
      <c r="AG2028" t="s">
        <v>143</v>
      </c>
    </row>
    <row r="2029" spans="1:34" x14ac:dyDescent="0.35">
      <c r="A2029" t="s">
        <v>506</v>
      </c>
      <c r="B2029" t="s">
        <v>41</v>
      </c>
      <c r="C2029" t="s">
        <v>27</v>
      </c>
      <c r="D2029">
        <v>1049</v>
      </c>
      <c r="E2029">
        <v>1930</v>
      </c>
      <c r="F2029" t="s">
        <v>143</v>
      </c>
      <c r="G2029" s="1">
        <v>0.54352330000000004</v>
      </c>
      <c r="J2029" t="s">
        <v>453</v>
      </c>
      <c r="K2029" t="s">
        <v>41</v>
      </c>
      <c r="L2029" t="s">
        <v>28</v>
      </c>
      <c r="M2029">
        <v>485</v>
      </c>
      <c r="N2029">
        <v>643</v>
      </c>
      <c r="O2029" t="s">
        <v>143</v>
      </c>
      <c r="P2029" s="1">
        <v>0.75427679999999997</v>
      </c>
      <c r="S2029" t="s">
        <v>450</v>
      </c>
      <c r="T2029" t="s">
        <v>41</v>
      </c>
      <c r="U2029" t="s">
        <v>27</v>
      </c>
      <c r="W2029">
        <v>1656</v>
      </c>
      <c r="X2029" t="s">
        <v>143</v>
      </c>
      <c r="AB2029" t="s">
        <v>451</v>
      </c>
      <c r="AC2029" t="s">
        <v>41</v>
      </c>
      <c r="AD2029" t="s">
        <v>28</v>
      </c>
      <c r="AF2029">
        <v>1838</v>
      </c>
      <c r="AG2029" t="s">
        <v>143</v>
      </c>
    </row>
    <row r="2030" spans="1:34" x14ac:dyDescent="0.35">
      <c r="A2030" t="s">
        <v>507</v>
      </c>
      <c r="B2030" t="s">
        <v>41</v>
      </c>
      <c r="C2030" t="s">
        <v>27</v>
      </c>
      <c r="D2030">
        <v>994</v>
      </c>
      <c r="E2030">
        <v>1887</v>
      </c>
      <c r="F2030" t="s">
        <v>143</v>
      </c>
      <c r="G2030" s="1">
        <v>0.52676210000000001</v>
      </c>
      <c r="J2030" t="s">
        <v>453</v>
      </c>
      <c r="K2030" t="s">
        <v>41</v>
      </c>
      <c r="L2030" t="s">
        <v>27</v>
      </c>
      <c r="M2030">
        <v>208</v>
      </c>
      <c r="N2030">
        <v>683</v>
      </c>
      <c r="O2030" t="s">
        <v>143</v>
      </c>
      <c r="P2030" s="1">
        <v>0.3045388</v>
      </c>
      <c r="S2030" t="s">
        <v>451</v>
      </c>
      <c r="T2030" t="s">
        <v>41</v>
      </c>
      <c r="U2030" t="s">
        <v>32</v>
      </c>
      <c r="V2030">
        <v>8352</v>
      </c>
      <c r="W2030">
        <v>9468</v>
      </c>
      <c r="X2030" t="s">
        <v>143</v>
      </c>
      <c r="Y2030" s="1">
        <v>0.88212930000000001</v>
      </c>
      <c r="AB2030" t="s">
        <v>451</v>
      </c>
      <c r="AC2030" t="s">
        <v>41</v>
      </c>
      <c r="AD2030" t="s">
        <v>27</v>
      </c>
      <c r="AF2030">
        <v>2131</v>
      </c>
      <c r="AG2030" t="s">
        <v>143</v>
      </c>
    </row>
    <row r="2031" spans="1:34" x14ac:dyDescent="0.35">
      <c r="A2031" t="s">
        <v>508</v>
      </c>
      <c r="B2031" t="s">
        <v>41</v>
      </c>
      <c r="C2031" t="s">
        <v>27</v>
      </c>
      <c r="D2031">
        <v>684</v>
      </c>
      <c r="E2031">
        <v>1032</v>
      </c>
      <c r="F2031" t="s">
        <v>143</v>
      </c>
      <c r="G2031" s="1">
        <v>0.66279069999999995</v>
      </c>
      <c r="J2031" t="s">
        <v>453</v>
      </c>
      <c r="K2031" t="s">
        <v>41</v>
      </c>
      <c r="L2031" t="s">
        <v>26</v>
      </c>
      <c r="N2031">
        <v>441</v>
      </c>
      <c r="O2031" t="s">
        <v>143</v>
      </c>
      <c r="S2031" t="s">
        <v>451</v>
      </c>
      <c r="T2031" t="s">
        <v>41</v>
      </c>
      <c r="U2031" t="s">
        <v>703</v>
      </c>
      <c r="V2031">
        <v>7058</v>
      </c>
      <c r="W2031">
        <v>15000</v>
      </c>
      <c r="X2031" t="s">
        <v>143</v>
      </c>
      <c r="Y2031" s="1">
        <v>0.47053329999999999</v>
      </c>
      <c r="AB2031" t="s">
        <v>452</v>
      </c>
      <c r="AC2031" t="s">
        <v>41</v>
      </c>
      <c r="AD2031" t="s">
        <v>32</v>
      </c>
      <c r="AE2031">
        <v>1719</v>
      </c>
      <c r="AF2031">
        <v>3407</v>
      </c>
      <c r="AG2031" t="s">
        <v>143</v>
      </c>
      <c r="AH2031" s="1">
        <v>0.50454940000000004</v>
      </c>
    </row>
    <row r="2032" spans="1:34" x14ac:dyDescent="0.35">
      <c r="A2032" t="s">
        <v>509</v>
      </c>
      <c r="B2032" t="s">
        <v>41</v>
      </c>
      <c r="C2032" t="s">
        <v>27</v>
      </c>
      <c r="D2032">
        <v>1210</v>
      </c>
      <c r="E2032">
        <v>1632</v>
      </c>
      <c r="F2032" t="s">
        <v>143</v>
      </c>
      <c r="G2032" s="1">
        <v>0.74142160000000001</v>
      </c>
      <c r="J2032" t="s">
        <v>454</v>
      </c>
      <c r="K2032" t="s">
        <v>41</v>
      </c>
      <c r="L2032" t="s">
        <v>32</v>
      </c>
      <c r="M2032">
        <v>8571</v>
      </c>
      <c r="N2032">
        <v>8753</v>
      </c>
      <c r="O2032" t="s">
        <v>143</v>
      </c>
      <c r="P2032" s="1">
        <v>0.97920720000000006</v>
      </c>
      <c r="S2032" t="s">
        <v>451</v>
      </c>
      <c r="T2032" t="s">
        <v>41</v>
      </c>
      <c r="U2032" t="s">
        <v>28</v>
      </c>
      <c r="V2032">
        <v>227</v>
      </c>
      <c r="W2032">
        <v>1838</v>
      </c>
      <c r="X2032" t="s">
        <v>143</v>
      </c>
      <c r="Y2032" s="1">
        <v>0.1235038</v>
      </c>
      <c r="AB2032" t="s">
        <v>452</v>
      </c>
      <c r="AC2032" t="s">
        <v>41</v>
      </c>
      <c r="AD2032" t="s">
        <v>703</v>
      </c>
      <c r="AE2032">
        <v>173</v>
      </c>
      <c r="AF2032">
        <v>3887</v>
      </c>
      <c r="AG2032" t="s">
        <v>143</v>
      </c>
      <c r="AH2032" s="1">
        <v>4.45073E-2</v>
      </c>
    </row>
    <row r="2033" spans="1:34" x14ac:dyDescent="0.35">
      <c r="A2033" t="s">
        <v>510</v>
      </c>
      <c r="B2033" t="s">
        <v>41</v>
      </c>
      <c r="C2033" t="s">
        <v>27</v>
      </c>
      <c r="D2033">
        <v>162</v>
      </c>
      <c r="E2033">
        <v>225</v>
      </c>
      <c r="F2033" t="s">
        <v>143</v>
      </c>
      <c r="G2033" s="1">
        <v>0.72</v>
      </c>
      <c r="J2033" t="s">
        <v>454</v>
      </c>
      <c r="K2033" t="s">
        <v>41</v>
      </c>
      <c r="L2033" t="s">
        <v>703</v>
      </c>
      <c r="M2033">
        <v>15677</v>
      </c>
      <c r="N2033">
        <v>19489</v>
      </c>
      <c r="O2033" t="s">
        <v>143</v>
      </c>
      <c r="P2033" s="1">
        <v>0.80440250000000002</v>
      </c>
      <c r="S2033" t="s">
        <v>451</v>
      </c>
      <c r="T2033" t="s">
        <v>41</v>
      </c>
      <c r="U2033" t="s">
        <v>27</v>
      </c>
      <c r="V2033">
        <v>1</v>
      </c>
      <c r="W2033">
        <v>2131</v>
      </c>
      <c r="X2033" t="s">
        <v>143</v>
      </c>
      <c r="Y2033" s="1">
        <v>4.6930000000000002E-4</v>
      </c>
      <c r="AB2033" t="s">
        <v>452</v>
      </c>
      <c r="AC2033" t="s">
        <v>41</v>
      </c>
      <c r="AD2033" t="s">
        <v>26</v>
      </c>
      <c r="AF2033">
        <v>326</v>
      </c>
      <c r="AG2033" t="s">
        <v>143</v>
      </c>
    </row>
    <row r="2034" spans="1:34" x14ac:dyDescent="0.35">
      <c r="A2034" t="s">
        <v>511</v>
      </c>
      <c r="B2034" t="s">
        <v>41</v>
      </c>
      <c r="C2034" t="s">
        <v>27</v>
      </c>
      <c r="D2034">
        <v>981</v>
      </c>
      <c r="E2034">
        <v>1673</v>
      </c>
      <c r="F2034" t="s">
        <v>143</v>
      </c>
      <c r="G2034" s="1">
        <v>0.5863718</v>
      </c>
      <c r="J2034" t="s">
        <v>454</v>
      </c>
      <c r="K2034" t="s">
        <v>41</v>
      </c>
      <c r="L2034" t="s">
        <v>28</v>
      </c>
      <c r="M2034">
        <v>1714</v>
      </c>
      <c r="N2034">
        <v>2168</v>
      </c>
      <c r="O2034" t="s">
        <v>143</v>
      </c>
      <c r="P2034" s="1">
        <v>0.79059040000000003</v>
      </c>
      <c r="S2034" t="s">
        <v>451</v>
      </c>
      <c r="T2034" t="s">
        <v>41</v>
      </c>
      <c r="U2034" t="s">
        <v>26</v>
      </c>
      <c r="W2034">
        <v>1272</v>
      </c>
      <c r="X2034" t="s">
        <v>143</v>
      </c>
      <c r="AB2034" t="s">
        <v>452</v>
      </c>
      <c r="AC2034" t="s">
        <v>41</v>
      </c>
      <c r="AD2034" t="s">
        <v>28</v>
      </c>
      <c r="AF2034">
        <v>459</v>
      </c>
      <c r="AG2034" t="s">
        <v>143</v>
      </c>
    </row>
    <row r="2035" spans="1:34" x14ac:dyDescent="0.35">
      <c r="A2035" t="s">
        <v>512</v>
      </c>
      <c r="B2035" t="s">
        <v>41</v>
      </c>
      <c r="C2035" t="s">
        <v>27</v>
      </c>
      <c r="D2035">
        <v>643</v>
      </c>
      <c r="E2035">
        <v>1186</v>
      </c>
      <c r="F2035" t="s">
        <v>143</v>
      </c>
      <c r="G2035" s="1">
        <v>0.54215849999999999</v>
      </c>
      <c r="J2035" t="s">
        <v>454</v>
      </c>
      <c r="K2035" t="s">
        <v>41</v>
      </c>
      <c r="L2035" t="s">
        <v>27</v>
      </c>
      <c r="M2035">
        <v>1019</v>
      </c>
      <c r="N2035">
        <v>2653</v>
      </c>
      <c r="O2035" t="s">
        <v>143</v>
      </c>
      <c r="P2035" s="1">
        <v>0.38409349999999998</v>
      </c>
      <c r="S2035" t="s">
        <v>452</v>
      </c>
      <c r="T2035" t="s">
        <v>41</v>
      </c>
      <c r="U2035" t="s">
        <v>32</v>
      </c>
      <c r="V2035">
        <v>2818</v>
      </c>
      <c r="W2035">
        <v>3407</v>
      </c>
      <c r="X2035" t="s">
        <v>143</v>
      </c>
      <c r="Y2035" s="1">
        <v>0.82712070000000004</v>
      </c>
      <c r="AB2035" t="s">
        <v>452</v>
      </c>
      <c r="AC2035" t="s">
        <v>41</v>
      </c>
      <c r="AD2035" t="s">
        <v>27</v>
      </c>
      <c r="AF2035">
        <v>563</v>
      </c>
      <c r="AG2035" t="s">
        <v>143</v>
      </c>
    </row>
    <row r="2036" spans="1:34" x14ac:dyDescent="0.35">
      <c r="A2036" t="s">
        <v>513</v>
      </c>
      <c r="B2036" t="s">
        <v>41</v>
      </c>
      <c r="C2036" t="s">
        <v>27</v>
      </c>
      <c r="D2036">
        <v>360</v>
      </c>
      <c r="E2036">
        <v>1076</v>
      </c>
      <c r="F2036" t="s">
        <v>42</v>
      </c>
      <c r="G2036" s="1">
        <v>0.33457249999999999</v>
      </c>
      <c r="J2036" t="s">
        <v>454</v>
      </c>
      <c r="K2036" t="s">
        <v>41</v>
      </c>
      <c r="L2036" t="s">
        <v>26</v>
      </c>
      <c r="N2036">
        <v>1720</v>
      </c>
      <c r="O2036" t="s">
        <v>143</v>
      </c>
      <c r="S2036" t="s">
        <v>452</v>
      </c>
      <c r="T2036" t="s">
        <v>41</v>
      </c>
      <c r="U2036" t="s">
        <v>703</v>
      </c>
      <c r="V2036">
        <v>1722</v>
      </c>
      <c r="W2036">
        <v>3887</v>
      </c>
      <c r="X2036" t="s">
        <v>143</v>
      </c>
      <c r="Y2036" s="1">
        <v>0.4430152</v>
      </c>
      <c r="AB2036" t="s">
        <v>453</v>
      </c>
      <c r="AC2036" t="s">
        <v>41</v>
      </c>
      <c r="AD2036" t="s">
        <v>32</v>
      </c>
      <c r="AE2036">
        <v>1519</v>
      </c>
      <c r="AF2036">
        <v>3402</v>
      </c>
      <c r="AG2036" t="s">
        <v>143</v>
      </c>
      <c r="AH2036" s="1">
        <v>0.44650210000000001</v>
      </c>
    </row>
    <row r="2037" spans="1:34" x14ac:dyDescent="0.35">
      <c r="A2037" t="s">
        <v>514</v>
      </c>
      <c r="B2037" t="s">
        <v>41</v>
      </c>
      <c r="C2037" t="s">
        <v>27</v>
      </c>
      <c r="D2037">
        <v>273</v>
      </c>
      <c r="E2037">
        <v>568</v>
      </c>
      <c r="F2037" t="s">
        <v>132</v>
      </c>
      <c r="G2037" s="1">
        <v>0.4806338</v>
      </c>
      <c r="J2037" t="s">
        <v>455</v>
      </c>
      <c r="K2037" t="s">
        <v>41</v>
      </c>
      <c r="L2037" t="s">
        <v>32</v>
      </c>
      <c r="M2037">
        <v>3309</v>
      </c>
      <c r="N2037">
        <v>3667</v>
      </c>
      <c r="O2037" t="s">
        <v>143</v>
      </c>
      <c r="P2037" s="1">
        <v>0.90237250000000002</v>
      </c>
      <c r="S2037" t="s">
        <v>452</v>
      </c>
      <c r="T2037" t="s">
        <v>41</v>
      </c>
      <c r="U2037" t="s">
        <v>28</v>
      </c>
      <c r="V2037">
        <v>54</v>
      </c>
      <c r="W2037">
        <v>459</v>
      </c>
      <c r="X2037" t="s">
        <v>143</v>
      </c>
      <c r="Y2037" s="1">
        <v>0.1176471</v>
      </c>
      <c r="AB2037" t="s">
        <v>453</v>
      </c>
      <c r="AC2037" t="s">
        <v>41</v>
      </c>
      <c r="AD2037" t="s">
        <v>703</v>
      </c>
      <c r="AE2037">
        <v>152</v>
      </c>
      <c r="AF2037">
        <v>5047</v>
      </c>
      <c r="AG2037" t="s">
        <v>143</v>
      </c>
      <c r="AH2037" s="1">
        <v>3.0116899999999999E-2</v>
      </c>
    </row>
    <row r="2038" spans="1:34" x14ac:dyDescent="0.35">
      <c r="A2038" t="s">
        <v>515</v>
      </c>
      <c r="B2038" t="s">
        <v>41</v>
      </c>
      <c r="C2038" t="s">
        <v>27</v>
      </c>
      <c r="D2038">
        <v>116</v>
      </c>
      <c r="E2038">
        <v>244</v>
      </c>
      <c r="F2038" t="s">
        <v>132</v>
      </c>
      <c r="G2038" s="1">
        <v>0.47540979999999999</v>
      </c>
      <c r="J2038" t="s">
        <v>455</v>
      </c>
      <c r="K2038" t="s">
        <v>41</v>
      </c>
      <c r="L2038" t="s">
        <v>28</v>
      </c>
      <c r="M2038">
        <v>1064</v>
      </c>
      <c r="N2038">
        <v>1341</v>
      </c>
      <c r="O2038" t="s">
        <v>143</v>
      </c>
      <c r="P2038" s="1">
        <v>0.79343770000000002</v>
      </c>
      <c r="S2038" t="s">
        <v>452</v>
      </c>
      <c r="T2038" t="s">
        <v>41</v>
      </c>
      <c r="U2038" t="s">
        <v>26</v>
      </c>
      <c r="W2038">
        <v>326</v>
      </c>
      <c r="X2038" t="s">
        <v>143</v>
      </c>
      <c r="AB2038" t="s">
        <v>453</v>
      </c>
      <c r="AC2038" t="s">
        <v>41</v>
      </c>
      <c r="AD2038" t="s">
        <v>26</v>
      </c>
      <c r="AF2038">
        <v>441</v>
      </c>
      <c r="AG2038" t="s">
        <v>143</v>
      </c>
    </row>
    <row r="2039" spans="1:34" x14ac:dyDescent="0.35">
      <c r="A2039" t="s">
        <v>516</v>
      </c>
      <c r="B2039" t="s">
        <v>41</v>
      </c>
      <c r="C2039" t="s">
        <v>27</v>
      </c>
      <c r="D2039">
        <v>86</v>
      </c>
      <c r="E2039">
        <v>195</v>
      </c>
      <c r="F2039" t="s">
        <v>132</v>
      </c>
      <c r="G2039" s="1">
        <v>0.44102560000000002</v>
      </c>
      <c r="J2039" t="s">
        <v>455</v>
      </c>
      <c r="K2039" t="s">
        <v>41</v>
      </c>
      <c r="L2039" t="s">
        <v>703</v>
      </c>
      <c r="M2039">
        <v>7015</v>
      </c>
      <c r="N2039">
        <v>8958</v>
      </c>
      <c r="O2039" t="s">
        <v>143</v>
      </c>
      <c r="P2039" s="1">
        <v>0.78309890000000004</v>
      </c>
      <c r="S2039" t="s">
        <v>452</v>
      </c>
      <c r="T2039" t="s">
        <v>41</v>
      </c>
      <c r="U2039" t="s">
        <v>27</v>
      </c>
      <c r="W2039">
        <v>563</v>
      </c>
      <c r="X2039" t="s">
        <v>143</v>
      </c>
      <c r="AB2039" t="s">
        <v>453</v>
      </c>
      <c r="AC2039" t="s">
        <v>41</v>
      </c>
      <c r="AD2039" t="s">
        <v>28</v>
      </c>
      <c r="AF2039">
        <v>643</v>
      </c>
      <c r="AG2039" t="s">
        <v>143</v>
      </c>
    </row>
    <row r="2040" spans="1:34" x14ac:dyDescent="0.35">
      <c r="A2040" t="s">
        <v>517</v>
      </c>
      <c r="B2040" t="s">
        <v>41</v>
      </c>
      <c r="C2040" t="s">
        <v>27</v>
      </c>
      <c r="D2040">
        <v>87</v>
      </c>
      <c r="E2040">
        <v>162</v>
      </c>
      <c r="F2040" t="s">
        <v>132</v>
      </c>
      <c r="G2040" s="1">
        <v>0.53703699999999999</v>
      </c>
      <c r="J2040" t="s">
        <v>455</v>
      </c>
      <c r="K2040" t="s">
        <v>41</v>
      </c>
      <c r="L2040" t="s">
        <v>27</v>
      </c>
      <c r="M2040">
        <v>754</v>
      </c>
      <c r="N2040">
        <v>1721</v>
      </c>
      <c r="O2040" t="s">
        <v>143</v>
      </c>
      <c r="P2040" s="1">
        <v>0.43811739999999999</v>
      </c>
      <c r="S2040" t="s">
        <v>453</v>
      </c>
      <c r="T2040" t="s">
        <v>41</v>
      </c>
      <c r="U2040" t="s">
        <v>32</v>
      </c>
      <c r="V2040">
        <v>2880</v>
      </c>
      <c r="W2040">
        <v>3402</v>
      </c>
      <c r="X2040" t="s">
        <v>143</v>
      </c>
      <c r="Y2040" s="1">
        <v>0.8465608</v>
      </c>
      <c r="AB2040" t="s">
        <v>453</v>
      </c>
      <c r="AC2040" t="s">
        <v>41</v>
      </c>
      <c r="AD2040" t="s">
        <v>27</v>
      </c>
      <c r="AF2040">
        <v>683</v>
      </c>
      <c r="AG2040" t="s">
        <v>143</v>
      </c>
    </row>
    <row r="2041" spans="1:34" x14ac:dyDescent="0.35">
      <c r="A2041" t="s">
        <v>518</v>
      </c>
      <c r="B2041" t="s">
        <v>41</v>
      </c>
      <c r="C2041" t="s">
        <v>27</v>
      </c>
      <c r="D2041">
        <v>1186</v>
      </c>
      <c r="E2041">
        <v>2382</v>
      </c>
      <c r="F2041" t="s">
        <v>519</v>
      </c>
      <c r="G2041" s="1">
        <v>0.49790089999999998</v>
      </c>
      <c r="J2041" t="s">
        <v>455</v>
      </c>
      <c r="K2041" t="s">
        <v>41</v>
      </c>
      <c r="L2041" t="s">
        <v>26</v>
      </c>
      <c r="N2041">
        <v>1008</v>
      </c>
      <c r="O2041" t="s">
        <v>143</v>
      </c>
      <c r="S2041" t="s">
        <v>453</v>
      </c>
      <c r="T2041" t="s">
        <v>41</v>
      </c>
      <c r="U2041" t="s">
        <v>703</v>
      </c>
      <c r="V2041">
        <v>2070</v>
      </c>
      <c r="W2041">
        <v>5047</v>
      </c>
      <c r="X2041" t="s">
        <v>143</v>
      </c>
      <c r="Y2041" s="1">
        <v>0.41014460000000003</v>
      </c>
      <c r="AB2041" t="s">
        <v>454</v>
      </c>
      <c r="AC2041" t="s">
        <v>41</v>
      </c>
      <c r="AD2041" t="s">
        <v>32</v>
      </c>
      <c r="AE2041">
        <v>4181</v>
      </c>
      <c r="AF2041">
        <v>8753</v>
      </c>
      <c r="AG2041" t="s">
        <v>143</v>
      </c>
      <c r="AH2041" s="1">
        <v>0.4776648</v>
      </c>
    </row>
    <row r="2042" spans="1:34" x14ac:dyDescent="0.35">
      <c r="A2042" t="s">
        <v>520</v>
      </c>
      <c r="B2042" t="s">
        <v>41</v>
      </c>
      <c r="C2042" t="s">
        <v>27</v>
      </c>
      <c r="D2042">
        <v>945</v>
      </c>
      <c r="E2042">
        <v>1747</v>
      </c>
      <c r="F2042" t="s">
        <v>519</v>
      </c>
      <c r="G2042" s="1">
        <v>0.5409273</v>
      </c>
      <c r="J2042" t="s">
        <v>456</v>
      </c>
      <c r="K2042" t="s">
        <v>41</v>
      </c>
      <c r="L2042" t="s">
        <v>32</v>
      </c>
      <c r="M2042">
        <v>815</v>
      </c>
      <c r="N2042">
        <v>930</v>
      </c>
      <c r="O2042" t="s">
        <v>143</v>
      </c>
      <c r="P2042" s="1">
        <v>0.87634409999999996</v>
      </c>
      <c r="S2042" t="s">
        <v>453</v>
      </c>
      <c r="T2042" t="s">
        <v>41</v>
      </c>
      <c r="U2042" t="s">
        <v>28</v>
      </c>
      <c r="V2042">
        <v>64</v>
      </c>
      <c r="W2042">
        <v>643</v>
      </c>
      <c r="X2042" t="s">
        <v>143</v>
      </c>
      <c r="Y2042" s="1">
        <v>9.9533399999999994E-2</v>
      </c>
      <c r="AB2042" t="s">
        <v>454</v>
      </c>
      <c r="AC2042" t="s">
        <v>41</v>
      </c>
      <c r="AD2042" t="s">
        <v>703</v>
      </c>
      <c r="AE2042">
        <v>743</v>
      </c>
      <c r="AF2042">
        <v>19489</v>
      </c>
      <c r="AG2042" t="s">
        <v>143</v>
      </c>
      <c r="AH2042" s="1">
        <v>3.8124100000000001E-2</v>
      </c>
    </row>
    <row r="2043" spans="1:34" x14ac:dyDescent="0.35">
      <c r="A2043" t="s">
        <v>521</v>
      </c>
      <c r="B2043" t="s">
        <v>41</v>
      </c>
      <c r="C2043" t="s">
        <v>27</v>
      </c>
      <c r="D2043">
        <v>321</v>
      </c>
      <c r="E2043">
        <v>841</v>
      </c>
      <c r="F2043" t="s">
        <v>519</v>
      </c>
      <c r="G2043" s="1">
        <v>0.38168849999999999</v>
      </c>
      <c r="J2043" t="s">
        <v>456</v>
      </c>
      <c r="K2043" t="s">
        <v>41</v>
      </c>
      <c r="L2043" t="s">
        <v>703</v>
      </c>
      <c r="M2043">
        <v>1608</v>
      </c>
      <c r="N2043">
        <v>1947</v>
      </c>
      <c r="O2043" t="s">
        <v>143</v>
      </c>
      <c r="P2043" s="1">
        <v>0.82588600000000001</v>
      </c>
      <c r="S2043" t="s">
        <v>453</v>
      </c>
      <c r="T2043" t="s">
        <v>41</v>
      </c>
      <c r="U2043" t="s">
        <v>26</v>
      </c>
      <c r="W2043">
        <v>441</v>
      </c>
      <c r="X2043" t="s">
        <v>143</v>
      </c>
      <c r="AB2043" t="s">
        <v>454</v>
      </c>
      <c r="AC2043" t="s">
        <v>41</v>
      </c>
      <c r="AD2043" t="s">
        <v>28</v>
      </c>
      <c r="AE2043">
        <v>2</v>
      </c>
      <c r="AF2043">
        <v>2168</v>
      </c>
      <c r="AG2043" t="s">
        <v>143</v>
      </c>
      <c r="AH2043" s="1">
        <v>9.2250000000000003E-4</v>
      </c>
    </row>
    <row r="2044" spans="1:34" x14ac:dyDescent="0.35">
      <c r="A2044" t="s">
        <v>522</v>
      </c>
      <c r="B2044" t="s">
        <v>41</v>
      </c>
      <c r="C2044" t="s">
        <v>27</v>
      </c>
      <c r="D2044">
        <v>1549</v>
      </c>
      <c r="E2044">
        <v>2602</v>
      </c>
      <c r="F2044" t="s">
        <v>519</v>
      </c>
      <c r="G2044" s="1">
        <v>0.59531129999999999</v>
      </c>
      <c r="J2044" t="s">
        <v>456</v>
      </c>
      <c r="K2044" t="s">
        <v>41</v>
      </c>
      <c r="L2044" t="s">
        <v>28</v>
      </c>
      <c r="M2044">
        <v>215</v>
      </c>
      <c r="N2044">
        <v>269</v>
      </c>
      <c r="O2044" t="s">
        <v>143</v>
      </c>
      <c r="P2044" s="1">
        <v>0.79925650000000004</v>
      </c>
      <c r="S2044" t="s">
        <v>453</v>
      </c>
      <c r="T2044" t="s">
        <v>41</v>
      </c>
      <c r="U2044" t="s">
        <v>27</v>
      </c>
      <c r="W2044">
        <v>683</v>
      </c>
      <c r="X2044" t="s">
        <v>143</v>
      </c>
      <c r="AB2044" t="s">
        <v>454</v>
      </c>
      <c r="AC2044" t="s">
        <v>41</v>
      </c>
      <c r="AD2044" t="s">
        <v>26</v>
      </c>
      <c r="AF2044">
        <v>1720</v>
      </c>
      <c r="AG2044" t="s">
        <v>143</v>
      </c>
    </row>
    <row r="2045" spans="1:34" x14ac:dyDescent="0.35">
      <c r="A2045" t="s">
        <v>523</v>
      </c>
      <c r="B2045" t="s">
        <v>41</v>
      </c>
      <c r="C2045" t="s">
        <v>27</v>
      </c>
      <c r="D2045">
        <v>1925</v>
      </c>
      <c r="E2045">
        <v>3737</v>
      </c>
      <c r="F2045" t="s">
        <v>519</v>
      </c>
      <c r="G2045" s="1">
        <v>0.51511910000000005</v>
      </c>
      <c r="J2045" t="s">
        <v>456</v>
      </c>
      <c r="K2045" t="s">
        <v>41</v>
      </c>
      <c r="L2045" t="s">
        <v>27</v>
      </c>
      <c r="M2045">
        <v>167</v>
      </c>
      <c r="N2045">
        <v>335</v>
      </c>
      <c r="O2045" t="s">
        <v>143</v>
      </c>
      <c r="P2045" s="1">
        <v>0.49850749999999999</v>
      </c>
      <c r="S2045" t="s">
        <v>454</v>
      </c>
      <c r="T2045" t="s">
        <v>41</v>
      </c>
      <c r="U2045" t="s">
        <v>32</v>
      </c>
      <c r="V2045">
        <v>7499</v>
      </c>
      <c r="W2045">
        <v>8753</v>
      </c>
      <c r="X2045" t="s">
        <v>143</v>
      </c>
      <c r="Y2045" s="1">
        <v>0.85673480000000002</v>
      </c>
      <c r="AB2045" t="s">
        <v>454</v>
      </c>
      <c r="AC2045" t="s">
        <v>41</v>
      </c>
      <c r="AD2045" t="s">
        <v>27</v>
      </c>
      <c r="AF2045">
        <v>2653</v>
      </c>
      <c r="AG2045" t="s">
        <v>143</v>
      </c>
    </row>
    <row r="2046" spans="1:34" x14ac:dyDescent="0.35">
      <c r="A2046" t="s">
        <v>524</v>
      </c>
      <c r="B2046" t="s">
        <v>41</v>
      </c>
      <c r="C2046" t="s">
        <v>27</v>
      </c>
      <c r="D2046">
        <v>427</v>
      </c>
      <c r="E2046">
        <v>755</v>
      </c>
      <c r="F2046" t="s">
        <v>519</v>
      </c>
      <c r="G2046" s="1">
        <v>0.56556289999999998</v>
      </c>
      <c r="J2046" t="s">
        <v>456</v>
      </c>
      <c r="K2046" t="s">
        <v>41</v>
      </c>
      <c r="L2046" t="s">
        <v>26</v>
      </c>
      <c r="N2046">
        <v>190</v>
      </c>
      <c r="O2046" t="s">
        <v>143</v>
      </c>
      <c r="S2046" t="s">
        <v>454</v>
      </c>
      <c r="T2046" t="s">
        <v>41</v>
      </c>
      <c r="U2046" t="s">
        <v>703</v>
      </c>
      <c r="V2046">
        <v>7920</v>
      </c>
      <c r="W2046">
        <v>19489</v>
      </c>
      <c r="X2046" t="s">
        <v>143</v>
      </c>
      <c r="Y2046" s="1">
        <v>0.4063831</v>
      </c>
      <c r="AB2046" t="s">
        <v>455</v>
      </c>
      <c r="AC2046" t="s">
        <v>41</v>
      </c>
      <c r="AD2046" t="s">
        <v>32</v>
      </c>
      <c r="AE2046">
        <v>1772</v>
      </c>
      <c r="AF2046">
        <v>3667</v>
      </c>
      <c r="AG2046" t="s">
        <v>143</v>
      </c>
      <c r="AH2046" s="1">
        <v>0.48322880000000001</v>
      </c>
    </row>
    <row r="2047" spans="1:34" x14ac:dyDescent="0.35">
      <c r="A2047" t="s">
        <v>525</v>
      </c>
      <c r="B2047" t="s">
        <v>41</v>
      </c>
      <c r="C2047" t="s">
        <v>27</v>
      </c>
      <c r="D2047">
        <v>926</v>
      </c>
      <c r="E2047">
        <v>1667</v>
      </c>
      <c r="F2047" t="s">
        <v>519</v>
      </c>
      <c r="G2047" s="1">
        <v>0.55548889999999995</v>
      </c>
      <c r="J2047" t="s">
        <v>457</v>
      </c>
      <c r="K2047" t="s">
        <v>41</v>
      </c>
      <c r="L2047" t="s">
        <v>32</v>
      </c>
      <c r="M2047">
        <v>3065</v>
      </c>
      <c r="N2047">
        <v>3408</v>
      </c>
      <c r="O2047" t="s">
        <v>143</v>
      </c>
      <c r="P2047" s="1">
        <v>0.89935449999999995</v>
      </c>
      <c r="S2047" t="s">
        <v>454</v>
      </c>
      <c r="T2047" t="s">
        <v>41</v>
      </c>
      <c r="U2047" t="s">
        <v>28</v>
      </c>
      <c r="V2047">
        <v>252</v>
      </c>
      <c r="W2047">
        <v>2168</v>
      </c>
      <c r="X2047" t="s">
        <v>143</v>
      </c>
      <c r="Y2047" s="1">
        <v>0.1162362</v>
      </c>
      <c r="AB2047" t="s">
        <v>455</v>
      </c>
      <c r="AC2047" t="s">
        <v>41</v>
      </c>
      <c r="AD2047" t="s">
        <v>703</v>
      </c>
      <c r="AE2047">
        <v>342</v>
      </c>
      <c r="AF2047">
        <v>8958</v>
      </c>
      <c r="AG2047" t="s">
        <v>143</v>
      </c>
      <c r="AH2047" s="1">
        <v>3.8178200000000002E-2</v>
      </c>
    </row>
    <row r="2048" spans="1:34" x14ac:dyDescent="0.35">
      <c r="A2048" t="s">
        <v>526</v>
      </c>
      <c r="B2048" t="s">
        <v>41</v>
      </c>
      <c r="C2048" t="s">
        <v>27</v>
      </c>
      <c r="D2048">
        <v>439</v>
      </c>
      <c r="E2048">
        <v>862</v>
      </c>
      <c r="F2048" t="s">
        <v>519</v>
      </c>
      <c r="G2048" s="1">
        <v>0.50928070000000003</v>
      </c>
      <c r="J2048" t="s">
        <v>457</v>
      </c>
      <c r="K2048" t="s">
        <v>41</v>
      </c>
      <c r="L2048" t="s">
        <v>703</v>
      </c>
      <c r="M2048">
        <v>5050</v>
      </c>
      <c r="N2048">
        <v>6809</v>
      </c>
      <c r="O2048" t="s">
        <v>143</v>
      </c>
      <c r="P2048" s="1">
        <v>0.74166540000000003</v>
      </c>
      <c r="S2048" t="s">
        <v>454</v>
      </c>
      <c r="T2048" t="s">
        <v>41</v>
      </c>
      <c r="U2048" t="s">
        <v>27</v>
      </c>
      <c r="V2048">
        <v>3</v>
      </c>
      <c r="W2048">
        <v>2653</v>
      </c>
      <c r="X2048" t="s">
        <v>143</v>
      </c>
      <c r="Y2048" s="1">
        <v>1.1307999999999999E-3</v>
      </c>
      <c r="AB2048" t="s">
        <v>455</v>
      </c>
      <c r="AC2048" t="s">
        <v>41</v>
      </c>
      <c r="AD2048" t="s">
        <v>28</v>
      </c>
      <c r="AE2048">
        <v>2</v>
      </c>
      <c r="AF2048">
        <v>1341</v>
      </c>
      <c r="AG2048" t="s">
        <v>143</v>
      </c>
      <c r="AH2048" s="1">
        <v>1.4913999999999999E-3</v>
      </c>
    </row>
    <row r="2049" spans="1:34" x14ac:dyDescent="0.35">
      <c r="A2049" t="s">
        <v>527</v>
      </c>
      <c r="B2049" t="s">
        <v>41</v>
      </c>
      <c r="C2049" t="s">
        <v>27</v>
      </c>
      <c r="D2049">
        <v>399</v>
      </c>
      <c r="E2049">
        <v>818</v>
      </c>
      <c r="F2049" t="s">
        <v>519</v>
      </c>
      <c r="G2049" s="1">
        <v>0.48777510000000002</v>
      </c>
      <c r="J2049" t="s">
        <v>457</v>
      </c>
      <c r="K2049" t="s">
        <v>41</v>
      </c>
      <c r="L2049" t="s">
        <v>28</v>
      </c>
      <c r="M2049">
        <v>667</v>
      </c>
      <c r="N2049">
        <v>978</v>
      </c>
      <c r="O2049" t="s">
        <v>143</v>
      </c>
      <c r="P2049" s="1">
        <v>0.6820041</v>
      </c>
      <c r="S2049" t="s">
        <v>454</v>
      </c>
      <c r="T2049" t="s">
        <v>41</v>
      </c>
      <c r="U2049" t="s">
        <v>26</v>
      </c>
      <c r="W2049">
        <v>1720</v>
      </c>
      <c r="X2049" t="s">
        <v>143</v>
      </c>
      <c r="AB2049" t="s">
        <v>455</v>
      </c>
      <c r="AC2049" t="s">
        <v>41</v>
      </c>
      <c r="AD2049" t="s">
        <v>26</v>
      </c>
      <c r="AF2049">
        <v>1008</v>
      </c>
      <c r="AG2049" t="s">
        <v>143</v>
      </c>
    </row>
    <row r="2050" spans="1:34" x14ac:dyDescent="0.35">
      <c r="A2050" t="s">
        <v>528</v>
      </c>
      <c r="B2050" t="s">
        <v>41</v>
      </c>
      <c r="C2050" t="s">
        <v>27</v>
      </c>
      <c r="D2050">
        <v>1633</v>
      </c>
      <c r="E2050">
        <v>2895</v>
      </c>
      <c r="F2050" t="s">
        <v>519</v>
      </c>
      <c r="G2050" s="1">
        <v>0.56407600000000002</v>
      </c>
      <c r="J2050" t="s">
        <v>457</v>
      </c>
      <c r="K2050" t="s">
        <v>41</v>
      </c>
      <c r="L2050" t="s">
        <v>27</v>
      </c>
      <c r="M2050">
        <v>465</v>
      </c>
      <c r="N2050">
        <v>1283</v>
      </c>
      <c r="O2050" t="s">
        <v>143</v>
      </c>
      <c r="P2050" s="1">
        <v>0.36243180000000003</v>
      </c>
      <c r="S2050" t="s">
        <v>455</v>
      </c>
      <c r="T2050" t="s">
        <v>41</v>
      </c>
      <c r="U2050" t="s">
        <v>32</v>
      </c>
      <c r="V2050">
        <v>2955</v>
      </c>
      <c r="W2050">
        <v>3667</v>
      </c>
      <c r="X2050" t="s">
        <v>143</v>
      </c>
      <c r="Y2050" s="1">
        <v>0.80583579999999999</v>
      </c>
      <c r="AB2050" t="s">
        <v>455</v>
      </c>
      <c r="AC2050" t="s">
        <v>41</v>
      </c>
      <c r="AD2050" t="s">
        <v>27</v>
      </c>
      <c r="AF2050">
        <v>1721</v>
      </c>
      <c r="AG2050" t="s">
        <v>143</v>
      </c>
    </row>
    <row r="2051" spans="1:34" x14ac:dyDescent="0.35">
      <c r="A2051" t="s">
        <v>529</v>
      </c>
      <c r="B2051" t="s">
        <v>41</v>
      </c>
      <c r="C2051" t="s">
        <v>27</v>
      </c>
      <c r="D2051">
        <v>2088</v>
      </c>
      <c r="E2051">
        <v>3433</v>
      </c>
      <c r="F2051" t="s">
        <v>530</v>
      </c>
      <c r="G2051" s="1">
        <v>0.60821440000000004</v>
      </c>
      <c r="J2051" t="s">
        <v>457</v>
      </c>
      <c r="K2051" t="s">
        <v>41</v>
      </c>
      <c r="L2051" t="s">
        <v>26</v>
      </c>
      <c r="N2051">
        <v>890</v>
      </c>
      <c r="O2051" t="s">
        <v>143</v>
      </c>
      <c r="S2051" t="s">
        <v>455</v>
      </c>
      <c r="T2051" t="s">
        <v>41</v>
      </c>
      <c r="U2051" t="s">
        <v>703</v>
      </c>
      <c r="V2051">
        <v>3628</v>
      </c>
      <c r="W2051">
        <v>8958</v>
      </c>
      <c r="X2051" t="s">
        <v>143</v>
      </c>
      <c r="Y2051" s="1">
        <v>0.4050011</v>
      </c>
      <c r="AB2051" t="s">
        <v>456</v>
      </c>
      <c r="AC2051" t="s">
        <v>41</v>
      </c>
      <c r="AD2051" t="s">
        <v>32</v>
      </c>
      <c r="AE2051">
        <v>475</v>
      </c>
      <c r="AF2051">
        <v>930</v>
      </c>
      <c r="AG2051" t="s">
        <v>143</v>
      </c>
      <c r="AH2051" s="1">
        <v>0.51075269999999995</v>
      </c>
    </row>
    <row r="2052" spans="1:34" x14ac:dyDescent="0.35">
      <c r="A2052" t="s">
        <v>531</v>
      </c>
      <c r="B2052" t="s">
        <v>41</v>
      </c>
      <c r="C2052" t="s">
        <v>27</v>
      </c>
      <c r="D2052">
        <v>353</v>
      </c>
      <c r="E2052">
        <v>635</v>
      </c>
      <c r="F2052" t="s">
        <v>530</v>
      </c>
      <c r="G2052" s="1">
        <v>0.55590550000000005</v>
      </c>
      <c r="J2052" t="s">
        <v>458</v>
      </c>
      <c r="K2052" t="s">
        <v>41</v>
      </c>
      <c r="L2052" t="s">
        <v>32</v>
      </c>
      <c r="M2052">
        <v>3021</v>
      </c>
      <c r="N2052">
        <v>3178</v>
      </c>
      <c r="O2052" t="s">
        <v>143</v>
      </c>
      <c r="P2052" s="1">
        <v>0.9505979</v>
      </c>
      <c r="S2052" t="s">
        <v>455</v>
      </c>
      <c r="T2052" t="s">
        <v>41</v>
      </c>
      <c r="U2052" t="s">
        <v>28</v>
      </c>
      <c r="V2052">
        <v>178</v>
      </c>
      <c r="W2052">
        <v>1341</v>
      </c>
      <c r="X2052" t="s">
        <v>143</v>
      </c>
      <c r="Y2052" s="1">
        <v>0.13273679999999999</v>
      </c>
      <c r="AB2052" t="s">
        <v>456</v>
      </c>
      <c r="AC2052" t="s">
        <v>41</v>
      </c>
      <c r="AD2052" t="s">
        <v>703</v>
      </c>
      <c r="AE2052">
        <v>92</v>
      </c>
      <c r="AF2052">
        <v>1947</v>
      </c>
      <c r="AG2052" t="s">
        <v>143</v>
      </c>
      <c r="AH2052" s="1">
        <v>4.7252200000000001E-2</v>
      </c>
    </row>
    <row r="2053" spans="1:34" x14ac:dyDescent="0.35">
      <c r="A2053" t="s">
        <v>532</v>
      </c>
      <c r="B2053" t="s">
        <v>41</v>
      </c>
      <c r="C2053" t="s">
        <v>27</v>
      </c>
      <c r="D2053">
        <v>532</v>
      </c>
      <c r="E2053">
        <v>779</v>
      </c>
      <c r="F2053" t="s">
        <v>530</v>
      </c>
      <c r="G2053" s="1">
        <v>0.68292679999999995</v>
      </c>
      <c r="J2053" t="s">
        <v>458</v>
      </c>
      <c r="K2053" t="s">
        <v>41</v>
      </c>
      <c r="L2053" t="s">
        <v>28</v>
      </c>
      <c r="M2053">
        <v>646</v>
      </c>
      <c r="N2053">
        <v>690</v>
      </c>
      <c r="O2053" t="s">
        <v>143</v>
      </c>
      <c r="P2053" s="1">
        <v>0.93623190000000001</v>
      </c>
      <c r="S2053" t="s">
        <v>455</v>
      </c>
      <c r="T2053" t="s">
        <v>41</v>
      </c>
      <c r="U2053" t="s">
        <v>26</v>
      </c>
      <c r="W2053">
        <v>1008</v>
      </c>
      <c r="X2053" t="s">
        <v>143</v>
      </c>
      <c r="AB2053" t="s">
        <v>456</v>
      </c>
      <c r="AC2053" t="s">
        <v>41</v>
      </c>
      <c r="AD2053" t="s">
        <v>26</v>
      </c>
      <c r="AF2053">
        <v>190</v>
      </c>
      <c r="AG2053" t="s">
        <v>143</v>
      </c>
    </row>
    <row r="2054" spans="1:34" x14ac:dyDescent="0.35">
      <c r="A2054" t="s">
        <v>533</v>
      </c>
      <c r="B2054" t="s">
        <v>41</v>
      </c>
      <c r="C2054" t="s">
        <v>27</v>
      </c>
      <c r="E2054">
        <v>1</v>
      </c>
      <c r="F2054" t="s">
        <v>530</v>
      </c>
      <c r="J2054" t="s">
        <v>458</v>
      </c>
      <c r="K2054" t="s">
        <v>41</v>
      </c>
      <c r="L2054" t="s">
        <v>703</v>
      </c>
      <c r="M2054">
        <v>4453</v>
      </c>
      <c r="N2054">
        <v>5267</v>
      </c>
      <c r="O2054" t="s">
        <v>143</v>
      </c>
      <c r="P2054" s="1">
        <v>0.8454528</v>
      </c>
      <c r="S2054" t="s">
        <v>455</v>
      </c>
      <c r="T2054" t="s">
        <v>41</v>
      </c>
      <c r="U2054" t="s">
        <v>27</v>
      </c>
      <c r="W2054">
        <v>1721</v>
      </c>
      <c r="X2054" t="s">
        <v>143</v>
      </c>
      <c r="AB2054" t="s">
        <v>456</v>
      </c>
      <c r="AC2054" t="s">
        <v>41</v>
      </c>
      <c r="AD2054" t="s">
        <v>28</v>
      </c>
      <c r="AF2054">
        <v>269</v>
      </c>
      <c r="AG2054" t="s">
        <v>143</v>
      </c>
    </row>
    <row r="2055" spans="1:34" x14ac:dyDescent="0.35">
      <c r="A2055" t="s">
        <v>534</v>
      </c>
      <c r="B2055" t="s">
        <v>41</v>
      </c>
      <c r="C2055" t="s">
        <v>27</v>
      </c>
      <c r="D2055">
        <v>686</v>
      </c>
      <c r="E2055">
        <v>1304</v>
      </c>
      <c r="F2055" t="s">
        <v>519</v>
      </c>
      <c r="G2055" s="1">
        <v>0.52607360000000003</v>
      </c>
      <c r="J2055" t="s">
        <v>458</v>
      </c>
      <c r="K2055" t="s">
        <v>41</v>
      </c>
      <c r="L2055" t="s">
        <v>27</v>
      </c>
      <c r="M2055">
        <v>378</v>
      </c>
      <c r="N2055">
        <v>747</v>
      </c>
      <c r="O2055" t="s">
        <v>143</v>
      </c>
      <c r="P2055" s="1">
        <v>0.50602409999999998</v>
      </c>
      <c r="S2055" t="s">
        <v>456</v>
      </c>
      <c r="T2055" t="s">
        <v>41</v>
      </c>
      <c r="U2055" t="s">
        <v>32</v>
      </c>
      <c r="V2055">
        <v>735</v>
      </c>
      <c r="W2055">
        <v>930</v>
      </c>
      <c r="X2055" t="s">
        <v>143</v>
      </c>
      <c r="Y2055" s="1">
        <v>0.79032259999999999</v>
      </c>
      <c r="AB2055" t="s">
        <v>456</v>
      </c>
      <c r="AC2055" t="s">
        <v>41</v>
      </c>
      <c r="AD2055" t="s">
        <v>27</v>
      </c>
      <c r="AF2055">
        <v>335</v>
      </c>
      <c r="AG2055" t="s">
        <v>143</v>
      </c>
    </row>
    <row r="2056" spans="1:34" x14ac:dyDescent="0.35">
      <c r="A2056" t="s">
        <v>535</v>
      </c>
      <c r="B2056" t="s">
        <v>41</v>
      </c>
      <c r="C2056" t="s">
        <v>27</v>
      </c>
      <c r="D2056">
        <v>1216</v>
      </c>
      <c r="E2056">
        <v>2323</v>
      </c>
      <c r="F2056" t="s">
        <v>519</v>
      </c>
      <c r="G2056" s="1">
        <v>0.52346099999999995</v>
      </c>
      <c r="J2056" t="s">
        <v>458</v>
      </c>
      <c r="K2056" t="s">
        <v>41</v>
      </c>
      <c r="L2056" t="s">
        <v>26</v>
      </c>
      <c r="N2056">
        <v>436</v>
      </c>
      <c r="O2056" t="s">
        <v>143</v>
      </c>
      <c r="S2056" t="s">
        <v>456</v>
      </c>
      <c r="T2056" t="s">
        <v>41</v>
      </c>
      <c r="U2056" t="s">
        <v>703</v>
      </c>
      <c r="V2056">
        <v>814</v>
      </c>
      <c r="W2056">
        <v>1947</v>
      </c>
      <c r="X2056" t="s">
        <v>143</v>
      </c>
      <c r="Y2056" s="1">
        <v>0.41807909999999998</v>
      </c>
      <c r="AB2056" t="s">
        <v>457</v>
      </c>
      <c r="AC2056" t="s">
        <v>41</v>
      </c>
      <c r="AD2056" t="s">
        <v>32</v>
      </c>
      <c r="AE2056">
        <v>1505</v>
      </c>
      <c r="AF2056">
        <v>3408</v>
      </c>
      <c r="AG2056" t="s">
        <v>143</v>
      </c>
      <c r="AH2056" s="1">
        <v>0.441608</v>
      </c>
    </row>
    <row r="2057" spans="1:34" x14ac:dyDescent="0.35">
      <c r="A2057" t="s">
        <v>536</v>
      </c>
      <c r="B2057" t="s">
        <v>41</v>
      </c>
      <c r="C2057" t="s">
        <v>27</v>
      </c>
      <c r="D2057">
        <v>277</v>
      </c>
      <c r="E2057">
        <v>327</v>
      </c>
      <c r="F2057" t="s">
        <v>519</v>
      </c>
      <c r="G2057" s="1">
        <v>0.84709480000000004</v>
      </c>
      <c r="J2057" t="s">
        <v>459</v>
      </c>
      <c r="K2057" t="s">
        <v>41</v>
      </c>
      <c r="L2057" t="s">
        <v>32</v>
      </c>
      <c r="M2057">
        <v>565</v>
      </c>
      <c r="N2057">
        <v>631</v>
      </c>
      <c r="O2057" t="s">
        <v>143</v>
      </c>
      <c r="P2057" s="1">
        <v>0.89540410000000004</v>
      </c>
      <c r="S2057" t="s">
        <v>456</v>
      </c>
      <c r="T2057" t="s">
        <v>41</v>
      </c>
      <c r="U2057" t="s">
        <v>28</v>
      </c>
      <c r="V2057">
        <v>44</v>
      </c>
      <c r="W2057">
        <v>269</v>
      </c>
      <c r="X2057" t="s">
        <v>143</v>
      </c>
      <c r="Y2057" s="1">
        <v>0.16356879999999999</v>
      </c>
      <c r="AB2057" t="s">
        <v>457</v>
      </c>
      <c r="AC2057" t="s">
        <v>41</v>
      </c>
      <c r="AD2057" t="s">
        <v>703</v>
      </c>
      <c r="AE2057">
        <v>245</v>
      </c>
      <c r="AF2057">
        <v>6809</v>
      </c>
      <c r="AG2057" t="s">
        <v>143</v>
      </c>
      <c r="AH2057" s="1">
        <v>3.5981800000000001E-2</v>
      </c>
    </row>
    <row r="2058" spans="1:34" x14ac:dyDescent="0.35">
      <c r="A2058" t="s">
        <v>537</v>
      </c>
      <c r="B2058" t="s">
        <v>41</v>
      </c>
      <c r="C2058" t="s">
        <v>27</v>
      </c>
      <c r="D2058">
        <v>629</v>
      </c>
      <c r="E2058">
        <v>1115</v>
      </c>
      <c r="F2058" t="s">
        <v>132</v>
      </c>
      <c r="G2058" s="1">
        <v>0.56412549999999995</v>
      </c>
      <c r="J2058" t="s">
        <v>459</v>
      </c>
      <c r="K2058" t="s">
        <v>41</v>
      </c>
      <c r="L2058" t="s">
        <v>703</v>
      </c>
      <c r="M2058">
        <v>1128</v>
      </c>
      <c r="N2058">
        <v>1284</v>
      </c>
      <c r="O2058" t="s">
        <v>143</v>
      </c>
      <c r="P2058" s="1">
        <v>0.87850470000000003</v>
      </c>
      <c r="S2058" t="s">
        <v>456</v>
      </c>
      <c r="T2058" t="s">
        <v>41</v>
      </c>
      <c r="U2058" t="s">
        <v>26</v>
      </c>
      <c r="W2058">
        <v>190</v>
      </c>
      <c r="X2058" t="s">
        <v>143</v>
      </c>
      <c r="AB2058" t="s">
        <v>457</v>
      </c>
      <c r="AC2058" t="s">
        <v>41</v>
      </c>
      <c r="AD2058" t="s">
        <v>26</v>
      </c>
      <c r="AF2058">
        <v>890</v>
      </c>
      <c r="AG2058" t="s">
        <v>143</v>
      </c>
    </row>
    <row r="2059" spans="1:34" x14ac:dyDescent="0.35">
      <c r="A2059" t="s">
        <v>538</v>
      </c>
      <c r="B2059" t="s">
        <v>41</v>
      </c>
      <c r="C2059" t="s">
        <v>27</v>
      </c>
      <c r="D2059">
        <v>637</v>
      </c>
      <c r="E2059">
        <v>1171</v>
      </c>
      <c r="F2059" t="s">
        <v>132</v>
      </c>
      <c r="G2059" s="1">
        <v>0.54397949999999995</v>
      </c>
      <c r="J2059" t="s">
        <v>459</v>
      </c>
      <c r="K2059" t="s">
        <v>41</v>
      </c>
      <c r="L2059" t="s">
        <v>28</v>
      </c>
      <c r="M2059">
        <v>162</v>
      </c>
      <c r="N2059">
        <v>199</v>
      </c>
      <c r="O2059" t="s">
        <v>143</v>
      </c>
      <c r="P2059" s="1">
        <v>0.81407030000000002</v>
      </c>
      <c r="S2059" t="s">
        <v>456</v>
      </c>
      <c r="T2059" t="s">
        <v>41</v>
      </c>
      <c r="U2059" t="s">
        <v>27</v>
      </c>
      <c r="W2059">
        <v>335</v>
      </c>
      <c r="X2059" t="s">
        <v>143</v>
      </c>
      <c r="AB2059" t="s">
        <v>457</v>
      </c>
      <c r="AC2059" t="s">
        <v>41</v>
      </c>
      <c r="AD2059" t="s">
        <v>28</v>
      </c>
      <c r="AF2059">
        <v>978</v>
      </c>
      <c r="AG2059" t="s">
        <v>143</v>
      </c>
    </row>
    <row r="2060" spans="1:34" x14ac:dyDescent="0.35">
      <c r="A2060" t="s">
        <v>539</v>
      </c>
      <c r="B2060" t="s">
        <v>41</v>
      </c>
      <c r="C2060" t="s">
        <v>27</v>
      </c>
      <c r="D2060">
        <v>267</v>
      </c>
      <c r="E2060">
        <v>607</v>
      </c>
      <c r="F2060" t="s">
        <v>132</v>
      </c>
      <c r="G2060" s="1">
        <v>0.43986819999999999</v>
      </c>
      <c r="J2060" t="s">
        <v>459</v>
      </c>
      <c r="K2060" t="s">
        <v>41</v>
      </c>
      <c r="L2060" t="s">
        <v>27</v>
      </c>
      <c r="M2060">
        <v>91</v>
      </c>
      <c r="N2060">
        <v>189</v>
      </c>
      <c r="O2060" t="s">
        <v>143</v>
      </c>
      <c r="P2060" s="1">
        <v>0.48148150000000001</v>
      </c>
      <c r="S2060" t="s">
        <v>457</v>
      </c>
      <c r="T2060" t="s">
        <v>41</v>
      </c>
      <c r="U2060" t="s">
        <v>32</v>
      </c>
      <c r="V2060">
        <v>2798</v>
      </c>
      <c r="W2060">
        <v>3408</v>
      </c>
      <c r="X2060" t="s">
        <v>143</v>
      </c>
      <c r="Y2060" s="1">
        <v>0.8210094</v>
      </c>
      <c r="AB2060" t="s">
        <v>457</v>
      </c>
      <c r="AC2060" t="s">
        <v>41</v>
      </c>
      <c r="AD2060" t="s">
        <v>27</v>
      </c>
      <c r="AF2060">
        <v>1283</v>
      </c>
      <c r="AG2060" t="s">
        <v>143</v>
      </c>
    </row>
    <row r="2061" spans="1:34" x14ac:dyDescent="0.35">
      <c r="A2061" t="s">
        <v>540</v>
      </c>
      <c r="B2061" t="s">
        <v>41</v>
      </c>
      <c r="C2061" t="s">
        <v>27</v>
      </c>
      <c r="D2061">
        <v>438</v>
      </c>
      <c r="E2061">
        <v>933</v>
      </c>
      <c r="F2061" t="s">
        <v>519</v>
      </c>
      <c r="G2061" s="1">
        <v>0.46945340000000002</v>
      </c>
      <c r="J2061" t="s">
        <v>459</v>
      </c>
      <c r="K2061" t="s">
        <v>41</v>
      </c>
      <c r="L2061" t="s">
        <v>26</v>
      </c>
      <c r="N2061">
        <v>112</v>
      </c>
      <c r="O2061" t="s">
        <v>143</v>
      </c>
      <c r="S2061" t="s">
        <v>457</v>
      </c>
      <c r="T2061" t="s">
        <v>41</v>
      </c>
      <c r="U2061" t="s">
        <v>703</v>
      </c>
      <c r="V2061">
        <v>2935</v>
      </c>
      <c r="W2061">
        <v>6809</v>
      </c>
      <c r="X2061" t="s">
        <v>143</v>
      </c>
      <c r="Y2061" s="1">
        <v>0.43104710000000002</v>
      </c>
      <c r="AB2061" t="s">
        <v>458</v>
      </c>
      <c r="AC2061" t="s">
        <v>41</v>
      </c>
      <c r="AD2061" t="s">
        <v>32</v>
      </c>
      <c r="AE2061">
        <v>1701</v>
      </c>
      <c r="AF2061">
        <v>3178</v>
      </c>
      <c r="AG2061" t="s">
        <v>143</v>
      </c>
      <c r="AH2061" s="1">
        <v>0.53524229999999995</v>
      </c>
    </row>
    <row r="2062" spans="1:34" x14ac:dyDescent="0.35">
      <c r="A2062" t="s">
        <v>541</v>
      </c>
      <c r="B2062" t="s">
        <v>41</v>
      </c>
      <c r="C2062" t="s">
        <v>27</v>
      </c>
      <c r="D2062">
        <v>342</v>
      </c>
      <c r="E2062">
        <v>709</v>
      </c>
      <c r="F2062" t="s">
        <v>519</v>
      </c>
      <c r="G2062" s="1">
        <v>0.48236950000000001</v>
      </c>
      <c r="J2062" t="s">
        <v>460</v>
      </c>
      <c r="K2062" t="s">
        <v>41</v>
      </c>
      <c r="L2062" t="s">
        <v>32</v>
      </c>
      <c r="M2062">
        <v>9919</v>
      </c>
      <c r="N2062">
        <v>10193</v>
      </c>
      <c r="O2062" t="s">
        <v>143</v>
      </c>
      <c r="P2062" s="1">
        <v>0.97311879999999995</v>
      </c>
      <c r="S2062" t="s">
        <v>457</v>
      </c>
      <c r="T2062" t="s">
        <v>41</v>
      </c>
      <c r="U2062" t="s">
        <v>28</v>
      </c>
      <c r="V2062">
        <v>128</v>
      </c>
      <c r="W2062">
        <v>978</v>
      </c>
      <c r="X2062" t="s">
        <v>143</v>
      </c>
      <c r="Y2062" s="1">
        <v>0.1308793</v>
      </c>
      <c r="AB2062" t="s">
        <v>458</v>
      </c>
      <c r="AC2062" t="s">
        <v>41</v>
      </c>
      <c r="AD2062" t="s">
        <v>703</v>
      </c>
      <c r="AE2062">
        <v>309</v>
      </c>
      <c r="AF2062">
        <v>5267</v>
      </c>
      <c r="AG2062" t="s">
        <v>143</v>
      </c>
      <c r="AH2062" s="1">
        <v>5.8667200000000003E-2</v>
      </c>
    </row>
    <row r="2063" spans="1:34" x14ac:dyDescent="0.35">
      <c r="A2063" t="s">
        <v>542</v>
      </c>
      <c r="B2063" t="s">
        <v>41</v>
      </c>
      <c r="C2063" t="s">
        <v>27</v>
      </c>
      <c r="D2063">
        <v>276</v>
      </c>
      <c r="E2063">
        <v>563</v>
      </c>
      <c r="F2063" t="s">
        <v>519</v>
      </c>
      <c r="G2063" s="1">
        <v>0.49023090000000002</v>
      </c>
      <c r="J2063" t="s">
        <v>460</v>
      </c>
      <c r="K2063" t="s">
        <v>41</v>
      </c>
      <c r="L2063" t="s">
        <v>28</v>
      </c>
      <c r="M2063">
        <v>1829</v>
      </c>
      <c r="N2063">
        <v>2089</v>
      </c>
      <c r="O2063" t="s">
        <v>143</v>
      </c>
      <c r="P2063" s="1">
        <v>0.8755385</v>
      </c>
      <c r="S2063" t="s">
        <v>457</v>
      </c>
      <c r="T2063" t="s">
        <v>41</v>
      </c>
      <c r="U2063" t="s">
        <v>26</v>
      </c>
      <c r="W2063">
        <v>890</v>
      </c>
      <c r="X2063" t="s">
        <v>143</v>
      </c>
      <c r="AB2063" t="s">
        <v>458</v>
      </c>
      <c r="AC2063" t="s">
        <v>41</v>
      </c>
      <c r="AD2063" t="s">
        <v>28</v>
      </c>
      <c r="AE2063">
        <v>2</v>
      </c>
      <c r="AF2063">
        <v>690</v>
      </c>
      <c r="AG2063" t="s">
        <v>143</v>
      </c>
      <c r="AH2063" s="1">
        <v>2.8985999999999999E-3</v>
      </c>
    </row>
    <row r="2064" spans="1:34" x14ac:dyDescent="0.35">
      <c r="A2064" t="s">
        <v>543</v>
      </c>
      <c r="B2064" t="s">
        <v>41</v>
      </c>
      <c r="C2064" t="s">
        <v>27</v>
      </c>
      <c r="D2064">
        <v>936</v>
      </c>
      <c r="E2064">
        <v>1882</v>
      </c>
      <c r="F2064" t="s">
        <v>519</v>
      </c>
      <c r="G2064" s="1">
        <v>0.49734319999999999</v>
      </c>
      <c r="J2064" t="s">
        <v>460</v>
      </c>
      <c r="K2064" t="s">
        <v>41</v>
      </c>
      <c r="L2064" t="s">
        <v>703</v>
      </c>
      <c r="M2064">
        <v>15235</v>
      </c>
      <c r="N2064">
        <v>18077</v>
      </c>
      <c r="O2064" t="s">
        <v>143</v>
      </c>
      <c r="P2064" s="1">
        <v>0.84278359999999997</v>
      </c>
      <c r="S2064" t="s">
        <v>457</v>
      </c>
      <c r="T2064" t="s">
        <v>41</v>
      </c>
      <c r="U2064" t="s">
        <v>27</v>
      </c>
      <c r="W2064">
        <v>1283</v>
      </c>
      <c r="X2064" t="s">
        <v>143</v>
      </c>
      <c r="AB2064" t="s">
        <v>458</v>
      </c>
      <c r="AC2064" t="s">
        <v>41</v>
      </c>
      <c r="AD2064" t="s">
        <v>26</v>
      </c>
      <c r="AF2064">
        <v>436</v>
      </c>
      <c r="AG2064" t="s">
        <v>143</v>
      </c>
    </row>
    <row r="2065" spans="1:34" x14ac:dyDescent="0.35">
      <c r="A2065" t="s">
        <v>544</v>
      </c>
      <c r="B2065" t="s">
        <v>41</v>
      </c>
      <c r="C2065" t="s">
        <v>27</v>
      </c>
      <c r="D2065">
        <v>688</v>
      </c>
      <c r="E2065">
        <v>1260</v>
      </c>
      <c r="F2065" t="s">
        <v>519</v>
      </c>
      <c r="G2065" s="1">
        <v>0.54603179999999996</v>
      </c>
      <c r="J2065" t="s">
        <v>460</v>
      </c>
      <c r="K2065" t="s">
        <v>41</v>
      </c>
      <c r="L2065" t="s">
        <v>27</v>
      </c>
      <c r="M2065">
        <v>1069</v>
      </c>
      <c r="N2065">
        <v>2256</v>
      </c>
      <c r="O2065" t="s">
        <v>143</v>
      </c>
      <c r="P2065" s="1">
        <v>0.47384749999999998</v>
      </c>
      <c r="S2065" t="s">
        <v>458</v>
      </c>
      <c r="T2065" t="s">
        <v>41</v>
      </c>
      <c r="U2065" t="s">
        <v>32</v>
      </c>
      <c r="V2065">
        <v>2823</v>
      </c>
      <c r="W2065">
        <v>3178</v>
      </c>
      <c r="X2065" t="s">
        <v>143</v>
      </c>
      <c r="Y2065" s="1">
        <v>0.88829449999999999</v>
      </c>
      <c r="AB2065" t="s">
        <v>458</v>
      </c>
      <c r="AC2065" t="s">
        <v>41</v>
      </c>
      <c r="AD2065" t="s">
        <v>27</v>
      </c>
      <c r="AF2065">
        <v>747</v>
      </c>
      <c r="AG2065" t="s">
        <v>143</v>
      </c>
    </row>
    <row r="2066" spans="1:34" x14ac:dyDescent="0.35">
      <c r="A2066" t="s">
        <v>545</v>
      </c>
      <c r="B2066" t="s">
        <v>41</v>
      </c>
      <c r="C2066" t="s">
        <v>27</v>
      </c>
      <c r="D2066">
        <v>577</v>
      </c>
      <c r="E2066">
        <v>1167</v>
      </c>
      <c r="F2066" t="s">
        <v>519</v>
      </c>
      <c r="G2066" s="1">
        <v>0.49443019999999999</v>
      </c>
      <c r="J2066" t="s">
        <v>460</v>
      </c>
      <c r="K2066" t="s">
        <v>41</v>
      </c>
      <c r="L2066" t="s">
        <v>26</v>
      </c>
      <c r="N2066">
        <v>1497</v>
      </c>
      <c r="O2066" t="s">
        <v>143</v>
      </c>
      <c r="S2066" t="s">
        <v>458</v>
      </c>
      <c r="T2066" t="s">
        <v>41</v>
      </c>
      <c r="U2066" t="s">
        <v>703</v>
      </c>
      <c r="V2066">
        <v>2874</v>
      </c>
      <c r="W2066">
        <v>5267</v>
      </c>
      <c r="X2066" t="s">
        <v>143</v>
      </c>
      <c r="Y2066" s="1">
        <v>0.54566170000000003</v>
      </c>
      <c r="AB2066" t="s">
        <v>459</v>
      </c>
      <c r="AC2066" t="s">
        <v>41</v>
      </c>
      <c r="AD2066" t="s">
        <v>32</v>
      </c>
      <c r="AE2066">
        <v>314</v>
      </c>
      <c r="AF2066">
        <v>631</v>
      </c>
      <c r="AG2066" t="s">
        <v>143</v>
      </c>
      <c r="AH2066" s="1">
        <v>0.49762279999999998</v>
      </c>
    </row>
    <row r="2067" spans="1:34" x14ac:dyDescent="0.35">
      <c r="A2067" t="s">
        <v>546</v>
      </c>
      <c r="B2067" t="s">
        <v>41</v>
      </c>
      <c r="C2067" t="s">
        <v>27</v>
      </c>
      <c r="D2067">
        <v>1447</v>
      </c>
      <c r="E2067">
        <v>2021</v>
      </c>
      <c r="F2067" t="s">
        <v>519</v>
      </c>
      <c r="G2067" s="1">
        <v>0.71598220000000001</v>
      </c>
      <c r="J2067" t="s">
        <v>461</v>
      </c>
      <c r="K2067" t="s">
        <v>41</v>
      </c>
      <c r="L2067" t="s">
        <v>32</v>
      </c>
      <c r="M2067">
        <v>3524</v>
      </c>
      <c r="N2067">
        <v>3752</v>
      </c>
      <c r="O2067" t="s">
        <v>143</v>
      </c>
      <c r="P2067" s="1">
        <v>0.93923239999999997</v>
      </c>
      <c r="S2067" t="s">
        <v>458</v>
      </c>
      <c r="T2067" t="s">
        <v>41</v>
      </c>
      <c r="U2067" t="s">
        <v>28</v>
      </c>
      <c r="V2067">
        <v>157</v>
      </c>
      <c r="W2067">
        <v>690</v>
      </c>
      <c r="X2067" t="s">
        <v>143</v>
      </c>
      <c r="Y2067" s="1">
        <v>0.22753619999999999</v>
      </c>
      <c r="AB2067" t="s">
        <v>459</v>
      </c>
      <c r="AC2067" t="s">
        <v>41</v>
      </c>
      <c r="AD2067" t="s">
        <v>703</v>
      </c>
      <c r="AE2067">
        <v>59</v>
      </c>
      <c r="AF2067">
        <v>1284</v>
      </c>
      <c r="AG2067" t="s">
        <v>143</v>
      </c>
      <c r="AH2067" s="1">
        <v>4.5950199999999997E-2</v>
      </c>
    </row>
    <row r="2068" spans="1:34" x14ac:dyDescent="0.35">
      <c r="A2068" t="s">
        <v>547</v>
      </c>
      <c r="B2068" t="s">
        <v>41</v>
      </c>
      <c r="C2068" t="s">
        <v>27</v>
      </c>
      <c r="D2068">
        <v>261</v>
      </c>
      <c r="E2068">
        <v>345</v>
      </c>
      <c r="F2068" t="s">
        <v>519</v>
      </c>
      <c r="G2068" s="1">
        <v>0.75652180000000002</v>
      </c>
      <c r="J2068" t="s">
        <v>461</v>
      </c>
      <c r="K2068" t="s">
        <v>41</v>
      </c>
      <c r="L2068" t="s">
        <v>28</v>
      </c>
      <c r="M2068">
        <v>1049</v>
      </c>
      <c r="N2068">
        <v>1272</v>
      </c>
      <c r="O2068" t="s">
        <v>143</v>
      </c>
      <c r="P2068" s="1">
        <v>0.82468549999999996</v>
      </c>
      <c r="S2068" t="s">
        <v>458</v>
      </c>
      <c r="T2068" t="s">
        <v>41</v>
      </c>
      <c r="U2068" t="s">
        <v>26</v>
      </c>
      <c r="W2068">
        <v>436</v>
      </c>
      <c r="X2068" t="s">
        <v>143</v>
      </c>
      <c r="AB2068" t="s">
        <v>459</v>
      </c>
      <c r="AC2068" t="s">
        <v>41</v>
      </c>
      <c r="AD2068" t="s">
        <v>26</v>
      </c>
      <c r="AF2068">
        <v>112</v>
      </c>
      <c r="AG2068" t="s">
        <v>143</v>
      </c>
    </row>
    <row r="2069" spans="1:34" x14ac:dyDescent="0.35">
      <c r="A2069" t="s">
        <v>548</v>
      </c>
      <c r="B2069" t="s">
        <v>41</v>
      </c>
      <c r="C2069" t="s">
        <v>27</v>
      </c>
      <c r="D2069">
        <v>417</v>
      </c>
      <c r="E2069">
        <v>645</v>
      </c>
      <c r="F2069" t="s">
        <v>132</v>
      </c>
      <c r="G2069" s="1">
        <v>0.64651159999999996</v>
      </c>
      <c r="J2069" t="s">
        <v>461</v>
      </c>
      <c r="K2069" t="s">
        <v>41</v>
      </c>
      <c r="L2069" t="s">
        <v>703</v>
      </c>
      <c r="M2069">
        <v>7467</v>
      </c>
      <c r="N2069">
        <v>9250</v>
      </c>
      <c r="O2069" t="s">
        <v>143</v>
      </c>
      <c r="P2069" s="1">
        <v>0.80724320000000005</v>
      </c>
      <c r="S2069" t="s">
        <v>458</v>
      </c>
      <c r="T2069" t="s">
        <v>41</v>
      </c>
      <c r="U2069" t="s">
        <v>27</v>
      </c>
      <c r="W2069">
        <v>747</v>
      </c>
      <c r="X2069" t="s">
        <v>143</v>
      </c>
      <c r="AB2069" t="s">
        <v>459</v>
      </c>
      <c r="AC2069" t="s">
        <v>41</v>
      </c>
      <c r="AD2069" t="s">
        <v>28</v>
      </c>
      <c r="AF2069">
        <v>199</v>
      </c>
      <c r="AG2069" t="s">
        <v>143</v>
      </c>
    </row>
    <row r="2070" spans="1:34" x14ac:dyDescent="0.35">
      <c r="A2070" t="s">
        <v>549</v>
      </c>
      <c r="B2070" t="s">
        <v>41</v>
      </c>
      <c r="C2070" t="s">
        <v>27</v>
      </c>
      <c r="D2070">
        <v>360</v>
      </c>
      <c r="E2070">
        <v>610</v>
      </c>
      <c r="F2070" t="s">
        <v>519</v>
      </c>
      <c r="G2070" s="1">
        <v>0.59016389999999996</v>
      </c>
      <c r="J2070" t="s">
        <v>461</v>
      </c>
      <c r="K2070" t="s">
        <v>41</v>
      </c>
      <c r="L2070" t="s">
        <v>27</v>
      </c>
      <c r="M2070">
        <v>615</v>
      </c>
      <c r="N2070">
        <v>1352</v>
      </c>
      <c r="O2070" t="s">
        <v>143</v>
      </c>
      <c r="P2070" s="1">
        <v>0.4548817</v>
      </c>
      <c r="S2070" t="s">
        <v>459</v>
      </c>
      <c r="T2070" t="s">
        <v>41</v>
      </c>
      <c r="U2070" t="s">
        <v>32</v>
      </c>
      <c r="V2070">
        <v>511</v>
      </c>
      <c r="W2070">
        <v>631</v>
      </c>
      <c r="X2070" t="s">
        <v>143</v>
      </c>
      <c r="Y2070" s="1">
        <v>0.80982569999999998</v>
      </c>
      <c r="AB2070" t="s">
        <v>459</v>
      </c>
      <c r="AC2070" t="s">
        <v>41</v>
      </c>
      <c r="AD2070" t="s">
        <v>27</v>
      </c>
      <c r="AF2070">
        <v>189</v>
      </c>
      <c r="AG2070" t="s">
        <v>143</v>
      </c>
    </row>
    <row r="2071" spans="1:34" x14ac:dyDescent="0.35">
      <c r="A2071" t="s">
        <v>550</v>
      </c>
      <c r="B2071" t="s">
        <v>41</v>
      </c>
      <c r="C2071" t="s">
        <v>27</v>
      </c>
      <c r="D2071">
        <v>712</v>
      </c>
      <c r="E2071">
        <v>1276</v>
      </c>
      <c r="F2071" t="s">
        <v>519</v>
      </c>
      <c r="G2071" s="1">
        <v>0.55799370000000004</v>
      </c>
      <c r="J2071" t="s">
        <v>461</v>
      </c>
      <c r="K2071" t="s">
        <v>41</v>
      </c>
      <c r="L2071" t="s">
        <v>26</v>
      </c>
      <c r="N2071">
        <v>926</v>
      </c>
      <c r="O2071" t="s">
        <v>143</v>
      </c>
      <c r="S2071" t="s">
        <v>459</v>
      </c>
      <c r="T2071" t="s">
        <v>41</v>
      </c>
      <c r="U2071" t="s">
        <v>703</v>
      </c>
      <c r="V2071">
        <v>703</v>
      </c>
      <c r="W2071">
        <v>1284</v>
      </c>
      <c r="X2071" t="s">
        <v>143</v>
      </c>
      <c r="Y2071" s="1">
        <v>0.54750779999999999</v>
      </c>
      <c r="AB2071" t="s">
        <v>460</v>
      </c>
      <c r="AC2071" t="s">
        <v>41</v>
      </c>
      <c r="AD2071" t="s">
        <v>32</v>
      </c>
      <c r="AE2071">
        <v>5899</v>
      </c>
      <c r="AF2071">
        <v>10193</v>
      </c>
      <c r="AG2071" t="s">
        <v>143</v>
      </c>
      <c r="AH2071" s="1">
        <v>0.57873050000000004</v>
      </c>
    </row>
    <row r="2072" spans="1:34" x14ac:dyDescent="0.35">
      <c r="A2072" t="s">
        <v>551</v>
      </c>
      <c r="B2072" t="s">
        <v>41</v>
      </c>
      <c r="C2072" t="s">
        <v>27</v>
      </c>
      <c r="D2072">
        <v>500</v>
      </c>
      <c r="E2072">
        <v>631</v>
      </c>
      <c r="F2072" t="s">
        <v>519</v>
      </c>
      <c r="G2072" s="1">
        <v>0.79239300000000001</v>
      </c>
      <c r="J2072" t="s">
        <v>462</v>
      </c>
      <c r="K2072" t="s">
        <v>41</v>
      </c>
      <c r="L2072" t="s">
        <v>32</v>
      </c>
      <c r="M2072">
        <v>2927</v>
      </c>
      <c r="N2072">
        <v>3544</v>
      </c>
      <c r="O2072" t="s">
        <v>143</v>
      </c>
      <c r="P2072" s="1">
        <v>0.8259029</v>
      </c>
      <c r="S2072" t="s">
        <v>459</v>
      </c>
      <c r="T2072" t="s">
        <v>41</v>
      </c>
      <c r="U2072" t="s">
        <v>28</v>
      </c>
      <c r="V2072">
        <v>30</v>
      </c>
      <c r="W2072">
        <v>199</v>
      </c>
      <c r="X2072" t="s">
        <v>143</v>
      </c>
      <c r="Y2072" s="1">
        <v>0.15075379999999999</v>
      </c>
      <c r="AB2072" t="s">
        <v>460</v>
      </c>
      <c r="AC2072" t="s">
        <v>41</v>
      </c>
      <c r="AD2072" t="s">
        <v>703</v>
      </c>
      <c r="AE2072">
        <v>1146</v>
      </c>
      <c r="AF2072">
        <v>18077</v>
      </c>
      <c r="AG2072" t="s">
        <v>143</v>
      </c>
      <c r="AH2072" s="1">
        <v>6.3395499999999994E-2</v>
      </c>
    </row>
    <row r="2073" spans="1:34" x14ac:dyDescent="0.35">
      <c r="A2073" t="s">
        <v>552</v>
      </c>
      <c r="B2073" t="s">
        <v>41</v>
      </c>
      <c r="C2073" t="s">
        <v>27</v>
      </c>
      <c r="D2073">
        <v>966</v>
      </c>
      <c r="E2073">
        <v>1963</v>
      </c>
      <c r="F2073" t="s">
        <v>519</v>
      </c>
      <c r="G2073" s="1">
        <v>0.49210389999999998</v>
      </c>
      <c r="J2073" t="s">
        <v>462</v>
      </c>
      <c r="K2073" t="s">
        <v>41</v>
      </c>
      <c r="L2073" t="s">
        <v>703</v>
      </c>
      <c r="M2073">
        <v>5414</v>
      </c>
      <c r="N2073">
        <v>8823</v>
      </c>
      <c r="O2073" t="s">
        <v>143</v>
      </c>
      <c r="P2073" s="1">
        <v>0.61362349999999999</v>
      </c>
      <c r="S2073" t="s">
        <v>459</v>
      </c>
      <c r="T2073" t="s">
        <v>41</v>
      </c>
      <c r="U2073" t="s">
        <v>26</v>
      </c>
      <c r="W2073">
        <v>112</v>
      </c>
      <c r="X2073" t="s">
        <v>143</v>
      </c>
      <c r="AB2073" t="s">
        <v>460</v>
      </c>
      <c r="AC2073" t="s">
        <v>41</v>
      </c>
      <c r="AD2073" t="s">
        <v>28</v>
      </c>
      <c r="AE2073">
        <v>4</v>
      </c>
      <c r="AF2073">
        <v>2089</v>
      </c>
      <c r="AG2073" t="s">
        <v>143</v>
      </c>
      <c r="AH2073" s="1">
        <v>1.9147999999999999E-3</v>
      </c>
    </row>
    <row r="2074" spans="1:34" x14ac:dyDescent="0.35">
      <c r="A2074" t="s">
        <v>553</v>
      </c>
      <c r="B2074" t="s">
        <v>41</v>
      </c>
      <c r="C2074" t="s">
        <v>27</v>
      </c>
      <c r="D2074">
        <v>165</v>
      </c>
      <c r="E2074">
        <v>278</v>
      </c>
      <c r="F2074" t="s">
        <v>519</v>
      </c>
      <c r="G2074" s="1">
        <v>0.59352519999999998</v>
      </c>
      <c r="J2074" t="s">
        <v>462</v>
      </c>
      <c r="K2074" t="s">
        <v>41</v>
      </c>
      <c r="L2074" t="s">
        <v>28</v>
      </c>
      <c r="M2074">
        <v>635</v>
      </c>
      <c r="N2074">
        <v>1619</v>
      </c>
      <c r="O2074" t="s">
        <v>143</v>
      </c>
      <c r="P2074" s="1">
        <v>0.39221739999999999</v>
      </c>
      <c r="S2074" t="s">
        <v>459</v>
      </c>
      <c r="T2074" t="s">
        <v>41</v>
      </c>
      <c r="U2074" t="s">
        <v>27</v>
      </c>
      <c r="W2074">
        <v>189</v>
      </c>
      <c r="X2074" t="s">
        <v>143</v>
      </c>
      <c r="AB2074" t="s">
        <v>460</v>
      </c>
      <c r="AC2074" t="s">
        <v>41</v>
      </c>
      <c r="AD2074" t="s">
        <v>26</v>
      </c>
      <c r="AF2074">
        <v>1497</v>
      </c>
      <c r="AG2074" t="s">
        <v>143</v>
      </c>
    </row>
    <row r="2075" spans="1:34" x14ac:dyDescent="0.35">
      <c r="A2075" t="s">
        <v>554</v>
      </c>
      <c r="B2075" t="s">
        <v>41</v>
      </c>
      <c r="C2075" t="s">
        <v>27</v>
      </c>
      <c r="D2075">
        <v>247</v>
      </c>
      <c r="E2075">
        <v>401</v>
      </c>
      <c r="F2075" t="s">
        <v>519</v>
      </c>
      <c r="G2075" s="1">
        <v>0.61596010000000001</v>
      </c>
      <c r="J2075" t="s">
        <v>462</v>
      </c>
      <c r="K2075" t="s">
        <v>41</v>
      </c>
      <c r="L2075" t="s">
        <v>27</v>
      </c>
      <c r="M2075">
        <v>342</v>
      </c>
      <c r="N2075">
        <v>1782</v>
      </c>
      <c r="O2075" t="s">
        <v>143</v>
      </c>
      <c r="P2075" s="1">
        <v>0.19191920000000001</v>
      </c>
      <c r="S2075" t="s">
        <v>460</v>
      </c>
      <c r="T2075" t="s">
        <v>41</v>
      </c>
      <c r="U2075" t="s">
        <v>32</v>
      </c>
      <c r="V2075">
        <v>9179</v>
      </c>
      <c r="W2075">
        <v>10193</v>
      </c>
      <c r="X2075" t="s">
        <v>143</v>
      </c>
      <c r="Y2075" s="1">
        <v>0.90051999999999999</v>
      </c>
      <c r="AB2075" t="s">
        <v>460</v>
      </c>
      <c r="AC2075" t="s">
        <v>41</v>
      </c>
      <c r="AD2075" t="s">
        <v>27</v>
      </c>
      <c r="AF2075">
        <v>2256</v>
      </c>
      <c r="AG2075" t="s">
        <v>143</v>
      </c>
    </row>
    <row r="2076" spans="1:34" x14ac:dyDescent="0.35">
      <c r="A2076" t="s">
        <v>555</v>
      </c>
      <c r="B2076" t="s">
        <v>41</v>
      </c>
      <c r="C2076" t="s">
        <v>27</v>
      </c>
      <c r="D2076">
        <v>310</v>
      </c>
      <c r="E2076">
        <v>567</v>
      </c>
      <c r="F2076" t="s">
        <v>519</v>
      </c>
      <c r="G2076" s="1">
        <v>0.54673720000000003</v>
      </c>
      <c r="J2076" t="s">
        <v>462</v>
      </c>
      <c r="K2076" t="s">
        <v>41</v>
      </c>
      <c r="L2076" t="s">
        <v>26</v>
      </c>
      <c r="N2076">
        <v>1048</v>
      </c>
      <c r="O2076" t="s">
        <v>143</v>
      </c>
      <c r="S2076" t="s">
        <v>460</v>
      </c>
      <c r="T2076" t="s">
        <v>41</v>
      </c>
      <c r="U2076" t="s">
        <v>703</v>
      </c>
      <c r="V2076">
        <v>9639</v>
      </c>
      <c r="W2076">
        <v>18077</v>
      </c>
      <c r="X2076" t="s">
        <v>143</v>
      </c>
      <c r="Y2076" s="1">
        <v>0.533219</v>
      </c>
      <c r="AB2076" t="s">
        <v>461</v>
      </c>
      <c r="AC2076" t="s">
        <v>41</v>
      </c>
      <c r="AD2076" t="s">
        <v>32</v>
      </c>
      <c r="AE2076">
        <v>1697</v>
      </c>
      <c r="AF2076">
        <v>3752</v>
      </c>
      <c r="AG2076" t="s">
        <v>143</v>
      </c>
      <c r="AH2076" s="1">
        <v>0.45229209999999997</v>
      </c>
    </row>
    <row r="2077" spans="1:34" x14ac:dyDescent="0.35">
      <c r="A2077" t="s">
        <v>556</v>
      </c>
      <c r="B2077" t="s">
        <v>41</v>
      </c>
      <c r="C2077" t="s">
        <v>27</v>
      </c>
      <c r="D2077">
        <v>186</v>
      </c>
      <c r="E2077">
        <v>361</v>
      </c>
      <c r="F2077" t="s">
        <v>519</v>
      </c>
      <c r="G2077" s="1">
        <v>0.51523549999999996</v>
      </c>
      <c r="J2077" t="s">
        <v>463</v>
      </c>
      <c r="K2077" t="s">
        <v>41</v>
      </c>
      <c r="L2077" t="s">
        <v>28</v>
      </c>
      <c r="M2077">
        <v>129</v>
      </c>
      <c r="N2077">
        <v>128</v>
      </c>
      <c r="O2077" t="s">
        <v>143</v>
      </c>
      <c r="P2077" s="1">
        <v>1</v>
      </c>
      <c r="S2077" t="s">
        <v>460</v>
      </c>
      <c r="T2077" t="s">
        <v>41</v>
      </c>
      <c r="U2077" t="s">
        <v>28</v>
      </c>
      <c r="V2077">
        <v>408</v>
      </c>
      <c r="W2077">
        <v>2089</v>
      </c>
      <c r="X2077" t="s">
        <v>143</v>
      </c>
      <c r="Y2077" s="1">
        <v>0.1953088</v>
      </c>
      <c r="AB2077" t="s">
        <v>461</v>
      </c>
      <c r="AC2077" t="s">
        <v>41</v>
      </c>
      <c r="AD2077" t="s">
        <v>703</v>
      </c>
      <c r="AE2077">
        <v>402</v>
      </c>
      <c r="AF2077">
        <v>9250</v>
      </c>
      <c r="AG2077" t="s">
        <v>143</v>
      </c>
      <c r="AH2077" s="1">
        <v>4.3459499999999998E-2</v>
      </c>
    </row>
    <row r="2078" spans="1:34" x14ac:dyDescent="0.35">
      <c r="A2078" t="s">
        <v>557</v>
      </c>
      <c r="B2078" t="s">
        <v>41</v>
      </c>
      <c r="C2078" t="s">
        <v>27</v>
      </c>
      <c r="D2078">
        <v>306</v>
      </c>
      <c r="E2078">
        <v>676</v>
      </c>
      <c r="F2078" t="s">
        <v>519</v>
      </c>
      <c r="G2078" s="1">
        <v>0.45266269999999997</v>
      </c>
      <c r="J2078" t="s">
        <v>463</v>
      </c>
      <c r="K2078" t="s">
        <v>41</v>
      </c>
      <c r="L2078" t="s">
        <v>32</v>
      </c>
      <c r="M2078">
        <v>1450</v>
      </c>
      <c r="N2078">
        <v>1597</v>
      </c>
      <c r="O2078" t="s">
        <v>143</v>
      </c>
      <c r="P2078" s="1">
        <v>0.90795239999999999</v>
      </c>
      <c r="S2078" t="s">
        <v>460</v>
      </c>
      <c r="T2078" t="s">
        <v>41</v>
      </c>
      <c r="U2078" t="s">
        <v>27</v>
      </c>
      <c r="V2078">
        <v>4</v>
      </c>
      <c r="W2078">
        <v>2256</v>
      </c>
      <c r="X2078" t="s">
        <v>143</v>
      </c>
      <c r="Y2078" s="1">
        <v>1.7730000000000001E-3</v>
      </c>
      <c r="AB2078" t="s">
        <v>461</v>
      </c>
      <c r="AC2078" t="s">
        <v>41</v>
      </c>
      <c r="AD2078" t="s">
        <v>26</v>
      </c>
      <c r="AF2078">
        <v>926</v>
      </c>
      <c r="AG2078" t="s">
        <v>143</v>
      </c>
    </row>
    <row r="2079" spans="1:34" x14ac:dyDescent="0.35">
      <c r="A2079" t="s">
        <v>558</v>
      </c>
      <c r="B2079" t="s">
        <v>41</v>
      </c>
      <c r="C2079" t="s">
        <v>27</v>
      </c>
      <c r="D2079">
        <v>2018</v>
      </c>
      <c r="E2079">
        <v>2877</v>
      </c>
      <c r="F2079" t="s">
        <v>519</v>
      </c>
      <c r="G2079" s="1">
        <v>0.70142510000000002</v>
      </c>
      <c r="J2079" t="s">
        <v>463</v>
      </c>
      <c r="K2079" t="s">
        <v>41</v>
      </c>
      <c r="L2079" t="s">
        <v>703</v>
      </c>
      <c r="M2079">
        <v>1414</v>
      </c>
      <c r="N2079">
        <v>1673</v>
      </c>
      <c r="O2079" t="s">
        <v>143</v>
      </c>
      <c r="P2079" s="1">
        <v>0.8451883</v>
      </c>
      <c r="S2079" t="s">
        <v>460</v>
      </c>
      <c r="T2079" t="s">
        <v>41</v>
      </c>
      <c r="U2079" t="s">
        <v>26</v>
      </c>
      <c r="W2079">
        <v>1497</v>
      </c>
      <c r="X2079" t="s">
        <v>143</v>
      </c>
      <c r="AB2079" t="s">
        <v>461</v>
      </c>
      <c r="AC2079" t="s">
        <v>41</v>
      </c>
      <c r="AD2079" t="s">
        <v>28</v>
      </c>
      <c r="AF2079">
        <v>1272</v>
      </c>
      <c r="AG2079" t="s">
        <v>143</v>
      </c>
    </row>
    <row r="2080" spans="1:34" x14ac:dyDescent="0.35">
      <c r="A2080" t="s">
        <v>559</v>
      </c>
      <c r="B2080" t="s">
        <v>41</v>
      </c>
      <c r="C2080" t="s">
        <v>27</v>
      </c>
      <c r="D2080">
        <v>980</v>
      </c>
      <c r="E2080">
        <v>1664</v>
      </c>
      <c r="F2080" t="s">
        <v>519</v>
      </c>
      <c r="G2080" s="1">
        <v>0.58894230000000003</v>
      </c>
      <c r="J2080" t="s">
        <v>463</v>
      </c>
      <c r="K2080" t="s">
        <v>41</v>
      </c>
      <c r="L2080" t="s">
        <v>27</v>
      </c>
      <c r="M2080">
        <v>102</v>
      </c>
      <c r="N2080">
        <v>179</v>
      </c>
      <c r="O2080" t="s">
        <v>143</v>
      </c>
      <c r="P2080" s="1">
        <v>0.56983240000000002</v>
      </c>
      <c r="S2080" t="s">
        <v>461</v>
      </c>
      <c r="T2080" t="s">
        <v>41</v>
      </c>
      <c r="U2080" t="s">
        <v>32</v>
      </c>
      <c r="V2080">
        <v>3142</v>
      </c>
      <c r="W2080">
        <v>3752</v>
      </c>
      <c r="X2080" t="s">
        <v>143</v>
      </c>
      <c r="Y2080" s="1">
        <v>0.83742000000000005</v>
      </c>
      <c r="AB2080" t="s">
        <v>461</v>
      </c>
      <c r="AC2080" t="s">
        <v>41</v>
      </c>
      <c r="AD2080" t="s">
        <v>27</v>
      </c>
      <c r="AF2080">
        <v>1352</v>
      </c>
      <c r="AG2080" t="s">
        <v>143</v>
      </c>
    </row>
    <row r="2081" spans="1:34" x14ac:dyDescent="0.35">
      <c r="A2081" t="s">
        <v>560</v>
      </c>
      <c r="B2081" t="s">
        <v>41</v>
      </c>
      <c r="C2081" t="s">
        <v>27</v>
      </c>
      <c r="D2081">
        <v>828</v>
      </c>
      <c r="E2081">
        <v>1329</v>
      </c>
      <c r="F2081" t="s">
        <v>519</v>
      </c>
      <c r="G2081" s="1">
        <v>0.62302480000000005</v>
      </c>
      <c r="J2081" t="s">
        <v>463</v>
      </c>
      <c r="K2081" t="s">
        <v>41</v>
      </c>
      <c r="L2081" t="s">
        <v>26</v>
      </c>
      <c r="N2081">
        <v>92</v>
      </c>
      <c r="O2081" t="s">
        <v>143</v>
      </c>
      <c r="S2081" t="s">
        <v>461</v>
      </c>
      <c r="T2081" t="s">
        <v>41</v>
      </c>
      <c r="U2081" t="s">
        <v>703</v>
      </c>
      <c r="V2081">
        <v>3905</v>
      </c>
      <c r="W2081">
        <v>9250</v>
      </c>
      <c r="X2081" t="s">
        <v>143</v>
      </c>
      <c r="Y2081" s="1">
        <v>0.42216219999999999</v>
      </c>
      <c r="AB2081" t="s">
        <v>462</v>
      </c>
      <c r="AC2081" t="s">
        <v>41</v>
      </c>
      <c r="AD2081" t="s">
        <v>32</v>
      </c>
      <c r="AE2081">
        <v>1330</v>
      </c>
      <c r="AF2081">
        <v>3544</v>
      </c>
      <c r="AG2081" t="s">
        <v>143</v>
      </c>
      <c r="AH2081" s="1">
        <v>0.37528220000000001</v>
      </c>
    </row>
    <row r="2082" spans="1:34" x14ac:dyDescent="0.35">
      <c r="A2082" t="s">
        <v>561</v>
      </c>
      <c r="B2082" t="s">
        <v>41</v>
      </c>
      <c r="C2082" t="s">
        <v>27</v>
      </c>
      <c r="D2082">
        <v>1263</v>
      </c>
      <c r="E2082">
        <v>1785</v>
      </c>
      <c r="F2082" t="s">
        <v>530</v>
      </c>
      <c r="G2082" s="1">
        <v>0.70756300000000005</v>
      </c>
      <c r="J2082" t="s">
        <v>464</v>
      </c>
      <c r="K2082" t="s">
        <v>41</v>
      </c>
      <c r="L2082" t="s">
        <v>32</v>
      </c>
      <c r="M2082">
        <v>4829</v>
      </c>
      <c r="N2082">
        <v>5286</v>
      </c>
      <c r="O2082" t="s">
        <v>143</v>
      </c>
      <c r="P2082" s="1">
        <v>0.91354519999999995</v>
      </c>
      <c r="S2082" t="s">
        <v>461</v>
      </c>
      <c r="T2082" t="s">
        <v>41</v>
      </c>
      <c r="U2082" t="s">
        <v>28</v>
      </c>
      <c r="V2082">
        <v>154</v>
      </c>
      <c r="W2082">
        <v>1272</v>
      </c>
      <c r="X2082" t="s">
        <v>143</v>
      </c>
      <c r="Y2082" s="1">
        <v>0.1210692</v>
      </c>
      <c r="AB2082" t="s">
        <v>462</v>
      </c>
      <c r="AC2082" t="s">
        <v>41</v>
      </c>
      <c r="AD2082" t="s">
        <v>703</v>
      </c>
      <c r="AE2082">
        <v>290</v>
      </c>
      <c r="AF2082">
        <v>8823</v>
      </c>
      <c r="AG2082" t="s">
        <v>143</v>
      </c>
      <c r="AH2082" s="1">
        <v>3.2868599999999998E-2</v>
      </c>
    </row>
    <row r="2083" spans="1:34" x14ac:dyDescent="0.35">
      <c r="A2083" t="s">
        <v>562</v>
      </c>
      <c r="B2083" t="s">
        <v>41</v>
      </c>
      <c r="C2083" t="s">
        <v>27</v>
      </c>
      <c r="D2083">
        <v>1070</v>
      </c>
      <c r="E2083">
        <v>1609</v>
      </c>
      <c r="F2083" t="s">
        <v>530</v>
      </c>
      <c r="G2083" s="1">
        <v>0.66500930000000003</v>
      </c>
      <c r="J2083" t="s">
        <v>464</v>
      </c>
      <c r="K2083" t="s">
        <v>41</v>
      </c>
      <c r="L2083" t="s">
        <v>28</v>
      </c>
      <c r="M2083">
        <v>1364</v>
      </c>
      <c r="N2083">
        <v>1636</v>
      </c>
      <c r="O2083" t="s">
        <v>143</v>
      </c>
      <c r="P2083" s="1">
        <v>0.83374079999999995</v>
      </c>
      <c r="S2083" t="s">
        <v>461</v>
      </c>
      <c r="T2083" t="s">
        <v>41</v>
      </c>
      <c r="U2083" t="s">
        <v>26</v>
      </c>
      <c r="W2083">
        <v>926</v>
      </c>
      <c r="X2083" t="s">
        <v>143</v>
      </c>
      <c r="AB2083" t="s">
        <v>462</v>
      </c>
      <c r="AC2083" t="s">
        <v>41</v>
      </c>
      <c r="AD2083" t="s">
        <v>26</v>
      </c>
      <c r="AF2083">
        <v>1048</v>
      </c>
      <c r="AG2083" t="s">
        <v>143</v>
      </c>
    </row>
    <row r="2084" spans="1:34" x14ac:dyDescent="0.35">
      <c r="A2084" t="s">
        <v>563</v>
      </c>
      <c r="B2084" t="s">
        <v>41</v>
      </c>
      <c r="C2084" t="s">
        <v>27</v>
      </c>
      <c r="D2084">
        <v>1056</v>
      </c>
      <c r="E2084">
        <v>1607</v>
      </c>
      <c r="F2084" t="s">
        <v>530</v>
      </c>
      <c r="G2084" s="1">
        <v>0.65712510000000002</v>
      </c>
      <c r="J2084" t="s">
        <v>464</v>
      </c>
      <c r="K2084" t="s">
        <v>41</v>
      </c>
      <c r="L2084" t="s">
        <v>703</v>
      </c>
      <c r="M2084">
        <v>9744</v>
      </c>
      <c r="N2084">
        <v>12192</v>
      </c>
      <c r="O2084" t="s">
        <v>143</v>
      </c>
      <c r="P2084" s="1">
        <v>0.79921260000000005</v>
      </c>
      <c r="S2084" t="s">
        <v>461</v>
      </c>
      <c r="T2084" t="s">
        <v>41</v>
      </c>
      <c r="U2084" t="s">
        <v>27</v>
      </c>
      <c r="W2084">
        <v>1352</v>
      </c>
      <c r="X2084" t="s">
        <v>143</v>
      </c>
      <c r="AB2084" t="s">
        <v>462</v>
      </c>
      <c r="AC2084" t="s">
        <v>41</v>
      </c>
      <c r="AD2084" t="s">
        <v>28</v>
      </c>
      <c r="AF2084">
        <v>1619</v>
      </c>
      <c r="AG2084" t="s">
        <v>143</v>
      </c>
    </row>
    <row r="2085" spans="1:34" x14ac:dyDescent="0.35">
      <c r="A2085" t="s">
        <v>564</v>
      </c>
      <c r="B2085" t="s">
        <v>41</v>
      </c>
      <c r="C2085" t="s">
        <v>27</v>
      </c>
      <c r="D2085">
        <v>824</v>
      </c>
      <c r="E2085">
        <v>1445</v>
      </c>
      <c r="F2085" t="s">
        <v>530</v>
      </c>
      <c r="G2085" s="1">
        <v>0.57024220000000003</v>
      </c>
      <c r="J2085" t="s">
        <v>464</v>
      </c>
      <c r="K2085" t="s">
        <v>41</v>
      </c>
      <c r="L2085" t="s">
        <v>27</v>
      </c>
      <c r="M2085">
        <v>773</v>
      </c>
      <c r="N2085">
        <v>1807</v>
      </c>
      <c r="O2085" t="s">
        <v>143</v>
      </c>
      <c r="P2085" s="1">
        <v>0.42778090000000002</v>
      </c>
      <c r="S2085" t="s">
        <v>462</v>
      </c>
      <c r="T2085" t="s">
        <v>41</v>
      </c>
      <c r="U2085" t="s">
        <v>32</v>
      </c>
      <c r="V2085">
        <v>2517</v>
      </c>
      <c r="W2085">
        <v>3544</v>
      </c>
      <c r="X2085" t="s">
        <v>143</v>
      </c>
      <c r="Y2085" s="1">
        <v>0.71021440000000002</v>
      </c>
      <c r="AB2085" t="s">
        <v>462</v>
      </c>
      <c r="AC2085" t="s">
        <v>41</v>
      </c>
      <c r="AD2085" t="s">
        <v>27</v>
      </c>
      <c r="AF2085">
        <v>1782</v>
      </c>
      <c r="AG2085" t="s">
        <v>143</v>
      </c>
    </row>
    <row r="2086" spans="1:34" x14ac:dyDescent="0.35">
      <c r="A2086" t="s">
        <v>565</v>
      </c>
      <c r="B2086" t="s">
        <v>41</v>
      </c>
      <c r="C2086" t="s">
        <v>27</v>
      </c>
      <c r="D2086">
        <v>883</v>
      </c>
      <c r="E2086">
        <v>1076</v>
      </c>
      <c r="F2086" t="s">
        <v>530</v>
      </c>
      <c r="G2086" s="1">
        <v>0.82063200000000003</v>
      </c>
      <c r="J2086" t="s">
        <v>464</v>
      </c>
      <c r="K2086" t="s">
        <v>41</v>
      </c>
      <c r="L2086" t="s">
        <v>26</v>
      </c>
      <c r="N2086">
        <v>1012</v>
      </c>
      <c r="O2086" t="s">
        <v>143</v>
      </c>
      <c r="S2086" t="s">
        <v>462</v>
      </c>
      <c r="T2086" t="s">
        <v>41</v>
      </c>
      <c r="U2086" t="s">
        <v>703</v>
      </c>
      <c r="V2086">
        <v>2616</v>
      </c>
      <c r="W2086">
        <v>8823</v>
      </c>
      <c r="X2086" t="s">
        <v>143</v>
      </c>
      <c r="Y2086" s="1">
        <v>0.29649779999999998</v>
      </c>
      <c r="AB2086" t="s">
        <v>463</v>
      </c>
      <c r="AC2086" t="s">
        <v>41</v>
      </c>
      <c r="AD2086" t="s">
        <v>32</v>
      </c>
      <c r="AE2086">
        <v>824</v>
      </c>
      <c r="AF2086">
        <v>1597</v>
      </c>
      <c r="AG2086" t="s">
        <v>143</v>
      </c>
      <c r="AH2086" s="1">
        <v>0.51596739999999996</v>
      </c>
    </row>
    <row r="2087" spans="1:34" x14ac:dyDescent="0.35">
      <c r="A2087" t="s">
        <v>566</v>
      </c>
      <c r="B2087" t="s">
        <v>41</v>
      </c>
      <c r="C2087" t="s">
        <v>27</v>
      </c>
      <c r="D2087">
        <v>369</v>
      </c>
      <c r="E2087">
        <v>603</v>
      </c>
      <c r="F2087" t="s">
        <v>530</v>
      </c>
      <c r="G2087" s="1">
        <v>0.61194029999999999</v>
      </c>
      <c r="J2087" t="s">
        <v>465</v>
      </c>
      <c r="K2087" t="s">
        <v>41</v>
      </c>
      <c r="L2087" t="s">
        <v>32</v>
      </c>
      <c r="M2087">
        <v>8444</v>
      </c>
      <c r="N2087">
        <v>8679</v>
      </c>
      <c r="O2087" t="s">
        <v>143</v>
      </c>
      <c r="P2087" s="1">
        <v>0.97292319999999999</v>
      </c>
      <c r="S2087" t="s">
        <v>462</v>
      </c>
      <c r="T2087" t="s">
        <v>41</v>
      </c>
      <c r="U2087" t="s">
        <v>28</v>
      </c>
      <c r="V2087">
        <v>109</v>
      </c>
      <c r="W2087">
        <v>1619</v>
      </c>
      <c r="X2087" t="s">
        <v>143</v>
      </c>
      <c r="Y2087" s="1">
        <v>6.7325499999999996E-2</v>
      </c>
      <c r="AB2087" t="s">
        <v>463</v>
      </c>
      <c r="AC2087" t="s">
        <v>41</v>
      </c>
      <c r="AD2087" t="s">
        <v>703</v>
      </c>
      <c r="AE2087">
        <v>108</v>
      </c>
      <c r="AF2087">
        <v>1673</v>
      </c>
      <c r="AG2087" t="s">
        <v>143</v>
      </c>
      <c r="AH2087" s="1">
        <v>6.4554700000000007E-2</v>
      </c>
    </row>
    <row r="2088" spans="1:34" x14ac:dyDescent="0.35">
      <c r="A2088" t="s">
        <v>567</v>
      </c>
      <c r="B2088" t="s">
        <v>41</v>
      </c>
      <c r="C2088" t="s">
        <v>27</v>
      </c>
      <c r="D2088">
        <v>373</v>
      </c>
      <c r="E2088">
        <v>495</v>
      </c>
      <c r="F2088" t="s">
        <v>530</v>
      </c>
      <c r="G2088" s="1">
        <v>0.75353530000000002</v>
      </c>
      <c r="J2088" t="s">
        <v>465</v>
      </c>
      <c r="K2088" t="s">
        <v>41</v>
      </c>
      <c r="L2088" t="s">
        <v>28</v>
      </c>
      <c r="M2088">
        <v>1973</v>
      </c>
      <c r="N2088">
        <v>2345</v>
      </c>
      <c r="O2088" t="s">
        <v>143</v>
      </c>
      <c r="P2088" s="1">
        <v>0.84136460000000002</v>
      </c>
      <c r="S2088" t="s">
        <v>462</v>
      </c>
      <c r="T2088" t="s">
        <v>41</v>
      </c>
      <c r="U2088" t="s">
        <v>26</v>
      </c>
      <c r="W2088">
        <v>1048</v>
      </c>
      <c r="X2088" t="s">
        <v>143</v>
      </c>
      <c r="AB2088" t="s">
        <v>463</v>
      </c>
      <c r="AC2088" t="s">
        <v>41</v>
      </c>
      <c r="AD2088" t="s">
        <v>26</v>
      </c>
      <c r="AF2088">
        <v>92</v>
      </c>
      <c r="AG2088" t="s">
        <v>143</v>
      </c>
    </row>
    <row r="2089" spans="1:34" x14ac:dyDescent="0.35">
      <c r="A2089" t="s">
        <v>568</v>
      </c>
      <c r="B2089" t="s">
        <v>41</v>
      </c>
      <c r="C2089" t="s">
        <v>27</v>
      </c>
      <c r="D2089">
        <v>72</v>
      </c>
      <c r="E2089">
        <v>138</v>
      </c>
      <c r="F2089" t="s">
        <v>530</v>
      </c>
      <c r="G2089" s="1">
        <v>0.52173910000000001</v>
      </c>
      <c r="J2089" t="s">
        <v>465</v>
      </c>
      <c r="K2089" t="s">
        <v>41</v>
      </c>
      <c r="L2089" t="s">
        <v>703</v>
      </c>
      <c r="M2089">
        <v>13804</v>
      </c>
      <c r="N2089">
        <v>17031</v>
      </c>
      <c r="O2089" t="s">
        <v>143</v>
      </c>
      <c r="P2089" s="1">
        <v>0.81052199999999996</v>
      </c>
      <c r="S2089" t="s">
        <v>462</v>
      </c>
      <c r="T2089" t="s">
        <v>41</v>
      </c>
      <c r="U2089" t="s">
        <v>27</v>
      </c>
      <c r="W2089">
        <v>1782</v>
      </c>
      <c r="X2089" t="s">
        <v>143</v>
      </c>
      <c r="AB2089" t="s">
        <v>463</v>
      </c>
      <c r="AC2089" t="s">
        <v>41</v>
      </c>
      <c r="AD2089" t="s">
        <v>28</v>
      </c>
      <c r="AF2089">
        <v>128</v>
      </c>
      <c r="AG2089" t="s">
        <v>143</v>
      </c>
    </row>
    <row r="2090" spans="1:34" x14ac:dyDescent="0.35">
      <c r="A2090" t="s">
        <v>569</v>
      </c>
      <c r="B2090" t="s">
        <v>41</v>
      </c>
      <c r="C2090" t="s">
        <v>27</v>
      </c>
      <c r="D2090">
        <v>364</v>
      </c>
      <c r="E2090">
        <v>762</v>
      </c>
      <c r="F2090" t="s">
        <v>530</v>
      </c>
      <c r="G2090" s="1">
        <v>0.47769030000000001</v>
      </c>
      <c r="J2090" t="s">
        <v>465</v>
      </c>
      <c r="K2090" t="s">
        <v>41</v>
      </c>
      <c r="L2090" t="s">
        <v>27</v>
      </c>
      <c r="M2090">
        <v>1194</v>
      </c>
      <c r="N2090">
        <v>2441</v>
      </c>
      <c r="O2090" t="s">
        <v>143</v>
      </c>
      <c r="P2090" s="1">
        <v>0.48914380000000002</v>
      </c>
      <c r="S2090" t="s">
        <v>463</v>
      </c>
      <c r="T2090" t="s">
        <v>41</v>
      </c>
      <c r="U2090" t="s">
        <v>32</v>
      </c>
      <c r="V2090">
        <v>1348</v>
      </c>
      <c r="W2090">
        <v>1597</v>
      </c>
      <c r="X2090" t="s">
        <v>143</v>
      </c>
      <c r="Y2090" s="1">
        <v>0.84408269999999996</v>
      </c>
      <c r="AB2090" t="s">
        <v>463</v>
      </c>
      <c r="AC2090" t="s">
        <v>41</v>
      </c>
      <c r="AD2090" t="s">
        <v>27</v>
      </c>
      <c r="AF2090">
        <v>179</v>
      </c>
      <c r="AG2090" t="s">
        <v>143</v>
      </c>
    </row>
    <row r="2091" spans="1:34" x14ac:dyDescent="0.35">
      <c r="A2091" t="s">
        <v>570</v>
      </c>
      <c r="B2091" t="s">
        <v>41</v>
      </c>
      <c r="C2091" t="s">
        <v>27</v>
      </c>
      <c r="D2091">
        <v>432</v>
      </c>
      <c r="E2091">
        <v>800</v>
      </c>
      <c r="F2091" t="s">
        <v>530</v>
      </c>
      <c r="G2091" s="1">
        <v>0.54</v>
      </c>
      <c r="J2091" t="s">
        <v>465</v>
      </c>
      <c r="K2091" t="s">
        <v>41</v>
      </c>
      <c r="L2091" t="s">
        <v>26</v>
      </c>
      <c r="M2091">
        <v>1</v>
      </c>
      <c r="N2091">
        <v>1417</v>
      </c>
      <c r="O2091" t="s">
        <v>143</v>
      </c>
      <c r="P2091" s="1">
        <v>7.0569999999999997E-4</v>
      </c>
      <c r="S2091" t="s">
        <v>463</v>
      </c>
      <c r="T2091" t="s">
        <v>41</v>
      </c>
      <c r="U2091" t="s">
        <v>703</v>
      </c>
      <c r="V2091">
        <v>870</v>
      </c>
      <c r="W2091">
        <v>1673</v>
      </c>
      <c r="X2091" t="s">
        <v>143</v>
      </c>
      <c r="Y2091" s="1">
        <v>0.52002389999999998</v>
      </c>
      <c r="AB2091" t="s">
        <v>464</v>
      </c>
      <c r="AC2091" t="s">
        <v>41</v>
      </c>
      <c r="AD2091" t="s">
        <v>32</v>
      </c>
      <c r="AE2091">
        <v>2249</v>
      </c>
      <c r="AF2091">
        <v>5286</v>
      </c>
      <c r="AG2091" t="s">
        <v>143</v>
      </c>
      <c r="AH2091" s="1">
        <v>0.42546349999999999</v>
      </c>
    </row>
    <row r="2092" spans="1:34" x14ac:dyDescent="0.35">
      <c r="A2092" t="s">
        <v>571</v>
      </c>
      <c r="B2092" t="s">
        <v>41</v>
      </c>
      <c r="C2092" t="s">
        <v>27</v>
      </c>
      <c r="D2092">
        <v>669</v>
      </c>
      <c r="E2092">
        <v>935</v>
      </c>
      <c r="F2092" t="s">
        <v>530</v>
      </c>
      <c r="G2092" s="1">
        <v>0.71550800000000003</v>
      </c>
      <c r="J2092" t="s">
        <v>466</v>
      </c>
      <c r="K2092" t="s">
        <v>41</v>
      </c>
      <c r="L2092" t="s">
        <v>703</v>
      </c>
      <c r="M2092">
        <v>21105</v>
      </c>
      <c r="N2092">
        <v>19508</v>
      </c>
      <c r="O2092" t="s">
        <v>143</v>
      </c>
      <c r="P2092" s="1">
        <v>1</v>
      </c>
      <c r="S2092" t="s">
        <v>463</v>
      </c>
      <c r="T2092" t="s">
        <v>41</v>
      </c>
      <c r="U2092" t="s">
        <v>28</v>
      </c>
      <c r="V2092">
        <v>22</v>
      </c>
      <c r="W2092">
        <v>128</v>
      </c>
      <c r="X2092" t="s">
        <v>143</v>
      </c>
      <c r="Y2092" s="1">
        <v>0.171875</v>
      </c>
      <c r="AB2092" t="s">
        <v>464</v>
      </c>
      <c r="AC2092" t="s">
        <v>41</v>
      </c>
      <c r="AD2092" t="s">
        <v>703</v>
      </c>
      <c r="AE2092">
        <v>506</v>
      </c>
      <c r="AF2092">
        <v>12192</v>
      </c>
      <c r="AG2092" t="s">
        <v>143</v>
      </c>
      <c r="AH2092" s="1">
        <v>4.1502600000000001E-2</v>
      </c>
    </row>
    <row r="2093" spans="1:34" x14ac:dyDescent="0.35">
      <c r="A2093" t="s">
        <v>572</v>
      </c>
      <c r="B2093" t="s">
        <v>41</v>
      </c>
      <c r="C2093" t="s">
        <v>27</v>
      </c>
      <c r="D2093">
        <v>819</v>
      </c>
      <c r="E2093">
        <v>1239</v>
      </c>
      <c r="F2093" t="s">
        <v>530</v>
      </c>
      <c r="G2093" s="1">
        <v>0.66101690000000002</v>
      </c>
      <c r="J2093" t="s">
        <v>466</v>
      </c>
      <c r="K2093" t="s">
        <v>41</v>
      </c>
      <c r="L2093" t="s">
        <v>32</v>
      </c>
      <c r="M2093">
        <v>6106</v>
      </c>
      <c r="N2093">
        <v>6587</v>
      </c>
      <c r="O2093" t="s">
        <v>143</v>
      </c>
      <c r="P2093" s="1">
        <v>0.92697739999999995</v>
      </c>
      <c r="S2093" t="s">
        <v>463</v>
      </c>
      <c r="T2093" t="s">
        <v>41</v>
      </c>
      <c r="U2093" t="s">
        <v>26</v>
      </c>
      <c r="W2093">
        <v>92</v>
      </c>
      <c r="X2093" t="s">
        <v>143</v>
      </c>
      <c r="AB2093" t="s">
        <v>464</v>
      </c>
      <c r="AC2093" t="s">
        <v>41</v>
      </c>
      <c r="AD2093" t="s">
        <v>28</v>
      </c>
      <c r="AE2093">
        <v>1</v>
      </c>
      <c r="AF2093">
        <v>1636</v>
      </c>
      <c r="AG2093" t="s">
        <v>143</v>
      </c>
      <c r="AH2093" s="1">
        <v>6.112E-4</v>
      </c>
    </row>
    <row r="2094" spans="1:34" x14ac:dyDescent="0.35">
      <c r="A2094" t="s">
        <v>40</v>
      </c>
      <c r="B2094" t="s">
        <v>41</v>
      </c>
      <c r="C2094" t="s">
        <v>32</v>
      </c>
      <c r="D2094">
        <v>27459</v>
      </c>
      <c r="E2094">
        <v>30555</v>
      </c>
      <c r="F2094" t="s">
        <v>42</v>
      </c>
      <c r="G2094" s="1">
        <v>0.89867450000000004</v>
      </c>
      <c r="J2094" t="s">
        <v>466</v>
      </c>
      <c r="K2094" t="s">
        <v>41</v>
      </c>
      <c r="L2094" t="s">
        <v>28</v>
      </c>
      <c r="M2094">
        <v>2108</v>
      </c>
      <c r="N2094">
        <v>2473</v>
      </c>
      <c r="O2094" t="s">
        <v>143</v>
      </c>
      <c r="P2094" s="1">
        <v>0.852406</v>
      </c>
      <c r="S2094" t="s">
        <v>463</v>
      </c>
      <c r="T2094" t="s">
        <v>41</v>
      </c>
      <c r="U2094" t="s">
        <v>27</v>
      </c>
      <c r="W2094">
        <v>179</v>
      </c>
      <c r="X2094" t="s">
        <v>143</v>
      </c>
      <c r="AB2094" t="s">
        <v>464</v>
      </c>
      <c r="AC2094" t="s">
        <v>41</v>
      </c>
      <c r="AD2094" t="s">
        <v>26</v>
      </c>
      <c r="AF2094">
        <v>1012</v>
      </c>
      <c r="AG2094" t="s">
        <v>143</v>
      </c>
    </row>
    <row r="2095" spans="1:34" x14ac:dyDescent="0.35">
      <c r="A2095" t="s">
        <v>43</v>
      </c>
      <c r="B2095" t="s">
        <v>41</v>
      </c>
      <c r="C2095" t="s">
        <v>32</v>
      </c>
      <c r="D2095">
        <v>6520</v>
      </c>
      <c r="E2095">
        <v>7051</v>
      </c>
      <c r="F2095" t="s">
        <v>42</v>
      </c>
      <c r="G2095" s="1">
        <v>0.92469159999999995</v>
      </c>
      <c r="J2095" t="s">
        <v>466</v>
      </c>
      <c r="K2095" t="s">
        <v>41</v>
      </c>
      <c r="L2095" t="s">
        <v>27</v>
      </c>
      <c r="M2095">
        <v>975</v>
      </c>
      <c r="N2095">
        <v>2804</v>
      </c>
      <c r="O2095" t="s">
        <v>143</v>
      </c>
      <c r="P2095" s="1">
        <v>0.34771760000000002</v>
      </c>
      <c r="S2095" t="s">
        <v>464</v>
      </c>
      <c r="T2095" t="s">
        <v>41</v>
      </c>
      <c r="U2095" t="s">
        <v>32</v>
      </c>
      <c r="V2095">
        <v>4318</v>
      </c>
      <c r="W2095">
        <v>5286</v>
      </c>
      <c r="X2095" t="s">
        <v>143</v>
      </c>
      <c r="Y2095" s="1">
        <v>0.81687469999999995</v>
      </c>
      <c r="AB2095" t="s">
        <v>464</v>
      </c>
      <c r="AC2095" t="s">
        <v>41</v>
      </c>
      <c r="AD2095" t="s">
        <v>27</v>
      </c>
      <c r="AF2095">
        <v>1807</v>
      </c>
      <c r="AG2095" t="s">
        <v>143</v>
      </c>
    </row>
    <row r="2096" spans="1:34" x14ac:dyDescent="0.35">
      <c r="A2096" t="s">
        <v>44</v>
      </c>
      <c r="B2096" t="s">
        <v>41</v>
      </c>
      <c r="C2096" t="s">
        <v>32</v>
      </c>
      <c r="D2096">
        <v>15768</v>
      </c>
      <c r="E2096">
        <v>17279</v>
      </c>
      <c r="F2096" t="s">
        <v>42</v>
      </c>
      <c r="G2096" s="1">
        <v>0.91255280000000005</v>
      </c>
      <c r="J2096" t="s">
        <v>466</v>
      </c>
      <c r="K2096" t="s">
        <v>41</v>
      </c>
      <c r="L2096" t="s">
        <v>26</v>
      </c>
      <c r="N2096">
        <v>1571</v>
      </c>
      <c r="O2096" t="s">
        <v>143</v>
      </c>
      <c r="S2096" t="s">
        <v>464</v>
      </c>
      <c r="T2096" t="s">
        <v>41</v>
      </c>
      <c r="U2096" t="s">
        <v>703</v>
      </c>
      <c r="V2096">
        <v>5401</v>
      </c>
      <c r="W2096">
        <v>12192</v>
      </c>
      <c r="X2096" t="s">
        <v>143</v>
      </c>
      <c r="Y2096" s="1">
        <v>0.44299539999999998</v>
      </c>
      <c r="AB2096" t="s">
        <v>465</v>
      </c>
      <c r="AC2096" t="s">
        <v>41</v>
      </c>
      <c r="AD2096" t="s">
        <v>32</v>
      </c>
      <c r="AE2096">
        <v>4435</v>
      </c>
      <c r="AF2096">
        <v>8679</v>
      </c>
      <c r="AG2096" t="s">
        <v>143</v>
      </c>
      <c r="AH2096" s="1">
        <v>0.5110036</v>
      </c>
    </row>
    <row r="2097" spans="1:34" x14ac:dyDescent="0.35">
      <c r="A2097" t="s">
        <v>45</v>
      </c>
      <c r="B2097" t="s">
        <v>41</v>
      </c>
      <c r="C2097" t="s">
        <v>32</v>
      </c>
      <c r="D2097">
        <v>12159</v>
      </c>
      <c r="E2097">
        <v>13423</v>
      </c>
      <c r="F2097" t="s">
        <v>42</v>
      </c>
      <c r="G2097" s="1">
        <v>0.90583320000000001</v>
      </c>
      <c r="J2097" t="s">
        <v>467</v>
      </c>
      <c r="K2097" t="s">
        <v>41</v>
      </c>
      <c r="L2097" t="s">
        <v>32</v>
      </c>
      <c r="M2097">
        <v>5488</v>
      </c>
      <c r="N2097">
        <v>5980</v>
      </c>
      <c r="O2097" t="s">
        <v>143</v>
      </c>
      <c r="P2097" s="1">
        <v>0.91772569999999998</v>
      </c>
      <c r="S2097" t="s">
        <v>464</v>
      </c>
      <c r="T2097" t="s">
        <v>41</v>
      </c>
      <c r="U2097" t="s">
        <v>28</v>
      </c>
      <c r="V2097">
        <v>241</v>
      </c>
      <c r="W2097">
        <v>1636</v>
      </c>
      <c r="X2097" t="s">
        <v>143</v>
      </c>
      <c r="Y2097" s="1">
        <v>0.14731050000000001</v>
      </c>
      <c r="AB2097" t="s">
        <v>465</v>
      </c>
      <c r="AC2097" t="s">
        <v>41</v>
      </c>
      <c r="AD2097" t="s">
        <v>703</v>
      </c>
      <c r="AE2097">
        <v>814</v>
      </c>
      <c r="AF2097">
        <v>17031</v>
      </c>
      <c r="AG2097" t="s">
        <v>143</v>
      </c>
      <c r="AH2097" s="1">
        <v>4.7795200000000003E-2</v>
      </c>
    </row>
    <row r="2098" spans="1:34" x14ac:dyDescent="0.35">
      <c r="A2098" t="s">
        <v>46</v>
      </c>
      <c r="B2098" t="s">
        <v>41</v>
      </c>
      <c r="C2098" t="s">
        <v>32</v>
      </c>
      <c r="D2098">
        <v>12476</v>
      </c>
      <c r="E2098">
        <v>13868</v>
      </c>
      <c r="F2098" t="s">
        <v>42</v>
      </c>
      <c r="G2098" s="1">
        <v>0.89962509999999996</v>
      </c>
      <c r="J2098" t="s">
        <v>467</v>
      </c>
      <c r="K2098" t="s">
        <v>41</v>
      </c>
      <c r="L2098" t="s">
        <v>703</v>
      </c>
      <c r="M2098">
        <v>13213</v>
      </c>
      <c r="N2098">
        <v>15465</v>
      </c>
      <c r="O2098" t="s">
        <v>143</v>
      </c>
      <c r="P2098" s="1">
        <v>0.85438080000000005</v>
      </c>
      <c r="S2098" t="s">
        <v>464</v>
      </c>
      <c r="T2098" t="s">
        <v>41</v>
      </c>
      <c r="U2098" t="s">
        <v>27</v>
      </c>
      <c r="V2098">
        <v>2</v>
      </c>
      <c r="W2098">
        <v>1807</v>
      </c>
      <c r="X2098" t="s">
        <v>143</v>
      </c>
      <c r="Y2098" s="1">
        <v>1.1068E-3</v>
      </c>
      <c r="AB2098" t="s">
        <v>465</v>
      </c>
      <c r="AC2098" t="s">
        <v>41</v>
      </c>
      <c r="AD2098" t="s">
        <v>26</v>
      </c>
      <c r="AF2098">
        <v>1417</v>
      </c>
      <c r="AG2098" t="s">
        <v>143</v>
      </c>
    </row>
    <row r="2099" spans="1:34" x14ac:dyDescent="0.35">
      <c r="A2099" t="s">
        <v>47</v>
      </c>
      <c r="B2099" t="s">
        <v>41</v>
      </c>
      <c r="C2099" t="s">
        <v>32</v>
      </c>
      <c r="D2099">
        <v>14286</v>
      </c>
      <c r="E2099">
        <v>16144</v>
      </c>
      <c r="F2099" t="s">
        <v>42</v>
      </c>
      <c r="G2099" s="1">
        <v>0.8849108</v>
      </c>
      <c r="J2099" t="s">
        <v>467</v>
      </c>
      <c r="K2099" t="s">
        <v>41</v>
      </c>
      <c r="L2099" t="s">
        <v>28</v>
      </c>
      <c r="M2099">
        <v>1134</v>
      </c>
      <c r="N2099">
        <v>1424</v>
      </c>
      <c r="O2099" t="s">
        <v>143</v>
      </c>
      <c r="P2099" s="1">
        <v>0.79634830000000001</v>
      </c>
      <c r="S2099" t="s">
        <v>464</v>
      </c>
      <c r="T2099" t="s">
        <v>41</v>
      </c>
      <c r="U2099" t="s">
        <v>26</v>
      </c>
      <c r="W2099">
        <v>1012</v>
      </c>
      <c r="X2099" t="s">
        <v>143</v>
      </c>
      <c r="AB2099" t="s">
        <v>465</v>
      </c>
      <c r="AC2099" t="s">
        <v>41</v>
      </c>
      <c r="AD2099" t="s">
        <v>28</v>
      </c>
      <c r="AF2099">
        <v>2345</v>
      </c>
      <c r="AG2099" t="s">
        <v>143</v>
      </c>
    </row>
    <row r="2100" spans="1:34" x14ac:dyDescent="0.35">
      <c r="A2100" t="s">
        <v>48</v>
      </c>
      <c r="B2100" t="s">
        <v>41</v>
      </c>
      <c r="C2100" t="s">
        <v>32</v>
      </c>
      <c r="D2100">
        <v>11185</v>
      </c>
      <c r="E2100">
        <v>12954</v>
      </c>
      <c r="F2100" t="s">
        <v>42</v>
      </c>
      <c r="G2100" s="1">
        <v>0.86343990000000004</v>
      </c>
      <c r="J2100" t="s">
        <v>467</v>
      </c>
      <c r="K2100" t="s">
        <v>41</v>
      </c>
      <c r="L2100" t="s">
        <v>27</v>
      </c>
      <c r="M2100">
        <v>721</v>
      </c>
      <c r="N2100">
        <v>1611</v>
      </c>
      <c r="O2100" t="s">
        <v>143</v>
      </c>
      <c r="P2100" s="1">
        <v>0.4475481</v>
      </c>
      <c r="S2100" t="s">
        <v>465</v>
      </c>
      <c r="T2100" t="s">
        <v>41</v>
      </c>
      <c r="U2100" t="s">
        <v>32</v>
      </c>
      <c r="V2100">
        <v>7724</v>
      </c>
      <c r="W2100">
        <v>8679</v>
      </c>
      <c r="X2100" t="s">
        <v>143</v>
      </c>
      <c r="Y2100" s="1">
        <v>0.88996430000000004</v>
      </c>
      <c r="AB2100" t="s">
        <v>465</v>
      </c>
      <c r="AC2100" t="s">
        <v>41</v>
      </c>
      <c r="AD2100" t="s">
        <v>27</v>
      </c>
      <c r="AF2100">
        <v>2441</v>
      </c>
      <c r="AG2100" t="s">
        <v>143</v>
      </c>
    </row>
    <row r="2101" spans="1:34" x14ac:dyDescent="0.35">
      <c r="A2101" t="s">
        <v>49</v>
      </c>
      <c r="B2101" t="s">
        <v>41</v>
      </c>
      <c r="C2101" t="s">
        <v>32</v>
      </c>
      <c r="D2101">
        <v>37256</v>
      </c>
      <c r="E2101">
        <v>41903</v>
      </c>
      <c r="F2101" t="s">
        <v>42</v>
      </c>
      <c r="G2101" s="1">
        <v>0.88910100000000003</v>
      </c>
      <c r="J2101" t="s">
        <v>467</v>
      </c>
      <c r="K2101" t="s">
        <v>41</v>
      </c>
      <c r="L2101" t="s">
        <v>26</v>
      </c>
      <c r="N2101">
        <v>1074</v>
      </c>
      <c r="O2101" t="s">
        <v>143</v>
      </c>
      <c r="S2101" t="s">
        <v>465</v>
      </c>
      <c r="T2101" t="s">
        <v>41</v>
      </c>
      <c r="U2101" t="s">
        <v>703</v>
      </c>
      <c r="V2101">
        <v>8205</v>
      </c>
      <c r="W2101">
        <v>17031</v>
      </c>
      <c r="X2101" t="s">
        <v>143</v>
      </c>
      <c r="Y2101" s="1">
        <v>0.48176849999999999</v>
      </c>
      <c r="AB2101" t="s">
        <v>466</v>
      </c>
      <c r="AC2101" t="s">
        <v>41</v>
      </c>
      <c r="AD2101" t="s">
        <v>32</v>
      </c>
      <c r="AE2101">
        <v>2587</v>
      </c>
      <c r="AF2101">
        <v>6587</v>
      </c>
      <c r="AG2101" t="s">
        <v>143</v>
      </c>
      <c r="AH2101" s="1">
        <v>0.39274330000000002</v>
      </c>
    </row>
    <row r="2102" spans="1:34" x14ac:dyDescent="0.35">
      <c r="A2102" t="s">
        <v>50</v>
      </c>
      <c r="B2102" t="s">
        <v>41</v>
      </c>
      <c r="C2102" t="s">
        <v>32</v>
      </c>
      <c r="D2102">
        <v>26238</v>
      </c>
      <c r="E2102">
        <v>29902</v>
      </c>
      <c r="F2102" t="s">
        <v>42</v>
      </c>
      <c r="G2102" s="1">
        <v>0.87746639999999998</v>
      </c>
      <c r="J2102" t="s">
        <v>468</v>
      </c>
      <c r="K2102" t="s">
        <v>41</v>
      </c>
      <c r="L2102" t="s">
        <v>32</v>
      </c>
      <c r="M2102">
        <v>7848</v>
      </c>
      <c r="N2102">
        <v>8407</v>
      </c>
      <c r="O2102" t="s">
        <v>143</v>
      </c>
      <c r="P2102" s="1">
        <v>0.9335078</v>
      </c>
      <c r="S2102" t="s">
        <v>465</v>
      </c>
      <c r="T2102" t="s">
        <v>41</v>
      </c>
      <c r="U2102" t="s">
        <v>28</v>
      </c>
      <c r="V2102">
        <v>369</v>
      </c>
      <c r="W2102">
        <v>2345</v>
      </c>
      <c r="X2102" t="s">
        <v>143</v>
      </c>
      <c r="Y2102" s="1">
        <v>0.1573561</v>
      </c>
      <c r="AB2102" t="s">
        <v>466</v>
      </c>
      <c r="AC2102" t="s">
        <v>41</v>
      </c>
      <c r="AD2102" t="s">
        <v>703</v>
      </c>
      <c r="AE2102">
        <v>865</v>
      </c>
      <c r="AF2102">
        <v>19508</v>
      </c>
      <c r="AG2102" t="s">
        <v>143</v>
      </c>
      <c r="AH2102" s="1">
        <v>4.43408E-2</v>
      </c>
    </row>
    <row r="2103" spans="1:34" x14ac:dyDescent="0.35">
      <c r="A2103" t="s">
        <v>51</v>
      </c>
      <c r="B2103" t="s">
        <v>41</v>
      </c>
      <c r="C2103" t="s">
        <v>32</v>
      </c>
      <c r="D2103">
        <v>19786</v>
      </c>
      <c r="E2103">
        <v>22808</v>
      </c>
      <c r="F2103" t="s">
        <v>42</v>
      </c>
      <c r="G2103" s="1">
        <v>0.86750260000000001</v>
      </c>
      <c r="J2103" t="s">
        <v>468</v>
      </c>
      <c r="K2103" t="s">
        <v>41</v>
      </c>
      <c r="L2103" t="s">
        <v>703</v>
      </c>
      <c r="M2103">
        <v>18862</v>
      </c>
      <c r="N2103">
        <v>20391</v>
      </c>
      <c r="O2103" t="s">
        <v>143</v>
      </c>
      <c r="P2103" s="1">
        <v>0.9250159</v>
      </c>
      <c r="S2103" t="s">
        <v>465</v>
      </c>
      <c r="T2103" t="s">
        <v>41</v>
      </c>
      <c r="U2103" t="s">
        <v>26</v>
      </c>
      <c r="W2103">
        <v>1417</v>
      </c>
      <c r="X2103" t="s">
        <v>143</v>
      </c>
      <c r="AB2103" t="s">
        <v>466</v>
      </c>
      <c r="AC2103" t="s">
        <v>41</v>
      </c>
      <c r="AD2103" t="s">
        <v>28</v>
      </c>
      <c r="AE2103">
        <v>2</v>
      </c>
      <c r="AF2103">
        <v>2473</v>
      </c>
      <c r="AG2103" t="s">
        <v>143</v>
      </c>
      <c r="AH2103" s="1">
        <v>8.0869999999999998E-4</v>
      </c>
    </row>
    <row r="2104" spans="1:34" x14ac:dyDescent="0.35">
      <c r="A2104" t="s">
        <v>52</v>
      </c>
      <c r="B2104" t="s">
        <v>41</v>
      </c>
      <c r="C2104" t="s">
        <v>32</v>
      </c>
      <c r="D2104">
        <v>18</v>
      </c>
      <c r="E2104">
        <v>0</v>
      </c>
      <c r="F2104" t="s">
        <v>42</v>
      </c>
      <c r="J2104" t="s">
        <v>468</v>
      </c>
      <c r="K2104" t="s">
        <v>41</v>
      </c>
      <c r="L2104" t="s">
        <v>28</v>
      </c>
      <c r="M2104">
        <v>3202</v>
      </c>
      <c r="N2104">
        <v>3492</v>
      </c>
      <c r="O2104" t="s">
        <v>143</v>
      </c>
      <c r="P2104" s="1">
        <v>0.91695300000000002</v>
      </c>
      <c r="S2104" t="s">
        <v>465</v>
      </c>
      <c r="T2104" t="s">
        <v>41</v>
      </c>
      <c r="U2104" t="s">
        <v>27</v>
      </c>
      <c r="W2104">
        <v>2441</v>
      </c>
      <c r="X2104" t="s">
        <v>143</v>
      </c>
      <c r="AB2104" t="s">
        <v>466</v>
      </c>
      <c r="AC2104" t="s">
        <v>41</v>
      </c>
      <c r="AD2104" t="s">
        <v>26</v>
      </c>
      <c r="AF2104">
        <v>1571</v>
      </c>
      <c r="AG2104" t="s">
        <v>143</v>
      </c>
    </row>
    <row r="2105" spans="1:34" x14ac:dyDescent="0.35">
      <c r="A2105" t="s">
        <v>53</v>
      </c>
      <c r="B2105" t="s">
        <v>41</v>
      </c>
      <c r="C2105" t="s">
        <v>32</v>
      </c>
      <c r="D2105">
        <v>3994</v>
      </c>
      <c r="E2105">
        <v>4371</v>
      </c>
      <c r="F2105" t="s">
        <v>42</v>
      </c>
      <c r="G2105" s="1">
        <v>0.9137497</v>
      </c>
      <c r="J2105" t="s">
        <v>468</v>
      </c>
      <c r="K2105" t="s">
        <v>41</v>
      </c>
      <c r="L2105" t="s">
        <v>27</v>
      </c>
      <c r="M2105">
        <v>2147</v>
      </c>
      <c r="N2105">
        <v>3512</v>
      </c>
      <c r="O2105" t="s">
        <v>143</v>
      </c>
      <c r="P2105" s="1">
        <v>0.6113326</v>
      </c>
      <c r="S2105" t="s">
        <v>466</v>
      </c>
      <c r="T2105" t="s">
        <v>41</v>
      </c>
      <c r="U2105" t="s">
        <v>32</v>
      </c>
      <c r="V2105">
        <v>5210</v>
      </c>
      <c r="W2105">
        <v>6587</v>
      </c>
      <c r="X2105" t="s">
        <v>143</v>
      </c>
      <c r="Y2105" s="1">
        <v>0.79095179999999998</v>
      </c>
      <c r="AB2105" t="s">
        <v>466</v>
      </c>
      <c r="AC2105" t="s">
        <v>41</v>
      </c>
      <c r="AD2105" t="s">
        <v>27</v>
      </c>
      <c r="AF2105">
        <v>2804</v>
      </c>
      <c r="AG2105" t="s">
        <v>143</v>
      </c>
    </row>
    <row r="2106" spans="1:34" x14ac:dyDescent="0.35">
      <c r="A2106" t="s">
        <v>54</v>
      </c>
      <c r="B2106" t="s">
        <v>41</v>
      </c>
      <c r="C2106" t="s">
        <v>32</v>
      </c>
      <c r="D2106">
        <v>10712</v>
      </c>
      <c r="E2106">
        <v>11232</v>
      </c>
      <c r="F2106" t="s">
        <v>42</v>
      </c>
      <c r="G2106" s="1">
        <v>0.95370370000000004</v>
      </c>
      <c r="J2106" t="s">
        <v>468</v>
      </c>
      <c r="K2106" t="s">
        <v>41</v>
      </c>
      <c r="L2106" t="s">
        <v>26</v>
      </c>
      <c r="M2106">
        <v>2</v>
      </c>
      <c r="N2106">
        <v>1640</v>
      </c>
      <c r="O2106" t="s">
        <v>143</v>
      </c>
      <c r="P2106" s="1">
        <v>1.2195000000000001E-3</v>
      </c>
      <c r="S2106" t="s">
        <v>466</v>
      </c>
      <c r="T2106" t="s">
        <v>41</v>
      </c>
      <c r="U2106" t="s">
        <v>703</v>
      </c>
      <c r="V2106">
        <v>9759</v>
      </c>
      <c r="W2106">
        <v>19508</v>
      </c>
      <c r="X2106" t="s">
        <v>143</v>
      </c>
      <c r="Y2106" s="1">
        <v>0.50025629999999999</v>
      </c>
      <c r="AB2106" t="s">
        <v>467</v>
      </c>
      <c r="AC2106" t="s">
        <v>41</v>
      </c>
      <c r="AD2106" t="s">
        <v>32</v>
      </c>
      <c r="AE2106">
        <v>2311</v>
      </c>
      <c r="AF2106">
        <v>5980</v>
      </c>
      <c r="AG2106" t="s">
        <v>143</v>
      </c>
      <c r="AH2106" s="1">
        <v>0.38645489999999999</v>
      </c>
    </row>
    <row r="2107" spans="1:34" x14ac:dyDescent="0.35">
      <c r="A2107" t="s">
        <v>55</v>
      </c>
      <c r="B2107" t="s">
        <v>41</v>
      </c>
      <c r="C2107" t="s">
        <v>32</v>
      </c>
      <c r="D2107">
        <v>4546</v>
      </c>
      <c r="E2107">
        <v>4850</v>
      </c>
      <c r="F2107" t="s">
        <v>42</v>
      </c>
      <c r="G2107" s="1">
        <v>0.93731960000000003</v>
      </c>
      <c r="J2107" t="s">
        <v>469</v>
      </c>
      <c r="K2107" t="s">
        <v>41</v>
      </c>
      <c r="L2107" t="s">
        <v>703</v>
      </c>
      <c r="M2107">
        <v>20724</v>
      </c>
      <c r="N2107">
        <v>21463</v>
      </c>
      <c r="O2107" t="s">
        <v>143</v>
      </c>
      <c r="P2107" s="1">
        <v>0.96556869999999995</v>
      </c>
      <c r="S2107" t="s">
        <v>466</v>
      </c>
      <c r="T2107" t="s">
        <v>41</v>
      </c>
      <c r="U2107" t="s">
        <v>28</v>
      </c>
      <c r="V2107">
        <v>301</v>
      </c>
      <c r="W2107">
        <v>2473</v>
      </c>
      <c r="X2107" t="s">
        <v>143</v>
      </c>
      <c r="Y2107" s="1">
        <v>0.1217145</v>
      </c>
      <c r="AB2107" t="s">
        <v>467</v>
      </c>
      <c r="AC2107" t="s">
        <v>41</v>
      </c>
      <c r="AD2107" t="s">
        <v>703</v>
      </c>
      <c r="AE2107">
        <v>689</v>
      </c>
      <c r="AF2107">
        <v>15465</v>
      </c>
      <c r="AG2107" t="s">
        <v>143</v>
      </c>
      <c r="AH2107" s="1">
        <v>4.45522E-2</v>
      </c>
    </row>
    <row r="2108" spans="1:34" x14ac:dyDescent="0.35">
      <c r="A2108" t="s">
        <v>56</v>
      </c>
      <c r="B2108" t="s">
        <v>57</v>
      </c>
      <c r="C2108" t="s">
        <v>32</v>
      </c>
      <c r="D2108">
        <v>7994</v>
      </c>
      <c r="E2108">
        <v>8580</v>
      </c>
      <c r="F2108" t="s">
        <v>42</v>
      </c>
      <c r="G2108" s="1">
        <v>0.93170169999999997</v>
      </c>
      <c r="J2108" t="s">
        <v>469</v>
      </c>
      <c r="K2108" t="s">
        <v>41</v>
      </c>
      <c r="L2108" t="s">
        <v>32</v>
      </c>
      <c r="M2108">
        <v>6255</v>
      </c>
      <c r="N2108">
        <v>6855</v>
      </c>
      <c r="O2108" t="s">
        <v>143</v>
      </c>
      <c r="P2108" s="1">
        <v>0.91247270000000003</v>
      </c>
      <c r="S2108" t="s">
        <v>466</v>
      </c>
      <c r="T2108" t="s">
        <v>41</v>
      </c>
      <c r="U2108" t="s">
        <v>27</v>
      </c>
      <c r="V2108">
        <v>1</v>
      </c>
      <c r="W2108">
        <v>2804</v>
      </c>
      <c r="X2108" t="s">
        <v>143</v>
      </c>
      <c r="Y2108" s="1">
        <v>3.5659999999999999E-4</v>
      </c>
      <c r="AB2108" t="s">
        <v>467</v>
      </c>
      <c r="AC2108" t="s">
        <v>41</v>
      </c>
      <c r="AD2108" t="s">
        <v>28</v>
      </c>
      <c r="AE2108">
        <v>1</v>
      </c>
      <c r="AF2108">
        <v>1424</v>
      </c>
      <c r="AG2108" t="s">
        <v>143</v>
      </c>
      <c r="AH2108" s="1">
        <v>7.0220000000000005E-4</v>
      </c>
    </row>
    <row r="2109" spans="1:34" x14ac:dyDescent="0.35">
      <c r="A2109" t="s">
        <v>58</v>
      </c>
      <c r="B2109" t="s">
        <v>41</v>
      </c>
      <c r="C2109" t="s">
        <v>32</v>
      </c>
      <c r="D2109">
        <v>4641</v>
      </c>
      <c r="E2109">
        <v>4424</v>
      </c>
      <c r="F2109" t="s">
        <v>42</v>
      </c>
      <c r="G2109" s="1">
        <v>1</v>
      </c>
      <c r="J2109" t="s">
        <v>469</v>
      </c>
      <c r="K2109" t="s">
        <v>41</v>
      </c>
      <c r="L2109" t="s">
        <v>28</v>
      </c>
      <c r="M2109">
        <v>1937</v>
      </c>
      <c r="N2109">
        <v>2809</v>
      </c>
      <c r="O2109" t="s">
        <v>143</v>
      </c>
      <c r="P2109" s="1">
        <v>0.68956919999999999</v>
      </c>
      <c r="S2109" t="s">
        <v>466</v>
      </c>
      <c r="T2109" t="s">
        <v>41</v>
      </c>
      <c r="U2109" t="s">
        <v>26</v>
      </c>
      <c r="W2109">
        <v>1571</v>
      </c>
      <c r="X2109" t="s">
        <v>143</v>
      </c>
      <c r="AB2109" t="s">
        <v>467</v>
      </c>
      <c r="AC2109" t="s">
        <v>41</v>
      </c>
      <c r="AD2109" t="s">
        <v>26</v>
      </c>
      <c r="AF2109">
        <v>1074</v>
      </c>
      <c r="AG2109" t="s">
        <v>143</v>
      </c>
    </row>
    <row r="2110" spans="1:34" x14ac:dyDescent="0.35">
      <c r="A2110" t="s">
        <v>59</v>
      </c>
      <c r="B2110" t="s">
        <v>57</v>
      </c>
      <c r="C2110" t="s">
        <v>32</v>
      </c>
      <c r="D2110">
        <v>7013</v>
      </c>
      <c r="E2110">
        <v>6882</v>
      </c>
      <c r="F2110" t="s">
        <v>42</v>
      </c>
      <c r="G2110" s="1">
        <v>1</v>
      </c>
      <c r="J2110" t="s">
        <v>469</v>
      </c>
      <c r="K2110" t="s">
        <v>41</v>
      </c>
      <c r="L2110" t="s">
        <v>27</v>
      </c>
      <c r="M2110">
        <v>1107</v>
      </c>
      <c r="N2110">
        <v>3364</v>
      </c>
      <c r="O2110" t="s">
        <v>143</v>
      </c>
      <c r="P2110" s="1">
        <v>0.32907249999999999</v>
      </c>
      <c r="S2110" t="s">
        <v>467</v>
      </c>
      <c r="T2110" t="s">
        <v>41</v>
      </c>
      <c r="U2110" t="s">
        <v>32</v>
      </c>
      <c r="V2110">
        <v>4730</v>
      </c>
      <c r="W2110">
        <v>5980</v>
      </c>
      <c r="X2110" t="s">
        <v>143</v>
      </c>
      <c r="Y2110" s="1">
        <v>0.7909699</v>
      </c>
      <c r="AB2110" t="s">
        <v>467</v>
      </c>
      <c r="AC2110" t="s">
        <v>41</v>
      </c>
      <c r="AD2110" t="s">
        <v>27</v>
      </c>
      <c r="AF2110">
        <v>1611</v>
      </c>
      <c r="AG2110" t="s">
        <v>143</v>
      </c>
    </row>
    <row r="2111" spans="1:34" x14ac:dyDescent="0.35">
      <c r="A2111" t="s">
        <v>60</v>
      </c>
      <c r="B2111" t="s">
        <v>57</v>
      </c>
      <c r="C2111" t="s">
        <v>32</v>
      </c>
      <c r="D2111">
        <v>8556</v>
      </c>
      <c r="E2111">
        <v>8643</v>
      </c>
      <c r="F2111" t="s">
        <v>42</v>
      </c>
      <c r="G2111" s="1">
        <v>0.98993399999999998</v>
      </c>
      <c r="J2111" t="s">
        <v>469</v>
      </c>
      <c r="K2111" t="s">
        <v>41</v>
      </c>
      <c r="L2111" t="s">
        <v>26</v>
      </c>
      <c r="N2111">
        <v>2018</v>
      </c>
      <c r="O2111" t="s">
        <v>143</v>
      </c>
      <c r="S2111" t="s">
        <v>467</v>
      </c>
      <c r="T2111" t="s">
        <v>41</v>
      </c>
      <c r="U2111" t="s">
        <v>703</v>
      </c>
      <c r="V2111">
        <v>6614</v>
      </c>
      <c r="W2111">
        <v>15465</v>
      </c>
      <c r="X2111" t="s">
        <v>143</v>
      </c>
      <c r="Y2111" s="1">
        <v>0.42767539999999998</v>
      </c>
      <c r="AB2111" t="s">
        <v>468</v>
      </c>
      <c r="AC2111" t="s">
        <v>41</v>
      </c>
      <c r="AD2111" t="s">
        <v>32</v>
      </c>
      <c r="AE2111">
        <v>4757</v>
      </c>
      <c r="AF2111">
        <v>8407</v>
      </c>
      <c r="AG2111" t="s">
        <v>143</v>
      </c>
      <c r="AH2111" s="1">
        <v>0.56583799999999995</v>
      </c>
    </row>
    <row r="2112" spans="1:34" x14ac:dyDescent="0.35">
      <c r="A2112" t="s">
        <v>61</v>
      </c>
      <c r="B2112" t="s">
        <v>41</v>
      </c>
      <c r="C2112" t="s">
        <v>32</v>
      </c>
      <c r="D2112">
        <v>4791</v>
      </c>
      <c r="E2112">
        <v>4834</v>
      </c>
      <c r="F2112" t="s">
        <v>42</v>
      </c>
      <c r="G2112" s="1">
        <v>0.99110469999999995</v>
      </c>
      <c r="J2112" t="s">
        <v>470</v>
      </c>
      <c r="K2112" t="s">
        <v>41</v>
      </c>
      <c r="L2112" t="s">
        <v>32</v>
      </c>
      <c r="M2112">
        <v>4774</v>
      </c>
      <c r="N2112">
        <v>5348</v>
      </c>
      <c r="O2112" t="s">
        <v>143</v>
      </c>
      <c r="P2112" s="1">
        <v>0.89267019999999997</v>
      </c>
      <c r="S2112" t="s">
        <v>467</v>
      </c>
      <c r="T2112" t="s">
        <v>41</v>
      </c>
      <c r="U2112" t="s">
        <v>28</v>
      </c>
      <c r="V2112">
        <v>142</v>
      </c>
      <c r="W2112">
        <v>1424</v>
      </c>
      <c r="X2112" t="s">
        <v>143</v>
      </c>
      <c r="Y2112" s="1">
        <v>9.9719100000000005E-2</v>
      </c>
      <c r="AB2112" t="s">
        <v>468</v>
      </c>
      <c r="AC2112" t="s">
        <v>41</v>
      </c>
      <c r="AD2112" t="s">
        <v>703</v>
      </c>
      <c r="AE2112">
        <v>1708</v>
      </c>
      <c r="AF2112">
        <v>20391</v>
      </c>
      <c r="AG2112" t="s">
        <v>143</v>
      </c>
      <c r="AH2112" s="1">
        <v>8.3762400000000001E-2</v>
      </c>
    </row>
    <row r="2113" spans="1:34" x14ac:dyDescent="0.35">
      <c r="A2113" t="s">
        <v>62</v>
      </c>
      <c r="B2113" t="s">
        <v>41</v>
      </c>
      <c r="C2113" t="s">
        <v>32</v>
      </c>
      <c r="D2113">
        <v>2311</v>
      </c>
      <c r="E2113">
        <v>2232</v>
      </c>
      <c r="F2113" t="s">
        <v>42</v>
      </c>
      <c r="G2113" s="1">
        <v>1</v>
      </c>
      <c r="J2113" t="s">
        <v>470</v>
      </c>
      <c r="K2113" t="s">
        <v>41</v>
      </c>
      <c r="L2113" t="s">
        <v>703</v>
      </c>
      <c r="M2113">
        <v>11619</v>
      </c>
      <c r="N2113">
        <v>14464</v>
      </c>
      <c r="O2113" t="s">
        <v>143</v>
      </c>
      <c r="P2113" s="1">
        <v>0.80330469999999998</v>
      </c>
      <c r="S2113" t="s">
        <v>467</v>
      </c>
      <c r="T2113" t="s">
        <v>41</v>
      </c>
      <c r="U2113" t="s">
        <v>26</v>
      </c>
      <c r="W2113">
        <v>1074</v>
      </c>
      <c r="X2113" t="s">
        <v>143</v>
      </c>
      <c r="AB2113" t="s">
        <v>468</v>
      </c>
      <c r="AC2113" t="s">
        <v>41</v>
      </c>
      <c r="AD2113" t="s">
        <v>28</v>
      </c>
      <c r="AE2113">
        <v>4</v>
      </c>
      <c r="AF2113">
        <v>3492</v>
      </c>
      <c r="AG2113" t="s">
        <v>143</v>
      </c>
      <c r="AH2113" s="1">
        <v>1.1455E-3</v>
      </c>
    </row>
    <row r="2114" spans="1:34" x14ac:dyDescent="0.35">
      <c r="A2114" t="s">
        <v>63</v>
      </c>
      <c r="B2114" t="s">
        <v>57</v>
      </c>
      <c r="C2114" t="s">
        <v>32</v>
      </c>
      <c r="D2114">
        <v>5343</v>
      </c>
      <c r="E2114">
        <v>5312</v>
      </c>
      <c r="F2114" t="s">
        <v>42</v>
      </c>
      <c r="G2114" s="1">
        <v>1</v>
      </c>
      <c r="J2114" t="s">
        <v>470</v>
      </c>
      <c r="K2114" t="s">
        <v>41</v>
      </c>
      <c r="L2114" t="s">
        <v>28</v>
      </c>
      <c r="M2114">
        <v>1297</v>
      </c>
      <c r="N2114">
        <v>1715</v>
      </c>
      <c r="O2114" t="s">
        <v>143</v>
      </c>
      <c r="P2114" s="1">
        <v>0.75626819999999995</v>
      </c>
      <c r="S2114" t="s">
        <v>467</v>
      </c>
      <c r="T2114" t="s">
        <v>41</v>
      </c>
      <c r="U2114" t="s">
        <v>27</v>
      </c>
      <c r="W2114">
        <v>1611</v>
      </c>
      <c r="X2114" t="s">
        <v>143</v>
      </c>
      <c r="AB2114" t="s">
        <v>468</v>
      </c>
      <c r="AC2114" t="s">
        <v>41</v>
      </c>
      <c r="AD2114" t="s">
        <v>26</v>
      </c>
      <c r="AF2114">
        <v>1640</v>
      </c>
      <c r="AG2114" t="s">
        <v>143</v>
      </c>
    </row>
    <row r="2115" spans="1:34" x14ac:dyDescent="0.35">
      <c r="A2115" t="s">
        <v>64</v>
      </c>
      <c r="B2115" t="s">
        <v>41</v>
      </c>
      <c r="C2115" t="s">
        <v>32</v>
      </c>
      <c r="D2115">
        <v>163</v>
      </c>
      <c r="E2115">
        <v>85</v>
      </c>
      <c r="F2115" t="s">
        <v>42</v>
      </c>
      <c r="G2115" s="1">
        <v>1</v>
      </c>
      <c r="J2115" t="s">
        <v>470</v>
      </c>
      <c r="K2115" t="s">
        <v>41</v>
      </c>
      <c r="L2115" t="s">
        <v>27</v>
      </c>
      <c r="M2115">
        <v>575</v>
      </c>
      <c r="N2115">
        <v>1974</v>
      </c>
      <c r="O2115" t="s">
        <v>143</v>
      </c>
      <c r="P2115" s="1">
        <v>0.29128670000000001</v>
      </c>
      <c r="S2115" t="s">
        <v>468</v>
      </c>
      <c r="T2115" t="s">
        <v>41</v>
      </c>
      <c r="U2115" t="s">
        <v>32</v>
      </c>
      <c r="V2115">
        <v>7254</v>
      </c>
      <c r="W2115">
        <v>8407</v>
      </c>
      <c r="X2115" t="s">
        <v>143</v>
      </c>
      <c r="Y2115" s="1">
        <v>0.86285239999999996</v>
      </c>
      <c r="AB2115" t="s">
        <v>468</v>
      </c>
      <c r="AC2115" t="s">
        <v>41</v>
      </c>
      <c r="AD2115" t="s">
        <v>27</v>
      </c>
      <c r="AF2115">
        <v>3512</v>
      </c>
      <c r="AG2115" t="s">
        <v>143</v>
      </c>
    </row>
    <row r="2116" spans="1:34" x14ac:dyDescent="0.35">
      <c r="A2116" t="s">
        <v>65</v>
      </c>
      <c r="B2116" t="s">
        <v>41</v>
      </c>
      <c r="C2116" t="s">
        <v>32</v>
      </c>
      <c r="D2116">
        <v>3421</v>
      </c>
      <c r="E2116">
        <v>3480</v>
      </c>
      <c r="F2116" t="s">
        <v>42</v>
      </c>
      <c r="G2116" s="1">
        <v>0.98304599999999998</v>
      </c>
      <c r="J2116" t="s">
        <v>470</v>
      </c>
      <c r="K2116" t="s">
        <v>41</v>
      </c>
      <c r="L2116" t="s">
        <v>26</v>
      </c>
      <c r="N2116">
        <v>1279</v>
      </c>
      <c r="O2116" t="s">
        <v>143</v>
      </c>
      <c r="S2116" t="s">
        <v>468</v>
      </c>
      <c r="T2116" t="s">
        <v>41</v>
      </c>
      <c r="U2116" t="s">
        <v>703</v>
      </c>
      <c r="V2116">
        <v>12403</v>
      </c>
      <c r="W2116">
        <v>20391</v>
      </c>
      <c r="X2116" t="s">
        <v>143</v>
      </c>
      <c r="Y2116" s="1">
        <v>0.60825850000000004</v>
      </c>
      <c r="AB2116" t="s">
        <v>469</v>
      </c>
      <c r="AC2116" t="s">
        <v>41</v>
      </c>
      <c r="AD2116" t="s">
        <v>32</v>
      </c>
      <c r="AE2116">
        <v>2894</v>
      </c>
      <c r="AF2116">
        <v>6855</v>
      </c>
      <c r="AG2116" t="s">
        <v>143</v>
      </c>
      <c r="AH2116" s="1">
        <v>0.42217359999999998</v>
      </c>
    </row>
    <row r="2117" spans="1:34" x14ac:dyDescent="0.35">
      <c r="A2117" t="s">
        <v>66</v>
      </c>
      <c r="B2117" t="s">
        <v>41</v>
      </c>
      <c r="C2117" t="s">
        <v>32</v>
      </c>
      <c r="D2117">
        <v>6896</v>
      </c>
      <c r="E2117">
        <v>7442</v>
      </c>
      <c r="F2117" t="s">
        <v>42</v>
      </c>
      <c r="G2117" s="1">
        <v>0.92663260000000003</v>
      </c>
      <c r="J2117" t="s">
        <v>471</v>
      </c>
      <c r="K2117" t="s">
        <v>41</v>
      </c>
      <c r="L2117" t="s">
        <v>32</v>
      </c>
      <c r="M2117">
        <v>3518</v>
      </c>
      <c r="N2117">
        <v>2168</v>
      </c>
      <c r="O2117" t="s">
        <v>143</v>
      </c>
      <c r="P2117" s="1">
        <v>1</v>
      </c>
      <c r="S2117" t="s">
        <v>468</v>
      </c>
      <c r="T2117" t="s">
        <v>41</v>
      </c>
      <c r="U2117" t="s">
        <v>28</v>
      </c>
      <c r="V2117">
        <v>953</v>
      </c>
      <c r="W2117">
        <v>3492</v>
      </c>
      <c r="X2117" t="s">
        <v>143</v>
      </c>
      <c r="Y2117" s="1">
        <v>0.27290950000000003</v>
      </c>
      <c r="AB2117" t="s">
        <v>469</v>
      </c>
      <c r="AC2117" t="s">
        <v>41</v>
      </c>
      <c r="AD2117" t="s">
        <v>703</v>
      </c>
      <c r="AE2117">
        <v>1213</v>
      </c>
      <c r="AF2117">
        <v>21463</v>
      </c>
      <c r="AG2117" t="s">
        <v>143</v>
      </c>
      <c r="AH2117" s="1">
        <v>5.6515900000000001E-2</v>
      </c>
    </row>
    <row r="2118" spans="1:34" x14ac:dyDescent="0.35">
      <c r="A2118" t="s">
        <v>67</v>
      </c>
      <c r="B2118" t="s">
        <v>68</v>
      </c>
      <c r="C2118" t="s">
        <v>32</v>
      </c>
      <c r="D2118">
        <v>6802</v>
      </c>
      <c r="E2118">
        <v>7809</v>
      </c>
      <c r="F2118" t="s">
        <v>42</v>
      </c>
      <c r="G2118" s="1">
        <v>0.87104619999999999</v>
      </c>
      <c r="J2118" t="s">
        <v>471</v>
      </c>
      <c r="K2118" t="s">
        <v>41</v>
      </c>
      <c r="L2118" t="s">
        <v>703</v>
      </c>
      <c r="M2118">
        <v>10149</v>
      </c>
      <c r="N2118">
        <v>7892</v>
      </c>
      <c r="O2118" t="s">
        <v>143</v>
      </c>
      <c r="P2118" s="1">
        <v>1</v>
      </c>
      <c r="S2118" t="s">
        <v>468</v>
      </c>
      <c r="T2118" t="s">
        <v>41</v>
      </c>
      <c r="U2118" t="s">
        <v>27</v>
      </c>
      <c r="V2118">
        <v>1</v>
      </c>
      <c r="W2118">
        <v>3512</v>
      </c>
      <c r="X2118" t="s">
        <v>143</v>
      </c>
      <c r="Y2118" s="1">
        <v>2.8469999999999998E-4</v>
      </c>
      <c r="AB2118" t="s">
        <v>469</v>
      </c>
      <c r="AC2118" t="s">
        <v>41</v>
      </c>
      <c r="AD2118" t="s">
        <v>26</v>
      </c>
      <c r="AF2118">
        <v>2018</v>
      </c>
      <c r="AG2118" t="s">
        <v>143</v>
      </c>
    </row>
    <row r="2119" spans="1:34" x14ac:dyDescent="0.35">
      <c r="A2119" t="s">
        <v>69</v>
      </c>
      <c r="B2119" t="s">
        <v>70</v>
      </c>
      <c r="C2119" t="s">
        <v>32</v>
      </c>
      <c r="D2119">
        <v>11810</v>
      </c>
      <c r="E2119">
        <v>12860</v>
      </c>
      <c r="F2119" t="s">
        <v>42</v>
      </c>
      <c r="G2119" s="1">
        <v>0.91835149999999999</v>
      </c>
      <c r="J2119" t="s">
        <v>471</v>
      </c>
      <c r="K2119" t="s">
        <v>41</v>
      </c>
      <c r="L2119" t="s">
        <v>28</v>
      </c>
      <c r="M2119">
        <v>408</v>
      </c>
      <c r="N2119">
        <v>425</v>
      </c>
      <c r="O2119" t="s">
        <v>143</v>
      </c>
      <c r="P2119" s="1">
        <v>0.96</v>
      </c>
      <c r="S2119" t="s">
        <v>468</v>
      </c>
      <c r="T2119" t="s">
        <v>41</v>
      </c>
      <c r="U2119" t="s">
        <v>26</v>
      </c>
      <c r="W2119">
        <v>1640</v>
      </c>
      <c r="X2119" t="s">
        <v>143</v>
      </c>
      <c r="AB2119" t="s">
        <v>469</v>
      </c>
      <c r="AC2119" t="s">
        <v>41</v>
      </c>
      <c r="AD2119" t="s">
        <v>28</v>
      </c>
      <c r="AF2119">
        <v>2809</v>
      </c>
      <c r="AG2119" t="s">
        <v>143</v>
      </c>
    </row>
    <row r="2120" spans="1:34" x14ac:dyDescent="0.35">
      <c r="A2120" t="s">
        <v>71</v>
      </c>
      <c r="B2120" t="s">
        <v>41</v>
      </c>
      <c r="C2120" t="s">
        <v>32</v>
      </c>
      <c r="D2120">
        <v>2281</v>
      </c>
      <c r="E2120">
        <v>2540</v>
      </c>
      <c r="F2120" t="s">
        <v>42</v>
      </c>
      <c r="G2120" s="1">
        <v>0.89803149999999998</v>
      </c>
      <c r="J2120" t="s">
        <v>471</v>
      </c>
      <c r="K2120" t="s">
        <v>41</v>
      </c>
      <c r="L2120" t="s">
        <v>27</v>
      </c>
      <c r="M2120">
        <v>271</v>
      </c>
      <c r="N2120">
        <v>513</v>
      </c>
      <c r="O2120" t="s">
        <v>143</v>
      </c>
      <c r="P2120" s="1">
        <v>0.52826510000000004</v>
      </c>
      <c r="S2120" t="s">
        <v>469</v>
      </c>
      <c r="T2120" t="s">
        <v>41</v>
      </c>
      <c r="U2120" t="s">
        <v>32</v>
      </c>
      <c r="V2120">
        <v>5403</v>
      </c>
      <c r="W2120">
        <v>6855</v>
      </c>
      <c r="X2120" t="s">
        <v>143</v>
      </c>
      <c r="Y2120" s="1">
        <v>0.78818379999999999</v>
      </c>
      <c r="AB2120" t="s">
        <v>469</v>
      </c>
      <c r="AC2120" t="s">
        <v>41</v>
      </c>
      <c r="AD2120" t="s">
        <v>27</v>
      </c>
      <c r="AF2120">
        <v>3364</v>
      </c>
      <c r="AG2120" t="s">
        <v>143</v>
      </c>
    </row>
    <row r="2121" spans="1:34" x14ac:dyDescent="0.35">
      <c r="A2121" t="s">
        <v>72</v>
      </c>
      <c r="B2121" t="s">
        <v>41</v>
      </c>
      <c r="C2121" t="s">
        <v>32</v>
      </c>
      <c r="D2121">
        <v>566</v>
      </c>
      <c r="E2121">
        <v>697</v>
      </c>
      <c r="F2121" t="s">
        <v>42</v>
      </c>
      <c r="G2121" s="1">
        <v>0.81205170000000004</v>
      </c>
      <c r="J2121" t="s">
        <v>471</v>
      </c>
      <c r="K2121" t="s">
        <v>41</v>
      </c>
      <c r="L2121" t="s">
        <v>26</v>
      </c>
      <c r="M2121">
        <v>1</v>
      </c>
      <c r="N2121">
        <v>327</v>
      </c>
      <c r="O2121" t="s">
        <v>143</v>
      </c>
      <c r="P2121" s="1">
        <v>3.0580999999999998E-3</v>
      </c>
      <c r="S2121" t="s">
        <v>469</v>
      </c>
      <c r="T2121" t="s">
        <v>41</v>
      </c>
      <c r="U2121" t="s">
        <v>703</v>
      </c>
      <c r="V2121">
        <v>10604</v>
      </c>
      <c r="W2121">
        <v>21463</v>
      </c>
      <c r="X2121" t="s">
        <v>143</v>
      </c>
      <c r="Y2121" s="1">
        <v>0.49405949999999998</v>
      </c>
      <c r="AB2121" t="s">
        <v>470</v>
      </c>
      <c r="AC2121" t="s">
        <v>41</v>
      </c>
      <c r="AD2121" t="s">
        <v>32</v>
      </c>
      <c r="AE2121">
        <v>1993</v>
      </c>
      <c r="AF2121">
        <v>5348</v>
      </c>
      <c r="AG2121" t="s">
        <v>143</v>
      </c>
      <c r="AH2121" s="1">
        <v>0.37266270000000001</v>
      </c>
    </row>
    <row r="2122" spans="1:34" x14ac:dyDescent="0.35">
      <c r="A2122" t="s">
        <v>73</v>
      </c>
      <c r="B2122" t="s">
        <v>41</v>
      </c>
      <c r="C2122" t="s">
        <v>32</v>
      </c>
      <c r="D2122">
        <v>4884</v>
      </c>
      <c r="E2122">
        <v>4558</v>
      </c>
      <c r="F2122" t="s">
        <v>42</v>
      </c>
      <c r="G2122" s="1">
        <v>1</v>
      </c>
      <c r="J2122" t="s">
        <v>472</v>
      </c>
      <c r="K2122" t="s">
        <v>41</v>
      </c>
      <c r="L2122" t="s">
        <v>32</v>
      </c>
      <c r="M2122">
        <v>2269</v>
      </c>
      <c r="N2122">
        <v>2255</v>
      </c>
      <c r="O2122" t="s">
        <v>143</v>
      </c>
      <c r="P2122" s="1">
        <v>1</v>
      </c>
      <c r="S2122" t="s">
        <v>469</v>
      </c>
      <c r="T2122" t="s">
        <v>41</v>
      </c>
      <c r="U2122" t="s">
        <v>28</v>
      </c>
      <c r="V2122">
        <v>367</v>
      </c>
      <c r="W2122">
        <v>2809</v>
      </c>
      <c r="X2122" t="s">
        <v>143</v>
      </c>
      <c r="Y2122" s="1">
        <v>0.1306515</v>
      </c>
      <c r="AB2122" t="s">
        <v>470</v>
      </c>
      <c r="AC2122" t="s">
        <v>41</v>
      </c>
      <c r="AD2122" t="s">
        <v>703</v>
      </c>
      <c r="AE2122">
        <v>648</v>
      </c>
      <c r="AF2122">
        <v>14464</v>
      </c>
      <c r="AG2122" t="s">
        <v>143</v>
      </c>
      <c r="AH2122" s="1">
        <v>4.4800899999999998E-2</v>
      </c>
    </row>
    <row r="2123" spans="1:34" x14ac:dyDescent="0.35">
      <c r="A2123" t="s">
        <v>74</v>
      </c>
      <c r="B2123" t="s">
        <v>41</v>
      </c>
      <c r="C2123" t="s">
        <v>32</v>
      </c>
      <c r="D2123">
        <v>4692</v>
      </c>
      <c r="E2123">
        <v>4884</v>
      </c>
      <c r="F2123" t="s">
        <v>42</v>
      </c>
      <c r="G2123" s="1">
        <v>0.96068790000000004</v>
      </c>
      <c r="J2123" t="s">
        <v>472</v>
      </c>
      <c r="K2123" t="s">
        <v>41</v>
      </c>
      <c r="L2123" t="s">
        <v>703</v>
      </c>
      <c r="M2123">
        <v>6626</v>
      </c>
      <c r="N2123">
        <v>7333</v>
      </c>
      <c r="O2123" t="s">
        <v>143</v>
      </c>
      <c r="P2123" s="1">
        <v>0.90358649999999996</v>
      </c>
      <c r="S2123" t="s">
        <v>469</v>
      </c>
      <c r="T2123" t="s">
        <v>41</v>
      </c>
      <c r="U2123" t="s">
        <v>27</v>
      </c>
      <c r="V2123">
        <v>1</v>
      </c>
      <c r="W2123">
        <v>3364</v>
      </c>
      <c r="X2123" t="s">
        <v>143</v>
      </c>
      <c r="Y2123" s="1">
        <v>2.9730000000000002E-4</v>
      </c>
      <c r="AB2123" t="s">
        <v>470</v>
      </c>
      <c r="AC2123" t="s">
        <v>41</v>
      </c>
      <c r="AD2123" t="s">
        <v>28</v>
      </c>
      <c r="AE2123">
        <v>2</v>
      </c>
      <c r="AF2123">
        <v>1715</v>
      </c>
      <c r="AG2123" t="s">
        <v>143</v>
      </c>
      <c r="AH2123" s="1">
        <v>1.1662E-3</v>
      </c>
    </row>
    <row r="2124" spans="1:34" x14ac:dyDescent="0.35">
      <c r="A2124" t="s">
        <v>75</v>
      </c>
      <c r="B2124" t="s">
        <v>41</v>
      </c>
      <c r="C2124" t="s">
        <v>32</v>
      </c>
      <c r="D2124">
        <v>5091</v>
      </c>
      <c r="E2124">
        <v>5317</v>
      </c>
      <c r="F2124" t="s">
        <v>42</v>
      </c>
      <c r="G2124" s="1">
        <v>0.95749490000000004</v>
      </c>
      <c r="J2124" t="s">
        <v>472</v>
      </c>
      <c r="K2124" t="s">
        <v>41</v>
      </c>
      <c r="L2124" t="s">
        <v>28</v>
      </c>
      <c r="M2124">
        <v>333</v>
      </c>
      <c r="N2124">
        <v>559</v>
      </c>
      <c r="O2124" t="s">
        <v>143</v>
      </c>
      <c r="P2124" s="1">
        <v>0.59570659999999998</v>
      </c>
      <c r="S2124" t="s">
        <v>469</v>
      </c>
      <c r="T2124" t="s">
        <v>41</v>
      </c>
      <c r="U2124" t="s">
        <v>26</v>
      </c>
      <c r="W2124">
        <v>2018</v>
      </c>
      <c r="X2124" t="s">
        <v>143</v>
      </c>
      <c r="AB2124" t="s">
        <v>470</v>
      </c>
      <c r="AC2124" t="s">
        <v>41</v>
      </c>
      <c r="AD2124" t="s">
        <v>26</v>
      </c>
      <c r="AF2124">
        <v>1279</v>
      </c>
      <c r="AG2124" t="s">
        <v>143</v>
      </c>
    </row>
    <row r="2125" spans="1:34" x14ac:dyDescent="0.35">
      <c r="A2125" t="s">
        <v>76</v>
      </c>
      <c r="B2125" t="s">
        <v>57</v>
      </c>
      <c r="C2125" t="s">
        <v>32</v>
      </c>
      <c r="D2125">
        <v>8143</v>
      </c>
      <c r="E2125">
        <v>8349</v>
      </c>
      <c r="F2125" t="s">
        <v>42</v>
      </c>
      <c r="G2125" s="1">
        <v>0.97532640000000004</v>
      </c>
      <c r="J2125" t="s">
        <v>472</v>
      </c>
      <c r="K2125" t="s">
        <v>41</v>
      </c>
      <c r="L2125" t="s">
        <v>27</v>
      </c>
      <c r="M2125">
        <v>154</v>
      </c>
      <c r="N2125">
        <v>635</v>
      </c>
      <c r="O2125" t="s">
        <v>143</v>
      </c>
      <c r="P2125" s="1">
        <v>0.2425197</v>
      </c>
      <c r="S2125" t="s">
        <v>470</v>
      </c>
      <c r="T2125" t="s">
        <v>41</v>
      </c>
      <c r="U2125" t="s">
        <v>32</v>
      </c>
      <c r="V2125">
        <v>4022</v>
      </c>
      <c r="W2125">
        <v>5348</v>
      </c>
      <c r="X2125" t="s">
        <v>143</v>
      </c>
      <c r="Y2125" s="1">
        <v>0.75205679999999997</v>
      </c>
      <c r="AB2125" t="s">
        <v>470</v>
      </c>
      <c r="AC2125" t="s">
        <v>41</v>
      </c>
      <c r="AD2125" t="s">
        <v>27</v>
      </c>
      <c r="AF2125">
        <v>1974</v>
      </c>
      <c r="AG2125" t="s">
        <v>143</v>
      </c>
    </row>
    <row r="2126" spans="1:34" x14ac:dyDescent="0.35">
      <c r="A2126" t="s">
        <v>77</v>
      </c>
      <c r="B2126" t="s">
        <v>41</v>
      </c>
      <c r="C2126" t="s">
        <v>32</v>
      </c>
      <c r="D2126">
        <v>6142</v>
      </c>
      <c r="E2126">
        <v>6223</v>
      </c>
      <c r="F2126" t="s">
        <v>42</v>
      </c>
      <c r="G2126" s="1">
        <v>0.98698379999999997</v>
      </c>
      <c r="J2126" t="s">
        <v>472</v>
      </c>
      <c r="K2126" t="s">
        <v>41</v>
      </c>
      <c r="L2126" t="s">
        <v>26</v>
      </c>
      <c r="N2126">
        <v>375</v>
      </c>
      <c r="O2126" t="s">
        <v>143</v>
      </c>
      <c r="S2126" t="s">
        <v>470</v>
      </c>
      <c r="T2126" t="s">
        <v>41</v>
      </c>
      <c r="U2126" t="s">
        <v>703</v>
      </c>
      <c r="V2126">
        <v>5713</v>
      </c>
      <c r="W2126">
        <v>14464</v>
      </c>
      <c r="X2126" t="s">
        <v>143</v>
      </c>
      <c r="Y2126" s="1">
        <v>0.39498060000000002</v>
      </c>
      <c r="AB2126" t="s">
        <v>471</v>
      </c>
      <c r="AC2126" t="s">
        <v>41</v>
      </c>
      <c r="AD2126" t="s">
        <v>32</v>
      </c>
      <c r="AE2126">
        <v>2155</v>
      </c>
      <c r="AF2126">
        <v>2168</v>
      </c>
      <c r="AG2126" t="s">
        <v>143</v>
      </c>
      <c r="AH2126" s="1">
        <v>0.99400370000000005</v>
      </c>
    </row>
    <row r="2127" spans="1:34" x14ac:dyDescent="0.35">
      <c r="A2127" t="s">
        <v>78</v>
      </c>
      <c r="B2127" t="s">
        <v>41</v>
      </c>
      <c r="C2127" t="s">
        <v>32</v>
      </c>
      <c r="D2127">
        <v>5205</v>
      </c>
      <c r="E2127">
        <v>5386</v>
      </c>
      <c r="F2127" t="s">
        <v>42</v>
      </c>
      <c r="G2127" s="1">
        <v>0.96639439999999999</v>
      </c>
      <c r="J2127" t="s">
        <v>473</v>
      </c>
      <c r="K2127" t="s">
        <v>41</v>
      </c>
      <c r="L2127" t="s">
        <v>32</v>
      </c>
      <c r="M2127">
        <v>7390</v>
      </c>
      <c r="N2127">
        <v>7432</v>
      </c>
      <c r="O2127" t="s">
        <v>143</v>
      </c>
      <c r="P2127" s="1">
        <v>0.99434880000000003</v>
      </c>
      <c r="S2127" t="s">
        <v>470</v>
      </c>
      <c r="T2127" t="s">
        <v>41</v>
      </c>
      <c r="U2127" t="s">
        <v>28</v>
      </c>
      <c r="V2127">
        <v>209</v>
      </c>
      <c r="W2127">
        <v>1715</v>
      </c>
      <c r="X2127" t="s">
        <v>143</v>
      </c>
      <c r="Y2127" s="1">
        <v>0.1218659</v>
      </c>
      <c r="AB2127" t="s">
        <v>471</v>
      </c>
      <c r="AC2127" t="s">
        <v>41</v>
      </c>
      <c r="AD2127" t="s">
        <v>703</v>
      </c>
      <c r="AE2127">
        <v>994</v>
      </c>
      <c r="AF2127">
        <v>7892</v>
      </c>
      <c r="AG2127" t="s">
        <v>143</v>
      </c>
      <c r="AH2127" s="1">
        <v>0.12595029999999999</v>
      </c>
    </row>
    <row r="2128" spans="1:34" x14ac:dyDescent="0.35">
      <c r="A2128" t="s">
        <v>79</v>
      </c>
      <c r="B2128" t="s">
        <v>41</v>
      </c>
      <c r="C2128" t="s">
        <v>32</v>
      </c>
      <c r="D2128">
        <v>11072</v>
      </c>
      <c r="E2128">
        <v>11761</v>
      </c>
      <c r="F2128" t="s">
        <v>42</v>
      </c>
      <c r="G2128" s="1">
        <v>0.94141660000000005</v>
      </c>
      <c r="J2128" t="s">
        <v>473</v>
      </c>
      <c r="K2128" t="s">
        <v>41</v>
      </c>
      <c r="L2128" t="s">
        <v>703</v>
      </c>
      <c r="M2128">
        <v>15792</v>
      </c>
      <c r="N2128">
        <v>17686</v>
      </c>
      <c r="O2128" t="s">
        <v>143</v>
      </c>
      <c r="P2128" s="1">
        <v>0.89290959999999997</v>
      </c>
      <c r="S2128" t="s">
        <v>470</v>
      </c>
      <c r="T2128" t="s">
        <v>41</v>
      </c>
      <c r="U2128" t="s">
        <v>26</v>
      </c>
      <c r="W2128">
        <v>1279</v>
      </c>
      <c r="X2128" t="s">
        <v>143</v>
      </c>
      <c r="AB2128" t="s">
        <v>471</v>
      </c>
      <c r="AC2128" t="s">
        <v>41</v>
      </c>
      <c r="AD2128" t="s">
        <v>28</v>
      </c>
      <c r="AE2128">
        <v>1</v>
      </c>
      <c r="AF2128">
        <v>425</v>
      </c>
      <c r="AG2128" t="s">
        <v>143</v>
      </c>
      <c r="AH2128" s="1">
        <v>2.3528999999999998E-3</v>
      </c>
    </row>
    <row r="2129" spans="1:34" x14ac:dyDescent="0.35">
      <c r="A2129" t="s">
        <v>80</v>
      </c>
      <c r="B2129" t="s">
        <v>41</v>
      </c>
      <c r="C2129" t="s">
        <v>32</v>
      </c>
      <c r="D2129">
        <v>7931</v>
      </c>
      <c r="E2129">
        <v>7328</v>
      </c>
      <c r="F2129" t="s">
        <v>42</v>
      </c>
      <c r="G2129" s="1">
        <v>1</v>
      </c>
      <c r="J2129" t="s">
        <v>473</v>
      </c>
      <c r="K2129" t="s">
        <v>41</v>
      </c>
      <c r="L2129" t="s">
        <v>28</v>
      </c>
      <c r="M2129">
        <v>1768</v>
      </c>
      <c r="N2129">
        <v>2006</v>
      </c>
      <c r="O2129" t="s">
        <v>143</v>
      </c>
      <c r="P2129" s="1">
        <v>0.88135589999999997</v>
      </c>
      <c r="S2129" t="s">
        <v>470</v>
      </c>
      <c r="T2129" t="s">
        <v>41</v>
      </c>
      <c r="U2129" t="s">
        <v>27</v>
      </c>
      <c r="W2129">
        <v>1974</v>
      </c>
      <c r="X2129" t="s">
        <v>143</v>
      </c>
      <c r="AB2129" t="s">
        <v>471</v>
      </c>
      <c r="AC2129" t="s">
        <v>41</v>
      </c>
      <c r="AD2129" t="s">
        <v>26</v>
      </c>
      <c r="AF2129">
        <v>327</v>
      </c>
      <c r="AG2129" t="s">
        <v>143</v>
      </c>
    </row>
    <row r="2130" spans="1:34" x14ac:dyDescent="0.35">
      <c r="A2130" t="s">
        <v>81</v>
      </c>
      <c r="B2130" t="s">
        <v>41</v>
      </c>
      <c r="C2130" t="s">
        <v>32</v>
      </c>
      <c r="D2130">
        <v>12857</v>
      </c>
      <c r="E2130">
        <v>14749</v>
      </c>
      <c r="F2130" t="s">
        <v>42</v>
      </c>
      <c r="G2130" s="1">
        <v>0.8717201</v>
      </c>
      <c r="J2130" t="s">
        <v>473</v>
      </c>
      <c r="K2130" t="s">
        <v>41</v>
      </c>
      <c r="L2130" t="s">
        <v>27</v>
      </c>
      <c r="M2130">
        <v>1168</v>
      </c>
      <c r="N2130">
        <v>2326</v>
      </c>
      <c r="O2130" t="s">
        <v>143</v>
      </c>
      <c r="P2130" s="1">
        <v>0.50214959999999997</v>
      </c>
      <c r="S2130" t="s">
        <v>471</v>
      </c>
      <c r="T2130" t="s">
        <v>41</v>
      </c>
      <c r="U2130" t="s">
        <v>32</v>
      </c>
      <c r="V2130">
        <v>3077</v>
      </c>
      <c r="W2130">
        <v>2168</v>
      </c>
      <c r="X2130" t="s">
        <v>143</v>
      </c>
      <c r="Y2130" s="1">
        <v>1</v>
      </c>
      <c r="AB2130" t="s">
        <v>471</v>
      </c>
      <c r="AC2130" t="s">
        <v>41</v>
      </c>
      <c r="AD2130" t="s">
        <v>27</v>
      </c>
      <c r="AF2130">
        <v>513</v>
      </c>
      <c r="AG2130" t="s">
        <v>143</v>
      </c>
    </row>
    <row r="2131" spans="1:34" x14ac:dyDescent="0.35">
      <c r="A2131" t="s">
        <v>82</v>
      </c>
      <c r="B2131" t="s">
        <v>41</v>
      </c>
      <c r="C2131" t="s">
        <v>32</v>
      </c>
      <c r="D2131">
        <v>6637</v>
      </c>
      <c r="E2131">
        <v>7191</v>
      </c>
      <c r="F2131" t="s">
        <v>42</v>
      </c>
      <c r="G2131" s="1">
        <v>0.92295930000000004</v>
      </c>
      <c r="J2131" t="s">
        <v>473</v>
      </c>
      <c r="K2131" t="s">
        <v>41</v>
      </c>
      <c r="L2131" t="s">
        <v>26</v>
      </c>
      <c r="M2131">
        <v>2</v>
      </c>
      <c r="N2131">
        <v>1349</v>
      </c>
      <c r="O2131" t="s">
        <v>143</v>
      </c>
      <c r="P2131" s="1">
        <v>1.4825999999999999E-3</v>
      </c>
      <c r="S2131" t="s">
        <v>471</v>
      </c>
      <c r="T2131" t="s">
        <v>41</v>
      </c>
      <c r="U2131" t="s">
        <v>703</v>
      </c>
      <c r="V2131">
        <v>6111</v>
      </c>
      <c r="W2131">
        <v>7892</v>
      </c>
      <c r="X2131" t="s">
        <v>143</v>
      </c>
      <c r="Y2131" s="1">
        <v>0.77432840000000003</v>
      </c>
      <c r="AB2131" t="s">
        <v>472</v>
      </c>
      <c r="AC2131" t="s">
        <v>41</v>
      </c>
      <c r="AD2131" t="s">
        <v>32</v>
      </c>
      <c r="AE2131">
        <v>1127</v>
      </c>
      <c r="AF2131">
        <v>2255</v>
      </c>
      <c r="AG2131" t="s">
        <v>143</v>
      </c>
      <c r="AH2131" s="1">
        <v>0.49977830000000001</v>
      </c>
    </row>
    <row r="2132" spans="1:34" x14ac:dyDescent="0.35">
      <c r="A2132" t="s">
        <v>83</v>
      </c>
      <c r="B2132" t="s">
        <v>41</v>
      </c>
      <c r="C2132" t="s">
        <v>32</v>
      </c>
      <c r="D2132">
        <v>4876</v>
      </c>
      <c r="E2132">
        <v>5101</v>
      </c>
      <c r="F2132" t="s">
        <v>42</v>
      </c>
      <c r="G2132" s="1">
        <v>0.95589100000000005</v>
      </c>
      <c r="J2132" t="s">
        <v>474</v>
      </c>
      <c r="K2132" t="s">
        <v>41</v>
      </c>
      <c r="L2132" t="s">
        <v>32</v>
      </c>
      <c r="M2132">
        <v>5536</v>
      </c>
      <c r="N2132">
        <v>6211</v>
      </c>
      <c r="O2132" t="s">
        <v>143</v>
      </c>
      <c r="P2132" s="1">
        <v>0.89132180000000005</v>
      </c>
      <c r="S2132" t="s">
        <v>471</v>
      </c>
      <c r="T2132" t="s">
        <v>41</v>
      </c>
      <c r="U2132" t="s">
        <v>28</v>
      </c>
      <c r="V2132">
        <v>161</v>
      </c>
      <c r="W2132">
        <v>425</v>
      </c>
      <c r="X2132" t="s">
        <v>143</v>
      </c>
      <c r="Y2132" s="1">
        <v>0.37882349999999998</v>
      </c>
      <c r="AB2132" t="s">
        <v>472</v>
      </c>
      <c r="AC2132" t="s">
        <v>41</v>
      </c>
      <c r="AD2132" t="s">
        <v>703</v>
      </c>
      <c r="AE2132">
        <v>490</v>
      </c>
      <c r="AF2132">
        <v>7333</v>
      </c>
      <c r="AG2132" t="s">
        <v>143</v>
      </c>
      <c r="AH2132" s="1">
        <v>6.6821199999999997E-2</v>
      </c>
    </row>
    <row r="2133" spans="1:34" x14ac:dyDescent="0.35">
      <c r="A2133" t="s">
        <v>84</v>
      </c>
      <c r="B2133" t="s">
        <v>41</v>
      </c>
      <c r="C2133" t="s">
        <v>32</v>
      </c>
      <c r="D2133">
        <v>5094</v>
      </c>
      <c r="E2133">
        <v>5490</v>
      </c>
      <c r="F2133" t="s">
        <v>42</v>
      </c>
      <c r="G2133" s="1">
        <v>0.92786880000000005</v>
      </c>
      <c r="J2133" t="s">
        <v>474</v>
      </c>
      <c r="K2133" t="s">
        <v>41</v>
      </c>
      <c r="L2133" t="s">
        <v>703</v>
      </c>
      <c r="M2133">
        <v>13564</v>
      </c>
      <c r="N2133">
        <v>15932</v>
      </c>
      <c r="O2133" t="s">
        <v>143</v>
      </c>
      <c r="P2133" s="1">
        <v>0.85136829999999997</v>
      </c>
      <c r="S2133" t="s">
        <v>471</v>
      </c>
      <c r="T2133" t="s">
        <v>41</v>
      </c>
      <c r="U2133" t="s">
        <v>26</v>
      </c>
      <c r="W2133">
        <v>327</v>
      </c>
      <c r="X2133" t="s">
        <v>143</v>
      </c>
      <c r="AB2133" t="s">
        <v>472</v>
      </c>
      <c r="AC2133" t="s">
        <v>41</v>
      </c>
      <c r="AD2133" t="s">
        <v>26</v>
      </c>
      <c r="AF2133">
        <v>375</v>
      </c>
      <c r="AG2133" t="s">
        <v>143</v>
      </c>
    </row>
    <row r="2134" spans="1:34" x14ac:dyDescent="0.35">
      <c r="A2134" t="s">
        <v>85</v>
      </c>
      <c r="B2134" t="s">
        <v>41</v>
      </c>
      <c r="C2134" t="s">
        <v>32</v>
      </c>
      <c r="D2134">
        <v>3280</v>
      </c>
      <c r="E2134">
        <v>3573</v>
      </c>
      <c r="F2134" t="s">
        <v>42</v>
      </c>
      <c r="G2134" s="1">
        <v>0.91799609999999998</v>
      </c>
      <c r="J2134" t="s">
        <v>474</v>
      </c>
      <c r="K2134" t="s">
        <v>41</v>
      </c>
      <c r="L2134" t="s">
        <v>28</v>
      </c>
      <c r="M2134">
        <v>2058</v>
      </c>
      <c r="N2134">
        <v>2549</v>
      </c>
      <c r="O2134" t="s">
        <v>143</v>
      </c>
      <c r="P2134" s="1">
        <v>0.80737539999999997</v>
      </c>
      <c r="S2134" t="s">
        <v>471</v>
      </c>
      <c r="T2134" t="s">
        <v>41</v>
      </c>
      <c r="U2134" t="s">
        <v>27</v>
      </c>
      <c r="W2134">
        <v>513</v>
      </c>
      <c r="X2134" t="s">
        <v>143</v>
      </c>
      <c r="AB2134" t="s">
        <v>472</v>
      </c>
      <c r="AC2134" t="s">
        <v>41</v>
      </c>
      <c r="AD2134" t="s">
        <v>28</v>
      </c>
      <c r="AF2134">
        <v>559</v>
      </c>
      <c r="AG2134" t="s">
        <v>143</v>
      </c>
    </row>
    <row r="2135" spans="1:34" x14ac:dyDescent="0.35">
      <c r="A2135" t="s">
        <v>86</v>
      </c>
      <c r="B2135" t="s">
        <v>41</v>
      </c>
      <c r="C2135" t="s">
        <v>32</v>
      </c>
      <c r="D2135">
        <v>393</v>
      </c>
      <c r="E2135">
        <v>431</v>
      </c>
      <c r="F2135" t="s">
        <v>42</v>
      </c>
      <c r="G2135" s="1">
        <v>0.91183289999999995</v>
      </c>
      <c r="J2135" t="s">
        <v>474</v>
      </c>
      <c r="K2135" t="s">
        <v>41</v>
      </c>
      <c r="L2135" t="s">
        <v>27</v>
      </c>
      <c r="M2135">
        <v>800</v>
      </c>
      <c r="N2135">
        <v>2865</v>
      </c>
      <c r="O2135" t="s">
        <v>143</v>
      </c>
      <c r="P2135" s="1">
        <v>0.27923209999999998</v>
      </c>
      <c r="S2135" t="s">
        <v>472</v>
      </c>
      <c r="T2135" t="s">
        <v>41</v>
      </c>
      <c r="U2135" t="s">
        <v>32</v>
      </c>
      <c r="V2135">
        <v>1927</v>
      </c>
      <c r="W2135">
        <v>2255</v>
      </c>
      <c r="X2135" t="s">
        <v>143</v>
      </c>
      <c r="Y2135" s="1">
        <v>0.85454549999999996</v>
      </c>
      <c r="AB2135" t="s">
        <v>472</v>
      </c>
      <c r="AC2135" t="s">
        <v>41</v>
      </c>
      <c r="AD2135" t="s">
        <v>27</v>
      </c>
      <c r="AF2135">
        <v>635</v>
      </c>
      <c r="AG2135" t="s">
        <v>143</v>
      </c>
    </row>
    <row r="2136" spans="1:34" x14ac:dyDescent="0.35">
      <c r="A2136" t="s">
        <v>87</v>
      </c>
      <c r="B2136" t="s">
        <v>41</v>
      </c>
      <c r="C2136" t="s">
        <v>32</v>
      </c>
      <c r="D2136">
        <v>7934</v>
      </c>
      <c r="E2136">
        <v>8415</v>
      </c>
      <c r="F2136" t="s">
        <v>42</v>
      </c>
      <c r="G2136" s="1">
        <v>0.94284020000000002</v>
      </c>
      <c r="J2136" t="s">
        <v>474</v>
      </c>
      <c r="K2136" t="s">
        <v>41</v>
      </c>
      <c r="L2136" t="s">
        <v>26</v>
      </c>
      <c r="N2136">
        <v>1559</v>
      </c>
      <c r="O2136" t="s">
        <v>143</v>
      </c>
      <c r="S2136" t="s">
        <v>472</v>
      </c>
      <c r="T2136" t="s">
        <v>41</v>
      </c>
      <c r="U2136" t="s">
        <v>703</v>
      </c>
      <c r="V2136">
        <v>3627</v>
      </c>
      <c r="W2136">
        <v>7333</v>
      </c>
      <c r="X2136" t="s">
        <v>143</v>
      </c>
      <c r="Y2136" s="1">
        <v>0.49461339999999998</v>
      </c>
      <c r="AB2136" t="s">
        <v>473</v>
      </c>
      <c r="AC2136" t="s">
        <v>41</v>
      </c>
      <c r="AD2136" t="s">
        <v>32</v>
      </c>
      <c r="AE2136">
        <v>4373</v>
      </c>
      <c r="AF2136">
        <v>7432</v>
      </c>
      <c r="AG2136" t="s">
        <v>143</v>
      </c>
      <c r="AH2136" s="1">
        <v>0.58840150000000002</v>
      </c>
    </row>
    <row r="2137" spans="1:34" x14ac:dyDescent="0.35">
      <c r="A2137" t="s">
        <v>88</v>
      </c>
      <c r="B2137" t="s">
        <v>41</v>
      </c>
      <c r="C2137" t="s">
        <v>32</v>
      </c>
      <c r="D2137">
        <v>1885</v>
      </c>
      <c r="E2137">
        <v>2230</v>
      </c>
      <c r="F2137" t="s">
        <v>42</v>
      </c>
      <c r="G2137" s="1">
        <v>0.84529149999999997</v>
      </c>
      <c r="J2137" t="s">
        <v>475</v>
      </c>
      <c r="K2137" t="s">
        <v>41</v>
      </c>
      <c r="L2137" t="s">
        <v>703</v>
      </c>
      <c r="M2137">
        <v>28065</v>
      </c>
      <c r="N2137">
        <v>29743</v>
      </c>
      <c r="O2137" t="s">
        <v>143</v>
      </c>
      <c r="P2137" s="1">
        <v>0.94358339999999996</v>
      </c>
      <c r="S2137" t="s">
        <v>472</v>
      </c>
      <c r="T2137" t="s">
        <v>41</v>
      </c>
      <c r="U2137" t="s">
        <v>28</v>
      </c>
      <c r="V2137">
        <v>64</v>
      </c>
      <c r="W2137">
        <v>559</v>
      </c>
      <c r="X2137" t="s">
        <v>143</v>
      </c>
      <c r="Y2137" s="1">
        <v>0.1144902</v>
      </c>
      <c r="AB2137" t="s">
        <v>473</v>
      </c>
      <c r="AC2137" t="s">
        <v>41</v>
      </c>
      <c r="AD2137" t="s">
        <v>703</v>
      </c>
      <c r="AE2137">
        <v>1699</v>
      </c>
      <c r="AF2137">
        <v>17686</v>
      </c>
      <c r="AG2137" t="s">
        <v>143</v>
      </c>
      <c r="AH2137" s="1">
        <v>9.6064700000000003E-2</v>
      </c>
    </row>
    <row r="2138" spans="1:34" x14ac:dyDescent="0.35">
      <c r="A2138" t="s">
        <v>89</v>
      </c>
      <c r="B2138" t="s">
        <v>41</v>
      </c>
      <c r="C2138" t="s">
        <v>32</v>
      </c>
      <c r="D2138">
        <v>986</v>
      </c>
      <c r="E2138">
        <v>1206</v>
      </c>
      <c r="F2138" t="s">
        <v>42</v>
      </c>
      <c r="G2138" s="1">
        <v>0.81757880000000005</v>
      </c>
      <c r="J2138" t="s">
        <v>475</v>
      </c>
      <c r="K2138" t="s">
        <v>41</v>
      </c>
      <c r="L2138" t="s">
        <v>32</v>
      </c>
      <c r="M2138">
        <v>9949</v>
      </c>
      <c r="N2138">
        <v>10742</v>
      </c>
      <c r="O2138" t="s">
        <v>143</v>
      </c>
      <c r="P2138" s="1">
        <v>0.92617760000000005</v>
      </c>
      <c r="S2138" t="s">
        <v>472</v>
      </c>
      <c r="T2138" t="s">
        <v>41</v>
      </c>
      <c r="U2138" t="s">
        <v>27</v>
      </c>
      <c r="V2138">
        <v>1</v>
      </c>
      <c r="W2138">
        <v>635</v>
      </c>
      <c r="X2138" t="s">
        <v>143</v>
      </c>
      <c r="Y2138" s="1">
        <v>1.5747999999999999E-3</v>
      </c>
      <c r="AB2138" t="s">
        <v>473</v>
      </c>
      <c r="AC2138" t="s">
        <v>41</v>
      </c>
      <c r="AD2138" t="s">
        <v>28</v>
      </c>
      <c r="AE2138">
        <v>5</v>
      </c>
      <c r="AF2138">
        <v>2006</v>
      </c>
      <c r="AG2138" t="s">
        <v>143</v>
      </c>
      <c r="AH2138" s="1">
        <v>2.4924999999999999E-3</v>
      </c>
    </row>
    <row r="2139" spans="1:34" x14ac:dyDescent="0.35">
      <c r="A2139" t="s">
        <v>90</v>
      </c>
      <c r="B2139" t="s">
        <v>41</v>
      </c>
      <c r="C2139" t="s">
        <v>32</v>
      </c>
      <c r="D2139">
        <v>1255</v>
      </c>
      <c r="E2139">
        <v>1419</v>
      </c>
      <c r="F2139" t="s">
        <v>42</v>
      </c>
      <c r="G2139" s="1">
        <v>0.88442560000000003</v>
      </c>
      <c r="J2139" t="s">
        <v>475</v>
      </c>
      <c r="K2139" t="s">
        <v>41</v>
      </c>
      <c r="L2139" t="s">
        <v>28</v>
      </c>
      <c r="M2139">
        <v>3962</v>
      </c>
      <c r="N2139">
        <v>4683</v>
      </c>
      <c r="O2139" t="s">
        <v>143</v>
      </c>
      <c r="P2139" s="1">
        <v>0.84603890000000004</v>
      </c>
      <c r="S2139" t="s">
        <v>472</v>
      </c>
      <c r="T2139" t="s">
        <v>41</v>
      </c>
      <c r="U2139" t="s">
        <v>26</v>
      </c>
      <c r="W2139">
        <v>375</v>
      </c>
      <c r="X2139" t="s">
        <v>143</v>
      </c>
      <c r="AB2139" t="s">
        <v>473</v>
      </c>
      <c r="AC2139" t="s">
        <v>41</v>
      </c>
      <c r="AD2139" t="s">
        <v>26</v>
      </c>
      <c r="AF2139">
        <v>1349</v>
      </c>
      <c r="AG2139" t="s">
        <v>143</v>
      </c>
    </row>
    <row r="2140" spans="1:34" x14ac:dyDescent="0.35">
      <c r="A2140" t="s">
        <v>91</v>
      </c>
      <c r="B2140" t="s">
        <v>57</v>
      </c>
      <c r="C2140" t="s">
        <v>32</v>
      </c>
      <c r="D2140">
        <v>10830</v>
      </c>
      <c r="E2140">
        <v>12377</v>
      </c>
      <c r="F2140" t="s">
        <v>42</v>
      </c>
      <c r="G2140" s="1">
        <v>0.87501010000000001</v>
      </c>
      <c r="J2140" t="s">
        <v>475</v>
      </c>
      <c r="K2140" t="s">
        <v>41</v>
      </c>
      <c r="L2140" t="s">
        <v>27</v>
      </c>
      <c r="M2140">
        <v>2565</v>
      </c>
      <c r="N2140">
        <v>5262</v>
      </c>
      <c r="O2140" t="s">
        <v>143</v>
      </c>
      <c r="P2140" s="1">
        <v>0.48745719999999998</v>
      </c>
      <c r="S2140" t="s">
        <v>473</v>
      </c>
      <c r="T2140" t="s">
        <v>41</v>
      </c>
      <c r="U2140" t="s">
        <v>32</v>
      </c>
      <c r="V2140">
        <v>6678</v>
      </c>
      <c r="W2140">
        <v>7432</v>
      </c>
      <c r="X2140" t="s">
        <v>143</v>
      </c>
      <c r="Y2140" s="1">
        <v>0.89854679999999998</v>
      </c>
      <c r="AB2140" t="s">
        <v>473</v>
      </c>
      <c r="AC2140" t="s">
        <v>41</v>
      </c>
      <c r="AD2140" t="s">
        <v>27</v>
      </c>
      <c r="AF2140">
        <v>2326</v>
      </c>
      <c r="AG2140" t="s">
        <v>143</v>
      </c>
    </row>
    <row r="2141" spans="1:34" x14ac:dyDescent="0.35">
      <c r="A2141" t="s">
        <v>92</v>
      </c>
      <c r="B2141" t="s">
        <v>41</v>
      </c>
      <c r="C2141" t="s">
        <v>32</v>
      </c>
      <c r="D2141">
        <v>1221</v>
      </c>
      <c r="E2141">
        <v>1352</v>
      </c>
      <c r="F2141" t="s">
        <v>42</v>
      </c>
      <c r="G2141" s="1">
        <v>0.90310650000000003</v>
      </c>
      <c r="J2141" t="s">
        <v>475</v>
      </c>
      <c r="K2141" t="s">
        <v>41</v>
      </c>
      <c r="L2141" t="s">
        <v>26</v>
      </c>
      <c r="M2141">
        <v>4</v>
      </c>
      <c r="N2141">
        <v>2674</v>
      </c>
      <c r="O2141" t="s">
        <v>143</v>
      </c>
      <c r="P2141" s="1">
        <v>1.4959000000000001E-3</v>
      </c>
      <c r="S2141" t="s">
        <v>473</v>
      </c>
      <c r="T2141" t="s">
        <v>41</v>
      </c>
      <c r="U2141" t="s">
        <v>703</v>
      </c>
      <c r="V2141">
        <v>9885</v>
      </c>
      <c r="W2141">
        <v>17686</v>
      </c>
      <c r="X2141" t="s">
        <v>143</v>
      </c>
      <c r="Y2141" s="1">
        <v>0.55891659999999999</v>
      </c>
      <c r="AB2141" t="s">
        <v>474</v>
      </c>
      <c r="AC2141" t="s">
        <v>41</v>
      </c>
      <c r="AD2141" t="s">
        <v>32</v>
      </c>
      <c r="AE2141">
        <v>2396</v>
      </c>
      <c r="AF2141">
        <v>6211</v>
      </c>
      <c r="AG2141" t="s">
        <v>143</v>
      </c>
      <c r="AH2141" s="1">
        <v>0.38576719999999998</v>
      </c>
    </row>
    <row r="2142" spans="1:34" x14ac:dyDescent="0.35">
      <c r="A2142" t="s">
        <v>93</v>
      </c>
      <c r="B2142" t="s">
        <v>41</v>
      </c>
      <c r="C2142" t="s">
        <v>32</v>
      </c>
      <c r="D2142">
        <v>1299</v>
      </c>
      <c r="E2142">
        <v>1408</v>
      </c>
      <c r="F2142" t="s">
        <v>42</v>
      </c>
      <c r="G2142" s="1">
        <v>0.92258519999999999</v>
      </c>
      <c r="J2142" t="s">
        <v>476</v>
      </c>
      <c r="K2142" t="s">
        <v>41</v>
      </c>
      <c r="L2142" t="s">
        <v>32</v>
      </c>
      <c r="M2142">
        <v>10236</v>
      </c>
      <c r="N2142">
        <v>10131</v>
      </c>
      <c r="O2142" t="s">
        <v>143</v>
      </c>
      <c r="P2142" s="1">
        <v>1</v>
      </c>
      <c r="S2142" t="s">
        <v>473</v>
      </c>
      <c r="T2142" t="s">
        <v>41</v>
      </c>
      <c r="U2142" t="s">
        <v>28</v>
      </c>
      <c r="V2142">
        <v>482</v>
      </c>
      <c r="W2142">
        <v>2006</v>
      </c>
      <c r="X2142" t="s">
        <v>143</v>
      </c>
      <c r="Y2142" s="1">
        <v>0.2402792</v>
      </c>
      <c r="AB2142" t="s">
        <v>474</v>
      </c>
      <c r="AC2142" t="s">
        <v>41</v>
      </c>
      <c r="AD2142" t="s">
        <v>703</v>
      </c>
      <c r="AE2142">
        <v>721</v>
      </c>
      <c r="AF2142">
        <v>15932</v>
      </c>
      <c r="AG2142" t="s">
        <v>143</v>
      </c>
      <c r="AH2142" s="1">
        <v>4.5254799999999998E-2</v>
      </c>
    </row>
    <row r="2143" spans="1:34" x14ac:dyDescent="0.35">
      <c r="A2143" t="s">
        <v>94</v>
      </c>
      <c r="B2143" t="s">
        <v>41</v>
      </c>
      <c r="C2143" t="s">
        <v>32</v>
      </c>
      <c r="D2143">
        <v>4609</v>
      </c>
      <c r="E2143">
        <v>4997</v>
      </c>
      <c r="F2143" t="s">
        <v>42</v>
      </c>
      <c r="G2143" s="1">
        <v>0.92235339999999999</v>
      </c>
      <c r="J2143" t="s">
        <v>476</v>
      </c>
      <c r="K2143" t="s">
        <v>41</v>
      </c>
      <c r="L2143" t="s">
        <v>703</v>
      </c>
      <c r="M2143">
        <v>23316</v>
      </c>
      <c r="N2143">
        <v>23317</v>
      </c>
      <c r="O2143" t="s">
        <v>143</v>
      </c>
      <c r="P2143" s="1">
        <v>0.99995710000000004</v>
      </c>
      <c r="S2143" t="s">
        <v>473</v>
      </c>
      <c r="T2143" t="s">
        <v>41</v>
      </c>
      <c r="U2143" t="s">
        <v>27</v>
      </c>
      <c r="V2143">
        <v>4</v>
      </c>
      <c r="W2143">
        <v>2326</v>
      </c>
      <c r="X2143" t="s">
        <v>143</v>
      </c>
      <c r="Y2143" s="1">
        <v>1.7197E-3</v>
      </c>
      <c r="AB2143" t="s">
        <v>474</v>
      </c>
      <c r="AC2143" t="s">
        <v>41</v>
      </c>
      <c r="AD2143" t="s">
        <v>28</v>
      </c>
      <c r="AE2143">
        <v>3</v>
      </c>
      <c r="AF2143">
        <v>2549</v>
      </c>
      <c r="AG2143" t="s">
        <v>143</v>
      </c>
      <c r="AH2143" s="1">
        <v>1.1769E-3</v>
      </c>
    </row>
    <row r="2144" spans="1:34" x14ac:dyDescent="0.35">
      <c r="A2144" t="s">
        <v>95</v>
      </c>
      <c r="B2144" t="s">
        <v>41</v>
      </c>
      <c r="C2144" t="s">
        <v>32</v>
      </c>
      <c r="D2144">
        <v>3658</v>
      </c>
      <c r="E2144">
        <v>4049</v>
      </c>
      <c r="F2144" t="s">
        <v>42</v>
      </c>
      <c r="G2144" s="1">
        <v>0.90343300000000004</v>
      </c>
      <c r="J2144" t="s">
        <v>476</v>
      </c>
      <c r="K2144" t="s">
        <v>41</v>
      </c>
      <c r="L2144" t="s">
        <v>28</v>
      </c>
      <c r="M2144">
        <v>2455</v>
      </c>
      <c r="N2144">
        <v>2927</v>
      </c>
      <c r="O2144" t="s">
        <v>143</v>
      </c>
      <c r="P2144" s="1">
        <v>0.83874269999999995</v>
      </c>
      <c r="S2144" t="s">
        <v>473</v>
      </c>
      <c r="T2144" t="s">
        <v>41</v>
      </c>
      <c r="U2144" t="s">
        <v>26</v>
      </c>
      <c r="W2144">
        <v>1349</v>
      </c>
      <c r="X2144" t="s">
        <v>143</v>
      </c>
      <c r="AB2144" t="s">
        <v>474</v>
      </c>
      <c r="AC2144" t="s">
        <v>41</v>
      </c>
      <c r="AD2144" t="s">
        <v>26</v>
      </c>
      <c r="AF2144">
        <v>1559</v>
      </c>
      <c r="AG2144" t="s">
        <v>143</v>
      </c>
    </row>
    <row r="2145" spans="1:34" x14ac:dyDescent="0.35">
      <c r="A2145" t="s">
        <v>96</v>
      </c>
      <c r="B2145" t="s">
        <v>41</v>
      </c>
      <c r="C2145" t="s">
        <v>32</v>
      </c>
      <c r="D2145">
        <v>2335</v>
      </c>
      <c r="E2145">
        <v>2554</v>
      </c>
      <c r="F2145" t="s">
        <v>42</v>
      </c>
      <c r="G2145" s="1">
        <v>0.91425219999999996</v>
      </c>
      <c r="J2145" t="s">
        <v>476</v>
      </c>
      <c r="K2145" t="s">
        <v>41</v>
      </c>
      <c r="L2145" t="s">
        <v>27</v>
      </c>
      <c r="M2145">
        <v>1579</v>
      </c>
      <c r="N2145">
        <v>3296</v>
      </c>
      <c r="O2145" t="s">
        <v>143</v>
      </c>
      <c r="P2145" s="1">
        <v>0.47906549999999998</v>
      </c>
      <c r="S2145" t="s">
        <v>474</v>
      </c>
      <c r="T2145" t="s">
        <v>41</v>
      </c>
      <c r="U2145" t="s">
        <v>32</v>
      </c>
      <c r="V2145">
        <v>4628</v>
      </c>
      <c r="W2145">
        <v>6211</v>
      </c>
      <c r="X2145" t="s">
        <v>143</v>
      </c>
      <c r="Y2145" s="1">
        <v>0.74512959999999995</v>
      </c>
      <c r="AB2145" t="s">
        <v>474</v>
      </c>
      <c r="AC2145" t="s">
        <v>41</v>
      </c>
      <c r="AD2145" t="s">
        <v>27</v>
      </c>
      <c r="AF2145">
        <v>2865</v>
      </c>
      <c r="AG2145" t="s">
        <v>143</v>
      </c>
    </row>
    <row r="2146" spans="1:34" x14ac:dyDescent="0.35">
      <c r="A2146" t="s">
        <v>97</v>
      </c>
      <c r="B2146" t="s">
        <v>41</v>
      </c>
      <c r="C2146" t="s">
        <v>32</v>
      </c>
      <c r="D2146">
        <v>1926</v>
      </c>
      <c r="E2146">
        <v>2141</v>
      </c>
      <c r="F2146" t="s">
        <v>42</v>
      </c>
      <c r="G2146" s="1">
        <v>0.89957960000000003</v>
      </c>
      <c r="J2146" t="s">
        <v>476</v>
      </c>
      <c r="K2146" t="s">
        <v>41</v>
      </c>
      <c r="L2146" t="s">
        <v>26</v>
      </c>
      <c r="N2146">
        <v>1929</v>
      </c>
      <c r="O2146" t="s">
        <v>143</v>
      </c>
      <c r="S2146" t="s">
        <v>474</v>
      </c>
      <c r="T2146" t="s">
        <v>41</v>
      </c>
      <c r="U2146" t="s">
        <v>703</v>
      </c>
      <c r="V2146">
        <v>6608</v>
      </c>
      <c r="W2146">
        <v>15932</v>
      </c>
      <c r="X2146" t="s">
        <v>143</v>
      </c>
      <c r="Y2146" s="1">
        <v>0.41476269999999998</v>
      </c>
      <c r="AB2146" t="s">
        <v>475</v>
      </c>
      <c r="AC2146" t="s">
        <v>41</v>
      </c>
      <c r="AD2146" t="s">
        <v>32</v>
      </c>
      <c r="AE2146">
        <v>5897</v>
      </c>
      <c r="AF2146">
        <v>10742</v>
      </c>
      <c r="AG2146" t="s">
        <v>143</v>
      </c>
      <c r="AH2146" s="1">
        <v>0.54896659999999997</v>
      </c>
    </row>
    <row r="2147" spans="1:34" x14ac:dyDescent="0.35">
      <c r="A2147" t="s">
        <v>98</v>
      </c>
      <c r="B2147" t="s">
        <v>41</v>
      </c>
      <c r="C2147" t="s">
        <v>32</v>
      </c>
      <c r="D2147">
        <v>4705</v>
      </c>
      <c r="E2147">
        <v>4928</v>
      </c>
      <c r="F2147" t="s">
        <v>42</v>
      </c>
      <c r="G2147" s="1">
        <v>0.95474840000000005</v>
      </c>
      <c r="J2147" t="s">
        <v>477</v>
      </c>
      <c r="K2147" t="s">
        <v>41</v>
      </c>
      <c r="L2147" t="s">
        <v>32</v>
      </c>
      <c r="M2147">
        <v>7490</v>
      </c>
      <c r="N2147">
        <v>7829</v>
      </c>
      <c r="O2147" t="s">
        <v>143</v>
      </c>
      <c r="P2147" s="1">
        <v>0.95669939999999998</v>
      </c>
      <c r="S2147" t="s">
        <v>474</v>
      </c>
      <c r="T2147" t="s">
        <v>41</v>
      </c>
      <c r="U2147" t="s">
        <v>28</v>
      </c>
      <c r="V2147">
        <v>277</v>
      </c>
      <c r="W2147">
        <v>2549</v>
      </c>
      <c r="X2147" t="s">
        <v>143</v>
      </c>
      <c r="Y2147" s="1">
        <v>0.10867010000000001</v>
      </c>
      <c r="AB2147" t="s">
        <v>475</v>
      </c>
      <c r="AC2147" t="s">
        <v>41</v>
      </c>
      <c r="AD2147" t="s">
        <v>703</v>
      </c>
      <c r="AE2147">
        <v>2402</v>
      </c>
      <c r="AF2147">
        <v>29743</v>
      </c>
      <c r="AG2147" t="s">
        <v>143</v>
      </c>
      <c r="AH2147" s="1">
        <v>8.0758499999999997E-2</v>
      </c>
    </row>
    <row r="2148" spans="1:34" x14ac:dyDescent="0.35">
      <c r="A2148" t="s">
        <v>99</v>
      </c>
      <c r="B2148" t="s">
        <v>41</v>
      </c>
      <c r="C2148" t="s">
        <v>32</v>
      </c>
      <c r="D2148">
        <v>9168</v>
      </c>
      <c r="E2148">
        <v>9628</v>
      </c>
      <c r="F2148" t="s">
        <v>42</v>
      </c>
      <c r="G2148" s="1">
        <v>0.95222269999999998</v>
      </c>
      <c r="J2148" t="s">
        <v>477</v>
      </c>
      <c r="K2148" t="s">
        <v>41</v>
      </c>
      <c r="L2148" t="s">
        <v>703</v>
      </c>
      <c r="M2148">
        <v>12581</v>
      </c>
      <c r="N2148">
        <v>14683</v>
      </c>
      <c r="O2148" t="s">
        <v>143</v>
      </c>
      <c r="P2148" s="1">
        <v>0.85684130000000003</v>
      </c>
      <c r="S2148" t="s">
        <v>474</v>
      </c>
      <c r="T2148" t="s">
        <v>41</v>
      </c>
      <c r="U2148" t="s">
        <v>27</v>
      </c>
      <c r="V2148">
        <v>1</v>
      </c>
      <c r="W2148">
        <v>2865</v>
      </c>
      <c r="X2148" t="s">
        <v>143</v>
      </c>
      <c r="Y2148" s="1">
        <v>3.4900000000000003E-4</v>
      </c>
      <c r="AB2148" t="s">
        <v>475</v>
      </c>
      <c r="AC2148" t="s">
        <v>41</v>
      </c>
      <c r="AD2148" t="s">
        <v>28</v>
      </c>
      <c r="AE2148">
        <v>6</v>
      </c>
      <c r="AF2148">
        <v>4683</v>
      </c>
      <c r="AG2148" t="s">
        <v>143</v>
      </c>
      <c r="AH2148" s="1">
        <v>1.2811999999999999E-3</v>
      </c>
    </row>
    <row r="2149" spans="1:34" x14ac:dyDescent="0.35">
      <c r="A2149" t="s">
        <v>100</v>
      </c>
      <c r="B2149" t="s">
        <v>41</v>
      </c>
      <c r="C2149" t="s">
        <v>32</v>
      </c>
      <c r="D2149">
        <v>5190</v>
      </c>
      <c r="E2149">
        <v>5608</v>
      </c>
      <c r="F2149" t="s">
        <v>42</v>
      </c>
      <c r="G2149" s="1">
        <v>0.92546360000000005</v>
      </c>
      <c r="J2149" t="s">
        <v>477</v>
      </c>
      <c r="K2149" t="s">
        <v>41</v>
      </c>
      <c r="L2149" t="s">
        <v>28</v>
      </c>
      <c r="M2149">
        <v>1454</v>
      </c>
      <c r="N2149">
        <v>1783</v>
      </c>
      <c r="O2149" t="s">
        <v>143</v>
      </c>
      <c r="P2149" s="1">
        <v>0.81547950000000002</v>
      </c>
      <c r="S2149" t="s">
        <v>474</v>
      </c>
      <c r="T2149" t="s">
        <v>41</v>
      </c>
      <c r="U2149" t="s">
        <v>26</v>
      </c>
      <c r="W2149">
        <v>1559</v>
      </c>
      <c r="X2149" t="s">
        <v>143</v>
      </c>
      <c r="AB2149" t="s">
        <v>475</v>
      </c>
      <c r="AC2149" t="s">
        <v>41</v>
      </c>
      <c r="AD2149" t="s">
        <v>26</v>
      </c>
      <c r="AF2149">
        <v>2674</v>
      </c>
      <c r="AG2149" t="s">
        <v>143</v>
      </c>
    </row>
    <row r="2150" spans="1:34" x14ac:dyDescent="0.35">
      <c r="A2150" t="s">
        <v>101</v>
      </c>
      <c r="B2150" t="s">
        <v>41</v>
      </c>
      <c r="C2150" t="s">
        <v>32</v>
      </c>
      <c r="D2150">
        <v>991</v>
      </c>
      <c r="E2150">
        <v>1060</v>
      </c>
      <c r="F2150" t="s">
        <v>42</v>
      </c>
      <c r="G2150" s="1">
        <v>0.9349056</v>
      </c>
      <c r="J2150" t="s">
        <v>477</v>
      </c>
      <c r="K2150" t="s">
        <v>41</v>
      </c>
      <c r="L2150" t="s">
        <v>27</v>
      </c>
      <c r="M2150">
        <v>808</v>
      </c>
      <c r="N2150">
        <v>1950</v>
      </c>
      <c r="O2150" t="s">
        <v>143</v>
      </c>
      <c r="P2150" s="1">
        <v>0.41435899999999998</v>
      </c>
      <c r="S2150" t="s">
        <v>475</v>
      </c>
      <c r="T2150" t="s">
        <v>41</v>
      </c>
      <c r="U2150" t="s">
        <v>32</v>
      </c>
      <c r="V2150">
        <v>9044</v>
      </c>
      <c r="W2150">
        <v>10742</v>
      </c>
      <c r="X2150" t="s">
        <v>143</v>
      </c>
      <c r="Y2150" s="1">
        <v>0.84192889999999998</v>
      </c>
      <c r="AB2150" t="s">
        <v>475</v>
      </c>
      <c r="AC2150" t="s">
        <v>41</v>
      </c>
      <c r="AD2150" t="s">
        <v>27</v>
      </c>
      <c r="AF2150">
        <v>5262</v>
      </c>
      <c r="AG2150" t="s">
        <v>143</v>
      </c>
    </row>
    <row r="2151" spans="1:34" x14ac:dyDescent="0.35">
      <c r="A2151" t="s">
        <v>102</v>
      </c>
      <c r="B2151" t="s">
        <v>41</v>
      </c>
      <c r="C2151" t="s">
        <v>32</v>
      </c>
      <c r="D2151">
        <v>189</v>
      </c>
      <c r="E2151">
        <v>209</v>
      </c>
      <c r="F2151" t="s">
        <v>42</v>
      </c>
      <c r="G2151" s="1">
        <v>0.90430619999999995</v>
      </c>
      <c r="J2151" t="s">
        <v>477</v>
      </c>
      <c r="K2151" t="s">
        <v>41</v>
      </c>
      <c r="L2151" t="s">
        <v>26</v>
      </c>
      <c r="N2151">
        <v>1212</v>
      </c>
      <c r="O2151" t="s">
        <v>143</v>
      </c>
      <c r="S2151" t="s">
        <v>475</v>
      </c>
      <c r="T2151" t="s">
        <v>41</v>
      </c>
      <c r="U2151" t="s">
        <v>703</v>
      </c>
      <c r="V2151">
        <v>17642</v>
      </c>
      <c r="W2151">
        <v>29743</v>
      </c>
      <c r="X2151" t="s">
        <v>143</v>
      </c>
      <c r="Y2151" s="1">
        <v>0.59314800000000001</v>
      </c>
      <c r="AB2151" t="s">
        <v>476</v>
      </c>
      <c r="AC2151" t="s">
        <v>41</v>
      </c>
      <c r="AD2151" t="s">
        <v>32</v>
      </c>
      <c r="AE2151">
        <v>6127</v>
      </c>
      <c r="AF2151">
        <v>10131</v>
      </c>
      <c r="AG2151" t="s">
        <v>143</v>
      </c>
      <c r="AH2151" s="1">
        <v>0.60477740000000002</v>
      </c>
    </row>
    <row r="2152" spans="1:34" x14ac:dyDescent="0.35">
      <c r="A2152" t="s">
        <v>103</v>
      </c>
      <c r="B2152" t="s">
        <v>41</v>
      </c>
      <c r="C2152" t="s">
        <v>32</v>
      </c>
      <c r="D2152">
        <v>9862</v>
      </c>
      <c r="E2152">
        <v>10235</v>
      </c>
      <c r="F2152" t="s">
        <v>42</v>
      </c>
      <c r="G2152" s="1">
        <v>0.96355639999999998</v>
      </c>
      <c r="J2152" t="s">
        <v>478</v>
      </c>
      <c r="K2152" t="s">
        <v>41</v>
      </c>
      <c r="L2152" t="s">
        <v>32</v>
      </c>
      <c r="M2152">
        <v>10648</v>
      </c>
      <c r="N2152">
        <v>11476</v>
      </c>
      <c r="O2152" t="s">
        <v>143</v>
      </c>
      <c r="P2152" s="1">
        <v>0.92784940000000005</v>
      </c>
      <c r="S2152" t="s">
        <v>475</v>
      </c>
      <c r="T2152" t="s">
        <v>41</v>
      </c>
      <c r="U2152" t="s">
        <v>28</v>
      </c>
      <c r="V2152">
        <v>989</v>
      </c>
      <c r="W2152">
        <v>4683</v>
      </c>
      <c r="X2152" t="s">
        <v>143</v>
      </c>
      <c r="Y2152" s="1">
        <v>0.2111894</v>
      </c>
      <c r="AB2152" t="s">
        <v>476</v>
      </c>
      <c r="AC2152" t="s">
        <v>41</v>
      </c>
      <c r="AD2152" t="s">
        <v>703</v>
      </c>
      <c r="AE2152">
        <v>1929</v>
      </c>
      <c r="AF2152">
        <v>23317</v>
      </c>
      <c r="AG2152" t="s">
        <v>143</v>
      </c>
      <c r="AH2152" s="1">
        <v>8.2729300000000006E-2</v>
      </c>
    </row>
    <row r="2153" spans="1:34" x14ac:dyDescent="0.35">
      <c r="A2153" t="s">
        <v>104</v>
      </c>
      <c r="B2153" t="s">
        <v>41</v>
      </c>
      <c r="C2153" t="s">
        <v>32</v>
      </c>
      <c r="D2153">
        <v>5297</v>
      </c>
      <c r="E2153">
        <v>5590</v>
      </c>
      <c r="F2153" t="s">
        <v>42</v>
      </c>
      <c r="G2153" s="1">
        <v>0.94758500000000001</v>
      </c>
      <c r="J2153" t="s">
        <v>478</v>
      </c>
      <c r="K2153" t="s">
        <v>41</v>
      </c>
      <c r="L2153" t="s">
        <v>28</v>
      </c>
      <c r="M2153">
        <v>2729</v>
      </c>
      <c r="N2153">
        <v>3113</v>
      </c>
      <c r="O2153" t="s">
        <v>143</v>
      </c>
      <c r="P2153" s="1">
        <v>0.87664629999999999</v>
      </c>
      <c r="S2153" t="s">
        <v>475</v>
      </c>
      <c r="T2153" t="s">
        <v>41</v>
      </c>
      <c r="U2153" t="s">
        <v>27</v>
      </c>
      <c r="V2153">
        <v>5</v>
      </c>
      <c r="W2153">
        <v>5262</v>
      </c>
      <c r="X2153" t="s">
        <v>143</v>
      </c>
      <c r="Y2153" s="1">
        <v>9.502E-4</v>
      </c>
      <c r="AB2153" t="s">
        <v>476</v>
      </c>
      <c r="AC2153" t="s">
        <v>41</v>
      </c>
      <c r="AD2153" t="s">
        <v>28</v>
      </c>
      <c r="AE2153">
        <v>2</v>
      </c>
      <c r="AF2153">
        <v>2927</v>
      </c>
      <c r="AG2153" t="s">
        <v>143</v>
      </c>
      <c r="AH2153" s="1">
        <v>6.8329999999999997E-4</v>
      </c>
    </row>
    <row r="2154" spans="1:34" x14ac:dyDescent="0.35">
      <c r="A2154" t="s">
        <v>105</v>
      </c>
      <c r="B2154" t="s">
        <v>41</v>
      </c>
      <c r="C2154" t="s">
        <v>32</v>
      </c>
      <c r="D2154">
        <v>5280</v>
      </c>
      <c r="E2154">
        <v>5817</v>
      </c>
      <c r="F2154" t="s">
        <v>42</v>
      </c>
      <c r="G2154" s="1">
        <v>0.90768439999999995</v>
      </c>
      <c r="J2154" t="s">
        <v>478</v>
      </c>
      <c r="K2154" t="s">
        <v>41</v>
      </c>
      <c r="L2154" t="s">
        <v>703</v>
      </c>
      <c r="M2154">
        <v>16915</v>
      </c>
      <c r="N2154">
        <v>19751</v>
      </c>
      <c r="O2154" t="s">
        <v>143</v>
      </c>
      <c r="P2154" s="1">
        <v>0.85641239999999996</v>
      </c>
      <c r="S2154" t="s">
        <v>475</v>
      </c>
      <c r="T2154" t="s">
        <v>41</v>
      </c>
      <c r="U2154" t="s">
        <v>26</v>
      </c>
      <c r="W2154">
        <v>2674</v>
      </c>
      <c r="X2154" t="s">
        <v>143</v>
      </c>
      <c r="AB2154" t="s">
        <v>476</v>
      </c>
      <c r="AC2154" t="s">
        <v>41</v>
      </c>
      <c r="AD2154" t="s">
        <v>26</v>
      </c>
      <c r="AF2154">
        <v>1929</v>
      </c>
      <c r="AG2154" t="s">
        <v>143</v>
      </c>
    </row>
    <row r="2155" spans="1:34" x14ac:dyDescent="0.35">
      <c r="A2155" t="s">
        <v>106</v>
      </c>
      <c r="B2155" t="s">
        <v>41</v>
      </c>
      <c r="C2155" t="s">
        <v>32</v>
      </c>
      <c r="D2155">
        <v>3242</v>
      </c>
      <c r="E2155">
        <v>3507</v>
      </c>
      <c r="F2155" t="s">
        <v>42</v>
      </c>
      <c r="G2155" s="1">
        <v>0.92443690000000001</v>
      </c>
      <c r="J2155" t="s">
        <v>478</v>
      </c>
      <c r="K2155" t="s">
        <v>41</v>
      </c>
      <c r="L2155" t="s">
        <v>27</v>
      </c>
      <c r="M2155">
        <v>2075</v>
      </c>
      <c r="N2155">
        <v>3326</v>
      </c>
      <c r="O2155" t="s">
        <v>143</v>
      </c>
      <c r="P2155" s="1">
        <v>0.62387250000000005</v>
      </c>
      <c r="S2155" t="s">
        <v>476</v>
      </c>
      <c r="T2155" t="s">
        <v>41</v>
      </c>
      <c r="U2155" t="s">
        <v>32</v>
      </c>
      <c r="V2155">
        <v>9300</v>
      </c>
      <c r="W2155">
        <v>10131</v>
      </c>
      <c r="X2155" t="s">
        <v>143</v>
      </c>
      <c r="Y2155" s="1">
        <v>0.91797450000000003</v>
      </c>
      <c r="AB2155" t="s">
        <v>476</v>
      </c>
      <c r="AC2155" t="s">
        <v>41</v>
      </c>
      <c r="AD2155" t="s">
        <v>27</v>
      </c>
      <c r="AF2155">
        <v>3296</v>
      </c>
      <c r="AG2155" t="s">
        <v>143</v>
      </c>
    </row>
    <row r="2156" spans="1:34" x14ac:dyDescent="0.35">
      <c r="A2156" t="s">
        <v>107</v>
      </c>
      <c r="B2156" t="s">
        <v>41</v>
      </c>
      <c r="C2156" t="s">
        <v>32</v>
      </c>
      <c r="D2156">
        <v>6029</v>
      </c>
      <c r="E2156">
        <v>6335</v>
      </c>
      <c r="F2156" t="s">
        <v>42</v>
      </c>
      <c r="G2156" s="1">
        <v>0.95169689999999996</v>
      </c>
      <c r="J2156" t="s">
        <v>478</v>
      </c>
      <c r="K2156" t="s">
        <v>41</v>
      </c>
      <c r="L2156" t="s">
        <v>26</v>
      </c>
      <c r="M2156">
        <v>1</v>
      </c>
      <c r="N2156">
        <v>1631</v>
      </c>
      <c r="O2156" t="s">
        <v>143</v>
      </c>
      <c r="P2156" s="1">
        <v>6.1309999999999999E-4</v>
      </c>
      <c r="S2156" t="s">
        <v>476</v>
      </c>
      <c r="T2156" t="s">
        <v>41</v>
      </c>
      <c r="U2156" t="s">
        <v>703</v>
      </c>
      <c r="V2156">
        <v>14370</v>
      </c>
      <c r="W2156">
        <v>23317</v>
      </c>
      <c r="X2156" t="s">
        <v>143</v>
      </c>
      <c r="Y2156" s="1">
        <v>0.61628850000000002</v>
      </c>
      <c r="AB2156" t="s">
        <v>477</v>
      </c>
      <c r="AC2156" t="s">
        <v>41</v>
      </c>
      <c r="AD2156" t="s">
        <v>32</v>
      </c>
      <c r="AE2156">
        <v>4212</v>
      </c>
      <c r="AF2156">
        <v>7829</v>
      </c>
      <c r="AG2156" t="s">
        <v>143</v>
      </c>
      <c r="AH2156" s="1">
        <v>0.53799969999999997</v>
      </c>
    </row>
    <row r="2157" spans="1:34" x14ac:dyDescent="0.35">
      <c r="A2157" t="s">
        <v>108</v>
      </c>
      <c r="B2157" t="s">
        <v>41</v>
      </c>
      <c r="C2157" t="s">
        <v>32</v>
      </c>
      <c r="D2157">
        <v>6774</v>
      </c>
      <c r="E2157">
        <v>7162</v>
      </c>
      <c r="F2157" t="s">
        <v>42</v>
      </c>
      <c r="G2157" s="1">
        <v>0.94582520000000003</v>
      </c>
      <c r="J2157" t="s">
        <v>479</v>
      </c>
      <c r="K2157" t="s">
        <v>41</v>
      </c>
      <c r="L2157" t="s">
        <v>28</v>
      </c>
      <c r="M2157">
        <v>447</v>
      </c>
      <c r="N2157">
        <v>547</v>
      </c>
      <c r="O2157" t="s">
        <v>143</v>
      </c>
      <c r="P2157" s="1">
        <v>0.81718460000000004</v>
      </c>
      <c r="S2157" t="s">
        <v>476</v>
      </c>
      <c r="T2157" t="s">
        <v>41</v>
      </c>
      <c r="U2157" t="s">
        <v>28</v>
      </c>
      <c r="V2157">
        <v>656</v>
      </c>
      <c r="W2157">
        <v>2927</v>
      </c>
      <c r="X2157" t="s">
        <v>143</v>
      </c>
      <c r="Y2157" s="1">
        <v>0.22412029999999999</v>
      </c>
      <c r="AB2157" t="s">
        <v>477</v>
      </c>
      <c r="AC2157" t="s">
        <v>41</v>
      </c>
      <c r="AD2157" t="s">
        <v>703</v>
      </c>
      <c r="AE2157">
        <v>1069</v>
      </c>
      <c r="AF2157">
        <v>14683</v>
      </c>
      <c r="AG2157" t="s">
        <v>143</v>
      </c>
      <c r="AH2157" s="1">
        <v>7.2805300000000003E-2</v>
      </c>
    </row>
    <row r="2158" spans="1:34" x14ac:dyDescent="0.35">
      <c r="A2158" t="s">
        <v>109</v>
      </c>
      <c r="B2158" t="s">
        <v>41</v>
      </c>
      <c r="C2158" t="s">
        <v>32</v>
      </c>
      <c r="D2158">
        <v>5437</v>
      </c>
      <c r="E2158">
        <v>5501</v>
      </c>
      <c r="F2158" t="s">
        <v>42</v>
      </c>
      <c r="G2158" s="1">
        <v>0.98836579999999996</v>
      </c>
      <c r="J2158" t="s">
        <v>479</v>
      </c>
      <c r="K2158" t="s">
        <v>41</v>
      </c>
      <c r="L2158" t="s">
        <v>703</v>
      </c>
      <c r="M2158">
        <v>2764</v>
      </c>
      <c r="N2158">
        <v>3521</v>
      </c>
      <c r="O2158" t="s">
        <v>143</v>
      </c>
      <c r="P2158" s="1">
        <v>0.78500429999999999</v>
      </c>
      <c r="S2158" t="s">
        <v>476</v>
      </c>
      <c r="T2158" t="s">
        <v>41</v>
      </c>
      <c r="U2158" t="s">
        <v>27</v>
      </c>
      <c r="V2158">
        <v>1</v>
      </c>
      <c r="W2158">
        <v>3296</v>
      </c>
      <c r="X2158" t="s">
        <v>143</v>
      </c>
      <c r="Y2158" s="1">
        <v>3.034E-4</v>
      </c>
      <c r="AB2158" t="s">
        <v>477</v>
      </c>
      <c r="AC2158" t="s">
        <v>41</v>
      </c>
      <c r="AD2158" t="s">
        <v>28</v>
      </c>
      <c r="AE2158">
        <v>2</v>
      </c>
      <c r="AF2158">
        <v>1783</v>
      </c>
      <c r="AG2158" t="s">
        <v>143</v>
      </c>
      <c r="AH2158" s="1">
        <v>1.1217E-3</v>
      </c>
    </row>
    <row r="2159" spans="1:34" x14ac:dyDescent="0.35">
      <c r="A2159" t="s">
        <v>110</v>
      </c>
      <c r="B2159" t="s">
        <v>41</v>
      </c>
      <c r="C2159" t="s">
        <v>32</v>
      </c>
      <c r="D2159">
        <v>14212</v>
      </c>
      <c r="E2159">
        <v>14903</v>
      </c>
      <c r="F2159" t="s">
        <v>42</v>
      </c>
      <c r="G2159" s="1">
        <v>0.95363350000000002</v>
      </c>
      <c r="J2159" t="s">
        <v>479</v>
      </c>
      <c r="K2159" t="s">
        <v>41</v>
      </c>
      <c r="L2159" t="s">
        <v>32</v>
      </c>
      <c r="M2159">
        <v>608</v>
      </c>
      <c r="N2159">
        <v>899</v>
      </c>
      <c r="O2159" t="s">
        <v>143</v>
      </c>
      <c r="P2159" s="1">
        <v>0.67630699999999999</v>
      </c>
      <c r="S2159" t="s">
        <v>476</v>
      </c>
      <c r="T2159" t="s">
        <v>41</v>
      </c>
      <c r="U2159" t="s">
        <v>26</v>
      </c>
      <c r="W2159">
        <v>1929</v>
      </c>
      <c r="X2159" t="s">
        <v>143</v>
      </c>
      <c r="AB2159" t="s">
        <v>477</v>
      </c>
      <c r="AC2159" t="s">
        <v>41</v>
      </c>
      <c r="AD2159" t="s">
        <v>26</v>
      </c>
      <c r="AF2159">
        <v>1212</v>
      </c>
      <c r="AG2159" t="s">
        <v>143</v>
      </c>
    </row>
    <row r="2160" spans="1:34" x14ac:dyDescent="0.35">
      <c r="A2160" t="s">
        <v>111</v>
      </c>
      <c r="B2160" t="s">
        <v>41</v>
      </c>
      <c r="C2160" t="s">
        <v>32</v>
      </c>
      <c r="D2160">
        <v>2040</v>
      </c>
      <c r="E2160">
        <v>2036</v>
      </c>
      <c r="F2160" t="s">
        <v>42</v>
      </c>
      <c r="G2160" s="1">
        <v>1.001965</v>
      </c>
      <c r="J2160" t="s">
        <v>479</v>
      </c>
      <c r="K2160" t="s">
        <v>41</v>
      </c>
      <c r="L2160" t="s">
        <v>27</v>
      </c>
      <c r="M2160">
        <v>230</v>
      </c>
      <c r="N2160">
        <v>672</v>
      </c>
      <c r="O2160" t="s">
        <v>143</v>
      </c>
      <c r="P2160" s="1">
        <v>0.34226190000000001</v>
      </c>
      <c r="S2160" t="s">
        <v>477</v>
      </c>
      <c r="T2160" t="s">
        <v>41</v>
      </c>
      <c r="U2160" t="s">
        <v>32</v>
      </c>
      <c r="V2160">
        <v>6689</v>
      </c>
      <c r="W2160">
        <v>7829</v>
      </c>
      <c r="X2160" t="s">
        <v>143</v>
      </c>
      <c r="Y2160" s="1">
        <v>0.85438749999999997</v>
      </c>
      <c r="AB2160" t="s">
        <v>477</v>
      </c>
      <c r="AC2160" t="s">
        <v>41</v>
      </c>
      <c r="AD2160" t="s">
        <v>27</v>
      </c>
      <c r="AF2160">
        <v>1950</v>
      </c>
      <c r="AG2160" t="s">
        <v>143</v>
      </c>
    </row>
    <row r="2161" spans="1:34" x14ac:dyDescent="0.35">
      <c r="A2161" t="s">
        <v>112</v>
      </c>
      <c r="B2161" t="s">
        <v>41</v>
      </c>
      <c r="C2161" t="s">
        <v>32</v>
      </c>
      <c r="D2161">
        <v>5832</v>
      </c>
      <c r="E2161">
        <v>6227</v>
      </c>
      <c r="F2161" t="s">
        <v>42</v>
      </c>
      <c r="G2161" s="1">
        <v>0.93656660000000003</v>
      </c>
      <c r="J2161" t="s">
        <v>479</v>
      </c>
      <c r="K2161" t="s">
        <v>41</v>
      </c>
      <c r="L2161" t="s">
        <v>26</v>
      </c>
      <c r="N2161">
        <v>441</v>
      </c>
      <c r="O2161" t="s">
        <v>143</v>
      </c>
      <c r="S2161" t="s">
        <v>477</v>
      </c>
      <c r="T2161" t="s">
        <v>41</v>
      </c>
      <c r="U2161" t="s">
        <v>703</v>
      </c>
      <c r="V2161">
        <v>7308</v>
      </c>
      <c r="W2161">
        <v>14683</v>
      </c>
      <c r="X2161" t="s">
        <v>143</v>
      </c>
      <c r="Y2161" s="1">
        <v>0.49771850000000001</v>
      </c>
      <c r="AB2161" t="s">
        <v>478</v>
      </c>
      <c r="AC2161" t="s">
        <v>41</v>
      </c>
      <c r="AD2161" t="s">
        <v>32</v>
      </c>
      <c r="AE2161">
        <v>6912</v>
      </c>
      <c r="AF2161">
        <v>11476</v>
      </c>
      <c r="AG2161" t="s">
        <v>143</v>
      </c>
      <c r="AH2161" s="1">
        <v>0.60230050000000002</v>
      </c>
    </row>
    <row r="2162" spans="1:34" x14ac:dyDescent="0.35">
      <c r="A2162" t="s">
        <v>113</v>
      </c>
      <c r="B2162" t="s">
        <v>41</v>
      </c>
      <c r="C2162" t="s">
        <v>32</v>
      </c>
      <c r="D2162">
        <v>4803</v>
      </c>
      <c r="E2162">
        <v>5050</v>
      </c>
      <c r="F2162" t="s">
        <v>42</v>
      </c>
      <c r="G2162" s="1">
        <v>0.95108910000000002</v>
      </c>
      <c r="J2162" t="s">
        <v>480</v>
      </c>
      <c r="K2162" t="s">
        <v>41</v>
      </c>
      <c r="L2162" t="s">
        <v>32</v>
      </c>
      <c r="M2162">
        <v>1195</v>
      </c>
      <c r="N2162">
        <v>1276</v>
      </c>
      <c r="O2162" t="s">
        <v>143</v>
      </c>
      <c r="P2162" s="1">
        <v>0.93652040000000003</v>
      </c>
      <c r="S2162" t="s">
        <v>477</v>
      </c>
      <c r="T2162" t="s">
        <v>41</v>
      </c>
      <c r="U2162" t="s">
        <v>28</v>
      </c>
      <c r="V2162">
        <v>304</v>
      </c>
      <c r="W2162">
        <v>1783</v>
      </c>
      <c r="X2162" t="s">
        <v>143</v>
      </c>
      <c r="Y2162" s="1">
        <v>0.17049919999999999</v>
      </c>
      <c r="AB2162" t="s">
        <v>478</v>
      </c>
      <c r="AC2162" t="s">
        <v>41</v>
      </c>
      <c r="AD2162" t="s">
        <v>703</v>
      </c>
      <c r="AE2162">
        <v>1674</v>
      </c>
      <c r="AF2162">
        <v>19751</v>
      </c>
      <c r="AG2162" t="s">
        <v>143</v>
      </c>
      <c r="AH2162" s="1">
        <v>8.4755200000000003E-2</v>
      </c>
    </row>
    <row r="2163" spans="1:34" x14ac:dyDescent="0.35">
      <c r="A2163" t="s">
        <v>114</v>
      </c>
      <c r="B2163" t="s">
        <v>41</v>
      </c>
      <c r="C2163" t="s">
        <v>32</v>
      </c>
      <c r="D2163">
        <v>4549</v>
      </c>
      <c r="E2163">
        <v>4855</v>
      </c>
      <c r="F2163" t="s">
        <v>42</v>
      </c>
      <c r="G2163" s="1">
        <v>0.93697220000000003</v>
      </c>
      <c r="J2163" t="s">
        <v>480</v>
      </c>
      <c r="K2163" t="s">
        <v>41</v>
      </c>
      <c r="L2163" t="s">
        <v>703</v>
      </c>
      <c r="M2163">
        <v>4835</v>
      </c>
      <c r="N2163">
        <v>5633</v>
      </c>
      <c r="O2163" t="s">
        <v>143</v>
      </c>
      <c r="P2163" s="1">
        <v>0.85833479999999995</v>
      </c>
      <c r="S2163" t="s">
        <v>477</v>
      </c>
      <c r="T2163" t="s">
        <v>41</v>
      </c>
      <c r="U2163" t="s">
        <v>27</v>
      </c>
      <c r="V2163">
        <v>5</v>
      </c>
      <c r="W2163">
        <v>1950</v>
      </c>
      <c r="X2163" t="s">
        <v>143</v>
      </c>
      <c r="Y2163" s="1">
        <v>2.5641000000000001E-3</v>
      </c>
      <c r="AB2163" t="s">
        <v>478</v>
      </c>
      <c r="AC2163" t="s">
        <v>41</v>
      </c>
      <c r="AD2163" t="s">
        <v>28</v>
      </c>
      <c r="AE2163">
        <v>1</v>
      </c>
      <c r="AF2163">
        <v>3113</v>
      </c>
      <c r="AG2163" t="s">
        <v>143</v>
      </c>
      <c r="AH2163" s="1">
        <v>3.212E-4</v>
      </c>
    </row>
    <row r="2164" spans="1:34" x14ac:dyDescent="0.35">
      <c r="A2164" t="s">
        <v>115</v>
      </c>
      <c r="B2164" t="s">
        <v>41</v>
      </c>
      <c r="C2164" t="s">
        <v>32</v>
      </c>
      <c r="D2164">
        <v>4640</v>
      </c>
      <c r="E2164">
        <v>5027</v>
      </c>
      <c r="F2164" t="s">
        <v>42</v>
      </c>
      <c r="G2164" s="1">
        <v>0.92301569999999999</v>
      </c>
      <c r="J2164" t="s">
        <v>480</v>
      </c>
      <c r="K2164" t="s">
        <v>41</v>
      </c>
      <c r="L2164" t="s">
        <v>28</v>
      </c>
      <c r="M2164">
        <v>702</v>
      </c>
      <c r="N2164">
        <v>820</v>
      </c>
      <c r="O2164" t="s">
        <v>143</v>
      </c>
      <c r="P2164" s="1">
        <v>0.85609760000000001</v>
      </c>
      <c r="S2164" t="s">
        <v>477</v>
      </c>
      <c r="T2164" t="s">
        <v>41</v>
      </c>
      <c r="U2164" t="s">
        <v>26</v>
      </c>
      <c r="W2164">
        <v>1212</v>
      </c>
      <c r="X2164" t="s">
        <v>143</v>
      </c>
      <c r="AB2164" t="s">
        <v>478</v>
      </c>
      <c r="AC2164" t="s">
        <v>41</v>
      </c>
      <c r="AD2164" t="s">
        <v>26</v>
      </c>
      <c r="AF2164">
        <v>1631</v>
      </c>
      <c r="AG2164" t="s">
        <v>143</v>
      </c>
    </row>
    <row r="2165" spans="1:34" x14ac:dyDescent="0.35">
      <c r="A2165" t="s">
        <v>116</v>
      </c>
      <c r="B2165" t="s">
        <v>41</v>
      </c>
      <c r="C2165" t="s">
        <v>32</v>
      </c>
      <c r="D2165">
        <v>7421</v>
      </c>
      <c r="E2165">
        <v>7983</v>
      </c>
      <c r="F2165" t="s">
        <v>42</v>
      </c>
      <c r="G2165" s="1">
        <v>0.92960039999999999</v>
      </c>
      <c r="J2165" t="s">
        <v>480</v>
      </c>
      <c r="K2165" t="s">
        <v>41</v>
      </c>
      <c r="L2165" t="s">
        <v>27</v>
      </c>
      <c r="M2165">
        <v>452</v>
      </c>
      <c r="N2165">
        <v>1046</v>
      </c>
      <c r="O2165" t="s">
        <v>143</v>
      </c>
      <c r="P2165" s="1">
        <v>0.43212240000000002</v>
      </c>
      <c r="S2165" t="s">
        <v>478</v>
      </c>
      <c r="T2165" t="s">
        <v>41</v>
      </c>
      <c r="U2165" t="s">
        <v>32</v>
      </c>
      <c r="V2165">
        <v>9911</v>
      </c>
      <c r="W2165">
        <v>11476</v>
      </c>
      <c r="X2165" t="s">
        <v>143</v>
      </c>
      <c r="Y2165" s="1">
        <v>0.86362839999999996</v>
      </c>
      <c r="AB2165" t="s">
        <v>478</v>
      </c>
      <c r="AC2165" t="s">
        <v>41</v>
      </c>
      <c r="AD2165" t="s">
        <v>27</v>
      </c>
      <c r="AF2165">
        <v>3326</v>
      </c>
      <c r="AG2165" t="s">
        <v>143</v>
      </c>
    </row>
    <row r="2166" spans="1:34" x14ac:dyDescent="0.35">
      <c r="A2166" t="s">
        <v>117</v>
      </c>
      <c r="B2166" t="s">
        <v>41</v>
      </c>
      <c r="C2166" t="s">
        <v>32</v>
      </c>
      <c r="D2166">
        <v>94</v>
      </c>
      <c r="E2166">
        <v>106</v>
      </c>
      <c r="F2166" t="s">
        <v>42</v>
      </c>
      <c r="G2166" s="1">
        <v>0.88679249999999998</v>
      </c>
      <c r="J2166" t="s">
        <v>480</v>
      </c>
      <c r="K2166" t="s">
        <v>41</v>
      </c>
      <c r="L2166" t="s">
        <v>26</v>
      </c>
      <c r="N2166">
        <v>627</v>
      </c>
      <c r="O2166" t="s">
        <v>143</v>
      </c>
      <c r="S2166" t="s">
        <v>478</v>
      </c>
      <c r="T2166" t="s">
        <v>41</v>
      </c>
      <c r="U2166" t="s">
        <v>703</v>
      </c>
      <c r="V2166">
        <v>11202</v>
      </c>
      <c r="W2166">
        <v>19751</v>
      </c>
      <c r="X2166" t="s">
        <v>143</v>
      </c>
      <c r="Y2166" s="1">
        <v>0.56716109999999997</v>
      </c>
      <c r="AB2166" t="s">
        <v>479</v>
      </c>
      <c r="AC2166" t="s">
        <v>41</v>
      </c>
      <c r="AD2166" t="s">
        <v>32</v>
      </c>
      <c r="AE2166">
        <v>238</v>
      </c>
      <c r="AF2166">
        <v>899</v>
      </c>
      <c r="AG2166" t="s">
        <v>143</v>
      </c>
      <c r="AH2166" s="1">
        <v>0.26473859999999999</v>
      </c>
    </row>
    <row r="2167" spans="1:34" x14ac:dyDescent="0.35">
      <c r="A2167" t="s">
        <v>118</v>
      </c>
      <c r="B2167" t="s">
        <v>41</v>
      </c>
      <c r="C2167" t="s">
        <v>32</v>
      </c>
      <c r="D2167">
        <v>1814</v>
      </c>
      <c r="E2167">
        <v>2150</v>
      </c>
      <c r="F2167" t="s">
        <v>42</v>
      </c>
      <c r="G2167" s="1">
        <v>0.8437209</v>
      </c>
      <c r="J2167" t="s">
        <v>481</v>
      </c>
      <c r="K2167" t="s">
        <v>41</v>
      </c>
      <c r="L2167" t="s">
        <v>32</v>
      </c>
      <c r="M2167">
        <v>204</v>
      </c>
      <c r="N2167">
        <v>216</v>
      </c>
      <c r="O2167" t="s">
        <v>143</v>
      </c>
      <c r="P2167" s="1">
        <v>0.94444439999999996</v>
      </c>
      <c r="S2167" t="s">
        <v>478</v>
      </c>
      <c r="T2167" t="s">
        <v>41</v>
      </c>
      <c r="U2167" t="s">
        <v>28</v>
      </c>
      <c r="V2167">
        <v>735</v>
      </c>
      <c r="W2167">
        <v>3113</v>
      </c>
      <c r="X2167" t="s">
        <v>143</v>
      </c>
      <c r="Y2167" s="1">
        <v>0.2361066</v>
      </c>
      <c r="AB2167" t="s">
        <v>479</v>
      </c>
      <c r="AC2167" t="s">
        <v>41</v>
      </c>
      <c r="AD2167" t="s">
        <v>703</v>
      </c>
      <c r="AE2167">
        <v>155</v>
      </c>
      <c r="AF2167">
        <v>3521</v>
      </c>
      <c r="AG2167" t="s">
        <v>143</v>
      </c>
      <c r="AH2167" s="1">
        <v>4.4021600000000001E-2</v>
      </c>
    </row>
    <row r="2168" spans="1:34" x14ac:dyDescent="0.35">
      <c r="A2168" t="s">
        <v>119</v>
      </c>
      <c r="B2168" t="s">
        <v>41</v>
      </c>
      <c r="C2168" t="s">
        <v>32</v>
      </c>
      <c r="D2168">
        <v>9594</v>
      </c>
      <c r="E2168">
        <v>10293</v>
      </c>
      <c r="F2168" t="s">
        <v>42</v>
      </c>
      <c r="G2168" s="1">
        <v>0.93208970000000002</v>
      </c>
      <c r="J2168" t="s">
        <v>481</v>
      </c>
      <c r="K2168" t="s">
        <v>41</v>
      </c>
      <c r="L2168" t="s">
        <v>28</v>
      </c>
      <c r="M2168">
        <v>44</v>
      </c>
      <c r="N2168">
        <v>50</v>
      </c>
      <c r="O2168" t="s">
        <v>143</v>
      </c>
      <c r="P2168" s="1">
        <v>0.88</v>
      </c>
      <c r="S2168" t="s">
        <v>478</v>
      </c>
      <c r="T2168" t="s">
        <v>41</v>
      </c>
      <c r="U2168" t="s">
        <v>27</v>
      </c>
      <c r="V2168">
        <v>3</v>
      </c>
      <c r="W2168">
        <v>3326</v>
      </c>
      <c r="X2168" t="s">
        <v>143</v>
      </c>
      <c r="Y2168" s="1">
        <v>9.0200000000000002E-4</v>
      </c>
      <c r="AB2168" t="s">
        <v>479</v>
      </c>
      <c r="AC2168" t="s">
        <v>41</v>
      </c>
      <c r="AD2168" t="s">
        <v>26</v>
      </c>
      <c r="AF2168">
        <v>441</v>
      </c>
      <c r="AG2168" t="s">
        <v>143</v>
      </c>
    </row>
    <row r="2169" spans="1:34" x14ac:dyDescent="0.35">
      <c r="A2169" t="s">
        <v>120</v>
      </c>
      <c r="B2169" t="s">
        <v>41</v>
      </c>
      <c r="C2169" t="s">
        <v>32</v>
      </c>
      <c r="D2169">
        <v>6167</v>
      </c>
      <c r="E2169">
        <v>6310</v>
      </c>
      <c r="F2169" t="s">
        <v>42</v>
      </c>
      <c r="G2169" s="1">
        <v>0.97733749999999997</v>
      </c>
      <c r="J2169" t="s">
        <v>481</v>
      </c>
      <c r="K2169" t="s">
        <v>41</v>
      </c>
      <c r="L2169" t="s">
        <v>703</v>
      </c>
      <c r="M2169">
        <v>307</v>
      </c>
      <c r="N2169">
        <v>363</v>
      </c>
      <c r="O2169" t="s">
        <v>143</v>
      </c>
      <c r="P2169" s="1">
        <v>0.84572999999999998</v>
      </c>
      <c r="S2169" t="s">
        <v>478</v>
      </c>
      <c r="T2169" t="s">
        <v>41</v>
      </c>
      <c r="U2169" t="s">
        <v>26</v>
      </c>
      <c r="W2169">
        <v>1631</v>
      </c>
      <c r="X2169" t="s">
        <v>143</v>
      </c>
      <c r="AB2169" t="s">
        <v>479</v>
      </c>
      <c r="AC2169" t="s">
        <v>41</v>
      </c>
      <c r="AD2169" t="s">
        <v>28</v>
      </c>
      <c r="AF2169">
        <v>547</v>
      </c>
      <c r="AG2169" t="s">
        <v>143</v>
      </c>
    </row>
    <row r="2170" spans="1:34" x14ac:dyDescent="0.35">
      <c r="A2170" t="s">
        <v>121</v>
      </c>
      <c r="B2170" t="s">
        <v>41</v>
      </c>
      <c r="C2170" t="s">
        <v>32</v>
      </c>
      <c r="D2170">
        <v>488</v>
      </c>
      <c r="E2170">
        <v>573</v>
      </c>
      <c r="F2170" t="s">
        <v>42</v>
      </c>
      <c r="G2170" s="1">
        <v>0.85165789999999997</v>
      </c>
      <c r="J2170" t="s">
        <v>481</v>
      </c>
      <c r="K2170" t="s">
        <v>41</v>
      </c>
      <c r="L2170" t="s">
        <v>27</v>
      </c>
      <c r="M2170">
        <v>23</v>
      </c>
      <c r="N2170">
        <v>63</v>
      </c>
      <c r="O2170" t="s">
        <v>143</v>
      </c>
      <c r="P2170" s="1">
        <v>0.3650794</v>
      </c>
      <c r="S2170" t="s">
        <v>479</v>
      </c>
      <c r="T2170" t="s">
        <v>41</v>
      </c>
      <c r="U2170" t="s">
        <v>32</v>
      </c>
      <c r="V2170">
        <v>500</v>
      </c>
      <c r="W2170">
        <v>899</v>
      </c>
      <c r="X2170" t="s">
        <v>143</v>
      </c>
      <c r="Y2170" s="1">
        <v>0.55617349999999999</v>
      </c>
      <c r="AB2170" t="s">
        <v>479</v>
      </c>
      <c r="AC2170" t="s">
        <v>41</v>
      </c>
      <c r="AD2170" t="s">
        <v>27</v>
      </c>
      <c r="AF2170">
        <v>672</v>
      </c>
      <c r="AG2170" t="s">
        <v>143</v>
      </c>
    </row>
    <row r="2171" spans="1:34" x14ac:dyDescent="0.35">
      <c r="A2171" t="s">
        <v>122</v>
      </c>
      <c r="B2171" t="s">
        <v>41</v>
      </c>
      <c r="C2171" t="s">
        <v>32</v>
      </c>
      <c r="D2171">
        <v>7678</v>
      </c>
      <c r="E2171">
        <v>8503</v>
      </c>
      <c r="F2171" t="s">
        <v>42</v>
      </c>
      <c r="G2171" s="1">
        <v>0.90297539999999998</v>
      </c>
      <c r="J2171" t="s">
        <v>481</v>
      </c>
      <c r="K2171" t="s">
        <v>41</v>
      </c>
      <c r="L2171" t="s">
        <v>26</v>
      </c>
      <c r="N2171">
        <v>20</v>
      </c>
      <c r="O2171" t="s">
        <v>143</v>
      </c>
      <c r="S2171" t="s">
        <v>479</v>
      </c>
      <c r="T2171" t="s">
        <v>41</v>
      </c>
      <c r="U2171" t="s">
        <v>703</v>
      </c>
      <c r="V2171">
        <v>1364</v>
      </c>
      <c r="W2171">
        <v>3521</v>
      </c>
      <c r="X2171" t="s">
        <v>143</v>
      </c>
      <c r="Y2171" s="1">
        <v>0.38739000000000001</v>
      </c>
      <c r="AB2171" t="s">
        <v>480</v>
      </c>
      <c r="AC2171" t="s">
        <v>41</v>
      </c>
      <c r="AD2171" t="s">
        <v>32</v>
      </c>
      <c r="AE2171">
        <v>530</v>
      </c>
      <c r="AF2171">
        <v>1276</v>
      </c>
      <c r="AG2171" t="s">
        <v>143</v>
      </c>
      <c r="AH2171" s="1">
        <v>0.41536050000000002</v>
      </c>
    </row>
    <row r="2172" spans="1:34" x14ac:dyDescent="0.35">
      <c r="A2172" t="s">
        <v>123</v>
      </c>
      <c r="B2172" t="s">
        <v>41</v>
      </c>
      <c r="C2172" t="s">
        <v>32</v>
      </c>
      <c r="D2172">
        <v>10005</v>
      </c>
      <c r="E2172">
        <v>10368</v>
      </c>
      <c r="F2172" t="s">
        <v>42</v>
      </c>
      <c r="G2172" s="1">
        <v>0.96498839999999997</v>
      </c>
      <c r="J2172" t="s">
        <v>482</v>
      </c>
      <c r="K2172" t="s">
        <v>41</v>
      </c>
      <c r="L2172" t="s">
        <v>32</v>
      </c>
      <c r="M2172">
        <v>2463</v>
      </c>
      <c r="N2172">
        <v>2662</v>
      </c>
      <c r="O2172" t="s">
        <v>143</v>
      </c>
      <c r="P2172" s="1">
        <v>0.92524419999999996</v>
      </c>
      <c r="S2172" t="s">
        <v>479</v>
      </c>
      <c r="T2172" t="s">
        <v>41</v>
      </c>
      <c r="U2172" t="s">
        <v>28</v>
      </c>
      <c r="V2172">
        <v>70</v>
      </c>
      <c r="W2172">
        <v>547</v>
      </c>
      <c r="X2172" t="s">
        <v>143</v>
      </c>
      <c r="Y2172" s="1">
        <v>0.1279708</v>
      </c>
      <c r="AB2172" t="s">
        <v>480</v>
      </c>
      <c r="AC2172" t="s">
        <v>41</v>
      </c>
      <c r="AD2172" t="s">
        <v>703</v>
      </c>
      <c r="AE2172">
        <v>263</v>
      </c>
      <c r="AF2172">
        <v>5633</v>
      </c>
      <c r="AG2172" t="s">
        <v>143</v>
      </c>
      <c r="AH2172" s="1">
        <v>4.66892E-2</v>
      </c>
    </row>
    <row r="2173" spans="1:34" x14ac:dyDescent="0.35">
      <c r="A2173" t="s">
        <v>124</v>
      </c>
      <c r="B2173" t="s">
        <v>41</v>
      </c>
      <c r="C2173" t="s">
        <v>32</v>
      </c>
      <c r="D2173">
        <v>8049</v>
      </c>
      <c r="E2173">
        <v>8345</v>
      </c>
      <c r="F2173" t="s">
        <v>42</v>
      </c>
      <c r="G2173" s="1">
        <v>0.96452959999999999</v>
      </c>
      <c r="J2173" t="s">
        <v>482</v>
      </c>
      <c r="K2173" t="s">
        <v>41</v>
      </c>
      <c r="L2173" t="s">
        <v>28</v>
      </c>
      <c r="M2173">
        <v>814</v>
      </c>
      <c r="N2173">
        <v>934</v>
      </c>
      <c r="O2173" t="s">
        <v>143</v>
      </c>
      <c r="P2173" s="1">
        <v>0.87152030000000003</v>
      </c>
      <c r="S2173" t="s">
        <v>479</v>
      </c>
      <c r="T2173" t="s">
        <v>41</v>
      </c>
      <c r="U2173" t="s">
        <v>27</v>
      </c>
      <c r="V2173">
        <v>1</v>
      </c>
      <c r="W2173">
        <v>672</v>
      </c>
      <c r="X2173" t="s">
        <v>143</v>
      </c>
      <c r="Y2173" s="1">
        <v>1.4881E-3</v>
      </c>
      <c r="AB2173" t="s">
        <v>480</v>
      </c>
      <c r="AC2173" t="s">
        <v>41</v>
      </c>
      <c r="AD2173" t="s">
        <v>28</v>
      </c>
      <c r="AE2173">
        <v>2</v>
      </c>
      <c r="AF2173">
        <v>820</v>
      </c>
      <c r="AG2173" t="s">
        <v>143</v>
      </c>
      <c r="AH2173" s="1">
        <v>2.4390000000000002E-3</v>
      </c>
    </row>
    <row r="2174" spans="1:34" x14ac:dyDescent="0.35">
      <c r="A2174" t="s">
        <v>125</v>
      </c>
      <c r="B2174" t="s">
        <v>41</v>
      </c>
      <c r="C2174" t="s">
        <v>32</v>
      </c>
      <c r="D2174">
        <v>12679</v>
      </c>
      <c r="E2174">
        <v>12711</v>
      </c>
      <c r="F2174" t="s">
        <v>42</v>
      </c>
      <c r="G2174" s="1">
        <v>0.99748250000000005</v>
      </c>
      <c r="J2174" t="s">
        <v>482</v>
      </c>
      <c r="K2174" t="s">
        <v>41</v>
      </c>
      <c r="L2174" t="s">
        <v>703</v>
      </c>
      <c r="M2174">
        <v>5349</v>
      </c>
      <c r="N2174">
        <v>6398</v>
      </c>
      <c r="O2174" t="s">
        <v>143</v>
      </c>
      <c r="P2174" s="1">
        <v>0.83604250000000002</v>
      </c>
      <c r="S2174" t="s">
        <v>479</v>
      </c>
      <c r="T2174" t="s">
        <v>41</v>
      </c>
      <c r="U2174" t="s">
        <v>26</v>
      </c>
      <c r="W2174">
        <v>441</v>
      </c>
      <c r="X2174" t="s">
        <v>143</v>
      </c>
      <c r="AB2174" t="s">
        <v>480</v>
      </c>
      <c r="AC2174" t="s">
        <v>41</v>
      </c>
      <c r="AD2174" t="s">
        <v>26</v>
      </c>
      <c r="AF2174">
        <v>627</v>
      </c>
      <c r="AG2174" t="s">
        <v>143</v>
      </c>
    </row>
    <row r="2175" spans="1:34" x14ac:dyDescent="0.35">
      <c r="A2175" t="s">
        <v>126</v>
      </c>
      <c r="B2175" t="s">
        <v>41</v>
      </c>
      <c r="C2175" t="s">
        <v>32</v>
      </c>
      <c r="D2175">
        <v>4216</v>
      </c>
      <c r="E2175">
        <v>4473</v>
      </c>
      <c r="F2175" t="s">
        <v>42</v>
      </c>
      <c r="G2175" s="1">
        <v>0.94254420000000005</v>
      </c>
      <c r="J2175" t="s">
        <v>482</v>
      </c>
      <c r="K2175" t="s">
        <v>41</v>
      </c>
      <c r="L2175" t="s">
        <v>27</v>
      </c>
      <c r="M2175">
        <v>655</v>
      </c>
      <c r="N2175">
        <v>1203</v>
      </c>
      <c r="O2175" t="s">
        <v>143</v>
      </c>
      <c r="P2175" s="1">
        <v>0.54447219999999996</v>
      </c>
      <c r="S2175" t="s">
        <v>480</v>
      </c>
      <c r="T2175" t="s">
        <v>41</v>
      </c>
      <c r="U2175" t="s">
        <v>32</v>
      </c>
      <c r="V2175">
        <v>1035</v>
      </c>
      <c r="W2175">
        <v>1276</v>
      </c>
      <c r="X2175" t="s">
        <v>143</v>
      </c>
      <c r="Y2175" s="1">
        <v>0.81112850000000003</v>
      </c>
      <c r="AB2175" t="s">
        <v>480</v>
      </c>
      <c r="AC2175" t="s">
        <v>41</v>
      </c>
      <c r="AD2175" t="s">
        <v>27</v>
      </c>
      <c r="AF2175">
        <v>1046</v>
      </c>
      <c r="AG2175" t="s">
        <v>143</v>
      </c>
    </row>
    <row r="2176" spans="1:34" x14ac:dyDescent="0.35">
      <c r="A2176" t="s">
        <v>127</v>
      </c>
      <c r="B2176" t="s">
        <v>41</v>
      </c>
      <c r="C2176" t="s">
        <v>32</v>
      </c>
      <c r="D2176">
        <v>2318</v>
      </c>
      <c r="E2176">
        <v>2525</v>
      </c>
      <c r="F2176" t="s">
        <v>42</v>
      </c>
      <c r="G2176" s="1">
        <v>0.91801980000000005</v>
      </c>
      <c r="J2176" t="s">
        <v>482</v>
      </c>
      <c r="K2176" t="s">
        <v>41</v>
      </c>
      <c r="L2176" t="s">
        <v>26</v>
      </c>
      <c r="N2176">
        <v>650</v>
      </c>
      <c r="O2176" t="s">
        <v>143</v>
      </c>
      <c r="S2176" t="s">
        <v>480</v>
      </c>
      <c r="T2176" t="s">
        <v>41</v>
      </c>
      <c r="U2176" t="s">
        <v>703</v>
      </c>
      <c r="V2176">
        <v>2686</v>
      </c>
      <c r="W2176">
        <v>5633</v>
      </c>
      <c r="X2176" t="s">
        <v>143</v>
      </c>
      <c r="Y2176" s="1">
        <v>0.47683300000000001</v>
      </c>
      <c r="AB2176" t="s">
        <v>481</v>
      </c>
      <c r="AC2176" t="s">
        <v>41</v>
      </c>
      <c r="AD2176" t="s">
        <v>32</v>
      </c>
      <c r="AE2176">
        <v>78</v>
      </c>
      <c r="AF2176">
        <v>216</v>
      </c>
      <c r="AG2176" t="s">
        <v>143</v>
      </c>
      <c r="AH2176" s="1">
        <v>0.36111110000000002</v>
      </c>
    </row>
    <row r="2177" spans="1:34" x14ac:dyDescent="0.35">
      <c r="A2177" t="s">
        <v>128</v>
      </c>
      <c r="B2177" t="s">
        <v>41</v>
      </c>
      <c r="C2177" t="s">
        <v>32</v>
      </c>
      <c r="D2177">
        <v>9696</v>
      </c>
      <c r="E2177">
        <v>10141</v>
      </c>
      <c r="F2177" t="s">
        <v>42</v>
      </c>
      <c r="G2177" s="1">
        <v>0.95611869999999999</v>
      </c>
      <c r="J2177" t="s">
        <v>483</v>
      </c>
      <c r="K2177" t="s">
        <v>41</v>
      </c>
      <c r="L2177" t="s">
        <v>32</v>
      </c>
      <c r="M2177">
        <v>4896</v>
      </c>
      <c r="N2177">
        <v>5034</v>
      </c>
      <c r="O2177" t="s">
        <v>143</v>
      </c>
      <c r="P2177" s="1">
        <v>0.97258639999999996</v>
      </c>
      <c r="S2177" t="s">
        <v>480</v>
      </c>
      <c r="T2177" t="s">
        <v>41</v>
      </c>
      <c r="U2177" t="s">
        <v>28</v>
      </c>
      <c r="V2177">
        <v>122</v>
      </c>
      <c r="W2177">
        <v>820</v>
      </c>
      <c r="X2177" t="s">
        <v>143</v>
      </c>
      <c r="Y2177" s="1">
        <v>0.14878050000000001</v>
      </c>
      <c r="AB2177" t="s">
        <v>481</v>
      </c>
      <c r="AC2177" t="s">
        <v>41</v>
      </c>
      <c r="AD2177" t="s">
        <v>703</v>
      </c>
      <c r="AE2177">
        <v>24</v>
      </c>
      <c r="AF2177">
        <v>363</v>
      </c>
      <c r="AG2177" t="s">
        <v>143</v>
      </c>
      <c r="AH2177" s="1">
        <v>6.6115699999999999E-2</v>
      </c>
    </row>
    <row r="2178" spans="1:34" x14ac:dyDescent="0.35">
      <c r="A2178" t="s">
        <v>129</v>
      </c>
      <c r="B2178" t="s">
        <v>41</v>
      </c>
      <c r="C2178" t="s">
        <v>32</v>
      </c>
      <c r="D2178">
        <v>3589</v>
      </c>
      <c r="E2178">
        <v>4192</v>
      </c>
      <c r="F2178" t="s">
        <v>42</v>
      </c>
      <c r="G2178" s="1">
        <v>0.85615459999999999</v>
      </c>
      <c r="J2178" t="s">
        <v>483</v>
      </c>
      <c r="K2178" t="s">
        <v>41</v>
      </c>
      <c r="L2178" t="s">
        <v>28</v>
      </c>
      <c r="M2178">
        <v>586</v>
      </c>
      <c r="N2178">
        <v>709</v>
      </c>
      <c r="O2178" t="s">
        <v>143</v>
      </c>
      <c r="P2178" s="1">
        <v>0.82651620000000003</v>
      </c>
      <c r="S2178" t="s">
        <v>480</v>
      </c>
      <c r="T2178" t="s">
        <v>41</v>
      </c>
      <c r="U2178" t="s">
        <v>26</v>
      </c>
      <c r="W2178">
        <v>627</v>
      </c>
      <c r="X2178" t="s">
        <v>143</v>
      </c>
      <c r="AB2178" t="s">
        <v>481</v>
      </c>
      <c r="AC2178" t="s">
        <v>41</v>
      </c>
      <c r="AD2178" t="s">
        <v>26</v>
      </c>
      <c r="AF2178">
        <v>20</v>
      </c>
      <c r="AG2178" t="s">
        <v>143</v>
      </c>
    </row>
    <row r="2179" spans="1:34" x14ac:dyDescent="0.35">
      <c r="A2179" t="s">
        <v>130</v>
      </c>
      <c r="B2179" t="s">
        <v>41</v>
      </c>
      <c r="C2179" t="s">
        <v>32</v>
      </c>
      <c r="D2179">
        <v>4138</v>
      </c>
      <c r="E2179">
        <v>4666</v>
      </c>
      <c r="F2179" t="s">
        <v>42</v>
      </c>
      <c r="G2179" s="1">
        <v>0.88684099999999999</v>
      </c>
      <c r="J2179" t="s">
        <v>483</v>
      </c>
      <c r="K2179" t="s">
        <v>41</v>
      </c>
      <c r="L2179" t="s">
        <v>703</v>
      </c>
      <c r="M2179">
        <v>4628</v>
      </c>
      <c r="N2179">
        <v>5655</v>
      </c>
      <c r="O2179" t="s">
        <v>143</v>
      </c>
      <c r="P2179" s="1">
        <v>0.81839079999999997</v>
      </c>
      <c r="S2179" t="s">
        <v>480</v>
      </c>
      <c r="T2179" t="s">
        <v>41</v>
      </c>
      <c r="U2179" t="s">
        <v>27</v>
      </c>
      <c r="W2179">
        <v>1046</v>
      </c>
      <c r="X2179" t="s">
        <v>143</v>
      </c>
      <c r="AB2179" t="s">
        <v>481</v>
      </c>
      <c r="AC2179" t="s">
        <v>41</v>
      </c>
      <c r="AD2179" t="s">
        <v>28</v>
      </c>
      <c r="AF2179">
        <v>50</v>
      </c>
      <c r="AG2179" t="s">
        <v>143</v>
      </c>
    </row>
    <row r="2180" spans="1:34" x14ac:dyDescent="0.35">
      <c r="A2180" t="s">
        <v>131</v>
      </c>
      <c r="B2180" t="s">
        <v>41</v>
      </c>
      <c r="C2180" t="s">
        <v>32</v>
      </c>
      <c r="D2180">
        <v>2595</v>
      </c>
      <c r="E2180">
        <v>2791</v>
      </c>
      <c r="F2180" t="s">
        <v>132</v>
      </c>
      <c r="G2180" s="1">
        <v>0.92977430000000005</v>
      </c>
      <c r="J2180" t="s">
        <v>483</v>
      </c>
      <c r="K2180" t="s">
        <v>41</v>
      </c>
      <c r="L2180" t="s">
        <v>27</v>
      </c>
      <c r="M2180">
        <v>329</v>
      </c>
      <c r="N2180">
        <v>819</v>
      </c>
      <c r="O2180" t="s">
        <v>143</v>
      </c>
      <c r="P2180" s="1">
        <v>0.40170939999999999</v>
      </c>
      <c r="S2180" t="s">
        <v>481</v>
      </c>
      <c r="T2180" t="s">
        <v>41</v>
      </c>
      <c r="U2180" t="s">
        <v>32</v>
      </c>
      <c r="V2180">
        <v>178</v>
      </c>
      <c r="W2180">
        <v>216</v>
      </c>
      <c r="X2180" t="s">
        <v>143</v>
      </c>
      <c r="Y2180" s="1">
        <v>0.82407410000000003</v>
      </c>
      <c r="AB2180" t="s">
        <v>481</v>
      </c>
      <c r="AC2180" t="s">
        <v>41</v>
      </c>
      <c r="AD2180" t="s">
        <v>27</v>
      </c>
      <c r="AF2180">
        <v>63</v>
      </c>
      <c r="AG2180" t="s">
        <v>143</v>
      </c>
    </row>
    <row r="2181" spans="1:34" x14ac:dyDescent="0.35">
      <c r="A2181" t="s">
        <v>133</v>
      </c>
      <c r="B2181" t="s">
        <v>41</v>
      </c>
      <c r="C2181" t="s">
        <v>32</v>
      </c>
      <c r="D2181">
        <v>5830</v>
      </c>
      <c r="E2181">
        <v>6532</v>
      </c>
      <c r="F2181" t="s">
        <v>132</v>
      </c>
      <c r="G2181" s="1">
        <v>0.89252909999999996</v>
      </c>
      <c r="J2181" t="s">
        <v>483</v>
      </c>
      <c r="K2181" t="s">
        <v>41</v>
      </c>
      <c r="L2181" t="s">
        <v>26</v>
      </c>
      <c r="N2181">
        <v>451</v>
      </c>
      <c r="O2181" t="s">
        <v>143</v>
      </c>
      <c r="S2181" t="s">
        <v>481</v>
      </c>
      <c r="T2181" t="s">
        <v>41</v>
      </c>
      <c r="U2181" t="s">
        <v>703</v>
      </c>
      <c r="V2181">
        <v>167</v>
      </c>
      <c r="W2181">
        <v>363</v>
      </c>
      <c r="X2181" t="s">
        <v>143</v>
      </c>
      <c r="Y2181" s="1">
        <v>0.46005509999999999</v>
      </c>
      <c r="AB2181" t="s">
        <v>482</v>
      </c>
      <c r="AC2181" t="s">
        <v>41</v>
      </c>
      <c r="AD2181" t="s">
        <v>32</v>
      </c>
      <c r="AE2181">
        <v>1444</v>
      </c>
      <c r="AF2181">
        <v>2662</v>
      </c>
      <c r="AG2181" t="s">
        <v>143</v>
      </c>
      <c r="AH2181" s="1">
        <v>0.54244930000000002</v>
      </c>
    </row>
    <row r="2182" spans="1:34" x14ac:dyDescent="0.35">
      <c r="A2182" t="s">
        <v>134</v>
      </c>
      <c r="B2182" t="s">
        <v>41</v>
      </c>
      <c r="C2182" t="s">
        <v>32</v>
      </c>
      <c r="D2182">
        <v>9736</v>
      </c>
      <c r="E2182">
        <v>11133</v>
      </c>
      <c r="F2182" t="s">
        <v>132</v>
      </c>
      <c r="G2182" s="1">
        <v>0.87451719999999999</v>
      </c>
      <c r="J2182" t="s">
        <v>484</v>
      </c>
      <c r="K2182" t="s">
        <v>41</v>
      </c>
      <c r="L2182" t="s">
        <v>32</v>
      </c>
      <c r="M2182">
        <v>5190</v>
      </c>
      <c r="N2182">
        <v>5643</v>
      </c>
      <c r="O2182" t="s">
        <v>143</v>
      </c>
      <c r="P2182" s="1">
        <v>0.91972359999999997</v>
      </c>
      <c r="S2182" t="s">
        <v>481</v>
      </c>
      <c r="T2182" t="s">
        <v>41</v>
      </c>
      <c r="U2182" t="s">
        <v>28</v>
      </c>
      <c r="V2182">
        <v>7</v>
      </c>
      <c r="W2182">
        <v>50</v>
      </c>
      <c r="X2182" t="s">
        <v>143</v>
      </c>
      <c r="Y2182" s="1">
        <v>0.14000000000000001</v>
      </c>
      <c r="AB2182" t="s">
        <v>482</v>
      </c>
      <c r="AC2182" t="s">
        <v>41</v>
      </c>
      <c r="AD2182" t="s">
        <v>703</v>
      </c>
      <c r="AE2182">
        <v>418</v>
      </c>
      <c r="AF2182">
        <v>6398</v>
      </c>
      <c r="AG2182" t="s">
        <v>143</v>
      </c>
      <c r="AH2182" s="1">
        <v>6.5332899999999999E-2</v>
      </c>
    </row>
    <row r="2183" spans="1:34" x14ac:dyDescent="0.35">
      <c r="A2183" t="s">
        <v>135</v>
      </c>
      <c r="B2183" t="s">
        <v>41</v>
      </c>
      <c r="C2183" t="s">
        <v>32</v>
      </c>
      <c r="D2183">
        <v>479</v>
      </c>
      <c r="E2183">
        <v>313</v>
      </c>
      <c r="F2183" t="s">
        <v>132</v>
      </c>
      <c r="G2183" s="1">
        <v>1</v>
      </c>
      <c r="J2183" t="s">
        <v>484</v>
      </c>
      <c r="K2183" t="s">
        <v>41</v>
      </c>
      <c r="L2183" t="s">
        <v>28</v>
      </c>
      <c r="M2183">
        <v>1118</v>
      </c>
      <c r="N2183">
        <v>1390</v>
      </c>
      <c r="O2183" t="s">
        <v>143</v>
      </c>
      <c r="P2183" s="1">
        <v>0.80431649999999999</v>
      </c>
      <c r="S2183" t="s">
        <v>481</v>
      </c>
      <c r="T2183" t="s">
        <v>41</v>
      </c>
      <c r="U2183" t="s">
        <v>26</v>
      </c>
      <c r="W2183">
        <v>20</v>
      </c>
      <c r="X2183" t="s">
        <v>143</v>
      </c>
      <c r="AB2183" t="s">
        <v>482</v>
      </c>
      <c r="AC2183" t="s">
        <v>41</v>
      </c>
      <c r="AD2183" t="s">
        <v>28</v>
      </c>
      <c r="AE2183">
        <v>4</v>
      </c>
      <c r="AF2183">
        <v>934</v>
      </c>
      <c r="AG2183" t="s">
        <v>143</v>
      </c>
      <c r="AH2183" s="1">
        <v>4.2827000000000004E-3</v>
      </c>
    </row>
    <row r="2184" spans="1:34" x14ac:dyDescent="0.35">
      <c r="A2184" t="s">
        <v>136</v>
      </c>
      <c r="B2184" t="s">
        <v>68</v>
      </c>
      <c r="C2184" t="s">
        <v>32</v>
      </c>
      <c r="D2184">
        <v>1006</v>
      </c>
      <c r="E2184">
        <v>1141</v>
      </c>
      <c r="F2184" t="s">
        <v>132</v>
      </c>
      <c r="G2184" s="1">
        <v>0.88168279999999999</v>
      </c>
      <c r="J2184" t="s">
        <v>484</v>
      </c>
      <c r="K2184" t="s">
        <v>41</v>
      </c>
      <c r="L2184" t="s">
        <v>703</v>
      </c>
      <c r="M2184">
        <v>8498</v>
      </c>
      <c r="N2184">
        <v>10727</v>
      </c>
      <c r="O2184" t="s">
        <v>143</v>
      </c>
      <c r="P2184" s="1">
        <v>0.79220659999999998</v>
      </c>
      <c r="S2184" t="s">
        <v>481</v>
      </c>
      <c r="T2184" t="s">
        <v>41</v>
      </c>
      <c r="U2184" t="s">
        <v>27</v>
      </c>
      <c r="W2184">
        <v>63</v>
      </c>
      <c r="X2184" t="s">
        <v>143</v>
      </c>
      <c r="AB2184" t="s">
        <v>482</v>
      </c>
      <c r="AC2184" t="s">
        <v>41</v>
      </c>
      <c r="AD2184" t="s">
        <v>26</v>
      </c>
      <c r="AF2184">
        <v>650</v>
      </c>
      <c r="AG2184" t="s">
        <v>143</v>
      </c>
    </row>
    <row r="2185" spans="1:34" x14ac:dyDescent="0.35">
      <c r="A2185" t="s">
        <v>137</v>
      </c>
      <c r="B2185" t="s">
        <v>41</v>
      </c>
      <c r="C2185" t="s">
        <v>32</v>
      </c>
      <c r="D2185">
        <v>11738</v>
      </c>
      <c r="E2185">
        <v>13442</v>
      </c>
      <c r="F2185" t="s">
        <v>42</v>
      </c>
      <c r="G2185" s="1">
        <v>0.87323309999999998</v>
      </c>
      <c r="J2185" t="s">
        <v>484</v>
      </c>
      <c r="K2185" t="s">
        <v>41</v>
      </c>
      <c r="L2185" t="s">
        <v>27</v>
      </c>
      <c r="M2185">
        <v>679</v>
      </c>
      <c r="N2185">
        <v>1610</v>
      </c>
      <c r="O2185" t="s">
        <v>143</v>
      </c>
      <c r="P2185" s="1">
        <v>0.42173909999999998</v>
      </c>
      <c r="S2185" t="s">
        <v>482</v>
      </c>
      <c r="T2185" t="s">
        <v>41</v>
      </c>
      <c r="U2185" t="s">
        <v>32</v>
      </c>
      <c r="V2185">
        <v>2262</v>
      </c>
      <c r="W2185">
        <v>2662</v>
      </c>
      <c r="X2185" t="s">
        <v>143</v>
      </c>
      <c r="Y2185" s="1">
        <v>0.84973699999999996</v>
      </c>
      <c r="AB2185" t="s">
        <v>482</v>
      </c>
      <c r="AC2185" t="s">
        <v>41</v>
      </c>
      <c r="AD2185" t="s">
        <v>27</v>
      </c>
      <c r="AF2185">
        <v>1203</v>
      </c>
      <c r="AG2185" t="s">
        <v>143</v>
      </c>
    </row>
    <row r="2186" spans="1:34" x14ac:dyDescent="0.35">
      <c r="A2186" t="s">
        <v>138</v>
      </c>
      <c r="B2186" t="s">
        <v>41</v>
      </c>
      <c r="C2186" t="s">
        <v>32</v>
      </c>
      <c r="D2186">
        <v>11083</v>
      </c>
      <c r="E2186">
        <v>12664</v>
      </c>
      <c r="F2186" t="s">
        <v>132</v>
      </c>
      <c r="G2186" s="1">
        <v>0.87515799999999999</v>
      </c>
      <c r="J2186" t="s">
        <v>484</v>
      </c>
      <c r="K2186" t="s">
        <v>41</v>
      </c>
      <c r="L2186" t="s">
        <v>26</v>
      </c>
      <c r="N2186">
        <v>989</v>
      </c>
      <c r="O2186" t="s">
        <v>143</v>
      </c>
      <c r="S2186" t="s">
        <v>482</v>
      </c>
      <c r="T2186" t="s">
        <v>41</v>
      </c>
      <c r="U2186" t="s">
        <v>703</v>
      </c>
      <c r="V2186">
        <v>3397</v>
      </c>
      <c r="W2186">
        <v>6398</v>
      </c>
      <c r="X2186" t="s">
        <v>143</v>
      </c>
      <c r="Y2186" s="1">
        <v>0.53094710000000001</v>
      </c>
      <c r="AB2186" t="s">
        <v>483</v>
      </c>
      <c r="AC2186" t="s">
        <v>41</v>
      </c>
      <c r="AD2186" t="s">
        <v>32</v>
      </c>
      <c r="AE2186">
        <v>2733</v>
      </c>
      <c r="AF2186">
        <v>5034</v>
      </c>
      <c r="AG2186" t="s">
        <v>143</v>
      </c>
      <c r="AH2186" s="1">
        <v>0.54290830000000001</v>
      </c>
    </row>
    <row r="2187" spans="1:34" x14ac:dyDescent="0.35">
      <c r="A2187" t="s">
        <v>139</v>
      </c>
      <c r="B2187" t="s">
        <v>41</v>
      </c>
      <c r="C2187" t="s">
        <v>32</v>
      </c>
      <c r="D2187">
        <v>7278</v>
      </c>
      <c r="E2187">
        <v>8275</v>
      </c>
      <c r="F2187" t="s">
        <v>132</v>
      </c>
      <c r="G2187" s="1">
        <v>0.87951659999999998</v>
      </c>
      <c r="J2187" t="s">
        <v>485</v>
      </c>
      <c r="K2187" t="s">
        <v>41</v>
      </c>
      <c r="L2187" t="s">
        <v>32</v>
      </c>
      <c r="M2187">
        <v>7717</v>
      </c>
      <c r="N2187">
        <v>7925</v>
      </c>
      <c r="O2187" t="s">
        <v>143</v>
      </c>
      <c r="P2187" s="1">
        <v>0.97375389999999995</v>
      </c>
      <c r="S2187" t="s">
        <v>482</v>
      </c>
      <c r="T2187" t="s">
        <v>41</v>
      </c>
      <c r="U2187" t="s">
        <v>28</v>
      </c>
      <c r="V2187">
        <v>182</v>
      </c>
      <c r="W2187">
        <v>934</v>
      </c>
      <c r="X2187" t="s">
        <v>143</v>
      </c>
      <c r="Y2187" s="1">
        <v>0.1948608</v>
      </c>
      <c r="AB2187" t="s">
        <v>483</v>
      </c>
      <c r="AC2187" t="s">
        <v>41</v>
      </c>
      <c r="AD2187" t="s">
        <v>703</v>
      </c>
      <c r="AE2187">
        <v>316</v>
      </c>
      <c r="AF2187">
        <v>5655</v>
      </c>
      <c r="AG2187" t="s">
        <v>143</v>
      </c>
      <c r="AH2187" s="1">
        <v>5.58798E-2</v>
      </c>
    </row>
    <row r="2188" spans="1:34" x14ac:dyDescent="0.35">
      <c r="A2188" t="s">
        <v>140</v>
      </c>
      <c r="B2188" t="s">
        <v>41</v>
      </c>
      <c r="C2188" t="s">
        <v>32</v>
      </c>
      <c r="D2188">
        <v>798</v>
      </c>
      <c r="E2188">
        <v>624</v>
      </c>
      <c r="F2188" t="s">
        <v>132</v>
      </c>
      <c r="G2188" s="1">
        <v>1</v>
      </c>
      <c r="J2188" t="s">
        <v>485</v>
      </c>
      <c r="K2188" t="s">
        <v>41</v>
      </c>
      <c r="L2188" t="s">
        <v>703</v>
      </c>
      <c r="M2188">
        <v>10310</v>
      </c>
      <c r="N2188">
        <v>13189</v>
      </c>
      <c r="O2188" t="s">
        <v>143</v>
      </c>
      <c r="P2188" s="1">
        <v>0.78171210000000002</v>
      </c>
      <c r="S2188" t="s">
        <v>482</v>
      </c>
      <c r="T2188" t="s">
        <v>41</v>
      </c>
      <c r="U2188" t="s">
        <v>26</v>
      </c>
      <c r="W2188">
        <v>650</v>
      </c>
      <c r="X2188" t="s">
        <v>143</v>
      </c>
      <c r="AB2188" t="s">
        <v>483</v>
      </c>
      <c r="AC2188" t="s">
        <v>41</v>
      </c>
      <c r="AD2188" t="s">
        <v>26</v>
      </c>
      <c r="AF2188">
        <v>451</v>
      </c>
      <c r="AG2188" t="s">
        <v>143</v>
      </c>
    </row>
    <row r="2189" spans="1:34" x14ac:dyDescent="0.35">
      <c r="A2189" t="s">
        <v>141</v>
      </c>
      <c r="B2189" t="s">
        <v>41</v>
      </c>
      <c r="C2189" t="s">
        <v>32</v>
      </c>
      <c r="D2189">
        <v>2143</v>
      </c>
      <c r="E2189">
        <v>2354</v>
      </c>
      <c r="F2189" t="s">
        <v>132</v>
      </c>
      <c r="G2189" s="1">
        <v>0.91036530000000004</v>
      </c>
      <c r="J2189" t="s">
        <v>485</v>
      </c>
      <c r="K2189" t="s">
        <v>41</v>
      </c>
      <c r="L2189" t="s">
        <v>28</v>
      </c>
      <c r="M2189">
        <v>1386</v>
      </c>
      <c r="N2189">
        <v>1887</v>
      </c>
      <c r="O2189" t="s">
        <v>143</v>
      </c>
      <c r="P2189" s="1">
        <v>0.73449920000000002</v>
      </c>
      <c r="S2189" t="s">
        <v>482</v>
      </c>
      <c r="T2189" t="s">
        <v>41</v>
      </c>
      <c r="U2189" t="s">
        <v>27</v>
      </c>
      <c r="W2189">
        <v>1203</v>
      </c>
      <c r="X2189" t="s">
        <v>143</v>
      </c>
      <c r="AB2189" t="s">
        <v>483</v>
      </c>
      <c r="AC2189" t="s">
        <v>41</v>
      </c>
      <c r="AD2189" t="s">
        <v>28</v>
      </c>
      <c r="AF2189">
        <v>709</v>
      </c>
      <c r="AG2189" t="s">
        <v>143</v>
      </c>
    </row>
    <row r="2190" spans="1:34" x14ac:dyDescent="0.35">
      <c r="A2190" t="s">
        <v>142</v>
      </c>
      <c r="B2190" t="s">
        <v>41</v>
      </c>
      <c r="C2190" t="s">
        <v>32</v>
      </c>
      <c r="D2190">
        <v>20008</v>
      </c>
      <c r="E2190">
        <v>20257</v>
      </c>
      <c r="F2190" t="s">
        <v>143</v>
      </c>
      <c r="G2190" s="1">
        <v>0.98770800000000003</v>
      </c>
      <c r="J2190" t="s">
        <v>485</v>
      </c>
      <c r="K2190" t="s">
        <v>41</v>
      </c>
      <c r="L2190" t="s">
        <v>27</v>
      </c>
      <c r="M2190">
        <v>661</v>
      </c>
      <c r="N2190">
        <v>1950</v>
      </c>
      <c r="O2190" t="s">
        <v>143</v>
      </c>
      <c r="P2190" s="1">
        <v>0.33897440000000001</v>
      </c>
      <c r="S2190" t="s">
        <v>483</v>
      </c>
      <c r="T2190" t="s">
        <v>41</v>
      </c>
      <c r="U2190" t="s">
        <v>32</v>
      </c>
      <c r="V2190">
        <v>4521</v>
      </c>
      <c r="W2190">
        <v>5034</v>
      </c>
      <c r="X2190" t="s">
        <v>143</v>
      </c>
      <c r="Y2190" s="1">
        <v>0.89809300000000003</v>
      </c>
      <c r="AB2190" t="s">
        <v>483</v>
      </c>
      <c r="AC2190" t="s">
        <v>41</v>
      </c>
      <c r="AD2190" t="s">
        <v>27</v>
      </c>
      <c r="AF2190">
        <v>819</v>
      </c>
      <c r="AG2190" t="s">
        <v>143</v>
      </c>
    </row>
    <row r="2191" spans="1:34" x14ac:dyDescent="0.35">
      <c r="A2191" t="s">
        <v>144</v>
      </c>
      <c r="B2191" t="s">
        <v>41</v>
      </c>
      <c r="C2191" t="s">
        <v>32</v>
      </c>
      <c r="D2191">
        <v>20764</v>
      </c>
      <c r="E2191">
        <v>23203</v>
      </c>
      <c r="F2191" t="s">
        <v>143</v>
      </c>
      <c r="G2191" s="1">
        <v>0.89488429999999997</v>
      </c>
      <c r="J2191" t="s">
        <v>485</v>
      </c>
      <c r="K2191" t="s">
        <v>41</v>
      </c>
      <c r="L2191" t="s">
        <v>26</v>
      </c>
      <c r="N2191">
        <v>1123</v>
      </c>
      <c r="O2191" t="s">
        <v>143</v>
      </c>
      <c r="S2191" t="s">
        <v>483</v>
      </c>
      <c r="T2191" t="s">
        <v>41</v>
      </c>
      <c r="U2191" t="s">
        <v>703</v>
      </c>
      <c r="V2191">
        <v>2950</v>
      </c>
      <c r="W2191">
        <v>5655</v>
      </c>
      <c r="X2191" t="s">
        <v>143</v>
      </c>
      <c r="Y2191" s="1">
        <v>0.52166219999999996</v>
      </c>
      <c r="AB2191" t="s">
        <v>484</v>
      </c>
      <c r="AC2191" t="s">
        <v>41</v>
      </c>
      <c r="AD2191" t="s">
        <v>32</v>
      </c>
      <c r="AE2191">
        <v>2599</v>
      </c>
      <c r="AF2191">
        <v>5643</v>
      </c>
      <c r="AG2191" t="s">
        <v>143</v>
      </c>
      <c r="AH2191" s="1">
        <v>0.4605706</v>
      </c>
    </row>
    <row r="2192" spans="1:34" x14ac:dyDescent="0.35">
      <c r="A2192" t="s">
        <v>145</v>
      </c>
      <c r="B2192" t="s">
        <v>41</v>
      </c>
      <c r="C2192" t="s">
        <v>32</v>
      </c>
      <c r="D2192">
        <v>5362</v>
      </c>
      <c r="E2192">
        <v>5754</v>
      </c>
      <c r="F2192" t="s">
        <v>42</v>
      </c>
      <c r="G2192" s="1">
        <v>0.93187350000000002</v>
      </c>
      <c r="J2192" t="s">
        <v>486</v>
      </c>
      <c r="K2192" t="s">
        <v>41</v>
      </c>
      <c r="L2192" t="s">
        <v>32</v>
      </c>
      <c r="M2192">
        <v>6605</v>
      </c>
      <c r="N2192">
        <v>7589</v>
      </c>
      <c r="O2192" t="s">
        <v>143</v>
      </c>
      <c r="P2192" s="1">
        <v>0.87033859999999996</v>
      </c>
      <c r="S2192" t="s">
        <v>483</v>
      </c>
      <c r="T2192" t="s">
        <v>41</v>
      </c>
      <c r="U2192" t="s">
        <v>28</v>
      </c>
      <c r="V2192">
        <v>85</v>
      </c>
      <c r="W2192">
        <v>709</v>
      </c>
      <c r="X2192" t="s">
        <v>143</v>
      </c>
      <c r="Y2192" s="1">
        <v>0.1198872</v>
      </c>
      <c r="AB2192" t="s">
        <v>484</v>
      </c>
      <c r="AC2192" t="s">
        <v>41</v>
      </c>
      <c r="AD2192" t="s">
        <v>703</v>
      </c>
      <c r="AE2192">
        <v>482</v>
      </c>
      <c r="AF2192">
        <v>10727</v>
      </c>
      <c r="AG2192" t="s">
        <v>143</v>
      </c>
      <c r="AH2192" s="1">
        <v>4.4933300000000002E-2</v>
      </c>
    </row>
    <row r="2193" spans="1:34" x14ac:dyDescent="0.35">
      <c r="A2193" t="s">
        <v>146</v>
      </c>
      <c r="B2193" t="s">
        <v>41</v>
      </c>
      <c r="C2193" t="s">
        <v>32</v>
      </c>
      <c r="D2193">
        <v>4032</v>
      </c>
      <c r="E2193">
        <v>4348</v>
      </c>
      <c r="F2193" t="s">
        <v>42</v>
      </c>
      <c r="G2193" s="1">
        <v>0.92732289999999995</v>
      </c>
      <c r="J2193" t="s">
        <v>486</v>
      </c>
      <c r="K2193" t="s">
        <v>41</v>
      </c>
      <c r="L2193" t="s">
        <v>703</v>
      </c>
      <c r="M2193">
        <v>10984</v>
      </c>
      <c r="N2193">
        <v>14059</v>
      </c>
      <c r="O2193" t="s">
        <v>143</v>
      </c>
      <c r="P2193" s="1">
        <v>0.7812789</v>
      </c>
      <c r="S2193" t="s">
        <v>483</v>
      </c>
      <c r="T2193" t="s">
        <v>41</v>
      </c>
      <c r="U2193" t="s">
        <v>27</v>
      </c>
      <c r="V2193">
        <v>1</v>
      </c>
      <c r="W2193">
        <v>819</v>
      </c>
      <c r="X2193" t="s">
        <v>143</v>
      </c>
      <c r="Y2193" s="1">
        <v>1.2210000000000001E-3</v>
      </c>
      <c r="AB2193" t="s">
        <v>484</v>
      </c>
      <c r="AC2193" t="s">
        <v>41</v>
      </c>
      <c r="AD2193" t="s">
        <v>28</v>
      </c>
      <c r="AE2193">
        <v>1</v>
      </c>
      <c r="AF2193">
        <v>1390</v>
      </c>
      <c r="AG2193" t="s">
        <v>143</v>
      </c>
      <c r="AH2193" s="1">
        <v>7.1940000000000003E-4</v>
      </c>
    </row>
    <row r="2194" spans="1:34" x14ac:dyDescent="0.35">
      <c r="A2194" t="s">
        <v>147</v>
      </c>
      <c r="B2194" t="s">
        <v>41</v>
      </c>
      <c r="C2194" t="s">
        <v>32</v>
      </c>
      <c r="D2194">
        <v>8714</v>
      </c>
      <c r="E2194">
        <v>9225</v>
      </c>
      <c r="F2194" t="s">
        <v>42</v>
      </c>
      <c r="G2194" s="1">
        <v>0.94460699999999997</v>
      </c>
      <c r="J2194" t="s">
        <v>486</v>
      </c>
      <c r="K2194" t="s">
        <v>41</v>
      </c>
      <c r="L2194" t="s">
        <v>28</v>
      </c>
      <c r="M2194">
        <v>1450</v>
      </c>
      <c r="N2194">
        <v>1898</v>
      </c>
      <c r="O2194" t="s">
        <v>143</v>
      </c>
      <c r="P2194" s="1">
        <v>0.76396209999999998</v>
      </c>
      <c r="S2194" t="s">
        <v>483</v>
      </c>
      <c r="T2194" t="s">
        <v>41</v>
      </c>
      <c r="U2194" t="s">
        <v>26</v>
      </c>
      <c r="W2194">
        <v>451</v>
      </c>
      <c r="X2194" t="s">
        <v>143</v>
      </c>
      <c r="AB2194" t="s">
        <v>484</v>
      </c>
      <c r="AC2194" t="s">
        <v>41</v>
      </c>
      <c r="AD2194" t="s">
        <v>26</v>
      </c>
      <c r="AF2194">
        <v>989</v>
      </c>
      <c r="AG2194" t="s">
        <v>143</v>
      </c>
    </row>
    <row r="2195" spans="1:34" x14ac:dyDescent="0.35">
      <c r="A2195" t="s">
        <v>148</v>
      </c>
      <c r="B2195" t="s">
        <v>41</v>
      </c>
      <c r="C2195" t="s">
        <v>32</v>
      </c>
      <c r="D2195">
        <v>5100</v>
      </c>
      <c r="E2195">
        <v>5586</v>
      </c>
      <c r="F2195" t="s">
        <v>42</v>
      </c>
      <c r="G2195" s="1">
        <v>0.91299680000000005</v>
      </c>
      <c r="J2195" t="s">
        <v>486</v>
      </c>
      <c r="K2195" t="s">
        <v>41</v>
      </c>
      <c r="L2195" t="s">
        <v>27</v>
      </c>
      <c r="M2195">
        <v>726</v>
      </c>
      <c r="N2195">
        <v>2081</v>
      </c>
      <c r="O2195" t="s">
        <v>143</v>
      </c>
      <c r="P2195" s="1">
        <v>0.34887069999999998</v>
      </c>
      <c r="S2195" t="s">
        <v>484</v>
      </c>
      <c r="T2195" t="s">
        <v>41</v>
      </c>
      <c r="U2195" t="s">
        <v>32</v>
      </c>
      <c r="V2195">
        <v>4645</v>
      </c>
      <c r="W2195">
        <v>5643</v>
      </c>
      <c r="X2195" t="s">
        <v>143</v>
      </c>
      <c r="Y2195" s="1">
        <v>0.82314370000000003</v>
      </c>
      <c r="AB2195" t="s">
        <v>484</v>
      </c>
      <c r="AC2195" t="s">
        <v>41</v>
      </c>
      <c r="AD2195" t="s">
        <v>27</v>
      </c>
      <c r="AF2195">
        <v>1610</v>
      </c>
      <c r="AG2195" t="s">
        <v>143</v>
      </c>
    </row>
    <row r="2196" spans="1:34" x14ac:dyDescent="0.35">
      <c r="A2196" t="s">
        <v>149</v>
      </c>
      <c r="B2196" t="s">
        <v>41</v>
      </c>
      <c r="C2196" t="s">
        <v>32</v>
      </c>
      <c r="D2196">
        <v>11645</v>
      </c>
      <c r="E2196">
        <v>12090</v>
      </c>
      <c r="F2196" t="s">
        <v>42</v>
      </c>
      <c r="G2196" s="1">
        <v>0.96319270000000001</v>
      </c>
      <c r="J2196" t="s">
        <v>486</v>
      </c>
      <c r="K2196" t="s">
        <v>41</v>
      </c>
      <c r="L2196" t="s">
        <v>26</v>
      </c>
      <c r="M2196">
        <v>1</v>
      </c>
      <c r="N2196">
        <v>1179</v>
      </c>
      <c r="O2196" t="s">
        <v>143</v>
      </c>
      <c r="P2196" s="1">
        <v>8.4820000000000002E-4</v>
      </c>
      <c r="S2196" t="s">
        <v>484</v>
      </c>
      <c r="T2196" t="s">
        <v>41</v>
      </c>
      <c r="U2196" t="s">
        <v>703</v>
      </c>
      <c r="V2196">
        <v>4656</v>
      </c>
      <c r="W2196">
        <v>10727</v>
      </c>
      <c r="X2196" t="s">
        <v>143</v>
      </c>
      <c r="Y2196" s="1">
        <v>0.43404490000000001</v>
      </c>
      <c r="AB2196" t="s">
        <v>485</v>
      </c>
      <c r="AC2196" t="s">
        <v>41</v>
      </c>
      <c r="AD2196" t="s">
        <v>32</v>
      </c>
      <c r="AE2196">
        <v>3996</v>
      </c>
      <c r="AF2196">
        <v>7925</v>
      </c>
      <c r="AG2196" t="s">
        <v>143</v>
      </c>
      <c r="AH2196" s="1">
        <v>0.50422710000000004</v>
      </c>
    </row>
    <row r="2197" spans="1:34" x14ac:dyDescent="0.35">
      <c r="A2197" t="s">
        <v>150</v>
      </c>
      <c r="B2197" t="s">
        <v>41</v>
      </c>
      <c r="C2197" t="s">
        <v>32</v>
      </c>
      <c r="D2197">
        <v>7440</v>
      </c>
      <c r="E2197">
        <v>7649</v>
      </c>
      <c r="F2197" t="s">
        <v>42</v>
      </c>
      <c r="G2197" s="1">
        <v>0.97267619999999999</v>
      </c>
      <c r="J2197" t="s">
        <v>487</v>
      </c>
      <c r="K2197" t="s">
        <v>41</v>
      </c>
      <c r="L2197" t="s">
        <v>32</v>
      </c>
      <c r="M2197">
        <v>7335</v>
      </c>
      <c r="N2197">
        <v>7759</v>
      </c>
      <c r="O2197" t="s">
        <v>143</v>
      </c>
      <c r="P2197" s="1">
        <v>0.94535380000000002</v>
      </c>
      <c r="S2197" t="s">
        <v>484</v>
      </c>
      <c r="T2197" t="s">
        <v>41</v>
      </c>
      <c r="U2197" t="s">
        <v>28</v>
      </c>
      <c r="V2197">
        <v>186</v>
      </c>
      <c r="W2197">
        <v>1390</v>
      </c>
      <c r="X2197" t="s">
        <v>143</v>
      </c>
      <c r="Y2197" s="1">
        <v>0.13381290000000001</v>
      </c>
      <c r="AB2197" t="s">
        <v>485</v>
      </c>
      <c r="AC2197" t="s">
        <v>41</v>
      </c>
      <c r="AD2197" t="s">
        <v>703</v>
      </c>
      <c r="AE2197">
        <v>554</v>
      </c>
      <c r="AF2197">
        <v>13189</v>
      </c>
      <c r="AG2197" t="s">
        <v>143</v>
      </c>
      <c r="AH2197" s="1">
        <v>4.2004699999999999E-2</v>
      </c>
    </row>
    <row r="2198" spans="1:34" x14ac:dyDescent="0.35">
      <c r="A2198" t="s">
        <v>151</v>
      </c>
      <c r="B2198" t="s">
        <v>41</v>
      </c>
      <c r="C2198" t="s">
        <v>32</v>
      </c>
      <c r="D2198">
        <v>9406</v>
      </c>
      <c r="E2198">
        <v>10387</v>
      </c>
      <c r="F2198" t="s">
        <v>42</v>
      </c>
      <c r="G2198" s="1">
        <v>0.905555</v>
      </c>
      <c r="J2198" t="s">
        <v>487</v>
      </c>
      <c r="K2198" t="s">
        <v>41</v>
      </c>
      <c r="L2198" t="s">
        <v>703</v>
      </c>
      <c r="M2198">
        <v>12872</v>
      </c>
      <c r="N2198">
        <v>15556</v>
      </c>
      <c r="O2198" t="s">
        <v>143</v>
      </c>
      <c r="P2198" s="1">
        <v>0.82746209999999998</v>
      </c>
      <c r="S2198" t="s">
        <v>484</v>
      </c>
      <c r="T2198" t="s">
        <v>41</v>
      </c>
      <c r="U2198" t="s">
        <v>26</v>
      </c>
      <c r="W2198">
        <v>989</v>
      </c>
      <c r="X2198" t="s">
        <v>143</v>
      </c>
      <c r="AB2198" t="s">
        <v>485</v>
      </c>
      <c r="AC2198" t="s">
        <v>41</v>
      </c>
      <c r="AD2198" t="s">
        <v>26</v>
      </c>
      <c r="AF2198">
        <v>1123</v>
      </c>
      <c r="AG2198" t="s">
        <v>143</v>
      </c>
    </row>
    <row r="2199" spans="1:34" x14ac:dyDescent="0.35">
      <c r="A2199" t="s">
        <v>152</v>
      </c>
      <c r="B2199" t="s">
        <v>41</v>
      </c>
      <c r="C2199" t="s">
        <v>32</v>
      </c>
      <c r="D2199">
        <v>7260</v>
      </c>
      <c r="E2199">
        <v>7997</v>
      </c>
      <c r="F2199" t="s">
        <v>42</v>
      </c>
      <c r="G2199" s="1">
        <v>0.90784039999999999</v>
      </c>
      <c r="J2199" t="s">
        <v>487</v>
      </c>
      <c r="K2199" t="s">
        <v>41</v>
      </c>
      <c r="L2199" t="s">
        <v>28</v>
      </c>
      <c r="M2199">
        <v>1739</v>
      </c>
      <c r="N2199">
        <v>2223</v>
      </c>
      <c r="O2199" t="s">
        <v>143</v>
      </c>
      <c r="P2199" s="1">
        <v>0.78227619999999998</v>
      </c>
      <c r="S2199" t="s">
        <v>484</v>
      </c>
      <c r="T2199" t="s">
        <v>41</v>
      </c>
      <c r="U2199" t="s">
        <v>27</v>
      </c>
      <c r="W2199">
        <v>1610</v>
      </c>
      <c r="X2199" t="s">
        <v>143</v>
      </c>
      <c r="AB2199" t="s">
        <v>485</v>
      </c>
      <c r="AC2199" t="s">
        <v>41</v>
      </c>
      <c r="AD2199" t="s">
        <v>28</v>
      </c>
      <c r="AF2199">
        <v>1887</v>
      </c>
      <c r="AG2199" t="s">
        <v>143</v>
      </c>
    </row>
    <row r="2200" spans="1:34" x14ac:dyDescent="0.35">
      <c r="A2200" t="s">
        <v>153</v>
      </c>
      <c r="B2200" t="s">
        <v>57</v>
      </c>
      <c r="C2200" t="s">
        <v>32</v>
      </c>
      <c r="D2200">
        <v>1366</v>
      </c>
      <c r="E2200">
        <v>1549</v>
      </c>
      <c r="F2200" t="s">
        <v>42</v>
      </c>
      <c r="G2200" s="1">
        <v>0.88185919999999995</v>
      </c>
      <c r="J2200" t="s">
        <v>487</v>
      </c>
      <c r="K2200" t="s">
        <v>41</v>
      </c>
      <c r="L2200" t="s">
        <v>27</v>
      </c>
      <c r="M2200">
        <v>1052</v>
      </c>
      <c r="N2200">
        <v>2435</v>
      </c>
      <c r="O2200" t="s">
        <v>143</v>
      </c>
      <c r="P2200" s="1">
        <v>0.4320329</v>
      </c>
      <c r="S2200" t="s">
        <v>485</v>
      </c>
      <c r="T2200" t="s">
        <v>41</v>
      </c>
      <c r="U2200" t="s">
        <v>32</v>
      </c>
      <c r="V2200">
        <v>6914</v>
      </c>
      <c r="W2200">
        <v>7925</v>
      </c>
      <c r="X2200" t="s">
        <v>143</v>
      </c>
      <c r="Y2200" s="1">
        <v>0.87242900000000001</v>
      </c>
      <c r="AB2200" t="s">
        <v>485</v>
      </c>
      <c r="AC2200" t="s">
        <v>41</v>
      </c>
      <c r="AD2200" t="s">
        <v>27</v>
      </c>
      <c r="AF2200">
        <v>1950</v>
      </c>
      <c r="AG2200" t="s">
        <v>143</v>
      </c>
    </row>
    <row r="2201" spans="1:34" x14ac:dyDescent="0.35">
      <c r="A2201" t="s">
        <v>154</v>
      </c>
      <c r="B2201" t="s">
        <v>41</v>
      </c>
      <c r="C2201" t="s">
        <v>32</v>
      </c>
      <c r="D2201">
        <v>3053</v>
      </c>
      <c r="E2201">
        <v>3259</v>
      </c>
      <c r="F2201" t="s">
        <v>42</v>
      </c>
      <c r="G2201" s="1">
        <v>0.93679040000000002</v>
      </c>
      <c r="J2201" t="s">
        <v>487</v>
      </c>
      <c r="K2201" t="s">
        <v>41</v>
      </c>
      <c r="L2201" t="s">
        <v>26</v>
      </c>
      <c r="M2201">
        <v>1</v>
      </c>
      <c r="N2201">
        <v>1368</v>
      </c>
      <c r="O2201" t="s">
        <v>143</v>
      </c>
      <c r="P2201" s="1">
        <v>7.3099999999999999E-4</v>
      </c>
      <c r="S2201" t="s">
        <v>485</v>
      </c>
      <c r="T2201" t="s">
        <v>41</v>
      </c>
      <c r="U2201" t="s">
        <v>703</v>
      </c>
      <c r="V2201">
        <v>5868</v>
      </c>
      <c r="W2201">
        <v>13189</v>
      </c>
      <c r="X2201" t="s">
        <v>143</v>
      </c>
      <c r="Y2201" s="1">
        <v>0.44491619999999998</v>
      </c>
      <c r="AB2201" t="s">
        <v>486</v>
      </c>
      <c r="AC2201" t="s">
        <v>41</v>
      </c>
      <c r="AD2201" t="s">
        <v>32</v>
      </c>
      <c r="AE2201">
        <v>3059</v>
      </c>
      <c r="AF2201">
        <v>7589</v>
      </c>
      <c r="AG2201" t="s">
        <v>143</v>
      </c>
      <c r="AH2201" s="1">
        <v>0.40308339999999998</v>
      </c>
    </row>
    <row r="2202" spans="1:34" x14ac:dyDescent="0.35">
      <c r="A2202" t="s">
        <v>155</v>
      </c>
      <c r="B2202" t="s">
        <v>41</v>
      </c>
      <c r="C2202" t="s">
        <v>32</v>
      </c>
      <c r="D2202">
        <v>12578</v>
      </c>
      <c r="E2202">
        <v>13104</v>
      </c>
      <c r="F2202" t="s">
        <v>42</v>
      </c>
      <c r="G2202" s="1">
        <v>0.95985960000000004</v>
      </c>
      <c r="J2202" t="s">
        <v>488</v>
      </c>
      <c r="K2202" t="s">
        <v>41</v>
      </c>
      <c r="L2202" t="s">
        <v>32</v>
      </c>
      <c r="M2202">
        <v>6896</v>
      </c>
      <c r="N2202">
        <v>7094</v>
      </c>
      <c r="O2202" t="s">
        <v>143</v>
      </c>
      <c r="P2202" s="1">
        <v>0.97208910000000004</v>
      </c>
      <c r="S2202" t="s">
        <v>485</v>
      </c>
      <c r="T2202" t="s">
        <v>41</v>
      </c>
      <c r="U2202" t="s">
        <v>28</v>
      </c>
      <c r="V2202">
        <v>269</v>
      </c>
      <c r="W2202">
        <v>1887</v>
      </c>
      <c r="X2202" t="s">
        <v>143</v>
      </c>
      <c r="Y2202" s="1">
        <v>0.14255429999999999</v>
      </c>
      <c r="AB2202" t="s">
        <v>486</v>
      </c>
      <c r="AC2202" t="s">
        <v>41</v>
      </c>
      <c r="AD2202" t="s">
        <v>703</v>
      </c>
      <c r="AE2202">
        <v>481</v>
      </c>
      <c r="AF2202">
        <v>14059</v>
      </c>
      <c r="AG2202" t="s">
        <v>143</v>
      </c>
      <c r="AH2202" s="1">
        <v>3.4213E-2</v>
      </c>
    </row>
    <row r="2203" spans="1:34" x14ac:dyDescent="0.35">
      <c r="A2203" t="s">
        <v>156</v>
      </c>
      <c r="B2203" t="s">
        <v>57</v>
      </c>
      <c r="C2203" t="s">
        <v>32</v>
      </c>
      <c r="D2203">
        <v>3259</v>
      </c>
      <c r="E2203">
        <v>3782</v>
      </c>
      <c r="F2203" t="s">
        <v>42</v>
      </c>
      <c r="G2203" s="1">
        <v>0.86171330000000002</v>
      </c>
      <c r="J2203" t="s">
        <v>488</v>
      </c>
      <c r="K2203" t="s">
        <v>41</v>
      </c>
      <c r="L2203" t="s">
        <v>703</v>
      </c>
      <c r="M2203">
        <v>10961</v>
      </c>
      <c r="N2203">
        <v>14335</v>
      </c>
      <c r="O2203" t="s">
        <v>143</v>
      </c>
      <c r="P2203" s="1">
        <v>0.76463199999999998</v>
      </c>
      <c r="S2203" t="s">
        <v>485</v>
      </c>
      <c r="T2203" t="s">
        <v>41</v>
      </c>
      <c r="U2203" t="s">
        <v>27</v>
      </c>
      <c r="V2203">
        <v>1</v>
      </c>
      <c r="W2203">
        <v>1950</v>
      </c>
      <c r="X2203" t="s">
        <v>143</v>
      </c>
      <c r="Y2203" s="1">
        <v>5.128E-4</v>
      </c>
      <c r="AB2203" t="s">
        <v>486</v>
      </c>
      <c r="AC2203" t="s">
        <v>41</v>
      </c>
      <c r="AD2203" t="s">
        <v>26</v>
      </c>
      <c r="AF2203">
        <v>1179</v>
      </c>
      <c r="AG2203" t="s">
        <v>143</v>
      </c>
    </row>
    <row r="2204" spans="1:34" x14ac:dyDescent="0.35">
      <c r="A2204" t="s">
        <v>157</v>
      </c>
      <c r="B2204" t="s">
        <v>57</v>
      </c>
      <c r="C2204" t="s">
        <v>32</v>
      </c>
      <c r="D2204">
        <v>7747</v>
      </c>
      <c r="E2204">
        <v>8363</v>
      </c>
      <c r="F2204" t="s">
        <v>42</v>
      </c>
      <c r="G2204" s="1">
        <v>0.9263422</v>
      </c>
      <c r="J2204" t="s">
        <v>488</v>
      </c>
      <c r="K2204" t="s">
        <v>41</v>
      </c>
      <c r="L2204" t="s">
        <v>28</v>
      </c>
      <c r="M2204">
        <v>950</v>
      </c>
      <c r="N2204">
        <v>1537</v>
      </c>
      <c r="O2204" t="s">
        <v>143</v>
      </c>
      <c r="P2204" s="1">
        <v>0.61808719999999995</v>
      </c>
      <c r="S2204" t="s">
        <v>485</v>
      </c>
      <c r="T2204" t="s">
        <v>41</v>
      </c>
      <c r="U2204" t="s">
        <v>26</v>
      </c>
      <c r="W2204">
        <v>1123</v>
      </c>
      <c r="X2204" t="s">
        <v>143</v>
      </c>
      <c r="AB2204" t="s">
        <v>486</v>
      </c>
      <c r="AC2204" t="s">
        <v>41</v>
      </c>
      <c r="AD2204" t="s">
        <v>28</v>
      </c>
      <c r="AF2204">
        <v>1898</v>
      </c>
      <c r="AG2204" t="s">
        <v>143</v>
      </c>
    </row>
    <row r="2205" spans="1:34" x14ac:dyDescent="0.35">
      <c r="A2205" t="s">
        <v>158</v>
      </c>
      <c r="B2205" t="s">
        <v>70</v>
      </c>
      <c r="C2205" t="s">
        <v>32</v>
      </c>
      <c r="D2205">
        <v>10145</v>
      </c>
      <c r="E2205">
        <v>10820</v>
      </c>
      <c r="F2205" t="s">
        <v>42</v>
      </c>
      <c r="G2205" s="1">
        <v>0.93761550000000005</v>
      </c>
      <c r="J2205" t="s">
        <v>488</v>
      </c>
      <c r="K2205" t="s">
        <v>41</v>
      </c>
      <c r="L2205" t="s">
        <v>27</v>
      </c>
      <c r="M2205">
        <v>432</v>
      </c>
      <c r="N2205">
        <v>1695</v>
      </c>
      <c r="O2205" t="s">
        <v>143</v>
      </c>
      <c r="P2205" s="1">
        <v>0.25486730000000002</v>
      </c>
      <c r="S2205" t="s">
        <v>486</v>
      </c>
      <c r="T2205" t="s">
        <v>41</v>
      </c>
      <c r="U2205" t="s">
        <v>32</v>
      </c>
      <c r="V2205">
        <v>5899</v>
      </c>
      <c r="W2205">
        <v>7589</v>
      </c>
      <c r="X2205" t="s">
        <v>143</v>
      </c>
      <c r="Y2205" s="1">
        <v>0.77730920000000003</v>
      </c>
      <c r="AB2205" t="s">
        <v>486</v>
      </c>
      <c r="AC2205" t="s">
        <v>41</v>
      </c>
      <c r="AD2205" t="s">
        <v>27</v>
      </c>
      <c r="AF2205">
        <v>2081</v>
      </c>
      <c r="AG2205" t="s">
        <v>143</v>
      </c>
    </row>
    <row r="2206" spans="1:34" x14ac:dyDescent="0.35">
      <c r="A2206" t="s">
        <v>159</v>
      </c>
      <c r="B2206" t="s">
        <v>70</v>
      </c>
      <c r="C2206" t="s">
        <v>32</v>
      </c>
      <c r="D2206">
        <v>9349</v>
      </c>
      <c r="E2206">
        <v>10794</v>
      </c>
      <c r="F2206" t="s">
        <v>42</v>
      </c>
      <c r="G2206" s="1">
        <v>0.86612929999999999</v>
      </c>
      <c r="J2206" t="s">
        <v>488</v>
      </c>
      <c r="K2206" t="s">
        <v>41</v>
      </c>
      <c r="L2206" t="s">
        <v>26</v>
      </c>
      <c r="N2206">
        <v>1168</v>
      </c>
      <c r="O2206" t="s">
        <v>143</v>
      </c>
      <c r="S2206" t="s">
        <v>486</v>
      </c>
      <c r="T2206" t="s">
        <v>41</v>
      </c>
      <c r="U2206" t="s">
        <v>703</v>
      </c>
      <c r="V2206">
        <v>5832</v>
      </c>
      <c r="W2206">
        <v>14059</v>
      </c>
      <c r="X2206" t="s">
        <v>143</v>
      </c>
      <c r="Y2206" s="1">
        <v>0.4148232</v>
      </c>
      <c r="AB2206" t="s">
        <v>487</v>
      </c>
      <c r="AC2206" t="s">
        <v>41</v>
      </c>
      <c r="AD2206" t="s">
        <v>32</v>
      </c>
      <c r="AE2206">
        <v>3785</v>
      </c>
      <c r="AF2206">
        <v>7759</v>
      </c>
      <c r="AG2206" t="s">
        <v>143</v>
      </c>
      <c r="AH2206" s="1">
        <v>0.48782059999999999</v>
      </c>
    </row>
    <row r="2207" spans="1:34" x14ac:dyDescent="0.35">
      <c r="A2207" t="s">
        <v>160</v>
      </c>
      <c r="B2207" t="s">
        <v>70</v>
      </c>
      <c r="C2207" t="s">
        <v>32</v>
      </c>
      <c r="D2207">
        <v>12471</v>
      </c>
      <c r="E2207">
        <v>13308</v>
      </c>
      <c r="F2207" t="s">
        <v>42</v>
      </c>
      <c r="G2207" s="1">
        <v>0.93710550000000004</v>
      </c>
      <c r="J2207" t="s">
        <v>489</v>
      </c>
      <c r="K2207" t="s">
        <v>41</v>
      </c>
      <c r="L2207" t="s">
        <v>32</v>
      </c>
      <c r="M2207">
        <v>4120</v>
      </c>
      <c r="N2207">
        <v>4251</v>
      </c>
      <c r="O2207" t="s">
        <v>143</v>
      </c>
      <c r="P2207" s="1">
        <v>0.96918369999999998</v>
      </c>
      <c r="S2207" t="s">
        <v>486</v>
      </c>
      <c r="T2207" t="s">
        <v>41</v>
      </c>
      <c r="U2207" t="s">
        <v>28</v>
      </c>
      <c r="V2207">
        <v>248</v>
      </c>
      <c r="W2207">
        <v>1898</v>
      </c>
      <c r="X2207" t="s">
        <v>143</v>
      </c>
      <c r="Y2207" s="1">
        <v>0.1306639</v>
      </c>
      <c r="AB2207" t="s">
        <v>487</v>
      </c>
      <c r="AC2207" t="s">
        <v>41</v>
      </c>
      <c r="AD2207" t="s">
        <v>703</v>
      </c>
      <c r="AE2207">
        <v>692</v>
      </c>
      <c r="AF2207">
        <v>15556</v>
      </c>
      <c r="AG2207" t="s">
        <v>143</v>
      </c>
      <c r="AH2207" s="1">
        <v>4.44844E-2</v>
      </c>
    </row>
    <row r="2208" spans="1:34" x14ac:dyDescent="0.35">
      <c r="A2208" t="s">
        <v>161</v>
      </c>
      <c r="B2208" t="s">
        <v>41</v>
      </c>
      <c r="C2208" t="s">
        <v>32</v>
      </c>
      <c r="D2208">
        <v>4486</v>
      </c>
      <c r="E2208">
        <v>4786</v>
      </c>
      <c r="F2208" t="s">
        <v>42</v>
      </c>
      <c r="G2208" s="1">
        <v>0.93731719999999996</v>
      </c>
      <c r="J2208" t="s">
        <v>489</v>
      </c>
      <c r="K2208" t="s">
        <v>41</v>
      </c>
      <c r="L2208" t="s">
        <v>703</v>
      </c>
      <c r="M2208">
        <v>4913</v>
      </c>
      <c r="N2208">
        <v>5638</v>
      </c>
      <c r="O2208" t="s">
        <v>143</v>
      </c>
      <c r="P2208" s="1">
        <v>0.87140830000000002</v>
      </c>
      <c r="S2208" t="s">
        <v>486</v>
      </c>
      <c r="T2208" t="s">
        <v>41</v>
      </c>
      <c r="U2208" t="s">
        <v>27</v>
      </c>
      <c r="V2208">
        <v>1</v>
      </c>
      <c r="W2208">
        <v>2081</v>
      </c>
      <c r="X2208" t="s">
        <v>143</v>
      </c>
      <c r="Y2208" s="1">
        <v>4.8050000000000002E-4</v>
      </c>
      <c r="AB2208" t="s">
        <v>487</v>
      </c>
      <c r="AC2208" t="s">
        <v>41</v>
      </c>
      <c r="AD2208" t="s">
        <v>28</v>
      </c>
      <c r="AE2208">
        <v>2</v>
      </c>
      <c r="AF2208">
        <v>2223</v>
      </c>
      <c r="AG2208" t="s">
        <v>143</v>
      </c>
      <c r="AH2208" s="1">
        <v>8.9970000000000002E-4</v>
      </c>
    </row>
    <row r="2209" spans="1:34" x14ac:dyDescent="0.35">
      <c r="A2209" t="s">
        <v>162</v>
      </c>
      <c r="B2209" t="s">
        <v>70</v>
      </c>
      <c r="C2209" t="s">
        <v>32</v>
      </c>
      <c r="D2209">
        <v>4318</v>
      </c>
      <c r="E2209">
        <v>5211</v>
      </c>
      <c r="F2209" t="s">
        <v>42</v>
      </c>
      <c r="G2209" s="1">
        <v>0.82863180000000003</v>
      </c>
      <c r="J2209" t="s">
        <v>489</v>
      </c>
      <c r="K2209" t="s">
        <v>41</v>
      </c>
      <c r="L2209" t="s">
        <v>28</v>
      </c>
      <c r="M2209">
        <v>567</v>
      </c>
      <c r="N2209">
        <v>758</v>
      </c>
      <c r="O2209" t="s">
        <v>143</v>
      </c>
      <c r="P2209" s="1">
        <v>0.74802109999999999</v>
      </c>
      <c r="S2209" t="s">
        <v>486</v>
      </c>
      <c r="T2209" t="s">
        <v>41</v>
      </c>
      <c r="U2209" t="s">
        <v>26</v>
      </c>
      <c r="W2209">
        <v>1179</v>
      </c>
      <c r="X2209" t="s">
        <v>143</v>
      </c>
      <c r="AB2209" t="s">
        <v>487</v>
      </c>
      <c r="AC2209" t="s">
        <v>41</v>
      </c>
      <c r="AD2209" t="s">
        <v>26</v>
      </c>
      <c r="AF2209">
        <v>1368</v>
      </c>
      <c r="AG2209" t="s">
        <v>143</v>
      </c>
    </row>
    <row r="2210" spans="1:34" x14ac:dyDescent="0.35">
      <c r="A2210" t="s">
        <v>163</v>
      </c>
      <c r="B2210" t="s">
        <v>41</v>
      </c>
      <c r="C2210" t="s">
        <v>32</v>
      </c>
      <c r="D2210">
        <v>532</v>
      </c>
      <c r="E2210">
        <v>703</v>
      </c>
      <c r="F2210" t="s">
        <v>42</v>
      </c>
      <c r="G2210" s="1">
        <v>0.75675680000000001</v>
      </c>
      <c r="J2210" t="s">
        <v>489</v>
      </c>
      <c r="K2210" t="s">
        <v>41</v>
      </c>
      <c r="L2210" t="s">
        <v>27</v>
      </c>
      <c r="M2210">
        <v>325</v>
      </c>
      <c r="N2210">
        <v>775</v>
      </c>
      <c r="O2210" t="s">
        <v>143</v>
      </c>
      <c r="P2210" s="1">
        <v>0.41935480000000003</v>
      </c>
      <c r="S2210" t="s">
        <v>487</v>
      </c>
      <c r="T2210" t="s">
        <v>41</v>
      </c>
      <c r="U2210" t="s">
        <v>32</v>
      </c>
      <c r="V2210">
        <v>6646</v>
      </c>
      <c r="W2210">
        <v>7759</v>
      </c>
      <c r="X2210" t="s">
        <v>143</v>
      </c>
      <c r="Y2210" s="1">
        <v>0.85655369999999997</v>
      </c>
      <c r="AB2210" t="s">
        <v>487</v>
      </c>
      <c r="AC2210" t="s">
        <v>41</v>
      </c>
      <c r="AD2210" t="s">
        <v>27</v>
      </c>
      <c r="AF2210">
        <v>2435</v>
      </c>
      <c r="AG2210" t="s">
        <v>143</v>
      </c>
    </row>
    <row r="2211" spans="1:34" x14ac:dyDescent="0.35">
      <c r="A2211" t="s">
        <v>164</v>
      </c>
      <c r="B2211" t="s">
        <v>70</v>
      </c>
      <c r="C2211" t="s">
        <v>32</v>
      </c>
      <c r="D2211">
        <v>4085</v>
      </c>
      <c r="E2211">
        <v>4681</v>
      </c>
      <c r="F2211" t="s">
        <v>42</v>
      </c>
      <c r="G2211" s="1">
        <v>0.87267680000000003</v>
      </c>
      <c r="J2211" t="s">
        <v>489</v>
      </c>
      <c r="K2211" t="s">
        <v>41</v>
      </c>
      <c r="L2211" t="s">
        <v>26</v>
      </c>
      <c r="N2211">
        <v>441</v>
      </c>
      <c r="O2211" t="s">
        <v>143</v>
      </c>
      <c r="S2211" t="s">
        <v>487</v>
      </c>
      <c r="T2211" t="s">
        <v>41</v>
      </c>
      <c r="U2211" t="s">
        <v>703</v>
      </c>
      <c r="V2211">
        <v>7458</v>
      </c>
      <c r="W2211">
        <v>15556</v>
      </c>
      <c r="X2211" t="s">
        <v>143</v>
      </c>
      <c r="Y2211" s="1">
        <v>0.4794292</v>
      </c>
      <c r="AB2211" t="s">
        <v>488</v>
      </c>
      <c r="AC2211" t="s">
        <v>41</v>
      </c>
      <c r="AD2211" t="s">
        <v>32</v>
      </c>
      <c r="AE2211">
        <v>2946</v>
      </c>
      <c r="AF2211">
        <v>7094</v>
      </c>
      <c r="AG2211" t="s">
        <v>143</v>
      </c>
      <c r="AH2211" s="1">
        <v>0.4152805</v>
      </c>
    </row>
    <row r="2212" spans="1:34" x14ac:dyDescent="0.35">
      <c r="A2212" t="s">
        <v>165</v>
      </c>
      <c r="B2212" t="s">
        <v>41</v>
      </c>
      <c r="C2212" t="s">
        <v>32</v>
      </c>
      <c r="D2212">
        <v>5144</v>
      </c>
      <c r="E2212">
        <v>5893</v>
      </c>
      <c r="F2212" t="s">
        <v>143</v>
      </c>
      <c r="G2212" s="1">
        <v>0.87290009999999996</v>
      </c>
      <c r="J2212" t="s">
        <v>490</v>
      </c>
      <c r="K2212" t="s">
        <v>41</v>
      </c>
      <c r="L2212" t="s">
        <v>32</v>
      </c>
      <c r="M2212">
        <v>1405</v>
      </c>
      <c r="N2212">
        <v>1457</v>
      </c>
      <c r="O2212" t="s">
        <v>143</v>
      </c>
      <c r="P2212" s="1">
        <v>0.96431020000000001</v>
      </c>
      <c r="S2212" t="s">
        <v>487</v>
      </c>
      <c r="T2212" t="s">
        <v>41</v>
      </c>
      <c r="U2212" t="s">
        <v>28</v>
      </c>
      <c r="V2212">
        <v>288</v>
      </c>
      <c r="W2212">
        <v>2223</v>
      </c>
      <c r="X2212" t="s">
        <v>143</v>
      </c>
      <c r="Y2212" s="1">
        <v>0.12955469999999999</v>
      </c>
      <c r="AB2212" t="s">
        <v>488</v>
      </c>
      <c r="AC2212" t="s">
        <v>41</v>
      </c>
      <c r="AD2212" t="s">
        <v>703</v>
      </c>
      <c r="AE2212">
        <v>457</v>
      </c>
      <c r="AF2212">
        <v>14335</v>
      </c>
      <c r="AG2212" t="s">
        <v>143</v>
      </c>
      <c r="AH2212" s="1">
        <v>3.1879999999999999E-2</v>
      </c>
    </row>
    <row r="2213" spans="1:34" x14ac:dyDescent="0.35">
      <c r="A2213" t="s">
        <v>166</v>
      </c>
      <c r="B2213" t="s">
        <v>41</v>
      </c>
      <c r="C2213" t="s">
        <v>32</v>
      </c>
      <c r="D2213">
        <v>5290</v>
      </c>
      <c r="E2213">
        <v>5381</v>
      </c>
      <c r="F2213" t="s">
        <v>143</v>
      </c>
      <c r="G2213" s="1">
        <v>0.98308870000000004</v>
      </c>
      <c r="J2213" t="s">
        <v>490</v>
      </c>
      <c r="K2213" t="s">
        <v>41</v>
      </c>
      <c r="L2213" t="s">
        <v>703</v>
      </c>
      <c r="M2213">
        <v>724</v>
      </c>
      <c r="N2213">
        <v>857</v>
      </c>
      <c r="O2213" t="s">
        <v>143</v>
      </c>
      <c r="P2213" s="1">
        <v>0.84480739999999999</v>
      </c>
      <c r="S2213" t="s">
        <v>487</v>
      </c>
      <c r="T2213" t="s">
        <v>41</v>
      </c>
      <c r="U2213" t="s">
        <v>27</v>
      </c>
      <c r="V2213">
        <v>1</v>
      </c>
      <c r="W2213">
        <v>2435</v>
      </c>
      <c r="X2213" t="s">
        <v>143</v>
      </c>
      <c r="Y2213" s="1">
        <v>4.1070000000000001E-4</v>
      </c>
      <c r="AB2213" t="s">
        <v>488</v>
      </c>
      <c r="AC2213" t="s">
        <v>41</v>
      </c>
      <c r="AD2213" t="s">
        <v>28</v>
      </c>
      <c r="AE2213">
        <v>1</v>
      </c>
      <c r="AF2213">
        <v>1537</v>
      </c>
      <c r="AG2213" t="s">
        <v>143</v>
      </c>
      <c r="AH2213" s="1">
        <v>6.5059999999999998E-4</v>
      </c>
    </row>
    <row r="2214" spans="1:34" x14ac:dyDescent="0.35">
      <c r="A2214" t="s">
        <v>167</v>
      </c>
      <c r="B2214" t="s">
        <v>41</v>
      </c>
      <c r="C2214" t="s">
        <v>32</v>
      </c>
      <c r="D2214">
        <v>7824</v>
      </c>
      <c r="E2214">
        <v>8804</v>
      </c>
      <c r="F2214" t="s">
        <v>143</v>
      </c>
      <c r="G2214" s="1">
        <v>0.888687</v>
      </c>
      <c r="J2214" t="s">
        <v>490</v>
      </c>
      <c r="K2214" t="s">
        <v>41</v>
      </c>
      <c r="L2214" t="s">
        <v>28</v>
      </c>
      <c r="M2214">
        <v>82</v>
      </c>
      <c r="N2214">
        <v>103</v>
      </c>
      <c r="O2214" t="s">
        <v>143</v>
      </c>
      <c r="P2214" s="1">
        <v>0.7961165</v>
      </c>
      <c r="S2214" t="s">
        <v>487</v>
      </c>
      <c r="T2214" t="s">
        <v>41</v>
      </c>
      <c r="U2214" t="s">
        <v>26</v>
      </c>
      <c r="W2214">
        <v>1368</v>
      </c>
      <c r="X2214" t="s">
        <v>143</v>
      </c>
      <c r="AB2214" t="s">
        <v>488</v>
      </c>
      <c r="AC2214" t="s">
        <v>41</v>
      </c>
      <c r="AD2214" t="s">
        <v>26</v>
      </c>
      <c r="AF2214">
        <v>1168</v>
      </c>
      <c r="AG2214" t="s">
        <v>143</v>
      </c>
    </row>
    <row r="2215" spans="1:34" x14ac:dyDescent="0.35">
      <c r="A2215" t="s">
        <v>168</v>
      </c>
      <c r="B2215" t="s">
        <v>41</v>
      </c>
      <c r="C2215" t="s">
        <v>32</v>
      </c>
      <c r="D2215">
        <v>6588</v>
      </c>
      <c r="E2215">
        <v>7246</v>
      </c>
      <c r="F2215" t="s">
        <v>143</v>
      </c>
      <c r="G2215" s="1">
        <v>0.90919130000000004</v>
      </c>
      <c r="J2215" t="s">
        <v>490</v>
      </c>
      <c r="K2215" t="s">
        <v>41</v>
      </c>
      <c r="L2215" t="s">
        <v>27</v>
      </c>
      <c r="M2215">
        <v>65</v>
      </c>
      <c r="N2215">
        <v>108</v>
      </c>
      <c r="O2215" t="s">
        <v>143</v>
      </c>
      <c r="P2215" s="1">
        <v>0.6018519</v>
      </c>
      <c r="S2215" t="s">
        <v>488</v>
      </c>
      <c r="T2215" t="s">
        <v>41</v>
      </c>
      <c r="U2215" t="s">
        <v>32</v>
      </c>
      <c r="V2215">
        <v>5962</v>
      </c>
      <c r="W2215">
        <v>7094</v>
      </c>
      <c r="X2215" t="s">
        <v>143</v>
      </c>
      <c r="Y2215" s="1">
        <v>0.84042850000000002</v>
      </c>
      <c r="AB2215" t="s">
        <v>488</v>
      </c>
      <c r="AC2215" t="s">
        <v>41</v>
      </c>
      <c r="AD2215" t="s">
        <v>27</v>
      </c>
      <c r="AF2215">
        <v>1695</v>
      </c>
      <c r="AG2215" t="s">
        <v>143</v>
      </c>
    </row>
    <row r="2216" spans="1:34" x14ac:dyDescent="0.35">
      <c r="A2216" t="s">
        <v>169</v>
      </c>
      <c r="B2216" t="s">
        <v>41</v>
      </c>
      <c r="C2216" t="s">
        <v>32</v>
      </c>
      <c r="D2216">
        <v>4799</v>
      </c>
      <c r="E2216">
        <v>5212</v>
      </c>
      <c r="F2216" t="s">
        <v>143</v>
      </c>
      <c r="G2216" s="1">
        <v>0.92075980000000002</v>
      </c>
      <c r="J2216" t="s">
        <v>490</v>
      </c>
      <c r="K2216" t="s">
        <v>41</v>
      </c>
      <c r="L2216" t="s">
        <v>26</v>
      </c>
      <c r="N2216">
        <v>54</v>
      </c>
      <c r="O2216" t="s">
        <v>143</v>
      </c>
      <c r="S2216" t="s">
        <v>488</v>
      </c>
      <c r="T2216" t="s">
        <v>41</v>
      </c>
      <c r="U2216" t="s">
        <v>703</v>
      </c>
      <c r="V2216">
        <v>5237</v>
      </c>
      <c r="W2216">
        <v>14335</v>
      </c>
      <c r="X2216" t="s">
        <v>143</v>
      </c>
      <c r="Y2216" s="1">
        <v>0.36532959999999998</v>
      </c>
      <c r="AB2216" t="s">
        <v>489</v>
      </c>
      <c r="AC2216" t="s">
        <v>41</v>
      </c>
      <c r="AD2216" t="s">
        <v>32</v>
      </c>
      <c r="AE2216">
        <v>2196</v>
      </c>
      <c r="AF2216">
        <v>4251</v>
      </c>
      <c r="AG2216" t="s">
        <v>143</v>
      </c>
      <c r="AH2216" s="1">
        <v>0.5165843</v>
      </c>
    </row>
    <row r="2217" spans="1:34" x14ac:dyDescent="0.35">
      <c r="A2217" t="s">
        <v>170</v>
      </c>
      <c r="B2217" t="s">
        <v>41</v>
      </c>
      <c r="C2217" t="s">
        <v>32</v>
      </c>
      <c r="D2217">
        <v>9158</v>
      </c>
      <c r="E2217">
        <v>10212</v>
      </c>
      <c r="F2217" t="s">
        <v>143</v>
      </c>
      <c r="G2217" s="1">
        <v>0.89678809999999998</v>
      </c>
      <c r="J2217" t="s">
        <v>491</v>
      </c>
      <c r="K2217" t="s">
        <v>41</v>
      </c>
      <c r="L2217" t="s">
        <v>32</v>
      </c>
      <c r="M2217">
        <v>421</v>
      </c>
      <c r="N2217">
        <v>438</v>
      </c>
      <c r="O2217" t="s">
        <v>143</v>
      </c>
      <c r="P2217" s="1">
        <v>0.96118720000000002</v>
      </c>
      <c r="S2217" t="s">
        <v>488</v>
      </c>
      <c r="T2217" t="s">
        <v>41</v>
      </c>
      <c r="U2217" t="s">
        <v>28</v>
      </c>
      <c r="V2217">
        <v>117</v>
      </c>
      <c r="W2217">
        <v>1537</v>
      </c>
      <c r="X2217" t="s">
        <v>143</v>
      </c>
      <c r="Y2217" s="1">
        <v>7.6122300000000004E-2</v>
      </c>
      <c r="AB2217" t="s">
        <v>489</v>
      </c>
      <c r="AC2217" t="s">
        <v>41</v>
      </c>
      <c r="AD2217" t="s">
        <v>703</v>
      </c>
      <c r="AE2217">
        <v>333</v>
      </c>
      <c r="AF2217">
        <v>5638</v>
      </c>
      <c r="AG2217" t="s">
        <v>143</v>
      </c>
      <c r="AH2217" s="1">
        <v>5.9063499999999998E-2</v>
      </c>
    </row>
    <row r="2218" spans="1:34" x14ac:dyDescent="0.35">
      <c r="A2218" t="s">
        <v>171</v>
      </c>
      <c r="B2218" t="s">
        <v>41</v>
      </c>
      <c r="C2218" t="s">
        <v>32</v>
      </c>
      <c r="D2218">
        <v>10323</v>
      </c>
      <c r="E2218">
        <v>11082</v>
      </c>
      <c r="F2218" t="s">
        <v>143</v>
      </c>
      <c r="G2218" s="1">
        <v>0.93151059999999997</v>
      </c>
      <c r="J2218" t="s">
        <v>491</v>
      </c>
      <c r="K2218" t="s">
        <v>41</v>
      </c>
      <c r="L2218" t="s">
        <v>703</v>
      </c>
      <c r="M2218">
        <v>443</v>
      </c>
      <c r="N2218">
        <v>524</v>
      </c>
      <c r="O2218" t="s">
        <v>143</v>
      </c>
      <c r="P2218" s="1">
        <v>0.84541980000000005</v>
      </c>
      <c r="S2218" t="s">
        <v>488</v>
      </c>
      <c r="T2218" t="s">
        <v>41</v>
      </c>
      <c r="U2218" t="s">
        <v>27</v>
      </c>
      <c r="V2218">
        <v>1</v>
      </c>
      <c r="W2218">
        <v>1695</v>
      </c>
      <c r="X2218" t="s">
        <v>143</v>
      </c>
      <c r="Y2218" s="1">
        <v>5.9000000000000003E-4</v>
      </c>
      <c r="AB2218" t="s">
        <v>489</v>
      </c>
      <c r="AC2218" t="s">
        <v>41</v>
      </c>
      <c r="AD2218" t="s">
        <v>26</v>
      </c>
      <c r="AF2218">
        <v>441</v>
      </c>
      <c r="AG2218" t="s">
        <v>143</v>
      </c>
    </row>
    <row r="2219" spans="1:34" x14ac:dyDescent="0.35">
      <c r="A2219" t="s">
        <v>172</v>
      </c>
      <c r="B2219" t="s">
        <v>41</v>
      </c>
      <c r="C2219" t="s">
        <v>32</v>
      </c>
      <c r="D2219">
        <v>3513</v>
      </c>
      <c r="E2219">
        <v>3855</v>
      </c>
      <c r="F2219" t="s">
        <v>143</v>
      </c>
      <c r="G2219" s="1">
        <v>0.91128399999999998</v>
      </c>
      <c r="J2219" t="s">
        <v>491</v>
      </c>
      <c r="K2219" t="s">
        <v>41</v>
      </c>
      <c r="L2219" t="s">
        <v>28</v>
      </c>
      <c r="M2219">
        <v>57</v>
      </c>
      <c r="N2219">
        <v>75</v>
      </c>
      <c r="O2219" t="s">
        <v>143</v>
      </c>
      <c r="P2219" s="1">
        <v>0.76</v>
      </c>
      <c r="S2219" t="s">
        <v>488</v>
      </c>
      <c r="T2219" t="s">
        <v>41</v>
      </c>
      <c r="U2219" t="s">
        <v>26</v>
      </c>
      <c r="W2219">
        <v>1168</v>
      </c>
      <c r="X2219" t="s">
        <v>143</v>
      </c>
      <c r="AB2219" t="s">
        <v>489</v>
      </c>
      <c r="AC2219" t="s">
        <v>41</v>
      </c>
      <c r="AD2219" t="s">
        <v>28</v>
      </c>
      <c r="AF2219">
        <v>758</v>
      </c>
      <c r="AG2219" t="s">
        <v>143</v>
      </c>
    </row>
    <row r="2220" spans="1:34" x14ac:dyDescent="0.35">
      <c r="A2220" t="s">
        <v>173</v>
      </c>
      <c r="B2220" t="s">
        <v>41</v>
      </c>
      <c r="C2220" t="s">
        <v>32</v>
      </c>
      <c r="D2220">
        <v>5921</v>
      </c>
      <c r="E2220">
        <v>5867</v>
      </c>
      <c r="F2220" t="s">
        <v>143</v>
      </c>
      <c r="G2220" s="1">
        <v>1</v>
      </c>
      <c r="J2220" t="s">
        <v>491</v>
      </c>
      <c r="K2220" t="s">
        <v>41</v>
      </c>
      <c r="L2220" t="s">
        <v>27</v>
      </c>
      <c r="M2220">
        <v>47</v>
      </c>
      <c r="N2220">
        <v>69</v>
      </c>
      <c r="O2220" t="s">
        <v>143</v>
      </c>
      <c r="P2220" s="1">
        <v>0.68115939999999997</v>
      </c>
      <c r="S2220" t="s">
        <v>489</v>
      </c>
      <c r="T2220" t="s">
        <v>41</v>
      </c>
      <c r="U2220" t="s">
        <v>32</v>
      </c>
      <c r="V2220">
        <v>3755</v>
      </c>
      <c r="W2220">
        <v>4251</v>
      </c>
      <c r="X2220" t="s">
        <v>143</v>
      </c>
      <c r="Y2220" s="1">
        <v>0.88332160000000004</v>
      </c>
      <c r="AB2220" t="s">
        <v>489</v>
      </c>
      <c r="AC2220" t="s">
        <v>41</v>
      </c>
      <c r="AD2220" t="s">
        <v>27</v>
      </c>
      <c r="AF2220">
        <v>775</v>
      </c>
      <c r="AG2220" t="s">
        <v>143</v>
      </c>
    </row>
    <row r="2221" spans="1:34" x14ac:dyDescent="0.35">
      <c r="A2221" t="s">
        <v>174</v>
      </c>
      <c r="B2221" t="s">
        <v>41</v>
      </c>
      <c r="C2221" t="s">
        <v>32</v>
      </c>
      <c r="D2221">
        <v>4584</v>
      </c>
      <c r="E2221">
        <v>4989</v>
      </c>
      <c r="F2221" t="s">
        <v>143</v>
      </c>
      <c r="G2221" s="1">
        <v>0.91882140000000001</v>
      </c>
      <c r="J2221" t="s">
        <v>491</v>
      </c>
      <c r="K2221" t="s">
        <v>41</v>
      </c>
      <c r="L2221" t="s">
        <v>26</v>
      </c>
      <c r="N2221">
        <v>41</v>
      </c>
      <c r="O2221" t="s">
        <v>143</v>
      </c>
      <c r="S2221" t="s">
        <v>489</v>
      </c>
      <c r="T2221" t="s">
        <v>41</v>
      </c>
      <c r="U2221" t="s">
        <v>703</v>
      </c>
      <c r="V2221">
        <v>2839</v>
      </c>
      <c r="W2221">
        <v>5638</v>
      </c>
      <c r="X2221" t="s">
        <v>143</v>
      </c>
      <c r="Y2221" s="1">
        <v>0.50354739999999998</v>
      </c>
      <c r="AB2221" t="s">
        <v>490</v>
      </c>
      <c r="AC2221" t="s">
        <v>41</v>
      </c>
      <c r="AD2221" t="s">
        <v>32</v>
      </c>
      <c r="AE2221">
        <v>819</v>
      </c>
      <c r="AF2221">
        <v>1457</v>
      </c>
      <c r="AG2221" t="s">
        <v>143</v>
      </c>
      <c r="AH2221" s="1">
        <v>0.56211390000000006</v>
      </c>
    </row>
    <row r="2222" spans="1:34" x14ac:dyDescent="0.35">
      <c r="A2222" t="s">
        <v>175</v>
      </c>
      <c r="B2222" t="s">
        <v>41</v>
      </c>
      <c r="C2222" t="s">
        <v>32</v>
      </c>
      <c r="D2222">
        <v>3145</v>
      </c>
      <c r="E2222">
        <v>3379</v>
      </c>
      <c r="F2222" t="s">
        <v>143</v>
      </c>
      <c r="G2222" s="1">
        <v>0.93074880000000004</v>
      </c>
      <c r="J2222" t="s">
        <v>492</v>
      </c>
      <c r="K2222" t="s">
        <v>41</v>
      </c>
      <c r="L2222" t="s">
        <v>32</v>
      </c>
      <c r="M2222">
        <v>4059</v>
      </c>
      <c r="N2222">
        <v>4512</v>
      </c>
      <c r="O2222" t="s">
        <v>143</v>
      </c>
      <c r="P2222" s="1">
        <v>0.89960099999999998</v>
      </c>
      <c r="S2222" t="s">
        <v>489</v>
      </c>
      <c r="T2222" t="s">
        <v>41</v>
      </c>
      <c r="U2222" t="s">
        <v>28</v>
      </c>
      <c r="V2222">
        <v>80</v>
      </c>
      <c r="W2222">
        <v>758</v>
      </c>
      <c r="X2222" t="s">
        <v>143</v>
      </c>
      <c r="Y2222" s="1">
        <v>0.10554090000000001</v>
      </c>
      <c r="AB2222" t="s">
        <v>490</v>
      </c>
      <c r="AC2222" t="s">
        <v>41</v>
      </c>
      <c r="AD2222" t="s">
        <v>703</v>
      </c>
      <c r="AE2222">
        <v>40</v>
      </c>
      <c r="AF2222">
        <v>857</v>
      </c>
      <c r="AG2222" t="s">
        <v>143</v>
      </c>
      <c r="AH2222" s="1">
        <v>4.6674399999999998E-2</v>
      </c>
    </row>
    <row r="2223" spans="1:34" x14ac:dyDescent="0.35">
      <c r="A2223" t="s">
        <v>176</v>
      </c>
      <c r="B2223" t="s">
        <v>41</v>
      </c>
      <c r="C2223" t="s">
        <v>32</v>
      </c>
      <c r="D2223">
        <v>4066</v>
      </c>
      <c r="E2223">
        <v>4519</v>
      </c>
      <c r="F2223" t="s">
        <v>143</v>
      </c>
      <c r="G2223" s="1">
        <v>0.89975660000000002</v>
      </c>
      <c r="J2223" t="s">
        <v>492</v>
      </c>
      <c r="K2223" t="s">
        <v>41</v>
      </c>
      <c r="L2223" t="s">
        <v>28</v>
      </c>
      <c r="M2223">
        <v>726</v>
      </c>
      <c r="N2223">
        <v>977</v>
      </c>
      <c r="O2223" t="s">
        <v>143</v>
      </c>
      <c r="P2223" s="1">
        <v>0.7430911</v>
      </c>
      <c r="S2223" t="s">
        <v>489</v>
      </c>
      <c r="T2223" t="s">
        <v>41</v>
      </c>
      <c r="U2223" t="s">
        <v>27</v>
      </c>
      <c r="V2223">
        <v>1</v>
      </c>
      <c r="W2223">
        <v>775</v>
      </c>
      <c r="X2223" t="s">
        <v>143</v>
      </c>
      <c r="Y2223" s="1">
        <v>1.2903000000000001E-3</v>
      </c>
      <c r="AB2223" t="s">
        <v>490</v>
      </c>
      <c r="AC2223" t="s">
        <v>41</v>
      </c>
      <c r="AD2223" t="s">
        <v>26</v>
      </c>
      <c r="AF2223">
        <v>54</v>
      </c>
      <c r="AG2223" t="s">
        <v>143</v>
      </c>
    </row>
    <row r="2224" spans="1:34" x14ac:dyDescent="0.35">
      <c r="A2224" t="s">
        <v>177</v>
      </c>
      <c r="B2224" t="s">
        <v>41</v>
      </c>
      <c r="C2224" t="s">
        <v>32</v>
      </c>
      <c r="D2224">
        <v>429</v>
      </c>
      <c r="E2224">
        <v>485</v>
      </c>
      <c r="F2224" t="s">
        <v>143</v>
      </c>
      <c r="G2224" s="1">
        <v>0.88453610000000005</v>
      </c>
      <c r="J2224" t="s">
        <v>492</v>
      </c>
      <c r="K2224" t="s">
        <v>41</v>
      </c>
      <c r="L2224" t="s">
        <v>703</v>
      </c>
      <c r="M2224">
        <v>5337</v>
      </c>
      <c r="N2224">
        <v>7313</v>
      </c>
      <c r="O2224" t="s">
        <v>143</v>
      </c>
      <c r="P2224" s="1">
        <v>0.72979620000000001</v>
      </c>
      <c r="S2224" t="s">
        <v>489</v>
      </c>
      <c r="T2224" t="s">
        <v>41</v>
      </c>
      <c r="U2224" t="s">
        <v>26</v>
      </c>
      <c r="W2224">
        <v>441</v>
      </c>
      <c r="X2224" t="s">
        <v>143</v>
      </c>
      <c r="AB2224" t="s">
        <v>490</v>
      </c>
      <c r="AC2224" t="s">
        <v>41</v>
      </c>
      <c r="AD2224" t="s">
        <v>28</v>
      </c>
      <c r="AF2224">
        <v>103</v>
      </c>
      <c r="AG2224" t="s">
        <v>143</v>
      </c>
    </row>
    <row r="2225" spans="1:34" x14ac:dyDescent="0.35">
      <c r="A2225" t="s">
        <v>178</v>
      </c>
      <c r="B2225" t="s">
        <v>41</v>
      </c>
      <c r="C2225" t="s">
        <v>32</v>
      </c>
      <c r="D2225">
        <v>6443</v>
      </c>
      <c r="E2225">
        <v>7040</v>
      </c>
      <c r="F2225" t="s">
        <v>143</v>
      </c>
      <c r="G2225" s="1">
        <v>0.91519890000000004</v>
      </c>
      <c r="J2225" t="s">
        <v>492</v>
      </c>
      <c r="K2225" t="s">
        <v>41</v>
      </c>
      <c r="L2225" t="s">
        <v>27</v>
      </c>
      <c r="M2225">
        <v>334</v>
      </c>
      <c r="N2225">
        <v>1173</v>
      </c>
      <c r="O2225" t="s">
        <v>143</v>
      </c>
      <c r="P2225" s="1">
        <v>0.28473999999999999</v>
      </c>
      <c r="S2225" t="s">
        <v>490</v>
      </c>
      <c r="T2225" t="s">
        <v>41</v>
      </c>
      <c r="U2225" t="s">
        <v>32</v>
      </c>
      <c r="V2225">
        <v>1280</v>
      </c>
      <c r="W2225">
        <v>1457</v>
      </c>
      <c r="X2225" t="s">
        <v>143</v>
      </c>
      <c r="Y2225" s="1">
        <v>0.87851749999999995</v>
      </c>
      <c r="AB2225" t="s">
        <v>490</v>
      </c>
      <c r="AC2225" t="s">
        <v>41</v>
      </c>
      <c r="AD2225" t="s">
        <v>27</v>
      </c>
      <c r="AF2225">
        <v>108</v>
      </c>
      <c r="AG2225" t="s">
        <v>143</v>
      </c>
    </row>
    <row r="2226" spans="1:34" x14ac:dyDescent="0.35">
      <c r="A2226" t="s">
        <v>179</v>
      </c>
      <c r="B2226" t="s">
        <v>41</v>
      </c>
      <c r="C2226" t="s">
        <v>32</v>
      </c>
      <c r="D2226">
        <v>9724</v>
      </c>
      <c r="E2226">
        <v>10539</v>
      </c>
      <c r="F2226" t="s">
        <v>143</v>
      </c>
      <c r="G2226" s="1">
        <v>0.92266820000000005</v>
      </c>
      <c r="J2226" t="s">
        <v>492</v>
      </c>
      <c r="K2226" t="s">
        <v>41</v>
      </c>
      <c r="L2226" t="s">
        <v>26</v>
      </c>
      <c r="N2226">
        <v>682</v>
      </c>
      <c r="O2226" t="s">
        <v>143</v>
      </c>
      <c r="S2226" t="s">
        <v>490</v>
      </c>
      <c r="T2226" t="s">
        <v>41</v>
      </c>
      <c r="U2226" t="s">
        <v>703</v>
      </c>
      <c r="V2226">
        <v>454</v>
      </c>
      <c r="W2226">
        <v>857</v>
      </c>
      <c r="X2226" t="s">
        <v>143</v>
      </c>
      <c r="Y2226" s="1">
        <v>0.52975490000000003</v>
      </c>
      <c r="AB2226" t="s">
        <v>491</v>
      </c>
      <c r="AC2226" t="s">
        <v>41</v>
      </c>
      <c r="AD2226" t="s">
        <v>32</v>
      </c>
      <c r="AE2226">
        <v>207</v>
      </c>
      <c r="AF2226">
        <v>438</v>
      </c>
      <c r="AG2226" t="s">
        <v>143</v>
      </c>
      <c r="AH2226" s="1">
        <v>0.47260269999999999</v>
      </c>
    </row>
    <row r="2227" spans="1:34" x14ac:dyDescent="0.35">
      <c r="A2227" t="s">
        <v>180</v>
      </c>
      <c r="B2227" t="s">
        <v>41</v>
      </c>
      <c r="C2227" t="s">
        <v>32</v>
      </c>
      <c r="D2227">
        <v>6011</v>
      </c>
      <c r="E2227">
        <v>6509</v>
      </c>
      <c r="F2227" t="s">
        <v>143</v>
      </c>
      <c r="G2227" s="1">
        <v>0.92349049999999999</v>
      </c>
      <c r="J2227" t="s">
        <v>493</v>
      </c>
      <c r="K2227" t="s">
        <v>41</v>
      </c>
      <c r="L2227" t="s">
        <v>32</v>
      </c>
      <c r="M2227">
        <v>6082</v>
      </c>
      <c r="N2227">
        <v>6780</v>
      </c>
      <c r="O2227" t="s">
        <v>143</v>
      </c>
      <c r="P2227" s="1">
        <v>0.89705009999999996</v>
      </c>
      <c r="S2227" t="s">
        <v>490</v>
      </c>
      <c r="T2227" t="s">
        <v>41</v>
      </c>
      <c r="U2227" t="s">
        <v>28</v>
      </c>
      <c r="V2227">
        <v>15</v>
      </c>
      <c r="W2227">
        <v>103</v>
      </c>
      <c r="X2227" t="s">
        <v>143</v>
      </c>
      <c r="Y2227" s="1">
        <v>0.14563110000000001</v>
      </c>
      <c r="AB2227" t="s">
        <v>491</v>
      </c>
      <c r="AC2227" t="s">
        <v>41</v>
      </c>
      <c r="AD2227" t="s">
        <v>703</v>
      </c>
      <c r="AE2227">
        <v>25</v>
      </c>
      <c r="AF2227">
        <v>524</v>
      </c>
      <c r="AG2227" t="s">
        <v>143</v>
      </c>
      <c r="AH2227" s="1">
        <v>4.77099E-2</v>
      </c>
    </row>
    <row r="2228" spans="1:34" x14ac:dyDescent="0.35">
      <c r="A2228" t="s">
        <v>181</v>
      </c>
      <c r="B2228" t="s">
        <v>41</v>
      </c>
      <c r="C2228" t="s">
        <v>32</v>
      </c>
      <c r="D2228">
        <v>7395</v>
      </c>
      <c r="E2228">
        <v>8179</v>
      </c>
      <c r="F2228" t="s">
        <v>143</v>
      </c>
      <c r="G2228" s="1">
        <v>0.90414479999999997</v>
      </c>
      <c r="J2228" t="s">
        <v>493</v>
      </c>
      <c r="K2228" t="s">
        <v>41</v>
      </c>
      <c r="L2228" t="s">
        <v>703</v>
      </c>
      <c r="M2228">
        <v>13818</v>
      </c>
      <c r="N2228">
        <v>19199</v>
      </c>
      <c r="O2228" t="s">
        <v>143</v>
      </c>
      <c r="P2228" s="1">
        <v>0.71972499999999995</v>
      </c>
      <c r="S2228" t="s">
        <v>490</v>
      </c>
      <c r="T2228" t="s">
        <v>41</v>
      </c>
      <c r="U2228" t="s">
        <v>26</v>
      </c>
      <c r="W2228">
        <v>54</v>
      </c>
      <c r="X2228" t="s">
        <v>143</v>
      </c>
      <c r="AB2228" t="s">
        <v>491</v>
      </c>
      <c r="AC2228" t="s">
        <v>41</v>
      </c>
      <c r="AD2228" t="s">
        <v>26</v>
      </c>
      <c r="AF2228">
        <v>41</v>
      </c>
      <c r="AG2228" t="s">
        <v>143</v>
      </c>
    </row>
    <row r="2229" spans="1:34" x14ac:dyDescent="0.35">
      <c r="A2229" t="s">
        <v>182</v>
      </c>
      <c r="B2229" t="s">
        <v>68</v>
      </c>
      <c r="C2229" t="s">
        <v>32</v>
      </c>
      <c r="D2229">
        <v>10837</v>
      </c>
      <c r="E2229">
        <v>11149</v>
      </c>
      <c r="F2229" t="s">
        <v>132</v>
      </c>
      <c r="G2229" s="1">
        <v>0.97201539999999997</v>
      </c>
      <c r="J2229" t="s">
        <v>493</v>
      </c>
      <c r="K2229" t="s">
        <v>41</v>
      </c>
      <c r="L2229" t="s">
        <v>28</v>
      </c>
      <c r="M2229">
        <v>1215</v>
      </c>
      <c r="N2229">
        <v>2338</v>
      </c>
      <c r="O2229" t="s">
        <v>143</v>
      </c>
      <c r="P2229" s="1">
        <v>0.519675</v>
      </c>
      <c r="S2229" t="s">
        <v>490</v>
      </c>
      <c r="T2229" t="s">
        <v>41</v>
      </c>
      <c r="U2229" t="s">
        <v>27</v>
      </c>
      <c r="W2229">
        <v>108</v>
      </c>
      <c r="X2229" t="s">
        <v>143</v>
      </c>
      <c r="AB2229" t="s">
        <v>491</v>
      </c>
      <c r="AC2229" t="s">
        <v>41</v>
      </c>
      <c r="AD2229" t="s">
        <v>28</v>
      </c>
      <c r="AF2229">
        <v>75</v>
      </c>
      <c r="AG2229" t="s">
        <v>143</v>
      </c>
    </row>
    <row r="2230" spans="1:34" x14ac:dyDescent="0.35">
      <c r="A2230" t="s">
        <v>183</v>
      </c>
      <c r="B2230" t="s">
        <v>68</v>
      </c>
      <c r="C2230" t="s">
        <v>32</v>
      </c>
      <c r="D2230">
        <v>17945</v>
      </c>
      <c r="E2230">
        <v>19270</v>
      </c>
      <c r="F2230" t="s">
        <v>132</v>
      </c>
      <c r="G2230" s="1">
        <v>0.93124030000000002</v>
      </c>
      <c r="J2230" t="s">
        <v>493</v>
      </c>
      <c r="K2230" t="s">
        <v>41</v>
      </c>
      <c r="L2230" t="s">
        <v>27</v>
      </c>
      <c r="M2230">
        <v>411</v>
      </c>
      <c r="N2230">
        <v>2347</v>
      </c>
      <c r="O2230" t="s">
        <v>143</v>
      </c>
      <c r="P2230" s="1">
        <v>0.1751172</v>
      </c>
      <c r="S2230" t="s">
        <v>491</v>
      </c>
      <c r="T2230" t="s">
        <v>41</v>
      </c>
      <c r="U2230" t="s">
        <v>32</v>
      </c>
      <c r="V2230">
        <v>396</v>
      </c>
      <c r="W2230">
        <v>438</v>
      </c>
      <c r="X2230" t="s">
        <v>143</v>
      </c>
      <c r="Y2230" s="1">
        <v>0.90410959999999996</v>
      </c>
      <c r="AB2230" t="s">
        <v>491</v>
      </c>
      <c r="AC2230" t="s">
        <v>41</v>
      </c>
      <c r="AD2230" t="s">
        <v>27</v>
      </c>
      <c r="AF2230">
        <v>69</v>
      </c>
      <c r="AG2230" t="s">
        <v>143</v>
      </c>
    </row>
    <row r="2231" spans="1:34" x14ac:dyDescent="0.35">
      <c r="A2231" t="s">
        <v>184</v>
      </c>
      <c r="B2231" t="s">
        <v>68</v>
      </c>
      <c r="C2231" t="s">
        <v>32</v>
      </c>
      <c r="D2231">
        <v>12805</v>
      </c>
      <c r="E2231">
        <v>14019</v>
      </c>
      <c r="F2231" t="s">
        <v>132</v>
      </c>
      <c r="G2231" s="1">
        <v>0.91340319999999997</v>
      </c>
      <c r="J2231" t="s">
        <v>493</v>
      </c>
      <c r="K2231" t="s">
        <v>41</v>
      </c>
      <c r="L2231" t="s">
        <v>26</v>
      </c>
      <c r="N2231">
        <v>1482</v>
      </c>
      <c r="O2231" t="s">
        <v>143</v>
      </c>
      <c r="S2231" t="s">
        <v>491</v>
      </c>
      <c r="T2231" t="s">
        <v>41</v>
      </c>
      <c r="U2231" t="s">
        <v>703</v>
      </c>
      <c r="V2231">
        <v>276</v>
      </c>
      <c r="W2231">
        <v>524</v>
      </c>
      <c r="X2231" t="s">
        <v>143</v>
      </c>
      <c r="Y2231" s="1">
        <v>0.52671749999999995</v>
      </c>
      <c r="AB2231" t="s">
        <v>492</v>
      </c>
      <c r="AC2231" t="s">
        <v>41</v>
      </c>
      <c r="AD2231" t="s">
        <v>32</v>
      </c>
      <c r="AE2231">
        <v>1680</v>
      </c>
      <c r="AF2231">
        <v>4512</v>
      </c>
      <c r="AG2231" t="s">
        <v>143</v>
      </c>
      <c r="AH2231" s="1">
        <v>0.37234040000000002</v>
      </c>
    </row>
    <row r="2232" spans="1:34" x14ac:dyDescent="0.35">
      <c r="A2232" t="s">
        <v>185</v>
      </c>
      <c r="B2232" t="s">
        <v>68</v>
      </c>
      <c r="C2232" t="s">
        <v>32</v>
      </c>
      <c r="D2232">
        <v>15265</v>
      </c>
      <c r="E2232">
        <v>16043</v>
      </c>
      <c r="F2232" t="s">
        <v>132</v>
      </c>
      <c r="G2232" s="1">
        <v>0.9515053</v>
      </c>
      <c r="J2232" t="s">
        <v>494</v>
      </c>
      <c r="K2232" t="s">
        <v>41</v>
      </c>
      <c r="L2232" t="s">
        <v>32</v>
      </c>
      <c r="M2232">
        <v>2809</v>
      </c>
      <c r="N2232">
        <v>3157</v>
      </c>
      <c r="O2232" t="s">
        <v>143</v>
      </c>
      <c r="P2232" s="1">
        <v>0.88976880000000003</v>
      </c>
      <c r="S2232" t="s">
        <v>491</v>
      </c>
      <c r="T2232" t="s">
        <v>41</v>
      </c>
      <c r="U2232" t="s">
        <v>28</v>
      </c>
      <c r="V2232">
        <v>11</v>
      </c>
      <c r="W2232">
        <v>75</v>
      </c>
      <c r="X2232" t="s">
        <v>143</v>
      </c>
      <c r="Y2232" s="1">
        <v>0.14666670000000001</v>
      </c>
      <c r="AB2232" t="s">
        <v>492</v>
      </c>
      <c r="AC2232" t="s">
        <v>41</v>
      </c>
      <c r="AD2232" t="s">
        <v>703</v>
      </c>
      <c r="AE2232">
        <v>292</v>
      </c>
      <c r="AF2232">
        <v>7313</v>
      </c>
      <c r="AG2232" t="s">
        <v>143</v>
      </c>
      <c r="AH2232" s="1">
        <v>3.9928900000000003E-2</v>
      </c>
    </row>
    <row r="2233" spans="1:34" x14ac:dyDescent="0.35">
      <c r="A2233" t="s">
        <v>186</v>
      </c>
      <c r="B2233" t="s">
        <v>41</v>
      </c>
      <c r="C2233" t="s">
        <v>32</v>
      </c>
      <c r="D2233">
        <v>14934</v>
      </c>
      <c r="E2233">
        <v>15720</v>
      </c>
      <c r="F2233" t="s">
        <v>42</v>
      </c>
      <c r="G2233" s="1">
        <v>0.95</v>
      </c>
      <c r="J2233" t="s">
        <v>494</v>
      </c>
      <c r="K2233" t="s">
        <v>41</v>
      </c>
      <c r="L2233" t="s">
        <v>28</v>
      </c>
      <c r="M2233">
        <v>719</v>
      </c>
      <c r="N2233">
        <v>845</v>
      </c>
      <c r="O2233" t="s">
        <v>143</v>
      </c>
      <c r="P2233" s="1">
        <v>0.85088759999999997</v>
      </c>
      <c r="S2233" t="s">
        <v>491</v>
      </c>
      <c r="T2233" t="s">
        <v>41</v>
      </c>
      <c r="U2233" t="s">
        <v>26</v>
      </c>
      <c r="W2233">
        <v>41</v>
      </c>
      <c r="X2233" t="s">
        <v>143</v>
      </c>
      <c r="AB2233" t="s">
        <v>492</v>
      </c>
      <c r="AC2233" t="s">
        <v>41</v>
      </c>
      <c r="AD2233" t="s">
        <v>26</v>
      </c>
      <c r="AF2233">
        <v>682</v>
      </c>
      <c r="AG2233" t="s">
        <v>143</v>
      </c>
    </row>
    <row r="2234" spans="1:34" x14ac:dyDescent="0.35">
      <c r="A2234" t="s">
        <v>187</v>
      </c>
      <c r="B2234" t="s">
        <v>41</v>
      </c>
      <c r="C2234" t="s">
        <v>32</v>
      </c>
      <c r="D2234">
        <v>7208</v>
      </c>
      <c r="E2234">
        <v>8351</v>
      </c>
      <c r="F2234" t="s">
        <v>132</v>
      </c>
      <c r="G2234" s="1">
        <v>0.86313019999999996</v>
      </c>
      <c r="J2234" t="s">
        <v>494</v>
      </c>
      <c r="K2234" t="s">
        <v>41</v>
      </c>
      <c r="L2234" t="s">
        <v>703</v>
      </c>
      <c r="M2234">
        <v>5152</v>
      </c>
      <c r="N2234">
        <v>6545</v>
      </c>
      <c r="O2234" t="s">
        <v>143</v>
      </c>
      <c r="P2234" s="1">
        <v>0.78716580000000003</v>
      </c>
      <c r="S2234" t="s">
        <v>491</v>
      </c>
      <c r="T2234" t="s">
        <v>41</v>
      </c>
      <c r="U2234" t="s">
        <v>27</v>
      </c>
      <c r="W2234">
        <v>69</v>
      </c>
      <c r="X2234" t="s">
        <v>143</v>
      </c>
      <c r="AB2234" t="s">
        <v>492</v>
      </c>
      <c r="AC2234" t="s">
        <v>41</v>
      </c>
      <c r="AD2234" t="s">
        <v>28</v>
      </c>
      <c r="AF2234">
        <v>977</v>
      </c>
      <c r="AG2234" t="s">
        <v>143</v>
      </c>
    </row>
    <row r="2235" spans="1:34" x14ac:dyDescent="0.35">
      <c r="A2235" t="s">
        <v>188</v>
      </c>
      <c r="B2235" t="s">
        <v>41</v>
      </c>
      <c r="C2235" t="s">
        <v>32</v>
      </c>
      <c r="D2235">
        <v>11923</v>
      </c>
      <c r="E2235">
        <v>11383</v>
      </c>
      <c r="F2235" t="s">
        <v>132</v>
      </c>
      <c r="G2235" s="1">
        <v>1</v>
      </c>
      <c r="J2235" t="s">
        <v>494</v>
      </c>
      <c r="K2235" t="s">
        <v>41</v>
      </c>
      <c r="L2235" t="s">
        <v>27</v>
      </c>
      <c r="M2235">
        <v>322</v>
      </c>
      <c r="N2235">
        <v>869</v>
      </c>
      <c r="O2235" t="s">
        <v>143</v>
      </c>
      <c r="P2235" s="1">
        <v>0.37054090000000001</v>
      </c>
      <c r="S2235" t="s">
        <v>492</v>
      </c>
      <c r="T2235" t="s">
        <v>41</v>
      </c>
      <c r="U2235" t="s">
        <v>32</v>
      </c>
      <c r="V2235">
        <v>3492</v>
      </c>
      <c r="W2235">
        <v>4512</v>
      </c>
      <c r="X2235" t="s">
        <v>143</v>
      </c>
      <c r="Y2235" s="1">
        <v>0.77393619999999996</v>
      </c>
      <c r="AB2235" t="s">
        <v>492</v>
      </c>
      <c r="AC2235" t="s">
        <v>41</v>
      </c>
      <c r="AD2235" t="s">
        <v>27</v>
      </c>
      <c r="AF2235">
        <v>1173</v>
      </c>
      <c r="AG2235" t="s">
        <v>143</v>
      </c>
    </row>
    <row r="2236" spans="1:34" x14ac:dyDescent="0.35">
      <c r="A2236" t="s">
        <v>189</v>
      </c>
      <c r="B2236" t="s">
        <v>41</v>
      </c>
      <c r="C2236" t="s">
        <v>32</v>
      </c>
      <c r="D2236">
        <v>6888</v>
      </c>
      <c r="E2236">
        <v>7895</v>
      </c>
      <c r="F2236" t="s">
        <v>132</v>
      </c>
      <c r="G2236" s="1">
        <v>0.87245090000000003</v>
      </c>
      <c r="J2236" t="s">
        <v>494</v>
      </c>
      <c r="K2236" t="s">
        <v>41</v>
      </c>
      <c r="L2236" t="s">
        <v>26</v>
      </c>
      <c r="N2236">
        <v>526</v>
      </c>
      <c r="O2236" t="s">
        <v>143</v>
      </c>
      <c r="S2236" t="s">
        <v>492</v>
      </c>
      <c r="T2236" t="s">
        <v>41</v>
      </c>
      <c r="U2236" t="s">
        <v>703</v>
      </c>
      <c r="V2236">
        <v>2555</v>
      </c>
      <c r="W2236">
        <v>7313</v>
      </c>
      <c r="X2236" t="s">
        <v>143</v>
      </c>
      <c r="Y2236" s="1">
        <v>0.34937780000000002</v>
      </c>
      <c r="AB2236" t="s">
        <v>493</v>
      </c>
      <c r="AC2236" t="s">
        <v>41</v>
      </c>
      <c r="AD2236" t="s">
        <v>32</v>
      </c>
      <c r="AE2236">
        <v>2582</v>
      </c>
      <c r="AF2236">
        <v>6780</v>
      </c>
      <c r="AG2236" t="s">
        <v>143</v>
      </c>
      <c r="AH2236" s="1">
        <v>0.380826</v>
      </c>
    </row>
    <row r="2237" spans="1:34" x14ac:dyDescent="0.35">
      <c r="A2237" t="s">
        <v>190</v>
      </c>
      <c r="B2237" t="s">
        <v>41</v>
      </c>
      <c r="C2237" t="s">
        <v>32</v>
      </c>
      <c r="D2237">
        <v>11038</v>
      </c>
      <c r="E2237">
        <v>12462</v>
      </c>
      <c r="F2237" t="s">
        <v>132</v>
      </c>
      <c r="G2237" s="1">
        <v>0.88573270000000004</v>
      </c>
      <c r="J2237" t="s">
        <v>495</v>
      </c>
      <c r="K2237" t="s">
        <v>41</v>
      </c>
      <c r="L2237" t="s">
        <v>32</v>
      </c>
      <c r="M2237">
        <v>6964</v>
      </c>
      <c r="N2237">
        <v>7544</v>
      </c>
      <c r="O2237" t="s">
        <v>143</v>
      </c>
      <c r="P2237" s="1">
        <v>0.92311770000000004</v>
      </c>
      <c r="S2237" t="s">
        <v>492</v>
      </c>
      <c r="T2237" t="s">
        <v>41</v>
      </c>
      <c r="U2237" t="s">
        <v>28</v>
      </c>
      <c r="V2237">
        <v>86</v>
      </c>
      <c r="W2237">
        <v>977</v>
      </c>
      <c r="X2237" t="s">
        <v>143</v>
      </c>
      <c r="Y2237" s="1">
        <v>8.8024599999999995E-2</v>
      </c>
      <c r="AB2237" t="s">
        <v>493</v>
      </c>
      <c r="AC2237" t="s">
        <v>41</v>
      </c>
      <c r="AD2237" t="s">
        <v>703</v>
      </c>
      <c r="AE2237">
        <v>345</v>
      </c>
      <c r="AF2237">
        <v>19199</v>
      </c>
      <c r="AG2237" t="s">
        <v>143</v>
      </c>
      <c r="AH2237" s="1">
        <v>1.7969700000000002E-2</v>
      </c>
    </row>
    <row r="2238" spans="1:34" x14ac:dyDescent="0.35">
      <c r="A2238" t="s">
        <v>191</v>
      </c>
      <c r="B2238" t="s">
        <v>68</v>
      </c>
      <c r="C2238" t="s">
        <v>32</v>
      </c>
      <c r="D2238">
        <v>9621</v>
      </c>
      <c r="E2238">
        <v>10618</v>
      </c>
      <c r="F2238" t="s">
        <v>132</v>
      </c>
      <c r="G2238" s="1">
        <v>0.90610279999999999</v>
      </c>
      <c r="J2238" t="s">
        <v>495</v>
      </c>
      <c r="K2238" t="s">
        <v>41</v>
      </c>
      <c r="L2238" t="s">
        <v>28</v>
      </c>
      <c r="M2238">
        <v>1606</v>
      </c>
      <c r="N2238">
        <v>1768</v>
      </c>
      <c r="O2238" t="s">
        <v>143</v>
      </c>
      <c r="P2238" s="1">
        <v>0.90837100000000004</v>
      </c>
      <c r="S2238" t="s">
        <v>492</v>
      </c>
      <c r="T2238" t="s">
        <v>41</v>
      </c>
      <c r="U2238" t="s">
        <v>26</v>
      </c>
      <c r="W2238">
        <v>682</v>
      </c>
      <c r="X2238" t="s">
        <v>143</v>
      </c>
      <c r="AB2238" t="s">
        <v>493</v>
      </c>
      <c r="AC2238" t="s">
        <v>41</v>
      </c>
      <c r="AD2238" t="s">
        <v>26</v>
      </c>
      <c r="AF2238">
        <v>1482</v>
      </c>
      <c r="AG2238" t="s">
        <v>143</v>
      </c>
    </row>
    <row r="2239" spans="1:34" x14ac:dyDescent="0.35">
      <c r="A2239" t="s">
        <v>192</v>
      </c>
      <c r="B2239" t="s">
        <v>41</v>
      </c>
      <c r="C2239" t="s">
        <v>32</v>
      </c>
      <c r="D2239">
        <v>20155</v>
      </c>
      <c r="E2239">
        <v>20689</v>
      </c>
      <c r="F2239" t="s">
        <v>132</v>
      </c>
      <c r="G2239" s="1">
        <v>0.97418919999999998</v>
      </c>
      <c r="J2239" t="s">
        <v>495</v>
      </c>
      <c r="K2239" t="s">
        <v>41</v>
      </c>
      <c r="L2239" t="s">
        <v>703</v>
      </c>
      <c r="M2239">
        <v>11151</v>
      </c>
      <c r="N2239">
        <v>13387</v>
      </c>
      <c r="O2239" t="s">
        <v>143</v>
      </c>
      <c r="P2239" s="1">
        <v>0.8329723</v>
      </c>
      <c r="S2239" t="s">
        <v>492</v>
      </c>
      <c r="T2239" t="s">
        <v>41</v>
      </c>
      <c r="U2239" t="s">
        <v>27</v>
      </c>
      <c r="W2239">
        <v>1173</v>
      </c>
      <c r="X2239" t="s">
        <v>143</v>
      </c>
      <c r="AB2239" t="s">
        <v>493</v>
      </c>
      <c r="AC2239" t="s">
        <v>41</v>
      </c>
      <c r="AD2239" t="s">
        <v>28</v>
      </c>
      <c r="AF2239">
        <v>2338</v>
      </c>
      <c r="AG2239" t="s">
        <v>143</v>
      </c>
    </row>
    <row r="2240" spans="1:34" x14ac:dyDescent="0.35">
      <c r="A2240" t="s">
        <v>193</v>
      </c>
      <c r="B2240" t="s">
        <v>41</v>
      </c>
      <c r="C2240" t="s">
        <v>32</v>
      </c>
      <c r="D2240">
        <v>8878</v>
      </c>
      <c r="E2240">
        <v>10102</v>
      </c>
      <c r="F2240" t="s">
        <v>132</v>
      </c>
      <c r="G2240" s="1">
        <v>0.8788359</v>
      </c>
      <c r="J2240" t="s">
        <v>495</v>
      </c>
      <c r="K2240" t="s">
        <v>41</v>
      </c>
      <c r="L2240" t="s">
        <v>27</v>
      </c>
      <c r="M2240">
        <v>926</v>
      </c>
      <c r="N2240">
        <v>1787</v>
      </c>
      <c r="O2240" t="s">
        <v>143</v>
      </c>
      <c r="P2240" s="1">
        <v>0.51818690000000001</v>
      </c>
      <c r="S2240" t="s">
        <v>493</v>
      </c>
      <c r="T2240" t="s">
        <v>41</v>
      </c>
      <c r="U2240" t="s">
        <v>32</v>
      </c>
      <c r="V2240">
        <v>5215</v>
      </c>
      <c r="W2240">
        <v>6780</v>
      </c>
      <c r="X2240" t="s">
        <v>143</v>
      </c>
      <c r="Y2240" s="1">
        <v>0.76917400000000002</v>
      </c>
      <c r="AB2240" t="s">
        <v>493</v>
      </c>
      <c r="AC2240" t="s">
        <v>41</v>
      </c>
      <c r="AD2240" t="s">
        <v>27</v>
      </c>
      <c r="AF2240">
        <v>2347</v>
      </c>
      <c r="AG2240" t="s">
        <v>143</v>
      </c>
    </row>
    <row r="2241" spans="1:34" x14ac:dyDescent="0.35">
      <c r="A2241" t="s">
        <v>194</v>
      </c>
      <c r="B2241" t="s">
        <v>41</v>
      </c>
      <c r="C2241" t="s">
        <v>32</v>
      </c>
      <c r="D2241">
        <v>13105</v>
      </c>
      <c r="E2241">
        <v>14360</v>
      </c>
      <c r="F2241" t="s">
        <v>132</v>
      </c>
      <c r="G2241" s="1">
        <v>0.91260450000000004</v>
      </c>
      <c r="J2241" t="s">
        <v>495</v>
      </c>
      <c r="K2241" t="s">
        <v>41</v>
      </c>
      <c r="L2241" t="s">
        <v>26</v>
      </c>
      <c r="N2241">
        <v>927</v>
      </c>
      <c r="O2241" t="s">
        <v>143</v>
      </c>
      <c r="S2241" t="s">
        <v>493</v>
      </c>
      <c r="T2241" t="s">
        <v>41</v>
      </c>
      <c r="U2241" t="s">
        <v>703</v>
      </c>
      <c r="V2241">
        <v>6231</v>
      </c>
      <c r="W2241">
        <v>19199</v>
      </c>
      <c r="X2241" t="s">
        <v>143</v>
      </c>
      <c r="Y2241" s="1">
        <v>0.32454820000000001</v>
      </c>
      <c r="AB2241" t="s">
        <v>494</v>
      </c>
      <c r="AC2241" t="s">
        <v>41</v>
      </c>
      <c r="AD2241" t="s">
        <v>32</v>
      </c>
      <c r="AE2241">
        <v>1185</v>
      </c>
      <c r="AF2241">
        <v>3157</v>
      </c>
      <c r="AG2241" t="s">
        <v>143</v>
      </c>
      <c r="AH2241" s="1">
        <v>0.37535629999999998</v>
      </c>
    </row>
    <row r="2242" spans="1:34" x14ac:dyDescent="0.35">
      <c r="A2242" t="s">
        <v>195</v>
      </c>
      <c r="B2242" t="s">
        <v>68</v>
      </c>
      <c r="C2242" t="s">
        <v>32</v>
      </c>
      <c r="D2242">
        <v>10621</v>
      </c>
      <c r="E2242">
        <v>12661</v>
      </c>
      <c r="F2242" t="s">
        <v>132</v>
      </c>
      <c r="G2242" s="1">
        <v>0.83887529999999999</v>
      </c>
      <c r="J2242" t="s">
        <v>496</v>
      </c>
      <c r="K2242" t="s">
        <v>41</v>
      </c>
      <c r="L2242" t="s">
        <v>32</v>
      </c>
      <c r="M2242">
        <v>3920</v>
      </c>
      <c r="N2242">
        <v>4679</v>
      </c>
      <c r="O2242" t="s">
        <v>143</v>
      </c>
      <c r="P2242" s="1">
        <v>0.83778580000000002</v>
      </c>
      <c r="S2242" t="s">
        <v>493</v>
      </c>
      <c r="T2242" t="s">
        <v>41</v>
      </c>
      <c r="U2242" t="s">
        <v>28</v>
      </c>
      <c r="V2242">
        <v>129</v>
      </c>
      <c r="W2242">
        <v>2338</v>
      </c>
      <c r="X2242" t="s">
        <v>143</v>
      </c>
      <c r="Y2242" s="1">
        <v>5.5175399999999999E-2</v>
      </c>
      <c r="AB2242" t="s">
        <v>494</v>
      </c>
      <c r="AC2242" t="s">
        <v>41</v>
      </c>
      <c r="AD2242" t="s">
        <v>703</v>
      </c>
      <c r="AE2242">
        <v>198</v>
      </c>
      <c r="AF2242">
        <v>6545</v>
      </c>
      <c r="AG2242" t="s">
        <v>143</v>
      </c>
      <c r="AH2242" s="1">
        <v>3.0252100000000001E-2</v>
      </c>
    </row>
    <row r="2243" spans="1:34" x14ac:dyDescent="0.35">
      <c r="A2243" t="s">
        <v>196</v>
      </c>
      <c r="B2243" t="s">
        <v>68</v>
      </c>
      <c r="C2243" t="s">
        <v>32</v>
      </c>
      <c r="D2243">
        <v>20764</v>
      </c>
      <c r="E2243">
        <v>22579</v>
      </c>
      <c r="F2243" t="s">
        <v>132</v>
      </c>
      <c r="G2243" s="1">
        <v>0.91961559999999998</v>
      </c>
      <c r="J2243" t="s">
        <v>496</v>
      </c>
      <c r="K2243" t="s">
        <v>41</v>
      </c>
      <c r="L2243" t="s">
        <v>28</v>
      </c>
      <c r="M2243">
        <v>972</v>
      </c>
      <c r="N2243">
        <v>1184</v>
      </c>
      <c r="O2243" t="s">
        <v>143</v>
      </c>
      <c r="P2243" s="1">
        <v>0.82094590000000001</v>
      </c>
      <c r="S2243" t="s">
        <v>493</v>
      </c>
      <c r="T2243" t="s">
        <v>41</v>
      </c>
      <c r="U2243" t="s">
        <v>26</v>
      </c>
      <c r="W2243">
        <v>1482</v>
      </c>
      <c r="X2243" t="s">
        <v>143</v>
      </c>
      <c r="AB2243" t="s">
        <v>494</v>
      </c>
      <c r="AC2243" t="s">
        <v>41</v>
      </c>
      <c r="AD2243" t="s">
        <v>26</v>
      </c>
      <c r="AF2243">
        <v>526</v>
      </c>
      <c r="AG2243" t="s">
        <v>143</v>
      </c>
    </row>
    <row r="2244" spans="1:34" x14ac:dyDescent="0.35">
      <c r="A2244" t="s">
        <v>197</v>
      </c>
      <c r="B2244" t="s">
        <v>68</v>
      </c>
      <c r="C2244" t="s">
        <v>32</v>
      </c>
      <c r="D2244">
        <v>4120</v>
      </c>
      <c r="E2244">
        <v>4566</v>
      </c>
      <c r="F2244" t="s">
        <v>132</v>
      </c>
      <c r="G2244" s="1">
        <v>0.9023215</v>
      </c>
      <c r="J2244" t="s">
        <v>496</v>
      </c>
      <c r="K2244" t="s">
        <v>41</v>
      </c>
      <c r="L2244" t="s">
        <v>703</v>
      </c>
      <c r="M2244">
        <v>6475</v>
      </c>
      <c r="N2244">
        <v>7993</v>
      </c>
      <c r="O2244" t="s">
        <v>143</v>
      </c>
      <c r="P2244" s="1">
        <v>0.81008380000000002</v>
      </c>
      <c r="S2244" t="s">
        <v>493</v>
      </c>
      <c r="T2244" t="s">
        <v>41</v>
      </c>
      <c r="U2244" t="s">
        <v>27</v>
      </c>
      <c r="W2244">
        <v>2347</v>
      </c>
      <c r="X2244" t="s">
        <v>143</v>
      </c>
      <c r="AB2244" t="s">
        <v>494</v>
      </c>
      <c r="AC2244" t="s">
        <v>41</v>
      </c>
      <c r="AD2244" t="s">
        <v>28</v>
      </c>
      <c r="AF2244">
        <v>845</v>
      </c>
      <c r="AG2244" t="s">
        <v>143</v>
      </c>
    </row>
    <row r="2245" spans="1:34" x14ac:dyDescent="0.35">
      <c r="A2245" t="s">
        <v>198</v>
      </c>
      <c r="B2245" t="s">
        <v>68</v>
      </c>
      <c r="C2245" t="s">
        <v>32</v>
      </c>
      <c r="D2245">
        <v>16693</v>
      </c>
      <c r="E2245">
        <v>17776</v>
      </c>
      <c r="F2245" t="s">
        <v>132</v>
      </c>
      <c r="G2245" s="1">
        <v>0.9390752</v>
      </c>
      <c r="J2245" t="s">
        <v>496</v>
      </c>
      <c r="K2245" t="s">
        <v>41</v>
      </c>
      <c r="L2245" t="s">
        <v>27</v>
      </c>
      <c r="M2245">
        <v>485</v>
      </c>
      <c r="N2245">
        <v>1127</v>
      </c>
      <c r="O2245" t="s">
        <v>143</v>
      </c>
      <c r="P2245" s="1">
        <v>0.43034600000000001</v>
      </c>
      <c r="S2245" t="s">
        <v>494</v>
      </c>
      <c r="T2245" t="s">
        <v>41</v>
      </c>
      <c r="U2245" t="s">
        <v>32</v>
      </c>
      <c r="V2245">
        <v>2468</v>
      </c>
      <c r="W2245">
        <v>3157</v>
      </c>
      <c r="X2245" t="s">
        <v>143</v>
      </c>
      <c r="Y2245" s="1">
        <v>0.78175490000000003</v>
      </c>
      <c r="AB2245" t="s">
        <v>494</v>
      </c>
      <c r="AC2245" t="s">
        <v>41</v>
      </c>
      <c r="AD2245" t="s">
        <v>27</v>
      </c>
      <c r="AF2245">
        <v>869</v>
      </c>
      <c r="AG2245" t="s">
        <v>143</v>
      </c>
    </row>
    <row r="2246" spans="1:34" x14ac:dyDescent="0.35">
      <c r="A2246" t="s">
        <v>199</v>
      </c>
      <c r="B2246" t="s">
        <v>41</v>
      </c>
      <c r="C2246" t="s">
        <v>32</v>
      </c>
      <c r="D2246">
        <v>9870</v>
      </c>
      <c r="E2246">
        <v>10135</v>
      </c>
      <c r="F2246" t="s">
        <v>132</v>
      </c>
      <c r="G2246" s="1">
        <v>0.97385299999999997</v>
      </c>
      <c r="J2246" t="s">
        <v>496</v>
      </c>
      <c r="K2246" t="s">
        <v>41</v>
      </c>
      <c r="L2246" t="s">
        <v>26</v>
      </c>
      <c r="N2246">
        <v>654</v>
      </c>
      <c r="O2246" t="s">
        <v>143</v>
      </c>
      <c r="S2246" t="s">
        <v>494</v>
      </c>
      <c r="T2246" t="s">
        <v>41</v>
      </c>
      <c r="U2246" t="s">
        <v>703</v>
      </c>
      <c r="V2246">
        <v>2549</v>
      </c>
      <c r="W2246">
        <v>6545</v>
      </c>
      <c r="X2246" t="s">
        <v>143</v>
      </c>
      <c r="Y2246" s="1">
        <v>0.38945760000000001</v>
      </c>
      <c r="AB2246" t="s">
        <v>495</v>
      </c>
      <c r="AC2246" t="s">
        <v>41</v>
      </c>
      <c r="AD2246" t="s">
        <v>32</v>
      </c>
      <c r="AE2246">
        <v>3276</v>
      </c>
      <c r="AF2246">
        <v>7544</v>
      </c>
      <c r="AG2246" t="s">
        <v>143</v>
      </c>
      <c r="AH2246" s="1">
        <v>0.43425239999999998</v>
      </c>
    </row>
    <row r="2247" spans="1:34" x14ac:dyDescent="0.35">
      <c r="A2247" t="s">
        <v>200</v>
      </c>
      <c r="B2247" t="s">
        <v>41</v>
      </c>
      <c r="C2247" t="s">
        <v>32</v>
      </c>
      <c r="D2247">
        <v>19979</v>
      </c>
      <c r="E2247">
        <v>21238</v>
      </c>
      <c r="F2247" t="s">
        <v>132</v>
      </c>
      <c r="G2247" s="1">
        <v>0.94071950000000004</v>
      </c>
      <c r="J2247" t="s">
        <v>497</v>
      </c>
      <c r="K2247" t="s">
        <v>41</v>
      </c>
      <c r="L2247" t="s">
        <v>32</v>
      </c>
      <c r="M2247">
        <v>2937</v>
      </c>
      <c r="N2247">
        <v>3236</v>
      </c>
      <c r="O2247" t="s">
        <v>143</v>
      </c>
      <c r="P2247" s="1">
        <v>0.90760200000000002</v>
      </c>
      <c r="S2247" t="s">
        <v>494</v>
      </c>
      <c r="T2247" t="s">
        <v>41</v>
      </c>
      <c r="U2247" t="s">
        <v>28</v>
      </c>
      <c r="V2247">
        <v>102</v>
      </c>
      <c r="W2247">
        <v>845</v>
      </c>
      <c r="X2247" t="s">
        <v>143</v>
      </c>
      <c r="Y2247" s="1">
        <v>0.1207101</v>
      </c>
      <c r="AB2247" t="s">
        <v>495</v>
      </c>
      <c r="AC2247" t="s">
        <v>41</v>
      </c>
      <c r="AD2247" t="s">
        <v>703</v>
      </c>
      <c r="AE2247">
        <v>595</v>
      </c>
      <c r="AF2247">
        <v>13387</v>
      </c>
      <c r="AG2247" t="s">
        <v>143</v>
      </c>
      <c r="AH2247" s="1">
        <v>4.4446100000000002E-2</v>
      </c>
    </row>
    <row r="2248" spans="1:34" x14ac:dyDescent="0.35">
      <c r="A2248" t="s">
        <v>201</v>
      </c>
      <c r="B2248" t="s">
        <v>41</v>
      </c>
      <c r="C2248" t="s">
        <v>32</v>
      </c>
      <c r="D2248">
        <v>5946</v>
      </c>
      <c r="E2248">
        <v>6734</v>
      </c>
      <c r="F2248" t="s">
        <v>132</v>
      </c>
      <c r="G2248" s="1">
        <v>0.88298189999999999</v>
      </c>
      <c r="J2248" t="s">
        <v>497</v>
      </c>
      <c r="K2248" t="s">
        <v>41</v>
      </c>
      <c r="L2248" t="s">
        <v>28</v>
      </c>
      <c r="M2248">
        <v>938</v>
      </c>
      <c r="N2248">
        <v>1135</v>
      </c>
      <c r="O2248" t="s">
        <v>143</v>
      </c>
      <c r="P2248" s="1">
        <v>0.82643169999999999</v>
      </c>
      <c r="S2248" t="s">
        <v>494</v>
      </c>
      <c r="T2248" t="s">
        <v>41</v>
      </c>
      <c r="U2248" t="s">
        <v>27</v>
      </c>
      <c r="V2248">
        <v>1</v>
      </c>
      <c r="W2248">
        <v>869</v>
      </c>
      <c r="X2248" t="s">
        <v>143</v>
      </c>
      <c r="Y2248" s="1">
        <v>1.1506999999999999E-3</v>
      </c>
      <c r="AB2248" t="s">
        <v>495</v>
      </c>
      <c r="AC2248" t="s">
        <v>41</v>
      </c>
      <c r="AD2248" t="s">
        <v>26</v>
      </c>
      <c r="AF2248">
        <v>927</v>
      </c>
      <c r="AG2248" t="s">
        <v>143</v>
      </c>
    </row>
    <row r="2249" spans="1:34" x14ac:dyDescent="0.35">
      <c r="A2249" t="s">
        <v>202</v>
      </c>
      <c r="B2249" t="s">
        <v>41</v>
      </c>
      <c r="C2249" t="s">
        <v>32</v>
      </c>
      <c r="D2249">
        <v>6546</v>
      </c>
      <c r="E2249">
        <v>6736</v>
      </c>
      <c r="F2249" t="s">
        <v>132</v>
      </c>
      <c r="G2249" s="1">
        <v>0.97179340000000003</v>
      </c>
      <c r="J2249" t="s">
        <v>497</v>
      </c>
      <c r="K2249" t="s">
        <v>41</v>
      </c>
      <c r="L2249" t="s">
        <v>703</v>
      </c>
      <c r="M2249">
        <v>5907</v>
      </c>
      <c r="N2249">
        <v>7402</v>
      </c>
      <c r="O2249" t="s">
        <v>143</v>
      </c>
      <c r="P2249" s="1">
        <v>0.79802759999999995</v>
      </c>
      <c r="S2249" t="s">
        <v>494</v>
      </c>
      <c r="T2249" t="s">
        <v>41</v>
      </c>
      <c r="U2249" t="s">
        <v>26</v>
      </c>
      <c r="W2249">
        <v>526</v>
      </c>
      <c r="X2249" t="s">
        <v>143</v>
      </c>
      <c r="AB2249" t="s">
        <v>495</v>
      </c>
      <c r="AC2249" t="s">
        <v>41</v>
      </c>
      <c r="AD2249" t="s">
        <v>28</v>
      </c>
      <c r="AF2249">
        <v>1768</v>
      </c>
      <c r="AG2249" t="s">
        <v>143</v>
      </c>
    </row>
    <row r="2250" spans="1:34" x14ac:dyDescent="0.35">
      <c r="A2250" t="s">
        <v>203</v>
      </c>
      <c r="B2250" t="s">
        <v>41</v>
      </c>
      <c r="C2250" t="s">
        <v>32</v>
      </c>
      <c r="D2250">
        <v>7643</v>
      </c>
      <c r="E2250">
        <v>8307</v>
      </c>
      <c r="F2250" t="s">
        <v>132</v>
      </c>
      <c r="G2250" s="1">
        <v>0.92006739999999998</v>
      </c>
      <c r="J2250" t="s">
        <v>497</v>
      </c>
      <c r="K2250" t="s">
        <v>41</v>
      </c>
      <c r="L2250" t="s">
        <v>27</v>
      </c>
      <c r="M2250">
        <v>385</v>
      </c>
      <c r="N2250">
        <v>1223</v>
      </c>
      <c r="O2250" t="s">
        <v>143</v>
      </c>
      <c r="P2250" s="1">
        <v>0.31479970000000002</v>
      </c>
      <c r="S2250" t="s">
        <v>495</v>
      </c>
      <c r="T2250" t="s">
        <v>41</v>
      </c>
      <c r="U2250" t="s">
        <v>32</v>
      </c>
      <c r="V2250">
        <v>6246</v>
      </c>
      <c r="W2250">
        <v>7544</v>
      </c>
      <c r="X2250" t="s">
        <v>143</v>
      </c>
      <c r="Y2250" s="1">
        <v>0.82794270000000003</v>
      </c>
      <c r="AB2250" t="s">
        <v>495</v>
      </c>
      <c r="AC2250" t="s">
        <v>41</v>
      </c>
      <c r="AD2250" t="s">
        <v>27</v>
      </c>
      <c r="AF2250">
        <v>1787</v>
      </c>
      <c r="AG2250" t="s">
        <v>143</v>
      </c>
    </row>
    <row r="2251" spans="1:34" x14ac:dyDescent="0.35">
      <c r="A2251" t="s">
        <v>204</v>
      </c>
      <c r="B2251" t="s">
        <v>70</v>
      </c>
      <c r="C2251" t="s">
        <v>32</v>
      </c>
      <c r="D2251">
        <v>6842</v>
      </c>
      <c r="E2251">
        <v>7613</v>
      </c>
      <c r="F2251" t="s">
        <v>132</v>
      </c>
      <c r="G2251" s="1">
        <v>0.89872589999999997</v>
      </c>
      <c r="J2251" t="s">
        <v>497</v>
      </c>
      <c r="K2251" t="s">
        <v>41</v>
      </c>
      <c r="L2251" t="s">
        <v>26</v>
      </c>
      <c r="N2251">
        <v>647</v>
      </c>
      <c r="O2251" t="s">
        <v>143</v>
      </c>
      <c r="S2251" t="s">
        <v>495</v>
      </c>
      <c r="T2251" t="s">
        <v>41</v>
      </c>
      <c r="U2251" t="s">
        <v>703</v>
      </c>
      <c r="V2251">
        <v>6672</v>
      </c>
      <c r="W2251">
        <v>13387</v>
      </c>
      <c r="X2251" t="s">
        <v>143</v>
      </c>
      <c r="Y2251" s="1">
        <v>0.498394</v>
      </c>
      <c r="AB2251" t="s">
        <v>496</v>
      </c>
      <c r="AC2251" t="s">
        <v>41</v>
      </c>
      <c r="AD2251" t="s">
        <v>32</v>
      </c>
      <c r="AE2251">
        <v>1920</v>
      </c>
      <c r="AF2251">
        <v>4679</v>
      </c>
      <c r="AG2251" t="s">
        <v>143</v>
      </c>
      <c r="AH2251" s="1">
        <v>0.41034409999999999</v>
      </c>
    </row>
    <row r="2252" spans="1:34" x14ac:dyDescent="0.35">
      <c r="A2252" t="s">
        <v>205</v>
      </c>
      <c r="B2252" t="s">
        <v>41</v>
      </c>
      <c r="C2252" t="s">
        <v>32</v>
      </c>
      <c r="D2252">
        <v>96</v>
      </c>
      <c r="E2252">
        <v>7</v>
      </c>
      <c r="F2252" t="s">
        <v>132</v>
      </c>
      <c r="G2252" s="1">
        <v>1</v>
      </c>
      <c r="J2252" t="s">
        <v>498</v>
      </c>
      <c r="K2252" t="s">
        <v>41</v>
      </c>
      <c r="L2252" t="s">
        <v>32</v>
      </c>
      <c r="M2252">
        <v>6531</v>
      </c>
      <c r="N2252">
        <v>7126</v>
      </c>
      <c r="O2252" t="s">
        <v>143</v>
      </c>
      <c r="P2252" s="1">
        <v>0.91650299999999996</v>
      </c>
      <c r="S2252" t="s">
        <v>495</v>
      </c>
      <c r="T2252" t="s">
        <v>41</v>
      </c>
      <c r="U2252" t="s">
        <v>28</v>
      </c>
      <c r="V2252">
        <v>304</v>
      </c>
      <c r="W2252">
        <v>1768</v>
      </c>
      <c r="X2252" t="s">
        <v>143</v>
      </c>
      <c r="Y2252" s="1">
        <v>0.17194570000000001</v>
      </c>
      <c r="AB2252" t="s">
        <v>496</v>
      </c>
      <c r="AC2252" t="s">
        <v>41</v>
      </c>
      <c r="AD2252" t="s">
        <v>703</v>
      </c>
      <c r="AE2252">
        <v>333</v>
      </c>
      <c r="AF2252">
        <v>7993</v>
      </c>
      <c r="AG2252" t="s">
        <v>143</v>
      </c>
      <c r="AH2252" s="1">
        <v>4.1661499999999997E-2</v>
      </c>
    </row>
    <row r="2253" spans="1:34" x14ac:dyDescent="0.35">
      <c r="A2253" t="s">
        <v>206</v>
      </c>
      <c r="B2253" t="s">
        <v>41</v>
      </c>
      <c r="C2253" t="s">
        <v>32</v>
      </c>
      <c r="D2253">
        <v>6183</v>
      </c>
      <c r="E2253">
        <v>6245</v>
      </c>
      <c r="F2253" t="s">
        <v>132</v>
      </c>
      <c r="G2253" s="1">
        <v>0.99007210000000001</v>
      </c>
      <c r="J2253" t="s">
        <v>498</v>
      </c>
      <c r="K2253" t="s">
        <v>41</v>
      </c>
      <c r="L2253" t="s">
        <v>28</v>
      </c>
      <c r="M2253">
        <v>1100</v>
      </c>
      <c r="N2253">
        <v>1336</v>
      </c>
      <c r="O2253" t="s">
        <v>143</v>
      </c>
      <c r="P2253" s="1">
        <v>0.82335329999999995</v>
      </c>
      <c r="S2253" t="s">
        <v>495</v>
      </c>
      <c r="T2253" t="s">
        <v>41</v>
      </c>
      <c r="U2253" t="s">
        <v>27</v>
      </c>
      <c r="V2253">
        <v>3</v>
      </c>
      <c r="W2253">
        <v>1787</v>
      </c>
      <c r="X2253" t="s">
        <v>143</v>
      </c>
      <c r="Y2253" s="1">
        <v>1.6788E-3</v>
      </c>
      <c r="AB2253" t="s">
        <v>496</v>
      </c>
      <c r="AC2253" t="s">
        <v>41</v>
      </c>
      <c r="AD2253" t="s">
        <v>26</v>
      </c>
      <c r="AF2253">
        <v>654</v>
      </c>
      <c r="AG2253" t="s">
        <v>143</v>
      </c>
    </row>
    <row r="2254" spans="1:34" x14ac:dyDescent="0.35">
      <c r="A2254" t="s">
        <v>207</v>
      </c>
      <c r="B2254" t="s">
        <v>68</v>
      </c>
      <c r="C2254" t="s">
        <v>32</v>
      </c>
      <c r="D2254">
        <v>3806</v>
      </c>
      <c r="E2254">
        <v>4402</v>
      </c>
      <c r="F2254" t="s">
        <v>132</v>
      </c>
      <c r="G2254" s="1">
        <v>0.86460700000000001</v>
      </c>
      <c r="J2254" t="s">
        <v>498</v>
      </c>
      <c r="K2254" t="s">
        <v>41</v>
      </c>
      <c r="L2254" t="s">
        <v>703</v>
      </c>
      <c r="M2254">
        <v>9898</v>
      </c>
      <c r="N2254">
        <v>12100</v>
      </c>
      <c r="O2254" t="s">
        <v>143</v>
      </c>
      <c r="P2254" s="1">
        <v>0.81801650000000004</v>
      </c>
      <c r="S2254" t="s">
        <v>495</v>
      </c>
      <c r="T2254" t="s">
        <v>41</v>
      </c>
      <c r="U2254" t="s">
        <v>26</v>
      </c>
      <c r="W2254">
        <v>927</v>
      </c>
      <c r="X2254" t="s">
        <v>143</v>
      </c>
      <c r="AB2254" t="s">
        <v>496</v>
      </c>
      <c r="AC2254" t="s">
        <v>41</v>
      </c>
      <c r="AD2254" t="s">
        <v>28</v>
      </c>
      <c r="AF2254">
        <v>1184</v>
      </c>
      <c r="AG2254" t="s">
        <v>143</v>
      </c>
    </row>
    <row r="2255" spans="1:34" x14ac:dyDescent="0.35">
      <c r="A2255" t="s">
        <v>208</v>
      </c>
      <c r="B2255" t="s">
        <v>41</v>
      </c>
      <c r="C2255" t="s">
        <v>32</v>
      </c>
      <c r="D2255">
        <v>6027</v>
      </c>
      <c r="E2255">
        <v>6428</v>
      </c>
      <c r="F2255" t="s">
        <v>132</v>
      </c>
      <c r="G2255" s="1">
        <v>0.93761669999999997</v>
      </c>
      <c r="J2255" t="s">
        <v>498</v>
      </c>
      <c r="K2255" t="s">
        <v>41</v>
      </c>
      <c r="L2255" t="s">
        <v>27</v>
      </c>
      <c r="M2255">
        <v>589</v>
      </c>
      <c r="N2255">
        <v>1556</v>
      </c>
      <c r="O2255" t="s">
        <v>143</v>
      </c>
      <c r="P2255" s="1">
        <v>0.3785347</v>
      </c>
      <c r="S2255" t="s">
        <v>496</v>
      </c>
      <c r="T2255" t="s">
        <v>41</v>
      </c>
      <c r="U2255" t="s">
        <v>32</v>
      </c>
      <c r="V2255">
        <v>3452</v>
      </c>
      <c r="W2255">
        <v>4679</v>
      </c>
      <c r="X2255" t="s">
        <v>143</v>
      </c>
      <c r="Y2255" s="1">
        <v>0.73776450000000005</v>
      </c>
      <c r="AB2255" t="s">
        <v>496</v>
      </c>
      <c r="AC2255" t="s">
        <v>41</v>
      </c>
      <c r="AD2255" t="s">
        <v>27</v>
      </c>
      <c r="AF2255">
        <v>1127</v>
      </c>
      <c r="AG2255" t="s">
        <v>143</v>
      </c>
    </row>
    <row r="2256" spans="1:34" x14ac:dyDescent="0.35">
      <c r="A2256" t="s">
        <v>209</v>
      </c>
      <c r="B2256" t="s">
        <v>68</v>
      </c>
      <c r="C2256" t="s">
        <v>32</v>
      </c>
      <c r="D2256">
        <v>7978</v>
      </c>
      <c r="E2256">
        <v>9205</v>
      </c>
      <c r="F2256" t="s">
        <v>132</v>
      </c>
      <c r="G2256" s="1">
        <v>0.86670290000000005</v>
      </c>
      <c r="J2256" t="s">
        <v>498</v>
      </c>
      <c r="K2256" t="s">
        <v>41</v>
      </c>
      <c r="L2256" t="s">
        <v>26</v>
      </c>
      <c r="M2256">
        <v>1</v>
      </c>
      <c r="N2256">
        <v>907</v>
      </c>
      <c r="O2256" t="s">
        <v>143</v>
      </c>
      <c r="P2256" s="1">
        <v>1.1025E-3</v>
      </c>
      <c r="S2256" t="s">
        <v>496</v>
      </c>
      <c r="T2256" t="s">
        <v>41</v>
      </c>
      <c r="U2256" t="s">
        <v>703</v>
      </c>
      <c r="V2256">
        <v>3501</v>
      </c>
      <c r="W2256">
        <v>7993</v>
      </c>
      <c r="X2256" t="s">
        <v>143</v>
      </c>
      <c r="Y2256" s="1">
        <v>0.43800820000000001</v>
      </c>
      <c r="AB2256" t="s">
        <v>497</v>
      </c>
      <c r="AC2256" t="s">
        <v>41</v>
      </c>
      <c r="AD2256" t="s">
        <v>32</v>
      </c>
      <c r="AE2256">
        <v>1064</v>
      </c>
      <c r="AF2256">
        <v>3236</v>
      </c>
      <c r="AG2256" t="s">
        <v>143</v>
      </c>
      <c r="AH2256" s="1">
        <v>0.32880100000000001</v>
      </c>
    </row>
    <row r="2257" spans="1:34" x14ac:dyDescent="0.35">
      <c r="A2257" t="s">
        <v>210</v>
      </c>
      <c r="B2257" t="s">
        <v>41</v>
      </c>
      <c r="C2257" t="s">
        <v>32</v>
      </c>
      <c r="D2257">
        <v>10341</v>
      </c>
      <c r="E2257">
        <v>11839</v>
      </c>
      <c r="F2257" t="s">
        <v>132</v>
      </c>
      <c r="G2257" s="1">
        <v>0.8734691</v>
      </c>
      <c r="J2257" t="s">
        <v>499</v>
      </c>
      <c r="K2257" t="s">
        <v>41</v>
      </c>
      <c r="L2257" t="s">
        <v>32</v>
      </c>
      <c r="M2257">
        <v>4278</v>
      </c>
      <c r="N2257">
        <v>4740</v>
      </c>
      <c r="O2257" t="s">
        <v>143</v>
      </c>
      <c r="P2257" s="1">
        <v>0.90253159999999999</v>
      </c>
      <c r="S2257" t="s">
        <v>496</v>
      </c>
      <c r="T2257" t="s">
        <v>41</v>
      </c>
      <c r="U2257" t="s">
        <v>28</v>
      </c>
      <c r="V2257">
        <v>165</v>
      </c>
      <c r="W2257">
        <v>1184</v>
      </c>
      <c r="X2257" t="s">
        <v>143</v>
      </c>
      <c r="Y2257" s="1">
        <v>0.13935810000000001</v>
      </c>
      <c r="AB2257" t="s">
        <v>497</v>
      </c>
      <c r="AC2257" t="s">
        <v>41</v>
      </c>
      <c r="AD2257" t="s">
        <v>703</v>
      </c>
      <c r="AE2257">
        <v>223</v>
      </c>
      <c r="AF2257">
        <v>7402</v>
      </c>
      <c r="AG2257" t="s">
        <v>143</v>
      </c>
      <c r="AH2257" s="1">
        <v>3.0127000000000001E-2</v>
      </c>
    </row>
    <row r="2258" spans="1:34" x14ac:dyDescent="0.35">
      <c r="A2258" t="s">
        <v>211</v>
      </c>
      <c r="B2258" t="s">
        <v>68</v>
      </c>
      <c r="C2258" t="s">
        <v>32</v>
      </c>
      <c r="D2258">
        <v>13000</v>
      </c>
      <c r="E2258">
        <v>13904</v>
      </c>
      <c r="F2258" t="s">
        <v>132</v>
      </c>
      <c r="G2258" s="1">
        <v>0.93498270000000006</v>
      </c>
      <c r="J2258" t="s">
        <v>499</v>
      </c>
      <c r="K2258" t="s">
        <v>41</v>
      </c>
      <c r="L2258" t="s">
        <v>703</v>
      </c>
      <c r="M2258">
        <v>7437</v>
      </c>
      <c r="N2258">
        <v>9771</v>
      </c>
      <c r="O2258" t="s">
        <v>143</v>
      </c>
      <c r="P2258" s="1">
        <v>0.76112990000000003</v>
      </c>
      <c r="S2258" t="s">
        <v>496</v>
      </c>
      <c r="T2258" t="s">
        <v>41</v>
      </c>
      <c r="U2258" t="s">
        <v>26</v>
      </c>
      <c r="W2258">
        <v>654</v>
      </c>
      <c r="X2258" t="s">
        <v>143</v>
      </c>
      <c r="AB2258" t="s">
        <v>497</v>
      </c>
      <c r="AC2258" t="s">
        <v>41</v>
      </c>
      <c r="AD2258" t="s">
        <v>28</v>
      </c>
      <c r="AE2258">
        <v>1</v>
      </c>
      <c r="AF2258">
        <v>1135</v>
      </c>
      <c r="AG2258" t="s">
        <v>143</v>
      </c>
      <c r="AH2258" s="1">
        <v>8.811E-4</v>
      </c>
    </row>
    <row r="2259" spans="1:34" x14ac:dyDescent="0.35">
      <c r="A2259" t="s">
        <v>212</v>
      </c>
      <c r="B2259" t="s">
        <v>68</v>
      </c>
      <c r="C2259" t="s">
        <v>32</v>
      </c>
      <c r="D2259">
        <v>6980</v>
      </c>
      <c r="E2259">
        <v>7971</v>
      </c>
      <c r="F2259" t="s">
        <v>132</v>
      </c>
      <c r="G2259" s="1">
        <v>0.87567430000000002</v>
      </c>
      <c r="J2259" t="s">
        <v>499</v>
      </c>
      <c r="K2259" t="s">
        <v>41</v>
      </c>
      <c r="L2259" t="s">
        <v>28</v>
      </c>
      <c r="M2259">
        <v>962</v>
      </c>
      <c r="N2259">
        <v>1454</v>
      </c>
      <c r="O2259" t="s">
        <v>143</v>
      </c>
      <c r="P2259" s="1">
        <v>0.66162310000000002</v>
      </c>
      <c r="S2259" t="s">
        <v>496</v>
      </c>
      <c r="T2259" t="s">
        <v>41</v>
      </c>
      <c r="U2259" t="s">
        <v>27</v>
      </c>
      <c r="W2259">
        <v>1127</v>
      </c>
      <c r="X2259" t="s">
        <v>143</v>
      </c>
      <c r="AB2259" t="s">
        <v>497</v>
      </c>
      <c r="AC2259" t="s">
        <v>41</v>
      </c>
      <c r="AD2259" t="s">
        <v>26</v>
      </c>
      <c r="AF2259">
        <v>647</v>
      </c>
      <c r="AG2259" t="s">
        <v>143</v>
      </c>
    </row>
    <row r="2260" spans="1:34" x14ac:dyDescent="0.35">
      <c r="A2260" t="s">
        <v>213</v>
      </c>
      <c r="B2260" t="s">
        <v>41</v>
      </c>
      <c r="C2260" t="s">
        <v>32</v>
      </c>
      <c r="D2260">
        <v>3260</v>
      </c>
      <c r="E2260">
        <v>3686</v>
      </c>
      <c r="F2260" t="s">
        <v>132</v>
      </c>
      <c r="G2260" s="1">
        <v>0.88442750000000003</v>
      </c>
      <c r="J2260" t="s">
        <v>499</v>
      </c>
      <c r="K2260" t="s">
        <v>41</v>
      </c>
      <c r="L2260" t="s">
        <v>27</v>
      </c>
      <c r="M2260">
        <v>351</v>
      </c>
      <c r="N2260">
        <v>1565</v>
      </c>
      <c r="O2260" t="s">
        <v>143</v>
      </c>
      <c r="P2260" s="1">
        <v>0.22428110000000001</v>
      </c>
      <c r="S2260" t="s">
        <v>497</v>
      </c>
      <c r="T2260" t="s">
        <v>41</v>
      </c>
      <c r="U2260" t="s">
        <v>32</v>
      </c>
      <c r="V2260">
        <v>2422</v>
      </c>
      <c r="W2260">
        <v>3236</v>
      </c>
      <c r="X2260" t="s">
        <v>143</v>
      </c>
      <c r="Y2260" s="1">
        <v>0.74845490000000003</v>
      </c>
      <c r="AB2260" t="s">
        <v>497</v>
      </c>
      <c r="AC2260" t="s">
        <v>41</v>
      </c>
      <c r="AD2260" t="s">
        <v>27</v>
      </c>
      <c r="AF2260">
        <v>1223</v>
      </c>
      <c r="AG2260" t="s">
        <v>143</v>
      </c>
    </row>
    <row r="2261" spans="1:34" x14ac:dyDescent="0.35">
      <c r="A2261" t="s">
        <v>214</v>
      </c>
      <c r="B2261" t="s">
        <v>41</v>
      </c>
      <c r="C2261" t="s">
        <v>32</v>
      </c>
      <c r="D2261">
        <v>5130</v>
      </c>
      <c r="E2261">
        <v>5778</v>
      </c>
      <c r="F2261" t="s">
        <v>132</v>
      </c>
      <c r="G2261" s="1">
        <v>0.88785049999999999</v>
      </c>
      <c r="J2261" t="s">
        <v>499</v>
      </c>
      <c r="K2261" t="s">
        <v>41</v>
      </c>
      <c r="L2261" t="s">
        <v>26</v>
      </c>
      <c r="N2261">
        <v>937</v>
      </c>
      <c r="O2261" t="s">
        <v>143</v>
      </c>
      <c r="S2261" t="s">
        <v>497</v>
      </c>
      <c r="T2261" t="s">
        <v>41</v>
      </c>
      <c r="U2261" t="s">
        <v>703</v>
      </c>
      <c r="V2261">
        <v>2880</v>
      </c>
      <c r="W2261">
        <v>7402</v>
      </c>
      <c r="X2261" t="s">
        <v>143</v>
      </c>
      <c r="Y2261" s="1">
        <v>0.38908399999999999</v>
      </c>
      <c r="AB2261" t="s">
        <v>498</v>
      </c>
      <c r="AC2261" t="s">
        <v>41</v>
      </c>
      <c r="AD2261" t="s">
        <v>32</v>
      </c>
      <c r="AE2261">
        <v>3137</v>
      </c>
      <c r="AF2261">
        <v>7126</v>
      </c>
      <c r="AG2261" t="s">
        <v>143</v>
      </c>
      <c r="AH2261" s="1">
        <v>0.44021890000000002</v>
      </c>
    </row>
    <row r="2262" spans="1:34" x14ac:dyDescent="0.35">
      <c r="A2262" t="s">
        <v>215</v>
      </c>
      <c r="B2262" t="s">
        <v>41</v>
      </c>
      <c r="C2262" t="s">
        <v>32</v>
      </c>
      <c r="D2262">
        <v>4353</v>
      </c>
      <c r="E2262">
        <v>5018</v>
      </c>
      <c r="F2262" t="s">
        <v>132</v>
      </c>
      <c r="G2262" s="1">
        <v>0.8674771</v>
      </c>
      <c r="J2262" t="s">
        <v>500</v>
      </c>
      <c r="K2262" t="s">
        <v>41</v>
      </c>
      <c r="L2262" t="s">
        <v>32</v>
      </c>
      <c r="M2262">
        <v>5316</v>
      </c>
      <c r="N2262">
        <v>5699</v>
      </c>
      <c r="O2262" t="s">
        <v>143</v>
      </c>
      <c r="P2262" s="1">
        <v>0.93279520000000005</v>
      </c>
      <c r="S2262" t="s">
        <v>497</v>
      </c>
      <c r="T2262" t="s">
        <v>41</v>
      </c>
      <c r="U2262" t="s">
        <v>28</v>
      </c>
      <c r="V2262">
        <v>115</v>
      </c>
      <c r="W2262">
        <v>1135</v>
      </c>
      <c r="X2262" t="s">
        <v>143</v>
      </c>
      <c r="Y2262" s="1">
        <v>0.1013216</v>
      </c>
      <c r="AB2262" t="s">
        <v>498</v>
      </c>
      <c r="AC2262" t="s">
        <v>41</v>
      </c>
      <c r="AD2262" t="s">
        <v>703</v>
      </c>
      <c r="AE2262">
        <v>497</v>
      </c>
      <c r="AF2262">
        <v>12100</v>
      </c>
      <c r="AG2262" t="s">
        <v>143</v>
      </c>
      <c r="AH2262" s="1">
        <v>4.1074399999999997E-2</v>
      </c>
    </row>
    <row r="2263" spans="1:34" x14ac:dyDescent="0.35">
      <c r="A2263" t="s">
        <v>216</v>
      </c>
      <c r="B2263" t="s">
        <v>41</v>
      </c>
      <c r="C2263" t="s">
        <v>32</v>
      </c>
      <c r="D2263">
        <v>6769</v>
      </c>
      <c r="E2263">
        <v>7457</v>
      </c>
      <c r="F2263" t="s">
        <v>132</v>
      </c>
      <c r="G2263" s="1">
        <v>0.90773769999999998</v>
      </c>
      <c r="J2263" t="s">
        <v>500</v>
      </c>
      <c r="K2263" t="s">
        <v>41</v>
      </c>
      <c r="L2263" t="s">
        <v>703</v>
      </c>
      <c r="M2263">
        <v>11984</v>
      </c>
      <c r="N2263">
        <v>14713</v>
      </c>
      <c r="O2263" t="s">
        <v>143</v>
      </c>
      <c r="P2263" s="1">
        <v>0.81451779999999996</v>
      </c>
      <c r="S2263" t="s">
        <v>497</v>
      </c>
      <c r="T2263" t="s">
        <v>41</v>
      </c>
      <c r="U2263" t="s">
        <v>26</v>
      </c>
      <c r="W2263">
        <v>647</v>
      </c>
      <c r="X2263" t="s">
        <v>143</v>
      </c>
      <c r="AB2263" t="s">
        <v>498</v>
      </c>
      <c r="AC2263" t="s">
        <v>41</v>
      </c>
      <c r="AD2263" t="s">
        <v>28</v>
      </c>
      <c r="AE2263">
        <v>2</v>
      </c>
      <c r="AF2263">
        <v>1336</v>
      </c>
      <c r="AG2263" t="s">
        <v>143</v>
      </c>
      <c r="AH2263" s="1">
        <v>1.4970000000000001E-3</v>
      </c>
    </row>
    <row r="2264" spans="1:34" x14ac:dyDescent="0.35">
      <c r="A2264" t="s">
        <v>217</v>
      </c>
      <c r="B2264" t="s">
        <v>68</v>
      </c>
      <c r="C2264" t="s">
        <v>32</v>
      </c>
      <c r="D2264">
        <v>3022</v>
      </c>
      <c r="E2264">
        <v>3252</v>
      </c>
      <c r="F2264" t="s">
        <v>132</v>
      </c>
      <c r="G2264" s="1">
        <v>0.9292743</v>
      </c>
      <c r="J2264" t="s">
        <v>500</v>
      </c>
      <c r="K2264" t="s">
        <v>41</v>
      </c>
      <c r="L2264" t="s">
        <v>28</v>
      </c>
      <c r="M2264">
        <v>1438</v>
      </c>
      <c r="N2264">
        <v>1830</v>
      </c>
      <c r="O2264" t="s">
        <v>143</v>
      </c>
      <c r="P2264" s="1">
        <v>0.78579239999999995</v>
      </c>
      <c r="S2264" t="s">
        <v>497</v>
      </c>
      <c r="T2264" t="s">
        <v>41</v>
      </c>
      <c r="U2264" t="s">
        <v>27</v>
      </c>
      <c r="W2264">
        <v>1223</v>
      </c>
      <c r="X2264" t="s">
        <v>143</v>
      </c>
      <c r="AB2264" t="s">
        <v>498</v>
      </c>
      <c r="AC2264" t="s">
        <v>41</v>
      </c>
      <c r="AD2264" t="s">
        <v>26</v>
      </c>
      <c r="AF2264">
        <v>907</v>
      </c>
      <c r="AG2264" t="s">
        <v>143</v>
      </c>
    </row>
    <row r="2265" spans="1:34" x14ac:dyDescent="0.35">
      <c r="A2265" t="s">
        <v>218</v>
      </c>
      <c r="B2265" t="s">
        <v>68</v>
      </c>
      <c r="C2265" t="s">
        <v>32</v>
      </c>
      <c r="D2265">
        <v>11910</v>
      </c>
      <c r="E2265">
        <v>12628</v>
      </c>
      <c r="F2265" t="s">
        <v>132</v>
      </c>
      <c r="G2265" s="1">
        <v>0.94314220000000004</v>
      </c>
      <c r="J2265" t="s">
        <v>500</v>
      </c>
      <c r="K2265" t="s">
        <v>41</v>
      </c>
      <c r="L2265" t="s">
        <v>27</v>
      </c>
      <c r="M2265">
        <v>616</v>
      </c>
      <c r="N2265">
        <v>1868</v>
      </c>
      <c r="O2265" t="s">
        <v>143</v>
      </c>
      <c r="P2265" s="1">
        <v>0.32976450000000002</v>
      </c>
      <c r="S2265" t="s">
        <v>498</v>
      </c>
      <c r="T2265" t="s">
        <v>41</v>
      </c>
      <c r="U2265" t="s">
        <v>32</v>
      </c>
      <c r="V2265">
        <v>5724</v>
      </c>
      <c r="W2265">
        <v>7126</v>
      </c>
      <c r="X2265" t="s">
        <v>143</v>
      </c>
      <c r="Y2265" s="1">
        <v>0.80325570000000002</v>
      </c>
      <c r="AB2265" t="s">
        <v>498</v>
      </c>
      <c r="AC2265" t="s">
        <v>41</v>
      </c>
      <c r="AD2265" t="s">
        <v>27</v>
      </c>
      <c r="AF2265">
        <v>1556</v>
      </c>
      <c r="AG2265" t="s">
        <v>143</v>
      </c>
    </row>
    <row r="2266" spans="1:34" x14ac:dyDescent="0.35">
      <c r="A2266" t="s">
        <v>219</v>
      </c>
      <c r="B2266" t="s">
        <v>68</v>
      </c>
      <c r="C2266" t="s">
        <v>32</v>
      </c>
      <c r="D2266">
        <v>20120</v>
      </c>
      <c r="E2266">
        <v>23097</v>
      </c>
      <c r="F2266" t="s">
        <v>132</v>
      </c>
      <c r="G2266" s="1">
        <v>0.87110880000000002</v>
      </c>
      <c r="J2266" t="s">
        <v>500</v>
      </c>
      <c r="K2266" t="s">
        <v>41</v>
      </c>
      <c r="L2266" t="s">
        <v>26</v>
      </c>
      <c r="M2266">
        <v>1</v>
      </c>
      <c r="N2266">
        <v>1179</v>
      </c>
      <c r="O2266" t="s">
        <v>143</v>
      </c>
      <c r="P2266" s="1">
        <v>8.4820000000000002E-4</v>
      </c>
      <c r="S2266" t="s">
        <v>498</v>
      </c>
      <c r="T2266" t="s">
        <v>41</v>
      </c>
      <c r="U2266" t="s">
        <v>703</v>
      </c>
      <c r="V2266">
        <v>5314</v>
      </c>
      <c r="W2266">
        <v>12100</v>
      </c>
      <c r="X2266" t="s">
        <v>143</v>
      </c>
      <c r="Y2266" s="1">
        <v>0.43917349999999999</v>
      </c>
      <c r="AB2266" t="s">
        <v>499</v>
      </c>
      <c r="AC2266" t="s">
        <v>41</v>
      </c>
      <c r="AD2266" t="s">
        <v>32</v>
      </c>
      <c r="AE2266">
        <v>1448</v>
      </c>
      <c r="AF2266">
        <v>4740</v>
      </c>
      <c r="AG2266" t="s">
        <v>143</v>
      </c>
      <c r="AH2266" s="1">
        <v>0.30548520000000001</v>
      </c>
    </row>
    <row r="2267" spans="1:34" x14ac:dyDescent="0.35">
      <c r="A2267" t="s">
        <v>220</v>
      </c>
      <c r="B2267" t="s">
        <v>68</v>
      </c>
      <c r="C2267" t="s">
        <v>32</v>
      </c>
      <c r="D2267">
        <v>16043</v>
      </c>
      <c r="E2267">
        <v>18083</v>
      </c>
      <c r="F2267" t="s">
        <v>132</v>
      </c>
      <c r="G2267" s="1">
        <v>0.8871869</v>
      </c>
      <c r="J2267" t="s">
        <v>501</v>
      </c>
      <c r="K2267" t="s">
        <v>68</v>
      </c>
      <c r="L2267" t="s">
        <v>32</v>
      </c>
      <c r="M2267">
        <v>3342</v>
      </c>
      <c r="N2267">
        <v>3566</v>
      </c>
      <c r="O2267" t="s">
        <v>143</v>
      </c>
      <c r="P2267" s="1">
        <v>0.93718449999999998</v>
      </c>
      <c r="S2267" t="s">
        <v>498</v>
      </c>
      <c r="T2267" t="s">
        <v>41</v>
      </c>
      <c r="U2267" t="s">
        <v>28</v>
      </c>
      <c r="V2267">
        <v>152</v>
      </c>
      <c r="W2267">
        <v>1336</v>
      </c>
      <c r="X2267" t="s">
        <v>143</v>
      </c>
      <c r="Y2267" s="1">
        <v>0.1137725</v>
      </c>
      <c r="AB2267" t="s">
        <v>499</v>
      </c>
      <c r="AC2267" t="s">
        <v>41</v>
      </c>
      <c r="AD2267" t="s">
        <v>703</v>
      </c>
      <c r="AE2267">
        <v>242</v>
      </c>
      <c r="AF2267">
        <v>9771</v>
      </c>
      <c r="AG2267" t="s">
        <v>143</v>
      </c>
      <c r="AH2267" s="1">
        <v>2.47672E-2</v>
      </c>
    </row>
    <row r="2268" spans="1:34" x14ac:dyDescent="0.35">
      <c r="A2268" t="s">
        <v>221</v>
      </c>
      <c r="B2268" t="s">
        <v>68</v>
      </c>
      <c r="C2268" t="s">
        <v>32</v>
      </c>
      <c r="D2268">
        <v>9148</v>
      </c>
      <c r="E2268">
        <v>10343</v>
      </c>
      <c r="F2268" t="s">
        <v>132</v>
      </c>
      <c r="G2268" s="1">
        <v>0.88446290000000005</v>
      </c>
      <c r="J2268" t="s">
        <v>501</v>
      </c>
      <c r="K2268" t="s">
        <v>68</v>
      </c>
      <c r="L2268" t="s">
        <v>703</v>
      </c>
      <c r="M2268">
        <v>8197</v>
      </c>
      <c r="N2268">
        <v>9951</v>
      </c>
      <c r="O2268" t="s">
        <v>143</v>
      </c>
      <c r="P2268" s="1">
        <v>0.82373629999999998</v>
      </c>
      <c r="S2268" t="s">
        <v>498</v>
      </c>
      <c r="T2268" t="s">
        <v>41</v>
      </c>
      <c r="U2268" t="s">
        <v>27</v>
      </c>
      <c r="V2268">
        <v>2</v>
      </c>
      <c r="W2268">
        <v>1556</v>
      </c>
      <c r="X2268" t="s">
        <v>143</v>
      </c>
      <c r="Y2268" s="1">
        <v>1.2853000000000001E-3</v>
      </c>
      <c r="AB2268" t="s">
        <v>499</v>
      </c>
      <c r="AC2268" t="s">
        <v>41</v>
      </c>
      <c r="AD2268" t="s">
        <v>26</v>
      </c>
      <c r="AF2268">
        <v>937</v>
      </c>
      <c r="AG2268" t="s">
        <v>143</v>
      </c>
    </row>
    <row r="2269" spans="1:34" x14ac:dyDescent="0.35">
      <c r="A2269" t="s">
        <v>222</v>
      </c>
      <c r="B2269" t="s">
        <v>41</v>
      </c>
      <c r="C2269" t="s">
        <v>32</v>
      </c>
      <c r="D2269">
        <v>38</v>
      </c>
      <c r="E2269">
        <v>6</v>
      </c>
      <c r="F2269" t="s">
        <v>132</v>
      </c>
      <c r="G2269" s="1">
        <v>1</v>
      </c>
      <c r="J2269" t="s">
        <v>501</v>
      </c>
      <c r="K2269" t="s">
        <v>68</v>
      </c>
      <c r="L2269" t="s">
        <v>28</v>
      </c>
      <c r="M2269">
        <v>807</v>
      </c>
      <c r="N2269">
        <v>1206</v>
      </c>
      <c r="O2269" t="s">
        <v>143</v>
      </c>
      <c r="P2269" s="1">
        <v>0.66915420000000003</v>
      </c>
      <c r="S2269" t="s">
        <v>498</v>
      </c>
      <c r="T2269" t="s">
        <v>41</v>
      </c>
      <c r="U2269" t="s">
        <v>26</v>
      </c>
      <c r="W2269">
        <v>907</v>
      </c>
      <c r="X2269" t="s">
        <v>143</v>
      </c>
      <c r="AB2269" t="s">
        <v>499</v>
      </c>
      <c r="AC2269" t="s">
        <v>41</v>
      </c>
      <c r="AD2269" t="s">
        <v>28</v>
      </c>
      <c r="AF2269">
        <v>1454</v>
      </c>
      <c r="AG2269" t="s">
        <v>143</v>
      </c>
    </row>
    <row r="2270" spans="1:34" x14ac:dyDescent="0.35">
      <c r="A2270" t="s">
        <v>223</v>
      </c>
      <c r="B2270" t="s">
        <v>41</v>
      </c>
      <c r="C2270" t="s">
        <v>32</v>
      </c>
      <c r="D2270">
        <v>37</v>
      </c>
      <c r="E2270">
        <v>21</v>
      </c>
      <c r="F2270" t="s">
        <v>132</v>
      </c>
      <c r="G2270" s="1">
        <v>1</v>
      </c>
      <c r="J2270" t="s">
        <v>501</v>
      </c>
      <c r="K2270" t="s">
        <v>68</v>
      </c>
      <c r="L2270" t="s">
        <v>27</v>
      </c>
      <c r="M2270">
        <v>303</v>
      </c>
      <c r="N2270">
        <v>1364</v>
      </c>
      <c r="O2270" t="s">
        <v>143</v>
      </c>
      <c r="P2270" s="1">
        <v>0.2221408</v>
      </c>
      <c r="S2270" t="s">
        <v>499</v>
      </c>
      <c r="T2270" t="s">
        <v>41</v>
      </c>
      <c r="U2270" t="s">
        <v>32</v>
      </c>
      <c r="V2270">
        <v>3467</v>
      </c>
      <c r="W2270">
        <v>4740</v>
      </c>
      <c r="X2270" t="s">
        <v>143</v>
      </c>
      <c r="Y2270" s="1">
        <v>0.73143460000000005</v>
      </c>
      <c r="AB2270" t="s">
        <v>499</v>
      </c>
      <c r="AC2270" t="s">
        <v>41</v>
      </c>
      <c r="AD2270" t="s">
        <v>27</v>
      </c>
      <c r="AF2270">
        <v>1565</v>
      </c>
      <c r="AG2270" t="s">
        <v>143</v>
      </c>
    </row>
    <row r="2271" spans="1:34" x14ac:dyDescent="0.35">
      <c r="A2271" t="s">
        <v>224</v>
      </c>
      <c r="B2271" t="s">
        <v>68</v>
      </c>
      <c r="C2271" t="s">
        <v>32</v>
      </c>
      <c r="D2271">
        <v>9728</v>
      </c>
      <c r="E2271">
        <v>11349</v>
      </c>
      <c r="F2271" t="s">
        <v>132</v>
      </c>
      <c r="G2271" s="1">
        <v>0.85716800000000004</v>
      </c>
      <c r="J2271" t="s">
        <v>501</v>
      </c>
      <c r="K2271" t="s">
        <v>41</v>
      </c>
      <c r="L2271" t="s">
        <v>26</v>
      </c>
      <c r="N2271">
        <v>829</v>
      </c>
      <c r="O2271" t="s">
        <v>143</v>
      </c>
      <c r="S2271" t="s">
        <v>499</v>
      </c>
      <c r="T2271" t="s">
        <v>41</v>
      </c>
      <c r="U2271" t="s">
        <v>703</v>
      </c>
      <c r="V2271">
        <v>3228</v>
      </c>
      <c r="W2271">
        <v>9771</v>
      </c>
      <c r="X2271" t="s">
        <v>143</v>
      </c>
      <c r="Y2271" s="1">
        <v>0.33036539999999998</v>
      </c>
      <c r="AB2271" t="s">
        <v>500</v>
      </c>
      <c r="AC2271" t="s">
        <v>41</v>
      </c>
      <c r="AD2271" t="s">
        <v>32</v>
      </c>
      <c r="AE2271">
        <v>2003</v>
      </c>
      <c r="AF2271">
        <v>5699</v>
      </c>
      <c r="AG2271" t="s">
        <v>143</v>
      </c>
      <c r="AH2271" s="1">
        <v>0.35146519999999998</v>
      </c>
    </row>
    <row r="2272" spans="1:34" x14ac:dyDescent="0.35">
      <c r="A2272" t="s">
        <v>225</v>
      </c>
      <c r="B2272" t="s">
        <v>68</v>
      </c>
      <c r="C2272" t="s">
        <v>32</v>
      </c>
      <c r="D2272">
        <v>3738</v>
      </c>
      <c r="E2272">
        <v>4371</v>
      </c>
      <c r="F2272" t="s">
        <v>132</v>
      </c>
      <c r="G2272" s="1">
        <v>0.85518190000000005</v>
      </c>
      <c r="J2272" t="s">
        <v>502</v>
      </c>
      <c r="K2272" t="s">
        <v>68</v>
      </c>
      <c r="L2272" t="s">
        <v>32</v>
      </c>
      <c r="M2272">
        <v>4948</v>
      </c>
      <c r="N2272">
        <v>4850</v>
      </c>
      <c r="O2272" t="s">
        <v>143</v>
      </c>
      <c r="P2272" s="1">
        <v>1</v>
      </c>
      <c r="S2272" t="s">
        <v>499</v>
      </c>
      <c r="T2272" t="s">
        <v>41</v>
      </c>
      <c r="U2272" t="s">
        <v>28</v>
      </c>
      <c r="V2272">
        <v>101</v>
      </c>
      <c r="W2272">
        <v>1454</v>
      </c>
      <c r="X2272" t="s">
        <v>143</v>
      </c>
      <c r="Y2272" s="1">
        <v>6.94636E-2</v>
      </c>
      <c r="AB2272" t="s">
        <v>500</v>
      </c>
      <c r="AC2272" t="s">
        <v>41</v>
      </c>
      <c r="AD2272" t="s">
        <v>703</v>
      </c>
      <c r="AE2272">
        <v>485</v>
      </c>
      <c r="AF2272">
        <v>14713</v>
      </c>
      <c r="AG2272" t="s">
        <v>143</v>
      </c>
      <c r="AH2272" s="1">
        <v>3.2964E-2</v>
      </c>
    </row>
    <row r="2273" spans="1:34" x14ac:dyDescent="0.35">
      <c r="A2273" t="s">
        <v>226</v>
      </c>
      <c r="B2273" t="s">
        <v>68</v>
      </c>
      <c r="C2273" t="s">
        <v>32</v>
      </c>
      <c r="D2273">
        <v>15308</v>
      </c>
      <c r="E2273">
        <v>17313</v>
      </c>
      <c r="F2273" t="s">
        <v>132</v>
      </c>
      <c r="G2273" s="1">
        <v>0.88419110000000001</v>
      </c>
      <c r="J2273" t="s">
        <v>502</v>
      </c>
      <c r="K2273" t="s">
        <v>68</v>
      </c>
      <c r="L2273" t="s">
        <v>703</v>
      </c>
      <c r="M2273">
        <v>8841</v>
      </c>
      <c r="N2273">
        <v>11096</v>
      </c>
      <c r="O2273" t="s">
        <v>143</v>
      </c>
      <c r="P2273" s="1">
        <v>0.79677359999999997</v>
      </c>
      <c r="S2273" t="s">
        <v>499</v>
      </c>
      <c r="T2273" t="s">
        <v>41</v>
      </c>
      <c r="U2273" t="s">
        <v>26</v>
      </c>
      <c r="W2273">
        <v>937</v>
      </c>
      <c r="X2273" t="s">
        <v>143</v>
      </c>
      <c r="AB2273" t="s">
        <v>500</v>
      </c>
      <c r="AC2273" t="s">
        <v>41</v>
      </c>
      <c r="AD2273" t="s">
        <v>28</v>
      </c>
      <c r="AE2273">
        <v>2</v>
      </c>
      <c r="AF2273">
        <v>1830</v>
      </c>
      <c r="AG2273" t="s">
        <v>143</v>
      </c>
      <c r="AH2273" s="1">
        <v>1.0928999999999999E-3</v>
      </c>
    </row>
    <row r="2274" spans="1:34" x14ac:dyDescent="0.35">
      <c r="A2274" t="s">
        <v>227</v>
      </c>
      <c r="B2274" t="s">
        <v>68</v>
      </c>
      <c r="C2274" t="s">
        <v>32</v>
      </c>
      <c r="D2274">
        <v>5185</v>
      </c>
      <c r="E2274">
        <v>5849</v>
      </c>
      <c r="F2274" t="s">
        <v>132</v>
      </c>
      <c r="G2274" s="1">
        <v>0.88647629999999999</v>
      </c>
      <c r="J2274" t="s">
        <v>502</v>
      </c>
      <c r="K2274" t="s">
        <v>68</v>
      </c>
      <c r="L2274" t="s">
        <v>28</v>
      </c>
      <c r="M2274">
        <v>924</v>
      </c>
      <c r="N2274">
        <v>1585</v>
      </c>
      <c r="O2274" t="s">
        <v>143</v>
      </c>
      <c r="P2274" s="1">
        <v>0.58296530000000002</v>
      </c>
      <c r="S2274" t="s">
        <v>499</v>
      </c>
      <c r="T2274" t="s">
        <v>41</v>
      </c>
      <c r="U2274" t="s">
        <v>27</v>
      </c>
      <c r="W2274">
        <v>1565</v>
      </c>
      <c r="X2274" t="s">
        <v>143</v>
      </c>
      <c r="AB2274" t="s">
        <v>500</v>
      </c>
      <c r="AC2274" t="s">
        <v>41</v>
      </c>
      <c r="AD2274" t="s">
        <v>26</v>
      </c>
      <c r="AF2274">
        <v>1179</v>
      </c>
      <c r="AG2274" t="s">
        <v>143</v>
      </c>
    </row>
    <row r="2275" spans="1:34" x14ac:dyDescent="0.35">
      <c r="A2275" t="s">
        <v>228</v>
      </c>
      <c r="B2275" t="s">
        <v>41</v>
      </c>
      <c r="C2275" t="s">
        <v>32</v>
      </c>
      <c r="D2275">
        <v>10221</v>
      </c>
      <c r="E2275">
        <v>11594</v>
      </c>
      <c r="F2275" t="s">
        <v>132</v>
      </c>
      <c r="G2275" s="1">
        <v>0.88157669999999999</v>
      </c>
      <c r="J2275" t="s">
        <v>502</v>
      </c>
      <c r="K2275" t="s">
        <v>68</v>
      </c>
      <c r="L2275" t="s">
        <v>27</v>
      </c>
      <c r="M2275">
        <v>385</v>
      </c>
      <c r="N2275">
        <v>1659</v>
      </c>
      <c r="O2275" t="s">
        <v>143</v>
      </c>
      <c r="P2275" s="1">
        <v>0.23206750000000001</v>
      </c>
      <c r="S2275" t="s">
        <v>500</v>
      </c>
      <c r="T2275" t="s">
        <v>41</v>
      </c>
      <c r="U2275" t="s">
        <v>32</v>
      </c>
      <c r="V2275">
        <v>4480</v>
      </c>
      <c r="W2275">
        <v>5699</v>
      </c>
      <c r="X2275" t="s">
        <v>143</v>
      </c>
      <c r="Y2275" s="1">
        <v>0.78610279999999999</v>
      </c>
      <c r="AB2275" t="s">
        <v>500</v>
      </c>
      <c r="AC2275" t="s">
        <v>41</v>
      </c>
      <c r="AD2275" t="s">
        <v>27</v>
      </c>
      <c r="AF2275">
        <v>1868</v>
      </c>
      <c r="AG2275" t="s">
        <v>143</v>
      </c>
    </row>
    <row r="2276" spans="1:34" x14ac:dyDescent="0.35">
      <c r="A2276" t="s">
        <v>229</v>
      </c>
      <c r="B2276" t="s">
        <v>41</v>
      </c>
      <c r="C2276" t="s">
        <v>32</v>
      </c>
      <c r="D2276">
        <v>7065</v>
      </c>
      <c r="E2276">
        <v>7874</v>
      </c>
      <c r="F2276" t="s">
        <v>132</v>
      </c>
      <c r="G2276" s="1">
        <v>0.89725679999999997</v>
      </c>
      <c r="J2276" t="s">
        <v>502</v>
      </c>
      <c r="K2276" t="s">
        <v>41</v>
      </c>
      <c r="L2276" t="s">
        <v>26</v>
      </c>
      <c r="N2276">
        <v>946</v>
      </c>
      <c r="O2276" t="s">
        <v>143</v>
      </c>
      <c r="S2276" t="s">
        <v>500</v>
      </c>
      <c r="T2276" t="s">
        <v>41</v>
      </c>
      <c r="U2276" t="s">
        <v>703</v>
      </c>
      <c r="V2276">
        <v>6006</v>
      </c>
      <c r="W2276">
        <v>14713</v>
      </c>
      <c r="X2276" t="s">
        <v>143</v>
      </c>
      <c r="Y2276" s="1">
        <v>0.40821039999999997</v>
      </c>
      <c r="AB2276" t="s">
        <v>501</v>
      </c>
      <c r="AC2276" t="s">
        <v>41</v>
      </c>
      <c r="AD2276" t="s">
        <v>26</v>
      </c>
      <c r="AF2276">
        <v>829</v>
      </c>
      <c r="AG2276" t="s">
        <v>143</v>
      </c>
    </row>
    <row r="2277" spans="1:34" x14ac:dyDescent="0.35">
      <c r="A2277" t="s">
        <v>230</v>
      </c>
      <c r="B2277" t="s">
        <v>68</v>
      </c>
      <c r="C2277" t="s">
        <v>32</v>
      </c>
      <c r="D2277">
        <v>1422</v>
      </c>
      <c r="E2277">
        <v>1682</v>
      </c>
      <c r="F2277" t="s">
        <v>132</v>
      </c>
      <c r="G2277" s="1">
        <v>0.84542209999999995</v>
      </c>
      <c r="J2277" t="s">
        <v>503</v>
      </c>
      <c r="K2277" t="s">
        <v>41</v>
      </c>
      <c r="L2277" t="s">
        <v>32</v>
      </c>
      <c r="M2277">
        <v>5413</v>
      </c>
      <c r="N2277">
        <v>5369</v>
      </c>
      <c r="O2277" t="s">
        <v>143</v>
      </c>
      <c r="P2277" s="1">
        <v>1</v>
      </c>
      <c r="S2277" t="s">
        <v>500</v>
      </c>
      <c r="T2277" t="s">
        <v>41</v>
      </c>
      <c r="U2277" t="s">
        <v>28</v>
      </c>
      <c r="V2277">
        <v>185</v>
      </c>
      <c r="W2277">
        <v>1830</v>
      </c>
      <c r="X2277" t="s">
        <v>143</v>
      </c>
      <c r="Y2277" s="1">
        <v>0.1010929</v>
      </c>
      <c r="AB2277" t="s">
        <v>501</v>
      </c>
      <c r="AC2277" t="s">
        <v>41</v>
      </c>
      <c r="AD2277" t="s">
        <v>28</v>
      </c>
      <c r="AF2277">
        <v>1206</v>
      </c>
      <c r="AG2277" t="s">
        <v>143</v>
      </c>
    </row>
    <row r="2278" spans="1:34" x14ac:dyDescent="0.35">
      <c r="A2278" t="s">
        <v>231</v>
      </c>
      <c r="B2278" t="s">
        <v>41</v>
      </c>
      <c r="C2278" t="s">
        <v>32</v>
      </c>
      <c r="D2278">
        <v>14249</v>
      </c>
      <c r="E2278">
        <v>15885</v>
      </c>
      <c r="F2278" t="s">
        <v>132</v>
      </c>
      <c r="G2278" s="1">
        <v>0.89700970000000002</v>
      </c>
      <c r="J2278" t="s">
        <v>503</v>
      </c>
      <c r="K2278" t="s">
        <v>41</v>
      </c>
      <c r="L2278" t="s">
        <v>703</v>
      </c>
      <c r="M2278">
        <v>13220</v>
      </c>
      <c r="N2278">
        <v>15543</v>
      </c>
      <c r="O2278" t="s">
        <v>143</v>
      </c>
      <c r="P2278" s="1">
        <v>0.85054370000000001</v>
      </c>
      <c r="S2278" t="s">
        <v>500</v>
      </c>
      <c r="T2278" t="s">
        <v>41</v>
      </c>
      <c r="U2278" t="s">
        <v>27</v>
      </c>
      <c r="V2278">
        <v>2</v>
      </c>
      <c r="W2278">
        <v>1868</v>
      </c>
      <c r="X2278" t="s">
        <v>143</v>
      </c>
      <c r="Y2278" s="1">
        <v>1.0707E-3</v>
      </c>
      <c r="AB2278" t="s">
        <v>501</v>
      </c>
      <c r="AC2278" t="s">
        <v>41</v>
      </c>
      <c r="AD2278" t="s">
        <v>27</v>
      </c>
      <c r="AF2278">
        <v>1364</v>
      </c>
      <c r="AG2278" t="s">
        <v>143</v>
      </c>
    </row>
    <row r="2279" spans="1:34" x14ac:dyDescent="0.35">
      <c r="A2279" t="s">
        <v>232</v>
      </c>
      <c r="B2279" t="s">
        <v>41</v>
      </c>
      <c r="C2279" t="s">
        <v>32</v>
      </c>
      <c r="D2279">
        <v>6497</v>
      </c>
      <c r="E2279">
        <v>6372</v>
      </c>
      <c r="F2279" t="s">
        <v>132</v>
      </c>
      <c r="G2279" s="1">
        <v>1</v>
      </c>
      <c r="J2279" t="s">
        <v>503</v>
      </c>
      <c r="K2279" t="s">
        <v>41</v>
      </c>
      <c r="L2279" t="s">
        <v>28</v>
      </c>
      <c r="M2279">
        <v>1130</v>
      </c>
      <c r="N2279">
        <v>1961</v>
      </c>
      <c r="O2279" t="s">
        <v>143</v>
      </c>
      <c r="P2279" s="1">
        <v>0.57623659999999999</v>
      </c>
      <c r="S2279" t="s">
        <v>500</v>
      </c>
      <c r="T2279" t="s">
        <v>41</v>
      </c>
      <c r="U2279" t="s">
        <v>26</v>
      </c>
      <c r="W2279">
        <v>1179</v>
      </c>
      <c r="X2279" t="s">
        <v>143</v>
      </c>
      <c r="AB2279" t="s">
        <v>502</v>
      </c>
      <c r="AC2279" t="s">
        <v>41</v>
      </c>
      <c r="AD2279" t="s">
        <v>26</v>
      </c>
      <c r="AF2279">
        <v>946</v>
      </c>
      <c r="AG2279" t="s">
        <v>143</v>
      </c>
    </row>
    <row r="2280" spans="1:34" x14ac:dyDescent="0.35">
      <c r="A2280" t="s">
        <v>233</v>
      </c>
      <c r="B2280" t="s">
        <v>41</v>
      </c>
      <c r="C2280" t="s">
        <v>32</v>
      </c>
      <c r="D2280">
        <v>3908</v>
      </c>
      <c r="E2280">
        <v>4059</v>
      </c>
      <c r="F2280" t="s">
        <v>132</v>
      </c>
      <c r="G2280" s="1">
        <v>0.96279870000000001</v>
      </c>
      <c r="J2280" t="s">
        <v>503</v>
      </c>
      <c r="K2280" t="s">
        <v>41</v>
      </c>
      <c r="L2280" t="s">
        <v>27</v>
      </c>
      <c r="M2280">
        <v>400</v>
      </c>
      <c r="N2280">
        <v>2126</v>
      </c>
      <c r="O2280" t="s">
        <v>143</v>
      </c>
      <c r="P2280" s="1">
        <v>0.1881468</v>
      </c>
      <c r="S2280" t="s">
        <v>501</v>
      </c>
      <c r="T2280" t="s">
        <v>41</v>
      </c>
      <c r="U2280" t="s">
        <v>26</v>
      </c>
      <c r="W2280">
        <v>829</v>
      </c>
      <c r="X2280" t="s">
        <v>143</v>
      </c>
      <c r="AB2280" t="s">
        <v>502</v>
      </c>
      <c r="AC2280" t="s">
        <v>41</v>
      </c>
      <c r="AD2280" t="s">
        <v>28</v>
      </c>
      <c r="AF2280">
        <v>1585</v>
      </c>
      <c r="AG2280" t="s">
        <v>143</v>
      </c>
    </row>
    <row r="2281" spans="1:34" x14ac:dyDescent="0.35">
      <c r="A2281" t="s">
        <v>234</v>
      </c>
      <c r="B2281" t="s">
        <v>41</v>
      </c>
      <c r="C2281" t="s">
        <v>32</v>
      </c>
      <c r="D2281">
        <v>8593</v>
      </c>
      <c r="E2281">
        <v>8912</v>
      </c>
      <c r="F2281" t="s">
        <v>132</v>
      </c>
      <c r="G2281" s="1">
        <v>0.9642056</v>
      </c>
      <c r="J2281" t="s">
        <v>503</v>
      </c>
      <c r="K2281" t="s">
        <v>41</v>
      </c>
      <c r="L2281" t="s">
        <v>26</v>
      </c>
      <c r="N2281">
        <v>1234</v>
      </c>
      <c r="O2281" t="s">
        <v>143</v>
      </c>
      <c r="S2281" t="s">
        <v>501</v>
      </c>
      <c r="T2281" t="s">
        <v>41</v>
      </c>
      <c r="U2281" t="s">
        <v>27</v>
      </c>
      <c r="W2281">
        <v>1364</v>
      </c>
      <c r="X2281" t="s">
        <v>143</v>
      </c>
      <c r="AB2281" t="s">
        <v>502</v>
      </c>
      <c r="AC2281" t="s">
        <v>41</v>
      </c>
      <c r="AD2281" t="s">
        <v>27</v>
      </c>
      <c r="AF2281">
        <v>1659</v>
      </c>
      <c r="AG2281" t="s">
        <v>143</v>
      </c>
    </row>
    <row r="2282" spans="1:34" x14ac:dyDescent="0.35">
      <c r="A2282" t="s">
        <v>235</v>
      </c>
      <c r="B2282" t="s">
        <v>41</v>
      </c>
      <c r="C2282" t="s">
        <v>32</v>
      </c>
      <c r="D2282">
        <v>11865</v>
      </c>
      <c r="E2282">
        <v>12717</v>
      </c>
      <c r="F2282" t="s">
        <v>132</v>
      </c>
      <c r="G2282" s="1">
        <v>0.93300309999999997</v>
      </c>
      <c r="J2282" t="s">
        <v>504</v>
      </c>
      <c r="K2282" t="s">
        <v>68</v>
      </c>
      <c r="L2282" t="s">
        <v>703</v>
      </c>
      <c r="M2282">
        <v>13351</v>
      </c>
      <c r="N2282">
        <v>11449</v>
      </c>
      <c r="O2282" t="s">
        <v>143</v>
      </c>
      <c r="P2282" s="1">
        <v>1</v>
      </c>
      <c r="S2282" t="s">
        <v>502</v>
      </c>
      <c r="T2282" t="s">
        <v>41</v>
      </c>
      <c r="U2282" t="s">
        <v>26</v>
      </c>
      <c r="W2282">
        <v>946</v>
      </c>
      <c r="X2282" t="s">
        <v>143</v>
      </c>
      <c r="AB2282" t="s">
        <v>503</v>
      </c>
      <c r="AC2282" t="s">
        <v>41</v>
      </c>
      <c r="AD2282" t="s">
        <v>32</v>
      </c>
      <c r="AE2282">
        <v>1817</v>
      </c>
      <c r="AF2282">
        <v>5369</v>
      </c>
      <c r="AG2282" t="s">
        <v>143</v>
      </c>
      <c r="AH2282" s="1">
        <v>0.33842430000000001</v>
      </c>
    </row>
    <row r="2283" spans="1:34" x14ac:dyDescent="0.35">
      <c r="A2283" t="s">
        <v>236</v>
      </c>
      <c r="B2283" t="s">
        <v>70</v>
      </c>
      <c r="C2283" t="s">
        <v>32</v>
      </c>
      <c r="D2283">
        <v>14937</v>
      </c>
      <c r="E2283">
        <v>16610</v>
      </c>
      <c r="F2283" t="s">
        <v>132</v>
      </c>
      <c r="G2283" s="1">
        <v>0.89927760000000001</v>
      </c>
      <c r="J2283" t="s">
        <v>504</v>
      </c>
      <c r="K2283" t="s">
        <v>68</v>
      </c>
      <c r="L2283" t="s">
        <v>32</v>
      </c>
      <c r="M2283">
        <v>2871</v>
      </c>
      <c r="N2283">
        <v>3337</v>
      </c>
      <c r="O2283" t="s">
        <v>143</v>
      </c>
      <c r="P2283" s="1">
        <v>0.86035360000000005</v>
      </c>
      <c r="S2283" t="s">
        <v>503</v>
      </c>
      <c r="T2283" t="s">
        <v>41</v>
      </c>
      <c r="U2283" t="s">
        <v>32</v>
      </c>
      <c r="V2283">
        <v>4125</v>
      </c>
      <c r="W2283">
        <v>5369</v>
      </c>
      <c r="X2283" t="s">
        <v>143</v>
      </c>
      <c r="Y2283" s="1">
        <v>0.76829950000000002</v>
      </c>
      <c r="AB2283" t="s">
        <v>503</v>
      </c>
      <c r="AC2283" t="s">
        <v>41</v>
      </c>
      <c r="AD2283" t="s">
        <v>703</v>
      </c>
      <c r="AE2283">
        <v>429</v>
      </c>
      <c r="AF2283">
        <v>15543</v>
      </c>
      <c r="AG2283" t="s">
        <v>143</v>
      </c>
      <c r="AH2283" s="1">
        <v>2.7600800000000002E-2</v>
      </c>
    </row>
    <row r="2284" spans="1:34" x14ac:dyDescent="0.35">
      <c r="A2284" t="s">
        <v>237</v>
      </c>
      <c r="B2284" t="s">
        <v>70</v>
      </c>
      <c r="C2284" t="s">
        <v>32</v>
      </c>
      <c r="D2284">
        <v>16592</v>
      </c>
      <c r="E2284">
        <v>16966</v>
      </c>
      <c r="F2284" t="s">
        <v>132</v>
      </c>
      <c r="G2284" s="1">
        <v>0.97795589999999999</v>
      </c>
      <c r="J2284" t="s">
        <v>504</v>
      </c>
      <c r="K2284" t="s">
        <v>68</v>
      </c>
      <c r="L2284" t="s">
        <v>28</v>
      </c>
      <c r="M2284">
        <v>1278</v>
      </c>
      <c r="N2284">
        <v>1725</v>
      </c>
      <c r="O2284" t="s">
        <v>143</v>
      </c>
      <c r="P2284" s="1">
        <v>0.74086960000000002</v>
      </c>
      <c r="S2284" t="s">
        <v>503</v>
      </c>
      <c r="T2284" t="s">
        <v>41</v>
      </c>
      <c r="U2284" t="s">
        <v>703</v>
      </c>
      <c r="V2284">
        <v>5713</v>
      </c>
      <c r="W2284">
        <v>15543</v>
      </c>
      <c r="X2284" t="s">
        <v>143</v>
      </c>
      <c r="Y2284" s="1">
        <v>0.36756100000000003</v>
      </c>
      <c r="AB2284" t="s">
        <v>503</v>
      </c>
      <c r="AC2284" t="s">
        <v>41</v>
      </c>
      <c r="AD2284" t="s">
        <v>28</v>
      </c>
      <c r="AE2284">
        <v>1</v>
      </c>
      <c r="AF2284">
        <v>1961</v>
      </c>
      <c r="AG2284" t="s">
        <v>143</v>
      </c>
      <c r="AH2284" s="1">
        <v>5.0989999999999998E-4</v>
      </c>
    </row>
    <row r="2285" spans="1:34" x14ac:dyDescent="0.35">
      <c r="A2285" t="s">
        <v>238</v>
      </c>
      <c r="B2285" t="s">
        <v>70</v>
      </c>
      <c r="C2285" t="s">
        <v>32</v>
      </c>
      <c r="D2285">
        <v>11367</v>
      </c>
      <c r="E2285">
        <v>12362</v>
      </c>
      <c r="F2285" t="s">
        <v>132</v>
      </c>
      <c r="G2285" s="1">
        <v>0.91951139999999998</v>
      </c>
      <c r="J2285" t="s">
        <v>504</v>
      </c>
      <c r="K2285" t="s">
        <v>68</v>
      </c>
      <c r="L2285" t="s">
        <v>27</v>
      </c>
      <c r="M2285">
        <v>404</v>
      </c>
      <c r="N2285">
        <v>1698</v>
      </c>
      <c r="O2285" t="s">
        <v>143</v>
      </c>
      <c r="P2285" s="1">
        <v>0.237927</v>
      </c>
      <c r="S2285" t="s">
        <v>503</v>
      </c>
      <c r="T2285" t="s">
        <v>41</v>
      </c>
      <c r="U2285" t="s">
        <v>28</v>
      </c>
      <c r="V2285">
        <v>101</v>
      </c>
      <c r="W2285">
        <v>1961</v>
      </c>
      <c r="X2285" t="s">
        <v>143</v>
      </c>
      <c r="Y2285" s="1">
        <v>5.1504300000000003E-2</v>
      </c>
      <c r="AB2285" t="s">
        <v>503</v>
      </c>
      <c r="AC2285" t="s">
        <v>41</v>
      </c>
      <c r="AD2285" t="s">
        <v>26</v>
      </c>
      <c r="AF2285">
        <v>1234</v>
      </c>
      <c r="AG2285" t="s">
        <v>143</v>
      </c>
    </row>
    <row r="2286" spans="1:34" x14ac:dyDescent="0.35">
      <c r="A2286" t="s">
        <v>239</v>
      </c>
      <c r="B2286" t="s">
        <v>70</v>
      </c>
      <c r="C2286" t="s">
        <v>32</v>
      </c>
      <c r="D2286">
        <v>7358</v>
      </c>
      <c r="E2286">
        <v>7711</v>
      </c>
      <c r="F2286" t="s">
        <v>132</v>
      </c>
      <c r="G2286" s="1">
        <v>0.95422119999999999</v>
      </c>
      <c r="J2286" t="s">
        <v>504</v>
      </c>
      <c r="K2286" t="s">
        <v>41</v>
      </c>
      <c r="L2286" t="s">
        <v>26</v>
      </c>
      <c r="N2286">
        <v>967</v>
      </c>
      <c r="O2286" t="s">
        <v>143</v>
      </c>
      <c r="S2286" t="s">
        <v>503</v>
      </c>
      <c r="T2286" t="s">
        <v>41</v>
      </c>
      <c r="U2286" t="s">
        <v>26</v>
      </c>
      <c r="W2286">
        <v>1234</v>
      </c>
      <c r="X2286" t="s">
        <v>143</v>
      </c>
      <c r="AB2286" t="s">
        <v>503</v>
      </c>
      <c r="AC2286" t="s">
        <v>41</v>
      </c>
      <c r="AD2286" t="s">
        <v>27</v>
      </c>
      <c r="AF2286">
        <v>2126</v>
      </c>
      <c r="AG2286" t="s">
        <v>143</v>
      </c>
    </row>
    <row r="2287" spans="1:34" x14ac:dyDescent="0.35">
      <c r="A2287" t="s">
        <v>240</v>
      </c>
      <c r="B2287" t="s">
        <v>70</v>
      </c>
      <c r="C2287" t="s">
        <v>32</v>
      </c>
      <c r="D2287">
        <v>7737</v>
      </c>
      <c r="E2287">
        <v>8077</v>
      </c>
      <c r="F2287" t="s">
        <v>132</v>
      </c>
      <c r="G2287" s="1">
        <v>0.95790520000000001</v>
      </c>
      <c r="J2287" t="s">
        <v>505</v>
      </c>
      <c r="K2287" t="s">
        <v>68</v>
      </c>
      <c r="L2287" t="s">
        <v>32</v>
      </c>
      <c r="M2287">
        <v>2122</v>
      </c>
      <c r="N2287">
        <v>2038</v>
      </c>
      <c r="O2287" t="s">
        <v>143</v>
      </c>
      <c r="P2287" s="1">
        <v>1</v>
      </c>
      <c r="S2287" t="s">
        <v>503</v>
      </c>
      <c r="T2287" t="s">
        <v>41</v>
      </c>
      <c r="U2287" t="s">
        <v>27</v>
      </c>
      <c r="W2287">
        <v>2126</v>
      </c>
      <c r="X2287" t="s">
        <v>143</v>
      </c>
      <c r="AB2287" t="s">
        <v>504</v>
      </c>
      <c r="AC2287" t="s">
        <v>41</v>
      </c>
      <c r="AD2287" t="s">
        <v>26</v>
      </c>
      <c r="AF2287">
        <v>967</v>
      </c>
      <c r="AG2287" t="s">
        <v>143</v>
      </c>
    </row>
    <row r="2288" spans="1:34" x14ac:dyDescent="0.35">
      <c r="A2288" t="s">
        <v>241</v>
      </c>
      <c r="B2288" t="s">
        <v>70</v>
      </c>
      <c r="C2288" t="s">
        <v>32</v>
      </c>
      <c r="D2288">
        <v>5013</v>
      </c>
      <c r="E2288">
        <v>5284</v>
      </c>
      <c r="F2288" t="s">
        <v>132</v>
      </c>
      <c r="G2288" s="1">
        <v>0.94871309999999998</v>
      </c>
      <c r="J2288" t="s">
        <v>505</v>
      </c>
      <c r="K2288" t="s">
        <v>68</v>
      </c>
      <c r="L2288" t="s">
        <v>703</v>
      </c>
      <c r="M2288">
        <v>7289</v>
      </c>
      <c r="N2288">
        <v>7153</v>
      </c>
      <c r="O2288" t="s">
        <v>143</v>
      </c>
      <c r="P2288" s="1">
        <v>1</v>
      </c>
      <c r="S2288" t="s">
        <v>504</v>
      </c>
      <c r="T2288" t="s">
        <v>41</v>
      </c>
      <c r="U2288" t="s">
        <v>26</v>
      </c>
      <c r="W2288">
        <v>967</v>
      </c>
      <c r="X2288" t="s">
        <v>143</v>
      </c>
      <c r="AB2288" t="s">
        <v>504</v>
      </c>
      <c r="AC2288" t="s">
        <v>41</v>
      </c>
      <c r="AD2288" t="s">
        <v>27</v>
      </c>
      <c r="AF2288">
        <v>1698</v>
      </c>
      <c r="AG2288" t="s">
        <v>143</v>
      </c>
    </row>
    <row r="2289" spans="1:34" x14ac:dyDescent="0.35">
      <c r="A2289" t="s">
        <v>242</v>
      </c>
      <c r="B2289" t="s">
        <v>70</v>
      </c>
      <c r="C2289" t="s">
        <v>32</v>
      </c>
      <c r="D2289">
        <v>11428</v>
      </c>
      <c r="E2289">
        <v>12809</v>
      </c>
      <c r="F2289" t="s">
        <v>132</v>
      </c>
      <c r="G2289" s="1">
        <v>0.89218520000000001</v>
      </c>
      <c r="J2289" t="s">
        <v>505</v>
      </c>
      <c r="K2289" t="s">
        <v>68</v>
      </c>
      <c r="L2289" t="s">
        <v>28</v>
      </c>
      <c r="M2289">
        <v>582</v>
      </c>
      <c r="N2289">
        <v>932</v>
      </c>
      <c r="O2289" t="s">
        <v>143</v>
      </c>
      <c r="P2289" s="1">
        <v>0.62446349999999995</v>
      </c>
      <c r="S2289" t="s">
        <v>504</v>
      </c>
      <c r="T2289" t="s">
        <v>41</v>
      </c>
      <c r="U2289" t="s">
        <v>27</v>
      </c>
      <c r="W2289">
        <v>1698</v>
      </c>
      <c r="X2289" t="s">
        <v>143</v>
      </c>
      <c r="AB2289" t="s">
        <v>505</v>
      </c>
      <c r="AC2289" t="s">
        <v>41</v>
      </c>
      <c r="AD2289" t="s">
        <v>26</v>
      </c>
      <c r="AF2289">
        <v>653</v>
      </c>
      <c r="AG2289" t="s">
        <v>143</v>
      </c>
    </row>
    <row r="2290" spans="1:34" x14ac:dyDescent="0.35">
      <c r="A2290" t="s">
        <v>243</v>
      </c>
      <c r="B2290" t="s">
        <v>68</v>
      </c>
      <c r="C2290" t="s">
        <v>32</v>
      </c>
      <c r="D2290">
        <v>16527</v>
      </c>
      <c r="E2290">
        <v>17757</v>
      </c>
      <c r="F2290" t="s">
        <v>132</v>
      </c>
      <c r="G2290" s="1">
        <v>0.93073150000000004</v>
      </c>
      <c r="J2290" t="s">
        <v>505</v>
      </c>
      <c r="K2290" t="s">
        <v>68</v>
      </c>
      <c r="L2290" t="s">
        <v>27</v>
      </c>
      <c r="M2290">
        <v>216</v>
      </c>
      <c r="N2290">
        <v>1166</v>
      </c>
      <c r="O2290" t="s">
        <v>143</v>
      </c>
      <c r="P2290" s="1">
        <v>0.18524869999999999</v>
      </c>
      <c r="S2290" t="s">
        <v>505</v>
      </c>
      <c r="T2290" t="s">
        <v>41</v>
      </c>
      <c r="U2290" t="s">
        <v>26</v>
      </c>
      <c r="W2290">
        <v>653</v>
      </c>
      <c r="X2290" t="s">
        <v>143</v>
      </c>
      <c r="AB2290" t="s">
        <v>505</v>
      </c>
      <c r="AC2290" t="s">
        <v>41</v>
      </c>
      <c r="AD2290" t="s">
        <v>28</v>
      </c>
      <c r="AF2290">
        <v>932</v>
      </c>
      <c r="AG2290" t="s">
        <v>143</v>
      </c>
    </row>
    <row r="2291" spans="1:34" x14ac:dyDescent="0.35">
      <c r="A2291" t="s">
        <v>244</v>
      </c>
      <c r="B2291" t="s">
        <v>70</v>
      </c>
      <c r="C2291" t="s">
        <v>32</v>
      </c>
      <c r="D2291">
        <v>6709</v>
      </c>
      <c r="E2291">
        <v>7331</v>
      </c>
      <c r="F2291" t="s">
        <v>132</v>
      </c>
      <c r="G2291" s="1">
        <v>0.91515480000000005</v>
      </c>
      <c r="J2291" t="s">
        <v>505</v>
      </c>
      <c r="K2291" t="s">
        <v>41</v>
      </c>
      <c r="L2291" t="s">
        <v>26</v>
      </c>
      <c r="N2291">
        <v>653</v>
      </c>
      <c r="O2291" t="s">
        <v>143</v>
      </c>
      <c r="S2291" t="s">
        <v>505</v>
      </c>
      <c r="T2291" t="s">
        <v>41</v>
      </c>
      <c r="U2291" t="s">
        <v>27</v>
      </c>
      <c r="W2291">
        <v>1166</v>
      </c>
      <c r="X2291" t="s">
        <v>143</v>
      </c>
      <c r="AB2291" t="s">
        <v>505</v>
      </c>
      <c r="AC2291" t="s">
        <v>41</v>
      </c>
      <c r="AD2291" t="s">
        <v>27</v>
      </c>
      <c r="AF2291">
        <v>1166</v>
      </c>
      <c r="AG2291" t="s">
        <v>143</v>
      </c>
    </row>
    <row r="2292" spans="1:34" x14ac:dyDescent="0.35">
      <c r="A2292" t="s">
        <v>245</v>
      </c>
      <c r="B2292" t="s">
        <v>70</v>
      </c>
      <c r="C2292" t="s">
        <v>32</v>
      </c>
      <c r="D2292">
        <v>12259</v>
      </c>
      <c r="E2292">
        <v>13702</v>
      </c>
      <c r="F2292" t="s">
        <v>132</v>
      </c>
      <c r="G2292" s="1">
        <v>0.89468689999999995</v>
      </c>
      <c r="J2292" t="s">
        <v>506</v>
      </c>
      <c r="K2292" t="s">
        <v>41</v>
      </c>
      <c r="L2292" t="s">
        <v>32</v>
      </c>
      <c r="M2292">
        <v>5092</v>
      </c>
      <c r="N2292">
        <v>5620</v>
      </c>
      <c r="O2292" t="s">
        <v>143</v>
      </c>
      <c r="P2292" s="1">
        <v>0.90604980000000002</v>
      </c>
      <c r="S2292" t="s">
        <v>506</v>
      </c>
      <c r="T2292" t="s">
        <v>41</v>
      </c>
      <c r="U2292" t="s">
        <v>32</v>
      </c>
      <c r="V2292">
        <v>4504</v>
      </c>
      <c r="W2292">
        <v>5620</v>
      </c>
      <c r="X2292" t="s">
        <v>143</v>
      </c>
      <c r="Y2292" s="1">
        <v>0.80142349999999996</v>
      </c>
      <c r="AB2292" t="s">
        <v>506</v>
      </c>
      <c r="AC2292" t="s">
        <v>41</v>
      </c>
      <c r="AD2292" t="s">
        <v>32</v>
      </c>
      <c r="AE2292">
        <v>2247</v>
      </c>
      <c r="AF2292">
        <v>5620</v>
      </c>
      <c r="AG2292" t="s">
        <v>143</v>
      </c>
      <c r="AH2292" s="1">
        <v>0.39982210000000001</v>
      </c>
    </row>
    <row r="2293" spans="1:34" x14ac:dyDescent="0.35">
      <c r="A2293" t="s">
        <v>246</v>
      </c>
      <c r="B2293" t="s">
        <v>41</v>
      </c>
      <c r="C2293" t="s">
        <v>32</v>
      </c>
      <c r="D2293">
        <v>3445</v>
      </c>
      <c r="E2293">
        <v>3989</v>
      </c>
      <c r="F2293" t="s">
        <v>132</v>
      </c>
      <c r="G2293" s="1">
        <v>0.86362499999999998</v>
      </c>
      <c r="J2293" t="s">
        <v>506</v>
      </c>
      <c r="K2293" t="s">
        <v>41</v>
      </c>
      <c r="L2293" t="s">
        <v>28</v>
      </c>
      <c r="M2293">
        <v>1740</v>
      </c>
      <c r="N2293">
        <v>2063</v>
      </c>
      <c r="O2293" t="s">
        <v>143</v>
      </c>
      <c r="P2293" s="1">
        <v>0.84343190000000001</v>
      </c>
      <c r="S2293" t="s">
        <v>506</v>
      </c>
      <c r="T2293" t="s">
        <v>41</v>
      </c>
      <c r="U2293" t="s">
        <v>703</v>
      </c>
      <c r="V2293">
        <v>6043</v>
      </c>
      <c r="W2293">
        <v>12586</v>
      </c>
      <c r="X2293" t="s">
        <v>143</v>
      </c>
      <c r="Y2293" s="1">
        <v>0.48013670000000003</v>
      </c>
      <c r="AB2293" t="s">
        <v>506</v>
      </c>
      <c r="AC2293" t="s">
        <v>41</v>
      </c>
      <c r="AD2293" t="s">
        <v>703</v>
      </c>
      <c r="AE2293">
        <v>510</v>
      </c>
      <c r="AF2293">
        <v>12586</v>
      </c>
      <c r="AG2293" t="s">
        <v>143</v>
      </c>
      <c r="AH2293" s="1">
        <v>4.05212E-2</v>
      </c>
    </row>
    <row r="2294" spans="1:34" x14ac:dyDescent="0.35">
      <c r="A2294" t="s">
        <v>247</v>
      </c>
      <c r="B2294" t="s">
        <v>68</v>
      </c>
      <c r="C2294" t="s">
        <v>32</v>
      </c>
      <c r="D2294">
        <v>6113</v>
      </c>
      <c r="E2294">
        <v>7039</v>
      </c>
      <c r="F2294" t="s">
        <v>132</v>
      </c>
      <c r="G2294" s="1">
        <v>0.86844719999999997</v>
      </c>
      <c r="J2294" t="s">
        <v>506</v>
      </c>
      <c r="K2294" t="s">
        <v>41</v>
      </c>
      <c r="L2294" t="s">
        <v>703</v>
      </c>
      <c r="M2294">
        <v>10519</v>
      </c>
      <c r="N2294">
        <v>12586</v>
      </c>
      <c r="O2294" t="s">
        <v>143</v>
      </c>
      <c r="P2294" s="1">
        <v>0.83576989999999995</v>
      </c>
      <c r="S2294" t="s">
        <v>506</v>
      </c>
      <c r="T2294" t="s">
        <v>41</v>
      </c>
      <c r="U2294" t="s">
        <v>28</v>
      </c>
      <c r="V2294">
        <v>336</v>
      </c>
      <c r="W2294">
        <v>2063</v>
      </c>
      <c r="X2294" t="s">
        <v>143</v>
      </c>
      <c r="Y2294" s="1">
        <v>0.1628696</v>
      </c>
      <c r="AB2294" t="s">
        <v>506</v>
      </c>
      <c r="AC2294" t="s">
        <v>41</v>
      </c>
      <c r="AD2294" t="s">
        <v>28</v>
      </c>
      <c r="AE2294">
        <v>1</v>
      </c>
      <c r="AF2294">
        <v>2063</v>
      </c>
      <c r="AG2294" t="s">
        <v>143</v>
      </c>
      <c r="AH2294" s="1">
        <v>4.8470000000000002E-4</v>
      </c>
    </row>
    <row r="2295" spans="1:34" x14ac:dyDescent="0.35">
      <c r="A2295" t="s">
        <v>248</v>
      </c>
      <c r="B2295" t="s">
        <v>41</v>
      </c>
      <c r="C2295" t="s">
        <v>32</v>
      </c>
      <c r="D2295">
        <v>6647</v>
      </c>
      <c r="E2295">
        <v>7462</v>
      </c>
      <c r="F2295" t="s">
        <v>132</v>
      </c>
      <c r="G2295" s="1">
        <v>0.89078000000000002</v>
      </c>
      <c r="J2295" t="s">
        <v>506</v>
      </c>
      <c r="K2295" t="s">
        <v>41</v>
      </c>
      <c r="L2295" t="s">
        <v>27</v>
      </c>
      <c r="M2295">
        <v>795</v>
      </c>
      <c r="N2295">
        <v>1930</v>
      </c>
      <c r="O2295" t="s">
        <v>143</v>
      </c>
      <c r="P2295" s="1">
        <v>0.41191709999999998</v>
      </c>
      <c r="S2295" t="s">
        <v>506</v>
      </c>
      <c r="T2295" t="s">
        <v>41</v>
      </c>
      <c r="U2295" t="s">
        <v>27</v>
      </c>
      <c r="V2295">
        <v>1</v>
      </c>
      <c r="W2295">
        <v>1930</v>
      </c>
      <c r="X2295" t="s">
        <v>143</v>
      </c>
      <c r="Y2295" s="1">
        <v>5.1809999999999996E-4</v>
      </c>
      <c r="AB2295" t="s">
        <v>506</v>
      </c>
      <c r="AC2295" t="s">
        <v>41</v>
      </c>
      <c r="AD2295" t="s">
        <v>26</v>
      </c>
      <c r="AF2295">
        <v>937</v>
      </c>
      <c r="AG2295" t="s">
        <v>143</v>
      </c>
    </row>
    <row r="2296" spans="1:34" x14ac:dyDescent="0.35">
      <c r="A2296" t="s">
        <v>249</v>
      </c>
      <c r="B2296" t="s">
        <v>41</v>
      </c>
      <c r="C2296" t="s">
        <v>32</v>
      </c>
      <c r="D2296">
        <v>9848</v>
      </c>
      <c r="E2296">
        <v>10729</v>
      </c>
      <c r="F2296" t="s">
        <v>132</v>
      </c>
      <c r="G2296" s="1">
        <v>0.91788610000000004</v>
      </c>
      <c r="J2296" t="s">
        <v>506</v>
      </c>
      <c r="K2296" t="s">
        <v>41</v>
      </c>
      <c r="L2296" t="s">
        <v>26</v>
      </c>
      <c r="M2296">
        <v>2</v>
      </c>
      <c r="N2296">
        <v>937</v>
      </c>
      <c r="O2296" t="s">
        <v>143</v>
      </c>
      <c r="P2296" s="1">
        <v>2.1345000000000001E-3</v>
      </c>
      <c r="S2296" t="s">
        <v>506</v>
      </c>
      <c r="T2296" t="s">
        <v>41</v>
      </c>
      <c r="U2296" t="s">
        <v>26</v>
      </c>
      <c r="W2296">
        <v>937</v>
      </c>
      <c r="X2296" t="s">
        <v>143</v>
      </c>
      <c r="AB2296" t="s">
        <v>506</v>
      </c>
      <c r="AC2296" t="s">
        <v>41</v>
      </c>
      <c r="AD2296" t="s">
        <v>27</v>
      </c>
      <c r="AF2296">
        <v>1930</v>
      </c>
      <c r="AG2296" t="s">
        <v>143</v>
      </c>
    </row>
    <row r="2297" spans="1:34" x14ac:dyDescent="0.35">
      <c r="A2297" t="s">
        <v>250</v>
      </c>
      <c r="B2297" t="s">
        <v>41</v>
      </c>
      <c r="C2297" t="s">
        <v>32</v>
      </c>
      <c r="D2297">
        <v>3048</v>
      </c>
      <c r="E2297">
        <v>3318</v>
      </c>
      <c r="F2297" t="s">
        <v>132</v>
      </c>
      <c r="G2297" s="1">
        <v>0.91862569999999999</v>
      </c>
      <c r="J2297" t="s">
        <v>507</v>
      </c>
      <c r="K2297" t="s">
        <v>41</v>
      </c>
      <c r="L2297" t="s">
        <v>32</v>
      </c>
      <c r="M2297">
        <v>4189</v>
      </c>
      <c r="N2297">
        <v>4727</v>
      </c>
      <c r="O2297" t="s">
        <v>143</v>
      </c>
      <c r="P2297" s="1">
        <v>0.88618580000000002</v>
      </c>
      <c r="S2297" t="s">
        <v>507</v>
      </c>
      <c r="T2297" t="s">
        <v>41</v>
      </c>
      <c r="U2297" t="s">
        <v>32</v>
      </c>
      <c r="V2297">
        <v>3604</v>
      </c>
      <c r="W2297">
        <v>4727</v>
      </c>
      <c r="X2297" t="s">
        <v>143</v>
      </c>
      <c r="Y2297" s="1">
        <v>0.76242860000000001</v>
      </c>
      <c r="AB2297" t="s">
        <v>507</v>
      </c>
      <c r="AC2297" t="s">
        <v>41</v>
      </c>
      <c r="AD2297" t="s">
        <v>32</v>
      </c>
      <c r="AE2297">
        <v>1789</v>
      </c>
      <c r="AF2297">
        <v>4727</v>
      </c>
      <c r="AG2297" t="s">
        <v>143</v>
      </c>
      <c r="AH2297" s="1">
        <v>0.37846410000000003</v>
      </c>
    </row>
    <row r="2298" spans="1:34" x14ac:dyDescent="0.35">
      <c r="A2298" t="s">
        <v>251</v>
      </c>
      <c r="B2298" t="s">
        <v>41</v>
      </c>
      <c r="C2298" t="s">
        <v>32</v>
      </c>
      <c r="D2298">
        <v>2137</v>
      </c>
      <c r="E2298">
        <v>2461</v>
      </c>
      <c r="F2298" t="s">
        <v>132</v>
      </c>
      <c r="G2298" s="1">
        <v>0.86834619999999996</v>
      </c>
      <c r="J2298" t="s">
        <v>507</v>
      </c>
      <c r="K2298" t="s">
        <v>41</v>
      </c>
      <c r="L2298" t="s">
        <v>28</v>
      </c>
      <c r="M2298">
        <v>1814</v>
      </c>
      <c r="N2298">
        <v>2115</v>
      </c>
      <c r="O2298" t="s">
        <v>143</v>
      </c>
      <c r="P2298" s="1">
        <v>0.85768319999999998</v>
      </c>
      <c r="S2298" t="s">
        <v>507</v>
      </c>
      <c r="T2298" t="s">
        <v>41</v>
      </c>
      <c r="U2298" t="s">
        <v>703</v>
      </c>
      <c r="V2298">
        <v>5854</v>
      </c>
      <c r="W2298">
        <v>12551</v>
      </c>
      <c r="X2298" t="s">
        <v>143</v>
      </c>
      <c r="Y2298" s="1">
        <v>0.46641700000000003</v>
      </c>
      <c r="AB2298" t="s">
        <v>507</v>
      </c>
      <c r="AC2298" t="s">
        <v>41</v>
      </c>
      <c r="AD2298" t="s">
        <v>703</v>
      </c>
      <c r="AE2298">
        <v>420</v>
      </c>
      <c r="AF2298">
        <v>12551</v>
      </c>
      <c r="AG2298" t="s">
        <v>143</v>
      </c>
      <c r="AH2298" s="1">
        <v>3.34635E-2</v>
      </c>
    </row>
    <row r="2299" spans="1:34" x14ac:dyDescent="0.35">
      <c r="A2299" t="s">
        <v>252</v>
      </c>
      <c r="B2299" t="s">
        <v>41</v>
      </c>
      <c r="C2299" t="s">
        <v>32</v>
      </c>
      <c r="D2299">
        <v>10298</v>
      </c>
      <c r="E2299">
        <v>10587</v>
      </c>
      <c r="F2299" t="s">
        <v>143</v>
      </c>
      <c r="G2299" s="1">
        <v>0.97270239999999997</v>
      </c>
      <c r="J2299" t="s">
        <v>507</v>
      </c>
      <c r="K2299" t="s">
        <v>41</v>
      </c>
      <c r="L2299" t="s">
        <v>703</v>
      </c>
      <c r="M2299">
        <v>10516</v>
      </c>
      <c r="N2299">
        <v>12551</v>
      </c>
      <c r="O2299" t="s">
        <v>143</v>
      </c>
      <c r="P2299" s="1">
        <v>0.83786150000000004</v>
      </c>
      <c r="S2299" t="s">
        <v>507</v>
      </c>
      <c r="T2299" t="s">
        <v>41</v>
      </c>
      <c r="U2299" t="s">
        <v>28</v>
      </c>
      <c r="V2299">
        <v>356</v>
      </c>
      <c r="W2299">
        <v>2115</v>
      </c>
      <c r="X2299" t="s">
        <v>143</v>
      </c>
      <c r="Y2299" s="1">
        <v>0.16832150000000001</v>
      </c>
      <c r="AB2299" t="s">
        <v>507</v>
      </c>
      <c r="AC2299" t="s">
        <v>41</v>
      </c>
      <c r="AD2299" t="s">
        <v>28</v>
      </c>
      <c r="AE2299">
        <v>2</v>
      </c>
      <c r="AF2299">
        <v>2115</v>
      </c>
      <c r="AG2299" t="s">
        <v>143</v>
      </c>
      <c r="AH2299" s="1">
        <v>9.456E-4</v>
      </c>
    </row>
    <row r="2300" spans="1:34" x14ac:dyDescent="0.35">
      <c r="A2300" t="s">
        <v>253</v>
      </c>
      <c r="B2300" t="s">
        <v>41</v>
      </c>
      <c r="C2300" t="s">
        <v>32</v>
      </c>
      <c r="D2300">
        <v>10744</v>
      </c>
      <c r="E2300">
        <v>11480</v>
      </c>
      <c r="F2300" t="s">
        <v>143</v>
      </c>
      <c r="G2300" s="1">
        <v>0.93588850000000001</v>
      </c>
      <c r="J2300" t="s">
        <v>507</v>
      </c>
      <c r="K2300" t="s">
        <v>41</v>
      </c>
      <c r="L2300" t="s">
        <v>27</v>
      </c>
      <c r="M2300">
        <v>749</v>
      </c>
      <c r="N2300">
        <v>1887</v>
      </c>
      <c r="O2300" t="s">
        <v>143</v>
      </c>
      <c r="P2300" s="1">
        <v>0.39692630000000001</v>
      </c>
      <c r="S2300" t="s">
        <v>507</v>
      </c>
      <c r="T2300" t="s">
        <v>41</v>
      </c>
      <c r="U2300" t="s">
        <v>27</v>
      </c>
      <c r="V2300">
        <v>3</v>
      </c>
      <c r="W2300">
        <v>1887</v>
      </c>
      <c r="X2300" t="s">
        <v>143</v>
      </c>
      <c r="Y2300" s="1">
        <v>1.5897999999999999E-3</v>
      </c>
      <c r="AB2300" t="s">
        <v>507</v>
      </c>
      <c r="AC2300" t="s">
        <v>41</v>
      </c>
      <c r="AD2300" t="s">
        <v>26</v>
      </c>
      <c r="AF2300">
        <v>895</v>
      </c>
      <c r="AG2300" t="s">
        <v>143</v>
      </c>
    </row>
    <row r="2301" spans="1:34" x14ac:dyDescent="0.35">
      <c r="A2301" t="s">
        <v>254</v>
      </c>
      <c r="B2301" t="s">
        <v>41</v>
      </c>
      <c r="C2301" t="s">
        <v>32</v>
      </c>
      <c r="D2301">
        <v>4152</v>
      </c>
      <c r="E2301">
        <v>4366</v>
      </c>
      <c r="F2301" t="s">
        <v>143</v>
      </c>
      <c r="G2301" s="1">
        <v>0.95098490000000002</v>
      </c>
      <c r="J2301" t="s">
        <v>507</v>
      </c>
      <c r="K2301" t="s">
        <v>41</v>
      </c>
      <c r="L2301" t="s">
        <v>26</v>
      </c>
      <c r="N2301">
        <v>895</v>
      </c>
      <c r="O2301" t="s">
        <v>143</v>
      </c>
      <c r="S2301" t="s">
        <v>507</v>
      </c>
      <c r="T2301" t="s">
        <v>41</v>
      </c>
      <c r="U2301" t="s">
        <v>26</v>
      </c>
      <c r="W2301">
        <v>895</v>
      </c>
      <c r="X2301" t="s">
        <v>143</v>
      </c>
      <c r="AB2301" t="s">
        <v>507</v>
      </c>
      <c r="AC2301" t="s">
        <v>41</v>
      </c>
      <c r="AD2301" t="s">
        <v>27</v>
      </c>
      <c r="AF2301">
        <v>1887</v>
      </c>
      <c r="AG2301" t="s">
        <v>143</v>
      </c>
    </row>
    <row r="2302" spans="1:34" x14ac:dyDescent="0.35">
      <c r="A2302" t="s">
        <v>255</v>
      </c>
      <c r="B2302" t="s">
        <v>41</v>
      </c>
      <c r="C2302" t="s">
        <v>32</v>
      </c>
      <c r="D2302">
        <v>7704</v>
      </c>
      <c r="E2302">
        <v>8230</v>
      </c>
      <c r="F2302" t="s">
        <v>143</v>
      </c>
      <c r="G2302" s="1">
        <v>0.93608749999999996</v>
      </c>
      <c r="J2302" t="s">
        <v>508</v>
      </c>
      <c r="K2302" t="s">
        <v>41</v>
      </c>
      <c r="L2302" t="s">
        <v>28</v>
      </c>
      <c r="M2302">
        <v>989</v>
      </c>
      <c r="N2302">
        <v>1081</v>
      </c>
      <c r="O2302" t="s">
        <v>143</v>
      </c>
      <c r="P2302" s="1">
        <v>0.91489359999999997</v>
      </c>
      <c r="S2302" t="s">
        <v>508</v>
      </c>
      <c r="T2302" t="s">
        <v>41</v>
      </c>
      <c r="U2302" t="s">
        <v>32</v>
      </c>
      <c r="V2302">
        <v>3169</v>
      </c>
      <c r="W2302">
        <v>3910</v>
      </c>
      <c r="X2302" t="s">
        <v>143</v>
      </c>
      <c r="Y2302" s="1">
        <v>0.81048600000000004</v>
      </c>
      <c r="AB2302" t="s">
        <v>508</v>
      </c>
      <c r="AC2302" t="s">
        <v>41</v>
      </c>
      <c r="AD2302" t="s">
        <v>32</v>
      </c>
      <c r="AE2302">
        <v>1734</v>
      </c>
      <c r="AF2302">
        <v>3910</v>
      </c>
      <c r="AG2302" t="s">
        <v>143</v>
      </c>
      <c r="AH2302" s="1">
        <v>0.44347829999999999</v>
      </c>
    </row>
    <row r="2303" spans="1:34" x14ac:dyDescent="0.35">
      <c r="A2303" t="s">
        <v>256</v>
      </c>
      <c r="B2303" t="s">
        <v>41</v>
      </c>
      <c r="C2303" t="s">
        <v>32</v>
      </c>
      <c r="D2303">
        <v>4975</v>
      </c>
      <c r="E2303">
        <v>5303</v>
      </c>
      <c r="F2303" t="s">
        <v>132</v>
      </c>
      <c r="G2303" s="1">
        <v>0.93814819999999999</v>
      </c>
      <c r="J2303" t="s">
        <v>508</v>
      </c>
      <c r="K2303" t="s">
        <v>41</v>
      </c>
      <c r="L2303" t="s">
        <v>32</v>
      </c>
      <c r="M2303">
        <v>3548</v>
      </c>
      <c r="N2303">
        <v>3910</v>
      </c>
      <c r="O2303" t="s">
        <v>143</v>
      </c>
      <c r="P2303" s="1">
        <v>0.90741689999999997</v>
      </c>
      <c r="S2303" t="s">
        <v>508</v>
      </c>
      <c r="T2303" t="s">
        <v>41</v>
      </c>
      <c r="U2303" t="s">
        <v>703</v>
      </c>
      <c r="V2303">
        <v>3633</v>
      </c>
      <c r="W2303">
        <v>7010</v>
      </c>
      <c r="X2303" t="s">
        <v>143</v>
      </c>
      <c r="Y2303" s="1">
        <v>0.51825960000000004</v>
      </c>
      <c r="AB2303" t="s">
        <v>508</v>
      </c>
      <c r="AC2303" t="s">
        <v>41</v>
      </c>
      <c r="AD2303" t="s">
        <v>703</v>
      </c>
      <c r="AE2303">
        <v>295</v>
      </c>
      <c r="AF2303">
        <v>7010</v>
      </c>
      <c r="AG2303" t="s">
        <v>143</v>
      </c>
      <c r="AH2303" s="1">
        <v>4.2082700000000001E-2</v>
      </c>
    </row>
    <row r="2304" spans="1:34" x14ac:dyDescent="0.35">
      <c r="A2304" t="s">
        <v>257</v>
      </c>
      <c r="B2304" t="s">
        <v>41</v>
      </c>
      <c r="C2304" t="s">
        <v>32</v>
      </c>
      <c r="D2304">
        <v>4395</v>
      </c>
      <c r="E2304">
        <v>4605</v>
      </c>
      <c r="F2304" t="s">
        <v>143</v>
      </c>
      <c r="G2304" s="1">
        <v>0.95439739999999995</v>
      </c>
      <c r="J2304" t="s">
        <v>508</v>
      </c>
      <c r="K2304" t="s">
        <v>41</v>
      </c>
      <c r="L2304" t="s">
        <v>703</v>
      </c>
      <c r="M2304">
        <v>5917</v>
      </c>
      <c r="N2304">
        <v>7010</v>
      </c>
      <c r="O2304" t="s">
        <v>143</v>
      </c>
      <c r="P2304" s="1">
        <v>0.84407989999999999</v>
      </c>
      <c r="S2304" t="s">
        <v>508</v>
      </c>
      <c r="T2304" t="s">
        <v>41</v>
      </c>
      <c r="U2304" t="s">
        <v>28</v>
      </c>
      <c r="V2304">
        <v>235</v>
      </c>
      <c r="W2304">
        <v>1081</v>
      </c>
      <c r="X2304" t="s">
        <v>143</v>
      </c>
      <c r="Y2304" s="1">
        <v>0.21739130000000001</v>
      </c>
      <c r="AB2304" t="s">
        <v>508</v>
      </c>
      <c r="AC2304" t="s">
        <v>41</v>
      </c>
      <c r="AD2304" t="s">
        <v>28</v>
      </c>
      <c r="AE2304">
        <v>2</v>
      </c>
      <c r="AF2304">
        <v>1081</v>
      </c>
      <c r="AG2304" t="s">
        <v>143</v>
      </c>
      <c r="AH2304" s="1">
        <v>1.8500999999999999E-3</v>
      </c>
    </row>
    <row r="2305" spans="1:34" x14ac:dyDescent="0.35">
      <c r="A2305" t="s">
        <v>258</v>
      </c>
      <c r="B2305" t="s">
        <v>41</v>
      </c>
      <c r="C2305" t="s">
        <v>32</v>
      </c>
      <c r="D2305">
        <v>6119</v>
      </c>
      <c r="E2305">
        <v>6242</v>
      </c>
      <c r="F2305" t="s">
        <v>143</v>
      </c>
      <c r="G2305" s="1">
        <v>0.98029480000000002</v>
      </c>
      <c r="J2305" t="s">
        <v>508</v>
      </c>
      <c r="K2305" t="s">
        <v>41</v>
      </c>
      <c r="L2305" t="s">
        <v>27</v>
      </c>
      <c r="M2305">
        <v>558</v>
      </c>
      <c r="N2305">
        <v>1032</v>
      </c>
      <c r="O2305" t="s">
        <v>143</v>
      </c>
      <c r="P2305" s="1">
        <v>0.54069769999999995</v>
      </c>
      <c r="S2305" t="s">
        <v>508</v>
      </c>
      <c r="T2305" t="s">
        <v>41</v>
      </c>
      <c r="U2305" t="s">
        <v>27</v>
      </c>
      <c r="V2305">
        <v>1</v>
      </c>
      <c r="W2305">
        <v>1032</v>
      </c>
      <c r="X2305" t="s">
        <v>143</v>
      </c>
      <c r="Y2305" s="1">
        <v>9.6900000000000003E-4</v>
      </c>
      <c r="AB2305" t="s">
        <v>508</v>
      </c>
      <c r="AC2305" t="s">
        <v>41</v>
      </c>
      <c r="AD2305" t="s">
        <v>26</v>
      </c>
      <c r="AF2305">
        <v>574</v>
      </c>
      <c r="AG2305" t="s">
        <v>143</v>
      </c>
    </row>
    <row r="2306" spans="1:34" x14ac:dyDescent="0.35">
      <c r="A2306" t="s">
        <v>259</v>
      </c>
      <c r="B2306" t="s">
        <v>41</v>
      </c>
      <c r="C2306" t="s">
        <v>32</v>
      </c>
      <c r="D2306">
        <v>9489</v>
      </c>
      <c r="E2306">
        <v>10557</v>
      </c>
      <c r="F2306" t="s">
        <v>143</v>
      </c>
      <c r="G2306" s="1">
        <v>0.89883489999999999</v>
      </c>
      <c r="J2306" t="s">
        <v>508</v>
      </c>
      <c r="K2306" t="s">
        <v>41</v>
      </c>
      <c r="L2306" t="s">
        <v>26</v>
      </c>
      <c r="N2306">
        <v>574</v>
      </c>
      <c r="O2306" t="s">
        <v>143</v>
      </c>
      <c r="S2306" t="s">
        <v>508</v>
      </c>
      <c r="T2306" t="s">
        <v>41</v>
      </c>
      <c r="U2306" t="s">
        <v>26</v>
      </c>
      <c r="W2306">
        <v>574</v>
      </c>
      <c r="X2306" t="s">
        <v>143</v>
      </c>
      <c r="AB2306" t="s">
        <v>508</v>
      </c>
      <c r="AC2306" t="s">
        <v>41</v>
      </c>
      <c r="AD2306" t="s">
        <v>27</v>
      </c>
      <c r="AF2306">
        <v>1032</v>
      </c>
      <c r="AG2306" t="s">
        <v>143</v>
      </c>
    </row>
    <row r="2307" spans="1:34" x14ac:dyDescent="0.35">
      <c r="A2307" t="s">
        <v>260</v>
      </c>
      <c r="B2307" t="s">
        <v>41</v>
      </c>
      <c r="C2307" t="s">
        <v>32</v>
      </c>
      <c r="D2307">
        <v>7041</v>
      </c>
      <c r="E2307">
        <v>7348</v>
      </c>
      <c r="F2307" t="s">
        <v>143</v>
      </c>
      <c r="G2307" s="1">
        <v>0.95821990000000001</v>
      </c>
      <c r="J2307" t="s">
        <v>509</v>
      </c>
      <c r="K2307" t="s">
        <v>41</v>
      </c>
      <c r="L2307" t="s">
        <v>28</v>
      </c>
      <c r="M2307">
        <v>1610</v>
      </c>
      <c r="N2307">
        <v>1727</v>
      </c>
      <c r="O2307" t="s">
        <v>143</v>
      </c>
      <c r="P2307" s="1">
        <v>0.93225250000000004</v>
      </c>
      <c r="S2307" t="s">
        <v>509</v>
      </c>
      <c r="T2307" t="s">
        <v>41</v>
      </c>
      <c r="U2307" t="s">
        <v>32</v>
      </c>
      <c r="V2307">
        <v>4101</v>
      </c>
      <c r="W2307">
        <v>5070</v>
      </c>
      <c r="X2307" t="s">
        <v>143</v>
      </c>
      <c r="Y2307" s="1">
        <v>0.80887569999999998</v>
      </c>
      <c r="AB2307" t="s">
        <v>509</v>
      </c>
      <c r="AC2307" t="s">
        <v>41</v>
      </c>
      <c r="AD2307" t="s">
        <v>32</v>
      </c>
      <c r="AE2307">
        <v>2188</v>
      </c>
      <c r="AF2307">
        <v>5070</v>
      </c>
      <c r="AG2307" t="s">
        <v>143</v>
      </c>
      <c r="AH2307" s="1">
        <v>0.4315582</v>
      </c>
    </row>
    <row r="2308" spans="1:34" x14ac:dyDescent="0.35">
      <c r="A2308" t="s">
        <v>261</v>
      </c>
      <c r="B2308" t="s">
        <v>41</v>
      </c>
      <c r="C2308" t="s">
        <v>32</v>
      </c>
      <c r="D2308">
        <v>5212</v>
      </c>
      <c r="E2308">
        <v>5732</v>
      </c>
      <c r="F2308" t="s">
        <v>143</v>
      </c>
      <c r="G2308" s="1">
        <v>0.90928129999999996</v>
      </c>
      <c r="J2308" t="s">
        <v>509</v>
      </c>
      <c r="K2308" t="s">
        <v>41</v>
      </c>
      <c r="L2308" t="s">
        <v>32</v>
      </c>
      <c r="M2308">
        <v>4454</v>
      </c>
      <c r="N2308">
        <v>5070</v>
      </c>
      <c r="O2308" t="s">
        <v>143</v>
      </c>
      <c r="P2308" s="1">
        <v>0.87850099999999998</v>
      </c>
      <c r="S2308" t="s">
        <v>509</v>
      </c>
      <c r="T2308" t="s">
        <v>41</v>
      </c>
      <c r="U2308" t="s">
        <v>703</v>
      </c>
      <c r="V2308">
        <v>6372</v>
      </c>
      <c r="W2308">
        <v>11909</v>
      </c>
      <c r="X2308" t="s">
        <v>143</v>
      </c>
      <c r="Y2308" s="1">
        <v>0.53505749999999996</v>
      </c>
      <c r="AB2308" t="s">
        <v>509</v>
      </c>
      <c r="AC2308" t="s">
        <v>41</v>
      </c>
      <c r="AD2308" t="s">
        <v>703</v>
      </c>
      <c r="AE2308">
        <v>585</v>
      </c>
      <c r="AF2308">
        <v>11909</v>
      </c>
      <c r="AG2308" t="s">
        <v>143</v>
      </c>
      <c r="AH2308" s="1">
        <v>4.9122499999999999E-2</v>
      </c>
    </row>
    <row r="2309" spans="1:34" x14ac:dyDescent="0.35">
      <c r="A2309" t="s">
        <v>262</v>
      </c>
      <c r="B2309" t="s">
        <v>41</v>
      </c>
      <c r="C2309" t="s">
        <v>32</v>
      </c>
      <c r="D2309">
        <v>4877</v>
      </c>
      <c r="E2309">
        <v>5760</v>
      </c>
      <c r="F2309" t="s">
        <v>143</v>
      </c>
      <c r="G2309" s="1">
        <v>0.84670140000000005</v>
      </c>
      <c r="J2309" t="s">
        <v>509</v>
      </c>
      <c r="K2309" t="s">
        <v>41</v>
      </c>
      <c r="L2309" t="s">
        <v>703</v>
      </c>
      <c r="M2309">
        <v>10136</v>
      </c>
      <c r="N2309">
        <v>11909</v>
      </c>
      <c r="O2309" t="s">
        <v>143</v>
      </c>
      <c r="P2309" s="1">
        <v>0.85112100000000002</v>
      </c>
      <c r="S2309" t="s">
        <v>509</v>
      </c>
      <c r="T2309" t="s">
        <v>41</v>
      </c>
      <c r="U2309" t="s">
        <v>28</v>
      </c>
      <c r="V2309">
        <v>392</v>
      </c>
      <c r="W2309">
        <v>1727</v>
      </c>
      <c r="X2309" t="s">
        <v>143</v>
      </c>
      <c r="Y2309" s="1">
        <v>0.2269832</v>
      </c>
      <c r="AB2309" t="s">
        <v>509</v>
      </c>
      <c r="AC2309" t="s">
        <v>41</v>
      </c>
      <c r="AD2309" t="s">
        <v>28</v>
      </c>
      <c r="AE2309">
        <v>2</v>
      </c>
      <c r="AF2309">
        <v>1727</v>
      </c>
      <c r="AG2309" t="s">
        <v>143</v>
      </c>
      <c r="AH2309" s="1">
        <v>1.1581E-3</v>
      </c>
    </row>
    <row r="2310" spans="1:34" x14ac:dyDescent="0.35">
      <c r="A2310" t="s">
        <v>263</v>
      </c>
      <c r="B2310" t="s">
        <v>41</v>
      </c>
      <c r="C2310" t="s">
        <v>32</v>
      </c>
      <c r="D2310">
        <v>8106</v>
      </c>
      <c r="E2310">
        <v>8569</v>
      </c>
      <c r="F2310" t="s">
        <v>143</v>
      </c>
      <c r="G2310" s="1">
        <v>0.94596800000000003</v>
      </c>
      <c r="J2310" t="s">
        <v>509</v>
      </c>
      <c r="K2310" t="s">
        <v>41</v>
      </c>
      <c r="L2310" t="s">
        <v>27</v>
      </c>
      <c r="M2310">
        <v>1033</v>
      </c>
      <c r="N2310">
        <v>1632</v>
      </c>
      <c r="O2310" t="s">
        <v>143</v>
      </c>
      <c r="P2310" s="1">
        <v>0.63296569999999996</v>
      </c>
      <c r="S2310" t="s">
        <v>509</v>
      </c>
      <c r="T2310" t="s">
        <v>41</v>
      </c>
      <c r="U2310" t="s">
        <v>27</v>
      </c>
      <c r="V2310">
        <v>8</v>
      </c>
      <c r="W2310">
        <v>1632</v>
      </c>
      <c r="X2310" t="s">
        <v>143</v>
      </c>
      <c r="Y2310" s="1">
        <v>4.9020000000000001E-3</v>
      </c>
      <c r="AB2310" t="s">
        <v>509</v>
      </c>
      <c r="AC2310" t="s">
        <v>41</v>
      </c>
      <c r="AD2310" t="s">
        <v>26</v>
      </c>
      <c r="AF2310">
        <v>825</v>
      </c>
      <c r="AG2310" t="s">
        <v>143</v>
      </c>
    </row>
    <row r="2311" spans="1:34" x14ac:dyDescent="0.35">
      <c r="A2311" t="s">
        <v>264</v>
      </c>
      <c r="B2311" t="s">
        <v>41</v>
      </c>
      <c r="C2311" t="s">
        <v>32</v>
      </c>
      <c r="D2311">
        <v>5224</v>
      </c>
      <c r="E2311">
        <v>5734</v>
      </c>
      <c r="F2311" t="s">
        <v>143</v>
      </c>
      <c r="G2311" s="1">
        <v>0.91105689999999995</v>
      </c>
      <c r="J2311" t="s">
        <v>509</v>
      </c>
      <c r="K2311" t="s">
        <v>41</v>
      </c>
      <c r="L2311" t="s">
        <v>26</v>
      </c>
      <c r="M2311">
        <v>1</v>
      </c>
      <c r="N2311">
        <v>825</v>
      </c>
      <c r="O2311" t="s">
        <v>143</v>
      </c>
      <c r="P2311" s="1">
        <v>1.2121E-3</v>
      </c>
      <c r="S2311" t="s">
        <v>509</v>
      </c>
      <c r="T2311" t="s">
        <v>41</v>
      </c>
      <c r="U2311" t="s">
        <v>26</v>
      </c>
      <c r="W2311">
        <v>825</v>
      </c>
      <c r="X2311" t="s">
        <v>143</v>
      </c>
      <c r="AB2311" t="s">
        <v>509</v>
      </c>
      <c r="AC2311" t="s">
        <v>41</v>
      </c>
      <c r="AD2311" t="s">
        <v>27</v>
      </c>
      <c r="AF2311">
        <v>1632</v>
      </c>
      <c r="AG2311" t="s">
        <v>143</v>
      </c>
    </row>
    <row r="2312" spans="1:34" x14ac:dyDescent="0.35">
      <c r="A2312" t="s">
        <v>265</v>
      </c>
      <c r="B2312" t="s">
        <v>41</v>
      </c>
      <c r="C2312" t="s">
        <v>32</v>
      </c>
      <c r="D2312">
        <v>2554</v>
      </c>
      <c r="E2312">
        <v>2345</v>
      </c>
      <c r="F2312" t="s">
        <v>143</v>
      </c>
      <c r="G2312" s="1">
        <v>1</v>
      </c>
      <c r="J2312" t="s">
        <v>510</v>
      </c>
      <c r="K2312" t="s">
        <v>41</v>
      </c>
      <c r="L2312" t="s">
        <v>28</v>
      </c>
      <c r="M2312">
        <v>282</v>
      </c>
      <c r="N2312">
        <v>320</v>
      </c>
      <c r="O2312" t="s">
        <v>143</v>
      </c>
      <c r="P2312" s="1">
        <v>0.88124999999999998</v>
      </c>
      <c r="S2312" t="s">
        <v>510</v>
      </c>
      <c r="T2312" t="s">
        <v>41</v>
      </c>
      <c r="U2312" t="s">
        <v>32</v>
      </c>
      <c r="V2312">
        <v>439</v>
      </c>
      <c r="W2312">
        <v>675</v>
      </c>
      <c r="X2312" t="s">
        <v>143</v>
      </c>
      <c r="Y2312" s="1">
        <v>0.65037040000000002</v>
      </c>
      <c r="AB2312" t="s">
        <v>510</v>
      </c>
      <c r="AC2312" t="s">
        <v>41</v>
      </c>
      <c r="AD2312" t="s">
        <v>32</v>
      </c>
      <c r="AE2312">
        <v>183</v>
      </c>
      <c r="AF2312">
        <v>675</v>
      </c>
      <c r="AG2312" t="s">
        <v>143</v>
      </c>
      <c r="AH2312" s="1">
        <v>0.27111109999999999</v>
      </c>
    </row>
    <row r="2313" spans="1:34" x14ac:dyDescent="0.35">
      <c r="A2313" t="s">
        <v>266</v>
      </c>
      <c r="B2313" t="s">
        <v>41</v>
      </c>
      <c r="C2313" t="s">
        <v>32</v>
      </c>
      <c r="D2313">
        <v>2862</v>
      </c>
      <c r="E2313">
        <v>2137</v>
      </c>
      <c r="F2313" t="s">
        <v>143</v>
      </c>
      <c r="G2313" s="1">
        <v>1</v>
      </c>
      <c r="J2313" t="s">
        <v>510</v>
      </c>
      <c r="K2313" t="s">
        <v>41</v>
      </c>
      <c r="L2313" t="s">
        <v>703</v>
      </c>
      <c r="M2313">
        <v>1401</v>
      </c>
      <c r="N2313">
        <v>1717</v>
      </c>
      <c r="O2313" t="s">
        <v>143</v>
      </c>
      <c r="P2313" s="1">
        <v>0.81595810000000002</v>
      </c>
      <c r="S2313" t="s">
        <v>510</v>
      </c>
      <c r="T2313" t="s">
        <v>41</v>
      </c>
      <c r="U2313" t="s">
        <v>703</v>
      </c>
      <c r="V2313">
        <v>835</v>
      </c>
      <c r="W2313">
        <v>1717</v>
      </c>
      <c r="X2313" t="s">
        <v>143</v>
      </c>
      <c r="Y2313" s="1">
        <v>0.4863133</v>
      </c>
      <c r="AB2313" t="s">
        <v>510</v>
      </c>
      <c r="AC2313" t="s">
        <v>41</v>
      </c>
      <c r="AD2313" t="s">
        <v>703</v>
      </c>
      <c r="AE2313">
        <v>87</v>
      </c>
      <c r="AF2313">
        <v>1717</v>
      </c>
      <c r="AG2313" t="s">
        <v>143</v>
      </c>
      <c r="AH2313" s="1">
        <v>5.0669800000000001E-2</v>
      </c>
    </row>
    <row r="2314" spans="1:34" x14ac:dyDescent="0.35">
      <c r="A2314" t="s">
        <v>267</v>
      </c>
      <c r="B2314" t="s">
        <v>41</v>
      </c>
      <c r="C2314" t="s">
        <v>32</v>
      </c>
      <c r="D2314">
        <v>5485</v>
      </c>
      <c r="E2314">
        <v>5339</v>
      </c>
      <c r="F2314" t="s">
        <v>143</v>
      </c>
      <c r="G2314" s="1">
        <v>1</v>
      </c>
      <c r="J2314" t="s">
        <v>510</v>
      </c>
      <c r="K2314" t="s">
        <v>41</v>
      </c>
      <c r="L2314" t="s">
        <v>32</v>
      </c>
      <c r="M2314">
        <v>525</v>
      </c>
      <c r="N2314">
        <v>675</v>
      </c>
      <c r="O2314" t="s">
        <v>143</v>
      </c>
      <c r="P2314" s="1">
        <v>0.77777779999999996</v>
      </c>
      <c r="S2314" t="s">
        <v>510</v>
      </c>
      <c r="T2314" t="s">
        <v>41</v>
      </c>
      <c r="U2314" t="s">
        <v>28</v>
      </c>
      <c r="V2314">
        <v>56</v>
      </c>
      <c r="W2314">
        <v>320</v>
      </c>
      <c r="X2314" t="s">
        <v>143</v>
      </c>
      <c r="Y2314" s="1">
        <v>0.17499999999999999</v>
      </c>
      <c r="AB2314" t="s">
        <v>510</v>
      </c>
      <c r="AC2314" t="s">
        <v>41</v>
      </c>
      <c r="AD2314" t="s">
        <v>26</v>
      </c>
      <c r="AF2314">
        <v>92</v>
      </c>
      <c r="AG2314" t="s">
        <v>143</v>
      </c>
    </row>
    <row r="2315" spans="1:34" x14ac:dyDescent="0.35">
      <c r="A2315" t="s">
        <v>268</v>
      </c>
      <c r="B2315" t="s">
        <v>41</v>
      </c>
      <c r="C2315" t="s">
        <v>32</v>
      </c>
      <c r="D2315">
        <v>2455</v>
      </c>
      <c r="E2315">
        <v>2350</v>
      </c>
      <c r="F2315" t="s">
        <v>143</v>
      </c>
      <c r="G2315" s="1">
        <v>1</v>
      </c>
      <c r="J2315" t="s">
        <v>510</v>
      </c>
      <c r="K2315" t="s">
        <v>41</v>
      </c>
      <c r="L2315" t="s">
        <v>27</v>
      </c>
      <c r="M2315">
        <v>130</v>
      </c>
      <c r="N2315">
        <v>225</v>
      </c>
      <c r="O2315" t="s">
        <v>143</v>
      </c>
      <c r="P2315" s="1">
        <v>0.57777780000000001</v>
      </c>
      <c r="S2315" t="s">
        <v>510</v>
      </c>
      <c r="T2315" t="s">
        <v>41</v>
      </c>
      <c r="U2315" t="s">
        <v>26</v>
      </c>
      <c r="W2315">
        <v>92</v>
      </c>
      <c r="X2315" t="s">
        <v>143</v>
      </c>
      <c r="AB2315" t="s">
        <v>510</v>
      </c>
      <c r="AC2315" t="s">
        <v>41</v>
      </c>
      <c r="AD2315" t="s">
        <v>28</v>
      </c>
      <c r="AF2315">
        <v>320</v>
      </c>
      <c r="AG2315" t="s">
        <v>143</v>
      </c>
    </row>
    <row r="2316" spans="1:34" x14ac:dyDescent="0.35">
      <c r="A2316" t="s">
        <v>269</v>
      </c>
      <c r="B2316" t="s">
        <v>41</v>
      </c>
      <c r="C2316" t="s">
        <v>32</v>
      </c>
      <c r="D2316">
        <v>2837</v>
      </c>
      <c r="E2316">
        <v>2939</v>
      </c>
      <c r="F2316" t="s">
        <v>143</v>
      </c>
      <c r="G2316" s="1">
        <v>0.96529430000000005</v>
      </c>
      <c r="J2316" t="s">
        <v>510</v>
      </c>
      <c r="K2316" t="s">
        <v>41</v>
      </c>
      <c r="L2316" t="s">
        <v>26</v>
      </c>
      <c r="N2316">
        <v>92</v>
      </c>
      <c r="O2316" t="s">
        <v>143</v>
      </c>
      <c r="S2316" t="s">
        <v>510</v>
      </c>
      <c r="T2316" t="s">
        <v>41</v>
      </c>
      <c r="U2316" t="s">
        <v>27</v>
      </c>
      <c r="W2316">
        <v>225</v>
      </c>
      <c r="X2316" t="s">
        <v>143</v>
      </c>
      <c r="AB2316" t="s">
        <v>510</v>
      </c>
      <c r="AC2316" t="s">
        <v>41</v>
      </c>
      <c r="AD2316" t="s">
        <v>27</v>
      </c>
      <c r="AF2316">
        <v>225</v>
      </c>
      <c r="AG2316" t="s">
        <v>143</v>
      </c>
    </row>
    <row r="2317" spans="1:34" x14ac:dyDescent="0.35">
      <c r="A2317" t="s">
        <v>270</v>
      </c>
      <c r="B2317" t="s">
        <v>41</v>
      </c>
      <c r="C2317" t="s">
        <v>32</v>
      </c>
      <c r="D2317">
        <v>5077</v>
      </c>
      <c r="E2317">
        <v>5223</v>
      </c>
      <c r="F2317" t="s">
        <v>143</v>
      </c>
      <c r="G2317" s="1">
        <v>0.97204670000000004</v>
      </c>
      <c r="J2317" t="s">
        <v>511</v>
      </c>
      <c r="K2317" t="s">
        <v>41</v>
      </c>
      <c r="L2317" t="s">
        <v>32</v>
      </c>
      <c r="M2317">
        <v>5820</v>
      </c>
      <c r="N2317">
        <v>6451</v>
      </c>
      <c r="O2317" t="s">
        <v>143</v>
      </c>
      <c r="P2317" s="1">
        <v>0.90218569999999998</v>
      </c>
      <c r="S2317" t="s">
        <v>511</v>
      </c>
      <c r="T2317" t="s">
        <v>41</v>
      </c>
      <c r="U2317" t="s">
        <v>32</v>
      </c>
      <c r="V2317">
        <v>5273</v>
      </c>
      <c r="W2317">
        <v>6451</v>
      </c>
      <c r="X2317" t="s">
        <v>143</v>
      </c>
      <c r="Y2317" s="1">
        <v>0.81739260000000002</v>
      </c>
      <c r="AB2317" t="s">
        <v>511</v>
      </c>
      <c r="AC2317" t="s">
        <v>41</v>
      </c>
      <c r="AD2317" t="s">
        <v>32</v>
      </c>
      <c r="AE2317">
        <v>2822</v>
      </c>
      <c r="AF2317">
        <v>6451</v>
      </c>
      <c r="AG2317" t="s">
        <v>143</v>
      </c>
      <c r="AH2317" s="1">
        <v>0.4374516</v>
      </c>
    </row>
    <row r="2318" spans="1:34" x14ac:dyDescent="0.35">
      <c r="A2318" t="s">
        <v>271</v>
      </c>
      <c r="B2318" t="s">
        <v>41</v>
      </c>
      <c r="C2318" t="s">
        <v>32</v>
      </c>
      <c r="D2318">
        <v>5668</v>
      </c>
      <c r="E2318">
        <v>5878</v>
      </c>
      <c r="F2318" t="s">
        <v>143</v>
      </c>
      <c r="G2318" s="1">
        <v>0.96427359999999995</v>
      </c>
      <c r="J2318" t="s">
        <v>511</v>
      </c>
      <c r="K2318" t="s">
        <v>41</v>
      </c>
      <c r="L2318" t="s">
        <v>28</v>
      </c>
      <c r="M2318">
        <v>1394</v>
      </c>
      <c r="N2318">
        <v>1580</v>
      </c>
      <c r="O2318" t="s">
        <v>143</v>
      </c>
      <c r="P2318" s="1">
        <v>0.88227849999999997</v>
      </c>
      <c r="S2318" t="s">
        <v>511</v>
      </c>
      <c r="T2318" t="s">
        <v>41</v>
      </c>
      <c r="U2318" t="s">
        <v>703</v>
      </c>
      <c r="V2318">
        <v>5494</v>
      </c>
      <c r="W2318">
        <v>11941</v>
      </c>
      <c r="X2318" t="s">
        <v>143</v>
      </c>
      <c r="Y2318" s="1">
        <v>0.46009549999999999</v>
      </c>
      <c r="AB2318" t="s">
        <v>511</v>
      </c>
      <c r="AC2318" t="s">
        <v>41</v>
      </c>
      <c r="AD2318" t="s">
        <v>703</v>
      </c>
      <c r="AE2318">
        <v>426</v>
      </c>
      <c r="AF2318">
        <v>11941</v>
      </c>
      <c r="AG2318" t="s">
        <v>143</v>
      </c>
      <c r="AH2318" s="1">
        <v>3.5675400000000003E-2</v>
      </c>
    </row>
    <row r="2319" spans="1:34" x14ac:dyDescent="0.35">
      <c r="A2319" t="s">
        <v>272</v>
      </c>
      <c r="B2319" t="s">
        <v>41</v>
      </c>
      <c r="C2319" t="s">
        <v>32</v>
      </c>
      <c r="D2319">
        <v>5183</v>
      </c>
      <c r="E2319">
        <v>5797</v>
      </c>
      <c r="F2319" t="s">
        <v>143</v>
      </c>
      <c r="G2319" s="1">
        <v>0.89408310000000002</v>
      </c>
      <c r="J2319" t="s">
        <v>511</v>
      </c>
      <c r="K2319" t="s">
        <v>41</v>
      </c>
      <c r="L2319" t="s">
        <v>703</v>
      </c>
      <c r="M2319">
        <v>9820</v>
      </c>
      <c r="N2319">
        <v>11941</v>
      </c>
      <c r="O2319" t="s">
        <v>143</v>
      </c>
      <c r="P2319" s="1">
        <v>0.82237669999999996</v>
      </c>
      <c r="S2319" t="s">
        <v>511</v>
      </c>
      <c r="T2319" t="s">
        <v>41</v>
      </c>
      <c r="U2319" t="s">
        <v>28</v>
      </c>
      <c r="V2319">
        <v>219</v>
      </c>
      <c r="W2319">
        <v>1580</v>
      </c>
      <c r="X2319" t="s">
        <v>143</v>
      </c>
      <c r="Y2319" s="1">
        <v>0.1386076</v>
      </c>
      <c r="AB2319" t="s">
        <v>511</v>
      </c>
      <c r="AC2319" t="s">
        <v>41</v>
      </c>
      <c r="AD2319" t="s">
        <v>26</v>
      </c>
      <c r="AF2319">
        <v>960</v>
      </c>
      <c r="AG2319" t="s">
        <v>143</v>
      </c>
    </row>
    <row r="2320" spans="1:34" x14ac:dyDescent="0.35">
      <c r="A2320" t="s">
        <v>273</v>
      </c>
      <c r="B2320" t="s">
        <v>41</v>
      </c>
      <c r="C2320" t="s">
        <v>32</v>
      </c>
      <c r="D2320">
        <v>5796</v>
      </c>
      <c r="E2320">
        <v>6044</v>
      </c>
      <c r="F2320" t="s">
        <v>143</v>
      </c>
      <c r="G2320" s="1">
        <v>0.95896760000000003</v>
      </c>
      <c r="J2320" t="s">
        <v>511</v>
      </c>
      <c r="K2320" t="s">
        <v>41</v>
      </c>
      <c r="L2320" t="s">
        <v>27</v>
      </c>
      <c r="M2320">
        <v>724</v>
      </c>
      <c r="N2320">
        <v>1673</v>
      </c>
      <c r="O2320" t="s">
        <v>143</v>
      </c>
      <c r="P2320" s="1">
        <v>0.43275550000000002</v>
      </c>
      <c r="S2320" t="s">
        <v>511</v>
      </c>
      <c r="T2320" t="s">
        <v>41</v>
      </c>
      <c r="U2320" t="s">
        <v>26</v>
      </c>
      <c r="W2320">
        <v>960</v>
      </c>
      <c r="X2320" t="s">
        <v>143</v>
      </c>
      <c r="AB2320" t="s">
        <v>511</v>
      </c>
      <c r="AC2320" t="s">
        <v>41</v>
      </c>
      <c r="AD2320" t="s">
        <v>28</v>
      </c>
      <c r="AF2320">
        <v>1580</v>
      </c>
      <c r="AG2320" t="s">
        <v>143</v>
      </c>
    </row>
    <row r="2321" spans="1:34" x14ac:dyDescent="0.35">
      <c r="A2321" t="s">
        <v>274</v>
      </c>
      <c r="B2321" t="s">
        <v>41</v>
      </c>
      <c r="C2321" t="s">
        <v>32</v>
      </c>
      <c r="D2321">
        <v>6251</v>
      </c>
      <c r="E2321">
        <v>6386</v>
      </c>
      <c r="F2321" t="s">
        <v>143</v>
      </c>
      <c r="G2321" s="1">
        <v>0.97885999999999995</v>
      </c>
      <c r="J2321" t="s">
        <v>511</v>
      </c>
      <c r="K2321" t="s">
        <v>41</v>
      </c>
      <c r="L2321" t="s">
        <v>26</v>
      </c>
      <c r="N2321">
        <v>960</v>
      </c>
      <c r="O2321" t="s">
        <v>143</v>
      </c>
      <c r="S2321" t="s">
        <v>511</v>
      </c>
      <c r="T2321" t="s">
        <v>41</v>
      </c>
      <c r="U2321" t="s">
        <v>27</v>
      </c>
      <c r="W2321">
        <v>1673</v>
      </c>
      <c r="X2321" t="s">
        <v>143</v>
      </c>
      <c r="AB2321" t="s">
        <v>511</v>
      </c>
      <c r="AC2321" t="s">
        <v>41</v>
      </c>
      <c r="AD2321" t="s">
        <v>27</v>
      </c>
      <c r="AF2321">
        <v>1673</v>
      </c>
      <c r="AG2321" t="s">
        <v>143</v>
      </c>
    </row>
    <row r="2322" spans="1:34" x14ac:dyDescent="0.35">
      <c r="A2322" t="s">
        <v>275</v>
      </c>
      <c r="B2322" t="s">
        <v>41</v>
      </c>
      <c r="C2322" t="s">
        <v>32</v>
      </c>
      <c r="D2322">
        <v>9583</v>
      </c>
      <c r="E2322">
        <v>10536</v>
      </c>
      <c r="F2322" t="s">
        <v>143</v>
      </c>
      <c r="G2322" s="1">
        <v>0.90954820000000003</v>
      </c>
      <c r="J2322" t="s">
        <v>512</v>
      </c>
      <c r="K2322" t="s">
        <v>41</v>
      </c>
      <c r="L2322" t="s">
        <v>32</v>
      </c>
      <c r="M2322">
        <v>4597</v>
      </c>
      <c r="N2322">
        <v>5056</v>
      </c>
      <c r="O2322" t="s">
        <v>143</v>
      </c>
      <c r="P2322" s="1">
        <v>0.90921680000000005</v>
      </c>
      <c r="S2322" t="s">
        <v>512</v>
      </c>
      <c r="T2322" t="s">
        <v>41</v>
      </c>
      <c r="U2322" t="s">
        <v>32</v>
      </c>
      <c r="V2322">
        <v>4136</v>
      </c>
      <c r="W2322">
        <v>5056</v>
      </c>
      <c r="X2322" t="s">
        <v>143</v>
      </c>
      <c r="Y2322" s="1">
        <v>0.81803800000000004</v>
      </c>
      <c r="AB2322" t="s">
        <v>512</v>
      </c>
      <c r="AC2322" t="s">
        <v>41</v>
      </c>
      <c r="AD2322" t="s">
        <v>32</v>
      </c>
      <c r="AE2322">
        <v>2275</v>
      </c>
      <c r="AF2322">
        <v>5056</v>
      </c>
      <c r="AG2322" t="s">
        <v>143</v>
      </c>
      <c r="AH2322" s="1">
        <v>0.44996039999999998</v>
      </c>
    </row>
    <row r="2323" spans="1:34" x14ac:dyDescent="0.35">
      <c r="A2323" t="s">
        <v>276</v>
      </c>
      <c r="B2323" t="s">
        <v>41</v>
      </c>
      <c r="C2323" t="s">
        <v>32</v>
      </c>
      <c r="D2323">
        <v>1178</v>
      </c>
      <c r="E2323">
        <v>1859</v>
      </c>
      <c r="F2323" t="s">
        <v>132</v>
      </c>
      <c r="G2323" s="1">
        <v>0.63367399999999996</v>
      </c>
      <c r="J2323" t="s">
        <v>512</v>
      </c>
      <c r="K2323" t="s">
        <v>41</v>
      </c>
      <c r="L2323" t="s">
        <v>703</v>
      </c>
      <c r="M2323">
        <v>8729</v>
      </c>
      <c r="N2323">
        <v>10960</v>
      </c>
      <c r="O2323" t="s">
        <v>143</v>
      </c>
      <c r="P2323" s="1">
        <v>0.79644159999999997</v>
      </c>
      <c r="S2323" t="s">
        <v>512</v>
      </c>
      <c r="T2323" t="s">
        <v>41</v>
      </c>
      <c r="U2323" t="s">
        <v>703</v>
      </c>
      <c r="V2323">
        <v>4701</v>
      </c>
      <c r="W2323">
        <v>10960</v>
      </c>
      <c r="X2323" t="s">
        <v>143</v>
      </c>
      <c r="Y2323" s="1">
        <v>0.42892340000000001</v>
      </c>
      <c r="AB2323" t="s">
        <v>512</v>
      </c>
      <c r="AC2323" t="s">
        <v>41</v>
      </c>
      <c r="AD2323" t="s">
        <v>703</v>
      </c>
      <c r="AE2323">
        <v>338</v>
      </c>
      <c r="AF2323">
        <v>10960</v>
      </c>
      <c r="AG2323" t="s">
        <v>143</v>
      </c>
      <c r="AH2323" s="1">
        <v>3.0839399999999999E-2</v>
      </c>
    </row>
    <row r="2324" spans="1:34" x14ac:dyDescent="0.35">
      <c r="A2324" t="s">
        <v>277</v>
      </c>
      <c r="B2324" t="s">
        <v>41</v>
      </c>
      <c r="C2324" t="s">
        <v>32</v>
      </c>
      <c r="D2324">
        <v>6684</v>
      </c>
      <c r="E2324">
        <v>7131</v>
      </c>
      <c r="F2324" t="s">
        <v>143</v>
      </c>
      <c r="G2324" s="1">
        <v>0.93731589999999998</v>
      </c>
      <c r="J2324" t="s">
        <v>512</v>
      </c>
      <c r="K2324" t="s">
        <v>41</v>
      </c>
      <c r="L2324" t="s">
        <v>28</v>
      </c>
      <c r="M2324">
        <v>807</v>
      </c>
      <c r="N2324">
        <v>1113</v>
      </c>
      <c r="O2324" t="s">
        <v>143</v>
      </c>
      <c r="P2324" s="1">
        <v>0.72506740000000003</v>
      </c>
      <c r="S2324" t="s">
        <v>512</v>
      </c>
      <c r="T2324" t="s">
        <v>41</v>
      </c>
      <c r="U2324" t="s">
        <v>28</v>
      </c>
      <c r="V2324">
        <v>158</v>
      </c>
      <c r="W2324">
        <v>1113</v>
      </c>
      <c r="X2324" t="s">
        <v>143</v>
      </c>
      <c r="Y2324" s="1">
        <v>0.14195869999999999</v>
      </c>
      <c r="AB2324" t="s">
        <v>512</v>
      </c>
      <c r="AC2324" t="s">
        <v>41</v>
      </c>
      <c r="AD2324" t="s">
        <v>26</v>
      </c>
      <c r="AF2324">
        <v>666</v>
      </c>
      <c r="AG2324" t="s">
        <v>143</v>
      </c>
    </row>
    <row r="2325" spans="1:34" x14ac:dyDescent="0.35">
      <c r="A2325" t="s">
        <v>278</v>
      </c>
      <c r="B2325" t="s">
        <v>41</v>
      </c>
      <c r="C2325" t="s">
        <v>32</v>
      </c>
      <c r="D2325">
        <v>9466</v>
      </c>
      <c r="E2325">
        <v>9875</v>
      </c>
      <c r="F2325" t="s">
        <v>143</v>
      </c>
      <c r="G2325" s="1">
        <v>0.9585823</v>
      </c>
      <c r="J2325" t="s">
        <v>512</v>
      </c>
      <c r="K2325" t="s">
        <v>41</v>
      </c>
      <c r="L2325" t="s">
        <v>27</v>
      </c>
      <c r="M2325">
        <v>493</v>
      </c>
      <c r="N2325">
        <v>1186</v>
      </c>
      <c r="O2325" t="s">
        <v>143</v>
      </c>
      <c r="P2325" s="1">
        <v>0.41568300000000002</v>
      </c>
      <c r="S2325" t="s">
        <v>512</v>
      </c>
      <c r="T2325" t="s">
        <v>41</v>
      </c>
      <c r="U2325" t="s">
        <v>26</v>
      </c>
      <c r="W2325">
        <v>666</v>
      </c>
      <c r="X2325" t="s">
        <v>143</v>
      </c>
      <c r="AB2325" t="s">
        <v>512</v>
      </c>
      <c r="AC2325" t="s">
        <v>41</v>
      </c>
      <c r="AD2325" t="s">
        <v>28</v>
      </c>
      <c r="AF2325">
        <v>1113</v>
      </c>
      <c r="AG2325" t="s">
        <v>143</v>
      </c>
    </row>
    <row r="2326" spans="1:34" x14ac:dyDescent="0.35">
      <c r="A2326" t="s">
        <v>279</v>
      </c>
      <c r="B2326" t="s">
        <v>41</v>
      </c>
      <c r="C2326" t="s">
        <v>32</v>
      </c>
      <c r="D2326">
        <v>449</v>
      </c>
      <c r="E2326">
        <v>689</v>
      </c>
      <c r="F2326" t="s">
        <v>143</v>
      </c>
      <c r="G2326" s="1">
        <v>0.6516691</v>
      </c>
      <c r="J2326" t="s">
        <v>512</v>
      </c>
      <c r="K2326" t="s">
        <v>41</v>
      </c>
      <c r="L2326" t="s">
        <v>26</v>
      </c>
      <c r="N2326">
        <v>666</v>
      </c>
      <c r="O2326" t="s">
        <v>143</v>
      </c>
      <c r="S2326" t="s">
        <v>512</v>
      </c>
      <c r="T2326" t="s">
        <v>41</v>
      </c>
      <c r="U2326" t="s">
        <v>27</v>
      </c>
      <c r="W2326">
        <v>1186</v>
      </c>
      <c r="X2326" t="s">
        <v>143</v>
      </c>
      <c r="AB2326" t="s">
        <v>512</v>
      </c>
      <c r="AC2326" t="s">
        <v>41</v>
      </c>
      <c r="AD2326" t="s">
        <v>27</v>
      </c>
      <c r="AF2326">
        <v>1186</v>
      </c>
      <c r="AG2326" t="s">
        <v>143</v>
      </c>
    </row>
    <row r="2327" spans="1:34" x14ac:dyDescent="0.35">
      <c r="A2327" t="s">
        <v>280</v>
      </c>
      <c r="B2327" t="s">
        <v>41</v>
      </c>
      <c r="C2327" t="s">
        <v>32</v>
      </c>
      <c r="D2327">
        <v>3087</v>
      </c>
      <c r="E2327">
        <v>3424</v>
      </c>
      <c r="F2327" t="s">
        <v>143</v>
      </c>
      <c r="G2327" s="1">
        <v>0.90157710000000002</v>
      </c>
      <c r="J2327" t="s">
        <v>513</v>
      </c>
      <c r="K2327" t="s">
        <v>41</v>
      </c>
      <c r="L2327" t="s">
        <v>32</v>
      </c>
      <c r="M2327">
        <v>6236</v>
      </c>
      <c r="N2327">
        <v>7260</v>
      </c>
      <c r="O2327" t="s">
        <v>42</v>
      </c>
      <c r="P2327" s="1">
        <v>0.85895319999999997</v>
      </c>
      <c r="S2327" t="s">
        <v>513</v>
      </c>
      <c r="T2327" t="s">
        <v>41</v>
      </c>
      <c r="U2327" t="s">
        <v>32</v>
      </c>
      <c r="V2327">
        <v>5431</v>
      </c>
      <c r="W2327">
        <v>7260</v>
      </c>
      <c r="X2327" t="s">
        <v>42</v>
      </c>
      <c r="Y2327" s="1">
        <v>0.74807159999999995</v>
      </c>
      <c r="AB2327" t="s">
        <v>513</v>
      </c>
      <c r="AC2327" t="s">
        <v>41</v>
      </c>
      <c r="AD2327" t="s">
        <v>32</v>
      </c>
      <c r="AE2327">
        <v>2768</v>
      </c>
      <c r="AF2327">
        <v>7260</v>
      </c>
      <c r="AG2327" t="s">
        <v>42</v>
      </c>
      <c r="AH2327" s="1">
        <v>0.38126719999999997</v>
      </c>
    </row>
    <row r="2328" spans="1:34" x14ac:dyDescent="0.35">
      <c r="A2328" t="s">
        <v>281</v>
      </c>
      <c r="B2328" t="s">
        <v>41</v>
      </c>
      <c r="C2328" t="s">
        <v>32</v>
      </c>
      <c r="D2328">
        <v>4884</v>
      </c>
      <c r="E2328">
        <v>5094</v>
      </c>
      <c r="F2328" t="s">
        <v>42</v>
      </c>
      <c r="G2328" s="1">
        <v>0.95877500000000004</v>
      </c>
      <c r="J2328" t="s">
        <v>513</v>
      </c>
      <c r="K2328" t="s">
        <v>41</v>
      </c>
      <c r="L2328" t="s">
        <v>703</v>
      </c>
      <c r="M2328">
        <v>5863</v>
      </c>
      <c r="N2328">
        <v>8765</v>
      </c>
      <c r="O2328" t="s">
        <v>42</v>
      </c>
      <c r="P2328" s="1">
        <v>0.66891040000000002</v>
      </c>
      <c r="S2328" t="s">
        <v>513</v>
      </c>
      <c r="T2328" t="s">
        <v>41</v>
      </c>
      <c r="U2328" t="s">
        <v>703</v>
      </c>
      <c r="V2328">
        <v>3061</v>
      </c>
      <c r="W2328">
        <v>8765</v>
      </c>
      <c r="X2328" t="s">
        <v>42</v>
      </c>
      <c r="Y2328" s="1">
        <v>0.34922989999999998</v>
      </c>
      <c r="AB2328" t="s">
        <v>513</v>
      </c>
      <c r="AC2328" t="s">
        <v>41</v>
      </c>
      <c r="AD2328" t="s">
        <v>703</v>
      </c>
      <c r="AE2328">
        <v>261</v>
      </c>
      <c r="AF2328">
        <v>8765</v>
      </c>
      <c r="AG2328" t="s">
        <v>42</v>
      </c>
      <c r="AH2328" s="1">
        <v>2.9777499999999998E-2</v>
      </c>
    </row>
    <row r="2329" spans="1:34" x14ac:dyDescent="0.35">
      <c r="A2329" t="s">
        <v>282</v>
      </c>
      <c r="B2329" t="s">
        <v>41</v>
      </c>
      <c r="C2329" t="s">
        <v>32</v>
      </c>
      <c r="D2329">
        <v>5607</v>
      </c>
      <c r="E2329">
        <v>6065</v>
      </c>
      <c r="F2329" t="s">
        <v>132</v>
      </c>
      <c r="G2329" s="1">
        <v>0.92448470000000005</v>
      </c>
      <c r="J2329" t="s">
        <v>513</v>
      </c>
      <c r="K2329" t="s">
        <v>41</v>
      </c>
      <c r="L2329" t="s">
        <v>28</v>
      </c>
      <c r="M2329">
        <v>619</v>
      </c>
      <c r="N2329">
        <v>966</v>
      </c>
      <c r="O2329" t="s">
        <v>42</v>
      </c>
      <c r="P2329" s="1">
        <v>0.64078679999999999</v>
      </c>
      <c r="S2329" t="s">
        <v>513</v>
      </c>
      <c r="T2329" t="s">
        <v>41</v>
      </c>
      <c r="U2329" t="s">
        <v>28</v>
      </c>
      <c r="V2329">
        <v>109</v>
      </c>
      <c r="W2329">
        <v>966</v>
      </c>
      <c r="X2329" t="s">
        <v>42</v>
      </c>
      <c r="Y2329" s="1">
        <v>0.1128364</v>
      </c>
      <c r="AB2329" t="s">
        <v>513</v>
      </c>
      <c r="AC2329" t="s">
        <v>41</v>
      </c>
      <c r="AD2329" t="s">
        <v>26</v>
      </c>
      <c r="AF2329">
        <v>631</v>
      </c>
      <c r="AG2329" t="s">
        <v>42</v>
      </c>
    </row>
    <row r="2330" spans="1:34" x14ac:dyDescent="0.35">
      <c r="A2330" t="s">
        <v>283</v>
      </c>
      <c r="B2330" t="s">
        <v>41</v>
      </c>
      <c r="C2330" t="s">
        <v>32</v>
      </c>
      <c r="D2330">
        <v>3733</v>
      </c>
      <c r="E2330">
        <v>4349</v>
      </c>
      <c r="F2330" t="s">
        <v>132</v>
      </c>
      <c r="G2330" s="1">
        <v>0.85835830000000002</v>
      </c>
      <c r="J2330" t="s">
        <v>513</v>
      </c>
      <c r="K2330" t="s">
        <v>41</v>
      </c>
      <c r="L2330" t="s">
        <v>27</v>
      </c>
      <c r="M2330">
        <v>249</v>
      </c>
      <c r="N2330">
        <v>1076</v>
      </c>
      <c r="O2330" t="s">
        <v>42</v>
      </c>
      <c r="P2330" s="1">
        <v>0.2314126</v>
      </c>
      <c r="S2330" t="s">
        <v>513</v>
      </c>
      <c r="T2330" t="s">
        <v>41</v>
      </c>
      <c r="U2330" t="s">
        <v>26</v>
      </c>
      <c r="W2330">
        <v>631</v>
      </c>
      <c r="X2330" t="s">
        <v>42</v>
      </c>
      <c r="AB2330" t="s">
        <v>513</v>
      </c>
      <c r="AC2330" t="s">
        <v>41</v>
      </c>
      <c r="AD2330" t="s">
        <v>28</v>
      </c>
      <c r="AF2330">
        <v>966</v>
      </c>
      <c r="AG2330" t="s">
        <v>42</v>
      </c>
    </row>
    <row r="2331" spans="1:34" x14ac:dyDescent="0.35">
      <c r="A2331" t="s">
        <v>284</v>
      </c>
      <c r="B2331" t="s">
        <v>41</v>
      </c>
      <c r="C2331" t="s">
        <v>32</v>
      </c>
      <c r="D2331">
        <v>4747</v>
      </c>
      <c r="E2331">
        <v>5295</v>
      </c>
      <c r="F2331" t="s">
        <v>42</v>
      </c>
      <c r="G2331" s="1">
        <v>0.89650609999999997</v>
      </c>
      <c r="J2331" t="s">
        <v>513</v>
      </c>
      <c r="K2331" t="s">
        <v>41</v>
      </c>
      <c r="L2331" t="s">
        <v>26</v>
      </c>
      <c r="M2331">
        <v>1</v>
      </c>
      <c r="N2331">
        <v>631</v>
      </c>
      <c r="O2331" t="s">
        <v>42</v>
      </c>
      <c r="P2331" s="1">
        <v>1.5847999999999999E-3</v>
      </c>
      <c r="S2331" t="s">
        <v>513</v>
      </c>
      <c r="T2331" t="s">
        <v>41</v>
      </c>
      <c r="U2331" t="s">
        <v>27</v>
      </c>
      <c r="W2331">
        <v>1076</v>
      </c>
      <c r="X2331" t="s">
        <v>42</v>
      </c>
      <c r="AB2331" t="s">
        <v>513</v>
      </c>
      <c r="AC2331" t="s">
        <v>41</v>
      </c>
      <c r="AD2331" t="s">
        <v>27</v>
      </c>
      <c r="AF2331">
        <v>1076</v>
      </c>
      <c r="AG2331" t="s">
        <v>42</v>
      </c>
    </row>
    <row r="2332" spans="1:34" x14ac:dyDescent="0.35">
      <c r="A2332" t="s">
        <v>285</v>
      </c>
      <c r="B2332" t="s">
        <v>41</v>
      </c>
      <c r="C2332" t="s">
        <v>32</v>
      </c>
      <c r="D2332">
        <v>6396</v>
      </c>
      <c r="E2332">
        <v>6804</v>
      </c>
      <c r="F2332" t="s">
        <v>132</v>
      </c>
      <c r="G2332" s="1">
        <v>0.94003530000000002</v>
      </c>
      <c r="J2332" t="s">
        <v>514</v>
      </c>
      <c r="K2332" t="s">
        <v>41</v>
      </c>
      <c r="L2332" t="s">
        <v>32</v>
      </c>
      <c r="M2332">
        <v>3004</v>
      </c>
      <c r="N2332">
        <v>3347</v>
      </c>
      <c r="O2332" t="s">
        <v>132</v>
      </c>
      <c r="P2332" s="1">
        <v>0.89752019999999999</v>
      </c>
      <c r="S2332" t="s">
        <v>514</v>
      </c>
      <c r="T2332" t="s">
        <v>41</v>
      </c>
      <c r="U2332" t="s">
        <v>32</v>
      </c>
      <c r="V2332">
        <v>2650</v>
      </c>
      <c r="W2332">
        <v>3347</v>
      </c>
      <c r="X2332" t="s">
        <v>132</v>
      </c>
      <c r="Y2332" s="1">
        <v>0.79175379999999995</v>
      </c>
      <c r="AB2332" t="s">
        <v>514</v>
      </c>
      <c r="AC2332" t="s">
        <v>41</v>
      </c>
      <c r="AD2332" t="s">
        <v>32</v>
      </c>
      <c r="AE2332">
        <v>1474</v>
      </c>
      <c r="AF2332">
        <v>3347</v>
      </c>
      <c r="AG2332" t="s">
        <v>132</v>
      </c>
      <c r="AH2332" s="1">
        <v>0.44039440000000002</v>
      </c>
    </row>
    <row r="2333" spans="1:34" x14ac:dyDescent="0.35">
      <c r="A2333" t="s">
        <v>286</v>
      </c>
      <c r="B2333" t="s">
        <v>41</v>
      </c>
      <c r="C2333" t="s">
        <v>32</v>
      </c>
      <c r="D2333">
        <v>7323</v>
      </c>
      <c r="E2333">
        <v>8191</v>
      </c>
      <c r="F2333" t="s">
        <v>132</v>
      </c>
      <c r="G2333" s="1">
        <v>0.89402999999999999</v>
      </c>
      <c r="J2333" t="s">
        <v>514</v>
      </c>
      <c r="K2333" t="s">
        <v>41</v>
      </c>
      <c r="L2333" t="s">
        <v>703</v>
      </c>
      <c r="M2333">
        <v>3776</v>
      </c>
      <c r="N2333">
        <v>5169</v>
      </c>
      <c r="O2333" t="s">
        <v>132</v>
      </c>
      <c r="P2333" s="1">
        <v>0.73050879999999996</v>
      </c>
      <c r="S2333" t="s">
        <v>514</v>
      </c>
      <c r="T2333" t="s">
        <v>41</v>
      </c>
      <c r="U2333" t="s">
        <v>703</v>
      </c>
      <c r="V2333">
        <v>2123</v>
      </c>
      <c r="W2333">
        <v>5169</v>
      </c>
      <c r="X2333" t="s">
        <v>132</v>
      </c>
      <c r="Y2333" s="1">
        <v>0.41071770000000002</v>
      </c>
      <c r="AB2333" t="s">
        <v>514</v>
      </c>
      <c r="AC2333" t="s">
        <v>41</v>
      </c>
      <c r="AD2333" t="s">
        <v>703</v>
      </c>
      <c r="AE2333">
        <v>177</v>
      </c>
      <c r="AF2333">
        <v>5169</v>
      </c>
      <c r="AG2333" t="s">
        <v>132</v>
      </c>
      <c r="AH2333" s="1">
        <v>3.4242599999999998E-2</v>
      </c>
    </row>
    <row r="2334" spans="1:34" x14ac:dyDescent="0.35">
      <c r="A2334" t="s">
        <v>287</v>
      </c>
      <c r="B2334" t="s">
        <v>41</v>
      </c>
      <c r="C2334" t="s">
        <v>32</v>
      </c>
      <c r="D2334">
        <v>15798</v>
      </c>
      <c r="E2334">
        <v>16465</v>
      </c>
      <c r="F2334" t="s">
        <v>143</v>
      </c>
      <c r="G2334" s="1">
        <v>0.95948979999999995</v>
      </c>
      <c r="J2334" t="s">
        <v>514</v>
      </c>
      <c r="K2334" t="s">
        <v>41</v>
      </c>
      <c r="L2334" t="s">
        <v>28</v>
      </c>
      <c r="M2334">
        <v>373</v>
      </c>
      <c r="N2334">
        <v>543</v>
      </c>
      <c r="O2334" t="s">
        <v>132</v>
      </c>
      <c r="P2334" s="1">
        <v>0.68692450000000005</v>
      </c>
      <c r="S2334" t="s">
        <v>514</v>
      </c>
      <c r="T2334" t="s">
        <v>41</v>
      </c>
      <c r="U2334" t="s">
        <v>28</v>
      </c>
      <c r="V2334">
        <v>72</v>
      </c>
      <c r="W2334">
        <v>543</v>
      </c>
      <c r="X2334" t="s">
        <v>132</v>
      </c>
      <c r="Y2334" s="1">
        <v>0.13259670000000001</v>
      </c>
      <c r="AB2334" t="s">
        <v>514</v>
      </c>
      <c r="AC2334" t="s">
        <v>41</v>
      </c>
      <c r="AD2334" t="s">
        <v>26</v>
      </c>
      <c r="AF2334">
        <v>384</v>
      </c>
      <c r="AG2334" t="s">
        <v>132</v>
      </c>
    </row>
    <row r="2335" spans="1:34" x14ac:dyDescent="0.35">
      <c r="A2335" t="s">
        <v>288</v>
      </c>
      <c r="B2335" t="s">
        <v>41</v>
      </c>
      <c r="C2335" t="s">
        <v>32</v>
      </c>
      <c r="D2335">
        <v>3282</v>
      </c>
      <c r="E2335">
        <v>4131</v>
      </c>
      <c r="F2335" t="s">
        <v>132</v>
      </c>
      <c r="G2335" s="1">
        <v>0.79448070000000004</v>
      </c>
      <c r="J2335" t="s">
        <v>514</v>
      </c>
      <c r="K2335" t="s">
        <v>41</v>
      </c>
      <c r="L2335" t="s">
        <v>27</v>
      </c>
      <c r="M2335">
        <v>185</v>
      </c>
      <c r="N2335">
        <v>568</v>
      </c>
      <c r="O2335" t="s">
        <v>132</v>
      </c>
      <c r="P2335" s="1">
        <v>0.3257042</v>
      </c>
      <c r="S2335" t="s">
        <v>514</v>
      </c>
      <c r="T2335" t="s">
        <v>41</v>
      </c>
      <c r="U2335" t="s">
        <v>26</v>
      </c>
      <c r="W2335">
        <v>384</v>
      </c>
      <c r="X2335" t="s">
        <v>132</v>
      </c>
      <c r="AB2335" t="s">
        <v>514</v>
      </c>
      <c r="AC2335" t="s">
        <v>41</v>
      </c>
      <c r="AD2335" t="s">
        <v>28</v>
      </c>
      <c r="AF2335">
        <v>543</v>
      </c>
      <c r="AG2335" t="s">
        <v>132</v>
      </c>
    </row>
    <row r="2336" spans="1:34" x14ac:dyDescent="0.35">
      <c r="A2336" t="s">
        <v>289</v>
      </c>
      <c r="B2336" t="s">
        <v>41</v>
      </c>
      <c r="C2336" t="s">
        <v>32</v>
      </c>
      <c r="D2336">
        <v>10189</v>
      </c>
      <c r="E2336">
        <v>11168</v>
      </c>
      <c r="F2336" t="s">
        <v>132</v>
      </c>
      <c r="G2336" s="1">
        <v>0.91233889999999995</v>
      </c>
      <c r="J2336" t="s">
        <v>514</v>
      </c>
      <c r="K2336" t="s">
        <v>41</v>
      </c>
      <c r="L2336" t="s">
        <v>26</v>
      </c>
      <c r="N2336">
        <v>384</v>
      </c>
      <c r="O2336" t="s">
        <v>132</v>
      </c>
      <c r="S2336" t="s">
        <v>514</v>
      </c>
      <c r="T2336" t="s">
        <v>41</v>
      </c>
      <c r="U2336" t="s">
        <v>27</v>
      </c>
      <c r="W2336">
        <v>568</v>
      </c>
      <c r="X2336" t="s">
        <v>132</v>
      </c>
      <c r="AB2336" t="s">
        <v>514</v>
      </c>
      <c r="AC2336" t="s">
        <v>41</v>
      </c>
      <c r="AD2336" t="s">
        <v>27</v>
      </c>
      <c r="AF2336">
        <v>568</v>
      </c>
      <c r="AG2336" t="s">
        <v>132</v>
      </c>
    </row>
    <row r="2337" spans="1:34" x14ac:dyDescent="0.35">
      <c r="A2337" t="s">
        <v>290</v>
      </c>
      <c r="B2337" t="s">
        <v>41</v>
      </c>
      <c r="C2337" t="s">
        <v>32</v>
      </c>
      <c r="D2337">
        <v>10192</v>
      </c>
      <c r="E2337">
        <v>10849</v>
      </c>
      <c r="F2337" t="s">
        <v>132</v>
      </c>
      <c r="G2337" s="1">
        <v>0.93944139999999998</v>
      </c>
      <c r="J2337" t="s">
        <v>515</v>
      </c>
      <c r="K2337" t="s">
        <v>41</v>
      </c>
      <c r="L2337" t="s">
        <v>28</v>
      </c>
      <c r="M2337">
        <v>175</v>
      </c>
      <c r="N2337">
        <v>212</v>
      </c>
      <c r="O2337" t="s">
        <v>132</v>
      </c>
      <c r="P2337" s="1">
        <v>0.82547170000000003</v>
      </c>
      <c r="S2337" t="s">
        <v>515</v>
      </c>
      <c r="T2337" t="s">
        <v>41</v>
      </c>
      <c r="U2337" t="s">
        <v>32</v>
      </c>
      <c r="V2337">
        <v>1233</v>
      </c>
      <c r="W2337">
        <v>1730</v>
      </c>
      <c r="X2337" t="s">
        <v>132</v>
      </c>
      <c r="Y2337" s="1">
        <v>0.71271680000000004</v>
      </c>
      <c r="AB2337" t="s">
        <v>515</v>
      </c>
      <c r="AC2337" t="s">
        <v>41</v>
      </c>
      <c r="AD2337" t="s">
        <v>32</v>
      </c>
      <c r="AE2337">
        <v>686</v>
      </c>
      <c r="AF2337">
        <v>1730</v>
      </c>
      <c r="AG2337" t="s">
        <v>132</v>
      </c>
      <c r="AH2337" s="1">
        <v>0.39653179999999999</v>
      </c>
    </row>
    <row r="2338" spans="1:34" x14ac:dyDescent="0.35">
      <c r="A2338" t="s">
        <v>291</v>
      </c>
      <c r="B2338" t="s">
        <v>41</v>
      </c>
      <c r="C2338" t="s">
        <v>32</v>
      </c>
      <c r="D2338">
        <v>9703</v>
      </c>
      <c r="E2338">
        <v>10755</v>
      </c>
      <c r="F2338" t="s">
        <v>132</v>
      </c>
      <c r="G2338" s="1">
        <v>0.90218500000000001</v>
      </c>
      <c r="J2338" t="s">
        <v>515</v>
      </c>
      <c r="K2338" t="s">
        <v>41</v>
      </c>
      <c r="L2338" t="s">
        <v>32</v>
      </c>
      <c r="M2338">
        <v>1418</v>
      </c>
      <c r="N2338">
        <v>1730</v>
      </c>
      <c r="O2338" t="s">
        <v>132</v>
      </c>
      <c r="P2338" s="1">
        <v>0.81965319999999997</v>
      </c>
      <c r="S2338" t="s">
        <v>515</v>
      </c>
      <c r="T2338" t="s">
        <v>41</v>
      </c>
      <c r="U2338" t="s">
        <v>703</v>
      </c>
      <c r="V2338">
        <v>837</v>
      </c>
      <c r="W2338">
        <v>2147</v>
      </c>
      <c r="X2338" t="s">
        <v>132</v>
      </c>
      <c r="Y2338" s="1">
        <v>0.38984629999999998</v>
      </c>
      <c r="AB2338" t="s">
        <v>515</v>
      </c>
      <c r="AC2338" t="s">
        <v>41</v>
      </c>
      <c r="AD2338" t="s">
        <v>703</v>
      </c>
      <c r="AE2338">
        <v>80</v>
      </c>
      <c r="AF2338">
        <v>2147</v>
      </c>
      <c r="AG2338" t="s">
        <v>132</v>
      </c>
      <c r="AH2338" s="1">
        <v>3.7261299999999997E-2</v>
      </c>
    </row>
    <row r="2339" spans="1:34" x14ac:dyDescent="0.35">
      <c r="A2339" t="s">
        <v>292</v>
      </c>
      <c r="B2339" t="s">
        <v>57</v>
      </c>
      <c r="C2339" t="s">
        <v>32</v>
      </c>
      <c r="D2339">
        <v>14466</v>
      </c>
      <c r="E2339">
        <v>15849</v>
      </c>
      <c r="F2339" t="s">
        <v>42</v>
      </c>
      <c r="G2339" s="1">
        <v>0.91273899999999997</v>
      </c>
      <c r="J2339" t="s">
        <v>515</v>
      </c>
      <c r="K2339" t="s">
        <v>41</v>
      </c>
      <c r="L2339" t="s">
        <v>703</v>
      </c>
      <c r="M2339">
        <v>1600</v>
      </c>
      <c r="N2339">
        <v>2147</v>
      </c>
      <c r="O2339" t="s">
        <v>132</v>
      </c>
      <c r="P2339" s="1">
        <v>0.7452259</v>
      </c>
      <c r="S2339" t="s">
        <v>515</v>
      </c>
      <c r="T2339" t="s">
        <v>41</v>
      </c>
      <c r="U2339" t="s">
        <v>28</v>
      </c>
      <c r="V2339">
        <v>34</v>
      </c>
      <c r="W2339">
        <v>212</v>
      </c>
      <c r="X2339" t="s">
        <v>132</v>
      </c>
      <c r="Y2339" s="1">
        <v>0.1603774</v>
      </c>
      <c r="AB2339" t="s">
        <v>515</v>
      </c>
      <c r="AC2339" t="s">
        <v>41</v>
      </c>
      <c r="AD2339" t="s">
        <v>26</v>
      </c>
      <c r="AF2339">
        <v>159</v>
      </c>
      <c r="AG2339" t="s">
        <v>132</v>
      </c>
    </row>
    <row r="2340" spans="1:34" x14ac:dyDescent="0.35">
      <c r="A2340" t="s">
        <v>293</v>
      </c>
      <c r="B2340" t="s">
        <v>68</v>
      </c>
      <c r="C2340" t="s">
        <v>32</v>
      </c>
      <c r="D2340">
        <v>9548</v>
      </c>
      <c r="E2340">
        <v>10346</v>
      </c>
      <c r="F2340" t="s">
        <v>132</v>
      </c>
      <c r="G2340" s="1">
        <v>0.92286869999999999</v>
      </c>
      <c r="J2340" t="s">
        <v>515</v>
      </c>
      <c r="K2340" t="s">
        <v>41</v>
      </c>
      <c r="L2340" t="s">
        <v>27</v>
      </c>
      <c r="M2340">
        <v>84</v>
      </c>
      <c r="N2340">
        <v>244</v>
      </c>
      <c r="O2340" t="s">
        <v>132</v>
      </c>
      <c r="P2340" s="1">
        <v>0.34426230000000002</v>
      </c>
      <c r="S2340" t="s">
        <v>515</v>
      </c>
      <c r="T2340" t="s">
        <v>41</v>
      </c>
      <c r="U2340" t="s">
        <v>26</v>
      </c>
      <c r="W2340">
        <v>159</v>
      </c>
      <c r="X2340" t="s">
        <v>132</v>
      </c>
      <c r="AB2340" t="s">
        <v>515</v>
      </c>
      <c r="AC2340" t="s">
        <v>41</v>
      </c>
      <c r="AD2340" t="s">
        <v>28</v>
      </c>
      <c r="AF2340">
        <v>212</v>
      </c>
      <c r="AG2340" t="s">
        <v>132</v>
      </c>
    </row>
    <row r="2341" spans="1:34" x14ac:dyDescent="0.35">
      <c r="A2341" t="s">
        <v>294</v>
      </c>
      <c r="B2341" t="s">
        <v>70</v>
      </c>
      <c r="C2341" t="s">
        <v>32</v>
      </c>
      <c r="D2341">
        <v>11057</v>
      </c>
      <c r="E2341">
        <v>11690</v>
      </c>
      <c r="F2341" t="s">
        <v>132</v>
      </c>
      <c r="G2341" s="1">
        <v>0.94585109999999994</v>
      </c>
      <c r="J2341" t="s">
        <v>515</v>
      </c>
      <c r="K2341" t="s">
        <v>41</v>
      </c>
      <c r="L2341" t="s">
        <v>26</v>
      </c>
      <c r="N2341">
        <v>159</v>
      </c>
      <c r="O2341" t="s">
        <v>132</v>
      </c>
      <c r="S2341" t="s">
        <v>515</v>
      </c>
      <c r="T2341" t="s">
        <v>41</v>
      </c>
      <c r="U2341" t="s">
        <v>27</v>
      </c>
      <c r="W2341">
        <v>244</v>
      </c>
      <c r="X2341" t="s">
        <v>132</v>
      </c>
      <c r="AB2341" t="s">
        <v>515</v>
      </c>
      <c r="AC2341" t="s">
        <v>41</v>
      </c>
      <c r="AD2341" t="s">
        <v>27</v>
      </c>
      <c r="AF2341">
        <v>244</v>
      </c>
      <c r="AG2341" t="s">
        <v>132</v>
      </c>
    </row>
    <row r="2342" spans="1:34" x14ac:dyDescent="0.35">
      <c r="A2342" t="s">
        <v>295</v>
      </c>
      <c r="B2342" t="s">
        <v>70</v>
      </c>
      <c r="C2342" t="s">
        <v>32</v>
      </c>
      <c r="D2342">
        <v>6287</v>
      </c>
      <c r="E2342">
        <v>6408</v>
      </c>
      <c r="F2342" t="s">
        <v>42</v>
      </c>
      <c r="G2342" s="1">
        <v>0.98111740000000003</v>
      </c>
      <c r="J2342" t="s">
        <v>516</v>
      </c>
      <c r="K2342" t="s">
        <v>41</v>
      </c>
      <c r="L2342" t="s">
        <v>28</v>
      </c>
      <c r="M2342">
        <v>143</v>
      </c>
      <c r="N2342">
        <v>149</v>
      </c>
      <c r="O2342" t="s">
        <v>132</v>
      </c>
      <c r="P2342" s="1">
        <v>0.95973149999999996</v>
      </c>
      <c r="S2342" t="s">
        <v>516</v>
      </c>
      <c r="T2342" t="s">
        <v>41</v>
      </c>
      <c r="U2342" t="s">
        <v>32</v>
      </c>
      <c r="V2342">
        <v>952</v>
      </c>
      <c r="W2342">
        <v>1322</v>
      </c>
      <c r="X2342" t="s">
        <v>132</v>
      </c>
      <c r="Y2342" s="1">
        <v>0.72012100000000001</v>
      </c>
      <c r="AB2342" t="s">
        <v>516</v>
      </c>
      <c r="AC2342" t="s">
        <v>41</v>
      </c>
      <c r="AD2342" t="s">
        <v>32</v>
      </c>
      <c r="AE2342">
        <v>468</v>
      </c>
      <c r="AF2342">
        <v>1322</v>
      </c>
      <c r="AG2342" t="s">
        <v>132</v>
      </c>
      <c r="AH2342" s="1">
        <v>0.35400910000000002</v>
      </c>
    </row>
    <row r="2343" spans="1:34" x14ac:dyDescent="0.35">
      <c r="A2343" t="s">
        <v>296</v>
      </c>
      <c r="B2343" t="s">
        <v>68</v>
      </c>
      <c r="C2343" t="s">
        <v>32</v>
      </c>
      <c r="D2343">
        <v>5064</v>
      </c>
      <c r="E2343">
        <v>5132</v>
      </c>
      <c r="F2343" t="s">
        <v>42</v>
      </c>
      <c r="G2343" s="1">
        <v>0.98674980000000001</v>
      </c>
      <c r="J2343" t="s">
        <v>516</v>
      </c>
      <c r="K2343" t="s">
        <v>41</v>
      </c>
      <c r="L2343" t="s">
        <v>32</v>
      </c>
      <c r="M2343">
        <v>1115</v>
      </c>
      <c r="N2343">
        <v>1322</v>
      </c>
      <c r="O2343" t="s">
        <v>132</v>
      </c>
      <c r="P2343" s="1">
        <v>0.84341909999999998</v>
      </c>
      <c r="S2343" t="s">
        <v>516</v>
      </c>
      <c r="T2343" t="s">
        <v>41</v>
      </c>
      <c r="U2343" t="s">
        <v>703</v>
      </c>
      <c r="V2343">
        <v>715</v>
      </c>
      <c r="W2343">
        <v>1929</v>
      </c>
      <c r="X2343" t="s">
        <v>132</v>
      </c>
      <c r="Y2343" s="1">
        <v>0.3706584</v>
      </c>
      <c r="AB2343" t="s">
        <v>516</v>
      </c>
      <c r="AC2343" t="s">
        <v>41</v>
      </c>
      <c r="AD2343" t="s">
        <v>703</v>
      </c>
      <c r="AE2343">
        <v>68</v>
      </c>
      <c r="AF2343">
        <v>1929</v>
      </c>
      <c r="AG2343" t="s">
        <v>132</v>
      </c>
      <c r="AH2343" s="1">
        <v>3.5251400000000002E-2</v>
      </c>
    </row>
    <row r="2344" spans="1:34" x14ac:dyDescent="0.35">
      <c r="A2344" t="s">
        <v>297</v>
      </c>
      <c r="B2344" t="s">
        <v>70</v>
      </c>
      <c r="C2344" t="s">
        <v>32</v>
      </c>
      <c r="D2344">
        <v>7061</v>
      </c>
      <c r="E2344">
        <v>7482</v>
      </c>
      <c r="F2344" t="s">
        <v>42</v>
      </c>
      <c r="G2344" s="1">
        <v>0.9437316</v>
      </c>
      <c r="J2344" t="s">
        <v>516</v>
      </c>
      <c r="K2344" t="s">
        <v>41</v>
      </c>
      <c r="L2344" t="s">
        <v>703</v>
      </c>
      <c r="M2344">
        <v>1404</v>
      </c>
      <c r="N2344">
        <v>1929</v>
      </c>
      <c r="O2344" t="s">
        <v>132</v>
      </c>
      <c r="P2344" s="1">
        <v>0.72783830000000005</v>
      </c>
      <c r="S2344" t="s">
        <v>516</v>
      </c>
      <c r="T2344" t="s">
        <v>41</v>
      </c>
      <c r="U2344" t="s">
        <v>28</v>
      </c>
      <c r="V2344">
        <v>16</v>
      </c>
      <c r="W2344">
        <v>149</v>
      </c>
      <c r="X2344" t="s">
        <v>132</v>
      </c>
      <c r="Y2344" s="1">
        <v>0.10738259999999999</v>
      </c>
      <c r="AB2344" t="s">
        <v>516</v>
      </c>
      <c r="AC2344" t="s">
        <v>41</v>
      </c>
      <c r="AD2344" t="s">
        <v>26</v>
      </c>
      <c r="AF2344">
        <v>131</v>
      </c>
      <c r="AG2344" t="s">
        <v>132</v>
      </c>
    </row>
    <row r="2345" spans="1:34" x14ac:dyDescent="0.35">
      <c r="A2345" t="s">
        <v>298</v>
      </c>
      <c r="B2345" t="s">
        <v>70</v>
      </c>
      <c r="C2345" t="s">
        <v>32</v>
      </c>
      <c r="D2345">
        <v>10192</v>
      </c>
      <c r="E2345">
        <v>11039</v>
      </c>
      <c r="F2345" t="s">
        <v>42</v>
      </c>
      <c r="G2345" s="1">
        <v>0.92327199999999998</v>
      </c>
      <c r="J2345" t="s">
        <v>516</v>
      </c>
      <c r="K2345" t="s">
        <v>41</v>
      </c>
      <c r="L2345" t="s">
        <v>27</v>
      </c>
      <c r="M2345">
        <v>51</v>
      </c>
      <c r="N2345">
        <v>195</v>
      </c>
      <c r="O2345" t="s">
        <v>132</v>
      </c>
      <c r="P2345" s="1">
        <v>0.26153850000000001</v>
      </c>
      <c r="S2345" t="s">
        <v>516</v>
      </c>
      <c r="T2345" t="s">
        <v>41</v>
      </c>
      <c r="U2345" t="s">
        <v>26</v>
      </c>
      <c r="W2345">
        <v>131</v>
      </c>
      <c r="X2345" t="s">
        <v>132</v>
      </c>
      <c r="AB2345" t="s">
        <v>516</v>
      </c>
      <c r="AC2345" t="s">
        <v>41</v>
      </c>
      <c r="AD2345" t="s">
        <v>28</v>
      </c>
      <c r="AF2345">
        <v>149</v>
      </c>
      <c r="AG2345" t="s">
        <v>132</v>
      </c>
    </row>
    <row r="2346" spans="1:34" x14ac:dyDescent="0.35">
      <c r="A2346" t="s">
        <v>299</v>
      </c>
      <c r="B2346" t="s">
        <v>70</v>
      </c>
      <c r="C2346" t="s">
        <v>32</v>
      </c>
      <c r="D2346">
        <v>6183</v>
      </c>
      <c r="E2346">
        <v>6645</v>
      </c>
      <c r="F2346" t="s">
        <v>132</v>
      </c>
      <c r="G2346" s="1">
        <v>0.93047400000000002</v>
      </c>
      <c r="J2346" t="s">
        <v>516</v>
      </c>
      <c r="K2346" t="s">
        <v>41</v>
      </c>
      <c r="L2346" t="s">
        <v>26</v>
      </c>
      <c r="N2346">
        <v>131</v>
      </c>
      <c r="O2346" t="s">
        <v>132</v>
      </c>
      <c r="S2346" t="s">
        <v>516</v>
      </c>
      <c r="T2346" t="s">
        <v>41</v>
      </c>
      <c r="U2346" t="s">
        <v>27</v>
      </c>
      <c r="W2346">
        <v>195</v>
      </c>
      <c r="X2346" t="s">
        <v>132</v>
      </c>
      <c r="AB2346" t="s">
        <v>516</v>
      </c>
      <c r="AC2346" t="s">
        <v>41</v>
      </c>
      <c r="AD2346" t="s">
        <v>27</v>
      </c>
      <c r="AF2346">
        <v>195</v>
      </c>
      <c r="AG2346" t="s">
        <v>132</v>
      </c>
    </row>
    <row r="2347" spans="1:34" x14ac:dyDescent="0.35">
      <c r="A2347" t="s">
        <v>300</v>
      </c>
      <c r="B2347" t="s">
        <v>68</v>
      </c>
      <c r="C2347" t="s">
        <v>32</v>
      </c>
      <c r="D2347">
        <v>5733</v>
      </c>
      <c r="E2347">
        <v>6051</v>
      </c>
      <c r="F2347" t="s">
        <v>42</v>
      </c>
      <c r="G2347" s="1">
        <v>0.94744669999999998</v>
      </c>
      <c r="J2347" t="s">
        <v>517</v>
      </c>
      <c r="K2347" t="s">
        <v>41</v>
      </c>
      <c r="L2347" t="s">
        <v>32</v>
      </c>
      <c r="M2347">
        <v>1267</v>
      </c>
      <c r="N2347">
        <v>1558</v>
      </c>
      <c r="O2347" t="s">
        <v>132</v>
      </c>
      <c r="P2347" s="1">
        <v>0.81322209999999995</v>
      </c>
      <c r="S2347" t="s">
        <v>517</v>
      </c>
      <c r="T2347" t="s">
        <v>41</v>
      </c>
      <c r="U2347" t="s">
        <v>32</v>
      </c>
      <c r="V2347">
        <v>1142</v>
      </c>
      <c r="W2347">
        <v>1558</v>
      </c>
      <c r="X2347" t="s">
        <v>132</v>
      </c>
      <c r="Y2347" s="1">
        <v>0.73299099999999995</v>
      </c>
      <c r="AB2347" t="s">
        <v>517</v>
      </c>
      <c r="AC2347" t="s">
        <v>41</v>
      </c>
      <c r="AD2347" t="s">
        <v>32</v>
      </c>
      <c r="AE2347">
        <v>719</v>
      </c>
      <c r="AF2347">
        <v>1558</v>
      </c>
      <c r="AG2347" t="s">
        <v>132</v>
      </c>
      <c r="AH2347" s="1">
        <v>0.46148909999999999</v>
      </c>
    </row>
    <row r="2348" spans="1:34" x14ac:dyDescent="0.35">
      <c r="A2348" t="s">
        <v>301</v>
      </c>
      <c r="B2348" t="s">
        <v>68</v>
      </c>
      <c r="C2348" t="s">
        <v>32</v>
      </c>
      <c r="D2348">
        <v>5352</v>
      </c>
      <c r="E2348">
        <v>5374</v>
      </c>
      <c r="F2348" t="s">
        <v>42</v>
      </c>
      <c r="G2348" s="1">
        <v>0.99590619999999996</v>
      </c>
      <c r="J2348" t="s">
        <v>517</v>
      </c>
      <c r="K2348" t="s">
        <v>41</v>
      </c>
      <c r="L2348" t="s">
        <v>703</v>
      </c>
      <c r="M2348">
        <v>1273</v>
      </c>
      <c r="N2348">
        <v>1684</v>
      </c>
      <c r="O2348" t="s">
        <v>132</v>
      </c>
      <c r="P2348" s="1">
        <v>0.7559382</v>
      </c>
      <c r="S2348" t="s">
        <v>517</v>
      </c>
      <c r="T2348" t="s">
        <v>41</v>
      </c>
      <c r="U2348" t="s">
        <v>703</v>
      </c>
      <c r="V2348">
        <v>721</v>
      </c>
      <c r="W2348">
        <v>1684</v>
      </c>
      <c r="X2348" t="s">
        <v>132</v>
      </c>
      <c r="Y2348" s="1">
        <v>0.42814730000000001</v>
      </c>
      <c r="AB2348" t="s">
        <v>517</v>
      </c>
      <c r="AC2348" t="s">
        <v>41</v>
      </c>
      <c r="AD2348" t="s">
        <v>703</v>
      </c>
      <c r="AE2348">
        <v>84</v>
      </c>
      <c r="AF2348">
        <v>1684</v>
      </c>
      <c r="AG2348" t="s">
        <v>132</v>
      </c>
      <c r="AH2348" s="1">
        <v>4.9881200000000001E-2</v>
      </c>
    </row>
    <row r="2349" spans="1:34" x14ac:dyDescent="0.35">
      <c r="A2349" t="s">
        <v>302</v>
      </c>
      <c r="B2349" t="s">
        <v>68</v>
      </c>
      <c r="C2349" t="s">
        <v>32</v>
      </c>
      <c r="D2349">
        <v>9396</v>
      </c>
      <c r="E2349">
        <v>9681</v>
      </c>
      <c r="F2349" t="s">
        <v>132</v>
      </c>
      <c r="G2349" s="1">
        <v>0.97056089999999995</v>
      </c>
      <c r="J2349" t="s">
        <v>517</v>
      </c>
      <c r="K2349" t="s">
        <v>41</v>
      </c>
      <c r="L2349" t="s">
        <v>28</v>
      </c>
      <c r="M2349">
        <v>110</v>
      </c>
      <c r="N2349">
        <v>160</v>
      </c>
      <c r="O2349" t="s">
        <v>132</v>
      </c>
      <c r="P2349" s="1">
        <v>0.6875</v>
      </c>
      <c r="S2349" t="s">
        <v>517</v>
      </c>
      <c r="T2349" t="s">
        <v>41</v>
      </c>
      <c r="U2349" t="s">
        <v>28</v>
      </c>
      <c r="V2349">
        <v>28</v>
      </c>
      <c r="W2349">
        <v>160</v>
      </c>
      <c r="X2349" t="s">
        <v>132</v>
      </c>
      <c r="Y2349" s="1">
        <v>0.17499999999999999</v>
      </c>
      <c r="AB2349" t="s">
        <v>517</v>
      </c>
      <c r="AC2349" t="s">
        <v>41</v>
      </c>
      <c r="AD2349" t="s">
        <v>26</v>
      </c>
      <c r="AF2349">
        <v>110</v>
      </c>
      <c r="AG2349" t="s">
        <v>132</v>
      </c>
    </row>
    <row r="2350" spans="1:34" x14ac:dyDescent="0.35">
      <c r="A2350" t="s">
        <v>303</v>
      </c>
      <c r="B2350" t="s">
        <v>68</v>
      </c>
      <c r="C2350" t="s">
        <v>32</v>
      </c>
      <c r="D2350">
        <v>6668</v>
      </c>
      <c r="E2350">
        <v>7230</v>
      </c>
      <c r="F2350" t="s">
        <v>132</v>
      </c>
      <c r="G2350" s="1">
        <v>0.92226830000000004</v>
      </c>
      <c r="J2350" t="s">
        <v>517</v>
      </c>
      <c r="K2350" t="s">
        <v>41</v>
      </c>
      <c r="L2350" t="s">
        <v>27</v>
      </c>
      <c r="M2350">
        <v>65</v>
      </c>
      <c r="N2350">
        <v>162</v>
      </c>
      <c r="O2350" t="s">
        <v>132</v>
      </c>
      <c r="P2350" s="1">
        <v>0.4012346</v>
      </c>
      <c r="S2350" t="s">
        <v>517</v>
      </c>
      <c r="T2350" t="s">
        <v>41</v>
      </c>
      <c r="U2350" t="s">
        <v>26</v>
      </c>
      <c r="W2350">
        <v>110</v>
      </c>
      <c r="X2350" t="s">
        <v>132</v>
      </c>
      <c r="AB2350" t="s">
        <v>517</v>
      </c>
      <c r="AC2350" t="s">
        <v>41</v>
      </c>
      <c r="AD2350" t="s">
        <v>28</v>
      </c>
      <c r="AF2350">
        <v>160</v>
      </c>
      <c r="AG2350" t="s">
        <v>132</v>
      </c>
    </row>
    <row r="2351" spans="1:34" x14ac:dyDescent="0.35">
      <c r="A2351" t="s">
        <v>304</v>
      </c>
      <c r="B2351" t="s">
        <v>68</v>
      </c>
      <c r="C2351" t="s">
        <v>32</v>
      </c>
      <c r="D2351">
        <v>9980</v>
      </c>
      <c r="E2351">
        <v>10717</v>
      </c>
      <c r="F2351" t="s">
        <v>132</v>
      </c>
      <c r="G2351" s="1">
        <v>0.93123080000000003</v>
      </c>
      <c r="J2351" t="s">
        <v>517</v>
      </c>
      <c r="K2351" t="s">
        <v>41</v>
      </c>
      <c r="L2351" t="s">
        <v>26</v>
      </c>
      <c r="N2351">
        <v>110</v>
      </c>
      <c r="O2351" t="s">
        <v>132</v>
      </c>
      <c r="S2351" t="s">
        <v>517</v>
      </c>
      <c r="T2351" t="s">
        <v>41</v>
      </c>
      <c r="U2351" t="s">
        <v>27</v>
      </c>
      <c r="W2351">
        <v>162</v>
      </c>
      <c r="X2351" t="s">
        <v>132</v>
      </c>
      <c r="AB2351" t="s">
        <v>517</v>
      </c>
      <c r="AC2351" t="s">
        <v>41</v>
      </c>
      <c r="AD2351" t="s">
        <v>27</v>
      </c>
      <c r="AF2351">
        <v>162</v>
      </c>
      <c r="AG2351" t="s">
        <v>132</v>
      </c>
    </row>
    <row r="2352" spans="1:34" x14ac:dyDescent="0.35">
      <c r="A2352" t="s">
        <v>305</v>
      </c>
      <c r="B2352" t="s">
        <v>68</v>
      </c>
      <c r="C2352" t="s">
        <v>32</v>
      </c>
      <c r="D2352">
        <v>9251</v>
      </c>
      <c r="E2352">
        <v>9433</v>
      </c>
      <c r="F2352" t="s">
        <v>132</v>
      </c>
      <c r="G2352" s="1">
        <v>0.98070599999999997</v>
      </c>
      <c r="J2352" t="s">
        <v>518</v>
      </c>
      <c r="K2352" t="s">
        <v>41</v>
      </c>
      <c r="L2352" t="s">
        <v>32</v>
      </c>
      <c r="M2352">
        <v>9687</v>
      </c>
      <c r="N2352">
        <v>11277</v>
      </c>
      <c r="O2352" t="s">
        <v>519</v>
      </c>
      <c r="P2352" s="1">
        <v>0.85900500000000002</v>
      </c>
      <c r="S2352" t="s">
        <v>518</v>
      </c>
      <c r="T2352" t="s">
        <v>41</v>
      </c>
      <c r="U2352" t="s">
        <v>32</v>
      </c>
      <c r="V2352">
        <v>8400</v>
      </c>
      <c r="W2352">
        <v>11277</v>
      </c>
      <c r="X2352" t="s">
        <v>519</v>
      </c>
      <c r="Y2352" s="1">
        <v>0.74487890000000001</v>
      </c>
      <c r="AB2352" t="s">
        <v>518</v>
      </c>
      <c r="AC2352" t="s">
        <v>41</v>
      </c>
      <c r="AD2352" t="s">
        <v>32</v>
      </c>
      <c r="AE2352">
        <v>4027</v>
      </c>
      <c r="AF2352">
        <v>11277</v>
      </c>
      <c r="AG2352" t="s">
        <v>519</v>
      </c>
      <c r="AH2352" s="1">
        <v>0.35709849999999999</v>
      </c>
    </row>
    <row r="2353" spans="1:34" x14ac:dyDescent="0.35">
      <c r="A2353" t="s">
        <v>306</v>
      </c>
      <c r="B2353" t="s">
        <v>68</v>
      </c>
      <c r="C2353" t="s">
        <v>32</v>
      </c>
      <c r="D2353">
        <v>14009</v>
      </c>
      <c r="E2353">
        <v>15325</v>
      </c>
      <c r="F2353" t="s">
        <v>42</v>
      </c>
      <c r="G2353" s="1">
        <v>0.91412720000000003</v>
      </c>
      <c r="J2353" t="s">
        <v>518</v>
      </c>
      <c r="K2353" t="s">
        <v>41</v>
      </c>
      <c r="L2353" t="s">
        <v>28</v>
      </c>
      <c r="M2353">
        <v>1613</v>
      </c>
      <c r="N2353">
        <v>2233</v>
      </c>
      <c r="O2353" t="s">
        <v>519</v>
      </c>
      <c r="P2353" s="1">
        <v>0.72234659999999995</v>
      </c>
      <c r="S2353" t="s">
        <v>518</v>
      </c>
      <c r="T2353" t="s">
        <v>41</v>
      </c>
      <c r="U2353" t="s">
        <v>703</v>
      </c>
      <c r="V2353">
        <v>6704</v>
      </c>
      <c r="W2353">
        <v>17384</v>
      </c>
      <c r="X2353" t="s">
        <v>519</v>
      </c>
      <c r="Y2353" s="1">
        <v>0.38564199999999998</v>
      </c>
      <c r="AB2353" t="s">
        <v>518</v>
      </c>
      <c r="AC2353" t="s">
        <v>41</v>
      </c>
      <c r="AD2353" t="s">
        <v>703</v>
      </c>
      <c r="AE2353">
        <v>485</v>
      </c>
      <c r="AF2353">
        <v>17384</v>
      </c>
      <c r="AG2353" t="s">
        <v>519</v>
      </c>
      <c r="AH2353" s="1">
        <v>2.7899199999999999E-2</v>
      </c>
    </row>
    <row r="2354" spans="1:34" x14ac:dyDescent="0.35">
      <c r="A2354" t="s">
        <v>307</v>
      </c>
      <c r="B2354" t="s">
        <v>68</v>
      </c>
      <c r="C2354" t="s">
        <v>32</v>
      </c>
      <c r="D2354">
        <v>13701</v>
      </c>
      <c r="E2354">
        <v>14294</v>
      </c>
      <c r="F2354" t="s">
        <v>42</v>
      </c>
      <c r="G2354" s="1">
        <v>0.95851399999999998</v>
      </c>
      <c r="J2354" t="s">
        <v>518</v>
      </c>
      <c r="K2354" t="s">
        <v>41</v>
      </c>
      <c r="L2354" t="s">
        <v>703</v>
      </c>
      <c r="M2354">
        <v>12494</v>
      </c>
      <c r="N2354">
        <v>17384</v>
      </c>
      <c r="O2354" t="s">
        <v>519</v>
      </c>
      <c r="P2354" s="1">
        <v>0.71870679999999998</v>
      </c>
      <c r="S2354" t="s">
        <v>518</v>
      </c>
      <c r="T2354" t="s">
        <v>41</v>
      </c>
      <c r="U2354" t="s">
        <v>28</v>
      </c>
      <c r="V2354">
        <v>272</v>
      </c>
      <c r="W2354">
        <v>2233</v>
      </c>
      <c r="X2354" t="s">
        <v>519</v>
      </c>
      <c r="Y2354" s="1">
        <v>0.12180920000000001</v>
      </c>
      <c r="AB2354" t="s">
        <v>518</v>
      </c>
      <c r="AC2354" t="s">
        <v>41</v>
      </c>
      <c r="AD2354" t="s">
        <v>28</v>
      </c>
      <c r="AE2354">
        <v>1</v>
      </c>
      <c r="AF2354">
        <v>2233</v>
      </c>
      <c r="AG2354" t="s">
        <v>519</v>
      </c>
      <c r="AH2354" s="1">
        <v>4.4779999999999999E-4</v>
      </c>
    </row>
    <row r="2355" spans="1:34" x14ac:dyDescent="0.35">
      <c r="A2355" t="s">
        <v>308</v>
      </c>
      <c r="B2355" t="s">
        <v>41</v>
      </c>
      <c r="C2355" t="s">
        <v>32</v>
      </c>
      <c r="D2355">
        <v>3106</v>
      </c>
      <c r="E2355">
        <v>3421</v>
      </c>
      <c r="F2355" t="s">
        <v>42</v>
      </c>
      <c r="G2355" s="1">
        <v>0.90792170000000005</v>
      </c>
      <c r="J2355" t="s">
        <v>518</v>
      </c>
      <c r="K2355" t="s">
        <v>41</v>
      </c>
      <c r="L2355" t="s">
        <v>27</v>
      </c>
      <c r="M2355">
        <v>783</v>
      </c>
      <c r="N2355">
        <v>2382</v>
      </c>
      <c r="O2355" t="s">
        <v>519</v>
      </c>
      <c r="P2355" s="1">
        <v>0.32871539999999999</v>
      </c>
      <c r="S2355" t="s">
        <v>518</v>
      </c>
      <c r="T2355" t="s">
        <v>41</v>
      </c>
      <c r="U2355" t="s">
        <v>27</v>
      </c>
      <c r="V2355">
        <v>2</v>
      </c>
      <c r="W2355">
        <v>2382</v>
      </c>
      <c r="X2355" t="s">
        <v>519</v>
      </c>
      <c r="Y2355" s="1">
        <v>8.3960000000000003E-4</v>
      </c>
      <c r="AB2355" t="s">
        <v>518</v>
      </c>
      <c r="AC2355" t="s">
        <v>41</v>
      </c>
      <c r="AD2355" t="s">
        <v>26</v>
      </c>
      <c r="AF2355">
        <v>1224</v>
      </c>
      <c r="AG2355" t="s">
        <v>519</v>
      </c>
    </row>
    <row r="2356" spans="1:34" x14ac:dyDescent="0.35">
      <c r="A2356" t="s">
        <v>309</v>
      </c>
      <c r="B2356" t="s">
        <v>41</v>
      </c>
      <c r="C2356" t="s">
        <v>32</v>
      </c>
      <c r="D2356">
        <v>7017</v>
      </c>
      <c r="E2356">
        <v>7237</v>
      </c>
      <c r="F2356" t="s">
        <v>132</v>
      </c>
      <c r="G2356" s="1">
        <v>0.96960069999999998</v>
      </c>
      <c r="J2356" t="s">
        <v>518</v>
      </c>
      <c r="K2356" t="s">
        <v>41</v>
      </c>
      <c r="L2356" t="s">
        <v>26</v>
      </c>
      <c r="M2356">
        <v>1</v>
      </c>
      <c r="N2356">
        <v>1224</v>
      </c>
      <c r="O2356" t="s">
        <v>519</v>
      </c>
      <c r="P2356" s="1">
        <v>8.1700000000000002E-4</v>
      </c>
      <c r="S2356" t="s">
        <v>518</v>
      </c>
      <c r="T2356" t="s">
        <v>41</v>
      </c>
      <c r="U2356" t="s">
        <v>26</v>
      </c>
      <c r="W2356">
        <v>1224</v>
      </c>
      <c r="X2356" t="s">
        <v>519</v>
      </c>
      <c r="AB2356" t="s">
        <v>518</v>
      </c>
      <c r="AC2356" t="s">
        <v>41</v>
      </c>
      <c r="AD2356" t="s">
        <v>27</v>
      </c>
      <c r="AF2356">
        <v>2382</v>
      </c>
      <c r="AG2356" t="s">
        <v>519</v>
      </c>
    </row>
    <row r="2357" spans="1:34" x14ac:dyDescent="0.35">
      <c r="A2357" t="s">
        <v>310</v>
      </c>
      <c r="B2357" t="s">
        <v>41</v>
      </c>
      <c r="C2357" t="s">
        <v>32</v>
      </c>
      <c r="D2357">
        <v>12639</v>
      </c>
      <c r="E2357">
        <v>13881</v>
      </c>
      <c r="F2357" t="s">
        <v>132</v>
      </c>
      <c r="G2357" s="1">
        <v>0.91052520000000003</v>
      </c>
      <c r="J2357" t="s">
        <v>520</v>
      </c>
      <c r="K2357" t="s">
        <v>41</v>
      </c>
      <c r="L2357" t="s">
        <v>32</v>
      </c>
      <c r="M2357">
        <v>6179</v>
      </c>
      <c r="N2357">
        <v>6761</v>
      </c>
      <c r="O2357" t="s">
        <v>519</v>
      </c>
      <c r="P2357" s="1">
        <v>0.91391809999999996</v>
      </c>
      <c r="S2357" t="s">
        <v>520</v>
      </c>
      <c r="T2357" t="s">
        <v>41</v>
      </c>
      <c r="U2357" t="s">
        <v>32</v>
      </c>
      <c r="V2357">
        <v>5418</v>
      </c>
      <c r="W2357">
        <v>6761</v>
      </c>
      <c r="X2357" t="s">
        <v>519</v>
      </c>
      <c r="Y2357" s="1">
        <v>0.80136070000000004</v>
      </c>
      <c r="AB2357" t="s">
        <v>520</v>
      </c>
      <c r="AC2357" t="s">
        <v>41</v>
      </c>
      <c r="AD2357" t="s">
        <v>32</v>
      </c>
      <c r="AE2357">
        <v>2495</v>
      </c>
      <c r="AF2357">
        <v>6761</v>
      </c>
      <c r="AG2357" t="s">
        <v>519</v>
      </c>
      <c r="AH2357" s="1">
        <v>0.36902819999999997</v>
      </c>
    </row>
    <row r="2358" spans="1:34" x14ac:dyDescent="0.35">
      <c r="A2358" t="s">
        <v>311</v>
      </c>
      <c r="B2358" t="s">
        <v>41</v>
      </c>
      <c r="C2358" t="s">
        <v>32</v>
      </c>
      <c r="D2358">
        <v>6578</v>
      </c>
      <c r="E2358">
        <v>6366</v>
      </c>
      <c r="F2358" t="s">
        <v>132</v>
      </c>
      <c r="G2358" s="1">
        <v>1</v>
      </c>
      <c r="J2358" t="s">
        <v>520</v>
      </c>
      <c r="K2358" t="s">
        <v>41</v>
      </c>
      <c r="L2358" t="s">
        <v>703</v>
      </c>
      <c r="M2358">
        <v>8651</v>
      </c>
      <c r="N2358">
        <v>11257</v>
      </c>
      <c r="O2358" t="s">
        <v>519</v>
      </c>
      <c r="P2358" s="1">
        <v>0.76849959999999995</v>
      </c>
      <c r="S2358" t="s">
        <v>520</v>
      </c>
      <c r="T2358" t="s">
        <v>41</v>
      </c>
      <c r="U2358" t="s">
        <v>703</v>
      </c>
      <c r="V2358">
        <v>4888</v>
      </c>
      <c r="W2358">
        <v>11257</v>
      </c>
      <c r="X2358" t="s">
        <v>519</v>
      </c>
      <c r="Y2358" s="1">
        <v>0.43421870000000001</v>
      </c>
      <c r="AB2358" t="s">
        <v>520</v>
      </c>
      <c r="AC2358" t="s">
        <v>41</v>
      </c>
      <c r="AD2358" t="s">
        <v>703</v>
      </c>
      <c r="AE2358">
        <v>361</v>
      </c>
      <c r="AF2358">
        <v>11257</v>
      </c>
      <c r="AG2358" t="s">
        <v>519</v>
      </c>
      <c r="AH2358" s="1">
        <v>3.2068899999999997E-2</v>
      </c>
    </row>
    <row r="2359" spans="1:34" x14ac:dyDescent="0.35">
      <c r="A2359" t="s">
        <v>312</v>
      </c>
      <c r="B2359" t="s">
        <v>41</v>
      </c>
      <c r="C2359" t="s">
        <v>32</v>
      </c>
      <c r="D2359">
        <v>3037</v>
      </c>
      <c r="E2359">
        <v>3309</v>
      </c>
      <c r="F2359" t="s">
        <v>132</v>
      </c>
      <c r="G2359" s="1">
        <v>0.9177999</v>
      </c>
      <c r="J2359" t="s">
        <v>520</v>
      </c>
      <c r="K2359" t="s">
        <v>41</v>
      </c>
      <c r="L2359" t="s">
        <v>28</v>
      </c>
      <c r="M2359">
        <v>1081</v>
      </c>
      <c r="N2359">
        <v>1480</v>
      </c>
      <c r="O2359" t="s">
        <v>519</v>
      </c>
      <c r="P2359" s="1">
        <v>0.73040539999999998</v>
      </c>
      <c r="S2359" t="s">
        <v>520</v>
      </c>
      <c r="T2359" t="s">
        <v>41</v>
      </c>
      <c r="U2359" t="s">
        <v>28</v>
      </c>
      <c r="V2359">
        <v>207</v>
      </c>
      <c r="W2359">
        <v>1480</v>
      </c>
      <c r="X2359" t="s">
        <v>519</v>
      </c>
      <c r="Y2359" s="1">
        <v>0.13986489999999999</v>
      </c>
      <c r="AB2359" t="s">
        <v>520</v>
      </c>
      <c r="AC2359" t="s">
        <v>41</v>
      </c>
      <c r="AD2359" t="s">
        <v>26</v>
      </c>
      <c r="AF2359">
        <v>1027</v>
      </c>
      <c r="AG2359" t="s">
        <v>519</v>
      </c>
    </row>
    <row r="2360" spans="1:34" x14ac:dyDescent="0.35">
      <c r="A2360" t="s">
        <v>313</v>
      </c>
      <c r="B2360" t="s">
        <v>41</v>
      </c>
      <c r="C2360" t="s">
        <v>32</v>
      </c>
      <c r="D2360">
        <v>8193</v>
      </c>
      <c r="E2360">
        <v>8798</v>
      </c>
      <c r="F2360" t="s">
        <v>132</v>
      </c>
      <c r="G2360" s="1">
        <v>0.93123440000000002</v>
      </c>
      <c r="J2360" t="s">
        <v>520</v>
      </c>
      <c r="K2360" t="s">
        <v>41</v>
      </c>
      <c r="L2360" t="s">
        <v>27</v>
      </c>
      <c r="M2360">
        <v>639</v>
      </c>
      <c r="N2360">
        <v>1747</v>
      </c>
      <c r="O2360" t="s">
        <v>519</v>
      </c>
      <c r="P2360" s="1">
        <v>0.36576989999999998</v>
      </c>
      <c r="S2360" t="s">
        <v>520</v>
      </c>
      <c r="T2360" t="s">
        <v>41</v>
      </c>
      <c r="U2360" t="s">
        <v>26</v>
      </c>
      <c r="W2360">
        <v>1027</v>
      </c>
      <c r="X2360" t="s">
        <v>519</v>
      </c>
      <c r="AB2360" t="s">
        <v>520</v>
      </c>
      <c r="AC2360" t="s">
        <v>41</v>
      </c>
      <c r="AD2360" t="s">
        <v>28</v>
      </c>
      <c r="AF2360">
        <v>1480</v>
      </c>
      <c r="AG2360" t="s">
        <v>519</v>
      </c>
    </row>
    <row r="2361" spans="1:34" x14ac:dyDescent="0.35">
      <c r="A2361" t="s">
        <v>314</v>
      </c>
      <c r="B2361" t="s">
        <v>41</v>
      </c>
      <c r="C2361" t="s">
        <v>32</v>
      </c>
      <c r="D2361">
        <v>15170</v>
      </c>
      <c r="E2361">
        <v>16433</v>
      </c>
      <c r="F2361" t="s">
        <v>132</v>
      </c>
      <c r="G2361" s="1">
        <v>0.92314240000000003</v>
      </c>
      <c r="J2361" t="s">
        <v>520</v>
      </c>
      <c r="K2361" t="s">
        <v>41</v>
      </c>
      <c r="L2361" t="s">
        <v>26</v>
      </c>
      <c r="N2361">
        <v>1027</v>
      </c>
      <c r="O2361" t="s">
        <v>519</v>
      </c>
      <c r="S2361" t="s">
        <v>520</v>
      </c>
      <c r="T2361" t="s">
        <v>41</v>
      </c>
      <c r="U2361" t="s">
        <v>27</v>
      </c>
      <c r="W2361">
        <v>1747</v>
      </c>
      <c r="X2361" t="s">
        <v>519</v>
      </c>
      <c r="AB2361" t="s">
        <v>520</v>
      </c>
      <c r="AC2361" t="s">
        <v>41</v>
      </c>
      <c r="AD2361" t="s">
        <v>27</v>
      </c>
      <c r="AF2361">
        <v>1747</v>
      </c>
      <c r="AG2361" t="s">
        <v>519</v>
      </c>
    </row>
    <row r="2362" spans="1:34" x14ac:dyDescent="0.35">
      <c r="A2362" t="s">
        <v>315</v>
      </c>
      <c r="B2362" t="s">
        <v>41</v>
      </c>
      <c r="C2362" t="s">
        <v>32</v>
      </c>
      <c r="D2362">
        <v>2104</v>
      </c>
      <c r="E2362">
        <v>2326</v>
      </c>
      <c r="F2362" t="s">
        <v>132</v>
      </c>
      <c r="G2362" s="1">
        <v>0.90455719999999995</v>
      </c>
      <c r="J2362" t="s">
        <v>521</v>
      </c>
      <c r="K2362" t="s">
        <v>41</v>
      </c>
      <c r="L2362" t="s">
        <v>32</v>
      </c>
      <c r="M2362">
        <v>3229</v>
      </c>
      <c r="N2362">
        <v>3615</v>
      </c>
      <c r="O2362" t="s">
        <v>519</v>
      </c>
      <c r="P2362" s="1">
        <v>0.89322270000000004</v>
      </c>
      <c r="S2362" t="s">
        <v>521</v>
      </c>
      <c r="T2362" t="s">
        <v>41</v>
      </c>
      <c r="U2362" t="s">
        <v>32</v>
      </c>
      <c r="V2362">
        <v>2704</v>
      </c>
      <c r="W2362">
        <v>3615</v>
      </c>
      <c r="X2362" t="s">
        <v>519</v>
      </c>
      <c r="Y2362" s="1">
        <v>0.74799450000000001</v>
      </c>
      <c r="AB2362" t="s">
        <v>521</v>
      </c>
      <c r="AC2362" t="s">
        <v>41</v>
      </c>
      <c r="AD2362" t="s">
        <v>32</v>
      </c>
      <c r="AE2362">
        <v>1151</v>
      </c>
      <c r="AF2362">
        <v>3615</v>
      </c>
      <c r="AG2362" t="s">
        <v>519</v>
      </c>
      <c r="AH2362" s="1">
        <v>0.3183956</v>
      </c>
    </row>
    <row r="2363" spans="1:34" x14ac:dyDescent="0.35">
      <c r="A2363" t="s">
        <v>316</v>
      </c>
      <c r="B2363" t="s">
        <v>41</v>
      </c>
      <c r="C2363" t="s">
        <v>32</v>
      </c>
      <c r="D2363">
        <v>9598</v>
      </c>
      <c r="E2363">
        <v>10471</v>
      </c>
      <c r="F2363" t="s">
        <v>132</v>
      </c>
      <c r="G2363" s="1">
        <v>0.91662690000000002</v>
      </c>
      <c r="J2363" t="s">
        <v>521</v>
      </c>
      <c r="K2363" t="s">
        <v>41</v>
      </c>
      <c r="L2363" t="s">
        <v>703</v>
      </c>
      <c r="M2363">
        <v>4161</v>
      </c>
      <c r="N2363">
        <v>5885</v>
      </c>
      <c r="O2363" t="s">
        <v>519</v>
      </c>
      <c r="P2363" s="1">
        <v>0.70705180000000001</v>
      </c>
      <c r="S2363" t="s">
        <v>521</v>
      </c>
      <c r="T2363" t="s">
        <v>41</v>
      </c>
      <c r="U2363" t="s">
        <v>703</v>
      </c>
      <c r="V2363">
        <v>1840</v>
      </c>
      <c r="W2363">
        <v>5885</v>
      </c>
      <c r="X2363" t="s">
        <v>519</v>
      </c>
      <c r="Y2363" s="1">
        <v>0.31265929999999997</v>
      </c>
      <c r="AB2363" t="s">
        <v>521</v>
      </c>
      <c r="AC2363" t="s">
        <v>41</v>
      </c>
      <c r="AD2363" t="s">
        <v>703</v>
      </c>
      <c r="AE2363">
        <v>108</v>
      </c>
      <c r="AF2363">
        <v>5885</v>
      </c>
      <c r="AG2363" t="s">
        <v>519</v>
      </c>
      <c r="AH2363" s="1">
        <v>1.8351699999999999E-2</v>
      </c>
    </row>
    <row r="2364" spans="1:34" x14ac:dyDescent="0.35">
      <c r="A2364" t="s">
        <v>317</v>
      </c>
      <c r="B2364" t="s">
        <v>57</v>
      </c>
      <c r="C2364" t="s">
        <v>32</v>
      </c>
      <c r="D2364">
        <v>7213</v>
      </c>
      <c r="E2364">
        <v>7870</v>
      </c>
      <c r="F2364" t="s">
        <v>132</v>
      </c>
      <c r="G2364" s="1">
        <v>0.91651839999999996</v>
      </c>
      <c r="J2364" t="s">
        <v>521</v>
      </c>
      <c r="K2364" t="s">
        <v>41</v>
      </c>
      <c r="L2364" t="s">
        <v>28</v>
      </c>
      <c r="M2364">
        <v>437</v>
      </c>
      <c r="N2364">
        <v>675</v>
      </c>
      <c r="O2364" t="s">
        <v>519</v>
      </c>
      <c r="P2364" s="1">
        <v>0.64740739999999997</v>
      </c>
      <c r="S2364" t="s">
        <v>521</v>
      </c>
      <c r="T2364" t="s">
        <v>41</v>
      </c>
      <c r="U2364" t="s">
        <v>28</v>
      </c>
      <c r="V2364">
        <v>57</v>
      </c>
      <c r="W2364">
        <v>675</v>
      </c>
      <c r="X2364" t="s">
        <v>519</v>
      </c>
      <c r="Y2364" s="1">
        <v>8.4444400000000003E-2</v>
      </c>
      <c r="AB2364" t="s">
        <v>521</v>
      </c>
      <c r="AC2364" t="s">
        <v>41</v>
      </c>
      <c r="AD2364" t="s">
        <v>28</v>
      </c>
      <c r="AE2364">
        <v>2</v>
      </c>
      <c r="AF2364">
        <v>675</v>
      </c>
      <c r="AG2364" t="s">
        <v>519</v>
      </c>
      <c r="AH2364" s="1">
        <v>2.9629999999999999E-3</v>
      </c>
    </row>
    <row r="2365" spans="1:34" x14ac:dyDescent="0.35">
      <c r="A2365" t="s">
        <v>318</v>
      </c>
      <c r="B2365" t="s">
        <v>41</v>
      </c>
      <c r="C2365" t="s">
        <v>32</v>
      </c>
      <c r="D2365">
        <v>3913</v>
      </c>
      <c r="E2365">
        <v>4166</v>
      </c>
      <c r="F2365" t="s">
        <v>132</v>
      </c>
      <c r="G2365" s="1">
        <v>0.9392703</v>
      </c>
      <c r="J2365" t="s">
        <v>521</v>
      </c>
      <c r="K2365" t="s">
        <v>41</v>
      </c>
      <c r="L2365" t="s">
        <v>27</v>
      </c>
      <c r="M2365">
        <v>198</v>
      </c>
      <c r="N2365">
        <v>841</v>
      </c>
      <c r="O2365" t="s">
        <v>519</v>
      </c>
      <c r="P2365" s="1">
        <v>0.235434</v>
      </c>
      <c r="S2365" t="s">
        <v>521</v>
      </c>
      <c r="T2365" t="s">
        <v>41</v>
      </c>
      <c r="U2365" t="s">
        <v>26</v>
      </c>
      <c r="W2365">
        <v>461</v>
      </c>
      <c r="X2365" t="s">
        <v>519</v>
      </c>
      <c r="AB2365" t="s">
        <v>521</v>
      </c>
      <c r="AC2365" t="s">
        <v>41</v>
      </c>
      <c r="AD2365" t="s">
        <v>26</v>
      </c>
      <c r="AF2365">
        <v>461</v>
      </c>
      <c r="AG2365" t="s">
        <v>519</v>
      </c>
    </row>
    <row r="2366" spans="1:34" x14ac:dyDescent="0.35">
      <c r="A2366" t="s">
        <v>319</v>
      </c>
      <c r="B2366" t="s">
        <v>68</v>
      </c>
      <c r="C2366" t="s">
        <v>32</v>
      </c>
      <c r="D2366">
        <v>9241</v>
      </c>
      <c r="E2366">
        <v>9505</v>
      </c>
      <c r="F2366" t="s">
        <v>132</v>
      </c>
      <c r="G2366" s="1">
        <v>0.97222509999999995</v>
      </c>
      <c r="J2366" t="s">
        <v>521</v>
      </c>
      <c r="K2366" t="s">
        <v>41</v>
      </c>
      <c r="L2366" t="s">
        <v>26</v>
      </c>
      <c r="N2366">
        <v>461</v>
      </c>
      <c r="O2366" t="s">
        <v>519</v>
      </c>
      <c r="S2366" t="s">
        <v>521</v>
      </c>
      <c r="T2366" t="s">
        <v>41</v>
      </c>
      <c r="U2366" t="s">
        <v>27</v>
      </c>
      <c r="W2366">
        <v>841</v>
      </c>
      <c r="X2366" t="s">
        <v>519</v>
      </c>
      <c r="AB2366" t="s">
        <v>521</v>
      </c>
      <c r="AC2366" t="s">
        <v>41</v>
      </c>
      <c r="AD2366" t="s">
        <v>27</v>
      </c>
      <c r="AF2366">
        <v>841</v>
      </c>
      <c r="AG2366" t="s">
        <v>519</v>
      </c>
    </row>
    <row r="2367" spans="1:34" x14ac:dyDescent="0.35">
      <c r="A2367" t="s">
        <v>320</v>
      </c>
      <c r="B2367" t="s">
        <v>41</v>
      </c>
      <c r="C2367" t="s">
        <v>32</v>
      </c>
      <c r="D2367">
        <v>7847</v>
      </c>
      <c r="E2367">
        <v>8551</v>
      </c>
      <c r="F2367" t="s">
        <v>132</v>
      </c>
      <c r="G2367" s="1">
        <v>0.9176704</v>
      </c>
      <c r="J2367" t="s">
        <v>522</v>
      </c>
      <c r="K2367" t="s">
        <v>41</v>
      </c>
      <c r="L2367" t="s">
        <v>32</v>
      </c>
      <c r="M2367">
        <v>5647</v>
      </c>
      <c r="N2367">
        <v>6328</v>
      </c>
      <c r="O2367" t="s">
        <v>519</v>
      </c>
      <c r="P2367" s="1">
        <v>0.89238300000000004</v>
      </c>
      <c r="S2367" t="s">
        <v>522</v>
      </c>
      <c r="T2367" t="s">
        <v>41</v>
      </c>
      <c r="U2367" t="s">
        <v>32</v>
      </c>
      <c r="V2367">
        <v>4872</v>
      </c>
      <c r="W2367">
        <v>6328</v>
      </c>
      <c r="X2367" t="s">
        <v>519</v>
      </c>
      <c r="Y2367" s="1">
        <v>0.76991149999999997</v>
      </c>
      <c r="AB2367" t="s">
        <v>522</v>
      </c>
      <c r="AC2367" t="s">
        <v>41</v>
      </c>
      <c r="AD2367" t="s">
        <v>32</v>
      </c>
      <c r="AE2367">
        <v>1973</v>
      </c>
      <c r="AF2367">
        <v>6328</v>
      </c>
      <c r="AG2367" t="s">
        <v>519</v>
      </c>
      <c r="AH2367" s="1">
        <v>0.31178889999999998</v>
      </c>
    </row>
    <row r="2368" spans="1:34" x14ac:dyDescent="0.35">
      <c r="A2368" t="s">
        <v>321</v>
      </c>
      <c r="B2368" t="s">
        <v>70</v>
      </c>
      <c r="C2368" t="s">
        <v>32</v>
      </c>
      <c r="D2368">
        <v>4731</v>
      </c>
      <c r="E2368">
        <v>5029</v>
      </c>
      <c r="F2368" t="s">
        <v>132</v>
      </c>
      <c r="G2368" s="1">
        <v>0.94074369999999996</v>
      </c>
      <c r="J2368" t="s">
        <v>522</v>
      </c>
      <c r="K2368" t="s">
        <v>41</v>
      </c>
      <c r="L2368" t="s">
        <v>703</v>
      </c>
      <c r="M2368">
        <v>11150</v>
      </c>
      <c r="N2368">
        <v>13743</v>
      </c>
      <c r="O2368" t="s">
        <v>519</v>
      </c>
      <c r="P2368" s="1">
        <v>0.81132219999999999</v>
      </c>
      <c r="S2368" t="s">
        <v>522</v>
      </c>
      <c r="T2368" t="s">
        <v>41</v>
      </c>
      <c r="U2368" t="s">
        <v>703</v>
      </c>
      <c r="V2368">
        <v>5611</v>
      </c>
      <c r="W2368">
        <v>13743</v>
      </c>
      <c r="X2368" t="s">
        <v>519</v>
      </c>
      <c r="Y2368" s="1">
        <v>0.40828059999999999</v>
      </c>
      <c r="AB2368" t="s">
        <v>522</v>
      </c>
      <c r="AC2368" t="s">
        <v>41</v>
      </c>
      <c r="AD2368" t="s">
        <v>703</v>
      </c>
      <c r="AE2368">
        <v>633</v>
      </c>
      <c r="AF2368">
        <v>13743</v>
      </c>
      <c r="AG2368" t="s">
        <v>519</v>
      </c>
      <c r="AH2368" s="1">
        <v>4.6059799999999998E-2</v>
      </c>
    </row>
    <row r="2369" spans="1:34" x14ac:dyDescent="0.35">
      <c r="A2369" t="s">
        <v>322</v>
      </c>
      <c r="B2369" t="s">
        <v>41</v>
      </c>
      <c r="C2369" t="s">
        <v>32</v>
      </c>
      <c r="D2369">
        <v>1534</v>
      </c>
      <c r="E2369">
        <v>1602</v>
      </c>
      <c r="F2369" t="s">
        <v>132</v>
      </c>
      <c r="G2369" s="1">
        <v>0.95755299999999999</v>
      </c>
      <c r="J2369" t="s">
        <v>522</v>
      </c>
      <c r="K2369" t="s">
        <v>41</v>
      </c>
      <c r="L2369" t="s">
        <v>28</v>
      </c>
      <c r="M2369">
        <v>1833</v>
      </c>
      <c r="N2369">
        <v>2332</v>
      </c>
      <c r="O2369" t="s">
        <v>519</v>
      </c>
      <c r="P2369" s="1">
        <v>0.78602059999999996</v>
      </c>
      <c r="S2369" t="s">
        <v>522</v>
      </c>
      <c r="T2369" t="s">
        <v>41</v>
      </c>
      <c r="U2369" t="s">
        <v>28</v>
      </c>
      <c r="V2369">
        <v>289</v>
      </c>
      <c r="W2369">
        <v>2332</v>
      </c>
      <c r="X2369" t="s">
        <v>519</v>
      </c>
      <c r="Y2369" s="1">
        <v>0.123928</v>
      </c>
      <c r="AB2369" t="s">
        <v>522</v>
      </c>
      <c r="AC2369" t="s">
        <v>41</v>
      </c>
      <c r="AD2369" t="s">
        <v>26</v>
      </c>
      <c r="AF2369">
        <v>1447</v>
      </c>
      <c r="AG2369" t="s">
        <v>519</v>
      </c>
    </row>
    <row r="2370" spans="1:34" x14ac:dyDescent="0.35">
      <c r="A2370" t="s">
        <v>323</v>
      </c>
      <c r="B2370" t="s">
        <v>70</v>
      </c>
      <c r="C2370" t="s">
        <v>32</v>
      </c>
      <c r="D2370">
        <v>4138</v>
      </c>
      <c r="E2370">
        <v>4437</v>
      </c>
      <c r="F2370" t="s">
        <v>132</v>
      </c>
      <c r="G2370" s="1">
        <v>0.93261210000000005</v>
      </c>
      <c r="J2370" t="s">
        <v>522</v>
      </c>
      <c r="K2370" t="s">
        <v>41</v>
      </c>
      <c r="L2370" t="s">
        <v>27</v>
      </c>
      <c r="M2370">
        <v>1018</v>
      </c>
      <c r="N2370">
        <v>2602</v>
      </c>
      <c r="O2370" t="s">
        <v>519</v>
      </c>
      <c r="P2370" s="1">
        <v>0.39123750000000002</v>
      </c>
      <c r="S2370" t="s">
        <v>522</v>
      </c>
      <c r="T2370" t="s">
        <v>41</v>
      </c>
      <c r="U2370" t="s">
        <v>27</v>
      </c>
      <c r="V2370">
        <v>1</v>
      </c>
      <c r="W2370">
        <v>2602</v>
      </c>
      <c r="X2370" t="s">
        <v>519</v>
      </c>
      <c r="Y2370" s="1">
        <v>3.8430000000000002E-4</v>
      </c>
      <c r="AB2370" t="s">
        <v>522</v>
      </c>
      <c r="AC2370" t="s">
        <v>41</v>
      </c>
      <c r="AD2370" t="s">
        <v>28</v>
      </c>
      <c r="AF2370">
        <v>2332</v>
      </c>
      <c r="AG2370" t="s">
        <v>519</v>
      </c>
    </row>
    <row r="2371" spans="1:34" x14ac:dyDescent="0.35">
      <c r="A2371" t="s">
        <v>324</v>
      </c>
      <c r="B2371" t="s">
        <v>70</v>
      </c>
      <c r="C2371" t="s">
        <v>32</v>
      </c>
      <c r="D2371">
        <v>5284</v>
      </c>
      <c r="E2371">
        <v>5601</v>
      </c>
      <c r="F2371" t="s">
        <v>132</v>
      </c>
      <c r="G2371" s="1">
        <v>0.94340290000000004</v>
      </c>
      <c r="J2371" t="s">
        <v>522</v>
      </c>
      <c r="K2371" t="s">
        <v>41</v>
      </c>
      <c r="L2371" t="s">
        <v>26</v>
      </c>
      <c r="N2371">
        <v>1447</v>
      </c>
      <c r="O2371" t="s">
        <v>519</v>
      </c>
      <c r="S2371" t="s">
        <v>522</v>
      </c>
      <c r="T2371" t="s">
        <v>41</v>
      </c>
      <c r="U2371" t="s">
        <v>26</v>
      </c>
      <c r="W2371">
        <v>1447</v>
      </c>
      <c r="X2371" t="s">
        <v>519</v>
      </c>
      <c r="AB2371" t="s">
        <v>522</v>
      </c>
      <c r="AC2371" t="s">
        <v>41</v>
      </c>
      <c r="AD2371" t="s">
        <v>27</v>
      </c>
      <c r="AF2371">
        <v>2602</v>
      </c>
      <c r="AG2371" t="s">
        <v>519</v>
      </c>
    </row>
    <row r="2372" spans="1:34" x14ac:dyDescent="0.35">
      <c r="A2372" t="s">
        <v>325</v>
      </c>
      <c r="B2372" t="s">
        <v>70</v>
      </c>
      <c r="C2372" t="s">
        <v>32</v>
      </c>
      <c r="D2372">
        <v>7718</v>
      </c>
      <c r="E2372">
        <v>8241</v>
      </c>
      <c r="F2372" t="s">
        <v>132</v>
      </c>
      <c r="G2372" s="1">
        <v>0.93653679999999995</v>
      </c>
      <c r="J2372" t="s">
        <v>523</v>
      </c>
      <c r="K2372" t="s">
        <v>41</v>
      </c>
      <c r="L2372" t="s">
        <v>32</v>
      </c>
      <c r="M2372">
        <v>13675</v>
      </c>
      <c r="N2372">
        <v>15209</v>
      </c>
      <c r="O2372" t="s">
        <v>519</v>
      </c>
      <c r="P2372" s="1">
        <v>0.89913869999999996</v>
      </c>
      <c r="S2372" t="s">
        <v>523</v>
      </c>
      <c r="T2372" t="s">
        <v>41</v>
      </c>
      <c r="U2372" t="s">
        <v>32</v>
      </c>
      <c r="V2372">
        <v>11852</v>
      </c>
      <c r="W2372">
        <v>15209</v>
      </c>
      <c r="X2372" t="s">
        <v>519</v>
      </c>
      <c r="Y2372" s="1">
        <v>0.77927539999999995</v>
      </c>
      <c r="AB2372" t="s">
        <v>523</v>
      </c>
      <c r="AC2372" t="s">
        <v>41</v>
      </c>
      <c r="AD2372" t="s">
        <v>32</v>
      </c>
      <c r="AE2372">
        <v>5818</v>
      </c>
      <c r="AF2372">
        <v>15209</v>
      </c>
      <c r="AG2372" t="s">
        <v>519</v>
      </c>
      <c r="AH2372" s="1">
        <v>0.3825366</v>
      </c>
    </row>
    <row r="2373" spans="1:34" x14ac:dyDescent="0.35">
      <c r="A2373" t="s">
        <v>326</v>
      </c>
      <c r="B2373" t="s">
        <v>57</v>
      </c>
      <c r="C2373" t="s">
        <v>32</v>
      </c>
      <c r="D2373">
        <v>3631</v>
      </c>
      <c r="E2373">
        <v>3862</v>
      </c>
      <c r="F2373" t="s">
        <v>132</v>
      </c>
      <c r="G2373" s="1">
        <v>0.94018639999999998</v>
      </c>
      <c r="J2373" t="s">
        <v>523</v>
      </c>
      <c r="K2373" t="s">
        <v>41</v>
      </c>
      <c r="L2373" t="s">
        <v>28</v>
      </c>
      <c r="M2373">
        <v>2569</v>
      </c>
      <c r="N2373">
        <v>3229</v>
      </c>
      <c r="O2373" t="s">
        <v>519</v>
      </c>
      <c r="P2373" s="1">
        <v>0.79560240000000004</v>
      </c>
      <c r="S2373" t="s">
        <v>523</v>
      </c>
      <c r="T2373" t="s">
        <v>41</v>
      </c>
      <c r="U2373" t="s">
        <v>703</v>
      </c>
      <c r="V2373">
        <v>11029</v>
      </c>
      <c r="W2373">
        <v>27917</v>
      </c>
      <c r="X2373" t="s">
        <v>519</v>
      </c>
      <c r="Y2373" s="1">
        <v>0.39506390000000002</v>
      </c>
      <c r="AB2373" t="s">
        <v>523</v>
      </c>
      <c r="AC2373" t="s">
        <v>41</v>
      </c>
      <c r="AD2373" t="s">
        <v>703</v>
      </c>
      <c r="AE2373">
        <v>1014</v>
      </c>
      <c r="AF2373">
        <v>27917</v>
      </c>
      <c r="AG2373" t="s">
        <v>519</v>
      </c>
      <c r="AH2373" s="1">
        <v>3.6322E-2</v>
      </c>
    </row>
    <row r="2374" spans="1:34" x14ac:dyDescent="0.35">
      <c r="A2374" t="s">
        <v>327</v>
      </c>
      <c r="B2374" t="s">
        <v>57</v>
      </c>
      <c r="C2374" t="s">
        <v>32</v>
      </c>
      <c r="D2374">
        <v>4073</v>
      </c>
      <c r="E2374">
        <v>4526</v>
      </c>
      <c r="F2374" t="s">
        <v>328</v>
      </c>
      <c r="G2374" s="1">
        <v>0.89991160000000003</v>
      </c>
      <c r="J2374" t="s">
        <v>523</v>
      </c>
      <c r="K2374" t="s">
        <v>41</v>
      </c>
      <c r="L2374" t="s">
        <v>703</v>
      </c>
      <c r="M2374">
        <v>21903</v>
      </c>
      <c r="N2374">
        <v>27917</v>
      </c>
      <c r="O2374" t="s">
        <v>519</v>
      </c>
      <c r="P2374" s="1">
        <v>0.78457569999999999</v>
      </c>
      <c r="S2374" t="s">
        <v>523</v>
      </c>
      <c r="T2374" t="s">
        <v>41</v>
      </c>
      <c r="U2374" t="s">
        <v>28</v>
      </c>
      <c r="V2374">
        <v>374</v>
      </c>
      <c r="W2374">
        <v>3229</v>
      </c>
      <c r="X2374" t="s">
        <v>519</v>
      </c>
      <c r="Y2374" s="1">
        <v>0.11582530000000001</v>
      </c>
      <c r="AB2374" t="s">
        <v>523</v>
      </c>
      <c r="AC2374" t="s">
        <v>41</v>
      </c>
      <c r="AD2374" t="s">
        <v>26</v>
      </c>
      <c r="AF2374">
        <v>2092</v>
      </c>
      <c r="AG2374" t="s">
        <v>519</v>
      </c>
    </row>
    <row r="2375" spans="1:34" x14ac:dyDescent="0.35">
      <c r="A2375" t="s">
        <v>329</v>
      </c>
      <c r="B2375" t="s">
        <v>41</v>
      </c>
      <c r="C2375" t="s">
        <v>32</v>
      </c>
      <c r="D2375">
        <v>8995</v>
      </c>
      <c r="E2375">
        <v>9724</v>
      </c>
      <c r="F2375" t="s">
        <v>328</v>
      </c>
      <c r="G2375" s="1">
        <v>0.92503080000000004</v>
      </c>
      <c r="J2375" t="s">
        <v>523</v>
      </c>
      <c r="K2375" t="s">
        <v>41</v>
      </c>
      <c r="L2375" t="s">
        <v>27</v>
      </c>
      <c r="M2375">
        <v>1234</v>
      </c>
      <c r="N2375">
        <v>3737</v>
      </c>
      <c r="O2375" t="s">
        <v>519</v>
      </c>
      <c r="P2375" s="1">
        <v>0.33021139999999999</v>
      </c>
      <c r="S2375" t="s">
        <v>523</v>
      </c>
      <c r="T2375" t="s">
        <v>41</v>
      </c>
      <c r="U2375" t="s">
        <v>27</v>
      </c>
      <c r="V2375">
        <v>3</v>
      </c>
      <c r="W2375">
        <v>3737</v>
      </c>
      <c r="X2375" t="s">
        <v>519</v>
      </c>
      <c r="Y2375" s="1">
        <v>8.028E-4</v>
      </c>
      <c r="AB2375" t="s">
        <v>523</v>
      </c>
      <c r="AC2375" t="s">
        <v>41</v>
      </c>
      <c r="AD2375" t="s">
        <v>28</v>
      </c>
      <c r="AF2375">
        <v>3229</v>
      </c>
      <c r="AG2375" t="s">
        <v>519</v>
      </c>
    </row>
    <row r="2376" spans="1:34" x14ac:dyDescent="0.35">
      <c r="A2376" t="s">
        <v>330</v>
      </c>
      <c r="B2376" t="s">
        <v>41</v>
      </c>
      <c r="C2376" t="s">
        <v>32</v>
      </c>
      <c r="D2376">
        <v>5369</v>
      </c>
      <c r="E2376">
        <v>5918</v>
      </c>
      <c r="F2376" t="s">
        <v>42</v>
      </c>
      <c r="G2376" s="1">
        <v>0.90723220000000004</v>
      </c>
      <c r="J2376" t="s">
        <v>523</v>
      </c>
      <c r="K2376" t="s">
        <v>41</v>
      </c>
      <c r="L2376" t="s">
        <v>26</v>
      </c>
      <c r="N2376">
        <v>2092</v>
      </c>
      <c r="O2376" t="s">
        <v>519</v>
      </c>
      <c r="S2376" t="s">
        <v>523</v>
      </c>
      <c r="T2376" t="s">
        <v>41</v>
      </c>
      <c r="U2376" t="s">
        <v>26</v>
      </c>
      <c r="W2376">
        <v>2092</v>
      </c>
      <c r="X2376" t="s">
        <v>519</v>
      </c>
      <c r="AB2376" t="s">
        <v>523</v>
      </c>
      <c r="AC2376" t="s">
        <v>41</v>
      </c>
      <c r="AD2376" t="s">
        <v>27</v>
      </c>
      <c r="AF2376">
        <v>3737</v>
      </c>
      <c r="AG2376" t="s">
        <v>519</v>
      </c>
    </row>
    <row r="2377" spans="1:34" x14ac:dyDescent="0.35">
      <c r="A2377" t="s">
        <v>331</v>
      </c>
      <c r="B2377" t="s">
        <v>41</v>
      </c>
      <c r="C2377" t="s">
        <v>32</v>
      </c>
      <c r="D2377">
        <v>4785</v>
      </c>
      <c r="E2377">
        <v>5109</v>
      </c>
      <c r="F2377" t="s">
        <v>132</v>
      </c>
      <c r="G2377" s="1">
        <v>0.93658249999999998</v>
      </c>
      <c r="J2377" t="s">
        <v>524</v>
      </c>
      <c r="K2377" t="s">
        <v>41</v>
      </c>
      <c r="L2377" t="s">
        <v>32</v>
      </c>
      <c r="M2377">
        <v>2031</v>
      </c>
      <c r="N2377">
        <v>2213</v>
      </c>
      <c r="O2377" t="s">
        <v>519</v>
      </c>
      <c r="P2377" s="1">
        <v>0.91775870000000004</v>
      </c>
      <c r="S2377" t="s">
        <v>524</v>
      </c>
      <c r="T2377" t="s">
        <v>41</v>
      </c>
      <c r="U2377" t="s">
        <v>32</v>
      </c>
      <c r="V2377">
        <v>1739</v>
      </c>
      <c r="W2377">
        <v>2213</v>
      </c>
      <c r="X2377" t="s">
        <v>519</v>
      </c>
      <c r="Y2377" s="1">
        <v>0.78581109999999998</v>
      </c>
      <c r="AB2377" t="s">
        <v>524</v>
      </c>
      <c r="AC2377" t="s">
        <v>41</v>
      </c>
      <c r="AD2377" t="s">
        <v>32</v>
      </c>
      <c r="AE2377">
        <v>716</v>
      </c>
      <c r="AF2377">
        <v>2213</v>
      </c>
      <c r="AG2377" t="s">
        <v>519</v>
      </c>
      <c r="AH2377" s="1">
        <v>0.32354270000000002</v>
      </c>
    </row>
    <row r="2378" spans="1:34" x14ac:dyDescent="0.35">
      <c r="A2378" t="s">
        <v>332</v>
      </c>
      <c r="B2378" t="s">
        <v>68</v>
      </c>
      <c r="C2378" t="s">
        <v>32</v>
      </c>
      <c r="D2378">
        <v>3016</v>
      </c>
      <c r="E2378">
        <v>2863</v>
      </c>
      <c r="F2378" t="s">
        <v>328</v>
      </c>
      <c r="G2378" s="1">
        <v>1</v>
      </c>
      <c r="J2378" t="s">
        <v>524</v>
      </c>
      <c r="K2378" t="s">
        <v>41</v>
      </c>
      <c r="L2378" t="s">
        <v>703</v>
      </c>
      <c r="M2378">
        <v>4347</v>
      </c>
      <c r="N2378">
        <v>5476</v>
      </c>
      <c r="O2378" t="s">
        <v>519</v>
      </c>
      <c r="P2378" s="1">
        <v>0.79382759999999997</v>
      </c>
      <c r="S2378" t="s">
        <v>524</v>
      </c>
      <c r="T2378" t="s">
        <v>41</v>
      </c>
      <c r="U2378" t="s">
        <v>703</v>
      </c>
      <c r="V2378">
        <v>2044</v>
      </c>
      <c r="W2378">
        <v>5476</v>
      </c>
      <c r="X2378" t="s">
        <v>519</v>
      </c>
      <c r="Y2378" s="1">
        <v>0.37326510000000002</v>
      </c>
      <c r="AB2378" t="s">
        <v>524</v>
      </c>
      <c r="AC2378" t="s">
        <v>41</v>
      </c>
      <c r="AD2378" t="s">
        <v>703</v>
      </c>
      <c r="AE2378">
        <v>89</v>
      </c>
      <c r="AF2378">
        <v>5476</v>
      </c>
      <c r="AG2378" t="s">
        <v>519</v>
      </c>
      <c r="AH2378" s="1">
        <v>1.6252699999999998E-2</v>
      </c>
    </row>
    <row r="2379" spans="1:34" x14ac:dyDescent="0.35">
      <c r="A2379" t="s">
        <v>333</v>
      </c>
      <c r="B2379" t="s">
        <v>41</v>
      </c>
      <c r="C2379" t="s">
        <v>32</v>
      </c>
      <c r="D2379">
        <v>7271</v>
      </c>
      <c r="E2379">
        <v>8037</v>
      </c>
      <c r="F2379" t="s">
        <v>328</v>
      </c>
      <c r="G2379" s="1">
        <v>0.90469080000000002</v>
      </c>
      <c r="J2379" t="s">
        <v>524</v>
      </c>
      <c r="K2379" t="s">
        <v>41</v>
      </c>
      <c r="L2379" t="s">
        <v>28</v>
      </c>
      <c r="M2379">
        <v>576</v>
      </c>
      <c r="N2379">
        <v>727</v>
      </c>
      <c r="O2379" t="s">
        <v>519</v>
      </c>
      <c r="P2379" s="1">
        <v>0.79229709999999998</v>
      </c>
      <c r="S2379" t="s">
        <v>524</v>
      </c>
      <c r="T2379" t="s">
        <v>41</v>
      </c>
      <c r="U2379" t="s">
        <v>28</v>
      </c>
      <c r="V2379">
        <v>52</v>
      </c>
      <c r="W2379">
        <v>727</v>
      </c>
      <c r="X2379" t="s">
        <v>519</v>
      </c>
      <c r="Y2379" s="1">
        <v>7.1526800000000001E-2</v>
      </c>
      <c r="AB2379" t="s">
        <v>524</v>
      </c>
      <c r="AC2379" t="s">
        <v>41</v>
      </c>
      <c r="AD2379" t="s">
        <v>26</v>
      </c>
      <c r="AF2379">
        <v>443</v>
      </c>
      <c r="AG2379" t="s">
        <v>519</v>
      </c>
    </row>
    <row r="2380" spans="1:34" x14ac:dyDescent="0.35">
      <c r="A2380" t="s">
        <v>334</v>
      </c>
      <c r="B2380" t="s">
        <v>41</v>
      </c>
      <c r="C2380" t="s">
        <v>32</v>
      </c>
      <c r="D2380">
        <v>6694</v>
      </c>
      <c r="E2380">
        <v>7543</v>
      </c>
      <c r="F2380" t="s">
        <v>328</v>
      </c>
      <c r="G2380" s="1">
        <v>0.88744529999999999</v>
      </c>
      <c r="J2380" t="s">
        <v>524</v>
      </c>
      <c r="K2380" t="s">
        <v>41</v>
      </c>
      <c r="L2380" t="s">
        <v>27</v>
      </c>
      <c r="M2380">
        <v>255</v>
      </c>
      <c r="N2380">
        <v>755</v>
      </c>
      <c r="O2380" t="s">
        <v>519</v>
      </c>
      <c r="P2380" s="1">
        <v>0.3377483</v>
      </c>
      <c r="S2380" t="s">
        <v>524</v>
      </c>
      <c r="T2380" t="s">
        <v>41</v>
      </c>
      <c r="U2380" t="s">
        <v>26</v>
      </c>
      <c r="W2380">
        <v>443</v>
      </c>
      <c r="X2380" t="s">
        <v>519</v>
      </c>
      <c r="AB2380" t="s">
        <v>524</v>
      </c>
      <c r="AC2380" t="s">
        <v>41</v>
      </c>
      <c r="AD2380" t="s">
        <v>28</v>
      </c>
      <c r="AF2380">
        <v>727</v>
      </c>
      <c r="AG2380" t="s">
        <v>519</v>
      </c>
    </row>
    <row r="2381" spans="1:34" x14ac:dyDescent="0.35">
      <c r="A2381" t="s">
        <v>335</v>
      </c>
      <c r="B2381" t="s">
        <v>41</v>
      </c>
      <c r="C2381" t="s">
        <v>32</v>
      </c>
      <c r="D2381">
        <v>5835</v>
      </c>
      <c r="E2381">
        <v>6318</v>
      </c>
      <c r="F2381" t="s">
        <v>328</v>
      </c>
      <c r="G2381" s="1">
        <v>0.92355169999999998</v>
      </c>
      <c r="J2381" t="s">
        <v>524</v>
      </c>
      <c r="K2381" t="s">
        <v>41</v>
      </c>
      <c r="L2381" t="s">
        <v>26</v>
      </c>
      <c r="N2381">
        <v>443</v>
      </c>
      <c r="O2381" t="s">
        <v>519</v>
      </c>
      <c r="S2381" t="s">
        <v>524</v>
      </c>
      <c r="T2381" t="s">
        <v>41</v>
      </c>
      <c r="U2381" t="s">
        <v>27</v>
      </c>
      <c r="W2381">
        <v>755</v>
      </c>
      <c r="X2381" t="s">
        <v>519</v>
      </c>
      <c r="AB2381" t="s">
        <v>524</v>
      </c>
      <c r="AC2381" t="s">
        <v>41</v>
      </c>
      <c r="AD2381" t="s">
        <v>27</v>
      </c>
      <c r="AF2381">
        <v>755</v>
      </c>
      <c r="AG2381" t="s">
        <v>519</v>
      </c>
    </row>
    <row r="2382" spans="1:34" x14ac:dyDescent="0.35">
      <c r="A2382" t="s">
        <v>336</v>
      </c>
      <c r="B2382" t="s">
        <v>41</v>
      </c>
      <c r="C2382" t="s">
        <v>32</v>
      </c>
      <c r="D2382">
        <v>4191</v>
      </c>
      <c r="E2382">
        <v>4106</v>
      </c>
      <c r="F2382" t="s">
        <v>328</v>
      </c>
      <c r="G2382" s="1">
        <v>1</v>
      </c>
      <c r="J2382" t="s">
        <v>525</v>
      </c>
      <c r="K2382" t="s">
        <v>41</v>
      </c>
      <c r="L2382" t="s">
        <v>32</v>
      </c>
      <c r="M2382">
        <v>6239</v>
      </c>
      <c r="N2382">
        <v>6809</v>
      </c>
      <c r="O2382" t="s">
        <v>519</v>
      </c>
      <c r="P2382" s="1">
        <v>0.91628719999999997</v>
      </c>
      <c r="S2382" t="s">
        <v>525</v>
      </c>
      <c r="T2382" t="s">
        <v>41</v>
      </c>
      <c r="U2382" t="s">
        <v>32</v>
      </c>
      <c r="V2382">
        <v>5580</v>
      </c>
      <c r="W2382">
        <v>6809</v>
      </c>
      <c r="X2382" t="s">
        <v>519</v>
      </c>
      <c r="Y2382" s="1">
        <v>0.8195036</v>
      </c>
      <c r="AB2382" t="s">
        <v>525</v>
      </c>
      <c r="AC2382" t="s">
        <v>41</v>
      </c>
      <c r="AD2382" t="s">
        <v>32</v>
      </c>
      <c r="AE2382">
        <v>2868</v>
      </c>
      <c r="AF2382">
        <v>6809</v>
      </c>
      <c r="AG2382" t="s">
        <v>519</v>
      </c>
      <c r="AH2382" s="1">
        <v>0.4212072</v>
      </c>
    </row>
    <row r="2383" spans="1:34" x14ac:dyDescent="0.35">
      <c r="A2383" t="s">
        <v>337</v>
      </c>
      <c r="B2383" t="s">
        <v>41</v>
      </c>
      <c r="C2383" t="s">
        <v>32</v>
      </c>
      <c r="D2383">
        <v>4346</v>
      </c>
      <c r="E2383">
        <v>4378</v>
      </c>
      <c r="F2383" t="s">
        <v>328</v>
      </c>
      <c r="G2383" s="1">
        <v>0.99269070000000004</v>
      </c>
      <c r="J2383" t="s">
        <v>525</v>
      </c>
      <c r="K2383" t="s">
        <v>41</v>
      </c>
      <c r="L2383" t="s">
        <v>703</v>
      </c>
      <c r="M2383">
        <v>8135</v>
      </c>
      <c r="N2383">
        <v>10537</v>
      </c>
      <c r="O2383" t="s">
        <v>519</v>
      </c>
      <c r="P2383" s="1">
        <v>0.77204139999999999</v>
      </c>
      <c r="S2383" t="s">
        <v>525</v>
      </c>
      <c r="T2383" t="s">
        <v>41</v>
      </c>
      <c r="U2383" t="s">
        <v>703</v>
      </c>
      <c r="V2383">
        <v>4611</v>
      </c>
      <c r="W2383">
        <v>10537</v>
      </c>
      <c r="X2383" t="s">
        <v>519</v>
      </c>
      <c r="Y2383" s="1">
        <v>0.43760080000000001</v>
      </c>
      <c r="AB2383" t="s">
        <v>525</v>
      </c>
      <c r="AC2383" t="s">
        <v>41</v>
      </c>
      <c r="AD2383" t="s">
        <v>703</v>
      </c>
      <c r="AE2383">
        <v>661</v>
      </c>
      <c r="AF2383">
        <v>10537</v>
      </c>
      <c r="AG2383" t="s">
        <v>519</v>
      </c>
      <c r="AH2383" s="1">
        <v>6.2731300000000004E-2</v>
      </c>
    </row>
    <row r="2384" spans="1:34" x14ac:dyDescent="0.35">
      <c r="A2384" t="s">
        <v>338</v>
      </c>
      <c r="B2384" t="s">
        <v>41</v>
      </c>
      <c r="C2384" t="s">
        <v>32</v>
      </c>
      <c r="D2384">
        <v>4107</v>
      </c>
      <c r="E2384">
        <v>4469</v>
      </c>
      <c r="F2384" t="s">
        <v>132</v>
      </c>
      <c r="G2384" s="1">
        <v>0.91899750000000002</v>
      </c>
      <c r="J2384" t="s">
        <v>525</v>
      </c>
      <c r="K2384" t="s">
        <v>41</v>
      </c>
      <c r="L2384" t="s">
        <v>28</v>
      </c>
      <c r="M2384">
        <v>1051</v>
      </c>
      <c r="N2384">
        <v>1457</v>
      </c>
      <c r="O2384" t="s">
        <v>519</v>
      </c>
      <c r="P2384" s="1">
        <v>0.72134520000000002</v>
      </c>
      <c r="S2384" t="s">
        <v>525</v>
      </c>
      <c r="T2384" t="s">
        <v>41</v>
      </c>
      <c r="U2384" t="s">
        <v>28</v>
      </c>
      <c r="V2384">
        <v>230</v>
      </c>
      <c r="W2384">
        <v>1457</v>
      </c>
      <c r="X2384" t="s">
        <v>519</v>
      </c>
      <c r="Y2384" s="1">
        <v>0.15785859999999999</v>
      </c>
      <c r="AB2384" t="s">
        <v>525</v>
      </c>
      <c r="AC2384" t="s">
        <v>41</v>
      </c>
      <c r="AD2384" t="s">
        <v>28</v>
      </c>
      <c r="AE2384">
        <v>3</v>
      </c>
      <c r="AF2384">
        <v>1457</v>
      </c>
      <c r="AG2384" t="s">
        <v>519</v>
      </c>
      <c r="AH2384" s="1">
        <v>2.0590000000000001E-3</v>
      </c>
    </row>
    <row r="2385" spans="1:34" x14ac:dyDescent="0.35">
      <c r="A2385" t="s">
        <v>339</v>
      </c>
      <c r="B2385" t="s">
        <v>41</v>
      </c>
      <c r="C2385" t="s">
        <v>32</v>
      </c>
      <c r="D2385">
        <v>2490</v>
      </c>
      <c r="E2385">
        <v>2595</v>
      </c>
      <c r="F2385" t="s">
        <v>132</v>
      </c>
      <c r="G2385" s="1">
        <v>0.95953759999999999</v>
      </c>
      <c r="J2385" t="s">
        <v>525</v>
      </c>
      <c r="K2385" t="s">
        <v>41</v>
      </c>
      <c r="L2385" t="s">
        <v>27</v>
      </c>
      <c r="M2385">
        <v>610</v>
      </c>
      <c r="N2385">
        <v>1667</v>
      </c>
      <c r="O2385" t="s">
        <v>519</v>
      </c>
      <c r="P2385" s="1">
        <v>0.3659268</v>
      </c>
      <c r="S2385" t="s">
        <v>525</v>
      </c>
      <c r="T2385" t="s">
        <v>41</v>
      </c>
      <c r="U2385" t="s">
        <v>27</v>
      </c>
      <c r="V2385">
        <v>1</v>
      </c>
      <c r="W2385">
        <v>1667</v>
      </c>
      <c r="X2385" t="s">
        <v>519</v>
      </c>
      <c r="Y2385" s="1">
        <v>5.999E-4</v>
      </c>
      <c r="AB2385" t="s">
        <v>525</v>
      </c>
      <c r="AC2385" t="s">
        <v>41</v>
      </c>
      <c r="AD2385" t="s">
        <v>26</v>
      </c>
      <c r="AF2385">
        <v>884</v>
      </c>
      <c r="AG2385" t="s">
        <v>519</v>
      </c>
    </row>
    <row r="2386" spans="1:34" x14ac:dyDescent="0.35">
      <c r="A2386" t="s">
        <v>340</v>
      </c>
      <c r="B2386" t="s">
        <v>41</v>
      </c>
      <c r="C2386" t="s">
        <v>32</v>
      </c>
      <c r="D2386">
        <v>5606</v>
      </c>
      <c r="E2386">
        <v>6004</v>
      </c>
      <c r="F2386" t="s">
        <v>328</v>
      </c>
      <c r="G2386" s="1">
        <v>0.93371090000000001</v>
      </c>
      <c r="J2386" t="s">
        <v>525</v>
      </c>
      <c r="K2386" t="s">
        <v>41</v>
      </c>
      <c r="L2386" t="s">
        <v>26</v>
      </c>
      <c r="N2386">
        <v>884</v>
      </c>
      <c r="O2386" t="s">
        <v>519</v>
      </c>
      <c r="S2386" t="s">
        <v>525</v>
      </c>
      <c r="T2386" t="s">
        <v>41</v>
      </c>
      <c r="U2386" t="s">
        <v>26</v>
      </c>
      <c r="W2386">
        <v>884</v>
      </c>
      <c r="X2386" t="s">
        <v>519</v>
      </c>
      <c r="AB2386" t="s">
        <v>525</v>
      </c>
      <c r="AC2386" t="s">
        <v>41</v>
      </c>
      <c r="AD2386" t="s">
        <v>27</v>
      </c>
      <c r="AF2386">
        <v>1667</v>
      </c>
      <c r="AG2386" t="s">
        <v>519</v>
      </c>
    </row>
    <row r="2387" spans="1:34" x14ac:dyDescent="0.35">
      <c r="A2387" t="s">
        <v>341</v>
      </c>
      <c r="B2387" t="s">
        <v>41</v>
      </c>
      <c r="C2387" t="s">
        <v>32</v>
      </c>
      <c r="D2387">
        <v>3104</v>
      </c>
      <c r="E2387">
        <v>3418</v>
      </c>
      <c r="F2387" t="s">
        <v>132</v>
      </c>
      <c r="G2387" s="1">
        <v>0.90813339999999998</v>
      </c>
      <c r="J2387" t="s">
        <v>526</v>
      </c>
      <c r="K2387" t="s">
        <v>41</v>
      </c>
      <c r="L2387" t="s">
        <v>32</v>
      </c>
      <c r="M2387">
        <v>4277</v>
      </c>
      <c r="N2387">
        <v>5165</v>
      </c>
      <c r="O2387" t="s">
        <v>519</v>
      </c>
      <c r="P2387" s="1">
        <v>0.82807359999999997</v>
      </c>
      <c r="S2387" t="s">
        <v>526</v>
      </c>
      <c r="T2387" t="s">
        <v>41</v>
      </c>
      <c r="U2387" t="s">
        <v>32</v>
      </c>
      <c r="V2387">
        <v>3761</v>
      </c>
      <c r="W2387">
        <v>5165</v>
      </c>
      <c r="X2387" t="s">
        <v>519</v>
      </c>
      <c r="Y2387" s="1">
        <v>0.7281704</v>
      </c>
      <c r="AB2387" t="s">
        <v>526</v>
      </c>
      <c r="AC2387" t="s">
        <v>41</v>
      </c>
      <c r="AD2387" t="s">
        <v>32</v>
      </c>
      <c r="AE2387">
        <v>1793</v>
      </c>
      <c r="AF2387">
        <v>5165</v>
      </c>
      <c r="AG2387" t="s">
        <v>519</v>
      </c>
      <c r="AH2387" s="1">
        <v>0.34714420000000001</v>
      </c>
    </row>
    <row r="2388" spans="1:34" x14ac:dyDescent="0.35">
      <c r="A2388" t="s">
        <v>342</v>
      </c>
      <c r="B2388" t="s">
        <v>41</v>
      </c>
      <c r="C2388" t="s">
        <v>32</v>
      </c>
      <c r="D2388">
        <v>5512</v>
      </c>
      <c r="E2388">
        <v>5942</v>
      </c>
      <c r="F2388" t="s">
        <v>42</v>
      </c>
      <c r="G2388" s="1">
        <v>0.92763379999999995</v>
      </c>
      <c r="J2388" t="s">
        <v>526</v>
      </c>
      <c r="K2388" t="s">
        <v>41</v>
      </c>
      <c r="L2388" t="s">
        <v>703</v>
      </c>
      <c r="M2388">
        <v>4254</v>
      </c>
      <c r="N2388">
        <v>6024</v>
      </c>
      <c r="O2388" t="s">
        <v>519</v>
      </c>
      <c r="P2388" s="1">
        <v>0.70617529999999995</v>
      </c>
      <c r="S2388" t="s">
        <v>526</v>
      </c>
      <c r="T2388" t="s">
        <v>41</v>
      </c>
      <c r="U2388" t="s">
        <v>703</v>
      </c>
      <c r="V2388">
        <v>2309</v>
      </c>
      <c r="W2388">
        <v>6024</v>
      </c>
      <c r="X2388" t="s">
        <v>519</v>
      </c>
      <c r="Y2388" s="1">
        <v>0.38330009999999998</v>
      </c>
      <c r="AB2388" t="s">
        <v>526</v>
      </c>
      <c r="AC2388" t="s">
        <v>41</v>
      </c>
      <c r="AD2388" t="s">
        <v>703</v>
      </c>
      <c r="AE2388">
        <v>184</v>
      </c>
      <c r="AF2388">
        <v>6024</v>
      </c>
      <c r="AG2388" t="s">
        <v>519</v>
      </c>
      <c r="AH2388" s="1">
        <v>3.0544499999999999E-2</v>
      </c>
    </row>
    <row r="2389" spans="1:34" x14ac:dyDescent="0.35">
      <c r="A2389" t="s">
        <v>343</v>
      </c>
      <c r="B2389" t="s">
        <v>41</v>
      </c>
      <c r="C2389" t="s">
        <v>32</v>
      </c>
      <c r="D2389">
        <v>4411</v>
      </c>
      <c r="E2389">
        <v>4734</v>
      </c>
      <c r="F2389" t="s">
        <v>42</v>
      </c>
      <c r="G2389" s="1">
        <v>0.93177010000000005</v>
      </c>
      <c r="J2389" t="s">
        <v>526</v>
      </c>
      <c r="K2389" t="s">
        <v>41</v>
      </c>
      <c r="L2389" t="s">
        <v>28</v>
      </c>
      <c r="M2389">
        <v>495</v>
      </c>
      <c r="N2389">
        <v>768</v>
      </c>
      <c r="O2389" t="s">
        <v>519</v>
      </c>
      <c r="P2389" s="1">
        <v>0.64453130000000003</v>
      </c>
      <c r="S2389" t="s">
        <v>526</v>
      </c>
      <c r="T2389" t="s">
        <v>41</v>
      </c>
      <c r="U2389" t="s">
        <v>28</v>
      </c>
      <c r="V2389">
        <v>69</v>
      </c>
      <c r="W2389">
        <v>768</v>
      </c>
      <c r="X2389" t="s">
        <v>519</v>
      </c>
      <c r="Y2389" s="1">
        <v>8.9843800000000001E-2</v>
      </c>
      <c r="AB2389" t="s">
        <v>526</v>
      </c>
      <c r="AC2389" t="s">
        <v>41</v>
      </c>
      <c r="AD2389" t="s">
        <v>28</v>
      </c>
      <c r="AE2389">
        <v>1</v>
      </c>
      <c r="AF2389">
        <v>768</v>
      </c>
      <c r="AG2389" t="s">
        <v>519</v>
      </c>
      <c r="AH2389" s="1">
        <v>1.3021E-3</v>
      </c>
    </row>
    <row r="2390" spans="1:34" x14ac:dyDescent="0.35">
      <c r="A2390" t="s">
        <v>344</v>
      </c>
      <c r="B2390" t="s">
        <v>57</v>
      </c>
      <c r="C2390" t="s">
        <v>32</v>
      </c>
      <c r="D2390">
        <v>3552</v>
      </c>
      <c r="E2390">
        <v>3897</v>
      </c>
      <c r="F2390" t="s">
        <v>328</v>
      </c>
      <c r="G2390" s="1">
        <v>0.91147040000000001</v>
      </c>
      <c r="J2390" t="s">
        <v>526</v>
      </c>
      <c r="K2390" t="s">
        <v>41</v>
      </c>
      <c r="L2390" t="s">
        <v>27</v>
      </c>
      <c r="M2390">
        <v>298</v>
      </c>
      <c r="N2390">
        <v>862</v>
      </c>
      <c r="O2390" t="s">
        <v>519</v>
      </c>
      <c r="P2390" s="1">
        <v>0.34570770000000001</v>
      </c>
      <c r="S2390" t="s">
        <v>526</v>
      </c>
      <c r="T2390" t="s">
        <v>41</v>
      </c>
      <c r="U2390" t="s">
        <v>27</v>
      </c>
      <c r="V2390">
        <v>1</v>
      </c>
      <c r="W2390">
        <v>862</v>
      </c>
      <c r="X2390" t="s">
        <v>519</v>
      </c>
      <c r="Y2390" s="1">
        <v>1.1601000000000001E-3</v>
      </c>
      <c r="AB2390" t="s">
        <v>526</v>
      </c>
      <c r="AC2390" t="s">
        <v>41</v>
      </c>
      <c r="AD2390" t="s">
        <v>26</v>
      </c>
      <c r="AF2390">
        <v>440</v>
      </c>
      <c r="AG2390" t="s">
        <v>519</v>
      </c>
    </row>
    <row r="2391" spans="1:34" x14ac:dyDescent="0.35">
      <c r="A2391" t="s">
        <v>345</v>
      </c>
      <c r="B2391" t="s">
        <v>41</v>
      </c>
      <c r="C2391" t="s">
        <v>32</v>
      </c>
      <c r="D2391">
        <v>4752</v>
      </c>
      <c r="E2391">
        <v>5353</v>
      </c>
      <c r="F2391" t="s">
        <v>328</v>
      </c>
      <c r="G2391" s="1">
        <v>0.88772649999999997</v>
      </c>
      <c r="J2391" t="s">
        <v>526</v>
      </c>
      <c r="K2391" t="s">
        <v>41</v>
      </c>
      <c r="L2391" t="s">
        <v>26</v>
      </c>
      <c r="N2391">
        <v>440</v>
      </c>
      <c r="O2391" t="s">
        <v>519</v>
      </c>
      <c r="S2391" t="s">
        <v>526</v>
      </c>
      <c r="T2391" t="s">
        <v>41</v>
      </c>
      <c r="U2391" t="s">
        <v>26</v>
      </c>
      <c r="W2391">
        <v>440</v>
      </c>
      <c r="X2391" t="s">
        <v>519</v>
      </c>
      <c r="AB2391" t="s">
        <v>526</v>
      </c>
      <c r="AC2391" t="s">
        <v>41</v>
      </c>
      <c r="AD2391" t="s">
        <v>27</v>
      </c>
      <c r="AF2391">
        <v>862</v>
      </c>
      <c r="AG2391" t="s">
        <v>519</v>
      </c>
    </row>
    <row r="2392" spans="1:34" x14ac:dyDescent="0.35">
      <c r="A2392" t="s">
        <v>346</v>
      </c>
      <c r="B2392" t="s">
        <v>57</v>
      </c>
      <c r="C2392" t="s">
        <v>32</v>
      </c>
      <c r="D2392">
        <v>7418</v>
      </c>
      <c r="E2392">
        <v>8326</v>
      </c>
      <c r="F2392" t="s">
        <v>132</v>
      </c>
      <c r="G2392" s="1">
        <v>0.89094399999999996</v>
      </c>
      <c r="J2392" t="s">
        <v>527</v>
      </c>
      <c r="K2392" t="s">
        <v>41</v>
      </c>
      <c r="L2392" t="s">
        <v>32</v>
      </c>
      <c r="M2392">
        <v>2655</v>
      </c>
      <c r="N2392">
        <v>3432</v>
      </c>
      <c r="O2392" t="s">
        <v>519</v>
      </c>
      <c r="P2392" s="1">
        <v>0.77360139999999999</v>
      </c>
      <c r="S2392" t="s">
        <v>527</v>
      </c>
      <c r="T2392" t="s">
        <v>41</v>
      </c>
      <c r="U2392" t="s">
        <v>32</v>
      </c>
      <c r="V2392">
        <v>2280</v>
      </c>
      <c r="W2392">
        <v>3432</v>
      </c>
      <c r="X2392" t="s">
        <v>519</v>
      </c>
      <c r="Y2392" s="1">
        <v>0.66433569999999997</v>
      </c>
      <c r="AB2392" t="s">
        <v>527</v>
      </c>
      <c r="AC2392" t="s">
        <v>41</v>
      </c>
      <c r="AD2392" t="s">
        <v>32</v>
      </c>
      <c r="AE2392">
        <v>1013</v>
      </c>
      <c r="AF2392">
        <v>3432</v>
      </c>
      <c r="AG2392" t="s">
        <v>519</v>
      </c>
      <c r="AH2392" s="1">
        <v>0.29516320000000001</v>
      </c>
    </row>
    <row r="2393" spans="1:34" x14ac:dyDescent="0.35">
      <c r="A2393" t="s">
        <v>347</v>
      </c>
      <c r="B2393" t="s">
        <v>41</v>
      </c>
      <c r="C2393" t="s">
        <v>32</v>
      </c>
      <c r="D2393">
        <v>2261</v>
      </c>
      <c r="E2393">
        <v>2320</v>
      </c>
      <c r="F2393" t="s">
        <v>132</v>
      </c>
      <c r="G2393" s="1">
        <v>0.97456900000000002</v>
      </c>
      <c r="J2393" t="s">
        <v>527</v>
      </c>
      <c r="K2393" t="s">
        <v>41</v>
      </c>
      <c r="L2393" t="s">
        <v>703</v>
      </c>
      <c r="M2393">
        <v>4115</v>
      </c>
      <c r="N2393">
        <v>5572</v>
      </c>
      <c r="O2393" t="s">
        <v>519</v>
      </c>
      <c r="P2393" s="1">
        <v>0.738514</v>
      </c>
      <c r="S2393" t="s">
        <v>527</v>
      </c>
      <c r="T2393" t="s">
        <v>41</v>
      </c>
      <c r="U2393" t="s">
        <v>703</v>
      </c>
      <c r="V2393">
        <v>2095</v>
      </c>
      <c r="W2393">
        <v>5572</v>
      </c>
      <c r="X2393" t="s">
        <v>519</v>
      </c>
      <c r="Y2393" s="1">
        <v>0.37598710000000002</v>
      </c>
      <c r="AB2393" t="s">
        <v>527</v>
      </c>
      <c r="AC2393" t="s">
        <v>41</v>
      </c>
      <c r="AD2393" t="s">
        <v>703</v>
      </c>
      <c r="AE2393">
        <v>142</v>
      </c>
      <c r="AF2393">
        <v>5572</v>
      </c>
      <c r="AG2393" t="s">
        <v>519</v>
      </c>
      <c r="AH2393" s="1">
        <v>2.54846E-2</v>
      </c>
    </row>
    <row r="2394" spans="1:34" x14ac:dyDescent="0.35">
      <c r="A2394" t="s">
        <v>348</v>
      </c>
      <c r="B2394" t="s">
        <v>41</v>
      </c>
      <c r="C2394" t="s">
        <v>32</v>
      </c>
      <c r="D2394">
        <v>556</v>
      </c>
      <c r="E2394">
        <v>549</v>
      </c>
      <c r="F2394" t="s">
        <v>132</v>
      </c>
      <c r="G2394" s="1">
        <v>1</v>
      </c>
      <c r="J2394" t="s">
        <v>527</v>
      </c>
      <c r="K2394" t="s">
        <v>41</v>
      </c>
      <c r="L2394" t="s">
        <v>28</v>
      </c>
      <c r="M2394">
        <v>495</v>
      </c>
      <c r="N2394">
        <v>671</v>
      </c>
      <c r="O2394" t="s">
        <v>519</v>
      </c>
      <c r="P2394" s="1">
        <v>0.7377049</v>
      </c>
      <c r="S2394" t="s">
        <v>527</v>
      </c>
      <c r="T2394" t="s">
        <v>41</v>
      </c>
      <c r="U2394" t="s">
        <v>28</v>
      </c>
      <c r="V2394">
        <v>63</v>
      </c>
      <c r="W2394">
        <v>671</v>
      </c>
      <c r="X2394" t="s">
        <v>519</v>
      </c>
      <c r="Y2394" s="1">
        <v>9.3889700000000006E-2</v>
      </c>
      <c r="AB2394" t="s">
        <v>527</v>
      </c>
      <c r="AC2394" t="s">
        <v>41</v>
      </c>
      <c r="AD2394" t="s">
        <v>26</v>
      </c>
      <c r="AF2394">
        <v>419</v>
      </c>
      <c r="AG2394" t="s">
        <v>519</v>
      </c>
    </row>
    <row r="2395" spans="1:34" x14ac:dyDescent="0.35">
      <c r="A2395" t="s">
        <v>349</v>
      </c>
      <c r="B2395" t="s">
        <v>41</v>
      </c>
      <c r="C2395" t="s">
        <v>32</v>
      </c>
      <c r="D2395">
        <v>1914</v>
      </c>
      <c r="E2395">
        <v>2138</v>
      </c>
      <c r="F2395" t="s">
        <v>328</v>
      </c>
      <c r="G2395" s="1">
        <v>0.89522919999999995</v>
      </c>
      <c r="J2395" t="s">
        <v>527</v>
      </c>
      <c r="K2395" t="s">
        <v>41</v>
      </c>
      <c r="L2395" t="s">
        <v>27</v>
      </c>
      <c r="M2395">
        <v>257</v>
      </c>
      <c r="N2395">
        <v>818</v>
      </c>
      <c r="O2395" t="s">
        <v>519</v>
      </c>
      <c r="P2395" s="1">
        <v>0.31418089999999999</v>
      </c>
      <c r="S2395" t="s">
        <v>527</v>
      </c>
      <c r="T2395" t="s">
        <v>41</v>
      </c>
      <c r="U2395" t="s">
        <v>26</v>
      </c>
      <c r="W2395">
        <v>419</v>
      </c>
      <c r="X2395" t="s">
        <v>519</v>
      </c>
      <c r="AB2395" t="s">
        <v>527</v>
      </c>
      <c r="AC2395" t="s">
        <v>41</v>
      </c>
      <c r="AD2395" t="s">
        <v>28</v>
      </c>
      <c r="AF2395">
        <v>671</v>
      </c>
      <c r="AG2395" t="s">
        <v>519</v>
      </c>
    </row>
    <row r="2396" spans="1:34" x14ac:dyDescent="0.35">
      <c r="A2396" t="s">
        <v>350</v>
      </c>
      <c r="B2396" t="s">
        <v>41</v>
      </c>
      <c r="C2396" t="s">
        <v>32</v>
      </c>
      <c r="D2396">
        <v>1099</v>
      </c>
      <c r="E2396">
        <v>1032</v>
      </c>
      <c r="F2396" t="s">
        <v>42</v>
      </c>
      <c r="G2396" s="1">
        <v>1</v>
      </c>
      <c r="J2396" t="s">
        <v>527</v>
      </c>
      <c r="K2396" t="s">
        <v>41</v>
      </c>
      <c r="L2396" t="s">
        <v>26</v>
      </c>
      <c r="N2396">
        <v>419</v>
      </c>
      <c r="O2396" t="s">
        <v>519</v>
      </c>
      <c r="S2396" t="s">
        <v>527</v>
      </c>
      <c r="T2396" t="s">
        <v>41</v>
      </c>
      <c r="U2396" t="s">
        <v>27</v>
      </c>
      <c r="W2396">
        <v>818</v>
      </c>
      <c r="X2396" t="s">
        <v>519</v>
      </c>
      <c r="AB2396" t="s">
        <v>527</v>
      </c>
      <c r="AC2396" t="s">
        <v>41</v>
      </c>
      <c r="AD2396" t="s">
        <v>27</v>
      </c>
      <c r="AF2396">
        <v>818</v>
      </c>
      <c r="AG2396" t="s">
        <v>519</v>
      </c>
    </row>
    <row r="2397" spans="1:34" x14ac:dyDescent="0.35">
      <c r="A2397" t="s">
        <v>351</v>
      </c>
      <c r="B2397" t="s">
        <v>41</v>
      </c>
      <c r="C2397" t="s">
        <v>32</v>
      </c>
      <c r="D2397">
        <v>279</v>
      </c>
      <c r="E2397">
        <v>270</v>
      </c>
      <c r="F2397" t="s">
        <v>132</v>
      </c>
      <c r="G2397" s="1">
        <v>1</v>
      </c>
      <c r="J2397" t="s">
        <v>528</v>
      </c>
      <c r="K2397" t="s">
        <v>41</v>
      </c>
      <c r="L2397" t="s">
        <v>32</v>
      </c>
      <c r="M2397">
        <v>8193</v>
      </c>
      <c r="N2397">
        <v>9852</v>
      </c>
      <c r="O2397" t="s">
        <v>519</v>
      </c>
      <c r="P2397" s="1">
        <v>0.83160780000000001</v>
      </c>
      <c r="S2397" t="s">
        <v>528</v>
      </c>
      <c r="T2397" t="s">
        <v>41</v>
      </c>
      <c r="U2397" t="s">
        <v>32</v>
      </c>
      <c r="V2397">
        <v>7049</v>
      </c>
      <c r="W2397">
        <v>9852</v>
      </c>
      <c r="X2397" t="s">
        <v>519</v>
      </c>
      <c r="Y2397" s="1">
        <v>0.71548929999999999</v>
      </c>
      <c r="AB2397" t="s">
        <v>528</v>
      </c>
      <c r="AC2397" t="s">
        <v>41</v>
      </c>
      <c r="AD2397" t="s">
        <v>32</v>
      </c>
      <c r="AE2397">
        <v>3568</v>
      </c>
      <c r="AF2397">
        <v>9852</v>
      </c>
      <c r="AG2397" t="s">
        <v>519</v>
      </c>
      <c r="AH2397" s="1">
        <v>0.36215999999999998</v>
      </c>
    </row>
    <row r="2398" spans="1:34" x14ac:dyDescent="0.35">
      <c r="A2398" t="s">
        <v>352</v>
      </c>
      <c r="B2398" t="s">
        <v>41</v>
      </c>
      <c r="C2398" t="s">
        <v>32</v>
      </c>
      <c r="D2398">
        <v>2460</v>
      </c>
      <c r="E2398">
        <v>2858</v>
      </c>
      <c r="F2398" t="s">
        <v>132</v>
      </c>
      <c r="G2398" s="1">
        <v>0.8607418</v>
      </c>
      <c r="J2398" t="s">
        <v>528</v>
      </c>
      <c r="K2398" t="s">
        <v>41</v>
      </c>
      <c r="L2398" t="s">
        <v>703</v>
      </c>
      <c r="M2398">
        <v>13417</v>
      </c>
      <c r="N2398">
        <v>17556</v>
      </c>
      <c r="O2398" t="s">
        <v>519</v>
      </c>
      <c r="P2398" s="1">
        <v>0.76424009999999998</v>
      </c>
      <c r="S2398" t="s">
        <v>528</v>
      </c>
      <c r="T2398" t="s">
        <v>41</v>
      </c>
      <c r="U2398" t="s">
        <v>703</v>
      </c>
      <c r="V2398">
        <v>7197</v>
      </c>
      <c r="W2398">
        <v>17556</v>
      </c>
      <c r="X2398" t="s">
        <v>519</v>
      </c>
      <c r="Y2398" s="1">
        <v>0.40994530000000001</v>
      </c>
      <c r="AB2398" t="s">
        <v>528</v>
      </c>
      <c r="AC2398" t="s">
        <v>41</v>
      </c>
      <c r="AD2398" t="s">
        <v>703</v>
      </c>
      <c r="AE2398">
        <v>777</v>
      </c>
      <c r="AF2398">
        <v>17556</v>
      </c>
      <c r="AG2398" t="s">
        <v>519</v>
      </c>
      <c r="AH2398" s="1">
        <v>4.4258400000000003E-2</v>
      </c>
    </row>
    <row r="2399" spans="1:34" x14ac:dyDescent="0.35">
      <c r="A2399" t="s">
        <v>353</v>
      </c>
      <c r="B2399" t="s">
        <v>41</v>
      </c>
      <c r="C2399" t="s">
        <v>32</v>
      </c>
      <c r="D2399">
        <v>11</v>
      </c>
      <c r="E2399">
        <v>4</v>
      </c>
      <c r="F2399" t="s">
        <v>328</v>
      </c>
      <c r="G2399" s="1">
        <v>1</v>
      </c>
      <c r="J2399" t="s">
        <v>528</v>
      </c>
      <c r="K2399" t="s">
        <v>41</v>
      </c>
      <c r="L2399" t="s">
        <v>28</v>
      </c>
      <c r="M2399">
        <v>1852</v>
      </c>
      <c r="N2399">
        <v>2501</v>
      </c>
      <c r="O2399" t="s">
        <v>519</v>
      </c>
      <c r="P2399" s="1">
        <v>0.74050380000000005</v>
      </c>
      <c r="S2399" t="s">
        <v>528</v>
      </c>
      <c r="T2399" t="s">
        <v>41</v>
      </c>
      <c r="U2399" t="s">
        <v>28</v>
      </c>
      <c r="V2399">
        <v>346</v>
      </c>
      <c r="W2399">
        <v>2501</v>
      </c>
      <c r="X2399" t="s">
        <v>519</v>
      </c>
      <c r="Y2399" s="1">
        <v>0.13834469999999999</v>
      </c>
      <c r="AB2399" t="s">
        <v>528</v>
      </c>
      <c r="AC2399" t="s">
        <v>41</v>
      </c>
      <c r="AD2399" t="s">
        <v>28</v>
      </c>
      <c r="AE2399">
        <v>3</v>
      </c>
      <c r="AF2399">
        <v>2501</v>
      </c>
      <c r="AG2399" t="s">
        <v>519</v>
      </c>
      <c r="AH2399" s="1">
        <v>1.1995E-3</v>
      </c>
    </row>
    <row r="2400" spans="1:34" x14ac:dyDescent="0.35">
      <c r="A2400" t="s">
        <v>354</v>
      </c>
      <c r="B2400" t="s">
        <v>41</v>
      </c>
      <c r="C2400" t="s">
        <v>32</v>
      </c>
      <c r="D2400">
        <v>8</v>
      </c>
      <c r="E2400">
        <v>0</v>
      </c>
      <c r="F2400" t="s">
        <v>328</v>
      </c>
      <c r="J2400" t="s">
        <v>528</v>
      </c>
      <c r="K2400" t="s">
        <v>41</v>
      </c>
      <c r="L2400" t="s">
        <v>27</v>
      </c>
      <c r="M2400">
        <v>1097</v>
      </c>
      <c r="N2400">
        <v>2895</v>
      </c>
      <c r="O2400" t="s">
        <v>519</v>
      </c>
      <c r="P2400" s="1">
        <v>0.37892920000000002</v>
      </c>
      <c r="S2400" t="s">
        <v>528</v>
      </c>
      <c r="T2400" t="s">
        <v>41</v>
      </c>
      <c r="U2400" t="s">
        <v>27</v>
      </c>
      <c r="V2400">
        <v>1</v>
      </c>
      <c r="W2400">
        <v>2895</v>
      </c>
      <c r="X2400" t="s">
        <v>519</v>
      </c>
      <c r="Y2400" s="1">
        <v>3.4539999999999999E-4</v>
      </c>
      <c r="AB2400" t="s">
        <v>528</v>
      </c>
      <c r="AC2400" t="s">
        <v>41</v>
      </c>
      <c r="AD2400" t="s">
        <v>26</v>
      </c>
      <c r="AF2400">
        <v>1630</v>
      </c>
      <c r="AG2400" t="s">
        <v>519</v>
      </c>
    </row>
    <row r="2401" spans="1:34" x14ac:dyDescent="0.35">
      <c r="A2401" t="s">
        <v>355</v>
      </c>
      <c r="B2401" t="s">
        <v>41</v>
      </c>
      <c r="C2401" t="s">
        <v>32</v>
      </c>
      <c r="D2401">
        <v>5659</v>
      </c>
      <c r="E2401">
        <v>6190</v>
      </c>
      <c r="F2401" t="s">
        <v>42</v>
      </c>
      <c r="G2401" s="1">
        <v>0.91421649999999999</v>
      </c>
      <c r="J2401" t="s">
        <v>528</v>
      </c>
      <c r="K2401" t="s">
        <v>41</v>
      </c>
      <c r="L2401" t="s">
        <v>26</v>
      </c>
      <c r="N2401">
        <v>1630</v>
      </c>
      <c r="O2401" t="s">
        <v>519</v>
      </c>
      <c r="S2401" t="s">
        <v>528</v>
      </c>
      <c r="T2401" t="s">
        <v>41</v>
      </c>
      <c r="U2401" t="s">
        <v>26</v>
      </c>
      <c r="W2401">
        <v>1630</v>
      </c>
      <c r="X2401" t="s">
        <v>519</v>
      </c>
      <c r="AB2401" t="s">
        <v>528</v>
      </c>
      <c r="AC2401" t="s">
        <v>41</v>
      </c>
      <c r="AD2401" t="s">
        <v>27</v>
      </c>
      <c r="AF2401">
        <v>2895</v>
      </c>
      <c r="AG2401" t="s">
        <v>519</v>
      </c>
    </row>
    <row r="2402" spans="1:34" x14ac:dyDescent="0.35">
      <c r="A2402" t="s">
        <v>356</v>
      </c>
      <c r="B2402" t="s">
        <v>41</v>
      </c>
      <c r="C2402" t="s">
        <v>32</v>
      </c>
      <c r="D2402">
        <v>3813</v>
      </c>
      <c r="E2402">
        <v>4103</v>
      </c>
      <c r="F2402" t="s">
        <v>132</v>
      </c>
      <c r="G2402" s="1">
        <v>0.92932000000000003</v>
      </c>
      <c r="J2402" t="s">
        <v>529</v>
      </c>
      <c r="K2402" t="s">
        <v>41</v>
      </c>
      <c r="L2402" t="s">
        <v>32</v>
      </c>
      <c r="M2402">
        <v>3091</v>
      </c>
      <c r="N2402">
        <v>3684</v>
      </c>
      <c r="O2402" t="s">
        <v>530</v>
      </c>
      <c r="P2402" s="1">
        <v>0.83903369999999999</v>
      </c>
      <c r="S2402" t="s">
        <v>529</v>
      </c>
      <c r="T2402" t="s">
        <v>41</v>
      </c>
      <c r="U2402" t="s">
        <v>32</v>
      </c>
      <c r="V2402">
        <v>2678</v>
      </c>
      <c r="W2402">
        <v>3684</v>
      </c>
      <c r="X2402" t="s">
        <v>530</v>
      </c>
      <c r="Y2402" s="1">
        <v>0.72692730000000005</v>
      </c>
      <c r="AB2402" t="s">
        <v>529</v>
      </c>
      <c r="AC2402" t="s">
        <v>41</v>
      </c>
      <c r="AD2402" t="s">
        <v>32</v>
      </c>
      <c r="AE2402">
        <v>1095</v>
      </c>
      <c r="AF2402">
        <v>3684</v>
      </c>
      <c r="AG2402" t="s">
        <v>530</v>
      </c>
      <c r="AH2402" s="1">
        <v>0.29723129999999998</v>
      </c>
    </row>
    <row r="2403" spans="1:34" x14ac:dyDescent="0.35">
      <c r="A2403" t="s">
        <v>357</v>
      </c>
      <c r="B2403" t="s">
        <v>41</v>
      </c>
      <c r="C2403" t="s">
        <v>32</v>
      </c>
      <c r="D2403">
        <v>5180</v>
      </c>
      <c r="E2403">
        <v>5521</v>
      </c>
      <c r="F2403" t="s">
        <v>328</v>
      </c>
      <c r="G2403" s="1">
        <v>0.93823579999999995</v>
      </c>
      <c r="J2403" t="s">
        <v>529</v>
      </c>
      <c r="K2403" t="s">
        <v>41</v>
      </c>
      <c r="L2403" t="s">
        <v>703</v>
      </c>
      <c r="M2403">
        <v>11360</v>
      </c>
      <c r="N2403">
        <v>13928</v>
      </c>
      <c r="O2403" t="s">
        <v>530</v>
      </c>
      <c r="P2403" s="1">
        <v>0.81562319999999999</v>
      </c>
      <c r="S2403" t="s">
        <v>529</v>
      </c>
      <c r="T2403" t="s">
        <v>41</v>
      </c>
      <c r="U2403" t="s">
        <v>703</v>
      </c>
      <c r="V2403">
        <v>6861</v>
      </c>
      <c r="W2403">
        <v>13928</v>
      </c>
      <c r="X2403" t="s">
        <v>530</v>
      </c>
      <c r="Y2403" s="1">
        <v>0.49260480000000001</v>
      </c>
      <c r="AB2403" t="s">
        <v>529</v>
      </c>
      <c r="AC2403" t="s">
        <v>41</v>
      </c>
      <c r="AD2403" t="s">
        <v>703</v>
      </c>
      <c r="AE2403">
        <v>1056</v>
      </c>
      <c r="AF2403">
        <v>13928</v>
      </c>
      <c r="AG2403" t="s">
        <v>530</v>
      </c>
      <c r="AH2403" s="1">
        <v>7.5818499999999997E-2</v>
      </c>
    </row>
    <row r="2404" spans="1:34" x14ac:dyDescent="0.35">
      <c r="A2404" t="s">
        <v>358</v>
      </c>
      <c r="B2404" t="s">
        <v>41</v>
      </c>
      <c r="C2404" t="s">
        <v>32</v>
      </c>
      <c r="D2404">
        <v>6506</v>
      </c>
      <c r="E2404">
        <v>6802</v>
      </c>
      <c r="F2404" t="s">
        <v>132</v>
      </c>
      <c r="G2404" s="1">
        <v>0.95648339999999998</v>
      </c>
      <c r="J2404" t="s">
        <v>529</v>
      </c>
      <c r="K2404" t="s">
        <v>41</v>
      </c>
      <c r="L2404" t="s">
        <v>28</v>
      </c>
      <c r="M2404">
        <v>2125</v>
      </c>
      <c r="N2404">
        <v>2913</v>
      </c>
      <c r="O2404" t="s">
        <v>530</v>
      </c>
      <c r="P2404" s="1">
        <v>0.72948849999999998</v>
      </c>
      <c r="S2404" t="s">
        <v>529</v>
      </c>
      <c r="T2404" t="s">
        <v>41</v>
      </c>
      <c r="U2404" t="s">
        <v>28</v>
      </c>
      <c r="V2404">
        <v>720</v>
      </c>
      <c r="W2404">
        <v>2913</v>
      </c>
      <c r="X2404" t="s">
        <v>530</v>
      </c>
      <c r="Y2404" s="1">
        <v>0.2471679</v>
      </c>
      <c r="AB2404" t="s">
        <v>529</v>
      </c>
      <c r="AC2404" t="s">
        <v>41</v>
      </c>
      <c r="AD2404" t="s">
        <v>28</v>
      </c>
      <c r="AE2404">
        <v>7</v>
      </c>
      <c r="AF2404">
        <v>2913</v>
      </c>
      <c r="AG2404" t="s">
        <v>530</v>
      </c>
      <c r="AH2404" s="1">
        <v>2.4030000000000002E-3</v>
      </c>
    </row>
    <row r="2405" spans="1:34" x14ac:dyDescent="0.35">
      <c r="A2405" t="s">
        <v>359</v>
      </c>
      <c r="B2405" t="s">
        <v>41</v>
      </c>
      <c r="C2405" t="s">
        <v>32</v>
      </c>
      <c r="D2405">
        <v>2730</v>
      </c>
      <c r="E2405">
        <v>3239</v>
      </c>
      <c r="F2405" t="s">
        <v>132</v>
      </c>
      <c r="G2405" s="1">
        <v>0.84285270000000001</v>
      </c>
      <c r="J2405" t="s">
        <v>529</v>
      </c>
      <c r="K2405" t="s">
        <v>41</v>
      </c>
      <c r="L2405" t="s">
        <v>27</v>
      </c>
      <c r="M2405">
        <v>1296</v>
      </c>
      <c r="N2405">
        <v>3433</v>
      </c>
      <c r="O2405" t="s">
        <v>530</v>
      </c>
      <c r="P2405" s="1">
        <v>0.37751240000000003</v>
      </c>
      <c r="S2405" t="s">
        <v>529</v>
      </c>
      <c r="T2405" t="s">
        <v>41</v>
      </c>
      <c r="U2405" t="s">
        <v>27</v>
      </c>
      <c r="V2405">
        <v>2</v>
      </c>
      <c r="W2405">
        <v>3433</v>
      </c>
      <c r="X2405" t="s">
        <v>530</v>
      </c>
      <c r="Y2405" s="1">
        <v>5.8259999999999996E-4</v>
      </c>
      <c r="AB2405" t="s">
        <v>529</v>
      </c>
      <c r="AC2405" t="s">
        <v>41</v>
      </c>
      <c r="AD2405" t="s">
        <v>26</v>
      </c>
      <c r="AF2405">
        <v>1955</v>
      </c>
      <c r="AG2405" t="s">
        <v>530</v>
      </c>
    </row>
    <row r="2406" spans="1:34" x14ac:dyDescent="0.35">
      <c r="A2406" t="s">
        <v>360</v>
      </c>
      <c r="B2406" t="s">
        <v>41</v>
      </c>
      <c r="C2406" t="s">
        <v>32</v>
      </c>
      <c r="D2406">
        <v>3426</v>
      </c>
      <c r="E2406">
        <v>3466</v>
      </c>
      <c r="F2406" t="s">
        <v>328</v>
      </c>
      <c r="G2406" s="1">
        <v>0.98845930000000004</v>
      </c>
      <c r="J2406" t="s">
        <v>529</v>
      </c>
      <c r="K2406" t="s">
        <v>41</v>
      </c>
      <c r="L2406" t="s">
        <v>26</v>
      </c>
      <c r="N2406">
        <v>1955</v>
      </c>
      <c r="O2406" t="s">
        <v>530</v>
      </c>
      <c r="S2406" t="s">
        <v>529</v>
      </c>
      <c r="T2406" t="s">
        <v>41</v>
      </c>
      <c r="U2406" t="s">
        <v>26</v>
      </c>
      <c r="W2406">
        <v>1955</v>
      </c>
      <c r="X2406" t="s">
        <v>530</v>
      </c>
      <c r="AB2406" t="s">
        <v>529</v>
      </c>
      <c r="AC2406" t="s">
        <v>41</v>
      </c>
      <c r="AD2406" t="s">
        <v>27</v>
      </c>
      <c r="AF2406">
        <v>3433</v>
      </c>
      <c r="AG2406" t="s">
        <v>530</v>
      </c>
    </row>
    <row r="2407" spans="1:34" x14ac:dyDescent="0.35">
      <c r="A2407" t="s">
        <v>361</v>
      </c>
      <c r="B2407" t="s">
        <v>41</v>
      </c>
      <c r="C2407" t="s">
        <v>32</v>
      </c>
      <c r="D2407">
        <v>4089</v>
      </c>
      <c r="E2407">
        <v>4583</v>
      </c>
      <c r="F2407" t="s">
        <v>132</v>
      </c>
      <c r="G2407" s="1">
        <v>0.89221039999999996</v>
      </c>
      <c r="J2407" t="s">
        <v>531</v>
      </c>
      <c r="K2407" t="s">
        <v>41</v>
      </c>
      <c r="L2407" t="s">
        <v>32</v>
      </c>
      <c r="M2407">
        <v>1607</v>
      </c>
      <c r="N2407">
        <v>1839</v>
      </c>
      <c r="O2407" t="s">
        <v>530</v>
      </c>
      <c r="P2407" s="1">
        <v>0.87384450000000002</v>
      </c>
      <c r="S2407" t="s">
        <v>531</v>
      </c>
      <c r="T2407" t="s">
        <v>41</v>
      </c>
      <c r="U2407" t="s">
        <v>32</v>
      </c>
      <c r="V2407">
        <v>1367</v>
      </c>
      <c r="W2407">
        <v>1839</v>
      </c>
      <c r="X2407" t="s">
        <v>530</v>
      </c>
      <c r="Y2407" s="1">
        <v>0.74333879999999997</v>
      </c>
      <c r="AB2407" t="s">
        <v>531</v>
      </c>
      <c r="AC2407" t="s">
        <v>41</v>
      </c>
      <c r="AD2407" t="s">
        <v>32</v>
      </c>
      <c r="AE2407">
        <v>556</v>
      </c>
      <c r="AF2407">
        <v>1839</v>
      </c>
      <c r="AG2407" t="s">
        <v>530</v>
      </c>
      <c r="AH2407" s="1">
        <v>0.3023382</v>
      </c>
    </row>
    <row r="2408" spans="1:34" x14ac:dyDescent="0.35">
      <c r="A2408" t="s">
        <v>362</v>
      </c>
      <c r="B2408" t="s">
        <v>41</v>
      </c>
      <c r="C2408" t="s">
        <v>32</v>
      </c>
      <c r="D2408">
        <v>31</v>
      </c>
      <c r="E2408">
        <v>7</v>
      </c>
      <c r="F2408" t="s">
        <v>328</v>
      </c>
      <c r="G2408" s="1">
        <v>1</v>
      </c>
      <c r="J2408" t="s">
        <v>531</v>
      </c>
      <c r="K2408" t="s">
        <v>41</v>
      </c>
      <c r="L2408" t="s">
        <v>703</v>
      </c>
      <c r="M2408">
        <v>2607</v>
      </c>
      <c r="N2408">
        <v>3467</v>
      </c>
      <c r="O2408" t="s">
        <v>530</v>
      </c>
      <c r="P2408" s="1">
        <v>0.75194689999999997</v>
      </c>
      <c r="S2408" t="s">
        <v>531</v>
      </c>
      <c r="T2408" t="s">
        <v>41</v>
      </c>
      <c r="U2408" t="s">
        <v>703</v>
      </c>
      <c r="V2408">
        <v>1280</v>
      </c>
      <c r="W2408">
        <v>3467</v>
      </c>
      <c r="X2408" t="s">
        <v>530</v>
      </c>
      <c r="Y2408" s="1">
        <v>0.3691953</v>
      </c>
      <c r="AB2408" t="s">
        <v>531</v>
      </c>
      <c r="AC2408" t="s">
        <v>41</v>
      </c>
      <c r="AD2408" t="s">
        <v>703</v>
      </c>
      <c r="AE2408">
        <v>122</v>
      </c>
      <c r="AF2408">
        <v>3467</v>
      </c>
      <c r="AG2408" t="s">
        <v>530</v>
      </c>
      <c r="AH2408" s="1">
        <v>3.5188900000000002E-2</v>
      </c>
    </row>
    <row r="2409" spans="1:34" x14ac:dyDescent="0.35">
      <c r="A2409" t="s">
        <v>363</v>
      </c>
      <c r="B2409" t="s">
        <v>41</v>
      </c>
      <c r="C2409" t="s">
        <v>32</v>
      </c>
      <c r="D2409">
        <v>15</v>
      </c>
      <c r="E2409">
        <v>7</v>
      </c>
      <c r="F2409" t="s">
        <v>328</v>
      </c>
      <c r="G2409" s="1">
        <v>1</v>
      </c>
      <c r="J2409" t="s">
        <v>531</v>
      </c>
      <c r="K2409" t="s">
        <v>41</v>
      </c>
      <c r="L2409" t="s">
        <v>28</v>
      </c>
      <c r="M2409">
        <v>411</v>
      </c>
      <c r="N2409">
        <v>581</v>
      </c>
      <c r="O2409" t="s">
        <v>530</v>
      </c>
      <c r="P2409" s="1">
        <v>0.70740099999999995</v>
      </c>
      <c r="S2409" t="s">
        <v>531</v>
      </c>
      <c r="T2409" t="s">
        <v>41</v>
      </c>
      <c r="U2409" t="s">
        <v>28</v>
      </c>
      <c r="V2409">
        <v>58</v>
      </c>
      <c r="W2409">
        <v>581</v>
      </c>
      <c r="X2409" t="s">
        <v>530</v>
      </c>
      <c r="Y2409" s="1">
        <v>9.9827899999999997E-2</v>
      </c>
      <c r="AB2409" t="s">
        <v>531</v>
      </c>
      <c r="AC2409" t="s">
        <v>41</v>
      </c>
      <c r="AD2409" t="s">
        <v>26</v>
      </c>
      <c r="AF2409">
        <v>346</v>
      </c>
      <c r="AG2409" t="s">
        <v>530</v>
      </c>
    </row>
    <row r="2410" spans="1:34" x14ac:dyDescent="0.35">
      <c r="A2410" t="s">
        <v>364</v>
      </c>
      <c r="B2410" t="s">
        <v>57</v>
      </c>
      <c r="C2410" t="s">
        <v>32</v>
      </c>
      <c r="D2410">
        <v>4439</v>
      </c>
      <c r="E2410">
        <v>3700</v>
      </c>
      <c r="F2410" t="s">
        <v>132</v>
      </c>
      <c r="G2410" s="1">
        <v>1</v>
      </c>
      <c r="J2410" t="s">
        <v>531</v>
      </c>
      <c r="K2410" t="s">
        <v>41</v>
      </c>
      <c r="L2410" t="s">
        <v>27</v>
      </c>
      <c r="M2410">
        <v>234</v>
      </c>
      <c r="N2410">
        <v>635</v>
      </c>
      <c r="O2410" t="s">
        <v>530</v>
      </c>
      <c r="P2410" s="1">
        <v>0.3685039</v>
      </c>
      <c r="S2410" t="s">
        <v>531</v>
      </c>
      <c r="T2410" t="s">
        <v>41</v>
      </c>
      <c r="U2410" t="s">
        <v>26</v>
      </c>
      <c r="W2410">
        <v>346</v>
      </c>
      <c r="X2410" t="s">
        <v>530</v>
      </c>
      <c r="AB2410" t="s">
        <v>531</v>
      </c>
      <c r="AC2410" t="s">
        <v>41</v>
      </c>
      <c r="AD2410" t="s">
        <v>28</v>
      </c>
      <c r="AF2410">
        <v>581</v>
      </c>
      <c r="AG2410" t="s">
        <v>530</v>
      </c>
    </row>
    <row r="2411" spans="1:34" x14ac:dyDescent="0.35">
      <c r="A2411" t="s">
        <v>365</v>
      </c>
      <c r="B2411" t="s">
        <v>41</v>
      </c>
      <c r="C2411" t="s">
        <v>32</v>
      </c>
      <c r="D2411">
        <v>6519</v>
      </c>
      <c r="E2411">
        <v>7279</v>
      </c>
      <c r="F2411" t="s">
        <v>132</v>
      </c>
      <c r="G2411" s="1">
        <v>0.89559009999999994</v>
      </c>
      <c r="J2411" t="s">
        <v>531</v>
      </c>
      <c r="K2411" t="s">
        <v>41</v>
      </c>
      <c r="L2411" t="s">
        <v>26</v>
      </c>
      <c r="N2411">
        <v>346</v>
      </c>
      <c r="O2411" t="s">
        <v>530</v>
      </c>
      <c r="S2411" t="s">
        <v>531</v>
      </c>
      <c r="T2411" t="s">
        <v>41</v>
      </c>
      <c r="U2411" t="s">
        <v>27</v>
      </c>
      <c r="W2411">
        <v>635</v>
      </c>
      <c r="X2411" t="s">
        <v>530</v>
      </c>
      <c r="AB2411" t="s">
        <v>531</v>
      </c>
      <c r="AC2411" t="s">
        <v>41</v>
      </c>
      <c r="AD2411" t="s">
        <v>27</v>
      </c>
      <c r="AF2411">
        <v>635</v>
      </c>
      <c r="AG2411" t="s">
        <v>530</v>
      </c>
    </row>
    <row r="2412" spans="1:34" x14ac:dyDescent="0.35">
      <c r="A2412" t="s">
        <v>366</v>
      </c>
      <c r="B2412" t="s">
        <v>41</v>
      </c>
      <c r="C2412" t="s">
        <v>32</v>
      </c>
      <c r="D2412">
        <v>4973</v>
      </c>
      <c r="E2412">
        <v>5328</v>
      </c>
      <c r="F2412" t="s">
        <v>132</v>
      </c>
      <c r="G2412" s="1">
        <v>0.9333709</v>
      </c>
      <c r="J2412" t="s">
        <v>532</v>
      </c>
      <c r="K2412" t="s">
        <v>41</v>
      </c>
      <c r="L2412" t="s">
        <v>32</v>
      </c>
      <c r="M2412">
        <v>1961</v>
      </c>
      <c r="N2412">
        <v>2247</v>
      </c>
      <c r="O2412" t="s">
        <v>530</v>
      </c>
      <c r="P2412" s="1">
        <v>0.87271920000000003</v>
      </c>
      <c r="S2412" t="s">
        <v>532</v>
      </c>
      <c r="T2412" t="s">
        <v>41</v>
      </c>
      <c r="U2412" t="s">
        <v>32</v>
      </c>
      <c r="V2412">
        <v>1718</v>
      </c>
      <c r="W2412">
        <v>2247</v>
      </c>
      <c r="X2412" t="s">
        <v>530</v>
      </c>
      <c r="Y2412" s="1">
        <v>0.764575</v>
      </c>
      <c r="AB2412" t="s">
        <v>532</v>
      </c>
      <c r="AC2412" t="s">
        <v>41</v>
      </c>
      <c r="AD2412" t="s">
        <v>32</v>
      </c>
      <c r="AE2412">
        <v>885</v>
      </c>
      <c r="AF2412">
        <v>2247</v>
      </c>
      <c r="AG2412" t="s">
        <v>530</v>
      </c>
      <c r="AH2412" s="1">
        <v>0.3938585</v>
      </c>
    </row>
    <row r="2413" spans="1:34" x14ac:dyDescent="0.35">
      <c r="A2413" t="s">
        <v>367</v>
      </c>
      <c r="B2413" t="s">
        <v>41</v>
      </c>
      <c r="C2413" t="s">
        <v>32</v>
      </c>
      <c r="D2413">
        <v>7822</v>
      </c>
      <c r="E2413">
        <v>8558</v>
      </c>
      <c r="F2413" t="s">
        <v>132</v>
      </c>
      <c r="G2413" s="1">
        <v>0.91399859999999999</v>
      </c>
      <c r="J2413" t="s">
        <v>532</v>
      </c>
      <c r="K2413" t="s">
        <v>41</v>
      </c>
      <c r="L2413" t="s">
        <v>703</v>
      </c>
      <c r="M2413">
        <v>3921</v>
      </c>
      <c r="N2413">
        <v>4582</v>
      </c>
      <c r="O2413" t="s">
        <v>530</v>
      </c>
      <c r="P2413" s="1">
        <v>0.85573980000000005</v>
      </c>
      <c r="S2413" t="s">
        <v>532</v>
      </c>
      <c r="T2413" t="s">
        <v>41</v>
      </c>
      <c r="U2413" t="s">
        <v>703</v>
      </c>
      <c r="V2413">
        <v>2246</v>
      </c>
      <c r="W2413">
        <v>4582</v>
      </c>
      <c r="X2413" t="s">
        <v>530</v>
      </c>
      <c r="Y2413" s="1">
        <v>0.49017899999999998</v>
      </c>
      <c r="AB2413" t="s">
        <v>532</v>
      </c>
      <c r="AC2413" t="s">
        <v>41</v>
      </c>
      <c r="AD2413" t="s">
        <v>703</v>
      </c>
      <c r="AE2413">
        <v>279</v>
      </c>
      <c r="AF2413">
        <v>4582</v>
      </c>
      <c r="AG2413" t="s">
        <v>530</v>
      </c>
      <c r="AH2413" s="1">
        <v>6.0890399999999997E-2</v>
      </c>
    </row>
    <row r="2414" spans="1:34" x14ac:dyDescent="0.35">
      <c r="A2414" t="s">
        <v>368</v>
      </c>
      <c r="B2414" t="s">
        <v>41</v>
      </c>
      <c r="C2414" t="s">
        <v>32</v>
      </c>
      <c r="D2414">
        <v>6265</v>
      </c>
      <c r="E2414">
        <v>6579</v>
      </c>
      <c r="F2414" t="s">
        <v>42</v>
      </c>
      <c r="G2414" s="1">
        <v>0.95227240000000002</v>
      </c>
      <c r="J2414" t="s">
        <v>532</v>
      </c>
      <c r="K2414" t="s">
        <v>41</v>
      </c>
      <c r="L2414" t="s">
        <v>28</v>
      </c>
      <c r="M2414">
        <v>568</v>
      </c>
      <c r="N2414">
        <v>752</v>
      </c>
      <c r="O2414" t="s">
        <v>530</v>
      </c>
      <c r="P2414" s="1">
        <v>0.75531919999999997</v>
      </c>
      <c r="S2414" t="s">
        <v>532</v>
      </c>
      <c r="T2414" t="s">
        <v>41</v>
      </c>
      <c r="U2414" t="s">
        <v>28</v>
      </c>
      <c r="V2414">
        <v>134</v>
      </c>
      <c r="W2414">
        <v>752</v>
      </c>
      <c r="X2414" t="s">
        <v>530</v>
      </c>
      <c r="Y2414" s="1">
        <v>0.1781915</v>
      </c>
      <c r="AB2414" t="s">
        <v>532</v>
      </c>
      <c r="AC2414" t="s">
        <v>41</v>
      </c>
      <c r="AD2414" t="s">
        <v>26</v>
      </c>
      <c r="AF2414">
        <v>427</v>
      </c>
      <c r="AG2414" t="s">
        <v>530</v>
      </c>
    </row>
    <row r="2415" spans="1:34" x14ac:dyDescent="0.35">
      <c r="A2415" t="s">
        <v>369</v>
      </c>
      <c r="B2415" t="s">
        <v>41</v>
      </c>
      <c r="C2415" t="s">
        <v>32</v>
      </c>
      <c r="D2415">
        <v>7900</v>
      </c>
      <c r="E2415">
        <v>8539</v>
      </c>
      <c r="F2415" t="s">
        <v>132</v>
      </c>
      <c r="G2415" s="1">
        <v>0.92516690000000001</v>
      </c>
      <c r="J2415" t="s">
        <v>532</v>
      </c>
      <c r="K2415" t="s">
        <v>41</v>
      </c>
      <c r="L2415" t="s">
        <v>27</v>
      </c>
      <c r="M2415">
        <v>345</v>
      </c>
      <c r="N2415">
        <v>779</v>
      </c>
      <c r="O2415" t="s">
        <v>530</v>
      </c>
      <c r="P2415" s="1">
        <v>0.44287549999999998</v>
      </c>
      <c r="S2415" t="s">
        <v>532</v>
      </c>
      <c r="T2415" t="s">
        <v>41</v>
      </c>
      <c r="U2415" t="s">
        <v>27</v>
      </c>
      <c r="V2415">
        <v>2</v>
      </c>
      <c r="W2415">
        <v>779</v>
      </c>
      <c r="X2415" t="s">
        <v>530</v>
      </c>
      <c r="Y2415" s="1">
        <v>2.5674000000000001E-3</v>
      </c>
      <c r="AB2415" t="s">
        <v>532</v>
      </c>
      <c r="AC2415" t="s">
        <v>41</v>
      </c>
      <c r="AD2415" t="s">
        <v>28</v>
      </c>
      <c r="AF2415">
        <v>752</v>
      </c>
      <c r="AG2415" t="s">
        <v>530</v>
      </c>
    </row>
    <row r="2416" spans="1:34" x14ac:dyDescent="0.35">
      <c r="A2416" t="s">
        <v>370</v>
      </c>
      <c r="B2416" t="s">
        <v>41</v>
      </c>
      <c r="C2416" t="s">
        <v>32</v>
      </c>
      <c r="D2416">
        <v>4935</v>
      </c>
      <c r="E2416">
        <v>4909</v>
      </c>
      <c r="F2416" t="s">
        <v>328</v>
      </c>
      <c r="G2416" s="1">
        <v>1</v>
      </c>
      <c r="J2416" t="s">
        <v>532</v>
      </c>
      <c r="K2416" t="s">
        <v>41</v>
      </c>
      <c r="L2416" t="s">
        <v>26</v>
      </c>
      <c r="N2416">
        <v>427</v>
      </c>
      <c r="O2416" t="s">
        <v>530</v>
      </c>
      <c r="S2416" t="s">
        <v>532</v>
      </c>
      <c r="T2416" t="s">
        <v>41</v>
      </c>
      <c r="U2416" t="s">
        <v>26</v>
      </c>
      <c r="W2416">
        <v>427</v>
      </c>
      <c r="X2416" t="s">
        <v>530</v>
      </c>
      <c r="AB2416" t="s">
        <v>532</v>
      </c>
      <c r="AC2416" t="s">
        <v>41</v>
      </c>
      <c r="AD2416" t="s">
        <v>27</v>
      </c>
      <c r="AF2416">
        <v>779</v>
      </c>
      <c r="AG2416" t="s">
        <v>530</v>
      </c>
    </row>
    <row r="2417" spans="1:34" x14ac:dyDescent="0.35">
      <c r="A2417" t="s">
        <v>371</v>
      </c>
      <c r="B2417" t="s">
        <v>41</v>
      </c>
      <c r="C2417" t="s">
        <v>32</v>
      </c>
      <c r="D2417">
        <v>5368</v>
      </c>
      <c r="E2417">
        <v>5892</v>
      </c>
      <c r="F2417" t="s">
        <v>132</v>
      </c>
      <c r="G2417" s="1">
        <v>0.91106589999999998</v>
      </c>
      <c r="J2417" t="s">
        <v>533</v>
      </c>
      <c r="K2417" t="s">
        <v>41</v>
      </c>
      <c r="L2417" t="s">
        <v>703</v>
      </c>
      <c r="M2417">
        <v>12</v>
      </c>
      <c r="N2417">
        <v>8</v>
      </c>
      <c r="O2417" t="s">
        <v>530</v>
      </c>
      <c r="P2417" s="1">
        <v>1</v>
      </c>
      <c r="S2417" t="s">
        <v>533</v>
      </c>
      <c r="T2417" t="s">
        <v>41</v>
      </c>
      <c r="U2417" t="s">
        <v>703</v>
      </c>
      <c r="V2417">
        <v>6</v>
      </c>
      <c r="W2417">
        <v>8</v>
      </c>
      <c r="X2417" t="s">
        <v>530</v>
      </c>
      <c r="Y2417" s="1">
        <v>0.75</v>
      </c>
      <c r="AB2417" t="s">
        <v>533</v>
      </c>
      <c r="AC2417" t="s">
        <v>41</v>
      </c>
      <c r="AD2417" t="s">
        <v>32</v>
      </c>
      <c r="AE2417">
        <v>19</v>
      </c>
      <c r="AF2417">
        <v>42</v>
      </c>
      <c r="AG2417" t="s">
        <v>530</v>
      </c>
      <c r="AH2417" s="1">
        <v>0.45238099999999998</v>
      </c>
    </row>
    <row r="2418" spans="1:34" x14ac:dyDescent="0.35">
      <c r="A2418" t="s">
        <v>372</v>
      </c>
      <c r="B2418" t="s">
        <v>57</v>
      </c>
      <c r="C2418" t="s">
        <v>32</v>
      </c>
      <c r="D2418">
        <v>4839</v>
      </c>
      <c r="E2418">
        <v>4932</v>
      </c>
      <c r="F2418" t="s">
        <v>132</v>
      </c>
      <c r="G2418" s="1">
        <v>0.98114349999999995</v>
      </c>
      <c r="J2418" t="s">
        <v>533</v>
      </c>
      <c r="K2418" t="s">
        <v>41</v>
      </c>
      <c r="L2418" t="s">
        <v>32</v>
      </c>
      <c r="M2418">
        <v>41</v>
      </c>
      <c r="N2418">
        <v>42</v>
      </c>
      <c r="O2418" t="s">
        <v>530</v>
      </c>
      <c r="P2418" s="1">
        <v>0.97619040000000001</v>
      </c>
      <c r="S2418" t="s">
        <v>533</v>
      </c>
      <c r="T2418" t="s">
        <v>41</v>
      </c>
      <c r="U2418" t="s">
        <v>32</v>
      </c>
      <c r="V2418">
        <v>29</v>
      </c>
      <c r="W2418">
        <v>42</v>
      </c>
      <c r="X2418" t="s">
        <v>530</v>
      </c>
      <c r="Y2418" s="1">
        <v>0.69047619999999998</v>
      </c>
      <c r="AB2418" t="s">
        <v>533</v>
      </c>
      <c r="AC2418" t="s">
        <v>41</v>
      </c>
      <c r="AD2418" t="s">
        <v>703</v>
      </c>
      <c r="AE2418">
        <v>2</v>
      </c>
      <c r="AF2418">
        <v>8</v>
      </c>
      <c r="AG2418" t="s">
        <v>530</v>
      </c>
      <c r="AH2418" s="1">
        <v>0.25</v>
      </c>
    </row>
    <row r="2419" spans="1:34" x14ac:dyDescent="0.35">
      <c r="A2419" t="s">
        <v>373</v>
      </c>
      <c r="B2419" t="s">
        <v>57</v>
      </c>
      <c r="C2419" t="s">
        <v>32</v>
      </c>
      <c r="D2419">
        <v>8132</v>
      </c>
      <c r="E2419">
        <v>9141</v>
      </c>
      <c r="F2419" t="s">
        <v>132</v>
      </c>
      <c r="G2419" s="1">
        <v>0.88961820000000003</v>
      </c>
      <c r="J2419" t="s">
        <v>533</v>
      </c>
      <c r="K2419" t="s">
        <v>41</v>
      </c>
      <c r="L2419" t="s">
        <v>26</v>
      </c>
      <c r="N2419">
        <v>0</v>
      </c>
      <c r="O2419" t="s">
        <v>530</v>
      </c>
      <c r="S2419" t="s">
        <v>533</v>
      </c>
      <c r="T2419" t="s">
        <v>41</v>
      </c>
      <c r="U2419" t="s">
        <v>26</v>
      </c>
      <c r="W2419">
        <v>0</v>
      </c>
      <c r="X2419" t="s">
        <v>530</v>
      </c>
      <c r="AB2419" t="s">
        <v>533</v>
      </c>
      <c r="AC2419" t="s">
        <v>41</v>
      </c>
      <c r="AD2419" t="s">
        <v>26</v>
      </c>
      <c r="AF2419">
        <v>0</v>
      </c>
      <c r="AG2419" t="s">
        <v>530</v>
      </c>
    </row>
    <row r="2420" spans="1:34" x14ac:dyDescent="0.35">
      <c r="A2420" t="s">
        <v>374</v>
      </c>
      <c r="B2420" t="s">
        <v>57</v>
      </c>
      <c r="C2420" t="s">
        <v>32</v>
      </c>
      <c r="D2420">
        <v>8368</v>
      </c>
      <c r="E2420">
        <v>9451</v>
      </c>
      <c r="F2420" t="s">
        <v>132</v>
      </c>
      <c r="G2420" s="1">
        <v>0.88540890000000005</v>
      </c>
      <c r="J2420" t="s">
        <v>533</v>
      </c>
      <c r="K2420" t="s">
        <v>41</v>
      </c>
      <c r="L2420" t="s">
        <v>28</v>
      </c>
      <c r="N2420">
        <v>0</v>
      </c>
      <c r="O2420" t="s">
        <v>530</v>
      </c>
      <c r="S2420" t="s">
        <v>533</v>
      </c>
      <c r="T2420" t="s">
        <v>41</v>
      </c>
      <c r="U2420" t="s">
        <v>28</v>
      </c>
      <c r="W2420">
        <v>0</v>
      </c>
      <c r="X2420" t="s">
        <v>530</v>
      </c>
      <c r="AB2420" t="s">
        <v>533</v>
      </c>
      <c r="AC2420" t="s">
        <v>41</v>
      </c>
      <c r="AD2420" t="s">
        <v>28</v>
      </c>
      <c r="AF2420">
        <v>0</v>
      </c>
      <c r="AG2420" t="s">
        <v>530</v>
      </c>
    </row>
    <row r="2421" spans="1:34" x14ac:dyDescent="0.35">
      <c r="A2421" t="s">
        <v>375</v>
      </c>
      <c r="B2421" t="s">
        <v>41</v>
      </c>
      <c r="C2421" t="s">
        <v>32</v>
      </c>
      <c r="D2421">
        <v>6961</v>
      </c>
      <c r="E2421">
        <v>7807</v>
      </c>
      <c r="F2421" t="s">
        <v>328</v>
      </c>
      <c r="G2421" s="1">
        <v>0.89163570000000003</v>
      </c>
      <c r="J2421" t="s">
        <v>533</v>
      </c>
      <c r="K2421" t="s">
        <v>41</v>
      </c>
      <c r="L2421" t="s">
        <v>27</v>
      </c>
      <c r="N2421">
        <v>1</v>
      </c>
      <c r="O2421" t="s">
        <v>530</v>
      </c>
      <c r="S2421" t="s">
        <v>533</v>
      </c>
      <c r="T2421" t="s">
        <v>41</v>
      </c>
      <c r="U2421" t="s">
        <v>27</v>
      </c>
      <c r="W2421">
        <v>1</v>
      </c>
      <c r="X2421" t="s">
        <v>530</v>
      </c>
      <c r="AB2421" t="s">
        <v>533</v>
      </c>
      <c r="AC2421" t="s">
        <v>41</v>
      </c>
      <c r="AD2421" t="s">
        <v>27</v>
      </c>
      <c r="AF2421">
        <v>1</v>
      </c>
      <c r="AG2421" t="s">
        <v>530</v>
      </c>
    </row>
    <row r="2422" spans="1:34" x14ac:dyDescent="0.35">
      <c r="A2422" t="s">
        <v>376</v>
      </c>
      <c r="B2422" t="s">
        <v>41</v>
      </c>
      <c r="C2422" t="s">
        <v>32</v>
      </c>
      <c r="D2422">
        <v>3142</v>
      </c>
      <c r="E2422">
        <v>3380</v>
      </c>
      <c r="F2422" t="s">
        <v>328</v>
      </c>
      <c r="G2422" s="1">
        <v>0.92958580000000002</v>
      </c>
      <c r="J2422" t="s">
        <v>534</v>
      </c>
      <c r="K2422" t="s">
        <v>41</v>
      </c>
      <c r="L2422" t="s">
        <v>32</v>
      </c>
      <c r="M2422">
        <v>4677</v>
      </c>
      <c r="N2422">
        <v>5097</v>
      </c>
      <c r="O2422" t="s">
        <v>519</v>
      </c>
      <c r="P2422" s="1">
        <v>0.91759860000000004</v>
      </c>
      <c r="S2422" t="s">
        <v>534</v>
      </c>
      <c r="T2422" t="s">
        <v>41</v>
      </c>
      <c r="U2422" t="s">
        <v>32</v>
      </c>
      <c r="V2422">
        <v>4243</v>
      </c>
      <c r="W2422">
        <v>5097</v>
      </c>
      <c r="X2422" t="s">
        <v>519</v>
      </c>
      <c r="Y2422" s="1">
        <v>0.83245040000000003</v>
      </c>
      <c r="AB2422" t="s">
        <v>534</v>
      </c>
      <c r="AC2422" t="s">
        <v>41</v>
      </c>
      <c r="AD2422" t="s">
        <v>32</v>
      </c>
      <c r="AE2422">
        <v>2459</v>
      </c>
      <c r="AF2422">
        <v>5097</v>
      </c>
      <c r="AG2422" t="s">
        <v>519</v>
      </c>
      <c r="AH2422" s="1">
        <v>0.4824407</v>
      </c>
    </row>
    <row r="2423" spans="1:34" x14ac:dyDescent="0.35">
      <c r="A2423" t="s">
        <v>377</v>
      </c>
      <c r="B2423" t="s">
        <v>41</v>
      </c>
      <c r="C2423" t="s">
        <v>32</v>
      </c>
      <c r="D2423">
        <v>7069</v>
      </c>
      <c r="E2423">
        <v>7576</v>
      </c>
      <c r="F2423" t="s">
        <v>42</v>
      </c>
      <c r="G2423" s="1">
        <v>0.93307819999999997</v>
      </c>
      <c r="J2423" t="s">
        <v>534</v>
      </c>
      <c r="K2423" t="s">
        <v>41</v>
      </c>
      <c r="L2423" t="s">
        <v>28</v>
      </c>
      <c r="M2423">
        <v>996</v>
      </c>
      <c r="N2423">
        <v>1177</v>
      </c>
      <c r="O2423" t="s">
        <v>519</v>
      </c>
      <c r="P2423" s="1">
        <v>0.84621919999999995</v>
      </c>
      <c r="S2423" t="s">
        <v>534</v>
      </c>
      <c r="T2423" t="s">
        <v>41</v>
      </c>
      <c r="U2423" t="s">
        <v>703</v>
      </c>
      <c r="V2423">
        <v>4196</v>
      </c>
      <c r="W2423">
        <v>9258</v>
      </c>
      <c r="X2423" t="s">
        <v>519</v>
      </c>
      <c r="Y2423" s="1">
        <v>0.45322960000000001</v>
      </c>
      <c r="AB2423" t="s">
        <v>534</v>
      </c>
      <c r="AC2423" t="s">
        <v>41</v>
      </c>
      <c r="AD2423" t="s">
        <v>703</v>
      </c>
      <c r="AE2423">
        <v>425</v>
      </c>
      <c r="AF2423">
        <v>9258</v>
      </c>
      <c r="AG2423" t="s">
        <v>519</v>
      </c>
      <c r="AH2423" s="1">
        <v>4.5906200000000001E-2</v>
      </c>
    </row>
    <row r="2424" spans="1:34" x14ac:dyDescent="0.35">
      <c r="A2424" t="s">
        <v>378</v>
      </c>
      <c r="B2424" t="s">
        <v>41</v>
      </c>
      <c r="C2424" t="s">
        <v>32</v>
      </c>
      <c r="D2424">
        <v>3</v>
      </c>
      <c r="E2424">
        <v>0</v>
      </c>
      <c r="F2424" t="s">
        <v>132</v>
      </c>
      <c r="J2424" t="s">
        <v>534</v>
      </c>
      <c r="K2424" t="s">
        <v>41</v>
      </c>
      <c r="L2424" t="s">
        <v>703</v>
      </c>
      <c r="M2424">
        <v>7265</v>
      </c>
      <c r="N2424">
        <v>9258</v>
      </c>
      <c r="O2424" t="s">
        <v>519</v>
      </c>
      <c r="P2424" s="1">
        <v>0.7847267</v>
      </c>
      <c r="S2424" t="s">
        <v>534</v>
      </c>
      <c r="T2424" t="s">
        <v>41</v>
      </c>
      <c r="U2424" t="s">
        <v>28</v>
      </c>
      <c r="V2424">
        <v>195</v>
      </c>
      <c r="W2424">
        <v>1177</v>
      </c>
      <c r="X2424" t="s">
        <v>519</v>
      </c>
      <c r="Y2424" s="1">
        <v>0.1656754</v>
      </c>
      <c r="AB2424" t="s">
        <v>534</v>
      </c>
      <c r="AC2424" t="s">
        <v>41</v>
      </c>
      <c r="AD2424" t="s">
        <v>26</v>
      </c>
      <c r="AF2424">
        <v>689</v>
      </c>
      <c r="AG2424" t="s">
        <v>519</v>
      </c>
    </row>
    <row r="2425" spans="1:34" x14ac:dyDescent="0.35">
      <c r="A2425" t="s">
        <v>379</v>
      </c>
      <c r="B2425" t="s">
        <v>41</v>
      </c>
      <c r="C2425" t="s">
        <v>32</v>
      </c>
      <c r="E2425">
        <v>0</v>
      </c>
      <c r="F2425" t="s">
        <v>42</v>
      </c>
      <c r="J2425" t="s">
        <v>534</v>
      </c>
      <c r="K2425" t="s">
        <v>41</v>
      </c>
      <c r="L2425" t="s">
        <v>27</v>
      </c>
      <c r="M2425">
        <v>488</v>
      </c>
      <c r="N2425">
        <v>1304</v>
      </c>
      <c r="O2425" t="s">
        <v>519</v>
      </c>
      <c r="P2425" s="1">
        <v>0.37423309999999999</v>
      </c>
      <c r="S2425" t="s">
        <v>534</v>
      </c>
      <c r="T2425" t="s">
        <v>41</v>
      </c>
      <c r="U2425" t="s">
        <v>26</v>
      </c>
      <c r="W2425">
        <v>689</v>
      </c>
      <c r="X2425" t="s">
        <v>519</v>
      </c>
      <c r="AB2425" t="s">
        <v>534</v>
      </c>
      <c r="AC2425" t="s">
        <v>41</v>
      </c>
      <c r="AD2425" t="s">
        <v>28</v>
      </c>
      <c r="AF2425">
        <v>1177</v>
      </c>
      <c r="AG2425" t="s">
        <v>519</v>
      </c>
    </row>
    <row r="2426" spans="1:34" x14ac:dyDescent="0.35">
      <c r="A2426" t="s">
        <v>380</v>
      </c>
      <c r="B2426" t="s">
        <v>41</v>
      </c>
      <c r="C2426" t="s">
        <v>32</v>
      </c>
      <c r="D2426">
        <v>8982</v>
      </c>
      <c r="E2426">
        <v>10460</v>
      </c>
      <c r="F2426" t="s">
        <v>132</v>
      </c>
      <c r="G2426" s="1">
        <v>0.85869980000000001</v>
      </c>
      <c r="J2426" t="s">
        <v>534</v>
      </c>
      <c r="K2426" t="s">
        <v>41</v>
      </c>
      <c r="L2426" t="s">
        <v>26</v>
      </c>
      <c r="N2426">
        <v>689</v>
      </c>
      <c r="O2426" t="s">
        <v>519</v>
      </c>
      <c r="S2426" t="s">
        <v>534</v>
      </c>
      <c r="T2426" t="s">
        <v>41</v>
      </c>
      <c r="U2426" t="s">
        <v>27</v>
      </c>
      <c r="W2426">
        <v>1304</v>
      </c>
      <c r="X2426" t="s">
        <v>519</v>
      </c>
      <c r="AB2426" t="s">
        <v>534</v>
      </c>
      <c r="AC2426" t="s">
        <v>41</v>
      </c>
      <c r="AD2426" t="s">
        <v>27</v>
      </c>
      <c r="AF2426">
        <v>1304</v>
      </c>
      <c r="AG2426" t="s">
        <v>519</v>
      </c>
    </row>
    <row r="2427" spans="1:34" x14ac:dyDescent="0.35">
      <c r="A2427" t="s">
        <v>381</v>
      </c>
      <c r="B2427" t="s">
        <v>41</v>
      </c>
      <c r="C2427" t="s">
        <v>32</v>
      </c>
      <c r="D2427">
        <v>4640</v>
      </c>
      <c r="E2427">
        <v>5274</v>
      </c>
      <c r="F2427" t="s">
        <v>132</v>
      </c>
      <c r="G2427" s="1">
        <v>0.8797876</v>
      </c>
      <c r="J2427" t="s">
        <v>535</v>
      </c>
      <c r="K2427" t="s">
        <v>41</v>
      </c>
      <c r="L2427" t="s">
        <v>32</v>
      </c>
      <c r="M2427">
        <v>8823</v>
      </c>
      <c r="N2427">
        <v>9012</v>
      </c>
      <c r="O2427" t="s">
        <v>519</v>
      </c>
      <c r="P2427" s="1">
        <v>0.97902800000000001</v>
      </c>
      <c r="S2427" t="s">
        <v>535</v>
      </c>
      <c r="T2427" t="s">
        <v>41</v>
      </c>
      <c r="U2427" t="s">
        <v>32</v>
      </c>
      <c r="V2427">
        <v>7807</v>
      </c>
      <c r="W2427">
        <v>9012</v>
      </c>
      <c r="X2427" t="s">
        <v>519</v>
      </c>
      <c r="Y2427" s="1">
        <v>0.86628939999999999</v>
      </c>
      <c r="AB2427" t="s">
        <v>535</v>
      </c>
      <c r="AC2427" t="s">
        <v>41</v>
      </c>
      <c r="AD2427" t="s">
        <v>32</v>
      </c>
      <c r="AE2427">
        <v>4289</v>
      </c>
      <c r="AF2427">
        <v>9012</v>
      </c>
      <c r="AG2427" t="s">
        <v>519</v>
      </c>
      <c r="AH2427" s="1">
        <v>0.47592099999999998</v>
      </c>
    </row>
    <row r="2428" spans="1:34" x14ac:dyDescent="0.35">
      <c r="A2428" t="s">
        <v>382</v>
      </c>
      <c r="B2428" t="s">
        <v>41</v>
      </c>
      <c r="C2428" t="s">
        <v>32</v>
      </c>
      <c r="D2428">
        <v>3550</v>
      </c>
      <c r="E2428">
        <v>3730</v>
      </c>
      <c r="F2428" t="s">
        <v>132</v>
      </c>
      <c r="G2428" s="1">
        <v>0.95174259999999999</v>
      </c>
      <c r="J2428" t="s">
        <v>535</v>
      </c>
      <c r="K2428" t="s">
        <v>41</v>
      </c>
      <c r="L2428" t="s">
        <v>703</v>
      </c>
      <c r="M2428">
        <v>15449</v>
      </c>
      <c r="N2428">
        <v>19273</v>
      </c>
      <c r="O2428" t="s">
        <v>519</v>
      </c>
      <c r="P2428" s="1">
        <v>0.80158770000000001</v>
      </c>
      <c r="S2428" t="s">
        <v>535</v>
      </c>
      <c r="T2428" t="s">
        <v>41</v>
      </c>
      <c r="U2428" t="s">
        <v>703</v>
      </c>
      <c r="V2428">
        <v>8644</v>
      </c>
      <c r="W2428">
        <v>19273</v>
      </c>
      <c r="X2428" t="s">
        <v>519</v>
      </c>
      <c r="Y2428" s="1">
        <v>0.44850309999999999</v>
      </c>
      <c r="AB2428" t="s">
        <v>535</v>
      </c>
      <c r="AC2428" t="s">
        <v>41</v>
      </c>
      <c r="AD2428" t="s">
        <v>703</v>
      </c>
      <c r="AE2428">
        <v>772</v>
      </c>
      <c r="AF2428">
        <v>19273</v>
      </c>
      <c r="AG2428" t="s">
        <v>519</v>
      </c>
      <c r="AH2428" s="1">
        <v>4.0056000000000001E-2</v>
      </c>
    </row>
    <row r="2429" spans="1:34" x14ac:dyDescent="0.35">
      <c r="A2429" t="s">
        <v>383</v>
      </c>
      <c r="B2429" t="s">
        <v>41</v>
      </c>
      <c r="C2429" t="s">
        <v>32</v>
      </c>
      <c r="D2429">
        <v>4214</v>
      </c>
      <c r="E2429">
        <v>4848</v>
      </c>
      <c r="F2429" t="s">
        <v>132</v>
      </c>
      <c r="G2429" s="1">
        <v>0.86922440000000001</v>
      </c>
      <c r="J2429" t="s">
        <v>535</v>
      </c>
      <c r="K2429" t="s">
        <v>41</v>
      </c>
      <c r="L2429" t="s">
        <v>28</v>
      </c>
      <c r="M2429">
        <v>1513</v>
      </c>
      <c r="N2429">
        <v>1982</v>
      </c>
      <c r="O2429" t="s">
        <v>519</v>
      </c>
      <c r="P2429" s="1">
        <v>0.76337029999999995</v>
      </c>
      <c r="S2429" t="s">
        <v>535</v>
      </c>
      <c r="T2429" t="s">
        <v>41</v>
      </c>
      <c r="U2429" t="s">
        <v>28</v>
      </c>
      <c r="V2429">
        <v>335</v>
      </c>
      <c r="W2429">
        <v>1982</v>
      </c>
      <c r="X2429" t="s">
        <v>519</v>
      </c>
      <c r="Y2429" s="1">
        <v>0.16902120000000001</v>
      </c>
      <c r="AB2429" t="s">
        <v>535</v>
      </c>
      <c r="AC2429" t="s">
        <v>41</v>
      </c>
      <c r="AD2429" t="s">
        <v>26</v>
      </c>
      <c r="AF2429">
        <v>1250</v>
      </c>
      <c r="AG2429" t="s">
        <v>519</v>
      </c>
    </row>
    <row r="2430" spans="1:34" x14ac:dyDescent="0.35">
      <c r="A2430" t="s">
        <v>384</v>
      </c>
      <c r="B2430" t="s">
        <v>41</v>
      </c>
      <c r="C2430" t="s">
        <v>32</v>
      </c>
      <c r="D2430">
        <v>3827</v>
      </c>
      <c r="E2430">
        <v>4118</v>
      </c>
      <c r="F2430" t="s">
        <v>132</v>
      </c>
      <c r="G2430" s="1">
        <v>0.92933460000000001</v>
      </c>
      <c r="J2430" t="s">
        <v>535</v>
      </c>
      <c r="K2430" t="s">
        <v>41</v>
      </c>
      <c r="L2430" t="s">
        <v>27</v>
      </c>
      <c r="M2430">
        <v>864</v>
      </c>
      <c r="N2430">
        <v>2323</v>
      </c>
      <c r="O2430" t="s">
        <v>519</v>
      </c>
      <c r="P2430" s="1">
        <v>0.37193280000000001</v>
      </c>
      <c r="S2430" t="s">
        <v>535</v>
      </c>
      <c r="T2430" t="s">
        <v>41</v>
      </c>
      <c r="U2430" t="s">
        <v>27</v>
      </c>
      <c r="V2430">
        <v>3</v>
      </c>
      <c r="W2430">
        <v>2323</v>
      </c>
      <c r="X2430" t="s">
        <v>519</v>
      </c>
      <c r="Y2430" s="1">
        <v>1.2914000000000001E-3</v>
      </c>
      <c r="AB2430" t="s">
        <v>535</v>
      </c>
      <c r="AC2430" t="s">
        <v>41</v>
      </c>
      <c r="AD2430" t="s">
        <v>28</v>
      </c>
      <c r="AF2430">
        <v>1982</v>
      </c>
      <c r="AG2430" t="s">
        <v>519</v>
      </c>
    </row>
    <row r="2431" spans="1:34" x14ac:dyDescent="0.35">
      <c r="A2431" t="s">
        <v>385</v>
      </c>
      <c r="B2431" t="s">
        <v>41</v>
      </c>
      <c r="C2431" t="s">
        <v>32</v>
      </c>
      <c r="D2431">
        <v>8891</v>
      </c>
      <c r="E2431">
        <v>10018</v>
      </c>
      <c r="F2431" t="s">
        <v>132</v>
      </c>
      <c r="G2431" s="1">
        <v>0.88750249999999997</v>
      </c>
      <c r="J2431" t="s">
        <v>535</v>
      </c>
      <c r="K2431" t="s">
        <v>41</v>
      </c>
      <c r="L2431" t="s">
        <v>26</v>
      </c>
      <c r="N2431">
        <v>1250</v>
      </c>
      <c r="O2431" t="s">
        <v>519</v>
      </c>
      <c r="S2431" t="s">
        <v>535</v>
      </c>
      <c r="T2431" t="s">
        <v>41</v>
      </c>
      <c r="U2431" t="s">
        <v>26</v>
      </c>
      <c r="W2431">
        <v>1250</v>
      </c>
      <c r="X2431" t="s">
        <v>519</v>
      </c>
      <c r="AB2431" t="s">
        <v>535</v>
      </c>
      <c r="AC2431" t="s">
        <v>41</v>
      </c>
      <c r="AD2431" t="s">
        <v>27</v>
      </c>
      <c r="AF2431">
        <v>2323</v>
      </c>
      <c r="AG2431" t="s">
        <v>519</v>
      </c>
    </row>
    <row r="2432" spans="1:34" x14ac:dyDescent="0.35">
      <c r="A2432" t="s">
        <v>386</v>
      </c>
      <c r="B2432" t="s">
        <v>41</v>
      </c>
      <c r="C2432" t="s">
        <v>32</v>
      </c>
      <c r="D2432">
        <v>7465</v>
      </c>
      <c r="E2432">
        <v>8002</v>
      </c>
      <c r="F2432" t="s">
        <v>132</v>
      </c>
      <c r="G2432" s="1">
        <v>0.93289180000000005</v>
      </c>
      <c r="J2432" t="s">
        <v>536</v>
      </c>
      <c r="K2432" t="s">
        <v>41</v>
      </c>
      <c r="L2432" t="s">
        <v>28</v>
      </c>
      <c r="M2432">
        <v>281</v>
      </c>
      <c r="N2432">
        <v>312</v>
      </c>
      <c r="O2432" t="s">
        <v>519</v>
      </c>
      <c r="P2432" s="1">
        <v>0.90064100000000002</v>
      </c>
      <c r="S2432" t="s">
        <v>536</v>
      </c>
      <c r="T2432" t="s">
        <v>41</v>
      </c>
      <c r="U2432" t="s">
        <v>32</v>
      </c>
      <c r="V2432">
        <v>721</v>
      </c>
      <c r="W2432">
        <v>847</v>
      </c>
      <c r="X2432" t="s">
        <v>519</v>
      </c>
      <c r="Y2432" s="1">
        <v>0.85123970000000004</v>
      </c>
      <c r="AB2432" t="s">
        <v>536</v>
      </c>
      <c r="AC2432" t="s">
        <v>41</v>
      </c>
      <c r="AD2432" t="s">
        <v>32</v>
      </c>
      <c r="AE2432">
        <v>484</v>
      </c>
      <c r="AF2432">
        <v>847</v>
      </c>
      <c r="AG2432" t="s">
        <v>519</v>
      </c>
      <c r="AH2432" s="1">
        <v>0.57142859999999995</v>
      </c>
    </row>
    <row r="2433" spans="1:34" x14ac:dyDescent="0.35">
      <c r="A2433" t="s">
        <v>387</v>
      </c>
      <c r="B2433" t="s">
        <v>41</v>
      </c>
      <c r="C2433" t="s">
        <v>32</v>
      </c>
      <c r="D2433">
        <v>10165</v>
      </c>
      <c r="E2433">
        <v>10948</v>
      </c>
      <c r="F2433" t="s">
        <v>132</v>
      </c>
      <c r="G2433" s="1">
        <v>0.92848010000000003</v>
      </c>
      <c r="J2433" t="s">
        <v>536</v>
      </c>
      <c r="K2433" t="s">
        <v>41</v>
      </c>
      <c r="L2433" t="s">
        <v>32</v>
      </c>
      <c r="M2433">
        <v>735</v>
      </c>
      <c r="N2433">
        <v>847</v>
      </c>
      <c r="O2433" t="s">
        <v>519</v>
      </c>
      <c r="P2433" s="1">
        <v>0.8677686</v>
      </c>
      <c r="S2433" t="s">
        <v>536</v>
      </c>
      <c r="T2433" t="s">
        <v>41</v>
      </c>
      <c r="U2433" t="s">
        <v>703</v>
      </c>
      <c r="V2433">
        <v>1330</v>
      </c>
      <c r="W2433">
        <v>1985</v>
      </c>
      <c r="X2433" t="s">
        <v>519</v>
      </c>
      <c r="Y2433" s="1">
        <v>0.67002519999999999</v>
      </c>
      <c r="AB2433" t="s">
        <v>536</v>
      </c>
      <c r="AC2433" t="s">
        <v>41</v>
      </c>
      <c r="AD2433" t="s">
        <v>703</v>
      </c>
      <c r="AE2433">
        <v>145</v>
      </c>
      <c r="AF2433">
        <v>1985</v>
      </c>
      <c r="AG2433" t="s">
        <v>519</v>
      </c>
      <c r="AH2433" s="1">
        <v>7.3047899999999999E-2</v>
      </c>
    </row>
    <row r="2434" spans="1:34" x14ac:dyDescent="0.35">
      <c r="A2434" t="s">
        <v>388</v>
      </c>
      <c r="B2434" t="s">
        <v>70</v>
      </c>
      <c r="C2434" t="s">
        <v>32</v>
      </c>
      <c r="D2434">
        <v>2709</v>
      </c>
      <c r="E2434">
        <v>2909</v>
      </c>
      <c r="F2434" t="s">
        <v>132</v>
      </c>
      <c r="G2434" s="1">
        <v>0.93124779999999996</v>
      </c>
      <c r="J2434" t="s">
        <v>536</v>
      </c>
      <c r="K2434" t="s">
        <v>41</v>
      </c>
      <c r="L2434" t="s">
        <v>703</v>
      </c>
      <c r="M2434">
        <v>1721</v>
      </c>
      <c r="N2434">
        <v>1985</v>
      </c>
      <c r="O2434" t="s">
        <v>519</v>
      </c>
      <c r="P2434" s="1">
        <v>0.86700250000000001</v>
      </c>
      <c r="S2434" t="s">
        <v>536</v>
      </c>
      <c r="T2434" t="s">
        <v>41</v>
      </c>
      <c r="U2434" t="s">
        <v>28</v>
      </c>
      <c r="V2434">
        <v>91</v>
      </c>
      <c r="W2434">
        <v>312</v>
      </c>
      <c r="X2434" t="s">
        <v>519</v>
      </c>
      <c r="Y2434" s="1">
        <v>0.2916667</v>
      </c>
      <c r="AB2434" t="s">
        <v>536</v>
      </c>
      <c r="AC2434" t="s">
        <v>41</v>
      </c>
      <c r="AD2434" t="s">
        <v>26</v>
      </c>
      <c r="AF2434">
        <v>139</v>
      </c>
      <c r="AG2434" t="s">
        <v>519</v>
      </c>
    </row>
    <row r="2435" spans="1:34" x14ac:dyDescent="0.35">
      <c r="A2435" t="s">
        <v>389</v>
      </c>
      <c r="B2435" t="s">
        <v>70</v>
      </c>
      <c r="C2435" t="s">
        <v>32</v>
      </c>
      <c r="D2435">
        <v>4599</v>
      </c>
      <c r="E2435">
        <v>4976</v>
      </c>
      <c r="F2435" t="s">
        <v>132</v>
      </c>
      <c r="G2435" s="1">
        <v>0.92423639999999996</v>
      </c>
      <c r="J2435" t="s">
        <v>536</v>
      </c>
      <c r="K2435" t="s">
        <v>41</v>
      </c>
      <c r="L2435" t="s">
        <v>27</v>
      </c>
      <c r="M2435">
        <v>223</v>
      </c>
      <c r="N2435">
        <v>327</v>
      </c>
      <c r="O2435" t="s">
        <v>519</v>
      </c>
      <c r="P2435" s="1">
        <v>0.68195720000000004</v>
      </c>
      <c r="S2435" t="s">
        <v>536</v>
      </c>
      <c r="T2435" t="s">
        <v>41</v>
      </c>
      <c r="U2435" t="s">
        <v>26</v>
      </c>
      <c r="W2435">
        <v>139</v>
      </c>
      <c r="X2435" t="s">
        <v>519</v>
      </c>
      <c r="AB2435" t="s">
        <v>536</v>
      </c>
      <c r="AC2435" t="s">
        <v>41</v>
      </c>
      <c r="AD2435" t="s">
        <v>28</v>
      </c>
      <c r="AF2435">
        <v>312</v>
      </c>
      <c r="AG2435" t="s">
        <v>519</v>
      </c>
    </row>
    <row r="2436" spans="1:34" x14ac:dyDescent="0.35">
      <c r="A2436" t="s">
        <v>390</v>
      </c>
      <c r="B2436" t="s">
        <v>57</v>
      </c>
      <c r="C2436" t="s">
        <v>32</v>
      </c>
      <c r="D2436">
        <v>4946</v>
      </c>
      <c r="E2436">
        <v>5402</v>
      </c>
      <c r="F2436" t="s">
        <v>132</v>
      </c>
      <c r="G2436" s="1">
        <v>0.91558680000000003</v>
      </c>
      <c r="J2436" t="s">
        <v>536</v>
      </c>
      <c r="K2436" t="s">
        <v>41</v>
      </c>
      <c r="L2436" t="s">
        <v>26</v>
      </c>
      <c r="M2436">
        <v>1</v>
      </c>
      <c r="N2436">
        <v>139</v>
      </c>
      <c r="O2436" t="s">
        <v>519</v>
      </c>
      <c r="P2436" s="1">
        <v>7.1942000000000004E-3</v>
      </c>
      <c r="S2436" t="s">
        <v>536</v>
      </c>
      <c r="T2436" t="s">
        <v>41</v>
      </c>
      <c r="U2436" t="s">
        <v>27</v>
      </c>
      <c r="W2436">
        <v>327</v>
      </c>
      <c r="X2436" t="s">
        <v>519</v>
      </c>
      <c r="AB2436" t="s">
        <v>536</v>
      </c>
      <c r="AC2436" t="s">
        <v>41</v>
      </c>
      <c r="AD2436" t="s">
        <v>27</v>
      </c>
      <c r="AF2436">
        <v>327</v>
      </c>
      <c r="AG2436" t="s">
        <v>519</v>
      </c>
    </row>
    <row r="2437" spans="1:34" x14ac:dyDescent="0.35">
      <c r="A2437" t="s">
        <v>391</v>
      </c>
      <c r="B2437" t="s">
        <v>57</v>
      </c>
      <c r="C2437" t="s">
        <v>32</v>
      </c>
      <c r="D2437">
        <v>5606</v>
      </c>
      <c r="E2437">
        <v>5951</v>
      </c>
      <c r="F2437" t="s">
        <v>132</v>
      </c>
      <c r="G2437" s="1">
        <v>0.94202660000000005</v>
      </c>
      <c r="J2437" t="s">
        <v>537</v>
      </c>
      <c r="K2437" t="s">
        <v>41</v>
      </c>
      <c r="L2437" t="s">
        <v>32</v>
      </c>
      <c r="M2437">
        <v>5662</v>
      </c>
      <c r="N2437">
        <v>6232</v>
      </c>
      <c r="O2437" t="s">
        <v>132</v>
      </c>
      <c r="P2437" s="1">
        <v>0.90853660000000003</v>
      </c>
      <c r="S2437" t="s">
        <v>537</v>
      </c>
      <c r="T2437" t="s">
        <v>41</v>
      </c>
      <c r="U2437" t="s">
        <v>32</v>
      </c>
      <c r="V2437">
        <v>5106</v>
      </c>
      <c r="W2437">
        <v>6232</v>
      </c>
      <c r="X2437" t="s">
        <v>132</v>
      </c>
      <c r="Y2437" s="1">
        <v>0.81931969999999998</v>
      </c>
      <c r="AB2437" t="s">
        <v>537</v>
      </c>
      <c r="AC2437" t="s">
        <v>41</v>
      </c>
      <c r="AD2437" t="s">
        <v>32</v>
      </c>
      <c r="AE2437">
        <v>3023</v>
      </c>
      <c r="AF2437">
        <v>6232</v>
      </c>
      <c r="AG2437" t="s">
        <v>132</v>
      </c>
      <c r="AH2437" s="1">
        <v>0.48507699999999998</v>
      </c>
    </row>
    <row r="2438" spans="1:34" x14ac:dyDescent="0.35">
      <c r="A2438" t="s">
        <v>392</v>
      </c>
      <c r="B2438" t="s">
        <v>70</v>
      </c>
      <c r="C2438" t="s">
        <v>32</v>
      </c>
      <c r="D2438">
        <v>8030</v>
      </c>
      <c r="E2438">
        <v>8497</v>
      </c>
      <c r="F2438" t="s">
        <v>42</v>
      </c>
      <c r="G2438" s="1">
        <v>0.94503950000000003</v>
      </c>
      <c r="J2438" t="s">
        <v>537</v>
      </c>
      <c r="K2438" t="s">
        <v>41</v>
      </c>
      <c r="L2438" t="s">
        <v>703</v>
      </c>
      <c r="M2438">
        <v>7326</v>
      </c>
      <c r="N2438">
        <v>9369</v>
      </c>
      <c r="O2438" t="s">
        <v>132</v>
      </c>
      <c r="P2438" s="1">
        <v>0.78194050000000004</v>
      </c>
      <c r="S2438" t="s">
        <v>537</v>
      </c>
      <c r="T2438" t="s">
        <v>41</v>
      </c>
      <c r="U2438" t="s">
        <v>703</v>
      </c>
      <c r="V2438">
        <v>4350</v>
      </c>
      <c r="W2438">
        <v>9369</v>
      </c>
      <c r="X2438" t="s">
        <v>132</v>
      </c>
      <c r="Y2438" s="1">
        <v>0.46429710000000002</v>
      </c>
      <c r="AB2438" t="s">
        <v>537</v>
      </c>
      <c r="AC2438" t="s">
        <v>41</v>
      </c>
      <c r="AD2438" t="s">
        <v>703</v>
      </c>
      <c r="AE2438">
        <v>448</v>
      </c>
      <c r="AF2438">
        <v>9369</v>
      </c>
      <c r="AG2438" t="s">
        <v>132</v>
      </c>
      <c r="AH2438" s="1">
        <v>4.78173E-2</v>
      </c>
    </row>
    <row r="2439" spans="1:34" x14ac:dyDescent="0.35">
      <c r="A2439" t="s">
        <v>393</v>
      </c>
      <c r="B2439" t="s">
        <v>70</v>
      </c>
      <c r="C2439" t="s">
        <v>32</v>
      </c>
      <c r="D2439">
        <v>10186</v>
      </c>
      <c r="E2439">
        <v>11153</v>
      </c>
      <c r="F2439" t="s">
        <v>132</v>
      </c>
      <c r="G2439" s="1">
        <v>0.91329689999999997</v>
      </c>
      <c r="J2439" t="s">
        <v>537</v>
      </c>
      <c r="K2439" t="s">
        <v>41</v>
      </c>
      <c r="L2439" t="s">
        <v>28</v>
      </c>
      <c r="M2439">
        <v>825</v>
      </c>
      <c r="N2439">
        <v>1099</v>
      </c>
      <c r="O2439" t="s">
        <v>132</v>
      </c>
      <c r="P2439" s="1">
        <v>0.75068239999999997</v>
      </c>
      <c r="S2439" t="s">
        <v>537</v>
      </c>
      <c r="T2439" t="s">
        <v>41</v>
      </c>
      <c r="U2439" t="s">
        <v>28</v>
      </c>
      <c r="V2439">
        <v>195</v>
      </c>
      <c r="W2439">
        <v>1099</v>
      </c>
      <c r="X2439" t="s">
        <v>132</v>
      </c>
      <c r="Y2439" s="1">
        <v>0.17743400000000001</v>
      </c>
      <c r="AB2439" t="s">
        <v>537</v>
      </c>
      <c r="AC2439" t="s">
        <v>41</v>
      </c>
      <c r="AD2439" t="s">
        <v>26</v>
      </c>
      <c r="AF2439">
        <v>677</v>
      </c>
      <c r="AG2439" t="s">
        <v>132</v>
      </c>
    </row>
    <row r="2440" spans="1:34" x14ac:dyDescent="0.35">
      <c r="A2440" t="s">
        <v>394</v>
      </c>
      <c r="B2440" t="s">
        <v>70</v>
      </c>
      <c r="C2440" t="s">
        <v>32</v>
      </c>
      <c r="D2440">
        <v>8803</v>
      </c>
      <c r="E2440">
        <v>9513</v>
      </c>
      <c r="F2440" t="s">
        <v>132</v>
      </c>
      <c r="G2440" s="1">
        <v>0.92536529999999995</v>
      </c>
      <c r="J2440" t="s">
        <v>537</v>
      </c>
      <c r="K2440" t="s">
        <v>41</v>
      </c>
      <c r="L2440" t="s">
        <v>27</v>
      </c>
      <c r="M2440">
        <v>484</v>
      </c>
      <c r="N2440">
        <v>1115</v>
      </c>
      <c r="O2440" t="s">
        <v>132</v>
      </c>
      <c r="P2440" s="1">
        <v>0.43408069999999999</v>
      </c>
      <c r="S2440" t="s">
        <v>537</v>
      </c>
      <c r="T2440" t="s">
        <v>41</v>
      </c>
      <c r="U2440" t="s">
        <v>26</v>
      </c>
      <c r="W2440">
        <v>677</v>
      </c>
      <c r="X2440" t="s">
        <v>132</v>
      </c>
      <c r="AB2440" t="s">
        <v>537</v>
      </c>
      <c r="AC2440" t="s">
        <v>41</v>
      </c>
      <c r="AD2440" t="s">
        <v>28</v>
      </c>
      <c r="AF2440">
        <v>1099</v>
      </c>
      <c r="AG2440" t="s">
        <v>132</v>
      </c>
    </row>
    <row r="2441" spans="1:34" x14ac:dyDescent="0.35">
      <c r="A2441" t="s">
        <v>395</v>
      </c>
      <c r="B2441" t="s">
        <v>41</v>
      </c>
      <c r="C2441" t="s">
        <v>32</v>
      </c>
      <c r="D2441">
        <v>11861</v>
      </c>
      <c r="E2441">
        <v>13289</v>
      </c>
      <c r="F2441" t="s">
        <v>143</v>
      </c>
      <c r="G2441" s="1">
        <v>0.89254270000000002</v>
      </c>
      <c r="J2441" t="s">
        <v>537</v>
      </c>
      <c r="K2441" t="s">
        <v>41</v>
      </c>
      <c r="L2441" t="s">
        <v>26</v>
      </c>
      <c r="M2441">
        <v>1</v>
      </c>
      <c r="N2441">
        <v>677</v>
      </c>
      <c r="O2441" t="s">
        <v>132</v>
      </c>
      <c r="P2441" s="1">
        <v>1.4771000000000001E-3</v>
      </c>
      <c r="S2441" t="s">
        <v>537</v>
      </c>
      <c r="T2441" t="s">
        <v>41</v>
      </c>
      <c r="U2441" t="s">
        <v>27</v>
      </c>
      <c r="W2441">
        <v>1115</v>
      </c>
      <c r="X2441" t="s">
        <v>132</v>
      </c>
      <c r="AB2441" t="s">
        <v>537</v>
      </c>
      <c r="AC2441" t="s">
        <v>41</v>
      </c>
      <c r="AD2441" t="s">
        <v>27</v>
      </c>
      <c r="AF2441">
        <v>1115</v>
      </c>
      <c r="AG2441" t="s">
        <v>132</v>
      </c>
    </row>
    <row r="2442" spans="1:34" x14ac:dyDescent="0.35">
      <c r="A2442" t="s">
        <v>396</v>
      </c>
      <c r="B2442" t="s">
        <v>41</v>
      </c>
      <c r="C2442" t="s">
        <v>32</v>
      </c>
      <c r="D2442">
        <v>19781</v>
      </c>
      <c r="E2442">
        <v>22468</v>
      </c>
      <c r="F2442" t="s">
        <v>143</v>
      </c>
      <c r="G2442" s="1">
        <v>0.88040770000000002</v>
      </c>
      <c r="J2442" t="s">
        <v>538</v>
      </c>
      <c r="K2442" t="s">
        <v>41</v>
      </c>
      <c r="L2442" t="s">
        <v>32</v>
      </c>
      <c r="M2442">
        <v>5839</v>
      </c>
      <c r="N2442">
        <v>6080</v>
      </c>
      <c r="O2442" t="s">
        <v>132</v>
      </c>
      <c r="P2442" s="1">
        <v>0.96036180000000004</v>
      </c>
      <c r="S2442" t="s">
        <v>538</v>
      </c>
      <c r="T2442" t="s">
        <v>41</v>
      </c>
      <c r="U2442" t="s">
        <v>32</v>
      </c>
      <c r="V2442">
        <v>5280</v>
      </c>
      <c r="W2442">
        <v>6080</v>
      </c>
      <c r="X2442" t="s">
        <v>132</v>
      </c>
      <c r="Y2442" s="1">
        <v>0.86842109999999995</v>
      </c>
      <c r="AB2442" t="s">
        <v>538</v>
      </c>
      <c r="AC2442" t="s">
        <v>41</v>
      </c>
      <c r="AD2442" t="s">
        <v>32</v>
      </c>
      <c r="AE2442">
        <v>3154</v>
      </c>
      <c r="AF2442">
        <v>6080</v>
      </c>
      <c r="AG2442" t="s">
        <v>132</v>
      </c>
      <c r="AH2442" s="1">
        <v>0.51875000000000004</v>
      </c>
    </row>
    <row r="2443" spans="1:34" x14ac:dyDescent="0.35">
      <c r="A2443" t="s">
        <v>397</v>
      </c>
      <c r="B2443" t="s">
        <v>41</v>
      </c>
      <c r="C2443" t="s">
        <v>32</v>
      </c>
      <c r="D2443">
        <v>4338</v>
      </c>
      <c r="E2443">
        <v>4947</v>
      </c>
      <c r="F2443" t="s">
        <v>132</v>
      </c>
      <c r="G2443" s="1">
        <v>0.87689510000000004</v>
      </c>
      <c r="J2443" t="s">
        <v>538</v>
      </c>
      <c r="K2443" t="s">
        <v>41</v>
      </c>
      <c r="L2443" t="s">
        <v>28</v>
      </c>
      <c r="M2443">
        <v>861</v>
      </c>
      <c r="N2443">
        <v>1095</v>
      </c>
      <c r="O2443" t="s">
        <v>132</v>
      </c>
      <c r="P2443" s="1">
        <v>0.78630140000000004</v>
      </c>
      <c r="S2443" t="s">
        <v>538</v>
      </c>
      <c r="T2443" t="s">
        <v>41</v>
      </c>
      <c r="U2443" t="s">
        <v>703</v>
      </c>
      <c r="V2443">
        <v>4299</v>
      </c>
      <c r="W2443">
        <v>9356</v>
      </c>
      <c r="X2443" t="s">
        <v>132</v>
      </c>
      <c r="Y2443" s="1">
        <v>0.45949119999999999</v>
      </c>
      <c r="AB2443" t="s">
        <v>538</v>
      </c>
      <c r="AC2443" t="s">
        <v>41</v>
      </c>
      <c r="AD2443" t="s">
        <v>703</v>
      </c>
      <c r="AE2443">
        <v>367</v>
      </c>
      <c r="AF2443">
        <v>9356</v>
      </c>
      <c r="AG2443" t="s">
        <v>132</v>
      </c>
      <c r="AH2443" s="1">
        <v>3.9226200000000003E-2</v>
      </c>
    </row>
    <row r="2444" spans="1:34" x14ac:dyDescent="0.35">
      <c r="A2444" t="s">
        <v>398</v>
      </c>
      <c r="B2444" t="s">
        <v>41</v>
      </c>
      <c r="C2444" t="s">
        <v>32</v>
      </c>
      <c r="D2444">
        <v>9708</v>
      </c>
      <c r="E2444">
        <v>11508</v>
      </c>
      <c r="F2444" t="s">
        <v>143</v>
      </c>
      <c r="G2444" s="1">
        <v>0.84358699999999998</v>
      </c>
      <c r="J2444" t="s">
        <v>538</v>
      </c>
      <c r="K2444" t="s">
        <v>41</v>
      </c>
      <c r="L2444" t="s">
        <v>703</v>
      </c>
      <c r="M2444">
        <v>7349</v>
      </c>
      <c r="N2444">
        <v>9356</v>
      </c>
      <c r="O2444" t="s">
        <v>132</v>
      </c>
      <c r="P2444" s="1">
        <v>0.78548530000000005</v>
      </c>
      <c r="S2444" t="s">
        <v>538</v>
      </c>
      <c r="T2444" t="s">
        <v>41</v>
      </c>
      <c r="U2444" t="s">
        <v>28</v>
      </c>
      <c r="V2444">
        <v>169</v>
      </c>
      <c r="W2444">
        <v>1095</v>
      </c>
      <c r="X2444" t="s">
        <v>132</v>
      </c>
      <c r="Y2444" s="1">
        <v>0.1543379</v>
      </c>
      <c r="AB2444" t="s">
        <v>538</v>
      </c>
      <c r="AC2444" t="s">
        <v>41</v>
      </c>
      <c r="AD2444" t="s">
        <v>26</v>
      </c>
      <c r="AF2444">
        <v>670</v>
      </c>
      <c r="AG2444" t="s">
        <v>132</v>
      </c>
    </row>
    <row r="2445" spans="1:34" x14ac:dyDescent="0.35">
      <c r="A2445" t="s">
        <v>399</v>
      </c>
      <c r="B2445" t="s">
        <v>41</v>
      </c>
      <c r="C2445" t="s">
        <v>32</v>
      </c>
      <c r="D2445">
        <v>20570</v>
      </c>
      <c r="E2445">
        <v>22970</v>
      </c>
      <c r="F2445" t="s">
        <v>143</v>
      </c>
      <c r="G2445" s="1">
        <v>0.89551590000000003</v>
      </c>
      <c r="J2445" t="s">
        <v>538</v>
      </c>
      <c r="K2445" t="s">
        <v>41</v>
      </c>
      <c r="L2445" t="s">
        <v>27</v>
      </c>
      <c r="M2445">
        <v>476</v>
      </c>
      <c r="N2445">
        <v>1171</v>
      </c>
      <c r="O2445" t="s">
        <v>132</v>
      </c>
      <c r="P2445" s="1">
        <v>0.40649020000000002</v>
      </c>
      <c r="S2445" t="s">
        <v>538</v>
      </c>
      <c r="T2445" t="s">
        <v>41</v>
      </c>
      <c r="U2445" t="s">
        <v>26</v>
      </c>
      <c r="W2445">
        <v>670</v>
      </c>
      <c r="X2445" t="s">
        <v>132</v>
      </c>
      <c r="AB2445" t="s">
        <v>538</v>
      </c>
      <c r="AC2445" t="s">
        <v>41</v>
      </c>
      <c r="AD2445" t="s">
        <v>28</v>
      </c>
      <c r="AF2445">
        <v>1095</v>
      </c>
      <c r="AG2445" t="s">
        <v>132</v>
      </c>
    </row>
    <row r="2446" spans="1:34" x14ac:dyDescent="0.35">
      <c r="A2446" t="s">
        <v>400</v>
      </c>
      <c r="B2446" t="s">
        <v>41</v>
      </c>
      <c r="C2446" t="s">
        <v>32</v>
      </c>
      <c r="D2446">
        <v>18085</v>
      </c>
      <c r="E2446">
        <v>20402</v>
      </c>
      <c r="F2446" t="s">
        <v>132</v>
      </c>
      <c r="G2446" s="1">
        <v>0.88643269999999996</v>
      </c>
      <c r="J2446" t="s">
        <v>538</v>
      </c>
      <c r="K2446" t="s">
        <v>41</v>
      </c>
      <c r="L2446" t="s">
        <v>26</v>
      </c>
      <c r="N2446">
        <v>670</v>
      </c>
      <c r="O2446" t="s">
        <v>132</v>
      </c>
      <c r="S2446" t="s">
        <v>538</v>
      </c>
      <c r="T2446" t="s">
        <v>41</v>
      </c>
      <c r="U2446" t="s">
        <v>27</v>
      </c>
      <c r="W2446">
        <v>1171</v>
      </c>
      <c r="X2446" t="s">
        <v>132</v>
      </c>
      <c r="AB2446" t="s">
        <v>538</v>
      </c>
      <c r="AC2446" t="s">
        <v>41</v>
      </c>
      <c r="AD2446" t="s">
        <v>27</v>
      </c>
      <c r="AF2446">
        <v>1171</v>
      </c>
      <c r="AG2446" t="s">
        <v>132</v>
      </c>
    </row>
    <row r="2447" spans="1:34" x14ac:dyDescent="0.35">
      <c r="A2447" t="s">
        <v>401</v>
      </c>
      <c r="B2447" t="s">
        <v>41</v>
      </c>
      <c r="C2447" t="s">
        <v>32</v>
      </c>
      <c r="D2447">
        <v>6779</v>
      </c>
      <c r="E2447">
        <v>8182</v>
      </c>
      <c r="F2447" t="s">
        <v>143</v>
      </c>
      <c r="G2447" s="1">
        <v>0.82852599999999998</v>
      </c>
      <c r="J2447" t="s">
        <v>539</v>
      </c>
      <c r="K2447" t="s">
        <v>41</v>
      </c>
      <c r="L2447" t="s">
        <v>32</v>
      </c>
      <c r="M2447">
        <v>3665</v>
      </c>
      <c r="N2447">
        <v>3836</v>
      </c>
      <c r="O2447" t="s">
        <v>132</v>
      </c>
      <c r="P2447" s="1">
        <v>0.95542229999999995</v>
      </c>
      <c r="S2447" t="s">
        <v>539</v>
      </c>
      <c r="T2447" t="s">
        <v>41</v>
      </c>
      <c r="U2447" t="s">
        <v>32</v>
      </c>
      <c r="V2447">
        <v>3244</v>
      </c>
      <c r="W2447">
        <v>3836</v>
      </c>
      <c r="X2447" t="s">
        <v>132</v>
      </c>
      <c r="Y2447" s="1">
        <v>0.84567250000000005</v>
      </c>
      <c r="AB2447" t="s">
        <v>539</v>
      </c>
      <c r="AC2447" t="s">
        <v>41</v>
      </c>
      <c r="AD2447" t="s">
        <v>32</v>
      </c>
      <c r="AE2447">
        <v>1903</v>
      </c>
      <c r="AF2447">
        <v>3836</v>
      </c>
      <c r="AG2447" t="s">
        <v>132</v>
      </c>
      <c r="AH2447" s="1">
        <v>0.49608970000000002</v>
      </c>
    </row>
    <row r="2448" spans="1:34" x14ac:dyDescent="0.35">
      <c r="A2448" t="s">
        <v>402</v>
      </c>
      <c r="B2448" t="s">
        <v>41</v>
      </c>
      <c r="C2448" t="s">
        <v>32</v>
      </c>
      <c r="D2448">
        <v>5382</v>
      </c>
      <c r="E2448">
        <v>5857</v>
      </c>
      <c r="F2448" t="s">
        <v>143</v>
      </c>
      <c r="G2448" s="1">
        <v>0.91890050000000001</v>
      </c>
      <c r="J2448" t="s">
        <v>539</v>
      </c>
      <c r="K2448" t="s">
        <v>41</v>
      </c>
      <c r="L2448" t="s">
        <v>703</v>
      </c>
      <c r="M2448">
        <v>3765</v>
      </c>
      <c r="N2448">
        <v>4992</v>
      </c>
      <c r="O2448" t="s">
        <v>132</v>
      </c>
      <c r="P2448" s="1">
        <v>0.75420670000000001</v>
      </c>
      <c r="S2448" t="s">
        <v>539</v>
      </c>
      <c r="T2448" t="s">
        <v>41</v>
      </c>
      <c r="U2448" t="s">
        <v>703</v>
      </c>
      <c r="V2448">
        <v>1979</v>
      </c>
      <c r="W2448">
        <v>4992</v>
      </c>
      <c r="X2448" t="s">
        <v>132</v>
      </c>
      <c r="Y2448" s="1">
        <v>0.39643430000000002</v>
      </c>
      <c r="AB2448" t="s">
        <v>539</v>
      </c>
      <c r="AC2448" t="s">
        <v>41</v>
      </c>
      <c r="AD2448" t="s">
        <v>703</v>
      </c>
      <c r="AE2448">
        <v>240</v>
      </c>
      <c r="AF2448">
        <v>4992</v>
      </c>
      <c r="AG2448" t="s">
        <v>132</v>
      </c>
      <c r="AH2448" s="1">
        <v>4.8076899999999999E-2</v>
      </c>
    </row>
    <row r="2449" spans="1:34" x14ac:dyDescent="0.35">
      <c r="A2449" t="s">
        <v>403</v>
      </c>
      <c r="B2449" t="s">
        <v>41</v>
      </c>
      <c r="C2449" t="s">
        <v>32</v>
      </c>
      <c r="D2449">
        <v>13046</v>
      </c>
      <c r="E2449">
        <v>14541</v>
      </c>
      <c r="F2449" t="s">
        <v>143</v>
      </c>
      <c r="G2449" s="1">
        <v>0.89718730000000002</v>
      </c>
      <c r="J2449" t="s">
        <v>539</v>
      </c>
      <c r="K2449" t="s">
        <v>41</v>
      </c>
      <c r="L2449" t="s">
        <v>28</v>
      </c>
      <c r="M2449">
        <v>394</v>
      </c>
      <c r="N2449">
        <v>532</v>
      </c>
      <c r="O2449" t="s">
        <v>132</v>
      </c>
      <c r="P2449" s="1">
        <v>0.74060150000000002</v>
      </c>
      <c r="S2449" t="s">
        <v>539</v>
      </c>
      <c r="T2449" t="s">
        <v>41</v>
      </c>
      <c r="U2449" t="s">
        <v>28</v>
      </c>
      <c r="V2449">
        <v>58</v>
      </c>
      <c r="W2449">
        <v>532</v>
      </c>
      <c r="X2449" t="s">
        <v>132</v>
      </c>
      <c r="Y2449" s="1">
        <v>0.1090226</v>
      </c>
      <c r="AB2449" t="s">
        <v>539</v>
      </c>
      <c r="AC2449" t="s">
        <v>41</v>
      </c>
      <c r="AD2449" t="s">
        <v>28</v>
      </c>
      <c r="AE2449">
        <v>2</v>
      </c>
      <c r="AF2449">
        <v>532</v>
      </c>
      <c r="AG2449" t="s">
        <v>132</v>
      </c>
      <c r="AH2449" s="1">
        <v>3.7594E-3</v>
      </c>
    </row>
    <row r="2450" spans="1:34" x14ac:dyDescent="0.35">
      <c r="A2450" t="s">
        <v>404</v>
      </c>
      <c r="B2450" t="s">
        <v>41</v>
      </c>
      <c r="C2450" t="s">
        <v>32</v>
      </c>
      <c r="D2450">
        <v>19837</v>
      </c>
      <c r="E2450">
        <v>21762</v>
      </c>
      <c r="F2450" t="s">
        <v>143</v>
      </c>
      <c r="G2450" s="1">
        <v>0.91154310000000005</v>
      </c>
      <c r="J2450" t="s">
        <v>539</v>
      </c>
      <c r="K2450" t="s">
        <v>41</v>
      </c>
      <c r="L2450" t="s">
        <v>27</v>
      </c>
      <c r="M2450">
        <v>155</v>
      </c>
      <c r="N2450">
        <v>607</v>
      </c>
      <c r="O2450" t="s">
        <v>132</v>
      </c>
      <c r="P2450" s="1">
        <v>0.25535419999999998</v>
      </c>
      <c r="S2450" t="s">
        <v>539</v>
      </c>
      <c r="T2450" t="s">
        <v>41</v>
      </c>
      <c r="U2450" t="s">
        <v>26</v>
      </c>
      <c r="W2450">
        <v>402</v>
      </c>
      <c r="X2450" t="s">
        <v>132</v>
      </c>
      <c r="AB2450" t="s">
        <v>539</v>
      </c>
      <c r="AC2450" t="s">
        <v>41</v>
      </c>
      <c r="AD2450" t="s">
        <v>26</v>
      </c>
      <c r="AF2450">
        <v>402</v>
      </c>
      <c r="AG2450" t="s">
        <v>132</v>
      </c>
    </row>
    <row r="2451" spans="1:34" x14ac:dyDescent="0.35">
      <c r="A2451" t="s">
        <v>405</v>
      </c>
      <c r="B2451" t="s">
        <v>41</v>
      </c>
      <c r="C2451" t="s">
        <v>32</v>
      </c>
      <c r="D2451">
        <v>11743</v>
      </c>
      <c r="E2451">
        <v>12752</v>
      </c>
      <c r="F2451" t="s">
        <v>143</v>
      </c>
      <c r="G2451" s="1">
        <v>0.92087509999999995</v>
      </c>
      <c r="J2451" t="s">
        <v>539</v>
      </c>
      <c r="K2451" t="s">
        <v>41</v>
      </c>
      <c r="L2451" t="s">
        <v>26</v>
      </c>
      <c r="N2451">
        <v>402</v>
      </c>
      <c r="O2451" t="s">
        <v>132</v>
      </c>
      <c r="S2451" t="s">
        <v>539</v>
      </c>
      <c r="T2451" t="s">
        <v>41</v>
      </c>
      <c r="U2451" t="s">
        <v>27</v>
      </c>
      <c r="W2451">
        <v>607</v>
      </c>
      <c r="X2451" t="s">
        <v>132</v>
      </c>
      <c r="AB2451" t="s">
        <v>539</v>
      </c>
      <c r="AC2451" t="s">
        <v>41</v>
      </c>
      <c r="AD2451" t="s">
        <v>27</v>
      </c>
      <c r="AF2451">
        <v>607</v>
      </c>
      <c r="AG2451" t="s">
        <v>132</v>
      </c>
    </row>
    <row r="2452" spans="1:34" x14ac:dyDescent="0.35">
      <c r="A2452" t="s">
        <v>406</v>
      </c>
      <c r="B2452" t="s">
        <v>41</v>
      </c>
      <c r="C2452" t="s">
        <v>32</v>
      </c>
      <c r="D2452">
        <v>14734</v>
      </c>
      <c r="E2452">
        <v>16387</v>
      </c>
      <c r="F2452" t="s">
        <v>143</v>
      </c>
      <c r="G2452" s="1">
        <v>0.89912740000000002</v>
      </c>
      <c r="J2452" t="s">
        <v>540</v>
      </c>
      <c r="K2452" t="s">
        <v>41</v>
      </c>
      <c r="L2452" t="s">
        <v>32</v>
      </c>
      <c r="M2452">
        <v>4617</v>
      </c>
      <c r="N2452">
        <v>5258</v>
      </c>
      <c r="O2452" t="s">
        <v>519</v>
      </c>
      <c r="P2452" s="1">
        <v>0.8780905</v>
      </c>
      <c r="S2452" t="s">
        <v>540</v>
      </c>
      <c r="T2452" t="s">
        <v>41</v>
      </c>
      <c r="U2452" t="s">
        <v>32</v>
      </c>
      <c r="V2452">
        <v>4107</v>
      </c>
      <c r="W2452">
        <v>5258</v>
      </c>
      <c r="X2452" t="s">
        <v>519</v>
      </c>
      <c r="Y2452" s="1">
        <v>0.7810954</v>
      </c>
      <c r="AB2452" t="s">
        <v>540</v>
      </c>
      <c r="AC2452" t="s">
        <v>41</v>
      </c>
      <c r="AD2452" t="s">
        <v>32</v>
      </c>
      <c r="AE2452">
        <v>2475</v>
      </c>
      <c r="AF2452">
        <v>5258</v>
      </c>
      <c r="AG2452" t="s">
        <v>519</v>
      </c>
      <c r="AH2452" s="1">
        <v>0.4707113</v>
      </c>
    </row>
    <row r="2453" spans="1:34" x14ac:dyDescent="0.35">
      <c r="A2453" t="s">
        <v>407</v>
      </c>
      <c r="B2453" t="s">
        <v>41</v>
      </c>
      <c r="C2453" t="s">
        <v>32</v>
      </c>
      <c r="D2453">
        <v>11404</v>
      </c>
      <c r="E2453">
        <v>12688</v>
      </c>
      <c r="F2453" t="s">
        <v>143</v>
      </c>
      <c r="G2453" s="1">
        <v>0.89880199999999999</v>
      </c>
      <c r="J2453" t="s">
        <v>540</v>
      </c>
      <c r="K2453" t="s">
        <v>41</v>
      </c>
      <c r="L2453" t="s">
        <v>703</v>
      </c>
      <c r="M2453">
        <v>5431</v>
      </c>
      <c r="N2453">
        <v>7327</v>
      </c>
      <c r="O2453" t="s">
        <v>519</v>
      </c>
      <c r="P2453" s="1">
        <v>0.74123110000000003</v>
      </c>
      <c r="S2453" t="s">
        <v>540</v>
      </c>
      <c r="T2453" t="s">
        <v>41</v>
      </c>
      <c r="U2453" t="s">
        <v>703</v>
      </c>
      <c r="V2453">
        <v>3195</v>
      </c>
      <c r="W2453">
        <v>7327</v>
      </c>
      <c r="X2453" t="s">
        <v>519</v>
      </c>
      <c r="Y2453" s="1">
        <v>0.43605840000000001</v>
      </c>
      <c r="AB2453" t="s">
        <v>540</v>
      </c>
      <c r="AC2453" t="s">
        <v>41</v>
      </c>
      <c r="AD2453" t="s">
        <v>703</v>
      </c>
      <c r="AE2453">
        <v>355</v>
      </c>
      <c r="AF2453">
        <v>7327</v>
      </c>
      <c r="AG2453" t="s">
        <v>519</v>
      </c>
      <c r="AH2453" s="1">
        <v>4.8450899999999998E-2</v>
      </c>
    </row>
    <row r="2454" spans="1:34" x14ac:dyDescent="0.35">
      <c r="A2454" t="s">
        <v>408</v>
      </c>
      <c r="B2454" t="s">
        <v>41</v>
      </c>
      <c r="C2454" t="s">
        <v>32</v>
      </c>
      <c r="D2454">
        <v>3463</v>
      </c>
      <c r="E2454">
        <v>3984</v>
      </c>
      <c r="F2454" t="s">
        <v>143</v>
      </c>
      <c r="G2454" s="1">
        <v>0.86922690000000002</v>
      </c>
      <c r="J2454" t="s">
        <v>540</v>
      </c>
      <c r="K2454" t="s">
        <v>41</v>
      </c>
      <c r="L2454" t="s">
        <v>28</v>
      </c>
      <c r="M2454">
        <v>601</v>
      </c>
      <c r="N2454">
        <v>839</v>
      </c>
      <c r="O2454" t="s">
        <v>519</v>
      </c>
      <c r="P2454" s="1">
        <v>0.71632899999999999</v>
      </c>
      <c r="S2454" t="s">
        <v>540</v>
      </c>
      <c r="T2454" t="s">
        <v>41</v>
      </c>
      <c r="U2454" t="s">
        <v>28</v>
      </c>
      <c r="V2454">
        <v>128</v>
      </c>
      <c r="W2454">
        <v>839</v>
      </c>
      <c r="X2454" t="s">
        <v>519</v>
      </c>
      <c r="Y2454" s="1">
        <v>0.15256259999999999</v>
      </c>
      <c r="AB2454" t="s">
        <v>540</v>
      </c>
      <c r="AC2454" t="s">
        <v>41</v>
      </c>
      <c r="AD2454" t="s">
        <v>28</v>
      </c>
      <c r="AE2454">
        <v>8</v>
      </c>
      <c r="AF2454">
        <v>839</v>
      </c>
      <c r="AG2454" t="s">
        <v>519</v>
      </c>
      <c r="AH2454" s="1">
        <v>9.5352000000000006E-3</v>
      </c>
    </row>
    <row r="2455" spans="1:34" x14ac:dyDescent="0.35">
      <c r="A2455" t="s">
        <v>409</v>
      </c>
      <c r="B2455" t="s">
        <v>41</v>
      </c>
      <c r="C2455" t="s">
        <v>32</v>
      </c>
      <c r="D2455">
        <v>761</v>
      </c>
      <c r="E2455">
        <v>851</v>
      </c>
      <c r="F2455" t="s">
        <v>143</v>
      </c>
      <c r="G2455" s="1">
        <v>0.89424199999999998</v>
      </c>
      <c r="J2455" t="s">
        <v>540</v>
      </c>
      <c r="K2455" t="s">
        <v>41</v>
      </c>
      <c r="L2455" t="s">
        <v>27</v>
      </c>
      <c r="M2455">
        <v>331</v>
      </c>
      <c r="N2455">
        <v>933</v>
      </c>
      <c r="O2455" t="s">
        <v>519</v>
      </c>
      <c r="P2455" s="1">
        <v>0.35476960000000002</v>
      </c>
      <c r="S2455" t="s">
        <v>540</v>
      </c>
      <c r="T2455" t="s">
        <v>41</v>
      </c>
      <c r="U2455" t="s">
        <v>26</v>
      </c>
      <c r="W2455">
        <v>537</v>
      </c>
      <c r="X2455" t="s">
        <v>519</v>
      </c>
      <c r="AB2455" t="s">
        <v>540</v>
      </c>
      <c r="AC2455" t="s">
        <v>41</v>
      </c>
      <c r="AD2455" t="s">
        <v>26</v>
      </c>
      <c r="AF2455">
        <v>537</v>
      </c>
      <c r="AG2455" t="s">
        <v>519</v>
      </c>
    </row>
    <row r="2456" spans="1:34" x14ac:dyDescent="0.35">
      <c r="A2456" t="s">
        <v>410</v>
      </c>
      <c r="B2456" t="s">
        <v>41</v>
      </c>
      <c r="C2456" t="s">
        <v>32</v>
      </c>
      <c r="D2456">
        <v>8517</v>
      </c>
      <c r="E2456">
        <v>9337</v>
      </c>
      <c r="F2456" t="s">
        <v>143</v>
      </c>
      <c r="G2456" s="1">
        <v>0.91217740000000003</v>
      </c>
      <c r="J2456" t="s">
        <v>540</v>
      </c>
      <c r="K2456" t="s">
        <v>41</v>
      </c>
      <c r="L2456" t="s">
        <v>26</v>
      </c>
      <c r="M2456">
        <v>1</v>
      </c>
      <c r="N2456">
        <v>537</v>
      </c>
      <c r="O2456" t="s">
        <v>519</v>
      </c>
      <c r="P2456" s="1">
        <v>1.8622000000000001E-3</v>
      </c>
      <c r="S2456" t="s">
        <v>540</v>
      </c>
      <c r="T2456" t="s">
        <v>41</v>
      </c>
      <c r="U2456" t="s">
        <v>27</v>
      </c>
      <c r="W2456">
        <v>933</v>
      </c>
      <c r="X2456" t="s">
        <v>519</v>
      </c>
      <c r="AB2456" t="s">
        <v>540</v>
      </c>
      <c r="AC2456" t="s">
        <v>41</v>
      </c>
      <c r="AD2456" t="s">
        <v>27</v>
      </c>
      <c r="AF2456">
        <v>933</v>
      </c>
      <c r="AG2456" t="s">
        <v>519</v>
      </c>
    </row>
    <row r="2457" spans="1:34" x14ac:dyDescent="0.35">
      <c r="A2457" t="s">
        <v>411</v>
      </c>
      <c r="B2457" t="s">
        <v>41</v>
      </c>
      <c r="C2457" t="s">
        <v>32</v>
      </c>
      <c r="D2457">
        <v>7053</v>
      </c>
      <c r="E2457">
        <v>7153</v>
      </c>
      <c r="F2457" t="s">
        <v>143</v>
      </c>
      <c r="G2457" s="1">
        <v>0.9860198</v>
      </c>
      <c r="J2457" t="s">
        <v>541</v>
      </c>
      <c r="K2457" t="s">
        <v>41</v>
      </c>
      <c r="L2457" t="s">
        <v>32</v>
      </c>
      <c r="M2457">
        <v>3041</v>
      </c>
      <c r="N2457">
        <v>3454</v>
      </c>
      <c r="O2457" t="s">
        <v>519</v>
      </c>
      <c r="P2457" s="1">
        <v>0.88042849999999995</v>
      </c>
      <c r="S2457" t="s">
        <v>541</v>
      </c>
      <c r="T2457" t="s">
        <v>41</v>
      </c>
      <c r="U2457" t="s">
        <v>32</v>
      </c>
      <c r="V2457">
        <v>2701</v>
      </c>
      <c r="W2457">
        <v>3454</v>
      </c>
      <c r="X2457" t="s">
        <v>519</v>
      </c>
      <c r="Y2457" s="1">
        <v>0.78199189999999996</v>
      </c>
      <c r="AB2457" t="s">
        <v>541</v>
      </c>
      <c r="AC2457" t="s">
        <v>41</v>
      </c>
      <c r="AD2457" t="s">
        <v>32</v>
      </c>
      <c r="AE2457">
        <v>1379</v>
      </c>
      <c r="AF2457">
        <v>3454</v>
      </c>
      <c r="AG2457" t="s">
        <v>519</v>
      </c>
      <c r="AH2457" s="1">
        <v>0.39924730000000003</v>
      </c>
    </row>
    <row r="2458" spans="1:34" x14ac:dyDescent="0.35">
      <c r="A2458" t="s">
        <v>412</v>
      </c>
      <c r="B2458" t="s">
        <v>41</v>
      </c>
      <c r="C2458" t="s">
        <v>32</v>
      </c>
      <c r="D2458">
        <v>9953</v>
      </c>
      <c r="E2458">
        <v>10515</v>
      </c>
      <c r="F2458" t="s">
        <v>143</v>
      </c>
      <c r="G2458" s="1">
        <v>0.94655250000000002</v>
      </c>
      <c r="J2458" t="s">
        <v>541</v>
      </c>
      <c r="K2458" t="s">
        <v>41</v>
      </c>
      <c r="L2458" t="s">
        <v>28</v>
      </c>
      <c r="M2458">
        <v>481</v>
      </c>
      <c r="N2458">
        <v>608</v>
      </c>
      <c r="O2458" t="s">
        <v>519</v>
      </c>
      <c r="P2458" s="1">
        <v>0.7911184</v>
      </c>
      <c r="S2458" t="s">
        <v>541</v>
      </c>
      <c r="T2458" t="s">
        <v>41</v>
      </c>
      <c r="U2458" t="s">
        <v>703</v>
      </c>
      <c r="V2458">
        <v>2071</v>
      </c>
      <c r="W2458">
        <v>5060</v>
      </c>
      <c r="X2458" t="s">
        <v>519</v>
      </c>
      <c r="Y2458" s="1">
        <v>0.4092885</v>
      </c>
      <c r="AB2458" t="s">
        <v>541</v>
      </c>
      <c r="AC2458" t="s">
        <v>41</v>
      </c>
      <c r="AD2458" t="s">
        <v>703</v>
      </c>
      <c r="AE2458">
        <v>186</v>
      </c>
      <c r="AF2458">
        <v>5060</v>
      </c>
      <c r="AG2458" t="s">
        <v>519</v>
      </c>
      <c r="AH2458" s="1">
        <v>3.6758899999999997E-2</v>
      </c>
    </row>
    <row r="2459" spans="1:34" x14ac:dyDescent="0.35">
      <c r="A2459" t="s">
        <v>413</v>
      </c>
      <c r="B2459" t="s">
        <v>41</v>
      </c>
      <c r="C2459" t="s">
        <v>32</v>
      </c>
      <c r="D2459">
        <v>2079</v>
      </c>
      <c r="E2459">
        <v>2382</v>
      </c>
      <c r="F2459" t="s">
        <v>143</v>
      </c>
      <c r="G2459" s="1">
        <v>0.87279600000000002</v>
      </c>
      <c r="J2459" t="s">
        <v>541</v>
      </c>
      <c r="K2459" t="s">
        <v>41</v>
      </c>
      <c r="L2459" t="s">
        <v>703</v>
      </c>
      <c r="M2459">
        <v>3926</v>
      </c>
      <c r="N2459">
        <v>5060</v>
      </c>
      <c r="O2459" t="s">
        <v>519</v>
      </c>
      <c r="P2459" s="1">
        <v>0.7758893</v>
      </c>
      <c r="S2459" t="s">
        <v>541</v>
      </c>
      <c r="T2459" t="s">
        <v>41</v>
      </c>
      <c r="U2459" t="s">
        <v>28</v>
      </c>
      <c r="V2459">
        <v>58</v>
      </c>
      <c r="W2459">
        <v>608</v>
      </c>
      <c r="X2459" t="s">
        <v>519</v>
      </c>
      <c r="Y2459" s="1">
        <v>9.5394699999999999E-2</v>
      </c>
      <c r="AB2459" t="s">
        <v>541</v>
      </c>
      <c r="AC2459" t="s">
        <v>41</v>
      </c>
      <c r="AD2459" t="s">
        <v>26</v>
      </c>
      <c r="AF2459">
        <v>353</v>
      </c>
      <c r="AG2459" t="s">
        <v>519</v>
      </c>
    </row>
    <row r="2460" spans="1:34" x14ac:dyDescent="0.35">
      <c r="A2460" t="s">
        <v>414</v>
      </c>
      <c r="B2460" t="s">
        <v>41</v>
      </c>
      <c r="C2460" t="s">
        <v>32</v>
      </c>
      <c r="D2460">
        <v>2628</v>
      </c>
      <c r="E2460">
        <v>2919</v>
      </c>
      <c r="F2460" t="s">
        <v>143</v>
      </c>
      <c r="G2460" s="1">
        <v>0.90030829999999995</v>
      </c>
      <c r="J2460" t="s">
        <v>541</v>
      </c>
      <c r="K2460" t="s">
        <v>41</v>
      </c>
      <c r="L2460" t="s">
        <v>27</v>
      </c>
      <c r="M2460">
        <v>233</v>
      </c>
      <c r="N2460">
        <v>709</v>
      </c>
      <c r="O2460" t="s">
        <v>519</v>
      </c>
      <c r="P2460" s="1">
        <v>0.32863189999999998</v>
      </c>
      <c r="S2460" t="s">
        <v>541</v>
      </c>
      <c r="T2460" t="s">
        <v>41</v>
      </c>
      <c r="U2460" t="s">
        <v>27</v>
      </c>
      <c r="V2460">
        <v>1</v>
      </c>
      <c r="W2460">
        <v>709</v>
      </c>
      <c r="X2460" t="s">
        <v>519</v>
      </c>
      <c r="Y2460" s="1">
        <v>1.4104E-3</v>
      </c>
      <c r="AB2460" t="s">
        <v>541</v>
      </c>
      <c r="AC2460" t="s">
        <v>41</v>
      </c>
      <c r="AD2460" t="s">
        <v>28</v>
      </c>
      <c r="AF2460">
        <v>608</v>
      </c>
      <c r="AG2460" t="s">
        <v>519</v>
      </c>
    </row>
    <row r="2461" spans="1:34" x14ac:dyDescent="0.35">
      <c r="A2461" t="s">
        <v>415</v>
      </c>
      <c r="B2461" t="s">
        <v>41</v>
      </c>
      <c r="C2461" t="s">
        <v>32</v>
      </c>
      <c r="D2461">
        <v>4717</v>
      </c>
      <c r="E2461">
        <v>5113</v>
      </c>
      <c r="F2461" t="s">
        <v>143</v>
      </c>
      <c r="G2461" s="1">
        <v>0.92255039999999999</v>
      </c>
      <c r="J2461" t="s">
        <v>541</v>
      </c>
      <c r="K2461" t="s">
        <v>41</v>
      </c>
      <c r="L2461" t="s">
        <v>26</v>
      </c>
      <c r="N2461">
        <v>353</v>
      </c>
      <c r="O2461" t="s">
        <v>519</v>
      </c>
      <c r="S2461" t="s">
        <v>541</v>
      </c>
      <c r="T2461" t="s">
        <v>41</v>
      </c>
      <c r="U2461" t="s">
        <v>26</v>
      </c>
      <c r="W2461">
        <v>353</v>
      </c>
      <c r="X2461" t="s">
        <v>519</v>
      </c>
      <c r="AB2461" t="s">
        <v>541</v>
      </c>
      <c r="AC2461" t="s">
        <v>41</v>
      </c>
      <c r="AD2461" t="s">
        <v>27</v>
      </c>
      <c r="AF2461">
        <v>709</v>
      </c>
      <c r="AG2461" t="s">
        <v>519</v>
      </c>
    </row>
    <row r="2462" spans="1:34" x14ac:dyDescent="0.35">
      <c r="A2462" t="s">
        <v>416</v>
      </c>
      <c r="B2462" t="s">
        <v>41</v>
      </c>
      <c r="C2462" t="s">
        <v>32</v>
      </c>
      <c r="D2462">
        <v>968</v>
      </c>
      <c r="E2462">
        <v>1183</v>
      </c>
      <c r="F2462" t="s">
        <v>143</v>
      </c>
      <c r="G2462" s="1">
        <v>0.81825859999999995</v>
      </c>
      <c r="J2462" t="s">
        <v>542</v>
      </c>
      <c r="K2462" t="s">
        <v>41</v>
      </c>
      <c r="L2462" t="s">
        <v>32</v>
      </c>
      <c r="M2462">
        <v>1792</v>
      </c>
      <c r="N2462">
        <v>1788</v>
      </c>
      <c r="O2462" t="s">
        <v>519</v>
      </c>
      <c r="P2462" s="1">
        <v>1.002237</v>
      </c>
      <c r="S2462" t="s">
        <v>542</v>
      </c>
      <c r="T2462" t="s">
        <v>41</v>
      </c>
      <c r="U2462" t="s">
        <v>32</v>
      </c>
      <c r="V2462">
        <v>1524</v>
      </c>
      <c r="W2462">
        <v>1788</v>
      </c>
      <c r="X2462" t="s">
        <v>519</v>
      </c>
      <c r="Y2462" s="1">
        <v>0.85234900000000002</v>
      </c>
      <c r="AB2462" t="s">
        <v>542</v>
      </c>
      <c r="AC2462" t="s">
        <v>41</v>
      </c>
      <c r="AD2462" t="s">
        <v>32</v>
      </c>
      <c r="AE2462">
        <v>688</v>
      </c>
      <c r="AF2462">
        <v>1788</v>
      </c>
      <c r="AG2462" t="s">
        <v>519</v>
      </c>
      <c r="AH2462" s="1">
        <v>0.3847875</v>
      </c>
    </row>
    <row r="2463" spans="1:34" x14ac:dyDescent="0.35">
      <c r="A2463" t="s">
        <v>417</v>
      </c>
      <c r="B2463" t="s">
        <v>41</v>
      </c>
      <c r="C2463" t="s">
        <v>32</v>
      </c>
      <c r="D2463">
        <v>9667</v>
      </c>
      <c r="E2463">
        <v>10719</v>
      </c>
      <c r="F2463" t="s">
        <v>143</v>
      </c>
      <c r="G2463" s="1">
        <v>0.90185649999999995</v>
      </c>
      <c r="J2463" t="s">
        <v>542</v>
      </c>
      <c r="K2463" t="s">
        <v>41</v>
      </c>
      <c r="L2463" t="s">
        <v>703</v>
      </c>
      <c r="M2463">
        <v>2899</v>
      </c>
      <c r="N2463">
        <v>3869</v>
      </c>
      <c r="O2463" t="s">
        <v>519</v>
      </c>
      <c r="P2463" s="1">
        <v>0.74928919999999999</v>
      </c>
      <c r="S2463" t="s">
        <v>542</v>
      </c>
      <c r="T2463" t="s">
        <v>41</v>
      </c>
      <c r="U2463" t="s">
        <v>703</v>
      </c>
      <c r="V2463">
        <v>1484</v>
      </c>
      <c r="W2463">
        <v>3869</v>
      </c>
      <c r="X2463" t="s">
        <v>519</v>
      </c>
      <c r="Y2463" s="1">
        <v>0.3835616</v>
      </c>
      <c r="AB2463" t="s">
        <v>542</v>
      </c>
      <c r="AC2463" t="s">
        <v>41</v>
      </c>
      <c r="AD2463" t="s">
        <v>703</v>
      </c>
      <c r="AE2463">
        <v>106</v>
      </c>
      <c r="AF2463">
        <v>3869</v>
      </c>
      <c r="AG2463" t="s">
        <v>519</v>
      </c>
      <c r="AH2463" s="1">
        <v>2.7397299999999999E-2</v>
      </c>
    </row>
    <row r="2464" spans="1:34" x14ac:dyDescent="0.35">
      <c r="A2464" t="s">
        <v>418</v>
      </c>
      <c r="B2464" t="s">
        <v>41</v>
      </c>
      <c r="C2464" t="s">
        <v>32</v>
      </c>
      <c r="D2464">
        <v>4767</v>
      </c>
      <c r="E2464">
        <v>5334</v>
      </c>
      <c r="F2464" t="s">
        <v>143</v>
      </c>
      <c r="G2464" s="1">
        <v>0.89370079999999996</v>
      </c>
      <c r="J2464" t="s">
        <v>542</v>
      </c>
      <c r="K2464" t="s">
        <v>41</v>
      </c>
      <c r="L2464" t="s">
        <v>28</v>
      </c>
      <c r="M2464">
        <v>324</v>
      </c>
      <c r="N2464">
        <v>449</v>
      </c>
      <c r="O2464" t="s">
        <v>519</v>
      </c>
      <c r="P2464" s="1">
        <v>0.72160360000000001</v>
      </c>
      <c r="S2464" t="s">
        <v>542</v>
      </c>
      <c r="T2464" t="s">
        <v>41</v>
      </c>
      <c r="U2464" t="s">
        <v>28</v>
      </c>
      <c r="V2464">
        <v>67</v>
      </c>
      <c r="W2464">
        <v>449</v>
      </c>
      <c r="X2464" t="s">
        <v>519</v>
      </c>
      <c r="Y2464" s="1">
        <v>0.14922050000000001</v>
      </c>
      <c r="AB2464" t="s">
        <v>542</v>
      </c>
      <c r="AC2464" t="s">
        <v>41</v>
      </c>
      <c r="AD2464" t="s">
        <v>26</v>
      </c>
      <c r="AF2464">
        <v>331</v>
      </c>
      <c r="AG2464" t="s">
        <v>519</v>
      </c>
    </row>
    <row r="2465" spans="1:34" x14ac:dyDescent="0.35">
      <c r="A2465" t="s">
        <v>419</v>
      </c>
      <c r="B2465" t="s">
        <v>41</v>
      </c>
      <c r="C2465" t="s">
        <v>32</v>
      </c>
      <c r="D2465">
        <v>3202</v>
      </c>
      <c r="E2465">
        <v>3694</v>
      </c>
      <c r="F2465" t="s">
        <v>143</v>
      </c>
      <c r="G2465" s="1">
        <v>0.866811</v>
      </c>
      <c r="J2465" t="s">
        <v>542</v>
      </c>
      <c r="K2465" t="s">
        <v>41</v>
      </c>
      <c r="L2465" t="s">
        <v>27</v>
      </c>
      <c r="M2465">
        <v>196</v>
      </c>
      <c r="N2465">
        <v>563</v>
      </c>
      <c r="O2465" t="s">
        <v>519</v>
      </c>
      <c r="P2465" s="1">
        <v>0.34813499999999997</v>
      </c>
      <c r="S2465" t="s">
        <v>542</v>
      </c>
      <c r="T2465" t="s">
        <v>41</v>
      </c>
      <c r="U2465" t="s">
        <v>26</v>
      </c>
      <c r="W2465">
        <v>331</v>
      </c>
      <c r="X2465" t="s">
        <v>519</v>
      </c>
      <c r="AB2465" t="s">
        <v>542</v>
      </c>
      <c r="AC2465" t="s">
        <v>41</v>
      </c>
      <c r="AD2465" t="s">
        <v>28</v>
      </c>
      <c r="AF2465">
        <v>449</v>
      </c>
      <c r="AG2465" t="s">
        <v>519</v>
      </c>
    </row>
    <row r="2466" spans="1:34" x14ac:dyDescent="0.35">
      <c r="A2466" t="s">
        <v>420</v>
      </c>
      <c r="B2466" t="s">
        <v>41</v>
      </c>
      <c r="C2466" t="s">
        <v>32</v>
      </c>
      <c r="D2466">
        <v>6516</v>
      </c>
      <c r="E2466">
        <v>7025</v>
      </c>
      <c r="F2466" t="s">
        <v>143</v>
      </c>
      <c r="G2466" s="1">
        <v>0.92754449999999999</v>
      </c>
      <c r="J2466" t="s">
        <v>542</v>
      </c>
      <c r="K2466" t="s">
        <v>41</v>
      </c>
      <c r="L2466" t="s">
        <v>26</v>
      </c>
      <c r="N2466">
        <v>331</v>
      </c>
      <c r="O2466" t="s">
        <v>519</v>
      </c>
      <c r="S2466" t="s">
        <v>542</v>
      </c>
      <c r="T2466" t="s">
        <v>41</v>
      </c>
      <c r="U2466" t="s">
        <v>27</v>
      </c>
      <c r="W2466">
        <v>563</v>
      </c>
      <c r="X2466" t="s">
        <v>519</v>
      </c>
      <c r="AB2466" t="s">
        <v>542</v>
      </c>
      <c r="AC2466" t="s">
        <v>41</v>
      </c>
      <c r="AD2466" t="s">
        <v>27</v>
      </c>
      <c r="AF2466">
        <v>563</v>
      </c>
      <c r="AG2466" t="s">
        <v>519</v>
      </c>
    </row>
    <row r="2467" spans="1:34" x14ac:dyDescent="0.35">
      <c r="A2467" t="s">
        <v>421</v>
      </c>
      <c r="B2467" t="s">
        <v>41</v>
      </c>
      <c r="C2467" t="s">
        <v>32</v>
      </c>
      <c r="D2467">
        <v>3994</v>
      </c>
      <c r="E2467">
        <v>4548</v>
      </c>
      <c r="F2467" t="s">
        <v>143</v>
      </c>
      <c r="G2467" s="1">
        <v>0.87818819999999997</v>
      </c>
      <c r="J2467" t="s">
        <v>543</v>
      </c>
      <c r="K2467" t="s">
        <v>41</v>
      </c>
      <c r="L2467" t="s">
        <v>32</v>
      </c>
      <c r="M2467">
        <v>6681</v>
      </c>
      <c r="N2467">
        <v>6812</v>
      </c>
      <c r="O2467" t="s">
        <v>519</v>
      </c>
      <c r="P2467" s="1">
        <v>0.98076920000000001</v>
      </c>
      <c r="S2467" t="s">
        <v>543</v>
      </c>
      <c r="T2467" t="s">
        <v>41</v>
      </c>
      <c r="U2467" t="s">
        <v>32</v>
      </c>
      <c r="V2467">
        <v>6064</v>
      </c>
      <c r="W2467">
        <v>6812</v>
      </c>
      <c r="X2467" t="s">
        <v>519</v>
      </c>
      <c r="Y2467" s="1">
        <v>0.89019380000000004</v>
      </c>
      <c r="AB2467" t="s">
        <v>543</v>
      </c>
      <c r="AC2467" t="s">
        <v>41</v>
      </c>
      <c r="AD2467" t="s">
        <v>32</v>
      </c>
      <c r="AE2467">
        <v>3475</v>
      </c>
      <c r="AF2467">
        <v>6812</v>
      </c>
      <c r="AG2467" t="s">
        <v>519</v>
      </c>
      <c r="AH2467" s="1">
        <v>0.51012919999999995</v>
      </c>
    </row>
    <row r="2468" spans="1:34" x14ac:dyDescent="0.35">
      <c r="A2468" t="s">
        <v>422</v>
      </c>
      <c r="B2468" t="s">
        <v>41</v>
      </c>
      <c r="C2468" t="s">
        <v>32</v>
      </c>
      <c r="D2468">
        <v>3566</v>
      </c>
      <c r="E2468">
        <v>3870</v>
      </c>
      <c r="F2468" t="s">
        <v>143</v>
      </c>
      <c r="G2468" s="1">
        <v>0.92144700000000002</v>
      </c>
      <c r="J2468" t="s">
        <v>543</v>
      </c>
      <c r="K2468" t="s">
        <v>41</v>
      </c>
      <c r="L2468" t="s">
        <v>703</v>
      </c>
      <c r="M2468">
        <v>11590</v>
      </c>
      <c r="N2468">
        <v>12922</v>
      </c>
      <c r="O2468" t="s">
        <v>519</v>
      </c>
      <c r="P2468" s="1">
        <v>0.89692000000000005</v>
      </c>
      <c r="S2468" t="s">
        <v>543</v>
      </c>
      <c r="T2468" t="s">
        <v>41</v>
      </c>
      <c r="U2468" t="s">
        <v>703</v>
      </c>
      <c r="V2468">
        <v>6479</v>
      </c>
      <c r="W2468">
        <v>12922</v>
      </c>
      <c r="X2468" t="s">
        <v>519</v>
      </c>
      <c r="Y2468" s="1">
        <v>0.50139299999999998</v>
      </c>
      <c r="AB2468" t="s">
        <v>543</v>
      </c>
      <c r="AC2468" t="s">
        <v>41</v>
      </c>
      <c r="AD2468" t="s">
        <v>703</v>
      </c>
      <c r="AE2468">
        <v>617</v>
      </c>
      <c r="AF2468">
        <v>12922</v>
      </c>
      <c r="AG2468" t="s">
        <v>519</v>
      </c>
      <c r="AH2468" s="1">
        <v>4.7747999999999999E-2</v>
      </c>
    </row>
    <row r="2469" spans="1:34" x14ac:dyDescent="0.35">
      <c r="A2469" t="s">
        <v>423</v>
      </c>
      <c r="B2469" t="s">
        <v>41</v>
      </c>
      <c r="C2469" t="s">
        <v>32</v>
      </c>
      <c r="D2469">
        <v>6316</v>
      </c>
      <c r="E2469">
        <v>7392</v>
      </c>
      <c r="F2469" t="s">
        <v>143</v>
      </c>
      <c r="G2469" s="1">
        <v>0.85443720000000001</v>
      </c>
      <c r="J2469" t="s">
        <v>543</v>
      </c>
      <c r="K2469" t="s">
        <v>41</v>
      </c>
      <c r="L2469" t="s">
        <v>28</v>
      </c>
      <c r="M2469">
        <v>1284</v>
      </c>
      <c r="N2469">
        <v>1681</v>
      </c>
      <c r="O2469" t="s">
        <v>519</v>
      </c>
      <c r="P2469" s="1">
        <v>0.76383109999999999</v>
      </c>
      <c r="S2469" t="s">
        <v>543</v>
      </c>
      <c r="T2469" t="s">
        <v>41</v>
      </c>
      <c r="U2469" t="s">
        <v>28</v>
      </c>
      <c r="V2469">
        <v>236</v>
      </c>
      <c r="W2469">
        <v>1681</v>
      </c>
      <c r="X2469" t="s">
        <v>519</v>
      </c>
      <c r="Y2469" s="1">
        <v>0.14039260000000001</v>
      </c>
      <c r="AB2469" t="s">
        <v>543</v>
      </c>
      <c r="AC2469" t="s">
        <v>41</v>
      </c>
      <c r="AD2469" t="s">
        <v>28</v>
      </c>
      <c r="AE2469">
        <v>2</v>
      </c>
      <c r="AF2469">
        <v>1681</v>
      </c>
      <c r="AG2469" t="s">
        <v>519</v>
      </c>
      <c r="AH2469" s="1">
        <v>1.1898E-3</v>
      </c>
    </row>
    <row r="2470" spans="1:34" x14ac:dyDescent="0.35">
      <c r="A2470" t="s">
        <v>424</v>
      </c>
      <c r="B2470" t="s">
        <v>41</v>
      </c>
      <c r="C2470" t="s">
        <v>32</v>
      </c>
      <c r="D2470">
        <v>3283</v>
      </c>
      <c r="E2470">
        <v>3410</v>
      </c>
      <c r="F2470" t="s">
        <v>143</v>
      </c>
      <c r="G2470" s="1">
        <v>0.96275659999999996</v>
      </c>
      <c r="J2470" t="s">
        <v>543</v>
      </c>
      <c r="K2470" t="s">
        <v>41</v>
      </c>
      <c r="L2470" t="s">
        <v>27</v>
      </c>
      <c r="M2470">
        <v>643</v>
      </c>
      <c r="N2470">
        <v>1882</v>
      </c>
      <c r="O2470" t="s">
        <v>519</v>
      </c>
      <c r="P2470" s="1">
        <v>0.34165780000000001</v>
      </c>
      <c r="S2470" t="s">
        <v>543</v>
      </c>
      <c r="T2470" t="s">
        <v>41</v>
      </c>
      <c r="U2470" t="s">
        <v>26</v>
      </c>
      <c r="W2470">
        <v>1008</v>
      </c>
      <c r="X2470" t="s">
        <v>519</v>
      </c>
      <c r="AB2470" t="s">
        <v>543</v>
      </c>
      <c r="AC2470" t="s">
        <v>41</v>
      </c>
      <c r="AD2470" t="s">
        <v>26</v>
      </c>
      <c r="AF2470">
        <v>1008</v>
      </c>
      <c r="AG2470" t="s">
        <v>519</v>
      </c>
    </row>
    <row r="2471" spans="1:34" x14ac:dyDescent="0.35">
      <c r="A2471" t="s">
        <v>425</v>
      </c>
      <c r="B2471" t="s">
        <v>41</v>
      </c>
      <c r="C2471" t="s">
        <v>32</v>
      </c>
      <c r="D2471">
        <v>4440</v>
      </c>
      <c r="E2471">
        <v>4883</v>
      </c>
      <c r="F2471" t="s">
        <v>143</v>
      </c>
      <c r="G2471" s="1">
        <v>0.90927709999999995</v>
      </c>
      <c r="J2471" t="s">
        <v>543</v>
      </c>
      <c r="K2471" t="s">
        <v>41</v>
      </c>
      <c r="L2471" t="s">
        <v>26</v>
      </c>
      <c r="M2471">
        <v>1</v>
      </c>
      <c r="N2471">
        <v>1008</v>
      </c>
      <c r="O2471" t="s">
        <v>519</v>
      </c>
      <c r="P2471" s="1">
        <v>9.921000000000001E-4</v>
      </c>
      <c r="S2471" t="s">
        <v>543</v>
      </c>
      <c r="T2471" t="s">
        <v>41</v>
      </c>
      <c r="U2471" t="s">
        <v>27</v>
      </c>
      <c r="W2471">
        <v>1882</v>
      </c>
      <c r="X2471" t="s">
        <v>519</v>
      </c>
      <c r="AB2471" t="s">
        <v>543</v>
      </c>
      <c r="AC2471" t="s">
        <v>41</v>
      </c>
      <c r="AD2471" t="s">
        <v>27</v>
      </c>
      <c r="AF2471">
        <v>1882</v>
      </c>
      <c r="AG2471" t="s">
        <v>519</v>
      </c>
    </row>
    <row r="2472" spans="1:34" x14ac:dyDescent="0.35">
      <c r="A2472" t="s">
        <v>426</v>
      </c>
      <c r="B2472" t="s">
        <v>41</v>
      </c>
      <c r="C2472" t="s">
        <v>32</v>
      </c>
      <c r="D2472">
        <v>4718</v>
      </c>
      <c r="E2472">
        <v>5165</v>
      </c>
      <c r="F2472" t="s">
        <v>143</v>
      </c>
      <c r="G2472" s="1">
        <v>0.91345600000000005</v>
      </c>
      <c r="J2472" t="s">
        <v>544</v>
      </c>
      <c r="K2472" t="s">
        <v>41</v>
      </c>
      <c r="L2472" t="s">
        <v>32</v>
      </c>
      <c r="M2472">
        <v>3434</v>
      </c>
      <c r="N2472">
        <v>3690</v>
      </c>
      <c r="O2472" t="s">
        <v>519</v>
      </c>
      <c r="P2472" s="1">
        <v>0.93062330000000004</v>
      </c>
      <c r="S2472" t="s">
        <v>544</v>
      </c>
      <c r="T2472" t="s">
        <v>41</v>
      </c>
      <c r="U2472" t="s">
        <v>32</v>
      </c>
      <c r="V2472">
        <v>3003</v>
      </c>
      <c r="W2472">
        <v>3690</v>
      </c>
      <c r="X2472" t="s">
        <v>519</v>
      </c>
      <c r="Y2472" s="1">
        <v>0.81382109999999996</v>
      </c>
      <c r="AB2472" t="s">
        <v>544</v>
      </c>
      <c r="AC2472" t="s">
        <v>41</v>
      </c>
      <c r="AD2472" t="s">
        <v>32</v>
      </c>
      <c r="AE2472">
        <v>1511</v>
      </c>
      <c r="AF2472">
        <v>3690</v>
      </c>
      <c r="AG2472" t="s">
        <v>519</v>
      </c>
      <c r="AH2472" s="1">
        <v>0.40948509999999999</v>
      </c>
    </row>
    <row r="2473" spans="1:34" x14ac:dyDescent="0.35">
      <c r="A2473" t="s">
        <v>427</v>
      </c>
      <c r="B2473" t="s">
        <v>41</v>
      </c>
      <c r="C2473" t="s">
        <v>32</v>
      </c>
      <c r="D2473">
        <v>5310</v>
      </c>
      <c r="E2473">
        <v>6287</v>
      </c>
      <c r="F2473" t="s">
        <v>143</v>
      </c>
      <c r="G2473" s="1">
        <v>0.84460000000000002</v>
      </c>
      <c r="J2473" t="s">
        <v>544</v>
      </c>
      <c r="K2473" t="s">
        <v>41</v>
      </c>
      <c r="L2473" t="s">
        <v>703</v>
      </c>
      <c r="M2473">
        <v>7996</v>
      </c>
      <c r="N2473">
        <v>9584</v>
      </c>
      <c r="O2473" t="s">
        <v>519</v>
      </c>
      <c r="P2473" s="1">
        <v>0.83430720000000003</v>
      </c>
      <c r="S2473" t="s">
        <v>544</v>
      </c>
      <c r="T2473" t="s">
        <v>41</v>
      </c>
      <c r="U2473" t="s">
        <v>703</v>
      </c>
      <c r="V2473">
        <v>4179</v>
      </c>
      <c r="W2473">
        <v>9584</v>
      </c>
      <c r="X2473" t="s">
        <v>519</v>
      </c>
      <c r="Y2473" s="1">
        <v>0.43603920000000002</v>
      </c>
      <c r="AB2473" t="s">
        <v>544</v>
      </c>
      <c r="AC2473" t="s">
        <v>41</v>
      </c>
      <c r="AD2473" t="s">
        <v>703</v>
      </c>
      <c r="AE2473">
        <v>362</v>
      </c>
      <c r="AF2473">
        <v>9584</v>
      </c>
      <c r="AG2473" t="s">
        <v>519</v>
      </c>
      <c r="AH2473" s="1">
        <v>3.7771300000000001E-2</v>
      </c>
    </row>
    <row r="2474" spans="1:34" x14ac:dyDescent="0.35">
      <c r="A2474" t="s">
        <v>428</v>
      </c>
      <c r="B2474" t="s">
        <v>41</v>
      </c>
      <c r="C2474" t="s">
        <v>32</v>
      </c>
      <c r="D2474">
        <v>6643</v>
      </c>
      <c r="E2474">
        <v>6938</v>
      </c>
      <c r="F2474" t="s">
        <v>143</v>
      </c>
      <c r="G2474" s="1">
        <v>0.95748049999999996</v>
      </c>
      <c r="J2474" t="s">
        <v>544</v>
      </c>
      <c r="K2474" t="s">
        <v>41</v>
      </c>
      <c r="L2474" t="s">
        <v>28</v>
      </c>
      <c r="M2474">
        <v>763</v>
      </c>
      <c r="N2474">
        <v>974</v>
      </c>
      <c r="O2474" t="s">
        <v>519</v>
      </c>
      <c r="P2474" s="1">
        <v>0.78336760000000005</v>
      </c>
      <c r="S2474" t="s">
        <v>544</v>
      </c>
      <c r="T2474" t="s">
        <v>41</v>
      </c>
      <c r="U2474" t="s">
        <v>28</v>
      </c>
      <c r="V2474">
        <v>156</v>
      </c>
      <c r="W2474">
        <v>974</v>
      </c>
      <c r="X2474" t="s">
        <v>519</v>
      </c>
      <c r="Y2474" s="1">
        <v>0.16016430000000001</v>
      </c>
      <c r="AB2474" t="s">
        <v>544</v>
      </c>
      <c r="AC2474" t="s">
        <v>41</v>
      </c>
      <c r="AD2474" t="s">
        <v>26</v>
      </c>
      <c r="AF2474">
        <v>733</v>
      </c>
      <c r="AG2474" t="s">
        <v>519</v>
      </c>
    </row>
    <row r="2475" spans="1:34" x14ac:dyDescent="0.35">
      <c r="A2475" t="s">
        <v>429</v>
      </c>
      <c r="B2475" t="s">
        <v>41</v>
      </c>
      <c r="C2475" t="s">
        <v>32</v>
      </c>
      <c r="D2475">
        <v>6848</v>
      </c>
      <c r="E2475">
        <v>7511</v>
      </c>
      <c r="F2475" t="s">
        <v>143</v>
      </c>
      <c r="G2475" s="1">
        <v>0.91172949999999997</v>
      </c>
      <c r="J2475" t="s">
        <v>544</v>
      </c>
      <c r="K2475" t="s">
        <v>41</v>
      </c>
      <c r="L2475" t="s">
        <v>27</v>
      </c>
      <c r="M2475">
        <v>468</v>
      </c>
      <c r="N2475">
        <v>1260</v>
      </c>
      <c r="O2475" t="s">
        <v>519</v>
      </c>
      <c r="P2475" s="1">
        <v>0.3714286</v>
      </c>
      <c r="S2475" t="s">
        <v>544</v>
      </c>
      <c r="T2475" t="s">
        <v>41</v>
      </c>
      <c r="U2475" t="s">
        <v>26</v>
      </c>
      <c r="W2475">
        <v>733</v>
      </c>
      <c r="X2475" t="s">
        <v>519</v>
      </c>
      <c r="AB2475" t="s">
        <v>544</v>
      </c>
      <c r="AC2475" t="s">
        <v>41</v>
      </c>
      <c r="AD2475" t="s">
        <v>28</v>
      </c>
      <c r="AF2475">
        <v>974</v>
      </c>
      <c r="AG2475" t="s">
        <v>519</v>
      </c>
    </row>
    <row r="2476" spans="1:34" x14ac:dyDescent="0.35">
      <c r="A2476" t="s">
        <v>430</v>
      </c>
      <c r="B2476" t="s">
        <v>41</v>
      </c>
      <c r="C2476" t="s">
        <v>32</v>
      </c>
      <c r="D2476">
        <v>5264</v>
      </c>
      <c r="E2476">
        <v>5819</v>
      </c>
      <c r="F2476" t="s">
        <v>143</v>
      </c>
      <c r="G2476" s="1">
        <v>0.90462279999999995</v>
      </c>
      <c r="J2476" t="s">
        <v>544</v>
      </c>
      <c r="K2476" t="s">
        <v>41</v>
      </c>
      <c r="L2476" t="s">
        <v>26</v>
      </c>
      <c r="N2476">
        <v>733</v>
      </c>
      <c r="O2476" t="s">
        <v>519</v>
      </c>
      <c r="S2476" t="s">
        <v>544</v>
      </c>
      <c r="T2476" t="s">
        <v>41</v>
      </c>
      <c r="U2476" t="s">
        <v>27</v>
      </c>
      <c r="W2476">
        <v>1260</v>
      </c>
      <c r="X2476" t="s">
        <v>519</v>
      </c>
      <c r="AB2476" t="s">
        <v>544</v>
      </c>
      <c r="AC2476" t="s">
        <v>41</v>
      </c>
      <c r="AD2476" t="s">
        <v>27</v>
      </c>
      <c r="AF2476">
        <v>1260</v>
      </c>
      <c r="AG2476" t="s">
        <v>519</v>
      </c>
    </row>
    <row r="2477" spans="1:34" x14ac:dyDescent="0.35">
      <c r="A2477" t="s">
        <v>431</v>
      </c>
      <c r="B2477" t="s">
        <v>41</v>
      </c>
      <c r="C2477" t="s">
        <v>32</v>
      </c>
      <c r="D2477">
        <v>4139</v>
      </c>
      <c r="E2477">
        <v>4408</v>
      </c>
      <c r="F2477" t="s">
        <v>143</v>
      </c>
      <c r="G2477" s="1">
        <v>0.93897459999999999</v>
      </c>
      <c r="J2477" t="s">
        <v>545</v>
      </c>
      <c r="K2477" t="s">
        <v>41</v>
      </c>
      <c r="L2477" t="s">
        <v>32</v>
      </c>
      <c r="M2477">
        <v>3478</v>
      </c>
      <c r="N2477">
        <v>3417</v>
      </c>
      <c r="O2477" t="s">
        <v>519</v>
      </c>
      <c r="P2477" s="1">
        <v>1</v>
      </c>
      <c r="S2477" t="s">
        <v>545</v>
      </c>
      <c r="T2477" t="s">
        <v>41</v>
      </c>
      <c r="U2477" t="s">
        <v>32</v>
      </c>
      <c r="V2477">
        <v>2912</v>
      </c>
      <c r="W2477">
        <v>3417</v>
      </c>
      <c r="X2477" t="s">
        <v>519</v>
      </c>
      <c r="Y2477" s="1">
        <v>0.85220960000000001</v>
      </c>
      <c r="AB2477" t="s">
        <v>545</v>
      </c>
      <c r="AC2477" t="s">
        <v>41</v>
      </c>
      <c r="AD2477" t="s">
        <v>32</v>
      </c>
      <c r="AE2477">
        <v>1448</v>
      </c>
      <c r="AF2477">
        <v>3417</v>
      </c>
      <c r="AG2477" t="s">
        <v>519</v>
      </c>
      <c r="AH2477" s="1">
        <v>0.42376350000000002</v>
      </c>
    </row>
    <row r="2478" spans="1:34" x14ac:dyDescent="0.35">
      <c r="A2478" t="s">
        <v>432</v>
      </c>
      <c r="B2478" t="s">
        <v>41</v>
      </c>
      <c r="C2478" t="s">
        <v>32</v>
      </c>
      <c r="D2478">
        <v>1649</v>
      </c>
      <c r="E2478">
        <v>1935</v>
      </c>
      <c r="F2478" t="s">
        <v>143</v>
      </c>
      <c r="G2478" s="1">
        <v>0.85219639999999997</v>
      </c>
      <c r="J2478" t="s">
        <v>545</v>
      </c>
      <c r="K2478" t="s">
        <v>41</v>
      </c>
      <c r="L2478" t="s">
        <v>703</v>
      </c>
      <c r="M2478">
        <v>8430</v>
      </c>
      <c r="N2478">
        <v>10230</v>
      </c>
      <c r="O2478" t="s">
        <v>519</v>
      </c>
      <c r="P2478" s="1">
        <v>0.82404690000000003</v>
      </c>
      <c r="S2478" t="s">
        <v>545</v>
      </c>
      <c r="T2478" t="s">
        <v>41</v>
      </c>
      <c r="U2478" t="s">
        <v>703</v>
      </c>
      <c r="V2478">
        <v>3840</v>
      </c>
      <c r="W2478">
        <v>10230</v>
      </c>
      <c r="X2478" t="s">
        <v>519</v>
      </c>
      <c r="Y2478" s="1">
        <v>0.37536659999999999</v>
      </c>
      <c r="AB2478" t="s">
        <v>545</v>
      </c>
      <c r="AC2478" t="s">
        <v>41</v>
      </c>
      <c r="AD2478" t="s">
        <v>703</v>
      </c>
      <c r="AE2478">
        <v>395</v>
      </c>
      <c r="AF2478">
        <v>10230</v>
      </c>
      <c r="AG2478" t="s">
        <v>519</v>
      </c>
      <c r="AH2478" s="1">
        <v>3.8611899999999998E-2</v>
      </c>
    </row>
    <row r="2479" spans="1:34" x14ac:dyDescent="0.35">
      <c r="A2479" t="s">
        <v>433</v>
      </c>
      <c r="B2479" t="s">
        <v>41</v>
      </c>
      <c r="C2479" t="s">
        <v>32</v>
      </c>
      <c r="D2479">
        <v>4535</v>
      </c>
      <c r="E2479">
        <v>4745</v>
      </c>
      <c r="F2479" t="s">
        <v>143</v>
      </c>
      <c r="G2479" s="1">
        <v>0.95574289999999995</v>
      </c>
      <c r="J2479" t="s">
        <v>545</v>
      </c>
      <c r="K2479" t="s">
        <v>41</v>
      </c>
      <c r="L2479" t="s">
        <v>28</v>
      </c>
      <c r="M2479">
        <v>670</v>
      </c>
      <c r="N2479">
        <v>958</v>
      </c>
      <c r="O2479" t="s">
        <v>519</v>
      </c>
      <c r="P2479" s="1">
        <v>0.69937369999999999</v>
      </c>
      <c r="S2479" t="s">
        <v>545</v>
      </c>
      <c r="T2479" t="s">
        <v>41</v>
      </c>
      <c r="U2479" t="s">
        <v>28</v>
      </c>
      <c r="V2479">
        <v>114</v>
      </c>
      <c r="W2479">
        <v>958</v>
      </c>
      <c r="X2479" t="s">
        <v>519</v>
      </c>
      <c r="Y2479" s="1">
        <v>0.1189979</v>
      </c>
      <c r="AB2479" t="s">
        <v>545</v>
      </c>
      <c r="AC2479" t="s">
        <v>41</v>
      </c>
      <c r="AD2479" t="s">
        <v>28</v>
      </c>
      <c r="AE2479">
        <v>3</v>
      </c>
      <c r="AF2479">
        <v>958</v>
      </c>
      <c r="AG2479" t="s">
        <v>519</v>
      </c>
      <c r="AH2479" s="1">
        <v>3.1315000000000002E-3</v>
      </c>
    </row>
    <row r="2480" spans="1:34" x14ac:dyDescent="0.35">
      <c r="A2480" t="s">
        <v>434</v>
      </c>
      <c r="B2480" t="s">
        <v>41</v>
      </c>
      <c r="C2480" t="s">
        <v>32</v>
      </c>
      <c r="D2480">
        <v>3174</v>
      </c>
      <c r="E2480">
        <v>3626</v>
      </c>
      <c r="F2480" t="s">
        <v>143</v>
      </c>
      <c r="G2480" s="1">
        <v>0.87534480000000003</v>
      </c>
      <c r="J2480" t="s">
        <v>545</v>
      </c>
      <c r="K2480" t="s">
        <v>41</v>
      </c>
      <c r="L2480" t="s">
        <v>27</v>
      </c>
      <c r="M2480">
        <v>351</v>
      </c>
      <c r="N2480">
        <v>1167</v>
      </c>
      <c r="O2480" t="s">
        <v>519</v>
      </c>
      <c r="P2480" s="1">
        <v>0.30077120000000002</v>
      </c>
      <c r="S2480" t="s">
        <v>545</v>
      </c>
      <c r="T2480" t="s">
        <v>41</v>
      </c>
      <c r="U2480" t="s">
        <v>26</v>
      </c>
      <c r="W2480">
        <v>672</v>
      </c>
      <c r="X2480" t="s">
        <v>519</v>
      </c>
      <c r="AB2480" t="s">
        <v>545</v>
      </c>
      <c r="AC2480" t="s">
        <v>41</v>
      </c>
      <c r="AD2480" t="s">
        <v>26</v>
      </c>
      <c r="AF2480">
        <v>672</v>
      </c>
      <c r="AG2480" t="s">
        <v>519</v>
      </c>
    </row>
    <row r="2481" spans="1:34" x14ac:dyDescent="0.35">
      <c r="A2481" t="s">
        <v>435</v>
      </c>
      <c r="B2481" t="s">
        <v>41</v>
      </c>
      <c r="C2481" t="s">
        <v>32</v>
      </c>
      <c r="D2481">
        <v>3819</v>
      </c>
      <c r="E2481">
        <v>4172</v>
      </c>
      <c r="F2481" t="s">
        <v>143</v>
      </c>
      <c r="G2481" s="1">
        <v>0.91538830000000004</v>
      </c>
      <c r="J2481" t="s">
        <v>545</v>
      </c>
      <c r="K2481" t="s">
        <v>41</v>
      </c>
      <c r="L2481" t="s">
        <v>26</v>
      </c>
      <c r="N2481">
        <v>672</v>
      </c>
      <c r="O2481" t="s">
        <v>519</v>
      </c>
      <c r="S2481" t="s">
        <v>545</v>
      </c>
      <c r="T2481" t="s">
        <v>41</v>
      </c>
      <c r="U2481" t="s">
        <v>27</v>
      </c>
      <c r="W2481">
        <v>1167</v>
      </c>
      <c r="X2481" t="s">
        <v>519</v>
      </c>
      <c r="AB2481" t="s">
        <v>545</v>
      </c>
      <c r="AC2481" t="s">
        <v>41</v>
      </c>
      <c r="AD2481" t="s">
        <v>27</v>
      </c>
      <c r="AF2481">
        <v>1167</v>
      </c>
      <c r="AG2481" t="s">
        <v>519</v>
      </c>
    </row>
    <row r="2482" spans="1:34" x14ac:dyDescent="0.35">
      <c r="A2482" t="s">
        <v>436</v>
      </c>
      <c r="B2482" t="s">
        <v>41</v>
      </c>
      <c r="C2482" t="s">
        <v>32</v>
      </c>
      <c r="D2482">
        <v>4126</v>
      </c>
      <c r="E2482">
        <v>4638</v>
      </c>
      <c r="F2482" t="s">
        <v>143</v>
      </c>
      <c r="G2482" s="1">
        <v>0.88960760000000005</v>
      </c>
      <c r="J2482" t="s">
        <v>546</v>
      </c>
      <c r="K2482" t="s">
        <v>41</v>
      </c>
      <c r="L2482" t="s">
        <v>32</v>
      </c>
      <c r="M2482">
        <v>8214</v>
      </c>
      <c r="N2482">
        <v>8202</v>
      </c>
      <c r="O2482" t="s">
        <v>519</v>
      </c>
      <c r="P2482" s="1">
        <v>1.001463</v>
      </c>
      <c r="S2482" t="s">
        <v>546</v>
      </c>
      <c r="T2482" t="s">
        <v>41</v>
      </c>
      <c r="U2482" t="s">
        <v>32</v>
      </c>
      <c r="V2482">
        <v>7533</v>
      </c>
      <c r="W2482">
        <v>8202</v>
      </c>
      <c r="X2482" t="s">
        <v>519</v>
      </c>
      <c r="Y2482" s="1">
        <v>0.91843450000000004</v>
      </c>
      <c r="AB2482" t="s">
        <v>546</v>
      </c>
      <c r="AC2482" t="s">
        <v>41</v>
      </c>
      <c r="AD2482" t="s">
        <v>32</v>
      </c>
      <c r="AE2482">
        <v>4693</v>
      </c>
      <c r="AF2482">
        <v>8202</v>
      </c>
      <c r="AG2482" t="s">
        <v>519</v>
      </c>
      <c r="AH2482" s="1">
        <v>0.57217750000000001</v>
      </c>
    </row>
    <row r="2483" spans="1:34" x14ac:dyDescent="0.35">
      <c r="A2483" t="s">
        <v>437</v>
      </c>
      <c r="B2483" t="s">
        <v>41</v>
      </c>
      <c r="C2483" t="s">
        <v>32</v>
      </c>
      <c r="D2483">
        <v>2572</v>
      </c>
      <c r="E2483">
        <v>2957</v>
      </c>
      <c r="F2483" t="s">
        <v>143</v>
      </c>
      <c r="G2483" s="1">
        <v>0.86980040000000003</v>
      </c>
      <c r="J2483" t="s">
        <v>546</v>
      </c>
      <c r="K2483" t="s">
        <v>41</v>
      </c>
      <c r="L2483" t="s">
        <v>703</v>
      </c>
      <c r="M2483">
        <v>13750</v>
      </c>
      <c r="N2483">
        <v>15231</v>
      </c>
      <c r="O2483" t="s">
        <v>519</v>
      </c>
      <c r="P2483" s="1">
        <v>0.90276409999999996</v>
      </c>
      <c r="S2483" t="s">
        <v>546</v>
      </c>
      <c r="T2483" t="s">
        <v>41</v>
      </c>
      <c r="U2483" t="s">
        <v>703</v>
      </c>
      <c r="V2483">
        <v>8748</v>
      </c>
      <c r="W2483">
        <v>15231</v>
      </c>
      <c r="X2483" t="s">
        <v>519</v>
      </c>
      <c r="Y2483" s="1">
        <v>0.5743549</v>
      </c>
      <c r="AB2483" t="s">
        <v>546</v>
      </c>
      <c r="AC2483" t="s">
        <v>41</v>
      </c>
      <c r="AD2483" t="s">
        <v>703</v>
      </c>
      <c r="AE2483">
        <v>1154</v>
      </c>
      <c r="AF2483">
        <v>15231</v>
      </c>
      <c r="AG2483" t="s">
        <v>519</v>
      </c>
      <c r="AH2483" s="1">
        <v>7.5766500000000001E-2</v>
      </c>
    </row>
    <row r="2484" spans="1:34" x14ac:dyDescent="0.35">
      <c r="A2484" t="s">
        <v>438</v>
      </c>
      <c r="B2484" t="s">
        <v>41</v>
      </c>
      <c r="C2484" t="s">
        <v>32</v>
      </c>
      <c r="D2484">
        <v>4670</v>
      </c>
      <c r="E2484">
        <v>5413</v>
      </c>
      <c r="F2484" t="s">
        <v>143</v>
      </c>
      <c r="G2484" s="1">
        <v>0.8627378</v>
      </c>
      <c r="J2484" t="s">
        <v>546</v>
      </c>
      <c r="K2484" t="s">
        <v>41</v>
      </c>
      <c r="L2484" t="s">
        <v>28</v>
      </c>
      <c r="M2484">
        <v>1579</v>
      </c>
      <c r="N2484">
        <v>1818</v>
      </c>
      <c r="O2484" t="s">
        <v>519</v>
      </c>
      <c r="P2484" s="1">
        <v>0.8685368</v>
      </c>
      <c r="S2484" t="s">
        <v>546</v>
      </c>
      <c r="T2484" t="s">
        <v>41</v>
      </c>
      <c r="U2484" t="s">
        <v>28</v>
      </c>
      <c r="V2484">
        <v>464</v>
      </c>
      <c r="W2484">
        <v>1818</v>
      </c>
      <c r="X2484" t="s">
        <v>519</v>
      </c>
      <c r="Y2484" s="1">
        <v>0.25522549999999999</v>
      </c>
      <c r="AB2484" t="s">
        <v>546</v>
      </c>
      <c r="AC2484" t="s">
        <v>41</v>
      </c>
      <c r="AD2484" t="s">
        <v>28</v>
      </c>
      <c r="AE2484">
        <v>2</v>
      </c>
      <c r="AF2484">
        <v>1818</v>
      </c>
      <c r="AG2484" t="s">
        <v>519</v>
      </c>
      <c r="AH2484" s="1">
        <v>1.1000999999999999E-3</v>
      </c>
    </row>
    <row r="2485" spans="1:34" x14ac:dyDescent="0.35">
      <c r="A2485" t="s">
        <v>439</v>
      </c>
      <c r="B2485" t="s">
        <v>41</v>
      </c>
      <c r="C2485" t="s">
        <v>32</v>
      </c>
      <c r="D2485">
        <v>230</v>
      </c>
      <c r="E2485">
        <v>268</v>
      </c>
      <c r="F2485" t="s">
        <v>143</v>
      </c>
      <c r="G2485" s="1">
        <v>0.858209</v>
      </c>
      <c r="J2485" t="s">
        <v>546</v>
      </c>
      <c r="K2485" t="s">
        <v>41</v>
      </c>
      <c r="L2485" t="s">
        <v>27</v>
      </c>
      <c r="M2485">
        <v>1128</v>
      </c>
      <c r="N2485">
        <v>2021</v>
      </c>
      <c r="O2485" t="s">
        <v>519</v>
      </c>
      <c r="P2485" s="1">
        <v>0.55813959999999996</v>
      </c>
      <c r="S2485" t="s">
        <v>546</v>
      </c>
      <c r="T2485" t="s">
        <v>41</v>
      </c>
      <c r="U2485" t="s">
        <v>27</v>
      </c>
      <c r="V2485">
        <v>2</v>
      </c>
      <c r="W2485">
        <v>2021</v>
      </c>
      <c r="X2485" t="s">
        <v>519</v>
      </c>
      <c r="Y2485" s="1">
        <v>9.8959999999999998E-4</v>
      </c>
      <c r="AB2485" t="s">
        <v>546</v>
      </c>
      <c r="AC2485" t="s">
        <v>41</v>
      </c>
      <c r="AD2485" t="s">
        <v>26</v>
      </c>
      <c r="AF2485">
        <v>987</v>
      </c>
      <c r="AG2485" t="s">
        <v>519</v>
      </c>
    </row>
    <row r="2486" spans="1:34" x14ac:dyDescent="0.35">
      <c r="A2486" t="s">
        <v>440</v>
      </c>
      <c r="B2486" t="s">
        <v>41</v>
      </c>
      <c r="C2486" t="s">
        <v>32</v>
      </c>
      <c r="D2486">
        <v>5299</v>
      </c>
      <c r="E2486">
        <v>5749</v>
      </c>
      <c r="F2486" t="s">
        <v>143</v>
      </c>
      <c r="G2486" s="1">
        <v>0.92172549999999998</v>
      </c>
      <c r="J2486" t="s">
        <v>546</v>
      </c>
      <c r="K2486" t="s">
        <v>41</v>
      </c>
      <c r="L2486" t="s">
        <v>26</v>
      </c>
      <c r="N2486">
        <v>987</v>
      </c>
      <c r="O2486" t="s">
        <v>519</v>
      </c>
      <c r="S2486" t="s">
        <v>546</v>
      </c>
      <c r="T2486" t="s">
        <v>41</v>
      </c>
      <c r="U2486" t="s">
        <v>26</v>
      </c>
      <c r="W2486">
        <v>987</v>
      </c>
      <c r="X2486" t="s">
        <v>519</v>
      </c>
      <c r="AB2486" t="s">
        <v>546</v>
      </c>
      <c r="AC2486" t="s">
        <v>41</v>
      </c>
      <c r="AD2486" t="s">
        <v>27</v>
      </c>
      <c r="AF2486">
        <v>2021</v>
      </c>
      <c r="AG2486" t="s">
        <v>519</v>
      </c>
    </row>
    <row r="2487" spans="1:34" x14ac:dyDescent="0.35">
      <c r="A2487" t="s">
        <v>441</v>
      </c>
      <c r="B2487" t="s">
        <v>41</v>
      </c>
      <c r="C2487" t="s">
        <v>32</v>
      </c>
      <c r="D2487">
        <v>4269</v>
      </c>
      <c r="E2487">
        <v>4717</v>
      </c>
      <c r="F2487" t="s">
        <v>143</v>
      </c>
      <c r="G2487" s="1">
        <v>0.90502439999999995</v>
      </c>
      <c r="J2487" t="s">
        <v>547</v>
      </c>
      <c r="K2487" t="s">
        <v>41</v>
      </c>
      <c r="L2487" t="s">
        <v>28</v>
      </c>
      <c r="M2487">
        <v>246</v>
      </c>
      <c r="N2487">
        <v>258</v>
      </c>
      <c r="O2487" t="s">
        <v>519</v>
      </c>
      <c r="P2487" s="1">
        <v>0.95348829999999996</v>
      </c>
      <c r="S2487" t="s">
        <v>547</v>
      </c>
      <c r="T2487" t="s">
        <v>41</v>
      </c>
      <c r="U2487" t="s">
        <v>32</v>
      </c>
      <c r="V2487">
        <v>965</v>
      </c>
      <c r="W2487">
        <v>1195</v>
      </c>
      <c r="X2487" t="s">
        <v>519</v>
      </c>
      <c r="Y2487" s="1">
        <v>0.80753140000000001</v>
      </c>
      <c r="AB2487" t="s">
        <v>547</v>
      </c>
      <c r="AC2487" t="s">
        <v>41</v>
      </c>
      <c r="AD2487" t="s">
        <v>32</v>
      </c>
      <c r="AE2487">
        <v>544</v>
      </c>
      <c r="AF2487">
        <v>1195</v>
      </c>
      <c r="AG2487" t="s">
        <v>519</v>
      </c>
      <c r="AH2487" s="1">
        <v>0.45523010000000003</v>
      </c>
    </row>
    <row r="2488" spans="1:34" x14ac:dyDescent="0.35">
      <c r="A2488" t="s">
        <v>442</v>
      </c>
      <c r="B2488" t="s">
        <v>41</v>
      </c>
      <c r="C2488" t="s">
        <v>32</v>
      </c>
      <c r="D2488">
        <v>1889</v>
      </c>
      <c r="E2488">
        <v>2194</v>
      </c>
      <c r="F2488" t="s">
        <v>143</v>
      </c>
      <c r="G2488" s="1">
        <v>0.86098450000000004</v>
      </c>
      <c r="J2488" t="s">
        <v>547</v>
      </c>
      <c r="K2488" t="s">
        <v>41</v>
      </c>
      <c r="L2488" t="s">
        <v>32</v>
      </c>
      <c r="M2488">
        <v>1052</v>
      </c>
      <c r="N2488">
        <v>1195</v>
      </c>
      <c r="O2488" t="s">
        <v>519</v>
      </c>
      <c r="P2488" s="1">
        <v>0.88033470000000003</v>
      </c>
      <c r="S2488" t="s">
        <v>547</v>
      </c>
      <c r="T2488" t="s">
        <v>41</v>
      </c>
      <c r="U2488" t="s">
        <v>703</v>
      </c>
      <c r="V2488">
        <v>1274</v>
      </c>
      <c r="W2488">
        <v>2304</v>
      </c>
      <c r="X2488" t="s">
        <v>519</v>
      </c>
      <c r="Y2488" s="1">
        <v>0.55295139999999998</v>
      </c>
      <c r="AB2488" t="s">
        <v>547</v>
      </c>
      <c r="AC2488" t="s">
        <v>41</v>
      </c>
      <c r="AD2488" t="s">
        <v>703</v>
      </c>
      <c r="AE2488">
        <v>127</v>
      </c>
      <c r="AF2488">
        <v>2304</v>
      </c>
      <c r="AG2488" t="s">
        <v>519</v>
      </c>
      <c r="AH2488" s="1">
        <v>5.5121499999999997E-2</v>
      </c>
    </row>
    <row r="2489" spans="1:34" x14ac:dyDescent="0.35">
      <c r="A2489" t="s">
        <v>443</v>
      </c>
      <c r="B2489" t="s">
        <v>41</v>
      </c>
      <c r="C2489" t="s">
        <v>32</v>
      </c>
      <c r="D2489">
        <v>10143</v>
      </c>
      <c r="E2489">
        <v>10863</v>
      </c>
      <c r="F2489" t="s">
        <v>143</v>
      </c>
      <c r="G2489" s="1">
        <v>0.93371999999999999</v>
      </c>
      <c r="J2489" t="s">
        <v>547</v>
      </c>
      <c r="K2489" t="s">
        <v>41</v>
      </c>
      <c r="L2489" t="s">
        <v>703</v>
      </c>
      <c r="M2489">
        <v>1975</v>
      </c>
      <c r="N2489">
        <v>2304</v>
      </c>
      <c r="O2489" t="s">
        <v>519</v>
      </c>
      <c r="P2489" s="1">
        <v>0.85720490000000005</v>
      </c>
      <c r="S2489" t="s">
        <v>547</v>
      </c>
      <c r="T2489" t="s">
        <v>41</v>
      </c>
      <c r="U2489" t="s">
        <v>28</v>
      </c>
      <c r="V2489">
        <v>74</v>
      </c>
      <c r="W2489">
        <v>258</v>
      </c>
      <c r="X2489" t="s">
        <v>519</v>
      </c>
      <c r="Y2489" s="1">
        <v>0.28682170000000001</v>
      </c>
      <c r="AB2489" t="s">
        <v>547</v>
      </c>
      <c r="AC2489" t="s">
        <v>41</v>
      </c>
      <c r="AD2489" t="s">
        <v>26</v>
      </c>
      <c r="AF2489">
        <v>158</v>
      </c>
      <c r="AG2489" t="s">
        <v>519</v>
      </c>
    </row>
    <row r="2490" spans="1:34" x14ac:dyDescent="0.35">
      <c r="A2490" t="s">
        <v>444</v>
      </c>
      <c r="B2490" t="s">
        <v>41</v>
      </c>
      <c r="C2490" t="s">
        <v>32</v>
      </c>
      <c r="D2490">
        <v>5417</v>
      </c>
      <c r="E2490">
        <v>6408</v>
      </c>
      <c r="F2490" t="s">
        <v>143</v>
      </c>
      <c r="G2490" s="1">
        <v>0.84534960000000003</v>
      </c>
      <c r="J2490" t="s">
        <v>547</v>
      </c>
      <c r="K2490" t="s">
        <v>41</v>
      </c>
      <c r="L2490" t="s">
        <v>27</v>
      </c>
      <c r="M2490">
        <v>218</v>
      </c>
      <c r="N2490">
        <v>345</v>
      </c>
      <c r="O2490" t="s">
        <v>519</v>
      </c>
      <c r="P2490" s="1">
        <v>0.631884</v>
      </c>
      <c r="S2490" t="s">
        <v>547</v>
      </c>
      <c r="T2490" t="s">
        <v>41</v>
      </c>
      <c r="U2490" t="s">
        <v>26</v>
      </c>
      <c r="W2490">
        <v>158</v>
      </c>
      <c r="X2490" t="s">
        <v>519</v>
      </c>
      <c r="AB2490" t="s">
        <v>547</v>
      </c>
      <c r="AC2490" t="s">
        <v>41</v>
      </c>
      <c r="AD2490" t="s">
        <v>28</v>
      </c>
      <c r="AF2490">
        <v>258</v>
      </c>
      <c r="AG2490" t="s">
        <v>519</v>
      </c>
    </row>
    <row r="2491" spans="1:34" x14ac:dyDescent="0.35">
      <c r="A2491" t="s">
        <v>445</v>
      </c>
      <c r="B2491" t="s">
        <v>41</v>
      </c>
      <c r="C2491" t="s">
        <v>32</v>
      </c>
      <c r="D2491">
        <v>7868</v>
      </c>
      <c r="E2491">
        <v>8190</v>
      </c>
      <c r="F2491" t="s">
        <v>143</v>
      </c>
      <c r="G2491" s="1">
        <v>0.96068379999999998</v>
      </c>
      <c r="J2491" t="s">
        <v>547</v>
      </c>
      <c r="K2491" t="s">
        <v>41</v>
      </c>
      <c r="L2491" t="s">
        <v>26</v>
      </c>
      <c r="N2491">
        <v>158</v>
      </c>
      <c r="O2491" t="s">
        <v>519</v>
      </c>
      <c r="S2491" t="s">
        <v>547</v>
      </c>
      <c r="T2491" t="s">
        <v>41</v>
      </c>
      <c r="U2491" t="s">
        <v>27</v>
      </c>
      <c r="W2491">
        <v>345</v>
      </c>
      <c r="X2491" t="s">
        <v>519</v>
      </c>
      <c r="AB2491" t="s">
        <v>547</v>
      </c>
      <c r="AC2491" t="s">
        <v>41</v>
      </c>
      <c r="AD2491" t="s">
        <v>27</v>
      </c>
      <c r="AF2491">
        <v>345</v>
      </c>
      <c r="AG2491" t="s">
        <v>519</v>
      </c>
    </row>
    <row r="2492" spans="1:34" x14ac:dyDescent="0.35">
      <c r="A2492" t="s">
        <v>446</v>
      </c>
      <c r="B2492" t="s">
        <v>41</v>
      </c>
      <c r="C2492" t="s">
        <v>32</v>
      </c>
      <c r="D2492">
        <v>375</v>
      </c>
      <c r="E2492">
        <v>430</v>
      </c>
      <c r="F2492" t="s">
        <v>143</v>
      </c>
      <c r="G2492" s="1">
        <v>0.87209300000000001</v>
      </c>
      <c r="J2492" t="s">
        <v>548</v>
      </c>
      <c r="K2492" t="s">
        <v>41</v>
      </c>
      <c r="L2492" t="s">
        <v>32</v>
      </c>
      <c r="M2492">
        <v>1604</v>
      </c>
      <c r="N2492">
        <v>1786</v>
      </c>
      <c r="O2492" t="s">
        <v>132</v>
      </c>
      <c r="P2492" s="1">
        <v>0.89809629999999996</v>
      </c>
      <c r="S2492" t="s">
        <v>548</v>
      </c>
      <c r="T2492" t="s">
        <v>41</v>
      </c>
      <c r="U2492" t="s">
        <v>32</v>
      </c>
      <c r="V2492">
        <v>1444</v>
      </c>
      <c r="W2492">
        <v>1786</v>
      </c>
      <c r="X2492" t="s">
        <v>132</v>
      </c>
      <c r="Y2492" s="1">
        <v>0.80851070000000003</v>
      </c>
      <c r="AB2492" t="s">
        <v>548</v>
      </c>
      <c r="AC2492" t="s">
        <v>41</v>
      </c>
      <c r="AD2492" t="s">
        <v>32</v>
      </c>
      <c r="AE2492">
        <v>763</v>
      </c>
      <c r="AF2492">
        <v>1786</v>
      </c>
      <c r="AG2492" t="s">
        <v>132</v>
      </c>
      <c r="AH2492" s="1">
        <v>0.42721160000000002</v>
      </c>
    </row>
    <row r="2493" spans="1:34" x14ac:dyDescent="0.35">
      <c r="A2493" t="s">
        <v>447</v>
      </c>
      <c r="B2493" t="s">
        <v>41</v>
      </c>
      <c r="C2493" t="s">
        <v>32</v>
      </c>
      <c r="D2493">
        <v>3205</v>
      </c>
      <c r="E2493">
        <v>3553</v>
      </c>
      <c r="F2493" t="s">
        <v>143</v>
      </c>
      <c r="G2493" s="1">
        <v>0.90205460000000004</v>
      </c>
      <c r="J2493" t="s">
        <v>548</v>
      </c>
      <c r="K2493" t="s">
        <v>41</v>
      </c>
      <c r="L2493" t="s">
        <v>28</v>
      </c>
      <c r="M2493">
        <v>554</v>
      </c>
      <c r="N2493">
        <v>624</v>
      </c>
      <c r="O2493" t="s">
        <v>132</v>
      </c>
      <c r="P2493" s="1">
        <v>0.88782050000000001</v>
      </c>
      <c r="S2493" t="s">
        <v>548</v>
      </c>
      <c r="T2493" t="s">
        <v>41</v>
      </c>
      <c r="U2493" t="s">
        <v>703</v>
      </c>
      <c r="V2493">
        <v>2334</v>
      </c>
      <c r="W2493">
        <v>4870</v>
      </c>
      <c r="X2493" t="s">
        <v>132</v>
      </c>
      <c r="Y2493" s="1">
        <v>0.47926079999999999</v>
      </c>
      <c r="AB2493" t="s">
        <v>548</v>
      </c>
      <c r="AC2493" t="s">
        <v>41</v>
      </c>
      <c r="AD2493" t="s">
        <v>703</v>
      </c>
      <c r="AE2493">
        <v>184</v>
      </c>
      <c r="AF2493">
        <v>4870</v>
      </c>
      <c r="AG2493" t="s">
        <v>132</v>
      </c>
      <c r="AH2493" s="1">
        <v>3.7782299999999998E-2</v>
      </c>
    </row>
    <row r="2494" spans="1:34" x14ac:dyDescent="0.35">
      <c r="A2494" t="s">
        <v>448</v>
      </c>
      <c r="B2494" t="s">
        <v>41</v>
      </c>
      <c r="C2494" t="s">
        <v>32</v>
      </c>
      <c r="D2494">
        <v>7451</v>
      </c>
      <c r="E2494">
        <v>8018</v>
      </c>
      <c r="F2494" t="s">
        <v>143</v>
      </c>
      <c r="G2494" s="1">
        <v>0.92928409999999995</v>
      </c>
      <c r="J2494" t="s">
        <v>548</v>
      </c>
      <c r="K2494" t="s">
        <v>41</v>
      </c>
      <c r="L2494" t="s">
        <v>703</v>
      </c>
      <c r="M2494">
        <v>4056</v>
      </c>
      <c r="N2494">
        <v>4870</v>
      </c>
      <c r="O2494" t="s">
        <v>132</v>
      </c>
      <c r="P2494" s="1">
        <v>0.83285419999999999</v>
      </c>
      <c r="S2494" t="s">
        <v>548</v>
      </c>
      <c r="T2494" t="s">
        <v>41</v>
      </c>
      <c r="U2494" t="s">
        <v>28</v>
      </c>
      <c r="V2494">
        <v>78</v>
      </c>
      <c r="W2494">
        <v>624</v>
      </c>
      <c r="X2494" t="s">
        <v>132</v>
      </c>
      <c r="Y2494" s="1">
        <v>0.125</v>
      </c>
      <c r="AB2494" t="s">
        <v>548</v>
      </c>
      <c r="AC2494" t="s">
        <v>41</v>
      </c>
      <c r="AD2494" t="s">
        <v>26</v>
      </c>
      <c r="AF2494">
        <v>379</v>
      </c>
      <c r="AG2494" t="s">
        <v>132</v>
      </c>
    </row>
    <row r="2495" spans="1:34" x14ac:dyDescent="0.35">
      <c r="A2495" t="s">
        <v>449</v>
      </c>
      <c r="B2495" t="s">
        <v>41</v>
      </c>
      <c r="C2495" t="s">
        <v>32</v>
      </c>
      <c r="D2495">
        <v>2263</v>
      </c>
      <c r="E2495">
        <v>2440</v>
      </c>
      <c r="F2495" t="s">
        <v>143</v>
      </c>
      <c r="G2495" s="1">
        <v>0.92745900000000003</v>
      </c>
      <c r="J2495" t="s">
        <v>548</v>
      </c>
      <c r="K2495" t="s">
        <v>41</v>
      </c>
      <c r="L2495" t="s">
        <v>27</v>
      </c>
      <c r="M2495">
        <v>294</v>
      </c>
      <c r="N2495">
        <v>645</v>
      </c>
      <c r="O2495" t="s">
        <v>132</v>
      </c>
      <c r="P2495" s="1">
        <v>0.45581389999999999</v>
      </c>
      <c r="S2495" t="s">
        <v>548</v>
      </c>
      <c r="T2495" t="s">
        <v>41</v>
      </c>
      <c r="U2495" t="s">
        <v>26</v>
      </c>
      <c r="W2495">
        <v>379</v>
      </c>
      <c r="X2495" t="s">
        <v>132</v>
      </c>
      <c r="AB2495" t="s">
        <v>548</v>
      </c>
      <c r="AC2495" t="s">
        <v>41</v>
      </c>
      <c r="AD2495" t="s">
        <v>28</v>
      </c>
      <c r="AF2495">
        <v>624</v>
      </c>
      <c r="AG2495" t="s">
        <v>132</v>
      </c>
    </row>
    <row r="2496" spans="1:34" x14ac:dyDescent="0.35">
      <c r="A2496" t="s">
        <v>450</v>
      </c>
      <c r="B2496" t="s">
        <v>41</v>
      </c>
      <c r="C2496" t="s">
        <v>32</v>
      </c>
      <c r="D2496">
        <v>6697</v>
      </c>
      <c r="E2496">
        <v>7126</v>
      </c>
      <c r="F2496" t="s">
        <v>143</v>
      </c>
      <c r="G2496" s="1">
        <v>0.93979789999999996</v>
      </c>
      <c r="J2496" t="s">
        <v>548</v>
      </c>
      <c r="K2496" t="s">
        <v>41</v>
      </c>
      <c r="L2496" t="s">
        <v>26</v>
      </c>
      <c r="N2496">
        <v>379</v>
      </c>
      <c r="O2496" t="s">
        <v>132</v>
      </c>
      <c r="S2496" t="s">
        <v>548</v>
      </c>
      <c r="T2496" t="s">
        <v>41</v>
      </c>
      <c r="U2496" t="s">
        <v>27</v>
      </c>
      <c r="W2496">
        <v>645</v>
      </c>
      <c r="X2496" t="s">
        <v>132</v>
      </c>
      <c r="AB2496" t="s">
        <v>548</v>
      </c>
      <c r="AC2496" t="s">
        <v>41</v>
      </c>
      <c r="AD2496" t="s">
        <v>27</v>
      </c>
      <c r="AF2496">
        <v>645</v>
      </c>
      <c r="AG2496" t="s">
        <v>132</v>
      </c>
    </row>
    <row r="2497" spans="1:34" x14ac:dyDescent="0.35">
      <c r="A2497" t="s">
        <v>451</v>
      </c>
      <c r="B2497" t="s">
        <v>41</v>
      </c>
      <c r="C2497" t="s">
        <v>32</v>
      </c>
      <c r="D2497">
        <v>9291</v>
      </c>
      <c r="E2497">
        <v>9468</v>
      </c>
      <c r="F2497" t="s">
        <v>143</v>
      </c>
      <c r="G2497" s="1">
        <v>0.98130539999999999</v>
      </c>
      <c r="J2497" t="s">
        <v>549</v>
      </c>
      <c r="K2497" t="s">
        <v>41</v>
      </c>
      <c r="L2497" t="s">
        <v>32</v>
      </c>
      <c r="M2497">
        <v>1870</v>
      </c>
      <c r="N2497">
        <v>2013</v>
      </c>
      <c r="O2497" t="s">
        <v>519</v>
      </c>
      <c r="P2497" s="1">
        <v>0.92896179999999995</v>
      </c>
      <c r="S2497" t="s">
        <v>549</v>
      </c>
      <c r="T2497" t="s">
        <v>41</v>
      </c>
      <c r="U2497" t="s">
        <v>32</v>
      </c>
      <c r="V2497">
        <v>1610</v>
      </c>
      <c r="W2497">
        <v>2013</v>
      </c>
      <c r="X2497" t="s">
        <v>519</v>
      </c>
      <c r="Y2497" s="1">
        <v>0.79980130000000005</v>
      </c>
      <c r="AB2497" t="s">
        <v>549</v>
      </c>
      <c r="AC2497" t="s">
        <v>41</v>
      </c>
      <c r="AD2497" t="s">
        <v>32</v>
      </c>
      <c r="AE2497">
        <v>773</v>
      </c>
      <c r="AF2497">
        <v>2013</v>
      </c>
      <c r="AG2497" t="s">
        <v>519</v>
      </c>
      <c r="AH2497" s="1">
        <v>0.38400400000000001</v>
      </c>
    </row>
    <row r="2498" spans="1:34" x14ac:dyDescent="0.35">
      <c r="A2498" t="s">
        <v>452</v>
      </c>
      <c r="B2498" t="s">
        <v>41</v>
      </c>
      <c r="C2498" t="s">
        <v>32</v>
      </c>
      <c r="D2498">
        <v>3084</v>
      </c>
      <c r="E2498">
        <v>3407</v>
      </c>
      <c r="F2498" t="s">
        <v>143</v>
      </c>
      <c r="G2498" s="1">
        <v>0.90519519999999998</v>
      </c>
      <c r="J2498" t="s">
        <v>549</v>
      </c>
      <c r="K2498" t="s">
        <v>41</v>
      </c>
      <c r="L2498" t="s">
        <v>28</v>
      </c>
      <c r="M2498">
        <v>512</v>
      </c>
      <c r="N2498">
        <v>638</v>
      </c>
      <c r="O2498" t="s">
        <v>519</v>
      </c>
      <c r="P2498" s="1">
        <v>0.80250779999999999</v>
      </c>
      <c r="S2498" t="s">
        <v>549</v>
      </c>
      <c r="T2498" t="s">
        <v>41</v>
      </c>
      <c r="U2498" t="s">
        <v>703</v>
      </c>
      <c r="V2498">
        <v>1880</v>
      </c>
      <c r="W2498">
        <v>4562</v>
      </c>
      <c r="X2498" t="s">
        <v>519</v>
      </c>
      <c r="Y2498" s="1">
        <v>0.41210000000000002</v>
      </c>
      <c r="AB2498" t="s">
        <v>549</v>
      </c>
      <c r="AC2498" t="s">
        <v>41</v>
      </c>
      <c r="AD2498" t="s">
        <v>703</v>
      </c>
      <c r="AE2498">
        <v>156</v>
      </c>
      <c r="AF2498">
        <v>4562</v>
      </c>
      <c r="AG2498" t="s">
        <v>519</v>
      </c>
      <c r="AH2498" s="1">
        <v>3.4195499999999997E-2</v>
      </c>
    </row>
    <row r="2499" spans="1:34" x14ac:dyDescent="0.35">
      <c r="A2499" t="s">
        <v>453</v>
      </c>
      <c r="B2499" t="s">
        <v>41</v>
      </c>
      <c r="C2499" t="s">
        <v>32</v>
      </c>
      <c r="D2499">
        <v>3291</v>
      </c>
      <c r="E2499">
        <v>3402</v>
      </c>
      <c r="F2499" t="s">
        <v>143</v>
      </c>
      <c r="G2499" s="1">
        <v>0.96737209999999996</v>
      </c>
      <c r="J2499" t="s">
        <v>549</v>
      </c>
      <c r="K2499" t="s">
        <v>41</v>
      </c>
      <c r="L2499" t="s">
        <v>703</v>
      </c>
      <c r="M2499">
        <v>3588</v>
      </c>
      <c r="N2499">
        <v>4562</v>
      </c>
      <c r="O2499" t="s">
        <v>519</v>
      </c>
      <c r="P2499" s="1">
        <v>0.78649720000000001</v>
      </c>
      <c r="S2499" t="s">
        <v>549</v>
      </c>
      <c r="T2499" t="s">
        <v>41</v>
      </c>
      <c r="U2499" t="s">
        <v>28</v>
      </c>
      <c r="V2499">
        <v>71</v>
      </c>
      <c r="W2499">
        <v>638</v>
      </c>
      <c r="X2499" t="s">
        <v>519</v>
      </c>
      <c r="Y2499" s="1">
        <v>0.1112853</v>
      </c>
      <c r="AB2499" t="s">
        <v>549</v>
      </c>
      <c r="AC2499" t="s">
        <v>41</v>
      </c>
      <c r="AD2499" t="s">
        <v>26</v>
      </c>
      <c r="AF2499">
        <v>331</v>
      </c>
      <c r="AG2499" t="s">
        <v>519</v>
      </c>
    </row>
    <row r="2500" spans="1:34" x14ac:dyDescent="0.35">
      <c r="A2500" t="s">
        <v>454</v>
      </c>
      <c r="B2500" t="s">
        <v>41</v>
      </c>
      <c r="C2500" t="s">
        <v>32</v>
      </c>
      <c r="D2500">
        <v>8612</v>
      </c>
      <c r="E2500">
        <v>8753</v>
      </c>
      <c r="F2500" t="s">
        <v>143</v>
      </c>
      <c r="G2500" s="1">
        <v>0.98389119999999997</v>
      </c>
      <c r="J2500" t="s">
        <v>549</v>
      </c>
      <c r="K2500" t="s">
        <v>41</v>
      </c>
      <c r="L2500" t="s">
        <v>27</v>
      </c>
      <c r="M2500">
        <v>225</v>
      </c>
      <c r="N2500">
        <v>610</v>
      </c>
      <c r="O2500" t="s">
        <v>519</v>
      </c>
      <c r="P2500" s="1">
        <v>0.36885250000000003</v>
      </c>
      <c r="S2500" t="s">
        <v>549</v>
      </c>
      <c r="T2500" t="s">
        <v>41</v>
      </c>
      <c r="U2500" t="s">
        <v>26</v>
      </c>
      <c r="W2500">
        <v>331</v>
      </c>
      <c r="X2500" t="s">
        <v>519</v>
      </c>
      <c r="AB2500" t="s">
        <v>549</v>
      </c>
      <c r="AC2500" t="s">
        <v>41</v>
      </c>
      <c r="AD2500" t="s">
        <v>28</v>
      </c>
      <c r="AF2500">
        <v>638</v>
      </c>
      <c r="AG2500" t="s">
        <v>519</v>
      </c>
    </row>
    <row r="2501" spans="1:34" x14ac:dyDescent="0.35">
      <c r="A2501" t="s">
        <v>455</v>
      </c>
      <c r="B2501" t="s">
        <v>41</v>
      </c>
      <c r="C2501" t="s">
        <v>32</v>
      </c>
      <c r="D2501">
        <v>3314</v>
      </c>
      <c r="E2501">
        <v>3667</v>
      </c>
      <c r="F2501" t="s">
        <v>143</v>
      </c>
      <c r="G2501" s="1">
        <v>0.90373599999999998</v>
      </c>
      <c r="J2501" t="s">
        <v>549</v>
      </c>
      <c r="K2501" t="s">
        <v>41</v>
      </c>
      <c r="L2501" t="s">
        <v>26</v>
      </c>
      <c r="N2501">
        <v>331</v>
      </c>
      <c r="O2501" t="s">
        <v>519</v>
      </c>
      <c r="S2501" t="s">
        <v>549</v>
      </c>
      <c r="T2501" t="s">
        <v>41</v>
      </c>
      <c r="U2501" t="s">
        <v>27</v>
      </c>
      <c r="W2501">
        <v>610</v>
      </c>
      <c r="X2501" t="s">
        <v>519</v>
      </c>
      <c r="AB2501" t="s">
        <v>549</v>
      </c>
      <c r="AC2501" t="s">
        <v>41</v>
      </c>
      <c r="AD2501" t="s">
        <v>27</v>
      </c>
      <c r="AF2501">
        <v>610</v>
      </c>
      <c r="AG2501" t="s">
        <v>519</v>
      </c>
    </row>
    <row r="2502" spans="1:34" x14ac:dyDescent="0.35">
      <c r="A2502" t="s">
        <v>456</v>
      </c>
      <c r="B2502" t="s">
        <v>41</v>
      </c>
      <c r="C2502" t="s">
        <v>32</v>
      </c>
      <c r="D2502">
        <v>819</v>
      </c>
      <c r="E2502">
        <v>930</v>
      </c>
      <c r="F2502" t="s">
        <v>143</v>
      </c>
      <c r="G2502" s="1">
        <v>0.88064520000000002</v>
      </c>
      <c r="J2502" t="s">
        <v>550</v>
      </c>
      <c r="K2502" t="s">
        <v>41</v>
      </c>
      <c r="L2502" t="s">
        <v>32</v>
      </c>
      <c r="M2502">
        <v>3222</v>
      </c>
      <c r="N2502">
        <v>3628</v>
      </c>
      <c r="O2502" t="s">
        <v>519</v>
      </c>
      <c r="P2502" s="1">
        <v>0.88809260000000001</v>
      </c>
      <c r="S2502" t="s">
        <v>550</v>
      </c>
      <c r="T2502" t="s">
        <v>41</v>
      </c>
      <c r="U2502" t="s">
        <v>32</v>
      </c>
      <c r="V2502">
        <v>2871</v>
      </c>
      <c r="W2502">
        <v>3628</v>
      </c>
      <c r="X2502" t="s">
        <v>519</v>
      </c>
      <c r="Y2502" s="1">
        <v>0.79134510000000002</v>
      </c>
      <c r="AB2502" t="s">
        <v>550</v>
      </c>
      <c r="AC2502" t="s">
        <v>41</v>
      </c>
      <c r="AD2502" t="s">
        <v>32</v>
      </c>
      <c r="AE2502">
        <v>1412</v>
      </c>
      <c r="AF2502">
        <v>3628</v>
      </c>
      <c r="AG2502" t="s">
        <v>519</v>
      </c>
      <c r="AH2502" s="1">
        <v>0.38919510000000002</v>
      </c>
    </row>
    <row r="2503" spans="1:34" x14ac:dyDescent="0.35">
      <c r="A2503" t="s">
        <v>457</v>
      </c>
      <c r="B2503" t="s">
        <v>41</v>
      </c>
      <c r="C2503" t="s">
        <v>32</v>
      </c>
      <c r="D2503">
        <v>3082</v>
      </c>
      <c r="E2503">
        <v>3408</v>
      </c>
      <c r="F2503" t="s">
        <v>143</v>
      </c>
      <c r="G2503" s="1">
        <v>0.90434270000000005</v>
      </c>
      <c r="J2503" t="s">
        <v>550</v>
      </c>
      <c r="K2503" t="s">
        <v>41</v>
      </c>
      <c r="L2503" t="s">
        <v>28</v>
      </c>
      <c r="M2503">
        <v>1034</v>
      </c>
      <c r="N2503">
        <v>1201</v>
      </c>
      <c r="O2503" t="s">
        <v>519</v>
      </c>
      <c r="P2503" s="1">
        <v>0.86094919999999997</v>
      </c>
      <c r="S2503" t="s">
        <v>550</v>
      </c>
      <c r="T2503" t="s">
        <v>41</v>
      </c>
      <c r="U2503" t="s">
        <v>703</v>
      </c>
      <c r="V2503">
        <v>3768</v>
      </c>
      <c r="W2503">
        <v>9022</v>
      </c>
      <c r="X2503" t="s">
        <v>519</v>
      </c>
      <c r="Y2503" s="1">
        <v>0.41764580000000001</v>
      </c>
      <c r="AB2503" t="s">
        <v>550</v>
      </c>
      <c r="AC2503" t="s">
        <v>41</v>
      </c>
      <c r="AD2503" t="s">
        <v>703</v>
      </c>
      <c r="AE2503">
        <v>296</v>
      </c>
      <c r="AF2503">
        <v>9022</v>
      </c>
      <c r="AG2503" t="s">
        <v>519</v>
      </c>
      <c r="AH2503" s="1">
        <v>3.2808700000000003E-2</v>
      </c>
    </row>
    <row r="2504" spans="1:34" x14ac:dyDescent="0.35">
      <c r="A2504" t="s">
        <v>458</v>
      </c>
      <c r="B2504" t="s">
        <v>41</v>
      </c>
      <c r="C2504" t="s">
        <v>32</v>
      </c>
      <c r="D2504">
        <v>3021</v>
      </c>
      <c r="E2504">
        <v>3178</v>
      </c>
      <c r="F2504" t="s">
        <v>143</v>
      </c>
      <c r="G2504" s="1">
        <v>0.9505979</v>
      </c>
      <c r="J2504" t="s">
        <v>550</v>
      </c>
      <c r="K2504" t="s">
        <v>41</v>
      </c>
      <c r="L2504" t="s">
        <v>703</v>
      </c>
      <c r="M2504">
        <v>7416</v>
      </c>
      <c r="N2504">
        <v>9022</v>
      </c>
      <c r="O2504" t="s">
        <v>519</v>
      </c>
      <c r="P2504" s="1">
        <v>0.82199069999999996</v>
      </c>
      <c r="S2504" t="s">
        <v>550</v>
      </c>
      <c r="T2504" t="s">
        <v>41</v>
      </c>
      <c r="U2504" t="s">
        <v>28</v>
      </c>
      <c r="V2504">
        <v>135</v>
      </c>
      <c r="W2504">
        <v>1201</v>
      </c>
      <c r="X2504" t="s">
        <v>519</v>
      </c>
      <c r="Y2504" s="1">
        <v>0.1124063</v>
      </c>
      <c r="AB2504" t="s">
        <v>550</v>
      </c>
      <c r="AC2504" t="s">
        <v>41</v>
      </c>
      <c r="AD2504" t="s">
        <v>28</v>
      </c>
      <c r="AE2504">
        <v>1</v>
      </c>
      <c r="AF2504">
        <v>1201</v>
      </c>
      <c r="AG2504" t="s">
        <v>519</v>
      </c>
      <c r="AH2504" s="1">
        <v>8.3259999999999996E-4</v>
      </c>
    </row>
    <row r="2505" spans="1:34" x14ac:dyDescent="0.35">
      <c r="A2505" t="s">
        <v>459</v>
      </c>
      <c r="B2505" t="s">
        <v>41</v>
      </c>
      <c r="C2505" t="s">
        <v>32</v>
      </c>
      <c r="D2505">
        <v>564</v>
      </c>
      <c r="E2505">
        <v>631</v>
      </c>
      <c r="F2505" t="s">
        <v>143</v>
      </c>
      <c r="G2505" s="1">
        <v>0.89381929999999998</v>
      </c>
      <c r="J2505" t="s">
        <v>550</v>
      </c>
      <c r="K2505" t="s">
        <v>41</v>
      </c>
      <c r="L2505" t="s">
        <v>27</v>
      </c>
      <c r="M2505">
        <v>464</v>
      </c>
      <c r="N2505">
        <v>1276</v>
      </c>
      <c r="O2505" t="s">
        <v>519</v>
      </c>
      <c r="P2505" s="1">
        <v>0.36363640000000003</v>
      </c>
      <c r="S2505" t="s">
        <v>550</v>
      </c>
      <c r="T2505" t="s">
        <v>41</v>
      </c>
      <c r="U2505" t="s">
        <v>26</v>
      </c>
      <c r="W2505">
        <v>636</v>
      </c>
      <c r="X2505" t="s">
        <v>519</v>
      </c>
      <c r="AB2505" t="s">
        <v>550</v>
      </c>
      <c r="AC2505" t="s">
        <v>41</v>
      </c>
      <c r="AD2505" t="s">
        <v>26</v>
      </c>
      <c r="AF2505">
        <v>636</v>
      </c>
      <c r="AG2505" t="s">
        <v>519</v>
      </c>
    </row>
    <row r="2506" spans="1:34" x14ac:dyDescent="0.35">
      <c r="A2506" t="s">
        <v>460</v>
      </c>
      <c r="B2506" t="s">
        <v>41</v>
      </c>
      <c r="C2506" t="s">
        <v>32</v>
      </c>
      <c r="D2506">
        <v>9916</v>
      </c>
      <c r="E2506">
        <v>10193</v>
      </c>
      <c r="F2506" t="s">
        <v>143</v>
      </c>
      <c r="G2506" s="1">
        <v>0.97282449999999998</v>
      </c>
      <c r="J2506" t="s">
        <v>550</v>
      </c>
      <c r="K2506" t="s">
        <v>41</v>
      </c>
      <c r="L2506" t="s">
        <v>26</v>
      </c>
      <c r="N2506">
        <v>636</v>
      </c>
      <c r="O2506" t="s">
        <v>519</v>
      </c>
      <c r="S2506" t="s">
        <v>550</v>
      </c>
      <c r="T2506" t="s">
        <v>41</v>
      </c>
      <c r="U2506" t="s">
        <v>27</v>
      </c>
      <c r="W2506">
        <v>1276</v>
      </c>
      <c r="X2506" t="s">
        <v>519</v>
      </c>
      <c r="AB2506" t="s">
        <v>550</v>
      </c>
      <c r="AC2506" t="s">
        <v>41</v>
      </c>
      <c r="AD2506" t="s">
        <v>27</v>
      </c>
      <c r="AF2506">
        <v>1276</v>
      </c>
      <c r="AG2506" t="s">
        <v>519</v>
      </c>
    </row>
    <row r="2507" spans="1:34" x14ac:dyDescent="0.35">
      <c r="A2507" t="s">
        <v>461</v>
      </c>
      <c r="B2507" t="s">
        <v>41</v>
      </c>
      <c r="C2507" t="s">
        <v>32</v>
      </c>
      <c r="D2507">
        <v>3528</v>
      </c>
      <c r="E2507">
        <v>3752</v>
      </c>
      <c r="F2507" t="s">
        <v>143</v>
      </c>
      <c r="G2507" s="1">
        <v>0.94029850000000004</v>
      </c>
      <c r="J2507" t="s">
        <v>551</v>
      </c>
      <c r="K2507" t="s">
        <v>41</v>
      </c>
      <c r="L2507" t="s">
        <v>32</v>
      </c>
      <c r="M2507">
        <v>2013</v>
      </c>
      <c r="N2507">
        <v>1928</v>
      </c>
      <c r="O2507" t="s">
        <v>519</v>
      </c>
      <c r="P2507" s="1">
        <v>1</v>
      </c>
      <c r="S2507" t="s">
        <v>551</v>
      </c>
      <c r="T2507" t="s">
        <v>41</v>
      </c>
      <c r="U2507" t="s">
        <v>32</v>
      </c>
      <c r="V2507">
        <v>1889</v>
      </c>
      <c r="W2507">
        <v>1928</v>
      </c>
      <c r="X2507" t="s">
        <v>519</v>
      </c>
      <c r="Y2507" s="1">
        <v>0.97977179999999997</v>
      </c>
      <c r="AB2507" t="s">
        <v>551</v>
      </c>
      <c r="AC2507" t="s">
        <v>41</v>
      </c>
      <c r="AD2507" t="s">
        <v>32</v>
      </c>
      <c r="AE2507">
        <v>1167</v>
      </c>
      <c r="AF2507">
        <v>1928</v>
      </c>
      <c r="AG2507" t="s">
        <v>519</v>
      </c>
      <c r="AH2507" s="1">
        <v>0.60529049999999995</v>
      </c>
    </row>
    <row r="2508" spans="1:34" x14ac:dyDescent="0.35">
      <c r="A2508" t="s">
        <v>462</v>
      </c>
      <c r="B2508" t="s">
        <v>41</v>
      </c>
      <c r="C2508" t="s">
        <v>32</v>
      </c>
      <c r="D2508">
        <v>2921</v>
      </c>
      <c r="E2508">
        <v>3544</v>
      </c>
      <c r="F2508" t="s">
        <v>143</v>
      </c>
      <c r="G2508" s="1">
        <v>0.82420990000000005</v>
      </c>
      <c r="J2508" t="s">
        <v>551</v>
      </c>
      <c r="K2508" t="s">
        <v>41</v>
      </c>
      <c r="L2508" t="s">
        <v>28</v>
      </c>
      <c r="M2508">
        <v>539</v>
      </c>
      <c r="N2508">
        <v>605</v>
      </c>
      <c r="O2508" t="s">
        <v>519</v>
      </c>
      <c r="P2508" s="1">
        <v>0.89090910000000001</v>
      </c>
      <c r="S2508" t="s">
        <v>551</v>
      </c>
      <c r="T2508" t="s">
        <v>41</v>
      </c>
      <c r="U2508" t="s">
        <v>703</v>
      </c>
      <c r="V2508">
        <v>2360</v>
      </c>
      <c r="W2508">
        <v>4255</v>
      </c>
      <c r="X2508" t="s">
        <v>519</v>
      </c>
      <c r="Y2508" s="1">
        <v>0.55464159999999996</v>
      </c>
      <c r="AB2508" t="s">
        <v>551</v>
      </c>
      <c r="AC2508" t="s">
        <v>41</v>
      </c>
      <c r="AD2508" t="s">
        <v>703</v>
      </c>
      <c r="AE2508">
        <v>272</v>
      </c>
      <c r="AF2508">
        <v>4255</v>
      </c>
      <c r="AG2508" t="s">
        <v>519</v>
      </c>
      <c r="AH2508" s="1">
        <v>6.3924800000000004E-2</v>
      </c>
    </row>
    <row r="2509" spans="1:34" x14ac:dyDescent="0.35">
      <c r="A2509" t="s">
        <v>463</v>
      </c>
      <c r="B2509" t="s">
        <v>41</v>
      </c>
      <c r="C2509" t="s">
        <v>32</v>
      </c>
      <c r="D2509">
        <v>1445</v>
      </c>
      <c r="E2509">
        <v>1597</v>
      </c>
      <c r="F2509" t="s">
        <v>143</v>
      </c>
      <c r="G2509" s="1">
        <v>0.90482149999999995</v>
      </c>
      <c r="J2509" t="s">
        <v>551</v>
      </c>
      <c r="K2509" t="s">
        <v>41</v>
      </c>
      <c r="L2509" t="s">
        <v>703</v>
      </c>
      <c r="M2509">
        <v>3718</v>
      </c>
      <c r="N2509">
        <v>4255</v>
      </c>
      <c r="O2509" t="s">
        <v>519</v>
      </c>
      <c r="P2509" s="1">
        <v>0.87379549999999995</v>
      </c>
      <c r="S2509" t="s">
        <v>551</v>
      </c>
      <c r="T2509" t="s">
        <v>41</v>
      </c>
      <c r="U2509" t="s">
        <v>28</v>
      </c>
      <c r="V2509">
        <v>110</v>
      </c>
      <c r="W2509">
        <v>605</v>
      </c>
      <c r="X2509" t="s">
        <v>519</v>
      </c>
      <c r="Y2509" s="1">
        <v>0.18181820000000001</v>
      </c>
      <c r="AB2509" t="s">
        <v>551</v>
      </c>
      <c r="AC2509" t="s">
        <v>41</v>
      </c>
      <c r="AD2509" t="s">
        <v>28</v>
      </c>
      <c r="AE2509">
        <v>2</v>
      </c>
      <c r="AF2509">
        <v>605</v>
      </c>
      <c r="AG2509" t="s">
        <v>519</v>
      </c>
      <c r="AH2509" s="1">
        <v>3.3057999999999998E-3</v>
      </c>
    </row>
    <row r="2510" spans="1:34" x14ac:dyDescent="0.35">
      <c r="A2510" t="s">
        <v>464</v>
      </c>
      <c r="B2510" t="s">
        <v>41</v>
      </c>
      <c r="C2510" t="s">
        <v>32</v>
      </c>
      <c r="D2510">
        <v>4825</v>
      </c>
      <c r="E2510">
        <v>5286</v>
      </c>
      <c r="F2510" t="s">
        <v>143</v>
      </c>
      <c r="G2510" s="1">
        <v>0.9127885</v>
      </c>
      <c r="J2510" t="s">
        <v>551</v>
      </c>
      <c r="K2510" t="s">
        <v>41</v>
      </c>
      <c r="L2510" t="s">
        <v>27</v>
      </c>
      <c r="M2510">
        <v>378</v>
      </c>
      <c r="N2510">
        <v>631</v>
      </c>
      <c r="O2510" t="s">
        <v>519</v>
      </c>
      <c r="P2510" s="1">
        <v>0.59904919999999995</v>
      </c>
      <c r="S2510" t="s">
        <v>551</v>
      </c>
      <c r="T2510" t="s">
        <v>41</v>
      </c>
      <c r="U2510" t="s">
        <v>26</v>
      </c>
      <c r="W2510">
        <v>341</v>
      </c>
      <c r="X2510" t="s">
        <v>519</v>
      </c>
      <c r="AB2510" t="s">
        <v>551</v>
      </c>
      <c r="AC2510" t="s">
        <v>41</v>
      </c>
      <c r="AD2510" t="s">
        <v>26</v>
      </c>
      <c r="AF2510">
        <v>341</v>
      </c>
      <c r="AG2510" t="s">
        <v>519</v>
      </c>
    </row>
    <row r="2511" spans="1:34" x14ac:dyDescent="0.35">
      <c r="A2511" t="s">
        <v>465</v>
      </c>
      <c r="B2511" t="s">
        <v>41</v>
      </c>
      <c r="C2511" t="s">
        <v>32</v>
      </c>
      <c r="D2511">
        <v>8420</v>
      </c>
      <c r="E2511">
        <v>8679</v>
      </c>
      <c r="F2511" t="s">
        <v>143</v>
      </c>
      <c r="G2511" s="1">
        <v>0.97015790000000002</v>
      </c>
      <c r="J2511" t="s">
        <v>551</v>
      </c>
      <c r="K2511" t="s">
        <v>41</v>
      </c>
      <c r="L2511" t="s">
        <v>26</v>
      </c>
      <c r="N2511">
        <v>341</v>
      </c>
      <c r="O2511" t="s">
        <v>519</v>
      </c>
      <c r="S2511" t="s">
        <v>551</v>
      </c>
      <c r="T2511" t="s">
        <v>41</v>
      </c>
      <c r="U2511" t="s">
        <v>27</v>
      </c>
      <c r="W2511">
        <v>631</v>
      </c>
      <c r="X2511" t="s">
        <v>519</v>
      </c>
      <c r="AB2511" t="s">
        <v>551</v>
      </c>
      <c r="AC2511" t="s">
        <v>41</v>
      </c>
      <c r="AD2511" t="s">
        <v>27</v>
      </c>
      <c r="AF2511">
        <v>631</v>
      </c>
      <c r="AG2511" t="s">
        <v>519</v>
      </c>
    </row>
    <row r="2512" spans="1:34" x14ac:dyDescent="0.35">
      <c r="A2512" t="s">
        <v>466</v>
      </c>
      <c r="B2512" t="s">
        <v>41</v>
      </c>
      <c r="C2512" t="s">
        <v>32</v>
      </c>
      <c r="D2512">
        <v>6109</v>
      </c>
      <c r="E2512">
        <v>6587</v>
      </c>
      <c r="F2512" t="s">
        <v>143</v>
      </c>
      <c r="G2512" s="1">
        <v>0.92743279999999995</v>
      </c>
      <c r="J2512" t="s">
        <v>552</v>
      </c>
      <c r="K2512" t="s">
        <v>41</v>
      </c>
      <c r="L2512" t="s">
        <v>32</v>
      </c>
      <c r="M2512">
        <v>6032</v>
      </c>
      <c r="N2512">
        <v>6479</v>
      </c>
      <c r="O2512" t="s">
        <v>519</v>
      </c>
      <c r="P2512" s="1">
        <v>0.9310079</v>
      </c>
      <c r="S2512" t="s">
        <v>552</v>
      </c>
      <c r="T2512" t="s">
        <v>41</v>
      </c>
      <c r="U2512" t="s">
        <v>32</v>
      </c>
      <c r="V2512">
        <v>5108</v>
      </c>
      <c r="W2512">
        <v>6479</v>
      </c>
      <c r="X2512" t="s">
        <v>519</v>
      </c>
      <c r="Y2512" s="1">
        <v>0.78839329999999996</v>
      </c>
      <c r="AB2512" t="s">
        <v>552</v>
      </c>
      <c r="AC2512" t="s">
        <v>41</v>
      </c>
      <c r="AD2512" t="s">
        <v>32</v>
      </c>
      <c r="AE2512">
        <v>2219</v>
      </c>
      <c r="AF2512">
        <v>6479</v>
      </c>
      <c r="AG2512" t="s">
        <v>519</v>
      </c>
      <c r="AH2512" s="1">
        <v>0.34249109999999999</v>
      </c>
    </row>
    <row r="2513" spans="1:34" x14ac:dyDescent="0.35">
      <c r="A2513" t="s">
        <v>467</v>
      </c>
      <c r="B2513" t="s">
        <v>41</v>
      </c>
      <c r="C2513" t="s">
        <v>32</v>
      </c>
      <c r="D2513">
        <v>5513</v>
      </c>
      <c r="E2513">
        <v>5980</v>
      </c>
      <c r="F2513" t="s">
        <v>143</v>
      </c>
      <c r="G2513" s="1">
        <v>0.92190640000000001</v>
      </c>
      <c r="J2513" t="s">
        <v>552</v>
      </c>
      <c r="K2513" t="s">
        <v>41</v>
      </c>
      <c r="L2513" t="s">
        <v>703</v>
      </c>
      <c r="M2513">
        <v>11716</v>
      </c>
      <c r="N2513">
        <v>14081</v>
      </c>
      <c r="O2513" t="s">
        <v>519</v>
      </c>
      <c r="P2513" s="1">
        <v>0.83204319999999998</v>
      </c>
      <c r="S2513" t="s">
        <v>552</v>
      </c>
      <c r="T2513" t="s">
        <v>41</v>
      </c>
      <c r="U2513" t="s">
        <v>703</v>
      </c>
      <c r="V2513">
        <v>5326</v>
      </c>
      <c r="W2513">
        <v>14081</v>
      </c>
      <c r="X2513" t="s">
        <v>519</v>
      </c>
      <c r="Y2513" s="1">
        <v>0.37824020000000003</v>
      </c>
      <c r="AB2513" t="s">
        <v>552</v>
      </c>
      <c r="AC2513" t="s">
        <v>41</v>
      </c>
      <c r="AD2513" t="s">
        <v>703</v>
      </c>
      <c r="AE2513">
        <v>250</v>
      </c>
      <c r="AF2513">
        <v>14081</v>
      </c>
      <c r="AG2513" t="s">
        <v>519</v>
      </c>
      <c r="AH2513" s="1">
        <v>1.77544E-2</v>
      </c>
    </row>
    <row r="2514" spans="1:34" x14ac:dyDescent="0.35">
      <c r="A2514" t="s">
        <v>468</v>
      </c>
      <c r="B2514" t="s">
        <v>41</v>
      </c>
      <c r="C2514" t="s">
        <v>32</v>
      </c>
      <c r="D2514">
        <v>7877</v>
      </c>
      <c r="E2514">
        <v>8407</v>
      </c>
      <c r="F2514" t="s">
        <v>143</v>
      </c>
      <c r="G2514" s="1">
        <v>0.93695729999999999</v>
      </c>
      <c r="J2514" t="s">
        <v>552</v>
      </c>
      <c r="K2514" t="s">
        <v>41</v>
      </c>
      <c r="L2514" t="s">
        <v>28</v>
      </c>
      <c r="M2514">
        <v>1321</v>
      </c>
      <c r="N2514">
        <v>1741</v>
      </c>
      <c r="O2514" t="s">
        <v>519</v>
      </c>
      <c r="P2514" s="1">
        <v>0.75875930000000003</v>
      </c>
      <c r="S2514" t="s">
        <v>552</v>
      </c>
      <c r="T2514" t="s">
        <v>41</v>
      </c>
      <c r="U2514" t="s">
        <v>28</v>
      </c>
      <c r="V2514">
        <v>161</v>
      </c>
      <c r="W2514">
        <v>1741</v>
      </c>
      <c r="X2514" t="s">
        <v>519</v>
      </c>
      <c r="Y2514" s="1">
        <v>9.2475600000000005E-2</v>
      </c>
      <c r="AB2514" t="s">
        <v>552</v>
      </c>
      <c r="AC2514" t="s">
        <v>41</v>
      </c>
      <c r="AD2514" t="s">
        <v>28</v>
      </c>
      <c r="AE2514">
        <v>1</v>
      </c>
      <c r="AF2514">
        <v>1741</v>
      </c>
      <c r="AG2514" t="s">
        <v>519</v>
      </c>
      <c r="AH2514" s="1">
        <v>5.7439999999999998E-4</v>
      </c>
    </row>
    <row r="2515" spans="1:34" x14ac:dyDescent="0.35">
      <c r="A2515" t="s">
        <v>469</v>
      </c>
      <c r="B2515" t="s">
        <v>41</v>
      </c>
      <c r="C2515" t="s">
        <v>32</v>
      </c>
      <c r="D2515">
        <v>6299</v>
      </c>
      <c r="E2515">
        <v>6855</v>
      </c>
      <c r="F2515" t="s">
        <v>143</v>
      </c>
      <c r="G2515" s="1">
        <v>0.91889129999999997</v>
      </c>
      <c r="J2515" t="s">
        <v>552</v>
      </c>
      <c r="K2515" t="s">
        <v>41</v>
      </c>
      <c r="L2515" t="s">
        <v>27</v>
      </c>
      <c r="M2515">
        <v>557</v>
      </c>
      <c r="N2515">
        <v>1963</v>
      </c>
      <c r="O2515" t="s">
        <v>519</v>
      </c>
      <c r="P2515" s="1">
        <v>0.28374939999999998</v>
      </c>
      <c r="S2515" t="s">
        <v>552</v>
      </c>
      <c r="T2515" t="s">
        <v>41</v>
      </c>
      <c r="U2515" t="s">
        <v>26</v>
      </c>
      <c r="W2515">
        <v>1014</v>
      </c>
      <c r="X2515" t="s">
        <v>519</v>
      </c>
      <c r="AB2515" t="s">
        <v>552</v>
      </c>
      <c r="AC2515" t="s">
        <v>41</v>
      </c>
      <c r="AD2515" t="s">
        <v>26</v>
      </c>
      <c r="AF2515">
        <v>1014</v>
      </c>
      <c r="AG2515" t="s">
        <v>519</v>
      </c>
    </row>
    <row r="2516" spans="1:34" x14ac:dyDescent="0.35">
      <c r="A2516" t="s">
        <v>470</v>
      </c>
      <c r="B2516" t="s">
        <v>41</v>
      </c>
      <c r="C2516" t="s">
        <v>32</v>
      </c>
      <c r="D2516">
        <v>4802</v>
      </c>
      <c r="E2516">
        <v>5348</v>
      </c>
      <c r="F2516" t="s">
        <v>143</v>
      </c>
      <c r="G2516" s="1">
        <v>0.89790579999999998</v>
      </c>
      <c r="J2516" t="s">
        <v>552</v>
      </c>
      <c r="K2516" t="s">
        <v>41</v>
      </c>
      <c r="L2516" t="s">
        <v>26</v>
      </c>
      <c r="N2516">
        <v>1014</v>
      </c>
      <c r="O2516" t="s">
        <v>519</v>
      </c>
      <c r="S2516" t="s">
        <v>552</v>
      </c>
      <c r="T2516" t="s">
        <v>41</v>
      </c>
      <c r="U2516" t="s">
        <v>27</v>
      </c>
      <c r="W2516">
        <v>1963</v>
      </c>
      <c r="X2516" t="s">
        <v>519</v>
      </c>
      <c r="AB2516" t="s">
        <v>552</v>
      </c>
      <c r="AC2516" t="s">
        <v>41</v>
      </c>
      <c r="AD2516" t="s">
        <v>27</v>
      </c>
      <c r="AF2516">
        <v>1963</v>
      </c>
      <c r="AG2516" t="s">
        <v>519</v>
      </c>
    </row>
    <row r="2517" spans="1:34" x14ac:dyDescent="0.35">
      <c r="A2517" t="s">
        <v>471</v>
      </c>
      <c r="B2517" t="s">
        <v>41</v>
      </c>
      <c r="C2517" t="s">
        <v>32</v>
      </c>
      <c r="D2517">
        <v>3590</v>
      </c>
      <c r="E2517">
        <v>2168</v>
      </c>
      <c r="F2517" t="s">
        <v>143</v>
      </c>
      <c r="G2517" s="1">
        <v>1</v>
      </c>
      <c r="J2517" t="s">
        <v>553</v>
      </c>
      <c r="K2517" t="s">
        <v>41</v>
      </c>
      <c r="L2517" t="s">
        <v>28</v>
      </c>
      <c r="M2517">
        <v>277</v>
      </c>
      <c r="N2517">
        <v>291</v>
      </c>
      <c r="O2517" t="s">
        <v>519</v>
      </c>
      <c r="P2517" s="1">
        <v>0.95189009999999996</v>
      </c>
      <c r="S2517" t="s">
        <v>553</v>
      </c>
      <c r="T2517" t="s">
        <v>41</v>
      </c>
      <c r="U2517" t="s">
        <v>32</v>
      </c>
      <c r="V2517">
        <v>556</v>
      </c>
      <c r="W2517">
        <v>711</v>
      </c>
      <c r="X2517" t="s">
        <v>519</v>
      </c>
      <c r="Y2517" s="1">
        <v>0.78199719999999995</v>
      </c>
      <c r="AB2517" t="s">
        <v>553</v>
      </c>
      <c r="AC2517" t="s">
        <v>41</v>
      </c>
      <c r="AD2517" t="s">
        <v>32</v>
      </c>
      <c r="AE2517">
        <v>224</v>
      </c>
      <c r="AF2517">
        <v>711</v>
      </c>
      <c r="AG2517" t="s">
        <v>519</v>
      </c>
      <c r="AH2517" s="1">
        <v>0.31504919999999997</v>
      </c>
    </row>
    <row r="2518" spans="1:34" x14ac:dyDescent="0.35">
      <c r="A2518" t="s">
        <v>472</v>
      </c>
      <c r="B2518" t="s">
        <v>41</v>
      </c>
      <c r="C2518" t="s">
        <v>32</v>
      </c>
      <c r="D2518">
        <v>2300</v>
      </c>
      <c r="E2518">
        <v>2255</v>
      </c>
      <c r="F2518" t="s">
        <v>143</v>
      </c>
      <c r="G2518" s="1">
        <v>1</v>
      </c>
      <c r="J2518" t="s">
        <v>553</v>
      </c>
      <c r="K2518" t="s">
        <v>41</v>
      </c>
      <c r="L2518" t="s">
        <v>32</v>
      </c>
      <c r="M2518">
        <v>631</v>
      </c>
      <c r="N2518">
        <v>711</v>
      </c>
      <c r="O2518" t="s">
        <v>519</v>
      </c>
      <c r="P2518" s="1">
        <v>0.8874824</v>
      </c>
      <c r="S2518" t="s">
        <v>553</v>
      </c>
      <c r="T2518" t="s">
        <v>41</v>
      </c>
      <c r="U2518" t="s">
        <v>703</v>
      </c>
      <c r="V2518">
        <v>856</v>
      </c>
      <c r="W2518">
        <v>1915</v>
      </c>
      <c r="X2518" t="s">
        <v>519</v>
      </c>
      <c r="Y2518" s="1">
        <v>0.44699739999999999</v>
      </c>
      <c r="AB2518" t="s">
        <v>553</v>
      </c>
      <c r="AC2518" t="s">
        <v>41</v>
      </c>
      <c r="AD2518" t="s">
        <v>703</v>
      </c>
      <c r="AE2518">
        <v>32</v>
      </c>
      <c r="AF2518">
        <v>1915</v>
      </c>
      <c r="AG2518" t="s">
        <v>519</v>
      </c>
      <c r="AH2518" s="1">
        <v>1.6710200000000001E-2</v>
      </c>
    </row>
    <row r="2519" spans="1:34" x14ac:dyDescent="0.35">
      <c r="A2519" t="s">
        <v>473</v>
      </c>
      <c r="B2519" t="s">
        <v>41</v>
      </c>
      <c r="C2519" t="s">
        <v>32</v>
      </c>
      <c r="D2519">
        <v>7391</v>
      </c>
      <c r="E2519">
        <v>7432</v>
      </c>
      <c r="F2519" t="s">
        <v>143</v>
      </c>
      <c r="G2519" s="1">
        <v>0.99448329999999996</v>
      </c>
      <c r="J2519" t="s">
        <v>553</v>
      </c>
      <c r="K2519" t="s">
        <v>41</v>
      </c>
      <c r="L2519" t="s">
        <v>703</v>
      </c>
      <c r="M2519">
        <v>1639</v>
      </c>
      <c r="N2519">
        <v>1915</v>
      </c>
      <c r="O2519" t="s">
        <v>519</v>
      </c>
      <c r="P2519" s="1">
        <v>0.85587469999999999</v>
      </c>
      <c r="S2519" t="s">
        <v>553</v>
      </c>
      <c r="T2519" t="s">
        <v>41</v>
      </c>
      <c r="U2519" t="s">
        <v>28</v>
      </c>
      <c r="V2519">
        <v>40</v>
      </c>
      <c r="W2519">
        <v>291</v>
      </c>
      <c r="X2519" t="s">
        <v>519</v>
      </c>
      <c r="Y2519" s="1">
        <v>0.137457</v>
      </c>
      <c r="AB2519" t="s">
        <v>553</v>
      </c>
      <c r="AC2519" t="s">
        <v>41</v>
      </c>
      <c r="AD2519" t="s">
        <v>26</v>
      </c>
      <c r="AF2519">
        <v>153</v>
      </c>
      <c r="AG2519" t="s">
        <v>519</v>
      </c>
    </row>
    <row r="2520" spans="1:34" x14ac:dyDescent="0.35">
      <c r="A2520" t="s">
        <v>474</v>
      </c>
      <c r="B2520" t="s">
        <v>41</v>
      </c>
      <c r="C2520" t="s">
        <v>32</v>
      </c>
      <c r="D2520">
        <v>5551</v>
      </c>
      <c r="E2520">
        <v>6211</v>
      </c>
      <c r="F2520" t="s">
        <v>143</v>
      </c>
      <c r="G2520" s="1">
        <v>0.89373689999999995</v>
      </c>
      <c r="J2520" t="s">
        <v>553</v>
      </c>
      <c r="K2520" t="s">
        <v>41</v>
      </c>
      <c r="L2520" t="s">
        <v>27</v>
      </c>
      <c r="M2520">
        <v>113</v>
      </c>
      <c r="N2520">
        <v>278</v>
      </c>
      <c r="O2520" t="s">
        <v>519</v>
      </c>
      <c r="P2520" s="1">
        <v>0.40647480000000002</v>
      </c>
      <c r="S2520" t="s">
        <v>553</v>
      </c>
      <c r="T2520" t="s">
        <v>41</v>
      </c>
      <c r="U2520" t="s">
        <v>26</v>
      </c>
      <c r="W2520">
        <v>153</v>
      </c>
      <c r="X2520" t="s">
        <v>519</v>
      </c>
      <c r="AB2520" t="s">
        <v>553</v>
      </c>
      <c r="AC2520" t="s">
        <v>41</v>
      </c>
      <c r="AD2520" t="s">
        <v>28</v>
      </c>
      <c r="AF2520">
        <v>291</v>
      </c>
      <c r="AG2520" t="s">
        <v>519</v>
      </c>
    </row>
    <row r="2521" spans="1:34" x14ac:dyDescent="0.35">
      <c r="A2521" t="s">
        <v>475</v>
      </c>
      <c r="B2521" t="s">
        <v>41</v>
      </c>
      <c r="C2521" t="s">
        <v>32</v>
      </c>
      <c r="D2521">
        <v>9988</v>
      </c>
      <c r="E2521">
        <v>10742</v>
      </c>
      <c r="F2521" t="s">
        <v>143</v>
      </c>
      <c r="G2521" s="1">
        <v>0.92980830000000003</v>
      </c>
      <c r="J2521" t="s">
        <v>553</v>
      </c>
      <c r="K2521" t="s">
        <v>41</v>
      </c>
      <c r="L2521" t="s">
        <v>26</v>
      </c>
      <c r="N2521">
        <v>153</v>
      </c>
      <c r="O2521" t="s">
        <v>519</v>
      </c>
      <c r="S2521" t="s">
        <v>553</v>
      </c>
      <c r="T2521" t="s">
        <v>41</v>
      </c>
      <c r="U2521" t="s">
        <v>27</v>
      </c>
      <c r="W2521">
        <v>278</v>
      </c>
      <c r="X2521" t="s">
        <v>519</v>
      </c>
      <c r="AB2521" t="s">
        <v>553</v>
      </c>
      <c r="AC2521" t="s">
        <v>41</v>
      </c>
      <c r="AD2521" t="s">
        <v>27</v>
      </c>
      <c r="AF2521">
        <v>278</v>
      </c>
      <c r="AG2521" t="s">
        <v>519</v>
      </c>
    </row>
    <row r="2522" spans="1:34" x14ac:dyDescent="0.35">
      <c r="A2522" t="s">
        <v>476</v>
      </c>
      <c r="B2522" t="s">
        <v>41</v>
      </c>
      <c r="C2522" t="s">
        <v>32</v>
      </c>
      <c r="D2522">
        <v>10260</v>
      </c>
      <c r="E2522">
        <v>10131</v>
      </c>
      <c r="F2522" t="s">
        <v>143</v>
      </c>
      <c r="G2522" s="1">
        <v>1</v>
      </c>
      <c r="J2522" t="s">
        <v>554</v>
      </c>
      <c r="K2522" t="s">
        <v>41</v>
      </c>
      <c r="L2522" t="s">
        <v>28</v>
      </c>
      <c r="M2522">
        <v>339</v>
      </c>
      <c r="N2522">
        <v>393</v>
      </c>
      <c r="O2522" t="s">
        <v>519</v>
      </c>
      <c r="P2522" s="1">
        <v>0.86259540000000001</v>
      </c>
      <c r="S2522" t="s">
        <v>554</v>
      </c>
      <c r="T2522" t="s">
        <v>41</v>
      </c>
      <c r="U2522" t="s">
        <v>32</v>
      </c>
      <c r="V2522">
        <v>730</v>
      </c>
      <c r="W2522">
        <v>1034</v>
      </c>
      <c r="X2522" t="s">
        <v>519</v>
      </c>
      <c r="Y2522" s="1">
        <v>0.70599619999999996</v>
      </c>
      <c r="AB2522" t="s">
        <v>554</v>
      </c>
      <c r="AC2522" t="s">
        <v>41</v>
      </c>
      <c r="AD2522" t="s">
        <v>32</v>
      </c>
      <c r="AE2522">
        <v>298</v>
      </c>
      <c r="AF2522">
        <v>1034</v>
      </c>
      <c r="AG2522" t="s">
        <v>519</v>
      </c>
      <c r="AH2522" s="1">
        <v>0.28820119999999999</v>
      </c>
    </row>
    <row r="2523" spans="1:34" x14ac:dyDescent="0.35">
      <c r="A2523" t="s">
        <v>477</v>
      </c>
      <c r="B2523" t="s">
        <v>41</v>
      </c>
      <c r="C2523" t="s">
        <v>32</v>
      </c>
      <c r="D2523">
        <v>7512</v>
      </c>
      <c r="E2523">
        <v>7829</v>
      </c>
      <c r="F2523" t="s">
        <v>143</v>
      </c>
      <c r="G2523" s="1">
        <v>0.95950950000000002</v>
      </c>
      <c r="J2523" t="s">
        <v>554</v>
      </c>
      <c r="K2523" t="s">
        <v>41</v>
      </c>
      <c r="L2523" t="s">
        <v>703</v>
      </c>
      <c r="M2523">
        <v>2309</v>
      </c>
      <c r="N2523">
        <v>2691</v>
      </c>
      <c r="O2523" t="s">
        <v>519</v>
      </c>
      <c r="P2523" s="1">
        <v>0.85804530000000001</v>
      </c>
      <c r="S2523" t="s">
        <v>554</v>
      </c>
      <c r="T2523" t="s">
        <v>41</v>
      </c>
      <c r="U2523" t="s">
        <v>703</v>
      </c>
      <c r="V2523">
        <v>1266</v>
      </c>
      <c r="W2523">
        <v>2691</v>
      </c>
      <c r="X2523" t="s">
        <v>519</v>
      </c>
      <c r="Y2523" s="1">
        <v>0.47045710000000002</v>
      </c>
      <c r="AB2523" t="s">
        <v>554</v>
      </c>
      <c r="AC2523" t="s">
        <v>41</v>
      </c>
      <c r="AD2523" t="s">
        <v>703</v>
      </c>
      <c r="AE2523">
        <v>55</v>
      </c>
      <c r="AF2523">
        <v>2691</v>
      </c>
      <c r="AG2523" t="s">
        <v>519</v>
      </c>
      <c r="AH2523" s="1">
        <v>2.0438499999999998E-2</v>
      </c>
    </row>
    <row r="2524" spans="1:34" x14ac:dyDescent="0.35">
      <c r="A2524" t="s">
        <v>478</v>
      </c>
      <c r="B2524" t="s">
        <v>41</v>
      </c>
      <c r="C2524" t="s">
        <v>32</v>
      </c>
      <c r="D2524">
        <v>10669</v>
      </c>
      <c r="E2524">
        <v>11476</v>
      </c>
      <c r="F2524" t="s">
        <v>143</v>
      </c>
      <c r="G2524" s="1">
        <v>0.92967929999999999</v>
      </c>
      <c r="J2524" t="s">
        <v>554</v>
      </c>
      <c r="K2524" t="s">
        <v>41</v>
      </c>
      <c r="L2524" t="s">
        <v>32</v>
      </c>
      <c r="M2524">
        <v>843</v>
      </c>
      <c r="N2524">
        <v>1034</v>
      </c>
      <c r="O2524" t="s">
        <v>519</v>
      </c>
      <c r="P2524" s="1">
        <v>0.81528040000000002</v>
      </c>
      <c r="S2524" t="s">
        <v>554</v>
      </c>
      <c r="T2524" t="s">
        <v>41</v>
      </c>
      <c r="U2524" t="s">
        <v>28</v>
      </c>
      <c r="V2524">
        <v>45</v>
      </c>
      <c r="W2524">
        <v>393</v>
      </c>
      <c r="X2524" t="s">
        <v>519</v>
      </c>
      <c r="Y2524" s="1">
        <v>0.1145038</v>
      </c>
      <c r="AB2524" t="s">
        <v>554</v>
      </c>
      <c r="AC2524" t="s">
        <v>41</v>
      </c>
      <c r="AD2524" t="s">
        <v>26</v>
      </c>
      <c r="AF2524">
        <v>200</v>
      </c>
      <c r="AG2524" t="s">
        <v>519</v>
      </c>
    </row>
    <row r="2525" spans="1:34" x14ac:dyDescent="0.35">
      <c r="A2525" t="s">
        <v>479</v>
      </c>
      <c r="B2525" t="s">
        <v>41</v>
      </c>
      <c r="C2525" t="s">
        <v>32</v>
      </c>
      <c r="D2525">
        <v>605</v>
      </c>
      <c r="E2525">
        <v>899</v>
      </c>
      <c r="F2525" t="s">
        <v>143</v>
      </c>
      <c r="G2525" s="1">
        <v>0.67296990000000001</v>
      </c>
      <c r="J2525" t="s">
        <v>554</v>
      </c>
      <c r="K2525" t="s">
        <v>41</v>
      </c>
      <c r="L2525" t="s">
        <v>27</v>
      </c>
      <c r="M2525">
        <v>161</v>
      </c>
      <c r="N2525">
        <v>401</v>
      </c>
      <c r="O2525" t="s">
        <v>519</v>
      </c>
      <c r="P2525" s="1">
        <v>0.40149629999999997</v>
      </c>
      <c r="S2525" t="s">
        <v>554</v>
      </c>
      <c r="T2525" t="s">
        <v>41</v>
      </c>
      <c r="U2525" t="s">
        <v>26</v>
      </c>
      <c r="W2525">
        <v>200</v>
      </c>
      <c r="X2525" t="s">
        <v>519</v>
      </c>
      <c r="AB2525" t="s">
        <v>554</v>
      </c>
      <c r="AC2525" t="s">
        <v>41</v>
      </c>
      <c r="AD2525" t="s">
        <v>28</v>
      </c>
      <c r="AF2525">
        <v>393</v>
      </c>
      <c r="AG2525" t="s">
        <v>519</v>
      </c>
    </row>
    <row r="2526" spans="1:34" x14ac:dyDescent="0.35">
      <c r="A2526" t="s">
        <v>480</v>
      </c>
      <c r="B2526" t="s">
        <v>41</v>
      </c>
      <c r="C2526" t="s">
        <v>32</v>
      </c>
      <c r="D2526">
        <v>1215</v>
      </c>
      <c r="E2526">
        <v>1276</v>
      </c>
      <c r="F2526" t="s">
        <v>143</v>
      </c>
      <c r="G2526" s="1">
        <v>0.95219430000000005</v>
      </c>
      <c r="J2526" t="s">
        <v>554</v>
      </c>
      <c r="K2526" t="s">
        <v>41</v>
      </c>
      <c r="L2526" t="s">
        <v>26</v>
      </c>
      <c r="N2526">
        <v>200</v>
      </c>
      <c r="O2526" t="s">
        <v>519</v>
      </c>
      <c r="S2526" t="s">
        <v>554</v>
      </c>
      <c r="T2526" t="s">
        <v>41</v>
      </c>
      <c r="U2526" t="s">
        <v>27</v>
      </c>
      <c r="W2526">
        <v>401</v>
      </c>
      <c r="X2526" t="s">
        <v>519</v>
      </c>
      <c r="AB2526" t="s">
        <v>554</v>
      </c>
      <c r="AC2526" t="s">
        <v>41</v>
      </c>
      <c r="AD2526" t="s">
        <v>27</v>
      </c>
      <c r="AF2526">
        <v>401</v>
      </c>
      <c r="AG2526" t="s">
        <v>519</v>
      </c>
    </row>
    <row r="2527" spans="1:34" x14ac:dyDescent="0.35">
      <c r="A2527" t="s">
        <v>481</v>
      </c>
      <c r="B2527" t="s">
        <v>41</v>
      </c>
      <c r="C2527" t="s">
        <v>32</v>
      </c>
      <c r="D2527">
        <v>203</v>
      </c>
      <c r="E2527">
        <v>216</v>
      </c>
      <c r="F2527" t="s">
        <v>143</v>
      </c>
      <c r="G2527" s="1">
        <v>0.93981479999999995</v>
      </c>
      <c r="J2527" t="s">
        <v>555</v>
      </c>
      <c r="K2527" t="s">
        <v>41</v>
      </c>
      <c r="L2527" t="s">
        <v>32</v>
      </c>
      <c r="M2527">
        <v>5149</v>
      </c>
      <c r="N2527">
        <v>5700</v>
      </c>
      <c r="O2527" t="s">
        <v>519</v>
      </c>
      <c r="P2527" s="1">
        <v>0.90333330000000001</v>
      </c>
      <c r="S2527" t="s">
        <v>555</v>
      </c>
      <c r="T2527" t="s">
        <v>41</v>
      </c>
      <c r="U2527" t="s">
        <v>32</v>
      </c>
      <c r="V2527">
        <v>4580</v>
      </c>
      <c r="W2527">
        <v>5700</v>
      </c>
      <c r="X2527" t="s">
        <v>519</v>
      </c>
      <c r="Y2527" s="1">
        <v>0.80350880000000002</v>
      </c>
      <c r="AB2527" t="s">
        <v>555</v>
      </c>
      <c r="AC2527" t="s">
        <v>41</v>
      </c>
      <c r="AD2527" t="s">
        <v>32</v>
      </c>
      <c r="AE2527">
        <v>2716</v>
      </c>
      <c r="AF2527">
        <v>5700</v>
      </c>
      <c r="AG2527" t="s">
        <v>519</v>
      </c>
      <c r="AH2527" s="1">
        <v>0.4764912</v>
      </c>
    </row>
    <row r="2528" spans="1:34" x14ac:dyDescent="0.35">
      <c r="A2528" t="s">
        <v>482</v>
      </c>
      <c r="B2528" t="s">
        <v>41</v>
      </c>
      <c r="C2528" t="s">
        <v>32</v>
      </c>
      <c r="D2528">
        <v>2461</v>
      </c>
      <c r="E2528">
        <v>2662</v>
      </c>
      <c r="F2528" t="s">
        <v>143</v>
      </c>
      <c r="G2528" s="1">
        <v>0.9244928</v>
      </c>
      <c r="J2528" t="s">
        <v>555</v>
      </c>
      <c r="K2528" t="s">
        <v>41</v>
      </c>
      <c r="L2528" t="s">
        <v>703</v>
      </c>
      <c r="M2528">
        <v>3364</v>
      </c>
      <c r="N2528">
        <v>4584</v>
      </c>
      <c r="O2528" t="s">
        <v>519</v>
      </c>
      <c r="P2528" s="1">
        <v>0.73385690000000003</v>
      </c>
      <c r="S2528" t="s">
        <v>555</v>
      </c>
      <c r="T2528" t="s">
        <v>41</v>
      </c>
      <c r="U2528" t="s">
        <v>703</v>
      </c>
      <c r="V2528">
        <v>1871</v>
      </c>
      <c r="W2528">
        <v>4584</v>
      </c>
      <c r="X2528" t="s">
        <v>519</v>
      </c>
      <c r="Y2528" s="1">
        <v>0.40815879999999999</v>
      </c>
      <c r="AB2528" t="s">
        <v>555</v>
      </c>
      <c r="AC2528" t="s">
        <v>41</v>
      </c>
      <c r="AD2528" t="s">
        <v>703</v>
      </c>
      <c r="AE2528">
        <v>300</v>
      </c>
      <c r="AF2528">
        <v>4584</v>
      </c>
      <c r="AG2528" t="s">
        <v>519</v>
      </c>
      <c r="AH2528" s="1">
        <v>6.5445000000000003E-2</v>
      </c>
    </row>
    <row r="2529" spans="1:34" x14ac:dyDescent="0.35">
      <c r="A2529" t="s">
        <v>483</v>
      </c>
      <c r="B2529" t="s">
        <v>41</v>
      </c>
      <c r="C2529" t="s">
        <v>32</v>
      </c>
      <c r="D2529">
        <v>4904</v>
      </c>
      <c r="E2529">
        <v>5034</v>
      </c>
      <c r="F2529" t="s">
        <v>143</v>
      </c>
      <c r="G2529" s="1">
        <v>0.97417560000000003</v>
      </c>
      <c r="J2529" t="s">
        <v>555</v>
      </c>
      <c r="K2529" t="s">
        <v>41</v>
      </c>
      <c r="L2529" t="s">
        <v>28</v>
      </c>
      <c r="M2529">
        <v>385</v>
      </c>
      <c r="N2529">
        <v>569</v>
      </c>
      <c r="O2529" t="s">
        <v>519</v>
      </c>
      <c r="P2529" s="1">
        <v>0.6766257</v>
      </c>
      <c r="S2529" t="s">
        <v>555</v>
      </c>
      <c r="T2529" t="s">
        <v>41</v>
      </c>
      <c r="U2529" t="s">
        <v>28</v>
      </c>
      <c r="V2529">
        <v>62</v>
      </c>
      <c r="W2529">
        <v>569</v>
      </c>
      <c r="X2529" t="s">
        <v>519</v>
      </c>
      <c r="Y2529" s="1">
        <v>0.10896309999999999</v>
      </c>
      <c r="AB2529" t="s">
        <v>555</v>
      </c>
      <c r="AC2529" t="s">
        <v>41</v>
      </c>
      <c r="AD2529" t="s">
        <v>28</v>
      </c>
      <c r="AE2529">
        <v>4</v>
      </c>
      <c r="AF2529">
        <v>569</v>
      </c>
      <c r="AG2529" t="s">
        <v>519</v>
      </c>
      <c r="AH2529" s="1">
        <v>7.0299000000000004E-3</v>
      </c>
    </row>
    <row r="2530" spans="1:34" x14ac:dyDescent="0.35">
      <c r="A2530" t="s">
        <v>484</v>
      </c>
      <c r="B2530" t="s">
        <v>41</v>
      </c>
      <c r="C2530" t="s">
        <v>32</v>
      </c>
      <c r="D2530">
        <v>5208</v>
      </c>
      <c r="E2530">
        <v>5643</v>
      </c>
      <c r="F2530" t="s">
        <v>143</v>
      </c>
      <c r="G2530" s="1">
        <v>0.92291339999999999</v>
      </c>
      <c r="J2530" t="s">
        <v>555</v>
      </c>
      <c r="K2530" t="s">
        <v>41</v>
      </c>
      <c r="L2530" t="s">
        <v>27</v>
      </c>
      <c r="M2530">
        <v>198</v>
      </c>
      <c r="N2530">
        <v>567</v>
      </c>
      <c r="O2530" t="s">
        <v>519</v>
      </c>
      <c r="P2530" s="1">
        <v>0.34920639999999997</v>
      </c>
      <c r="S2530" t="s">
        <v>555</v>
      </c>
      <c r="T2530" t="s">
        <v>41</v>
      </c>
      <c r="U2530" t="s">
        <v>26</v>
      </c>
      <c r="W2530">
        <v>306</v>
      </c>
      <c r="X2530" t="s">
        <v>519</v>
      </c>
      <c r="AB2530" t="s">
        <v>555</v>
      </c>
      <c r="AC2530" t="s">
        <v>41</v>
      </c>
      <c r="AD2530" t="s">
        <v>26</v>
      </c>
      <c r="AF2530">
        <v>306</v>
      </c>
      <c r="AG2530" t="s">
        <v>519</v>
      </c>
    </row>
    <row r="2531" spans="1:34" x14ac:dyDescent="0.35">
      <c r="A2531" t="s">
        <v>485</v>
      </c>
      <c r="B2531" t="s">
        <v>41</v>
      </c>
      <c r="C2531" t="s">
        <v>32</v>
      </c>
      <c r="D2531">
        <v>7756</v>
      </c>
      <c r="E2531">
        <v>7925</v>
      </c>
      <c r="F2531" t="s">
        <v>143</v>
      </c>
      <c r="G2531" s="1">
        <v>0.97867510000000002</v>
      </c>
      <c r="J2531" t="s">
        <v>555</v>
      </c>
      <c r="K2531" t="s">
        <v>41</v>
      </c>
      <c r="L2531" t="s">
        <v>26</v>
      </c>
      <c r="N2531">
        <v>306</v>
      </c>
      <c r="O2531" t="s">
        <v>519</v>
      </c>
      <c r="S2531" t="s">
        <v>555</v>
      </c>
      <c r="T2531" t="s">
        <v>41</v>
      </c>
      <c r="U2531" t="s">
        <v>27</v>
      </c>
      <c r="W2531">
        <v>567</v>
      </c>
      <c r="X2531" t="s">
        <v>519</v>
      </c>
      <c r="AB2531" t="s">
        <v>555</v>
      </c>
      <c r="AC2531" t="s">
        <v>41</v>
      </c>
      <c r="AD2531" t="s">
        <v>27</v>
      </c>
      <c r="AF2531">
        <v>567</v>
      </c>
      <c r="AG2531" t="s">
        <v>519</v>
      </c>
    </row>
    <row r="2532" spans="1:34" x14ac:dyDescent="0.35">
      <c r="A2532" t="s">
        <v>486</v>
      </c>
      <c r="B2532" t="s">
        <v>41</v>
      </c>
      <c r="C2532" t="s">
        <v>32</v>
      </c>
      <c r="D2532">
        <v>6622</v>
      </c>
      <c r="E2532">
        <v>7589</v>
      </c>
      <c r="F2532" t="s">
        <v>143</v>
      </c>
      <c r="G2532" s="1">
        <v>0.87257870000000004</v>
      </c>
      <c r="J2532" t="s">
        <v>556</v>
      </c>
      <c r="K2532" t="s">
        <v>41</v>
      </c>
      <c r="L2532" t="s">
        <v>32</v>
      </c>
      <c r="M2532">
        <v>1680</v>
      </c>
      <c r="N2532">
        <v>1834</v>
      </c>
      <c r="O2532" t="s">
        <v>519</v>
      </c>
      <c r="P2532" s="1">
        <v>0.91603049999999997</v>
      </c>
      <c r="S2532" t="s">
        <v>556</v>
      </c>
      <c r="T2532" t="s">
        <v>41</v>
      </c>
      <c r="U2532" t="s">
        <v>32</v>
      </c>
      <c r="V2532">
        <v>1482</v>
      </c>
      <c r="W2532">
        <v>1834</v>
      </c>
      <c r="X2532" t="s">
        <v>519</v>
      </c>
      <c r="Y2532" s="1">
        <v>0.80806979999999995</v>
      </c>
      <c r="AB2532" t="s">
        <v>556</v>
      </c>
      <c r="AC2532" t="s">
        <v>41</v>
      </c>
      <c r="AD2532" t="s">
        <v>32</v>
      </c>
      <c r="AE2532">
        <v>856</v>
      </c>
      <c r="AF2532">
        <v>1834</v>
      </c>
      <c r="AG2532" t="s">
        <v>519</v>
      </c>
      <c r="AH2532" s="1">
        <v>0.46673940000000003</v>
      </c>
    </row>
    <row r="2533" spans="1:34" x14ac:dyDescent="0.35">
      <c r="A2533" t="s">
        <v>487</v>
      </c>
      <c r="B2533" t="s">
        <v>41</v>
      </c>
      <c r="C2533" t="s">
        <v>32</v>
      </c>
      <c r="D2533">
        <v>7338</v>
      </c>
      <c r="E2533">
        <v>7759</v>
      </c>
      <c r="F2533" t="s">
        <v>143</v>
      </c>
      <c r="G2533" s="1">
        <v>0.94574040000000004</v>
      </c>
      <c r="J2533" t="s">
        <v>556</v>
      </c>
      <c r="K2533" t="s">
        <v>41</v>
      </c>
      <c r="L2533" t="s">
        <v>28</v>
      </c>
      <c r="M2533">
        <v>304</v>
      </c>
      <c r="N2533">
        <v>337</v>
      </c>
      <c r="O2533" t="s">
        <v>519</v>
      </c>
      <c r="P2533" s="1">
        <v>0.90207709999999997</v>
      </c>
      <c r="S2533" t="s">
        <v>556</v>
      </c>
      <c r="T2533" t="s">
        <v>41</v>
      </c>
      <c r="U2533" t="s">
        <v>703</v>
      </c>
      <c r="V2533">
        <v>1238</v>
      </c>
      <c r="W2533">
        <v>2717</v>
      </c>
      <c r="X2533" t="s">
        <v>519</v>
      </c>
      <c r="Y2533" s="1">
        <v>0.45564959999999999</v>
      </c>
      <c r="AB2533" t="s">
        <v>556</v>
      </c>
      <c r="AC2533" t="s">
        <v>41</v>
      </c>
      <c r="AD2533" t="s">
        <v>703</v>
      </c>
      <c r="AE2533">
        <v>100</v>
      </c>
      <c r="AF2533">
        <v>2717</v>
      </c>
      <c r="AG2533" t="s">
        <v>519</v>
      </c>
      <c r="AH2533" s="1">
        <v>3.6805299999999999E-2</v>
      </c>
    </row>
    <row r="2534" spans="1:34" x14ac:dyDescent="0.35">
      <c r="A2534" t="s">
        <v>488</v>
      </c>
      <c r="B2534" t="s">
        <v>41</v>
      </c>
      <c r="C2534" t="s">
        <v>32</v>
      </c>
      <c r="D2534">
        <v>6940</v>
      </c>
      <c r="E2534">
        <v>7094</v>
      </c>
      <c r="F2534" t="s">
        <v>143</v>
      </c>
      <c r="G2534" s="1">
        <v>0.97829149999999998</v>
      </c>
      <c r="J2534" t="s">
        <v>556</v>
      </c>
      <c r="K2534" t="s">
        <v>41</v>
      </c>
      <c r="L2534" t="s">
        <v>703</v>
      </c>
      <c r="M2534">
        <v>2220</v>
      </c>
      <c r="N2534">
        <v>2717</v>
      </c>
      <c r="O2534" t="s">
        <v>519</v>
      </c>
      <c r="P2534" s="1">
        <v>0.81707759999999996</v>
      </c>
      <c r="S2534" t="s">
        <v>556</v>
      </c>
      <c r="T2534" t="s">
        <v>41</v>
      </c>
      <c r="U2534" t="s">
        <v>28</v>
      </c>
      <c r="V2534">
        <v>27</v>
      </c>
      <c r="W2534">
        <v>337</v>
      </c>
      <c r="X2534" t="s">
        <v>519</v>
      </c>
      <c r="Y2534" s="1">
        <v>8.0118700000000001E-2</v>
      </c>
      <c r="AB2534" t="s">
        <v>556</v>
      </c>
      <c r="AC2534" t="s">
        <v>41</v>
      </c>
      <c r="AD2534" t="s">
        <v>26</v>
      </c>
      <c r="AF2534">
        <v>202</v>
      </c>
      <c r="AG2534" t="s">
        <v>519</v>
      </c>
    </row>
    <row r="2535" spans="1:34" x14ac:dyDescent="0.35">
      <c r="A2535" t="s">
        <v>489</v>
      </c>
      <c r="B2535" t="s">
        <v>41</v>
      </c>
      <c r="C2535" t="s">
        <v>32</v>
      </c>
      <c r="D2535">
        <v>4135</v>
      </c>
      <c r="E2535">
        <v>4251</v>
      </c>
      <c r="F2535" t="s">
        <v>143</v>
      </c>
      <c r="G2535" s="1">
        <v>0.97271229999999997</v>
      </c>
      <c r="J2535" t="s">
        <v>556</v>
      </c>
      <c r="K2535" t="s">
        <v>41</v>
      </c>
      <c r="L2535" t="s">
        <v>27</v>
      </c>
      <c r="M2535">
        <v>103</v>
      </c>
      <c r="N2535">
        <v>361</v>
      </c>
      <c r="O2535" t="s">
        <v>519</v>
      </c>
      <c r="P2535" s="1">
        <v>0.28531859999999998</v>
      </c>
      <c r="S2535" t="s">
        <v>556</v>
      </c>
      <c r="T2535" t="s">
        <v>41</v>
      </c>
      <c r="U2535" t="s">
        <v>26</v>
      </c>
      <c r="W2535">
        <v>202</v>
      </c>
      <c r="X2535" t="s">
        <v>519</v>
      </c>
      <c r="AB2535" t="s">
        <v>556</v>
      </c>
      <c r="AC2535" t="s">
        <v>41</v>
      </c>
      <c r="AD2535" t="s">
        <v>28</v>
      </c>
      <c r="AF2535">
        <v>337</v>
      </c>
      <c r="AG2535" t="s">
        <v>519</v>
      </c>
    </row>
    <row r="2536" spans="1:34" x14ac:dyDescent="0.35">
      <c r="A2536" t="s">
        <v>490</v>
      </c>
      <c r="B2536" t="s">
        <v>41</v>
      </c>
      <c r="C2536" t="s">
        <v>32</v>
      </c>
      <c r="D2536">
        <v>1414</v>
      </c>
      <c r="E2536">
        <v>1457</v>
      </c>
      <c r="F2536" t="s">
        <v>143</v>
      </c>
      <c r="G2536" s="1">
        <v>0.97048730000000005</v>
      </c>
      <c r="J2536" t="s">
        <v>556</v>
      </c>
      <c r="K2536" t="s">
        <v>41</v>
      </c>
      <c r="L2536" t="s">
        <v>26</v>
      </c>
      <c r="N2536">
        <v>202</v>
      </c>
      <c r="O2536" t="s">
        <v>519</v>
      </c>
      <c r="S2536" t="s">
        <v>556</v>
      </c>
      <c r="T2536" t="s">
        <v>41</v>
      </c>
      <c r="U2536" t="s">
        <v>27</v>
      </c>
      <c r="W2536">
        <v>361</v>
      </c>
      <c r="X2536" t="s">
        <v>519</v>
      </c>
      <c r="AB2536" t="s">
        <v>556</v>
      </c>
      <c r="AC2536" t="s">
        <v>41</v>
      </c>
      <c r="AD2536" t="s">
        <v>27</v>
      </c>
      <c r="AF2536">
        <v>361</v>
      </c>
      <c r="AG2536" t="s">
        <v>519</v>
      </c>
    </row>
    <row r="2537" spans="1:34" x14ac:dyDescent="0.35">
      <c r="A2537" t="s">
        <v>491</v>
      </c>
      <c r="B2537" t="s">
        <v>41</v>
      </c>
      <c r="C2537" t="s">
        <v>32</v>
      </c>
      <c r="D2537">
        <v>422</v>
      </c>
      <c r="E2537">
        <v>438</v>
      </c>
      <c r="F2537" t="s">
        <v>143</v>
      </c>
      <c r="G2537" s="1">
        <v>0.9634703</v>
      </c>
      <c r="J2537" t="s">
        <v>557</v>
      </c>
      <c r="K2537" t="s">
        <v>41</v>
      </c>
      <c r="L2537" t="s">
        <v>32</v>
      </c>
      <c r="M2537">
        <v>2426</v>
      </c>
      <c r="N2537">
        <v>2686</v>
      </c>
      <c r="O2537" t="s">
        <v>519</v>
      </c>
      <c r="P2537" s="1">
        <v>0.90320180000000005</v>
      </c>
      <c r="S2537" t="s">
        <v>557</v>
      </c>
      <c r="T2537" t="s">
        <v>41</v>
      </c>
      <c r="U2537" t="s">
        <v>32</v>
      </c>
      <c r="V2537">
        <v>2137</v>
      </c>
      <c r="W2537">
        <v>2686</v>
      </c>
      <c r="X2537" t="s">
        <v>519</v>
      </c>
      <c r="Y2537" s="1">
        <v>0.79560690000000001</v>
      </c>
      <c r="AB2537" t="s">
        <v>557</v>
      </c>
      <c r="AC2537" t="s">
        <v>41</v>
      </c>
      <c r="AD2537" t="s">
        <v>32</v>
      </c>
      <c r="AE2537">
        <v>937</v>
      </c>
      <c r="AF2537">
        <v>2686</v>
      </c>
      <c r="AG2537" t="s">
        <v>519</v>
      </c>
      <c r="AH2537" s="1">
        <v>0.34884589999999999</v>
      </c>
    </row>
    <row r="2538" spans="1:34" x14ac:dyDescent="0.35">
      <c r="A2538" t="s">
        <v>492</v>
      </c>
      <c r="B2538" t="s">
        <v>41</v>
      </c>
      <c r="C2538" t="s">
        <v>32</v>
      </c>
      <c r="D2538">
        <v>4080</v>
      </c>
      <c r="E2538">
        <v>4512</v>
      </c>
      <c r="F2538" t="s">
        <v>143</v>
      </c>
      <c r="G2538" s="1">
        <v>0.90425529999999998</v>
      </c>
      <c r="J2538" t="s">
        <v>557</v>
      </c>
      <c r="K2538" t="s">
        <v>41</v>
      </c>
      <c r="L2538" t="s">
        <v>703</v>
      </c>
      <c r="M2538">
        <v>3270</v>
      </c>
      <c r="N2538">
        <v>4175</v>
      </c>
      <c r="O2538" t="s">
        <v>519</v>
      </c>
      <c r="P2538" s="1">
        <v>0.78323350000000003</v>
      </c>
      <c r="S2538" t="s">
        <v>557</v>
      </c>
      <c r="T2538" t="s">
        <v>41</v>
      </c>
      <c r="U2538" t="s">
        <v>703</v>
      </c>
      <c r="V2538">
        <v>1623</v>
      </c>
      <c r="W2538">
        <v>4175</v>
      </c>
      <c r="X2538" t="s">
        <v>519</v>
      </c>
      <c r="Y2538" s="1">
        <v>0.38874249999999999</v>
      </c>
      <c r="AB2538" t="s">
        <v>557</v>
      </c>
      <c r="AC2538" t="s">
        <v>41</v>
      </c>
      <c r="AD2538" t="s">
        <v>703</v>
      </c>
      <c r="AE2538">
        <v>109</v>
      </c>
      <c r="AF2538">
        <v>4175</v>
      </c>
      <c r="AG2538" t="s">
        <v>519</v>
      </c>
      <c r="AH2538" s="1">
        <v>2.61078E-2</v>
      </c>
    </row>
    <row r="2539" spans="1:34" x14ac:dyDescent="0.35">
      <c r="A2539" t="s">
        <v>493</v>
      </c>
      <c r="B2539" t="s">
        <v>41</v>
      </c>
      <c r="C2539" t="s">
        <v>32</v>
      </c>
      <c r="D2539">
        <v>6146</v>
      </c>
      <c r="E2539">
        <v>6780</v>
      </c>
      <c r="F2539" t="s">
        <v>143</v>
      </c>
      <c r="G2539" s="1">
        <v>0.90648969999999995</v>
      </c>
      <c r="J2539" t="s">
        <v>557</v>
      </c>
      <c r="K2539" t="s">
        <v>41</v>
      </c>
      <c r="L2539" t="s">
        <v>28</v>
      </c>
      <c r="M2539">
        <v>395</v>
      </c>
      <c r="N2539">
        <v>553</v>
      </c>
      <c r="O2539" t="s">
        <v>519</v>
      </c>
      <c r="P2539" s="1">
        <v>0.71428570000000002</v>
      </c>
      <c r="S2539" t="s">
        <v>557</v>
      </c>
      <c r="T2539" t="s">
        <v>41</v>
      </c>
      <c r="U2539" t="s">
        <v>28</v>
      </c>
      <c r="V2539">
        <v>39</v>
      </c>
      <c r="W2539">
        <v>553</v>
      </c>
      <c r="X2539" t="s">
        <v>519</v>
      </c>
      <c r="Y2539" s="1">
        <v>7.0524400000000001E-2</v>
      </c>
      <c r="AB2539" t="s">
        <v>557</v>
      </c>
      <c r="AC2539" t="s">
        <v>41</v>
      </c>
      <c r="AD2539" t="s">
        <v>26</v>
      </c>
      <c r="AF2539">
        <v>330</v>
      </c>
      <c r="AG2539" t="s">
        <v>519</v>
      </c>
    </row>
    <row r="2540" spans="1:34" x14ac:dyDescent="0.35">
      <c r="A2540" t="s">
        <v>494</v>
      </c>
      <c r="B2540" t="s">
        <v>41</v>
      </c>
      <c r="C2540" t="s">
        <v>32</v>
      </c>
      <c r="D2540">
        <v>2802</v>
      </c>
      <c r="E2540">
        <v>3157</v>
      </c>
      <c r="F2540" t="s">
        <v>143</v>
      </c>
      <c r="G2540" s="1">
        <v>0.88755150000000005</v>
      </c>
      <c r="J2540" t="s">
        <v>557</v>
      </c>
      <c r="K2540" t="s">
        <v>41</v>
      </c>
      <c r="L2540" t="s">
        <v>27</v>
      </c>
      <c r="M2540">
        <v>174</v>
      </c>
      <c r="N2540">
        <v>676</v>
      </c>
      <c r="O2540" t="s">
        <v>519</v>
      </c>
      <c r="P2540" s="1">
        <v>0.25739649999999997</v>
      </c>
      <c r="S2540" t="s">
        <v>557</v>
      </c>
      <c r="T2540" t="s">
        <v>41</v>
      </c>
      <c r="U2540" t="s">
        <v>26</v>
      </c>
      <c r="W2540">
        <v>330</v>
      </c>
      <c r="X2540" t="s">
        <v>519</v>
      </c>
      <c r="AB2540" t="s">
        <v>557</v>
      </c>
      <c r="AC2540" t="s">
        <v>41</v>
      </c>
      <c r="AD2540" t="s">
        <v>28</v>
      </c>
      <c r="AF2540">
        <v>553</v>
      </c>
      <c r="AG2540" t="s">
        <v>519</v>
      </c>
    </row>
    <row r="2541" spans="1:34" x14ac:dyDescent="0.35">
      <c r="A2541" t="s">
        <v>495</v>
      </c>
      <c r="B2541" t="s">
        <v>41</v>
      </c>
      <c r="C2541" t="s">
        <v>32</v>
      </c>
      <c r="D2541">
        <v>6989</v>
      </c>
      <c r="E2541">
        <v>7544</v>
      </c>
      <c r="F2541" t="s">
        <v>143</v>
      </c>
      <c r="G2541" s="1">
        <v>0.92643160000000002</v>
      </c>
      <c r="J2541" t="s">
        <v>557</v>
      </c>
      <c r="K2541" t="s">
        <v>41</v>
      </c>
      <c r="L2541" t="s">
        <v>26</v>
      </c>
      <c r="N2541">
        <v>330</v>
      </c>
      <c r="O2541" t="s">
        <v>519</v>
      </c>
      <c r="S2541" t="s">
        <v>557</v>
      </c>
      <c r="T2541" t="s">
        <v>41</v>
      </c>
      <c r="U2541" t="s">
        <v>27</v>
      </c>
      <c r="W2541">
        <v>676</v>
      </c>
      <c r="X2541" t="s">
        <v>519</v>
      </c>
      <c r="AB2541" t="s">
        <v>557</v>
      </c>
      <c r="AC2541" t="s">
        <v>41</v>
      </c>
      <c r="AD2541" t="s">
        <v>27</v>
      </c>
      <c r="AF2541">
        <v>676</v>
      </c>
      <c r="AG2541" t="s">
        <v>519</v>
      </c>
    </row>
    <row r="2542" spans="1:34" x14ac:dyDescent="0.35">
      <c r="A2542" t="s">
        <v>496</v>
      </c>
      <c r="B2542" t="s">
        <v>41</v>
      </c>
      <c r="C2542" t="s">
        <v>32</v>
      </c>
      <c r="D2542">
        <v>3947</v>
      </c>
      <c r="E2542">
        <v>4679</v>
      </c>
      <c r="F2542" t="s">
        <v>143</v>
      </c>
      <c r="G2542" s="1">
        <v>0.84355630000000004</v>
      </c>
      <c r="J2542" t="s">
        <v>558</v>
      </c>
      <c r="K2542" t="s">
        <v>41</v>
      </c>
      <c r="L2542" t="s">
        <v>32</v>
      </c>
      <c r="M2542">
        <v>12118</v>
      </c>
      <c r="N2542">
        <v>10381</v>
      </c>
      <c r="O2542" t="s">
        <v>519</v>
      </c>
      <c r="P2542" s="1">
        <v>1</v>
      </c>
      <c r="S2542" t="s">
        <v>558</v>
      </c>
      <c r="T2542" t="s">
        <v>41</v>
      </c>
      <c r="U2542" t="s">
        <v>32</v>
      </c>
      <c r="V2542">
        <v>11040</v>
      </c>
      <c r="W2542">
        <v>10381</v>
      </c>
      <c r="X2542" t="s">
        <v>519</v>
      </c>
      <c r="Y2542" s="1">
        <v>1</v>
      </c>
      <c r="AB2542" t="s">
        <v>558</v>
      </c>
      <c r="AC2542" t="s">
        <v>41</v>
      </c>
      <c r="AD2542" t="s">
        <v>32</v>
      </c>
      <c r="AE2542">
        <v>5967</v>
      </c>
      <c r="AF2542">
        <v>10381</v>
      </c>
      <c r="AG2542" t="s">
        <v>519</v>
      </c>
      <c r="AH2542" s="1">
        <v>0.57480010000000004</v>
      </c>
    </row>
    <row r="2543" spans="1:34" x14ac:dyDescent="0.35">
      <c r="A2543" t="s">
        <v>497</v>
      </c>
      <c r="B2543" t="s">
        <v>41</v>
      </c>
      <c r="C2543" t="s">
        <v>32</v>
      </c>
      <c r="D2543">
        <v>2949</v>
      </c>
      <c r="E2543">
        <v>3236</v>
      </c>
      <c r="F2543" t="s">
        <v>143</v>
      </c>
      <c r="G2543" s="1">
        <v>0.91131030000000002</v>
      </c>
      <c r="J2543" t="s">
        <v>558</v>
      </c>
      <c r="K2543" t="s">
        <v>41</v>
      </c>
      <c r="L2543" t="s">
        <v>703</v>
      </c>
      <c r="M2543">
        <v>17538</v>
      </c>
      <c r="N2543">
        <v>18598</v>
      </c>
      <c r="O2543" t="s">
        <v>519</v>
      </c>
      <c r="P2543" s="1">
        <v>0.94300459999999997</v>
      </c>
      <c r="S2543" t="s">
        <v>558</v>
      </c>
      <c r="T2543" t="s">
        <v>41</v>
      </c>
      <c r="U2543" t="s">
        <v>703</v>
      </c>
      <c r="V2543">
        <v>10549</v>
      </c>
      <c r="W2543">
        <v>18598</v>
      </c>
      <c r="X2543" t="s">
        <v>519</v>
      </c>
      <c r="Y2543" s="1">
        <v>0.56721149999999998</v>
      </c>
      <c r="AB2543" t="s">
        <v>558</v>
      </c>
      <c r="AC2543" t="s">
        <v>41</v>
      </c>
      <c r="AD2543" t="s">
        <v>703</v>
      </c>
      <c r="AE2543">
        <v>984</v>
      </c>
      <c r="AF2543">
        <v>18598</v>
      </c>
      <c r="AG2543" t="s">
        <v>519</v>
      </c>
      <c r="AH2543" s="1">
        <v>5.2908900000000002E-2</v>
      </c>
    </row>
    <row r="2544" spans="1:34" x14ac:dyDescent="0.35">
      <c r="A2544" t="s">
        <v>498</v>
      </c>
      <c r="B2544" t="s">
        <v>41</v>
      </c>
      <c r="C2544" t="s">
        <v>32</v>
      </c>
      <c r="D2544">
        <v>6553</v>
      </c>
      <c r="E2544">
        <v>7126</v>
      </c>
      <c r="F2544" t="s">
        <v>143</v>
      </c>
      <c r="G2544" s="1">
        <v>0.91959020000000002</v>
      </c>
      <c r="J2544" t="s">
        <v>558</v>
      </c>
      <c r="K2544" t="s">
        <v>41</v>
      </c>
      <c r="L2544" t="s">
        <v>28</v>
      </c>
      <c r="M2544">
        <v>2119</v>
      </c>
      <c r="N2544">
        <v>2329</v>
      </c>
      <c r="O2544" t="s">
        <v>519</v>
      </c>
      <c r="P2544" s="1">
        <v>0.90983250000000004</v>
      </c>
      <c r="S2544" t="s">
        <v>558</v>
      </c>
      <c r="T2544" t="s">
        <v>41</v>
      </c>
      <c r="U2544" t="s">
        <v>28</v>
      </c>
      <c r="V2544">
        <v>452</v>
      </c>
      <c r="W2544">
        <v>2329</v>
      </c>
      <c r="X2544" t="s">
        <v>519</v>
      </c>
      <c r="Y2544" s="1">
        <v>0.19407469999999999</v>
      </c>
      <c r="AB2544" t="s">
        <v>558</v>
      </c>
      <c r="AC2544" t="s">
        <v>41</v>
      </c>
      <c r="AD2544" t="s">
        <v>28</v>
      </c>
      <c r="AE2544">
        <v>3</v>
      </c>
      <c r="AF2544">
        <v>2329</v>
      </c>
      <c r="AG2544" t="s">
        <v>519</v>
      </c>
      <c r="AH2544" s="1">
        <v>1.2880999999999999E-3</v>
      </c>
    </row>
    <row r="2545" spans="1:34" x14ac:dyDescent="0.35">
      <c r="A2545" t="s">
        <v>499</v>
      </c>
      <c r="B2545" t="s">
        <v>41</v>
      </c>
      <c r="C2545" t="s">
        <v>32</v>
      </c>
      <c r="D2545">
        <v>4324</v>
      </c>
      <c r="E2545">
        <v>4740</v>
      </c>
      <c r="F2545" t="s">
        <v>143</v>
      </c>
      <c r="G2545" s="1">
        <v>0.9122363</v>
      </c>
      <c r="J2545" t="s">
        <v>558</v>
      </c>
      <c r="K2545" t="s">
        <v>41</v>
      </c>
      <c r="L2545" t="s">
        <v>27</v>
      </c>
      <c r="M2545">
        <v>1545</v>
      </c>
      <c r="N2545">
        <v>2877</v>
      </c>
      <c r="O2545" t="s">
        <v>519</v>
      </c>
      <c r="P2545" s="1">
        <v>0.53701770000000004</v>
      </c>
      <c r="S2545" t="s">
        <v>558</v>
      </c>
      <c r="T2545" t="s">
        <v>41</v>
      </c>
      <c r="U2545" t="s">
        <v>27</v>
      </c>
      <c r="V2545">
        <v>2</v>
      </c>
      <c r="W2545">
        <v>2877</v>
      </c>
      <c r="X2545" t="s">
        <v>519</v>
      </c>
      <c r="Y2545" s="1">
        <v>6.9519999999999998E-4</v>
      </c>
      <c r="AB2545" t="s">
        <v>558</v>
      </c>
      <c r="AC2545" t="s">
        <v>41</v>
      </c>
      <c r="AD2545" t="s">
        <v>26</v>
      </c>
      <c r="AF2545">
        <v>1448</v>
      </c>
      <c r="AG2545" t="s">
        <v>519</v>
      </c>
    </row>
    <row r="2546" spans="1:34" x14ac:dyDescent="0.35">
      <c r="A2546" t="s">
        <v>500</v>
      </c>
      <c r="B2546" t="s">
        <v>41</v>
      </c>
      <c r="C2546" t="s">
        <v>32</v>
      </c>
      <c r="D2546">
        <v>5332</v>
      </c>
      <c r="E2546">
        <v>5699</v>
      </c>
      <c r="F2546" t="s">
        <v>143</v>
      </c>
      <c r="G2546" s="1">
        <v>0.93560270000000001</v>
      </c>
      <c r="J2546" t="s">
        <v>558</v>
      </c>
      <c r="K2546" t="s">
        <v>41</v>
      </c>
      <c r="L2546" t="s">
        <v>26</v>
      </c>
      <c r="M2546">
        <v>1</v>
      </c>
      <c r="N2546">
        <v>1448</v>
      </c>
      <c r="O2546" t="s">
        <v>519</v>
      </c>
      <c r="P2546" s="1">
        <v>6.9059999999999998E-4</v>
      </c>
      <c r="S2546" t="s">
        <v>558</v>
      </c>
      <c r="T2546" t="s">
        <v>41</v>
      </c>
      <c r="U2546" t="s">
        <v>26</v>
      </c>
      <c r="W2546">
        <v>1448</v>
      </c>
      <c r="X2546" t="s">
        <v>519</v>
      </c>
      <c r="AB2546" t="s">
        <v>558</v>
      </c>
      <c r="AC2546" t="s">
        <v>41</v>
      </c>
      <c r="AD2546" t="s">
        <v>27</v>
      </c>
      <c r="AF2546">
        <v>2877</v>
      </c>
      <c r="AG2546" t="s">
        <v>519</v>
      </c>
    </row>
    <row r="2547" spans="1:34" x14ac:dyDescent="0.35">
      <c r="A2547" t="s">
        <v>501</v>
      </c>
      <c r="B2547" t="s">
        <v>68</v>
      </c>
      <c r="C2547" t="s">
        <v>32</v>
      </c>
      <c r="D2547">
        <v>3359</v>
      </c>
      <c r="E2547">
        <v>3566</v>
      </c>
      <c r="F2547" t="s">
        <v>143</v>
      </c>
      <c r="G2547" s="1">
        <v>0.94195180000000001</v>
      </c>
      <c r="J2547" t="s">
        <v>559</v>
      </c>
      <c r="K2547" t="s">
        <v>41</v>
      </c>
      <c r="L2547" t="s">
        <v>32</v>
      </c>
      <c r="M2547">
        <v>6258</v>
      </c>
      <c r="N2547">
        <v>6837</v>
      </c>
      <c r="O2547" t="s">
        <v>519</v>
      </c>
      <c r="P2547" s="1">
        <v>0.91531370000000001</v>
      </c>
      <c r="S2547" t="s">
        <v>559</v>
      </c>
      <c r="T2547" t="s">
        <v>41</v>
      </c>
      <c r="U2547" t="s">
        <v>32</v>
      </c>
      <c r="V2547">
        <v>5680</v>
      </c>
      <c r="W2547">
        <v>6837</v>
      </c>
      <c r="X2547" t="s">
        <v>519</v>
      </c>
      <c r="Y2547" s="1">
        <v>0.83077369999999995</v>
      </c>
      <c r="AB2547" t="s">
        <v>559</v>
      </c>
      <c r="AC2547" t="s">
        <v>41</v>
      </c>
      <c r="AD2547" t="s">
        <v>32</v>
      </c>
      <c r="AE2547">
        <v>3250</v>
      </c>
      <c r="AF2547">
        <v>6837</v>
      </c>
      <c r="AG2547" t="s">
        <v>519</v>
      </c>
      <c r="AH2547" s="1">
        <v>0.47535470000000002</v>
      </c>
    </row>
    <row r="2548" spans="1:34" x14ac:dyDescent="0.35">
      <c r="A2548" t="s">
        <v>502</v>
      </c>
      <c r="B2548" t="s">
        <v>68</v>
      </c>
      <c r="C2548" t="s">
        <v>32</v>
      </c>
      <c r="D2548">
        <v>5009</v>
      </c>
      <c r="E2548">
        <v>4850</v>
      </c>
      <c r="F2548" t="s">
        <v>143</v>
      </c>
      <c r="G2548" s="1">
        <v>1</v>
      </c>
      <c r="J2548" t="s">
        <v>559</v>
      </c>
      <c r="K2548" t="s">
        <v>41</v>
      </c>
      <c r="L2548" t="s">
        <v>703</v>
      </c>
      <c r="M2548">
        <v>9548</v>
      </c>
      <c r="N2548">
        <v>11179</v>
      </c>
      <c r="O2548" t="s">
        <v>519</v>
      </c>
      <c r="P2548" s="1">
        <v>0.85410140000000001</v>
      </c>
      <c r="S2548" t="s">
        <v>559</v>
      </c>
      <c r="T2548" t="s">
        <v>41</v>
      </c>
      <c r="U2548" t="s">
        <v>703</v>
      </c>
      <c r="V2548">
        <v>5518</v>
      </c>
      <c r="W2548">
        <v>11179</v>
      </c>
      <c r="X2548" t="s">
        <v>519</v>
      </c>
      <c r="Y2548" s="1">
        <v>0.49360409999999999</v>
      </c>
      <c r="AB2548" t="s">
        <v>559</v>
      </c>
      <c r="AC2548" t="s">
        <v>41</v>
      </c>
      <c r="AD2548" t="s">
        <v>703</v>
      </c>
      <c r="AE2548">
        <v>448</v>
      </c>
      <c r="AF2548">
        <v>11179</v>
      </c>
      <c r="AG2548" t="s">
        <v>519</v>
      </c>
      <c r="AH2548" s="1">
        <v>4.0075100000000002E-2</v>
      </c>
    </row>
    <row r="2549" spans="1:34" x14ac:dyDescent="0.35">
      <c r="A2549" t="s">
        <v>503</v>
      </c>
      <c r="B2549" t="s">
        <v>41</v>
      </c>
      <c r="C2549" t="s">
        <v>32</v>
      </c>
      <c r="D2549">
        <v>5474</v>
      </c>
      <c r="E2549">
        <v>5369</v>
      </c>
      <c r="F2549" t="s">
        <v>143</v>
      </c>
      <c r="G2549" s="1">
        <v>1</v>
      </c>
      <c r="J2549" t="s">
        <v>559</v>
      </c>
      <c r="K2549" t="s">
        <v>41</v>
      </c>
      <c r="L2549" t="s">
        <v>28</v>
      </c>
      <c r="M2549">
        <v>1035</v>
      </c>
      <c r="N2549">
        <v>1415</v>
      </c>
      <c r="O2549" t="s">
        <v>519</v>
      </c>
      <c r="P2549" s="1">
        <v>0.73144880000000001</v>
      </c>
      <c r="S2549" t="s">
        <v>559</v>
      </c>
      <c r="T2549" t="s">
        <v>41</v>
      </c>
      <c r="U2549" t="s">
        <v>28</v>
      </c>
      <c r="V2549">
        <v>187</v>
      </c>
      <c r="W2549">
        <v>1415</v>
      </c>
      <c r="X2549" t="s">
        <v>519</v>
      </c>
      <c r="Y2549" s="1">
        <v>0.13215550000000001</v>
      </c>
      <c r="AB2549" t="s">
        <v>559</v>
      </c>
      <c r="AC2549" t="s">
        <v>41</v>
      </c>
      <c r="AD2549" t="s">
        <v>28</v>
      </c>
      <c r="AE2549">
        <v>4</v>
      </c>
      <c r="AF2549">
        <v>1415</v>
      </c>
      <c r="AG2549" t="s">
        <v>519</v>
      </c>
      <c r="AH2549" s="1">
        <v>2.8268999999999998E-3</v>
      </c>
    </row>
    <row r="2550" spans="1:34" x14ac:dyDescent="0.35">
      <c r="A2550" t="s">
        <v>504</v>
      </c>
      <c r="B2550" t="s">
        <v>68</v>
      </c>
      <c r="C2550" t="s">
        <v>32</v>
      </c>
      <c r="D2550">
        <v>2899</v>
      </c>
      <c r="E2550">
        <v>3337</v>
      </c>
      <c r="F2550" t="s">
        <v>143</v>
      </c>
      <c r="G2550" s="1">
        <v>0.86874439999999997</v>
      </c>
      <c r="J2550" t="s">
        <v>559</v>
      </c>
      <c r="K2550" t="s">
        <v>41</v>
      </c>
      <c r="L2550" t="s">
        <v>27</v>
      </c>
      <c r="M2550">
        <v>756</v>
      </c>
      <c r="N2550">
        <v>1664</v>
      </c>
      <c r="O2550" t="s">
        <v>519</v>
      </c>
      <c r="P2550" s="1">
        <v>0.45432689999999998</v>
      </c>
      <c r="S2550" t="s">
        <v>559</v>
      </c>
      <c r="T2550" t="s">
        <v>41</v>
      </c>
      <c r="U2550" t="s">
        <v>26</v>
      </c>
      <c r="W2550">
        <v>848</v>
      </c>
      <c r="X2550" t="s">
        <v>519</v>
      </c>
      <c r="AB2550" t="s">
        <v>559</v>
      </c>
      <c r="AC2550" t="s">
        <v>41</v>
      </c>
      <c r="AD2550" t="s">
        <v>26</v>
      </c>
      <c r="AF2550">
        <v>848</v>
      </c>
      <c r="AG2550" t="s">
        <v>519</v>
      </c>
    </row>
    <row r="2551" spans="1:34" x14ac:dyDescent="0.35">
      <c r="A2551" t="s">
        <v>505</v>
      </c>
      <c r="B2551" t="s">
        <v>68</v>
      </c>
      <c r="C2551" t="s">
        <v>32</v>
      </c>
      <c r="D2551">
        <v>2152</v>
      </c>
      <c r="E2551">
        <v>2038</v>
      </c>
      <c r="F2551" t="s">
        <v>143</v>
      </c>
      <c r="G2551" s="1">
        <v>1</v>
      </c>
      <c r="J2551" t="s">
        <v>559</v>
      </c>
      <c r="K2551" t="s">
        <v>41</v>
      </c>
      <c r="L2551" t="s">
        <v>26</v>
      </c>
      <c r="M2551">
        <v>2</v>
      </c>
      <c r="N2551">
        <v>848</v>
      </c>
      <c r="O2551" t="s">
        <v>519</v>
      </c>
      <c r="P2551" s="1">
        <v>2.3584999999999999E-3</v>
      </c>
      <c r="S2551" t="s">
        <v>559</v>
      </c>
      <c r="T2551" t="s">
        <v>41</v>
      </c>
      <c r="U2551" t="s">
        <v>27</v>
      </c>
      <c r="W2551">
        <v>1664</v>
      </c>
      <c r="X2551" t="s">
        <v>519</v>
      </c>
      <c r="AB2551" t="s">
        <v>559</v>
      </c>
      <c r="AC2551" t="s">
        <v>41</v>
      </c>
      <c r="AD2551" t="s">
        <v>27</v>
      </c>
      <c r="AF2551">
        <v>1664</v>
      </c>
      <c r="AG2551" t="s">
        <v>519</v>
      </c>
    </row>
    <row r="2552" spans="1:34" x14ac:dyDescent="0.35">
      <c r="A2552" t="s">
        <v>506</v>
      </c>
      <c r="B2552" t="s">
        <v>41</v>
      </c>
      <c r="C2552" t="s">
        <v>32</v>
      </c>
      <c r="D2552">
        <v>5120</v>
      </c>
      <c r="E2552">
        <v>5620</v>
      </c>
      <c r="F2552" t="s">
        <v>143</v>
      </c>
      <c r="G2552" s="1">
        <v>0.91103199999999995</v>
      </c>
      <c r="J2552" t="s">
        <v>560</v>
      </c>
      <c r="K2552" t="s">
        <v>41</v>
      </c>
      <c r="L2552" t="s">
        <v>32</v>
      </c>
      <c r="M2552">
        <v>4534</v>
      </c>
      <c r="N2552">
        <v>5539</v>
      </c>
      <c r="O2552" t="s">
        <v>519</v>
      </c>
      <c r="P2552" s="1">
        <v>0.81855929999999999</v>
      </c>
      <c r="S2552" t="s">
        <v>560</v>
      </c>
      <c r="T2552" t="s">
        <v>41</v>
      </c>
      <c r="U2552" t="s">
        <v>32</v>
      </c>
      <c r="V2552">
        <v>4005</v>
      </c>
      <c r="W2552">
        <v>5539</v>
      </c>
      <c r="X2552" t="s">
        <v>519</v>
      </c>
      <c r="Y2552" s="1">
        <v>0.72305470000000005</v>
      </c>
      <c r="AB2552" t="s">
        <v>560</v>
      </c>
      <c r="AC2552" t="s">
        <v>41</v>
      </c>
      <c r="AD2552" t="s">
        <v>32</v>
      </c>
      <c r="AE2552">
        <v>1900</v>
      </c>
      <c r="AF2552">
        <v>5539</v>
      </c>
      <c r="AG2552" t="s">
        <v>519</v>
      </c>
      <c r="AH2552" s="1">
        <v>0.3430222</v>
      </c>
    </row>
    <row r="2553" spans="1:34" x14ac:dyDescent="0.35">
      <c r="A2553" t="s">
        <v>507</v>
      </c>
      <c r="B2553" t="s">
        <v>41</v>
      </c>
      <c r="C2553" t="s">
        <v>32</v>
      </c>
      <c r="D2553">
        <v>4218</v>
      </c>
      <c r="E2553">
        <v>4727</v>
      </c>
      <c r="F2553" t="s">
        <v>143</v>
      </c>
      <c r="G2553" s="1">
        <v>0.89232069999999997</v>
      </c>
      <c r="J2553" t="s">
        <v>560</v>
      </c>
      <c r="K2553" t="s">
        <v>41</v>
      </c>
      <c r="L2553" t="s">
        <v>28</v>
      </c>
      <c r="M2553">
        <v>931</v>
      </c>
      <c r="N2553">
        <v>1186</v>
      </c>
      <c r="O2553" t="s">
        <v>519</v>
      </c>
      <c r="P2553" s="1">
        <v>0.78499160000000001</v>
      </c>
      <c r="S2553" t="s">
        <v>560</v>
      </c>
      <c r="T2553" t="s">
        <v>41</v>
      </c>
      <c r="U2553" t="s">
        <v>703</v>
      </c>
      <c r="V2553">
        <v>4296</v>
      </c>
      <c r="W2553">
        <v>10331</v>
      </c>
      <c r="X2553" t="s">
        <v>519</v>
      </c>
      <c r="Y2553" s="1">
        <v>0.41583579999999998</v>
      </c>
      <c r="AB2553" t="s">
        <v>560</v>
      </c>
      <c r="AC2553" t="s">
        <v>41</v>
      </c>
      <c r="AD2553" t="s">
        <v>703</v>
      </c>
      <c r="AE2553">
        <v>330</v>
      </c>
      <c r="AF2553">
        <v>10331</v>
      </c>
      <c r="AG2553" t="s">
        <v>519</v>
      </c>
      <c r="AH2553" s="1">
        <v>3.1942699999999997E-2</v>
      </c>
    </row>
    <row r="2554" spans="1:34" x14ac:dyDescent="0.35">
      <c r="A2554" t="s">
        <v>508</v>
      </c>
      <c r="B2554" t="s">
        <v>41</v>
      </c>
      <c r="C2554" t="s">
        <v>32</v>
      </c>
      <c r="D2554">
        <v>3577</v>
      </c>
      <c r="E2554">
        <v>3910</v>
      </c>
      <c r="F2554" t="s">
        <v>143</v>
      </c>
      <c r="G2554" s="1">
        <v>0.91483380000000003</v>
      </c>
      <c r="J2554" t="s">
        <v>560</v>
      </c>
      <c r="K2554" t="s">
        <v>41</v>
      </c>
      <c r="L2554" t="s">
        <v>703</v>
      </c>
      <c r="M2554">
        <v>7814</v>
      </c>
      <c r="N2554">
        <v>10331</v>
      </c>
      <c r="O2554" t="s">
        <v>519</v>
      </c>
      <c r="P2554" s="1">
        <v>0.75636429999999999</v>
      </c>
      <c r="S2554" t="s">
        <v>560</v>
      </c>
      <c r="T2554" t="s">
        <v>41</v>
      </c>
      <c r="U2554" t="s">
        <v>28</v>
      </c>
      <c r="V2554">
        <v>158</v>
      </c>
      <c r="W2554">
        <v>1186</v>
      </c>
      <c r="X2554" t="s">
        <v>519</v>
      </c>
      <c r="Y2554" s="1">
        <v>0.1332209</v>
      </c>
      <c r="AB2554" t="s">
        <v>560</v>
      </c>
      <c r="AC2554" t="s">
        <v>41</v>
      </c>
      <c r="AD2554" t="s">
        <v>26</v>
      </c>
      <c r="AF2554">
        <v>726</v>
      </c>
      <c r="AG2554" t="s">
        <v>519</v>
      </c>
    </row>
    <row r="2555" spans="1:34" x14ac:dyDescent="0.35">
      <c r="A2555" t="s">
        <v>509</v>
      </c>
      <c r="B2555" t="s">
        <v>41</v>
      </c>
      <c r="C2555" t="s">
        <v>32</v>
      </c>
      <c r="D2555">
        <v>4438</v>
      </c>
      <c r="E2555">
        <v>5070</v>
      </c>
      <c r="F2555" t="s">
        <v>143</v>
      </c>
      <c r="G2555" s="1">
        <v>0.87534520000000005</v>
      </c>
      <c r="J2555" t="s">
        <v>560</v>
      </c>
      <c r="K2555" t="s">
        <v>41</v>
      </c>
      <c r="L2555" t="s">
        <v>27</v>
      </c>
      <c r="M2555">
        <v>611</v>
      </c>
      <c r="N2555">
        <v>1329</v>
      </c>
      <c r="O2555" t="s">
        <v>519</v>
      </c>
      <c r="P2555" s="1">
        <v>0.45974419999999999</v>
      </c>
      <c r="S2555" t="s">
        <v>560</v>
      </c>
      <c r="T2555" t="s">
        <v>41</v>
      </c>
      <c r="U2555" t="s">
        <v>26</v>
      </c>
      <c r="W2555">
        <v>726</v>
      </c>
      <c r="X2555" t="s">
        <v>519</v>
      </c>
      <c r="AB2555" t="s">
        <v>560</v>
      </c>
      <c r="AC2555" t="s">
        <v>41</v>
      </c>
      <c r="AD2555" t="s">
        <v>28</v>
      </c>
      <c r="AF2555">
        <v>1186</v>
      </c>
      <c r="AG2555" t="s">
        <v>519</v>
      </c>
    </row>
    <row r="2556" spans="1:34" x14ac:dyDescent="0.35">
      <c r="A2556" t="s">
        <v>510</v>
      </c>
      <c r="B2556" t="s">
        <v>41</v>
      </c>
      <c r="C2556" t="s">
        <v>32</v>
      </c>
      <c r="D2556">
        <v>531</v>
      </c>
      <c r="E2556">
        <v>675</v>
      </c>
      <c r="F2556" t="s">
        <v>143</v>
      </c>
      <c r="G2556" s="1">
        <v>0.78666670000000005</v>
      </c>
      <c r="J2556" t="s">
        <v>560</v>
      </c>
      <c r="K2556" t="s">
        <v>41</v>
      </c>
      <c r="L2556" t="s">
        <v>26</v>
      </c>
      <c r="N2556">
        <v>726</v>
      </c>
      <c r="O2556" t="s">
        <v>519</v>
      </c>
      <c r="S2556" t="s">
        <v>560</v>
      </c>
      <c r="T2556" t="s">
        <v>41</v>
      </c>
      <c r="U2556" t="s">
        <v>27</v>
      </c>
      <c r="W2556">
        <v>1329</v>
      </c>
      <c r="X2556" t="s">
        <v>519</v>
      </c>
      <c r="AB2556" t="s">
        <v>560</v>
      </c>
      <c r="AC2556" t="s">
        <v>41</v>
      </c>
      <c r="AD2556" t="s">
        <v>27</v>
      </c>
      <c r="AF2556">
        <v>1329</v>
      </c>
      <c r="AG2556" t="s">
        <v>519</v>
      </c>
    </row>
    <row r="2557" spans="1:34" x14ac:dyDescent="0.35">
      <c r="A2557" t="s">
        <v>511</v>
      </c>
      <c r="B2557" t="s">
        <v>41</v>
      </c>
      <c r="C2557" t="s">
        <v>32</v>
      </c>
      <c r="D2557">
        <v>5836</v>
      </c>
      <c r="E2557">
        <v>6451</v>
      </c>
      <c r="F2557" t="s">
        <v>143</v>
      </c>
      <c r="G2557" s="1">
        <v>0.90466590000000002</v>
      </c>
      <c r="J2557" t="s">
        <v>561</v>
      </c>
      <c r="K2557" t="s">
        <v>41</v>
      </c>
      <c r="L2557" t="s">
        <v>32</v>
      </c>
      <c r="M2557">
        <v>8450</v>
      </c>
      <c r="N2557">
        <v>8809</v>
      </c>
      <c r="O2557" t="s">
        <v>530</v>
      </c>
      <c r="P2557" s="1">
        <v>0.95924620000000005</v>
      </c>
      <c r="S2557" t="s">
        <v>561</v>
      </c>
      <c r="T2557" t="s">
        <v>41</v>
      </c>
      <c r="U2557" t="s">
        <v>32</v>
      </c>
      <c r="V2557">
        <v>7641</v>
      </c>
      <c r="W2557">
        <v>8809</v>
      </c>
      <c r="X2557" t="s">
        <v>530</v>
      </c>
      <c r="Y2557" s="1">
        <v>0.86740830000000002</v>
      </c>
      <c r="AB2557" t="s">
        <v>561</v>
      </c>
      <c r="AC2557" t="s">
        <v>41</v>
      </c>
      <c r="AD2557" t="s">
        <v>32</v>
      </c>
      <c r="AE2557">
        <v>4792</v>
      </c>
      <c r="AF2557">
        <v>8809</v>
      </c>
      <c r="AG2557" t="s">
        <v>530</v>
      </c>
      <c r="AH2557" s="1">
        <v>0.5439891</v>
      </c>
    </row>
    <row r="2558" spans="1:34" x14ac:dyDescent="0.35">
      <c r="A2558" t="s">
        <v>512</v>
      </c>
      <c r="B2558" t="s">
        <v>41</v>
      </c>
      <c r="C2558" t="s">
        <v>32</v>
      </c>
      <c r="D2558">
        <v>4599</v>
      </c>
      <c r="E2558">
        <v>5056</v>
      </c>
      <c r="F2558" t="s">
        <v>143</v>
      </c>
      <c r="G2558" s="1">
        <v>0.90961239999999999</v>
      </c>
      <c r="J2558" t="s">
        <v>561</v>
      </c>
      <c r="K2558" t="s">
        <v>41</v>
      </c>
      <c r="L2558" t="s">
        <v>703</v>
      </c>
      <c r="M2558">
        <v>12655</v>
      </c>
      <c r="N2558">
        <v>15287</v>
      </c>
      <c r="O2558" t="s">
        <v>530</v>
      </c>
      <c r="P2558" s="1">
        <v>0.8278276</v>
      </c>
      <c r="S2558" t="s">
        <v>561</v>
      </c>
      <c r="T2558" t="s">
        <v>41</v>
      </c>
      <c r="U2558" t="s">
        <v>703</v>
      </c>
      <c r="V2558">
        <v>7576</v>
      </c>
      <c r="W2558">
        <v>15287</v>
      </c>
      <c r="X2558" t="s">
        <v>530</v>
      </c>
      <c r="Y2558" s="1">
        <v>0.49558449999999998</v>
      </c>
      <c r="AB2558" t="s">
        <v>561</v>
      </c>
      <c r="AC2558" t="s">
        <v>41</v>
      </c>
      <c r="AD2558" t="s">
        <v>703</v>
      </c>
      <c r="AE2558">
        <v>972</v>
      </c>
      <c r="AF2558">
        <v>15287</v>
      </c>
      <c r="AG2558" t="s">
        <v>530</v>
      </c>
      <c r="AH2558" s="1">
        <v>6.3583399999999998E-2</v>
      </c>
    </row>
    <row r="2559" spans="1:34" x14ac:dyDescent="0.35">
      <c r="A2559" t="s">
        <v>513</v>
      </c>
      <c r="B2559" t="s">
        <v>41</v>
      </c>
      <c r="C2559" t="s">
        <v>32</v>
      </c>
      <c r="D2559">
        <v>6261</v>
      </c>
      <c r="E2559">
        <v>7260</v>
      </c>
      <c r="F2559" t="s">
        <v>42</v>
      </c>
      <c r="G2559" s="1">
        <v>0.86239670000000002</v>
      </c>
      <c r="J2559" t="s">
        <v>561</v>
      </c>
      <c r="K2559" t="s">
        <v>41</v>
      </c>
      <c r="L2559" t="s">
        <v>28</v>
      </c>
      <c r="M2559">
        <v>1301</v>
      </c>
      <c r="N2559">
        <v>1572</v>
      </c>
      <c r="O2559" t="s">
        <v>530</v>
      </c>
      <c r="P2559" s="1">
        <v>0.82760820000000002</v>
      </c>
      <c r="S2559" t="s">
        <v>561</v>
      </c>
      <c r="T2559" t="s">
        <v>41</v>
      </c>
      <c r="U2559" t="s">
        <v>28</v>
      </c>
      <c r="V2559">
        <v>266</v>
      </c>
      <c r="W2559">
        <v>1572</v>
      </c>
      <c r="X2559" t="s">
        <v>530</v>
      </c>
      <c r="Y2559" s="1">
        <v>0.16921120000000001</v>
      </c>
      <c r="AB2559" t="s">
        <v>561</v>
      </c>
      <c r="AC2559" t="s">
        <v>41</v>
      </c>
      <c r="AD2559" t="s">
        <v>28</v>
      </c>
      <c r="AE2559">
        <v>2</v>
      </c>
      <c r="AF2559">
        <v>1572</v>
      </c>
      <c r="AG2559" t="s">
        <v>530</v>
      </c>
      <c r="AH2559" s="1">
        <v>1.2723000000000001E-3</v>
      </c>
    </row>
    <row r="2560" spans="1:34" x14ac:dyDescent="0.35">
      <c r="A2560" t="s">
        <v>514</v>
      </c>
      <c r="B2560" t="s">
        <v>41</v>
      </c>
      <c r="C2560" t="s">
        <v>32</v>
      </c>
      <c r="D2560">
        <v>3008</v>
      </c>
      <c r="E2560">
        <v>3347</v>
      </c>
      <c r="F2560" t="s">
        <v>132</v>
      </c>
      <c r="G2560" s="1">
        <v>0.89871529999999999</v>
      </c>
      <c r="J2560" t="s">
        <v>561</v>
      </c>
      <c r="K2560" t="s">
        <v>41</v>
      </c>
      <c r="L2560" t="s">
        <v>27</v>
      </c>
      <c r="M2560">
        <v>901</v>
      </c>
      <c r="N2560">
        <v>1785</v>
      </c>
      <c r="O2560" t="s">
        <v>530</v>
      </c>
      <c r="P2560" s="1">
        <v>0.50476189999999999</v>
      </c>
      <c r="S2560" t="s">
        <v>561</v>
      </c>
      <c r="T2560" t="s">
        <v>41</v>
      </c>
      <c r="U2560" t="s">
        <v>27</v>
      </c>
      <c r="V2560">
        <v>3</v>
      </c>
      <c r="W2560">
        <v>1785</v>
      </c>
      <c r="X2560" t="s">
        <v>530</v>
      </c>
      <c r="Y2560" s="1">
        <v>1.6807E-3</v>
      </c>
      <c r="AB2560" t="s">
        <v>561</v>
      </c>
      <c r="AC2560" t="s">
        <v>41</v>
      </c>
      <c r="AD2560" t="s">
        <v>27</v>
      </c>
      <c r="AE2560">
        <v>1</v>
      </c>
      <c r="AF2560">
        <v>1785</v>
      </c>
      <c r="AG2560" t="s">
        <v>530</v>
      </c>
      <c r="AH2560" s="1">
        <v>5.6019999999999996E-4</v>
      </c>
    </row>
    <row r="2561" spans="1:34" x14ac:dyDescent="0.35">
      <c r="A2561" t="s">
        <v>515</v>
      </c>
      <c r="B2561" t="s">
        <v>41</v>
      </c>
      <c r="C2561" t="s">
        <v>32</v>
      </c>
      <c r="D2561">
        <v>1432</v>
      </c>
      <c r="E2561">
        <v>1730</v>
      </c>
      <c r="F2561" t="s">
        <v>132</v>
      </c>
      <c r="G2561" s="1">
        <v>0.82774570000000003</v>
      </c>
      <c r="J2561" t="s">
        <v>561</v>
      </c>
      <c r="K2561" t="s">
        <v>41</v>
      </c>
      <c r="L2561" t="s">
        <v>26</v>
      </c>
      <c r="M2561">
        <v>3</v>
      </c>
      <c r="N2561">
        <v>1086</v>
      </c>
      <c r="O2561" t="s">
        <v>530</v>
      </c>
      <c r="P2561" s="1">
        <v>2.7623999999999999E-3</v>
      </c>
      <c r="S2561" t="s">
        <v>561</v>
      </c>
      <c r="T2561" t="s">
        <v>41</v>
      </c>
      <c r="U2561" t="s">
        <v>26</v>
      </c>
      <c r="W2561">
        <v>1086</v>
      </c>
      <c r="X2561" t="s">
        <v>530</v>
      </c>
      <c r="AB2561" t="s">
        <v>561</v>
      </c>
      <c r="AC2561" t="s">
        <v>41</v>
      </c>
      <c r="AD2561" t="s">
        <v>26</v>
      </c>
      <c r="AF2561">
        <v>1086</v>
      </c>
      <c r="AG2561" t="s">
        <v>530</v>
      </c>
    </row>
    <row r="2562" spans="1:34" x14ac:dyDescent="0.35">
      <c r="A2562" t="s">
        <v>516</v>
      </c>
      <c r="B2562" t="s">
        <v>41</v>
      </c>
      <c r="C2562" t="s">
        <v>32</v>
      </c>
      <c r="D2562">
        <v>1114</v>
      </c>
      <c r="E2562">
        <v>1322</v>
      </c>
      <c r="F2562" t="s">
        <v>132</v>
      </c>
      <c r="G2562" s="1">
        <v>0.84266260000000004</v>
      </c>
      <c r="J2562" t="s">
        <v>562</v>
      </c>
      <c r="K2562" t="s">
        <v>41</v>
      </c>
      <c r="L2562" t="s">
        <v>703</v>
      </c>
      <c r="M2562">
        <v>13099</v>
      </c>
      <c r="N2562">
        <v>12618</v>
      </c>
      <c r="O2562" t="s">
        <v>530</v>
      </c>
      <c r="P2562" s="1">
        <v>1</v>
      </c>
      <c r="S2562" t="s">
        <v>562</v>
      </c>
      <c r="T2562" t="s">
        <v>41</v>
      </c>
      <c r="U2562" t="s">
        <v>32</v>
      </c>
      <c r="V2562">
        <v>5536</v>
      </c>
      <c r="W2562">
        <v>5872</v>
      </c>
      <c r="X2562" t="s">
        <v>530</v>
      </c>
      <c r="Y2562" s="1">
        <v>0.94277929999999999</v>
      </c>
      <c r="AB2562" t="s">
        <v>562</v>
      </c>
      <c r="AC2562" t="s">
        <v>41</v>
      </c>
      <c r="AD2562" t="s">
        <v>32</v>
      </c>
      <c r="AE2562">
        <v>3438</v>
      </c>
      <c r="AF2562">
        <v>5872</v>
      </c>
      <c r="AG2562" t="s">
        <v>530</v>
      </c>
      <c r="AH2562" s="1">
        <v>0.58549050000000002</v>
      </c>
    </row>
    <row r="2563" spans="1:34" x14ac:dyDescent="0.35">
      <c r="A2563" t="s">
        <v>517</v>
      </c>
      <c r="B2563" t="s">
        <v>41</v>
      </c>
      <c r="C2563" t="s">
        <v>32</v>
      </c>
      <c r="D2563">
        <v>1253</v>
      </c>
      <c r="E2563">
        <v>1558</v>
      </c>
      <c r="F2563" t="s">
        <v>132</v>
      </c>
      <c r="G2563" s="1">
        <v>0.80423619999999996</v>
      </c>
      <c r="J2563" t="s">
        <v>562</v>
      </c>
      <c r="K2563" t="s">
        <v>41</v>
      </c>
      <c r="L2563" t="s">
        <v>32</v>
      </c>
      <c r="M2563">
        <v>6075</v>
      </c>
      <c r="N2563">
        <v>5872</v>
      </c>
      <c r="O2563" t="s">
        <v>530</v>
      </c>
      <c r="P2563" s="1">
        <v>1</v>
      </c>
      <c r="S2563" t="s">
        <v>562</v>
      </c>
      <c r="T2563" t="s">
        <v>41</v>
      </c>
      <c r="U2563" t="s">
        <v>703</v>
      </c>
      <c r="V2563">
        <v>7629</v>
      </c>
      <c r="W2563">
        <v>12618</v>
      </c>
      <c r="X2563" t="s">
        <v>530</v>
      </c>
      <c r="Y2563" s="1">
        <v>0.6046125</v>
      </c>
      <c r="AB2563" t="s">
        <v>562</v>
      </c>
      <c r="AC2563" t="s">
        <v>41</v>
      </c>
      <c r="AD2563" t="s">
        <v>703</v>
      </c>
      <c r="AE2563">
        <v>911</v>
      </c>
      <c r="AF2563">
        <v>12618</v>
      </c>
      <c r="AG2563" t="s">
        <v>530</v>
      </c>
      <c r="AH2563" s="1">
        <v>7.2198399999999996E-2</v>
      </c>
    </row>
    <row r="2564" spans="1:34" x14ac:dyDescent="0.35">
      <c r="A2564" t="s">
        <v>518</v>
      </c>
      <c r="B2564" t="s">
        <v>41</v>
      </c>
      <c r="C2564" t="s">
        <v>32</v>
      </c>
      <c r="D2564">
        <v>9732</v>
      </c>
      <c r="E2564">
        <v>11277</v>
      </c>
      <c r="F2564" t="s">
        <v>519</v>
      </c>
      <c r="G2564" s="1">
        <v>0.86299550000000003</v>
      </c>
      <c r="J2564" t="s">
        <v>562</v>
      </c>
      <c r="K2564" t="s">
        <v>41</v>
      </c>
      <c r="L2564" t="s">
        <v>28</v>
      </c>
      <c r="M2564">
        <v>1238</v>
      </c>
      <c r="N2564">
        <v>1529</v>
      </c>
      <c r="O2564" t="s">
        <v>530</v>
      </c>
      <c r="P2564" s="1">
        <v>0.8096795</v>
      </c>
      <c r="S2564" t="s">
        <v>562</v>
      </c>
      <c r="T2564" t="s">
        <v>41</v>
      </c>
      <c r="U2564" t="s">
        <v>28</v>
      </c>
      <c r="V2564">
        <v>328</v>
      </c>
      <c r="W2564">
        <v>1529</v>
      </c>
      <c r="X2564" t="s">
        <v>530</v>
      </c>
      <c r="Y2564" s="1">
        <v>0.2145193</v>
      </c>
      <c r="AB2564" t="s">
        <v>562</v>
      </c>
      <c r="AC2564" t="s">
        <v>41</v>
      </c>
      <c r="AD2564" t="s">
        <v>28</v>
      </c>
      <c r="AE2564">
        <v>1</v>
      </c>
      <c r="AF2564">
        <v>1529</v>
      </c>
      <c r="AG2564" t="s">
        <v>530</v>
      </c>
      <c r="AH2564" s="1">
        <v>6.5399999999999996E-4</v>
      </c>
    </row>
    <row r="2565" spans="1:34" x14ac:dyDescent="0.35">
      <c r="A2565" t="s">
        <v>520</v>
      </c>
      <c r="B2565" t="s">
        <v>41</v>
      </c>
      <c r="C2565" t="s">
        <v>32</v>
      </c>
      <c r="D2565">
        <v>6213</v>
      </c>
      <c r="E2565">
        <v>6761</v>
      </c>
      <c r="F2565" t="s">
        <v>519</v>
      </c>
      <c r="G2565" s="1">
        <v>0.91894690000000001</v>
      </c>
      <c r="J2565" t="s">
        <v>562</v>
      </c>
      <c r="K2565" t="s">
        <v>41</v>
      </c>
      <c r="L2565" t="s">
        <v>27</v>
      </c>
      <c r="M2565">
        <v>742</v>
      </c>
      <c r="N2565">
        <v>1609</v>
      </c>
      <c r="O2565" t="s">
        <v>530</v>
      </c>
      <c r="P2565" s="1">
        <v>0.46115600000000001</v>
      </c>
      <c r="S2565" t="s">
        <v>562</v>
      </c>
      <c r="T2565" t="s">
        <v>41</v>
      </c>
      <c r="U2565" t="s">
        <v>26</v>
      </c>
      <c r="W2565">
        <v>958</v>
      </c>
      <c r="X2565" t="s">
        <v>530</v>
      </c>
      <c r="AB2565" t="s">
        <v>562</v>
      </c>
      <c r="AC2565" t="s">
        <v>41</v>
      </c>
      <c r="AD2565" t="s">
        <v>26</v>
      </c>
      <c r="AF2565">
        <v>958</v>
      </c>
      <c r="AG2565" t="s">
        <v>530</v>
      </c>
    </row>
    <row r="2566" spans="1:34" x14ac:dyDescent="0.35">
      <c r="A2566" t="s">
        <v>521</v>
      </c>
      <c r="B2566" t="s">
        <v>41</v>
      </c>
      <c r="C2566" t="s">
        <v>32</v>
      </c>
      <c r="D2566">
        <v>3240</v>
      </c>
      <c r="E2566">
        <v>3615</v>
      </c>
      <c r="F2566" t="s">
        <v>519</v>
      </c>
      <c r="G2566" s="1">
        <v>0.8962656</v>
      </c>
      <c r="J2566" t="s">
        <v>562</v>
      </c>
      <c r="K2566" t="s">
        <v>41</v>
      </c>
      <c r="L2566" t="s">
        <v>26</v>
      </c>
      <c r="N2566">
        <v>958</v>
      </c>
      <c r="O2566" t="s">
        <v>530</v>
      </c>
      <c r="S2566" t="s">
        <v>562</v>
      </c>
      <c r="T2566" t="s">
        <v>41</v>
      </c>
      <c r="U2566" t="s">
        <v>27</v>
      </c>
      <c r="W2566">
        <v>1609</v>
      </c>
      <c r="X2566" t="s">
        <v>530</v>
      </c>
      <c r="AB2566" t="s">
        <v>562</v>
      </c>
      <c r="AC2566" t="s">
        <v>41</v>
      </c>
      <c r="AD2566" t="s">
        <v>27</v>
      </c>
      <c r="AF2566">
        <v>1609</v>
      </c>
      <c r="AG2566" t="s">
        <v>530</v>
      </c>
    </row>
    <row r="2567" spans="1:34" x14ac:dyDescent="0.35">
      <c r="A2567" t="s">
        <v>522</v>
      </c>
      <c r="B2567" t="s">
        <v>41</v>
      </c>
      <c r="C2567" t="s">
        <v>32</v>
      </c>
      <c r="D2567">
        <v>5682</v>
      </c>
      <c r="E2567">
        <v>6328</v>
      </c>
      <c r="F2567" t="s">
        <v>519</v>
      </c>
      <c r="G2567" s="1">
        <v>0.89791410000000005</v>
      </c>
      <c r="J2567" t="s">
        <v>563</v>
      </c>
      <c r="K2567" t="s">
        <v>41</v>
      </c>
      <c r="L2567" t="s">
        <v>32</v>
      </c>
      <c r="M2567">
        <v>5420</v>
      </c>
      <c r="N2567">
        <v>5793</v>
      </c>
      <c r="O2567" t="s">
        <v>530</v>
      </c>
      <c r="P2567" s="1">
        <v>0.935612</v>
      </c>
      <c r="S2567" t="s">
        <v>563</v>
      </c>
      <c r="T2567" t="s">
        <v>41</v>
      </c>
      <c r="U2567" t="s">
        <v>32</v>
      </c>
      <c r="V2567">
        <v>4855</v>
      </c>
      <c r="W2567">
        <v>5793</v>
      </c>
      <c r="X2567" t="s">
        <v>530</v>
      </c>
      <c r="Y2567" s="1">
        <v>0.83808050000000001</v>
      </c>
      <c r="AB2567" t="s">
        <v>563</v>
      </c>
      <c r="AC2567" t="s">
        <v>41</v>
      </c>
      <c r="AD2567" t="s">
        <v>32</v>
      </c>
      <c r="AE2567">
        <v>3016</v>
      </c>
      <c r="AF2567">
        <v>5793</v>
      </c>
      <c r="AG2567" t="s">
        <v>530</v>
      </c>
      <c r="AH2567" s="1">
        <v>0.52062830000000004</v>
      </c>
    </row>
    <row r="2568" spans="1:34" x14ac:dyDescent="0.35">
      <c r="A2568" t="s">
        <v>523</v>
      </c>
      <c r="B2568" t="s">
        <v>41</v>
      </c>
      <c r="C2568" t="s">
        <v>32</v>
      </c>
      <c r="D2568">
        <v>13678</v>
      </c>
      <c r="E2568">
        <v>15209</v>
      </c>
      <c r="F2568" t="s">
        <v>519</v>
      </c>
      <c r="G2568" s="1">
        <v>0.89933589999999997</v>
      </c>
      <c r="J2568" t="s">
        <v>563</v>
      </c>
      <c r="K2568" t="s">
        <v>41</v>
      </c>
      <c r="L2568" t="s">
        <v>703</v>
      </c>
      <c r="M2568">
        <v>10207</v>
      </c>
      <c r="N2568">
        <v>12071</v>
      </c>
      <c r="O2568" t="s">
        <v>530</v>
      </c>
      <c r="P2568" s="1">
        <v>0.84558029999999995</v>
      </c>
      <c r="S2568" t="s">
        <v>563</v>
      </c>
      <c r="T2568" t="s">
        <v>41</v>
      </c>
      <c r="U2568" t="s">
        <v>703</v>
      </c>
      <c r="V2568">
        <v>5709</v>
      </c>
      <c r="W2568">
        <v>12071</v>
      </c>
      <c r="X2568" t="s">
        <v>530</v>
      </c>
      <c r="Y2568" s="1">
        <v>0.47295169999999997</v>
      </c>
      <c r="AB2568" t="s">
        <v>563</v>
      </c>
      <c r="AC2568" t="s">
        <v>41</v>
      </c>
      <c r="AD2568" t="s">
        <v>703</v>
      </c>
      <c r="AE2568">
        <v>716</v>
      </c>
      <c r="AF2568">
        <v>12071</v>
      </c>
      <c r="AG2568" t="s">
        <v>530</v>
      </c>
      <c r="AH2568" s="1">
        <v>5.9315699999999999E-2</v>
      </c>
    </row>
    <row r="2569" spans="1:34" x14ac:dyDescent="0.35">
      <c r="A2569" t="s">
        <v>524</v>
      </c>
      <c r="B2569" t="s">
        <v>41</v>
      </c>
      <c r="C2569" t="s">
        <v>32</v>
      </c>
      <c r="D2569">
        <v>2037</v>
      </c>
      <c r="E2569">
        <v>2213</v>
      </c>
      <c r="F2569" t="s">
        <v>519</v>
      </c>
      <c r="G2569" s="1">
        <v>0.92046989999999995</v>
      </c>
      <c r="J2569" t="s">
        <v>563</v>
      </c>
      <c r="K2569" t="s">
        <v>41</v>
      </c>
      <c r="L2569" t="s">
        <v>28</v>
      </c>
      <c r="M2569">
        <v>1120</v>
      </c>
      <c r="N2569">
        <v>1451</v>
      </c>
      <c r="O2569" t="s">
        <v>530</v>
      </c>
      <c r="P2569" s="1">
        <v>0.7718815</v>
      </c>
      <c r="S2569" t="s">
        <v>563</v>
      </c>
      <c r="T2569" t="s">
        <v>41</v>
      </c>
      <c r="U2569" t="s">
        <v>28</v>
      </c>
      <c r="V2569">
        <v>194</v>
      </c>
      <c r="W2569">
        <v>1451</v>
      </c>
      <c r="X2569" t="s">
        <v>530</v>
      </c>
      <c r="Y2569" s="1">
        <v>0.13370090000000001</v>
      </c>
      <c r="AB2569" t="s">
        <v>563</v>
      </c>
      <c r="AC2569" t="s">
        <v>41</v>
      </c>
      <c r="AD2569" t="s">
        <v>26</v>
      </c>
      <c r="AF2569">
        <v>904</v>
      </c>
      <c r="AG2569" t="s">
        <v>530</v>
      </c>
    </row>
    <row r="2570" spans="1:34" x14ac:dyDescent="0.35">
      <c r="A2570" t="s">
        <v>525</v>
      </c>
      <c r="B2570" t="s">
        <v>41</v>
      </c>
      <c r="C2570" t="s">
        <v>32</v>
      </c>
      <c r="D2570">
        <v>6268</v>
      </c>
      <c r="E2570">
        <v>6809</v>
      </c>
      <c r="F2570" t="s">
        <v>519</v>
      </c>
      <c r="G2570" s="1">
        <v>0.92054639999999999</v>
      </c>
      <c r="J2570" t="s">
        <v>563</v>
      </c>
      <c r="K2570" t="s">
        <v>41</v>
      </c>
      <c r="L2570" t="s">
        <v>27</v>
      </c>
      <c r="M2570">
        <v>711</v>
      </c>
      <c r="N2570">
        <v>1607</v>
      </c>
      <c r="O2570" t="s">
        <v>530</v>
      </c>
      <c r="P2570" s="1">
        <v>0.44243929999999998</v>
      </c>
      <c r="S2570" t="s">
        <v>563</v>
      </c>
      <c r="T2570" t="s">
        <v>41</v>
      </c>
      <c r="U2570" t="s">
        <v>26</v>
      </c>
      <c r="W2570">
        <v>904</v>
      </c>
      <c r="X2570" t="s">
        <v>530</v>
      </c>
      <c r="AB2570" t="s">
        <v>563</v>
      </c>
      <c r="AC2570" t="s">
        <v>41</v>
      </c>
      <c r="AD2570" t="s">
        <v>28</v>
      </c>
      <c r="AF2570">
        <v>1451</v>
      </c>
      <c r="AG2570" t="s">
        <v>530</v>
      </c>
    </row>
    <row r="2571" spans="1:34" x14ac:dyDescent="0.35">
      <c r="A2571" t="s">
        <v>526</v>
      </c>
      <c r="B2571" t="s">
        <v>41</v>
      </c>
      <c r="C2571" t="s">
        <v>32</v>
      </c>
      <c r="D2571">
        <v>4290</v>
      </c>
      <c r="E2571">
        <v>5165</v>
      </c>
      <c r="F2571" t="s">
        <v>519</v>
      </c>
      <c r="G2571" s="1">
        <v>0.83059050000000001</v>
      </c>
      <c r="J2571" t="s">
        <v>563</v>
      </c>
      <c r="K2571" t="s">
        <v>41</v>
      </c>
      <c r="L2571" t="s">
        <v>26</v>
      </c>
      <c r="M2571">
        <v>1</v>
      </c>
      <c r="N2571">
        <v>904</v>
      </c>
      <c r="O2571" t="s">
        <v>530</v>
      </c>
      <c r="P2571" s="1">
        <v>1.1061999999999999E-3</v>
      </c>
      <c r="S2571" t="s">
        <v>563</v>
      </c>
      <c r="T2571" t="s">
        <v>41</v>
      </c>
      <c r="U2571" t="s">
        <v>27</v>
      </c>
      <c r="W2571">
        <v>1607</v>
      </c>
      <c r="X2571" t="s">
        <v>530</v>
      </c>
      <c r="AB2571" t="s">
        <v>563</v>
      </c>
      <c r="AC2571" t="s">
        <v>41</v>
      </c>
      <c r="AD2571" t="s">
        <v>27</v>
      </c>
      <c r="AF2571">
        <v>1607</v>
      </c>
      <c r="AG2571" t="s">
        <v>530</v>
      </c>
    </row>
    <row r="2572" spans="1:34" x14ac:dyDescent="0.35">
      <c r="A2572" t="s">
        <v>527</v>
      </c>
      <c r="B2572" t="s">
        <v>41</v>
      </c>
      <c r="C2572" t="s">
        <v>32</v>
      </c>
      <c r="D2572">
        <v>2668</v>
      </c>
      <c r="E2572">
        <v>3432</v>
      </c>
      <c r="F2572" t="s">
        <v>519</v>
      </c>
      <c r="G2572" s="1">
        <v>0.77738929999999995</v>
      </c>
      <c r="J2572" t="s">
        <v>564</v>
      </c>
      <c r="K2572" t="s">
        <v>41</v>
      </c>
      <c r="L2572" t="s">
        <v>32</v>
      </c>
      <c r="M2572">
        <v>5482</v>
      </c>
      <c r="N2572">
        <v>5663</v>
      </c>
      <c r="O2572" t="s">
        <v>530</v>
      </c>
      <c r="P2572" s="1">
        <v>0.96803810000000001</v>
      </c>
      <c r="S2572" t="s">
        <v>564</v>
      </c>
      <c r="T2572" t="s">
        <v>41</v>
      </c>
      <c r="U2572" t="s">
        <v>32</v>
      </c>
      <c r="V2572">
        <v>4883</v>
      </c>
      <c r="W2572">
        <v>5663</v>
      </c>
      <c r="X2572" t="s">
        <v>530</v>
      </c>
      <c r="Y2572" s="1">
        <v>0.86226380000000002</v>
      </c>
      <c r="AB2572" t="s">
        <v>564</v>
      </c>
      <c r="AC2572" t="s">
        <v>41</v>
      </c>
      <c r="AD2572" t="s">
        <v>32</v>
      </c>
      <c r="AE2572">
        <v>3031</v>
      </c>
      <c r="AF2572">
        <v>5663</v>
      </c>
      <c r="AG2572" t="s">
        <v>530</v>
      </c>
      <c r="AH2572" s="1">
        <v>0.5352287</v>
      </c>
    </row>
    <row r="2573" spans="1:34" x14ac:dyDescent="0.35">
      <c r="A2573" t="s">
        <v>528</v>
      </c>
      <c r="B2573" t="s">
        <v>41</v>
      </c>
      <c r="C2573" t="s">
        <v>32</v>
      </c>
      <c r="D2573">
        <v>8222</v>
      </c>
      <c r="E2573">
        <v>9852</v>
      </c>
      <c r="F2573" t="s">
        <v>519</v>
      </c>
      <c r="G2573" s="1">
        <v>0.8345513</v>
      </c>
      <c r="J2573" t="s">
        <v>564</v>
      </c>
      <c r="K2573" t="s">
        <v>41</v>
      </c>
      <c r="L2573" t="s">
        <v>703</v>
      </c>
      <c r="M2573">
        <v>9812</v>
      </c>
      <c r="N2573">
        <v>11790</v>
      </c>
      <c r="O2573" t="s">
        <v>530</v>
      </c>
      <c r="P2573" s="1">
        <v>0.83223069999999999</v>
      </c>
      <c r="S2573" t="s">
        <v>564</v>
      </c>
      <c r="T2573" t="s">
        <v>41</v>
      </c>
      <c r="U2573" t="s">
        <v>703</v>
      </c>
      <c r="V2573">
        <v>5335</v>
      </c>
      <c r="W2573">
        <v>11790</v>
      </c>
      <c r="X2573" t="s">
        <v>530</v>
      </c>
      <c r="Y2573" s="1">
        <v>0.45250210000000002</v>
      </c>
      <c r="AB2573" t="s">
        <v>564</v>
      </c>
      <c r="AC2573" t="s">
        <v>41</v>
      </c>
      <c r="AD2573" t="s">
        <v>703</v>
      </c>
      <c r="AE2573">
        <v>621</v>
      </c>
      <c r="AF2573">
        <v>11790</v>
      </c>
      <c r="AG2573" t="s">
        <v>530</v>
      </c>
      <c r="AH2573" s="1">
        <v>5.2671799999999998E-2</v>
      </c>
    </row>
    <row r="2574" spans="1:34" x14ac:dyDescent="0.35">
      <c r="A2574" t="s">
        <v>529</v>
      </c>
      <c r="B2574" t="s">
        <v>41</v>
      </c>
      <c r="C2574" t="s">
        <v>32</v>
      </c>
      <c r="D2574">
        <v>3102</v>
      </c>
      <c r="E2574">
        <v>3684</v>
      </c>
      <c r="F2574" t="s">
        <v>530</v>
      </c>
      <c r="G2574" s="1">
        <v>0.84201959999999998</v>
      </c>
      <c r="J2574" t="s">
        <v>564</v>
      </c>
      <c r="K2574" t="s">
        <v>41</v>
      </c>
      <c r="L2574" t="s">
        <v>28</v>
      </c>
      <c r="M2574">
        <v>925</v>
      </c>
      <c r="N2574">
        <v>1125</v>
      </c>
      <c r="O2574" t="s">
        <v>530</v>
      </c>
      <c r="P2574" s="1">
        <v>0.82222220000000001</v>
      </c>
      <c r="S2574" t="s">
        <v>564</v>
      </c>
      <c r="T2574" t="s">
        <v>41</v>
      </c>
      <c r="U2574" t="s">
        <v>28</v>
      </c>
      <c r="V2574">
        <v>187</v>
      </c>
      <c r="W2574">
        <v>1125</v>
      </c>
      <c r="X2574" t="s">
        <v>530</v>
      </c>
      <c r="Y2574" s="1">
        <v>0.16622219999999999</v>
      </c>
      <c r="AB2574" t="s">
        <v>564</v>
      </c>
      <c r="AC2574" t="s">
        <v>41</v>
      </c>
      <c r="AD2574" t="s">
        <v>28</v>
      </c>
      <c r="AE2574">
        <v>2</v>
      </c>
      <c r="AF2574">
        <v>1125</v>
      </c>
      <c r="AG2574" t="s">
        <v>530</v>
      </c>
      <c r="AH2574" s="1">
        <v>1.7778E-3</v>
      </c>
    </row>
    <row r="2575" spans="1:34" x14ac:dyDescent="0.35">
      <c r="A2575" t="s">
        <v>531</v>
      </c>
      <c r="B2575" t="s">
        <v>41</v>
      </c>
      <c r="C2575" t="s">
        <v>32</v>
      </c>
      <c r="D2575">
        <v>1625</v>
      </c>
      <c r="E2575">
        <v>1839</v>
      </c>
      <c r="F2575" t="s">
        <v>530</v>
      </c>
      <c r="G2575" s="1">
        <v>0.88363239999999998</v>
      </c>
      <c r="J2575" t="s">
        <v>564</v>
      </c>
      <c r="K2575" t="s">
        <v>41</v>
      </c>
      <c r="L2575" t="s">
        <v>27</v>
      </c>
      <c r="M2575">
        <v>588</v>
      </c>
      <c r="N2575">
        <v>1445</v>
      </c>
      <c r="O2575" t="s">
        <v>530</v>
      </c>
      <c r="P2575" s="1">
        <v>0.40692040000000002</v>
      </c>
      <c r="S2575" t="s">
        <v>564</v>
      </c>
      <c r="T2575" t="s">
        <v>41</v>
      </c>
      <c r="U2575" t="s">
        <v>27</v>
      </c>
      <c r="V2575">
        <v>1</v>
      </c>
      <c r="W2575">
        <v>1445</v>
      </c>
      <c r="X2575" t="s">
        <v>530</v>
      </c>
      <c r="Y2575" s="1">
        <v>6.9200000000000002E-4</v>
      </c>
      <c r="AB2575" t="s">
        <v>564</v>
      </c>
      <c r="AC2575" t="s">
        <v>41</v>
      </c>
      <c r="AD2575" t="s">
        <v>26</v>
      </c>
      <c r="AF2575">
        <v>941</v>
      </c>
      <c r="AG2575" t="s">
        <v>530</v>
      </c>
    </row>
    <row r="2576" spans="1:34" x14ac:dyDescent="0.35">
      <c r="A2576" t="s">
        <v>532</v>
      </c>
      <c r="B2576" t="s">
        <v>41</v>
      </c>
      <c r="C2576" t="s">
        <v>32</v>
      </c>
      <c r="D2576">
        <v>1962</v>
      </c>
      <c r="E2576">
        <v>2247</v>
      </c>
      <c r="F2576" t="s">
        <v>530</v>
      </c>
      <c r="G2576" s="1">
        <v>0.87316419999999995</v>
      </c>
      <c r="J2576" t="s">
        <v>564</v>
      </c>
      <c r="K2576" t="s">
        <v>41</v>
      </c>
      <c r="L2576" t="s">
        <v>26</v>
      </c>
      <c r="N2576">
        <v>941</v>
      </c>
      <c r="O2576" t="s">
        <v>530</v>
      </c>
      <c r="S2576" t="s">
        <v>564</v>
      </c>
      <c r="T2576" t="s">
        <v>41</v>
      </c>
      <c r="U2576" t="s">
        <v>26</v>
      </c>
      <c r="W2576">
        <v>941</v>
      </c>
      <c r="X2576" t="s">
        <v>530</v>
      </c>
      <c r="AB2576" t="s">
        <v>564</v>
      </c>
      <c r="AC2576" t="s">
        <v>41</v>
      </c>
      <c r="AD2576" t="s">
        <v>27</v>
      </c>
      <c r="AF2576">
        <v>1445</v>
      </c>
      <c r="AG2576" t="s">
        <v>530</v>
      </c>
    </row>
    <row r="2577" spans="1:34" x14ac:dyDescent="0.35">
      <c r="A2577" t="s">
        <v>533</v>
      </c>
      <c r="B2577" t="s">
        <v>41</v>
      </c>
      <c r="C2577" t="s">
        <v>32</v>
      </c>
      <c r="D2577">
        <v>41</v>
      </c>
      <c r="E2577">
        <v>42</v>
      </c>
      <c r="F2577" t="s">
        <v>530</v>
      </c>
      <c r="G2577" s="1">
        <v>0.97619040000000001</v>
      </c>
      <c r="J2577" t="s">
        <v>565</v>
      </c>
      <c r="K2577" t="s">
        <v>41</v>
      </c>
      <c r="L2577" t="s">
        <v>28</v>
      </c>
      <c r="M2577">
        <v>1065</v>
      </c>
      <c r="N2577">
        <v>1009</v>
      </c>
      <c r="O2577" t="s">
        <v>530</v>
      </c>
      <c r="P2577" s="1">
        <v>1</v>
      </c>
      <c r="S2577" t="s">
        <v>565</v>
      </c>
      <c r="T2577" t="s">
        <v>41</v>
      </c>
      <c r="U2577" t="s">
        <v>32</v>
      </c>
      <c r="V2577">
        <v>2956</v>
      </c>
      <c r="W2577">
        <v>3562</v>
      </c>
      <c r="X2577" t="s">
        <v>530</v>
      </c>
      <c r="Y2577" s="1">
        <v>0.82987089999999997</v>
      </c>
      <c r="AB2577" t="s">
        <v>565</v>
      </c>
      <c r="AC2577" t="s">
        <v>41</v>
      </c>
      <c r="AD2577" t="s">
        <v>32</v>
      </c>
      <c r="AE2577">
        <v>1688</v>
      </c>
      <c r="AF2577">
        <v>3562</v>
      </c>
      <c r="AG2577" t="s">
        <v>530</v>
      </c>
      <c r="AH2577" s="1">
        <v>0.47389110000000001</v>
      </c>
    </row>
    <row r="2578" spans="1:34" x14ac:dyDescent="0.35">
      <c r="A2578" t="s">
        <v>534</v>
      </c>
      <c r="B2578" t="s">
        <v>41</v>
      </c>
      <c r="C2578" t="s">
        <v>32</v>
      </c>
      <c r="D2578">
        <v>4688</v>
      </c>
      <c r="E2578">
        <v>5097</v>
      </c>
      <c r="F2578" t="s">
        <v>519</v>
      </c>
      <c r="G2578" s="1">
        <v>0.91975669999999998</v>
      </c>
      <c r="J2578" t="s">
        <v>565</v>
      </c>
      <c r="K2578" t="s">
        <v>41</v>
      </c>
      <c r="L2578" t="s">
        <v>703</v>
      </c>
      <c r="M2578">
        <v>6704</v>
      </c>
      <c r="N2578">
        <v>7176</v>
      </c>
      <c r="O2578" t="s">
        <v>530</v>
      </c>
      <c r="P2578" s="1">
        <v>0.93422519999999998</v>
      </c>
      <c r="S2578" t="s">
        <v>565</v>
      </c>
      <c r="T2578" t="s">
        <v>41</v>
      </c>
      <c r="U2578" t="s">
        <v>703</v>
      </c>
      <c r="V2578">
        <v>4193</v>
      </c>
      <c r="W2578">
        <v>7176</v>
      </c>
      <c r="X2578" t="s">
        <v>530</v>
      </c>
      <c r="Y2578" s="1">
        <v>0.58430879999999996</v>
      </c>
      <c r="AB2578" t="s">
        <v>565</v>
      </c>
      <c r="AC2578" t="s">
        <v>41</v>
      </c>
      <c r="AD2578" t="s">
        <v>703</v>
      </c>
      <c r="AE2578">
        <v>436</v>
      </c>
      <c r="AF2578">
        <v>7176</v>
      </c>
      <c r="AG2578" t="s">
        <v>530</v>
      </c>
      <c r="AH2578" s="1">
        <v>6.0758100000000002E-2</v>
      </c>
    </row>
    <row r="2579" spans="1:34" x14ac:dyDescent="0.35">
      <c r="A2579" t="s">
        <v>535</v>
      </c>
      <c r="B2579" t="s">
        <v>41</v>
      </c>
      <c r="C2579" t="s">
        <v>32</v>
      </c>
      <c r="D2579">
        <v>8892</v>
      </c>
      <c r="E2579">
        <v>9012</v>
      </c>
      <c r="F2579" t="s">
        <v>519</v>
      </c>
      <c r="G2579" s="1">
        <v>0.98668440000000002</v>
      </c>
      <c r="J2579" t="s">
        <v>565</v>
      </c>
      <c r="K2579" t="s">
        <v>41</v>
      </c>
      <c r="L2579" t="s">
        <v>32</v>
      </c>
      <c r="M2579">
        <v>3284</v>
      </c>
      <c r="N2579">
        <v>3562</v>
      </c>
      <c r="O2579" t="s">
        <v>530</v>
      </c>
      <c r="P2579" s="1">
        <v>0.92195400000000005</v>
      </c>
      <c r="S2579" t="s">
        <v>565</v>
      </c>
      <c r="T2579" t="s">
        <v>41</v>
      </c>
      <c r="U2579" t="s">
        <v>28</v>
      </c>
      <c r="V2579">
        <v>265</v>
      </c>
      <c r="W2579">
        <v>1009</v>
      </c>
      <c r="X2579" t="s">
        <v>530</v>
      </c>
      <c r="Y2579" s="1">
        <v>0.26263629999999999</v>
      </c>
      <c r="AB2579" t="s">
        <v>565</v>
      </c>
      <c r="AC2579" t="s">
        <v>41</v>
      </c>
      <c r="AD2579" t="s">
        <v>28</v>
      </c>
      <c r="AE2579">
        <v>1</v>
      </c>
      <c r="AF2579">
        <v>1009</v>
      </c>
      <c r="AG2579" t="s">
        <v>530</v>
      </c>
      <c r="AH2579" s="1">
        <v>9.9109999999999997E-4</v>
      </c>
    </row>
    <row r="2580" spans="1:34" x14ac:dyDescent="0.35">
      <c r="A2580" t="s">
        <v>536</v>
      </c>
      <c r="B2580" t="s">
        <v>41</v>
      </c>
      <c r="C2580" t="s">
        <v>32</v>
      </c>
      <c r="D2580">
        <v>733</v>
      </c>
      <c r="E2580">
        <v>847</v>
      </c>
      <c r="F2580" t="s">
        <v>519</v>
      </c>
      <c r="G2580" s="1">
        <v>0.86540729999999999</v>
      </c>
      <c r="J2580" t="s">
        <v>565</v>
      </c>
      <c r="K2580" t="s">
        <v>41</v>
      </c>
      <c r="L2580" t="s">
        <v>27</v>
      </c>
      <c r="M2580">
        <v>688</v>
      </c>
      <c r="N2580">
        <v>1076</v>
      </c>
      <c r="O2580" t="s">
        <v>530</v>
      </c>
      <c r="P2580" s="1">
        <v>0.63940520000000001</v>
      </c>
      <c r="S2580" t="s">
        <v>565</v>
      </c>
      <c r="T2580" t="s">
        <v>41</v>
      </c>
      <c r="U2580" t="s">
        <v>26</v>
      </c>
      <c r="W2580">
        <v>583</v>
      </c>
      <c r="X2580" t="s">
        <v>530</v>
      </c>
      <c r="AB2580" t="s">
        <v>565</v>
      </c>
      <c r="AC2580" t="s">
        <v>41</v>
      </c>
      <c r="AD2580" t="s">
        <v>26</v>
      </c>
      <c r="AF2580">
        <v>583</v>
      </c>
      <c r="AG2580" t="s">
        <v>530</v>
      </c>
    </row>
    <row r="2581" spans="1:34" x14ac:dyDescent="0.35">
      <c r="A2581" t="s">
        <v>537</v>
      </c>
      <c r="B2581" t="s">
        <v>41</v>
      </c>
      <c r="C2581" t="s">
        <v>32</v>
      </c>
      <c r="D2581">
        <v>5693</v>
      </c>
      <c r="E2581">
        <v>6232</v>
      </c>
      <c r="F2581" t="s">
        <v>132</v>
      </c>
      <c r="G2581" s="1">
        <v>0.91351090000000001</v>
      </c>
      <c r="J2581" t="s">
        <v>565</v>
      </c>
      <c r="K2581" t="s">
        <v>41</v>
      </c>
      <c r="L2581" t="s">
        <v>26</v>
      </c>
      <c r="N2581">
        <v>583</v>
      </c>
      <c r="O2581" t="s">
        <v>530</v>
      </c>
      <c r="S2581" t="s">
        <v>565</v>
      </c>
      <c r="T2581" t="s">
        <v>41</v>
      </c>
      <c r="U2581" t="s">
        <v>27</v>
      </c>
      <c r="W2581">
        <v>1076</v>
      </c>
      <c r="X2581" t="s">
        <v>530</v>
      </c>
      <c r="AB2581" t="s">
        <v>565</v>
      </c>
      <c r="AC2581" t="s">
        <v>41</v>
      </c>
      <c r="AD2581" t="s">
        <v>27</v>
      </c>
      <c r="AF2581">
        <v>1076</v>
      </c>
      <c r="AG2581" t="s">
        <v>530</v>
      </c>
    </row>
    <row r="2582" spans="1:34" x14ac:dyDescent="0.35">
      <c r="A2582" t="s">
        <v>538</v>
      </c>
      <c r="B2582" t="s">
        <v>41</v>
      </c>
      <c r="C2582" t="s">
        <v>32</v>
      </c>
      <c r="D2582">
        <v>5847</v>
      </c>
      <c r="E2582">
        <v>6080</v>
      </c>
      <c r="F2582" t="s">
        <v>132</v>
      </c>
      <c r="G2582" s="1">
        <v>0.96167760000000002</v>
      </c>
      <c r="J2582" t="s">
        <v>566</v>
      </c>
      <c r="K2582" t="s">
        <v>41</v>
      </c>
      <c r="L2582" t="s">
        <v>32</v>
      </c>
      <c r="M2582">
        <v>1167</v>
      </c>
      <c r="N2582">
        <v>1344</v>
      </c>
      <c r="O2582" t="s">
        <v>530</v>
      </c>
      <c r="P2582" s="1">
        <v>0.86830359999999995</v>
      </c>
      <c r="S2582" t="s">
        <v>566</v>
      </c>
      <c r="T2582" t="s">
        <v>41</v>
      </c>
      <c r="U2582" t="s">
        <v>32</v>
      </c>
      <c r="V2582">
        <v>1080</v>
      </c>
      <c r="W2582">
        <v>1344</v>
      </c>
      <c r="X2582" t="s">
        <v>530</v>
      </c>
      <c r="Y2582" s="1">
        <v>0.80357140000000005</v>
      </c>
      <c r="AB2582" t="s">
        <v>566</v>
      </c>
      <c r="AC2582" t="s">
        <v>41</v>
      </c>
      <c r="AD2582" t="s">
        <v>32</v>
      </c>
      <c r="AE2582">
        <v>636</v>
      </c>
      <c r="AF2582">
        <v>1344</v>
      </c>
      <c r="AG2582" t="s">
        <v>530</v>
      </c>
      <c r="AH2582" s="1">
        <v>0.47321429999999998</v>
      </c>
    </row>
    <row r="2583" spans="1:34" x14ac:dyDescent="0.35">
      <c r="A2583" t="s">
        <v>539</v>
      </c>
      <c r="B2583" t="s">
        <v>41</v>
      </c>
      <c r="C2583" t="s">
        <v>32</v>
      </c>
      <c r="D2583">
        <v>3700</v>
      </c>
      <c r="E2583">
        <v>3836</v>
      </c>
      <c r="F2583" t="s">
        <v>132</v>
      </c>
      <c r="G2583" s="1">
        <v>0.96454640000000003</v>
      </c>
      <c r="J2583" t="s">
        <v>566</v>
      </c>
      <c r="K2583" t="s">
        <v>41</v>
      </c>
      <c r="L2583" t="s">
        <v>703</v>
      </c>
      <c r="M2583">
        <v>2333</v>
      </c>
      <c r="N2583">
        <v>2876</v>
      </c>
      <c r="O2583" t="s">
        <v>530</v>
      </c>
      <c r="P2583" s="1">
        <v>0.81119609999999998</v>
      </c>
      <c r="S2583" t="s">
        <v>566</v>
      </c>
      <c r="T2583" t="s">
        <v>41</v>
      </c>
      <c r="U2583" t="s">
        <v>703</v>
      </c>
      <c r="V2583">
        <v>1425</v>
      </c>
      <c r="W2583">
        <v>2876</v>
      </c>
      <c r="X2583" t="s">
        <v>530</v>
      </c>
      <c r="Y2583" s="1">
        <v>0.49547980000000003</v>
      </c>
      <c r="AB2583" t="s">
        <v>566</v>
      </c>
      <c r="AC2583" t="s">
        <v>41</v>
      </c>
      <c r="AD2583" t="s">
        <v>703</v>
      </c>
      <c r="AE2583">
        <v>199</v>
      </c>
      <c r="AF2583">
        <v>2876</v>
      </c>
      <c r="AG2583" t="s">
        <v>530</v>
      </c>
      <c r="AH2583" s="1">
        <v>6.9193299999999999E-2</v>
      </c>
    </row>
    <row r="2584" spans="1:34" x14ac:dyDescent="0.35">
      <c r="A2584" t="s">
        <v>540</v>
      </c>
      <c r="B2584" t="s">
        <v>41</v>
      </c>
      <c r="C2584" t="s">
        <v>32</v>
      </c>
      <c r="D2584">
        <v>4639</v>
      </c>
      <c r="E2584">
        <v>5258</v>
      </c>
      <c r="F2584" t="s">
        <v>519</v>
      </c>
      <c r="G2584" s="1">
        <v>0.88227460000000002</v>
      </c>
      <c r="J2584" t="s">
        <v>566</v>
      </c>
      <c r="K2584" t="s">
        <v>41</v>
      </c>
      <c r="L2584" t="s">
        <v>28</v>
      </c>
      <c r="M2584">
        <v>400</v>
      </c>
      <c r="N2584">
        <v>589</v>
      </c>
      <c r="O2584" t="s">
        <v>530</v>
      </c>
      <c r="P2584" s="1">
        <v>0.67911710000000003</v>
      </c>
      <c r="S2584" t="s">
        <v>566</v>
      </c>
      <c r="T2584" t="s">
        <v>41</v>
      </c>
      <c r="U2584" t="s">
        <v>28</v>
      </c>
      <c r="V2584">
        <v>89</v>
      </c>
      <c r="W2584">
        <v>589</v>
      </c>
      <c r="X2584" t="s">
        <v>530</v>
      </c>
      <c r="Y2584" s="1">
        <v>0.1511036</v>
      </c>
      <c r="AB2584" t="s">
        <v>566</v>
      </c>
      <c r="AC2584" t="s">
        <v>41</v>
      </c>
      <c r="AD2584" t="s">
        <v>28</v>
      </c>
      <c r="AE2584">
        <v>2</v>
      </c>
      <c r="AF2584">
        <v>589</v>
      </c>
      <c r="AG2584" t="s">
        <v>530</v>
      </c>
      <c r="AH2584" s="1">
        <v>3.3955999999999999E-3</v>
      </c>
    </row>
    <row r="2585" spans="1:34" x14ac:dyDescent="0.35">
      <c r="A2585" t="s">
        <v>541</v>
      </c>
      <c r="B2585" t="s">
        <v>41</v>
      </c>
      <c r="C2585" t="s">
        <v>32</v>
      </c>
      <c r="D2585">
        <v>3053</v>
      </c>
      <c r="E2585">
        <v>3454</v>
      </c>
      <c r="F2585" t="s">
        <v>519</v>
      </c>
      <c r="G2585" s="1">
        <v>0.88390270000000004</v>
      </c>
      <c r="J2585" t="s">
        <v>566</v>
      </c>
      <c r="K2585" t="s">
        <v>41</v>
      </c>
      <c r="L2585" t="s">
        <v>27</v>
      </c>
      <c r="M2585">
        <v>285</v>
      </c>
      <c r="N2585">
        <v>603</v>
      </c>
      <c r="O2585" t="s">
        <v>530</v>
      </c>
      <c r="P2585" s="1">
        <v>0.47263680000000002</v>
      </c>
      <c r="S2585" t="s">
        <v>566</v>
      </c>
      <c r="T2585" t="s">
        <v>41</v>
      </c>
      <c r="U2585" t="s">
        <v>26</v>
      </c>
      <c r="W2585">
        <v>279</v>
      </c>
      <c r="X2585" t="s">
        <v>530</v>
      </c>
      <c r="AB2585" t="s">
        <v>566</v>
      </c>
      <c r="AC2585" t="s">
        <v>41</v>
      </c>
      <c r="AD2585" t="s">
        <v>26</v>
      </c>
      <c r="AF2585">
        <v>279</v>
      </c>
      <c r="AG2585" t="s">
        <v>530</v>
      </c>
    </row>
    <row r="2586" spans="1:34" x14ac:dyDescent="0.35">
      <c r="A2586" t="s">
        <v>542</v>
      </c>
      <c r="B2586" t="s">
        <v>41</v>
      </c>
      <c r="C2586" t="s">
        <v>32</v>
      </c>
      <c r="D2586">
        <v>1804</v>
      </c>
      <c r="E2586">
        <v>1788</v>
      </c>
      <c r="F2586" t="s">
        <v>519</v>
      </c>
      <c r="G2586" s="1">
        <v>1</v>
      </c>
      <c r="J2586" t="s">
        <v>566</v>
      </c>
      <c r="K2586" t="s">
        <v>41</v>
      </c>
      <c r="L2586" t="s">
        <v>26</v>
      </c>
      <c r="N2586">
        <v>279</v>
      </c>
      <c r="O2586" t="s">
        <v>530</v>
      </c>
      <c r="S2586" t="s">
        <v>566</v>
      </c>
      <c r="T2586" t="s">
        <v>41</v>
      </c>
      <c r="U2586" t="s">
        <v>27</v>
      </c>
      <c r="W2586">
        <v>603</v>
      </c>
      <c r="X2586" t="s">
        <v>530</v>
      </c>
      <c r="AB2586" t="s">
        <v>566</v>
      </c>
      <c r="AC2586" t="s">
        <v>41</v>
      </c>
      <c r="AD2586" t="s">
        <v>27</v>
      </c>
      <c r="AF2586">
        <v>603</v>
      </c>
      <c r="AG2586" t="s">
        <v>530</v>
      </c>
    </row>
    <row r="2587" spans="1:34" x14ac:dyDescent="0.35">
      <c r="A2587" t="s">
        <v>543</v>
      </c>
      <c r="B2587" t="s">
        <v>41</v>
      </c>
      <c r="C2587" t="s">
        <v>32</v>
      </c>
      <c r="D2587">
        <v>6694</v>
      </c>
      <c r="E2587">
        <v>6812</v>
      </c>
      <c r="F2587" t="s">
        <v>519</v>
      </c>
      <c r="G2587" s="1">
        <v>0.98267760000000004</v>
      </c>
      <c r="J2587" t="s">
        <v>567</v>
      </c>
      <c r="K2587" t="s">
        <v>41</v>
      </c>
      <c r="L2587" t="s">
        <v>28</v>
      </c>
      <c r="M2587">
        <v>417</v>
      </c>
      <c r="N2587">
        <v>438</v>
      </c>
      <c r="O2587" t="s">
        <v>530</v>
      </c>
      <c r="P2587" s="1">
        <v>0.95205479999999998</v>
      </c>
      <c r="S2587" t="s">
        <v>567</v>
      </c>
      <c r="T2587" t="s">
        <v>41</v>
      </c>
      <c r="U2587" t="s">
        <v>32</v>
      </c>
      <c r="V2587">
        <v>1795</v>
      </c>
      <c r="W2587">
        <v>2191</v>
      </c>
      <c r="X2587" t="s">
        <v>530</v>
      </c>
      <c r="Y2587" s="1">
        <v>0.81926060000000001</v>
      </c>
      <c r="AB2587" t="s">
        <v>567</v>
      </c>
      <c r="AC2587" t="s">
        <v>41</v>
      </c>
      <c r="AD2587" t="s">
        <v>32</v>
      </c>
      <c r="AE2587">
        <v>1092</v>
      </c>
      <c r="AF2587">
        <v>2191</v>
      </c>
      <c r="AG2587" t="s">
        <v>530</v>
      </c>
      <c r="AH2587" s="1">
        <v>0.49840259999999997</v>
      </c>
    </row>
    <row r="2588" spans="1:34" x14ac:dyDescent="0.35">
      <c r="A2588" t="s">
        <v>544</v>
      </c>
      <c r="B2588" t="s">
        <v>41</v>
      </c>
      <c r="C2588" t="s">
        <v>32</v>
      </c>
      <c r="D2588">
        <v>3453</v>
      </c>
      <c r="E2588">
        <v>3690</v>
      </c>
      <c r="F2588" t="s">
        <v>519</v>
      </c>
      <c r="G2588" s="1">
        <v>0.93577239999999995</v>
      </c>
      <c r="J2588" t="s">
        <v>567</v>
      </c>
      <c r="K2588" t="s">
        <v>41</v>
      </c>
      <c r="L2588" t="s">
        <v>32</v>
      </c>
      <c r="M2588">
        <v>1957</v>
      </c>
      <c r="N2588">
        <v>2191</v>
      </c>
      <c r="O2588" t="s">
        <v>530</v>
      </c>
      <c r="P2588" s="1">
        <v>0.89319939999999998</v>
      </c>
      <c r="S2588" t="s">
        <v>567</v>
      </c>
      <c r="T2588" t="s">
        <v>41</v>
      </c>
      <c r="U2588" t="s">
        <v>703</v>
      </c>
      <c r="V2588">
        <v>1875</v>
      </c>
      <c r="W2588">
        <v>3483</v>
      </c>
      <c r="X2588" t="s">
        <v>530</v>
      </c>
      <c r="Y2588" s="1">
        <v>0.53832899999999995</v>
      </c>
      <c r="AB2588" t="s">
        <v>567</v>
      </c>
      <c r="AC2588" t="s">
        <v>41</v>
      </c>
      <c r="AD2588" t="s">
        <v>703</v>
      </c>
      <c r="AE2588">
        <v>223</v>
      </c>
      <c r="AF2588">
        <v>3483</v>
      </c>
      <c r="AG2588" t="s">
        <v>530</v>
      </c>
      <c r="AH2588" s="1">
        <v>6.4025299999999993E-2</v>
      </c>
    </row>
    <row r="2589" spans="1:34" x14ac:dyDescent="0.35">
      <c r="A2589" t="s">
        <v>545</v>
      </c>
      <c r="B2589" t="s">
        <v>41</v>
      </c>
      <c r="C2589" t="s">
        <v>32</v>
      </c>
      <c r="D2589">
        <v>3500</v>
      </c>
      <c r="E2589">
        <v>3417</v>
      </c>
      <c r="F2589" t="s">
        <v>519</v>
      </c>
      <c r="G2589" s="1">
        <v>1</v>
      </c>
      <c r="J2589" t="s">
        <v>567</v>
      </c>
      <c r="K2589" t="s">
        <v>41</v>
      </c>
      <c r="L2589" t="s">
        <v>703</v>
      </c>
      <c r="M2589">
        <v>2968</v>
      </c>
      <c r="N2589">
        <v>3483</v>
      </c>
      <c r="O2589" t="s">
        <v>530</v>
      </c>
      <c r="P2589" s="1">
        <v>0.85213890000000003</v>
      </c>
      <c r="S2589" t="s">
        <v>567</v>
      </c>
      <c r="T2589" t="s">
        <v>41</v>
      </c>
      <c r="U2589" t="s">
        <v>28</v>
      </c>
      <c r="V2589">
        <v>126</v>
      </c>
      <c r="W2589">
        <v>438</v>
      </c>
      <c r="X2589" t="s">
        <v>530</v>
      </c>
      <c r="Y2589" s="1">
        <v>0.28767120000000002</v>
      </c>
      <c r="AB2589" t="s">
        <v>567</v>
      </c>
      <c r="AC2589" t="s">
        <v>41</v>
      </c>
      <c r="AD2589" t="s">
        <v>28</v>
      </c>
      <c r="AE2589">
        <v>3</v>
      </c>
      <c r="AF2589">
        <v>438</v>
      </c>
      <c r="AG2589" t="s">
        <v>530</v>
      </c>
      <c r="AH2589" s="1">
        <v>6.8493E-3</v>
      </c>
    </row>
    <row r="2590" spans="1:34" x14ac:dyDescent="0.35">
      <c r="A2590" t="s">
        <v>546</v>
      </c>
      <c r="B2590" t="s">
        <v>41</v>
      </c>
      <c r="C2590" t="s">
        <v>32</v>
      </c>
      <c r="D2590">
        <v>8250</v>
      </c>
      <c r="E2590">
        <v>8202</v>
      </c>
      <c r="F2590" t="s">
        <v>519</v>
      </c>
      <c r="G2590" s="1">
        <v>1</v>
      </c>
      <c r="J2590" t="s">
        <v>567</v>
      </c>
      <c r="K2590" t="s">
        <v>41</v>
      </c>
      <c r="L2590" t="s">
        <v>27</v>
      </c>
      <c r="M2590">
        <v>297</v>
      </c>
      <c r="N2590">
        <v>495</v>
      </c>
      <c r="O2590" t="s">
        <v>530</v>
      </c>
      <c r="P2590" s="1">
        <v>0.6</v>
      </c>
      <c r="S2590" t="s">
        <v>567</v>
      </c>
      <c r="T2590" t="s">
        <v>41</v>
      </c>
      <c r="U2590" t="s">
        <v>26</v>
      </c>
      <c r="W2590">
        <v>242</v>
      </c>
      <c r="X2590" t="s">
        <v>530</v>
      </c>
      <c r="AB2590" t="s">
        <v>567</v>
      </c>
      <c r="AC2590" t="s">
        <v>41</v>
      </c>
      <c r="AD2590" t="s">
        <v>26</v>
      </c>
      <c r="AF2590">
        <v>242</v>
      </c>
      <c r="AG2590" t="s">
        <v>530</v>
      </c>
    </row>
    <row r="2591" spans="1:34" x14ac:dyDescent="0.35">
      <c r="A2591" t="s">
        <v>547</v>
      </c>
      <c r="B2591" t="s">
        <v>41</v>
      </c>
      <c r="C2591" t="s">
        <v>32</v>
      </c>
      <c r="D2591">
        <v>1047</v>
      </c>
      <c r="E2591">
        <v>1195</v>
      </c>
      <c r="F2591" t="s">
        <v>519</v>
      </c>
      <c r="G2591" s="1">
        <v>0.8761506</v>
      </c>
      <c r="J2591" t="s">
        <v>567</v>
      </c>
      <c r="K2591" t="s">
        <v>41</v>
      </c>
      <c r="L2591" t="s">
        <v>26</v>
      </c>
      <c r="M2591">
        <v>1</v>
      </c>
      <c r="N2591">
        <v>242</v>
      </c>
      <c r="O2591" t="s">
        <v>530</v>
      </c>
      <c r="P2591" s="1">
        <v>4.1321999999999999E-3</v>
      </c>
      <c r="S2591" t="s">
        <v>567</v>
      </c>
      <c r="T2591" t="s">
        <v>41</v>
      </c>
      <c r="U2591" t="s">
        <v>27</v>
      </c>
      <c r="W2591">
        <v>495</v>
      </c>
      <c r="X2591" t="s">
        <v>530</v>
      </c>
      <c r="AB2591" t="s">
        <v>567</v>
      </c>
      <c r="AC2591" t="s">
        <v>41</v>
      </c>
      <c r="AD2591" t="s">
        <v>27</v>
      </c>
      <c r="AF2591">
        <v>495</v>
      </c>
      <c r="AG2591" t="s">
        <v>530</v>
      </c>
    </row>
    <row r="2592" spans="1:34" x14ac:dyDescent="0.35">
      <c r="A2592" t="s">
        <v>548</v>
      </c>
      <c r="B2592" t="s">
        <v>41</v>
      </c>
      <c r="C2592" t="s">
        <v>32</v>
      </c>
      <c r="D2592">
        <v>1603</v>
      </c>
      <c r="E2592">
        <v>1786</v>
      </c>
      <c r="F2592" t="s">
        <v>132</v>
      </c>
      <c r="G2592" s="1">
        <v>0.89753640000000001</v>
      </c>
      <c r="J2592" t="s">
        <v>568</v>
      </c>
      <c r="K2592" t="s">
        <v>41</v>
      </c>
      <c r="L2592" t="s">
        <v>32</v>
      </c>
      <c r="M2592">
        <v>568</v>
      </c>
      <c r="N2592">
        <v>640</v>
      </c>
      <c r="O2592" t="s">
        <v>530</v>
      </c>
      <c r="P2592" s="1">
        <v>0.88749999999999996</v>
      </c>
      <c r="S2592" t="s">
        <v>568</v>
      </c>
      <c r="T2592" t="s">
        <v>41</v>
      </c>
      <c r="U2592" t="s">
        <v>32</v>
      </c>
      <c r="V2592">
        <v>507</v>
      </c>
      <c r="W2592">
        <v>640</v>
      </c>
      <c r="X2592" t="s">
        <v>530</v>
      </c>
      <c r="Y2592" s="1">
        <v>0.79218750000000004</v>
      </c>
      <c r="AB2592" t="s">
        <v>568</v>
      </c>
      <c r="AC2592" t="s">
        <v>41</v>
      </c>
      <c r="AD2592" t="s">
        <v>32</v>
      </c>
      <c r="AE2592">
        <v>280</v>
      </c>
      <c r="AF2592">
        <v>640</v>
      </c>
      <c r="AG2592" t="s">
        <v>530</v>
      </c>
      <c r="AH2592" s="1">
        <v>0.4375</v>
      </c>
    </row>
    <row r="2593" spans="1:34" x14ac:dyDescent="0.35">
      <c r="A2593" t="s">
        <v>549</v>
      </c>
      <c r="B2593" t="s">
        <v>41</v>
      </c>
      <c r="C2593" t="s">
        <v>32</v>
      </c>
      <c r="D2593">
        <v>1870</v>
      </c>
      <c r="E2593">
        <v>2013</v>
      </c>
      <c r="F2593" t="s">
        <v>519</v>
      </c>
      <c r="G2593" s="1">
        <v>0.92896179999999995</v>
      </c>
      <c r="J2593" t="s">
        <v>568</v>
      </c>
      <c r="K2593" t="s">
        <v>41</v>
      </c>
      <c r="L2593" t="s">
        <v>28</v>
      </c>
      <c r="M2593">
        <v>91</v>
      </c>
      <c r="N2593">
        <v>117</v>
      </c>
      <c r="O2593" t="s">
        <v>530</v>
      </c>
      <c r="P2593" s="1">
        <v>0.77777779999999996</v>
      </c>
      <c r="S2593" t="s">
        <v>568</v>
      </c>
      <c r="T2593" t="s">
        <v>41</v>
      </c>
      <c r="U2593" t="s">
        <v>703</v>
      </c>
      <c r="V2593">
        <v>429</v>
      </c>
      <c r="W2593">
        <v>1079</v>
      </c>
      <c r="X2593" t="s">
        <v>530</v>
      </c>
      <c r="Y2593" s="1">
        <v>0.39759040000000001</v>
      </c>
      <c r="AB2593" t="s">
        <v>568</v>
      </c>
      <c r="AC2593" t="s">
        <v>41</v>
      </c>
      <c r="AD2593" t="s">
        <v>703</v>
      </c>
      <c r="AE2593">
        <v>42</v>
      </c>
      <c r="AF2593">
        <v>1079</v>
      </c>
      <c r="AG2593" t="s">
        <v>530</v>
      </c>
      <c r="AH2593" s="1">
        <v>3.8924899999999998E-2</v>
      </c>
    </row>
    <row r="2594" spans="1:34" x14ac:dyDescent="0.35">
      <c r="A2594" t="s">
        <v>550</v>
      </c>
      <c r="B2594" t="s">
        <v>41</v>
      </c>
      <c r="C2594" t="s">
        <v>32</v>
      </c>
      <c r="D2594">
        <v>3219</v>
      </c>
      <c r="E2594">
        <v>3628</v>
      </c>
      <c r="F2594" t="s">
        <v>519</v>
      </c>
      <c r="G2594" s="1">
        <v>0.88726570000000005</v>
      </c>
      <c r="J2594" t="s">
        <v>568</v>
      </c>
      <c r="K2594" t="s">
        <v>41</v>
      </c>
      <c r="L2594" t="s">
        <v>703</v>
      </c>
      <c r="M2594">
        <v>829</v>
      </c>
      <c r="N2594">
        <v>1079</v>
      </c>
      <c r="O2594" t="s">
        <v>530</v>
      </c>
      <c r="P2594" s="1">
        <v>0.76830399999999999</v>
      </c>
      <c r="S2594" t="s">
        <v>568</v>
      </c>
      <c r="T2594" t="s">
        <v>41</v>
      </c>
      <c r="U2594" t="s">
        <v>28</v>
      </c>
      <c r="V2594">
        <v>20</v>
      </c>
      <c r="W2594">
        <v>117</v>
      </c>
      <c r="X2594" t="s">
        <v>530</v>
      </c>
      <c r="Y2594" s="1">
        <v>0.17094019999999999</v>
      </c>
      <c r="AB2594" t="s">
        <v>568</v>
      </c>
      <c r="AC2594" t="s">
        <v>41</v>
      </c>
      <c r="AD2594" t="s">
        <v>26</v>
      </c>
      <c r="AF2594">
        <v>102</v>
      </c>
      <c r="AG2594" t="s">
        <v>530</v>
      </c>
    </row>
    <row r="2595" spans="1:34" x14ac:dyDescent="0.35">
      <c r="A2595" t="s">
        <v>551</v>
      </c>
      <c r="B2595" t="s">
        <v>41</v>
      </c>
      <c r="C2595" t="s">
        <v>32</v>
      </c>
      <c r="D2595">
        <v>2000</v>
      </c>
      <c r="E2595">
        <v>1928</v>
      </c>
      <c r="F2595" t="s">
        <v>519</v>
      </c>
      <c r="G2595" s="1">
        <v>1</v>
      </c>
      <c r="J2595" t="s">
        <v>568</v>
      </c>
      <c r="K2595" t="s">
        <v>41</v>
      </c>
      <c r="L2595" t="s">
        <v>27</v>
      </c>
      <c r="M2595">
        <v>57</v>
      </c>
      <c r="N2595">
        <v>138</v>
      </c>
      <c r="O2595" t="s">
        <v>530</v>
      </c>
      <c r="P2595" s="1">
        <v>0.41304350000000001</v>
      </c>
      <c r="S2595" t="s">
        <v>568</v>
      </c>
      <c r="T2595" t="s">
        <v>41</v>
      </c>
      <c r="U2595" t="s">
        <v>26</v>
      </c>
      <c r="W2595">
        <v>102</v>
      </c>
      <c r="X2595" t="s">
        <v>530</v>
      </c>
      <c r="AB2595" t="s">
        <v>568</v>
      </c>
      <c r="AC2595" t="s">
        <v>41</v>
      </c>
      <c r="AD2595" t="s">
        <v>28</v>
      </c>
      <c r="AF2595">
        <v>117</v>
      </c>
      <c r="AG2595" t="s">
        <v>530</v>
      </c>
    </row>
    <row r="2596" spans="1:34" x14ac:dyDescent="0.35">
      <c r="A2596" t="s">
        <v>552</v>
      </c>
      <c r="B2596" t="s">
        <v>41</v>
      </c>
      <c r="C2596" t="s">
        <v>32</v>
      </c>
      <c r="D2596">
        <v>6083</v>
      </c>
      <c r="E2596">
        <v>6479</v>
      </c>
      <c r="F2596" t="s">
        <v>519</v>
      </c>
      <c r="G2596" s="1">
        <v>0.93887940000000003</v>
      </c>
      <c r="J2596" t="s">
        <v>568</v>
      </c>
      <c r="K2596" t="s">
        <v>41</v>
      </c>
      <c r="L2596" t="s">
        <v>26</v>
      </c>
      <c r="N2596">
        <v>102</v>
      </c>
      <c r="O2596" t="s">
        <v>530</v>
      </c>
      <c r="S2596" t="s">
        <v>568</v>
      </c>
      <c r="T2596" t="s">
        <v>41</v>
      </c>
      <c r="U2596" t="s">
        <v>27</v>
      </c>
      <c r="W2596">
        <v>138</v>
      </c>
      <c r="X2596" t="s">
        <v>530</v>
      </c>
      <c r="AB2596" t="s">
        <v>568</v>
      </c>
      <c r="AC2596" t="s">
        <v>41</v>
      </c>
      <c r="AD2596" t="s">
        <v>27</v>
      </c>
      <c r="AF2596">
        <v>138</v>
      </c>
      <c r="AG2596" t="s">
        <v>530</v>
      </c>
    </row>
    <row r="2597" spans="1:34" x14ac:dyDescent="0.35">
      <c r="A2597" t="s">
        <v>553</v>
      </c>
      <c r="B2597" t="s">
        <v>41</v>
      </c>
      <c r="C2597" t="s">
        <v>32</v>
      </c>
      <c r="D2597">
        <v>625</v>
      </c>
      <c r="E2597">
        <v>711</v>
      </c>
      <c r="F2597" t="s">
        <v>519</v>
      </c>
      <c r="G2597" s="1">
        <v>0.87904360000000004</v>
      </c>
      <c r="J2597" t="s">
        <v>569</v>
      </c>
      <c r="K2597" t="s">
        <v>41</v>
      </c>
      <c r="L2597" t="s">
        <v>32</v>
      </c>
      <c r="M2597">
        <v>2995</v>
      </c>
      <c r="N2597">
        <v>3225</v>
      </c>
      <c r="O2597" t="s">
        <v>530</v>
      </c>
      <c r="P2597" s="1">
        <v>0.92868209999999995</v>
      </c>
      <c r="S2597" t="s">
        <v>569</v>
      </c>
      <c r="T2597" t="s">
        <v>41</v>
      </c>
      <c r="U2597" t="s">
        <v>32</v>
      </c>
      <c r="V2597">
        <v>2545</v>
      </c>
      <c r="W2597">
        <v>3225</v>
      </c>
      <c r="X2597" t="s">
        <v>530</v>
      </c>
      <c r="Y2597" s="1">
        <v>0.7891473</v>
      </c>
      <c r="AB2597" t="s">
        <v>569</v>
      </c>
      <c r="AC2597" t="s">
        <v>41</v>
      </c>
      <c r="AD2597" t="s">
        <v>32</v>
      </c>
      <c r="AE2597">
        <v>1180</v>
      </c>
      <c r="AF2597">
        <v>3225</v>
      </c>
      <c r="AG2597" t="s">
        <v>530</v>
      </c>
      <c r="AH2597" s="1">
        <v>0.36589149999999998</v>
      </c>
    </row>
    <row r="2598" spans="1:34" x14ac:dyDescent="0.35">
      <c r="A2598" t="s">
        <v>554</v>
      </c>
      <c r="B2598" t="s">
        <v>41</v>
      </c>
      <c r="C2598" t="s">
        <v>32</v>
      </c>
      <c r="D2598">
        <v>844</v>
      </c>
      <c r="E2598">
        <v>1034</v>
      </c>
      <c r="F2598" t="s">
        <v>519</v>
      </c>
      <c r="G2598" s="1">
        <v>0.81624759999999996</v>
      </c>
      <c r="J2598" t="s">
        <v>569</v>
      </c>
      <c r="K2598" t="s">
        <v>41</v>
      </c>
      <c r="L2598" t="s">
        <v>703</v>
      </c>
      <c r="M2598">
        <v>4692</v>
      </c>
      <c r="N2598">
        <v>5945</v>
      </c>
      <c r="O2598" t="s">
        <v>530</v>
      </c>
      <c r="P2598" s="1">
        <v>0.78923460000000001</v>
      </c>
      <c r="S2598" t="s">
        <v>569</v>
      </c>
      <c r="T2598" t="s">
        <v>41</v>
      </c>
      <c r="U2598" t="s">
        <v>703</v>
      </c>
      <c r="V2598">
        <v>2501</v>
      </c>
      <c r="W2598">
        <v>5945</v>
      </c>
      <c r="X2598" t="s">
        <v>530</v>
      </c>
      <c r="Y2598" s="1">
        <v>0.4206896</v>
      </c>
      <c r="AB2598" t="s">
        <v>569</v>
      </c>
      <c r="AC2598" t="s">
        <v>41</v>
      </c>
      <c r="AD2598" t="s">
        <v>703</v>
      </c>
      <c r="AE2598">
        <v>227</v>
      </c>
      <c r="AF2598">
        <v>5945</v>
      </c>
      <c r="AG2598" t="s">
        <v>530</v>
      </c>
      <c r="AH2598" s="1">
        <v>3.8183300000000003E-2</v>
      </c>
    </row>
    <row r="2599" spans="1:34" x14ac:dyDescent="0.35">
      <c r="A2599" t="s">
        <v>555</v>
      </c>
      <c r="B2599" t="s">
        <v>41</v>
      </c>
      <c r="C2599" t="s">
        <v>32</v>
      </c>
      <c r="D2599">
        <v>5199</v>
      </c>
      <c r="E2599">
        <v>5700</v>
      </c>
      <c r="F2599" t="s">
        <v>519</v>
      </c>
      <c r="G2599" s="1">
        <v>0.91210530000000001</v>
      </c>
      <c r="J2599" t="s">
        <v>569</v>
      </c>
      <c r="K2599" t="s">
        <v>41</v>
      </c>
      <c r="L2599" t="s">
        <v>28</v>
      </c>
      <c r="M2599">
        <v>556</v>
      </c>
      <c r="N2599">
        <v>756</v>
      </c>
      <c r="O2599" t="s">
        <v>530</v>
      </c>
      <c r="P2599" s="1">
        <v>0.73544969999999998</v>
      </c>
      <c r="S2599" t="s">
        <v>569</v>
      </c>
      <c r="T2599" t="s">
        <v>41</v>
      </c>
      <c r="U2599" t="s">
        <v>28</v>
      </c>
      <c r="V2599">
        <v>121</v>
      </c>
      <c r="W2599">
        <v>756</v>
      </c>
      <c r="X2599" t="s">
        <v>530</v>
      </c>
      <c r="Y2599" s="1">
        <v>0.1600529</v>
      </c>
      <c r="AB2599" t="s">
        <v>569</v>
      </c>
      <c r="AC2599" t="s">
        <v>41</v>
      </c>
      <c r="AD2599" t="s">
        <v>26</v>
      </c>
      <c r="AF2599">
        <v>405</v>
      </c>
      <c r="AG2599" t="s">
        <v>530</v>
      </c>
    </row>
    <row r="2600" spans="1:34" x14ac:dyDescent="0.35">
      <c r="A2600" t="s">
        <v>556</v>
      </c>
      <c r="B2600" t="s">
        <v>41</v>
      </c>
      <c r="C2600" t="s">
        <v>32</v>
      </c>
      <c r="D2600">
        <v>1687</v>
      </c>
      <c r="E2600">
        <v>1834</v>
      </c>
      <c r="F2600" t="s">
        <v>519</v>
      </c>
      <c r="G2600" s="1">
        <v>0.91984730000000003</v>
      </c>
      <c r="J2600" t="s">
        <v>569</v>
      </c>
      <c r="K2600" t="s">
        <v>41</v>
      </c>
      <c r="L2600" t="s">
        <v>27</v>
      </c>
      <c r="M2600">
        <v>222</v>
      </c>
      <c r="N2600">
        <v>762</v>
      </c>
      <c r="O2600" t="s">
        <v>530</v>
      </c>
      <c r="P2600" s="1">
        <v>0.2913386</v>
      </c>
      <c r="S2600" t="s">
        <v>569</v>
      </c>
      <c r="T2600" t="s">
        <v>41</v>
      </c>
      <c r="U2600" t="s">
        <v>26</v>
      </c>
      <c r="W2600">
        <v>405</v>
      </c>
      <c r="X2600" t="s">
        <v>530</v>
      </c>
      <c r="AB2600" t="s">
        <v>569</v>
      </c>
      <c r="AC2600" t="s">
        <v>41</v>
      </c>
      <c r="AD2600" t="s">
        <v>28</v>
      </c>
      <c r="AF2600">
        <v>756</v>
      </c>
      <c r="AG2600" t="s">
        <v>530</v>
      </c>
    </row>
    <row r="2601" spans="1:34" x14ac:dyDescent="0.35">
      <c r="A2601" t="s">
        <v>557</v>
      </c>
      <c r="B2601" t="s">
        <v>41</v>
      </c>
      <c r="C2601" t="s">
        <v>32</v>
      </c>
      <c r="D2601">
        <v>2431</v>
      </c>
      <c r="E2601">
        <v>2686</v>
      </c>
      <c r="F2601" t="s">
        <v>519</v>
      </c>
      <c r="G2601" s="1">
        <v>0.90506330000000002</v>
      </c>
      <c r="J2601" t="s">
        <v>569</v>
      </c>
      <c r="K2601" t="s">
        <v>41</v>
      </c>
      <c r="L2601" t="s">
        <v>26</v>
      </c>
      <c r="N2601">
        <v>405</v>
      </c>
      <c r="O2601" t="s">
        <v>530</v>
      </c>
      <c r="S2601" t="s">
        <v>569</v>
      </c>
      <c r="T2601" t="s">
        <v>41</v>
      </c>
      <c r="U2601" t="s">
        <v>27</v>
      </c>
      <c r="W2601">
        <v>762</v>
      </c>
      <c r="X2601" t="s">
        <v>530</v>
      </c>
      <c r="AB2601" t="s">
        <v>569</v>
      </c>
      <c r="AC2601" t="s">
        <v>41</v>
      </c>
      <c r="AD2601" t="s">
        <v>27</v>
      </c>
      <c r="AF2601">
        <v>762</v>
      </c>
      <c r="AG2601" t="s">
        <v>530</v>
      </c>
    </row>
    <row r="2602" spans="1:34" x14ac:dyDescent="0.35">
      <c r="A2602" t="s">
        <v>558</v>
      </c>
      <c r="B2602" t="s">
        <v>41</v>
      </c>
      <c r="C2602" t="s">
        <v>32</v>
      </c>
      <c r="D2602">
        <v>12173</v>
      </c>
      <c r="E2602">
        <v>10381</v>
      </c>
      <c r="F2602" t="s">
        <v>519</v>
      </c>
      <c r="G2602" s="1">
        <v>1</v>
      </c>
      <c r="J2602" t="s">
        <v>570</v>
      </c>
      <c r="K2602" t="s">
        <v>41</v>
      </c>
      <c r="L2602" t="s">
        <v>32</v>
      </c>
      <c r="M2602">
        <v>997</v>
      </c>
      <c r="N2602">
        <v>1114</v>
      </c>
      <c r="O2602" t="s">
        <v>530</v>
      </c>
      <c r="P2602" s="1">
        <v>0.89497309999999997</v>
      </c>
      <c r="S2602" t="s">
        <v>570</v>
      </c>
      <c r="T2602" t="s">
        <v>41</v>
      </c>
      <c r="U2602" t="s">
        <v>32</v>
      </c>
      <c r="V2602">
        <v>908</v>
      </c>
      <c r="W2602">
        <v>1114</v>
      </c>
      <c r="X2602" t="s">
        <v>530</v>
      </c>
      <c r="Y2602" s="1">
        <v>0.81508080000000005</v>
      </c>
      <c r="AB2602" t="s">
        <v>570</v>
      </c>
      <c r="AC2602" t="s">
        <v>41</v>
      </c>
      <c r="AD2602" t="s">
        <v>32</v>
      </c>
      <c r="AE2602">
        <v>386</v>
      </c>
      <c r="AF2602">
        <v>1114</v>
      </c>
      <c r="AG2602" t="s">
        <v>530</v>
      </c>
      <c r="AH2602" s="1">
        <v>0.3464991</v>
      </c>
    </row>
    <row r="2603" spans="1:34" x14ac:dyDescent="0.35">
      <c r="A2603" t="s">
        <v>559</v>
      </c>
      <c r="B2603" t="s">
        <v>41</v>
      </c>
      <c r="C2603" t="s">
        <v>32</v>
      </c>
      <c r="D2603">
        <v>6277</v>
      </c>
      <c r="E2603">
        <v>6837</v>
      </c>
      <c r="F2603" t="s">
        <v>519</v>
      </c>
      <c r="G2603" s="1">
        <v>0.91809269999999998</v>
      </c>
      <c r="J2603" t="s">
        <v>570</v>
      </c>
      <c r="K2603" t="s">
        <v>41</v>
      </c>
      <c r="L2603" t="s">
        <v>703</v>
      </c>
      <c r="M2603">
        <v>2981</v>
      </c>
      <c r="N2603">
        <v>3394</v>
      </c>
      <c r="O2603" t="s">
        <v>530</v>
      </c>
      <c r="P2603" s="1">
        <v>0.8783147</v>
      </c>
      <c r="S2603" t="s">
        <v>570</v>
      </c>
      <c r="T2603" t="s">
        <v>41</v>
      </c>
      <c r="U2603" t="s">
        <v>703</v>
      </c>
      <c r="V2603">
        <v>1862</v>
      </c>
      <c r="W2603">
        <v>3394</v>
      </c>
      <c r="X2603" t="s">
        <v>530</v>
      </c>
      <c r="Y2603" s="1">
        <v>0.54861519999999997</v>
      </c>
      <c r="AB2603" t="s">
        <v>570</v>
      </c>
      <c r="AC2603" t="s">
        <v>41</v>
      </c>
      <c r="AD2603" t="s">
        <v>703</v>
      </c>
      <c r="AE2603">
        <v>176</v>
      </c>
      <c r="AF2603">
        <v>3394</v>
      </c>
      <c r="AG2603" t="s">
        <v>530</v>
      </c>
      <c r="AH2603" s="1">
        <v>5.1856199999999998E-2</v>
      </c>
    </row>
    <row r="2604" spans="1:34" x14ac:dyDescent="0.35">
      <c r="A2604" t="s">
        <v>560</v>
      </c>
      <c r="B2604" t="s">
        <v>41</v>
      </c>
      <c r="C2604" t="s">
        <v>32</v>
      </c>
      <c r="D2604">
        <v>4562</v>
      </c>
      <c r="E2604">
        <v>5539</v>
      </c>
      <c r="F2604" t="s">
        <v>519</v>
      </c>
      <c r="G2604" s="1">
        <v>0.82361439999999997</v>
      </c>
      <c r="J2604" t="s">
        <v>570</v>
      </c>
      <c r="K2604" t="s">
        <v>41</v>
      </c>
      <c r="L2604" t="s">
        <v>28</v>
      </c>
      <c r="M2604">
        <v>440</v>
      </c>
      <c r="N2604">
        <v>798</v>
      </c>
      <c r="O2604" t="s">
        <v>530</v>
      </c>
      <c r="P2604" s="1">
        <v>0.55137840000000005</v>
      </c>
      <c r="S2604" t="s">
        <v>570</v>
      </c>
      <c r="T2604" t="s">
        <v>41</v>
      </c>
      <c r="U2604" t="s">
        <v>28</v>
      </c>
      <c r="V2604">
        <v>108</v>
      </c>
      <c r="W2604">
        <v>798</v>
      </c>
      <c r="X2604" t="s">
        <v>530</v>
      </c>
      <c r="Y2604" s="1">
        <v>0.1353384</v>
      </c>
      <c r="AB2604" t="s">
        <v>570</v>
      </c>
      <c r="AC2604" t="s">
        <v>41</v>
      </c>
      <c r="AD2604" t="s">
        <v>26</v>
      </c>
      <c r="AF2604">
        <v>381</v>
      </c>
      <c r="AG2604" t="s">
        <v>530</v>
      </c>
    </row>
    <row r="2605" spans="1:34" x14ac:dyDescent="0.35">
      <c r="A2605" t="s">
        <v>561</v>
      </c>
      <c r="B2605" t="s">
        <v>41</v>
      </c>
      <c r="C2605" t="s">
        <v>32</v>
      </c>
      <c r="D2605">
        <v>8452</v>
      </c>
      <c r="E2605">
        <v>8809</v>
      </c>
      <c r="F2605" t="s">
        <v>530</v>
      </c>
      <c r="G2605" s="1">
        <v>0.95947329999999997</v>
      </c>
      <c r="J2605" t="s">
        <v>570</v>
      </c>
      <c r="K2605" t="s">
        <v>41</v>
      </c>
      <c r="L2605" t="s">
        <v>27</v>
      </c>
      <c r="M2605">
        <v>256</v>
      </c>
      <c r="N2605">
        <v>800</v>
      </c>
      <c r="O2605" t="s">
        <v>530</v>
      </c>
      <c r="P2605" s="1">
        <v>0.32</v>
      </c>
      <c r="S2605" t="s">
        <v>570</v>
      </c>
      <c r="T2605" t="s">
        <v>41</v>
      </c>
      <c r="U2605" t="s">
        <v>26</v>
      </c>
      <c r="W2605">
        <v>381</v>
      </c>
      <c r="X2605" t="s">
        <v>530</v>
      </c>
      <c r="AB2605" t="s">
        <v>570</v>
      </c>
      <c r="AC2605" t="s">
        <v>41</v>
      </c>
      <c r="AD2605" t="s">
        <v>28</v>
      </c>
      <c r="AF2605">
        <v>798</v>
      </c>
      <c r="AG2605" t="s">
        <v>530</v>
      </c>
    </row>
    <row r="2606" spans="1:34" x14ac:dyDescent="0.35">
      <c r="A2606" t="s">
        <v>562</v>
      </c>
      <c r="B2606" t="s">
        <v>41</v>
      </c>
      <c r="C2606" t="s">
        <v>32</v>
      </c>
      <c r="D2606">
        <v>6139</v>
      </c>
      <c r="E2606">
        <v>5872</v>
      </c>
      <c r="F2606" t="s">
        <v>530</v>
      </c>
      <c r="G2606" s="1">
        <v>1</v>
      </c>
      <c r="J2606" t="s">
        <v>570</v>
      </c>
      <c r="K2606" t="s">
        <v>41</v>
      </c>
      <c r="L2606" t="s">
        <v>26</v>
      </c>
      <c r="N2606">
        <v>381</v>
      </c>
      <c r="O2606" t="s">
        <v>530</v>
      </c>
      <c r="S2606" t="s">
        <v>570</v>
      </c>
      <c r="T2606" t="s">
        <v>41</v>
      </c>
      <c r="U2606" t="s">
        <v>27</v>
      </c>
      <c r="W2606">
        <v>800</v>
      </c>
      <c r="X2606" t="s">
        <v>530</v>
      </c>
      <c r="AB2606" t="s">
        <v>570</v>
      </c>
      <c r="AC2606" t="s">
        <v>41</v>
      </c>
      <c r="AD2606" t="s">
        <v>27</v>
      </c>
      <c r="AF2606">
        <v>800</v>
      </c>
      <c r="AG2606" t="s">
        <v>530</v>
      </c>
    </row>
    <row r="2607" spans="1:34" x14ac:dyDescent="0.35">
      <c r="A2607" t="s">
        <v>563</v>
      </c>
      <c r="B2607" t="s">
        <v>41</v>
      </c>
      <c r="C2607" t="s">
        <v>32</v>
      </c>
      <c r="D2607">
        <v>5439</v>
      </c>
      <c r="E2607">
        <v>5793</v>
      </c>
      <c r="F2607" t="s">
        <v>530</v>
      </c>
      <c r="G2607" s="1">
        <v>0.93889180000000005</v>
      </c>
      <c r="J2607" t="s">
        <v>571</v>
      </c>
      <c r="K2607" t="s">
        <v>41</v>
      </c>
      <c r="L2607" t="s">
        <v>32</v>
      </c>
      <c r="M2607">
        <v>2843</v>
      </c>
      <c r="N2607">
        <v>2964</v>
      </c>
      <c r="O2607" t="s">
        <v>530</v>
      </c>
      <c r="P2607" s="1">
        <v>0.95917680000000005</v>
      </c>
      <c r="S2607" t="s">
        <v>571</v>
      </c>
      <c r="T2607" t="s">
        <v>41</v>
      </c>
      <c r="U2607" t="s">
        <v>32</v>
      </c>
      <c r="V2607">
        <v>2607</v>
      </c>
      <c r="W2607">
        <v>2964</v>
      </c>
      <c r="X2607" t="s">
        <v>530</v>
      </c>
      <c r="Y2607" s="1">
        <v>0.87955459999999996</v>
      </c>
      <c r="AB2607" t="s">
        <v>571</v>
      </c>
      <c r="AC2607" t="s">
        <v>41</v>
      </c>
      <c r="AD2607" t="s">
        <v>32</v>
      </c>
      <c r="AE2607">
        <v>1364</v>
      </c>
      <c r="AF2607">
        <v>2964</v>
      </c>
      <c r="AG2607" t="s">
        <v>530</v>
      </c>
      <c r="AH2607" s="1">
        <v>0.46018890000000001</v>
      </c>
    </row>
    <row r="2608" spans="1:34" x14ac:dyDescent="0.35">
      <c r="A2608" t="s">
        <v>564</v>
      </c>
      <c r="B2608" t="s">
        <v>41</v>
      </c>
      <c r="C2608" t="s">
        <v>32</v>
      </c>
      <c r="D2608">
        <v>5493</v>
      </c>
      <c r="E2608">
        <v>5663</v>
      </c>
      <c r="F2608" t="s">
        <v>530</v>
      </c>
      <c r="G2608" s="1">
        <v>0.96998059999999997</v>
      </c>
      <c r="J2608" t="s">
        <v>571</v>
      </c>
      <c r="K2608" t="s">
        <v>41</v>
      </c>
      <c r="L2608" t="s">
        <v>703</v>
      </c>
      <c r="M2608">
        <v>5107</v>
      </c>
      <c r="N2608">
        <v>5935</v>
      </c>
      <c r="O2608" t="s">
        <v>530</v>
      </c>
      <c r="P2608" s="1">
        <v>0.8604887</v>
      </c>
      <c r="S2608" t="s">
        <v>571</v>
      </c>
      <c r="T2608" t="s">
        <v>41</v>
      </c>
      <c r="U2608" t="s">
        <v>703</v>
      </c>
      <c r="V2608">
        <v>3153</v>
      </c>
      <c r="W2608">
        <v>5935</v>
      </c>
      <c r="X2608" t="s">
        <v>530</v>
      </c>
      <c r="Y2608" s="1">
        <v>0.53125520000000004</v>
      </c>
      <c r="AB2608" t="s">
        <v>571</v>
      </c>
      <c r="AC2608" t="s">
        <v>41</v>
      </c>
      <c r="AD2608" t="s">
        <v>703</v>
      </c>
      <c r="AE2608">
        <v>305</v>
      </c>
      <c r="AF2608">
        <v>5935</v>
      </c>
      <c r="AG2608" t="s">
        <v>530</v>
      </c>
      <c r="AH2608" s="1">
        <v>5.1390100000000001E-2</v>
      </c>
    </row>
    <row r="2609" spans="1:34" x14ac:dyDescent="0.35">
      <c r="A2609" t="s">
        <v>565</v>
      </c>
      <c r="B2609" t="s">
        <v>41</v>
      </c>
      <c r="C2609" t="s">
        <v>32</v>
      </c>
      <c r="D2609">
        <v>3285</v>
      </c>
      <c r="E2609">
        <v>3562</v>
      </c>
      <c r="F2609" t="s">
        <v>530</v>
      </c>
      <c r="G2609" s="1">
        <v>0.92223469999999996</v>
      </c>
      <c r="J2609" t="s">
        <v>571</v>
      </c>
      <c r="K2609" t="s">
        <v>41</v>
      </c>
      <c r="L2609" t="s">
        <v>28</v>
      </c>
      <c r="M2609">
        <v>722</v>
      </c>
      <c r="N2609">
        <v>876</v>
      </c>
      <c r="O2609" t="s">
        <v>530</v>
      </c>
      <c r="P2609" s="1">
        <v>0.82420090000000001</v>
      </c>
      <c r="S2609" t="s">
        <v>571</v>
      </c>
      <c r="T2609" t="s">
        <v>41</v>
      </c>
      <c r="U2609" t="s">
        <v>28</v>
      </c>
      <c r="V2609">
        <v>185</v>
      </c>
      <c r="W2609">
        <v>876</v>
      </c>
      <c r="X2609" t="s">
        <v>530</v>
      </c>
      <c r="Y2609" s="1">
        <v>0.21118719999999999</v>
      </c>
      <c r="AB2609" t="s">
        <v>571</v>
      </c>
      <c r="AC2609" t="s">
        <v>41</v>
      </c>
      <c r="AD2609" t="s">
        <v>28</v>
      </c>
      <c r="AE2609">
        <v>3</v>
      </c>
      <c r="AF2609">
        <v>876</v>
      </c>
      <c r="AG2609" t="s">
        <v>530</v>
      </c>
      <c r="AH2609" s="1">
        <v>3.4247000000000001E-3</v>
      </c>
    </row>
    <row r="2610" spans="1:34" x14ac:dyDescent="0.35">
      <c r="A2610" t="s">
        <v>566</v>
      </c>
      <c r="B2610" t="s">
        <v>41</v>
      </c>
      <c r="C2610" t="s">
        <v>32</v>
      </c>
      <c r="D2610">
        <v>1171</v>
      </c>
      <c r="E2610">
        <v>1344</v>
      </c>
      <c r="F2610" t="s">
        <v>530</v>
      </c>
      <c r="G2610" s="1">
        <v>0.87127980000000005</v>
      </c>
      <c r="J2610" t="s">
        <v>571</v>
      </c>
      <c r="K2610" t="s">
        <v>41</v>
      </c>
      <c r="L2610" t="s">
        <v>27</v>
      </c>
      <c r="M2610">
        <v>459</v>
      </c>
      <c r="N2610">
        <v>935</v>
      </c>
      <c r="O2610" t="s">
        <v>530</v>
      </c>
      <c r="P2610" s="1">
        <v>0.49090909999999999</v>
      </c>
      <c r="S2610" t="s">
        <v>571</v>
      </c>
      <c r="T2610" t="s">
        <v>41</v>
      </c>
      <c r="U2610" t="s">
        <v>27</v>
      </c>
      <c r="V2610">
        <v>1</v>
      </c>
      <c r="W2610">
        <v>935</v>
      </c>
      <c r="X2610" t="s">
        <v>530</v>
      </c>
      <c r="Y2610" s="1">
        <v>1.0694999999999999E-3</v>
      </c>
      <c r="AB2610" t="s">
        <v>571</v>
      </c>
      <c r="AC2610" t="s">
        <v>41</v>
      </c>
      <c r="AD2610" t="s">
        <v>26</v>
      </c>
      <c r="AF2610">
        <v>548</v>
      </c>
      <c r="AG2610" t="s">
        <v>530</v>
      </c>
    </row>
    <row r="2611" spans="1:34" x14ac:dyDescent="0.35">
      <c r="A2611" t="s">
        <v>567</v>
      </c>
      <c r="B2611" t="s">
        <v>41</v>
      </c>
      <c r="C2611" t="s">
        <v>32</v>
      </c>
      <c r="D2611">
        <v>1956</v>
      </c>
      <c r="E2611">
        <v>2191</v>
      </c>
      <c r="F2611" t="s">
        <v>530</v>
      </c>
      <c r="G2611" s="1">
        <v>0.89274310000000001</v>
      </c>
      <c r="J2611" t="s">
        <v>571</v>
      </c>
      <c r="K2611" t="s">
        <v>41</v>
      </c>
      <c r="L2611" t="s">
        <v>26</v>
      </c>
      <c r="N2611">
        <v>548</v>
      </c>
      <c r="O2611" t="s">
        <v>530</v>
      </c>
      <c r="S2611" t="s">
        <v>571</v>
      </c>
      <c r="T2611" t="s">
        <v>41</v>
      </c>
      <c r="U2611" t="s">
        <v>26</v>
      </c>
      <c r="W2611">
        <v>548</v>
      </c>
      <c r="X2611" t="s">
        <v>530</v>
      </c>
      <c r="AB2611" t="s">
        <v>571</v>
      </c>
      <c r="AC2611" t="s">
        <v>41</v>
      </c>
      <c r="AD2611" t="s">
        <v>27</v>
      </c>
      <c r="AF2611">
        <v>935</v>
      </c>
      <c r="AG2611" t="s">
        <v>530</v>
      </c>
    </row>
    <row r="2612" spans="1:34" x14ac:dyDescent="0.35">
      <c r="A2612" t="s">
        <v>568</v>
      </c>
      <c r="B2612" t="s">
        <v>41</v>
      </c>
      <c r="C2612" t="s">
        <v>32</v>
      </c>
      <c r="D2612">
        <v>572</v>
      </c>
      <c r="E2612">
        <v>640</v>
      </c>
      <c r="F2612" t="s">
        <v>530</v>
      </c>
      <c r="G2612" s="1">
        <v>0.89375000000000004</v>
      </c>
      <c r="J2612" t="s">
        <v>572</v>
      </c>
      <c r="K2612" t="s">
        <v>41</v>
      </c>
      <c r="L2612" t="s">
        <v>32</v>
      </c>
      <c r="M2612">
        <v>3888</v>
      </c>
      <c r="N2612">
        <v>3863</v>
      </c>
      <c r="O2612" t="s">
        <v>530</v>
      </c>
      <c r="P2612" s="1">
        <v>1</v>
      </c>
      <c r="S2612" t="s">
        <v>572</v>
      </c>
      <c r="T2612" t="s">
        <v>41</v>
      </c>
      <c r="U2612" t="s">
        <v>32</v>
      </c>
      <c r="V2612">
        <v>3390</v>
      </c>
      <c r="W2612">
        <v>3863</v>
      </c>
      <c r="X2612" t="s">
        <v>530</v>
      </c>
      <c r="Y2612" s="1">
        <v>0.87755629999999996</v>
      </c>
      <c r="AB2612" t="s">
        <v>572</v>
      </c>
      <c r="AC2612" t="s">
        <v>41</v>
      </c>
      <c r="AD2612" t="s">
        <v>32</v>
      </c>
      <c r="AE2612">
        <v>1730</v>
      </c>
      <c r="AF2612">
        <v>3863</v>
      </c>
      <c r="AG2612" t="s">
        <v>530</v>
      </c>
      <c r="AH2612" s="1">
        <v>0.44783849999999997</v>
      </c>
    </row>
    <row r="2613" spans="1:34" x14ac:dyDescent="0.35">
      <c r="A2613" t="s">
        <v>569</v>
      </c>
      <c r="B2613" t="s">
        <v>41</v>
      </c>
      <c r="C2613" t="s">
        <v>32</v>
      </c>
      <c r="D2613">
        <v>3016</v>
      </c>
      <c r="E2613">
        <v>3225</v>
      </c>
      <c r="F2613" t="s">
        <v>530</v>
      </c>
      <c r="G2613" s="1">
        <v>0.93519379999999996</v>
      </c>
      <c r="J2613" t="s">
        <v>572</v>
      </c>
      <c r="K2613" t="s">
        <v>41</v>
      </c>
      <c r="L2613" t="s">
        <v>703</v>
      </c>
      <c r="M2613">
        <v>7537</v>
      </c>
      <c r="N2613">
        <v>8473</v>
      </c>
      <c r="O2613" t="s">
        <v>530</v>
      </c>
      <c r="P2613" s="1">
        <v>0.88953139999999997</v>
      </c>
      <c r="S2613" t="s">
        <v>572</v>
      </c>
      <c r="T2613" t="s">
        <v>41</v>
      </c>
      <c r="U2613" t="s">
        <v>703</v>
      </c>
      <c r="V2613">
        <v>4467</v>
      </c>
      <c r="W2613">
        <v>8473</v>
      </c>
      <c r="X2613" t="s">
        <v>530</v>
      </c>
      <c r="Y2613" s="1">
        <v>0.52720400000000001</v>
      </c>
      <c r="AB2613" t="s">
        <v>572</v>
      </c>
      <c r="AC2613" t="s">
        <v>41</v>
      </c>
      <c r="AD2613" t="s">
        <v>703</v>
      </c>
      <c r="AE2613">
        <v>538</v>
      </c>
      <c r="AF2613">
        <v>8473</v>
      </c>
      <c r="AG2613" t="s">
        <v>530</v>
      </c>
      <c r="AH2613" s="1">
        <v>6.3495800000000005E-2</v>
      </c>
    </row>
    <row r="2614" spans="1:34" x14ac:dyDescent="0.35">
      <c r="A2614" t="s">
        <v>570</v>
      </c>
      <c r="B2614" t="s">
        <v>41</v>
      </c>
      <c r="C2614" t="s">
        <v>32</v>
      </c>
      <c r="D2614">
        <v>994</v>
      </c>
      <c r="E2614">
        <v>1114</v>
      </c>
      <c r="F2614" t="s">
        <v>530</v>
      </c>
      <c r="G2614" s="1">
        <v>0.89227999999999996</v>
      </c>
      <c r="J2614" t="s">
        <v>572</v>
      </c>
      <c r="K2614" t="s">
        <v>41</v>
      </c>
      <c r="L2614" t="s">
        <v>28</v>
      </c>
      <c r="M2614">
        <v>925</v>
      </c>
      <c r="N2614">
        <v>1181</v>
      </c>
      <c r="O2614" t="s">
        <v>530</v>
      </c>
      <c r="P2614" s="1">
        <v>0.78323449999999994</v>
      </c>
      <c r="S2614" t="s">
        <v>572</v>
      </c>
      <c r="T2614" t="s">
        <v>41</v>
      </c>
      <c r="U2614" t="s">
        <v>28</v>
      </c>
      <c r="V2614">
        <v>295</v>
      </c>
      <c r="W2614">
        <v>1181</v>
      </c>
      <c r="X2614" t="s">
        <v>530</v>
      </c>
      <c r="Y2614" s="1">
        <v>0.24978829999999999</v>
      </c>
      <c r="AB2614" t="s">
        <v>572</v>
      </c>
      <c r="AC2614" t="s">
        <v>41</v>
      </c>
      <c r="AD2614" t="s">
        <v>26</v>
      </c>
      <c r="AF2614">
        <v>711</v>
      </c>
      <c r="AG2614" t="s">
        <v>530</v>
      </c>
    </row>
    <row r="2615" spans="1:34" x14ac:dyDescent="0.35">
      <c r="A2615" t="s">
        <v>571</v>
      </c>
      <c r="B2615" t="s">
        <v>41</v>
      </c>
      <c r="C2615" t="s">
        <v>32</v>
      </c>
      <c r="D2615">
        <v>2849</v>
      </c>
      <c r="E2615">
        <v>2964</v>
      </c>
      <c r="F2615" t="s">
        <v>530</v>
      </c>
      <c r="G2615" s="1">
        <v>0.96120110000000003</v>
      </c>
      <c r="J2615" t="s">
        <v>572</v>
      </c>
      <c r="K2615" t="s">
        <v>41</v>
      </c>
      <c r="L2615" t="s">
        <v>27</v>
      </c>
      <c r="M2615">
        <v>598</v>
      </c>
      <c r="N2615">
        <v>1239</v>
      </c>
      <c r="O2615" t="s">
        <v>530</v>
      </c>
      <c r="P2615" s="1">
        <v>0.4826473</v>
      </c>
      <c r="S2615" t="s">
        <v>572</v>
      </c>
      <c r="T2615" t="s">
        <v>41</v>
      </c>
      <c r="U2615" t="s">
        <v>26</v>
      </c>
      <c r="W2615">
        <v>711</v>
      </c>
      <c r="X2615" t="s">
        <v>530</v>
      </c>
      <c r="AB2615" t="s">
        <v>572</v>
      </c>
      <c r="AC2615" t="s">
        <v>41</v>
      </c>
      <c r="AD2615" t="s">
        <v>28</v>
      </c>
      <c r="AF2615">
        <v>1181</v>
      </c>
      <c r="AG2615" t="s">
        <v>530</v>
      </c>
    </row>
    <row r="2616" spans="1:34" x14ac:dyDescent="0.35">
      <c r="A2616" t="s">
        <v>572</v>
      </c>
      <c r="B2616" t="s">
        <v>41</v>
      </c>
      <c r="C2616" t="s">
        <v>32</v>
      </c>
      <c r="D2616">
        <v>3944</v>
      </c>
      <c r="E2616">
        <v>3863</v>
      </c>
      <c r="F2616" t="s">
        <v>530</v>
      </c>
      <c r="G2616" s="1">
        <v>1</v>
      </c>
      <c r="J2616" t="s">
        <v>572</v>
      </c>
      <c r="K2616" t="s">
        <v>41</v>
      </c>
      <c r="L2616" t="s">
        <v>26</v>
      </c>
      <c r="N2616">
        <v>711</v>
      </c>
      <c r="O2616" t="s">
        <v>530</v>
      </c>
      <c r="S2616" t="s">
        <v>572</v>
      </c>
      <c r="T2616" t="s">
        <v>41</v>
      </c>
      <c r="U2616" t="s">
        <v>27</v>
      </c>
      <c r="W2616">
        <v>1239</v>
      </c>
      <c r="X2616" t="s">
        <v>530</v>
      </c>
      <c r="AB2616" t="s">
        <v>572</v>
      </c>
      <c r="AC2616" t="s">
        <v>41</v>
      </c>
      <c r="AD2616" t="s">
        <v>27</v>
      </c>
      <c r="AF2616">
        <v>1239</v>
      </c>
      <c r="AG2616" t="s">
        <v>530</v>
      </c>
    </row>
  </sheetData>
  <pageMargins left="0.7" right="0.7" top="0.75" bottom="0.75" header="0.3" footer="0.3"/>
  <tableParts count="4">
    <tablePart r:id="rId1"/>
    <tablePart r:id="rId2"/>
    <tablePart r:id="rId3"/>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F66B3-6927-49BD-B4EB-AEC9E6646A48}">
  <dimension ref="A2:AF57"/>
  <sheetViews>
    <sheetView topLeftCell="I22" zoomScale="80" zoomScaleNormal="80" workbookViewId="0">
      <selection activeCell="K6" sqref="K6"/>
    </sheetView>
  </sheetViews>
  <sheetFormatPr defaultRowHeight="14.5" x14ac:dyDescent="0.35"/>
  <cols>
    <col min="1" max="1" width="18.36328125" bestFit="1" customWidth="1"/>
    <col min="2" max="2" width="16.1796875" bestFit="1" customWidth="1"/>
    <col min="3" max="5" width="11.453125" bestFit="1" customWidth="1"/>
    <col min="6" max="7" width="10.81640625" bestFit="1" customWidth="1"/>
    <col min="9" max="9" width="18.36328125" bestFit="1" customWidth="1"/>
    <col min="10" max="10" width="16.1796875" bestFit="1" customWidth="1"/>
    <col min="11" max="12" width="11.453125" bestFit="1" customWidth="1"/>
    <col min="13" max="13" width="18" customWidth="1"/>
    <col min="19" max="19" width="13.54296875" bestFit="1" customWidth="1"/>
    <col min="20" max="20" width="19.453125" bestFit="1" customWidth="1"/>
    <col min="21" max="21" width="10.7265625" bestFit="1" customWidth="1"/>
    <col min="22" max="22" width="17.54296875" bestFit="1" customWidth="1"/>
    <col min="23" max="25" width="17.1796875" bestFit="1" customWidth="1"/>
    <col min="26" max="26" width="13.54296875" bestFit="1" customWidth="1"/>
    <col min="27" max="27" width="12.54296875" bestFit="1" customWidth="1"/>
    <col min="28" max="28" width="10.7265625" bestFit="1" customWidth="1"/>
    <col min="29" max="30" width="17.54296875" bestFit="1" customWidth="1"/>
    <col min="31" max="31" width="17.1796875" bestFit="1" customWidth="1"/>
    <col min="32" max="32" width="15.26953125" bestFit="1" customWidth="1"/>
    <col min="33" max="33" width="21.81640625" bestFit="1" customWidth="1"/>
  </cols>
  <sheetData>
    <row r="2" spans="1:32" x14ac:dyDescent="0.35">
      <c r="S2" s="4" t="s">
        <v>700</v>
      </c>
      <c r="T2" t="s">
        <v>704</v>
      </c>
    </row>
    <row r="3" spans="1:32" x14ac:dyDescent="0.35">
      <c r="Z3" s="4" t="s">
        <v>700</v>
      </c>
      <c r="AA3" t="s">
        <v>26</v>
      </c>
    </row>
    <row r="4" spans="1:32" x14ac:dyDescent="0.35">
      <c r="A4" s="4" t="s">
        <v>705</v>
      </c>
      <c r="B4" s="4" t="s">
        <v>579</v>
      </c>
      <c r="I4" s="4" t="s">
        <v>705</v>
      </c>
      <c r="J4" s="4" t="s">
        <v>579</v>
      </c>
      <c r="S4" s="4" t="s">
        <v>580</v>
      </c>
      <c r="T4" t="s">
        <v>706</v>
      </c>
      <c r="U4" t="s">
        <v>695</v>
      </c>
      <c r="V4" t="s">
        <v>707</v>
      </c>
    </row>
    <row r="5" spans="1:32" x14ac:dyDescent="0.35">
      <c r="A5" s="4" t="s">
        <v>580</v>
      </c>
      <c r="B5" t="s">
        <v>26</v>
      </c>
      <c r="C5" t="s">
        <v>27</v>
      </c>
      <c r="D5" t="s">
        <v>28</v>
      </c>
      <c r="E5" t="s">
        <v>583</v>
      </c>
      <c r="I5" s="4" t="s">
        <v>580</v>
      </c>
      <c r="J5" t="s">
        <v>703</v>
      </c>
      <c r="K5" t="s">
        <v>32</v>
      </c>
      <c r="L5" t="s">
        <v>583</v>
      </c>
      <c r="S5" s="5" t="s">
        <v>57</v>
      </c>
      <c r="T5">
        <v>73310</v>
      </c>
      <c r="U5">
        <v>138444</v>
      </c>
      <c r="V5" s="6">
        <v>0.52952818468117069</v>
      </c>
      <c r="W5">
        <f>GETPIVOTDATA("Sum of dose1",$S$4,"flag1","BHP")+GETPIVOTDATA("Sum of dose1",$S$4,"flag1","BHP/HighPri")</f>
        <v>235034</v>
      </c>
      <c r="X5">
        <f>GETPIVOTDATA("Sum of pop",$S$4,"flag1","BHP")+GETPIVOTDATA("Sum of pop",$S$4,"flag1","BHP/HighPri")</f>
        <v>446997</v>
      </c>
      <c r="Y5" s="1">
        <f>W5/X5</f>
        <v>0.52580666089481587</v>
      </c>
      <c r="Z5" s="4" t="s">
        <v>580</v>
      </c>
      <c r="AA5" t="s">
        <v>706</v>
      </c>
      <c r="AB5" t="s">
        <v>695</v>
      </c>
      <c r="AC5" t="s">
        <v>707</v>
      </c>
    </row>
    <row r="6" spans="1:32" x14ac:dyDescent="0.35">
      <c r="A6" s="5" t="s">
        <v>153</v>
      </c>
      <c r="B6" s="6">
        <v>2.1097000000000001E-2</v>
      </c>
      <c r="C6" s="6">
        <v>0.5275398</v>
      </c>
      <c r="D6" s="6">
        <v>0.97520660000000003</v>
      </c>
      <c r="E6" s="6">
        <v>1.5238434000000001</v>
      </c>
      <c r="I6" s="5" t="s">
        <v>295</v>
      </c>
      <c r="J6" s="6">
        <v>1</v>
      </c>
      <c r="K6" s="6">
        <v>0.98111740000000003</v>
      </c>
      <c r="L6" s="6">
        <v>1.9811174</v>
      </c>
      <c r="S6" s="5" t="s">
        <v>70</v>
      </c>
      <c r="T6">
        <v>161724</v>
      </c>
      <c r="U6">
        <v>308553</v>
      </c>
      <c r="V6" s="6">
        <v>0.52413685817347422</v>
      </c>
      <c r="Y6" s="1"/>
      <c r="Z6" s="5" t="s">
        <v>57</v>
      </c>
      <c r="AA6">
        <v>2182</v>
      </c>
      <c r="AB6">
        <v>32982</v>
      </c>
      <c r="AC6" s="6">
        <v>6.6157297920077615E-2</v>
      </c>
      <c r="AD6">
        <f>GETPIVOTDATA("Sum of dose1",$Z$5,"flag1","BHP")+GETPIVOTDATA("Sum of dose1",$Z$5,"flag1","BHP/HighPri")</f>
        <v>3764</v>
      </c>
      <c r="AE6">
        <f>GETPIVOTDATA("Sum of pop",$Z$5,"flag1","BHP")+GETPIVOTDATA("Sum of pop",$Z$5,"flag1","BHP/HighPri")</f>
        <v>106298</v>
      </c>
      <c r="AF6" s="1">
        <f>AD6/AE6</f>
        <v>3.5409885416470679E-2</v>
      </c>
    </row>
    <row r="7" spans="1:32" x14ac:dyDescent="0.35">
      <c r="A7" s="5" t="s">
        <v>236</v>
      </c>
      <c r="B7" s="6">
        <v>1.01317E-2</v>
      </c>
      <c r="C7" s="6">
        <v>0.52155169999999995</v>
      </c>
      <c r="D7" s="6">
        <v>0.97128919999999996</v>
      </c>
      <c r="E7" s="6">
        <v>1.5029725999999999</v>
      </c>
      <c r="I7" s="5" t="s">
        <v>237</v>
      </c>
      <c r="J7" s="6">
        <v>1</v>
      </c>
      <c r="K7" s="6">
        <v>0.97795589999999999</v>
      </c>
      <c r="L7" s="6">
        <v>1.9779559</v>
      </c>
      <c r="S7" s="5" t="s">
        <v>68</v>
      </c>
      <c r="T7">
        <v>210118</v>
      </c>
      <c r="U7">
        <v>370456</v>
      </c>
      <c r="V7" s="6">
        <v>0.56718746625780114</v>
      </c>
      <c r="W7">
        <f>GETPIVOTDATA("Sum of dose1",$S$4,"flag1","HighPri")+GETPIVOTDATA("Sum of dose1",$S$4,"flag1","BHP/HighPri")</f>
        <v>371842</v>
      </c>
      <c r="X7">
        <f>GETPIVOTDATA("Sum of pop",$S$4,"flag1","HighPri")+GETPIVOTDATA("Sum of pop",$S$4,"flag1","BHP/HighPri")</f>
        <v>679009</v>
      </c>
      <c r="Y7" s="1">
        <f>W7/X7</f>
        <v>0.54762455284097855</v>
      </c>
      <c r="Z7" s="5" t="s">
        <v>70</v>
      </c>
      <c r="AA7">
        <v>1582</v>
      </c>
      <c r="AB7">
        <v>73316</v>
      </c>
      <c r="AC7" s="6">
        <v>2.1577827486496809E-2</v>
      </c>
      <c r="AD7">
        <f>GETPIVOTDATA("Sum of dose1",$Z$5,"flag1","BHP/HighPri")+GETPIVOTDATA("Sum of dose1",$Z$5,"flag1","HighPri")</f>
        <v>4491</v>
      </c>
      <c r="AE7">
        <f>GETPIVOTDATA("Sum of pop",$Z$5,"flag1","BHP/HighPri")+GETPIVOTDATA("Sum of pop",$Z$5,"flag1","HighPri")</f>
        <v>152036</v>
      </c>
      <c r="AF7" s="1">
        <f>AD7/AE7</f>
        <v>2.9539056539240705E-2</v>
      </c>
    </row>
    <row r="8" spans="1:32" x14ac:dyDescent="0.35">
      <c r="A8" s="5" t="s">
        <v>157</v>
      </c>
      <c r="B8" s="6">
        <v>5.79509E-2</v>
      </c>
      <c r="C8" s="6">
        <v>0.70652440000000005</v>
      </c>
      <c r="D8" s="6">
        <v>0.9306487</v>
      </c>
      <c r="E8" s="6">
        <v>1.6951240000000001</v>
      </c>
      <c r="I8" s="5" t="s">
        <v>240</v>
      </c>
      <c r="J8" s="6">
        <v>1</v>
      </c>
      <c r="K8" s="6">
        <v>0.95790520000000001</v>
      </c>
      <c r="L8" s="6">
        <v>1.9579051999999999</v>
      </c>
      <c r="S8" s="5" t="s">
        <v>41</v>
      </c>
      <c r="T8">
        <v>1158539</v>
      </c>
      <c r="U8">
        <v>2084928</v>
      </c>
      <c r="V8" s="6">
        <v>0.55567338536390709</v>
      </c>
      <c r="Z8" s="5" t="s">
        <v>68</v>
      </c>
      <c r="AA8">
        <v>2909</v>
      </c>
      <c r="AB8">
        <v>78720</v>
      </c>
      <c r="AC8" s="6">
        <v>3.6953760162601629E-2</v>
      </c>
    </row>
    <row r="9" spans="1:32" x14ac:dyDescent="0.35">
      <c r="A9" s="5" t="s">
        <v>160</v>
      </c>
      <c r="B9" s="6">
        <v>5.48323E-2</v>
      </c>
      <c r="C9" s="6">
        <v>0.61563979999999996</v>
      </c>
      <c r="D9" s="6">
        <v>0.92713509999999999</v>
      </c>
      <c r="E9" s="6">
        <v>1.5976072000000001</v>
      </c>
      <c r="I9" s="5" t="s">
        <v>239</v>
      </c>
      <c r="J9" s="6">
        <v>1</v>
      </c>
      <c r="K9" s="6">
        <v>0.95422119999999999</v>
      </c>
      <c r="L9" s="6">
        <v>1.9542212000000001</v>
      </c>
      <c r="S9" s="5" t="s">
        <v>583</v>
      </c>
      <c r="T9">
        <v>1603691</v>
      </c>
      <c r="U9">
        <v>2902381</v>
      </c>
      <c r="V9" s="6">
        <v>0.5525432394988804</v>
      </c>
      <c r="Z9" s="5" t="s">
        <v>41</v>
      </c>
      <c r="AA9">
        <v>31374</v>
      </c>
      <c r="AB9">
        <v>483834</v>
      </c>
      <c r="AC9" s="6">
        <v>6.4844554123935069E-2</v>
      </c>
    </row>
    <row r="10" spans="1:32" x14ac:dyDescent="0.35">
      <c r="A10" s="5" t="s">
        <v>237</v>
      </c>
      <c r="B10" s="6">
        <v>4.7891000000000001E-3</v>
      </c>
      <c r="C10" s="6">
        <v>0.53805979999999998</v>
      </c>
      <c r="D10" s="6">
        <v>0.91873990000000005</v>
      </c>
      <c r="E10" s="6">
        <v>1.4615887999999999</v>
      </c>
      <c r="I10" s="5" t="s">
        <v>241</v>
      </c>
      <c r="J10" s="6">
        <v>1</v>
      </c>
      <c r="K10" s="6">
        <v>0.94871309999999998</v>
      </c>
      <c r="L10" s="6">
        <v>1.9487131</v>
      </c>
      <c r="Z10" s="5" t="s">
        <v>583</v>
      </c>
      <c r="AA10">
        <v>38047</v>
      </c>
      <c r="AB10">
        <v>668852</v>
      </c>
      <c r="AC10" s="6">
        <v>5.6884034136101859E-2</v>
      </c>
    </row>
    <row r="11" spans="1:32" x14ac:dyDescent="0.35">
      <c r="A11" s="5" t="s">
        <v>158</v>
      </c>
      <c r="B11" s="6">
        <v>4.7553100000000001E-2</v>
      </c>
      <c r="C11" s="6">
        <v>0.59617140000000002</v>
      </c>
      <c r="D11" s="6">
        <v>0.90504980000000002</v>
      </c>
      <c r="E11" s="6">
        <v>1.5487743</v>
      </c>
      <c r="I11" s="5" t="s">
        <v>294</v>
      </c>
      <c r="J11" s="6">
        <v>0.9490864</v>
      </c>
      <c r="K11" s="6">
        <v>0.94585109999999994</v>
      </c>
      <c r="L11" s="6">
        <v>1.8949374999999999</v>
      </c>
      <c r="S11" s="4" t="s">
        <v>700</v>
      </c>
      <c r="T11" t="s">
        <v>27</v>
      </c>
    </row>
    <row r="12" spans="1:32" x14ac:dyDescent="0.35">
      <c r="A12" s="5" t="s">
        <v>159</v>
      </c>
      <c r="B12" s="6">
        <v>2.6213199999999999E-2</v>
      </c>
      <c r="C12" s="6">
        <v>0.57729660000000005</v>
      </c>
      <c r="D12" s="6">
        <v>0.90296659999999995</v>
      </c>
      <c r="E12" s="6">
        <v>1.5064763999999999</v>
      </c>
      <c r="I12" s="5" t="s">
        <v>392</v>
      </c>
      <c r="J12" s="6">
        <v>0.87729170000000001</v>
      </c>
      <c r="K12" s="6">
        <v>0.94503950000000003</v>
      </c>
      <c r="L12" s="6">
        <v>1.8223312</v>
      </c>
    </row>
    <row r="13" spans="1:32" x14ac:dyDescent="0.35">
      <c r="A13" s="5" t="s">
        <v>295</v>
      </c>
      <c r="B13" s="6">
        <v>1.29534E-2</v>
      </c>
      <c r="C13" s="6">
        <v>0.45911049999999998</v>
      </c>
      <c r="D13" s="6">
        <v>0.89859040000000001</v>
      </c>
      <c r="E13" s="6">
        <v>1.3706543</v>
      </c>
      <c r="I13" s="5" t="s">
        <v>297</v>
      </c>
      <c r="J13" s="6">
        <v>1.00047</v>
      </c>
      <c r="K13" s="6">
        <v>0.9437316</v>
      </c>
      <c r="L13" s="6">
        <v>1.9442016</v>
      </c>
      <c r="S13" s="4" t="s">
        <v>580</v>
      </c>
      <c r="T13" t="s">
        <v>706</v>
      </c>
      <c r="U13" t="s">
        <v>695</v>
      </c>
      <c r="V13" t="s">
        <v>707</v>
      </c>
    </row>
    <row r="14" spans="1:32" x14ac:dyDescent="0.35">
      <c r="A14" s="5" t="s">
        <v>245</v>
      </c>
      <c r="B14" s="6">
        <v>1.0306600000000001E-2</v>
      </c>
      <c r="C14" s="6">
        <v>0.54878470000000001</v>
      </c>
      <c r="D14" s="6">
        <v>0.8973835</v>
      </c>
      <c r="E14" s="6">
        <v>1.4564748000000001</v>
      </c>
      <c r="I14" s="5" t="s">
        <v>324</v>
      </c>
      <c r="J14" s="6">
        <v>0.98227129999999996</v>
      </c>
      <c r="K14" s="6">
        <v>0.94340290000000004</v>
      </c>
      <c r="L14" s="6">
        <v>1.9256742</v>
      </c>
      <c r="S14" s="5" t="s">
        <v>57</v>
      </c>
      <c r="T14">
        <v>29544</v>
      </c>
      <c r="U14">
        <v>55090</v>
      </c>
      <c r="V14" s="6">
        <v>0.5362860773280087</v>
      </c>
      <c r="W14">
        <f>GETPIVOTDATA("Sum of dose1",$S$13,"flag1","BHP")+GETPIVOTDATA("Sum of dose1",$S$13,"flag1","BHP/HighPri")</f>
        <v>92516</v>
      </c>
      <c r="X14">
        <f>GETPIVOTDATA("Sum of pop",$S$13,"flag1","BHP")+GETPIVOTDATA("Sum of pop",$S$13,"flag1","BHP/HighPri")</f>
        <v>177665</v>
      </c>
      <c r="Y14" s="1">
        <f>W14/X14</f>
        <v>0.52073283989530861</v>
      </c>
    </row>
    <row r="15" spans="1:32" x14ac:dyDescent="0.35">
      <c r="A15" s="5" t="s">
        <v>91</v>
      </c>
      <c r="B15" s="6">
        <v>0.129326</v>
      </c>
      <c r="C15" s="6">
        <v>0.75798719999999997</v>
      </c>
      <c r="D15" s="6">
        <v>0.89496969999999998</v>
      </c>
      <c r="E15" s="6">
        <v>1.7822828999999998</v>
      </c>
      <c r="I15" s="5" t="s">
        <v>321</v>
      </c>
      <c r="J15" s="6">
        <v>1</v>
      </c>
      <c r="K15" s="6">
        <v>0.94074369999999996</v>
      </c>
      <c r="L15" s="6">
        <v>1.9407437000000001</v>
      </c>
      <c r="S15" s="5" t="s">
        <v>70</v>
      </c>
      <c r="T15">
        <v>62972</v>
      </c>
      <c r="U15">
        <v>122575</v>
      </c>
      <c r="V15" s="6">
        <v>0.51374260656740767</v>
      </c>
      <c r="Y15" s="1"/>
    </row>
    <row r="16" spans="1:32" x14ac:dyDescent="0.35">
      <c r="A16" s="5" t="s">
        <v>164</v>
      </c>
      <c r="B16" s="6">
        <v>2.9011800000000001E-2</v>
      </c>
      <c r="C16" s="6">
        <v>0.62339699999999998</v>
      </c>
      <c r="D16" s="6">
        <v>0.89156630000000003</v>
      </c>
      <c r="E16" s="6">
        <v>1.5439750999999999</v>
      </c>
      <c r="I16" s="5" t="s">
        <v>158</v>
      </c>
      <c r="J16" s="6">
        <v>0.89143740000000005</v>
      </c>
      <c r="K16" s="6">
        <v>0.93761550000000005</v>
      </c>
      <c r="L16" s="6">
        <v>1.8290529000000002</v>
      </c>
      <c r="S16" s="5" t="s">
        <v>68</v>
      </c>
      <c r="T16">
        <v>82907</v>
      </c>
      <c r="U16">
        <v>147819</v>
      </c>
      <c r="V16" s="6">
        <v>0.56086835927722423</v>
      </c>
      <c r="W16">
        <f>GETPIVOTDATA("Sum of dose1",$S$13,"flag1","HighPri")+GETPIVOTDATA("Sum of dose1",$S$13,"flag1","BHP/HighPri")</f>
        <v>145879</v>
      </c>
      <c r="X16">
        <f>GETPIVOTDATA("Sum of pop",$S$13,"flag1","HighPri")+GETPIVOTDATA("Sum of pop",$S$13,"flag1","BHP/HighPri")</f>
        <v>270394</v>
      </c>
      <c r="Y16" s="1">
        <f>W16/X16</f>
        <v>0.53950531446703698</v>
      </c>
    </row>
    <row r="17" spans="1:28" x14ac:dyDescent="0.35">
      <c r="A17" s="5" t="s">
        <v>156</v>
      </c>
      <c r="B17" s="6">
        <v>4.44178E-2</v>
      </c>
      <c r="C17" s="6">
        <v>0.67912779999999995</v>
      </c>
      <c r="D17" s="6">
        <v>0.88644840000000003</v>
      </c>
      <c r="E17" s="6">
        <v>1.6099939999999999</v>
      </c>
      <c r="I17" s="5" t="s">
        <v>160</v>
      </c>
      <c r="J17" s="6">
        <v>0.90985240000000001</v>
      </c>
      <c r="K17" s="6">
        <v>0.93710550000000004</v>
      </c>
      <c r="L17" s="6">
        <v>1.8469579</v>
      </c>
      <c r="S17" s="5" t="s">
        <v>41</v>
      </c>
      <c r="T17">
        <v>496646</v>
      </c>
      <c r="U17">
        <v>841086</v>
      </c>
      <c r="V17" s="6">
        <v>0.59048182944431371</v>
      </c>
      <c r="Y17" s="1"/>
    </row>
    <row r="18" spans="1:28" x14ac:dyDescent="0.35">
      <c r="A18" s="5" t="s">
        <v>162</v>
      </c>
      <c r="B18" s="6">
        <v>3.4823E-2</v>
      </c>
      <c r="C18" s="6">
        <v>0.58900839999999999</v>
      </c>
      <c r="D18" s="6">
        <v>0.88326300000000002</v>
      </c>
      <c r="E18" s="6">
        <v>1.5070944000000002</v>
      </c>
      <c r="I18" s="5" t="s">
        <v>325</v>
      </c>
      <c r="J18" s="6">
        <v>1.002084</v>
      </c>
      <c r="K18" s="6">
        <v>0.93653679999999995</v>
      </c>
      <c r="L18" s="6">
        <v>1.9386207999999998</v>
      </c>
      <c r="S18" s="5" t="s">
        <v>583</v>
      </c>
      <c r="T18">
        <v>672069</v>
      </c>
      <c r="U18">
        <v>1166570</v>
      </c>
      <c r="V18" s="6">
        <v>0.57610687742698685</v>
      </c>
    </row>
    <row r="19" spans="1:28" x14ac:dyDescent="0.35">
      <c r="A19" s="5" t="s">
        <v>394</v>
      </c>
      <c r="B19" s="6">
        <v>1.55E-2</v>
      </c>
      <c r="C19" s="6">
        <v>0.43777359999999998</v>
      </c>
      <c r="D19" s="6">
        <v>0.87718099999999999</v>
      </c>
      <c r="E19" s="6">
        <v>1.3304545999999999</v>
      </c>
      <c r="I19" s="5" t="s">
        <v>323</v>
      </c>
      <c r="J19" s="6">
        <v>1</v>
      </c>
      <c r="K19" s="6">
        <v>0.93261210000000005</v>
      </c>
      <c r="L19" s="6">
        <v>1.9326121000000001</v>
      </c>
    </row>
    <row r="20" spans="1:28" x14ac:dyDescent="0.35">
      <c r="A20" s="5" t="s">
        <v>242</v>
      </c>
      <c r="B20" s="6">
        <v>1.2969899999999999E-2</v>
      </c>
      <c r="C20" s="6">
        <v>0.54779270000000002</v>
      </c>
      <c r="D20" s="6">
        <v>0.87355819999999995</v>
      </c>
      <c r="E20" s="6">
        <v>1.4343208000000001</v>
      </c>
      <c r="I20" s="5" t="s">
        <v>388</v>
      </c>
      <c r="J20" s="6">
        <v>1</v>
      </c>
      <c r="K20" s="6">
        <v>0.93124779999999996</v>
      </c>
      <c r="L20" s="6">
        <v>1.9312478</v>
      </c>
      <c r="S20" s="4" t="s">
        <v>700</v>
      </c>
      <c r="T20" t="s">
        <v>28</v>
      </c>
    </row>
    <row r="21" spans="1:28" x14ac:dyDescent="0.35">
      <c r="A21" s="5" t="s">
        <v>299</v>
      </c>
      <c r="B21" s="6">
        <v>6.1514199999999998E-2</v>
      </c>
      <c r="C21" s="6">
        <v>0.59959640000000003</v>
      </c>
      <c r="D21" s="6">
        <v>0.85979729999999999</v>
      </c>
      <c r="E21" s="6">
        <v>1.5209079000000001</v>
      </c>
      <c r="I21" s="5" t="s">
        <v>299</v>
      </c>
      <c r="J21" s="6">
        <v>0.99657180000000001</v>
      </c>
      <c r="K21" s="6">
        <v>0.93047400000000002</v>
      </c>
      <c r="L21" s="6">
        <v>1.9270458000000001</v>
      </c>
    </row>
    <row r="22" spans="1:28" x14ac:dyDescent="0.35">
      <c r="A22" s="5" t="s">
        <v>292</v>
      </c>
      <c r="B22" s="6">
        <v>1.7325900000000002E-2</v>
      </c>
      <c r="C22" s="6">
        <v>0.49061660000000001</v>
      </c>
      <c r="D22" s="6">
        <v>0.85796130000000004</v>
      </c>
      <c r="E22" s="6">
        <v>1.3659037999999999</v>
      </c>
      <c r="I22" s="5" t="s">
        <v>394</v>
      </c>
      <c r="J22" s="6">
        <v>1</v>
      </c>
      <c r="K22" s="6">
        <v>0.92536529999999995</v>
      </c>
      <c r="L22" s="6">
        <v>1.9253652999999999</v>
      </c>
      <c r="S22" s="4" t="s">
        <v>580</v>
      </c>
      <c r="T22" t="s">
        <v>706</v>
      </c>
      <c r="U22" t="s">
        <v>695</v>
      </c>
      <c r="V22" t="s">
        <v>707</v>
      </c>
    </row>
    <row r="23" spans="1:28" x14ac:dyDescent="0.35">
      <c r="A23" s="5" t="s">
        <v>241</v>
      </c>
      <c r="B23" s="6">
        <v>1.85185E-2</v>
      </c>
      <c r="C23" s="6">
        <v>0.48065390000000002</v>
      </c>
      <c r="D23" s="6">
        <v>0.85696280000000002</v>
      </c>
      <c r="E23" s="6">
        <v>1.3561352</v>
      </c>
      <c r="I23" s="5" t="s">
        <v>389</v>
      </c>
      <c r="J23" s="6">
        <v>0.99035850000000003</v>
      </c>
      <c r="K23" s="6">
        <v>0.92423639999999996</v>
      </c>
      <c r="L23" s="6">
        <v>1.9145949</v>
      </c>
      <c r="S23" s="5" t="s">
        <v>57</v>
      </c>
      <c r="T23">
        <v>41584</v>
      </c>
      <c r="U23">
        <v>50372</v>
      </c>
      <c r="V23" s="6">
        <v>0.82553799730008737</v>
      </c>
      <c r="W23">
        <f>GETPIVOTDATA("Sum of dose1",$S$22,"flag1","BHP")+GETPIVOTDATA("Sum of dose1",$S$22,"flag1","BHP/HighPri")</f>
        <v>138754</v>
      </c>
      <c r="X23">
        <f>GETPIVOTDATA("Sum of pop",$S$22,"flag1","BHP")+GETPIVOTDATA("Sum of pop",$S$22,"flag1","BHP/HighPri")</f>
        <v>163034</v>
      </c>
      <c r="Y23" s="1">
        <f>W23/X23</f>
        <v>0.85107400910239583</v>
      </c>
    </row>
    <row r="24" spans="1:28" x14ac:dyDescent="0.35">
      <c r="A24" s="5" t="s">
        <v>60</v>
      </c>
      <c r="B24" s="6">
        <v>0.1010702</v>
      </c>
      <c r="C24" s="6">
        <v>0.51255709999999999</v>
      </c>
      <c r="D24" s="6">
        <v>0.85278279999999995</v>
      </c>
      <c r="E24" s="6">
        <v>1.4664101</v>
      </c>
      <c r="I24" s="5" t="s">
        <v>298</v>
      </c>
      <c r="J24" s="6">
        <v>0.98401839999999996</v>
      </c>
      <c r="K24" s="6">
        <v>0.92327199999999998</v>
      </c>
      <c r="L24" s="6">
        <v>1.9072903999999999</v>
      </c>
      <c r="S24" s="5" t="s">
        <v>70</v>
      </c>
      <c r="T24">
        <v>97170</v>
      </c>
      <c r="U24">
        <v>112662</v>
      </c>
      <c r="V24" s="6">
        <v>0.862491345795388</v>
      </c>
      <c r="Y24" s="1"/>
    </row>
    <row r="25" spans="1:28" x14ac:dyDescent="0.35">
      <c r="A25" s="5" t="s">
        <v>298</v>
      </c>
      <c r="B25" s="6">
        <v>2.77045E-2</v>
      </c>
      <c r="C25" s="6">
        <v>0.51842160000000004</v>
      </c>
      <c r="D25" s="6">
        <v>0.84555880000000005</v>
      </c>
      <c r="E25" s="6">
        <v>1.3916849</v>
      </c>
      <c r="I25" s="5" t="s">
        <v>238</v>
      </c>
      <c r="J25" s="6">
        <v>0.98460510000000001</v>
      </c>
      <c r="K25" s="6">
        <v>0.91951139999999998</v>
      </c>
      <c r="L25" s="6">
        <v>1.9041165</v>
      </c>
      <c r="S25" s="5" t="s">
        <v>68</v>
      </c>
      <c r="T25">
        <v>124302</v>
      </c>
      <c r="U25">
        <v>143917</v>
      </c>
      <c r="V25" s="6">
        <v>0.86370616396951017</v>
      </c>
      <c r="W25">
        <f>GETPIVOTDATA("Sum of dose1",$S$22,"flag1","BHP/HighPri")+GETPIVOTDATA("Sum of dose1",$S$22,"flag1","HighPri")</f>
        <v>221472</v>
      </c>
      <c r="X25">
        <f>GETPIVOTDATA("Sum of pop",$S$22,"flag1","BHP/HighPri")+GETPIVOTDATA("Sum of pop",$S$22,"flag1","HighPri")</f>
        <v>256579</v>
      </c>
      <c r="Y25" s="1">
        <f>W25/X25</f>
        <v>0.86317274601584693</v>
      </c>
    </row>
    <row r="26" spans="1:28" x14ac:dyDescent="0.35">
      <c r="A26" s="5" t="s">
        <v>389</v>
      </c>
      <c r="B26" s="6">
        <v>8.0586000000000008E-3</v>
      </c>
      <c r="C26" s="6">
        <v>0.4676498</v>
      </c>
      <c r="D26" s="6">
        <v>0.84085149999999997</v>
      </c>
      <c r="E26" s="6">
        <v>1.3165599000000001</v>
      </c>
      <c r="I26" s="5" t="s">
        <v>69</v>
      </c>
      <c r="J26" s="6">
        <v>0.93979069999999998</v>
      </c>
      <c r="K26" s="6">
        <v>0.91835149999999999</v>
      </c>
      <c r="L26" s="6">
        <v>1.8581422000000001</v>
      </c>
      <c r="S26" s="5" t="s">
        <v>41</v>
      </c>
      <c r="T26">
        <v>630519</v>
      </c>
      <c r="U26">
        <v>760008</v>
      </c>
      <c r="V26" s="6">
        <v>0.82962153029968111</v>
      </c>
    </row>
    <row r="27" spans="1:28" x14ac:dyDescent="0.35">
      <c r="A27" s="5" t="s">
        <v>323</v>
      </c>
      <c r="B27" s="6">
        <v>2.41449E-2</v>
      </c>
      <c r="C27" s="6">
        <v>0.48623309999999997</v>
      </c>
      <c r="D27" s="6">
        <v>0.83969470000000002</v>
      </c>
      <c r="E27" s="6">
        <v>1.3500727000000001</v>
      </c>
      <c r="I27" s="5" t="s">
        <v>244</v>
      </c>
      <c r="J27" s="6">
        <v>0.98444609999999999</v>
      </c>
      <c r="K27" s="6">
        <v>0.91515480000000005</v>
      </c>
      <c r="L27" s="6">
        <v>1.8996009</v>
      </c>
      <c r="S27" s="5" t="s">
        <v>583</v>
      </c>
      <c r="T27">
        <v>893575</v>
      </c>
      <c r="U27">
        <v>1066959</v>
      </c>
      <c r="V27" s="6">
        <v>0.83749703596857983</v>
      </c>
    </row>
    <row r="28" spans="1:28" x14ac:dyDescent="0.35">
      <c r="A28" s="5" t="s">
        <v>240</v>
      </c>
      <c r="B28" s="6">
        <v>9.0983999999999995E-3</v>
      </c>
      <c r="C28" s="6">
        <v>0.46727419999999997</v>
      </c>
      <c r="D28" s="6">
        <v>0.83771110000000004</v>
      </c>
      <c r="E28" s="6">
        <v>1.3140837000000001</v>
      </c>
      <c r="I28" s="5" t="s">
        <v>393</v>
      </c>
      <c r="J28" s="6">
        <v>1</v>
      </c>
      <c r="K28" s="6">
        <v>0.91329689999999997</v>
      </c>
      <c r="L28" s="6">
        <v>1.9132969</v>
      </c>
    </row>
    <row r="29" spans="1:28" x14ac:dyDescent="0.35">
      <c r="A29" s="5" t="s">
        <v>238</v>
      </c>
      <c r="B29" s="6">
        <v>1.6755800000000001E-2</v>
      </c>
      <c r="C29" s="6">
        <v>0.51627049999999997</v>
      </c>
      <c r="D29" s="6">
        <v>0.83724790000000004</v>
      </c>
      <c r="E29" s="6">
        <v>1.3702741999999999</v>
      </c>
      <c r="I29" s="5" t="s">
        <v>236</v>
      </c>
      <c r="J29" s="6">
        <v>1</v>
      </c>
      <c r="K29" s="6">
        <v>0.89927760000000001</v>
      </c>
      <c r="L29" s="6">
        <v>1.8992776</v>
      </c>
    </row>
    <row r="30" spans="1:28" x14ac:dyDescent="0.35">
      <c r="A30" s="5" t="s">
        <v>59</v>
      </c>
      <c r="B30" s="6">
        <v>0.1185015</v>
      </c>
      <c r="C30" s="6">
        <v>0.57950820000000003</v>
      </c>
      <c r="D30" s="6">
        <v>0.83658739999999998</v>
      </c>
      <c r="E30" s="6">
        <v>1.5345971</v>
      </c>
      <c r="I30" s="5" t="s">
        <v>204</v>
      </c>
      <c r="J30" s="6">
        <v>1</v>
      </c>
      <c r="K30" s="6">
        <v>0.89872589999999997</v>
      </c>
      <c r="L30" s="6">
        <v>1.8987259000000001</v>
      </c>
    </row>
    <row r="31" spans="1:28" x14ac:dyDescent="0.35">
      <c r="A31" s="5" t="s">
        <v>324</v>
      </c>
      <c r="B31" s="6">
        <v>1.6260199999999999E-2</v>
      </c>
      <c r="C31" s="6">
        <v>0.47090199999999999</v>
      </c>
      <c r="D31" s="6">
        <v>0.83518409999999998</v>
      </c>
      <c r="E31" s="6">
        <v>1.3223463</v>
      </c>
      <c r="I31" s="5" t="s">
        <v>245</v>
      </c>
      <c r="J31" s="6">
        <v>1</v>
      </c>
      <c r="K31" s="6">
        <v>0.89468689999999995</v>
      </c>
      <c r="L31" s="6">
        <v>1.8946869</v>
      </c>
      <c r="S31" s="4" t="s">
        <v>700</v>
      </c>
      <c r="T31" t="s">
        <v>704</v>
      </c>
      <c r="AA31" s="4" t="s">
        <v>700</v>
      </c>
      <c r="AB31" t="s">
        <v>704</v>
      </c>
    </row>
    <row r="32" spans="1:28" x14ac:dyDescent="0.35">
      <c r="A32" s="5" t="s">
        <v>244</v>
      </c>
      <c r="B32" s="6">
        <v>1.3130299999999999E-2</v>
      </c>
      <c r="C32" s="6">
        <v>0.53152849999999996</v>
      </c>
      <c r="D32" s="6">
        <v>0.83208669999999996</v>
      </c>
      <c r="E32" s="6">
        <v>1.3767455</v>
      </c>
      <c r="I32" s="5" t="s">
        <v>242</v>
      </c>
      <c r="J32" s="6">
        <v>1</v>
      </c>
      <c r="K32" s="6">
        <v>0.89218520000000001</v>
      </c>
      <c r="L32" s="6">
        <v>1.8921852000000001</v>
      </c>
    </row>
    <row r="33" spans="1:30" x14ac:dyDescent="0.35">
      <c r="A33" s="5" t="s">
        <v>294</v>
      </c>
      <c r="B33" s="6">
        <v>3.59043E-2</v>
      </c>
      <c r="C33" s="6">
        <v>0.50502259999999999</v>
      </c>
      <c r="D33" s="6">
        <v>0.82924140000000002</v>
      </c>
      <c r="E33" s="6">
        <v>1.3701683</v>
      </c>
      <c r="I33" s="5" t="s">
        <v>164</v>
      </c>
      <c r="J33" s="6">
        <v>0.91338810000000004</v>
      </c>
      <c r="K33" s="6">
        <v>0.87267680000000003</v>
      </c>
      <c r="L33" s="6">
        <v>1.7860649</v>
      </c>
      <c r="S33" s="4" t="s">
        <v>580</v>
      </c>
      <c r="T33" t="s">
        <v>706</v>
      </c>
      <c r="U33" t="s">
        <v>695</v>
      </c>
      <c r="V33" t="s">
        <v>707</v>
      </c>
      <c r="AA33" s="4" t="s">
        <v>580</v>
      </c>
      <c r="AB33" t="s">
        <v>706</v>
      </c>
      <c r="AC33" t="s">
        <v>695</v>
      </c>
      <c r="AD33" t="s">
        <v>707</v>
      </c>
    </row>
    <row r="34" spans="1:30" x14ac:dyDescent="0.35">
      <c r="A34" s="5" t="s">
        <v>388</v>
      </c>
      <c r="B34" s="6">
        <v>6.6556000000000002E-3</v>
      </c>
      <c r="C34" s="6">
        <v>0.54863390000000001</v>
      </c>
      <c r="D34" s="6">
        <v>0.82346370000000002</v>
      </c>
      <c r="E34" s="6">
        <v>1.3787532</v>
      </c>
      <c r="I34" s="5" t="s">
        <v>159</v>
      </c>
      <c r="J34" s="6">
        <v>0.91101659999999995</v>
      </c>
      <c r="K34" s="6">
        <v>0.86612929999999999</v>
      </c>
      <c r="L34" s="6">
        <v>1.7771458999999998</v>
      </c>
      <c r="S34" s="5" t="s">
        <v>57</v>
      </c>
      <c r="T34">
        <v>519113</v>
      </c>
      <c r="U34">
        <v>556831</v>
      </c>
      <c r="V34" s="6">
        <v>0.93226311035125564</v>
      </c>
      <c r="W34">
        <f>GETPIVOTDATA("Sum of dose1",$S$33,"flag1","BHP")+GETPIVOTDATA("Sum of dose1",$S$33,"flag1","BHP/HighPri")</f>
        <v>1589470</v>
      </c>
      <c r="X34">
        <f>GETPIVOTDATA("Sum of pop",$S$33,"flag1","BHP")+GETPIVOTDATA("Sum of pop",$S$33,"flag1","BHP/HighPri")</f>
        <v>1628816</v>
      </c>
      <c r="Y34" s="9">
        <f>W34/X34</f>
        <v>0.97584380310605989</v>
      </c>
      <c r="Z34" s="1"/>
      <c r="AA34" s="5" t="s">
        <v>57</v>
      </c>
      <c r="AB34">
        <v>519113</v>
      </c>
      <c r="AC34">
        <v>556831</v>
      </c>
      <c r="AD34" s="6">
        <v>0.93226311035125564</v>
      </c>
    </row>
    <row r="35" spans="1:30" x14ac:dyDescent="0.35">
      <c r="A35" s="5" t="s">
        <v>69</v>
      </c>
      <c r="B35" s="6">
        <v>0.1039621</v>
      </c>
      <c r="C35" s="6">
        <v>0.56111719999999998</v>
      </c>
      <c r="D35" s="6">
        <v>0.82306610000000002</v>
      </c>
      <c r="E35" s="6">
        <v>1.4881454000000001</v>
      </c>
      <c r="I35" s="5" t="s">
        <v>162</v>
      </c>
      <c r="J35" s="6">
        <v>0.87706360000000005</v>
      </c>
      <c r="K35" s="6">
        <v>0.82863180000000003</v>
      </c>
      <c r="L35" s="6">
        <v>1.7056954000000002</v>
      </c>
      <c r="S35" s="5" t="s">
        <v>70</v>
      </c>
      <c r="T35">
        <v>1070357</v>
      </c>
      <c r="U35">
        <v>1071985</v>
      </c>
      <c r="V35" s="6">
        <v>0.99848132203342399</v>
      </c>
      <c r="Y35" s="9"/>
      <c r="Z35" s="1"/>
      <c r="AA35" s="5" t="s">
        <v>70</v>
      </c>
      <c r="AB35">
        <v>1070357</v>
      </c>
      <c r="AC35">
        <v>1071985</v>
      </c>
      <c r="AD35" s="6">
        <v>0.99848132203342399</v>
      </c>
    </row>
    <row r="36" spans="1:30" x14ac:dyDescent="0.35">
      <c r="A36" s="5" t="s">
        <v>63</v>
      </c>
      <c r="B36" s="6">
        <v>9.257E-2</v>
      </c>
      <c r="C36" s="6">
        <v>0.4795587</v>
      </c>
      <c r="D36" s="6">
        <v>0.82280430000000004</v>
      </c>
      <c r="E36" s="6">
        <v>1.394933</v>
      </c>
      <c r="I36" s="5" t="s">
        <v>583</v>
      </c>
      <c r="J36">
        <v>29.193752100000001</v>
      </c>
      <c r="K36">
        <v>27.735775099999998</v>
      </c>
      <c r="L36">
        <v>56.92952720000001</v>
      </c>
      <c r="S36" s="5" t="s">
        <v>68</v>
      </c>
      <c r="T36">
        <v>1400964</v>
      </c>
      <c r="U36">
        <v>1474442</v>
      </c>
      <c r="V36" s="6">
        <v>0.95016555415540249</v>
      </c>
      <c r="W36">
        <f>GETPIVOTDATA("Sum of dose1",$S$33,"flag1","HighPri")+GETPIVOTDATA("Sum of dose1",$S$33,"flag1","BHP/HighPri")</f>
        <v>2471321</v>
      </c>
      <c r="X36">
        <f>GETPIVOTDATA("Sum of pop",$S$33,"flag1","HighPri")+GETPIVOTDATA("Sum of pop",$S$33,"flag1","BHP/HighPri")</f>
        <v>2546427</v>
      </c>
      <c r="Y36" s="9">
        <f>W36/X36</f>
        <v>0.97050533944228523</v>
      </c>
      <c r="Z36" s="1"/>
      <c r="AA36" s="5" t="s">
        <v>68</v>
      </c>
      <c r="AB36">
        <v>1400964</v>
      </c>
      <c r="AC36">
        <v>1474442</v>
      </c>
      <c r="AD36" s="6">
        <v>0.95016555415540249</v>
      </c>
    </row>
    <row r="37" spans="1:30" x14ac:dyDescent="0.35">
      <c r="A37" s="5" t="s">
        <v>372</v>
      </c>
      <c r="B37" s="6">
        <v>1.22951E-2</v>
      </c>
      <c r="C37" s="6">
        <v>0.40121210000000002</v>
      </c>
      <c r="D37" s="6">
        <v>0.81573770000000001</v>
      </c>
      <c r="E37" s="6">
        <v>1.2292449000000001</v>
      </c>
      <c r="S37" s="5" t="s">
        <v>41</v>
      </c>
      <c r="T37">
        <v>7814604</v>
      </c>
      <c r="U37">
        <v>8778003</v>
      </c>
      <c r="V37" s="6">
        <v>0.89024849957330843</v>
      </c>
      <c r="Y37" s="13"/>
      <c r="AA37" s="5" t="s">
        <v>41</v>
      </c>
      <c r="AB37">
        <v>7814604</v>
      </c>
      <c r="AC37">
        <v>8778003</v>
      </c>
      <c r="AD37" s="6">
        <v>0.89024849957330843</v>
      </c>
    </row>
    <row r="38" spans="1:30" x14ac:dyDescent="0.35">
      <c r="A38" s="5" t="s">
        <v>321</v>
      </c>
      <c r="B38" s="6">
        <v>1.25647E-2</v>
      </c>
      <c r="C38" s="6">
        <v>0.40291969999999999</v>
      </c>
      <c r="D38" s="6">
        <v>0.81331810000000004</v>
      </c>
      <c r="E38" s="6">
        <v>1.2288025</v>
      </c>
      <c r="S38" s="5" t="s">
        <v>583</v>
      </c>
      <c r="T38">
        <v>10805038</v>
      </c>
      <c r="U38">
        <v>11881261</v>
      </c>
      <c r="V38" s="6">
        <v>0.90941845314230529</v>
      </c>
      <c r="Y38" s="13"/>
      <c r="AA38" s="5" t="s">
        <v>583</v>
      </c>
      <c r="AB38">
        <v>10805038</v>
      </c>
      <c r="AC38">
        <v>11881261</v>
      </c>
      <c r="AD38" s="6">
        <v>0.90941845314230529</v>
      </c>
    </row>
    <row r="39" spans="1:30" x14ac:dyDescent="0.35">
      <c r="A39" s="5" t="s">
        <v>317</v>
      </c>
      <c r="B39" s="6">
        <v>3.98045E-2</v>
      </c>
      <c r="C39" s="6">
        <v>0.51510789999999995</v>
      </c>
      <c r="D39" s="6">
        <v>0.80402929999999995</v>
      </c>
      <c r="E39" s="6">
        <v>1.3589416999999999</v>
      </c>
      <c r="Y39" s="13"/>
    </row>
    <row r="40" spans="1:30" x14ac:dyDescent="0.35">
      <c r="A40" s="5" t="s">
        <v>374</v>
      </c>
      <c r="B40" s="6">
        <v>9.0739E-2</v>
      </c>
      <c r="C40" s="6">
        <v>0.49201600000000001</v>
      </c>
      <c r="D40" s="6">
        <v>0.79238370000000002</v>
      </c>
      <c r="E40" s="6">
        <v>1.3751386999999999</v>
      </c>
      <c r="Y40" s="13"/>
    </row>
    <row r="41" spans="1:30" x14ac:dyDescent="0.35">
      <c r="A41" s="5" t="s">
        <v>393</v>
      </c>
      <c r="B41" s="6">
        <v>4.8488999999999997E-3</v>
      </c>
      <c r="C41" s="6">
        <v>0.4043833</v>
      </c>
      <c r="D41" s="6">
        <v>0.79104479999999999</v>
      </c>
      <c r="E41" s="6">
        <v>1.200277</v>
      </c>
      <c r="S41" s="4" t="s">
        <v>700</v>
      </c>
      <c r="T41" t="s">
        <v>703</v>
      </c>
      <c r="Y41" s="13"/>
    </row>
    <row r="42" spans="1:30" x14ac:dyDescent="0.35">
      <c r="A42" s="5" t="s">
        <v>297</v>
      </c>
      <c r="B42" s="6">
        <v>1.24352E-2</v>
      </c>
      <c r="C42" s="6">
        <v>0.46517629999999999</v>
      </c>
      <c r="D42" s="6">
        <v>0.79094699999999996</v>
      </c>
      <c r="E42" s="6">
        <v>1.2685584999999999</v>
      </c>
      <c r="Y42" s="13"/>
    </row>
    <row r="43" spans="1:30" x14ac:dyDescent="0.35">
      <c r="A43" s="5" t="s">
        <v>346</v>
      </c>
      <c r="B43" s="6">
        <v>8.4679699999999997E-2</v>
      </c>
      <c r="C43" s="6">
        <v>0.47311829999999999</v>
      </c>
      <c r="D43" s="6">
        <v>0.79076089999999999</v>
      </c>
      <c r="E43" s="6">
        <v>1.3485589</v>
      </c>
      <c r="S43" s="4" t="s">
        <v>580</v>
      </c>
      <c r="T43" t="s">
        <v>706</v>
      </c>
      <c r="U43" t="s">
        <v>695</v>
      </c>
      <c r="V43" t="s">
        <v>707</v>
      </c>
      <c r="Y43" s="13"/>
    </row>
    <row r="44" spans="1:30" x14ac:dyDescent="0.35">
      <c r="A44" s="5" t="s">
        <v>204</v>
      </c>
      <c r="B44" s="6">
        <v>5.7591999999999999E-3</v>
      </c>
      <c r="C44" s="6">
        <v>0.40477610000000003</v>
      </c>
      <c r="D44" s="6">
        <v>0.79074250000000001</v>
      </c>
      <c r="E44" s="6">
        <v>1.2012778000000002</v>
      </c>
      <c r="S44" s="5" t="s">
        <v>57</v>
      </c>
      <c r="T44">
        <v>382179</v>
      </c>
      <c r="U44">
        <v>410087</v>
      </c>
      <c r="V44" s="6">
        <v>0.93194614801249487</v>
      </c>
      <c r="W44">
        <f>GETPIVOTDATA("Sum of dose1",$S$43,"flag1","BHP")+GETPIVOTDATA("Sum of dose1",$S$43,"flag1","BHP/HighPri")</f>
        <v>1203138</v>
      </c>
      <c r="X44">
        <f>GETPIVOTDATA("Sum of pop",$S$43,"flag1","BHP")+GETPIVOTDATA("Sum of pop",$S$43,"flag1","BHP/HighPri")</f>
        <v>1212313</v>
      </c>
      <c r="Y44" s="9">
        <f>W44/X44</f>
        <v>0.99243182247488893</v>
      </c>
    </row>
    <row r="45" spans="1:30" x14ac:dyDescent="0.35">
      <c r="A45" s="5" t="s">
        <v>327</v>
      </c>
      <c r="B45" s="6">
        <v>9.4272099999999998E-2</v>
      </c>
      <c r="C45" s="6">
        <v>0.53006989999999998</v>
      </c>
      <c r="D45" s="6">
        <v>0.78790139999999997</v>
      </c>
      <c r="E45" s="6">
        <v>1.4122433999999999</v>
      </c>
      <c r="S45" s="5" t="s">
        <v>70</v>
      </c>
      <c r="T45">
        <v>820959</v>
      </c>
      <c r="U45">
        <v>802226</v>
      </c>
      <c r="V45" s="6">
        <v>1.0233512750770979</v>
      </c>
      <c r="Y45" s="9"/>
    </row>
    <row r="46" spans="1:30" x14ac:dyDescent="0.35">
      <c r="A46" s="5" t="s">
        <v>326</v>
      </c>
      <c r="B46" s="6">
        <v>4.4684099999999997E-2</v>
      </c>
      <c r="C46" s="6">
        <v>0.4852283</v>
      </c>
      <c r="D46" s="6">
        <v>0.78616350000000002</v>
      </c>
      <c r="E46" s="6">
        <v>1.3160759</v>
      </c>
      <c r="S46" s="5" t="s">
        <v>68</v>
      </c>
      <c r="T46">
        <v>1010079</v>
      </c>
      <c r="U46">
        <v>1048824</v>
      </c>
      <c r="V46" s="6">
        <v>0.96305862566074008</v>
      </c>
      <c r="W46">
        <f>GETPIVOTDATA("Sum of dose1",$S$43,"flag1","HighPri")+GETPIVOTDATA("Sum of dose1",$S$43,"flag1","BHP/HighPri")</f>
        <v>1831038</v>
      </c>
      <c r="X46">
        <f>GETPIVOTDATA("Sum of pop",$S$43,"flag1","HighPri")+GETPIVOTDATA("Sum of pop",$S$43,"flag1","BHP/HighPri")</f>
        <v>1851050</v>
      </c>
      <c r="Y46" s="9">
        <f>W46/X46</f>
        <v>0.98918883876718622</v>
      </c>
    </row>
    <row r="47" spans="1:30" x14ac:dyDescent="0.35">
      <c r="A47" s="5" t="s">
        <v>373</v>
      </c>
      <c r="B47" s="6">
        <v>2.7639299999999999E-2</v>
      </c>
      <c r="C47" s="6">
        <v>0.3763591</v>
      </c>
      <c r="D47" s="6">
        <v>0.77378049999999998</v>
      </c>
      <c r="E47" s="6">
        <v>1.1777788999999999</v>
      </c>
      <c r="S47" s="5" t="s">
        <v>41</v>
      </c>
      <c r="T47">
        <v>5312092</v>
      </c>
      <c r="U47">
        <v>6069588</v>
      </c>
      <c r="V47" s="6">
        <v>0.87519811888385179</v>
      </c>
      <c r="Y47" s="13"/>
    </row>
    <row r="48" spans="1:30" x14ac:dyDescent="0.35">
      <c r="A48" s="5" t="s">
        <v>344</v>
      </c>
      <c r="B48" s="6">
        <v>4.4720500000000003E-2</v>
      </c>
      <c r="C48" s="6">
        <v>0.57549079999999997</v>
      </c>
      <c r="D48" s="6">
        <v>0.76965269999999997</v>
      </c>
      <c r="E48" s="6">
        <v>1.389864</v>
      </c>
      <c r="S48" s="5" t="s">
        <v>583</v>
      </c>
      <c r="T48">
        <v>7525309</v>
      </c>
      <c r="U48">
        <v>8330725</v>
      </c>
      <c r="V48" s="6">
        <v>0.90331981910337933</v>
      </c>
      <c r="Y48" s="13"/>
    </row>
    <row r="49" spans="1:25" x14ac:dyDescent="0.35">
      <c r="A49" s="5" t="s">
        <v>56</v>
      </c>
      <c r="B49" s="6">
        <v>0.1152941</v>
      </c>
      <c r="C49" s="6">
        <v>0.4947626</v>
      </c>
      <c r="D49" s="6">
        <v>0.76606059999999998</v>
      </c>
      <c r="E49" s="6">
        <v>1.3761173</v>
      </c>
      <c r="Y49" s="13"/>
    </row>
    <row r="50" spans="1:25" x14ac:dyDescent="0.35">
      <c r="A50" s="5" t="s">
        <v>325</v>
      </c>
      <c r="B50" s="6">
        <v>3.3019E-3</v>
      </c>
      <c r="C50" s="6">
        <v>0.40952379999999999</v>
      </c>
      <c r="D50" s="6">
        <v>0.76304799999999995</v>
      </c>
      <c r="E50" s="6">
        <v>1.1758736999999999</v>
      </c>
      <c r="S50" s="4" t="s">
        <v>700</v>
      </c>
      <c r="T50" t="s">
        <v>32</v>
      </c>
      <c r="Y50" s="13"/>
    </row>
    <row r="51" spans="1:25" x14ac:dyDescent="0.35">
      <c r="A51" s="5" t="s">
        <v>239</v>
      </c>
      <c r="B51" s="6">
        <v>1.14123E-2</v>
      </c>
      <c r="C51" s="6">
        <v>0.44475290000000001</v>
      </c>
      <c r="D51" s="6">
        <v>0.76221810000000001</v>
      </c>
      <c r="E51" s="6">
        <v>1.2183832999999999</v>
      </c>
      <c r="Y51" s="13"/>
    </row>
    <row r="52" spans="1:25" x14ac:dyDescent="0.35">
      <c r="A52" s="5" t="s">
        <v>392</v>
      </c>
      <c r="B52" s="6">
        <v>2.2209199999999998E-2</v>
      </c>
      <c r="C52" s="6">
        <v>0.38035020000000003</v>
      </c>
      <c r="D52" s="6">
        <v>0.76197179999999998</v>
      </c>
      <c r="E52" s="6">
        <v>1.1645311999999999</v>
      </c>
      <c r="S52" s="4" t="s">
        <v>580</v>
      </c>
      <c r="T52" t="s">
        <v>706</v>
      </c>
      <c r="U52" t="s">
        <v>695</v>
      </c>
      <c r="V52" t="s">
        <v>707</v>
      </c>
      <c r="Y52" s="13"/>
    </row>
    <row r="53" spans="1:25" x14ac:dyDescent="0.35">
      <c r="A53" s="5" t="s">
        <v>390</v>
      </c>
      <c r="B53" s="6">
        <v>2.0134200000000001E-2</v>
      </c>
      <c r="C53" s="6">
        <v>0.37323620000000002</v>
      </c>
      <c r="D53" s="6">
        <v>0.75958190000000003</v>
      </c>
      <c r="E53" s="6">
        <v>1.1529522999999999</v>
      </c>
      <c r="S53" s="5" t="s">
        <v>57</v>
      </c>
      <c r="T53">
        <v>136934</v>
      </c>
      <c r="U53">
        <v>146744</v>
      </c>
      <c r="V53" s="6">
        <v>0.9331488851332933</v>
      </c>
      <c r="W53">
        <f>GETPIVOTDATA("Sum of dose1",$S$52,"flag1","BHP")+GETPIVOTDATA("Sum of dose1",$S$52,"flag1","BHP/HighPri")</f>
        <v>386332</v>
      </c>
      <c r="X53">
        <f>GETPIVOTDATA("Sum of pop",$S$52,"flag1","BHP")+GETPIVOTDATA("Sum of pop",$S$52,"flag1","BHP/HighPri")</f>
        <v>416503</v>
      </c>
      <c r="Y53" s="9">
        <f>W53/X53</f>
        <v>0.92756114601815598</v>
      </c>
    </row>
    <row r="54" spans="1:25" x14ac:dyDescent="0.35">
      <c r="A54" s="5" t="s">
        <v>391</v>
      </c>
      <c r="B54" s="6">
        <v>3.3719699999999998E-2</v>
      </c>
      <c r="C54" s="6">
        <v>0.43168079999999998</v>
      </c>
      <c r="D54" s="6">
        <v>0.73493149999999996</v>
      </c>
      <c r="E54" s="6">
        <v>1.200332</v>
      </c>
      <c r="S54" s="5" t="s">
        <v>70</v>
      </c>
      <c r="T54">
        <v>249398</v>
      </c>
      <c r="U54">
        <v>269759</v>
      </c>
      <c r="V54" s="6">
        <v>0.92452151735437926</v>
      </c>
      <c r="Y54" s="9"/>
    </row>
    <row r="55" spans="1:25" x14ac:dyDescent="0.35">
      <c r="A55" s="5" t="s">
        <v>76</v>
      </c>
      <c r="B55" s="6">
        <v>8.9880600000000005E-2</v>
      </c>
      <c r="C55" s="6">
        <v>0.48717949999999999</v>
      </c>
      <c r="D55" s="6">
        <v>0.73393319999999995</v>
      </c>
      <c r="E55" s="6">
        <v>1.3109932999999998</v>
      </c>
      <c r="S55" s="5" t="s">
        <v>68</v>
      </c>
      <c r="T55">
        <v>390885</v>
      </c>
      <c r="U55">
        <v>425618</v>
      </c>
      <c r="V55" s="6">
        <v>0.91839395890211406</v>
      </c>
      <c r="W55">
        <f>GETPIVOTDATA("Sum of dose1",$S$52,"flag1","BHP/HighPri")+GETPIVOTDATA("Sum of dose1",$S$52,"flag1","HighPri")</f>
        <v>640283</v>
      </c>
      <c r="X55">
        <f>GETPIVOTDATA("Sum of pop",$S$52,"flag1","BHP/HighPri")+GETPIVOTDATA("Sum of pop",$S$52,"flag1","HighPri")</f>
        <v>695377</v>
      </c>
      <c r="Y55" s="9">
        <f>W55/X55</f>
        <v>0.92077103499252921</v>
      </c>
    </row>
    <row r="56" spans="1:25" x14ac:dyDescent="0.35">
      <c r="A56" s="5" t="s">
        <v>364</v>
      </c>
      <c r="B56" s="6">
        <v>4.59677E-2</v>
      </c>
      <c r="C56" s="6">
        <v>0.42408380000000001</v>
      </c>
      <c r="D56" s="6">
        <v>0.69496860000000005</v>
      </c>
      <c r="E56" s="6">
        <v>1.1650201</v>
      </c>
      <c r="S56" s="5" t="s">
        <v>41</v>
      </c>
      <c r="T56">
        <v>2502512</v>
      </c>
      <c r="U56">
        <v>2708415</v>
      </c>
      <c r="V56" s="6">
        <v>0.92397656932190964</v>
      </c>
      <c r="Y56" s="13"/>
    </row>
    <row r="57" spans="1:25" x14ac:dyDescent="0.35">
      <c r="A57" s="5" t="s">
        <v>583</v>
      </c>
      <c r="B57">
        <v>1.9994128000000004</v>
      </c>
      <c r="C57">
        <v>25.912737299999993</v>
      </c>
      <c r="D57">
        <v>42.548174100000011</v>
      </c>
      <c r="E57">
        <v>70.460324199999988</v>
      </c>
      <c r="S57" s="5" t="s">
        <v>583</v>
      </c>
      <c r="T57">
        <v>3279729</v>
      </c>
      <c r="U57">
        <v>3550536</v>
      </c>
      <c r="V57" s="6">
        <v>0.92372785404795221</v>
      </c>
    </row>
  </sheetData>
  <pageMargins left="0.7" right="0.7" top="0.75" bottom="0.75" header="0.3" footer="0.3"/>
  <pageSetup orientation="portrait" r:id="rId11"/>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1F80E-ABA5-4E80-81FA-05484C7BEC82}">
  <dimension ref="A2:AI83"/>
  <sheetViews>
    <sheetView topLeftCell="H1" zoomScale="80" zoomScaleNormal="80" workbookViewId="0">
      <selection activeCell="J32" sqref="J32"/>
    </sheetView>
  </sheetViews>
  <sheetFormatPr defaultRowHeight="14.5" x14ac:dyDescent="0.35"/>
  <cols>
    <col min="1" max="1" width="18.36328125" bestFit="1" customWidth="1"/>
    <col min="2" max="2" width="16.1796875" bestFit="1" customWidth="1"/>
    <col min="3" max="4" width="11.453125" bestFit="1" customWidth="1"/>
    <col min="5" max="5" width="11" bestFit="1" customWidth="1"/>
    <col min="6" max="7" width="11.81640625" bestFit="1" customWidth="1"/>
    <col min="8" max="8" width="18.36328125" bestFit="1" customWidth="1"/>
    <col min="9" max="9" width="16.1796875" bestFit="1" customWidth="1"/>
    <col min="10" max="11" width="11.453125" bestFit="1" customWidth="1"/>
    <col min="22" max="22" width="13.54296875" bestFit="1" customWidth="1"/>
    <col min="23" max="23" width="12.54296875" bestFit="1" customWidth="1"/>
    <col min="24" max="24" width="10.7265625" bestFit="1" customWidth="1"/>
    <col min="25" max="25" width="22.7265625" bestFit="1" customWidth="1"/>
    <col min="26" max="26" width="10.453125" bestFit="1" customWidth="1"/>
    <col min="27" max="27" width="12.26953125" bestFit="1" customWidth="1"/>
    <col min="28" max="28" width="10.453125" bestFit="1" customWidth="1"/>
    <col min="29" max="29" width="13.54296875" bestFit="1" customWidth="1"/>
    <col min="30" max="30" width="12.54296875" bestFit="1" customWidth="1"/>
    <col min="31" max="31" width="10.7265625" bestFit="1" customWidth="1"/>
    <col min="32" max="32" width="20.26953125" bestFit="1" customWidth="1"/>
  </cols>
  <sheetData>
    <row r="2" spans="1:35" x14ac:dyDescent="0.35">
      <c r="V2" s="4" t="s">
        <v>700</v>
      </c>
      <c r="W2" t="s">
        <v>704</v>
      </c>
      <c r="AC2" s="4" t="s">
        <v>700</v>
      </c>
      <c r="AD2" t="s">
        <v>703</v>
      </c>
    </row>
    <row r="3" spans="1:35" x14ac:dyDescent="0.35">
      <c r="A3" s="4" t="s">
        <v>708</v>
      </c>
      <c r="B3" s="4" t="s">
        <v>579</v>
      </c>
    </row>
    <row r="4" spans="1:35" x14ac:dyDescent="0.35">
      <c r="A4" s="4" t="s">
        <v>580</v>
      </c>
      <c r="B4" t="s">
        <v>26</v>
      </c>
      <c r="C4" t="s">
        <v>27</v>
      </c>
      <c r="D4" t="s">
        <v>28</v>
      </c>
      <c r="E4" t="s">
        <v>583</v>
      </c>
      <c r="V4" s="4" t="s">
        <v>580</v>
      </c>
      <c r="W4" t="s">
        <v>709</v>
      </c>
      <c r="X4" t="s">
        <v>695</v>
      </c>
      <c r="Y4" t="s">
        <v>710</v>
      </c>
      <c r="AC4" s="4" t="s">
        <v>580</v>
      </c>
      <c r="AD4" t="s">
        <v>709</v>
      </c>
      <c r="AE4" t="s">
        <v>695</v>
      </c>
      <c r="AF4" t="s">
        <v>711</v>
      </c>
    </row>
    <row r="5" spans="1:35" x14ac:dyDescent="0.35">
      <c r="A5" s="8" t="s">
        <v>236</v>
      </c>
      <c r="B5" s="6">
        <v>2.0259999999999999E-4</v>
      </c>
      <c r="C5" s="6">
        <v>0.3313141</v>
      </c>
      <c r="D5" s="6">
        <v>0.9403087</v>
      </c>
      <c r="E5">
        <v>1.2718254</v>
      </c>
      <c r="V5" s="5" t="s">
        <v>57</v>
      </c>
      <c r="W5">
        <v>62115</v>
      </c>
      <c r="X5">
        <v>127938</v>
      </c>
      <c r="Y5" s="6">
        <v>0.48550860573090093</v>
      </c>
      <c r="Z5">
        <f>GETPIVOTDATA("Sum of dose2",$V$4,"flag2","BHP")+GETPIVOTDATA("Sum of dose2",$V$4,"flag2","BHP/HighPri")</f>
        <v>198608</v>
      </c>
      <c r="AA5">
        <f>GETPIVOTDATA("Sum of pop",$V$4,"flag2","BHP")+GETPIVOTDATA("Sum of pop",$V$4,"flag2","BHP/HighPri")</f>
        <v>408315</v>
      </c>
      <c r="AB5" s="1">
        <f>Z5/AA5</f>
        <v>0.48640877753695066</v>
      </c>
      <c r="AC5" s="5" t="s">
        <v>57</v>
      </c>
      <c r="AD5">
        <v>369573</v>
      </c>
      <c r="AE5">
        <v>410087</v>
      </c>
      <c r="AF5" s="6">
        <v>0.90120632938864187</v>
      </c>
      <c r="AG5">
        <f>GETPIVOTDATA("Sum of dose2",$AC$4,"flag2","BHP")+GETPIVOTDATA("Sum of dose2",$AC$4,"flag2","BHP/HighPri")</f>
        <v>1167436</v>
      </c>
      <c r="AH5">
        <f>GETPIVOTDATA("Sum of pop",$AC$4,"flag2","BHP")+GETPIVOTDATA("Sum of pop",$AC$4,"flag2","BHP/HighPri")</f>
        <v>1212313</v>
      </c>
      <c r="AI5" s="1">
        <f>AG5/AH5</f>
        <v>0.96298233212050022</v>
      </c>
    </row>
    <row r="6" spans="1:35" x14ac:dyDescent="0.35">
      <c r="A6" s="8" t="s">
        <v>153</v>
      </c>
      <c r="B6" s="6"/>
      <c r="C6" s="6">
        <v>0.41554469999999999</v>
      </c>
      <c r="D6" s="6">
        <v>0.92975209999999997</v>
      </c>
      <c r="E6">
        <v>1.3452967999999998</v>
      </c>
      <c r="V6" s="5" t="s">
        <v>70</v>
      </c>
      <c r="W6">
        <v>136493</v>
      </c>
      <c r="X6">
        <v>280377</v>
      </c>
      <c r="Y6" s="6">
        <v>0.48681953227261865</v>
      </c>
      <c r="Z6">
        <f>GETPIVOTDATA("Sum of dose2",$V$4,"flag2","BHP/HighPri")+GETPIVOTDATA("Sum of dose2",$V$4,"flag2","HighPri")</f>
        <v>316867</v>
      </c>
      <c r="AA6">
        <f>GETPIVOTDATA("Sum of pop",$V$4,"flag2","BHP/HighPri")+GETPIVOTDATA("Sum of pop",$V$4,"flag2","HighPri")</f>
        <v>623970</v>
      </c>
      <c r="AB6" s="1">
        <f>Z6/AA6</f>
        <v>0.50782409410708851</v>
      </c>
      <c r="AC6" s="5" t="s">
        <v>70</v>
      </c>
      <c r="AD6">
        <v>797863</v>
      </c>
      <c r="AE6">
        <v>802226</v>
      </c>
      <c r="AF6" s="6">
        <v>0.99456138295193619</v>
      </c>
      <c r="AI6" s="1"/>
    </row>
    <row r="7" spans="1:35" x14ac:dyDescent="0.35">
      <c r="A7" s="8" t="s">
        <v>157</v>
      </c>
      <c r="B7" s="6"/>
      <c r="C7" s="6">
        <v>0.59017609999999998</v>
      </c>
      <c r="D7" s="6">
        <v>0.91747449999999997</v>
      </c>
      <c r="E7">
        <v>1.5076505999999998</v>
      </c>
      <c r="V7" s="5" t="s">
        <v>68</v>
      </c>
      <c r="W7">
        <v>180374</v>
      </c>
      <c r="X7">
        <v>343593</v>
      </c>
      <c r="Y7" s="6">
        <v>0.52496412907131407</v>
      </c>
      <c r="AC7" s="5" t="s">
        <v>68</v>
      </c>
      <c r="AD7">
        <v>985715</v>
      </c>
      <c r="AE7">
        <v>1048824</v>
      </c>
      <c r="AF7" s="6">
        <v>0.93982879873076897</v>
      </c>
      <c r="AG7">
        <f>GETPIVOTDATA("Sum of dose2",$AC$4,"flag2","BHP/HighPri")+GETPIVOTDATA("Sum of dose2",$AC$4,"flag2","HighPri")</f>
        <v>1783578</v>
      </c>
      <c r="AH7">
        <f>GETPIVOTDATA("Sum of pop",$AC$4,"flag2","BHP/HighPri")+GETPIVOTDATA("Sum of pop",$AC$4,"flag2","HighPri")</f>
        <v>1851050</v>
      </c>
      <c r="AI7" s="1">
        <f>AG7/AH7</f>
        <v>0.96354933686286159</v>
      </c>
    </row>
    <row r="8" spans="1:35" x14ac:dyDescent="0.35">
      <c r="A8" s="8" t="s">
        <v>160</v>
      </c>
      <c r="B8" s="6">
        <v>2.7613E-3</v>
      </c>
      <c r="C8" s="6">
        <v>0.50047390000000003</v>
      </c>
      <c r="D8" s="6">
        <v>0.9010186</v>
      </c>
      <c r="E8">
        <v>1.4042538</v>
      </c>
      <c r="V8" s="5" t="s">
        <v>41</v>
      </c>
      <c r="W8">
        <v>997717</v>
      </c>
      <c r="X8">
        <v>2150473</v>
      </c>
      <c r="Y8" s="6">
        <v>0.46395234908785182</v>
      </c>
      <c r="AC8" s="5" t="s">
        <v>41</v>
      </c>
      <c r="AD8">
        <v>5159802</v>
      </c>
      <c r="AE8">
        <v>6069588</v>
      </c>
      <c r="AF8" s="6">
        <v>0.85010745375139141</v>
      </c>
    </row>
    <row r="9" spans="1:35" x14ac:dyDescent="0.35">
      <c r="A9" s="8" t="s">
        <v>237</v>
      </c>
      <c r="B9" s="6"/>
      <c r="C9" s="6">
        <v>0.32214690000000001</v>
      </c>
      <c r="D9" s="6">
        <v>0.89572189999999996</v>
      </c>
      <c r="E9">
        <v>1.2178688</v>
      </c>
      <c r="V9" s="5" t="s">
        <v>583</v>
      </c>
      <c r="W9">
        <v>1376699</v>
      </c>
      <c r="X9">
        <v>2902381</v>
      </c>
      <c r="Y9" s="6">
        <v>0.47433434824718052</v>
      </c>
      <c r="AC9" s="5" t="s">
        <v>583</v>
      </c>
      <c r="AD9">
        <v>7312953</v>
      </c>
      <c r="AE9">
        <v>8330725</v>
      </c>
      <c r="AF9" s="6">
        <v>0.87782912051472106</v>
      </c>
    </row>
    <row r="10" spans="1:35" x14ac:dyDescent="0.35">
      <c r="A10" s="8" t="s">
        <v>91</v>
      </c>
      <c r="B10" s="6">
        <v>1.8215E-3</v>
      </c>
      <c r="C10" s="6">
        <v>0.60447280000000003</v>
      </c>
      <c r="D10" s="6">
        <v>0.89251190000000002</v>
      </c>
      <c r="E10">
        <v>1.4988062000000002</v>
      </c>
    </row>
    <row r="11" spans="1:35" x14ac:dyDescent="0.35">
      <c r="A11" s="8" t="s">
        <v>159</v>
      </c>
      <c r="B11" s="6">
        <v>3.5419999999999999E-4</v>
      </c>
      <c r="C11" s="6">
        <v>0.45224599999999998</v>
      </c>
      <c r="D11" s="6">
        <v>0.87742070000000005</v>
      </c>
      <c r="E11">
        <v>1.3300209000000001</v>
      </c>
      <c r="V11" s="4" t="s">
        <v>700</v>
      </c>
      <c r="W11" t="s">
        <v>26</v>
      </c>
      <c r="AC11" s="4" t="s">
        <v>700</v>
      </c>
      <c r="AD11" t="s">
        <v>32</v>
      </c>
    </row>
    <row r="12" spans="1:35" x14ac:dyDescent="0.35">
      <c r="A12" s="8" t="s">
        <v>158</v>
      </c>
      <c r="B12" s="6">
        <v>9.234E-4</v>
      </c>
      <c r="C12" s="6">
        <v>0.48131269999999998</v>
      </c>
      <c r="D12" s="6">
        <v>0.87624469999999999</v>
      </c>
      <c r="E12">
        <v>1.3584807999999999</v>
      </c>
    </row>
    <row r="13" spans="1:35" x14ac:dyDescent="0.35">
      <c r="A13" s="8" t="s">
        <v>164</v>
      </c>
      <c r="B13" s="6">
        <v>9.0660000000000003E-4</v>
      </c>
      <c r="C13" s="6">
        <v>0.50091600000000003</v>
      </c>
      <c r="D13" s="6">
        <v>0.87349399999999999</v>
      </c>
      <c r="E13">
        <v>1.3753166000000001</v>
      </c>
      <c r="V13" s="4" t="s">
        <v>580</v>
      </c>
      <c r="W13" t="s">
        <v>709</v>
      </c>
      <c r="X13" t="s">
        <v>695</v>
      </c>
      <c r="Y13" t="s">
        <v>710</v>
      </c>
      <c r="AC13" s="4" t="s">
        <v>580</v>
      </c>
      <c r="AD13" t="s">
        <v>709</v>
      </c>
      <c r="AE13" t="s">
        <v>695</v>
      </c>
      <c r="AF13" t="s">
        <v>711</v>
      </c>
    </row>
    <row r="14" spans="1:35" x14ac:dyDescent="0.35">
      <c r="A14" s="8" t="s">
        <v>245</v>
      </c>
      <c r="B14" s="6">
        <v>1.2879999999999999E-4</v>
      </c>
      <c r="C14" s="6">
        <v>0.3668264</v>
      </c>
      <c r="D14" s="6">
        <v>0.87234259999999997</v>
      </c>
      <c r="E14">
        <v>1.2392977999999999</v>
      </c>
      <c r="V14" s="5" t="s">
        <v>57</v>
      </c>
      <c r="W14">
        <v>93</v>
      </c>
      <c r="X14">
        <v>22476</v>
      </c>
      <c r="Y14" s="6">
        <v>4.1377469300587291E-3</v>
      </c>
      <c r="AB14" s="1"/>
      <c r="AC14" s="5" t="s">
        <v>57</v>
      </c>
      <c r="AD14">
        <v>135608</v>
      </c>
      <c r="AE14">
        <v>146744</v>
      </c>
      <c r="AF14" s="6">
        <v>0.92411274055498005</v>
      </c>
      <c r="AG14">
        <f>GETPIVOTDATA("Sum of dose2",$AC$13,"flag2","BHP")+GETPIVOTDATA("Sum of dose2",$AC$13,"flag2","BHP/HighPri")</f>
        <v>383133</v>
      </c>
      <c r="AH14">
        <f>GETPIVOTDATA("Sum of pop",$AC$13,"flag2","BHP")+GETPIVOTDATA("Sum of pop",$AC$13,"flag2","BHP/HighPri")</f>
        <v>416503</v>
      </c>
      <c r="AI14" s="1">
        <f>AG14/AH14</f>
        <v>0.91988052907181939</v>
      </c>
    </row>
    <row r="15" spans="1:35" x14ac:dyDescent="0.35">
      <c r="A15" s="8" t="s">
        <v>156</v>
      </c>
      <c r="B15" s="6"/>
      <c r="C15" s="6">
        <v>0.54400309999999996</v>
      </c>
      <c r="D15" s="6">
        <v>0.8715292</v>
      </c>
      <c r="E15">
        <v>1.4155323</v>
      </c>
      <c r="V15" s="5" t="s">
        <v>70</v>
      </c>
      <c r="W15">
        <v>39</v>
      </c>
      <c r="X15">
        <v>45140</v>
      </c>
      <c r="Y15" s="6">
        <v>8.6397873283119184E-4</v>
      </c>
      <c r="AB15" s="1"/>
      <c r="AC15" s="5" t="s">
        <v>70</v>
      </c>
      <c r="AD15">
        <v>247525</v>
      </c>
      <c r="AE15">
        <v>269759</v>
      </c>
      <c r="AF15" s="6">
        <v>0.91757828283764398</v>
      </c>
      <c r="AI15" s="1"/>
    </row>
    <row r="16" spans="1:35" x14ac:dyDescent="0.35">
      <c r="A16" s="8" t="s">
        <v>162</v>
      </c>
      <c r="B16" s="6">
        <v>1.1608E-3</v>
      </c>
      <c r="C16" s="6">
        <v>0.46236559999999999</v>
      </c>
      <c r="D16" s="6">
        <v>0.86732299999999996</v>
      </c>
      <c r="E16">
        <v>1.3308494</v>
      </c>
      <c r="V16" s="5" t="s">
        <v>68</v>
      </c>
      <c r="W16">
        <v>64</v>
      </c>
      <c r="X16">
        <v>51857</v>
      </c>
      <c r="Y16" s="6">
        <v>1.2341631795128912E-3</v>
      </c>
      <c r="AB16" s="1"/>
      <c r="AC16" s="5" t="s">
        <v>68</v>
      </c>
      <c r="AD16">
        <v>388357</v>
      </c>
      <c r="AE16">
        <v>425618</v>
      </c>
      <c r="AF16" s="6">
        <v>0.91245436048287432</v>
      </c>
      <c r="AG16">
        <f>GETPIVOTDATA("Sum of dose2",$AC$13,"flag2","HighPri")+GETPIVOTDATA("Sum of dose2",$AC$13,"flag2","BHP/HighPri")</f>
        <v>635882</v>
      </c>
      <c r="AH16">
        <f>GETPIVOTDATA("Sum of pop",$AC$13,"flag2","HighPri")+GETPIVOTDATA("Sum of pop",$AC$13,"flag2","BHP/HighPri")</f>
        <v>695377</v>
      </c>
      <c r="AI16" s="1">
        <f>AG16/AH16</f>
        <v>0.91444209400080823</v>
      </c>
    </row>
    <row r="17" spans="1:35" x14ac:dyDescent="0.35">
      <c r="A17" s="8" t="s">
        <v>242</v>
      </c>
      <c r="B17" s="6">
        <v>4.3970000000000001E-4</v>
      </c>
      <c r="C17" s="6">
        <v>0.36245519999999998</v>
      </c>
      <c r="D17" s="6">
        <v>0.85589130000000002</v>
      </c>
      <c r="E17">
        <v>1.2187862</v>
      </c>
      <c r="V17" s="5" t="s">
        <v>41</v>
      </c>
      <c r="W17">
        <v>1059</v>
      </c>
      <c r="X17">
        <v>549379</v>
      </c>
      <c r="Y17" s="6">
        <v>1.9276310161109179E-3</v>
      </c>
      <c r="AC17" s="5" t="s">
        <v>41</v>
      </c>
      <c r="AD17">
        <v>2489994</v>
      </c>
      <c r="AE17">
        <v>2708415</v>
      </c>
      <c r="AF17" s="6">
        <v>0.9193546779204812</v>
      </c>
    </row>
    <row r="18" spans="1:35" x14ac:dyDescent="0.35">
      <c r="A18" s="8" t="s">
        <v>295</v>
      </c>
      <c r="B18" s="6"/>
      <c r="C18" s="6">
        <v>0.28048780000000001</v>
      </c>
      <c r="D18" s="6">
        <v>0.85356299999999996</v>
      </c>
      <c r="E18">
        <v>1.1340508</v>
      </c>
      <c r="V18" s="5" t="s">
        <v>583</v>
      </c>
      <c r="W18">
        <v>1255</v>
      </c>
      <c r="X18">
        <v>668852</v>
      </c>
      <c r="Y18" s="6">
        <v>1.8763493269064008E-3</v>
      </c>
      <c r="AC18" s="5" t="s">
        <v>583</v>
      </c>
      <c r="AD18">
        <v>3261484</v>
      </c>
      <c r="AE18">
        <v>3550536</v>
      </c>
      <c r="AF18" s="6">
        <v>0.91858919329363231</v>
      </c>
    </row>
    <row r="19" spans="1:35" x14ac:dyDescent="0.35">
      <c r="A19" s="8" t="s">
        <v>299</v>
      </c>
      <c r="B19" s="6">
        <v>5.2579999999999999E-4</v>
      </c>
      <c r="C19" s="6">
        <v>0.43903140000000002</v>
      </c>
      <c r="D19" s="6">
        <v>0.83581079999999996</v>
      </c>
      <c r="E19">
        <v>1.2753680000000001</v>
      </c>
    </row>
    <row r="20" spans="1:35" x14ac:dyDescent="0.35">
      <c r="A20" s="8" t="s">
        <v>292</v>
      </c>
      <c r="B20" s="6"/>
      <c r="C20" s="6">
        <v>0.31156640000000002</v>
      </c>
      <c r="D20" s="6">
        <v>0.8326749</v>
      </c>
      <c r="E20">
        <v>1.1442413</v>
      </c>
      <c r="AC20" s="4" t="s">
        <v>700</v>
      </c>
      <c r="AD20" t="s">
        <v>704</v>
      </c>
    </row>
    <row r="21" spans="1:35" x14ac:dyDescent="0.35">
      <c r="A21" s="8" t="s">
        <v>389</v>
      </c>
      <c r="B21" s="6"/>
      <c r="C21" s="6">
        <v>0.29400569999999998</v>
      </c>
      <c r="D21" s="6">
        <v>0.81855040000000001</v>
      </c>
      <c r="E21">
        <v>1.1125560999999999</v>
      </c>
      <c r="V21" s="4" t="s">
        <v>700</v>
      </c>
      <c r="W21" t="s">
        <v>27</v>
      </c>
    </row>
    <row r="22" spans="1:35" x14ac:dyDescent="0.35">
      <c r="A22" s="8" t="s">
        <v>298</v>
      </c>
      <c r="B22" s="6"/>
      <c r="C22" s="6">
        <v>0.3620157</v>
      </c>
      <c r="D22" s="6">
        <v>0.81755140000000004</v>
      </c>
      <c r="E22">
        <v>1.1795671000000001</v>
      </c>
      <c r="AC22" s="4" t="s">
        <v>580</v>
      </c>
      <c r="AD22" t="s">
        <v>709</v>
      </c>
      <c r="AE22" t="s">
        <v>695</v>
      </c>
      <c r="AF22" t="s">
        <v>711</v>
      </c>
    </row>
    <row r="23" spans="1:35" x14ac:dyDescent="0.35">
      <c r="A23" s="8" t="s">
        <v>394</v>
      </c>
      <c r="B23" s="6">
        <v>5.0000000000000001E-4</v>
      </c>
      <c r="C23" s="6">
        <v>0.27141959999999998</v>
      </c>
      <c r="D23" s="6">
        <v>0.8169689</v>
      </c>
      <c r="E23">
        <v>1.0888884999999999</v>
      </c>
      <c r="V23" s="4" t="s">
        <v>580</v>
      </c>
      <c r="W23" t="s">
        <v>709</v>
      </c>
      <c r="X23" t="s">
        <v>695</v>
      </c>
      <c r="Y23" t="s">
        <v>710</v>
      </c>
      <c r="AC23" s="5" t="s">
        <v>57</v>
      </c>
      <c r="AD23">
        <v>505181</v>
      </c>
      <c r="AE23">
        <v>556831</v>
      </c>
      <c r="AF23" s="6">
        <v>0.90724295163164403</v>
      </c>
      <c r="AG23">
        <f>GETPIVOTDATA("Sum of dose2",$AC$22,"flag2","BHP")+GETPIVOTDATA("Sum of dose2",$AC$22,"flag2","BHP/HighPri")</f>
        <v>1550569</v>
      </c>
      <c r="AH23">
        <f>GETPIVOTDATA("Sum of pop",$AC$22,"flag2","BHP")+GETPIVOTDATA("Sum of pop",$AC$22,"flag2","BHP/HighPri")</f>
        <v>1628816</v>
      </c>
      <c r="AI23" s="1">
        <f>AG23/AH23</f>
        <v>0.95196081079753636</v>
      </c>
    </row>
    <row r="24" spans="1:35" x14ac:dyDescent="0.35">
      <c r="A24" s="8" t="s">
        <v>238</v>
      </c>
      <c r="B24" s="6"/>
      <c r="C24" s="6">
        <v>0.34756520000000002</v>
      </c>
      <c r="D24" s="6">
        <v>0.81447210000000003</v>
      </c>
      <c r="E24">
        <v>1.1620373000000002</v>
      </c>
      <c r="V24" s="5" t="s">
        <v>57</v>
      </c>
      <c r="W24">
        <v>22009</v>
      </c>
      <c r="X24">
        <v>55090</v>
      </c>
      <c r="Y24" s="6">
        <v>0.39950989290252314</v>
      </c>
      <c r="Z24">
        <f>GETPIVOTDATA("Sum of dose2",$V$23,"flag2","BHP")+GETPIVOTDATA("Sum of dose2",$V$23,"flag2","BHP/HighPri")</f>
        <v>64811</v>
      </c>
      <c r="AA24">
        <f>GETPIVOTDATA("Sum of pop",$V$23,"flag2","BHP")+GETPIVOTDATA("Sum of pop",$V$23,"flag2","BHP/HighPri")</f>
        <v>177665</v>
      </c>
      <c r="AB24" s="1">
        <f>Z24/AA24</f>
        <v>0.36479329074381561</v>
      </c>
      <c r="AC24" s="5" t="s">
        <v>70</v>
      </c>
      <c r="AD24">
        <v>1045388</v>
      </c>
      <c r="AE24">
        <v>1071985</v>
      </c>
      <c r="AF24" s="6">
        <v>0.97518901850305739</v>
      </c>
      <c r="AI24" s="1"/>
    </row>
    <row r="25" spans="1:35" x14ac:dyDescent="0.35">
      <c r="A25" s="8" t="s">
        <v>241</v>
      </c>
      <c r="B25" s="6"/>
      <c r="C25" s="6">
        <v>0.32915529999999998</v>
      </c>
      <c r="D25" s="6">
        <v>0.81159420000000004</v>
      </c>
      <c r="E25">
        <v>1.1407495000000001</v>
      </c>
      <c r="V25" s="5" t="s">
        <v>70</v>
      </c>
      <c r="W25">
        <v>42802</v>
      </c>
      <c r="X25">
        <v>122575</v>
      </c>
      <c r="Y25" s="6">
        <v>0.34919029165816845</v>
      </c>
      <c r="AB25" s="1"/>
      <c r="AC25" s="5" t="s">
        <v>68</v>
      </c>
      <c r="AD25">
        <v>1374072</v>
      </c>
      <c r="AE25">
        <v>1474442</v>
      </c>
      <c r="AF25" s="6">
        <v>0.93192678993137745</v>
      </c>
      <c r="AG25">
        <f>GETPIVOTDATA("Sum of dose2",$AC$22,"flag2","HighPri")+GETPIVOTDATA("Sum of dose2",$AC$22,"flag2","BHP/HighPri")</f>
        <v>2419460</v>
      </c>
      <c r="AH25">
        <f>GETPIVOTDATA("Sum of pop",$AC$22,"flag2","HighPri")+GETPIVOTDATA("Sum of pop",$AC$22,"flag2","BHP/HighPri")</f>
        <v>2546427</v>
      </c>
      <c r="AI25" s="1">
        <f>AG25/AH25</f>
        <v>0.95013915576609898</v>
      </c>
    </row>
    <row r="26" spans="1:35" x14ac:dyDescent="0.35">
      <c r="A26" s="8" t="s">
        <v>324</v>
      </c>
      <c r="B26" s="6"/>
      <c r="C26" s="6">
        <v>0.31231809999999999</v>
      </c>
      <c r="D26" s="6">
        <v>0.8082992</v>
      </c>
      <c r="E26">
        <v>1.1206172999999999</v>
      </c>
      <c r="V26" s="5" t="s">
        <v>68</v>
      </c>
      <c r="W26">
        <v>59387</v>
      </c>
      <c r="X26">
        <v>147819</v>
      </c>
      <c r="Y26" s="6">
        <v>0.40175484883540002</v>
      </c>
      <c r="Z26">
        <f>GETPIVOTDATA("Sum of dose2",$V$23,"flag2","BHP/HighPri")+GETPIVOTDATA("Sum of dose2",$V$23,"flag2","HighPri")</f>
        <v>102189</v>
      </c>
      <c r="AA26">
        <f>GETPIVOTDATA("Sum of pop",$V$23,"flag2","BHP/HighPri")+GETPIVOTDATA("Sum of pop",$V$23,"flag2","HighPri")</f>
        <v>270394</v>
      </c>
      <c r="AB26" s="1">
        <f>Z26/AA26</f>
        <v>0.37792628534656836</v>
      </c>
      <c r="AC26" s="5" t="s">
        <v>41</v>
      </c>
      <c r="AD26">
        <v>7649796</v>
      </c>
      <c r="AE26">
        <v>8778003</v>
      </c>
      <c r="AF26" s="6">
        <v>0.87147338637273197</v>
      </c>
    </row>
    <row r="27" spans="1:35" x14ac:dyDescent="0.35">
      <c r="A27" s="8" t="s">
        <v>244</v>
      </c>
      <c r="B27" s="6">
        <v>5.2519999999999997E-4</v>
      </c>
      <c r="C27" s="6">
        <v>0.37422889999999998</v>
      </c>
      <c r="D27" s="6">
        <v>0.80777860000000001</v>
      </c>
      <c r="E27">
        <v>1.1825326999999999</v>
      </c>
      <c r="V27" s="5" t="s">
        <v>41</v>
      </c>
      <c r="W27">
        <v>381906</v>
      </c>
      <c r="X27">
        <v>841086</v>
      </c>
      <c r="Y27" s="6">
        <v>0.4540629614569735</v>
      </c>
      <c r="AC27" s="5" t="s">
        <v>583</v>
      </c>
      <c r="AD27">
        <v>10574437</v>
      </c>
      <c r="AE27">
        <v>11881261</v>
      </c>
      <c r="AF27" s="6">
        <v>0.89000965469910975</v>
      </c>
    </row>
    <row r="28" spans="1:35" x14ac:dyDescent="0.35">
      <c r="A28" s="8" t="s">
        <v>240</v>
      </c>
      <c r="B28" s="6"/>
      <c r="C28" s="6">
        <v>0.3048882</v>
      </c>
      <c r="D28" s="6">
        <v>0.80737959999999998</v>
      </c>
      <c r="E28">
        <v>1.1122677999999999</v>
      </c>
      <c r="V28" s="5" t="s">
        <v>583</v>
      </c>
      <c r="W28">
        <v>506104</v>
      </c>
      <c r="X28">
        <v>1166570</v>
      </c>
      <c r="Y28" s="6">
        <v>0.43383937526252175</v>
      </c>
    </row>
    <row r="29" spans="1:35" x14ac:dyDescent="0.35">
      <c r="A29" s="8" t="s">
        <v>59</v>
      </c>
      <c r="B29" s="6">
        <v>5.3517E-3</v>
      </c>
      <c r="C29" s="6">
        <v>0.45</v>
      </c>
      <c r="D29" s="6">
        <v>0.80178269999999996</v>
      </c>
      <c r="E29">
        <v>1.2571344</v>
      </c>
    </row>
    <row r="30" spans="1:35" x14ac:dyDescent="0.35">
      <c r="A30" s="8" t="s">
        <v>388</v>
      </c>
      <c r="B30" s="6">
        <v>1.6639000000000001E-3</v>
      </c>
      <c r="C30" s="6">
        <v>0.33005459999999998</v>
      </c>
      <c r="D30" s="6">
        <v>0.79553070000000004</v>
      </c>
      <c r="E30">
        <v>1.1272492000000001</v>
      </c>
      <c r="H30" s="4" t="s">
        <v>708</v>
      </c>
      <c r="I30" s="4" t="s">
        <v>579</v>
      </c>
      <c r="V30" s="4" t="s">
        <v>700</v>
      </c>
      <c r="W30" t="s">
        <v>28</v>
      </c>
    </row>
    <row r="31" spans="1:35" x14ac:dyDescent="0.35">
      <c r="A31" s="8" t="s">
        <v>60</v>
      </c>
      <c r="B31" s="6">
        <v>3.5672E-3</v>
      </c>
      <c r="C31" s="6">
        <v>0.36910199999999999</v>
      </c>
      <c r="D31" s="6">
        <v>0.79533209999999999</v>
      </c>
      <c r="E31">
        <v>1.1680013</v>
      </c>
      <c r="H31" s="4" t="s">
        <v>580</v>
      </c>
      <c r="I31" t="s">
        <v>703</v>
      </c>
      <c r="J31" t="s">
        <v>32</v>
      </c>
      <c r="K31" t="s">
        <v>583</v>
      </c>
    </row>
    <row r="32" spans="1:35" x14ac:dyDescent="0.35">
      <c r="A32" s="8" t="s">
        <v>294</v>
      </c>
      <c r="B32" s="6">
        <v>8.8650000000000003E-4</v>
      </c>
      <c r="C32" s="6">
        <v>0.35082869999999999</v>
      </c>
      <c r="D32" s="6">
        <v>0.7908965</v>
      </c>
      <c r="E32">
        <v>1.1426117</v>
      </c>
      <c r="H32" s="8" t="s">
        <v>364</v>
      </c>
      <c r="I32" s="6">
        <v>0.86810520000000002</v>
      </c>
      <c r="J32" s="6">
        <v>1</v>
      </c>
      <c r="K32">
        <v>1.8681052</v>
      </c>
      <c r="V32" s="4" t="s">
        <v>580</v>
      </c>
      <c r="W32" t="s">
        <v>709</v>
      </c>
      <c r="X32" t="s">
        <v>695</v>
      </c>
      <c r="Y32" t="s">
        <v>710</v>
      </c>
    </row>
    <row r="33" spans="1:28" x14ac:dyDescent="0.35">
      <c r="A33" s="8" t="s">
        <v>323</v>
      </c>
      <c r="B33" s="6">
        <v>1.0059999999999999E-3</v>
      </c>
      <c r="C33" s="6">
        <v>0.30755710000000003</v>
      </c>
      <c r="D33" s="6">
        <v>0.78689569999999998</v>
      </c>
      <c r="E33">
        <v>1.0954588000000001</v>
      </c>
      <c r="H33" s="8" t="s">
        <v>59</v>
      </c>
      <c r="I33" s="6">
        <v>0.87679419999999997</v>
      </c>
      <c r="J33" s="6">
        <v>1</v>
      </c>
      <c r="K33">
        <v>1.8767942</v>
      </c>
      <c r="V33" s="5" t="s">
        <v>57</v>
      </c>
      <c r="W33">
        <v>40013</v>
      </c>
      <c r="X33">
        <v>50372</v>
      </c>
      <c r="Y33" s="6">
        <v>0.79435003573413798</v>
      </c>
      <c r="Z33">
        <f>GETPIVOTDATA("Sum of dose2",$V$32,"flag2","BHP")+GETPIVOTDATA("Sum of dose2",$V$32,"flag2","BHP/HighPri")</f>
        <v>133665</v>
      </c>
      <c r="AA33">
        <f>GETPIVOTDATA("Sum of pop",$V$32,"flag2","BHP")+GETPIVOTDATA("Sum of pop",$V$32,"flag2","BHP/HighPri")</f>
        <v>163034</v>
      </c>
      <c r="AB33" s="1">
        <f>Z33/AA33</f>
        <v>0.81985966117496967</v>
      </c>
    </row>
    <row r="34" spans="1:28" x14ac:dyDescent="0.35">
      <c r="A34" s="8" t="s">
        <v>69</v>
      </c>
      <c r="B34" s="6">
        <v>3.725E-3</v>
      </c>
      <c r="C34" s="6">
        <v>0.4167573</v>
      </c>
      <c r="D34" s="6">
        <v>0.78206430000000005</v>
      </c>
      <c r="E34">
        <v>1.2025466</v>
      </c>
      <c r="H34" s="8" t="s">
        <v>60</v>
      </c>
      <c r="I34" s="6">
        <v>0.89439340000000001</v>
      </c>
      <c r="J34" s="6">
        <v>0.97188479999999999</v>
      </c>
      <c r="K34">
        <v>1.8662782</v>
      </c>
      <c r="V34" s="5" t="s">
        <v>70</v>
      </c>
      <c r="W34">
        <v>93652</v>
      </c>
      <c r="X34">
        <v>112662</v>
      </c>
      <c r="Y34" s="6">
        <v>0.83126520033374163</v>
      </c>
      <c r="AB34" s="1"/>
    </row>
    <row r="35" spans="1:28" x14ac:dyDescent="0.35">
      <c r="A35" s="8" t="s">
        <v>317</v>
      </c>
      <c r="B35" s="6">
        <v>2.0950000000000001E-3</v>
      </c>
      <c r="C35" s="6">
        <v>0.38525179999999998</v>
      </c>
      <c r="D35" s="6">
        <v>0.7820513</v>
      </c>
      <c r="E35">
        <v>1.1693981</v>
      </c>
      <c r="H35" s="8" t="s">
        <v>237</v>
      </c>
      <c r="I35" s="6">
        <v>1</v>
      </c>
      <c r="J35" s="6">
        <v>0.97100089999999994</v>
      </c>
      <c r="K35">
        <v>1.9710008999999999</v>
      </c>
      <c r="V35" s="5" t="s">
        <v>68</v>
      </c>
      <c r="W35">
        <v>120923</v>
      </c>
      <c r="X35">
        <v>143917</v>
      </c>
      <c r="Y35" s="6">
        <v>0.84022735326611864</v>
      </c>
      <c r="Z35">
        <f>GETPIVOTDATA("Sum of dose2",$V$32,"flag2","BHP/HighPri")+GETPIVOTDATA("Sum of dose2",$V$32,"flag2","HighPri")</f>
        <v>214575</v>
      </c>
      <c r="AA35">
        <f>GETPIVOTDATA("Sum of pop",$V$32,"flag2","BHP/HighPri")+GETPIVOTDATA("Sum of pop",$V$32,"flag2","HighPri")</f>
        <v>256579</v>
      </c>
      <c r="AB35" s="1">
        <f>Z35/AA35</f>
        <v>0.83629213614520281</v>
      </c>
    </row>
    <row r="36" spans="1:28" x14ac:dyDescent="0.35">
      <c r="A36" s="8" t="s">
        <v>372</v>
      </c>
      <c r="B36" s="6">
        <v>1.0246000000000001E-3</v>
      </c>
      <c r="C36" s="6">
        <v>0.26303029999999999</v>
      </c>
      <c r="D36" s="6">
        <v>0.77836070000000002</v>
      </c>
      <c r="E36">
        <v>1.0424156</v>
      </c>
      <c r="H36" s="8" t="s">
        <v>372</v>
      </c>
      <c r="I36" s="6">
        <v>0.89296260000000005</v>
      </c>
      <c r="J36" s="6">
        <v>0.96755880000000005</v>
      </c>
      <c r="K36">
        <v>1.8605214000000001</v>
      </c>
      <c r="V36" s="5" t="s">
        <v>41</v>
      </c>
      <c r="W36">
        <v>614752</v>
      </c>
      <c r="X36">
        <v>760008</v>
      </c>
      <c r="Y36" s="6">
        <v>0.80887569604530474</v>
      </c>
    </row>
    <row r="37" spans="1:28" x14ac:dyDescent="0.35">
      <c r="A37" s="8" t="s">
        <v>327</v>
      </c>
      <c r="B37" s="6">
        <v>3.5799999999999998E-3</v>
      </c>
      <c r="C37" s="6">
        <v>0.40279720000000002</v>
      </c>
      <c r="D37" s="6">
        <v>0.76923079999999999</v>
      </c>
      <c r="E37">
        <v>1.175608</v>
      </c>
      <c r="H37" s="8" t="s">
        <v>76</v>
      </c>
      <c r="I37" s="6">
        <v>0.90395060000000005</v>
      </c>
      <c r="J37" s="6">
        <v>0.96730150000000004</v>
      </c>
      <c r="K37">
        <v>1.8712521</v>
      </c>
      <c r="V37" s="5" t="s">
        <v>583</v>
      </c>
      <c r="W37">
        <v>869340</v>
      </c>
      <c r="X37">
        <v>1066959</v>
      </c>
      <c r="Y37" s="6">
        <v>0.81478294854816347</v>
      </c>
    </row>
    <row r="38" spans="1:28" x14ac:dyDescent="0.35">
      <c r="A38" s="8" t="s">
        <v>321</v>
      </c>
      <c r="B38" s="6"/>
      <c r="C38" s="6">
        <v>0.24233579999999999</v>
      </c>
      <c r="D38" s="6">
        <v>0.76892430000000001</v>
      </c>
      <c r="E38">
        <v>1.0112600999999999</v>
      </c>
      <c r="H38" s="8" t="s">
        <v>63</v>
      </c>
      <c r="I38" s="6">
        <v>1</v>
      </c>
      <c r="J38" s="6">
        <v>0.96573790000000004</v>
      </c>
      <c r="K38">
        <v>1.9657379000000001</v>
      </c>
    </row>
    <row r="39" spans="1:28" x14ac:dyDescent="0.35">
      <c r="A39" s="8" t="s">
        <v>374</v>
      </c>
      <c r="B39" s="6">
        <v>8.8868000000000003E-3</v>
      </c>
      <c r="C39" s="6">
        <v>0.35029939999999998</v>
      </c>
      <c r="D39" s="6">
        <v>0.75576710000000002</v>
      </c>
      <c r="E39">
        <v>1.1149533</v>
      </c>
      <c r="H39" s="8" t="s">
        <v>295</v>
      </c>
      <c r="I39" s="6">
        <v>1</v>
      </c>
      <c r="J39" s="6">
        <v>0.96504369999999995</v>
      </c>
      <c r="K39">
        <v>1.9650436999999998</v>
      </c>
    </row>
    <row r="40" spans="1:28" x14ac:dyDescent="0.35">
      <c r="A40" s="8" t="s">
        <v>346</v>
      </c>
      <c r="B40" s="6">
        <v>7.2423000000000001E-3</v>
      </c>
      <c r="C40" s="6">
        <v>0.35569889999999998</v>
      </c>
      <c r="D40" s="6">
        <v>0.75489130000000004</v>
      </c>
      <c r="E40">
        <v>1.1178325</v>
      </c>
      <c r="H40" s="8" t="s">
        <v>240</v>
      </c>
      <c r="I40" s="6">
        <v>1</v>
      </c>
      <c r="J40" s="6">
        <v>0.94985759999999997</v>
      </c>
      <c r="K40">
        <v>1.9498576000000001</v>
      </c>
    </row>
    <row r="41" spans="1:28" x14ac:dyDescent="0.35">
      <c r="A41" s="8" t="s">
        <v>326</v>
      </c>
      <c r="B41" s="6">
        <v>6.1633E-3</v>
      </c>
      <c r="C41" s="6">
        <v>0.36347360000000001</v>
      </c>
      <c r="D41" s="6">
        <v>0.75262050000000003</v>
      </c>
      <c r="E41">
        <v>1.1222574000000001</v>
      </c>
      <c r="H41" s="8" t="s">
        <v>239</v>
      </c>
      <c r="I41" s="6">
        <v>0.97802100000000003</v>
      </c>
      <c r="J41" s="6">
        <v>0.94423550000000001</v>
      </c>
      <c r="K41">
        <v>1.9222565</v>
      </c>
    </row>
    <row r="42" spans="1:28" x14ac:dyDescent="0.35">
      <c r="A42" s="8" t="s">
        <v>204</v>
      </c>
      <c r="B42" s="6"/>
      <c r="C42" s="6">
        <v>0.22626869999999999</v>
      </c>
      <c r="D42" s="6">
        <v>0.75184830000000002</v>
      </c>
      <c r="E42">
        <v>0.97811700000000001</v>
      </c>
      <c r="H42" s="8" t="s">
        <v>241</v>
      </c>
      <c r="I42" s="6">
        <v>0.99511579999999999</v>
      </c>
      <c r="J42" s="6">
        <v>0.94360330000000003</v>
      </c>
      <c r="K42">
        <v>1.9387191000000001</v>
      </c>
    </row>
    <row r="43" spans="1:28" x14ac:dyDescent="0.35">
      <c r="A43" s="8" t="s">
        <v>297</v>
      </c>
      <c r="B43" s="6"/>
      <c r="C43" s="6">
        <v>0.30868440000000003</v>
      </c>
      <c r="D43" s="6">
        <v>0.74955329999999998</v>
      </c>
      <c r="E43">
        <v>1.0582377000000001</v>
      </c>
      <c r="H43" s="8" t="s">
        <v>294</v>
      </c>
      <c r="I43" s="6">
        <v>0.91998250000000004</v>
      </c>
      <c r="J43" s="6">
        <v>0.94097520000000001</v>
      </c>
      <c r="K43">
        <v>1.8609577000000002</v>
      </c>
    </row>
    <row r="44" spans="1:28" x14ac:dyDescent="0.35">
      <c r="A44" s="8" t="s">
        <v>393</v>
      </c>
      <c r="B44" s="6"/>
      <c r="C44" s="6">
        <v>0.24344650000000001</v>
      </c>
      <c r="D44" s="6">
        <v>0.74771969999999999</v>
      </c>
      <c r="E44">
        <v>0.9911662</v>
      </c>
      <c r="H44" s="8" t="s">
        <v>392</v>
      </c>
      <c r="I44" s="6">
        <v>0.84604950000000001</v>
      </c>
      <c r="J44" s="6">
        <v>0.9368012</v>
      </c>
      <c r="K44">
        <v>1.7828507</v>
      </c>
    </row>
    <row r="45" spans="1:28" x14ac:dyDescent="0.35">
      <c r="A45" s="8" t="s">
        <v>344</v>
      </c>
      <c r="B45" s="6">
        <v>3.7266999999999999E-3</v>
      </c>
      <c r="C45" s="6">
        <v>0.43195670000000003</v>
      </c>
      <c r="D45" s="6">
        <v>0.73857399999999995</v>
      </c>
      <c r="E45">
        <v>1.1742574000000001</v>
      </c>
      <c r="H45" s="8" t="s">
        <v>158</v>
      </c>
      <c r="I45" s="6">
        <v>0.87112420000000002</v>
      </c>
      <c r="J45" s="6">
        <v>0.93613679999999999</v>
      </c>
      <c r="K45">
        <v>1.807261</v>
      </c>
    </row>
    <row r="46" spans="1:28" x14ac:dyDescent="0.35">
      <c r="A46" s="8" t="s">
        <v>239</v>
      </c>
      <c r="B46" s="6"/>
      <c r="C46" s="6">
        <v>0.2856746</v>
      </c>
      <c r="D46" s="6">
        <v>0.7302632</v>
      </c>
      <c r="E46">
        <v>1.0159378000000001</v>
      </c>
      <c r="H46" s="8" t="s">
        <v>297</v>
      </c>
      <c r="I46" s="6">
        <v>0.97109690000000004</v>
      </c>
      <c r="J46" s="6">
        <v>0.93557869999999999</v>
      </c>
      <c r="K46">
        <v>1.9066756</v>
      </c>
    </row>
    <row r="47" spans="1:28" x14ac:dyDescent="0.35">
      <c r="A47" s="8" t="s">
        <v>373</v>
      </c>
      <c r="B47" s="6">
        <v>3.6248000000000001E-3</v>
      </c>
      <c r="C47" s="6">
        <v>0.24644550000000001</v>
      </c>
      <c r="D47" s="6">
        <v>0.72987809999999997</v>
      </c>
      <c r="E47">
        <v>0.97994840000000005</v>
      </c>
      <c r="H47" s="8" t="s">
        <v>160</v>
      </c>
      <c r="I47" s="6">
        <v>0.89141809999999999</v>
      </c>
      <c r="J47" s="6">
        <v>0.93409980000000004</v>
      </c>
      <c r="K47">
        <v>1.8255178999999999</v>
      </c>
    </row>
    <row r="48" spans="1:28" x14ac:dyDescent="0.35">
      <c r="A48" s="8" t="s">
        <v>392</v>
      </c>
      <c r="B48" s="6">
        <v>1.1689000000000001E-3</v>
      </c>
      <c r="C48" s="6">
        <v>0.24578469999999999</v>
      </c>
      <c r="D48" s="6">
        <v>0.72464790000000001</v>
      </c>
      <c r="E48">
        <v>0.97160150000000001</v>
      </c>
      <c r="H48" s="8" t="s">
        <v>391</v>
      </c>
      <c r="I48" s="6">
        <v>0.86120359999999996</v>
      </c>
      <c r="J48" s="6">
        <v>0.93278439999999996</v>
      </c>
      <c r="K48">
        <v>1.7939879999999999</v>
      </c>
    </row>
    <row r="49" spans="1:11" x14ac:dyDescent="0.35">
      <c r="A49" s="8" t="s">
        <v>63</v>
      </c>
      <c r="B49" s="6">
        <v>6.0901000000000002E-3</v>
      </c>
      <c r="C49" s="6">
        <v>0.31992209999999999</v>
      </c>
      <c r="D49" s="6">
        <v>0.72419109999999998</v>
      </c>
      <c r="E49">
        <v>1.0502033</v>
      </c>
      <c r="H49" s="8" t="s">
        <v>324</v>
      </c>
      <c r="I49" s="6">
        <v>0.94618550000000001</v>
      </c>
      <c r="J49" s="6">
        <v>0.93161930000000004</v>
      </c>
      <c r="K49">
        <v>1.8778048000000001</v>
      </c>
    </row>
    <row r="50" spans="1:11" x14ac:dyDescent="0.35">
      <c r="A50" s="8" t="s">
        <v>390</v>
      </c>
      <c r="B50" s="6"/>
      <c r="C50" s="6">
        <v>0.24533460000000001</v>
      </c>
      <c r="D50" s="6">
        <v>0.72025879999999998</v>
      </c>
      <c r="E50">
        <v>0.96559339999999994</v>
      </c>
      <c r="H50" s="8" t="s">
        <v>321</v>
      </c>
      <c r="I50" s="6">
        <v>1</v>
      </c>
      <c r="J50" s="6">
        <v>0.92702329999999999</v>
      </c>
      <c r="K50">
        <v>1.9270233000000001</v>
      </c>
    </row>
    <row r="51" spans="1:11" x14ac:dyDescent="0.35">
      <c r="A51" s="8" t="s">
        <v>325</v>
      </c>
      <c r="B51" s="6">
        <v>4.7169999999999997E-4</v>
      </c>
      <c r="C51" s="6">
        <v>0.24273500000000001</v>
      </c>
      <c r="D51" s="6">
        <v>0.71424840000000001</v>
      </c>
      <c r="E51">
        <v>0.9574551</v>
      </c>
      <c r="H51" s="8" t="s">
        <v>56</v>
      </c>
      <c r="I51" s="6">
        <v>0.88103690000000001</v>
      </c>
      <c r="J51" s="6">
        <v>0.92587410000000003</v>
      </c>
      <c r="K51">
        <v>1.8069109999999999</v>
      </c>
    </row>
    <row r="52" spans="1:11" x14ac:dyDescent="0.35">
      <c r="A52" s="8" t="s">
        <v>56</v>
      </c>
      <c r="B52" s="6">
        <v>2.9412000000000002E-3</v>
      </c>
      <c r="C52" s="6">
        <v>0.37709500000000001</v>
      </c>
      <c r="D52" s="6">
        <v>0.71353540000000004</v>
      </c>
      <c r="E52">
        <v>1.0935716</v>
      </c>
      <c r="H52" s="8" t="s">
        <v>326</v>
      </c>
      <c r="I52" s="6">
        <v>0.90298409999999996</v>
      </c>
      <c r="J52" s="6">
        <v>0.92516830000000005</v>
      </c>
      <c r="K52">
        <v>1.8281524</v>
      </c>
    </row>
    <row r="53" spans="1:11" x14ac:dyDescent="0.35">
      <c r="A53" s="8" t="s">
        <v>391</v>
      </c>
      <c r="B53" s="6"/>
      <c r="C53" s="6">
        <v>0.30532039999999999</v>
      </c>
      <c r="D53" s="6">
        <v>0.70068490000000005</v>
      </c>
      <c r="E53">
        <v>1.0060053</v>
      </c>
      <c r="H53" s="8" t="s">
        <v>157</v>
      </c>
      <c r="I53" s="6">
        <v>0.854406</v>
      </c>
      <c r="J53" s="6">
        <v>0.92466820000000005</v>
      </c>
      <c r="K53">
        <v>1.7790742000000002</v>
      </c>
    </row>
    <row r="54" spans="1:11" x14ac:dyDescent="0.35">
      <c r="A54" s="8" t="s">
        <v>76</v>
      </c>
      <c r="B54" s="6">
        <v>4.3997000000000003E-3</v>
      </c>
      <c r="C54" s="6">
        <v>0.35464069999999998</v>
      </c>
      <c r="D54" s="6">
        <v>0.69280209999999998</v>
      </c>
      <c r="E54">
        <v>1.0518425</v>
      </c>
      <c r="H54" s="8" t="s">
        <v>325</v>
      </c>
      <c r="I54" s="6">
        <v>0.96210439999999997</v>
      </c>
      <c r="J54" s="6">
        <v>0.92391699999999999</v>
      </c>
      <c r="K54">
        <v>1.8860214</v>
      </c>
    </row>
    <row r="55" spans="1:11" x14ac:dyDescent="0.35">
      <c r="A55" s="8" t="s">
        <v>364</v>
      </c>
      <c r="B55" s="6">
        <v>2.4193999999999999E-3</v>
      </c>
      <c r="C55" s="6">
        <v>0.30732979999999999</v>
      </c>
      <c r="D55" s="6">
        <v>0.65670859999999998</v>
      </c>
      <c r="E55">
        <v>0.96645779999999992</v>
      </c>
      <c r="H55" s="8" t="s">
        <v>388</v>
      </c>
      <c r="I55" s="6">
        <v>0.97263379999999999</v>
      </c>
      <c r="J55" s="6">
        <v>0.92265390000000003</v>
      </c>
      <c r="K55">
        <v>1.8952876999999999</v>
      </c>
    </row>
    <row r="56" spans="1:11" x14ac:dyDescent="0.35">
      <c r="A56" s="5" t="s">
        <v>583</v>
      </c>
      <c r="B56">
        <v>8.0284699999999987E-2</v>
      </c>
      <c r="C56">
        <v>18.288761200000007</v>
      </c>
      <c r="D56">
        <v>40.804938099999994</v>
      </c>
      <c r="E56">
        <v>59.173984000000011</v>
      </c>
      <c r="H56" s="8" t="s">
        <v>323</v>
      </c>
      <c r="I56" s="6">
        <v>0.97884479999999996</v>
      </c>
      <c r="J56" s="6">
        <v>0.92156859999999996</v>
      </c>
      <c r="K56">
        <v>1.9004133999999999</v>
      </c>
    </row>
    <row r="57" spans="1:11" x14ac:dyDescent="0.35">
      <c r="H57" s="8" t="s">
        <v>238</v>
      </c>
      <c r="I57" s="6">
        <v>0.9599607</v>
      </c>
      <c r="J57" s="6">
        <v>0.92121019999999998</v>
      </c>
      <c r="K57">
        <v>1.8811708999999999</v>
      </c>
    </row>
    <row r="58" spans="1:11" x14ac:dyDescent="0.35">
      <c r="H58" s="8" t="s">
        <v>389</v>
      </c>
      <c r="I58" s="6">
        <v>0.95557780000000003</v>
      </c>
      <c r="J58" s="6">
        <v>0.91619779999999995</v>
      </c>
      <c r="K58">
        <v>1.8717755999999999</v>
      </c>
    </row>
    <row r="59" spans="1:11" x14ac:dyDescent="0.35">
      <c r="H59" s="8" t="s">
        <v>298</v>
      </c>
      <c r="I59" s="6">
        <v>0.95557959999999997</v>
      </c>
      <c r="J59" s="6">
        <v>0.91493800000000003</v>
      </c>
      <c r="K59">
        <v>1.8705175999999999</v>
      </c>
    </row>
    <row r="60" spans="1:11" x14ac:dyDescent="0.35">
      <c r="H60" s="8" t="s">
        <v>394</v>
      </c>
      <c r="I60" s="6">
        <v>1</v>
      </c>
      <c r="J60" s="6">
        <v>0.91443289999999999</v>
      </c>
      <c r="K60">
        <v>1.9144329</v>
      </c>
    </row>
    <row r="61" spans="1:11" x14ac:dyDescent="0.35">
      <c r="H61" s="8" t="s">
        <v>299</v>
      </c>
      <c r="I61" s="6">
        <v>0.96567219999999998</v>
      </c>
      <c r="J61" s="6">
        <v>0.91346879999999997</v>
      </c>
      <c r="K61">
        <v>1.879141</v>
      </c>
    </row>
    <row r="62" spans="1:11" x14ac:dyDescent="0.35">
      <c r="H62" s="8" t="s">
        <v>244</v>
      </c>
      <c r="I62" s="6">
        <v>0.9632908</v>
      </c>
      <c r="J62" s="6">
        <v>0.91256309999999996</v>
      </c>
      <c r="K62">
        <v>1.8758539000000001</v>
      </c>
    </row>
    <row r="63" spans="1:11" x14ac:dyDescent="0.35">
      <c r="H63" s="8" t="s">
        <v>292</v>
      </c>
      <c r="I63" s="6">
        <v>0.96193930000000005</v>
      </c>
      <c r="J63" s="6">
        <v>0.90977350000000001</v>
      </c>
      <c r="K63">
        <v>1.8717128000000001</v>
      </c>
    </row>
    <row r="64" spans="1:11" x14ac:dyDescent="0.35">
      <c r="H64" s="8" t="s">
        <v>344</v>
      </c>
      <c r="I64" s="6">
        <v>0.96195410000000003</v>
      </c>
      <c r="J64" s="6">
        <v>0.9089043</v>
      </c>
      <c r="K64">
        <v>1.8708583999999999</v>
      </c>
    </row>
    <row r="65" spans="8:11" x14ac:dyDescent="0.35">
      <c r="H65" s="8" t="s">
        <v>317</v>
      </c>
      <c r="I65" s="6">
        <v>0.87684079999999998</v>
      </c>
      <c r="J65" s="6">
        <v>0.9081321</v>
      </c>
      <c r="K65">
        <v>1.7849729000000001</v>
      </c>
    </row>
    <row r="66" spans="8:11" x14ac:dyDescent="0.35">
      <c r="H66" s="8" t="s">
        <v>69</v>
      </c>
      <c r="I66" s="6">
        <v>0.90571060000000003</v>
      </c>
      <c r="J66" s="6">
        <v>0.90738730000000001</v>
      </c>
      <c r="K66">
        <v>1.8130979</v>
      </c>
    </row>
    <row r="67" spans="8:11" x14ac:dyDescent="0.35">
      <c r="H67" s="8" t="s">
        <v>390</v>
      </c>
      <c r="I67" s="6">
        <v>0.89060039999999996</v>
      </c>
      <c r="J67" s="6">
        <v>0.90429470000000001</v>
      </c>
      <c r="K67">
        <v>1.7948951</v>
      </c>
    </row>
    <row r="68" spans="8:11" x14ac:dyDescent="0.35">
      <c r="H68" s="8" t="s">
        <v>393</v>
      </c>
      <c r="I68" s="6">
        <v>0.97353420000000002</v>
      </c>
      <c r="J68" s="6">
        <v>0.8997579</v>
      </c>
      <c r="K68">
        <v>1.8732921</v>
      </c>
    </row>
    <row r="69" spans="8:11" x14ac:dyDescent="0.35">
      <c r="H69" s="8" t="s">
        <v>236</v>
      </c>
      <c r="I69" s="6">
        <v>1</v>
      </c>
      <c r="J69" s="6">
        <v>0.89385910000000002</v>
      </c>
      <c r="K69">
        <v>1.8938591</v>
      </c>
    </row>
    <row r="70" spans="8:11" x14ac:dyDescent="0.35">
      <c r="H70" s="8" t="s">
        <v>245</v>
      </c>
      <c r="I70" s="6">
        <v>1.0000150000000001</v>
      </c>
      <c r="J70" s="6">
        <v>0.89337330000000004</v>
      </c>
      <c r="K70">
        <v>1.8933883000000002</v>
      </c>
    </row>
    <row r="71" spans="8:11" x14ac:dyDescent="0.35">
      <c r="H71" s="8" t="s">
        <v>327</v>
      </c>
      <c r="I71" s="6">
        <v>0.85834650000000001</v>
      </c>
      <c r="J71" s="6">
        <v>0.89217849999999999</v>
      </c>
      <c r="K71">
        <v>1.7505250000000001</v>
      </c>
    </row>
    <row r="72" spans="8:11" x14ac:dyDescent="0.35">
      <c r="H72" s="8" t="s">
        <v>204</v>
      </c>
      <c r="I72" s="6">
        <v>1</v>
      </c>
      <c r="J72" s="6">
        <v>0.89137</v>
      </c>
      <c r="K72">
        <v>1.89137</v>
      </c>
    </row>
    <row r="73" spans="8:11" x14ac:dyDescent="0.35">
      <c r="H73" s="8" t="s">
        <v>242</v>
      </c>
      <c r="I73" s="6">
        <v>1</v>
      </c>
      <c r="J73" s="6">
        <v>0.88820359999999998</v>
      </c>
      <c r="K73">
        <v>1.8882036</v>
      </c>
    </row>
    <row r="74" spans="8:11" x14ac:dyDescent="0.35">
      <c r="H74" s="8" t="s">
        <v>373</v>
      </c>
      <c r="I74" s="6">
        <v>0.89205069999999997</v>
      </c>
      <c r="J74" s="6">
        <v>0.88163219999999998</v>
      </c>
      <c r="K74">
        <v>1.7736828999999998</v>
      </c>
    </row>
    <row r="75" spans="8:11" x14ac:dyDescent="0.35">
      <c r="H75" s="8" t="s">
        <v>346</v>
      </c>
      <c r="I75" s="6">
        <v>0.93899330000000003</v>
      </c>
      <c r="J75" s="6">
        <v>0.88001439999999997</v>
      </c>
      <c r="K75">
        <v>1.8190077</v>
      </c>
    </row>
    <row r="76" spans="8:11" x14ac:dyDescent="0.35">
      <c r="H76" s="8" t="s">
        <v>374</v>
      </c>
      <c r="I76" s="6">
        <v>0.91808179999999995</v>
      </c>
      <c r="J76" s="6">
        <v>0.87461639999999996</v>
      </c>
      <c r="K76">
        <v>1.7926981999999998</v>
      </c>
    </row>
    <row r="77" spans="8:11" x14ac:dyDescent="0.35">
      <c r="H77" s="8" t="s">
        <v>91</v>
      </c>
      <c r="I77" s="6">
        <v>0.88460240000000001</v>
      </c>
      <c r="J77" s="6">
        <v>0.87436369999999997</v>
      </c>
      <c r="K77">
        <v>1.7589660999999999</v>
      </c>
    </row>
    <row r="78" spans="8:11" x14ac:dyDescent="0.35">
      <c r="H78" s="8" t="s">
        <v>153</v>
      </c>
      <c r="I78" s="6">
        <v>0.92896429999999997</v>
      </c>
      <c r="J78" s="6">
        <v>0.86959330000000001</v>
      </c>
      <c r="K78">
        <v>1.7985576000000001</v>
      </c>
    </row>
    <row r="79" spans="8:11" x14ac:dyDescent="0.35">
      <c r="H79" s="8" t="s">
        <v>164</v>
      </c>
      <c r="I79" s="6">
        <v>0.89838669999999998</v>
      </c>
      <c r="J79" s="6">
        <v>0.86498609999999998</v>
      </c>
      <c r="K79">
        <v>1.7633728</v>
      </c>
    </row>
    <row r="80" spans="8:11" x14ac:dyDescent="0.35">
      <c r="H80" s="8" t="s">
        <v>159</v>
      </c>
      <c r="I80" s="6">
        <v>0.89166979999999996</v>
      </c>
      <c r="J80" s="6">
        <v>0.86390579999999995</v>
      </c>
      <c r="K80">
        <v>1.7555755999999998</v>
      </c>
    </row>
    <row r="81" spans="8:11" x14ac:dyDescent="0.35">
      <c r="H81" s="8" t="s">
        <v>156</v>
      </c>
      <c r="I81" s="6">
        <v>0.76955779999999996</v>
      </c>
      <c r="J81" s="6">
        <v>0.86224219999999996</v>
      </c>
      <c r="K81">
        <v>1.6317999999999999</v>
      </c>
    </row>
    <row r="82" spans="8:11" x14ac:dyDescent="0.35">
      <c r="H82" s="8" t="s">
        <v>162</v>
      </c>
      <c r="I82" s="6">
        <v>0.8601318</v>
      </c>
      <c r="J82" s="6">
        <v>0.82632890000000003</v>
      </c>
      <c r="K82">
        <v>1.6864607</v>
      </c>
    </row>
    <row r="83" spans="8:11" x14ac:dyDescent="0.35">
      <c r="H83" s="5" t="s">
        <v>583</v>
      </c>
      <c r="I83">
        <v>47.479873700000006</v>
      </c>
      <c r="J83">
        <v>46.852820900000012</v>
      </c>
      <c r="K83">
        <v>94.332694599999996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C9704-63B7-4BD1-B329-EDCBD8FAC3F0}">
  <dimension ref="A2:AC57"/>
  <sheetViews>
    <sheetView topLeftCell="F25" zoomScale="98" zoomScaleNormal="98" workbookViewId="0">
      <selection activeCell="T5" sqref="T5"/>
    </sheetView>
  </sheetViews>
  <sheetFormatPr defaultRowHeight="14.5" x14ac:dyDescent="0.35"/>
  <cols>
    <col min="1" max="1" width="17.7265625" bestFit="1" customWidth="1"/>
    <col min="2" max="2" width="15.26953125" bestFit="1" customWidth="1"/>
    <col min="3" max="3" width="10.36328125" bestFit="1" customWidth="1"/>
    <col min="4" max="4" width="9.81640625" bestFit="1" customWidth="1"/>
    <col min="5" max="5" width="10.7265625" bestFit="1" customWidth="1"/>
    <col min="6" max="7" width="11.81640625" bestFit="1" customWidth="1"/>
    <col min="18" max="18" width="17.7265625" bestFit="1" customWidth="1"/>
    <col min="19" max="19" width="15.26953125" bestFit="1" customWidth="1"/>
    <col min="20" max="21" width="10.81640625" bestFit="1" customWidth="1"/>
    <col min="23" max="23" width="12.54296875" bestFit="1" customWidth="1"/>
    <col min="24" max="24" width="16.453125" bestFit="1" customWidth="1"/>
    <col min="25" max="25" width="10.453125" bestFit="1" customWidth="1"/>
    <col min="26" max="26" width="19" bestFit="1" customWidth="1"/>
    <col min="27" max="27" width="10.7265625" bestFit="1" customWidth="1"/>
  </cols>
  <sheetData>
    <row r="2" spans="1:29" x14ac:dyDescent="0.35">
      <c r="W2" s="4" t="s">
        <v>700</v>
      </c>
      <c r="X2" t="s">
        <v>704</v>
      </c>
    </row>
    <row r="3" spans="1:29" x14ac:dyDescent="0.35">
      <c r="A3" s="4" t="s">
        <v>712</v>
      </c>
      <c r="B3" s="4" t="s">
        <v>579</v>
      </c>
      <c r="R3" s="4" t="s">
        <v>712</v>
      </c>
      <c r="S3" s="4" t="s">
        <v>579</v>
      </c>
    </row>
    <row r="4" spans="1:29" x14ac:dyDescent="0.35">
      <c r="A4" s="4" t="s">
        <v>580</v>
      </c>
      <c r="B4" t="s">
        <v>26</v>
      </c>
      <c r="C4" t="s">
        <v>28</v>
      </c>
      <c r="D4" t="s">
        <v>27</v>
      </c>
      <c r="E4" t="s">
        <v>583</v>
      </c>
      <c r="R4" s="4" t="s">
        <v>580</v>
      </c>
      <c r="S4" t="s">
        <v>703</v>
      </c>
      <c r="T4" t="s">
        <v>32</v>
      </c>
      <c r="U4" t="s">
        <v>583</v>
      </c>
      <c r="W4" s="4" t="s">
        <v>580</v>
      </c>
      <c r="X4" t="s">
        <v>693</v>
      </c>
      <c r="Y4" t="s">
        <v>695</v>
      </c>
      <c r="Z4" t="s">
        <v>713</v>
      </c>
    </row>
    <row r="5" spans="1:29" x14ac:dyDescent="0.35">
      <c r="A5" s="5" t="s">
        <v>91</v>
      </c>
      <c r="B5" s="6"/>
      <c r="C5" s="6">
        <v>0.31476320000000002</v>
      </c>
      <c r="D5" s="6">
        <v>7.9869999999999995E-4</v>
      </c>
      <c r="E5">
        <v>0.31556190000000001</v>
      </c>
      <c r="R5" s="5" t="s">
        <v>364</v>
      </c>
      <c r="S5" s="6">
        <v>0.48713919999999999</v>
      </c>
      <c r="T5" s="6">
        <v>0.97783790000000004</v>
      </c>
      <c r="U5">
        <v>1.4649771</v>
      </c>
      <c r="W5" s="5" t="s">
        <v>57</v>
      </c>
      <c r="X5">
        <v>9895</v>
      </c>
      <c r="Y5">
        <v>88010</v>
      </c>
      <c r="Z5" s="6">
        <v>0.11243040563572321</v>
      </c>
      <c r="AA5">
        <f>GETPIVOTDATA("Sum of dose3",$W$4,"flag","BHP")+GETPIVOTDATA("Sum of dose3",$W$4,"flag","BHP/HighPri")</f>
        <v>26666</v>
      </c>
      <c r="AB5">
        <f>GETPIVOTDATA("Sum of pop",$W$4,"flag","BHP")+GETPIVOTDATA("Sum of pop",$W$4,"flag","BHP/HighPri")</f>
        <v>288519</v>
      </c>
      <c r="AC5" s="1">
        <f>AA5/AB5</f>
        <v>9.2423722527805799E-2</v>
      </c>
    </row>
    <row r="6" spans="1:29" x14ac:dyDescent="0.35">
      <c r="A6" s="5" t="s">
        <v>157</v>
      </c>
      <c r="B6" s="6"/>
      <c r="C6" s="6">
        <v>0.25080789999999997</v>
      </c>
      <c r="D6" s="6">
        <v>1.2404E-3</v>
      </c>
      <c r="E6">
        <v>0.25204829999999995</v>
      </c>
      <c r="R6" s="5" t="s">
        <v>59</v>
      </c>
      <c r="S6" s="6">
        <v>0.52886100000000003</v>
      </c>
      <c r="T6" s="6">
        <v>0.91165359999999995</v>
      </c>
      <c r="U6">
        <v>1.4405146</v>
      </c>
      <c r="W6" s="5" t="s">
        <v>70</v>
      </c>
      <c r="X6">
        <v>16771</v>
      </c>
      <c r="Y6">
        <v>200509</v>
      </c>
      <c r="Z6" s="6">
        <v>8.36421307771721E-2</v>
      </c>
      <c r="AA6">
        <f>GETPIVOTDATA("Sum of dose3",$W$4,"flag","BHP/HighPri")+GETPIVOTDATA("Sum of dose3",$W$4,"flag","HighPri")</f>
        <v>45233</v>
      </c>
      <c r="AB6">
        <f>GETPIVOTDATA("Sum of pop",$W$4,"flag","BHP/HighPri")+GETPIVOTDATA("Sum of pop",$W$4,"flag","HighPri")</f>
        <v>432858</v>
      </c>
      <c r="AC6" s="1">
        <f>AA6/AB6</f>
        <v>0.10449847294031761</v>
      </c>
    </row>
    <row r="7" spans="1:29" x14ac:dyDescent="0.35">
      <c r="A7" s="5" t="s">
        <v>160</v>
      </c>
      <c r="B7" s="6">
        <v>3.9449999999999999E-4</v>
      </c>
      <c r="C7" s="6">
        <v>0.2447114</v>
      </c>
      <c r="D7" s="6">
        <v>1.4218E-3</v>
      </c>
      <c r="E7">
        <v>0.24652769999999999</v>
      </c>
      <c r="R7" s="5" t="s">
        <v>76</v>
      </c>
      <c r="S7" s="6">
        <v>0.51703759999999999</v>
      </c>
      <c r="T7" s="6">
        <v>0.8678884</v>
      </c>
      <c r="U7">
        <v>1.3849260000000001</v>
      </c>
      <c r="W7" s="5" t="s">
        <v>68</v>
      </c>
      <c r="X7">
        <v>28462</v>
      </c>
      <c r="Y7">
        <v>232349</v>
      </c>
      <c r="Z7" s="6">
        <v>0.12249676133747078</v>
      </c>
    </row>
    <row r="8" spans="1:29" x14ac:dyDescent="0.35">
      <c r="A8" s="5" t="s">
        <v>69</v>
      </c>
      <c r="B8" s="6">
        <v>3.3859999999999999E-4</v>
      </c>
      <c r="C8" s="6">
        <v>0.24015349999999999</v>
      </c>
      <c r="D8" s="6">
        <v>1.0881E-3</v>
      </c>
      <c r="E8">
        <v>0.24158019999999999</v>
      </c>
      <c r="R8" s="5" t="s">
        <v>63</v>
      </c>
      <c r="S8" s="6">
        <v>0.60162599999999999</v>
      </c>
      <c r="T8" s="6">
        <v>0.85673949999999999</v>
      </c>
      <c r="U8">
        <v>1.4583655</v>
      </c>
      <c r="W8" s="5" t="s">
        <v>41</v>
      </c>
      <c r="X8">
        <v>158153</v>
      </c>
      <c r="Y8">
        <v>2381513</v>
      </c>
      <c r="Z8" s="6">
        <v>6.6408623425528224E-2</v>
      </c>
    </row>
    <row r="9" spans="1:29" x14ac:dyDescent="0.35">
      <c r="A9" s="5" t="s">
        <v>327</v>
      </c>
      <c r="B9" s="6"/>
      <c r="C9" s="6">
        <v>0.2397311</v>
      </c>
      <c r="D9" s="6"/>
      <c r="E9">
        <v>0.2397311</v>
      </c>
      <c r="R9" s="5" t="s">
        <v>60</v>
      </c>
      <c r="S9" s="6">
        <v>0.50386299999999995</v>
      </c>
      <c r="T9" s="6">
        <v>0.85178759999999998</v>
      </c>
      <c r="U9">
        <v>1.3556505999999999</v>
      </c>
      <c r="W9" s="5" t="s">
        <v>583</v>
      </c>
      <c r="X9">
        <v>213281</v>
      </c>
      <c r="Y9">
        <v>2902381</v>
      </c>
      <c r="Z9">
        <v>7.3484838827156049E-2</v>
      </c>
    </row>
    <row r="10" spans="1:29" x14ac:dyDescent="0.35">
      <c r="A10" s="5" t="s">
        <v>299</v>
      </c>
      <c r="B10" s="6"/>
      <c r="C10" s="6">
        <v>0.23716219999999999</v>
      </c>
      <c r="D10" s="6"/>
      <c r="E10">
        <v>0.23716219999999999</v>
      </c>
      <c r="R10" s="5" t="s">
        <v>160</v>
      </c>
      <c r="S10" s="6">
        <v>0.54016940000000002</v>
      </c>
      <c r="T10" s="6">
        <v>0.83025249999999995</v>
      </c>
      <c r="U10">
        <v>1.3704219</v>
      </c>
    </row>
    <row r="11" spans="1:29" x14ac:dyDescent="0.35">
      <c r="A11" s="5" t="s">
        <v>156</v>
      </c>
      <c r="B11" s="6"/>
      <c r="C11" s="6">
        <v>0.227932</v>
      </c>
      <c r="D11" s="6"/>
      <c r="E11">
        <v>0.227932</v>
      </c>
      <c r="R11" s="5" t="s">
        <v>158</v>
      </c>
      <c r="S11" s="6">
        <v>0.50353800000000004</v>
      </c>
      <c r="T11" s="6">
        <v>0.82791130000000002</v>
      </c>
      <c r="U11">
        <v>1.3314493000000001</v>
      </c>
    </row>
    <row r="12" spans="1:29" x14ac:dyDescent="0.35">
      <c r="A12" s="5" t="s">
        <v>344</v>
      </c>
      <c r="B12" s="6"/>
      <c r="C12" s="6">
        <v>0.226691</v>
      </c>
      <c r="D12" s="6"/>
      <c r="E12">
        <v>0.226691</v>
      </c>
      <c r="R12" s="5" t="s">
        <v>56</v>
      </c>
      <c r="S12" s="6">
        <v>0.5201152</v>
      </c>
      <c r="T12" s="6">
        <v>0.82342649999999995</v>
      </c>
      <c r="U12">
        <v>1.3435416999999998</v>
      </c>
      <c r="W12" s="4" t="s">
        <v>700</v>
      </c>
      <c r="X12" t="s">
        <v>27</v>
      </c>
    </row>
    <row r="13" spans="1:29" x14ac:dyDescent="0.35">
      <c r="A13" s="5" t="s">
        <v>59</v>
      </c>
      <c r="B13" s="6"/>
      <c r="C13" s="6">
        <v>0.2266553</v>
      </c>
      <c r="D13" s="6">
        <v>2.0492000000000002E-3</v>
      </c>
      <c r="E13">
        <v>0.22870450000000001</v>
      </c>
      <c r="R13" s="5" t="s">
        <v>157</v>
      </c>
      <c r="S13" s="6">
        <v>0.53253569999999995</v>
      </c>
      <c r="T13" s="6">
        <v>0.81848620000000005</v>
      </c>
      <c r="U13">
        <v>1.3510219000000001</v>
      </c>
    </row>
    <row r="14" spans="1:29" x14ac:dyDescent="0.35">
      <c r="A14" s="5" t="s">
        <v>56</v>
      </c>
      <c r="B14" s="6"/>
      <c r="C14" s="6">
        <v>0.21414140000000001</v>
      </c>
      <c r="D14" s="6">
        <v>6.9830000000000001E-4</v>
      </c>
      <c r="E14">
        <v>0.21483970000000002</v>
      </c>
      <c r="R14" s="5" t="s">
        <v>326</v>
      </c>
      <c r="S14" s="6">
        <v>0.52590840000000005</v>
      </c>
      <c r="T14" s="6">
        <v>0.80735369999999995</v>
      </c>
      <c r="U14">
        <v>1.3332621</v>
      </c>
      <c r="W14" s="4" t="s">
        <v>580</v>
      </c>
      <c r="X14" t="s">
        <v>693</v>
      </c>
      <c r="Y14" t="s">
        <v>695</v>
      </c>
      <c r="Z14" t="s">
        <v>713</v>
      </c>
    </row>
    <row r="15" spans="1:29" x14ac:dyDescent="0.35">
      <c r="A15" s="5" t="s">
        <v>317</v>
      </c>
      <c r="B15" s="6"/>
      <c r="C15" s="6">
        <v>0.20879120000000001</v>
      </c>
      <c r="D15" s="6">
        <v>1.0790999999999999E-3</v>
      </c>
      <c r="E15">
        <v>0.20987030000000001</v>
      </c>
      <c r="R15" s="5" t="s">
        <v>69</v>
      </c>
      <c r="S15" s="6">
        <v>0.54144009999999998</v>
      </c>
      <c r="T15" s="6">
        <v>0.80645409999999995</v>
      </c>
      <c r="U15">
        <v>1.3478941999999998</v>
      </c>
      <c r="W15" s="5" t="s">
        <v>57</v>
      </c>
      <c r="X15">
        <v>32</v>
      </c>
      <c r="Y15">
        <v>33818</v>
      </c>
      <c r="Z15" s="6">
        <v>9.4624164646046481E-4</v>
      </c>
      <c r="AA15">
        <f>GETPIVOTDATA("Sum of dose3",$W$14,"flag","BHP")+GETPIVOTDATA("Sum of dose3",$W$14,"flag","BHP/HighPri")</f>
        <v>73</v>
      </c>
      <c r="AB15">
        <f>GETPIVOTDATA("Sum of pop",$W$14,"flag","BHP")+GETPIVOTDATA("Sum of pop",$W$14,"flag","BHP/HighPri")</f>
        <v>109462</v>
      </c>
      <c r="AC15" s="1">
        <f>AA15/AB15</f>
        <v>6.6689810162430801E-4</v>
      </c>
    </row>
    <row r="16" spans="1:29" x14ac:dyDescent="0.35">
      <c r="A16" s="5" t="s">
        <v>158</v>
      </c>
      <c r="B16" s="6">
        <v>4.617E-4</v>
      </c>
      <c r="C16" s="6">
        <v>0.20839260000000001</v>
      </c>
      <c r="D16" s="6">
        <v>3.0390000000000001E-4</v>
      </c>
      <c r="E16">
        <v>0.20915820000000002</v>
      </c>
      <c r="R16" s="5" t="s">
        <v>91</v>
      </c>
      <c r="S16" s="6">
        <v>0.58944149999999995</v>
      </c>
      <c r="T16" s="6">
        <v>0.80633429999999995</v>
      </c>
      <c r="U16">
        <v>1.3957758</v>
      </c>
      <c r="W16" s="5" t="s">
        <v>70</v>
      </c>
      <c r="X16">
        <v>41</v>
      </c>
      <c r="Y16">
        <v>75644</v>
      </c>
      <c r="Z16" s="6">
        <v>5.4201258526783357E-4</v>
      </c>
      <c r="AA16">
        <f>GETPIVOTDATA("Sum of dose3",$W$14,"flag","BHP/HighPri")+GETPIVOTDATA("Sum of dose3",$W$14,"flag","HighPri")</f>
        <v>95</v>
      </c>
      <c r="AB16">
        <f>GETPIVOTDATA("Sum of pop",$W$14,"flag","BHP/HighPri")+GETPIVOTDATA("Sum of pop",$W$14,"flag","HighPri")</f>
        <v>164076</v>
      </c>
      <c r="AC16" s="1">
        <f>AA16/AB16</f>
        <v>5.7899997562105363E-4</v>
      </c>
    </row>
    <row r="17" spans="1:29" x14ac:dyDescent="0.35">
      <c r="A17" s="5" t="s">
        <v>63</v>
      </c>
      <c r="B17" s="6"/>
      <c r="C17" s="6">
        <v>0.1933744</v>
      </c>
      <c r="D17" s="6">
        <v>1.2979000000000001E-3</v>
      </c>
      <c r="E17">
        <v>0.19467229999999999</v>
      </c>
      <c r="R17" s="5" t="s">
        <v>294</v>
      </c>
      <c r="S17" s="6">
        <v>0.50428530000000005</v>
      </c>
      <c r="T17" s="6">
        <v>0.80136870000000004</v>
      </c>
      <c r="U17">
        <v>1.3056540000000001</v>
      </c>
      <c r="W17" s="5" t="s">
        <v>68</v>
      </c>
      <c r="X17">
        <v>54</v>
      </c>
      <c r="Y17">
        <v>88432</v>
      </c>
      <c r="Z17" s="6">
        <v>6.1063868282974494E-4</v>
      </c>
    </row>
    <row r="18" spans="1:29" x14ac:dyDescent="0.35">
      <c r="A18" s="5" t="s">
        <v>153</v>
      </c>
      <c r="B18" s="6"/>
      <c r="C18" s="6">
        <v>0.19256200000000001</v>
      </c>
      <c r="D18" s="6"/>
      <c r="E18">
        <v>0.19256200000000001</v>
      </c>
      <c r="R18" s="5" t="s">
        <v>299</v>
      </c>
      <c r="S18" s="6">
        <v>0.57805989999999996</v>
      </c>
      <c r="T18" s="6">
        <v>0.78480059999999996</v>
      </c>
      <c r="U18">
        <v>1.3628605</v>
      </c>
      <c r="W18" s="5" t="s">
        <v>41</v>
      </c>
      <c r="X18">
        <v>634</v>
      </c>
      <c r="Y18">
        <v>968676</v>
      </c>
      <c r="Z18" s="6">
        <v>6.5450160838092402E-4</v>
      </c>
    </row>
    <row r="19" spans="1:29" x14ac:dyDescent="0.35">
      <c r="A19" s="5" t="s">
        <v>159</v>
      </c>
      <c r="B19" s="6"/>
      <c r="C19" s="6">
        <v>0.1905645</v>
      </c>
      <c r="D19" s="6">
        <v>4.0470000000000002E-4</v>
      </c>
      <c r="E19">
        <v>0.19096920000000001</v>
      </c>
      <c r="R19" s="5" t="s">
        <v>391</v>
      </c>
      <c r="S19" s="6">
        <v>0.43572909999999998</v>
      </c>
      <c r="T19" s="6">
        <v>0.7847421</v>
      </c>
      <c r="U19">
        <v>1.2204712</v>
      </c>
      <c r="W19" s="5" t="s">
        <v>583</v>
      </c>
      <c r="X19">
        <v>761</v>
      </c>
      <c r="Y19">
        <v>1166570</v>
      </c>
      <c r="Z19">
        <v>6.5233976529483872E-4</v>
      </c>
    </row>
    <row r="20" spans="1:29" x14ac:dyDescent="0.35">
      <c r="A20" s="5" t="s">
        <v>346</v>
      </c>
      <c r="B20" s="6"/>
      <c r="C20" s="6">
        <v>0.186413</v>
      </c>
      <c r="D20" s="6"/>
      <c r="E20">
        <v>0.186413</v>
      </c>
      <c r="R20" s="5" t="s">
        <v>327</v>
      </c>
      <c r="S20" s="6">
        <v>0.51939639999999998</v>
      </c>
      <c r="T20" s="6">
        <v>0.78214760000000005</v>
      </c>
      <c r="U20">
        <v>1.301544</v>
      </c>
    </row>
    <row r="21" spans="1:29" x14ac:dyDescent="0.35">
      <c r="A21" s="5" t="s">
        <v>294</v>
      </c>
      <c r="B21" s="6"/>
      <c r="C21" s="6">
        <v>0.18344830000000001</v>
      </c>
      <c r="D21" s="6">
        <v>2.5109999999999998E-4</v>
      </c>
      <c r="E21">
        <v>0.18369940000000001</v>
      </c>
      <c r="R21" s="5" t="s">
        <v>344</v>
      </c>
      <c r="S21" s="6">
        <v>0.60546339999999998</v>
      </c>
      <c r="T21" s="6">
        <v>0.77444190000000002</v>
      </c>
      <c r="U21">
        <v>1.3799052999999999</v>
      </c>
      <c r="W21" s="4" t="s">
        <v>700</v>
      </c>
      <c r="X21" t="s">
        <v>28</v>
      </c>
    </row>
    <row r="22" spans="1:29" x14ac:dyDescent="0.35">
      <c r="A22" s="5" t="s">
        <v>162</v>
      </c>
      <c r="B22" s="6"/>
      <c r="C22" s="6">
        <v>0.1833099</v>
      </c>
      <c r="D22" s="6">
        <v>1.593E-3</v>
      </c>
      <c r="E22">
        <v>0.18490290000000001</v>
      </c>
      <c r="R22" s="5" t="s">
        <v>317</v>
      </c>
      <c r="S22" s="6">
        <v>0.5003436</v>
      </c>
      <c r="T22" s="6">
        <v>0.77382459999999997</v>
      </c>
      <c r="U22">
        <v>1.2741682000000001</v>
      </c>
    </row>
    <row r="23" spans="1:29" x14ac:dyDescent="0.35">
      <c r="A23" s="5" t="s">
        <v>298</v>
      </c>
      <c r="B23" s="6"/>
      <c r="C23" s="6">
        <v>0.18058150000000001</v>
      </c>
      <c r="D23" s="6">
        <v>2.377E-4</v>
      </c>
      <c r="E23">
        <v>0.18081920000000001</v>
      </c>
      <c r="R23" s="5" t="s">
        <v>346</v>
      </c>
      <c r="S23" s="6">
        <v>0.61993880000000001</v>
      </c>
      <c r="T23" s="6">
        <v>0.77083829999999998</v>
      </c>
      <c r="U23">
        <v>1.3907771</v>
      </c>
      <c r="W23" s="4" t="s">
        <v>580</v>
      </c>
      <c r="X23" t="s">
        <v>693</v>
      </c>
      <c r="Y23" t="s">
        <v>695</v>
      </c>
      <c r="Z23" t="s">
        <v>713</v>
      </c>
    </row>
    <row r="24" spans="1:29" x14ac:dyDescent="0.35">
      <c r="A24" s="5" t="s">
        <v>76</v>
      </c>
      <c r="B24" s="6"/>
      <c r="C24" s="6">
        <v>0.17952009999999999</v>
      </c>
      <c r="D24" s="6"/>
      <c r="E24">
        <v>0.17952009999999999</v>
      </c>
      <c r="R24" s="5" t="s">
        <v>295</v>
      </c>
      <c r="S24" s="6">
        <v>0.54596169999999999</v>
      </c>
      <c r="T24" s="6">
        <v>0.76981900000000003</v>
      </c>
      <c r="U24">
        <v>1.3157806999999999</v>
      </c>
      <c r="W24" s="5" t="s">
        <v>57</v>
      </c>
      <c r="X24">
        <v>9863</v>
      </c>
      <c r="Y24">
        <v>50372</v>
      </c>
      <c r="Z24" s="6">
        <v>0.19580322401334074</v>
      </c>
      <c r="AA24">
        <f>GETPIVOTDATA("Sum of dose3",$W$23,"flag","BHP")+GETPIVOTDATA("Sum of dose3",$W$23,"flag","BHP/HighPri")</f>
        <v>26590</v>
      </c>
      <c r="AB24">
        <f>GETPIVOTDATA("Sum of pop",$W$23,"flag","BHP")+GETPIVOTDATA("Sum of pop",$W$23,"flag","BHP/HighPri")</f>
        <v>163034</v>
      </c>
      <c r="AC24" s="1">
        <f>AA24/AB24</f>
        <v>0.16309481457855415</v>
      </c>
    </row>
    <row r="25" spans="1:29" x14ac:dyDescent="0.35">
      <c r="A25" s="5" t="s">
        <v>326</v>
      </c>
      <c r="B25" s="6"/>
      <c r="C25" s="6">
        <v>0.1792453</v>
      </c>
      <c r="D25" s="6">
        <v>8.9530000000000002E-4</v>
      </c>
      <c r="E25">
        <v>0.18014059999999998</v>
      </c>
      <c r="R25" s="5" t="s">
        <v>372</v>
      </c>
      <c r="S25" s="6">
        <v>0.42945270000000002</v>
      </c>
      <c r="T25" s="6">
        <v>0.76662609999999998</v>
      </c>
      <c r="U25">
        <v>1.1960788</v>
      </c>
      <c r="W25" s="5" t="s">
        <v>70</v>
      </c>
      <c r="X25">
        <v>16727</v>
      </c>
      <c r="Y25">
        <v>112662</v>
      </c>
      <c r="Z25" s="6">
        <v>0.14847064671317747</v>
      </c>
      <c r="AC25" s="1"/>
    </row>
    <row r="26" spans="1:29" x14ac:dyDescent="0.35">
      <c r="A26" s="5" t="s">
        <v>164</v>
      </c>
      <c r="B26" s="6"/>
      <c r="C26" s="6">
        <v>0.17756739999999999</v>
      </c>
      <c r="D26" s="6">
        <v>5.2340000000000004E-4</v>
      </c>
      <c r="E26">
        <v>0.17809079999999999</v>
      </c>
      <c r="R26" s="5" t="s">
        <v>392</v>
      </c>
      <c r="S26" s="6">
        <v>0.3928374</v>
      </c>
      <c r="T26" s="6">
        <v>0.7640344</v>
      </c>
      <c r="U26">
        <v>1.1568718</v>
      </c>
      <c r="W26" s="5" t="s">
        <v>68</v>
      </c>
      <c r="X26">
        <v>28408</v>
      </c>
      <c r="Y26">
        <v>143917</v>
      </c>
      <c r="Z26" s="6">
        <v>0.19739155207515444</v>
      </c>
      <c r="AA26">
        <f>GETPIVOTDATA("Sum of dose3",$W$23,"flag","BHP/HighPri")+GETPIVOTDATA("Sum of dose3",$W$23,"flag","HighPri")</f>
        <v>45135</v>
      </c>
      <c r="AB26">
        <f>GETPIVOTDATA("Sum of pop",$W$23,"flag","BHP/HighPri")+GETPIVOTDATA("Sum of pop",$W$23,"flag","HighPri")</f>
        <v>256579</v>
      </c>
      <c r="AC26" s="1">
        <f>AA26/AB26</f>
        <v>0.17591073314651628</v>
      </c>
    </row>
    <row r="27" spans="1:29" x14ac:dyDescent="0.35">
      <c r="A27" s="5" t="s">
        <v>60</v>
      </c>
      <c r="B27" s="6"/>
      <c r="C27" s="6">
        <v>0.1745961</v>
      </c>
      <c r="D27" s="6"/>
      <c r="E27">
        <v>0.1745961</v>
      </c>
      <c r="R27" s="5" t="s">
        <v>238</v>
      </c>
      <c r="S27" s="6">
        <v>0.43631409999999998</v>
      </c>
      <c r="T27" s="6">
        <v>0.76363049999999999</v>
      </c>
      <c r="U27">
        <v>1.1999446</v>
      </c>
      <c r="W27" s="5" t="s">
        <v>41</v>
      </c>
      <c r="X27">
        <v>157509</v>
      </c>
      <c r="Y27">
        <v>760008</v>
      </c>
      <c r="Z27" s="6">
        <v>0.20724650266839295</v>
      </c>
    </row>
    <row r="28" spans="1:29" x14ac:dyDescent="0.35">
      <c r="A28" s="5" t="s">
        <v>244</v>
      </c>
      <c r="B28" s="6"/>
      <c r="C28" s="6">
        <v>0.1634256</v>
      </c>
      <c r="D28" s="6">
        <v>6.8539999999999996E-4</v>
      </c>
      <c r="E28">
        <v>0.16411100000000001</v>
      </c>
      <c r="R28" s="5" t="s">
        <v>241</v>
      </c>
      <c r="S28" s="6">
        <v>0.45714510000000003</v>
      </c>
      <c r="T28" s="6">
        <v>0.75813779999999997</v>
      </c>
      <c r="U28">
        <v>1.2152829000000001</v>
      </c>
      <c r="W28" s="5" t="s">
        <v>583</v>
      </c>
      <c r="X28">
        <v>212507</v>
      </c>
      <c r="Y28">
        <v>1066959</v>
      </c>
      <c r="Z28">
        <v>0.19917072727255686</v>
      </c>
    </row>
    <row r="29" spans="1:29" x14ac:dyDescent="0.35">
      <c r="A29" s="5" t="s">
        <v>374</v>
      </c>
      <c r="B29" s="6"/>
      <c r="C29" s="6">
        <v>0.1534237</v>
      </c>
      <c r="D29" s="6">
        <v>1.3307E-3</v>
      </c>
      <c r="E29">
        <v>0.15475439999999999</v>
      </c>
      <c r="R29" s="5" t="s">
        <v>239</v>
      </c>
      <c r="S29" s="6">
        <v>0.41997449999999997</v>
      </c>
      <c r="T29" s="6">
        <v>0.75165349999999997</v>
      </c>
      <c r="U29">
        <v>1.1716279999999999</v>
      </c>
    </row>
    <row r="30" spans="1:29" x14ac:dyDescent="0.35">
      <c r="A30" s="5" t="s">
        <v>323</v>
      </c>
      <c r="B30" s="6"/>
      <c r="C30" s="6">
        <v>0.1533079</v>
      </c>
      <c r="D30" s="6"/>
      <c r="E30">
        <v>0.1533079</v>
      </c>
      <c r="R30" s="5" t="s">
        <v>297</v>
      </c>
      <c r="S30" s="6">
        <v>0.47720649999999998</v>
      </c>
      <c r="T30" s="6">
        <v>0.74645819999999996</v>
      </c>
      <c r="U30">
        <v>1.2236647</v>
      </c>
    </row>
    <row r="31" spans="1:29" x14ac:dyDescent="0.35">
      <c r="A31" s="5" t="s">
        <v>241</v>
      </c>
      <c r="B31" s="6"/>
      <c r="C31" s="6">
        <v>0.15311910000000001</v>
      </c>
      <c r="D31" s="6"/>
      <c r="E31">
        <v>0.15311910000000001</v>
      </c>
      <c r="R31" s="5" t="s">
        <v>244</v>
      </c>
      <c r="S31" s="6">
        <v>0.46211550000000001</v>
      </c>
      <c r="T31" s="6">
        <v>0.74587369999999997</v>
      </c>
      <c r="U31">
        <v>1.2079892000000001</v>
      </c>
      <c r="W31" s="4" t="s">
        <v>700</v>
      </c>
      <c r="X31" t="s">
        <v>704</v>
      </c>
    </row>
    <row r="32" spans="1:29" x14ac:dyDescent="0.35">
      <c r="A32" s="5" t="s">
        <v>238</v>
      </c>
      <c r="B32" s="6"/>
      <c r="C32" s="6">
        <v>0.1516014</v>
      </c>
      <c r="D32" s="6">
        <v>4.616E-4</v>
      </c>
      <c r="E32">
        <v>0.152063</v>
      </c>
      <c r="R32" s="5" t="s">
        <v>298</v>
      </c>
      <c r="S32" s="6">
        <v>0.52282079999999997</v>
      </c>
      <c r="T32" s="6">
        <v>0.74526680000000001</v>
      </c>
      <c r="U32">
        <v>1.2680875999999999</v>
      </c>
    </row>
    <row r="33" spans="1:29" x14ac:dyDescent="0.35">
      <c r="A33" s="5" t="s">
        <v>245</v>
      </c>
      <c r="B33" s="6"/>
      <c r="C33" s="6">
        <v>0.15147179999999999</v>
      </c>
      <c r="D33" s="6">
        <v>5.1349999999999996E-4</v>
      </c>
      <c r="E33">
        <v>0.15198529999999999</v>
      </c>
      <c r="R33" s="5" t="s">
        <v>292</v>
      </c>
      <c r="S33" s="6">
        <v>0.4951333</v>
      </c>
      <c r="T33" s="6">
        <v>0.74029900000000004</v>
      </c>
      <c r="U33">
        <v>1.2354323</v>
      </c>
      <c r="W33" s="4" t="s">
        <v>580</v>
      </c>
      <c r="X33" t="s">
        <v>693</v>
      </c>
      <c r="Y33" t="s">
        <v>695</v>
      </c>
      <c r="Z33" t="s">
        <v>714</v>
      </c>
    </row>
    <row r="34" spans="1:29" x14ac:dyDescent="0.35">
      <c r="A34" s="5" t="s">
        <v>364</v>
      </c>
      <c r="B34" s="6"/>
      <c r="C34" s="6">
        <v>0.14989520000000001</v>
      </c>
      <c r="D34" s="6">
        <v>5.2360000000000004E-4</v>
      </c>
      <c r="E34">
        <v>0.15041880000000002</v>
      </c>
      <c r="R34" s="5" t="s">
        <v>321</v>
      </c>
      <c r="S34" s="6">
        <v>0.59918309999999997</v>
      </c>
      <c r="T34" s="6">
        <v>0.73772119999999997</v>
      </c>
      <c r="U34">
        <v>1.3369043</v>
      </c>
      <c r="W34" s="5" t="s">
        <v>57</v>
      </c>
      <c r="X34">
        <v>327546</v>
      </c>
      <c r="Y34">
        <v>556831</v>
      </c>
      <c r="Z34" s="6">
        <v>0.58823233620254622</v>
      </c>
      <c r="AA34">
        <f>GETPIVOTDATA("Sum of dose3",$W$33,"flag","BHP")+GETPIVOTDATA("Sum of dose3",$W$33,"flag","BHP/HighPri")</f>
        <v>897270</v>
      </c>
      <c r="AB34">
        <f>GETPIVOTDATA("Sum of pop",$W$33,"flag","BHP")+GETPIVOTDATA("Sum of pop",$W$33,"flag","BHP/HighPri")</f>
        <v>1628816</v>
      </c>
      <c r="AC34">
        <f>AA34/AB34</f>
        <v>0.55087253563324523</v>
      </c>
    </row>
    <row r="35" spans="1:29" x14ac:dyDescent="0.35">
      <c r="A35" s="5" t="s">
        <v>324</v>
      </c>
      <c r="B35" s="6"/>
      <c r="C35" s="6">
        <v>0.14903559999999999</v>
      </c>
      <c r="D35" s="6"/>
      <c r="E35">
        <v>0.14903559999999999</v>
      </c>
      <c r="R35" s="5" t="s">
        <v>156</v>
      </c>
      <c r="S35" s="6">
        <v>0.47473280000000001</v>
      </c>
      <c r="T35" s="6">
        <v>0.73506079999999996</v>
      </c>
      <c r="U35">
        <v>1.2097936</v>
      </c>
      <c r="W35" s="5" t="s">
        <v>70</v>
      </c>
      <c r="X35">
        <v>569724</v>
      </c>
      <c r="Y35">
        <v>1071985</v>
      </c>
      <c r="Z35" s="6">
        <v>0.53146639178719857</v>
      </c>
    </row>
    <row r="36" spans="1:29" x14ac:dyDescent="0.35">
      <c r="A36" s="5" t="s">
        <v>292</v>
      </c>
      <c r="B36" s="6"/>
      <c r="C36" s="6">
        <v>0.14460690000000001</v>
      </c>
      <c r="D36" s="6"/>
      <c r="E36">
        <v>0.14460690000000001</v>
      </c>
      <c r="R36" s="5" t="s">
        <v>240</v>
      </c>
      <c r="S36" s="6">
        <v>0.44675369999999998</v>
      </c>
      <c r="T36" s="6">
        <v>0.72910730000000001</v>
      </c>
      <c r="U36">
        <v>1.175861</v>
      </c>
      <c r="W36" s="5" t="s">
        <v>68</v>
      </c>
      <c r="X36">
        <v>895631</v>
      </c>
      <c r="Y36">
        <v>1474442</v>
      </c>
      <c r="Z36" s="6">
        <v>0.60743725422905748</v>
      </c>
      <c r="AA36">
        <f>GETPIVOTDATA("Sum of dose3",$W$33,"flag","HighPri")+GETPIVOTDATA("Sum of dose3",$W$33,"flag","BHP/HighPri")</f>
        <v>1465355</v>
      </c>
      <c r="AB36">
        <f>GETPIVOTDATA("Sum of pop",$W$33,"flag","HighPri")+GETPIVOTDATA("Sum of pop",$W$33,"flag","BHP/HighPri")</f>
        <v>2546427</v>
      </c>
      <c r="AC36">
        <f>AA36/AB36</f>
        <v>0.57545533408183314</v>
      </c>
    </row>
    <row r="37" spans="1:29" x14ac:dyDescent="0.35">
      <c r="A37" s="5" t="s">
        <v>321</v>
      </c>
      <c r="B37" s="6"/>
      <c r="C37" s="6">
        <v>0.14342630000000001</v>
      </c>
      <c r="D37" s="6"/>
      <c r="E37">
        <v>0.14342630000000001</v>
      </c>
      <c r="R37" s="5" t="s">
        <v>324</v>
      </c>
      <c r="S37" s="6">
        <v>0.47078940000000002</v>
      </c>
      <c r="T37" s="6">
        <v>0.72290659999999995</v>
      </c>
      <c r="U37">
        <v>1.1936960000000001</v>
      </c>
      <c r="W37" s="5" t="s">
        <v>41</v>
      </c>
      <c r="X37">
        <v>5320791</v>
      </c>
      <c r="Y37">
        <v>8778003</v>
      </c>
      <c r="Z37" s="6">
        <v>0.60615051054322944</v>
      </c>
    </row>
    <row r="38" spans="1:29" x14ac:dyDescent="0.35">
      <c r="A38" s="5" t="s">
        <v>242</v>
      </c>
      <c r="B38" s="6"/>
      <c r="C38" s="6">
        <v>0.14060449999999999</v>
      </c>
      <c r="D38" s="6">
        <v>2.6509999999999999E-4</v>
      </c>
      <c r="E38">
        <v>0.14086959999999998</v>
      </c>
      <c r="R38" s="5" t="s">
        <v>159</v>
      </c>
      <c r="S38" s="6">
        <v>0.4967512</v>
      </c>
      <c r="T38" s="6">
        <v>0.71984429999999999</v>
      </c>
      <c r="U38">
        <v>1.2165954999999999</v>
      </c>
      <c r="W38" s="5" t="s">
        <v>583</v>
      </c>
      <c r="X38">
        <v>7113692</v>
      </c>
      <c r="Y38">
        <v>11881261</v>
      </c>
      <c r="Z38" s="6">
        <v>0.59873207061102351</v>
      </c>
    </row>
    <row r="39" spans="1:29" x14ac:dyDescent="0.35">
      <c r="A39" s="5" t="s">
        <v>295</v>
      </c>
      <c r="B39" s="6"/>
      <c r="C39" s="6">
        <v>0.1323414</v>
      </c>
      <c r="D39" s="6"/>
      <c r="E39">
        <v>0.1323414</v>
      </c>
      <c r="R39" s="5" t="s">
        <v>162</v>
      </c>
      <c r="S39" s="6">
        <v>0.48545690000000002</v>
      </c>
      <c r="T39" s="6">
        <v>0.71310689999999999</v>
      </c>
      <c r="U39">
        <v>1.1985638000000001</v>
      </c>
    </row>
    <row r="40" spans="1:29" x14ac:dyDescent="0.35">
      <c r="A40" s="5" t="s">
        <v>372</v>
      </c>
      <c r="B40" s="6"/>
      <c r="C40" s="6">
        <v>0.13049179999999999</v>
      </c>
      <c r="D40" s="6"/>
      <c r="E40">
        <v>0.13049179999999999</v>
      </c>
      <c r="R40" s="5" t="s">
        <v>323</v>
      </c>
      <c r="S40" s="6">
        <v>0.47406179999999998</v>
      </c>
      <c r="T40" s="6">
        <v>0.71264369999999999</v>
      </c>
      <c r="U40">
        <v>1.1867055</v>
      </c>
    </row>
    <row r="41" spans="1:29" x14ac:dyDescent="0.35">
      <c r="A41" s="5" t="s">
        <v>389</v>
      </c>
      <c r="B41" s="6"/>
      <c r="C41" s="6">
        <v>0.12873799999999999</v>
      </c>
      <c r="D41" s="6"/>
      <c r="E41">
        <v>0.12873799999999999</v>
      </c>
      <c r="R41" s="5" t="s">
        <v>390</v>
      </c>
      <c r="S41" s="6">
        <v>0.40665970000000001</v>
      </c>
      <c r="T41" s="6">
        <v>0.71121809999999996</v>
      </c>
      <c r="U41">
        <v>1.1178778</v>
      </c>
      <c r="W41" s="4" t="s">
        <v>700</v>
      </c>
      <c r="X41" t="s">
        <v>703</v>
      </c>
    </row>
    <row r="42" spans="1:29" x14ac:dyDescent="0.35">
      <c r="A42" s="5" t="s">
        <v>394</v>
      </c>
      <c r="B42" s="6"/>
      <c r="C42" s="6">
        <v>0.1204242</v>
      </c>
      <c r="D42" s="6"/>
      <c r="E42">
        <v>0.1204242</v>
      </c>
      <c r="R42" s="5" t="s">
        <v>388</v>
      </c>
      <c r="S42" s="6">
        <v>0.430753</v>
      </c>
      <c r="T42" s="6">
        <v>0.70745959999999997</v>
      </c>
      <c r="U42">
        <v>1.1382125999999999</v>
      </c>
    </row>
    <row r="43" spans="1:29" x14ac:dyDescent="0.35">
      <c r="A43" s="5" t="s">
        <v>240</v>
      </c>
      <c r="B43" s="6"/>
      <c r="C43" s="6">
        <v>0.1203877</v>
      </c>
      <c r="D43" s="6"/>
      <c r="E43">
        <v>0.1203877</v>
      </c>
      <c r="R43" s="5" t="s">
        <v>394</v>
      </c>
      <c r="S43" s="6">
        <v>0.47944360000000003</v>
      </c>
      <c r="T43" s="6">
        <v>0.70535060000000005</v>
      </c>
      <c r="U43">
        <v>1.1847942</v>
      </c>
      <c r="W43" s="4" t="s">
        <v>580</v>
      </c>
      <c r="X43" t="s">
        <v>693</v>
      </c>
      <c r="Y43" t="s">
        <v>695</v>
      </c>
      <c r="Z43" t="s">
        <v>714</v>
      </c>
    </row>
    <row r="44" spans="1:29" x14ac:dyDescent="0.35">
      <c r="A44" s="5" t="s">
        <v>392</v>
      </c>
      <c r="B44" s="6"/>
      <c r="C44" s="6">
        <v>0.12007039999999999</v>
      </c>
      <c r="D44" s="6">
        <v>6.4849999999999999E-4</v>
      </c>
      <c r="E44">
        <v>0.12071889999999999</v>
      </c>
      <c r="R44" s="5" t="s">
        <v>389</v>
      </c>
      <c r="S44" s="6">
        <v>0.45150689999999999</v>
      </c>
      <c r="T44" s="6">
        <v>0.69553860000000001</v>
      </c>
      <c r="U44">
        <v>1.1470454999999999</v>
      </c>
      <c r="W44" s="5" t="s">
        <v>57</v>
      </c>
      <c r="X44">
        <v>211930</v>
      </c>
      <c r="Y44">
        <v>410087</v>
      </c>
      <c r="Z44" s="6">
        <v>0.51679277811781399</v>
      </c>
      <c r="AA44">
        <f>GETPIVOTDATA("Sum of dose3",$W$43,"flag","BHP")+GETPIVOTDATA("Sum of dose3",$W$43,"flag","BHP/HighPri")</f>
        <v>586297</v>
      </c>
      <c r="AB44">
        <f>GETPIVOTDATA("Sum of pop",$W$43,"flag","BHP")+GETPIVOTDATA("Sum of pop",$W$43,"flag","BHP/HighPri")</f>
        <v>1212313</v>
      </c>
      <c r="AC44" s="1">
        <f>AA44/AB44</f>
        <v>0.4836185044621315</v>
      </c>
    </row>
    <row r="45" spans="1:29" x14ac:dyDescent="0.35">
      <c r="A45" s="5" t="s">
        <v>388</v>
      </c>
      <c r="B45" s="6"/>
      <c r="C45" s="6">
        <v>0.1195531</v>
      </c>
      <c r="D45" s="6">
        <v>1.0928999999999999E-3</v>
      </c>
      <c r="E45">
        <v>0.12064599999999999</v>
      </c>
      <c r="R45" s="5" t="s">
        <v>153</v>
      </c>
      <c r="S45" s="6">
        <v>0.48143910000000001</v>
      </c>
      <c r="T45" s="6">
        <v>0.69335060000000004</v>
      </c>
      <c r="U45">
        <v>1.1747897</v>
      </c>
      <c r="W45" s="5" t="s">
        <v>70</v>
      </c>
      <c r="X45">
        <v>374367</v>
      </c>
      <c r="Y45">
        <v>802226</v>
      </c>
      <c r="Z45" s="6">
        <v>0.46666026780483305</v>
      </c>
      <c r="AC45" s="1"/>
    </row>
    <row r="46" spans="1:29" x14ac:dyDescent="0.35">
      <c r="A46" s="5" t="s">
        <v>236</v>
      </c>
      <c r="B46" s="6"/>
      <c r="C46" s="6">
        <v>0.1150704</v>
      </c>
      <c r="D46" s="6">
        <v>1.165E-4</v>
      </c>
      <c r="E46">
        <v>0.11518690000000001</v>
      </c>
      <c r="R46" s="5" t="s">
        <v>325</v>
      </c>
      <c r="S46" s="6">
        <v>0.41949910000000001</v>
      </c>
      <c r="T46" s="6">
        <v>0.68523239999999996</v>
      </c>
      <c r="U46">
        <v>1.1047315</v>
      </c>
      <c r="W46" s="5" t="s">
        <v>68</v>
      </c>
      <c r="X46">
        <v>565455</v>
      </c>
      <c r="Y46">
        <v>1048824</v>
      </c>
      <c r="Z46" s="6">
        <v>0.5391323997162536</v>
      </c>
      <c r="AA46">
        <f>GETPIVOTDATA("Sum of dose3",$W$43,"flag","HighPri")+GETPIVOTDATA("Sum of dose3",$W$43,"flag","BHP/HighPri")</f>
        <v>939822</v>
      </c>
      <c r="AB46">
        <f>GETPIVOTDATA("Sum of pop",$W$43,"flag","BHP/HighPri")+GETPIVOTDATA("Sum of pop",$W$43,"flag","HighPri")</f>
        <v>1851050</v>
      </c>
      <c r="AC46" s="1">
        <f>AA46/AB46</f>
        <v>0.50772372437265334</v>
      </c>
    </row>
    <row r="47" spans="1:29" x14ac:dyDescent="0.35">
      <c r="A47" s="5" t="s">
        <v>297</v>
      </c>
      <c r="B47" s="6"/>
      <c r="C47" s="6">
        <v>0.1137582</v>
      </c>
      <c r="D47" s="6"/>
      <c r="E47">
        <v>0.1137582</v>
      </c>
      <c r="R47" s="5" t="s">
        <v>374</v>
      </c>
      <c r="S47" s="6">
        <v>0.48308030000000002</v>
      </c>
      <c r="T47" s="6">
        <v>0.68289069999999996</v>
      </c>
      <c r="U47">
        <v>1.1659709999999999</v>
      </c>
      <c r="W47" s="5" t="s">
        <v>41</v>
      </c>
      <c r="X47">
        <v>3109882</v>
      </c>
      <c r="Y47">
        <v>6069588</v>
      </c>
      <c r="Z47" s="6">
        <v>0.51237118565543494</v>
      </c>
    </row>
    <row r="48" spans="1:29" x14ac:dyDescent="0.35">
      <c r="A48" s="5" t="s">
        <v>239</v>
      </c>
      <c r="B48" s="6"/>
      <c r="C48" s="6">
        <v>0.1137218</v>
      </c>
      <c r="D48" s="6"/>
      <c r="E48">
        <v>0.1137218</v>
      </c>
      <c r="R48" s="5" t="s">
        <v>164</v>
      </c>
      <c r="S48" s="6">
        <v>0.50217000000000001</v>
      </c>
      <c r="T48" s="6">
        <v>0.679342</v>
      </c>
      <c r="U48">
        <v>1.1815120000000001</v>
      </c>
      <c r="W48" s="5" t="s">
        <v>583</v>
      </c>
      <c r="X48">
        <v>4261634</v>
      </c>
      <c r="Y48">
        <v>8330725</v>
      </c>
      <c r="Z48" s="6">
        <v>0.51155619708968902</v>
      </c>
    </row>
    <row r="49" spans="1:29" x14ac:dyDescent="0.35">
      <c r="A49" s="5" t="s">
        <v>391</v>
      </c>
      <c r="B49" s="6"/>
      <c r="C49" s="6">
        <v>0.11301369999999999</v>
      </c>
      <c r="D49" s="6">
        <v>6.0459999999999995E-4</v>
      </c>
      <c r="E49">
        <v>0.11361829999999999</v>
      </c>
      <c r="R49" s="5" t="s">
        <v>373</v>
      </c>
      <c r="S49" s="6">
        <v>0.40852889999999997</v>
      </c>
      <c r="T49" s="6">
        <v>0.67355869999999995</v>
      </c>
      <c r="U49">
        <v>1.0820875999999999</v>
      </c>
    </row>
    <row r="50" spans="1:29" x14ac:dyDescent="0.35">
      <c r="A50" s="5" t="s">
        <v>325</v>
      </c>
      <c r="B50" s="6"/>
      <c r="C50" s="6">
        <v>0.111952</v>
      </c>
      <c r="D50" s="6">
        <v>4.8840000000000005E-4</v>
      </c>
      <c r="E50">
        <v>0.1124404</v>
      </c>
      <c r="R50" s="5" t="s">
        <v>237</v>
      </c>
      <c r="S50" s="6">
        <v>0.43002249999999997</v>
      </c>
      <c r="T50" s="6">
        <v>0.67287520000000001</v>
      </c>
      <c r="U50">
        <v>1.1028977</v>
      </c>
      <c r="W50" s="4" t="s">
        <v>700</v>
      </c>
      <c r="X50" t="s">
        <v>32</v>
      </c>
    </row>
    <row r="51" spans="1:29" x14ac:dyDescent="0.35">
      <c r="A51" s="5" t="s">
        <v>390</v>
      </c>
      <c r="B51" s="6"/>
      <c r="C51" s="6">
        <v>0.11149829999999999</v>
      </c>
      <c r="D51" s="6"/>
      <c r="E51">
        <v>0.11149829999999999</v>
      </c>
      <c r="R51" s="5" t="s">
        <v>242</v>
      </c>
      <c r="S51" s="6">
        <v>0.44550980000000001</v>
      </c>
      <c r="T51" s="6">
        <v>0.66039499999999995</v>
      </c>
      <c r="U51">
        <v>1.1059048</v>
      </c>
    </row>
    <row r="52" spans="1:29" x14ac:dyDescent="0.35">
      <c r="A52" s="5" t="s">
        <v>373</v>
      </c>
      <c r="B52" s="6"/>
      <c r="C52" s="6">
        <v>0.10640239999999999</v>
      </c>
      <c r="D52" s="6">
        <v>8.3639999999999995E-4</v>
      </c>
      <c r="E52">
        <v>0.1072388</v>
      </c>
      <c r="R52" s="5" t="s">
        <v>393</v>
      </c>
      <c r="S52" s="6">
        <v>0.3925708</v>
      </c>
      <c r="T52" s="6">
        <v>0.64619389999999999</v>
      </c>
      <c r="U52">
        <v>1.0387647</v>
      </c>
      <c r="W52" s="4" t="s">
        <v>580</v>
      </c>
      <c r="X52" t="s">
        <v>693</v>
      </c>
      <c r="Y52" t="s">
        <v>695</v>
      </c>
      <c r="Z52" t="s">
        <v>714</v>
      </c>
    </row>
    <row r="53" spans="1:29" x14ac:dyDescent="0.35">
      <c r="A53" s="5" t="s">
        <v>237</v>
      </c>
      <c r="B53" s="6"/>
      <c r="C53" s="6">
        <v>0.1043943</v>
      </c>
      <c r="D53" s="6"/>
      <c r="E53">
        <v>0.1043943</v>
      </c>
      <c r="R53" s="5" t="s">
        <v>245</v>
      </c>
      <c r="S53" s="6">
        <v>0.43775399999999998</v>
      </c>
      <c r="T53" s="6">
        <v>0.63647640000000005</v>
      </c>
      <c r="U53">
        <v>1.0742304</v>
      </c>
      <c r="W53" s="5" t="s">
        <v>57</v>
      </c>
      <c r="X53">
        <v>115616</v>
      </c>
      <c r="Y53">
        <v>146744</v>
      </c>
      <c r="Z53" s="6">
        <v>0.78787548383579564</v>
      </c>
      <c r="AA53">
        <f>GETPIVOTDATA("Sum of dose3",$W$52,"flag","BHP")+GETPIVOTDATA("Sum of dose3",$W$52,"flag","BHP/HighPri")</f>
        <v>310973</v>
      </c>
      <c r="AB53">
        <f>GETPIVOTDATA("Sum of pop",$W$52,"flag","BHP")+GETPIVOTDATA("Sum of pop",$W$52,"flag","BHP/HighPri")</f>
        <v>416503</v>
      </c>
      <c r="AC53" s="1">
        <f>AA53/AB53</f>
        <v>0.74662847566524126</v>
      </c>
    </row>
    <row r="54" spans="1:29" x14ac:dyDescent="0.35">
      <c r="A54" s="5" t="s">
        <v>393</v>
      </c>
      <c r="B54" s="6"/>
      <c r="C54" s="6">
        <v>8.9137599999999997E-2</v>
      </c>
      <c r="D54" s="6"/>
      <c r="E54">
        <v>8.9137599999999997E-2</v>
      </c>
      <c r="R54" s="5" t="s">
        <v>204</v>
      </c>
      <c r="S54" s="6">
        <v>0.3753127</v>
      </c>
      <c r="T54" s="6">
        <v>0.63378429999999997</v>
      </c>
      <c r="U54">
        <v>1.0090969999999999</v>
      </c>
      <c r="W54" s="5" t="s">
        <v>70</v>
      </c>
      <c r="X54">
        <v>195357</v>
      </c>
      <c r="Y54">
        <v>269759</v>
      </c>
      <c r="Z54" s="6">
        <v>0.72419085183441512</v>
      </c>
      <c r="AC54" s="1"/>
    </row>
    <row r="55" spans="1:29" x14ac:dyDescent="0.35">
      <c r="A55" s="5" t="s">
        <v>204</v>
      </c>
      <c r="B55" s="6"/>
      <c r="C55" s="6">
        <v>7.4252700000000005E-2</v>
      </c>
      <c r="D55" s="6"/>
      <c r="E55">
        <v>7.4252700000000005E-2</v>
      </c>
      <c r="R55" s="5" t="s">
        <v>236</v>
      </c>
      <c r="S55" s="6">
        <v>0.42952200000000001</v>
      </c>
      <c r="T55" s="6">
        <v>0.63028289999999998</v>
      </c>
      <c r="U55">
        <v>1.0598049</v>
      </c>
      <c r="W55" s="5" t="s">
        <v>68</v>
      </c>
      <c r="X55">
        <v>330176</v>
      </c>
      <c r="Y55">
        <v>425618</v>
      </c>
      <c r="Z55" s="6">
        <v>0.77575666442678648</v>
      </c>
      <c r="AA55">
        <f>GETPIVOTDATA("Sum of dose3",$W$52,"flag","HighPri")+GETPIVOTDATA("Sum of dose3",$W$52,"flag","BHP/HighPri")</f>
        <v>525533</v>
      </c>
      <c r="AB55">
        <f>GETPIVOTDATA("Sum of pop",$W$52,"flag","HighPri")+GETPIVOTDATA("Sum of pop",$W$52,"flag","BHP/HighPri")</f>
        <v>695377</v>
      </c>
      <c r="AC55" s="1">
        <f>AA55/AB55</f>
        <v>0.75575263490164324</v>
      </c>
    </row>
    <row r="56" spans="1:29" x14ac:dyDescent="0.35">
      <c r="A56" s="5" t="s">
        <v>583</v>
      </c>
      <c r="B56">
        <v>1.1948E-3</v>
      </c>
      <c r="C56">
        <v>8.4402413000000021</v>
      </c>
      <c r="D56">
        <v>2.1449800000000005E-2</v>
      </c>
      <c r="E56">
        <v>8.4628859000000016</v>
      </c>
      <c r="R56" s="5" t="s">
        <v>583</v>
      </c>
      <c r="S56">
        <v>24.815354500000002</v>
      </c>
      <c r="T56">
        <v>38.394428200000007</v>
      </c>
      <c r="U56">
        <v>63.209782699999998</v>
      </c>
      <c r="W56" s="5" t="s">
        <v>41</v>
      </c>
      <c r="X56">
        <v>2210909</v>
      </c>
      <c r="Y56">
        <v>2708415</v>
      </c>
      <c r="Z56" s="6">
        <v>0.81631101585244503</v>
      </c>
    </row>
    <row r="57" spans="1:29" x14ac:dyDescent="0.35">
      <c r="W57" s="5" t="s">
        <v>583</v>
      </c>
      <c r="X57">
        <v>2852058</v>
      </c>
      <c r="Y57">
        <v>3550536</v>
      </c>
      <c r="Z57" s="6">
        <v>0.80327533645624205</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18D8-9D45-4ED5-A609-E46DE7135849}">
  <dimension ref="A3:O56"/>
  <sheetViews>
    <sheetView topLeftCell="A22" workbookViewId="0">
      <selection activeCell="B38" sqref="B38"/>
    </sheetView>
  </sheetViews>
  <sheetFormatPr defaultRowHeight="14.5" x14ac:dyDescent="0.35"/>
  <cols>
    <col min="1" max="1" width="18" bestFit="1" customWidth="1"/>
    <col min="2" max="2" width="15.6328125" bestFit="1" customWidth="1"/>
    <col min="3" max="4" width="10.81640625" bestFit="1" customWidth="1"/>
    <col min="9" max="10" width="12.54296875" bestFit="1" customWidth="1"/>
    <col min="11" max="11" width="12.26953125" bestFit="1" customWidth="1"/>
    <col min="12" max="12" width="15.1796875" bestFit="1" customWidth="1"/>
    <col min="13" max="13" width="12.26953125" bestFit="1" customWidth="1"/>
    <col min="14" max="14" width="15.26953125" bestFit="1" customWidth="1"/>
    <col min="15" max="15" width="17.1796875" bestFit="1" customWidth="1"/>
  </cols>
  <sheetData>
    <row r="3" spans="1:4" x14ac:dyDescent="0.35">
      <c r="A3" s="4" t="s">
        <v>715</v>
      </c>
      <c r="B3" s="4" t="s">
        <v>579</v>
      </c>
    </row>
    <row r="4" spans="1:4" x14ac:dyDescent="0.35">
      <c r="A4" s="4" t="s">
        <v>580</v>
      </c>
      <c r="B4" t="s">
        <v>703</v>
      </c>
      <c r="C4" t="s">
        <v>32</v>
      </c>
      <c r="D4" t="s">
        <v>583</v>
      </c>
    </row>
    <row r="5" spans="1:4" x14ac:dyDescent="0.35">
      <c r="A5" s="5" t="s">
        <v>59</v>
      </c>
      <c r="B5" s="6">
        <v>8.69833E-2</v>
      </c>
      <c r="C5" s="6">
        <v>0.59938970000000003</v>
      </c>
      <c r="D5">
        <v>0.68637300000000001</v>
      </c>
    </row>
    <row r="6" spans="1:4" x14ac:dyDescent="0.35">
      <c r="A6" s="5" t="s">
        <v>63</v>
      </c>
      <c r="B6" s="6">
        <v>9.9677000000000002E-2</v>
      </c>
      <c r="C6" s="6">
        <v>0.59506780000000004</v>
      </c>
      <c r="D6">
        <v>0.69474480000000005</v>
      </c>
    </row>
    <row r="7" spans="1:4" x14ac:dyDescent="0.35">
      <c r="A7" s="5" t="s">
        <v>76</v>
      </c>
      <c r="B7" s="6">
        <v>7.5551099999999996E-2</v>
      </c>
      <c r="C7" s="6">
        <v>0.5555156</v>
      </c>
      <c r="D7">
        <v>0.63106669999999998</v>
      </c>
    </row>
    <row r="8" spans="1:4" x14ac:dyDescent="0.35">
      <c r="A8" s="5" t="s">
        <v>91</v>
      </c>
      <c r="B8" s="6">
        <v>9.4166700000000006E-2</v>
      </c>
      <c r="C8" s="6">
        <v>0.53300479999999995</v>
      </c>
      <c r="D8">
        <v>0.62717149999999999</v>
      </c>
    </row>
    <row r="9" spans="1:4" x14ac:dyDescent="0.35">
      <c r="A9" s="5" t="s">
        <v>60</v>
      </c>
      <c r="B9" s="6">
        <v>8.6395899999999998E-2</v>
      </c>
      <c r="C9" s="6">
        <v>0.53094989999999997</v>
      </c>
      <c r="D9">
        <v>0.61734579999999994</v>
      </c>
    </row>
    <row r="10" spans="1:4" x14ac:dyDescent="0.35">
      <c r="A10" s="5" t="s">
        <v>69</v>
      </c>
      <c r="B10" s="6">
        <v>8.0426800000000007E-2</v>
      </c>
      <c r="C10" s="6">
        <v>0.51842920000000003</v>
      </c>
      <c r="D10">
        <v>0.59885600000000005</v>
      </c>
    </row>
    <row r="11" spans="1:4" x14ac:dyDescent="0.35">
      <c r="A11" s="5" t="s">
        <v>56</v>
      </c>
      <c r="B11" s="6">
        <v>8.4541500000000006E-2</v>
      </c>
      <c r="C11" s="6">
        <v>0.50139860000000003</v>
      </c>
      <c r="D11">
        <v>0.58594010000000007</v>
      </c>
    </row>
    <row r="12" spans="1:4" x14ac:dyDescent="0.35">
      <c r="A12" s="5" t="s">
        <v>346</v>
      </c>
      <c r="B12" s="6">
        <v>0.10378569999999999</v>
      </c>
      <c r="C12" s="6">
        <v>0.4590439</v>
      </c>
      <c r="D12">
        <v>0.56282960000000004</v>
      </c>
    </row>
    <row r="13" spans="1:4" x14ac:dyDescent="0.35">
      <c r="A13" s="5" t="s">
        <v>364</v>
      </c>
      <c r="B13" s="6">
        <v>5.0728799999999998E-2</v>
      </c>
      <c r="C13" s="6">
        <v>0.45567570000000002</v>
      </c>
      <c r="D13">
        <v>0.50640450000000004</v>
      </c>
    </row>
    <row r="14" spans="1:4" x14ac:dyDescent="0.35">
      <c r="A14" s="5" t="s">
        <v>160</v>
      </c>
      <c r="B14" s="6">
        <v>6.3772800000000004E-2</v>
      </c>
      <c r="C14" s="6">
        <v>0.45311089999999998</v>
      </c>
      <c r="D14">
        <v>0.51688369999999995</v>
      </c>
    </row>
    <row r="15" spans="1:4" x14ac:dyDescent="0.35">
      <c r="A15" s="5" t="s">
        <v>158</v>
      </c>
      <c r="B15" s="6">
        <v>5.5454000000000003E-2</v>
      </c>
      <c r="C15" s="6">
        <v>0.4524029</v>
      </c>
      <c r="D15">
        <v>0.50785689999999994</v>
      </c>
    </row>
    <row r="16" spans="1:4" x14ac:dyDescent="0.35">
      <c r="A16" s="5" t="s">
        <v>157</v>
      </c>
      <c r="B16" s="6">
        <v>5.3547200000000003E-2</v>
      </c>
      <c r="C16" s="6">
        <v>0.4407509</v>
      </c>
      <c r="D16">
        <v>0.49429810000000002</v>
      </c>
    </row>
    <row r="17" spans="1:15" x14ac:dyDescent="0.35">
      <c r="A17" s="5" t="s">
        <v>326</v>
      </c>
      <c r="B17" s="6">
        <v>6.5925800000000007E-2</v>
      </c>
      <c r="C17" s="6">
        <v>0.43656139999999999</v>
      </c>
      <c r="D17">
        <v>0.50248720000000002</v>
      </c>
    </row>
    <row r="18" spans="1:15" x14ac:dyDescent="0.35">
      <c r="A18" s="5" t="s">
        <v>344</v>
      </c>
      <c r="B18" s="6">
        <v>9.0701599999999993E-2</v>
      </c>
      <c r="C18" s="6">
        <v>0.43469340000000001</v>
      </c>
      <c r="D18">
        <v>0.52539500000000006</v>
      </c>
    </row>
    <row r="19" spans="1:15" x14ac:dyDescent="0.35">
      <c r="A19" s="5" t="s">
        <v>327</v>
      </c>
      <c r="B19" s="6">
        <v>6.9623199999999996E-2</v>
      </c>
      <c r="C19" s="6">
        <v>0.42465750000000002</v>
      </c>
      <c r="D19">
        <v>0.49428070000000002</v>
      </c>
    </row>
    <row r="20" spans="1:15" x14ac:dyDescent="0.35">
      <c r="A20" s="5" t="s">
        <v>317</v>
      </c>
      <c r="B20" s="6">
        <v>5.8609899999999999E-2</v>
      </c>
      <c r="C20" s="6">
        <v>0.42426940000000002</v>
      </c>
      <c r="D20">
        <v>0.48287930000000001</v>
      </c>
    </row>
    <row r="21" spans="1:15" x14ac:dyDescent="0.35">
      <c r="A21" s="5" t="s">
        <v>294</v>
      </c>
      <c r="B21" s="6">
        <v>5.2044199999999999E-2</v>
      </c>
      <c r="C21" s="6">
        <v>0.4143713</v>
      </c>
      <c r="D21">
        <v>0.46641549999999998</v>
      </c>
    </row>
    <row r="22" spans="1:15" x14ac:dyDescent="0.35">
      <c r="A22" s="5" t="s">
        <v>391</v>
      </c>
      <c r="B22" s="6">
        <v>4.4526400000000001E-2</v>
      </c>
      <c r="C22" s="6">
        <v>0.41303980000000001</v>
      </c>
      <c r="D22">
        <v>0.45756620000000003</v>
      </c>
    </row>
    <row r="23" spans="1:15" x14ac:dyDescent="0.35">
      <c r="A23" s="5" t="s">
        <v>156</v>
      </c>
      <c r="B23" s="6">
        <v>4.5675399999999998E-2</v>
      </c>
      <c r="C23" s="6">
        <v>0.38313059999999999</v>
      </c>
      <c r="D23">
        <v>0.42880599999999996</v>
      </c>
    </row>
    <row r="24" spans="1:15" x14ac:dyDescent="0.35">
      <c r="A24" s="5" t="s">
        <v>299</v>
      </c>
      <c r="B24" s="6">
        <v>6.1475000000000002E-2</v>
      </c>
      <c r="C24" s="6">
        <v>0.37847999999999998</v>
      </c>
      <c r="D24">
        <v>0.43995499999999998</v>
      </c>
      <c r="I24" s="4" t="s">
        <v>700</v>
      </c>
      <c r="J24" t="s">
        <v>704</v>
      </c>
    </row>
    <row r="25" spans="1:15" x14ac:dyDescent="0.35">
      <c r="A25" s="5" t="s">
        <v>392</v>
      </c>
      <c r="B25" s="6">
        <v>3.50595E-2</v>
      </c>
      <c r="C25" s="6">
        <v>0.35965639999999999</v>
      </c>
      <c r="D25">
        <v>0.39471590000000001</v>
      </c>
    </row>
    <row r="26" spans="1:15" x14ac:dyDescent="0.35">
      <c r="A26" s="5" t="s">
        <v>241</v>
      </c>
      <c r="B26" s="6">
        <v>4.0176499999999997E-2</v>
      </c>
      <c r="C26" s="6">
        <v>0.35692659999999998</v>
      </c>
      <c r="D26">
        <v>0.39710309999999999</v>
      </c>
      <c r="I26" s="4" t="s">
        <v>580</v>
      </c>
      <c r="J26" t="s">
        <v>695</v>
      </c>
      <c r="K26" t="s">
        <v>694</v>
      </c>
      <c r="L26" t="s">
        <v>716</v>
      </c>
    </row>
    <row r="27" spans="1:15" x14ac:dyDescent="0.35">
      <c r="A27" s="5" t="s">
        <v>238</v>
      </c>
      <c r="B27" s="6">
        <v>3.5351100000000003E-2</v>
      </c>
      <c r="C27" s="6">
        <v>0.35075230000000002</v>
      </c>
      <c r="D27">
        <v>0.38610340000000004</v>
      </c>
      <c r="I27" s="5" t="s">
        <v>57</v>
      </c>
      <c r="J27">
        <v>556831</v>
      </c>
      <c r="K27">
        <v>88653</v>
      </c>
      <c r="L27" s="6">
        <v>0.1592098859438501</v>
      </c>
      <c r="M27">
        <f>GETPIVOTDATA("Sum of dose4",$I$26,"flag","BHP")+GETPIVOTDATA("Sum of dose4",$I$26,"flag","BHP/HighPri")</f>
        <v>196063</v>
      </c>
      <c r="N27">
        <f>GETPIVOTDATA("Sum of pop",$I$26,"flag","BHP")+GETPIVOTDATA("Sum of pop",$I$26,"flag","BHP/HighPri")</f>
        <v>1628816</v>
      </c>
      <c r="O27" s="9">
        <f>M27/N27</f>
        <v>0.12037148456302001</v>
      </c>
    </row>
    <row r="28" spans="1:15" x14ac:dyDescent="0.35">
      <c r="A28" s="5" t="s">
        <v>162</v>
      </c>
      <c r="B28" s="6">
        <v>4.3841100000000001E-2</v>
      </c>
      <c r="C28" s="6">
        <v>0.33621190000000001</v>
      </c>
      <c r="D28">
        <v>0.38005300000000003</v>
      </c>
      <c r="I28" s="5" t="s">
        <v>70</v>
      </c>
      <c r="J28">
        <v>1071985</v>
      </c>
      <c r="K28">
        <v>107410</v>
      </c>
      <c r="L28" s="6">
        <v>0.10019729753681254</v>
      </c>
      <c r="O28" s="9"/>
    </row>
    <row r="29" spans="1:15" x14ac:dyDescent="0.35">
      <c r="A29" s="5" t="s">
        <v>295</v>
      </c>
      <c r="B29" s="6">
        <v>3.4631000000000002E-2</v>
      </c>
      <c r="C29" s="6">
        <v>0.33177279999999998</v>
      </c>
      <c r="D29">
        <v>0.3664038</v>
      </c>
      <c r="I29" s="5" t="s">
        <v>68</v>
      </c>
      <c r="J29">
        <v>1474442</v>
      </c>
      <c r="K29">
        <v>207778</v>
      </c>
      <c r="L29" s="6">
        <v>0.14091975133643778</v>
      </c>
      <c r="M29">
        <f>GETPIVOTDATA("Sum of dose4",$I$26,"flag","HighPri")+GETPIVOTDATA("Sum of dose4",$I$26,"flag","BHP/HighPri")</f>
        <v>315188</v>
      </c>
      <c r="N29">
        <f>GETPIVOTDATA("Sum of pop",$I$26,"flag","HighPri")+GETPIVOTDATA("Sum of pop",$I$26,"flag","BHP/HighPri")</f>
        <v>2546427</v>
      </c>
      <c r="O29" s="9">
        <f>M29/N29</f>
        <v>0.12377657007249766</v>
      </c>
    </row>
    <row r="30" spans="1:15" x14ac:dyDescent="0.35">
      <c r="A30" s="5" t="s">
        <v>244</v>
      </c>
      <c r="B30" s="6">
        <v>3.5508900000000003E-2</v>
      </c>
      <c r="C30" s="6">
        <v>0.3299686</v>
      </c>
      <c r="D30">
        <v>0.36547750000000001</v>
      </c>
      <c r="I30" s="5" t="s">
        <v>41</v>
      </c>
      <c r="J30">
        <v>8778003</v>
      </c>
      <c r="K30">
        <v>1620411</v>
      </c>
      <c r="L30" s="6">
        <v>0.18459904832568411</v>
      </c>
    </row>
    <row r="31" spans="1:15" x14ac:dyDescent="0.35">
      <c r="A31" s="5" t="s">
        <v>239</v>
      </c>
      <c r="B31" s="6">
        <v>2.8045199999999999E-2</v>
      </c>
      <c r="C31" s="6">
        <v>0.32719490000000001</v>
      </c>
      <c r="D31">
        <v>0.3552401</v>
      </c>
      <c r="I31" s="5" t="s">
        <v>583</v>
      </c>
      <c r="J31">
        <v>11881261</v>
      </c>
      <c r="K31">
        <v>2024252</v>
      </c>
      <c r="L31" s="6">
        <v>0.17037349823389958</v>
      </c>
    </row>
    <row r="32" spans="1:15" x14ac:dyDescent="0.35">
      <c r="A32" s="5" t="s">
        <v>297</v>
      </c>
      <c r="B32" s="6">
        <v>3.9665400000000003E-2</v>
      </c>
      <c r="C32" s="6">
        <v>0.3134189</v>
      </c>
      <c r="D32">
        <v>0.35308430000000002</v>
      </c>
    </row>
    <row r="33" spans="1:15" x14ac:dyDescent="0.35">
      <c r="A33" s="5" t="s">
        <v>298</v>
      </c>
      <c r="B33" s="6">
        <v>4.6130200000000003E-2</v>
      </c>
      <c r="C33" s="6">
        <v>0.31035420000000002</v>
      </c>
      <c r="D33">
        <v>0.35648440000000003</v>
      </c>
      <c r="I33" s="4" t="s">
        <v>700</v>
      </c>
      <c r="J33" t="s">
        <v>703</v>
      </c>
    </row>
    <row r="34" spans="1:15" x14ac:dyDescent="0.35">
      <c r="A34" s="5" t="s">
        <v>159</v>
      </c>
      <c r="B34" s="6">
        <v>4.83086E-2</v>
      </c>
      <c r="C34" s="6">
        <v>0.30618859999999998</v>
      </c>
      <c r="D34">
        <v>0.35449719999999996</v>
      </c>
    </row>
    <row r="35" spans="1:15" x14ac:dyDescent="0.35">
      <c r="A35" s="5" t="s">
        <v>292</v>
      </c>
      <c r="B35" s="6">
        <v>3.6076999999999998E-2</v>
      </c>
      <c r="C35" s="6">
        <v>0.29629630000000001</v>
      </c>
      <c r="D35">
        <v>0.33237329999999998</v>
      </c>
      <c r="I35" s="4" t="s">
        <v>580</v>
      </c>
      <c r="J35" t="s">
        <v>695</v>
      </c>
      <c r="K35" t="s">
        <v>694</v>
      </c>
      <c r="L35" t="s">
        <v>716</v>
      </c>
    </row>
    <row r="36" spans="1:15" x14ac:dyDescent="0.35">
      <c r="A36" s="5" t="s">
        <v>240</v>
      </c>
      <c r="B36" s="6">
        <v>3.007E-2</v>
      </c>
      <c r="C36" s="6">
        <v>0.291321</v>
      </c>
      <c r="D36">
        <v>0.32139099999999998</v>
      </c>
      <c r="I36" s="5" t="s">
        <v>57</v>
      </c>
      <c r="J36">
        <v>410087</v>
      </c>
      <c r="K36">
        <v>27020</v>
      </c>
      <c r="L36" s="6">
        <v>6.5888457815048998E-2</v>
      </c>
      <c r="M36">
        <f>GETPIVOTDATA("Sum of pop",$I$35,"flag","BHP")+GETPIVOTDATA("Sum of pop",$I$35,"flag","BHP/HighPri")</f>
        <v>1212313</v>
      </c>
      <c r="N36">
        <f>GETPIVOTDATA("Sum of dose4",$I$35,"flag","BHP")+GETPIVOTDATA("Sum of dose4",$I$35,"flag","BHP/HighPri")</f>
        <v>55787</v>
      </c>
      <c r="O36" s="1">
        <f>N36/M36</f>
        <v>4.6016993961130501E-2</v>
      </c>
    </row>
    <row r="37" spans="1:15" x14ac:dyDescent="0.35">
      <c r="A37" s="5" t="s">
        <v>390</v>
      </c>
      <c r="B37" s="6">
        <v>3.8017799999999997E-2</v>
      </c>
      <c r="C37" s="6">
        <v>0.2811922</v>
      </c>
      <c r="D37">
        <v>0.31920999999999999</v>
      </c>
      <c r="I37" s="5" t="s">
        <v>70</v>
      </c>
      <c r="J37">
        <v>802226</v>
      </c>
      <c r="K37">
        <v>28767</v>
      </c>
      <c r="L37" s="6">
        <v>3.5858972409271203E-2</v>
      </c>
      <c r="O37" s="1"/>
    </row>
    <row r="38" spans="1:15" x14ac:dyDescent="0.35">
      <c r="A38" s="5" t="s">
        <v>153</v>
      </c>
      <c r="B38" s="6">
        <v>3.0591199999999999E-2</v>
      </c>
      <c r="C38" s="6">
        <v>0.26985150000000002</v>
      </c>
      <c r="D38">
        <v>0.30044270000000001</v>
      </c>
      <c r="I38" s="5" t="s">
        <v>68</v>
      </c>
      <c r="J38">
        <v>1048824</v>
      </c>
      <c r="K38">
        <v>52972</v>
      </c>
      <c r="L38" s="6">
        <v>5.0506090631030565E-2</v>
      </c>
      <c r="M38">
        <f>GETPIVOTDATA("Sum of pop",$I$35,"flag","HighPri")+GETPIVOTDATA("Sum of pop",$I$35,"flag","BHP/HighPri")</f>
        <v>1851050</v>
      </c>
      <c r="N38">
        <f>GETPIVOTDATA("Sum of dose4",$I$35,"flag","HighPri")+GETPIVOTDATA("Sum of dose4",$I$35,"flag","BHP/HighPri")</f>
        <v>81739</v>
      </c>
      <c r="O38" s="1">
        <f>N38/M38</f>
        <v>4.4158180492153101E-2</v>
      </c>
    </row>
    <row r="39" spans="1:15" x14ac:dyDescent="0.35">
      <c r="A39" s="5" t="s">
        <v>372</v>
      </c>
      <c r="B39" s="6">
        <v>2.7367499999999999E-2</v>
      </c>
      <c r="C39" s="6">
        <v>0.262571</v>
      </c>
      <c r="D39">
        <v>0.28993849999999999</v>
      </c>
      <c r="I39" s="5" t="s">
        <v>41</v>
      </c>
      <c r="J39">
        <v>6069588</v>
      </c>
      <c r="K39">
        <v>368017</v>
      </c>
      <c r="L39" s="6">
        <v>6.0632945761722214E-2</v>
      </c>
    </row>
    <row r="40" spans="1:15" x14ac:dyDescent="0.35">
      <c r="A40" s="5" t="s">
        <v>374</v>
      </c>
      <c r="B40" s="6">
        <v>5.2334400000000003E-2</v>
      </c>
      <c r="C40" s="6">
        <v>0.25806790000000002</v>
      </c>
      <c r="D40">
        <v>0.31040230000000002</v>
      </c>
      <c r="I40" s="5" t="s">
        <v>583</v>
      </c>
      <c r="J40">
        <v>8330725</v>
      </c>
      <c r="K40">
        <v>476776</v>
      </c>
      <c r="L40" s="6">
        <v>5.7231033313427104E-2</v>
      </c>
    </row>
    <row r="41" spans="1:15" x14ac:dyDescent="0.35">
      <c r="A41" s="5" t="s">
        <v>394</v>
      </c>
      <c r="B41" s="6">
        <v>2.8650700000000001E-2</v>
      </c>
      <c r="C41" s="6">
        <v>0.2472406</v>
      </c>
      <c r="D41">
        <v>0.27589130000000001</v>
      </c>
    </row>
    <row r="42" spans="1:15" x14ac:dyDescent="0.35">
      <c r="A42" s="5" t="s">
        <v>321</v>
      </c>
      <c r="B42" s="6">
        <v>4.1200500000000001E-2</v>
      </c>
      <c r="C42" s="6">
        <v>0.2445814</v>
      </c>
      <c r="D42">
        <v>0.28578190000000003</v>
      </c>
      <c r="I42" s="4" t="s">
        <v>700</v>
      </c>
      <c r="J42" t="s">
        <v>32</v>
      </c>
    </row>
    <row r="43" spans="1:15" x14ac:dyDescent="0.35">
      <c r="A43" s="5" t="s">
        <v>164</v>
      </c>
      <c r="B43" s="6">
        <v>4.3117299999999997E-2</v>
      </c>
      <c r="C43" s="6">
        <v>0.24118780000000001</v>
      </c>
      <c r="D43">
        <v>0.28430509999999998</v>
      </c>
    </row>
    <row r="44" spans="1:15" x14ac:dyDescent="0.35">
      <c r="A44" s="5" t="s">
        <v>373</v>
      </c>
      <c r="B44" s="6">
        <v>3.37265E-2</v>
      </c>
      <c r="C44" s="6">
        <v>0.2310469</v>
      </c>
      <c r="D44">
        <v>0.26477339999999999</v>
      </c>
      <c r="I44" s="4" t="s">
        <v>580</v>
      </c>
      <c r="J44" t="s">
        <v>695</v>
      </c>
      <c r="K44" t="s">
        <v>694</v>
      </c>
      <c r="L44" t="s">
        <v>716</v>
      </c>
    </row>
    <row r="45" spans="1:15" x14ac:dyDescent="0.35">
      <c r="A45" s="5" t="s">
        <v>324</v>
      </c>
      <c r="B45" s="6">
        <v>3.3433400000000002E-2</v>
      </c>
      <c r="C45" s="6">
        <v>0.2287092</v>
      </c>
      <c r="D45">
        <v>0.2621426</v>
      </c>
      <c r="I45" s="5" t="s">
        <v>57</v>
      </c>
      <c r="J45">
        <v>146744</v>
      </c>
      <c r="K45">
        <v>61633</v>
      </c>
      <c r="L45" s="6">
        <v>0.42000354358610914</v>
      </c>
      <c r="M45">
        <f>GETPIVOTDATA("Sum of dose4",$I$44,"flag","BHP")+GETPIVOTDATA("Sum of dose4",$I$44,"flag","BHP/HighPri")</f>
        <v>140276</v>
      </c>
      <c r="N45">
        <f>GETPIVOTDATA("Sum of pop",$I$44,"flag","BHP/HighPri")+GETPIVOTDATA("Sum of pop",$I$44,"flag","BHP")</f>
        <v>416503</v>
      </c>
      <c r="O45" s="1">
        <f>M45/N45</f>
        <v>0.33679469295539288</v>
      </c>
    </row>
    <row r="46" spans="1:15" x14ac:dyDescent="0.35">
      <c r="A46" s="5" t="s">
        <v>389</v>
      </c>
      <c r="B46" s="6">
        <v>3.0495600000000001E-2</v>
      </c>
      <c r="C46" s="6">
        <v>0.22307070000000001</v>
      </c>
      <c r="D46">
        <v>0.25356630000000002</v>
      </c>
      <c r="I46" s="5" t="s">
        <v>70</v>
      </c>
      <c r="J46">
        <v>269759</v>
      </c>
      <c r="K46">
        <v>78643</v>
      </c>
      <c r="L46" s="6">
        <v>0.29153058841410295</v>
      </c>
      <c r="O46" s="1"/>
    </row>
    <row r="47" spans="1:15" x14ac:dyDescent="0.35">
      <c r="A47" s="5" t="s">
        <v>242</v>
      </c>
      <c r="B47" s="6">
        <v>2.6873000000000001E-2</v>
      </c>
      <c r="C47" s="6">
        <v>0.21539539999999999</v>
      </c>
      <c r="D47">
        <v>0.24226839999999999</v>
      </c>
      <c r="I47" s="5" t="s">
        <v>68</v>
      </c>
      <c r="J47">
        <v>425618</v>
      </c>
      <c r="K47">
        <v>154806</v>
      </c>
      <c r="L47" s="6">
        <v>0.36372051933893773</v>
      </c>
      <c r="M47">
        <f>GETPIVOTDATA("Sum of dose4",$I$44,"flag","HighPri")+GETPIVOTDATA("Sum of dose4",$I$44,"flag","BHP/HighPri")</f>
        <v>233449</v>
      </c>
      <c r="N47">
        <f>GETPIVOTDATA("Sum of pop",$I$44,"flag","HighPri")+GETPIVOTDATA("Sum of pop",$I$44,"flag","BHP/HighPri")</f>
        <v>695377</v>
      </c>
      <c r="O47" s="1">
        <f>M47/N47</f>
        <v>0.33571573405505217</v>
      </c>
    </row>
    <row r="48" spans="1:15" x14ac:dyDescent="0.35">
      <c r="A48" s="5" t="s">
        <v>323</v>
      </c>
      <c r="B48" s="6">
        <v>2.95254E-2</v>
      </c>
      <c r="C48" s="6">
        <v>0.20734730000000001</v>
      </c>
      <c r="D48">
        <v>0.23687270000000002</v>
      </c>
      <c r="I48" s="5" t="s">
        <v>41</v>
      </c>
      <c r="J48">
        <v>2708415</v>
      </c>
      <c r="K48">
        <v>1252394</v>
      </c>
      <c r="L48" s="6">
        <v>0.46240845660653923</v>
      </c>
    </row>
    <row r="49" spans="1:12" x14ac:dyDescent="0.35">
      <c r="A49" s="5" t="s">
        <v>393</v>
      </c>
      <c r="B49" s="6">
        <v>2.1987E-2</v>
      </c>
      <c r="C49" s="6">
        <v>0.2029947</v>
      </c>
      <c r="D49">
        <v>0.22498170000000001</v>
      </c>
      <c r="I49" s="5" t="s">
        <v>583</v>
      </c>
      <c r="J49">
        <v>3550536</v>
      </c>
      <c r="K49">
        <v>1547476</v>
      </c>
      <c r="L49" s="6">
        <v>0.43584292625113502</v>
      </c>
    </row>
    <row r="50" spans="1:12" x14ac:dyDescent="0.35">
      <c r="A50" s="5" t="s">
        <v>388</v>
      </c>
      <c r="B50" s="6">
        <v>2.3888699999999999E-2</v>
      </c>
      <c r="C50" s="6">
        <v>0.19835</v>
      </c>
      <c r="D50">
        <v>0.22223870000000001</v>
      </c>
    </row>
    <row r="51" spans="1:12" x14ac:dyDescent="0.35">
      <c r="A51" s="5" t="s">
        <v>325</v>
      </c>
      <c r="B51" s="6">
        <v>2.7043500000000002E-2</v>
      </c>
      <c r="C51" s="6">
        <v>0.1970635</v>
      </c>
      <c r="D51">
        <v>0.224107</v>
      </c>
    </row>
    <row r="52" spans="1:12" x14ac:dyDescent="0.35">
      <c r="A52" s="5" t="s">
        <v>237</v>
      </c>
      <c r="B52" s="6">
        <v>1.9652599999999999E-2</v>
      </c>
      <c r="C52" s="6">
        <v>0.19020390000000001</v>
      </c>
      <c r="D52">
        <v>0.2098565</v>
      </c>
    </row>
    <row r="53" spans="1:12" x14ac:dyDescent="0.35">
      <c r="A53" s="5" t="s">
        <v>204</v>
      </c>
      <c r="B53" s="6">
        <v>1.7510299999999999E-2</v>
      </c>
      <c r="C53" s="6">
        <v>0.1744385</v>
      </c>
      <c r="D53">
        <v>0.1919488</v>
      </c>
    </row>
    <row r="54" spans="1:12" x14ac:dyDescent="0.35">
      <c r="A54" s="5" t="s">
        <v>245</v>
      </c>
      <c r="B54" s="6">
        <v>2.47976E-2</v>
      </c>
      <c r="C54" s="6">
        <v>0.16742080000000001</v>
      </c>
      <c r="D54">
        <v>0.19221840000000001</v>
      </c>
    </row>
    <row r="55" spans="1:12" x14ac:dyDescent="0.35">
      <c r="A55" s="5" t="s">
        <v>236</v>
      </c>
      <c r="B55" s="6">
        <v>1.5295E-2</v>
      </c>
      <c r="C55" s="6">
        <v>0.1246237</v>
      </c>
      <c r="D55">
        <v>0.13991870000000001</v>
      </c>
    </row>
    <row r="56" spans="1:12" x14ac:dyDescent="0.35">
      <c r="A56" s="5" t="s">
        <v>583</v>
      </c>
      <c r="B56">
        <v>2.4419848000000006</v>
      </c>
      <c r="C56">
        <v>17.479362800000004</v>
      </c>
      <c r="D56">
        <v>19.921347600000004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47FFD-FAFD-4CA4-9C4D-9667C3A4A102}">
  <dimension ref="A1:I2616"/>
  <sheetViews>
    <sheetView workbookViewId="0">
      <selection activeCell="D11" sqref="D11"/>
    </sheetView>
  </sheetViews>
  <sheetFormatPr defaultRowHeight="14.5" x14ac:dyDescent="0.35"/>
  <cols>
    <col min="3" max="4" width="12.1796875" customWidth="1"/>
    <col min="7" max="7" width="16.54296875" customWidth="1"/>
    <col min="8" max="8" width="17.54296875" style="1" customWidth="1"/>
    <col min="9" max="9" width="15.1796875" style="1" customWidth="1"/>
  </cols>
  <sheetData>
    <row r="1" spans="1:9" x14ac:dyDescent="0.35">
      <c r="A1" t="s">
        <v>681</v>
      </c>
      <c r="B1" t="s">
        <v>682</v>
      </c>
      <c r="C1" t="s">
        <v>700</v>
      </c>
      <c r="D1" t="s">
        <v>717</v>
      </c>
      <c r="E1" t="s">
        <v>685</v>
      </c>
      <c r="F1" t="s">
        <v>686</v>
      </c>
      <c r="G1" t="s">
        <v>687</v>
      </c>
      <c r="H1" t="s">
        <v>688</v>
      </c>
      <c r="I1" s="1" t="s">
        <v>718</v>
      </c>
    </row>
    <row r="2" spans="1:9" x14ac:dyDescent="0.35">
      <c r="A2" t="s">
        <v>56</v>
      </c>
      <c r="B2" t="s">
        <v>57</v>
      </c>
      <c r="C2" t="s">
        <v>703</v>
      </c>
      <c r="D2">
        <v>1785</v>
      </c>
      <c r="E2">
        <v>10809</v>
      </c>
      <c r="F2">
        <v>1805</v>
      </c>
      <c r="G2">
        <v>20830</v>
      </c>
      <c r="H2" t="s">
        <v>42</v>
      </c>
      <c r="I2" s="1">
        <v>8.5693699999999998E-2</v>
      </c>
    </row>
    <row r="3" spans="1:9" x14ac:dyDescent="0.35">
      <c r="A3" t="s">
        <v>56</v>
      </c>
      <c r="B3" t="s">
        <v>57</v>
      </c>
      <c r="C3" t="s">
        <v>32</v>
      </c>
      <c r="D3">
        <v>938</v>
      </c>
      <c r="E3">
        <v>7067</v>
      </c>
      <c r="F3">
        <v>4248</v>
      </c>
      <c r="G3">
        <v>8580</v>
      </c>
      <c r="H3" t="s">
        <v>42</v>
      </c>
      <c r="I3" s="1">
        <v>0.109324</v>
      </c>
    </row>
    <row r="4" spans="1:9" x14ac:dyDescent="0.35">
      <c r="A4" t="s">
        <v>59</v>
      </c>
      <c r="B4" t="s">
        <v>57</v>
      </c>
      <c r="C4" t="s">
        <v>703</v>
      </c>
      <c r="D4">
        <v>1463</v>
      </c>
      <c r="E4">
        <v>8564</v>
      </c>
      <c r="F4">
        <v>1466</v>
      </c>
      <c r="G4">
        <v>16233</v>
      </c>
      <c r="H4" t="s">
        <v>42</v>
      </c>
      <c r="I4" s="1">
        <v>9.01251E-2</v>
      </c>
    </row>
    <row r="5" spans="1:9" x14ac:dyDescent="0.35">
      <c r="A5" t="s">
        <v>59</v>
      </c>
      <c r="B5" t="s">
        <v>57</v>
      </c>
      <c r="C5" t="s">
        <v>32</v>
      </c>
      <c r="D5">
        <v>873</v>
      </c>
      <c r="E5">
        <v>6273</v>
      </c>
      <c r="F5">
        <v>4064</v>
      </c>
      <c r="G5">
        <v>6882</v>
      </c>
      <c r="H5" t="s">
        <v>42</v>
      </c>
      <c r="I5" s="1">
        <v>0.12685270000000001</v>
      </c>
    </row>
    <row r="6" spans="1:9" x14ac:dyDescent="0.35">
      <c r="A6" t="s">
        <v>60</v>
      </c>
      <c r="B6" t="s">
        <v>57</v>
      </c>
      <c r="C6" t="s">
        <v>703</v>
      </c>
      <c r="D6">
        <v>1605</v>
      </c>
      <c r="E6">
        <v>9640</v>
      </c>
      <c r="F6">
        <v>1723</v>
      </c>
      <c r="G6">
        <v>19156</v>
      </c>
      <c r="H6" t="s">
        <v>42</v>
      </c>
      <c r="I6" s="1">
        <v>8.3785799999999994E-2</v>
      </c>
    </row>
    <row r="7" spans="1:9" x14ac:dyDescent="0.35">
      <c r="A7" t="s">
        <v>60</v>
      </c>
      <c r="B7" t="s">
        <v>57</v>
      </c>
      <c r="C7" t="s">
        <v>32</v>
      </c>
      <c r="D7">
        <v>1026</v>
      </c>
      <c r="E7">
        <v>7358</v>
      </c>
      <c r="F7">
        <v>4516</v>
      </c>
      <c r="G7">
        <v>8643</v>
      </c>
      <c r="H7" t="s">
        <v>42</v>
      </c>
      <c r="I7" s="1">
        <v>0.1187088</v>
      </c>
    </row>
    <row r="8" spans="1:9" x14ac:dyDescent="0.35">
      <c r="A8" t="s">
        <v>63</v>
      </c>
      <c r="B8" t="s">
        <v>57</v>
      </c>
      <c r="C8" t="s">
        <v>703</v>
      </c>
      <c r="D8">
        <v>1860</v>
      </c>
      <c r="E8">
        <v>10799</v>
      </c>
      <c r="F8">
        <v>1838</v>
      </c>
      <c r="G8">
        <v>17958</v>
      </c>
      <c r="H8" t="s">
        <v>42</v>
      </c>
      <c r="I8" s="1">
        <v>0.103575</v>
      </c>
    </row>
    <row r="9" spans="1:9" x14ac:dyDescent="0.35">
      <c r="A9" t="s">
        <v>63</v>
      </c>
      <c r="B9" t="s">
        <v>57</v>
      </c>
      <c r="C9" t="s">
        <v>32</v>
      </c>
      <c r="D9">
        <v>557</v>
      </c>
      <c r="E9">
        <v>4546</v>
      </c>
      <c r="F9">
        <v>3112</v>
      </c>
      <c r="G9">
        <v>5312</v>
      </c>
      <c r="H9" t="s">
        <v>42</v>
      </c>
      <c r="I9" s="1">
        <v>0.1048569</v>
      </c>
    </row>
    <row r="10" spans="1:9" x14ac:dyDescent="0.35">
      <c r="A10" t="s">
        <v>76</v>
      </c>
      <c r="B10" t="s">
        <v>57</v>
      </c>
      <c r="C10" t="s">
        <v>703</v>
      </c>
      <c r="D10">
        <v>1461</v>
      </c>
      <c r="E10">
        <v>9696</v>
      </c>
      <c r="F10">
        <v>1472</v>
      </c>
      <c r="G10">
        <v>18782</v>
      </c>
      <c r="H10" t="s">
        <v>42</v>
      </c>
      <c r="I10" s="1">
        <v>7.7787200000000001E-2</v>
      </c>
    </row>
    <row r="11" spans="1:9" x14ac:dyDescent="0.35">
      <c r="A11" t="s">
        <v>76</v>
      </c>
      <c r="B11" t="s">
        <v>57</v>
      </c>
      <c r="C11" t="s">
        <v>32</v>
      </c>
      <c r="D11">
        <v>992</v>
      </c>
      <c r="E11">
        <v>7247</v>
      </c>
      <c r="F11">
        <v>4577</v>
      </c>
      <c r="G11">
        <v>8349</v>
      </c>
      <c r="H11" t="s">
        <v>42</v>
      </c>
      <c r="I11" s="1">
        <v>0.11881659999999999</v>
      </c>
    </row>
    <row r="12" spans="1:9" x14ac:dyDescent="0.35">
      <c r="A12" t="s">
        <v>91</v>
      </c>
      <c r="B12" t="s">
        <v>57</v>
      </c>
      <c r="C12" t="s">
        <v>703</v>
      </c>
      <c r="D12">
        <v>3673</v>
      </c>
      <c r="E12">
        <v>22684</v>
      </c>
      <c r="F12">
        <v>3752</v>
      </c>
      <c r="G12">
        <v>38623</v>
      </c>
      <c r="H12" t="s">
        <v>42</v>
      </c>
      <c r="I12" s="1">
        <v>9.5098799999999997E-2</v>
      </c>
    </row>
    <row r="13" spans="1:9" x14ac:dyDescent="0.35">
      <c r="A13" t="s">
        <v>91</v>
      </c>
      <c r="B13" t="s">
        <v>57</v>
      </c>
      <c r="C13" t="s">
        <v>32</v>
      </c>
      <c r="D13">
        <v>1371</v>
      </c>
      <c r="E13">
        <v>9977</v>
      </c>
      <c r="F13">
        <v>6450</v>
      </c>
      <c r="G13">
        <v>12377</v>
      </c>
      <c r="H13" t="s">
        <v>42</v>
      </c>
      <c r="I13" s="1">
        <v>0.11076999999999999</v>
      </c>
    </row>
    <row r="14" spans="1:9" x14ac:dyDescent="0.35">
      <c r="A14" t="s">
        <v>153</v>
      </c>
      <c r="B14" t="s">
        <v>57</v>
      </c>
      <c r="C14" t="s">
        <v>703</v>
      </c>
      <c r="D14">
        <v>304</v>
      </c>
      <c r="E14">
        <v>4188</v>
      </c>
      <c r="F14">
        <v>274</v>
      </c>
      <c r="G14">
        <v>8728</v>
      </c>
      <c r="H14" t="s">
        <v>42</v>
      </c>
      <c r="I14" s="1">
        <v>3.4830399999999997E-2</v>
      </c>
    </row>
    <row r="15" spans="1:9" x14ac:dyDescent="0.35">
      <c r="A15" t="s">
        <v>153</v>
      </c>
      <c r="B15" t="s">
        <v>57</v>
      </c>
      <c r="C15" t="s">
        <v>32</v>
      </c>
      <c r="D15">
        <v>117</v>
      </c>
      <c r="E15">
        <v>1071</v>
      </c>
      <c r="F15">
        <v>410</v>
      </c>
      <c r="G15">
        <v>1549</v>
      </c>
      <c r="H15" t="s">
        <v>42</v>
      </c>
      <c r="I15" s="1">
        <v>7.5532600000000005E-2</v>
      </c>
    </row>
    <row r="16" spans="1:9" x14ac:dyDescent="0.35">
      <c r="A16" t="s">
        <v>156</v>
      </c>
      <c r="B16" t="s">
        <v>57</v>
      </c>
      <c r="C16" t="s">
        <v>703</v>
      </c>
      <c r="D16">
        <v>794</v>
      </c>
      <c r="E16">
        <v>7777</v>
      </c>
      <c r="F16">
        <v>779</v>
      </c>
      <c r="G16">
        <v>16464</v>
      </c>
      <c r="H16" t="s">
        <v>42</v>
      </c>
      <c r="I16" s="1">
        <v>4.8226400000000003E-2</v>
      </c>
    </row>
    <row r="17" spans="1:9" x14ac:dyDescent="0.35">
      <c r="A17" t="s">
        <v>156</v>
      </c>
      <c r="B17" t="s">
        <v>57</v>
      </c>
      <c r="C17" t="s">
        <v>32</v>
      </c>
      <c r="D17">
        <v>377</v>
      </c>
      <c r="E17">
        <v>2780</v>
      </c>
      <c r="F17">
        <v>1413</v>
      </c>
      <c r="G17">
        <v>3782</v>
      </c>
      <c r="H17" t="s">
        <v>42</v>
      </c>
      <c r="I17" s="1">
        <v>9.9682699999999999E-2</v>
      </c>
    </row>
    <row r="18" spans="1:9" x14ac:dyDescent="0.35">
      <c r="A18" t="s">
        <v>157</v>
      </c>
      <c r="B18" t="s">
        <v>57</v>
      </c>
      <c r="C18" t="s">
        <v>703</v>
      </c>
      <c r="D18">
        <v>1486</v>
      </c>
      <c r="E18">
        <v>14459</v>
      </c>
      <c r="F18">
        <v>1520</v>
      </c>
      <c r="G18">
        <v>27247</v>
      </c>
      <c r="H18" t="s">
        <v>42</v>
      </c>
      <c r="I18" s="1">
        <v>5.4538099999999999E-2</v>
      </c>
    </row>
    <row r="19" spans="1:9" x14ac:dyDescent="0.35">
      <c r="A19" t="s">
        <v>157</v>
      </c>
      <c r="B19" t="s">
        <v>57</v>
      </c>
      <c r="C19" t="s">
        <v>32</v>
      </c>
      <c r="D19">
        <v>791</v>
      </c>
      <c r="E19">
        <v>6837</v>
      </c>
      <c r="F19">
        <v>3615</v>
      </c>
      <c r="G19">
        <v>8363</v>
      </c>
      <c r="H19" t="s">
        <v>42</v>
      </c>
      <c r="I19" s="1">
        <v>9.4583299999999995E-2</v>
      </c>
    </row>
    <row r="20" spans="1:9" x14ac:dyDescent="0.35">
      <c r="A20" t="s">
        <v>292</v>
      </c>
      <c r="B20" t="s">
        <v>57</v>
      </c>
      <c r="C20" t="s">
        <v>703</v>
      </c>
      <c r="D20">
        <v>1631</v>
      </c>
      <c r="E20">
        <v>18679</v>
      </c>
      <c r="F20">
        <v>1433</v>
      </c>
      <c r="G20">
        <v>37808</v>
      </c>
      <c r="H20" t="s">
        <v>42</v>
      </c>
      <c r="I20" s="1">
        <v>4.3138999999999997E-2</v>
      </c>
    </row>
    <row r="21" spans="1:9" x14ac:dyDescent="0.35">
      <c r="A21" t="s">
        <v>292</v>
      </c>
      <c r="B21" t="s">
        <v>57</v>
      </c>
      <c r="C21" t="s">
        <v>32</v>
      </c>
      <c r="D21">
        <v>1423</v>
      </c>
      <c r="E21">
        <v>11727</v>
      </c>
      <c r="F21">
        <v>4619</v>
      </c>
      <c r="G21">
        <v>15849</v>
      </c>
      <c r="H21" t="s">
        <v>42</v>
      </c>
      <c r="I21" s="1">
        <v>8.9784799999999998E-2</v>
      </c>
    </row>
    <row r="22" spans="1:9" x14ac:dyDescent="0.35">
      <c r="A22" t="s">
        <v>317</v>
      </c>
      <c r="B22" t="s">
        <v>57</v>
      </c>
      <c r="C22" t="s">
        <v>703</v>
      </c>
      <c r="D22">
        <v>1273</v>
      </c>
      <c r="E22">
        <v>10167</v>
      </c>
      <c r="F22">
        <v>1230</v>
      </c>
      <c r="G22">
        <v>20372</v>
      </c>
      <c r="H22" t="s">
        <v>132</v>
      </c>
      <c r="I22" s="1">
        <v>6.24877E-2</v>
      </c>
    </row>
    <row r="23" spans="1:9" x14ac:dyDescent="0.35">
      <c r="A23" t="s">
        <v>317</v>
      </c>
      <c r="B23" t="s">
        <v>57</v>
      </c>
      <c r="C23" t="s">
        <v>32</v>
      </c>
      <c r="D23">
        <v>723</v>
      </c>
      <c r="E23">
        <v>6089</v>
      </c>
      <c r="F23">
        <v>3296</v>
      </c>
      <c r="G23">
        <v>7870</v>
      </c>
      <c r="H23" t="s">
        <v>132</v>
      </c>
      <c r="I23" s="1">
        <v>9.1867799999999999E-2</v>
      </c>
    </row>
    <row r="24" spans="1:9" x14ac:dyDescent="0.35">
      <c r="A24" t="s">
        <v>326</v>
      </c>
      <c r="B24" t="s">
        <v>57</v>
      </c>
      <c r="C24" t="s">
        <v>703</v>
      </c>
      <c r="D24">
        <v>546</v>
      </c>
      <c r="E24">
        <v>4201</v>
      </c>
      <c r="F24">
        <v>569</v>
      </c>
      <c r="G24">
        <v>8009</v>
      </c>
      <c r="H24" t="s">
        <v>132</v>
      </c>
      <c r="I24" s="1">
        <v>6.8173300000000006E-2</v>
      </c>
    </row>
    <row r="25" spans="1:9" x14ac:dyDescent="0.35">
      <c r="A25" t="s">
        <v>326</v>
      </c>
      <c r="B25" t="s">
        <v>57</v>
      </c>
      <c r="C25" t="s">
        <v>32</v>
      </c>
      <c r="D25">
        <v>331</v>
      </c>
      <c r="E25">
        <v>3117</v>
      </c>
      <c r="F25">
        <v>1644</v>
      </c>
      <c r="G25">
        <v>3862</v>
      </c>
      <c r="H25" t="s">
        <v>132</v>
      </c>
      <c r="I25" s="1">
        <v>8.5706900000000003E-2</v>
      </c>
    </row>
    <row r="26" spans="1:9" x14ac:dyDescent="0.35">
      <c r="A26" t="s">
        <v>327</v>
      </c>
      <c r="B26" t="s">
        <v>57</v>
      </c>
      <c r="C26" t="s">
        <v>703</v>
      </c>
      <c r="D26">
        <v>793</v>
      </c>
      <c r="E26">
        <v>5602</v>
      </c>
      <c r="F26">
        <v>790</v>
      </c>
      <c r="G26">
        <v>10801</v>
      </c>
      <c r="H26" t="s">
        <v>328</v>
      </c>
      <c r="I26" s="1">
        <v>7.3419100000000001E-2</v>
      </c>
    </row>
    <row r="27" spans="1:9" x14ac:dyDescent="0.35">
      <c r="A27" t="s">
        <v>327</v>
      </c>
      <c r="B27" t="s">
        <v>57</v>
      </c>
      <c r="C27" t="s">
        <v>32</v>
      </c>
      <c r="D27">
        <v>376</v>
      </c>
      <c r="E27">
        <v>3540</v>
      </c>
      <c r="F27">
        <v>1883</v>
      </c>
      <c r="G27">
        <v>4526</v>
      </c>
      <c r="H27" t="s">
        <v>328</v>
      </c>
      <c r="I27" s="1">
        <v>8.3075599999999999E-2</v>
      </c>
    </row>
    <row r="28" spans="1:9" x14ac:dyDescent="0.35">
      <c r="A28" t="s">
        <v>344</v>
      </c>
      <c r="B28" t="s">
        <v>57</v>
      </c>
      <c r="C28" t="s">
        <v>703</v>
      </c>
      <c r="D28">
        <v>1204</v>
      </c>
      <c r="E28">
        <v>7945</v>
      </c>
      <c r="F28">
        <v>1232</v>
      </c>
      <c r="G28">
        <v>13142</v>
      </c>
      <c r="H28" t="s">
        <v>328</v>
      </c>
      <c r="I28" s="1">
        <v>9.1614699999999993E-2</v>
      </c>
    </row>
    <row r="29" spans="1:9" x14ac:dyDescent="0.35">
      <c r="A29" t="s">
        <v>344</v>
      </c>
      <c r="B29" t="s">
        <v>57</v>
      </c>
      <c r="C29" t="s">
        <v>32</v>
      </c>
      <c r="D29">
        <v>366</v>
      </c>
      <c r="E29">
        <v>3016</v>
      </c>
      <c r="F29">
        <v>1651</v>
      </c>
      <c r="G29">
        <v>3897</v>
      </c>
      <c r="H29" t="s">
        <v>328</v>
      </c>
      <c r="I29" s="1">
        <v>9.3918399999999999E-2</v>
      </c>
    </row>
    <row r="30" spans="1:9" x14ac:dyDescent="0.35">
      <c r="A30" t="s">
        <v>346</v>
      </c>
      <c r="B30" t="s">
        <v>57</v>
      </c>
      <c r="C30" t="s">
        <v>703</v>
      </c>
      <c r="D30">
        <v>3649</v>
      </c>
      <c r="E30">
        <v>21652</v>
      </c>
      <c r="F30">
        <v>3713</v>
      </c>
      <c r="G30">
        <v>34947</v>
      </c>
      <c r="H30" t="s">
        <v>132</v>
      </c>
      <c r="I30" s="1">
        <v>0.1044153</v>
      </c>
    </row>
    <row r="31" spans="1:9" x14ac:dyDescent="0.35">
      <c r="A31" t="s">
        <v>346</v>
      </c>
      <c r="B31" t="s">
        <v>57</v>
      </c>
      <c r="C31" t="s">
        <v>32</v>
      </c>
      <c r="D31">
        <v>709</v>
      </c>
      <c r="E31">
        <v>6416</v>
      </c>
      <c r="F31">
        <v>3731</v>
      </c>
      <c r="G31">
        <v>8326</v>
      </c>
      <c r="H31" t="s">
        <v>132</v>
      </c>
      <c r="I31" s="1">
        <v>8.5154900000000006E-2</v>
      </c>
    </row>
    <row r="32" spans="1:9" x14ac:dyDescent="0.35">
      <c r="A32" t="s">
        <v>364</v>
      </c>
      <c r="B32" t="s">
        <v>57</v>
      </c>
      <c r="C32" t="s">
        <v>703</v>
      </c>
      <c r="D32">
        <v>819</v>
      </c>
      <c r="E32">
        <v>6805</v>
      </c>
      <c r="F32">
        <v>738</v>
      </c>
      <c r="G32">
        <v>13996</v>
      </c>
      <c r="H32" t="s">
        <v>132</v>
      </c>
      <c r="I32" s="1">
        <v>5.8516699999999998E-2</v>
      </c>
    </row>
    <row r="33" spans="1:9" x14ac:dyDescent="0.35">
      <c r="A33" t="s">
        <v>364</v>
      </c>
      <c r="B33" t="s">
        <v>57</v>
      </c>
      <c r="C33" t="s">
        <v>32</v>
      </c>
      <c r="D33">
        <v>380</v>
      </c>
      <c r="E33">
        <v>3615</v>
      </c>
      <c r="F33">
        <v>1658</v>
      </c>
      <c r="G33">
        <v>3700</v>
      </c>
      <c r="H33" t="s">
        <v>132</v>
      </c>
      <c r="I33" s="1">
        <v>0.10270269999999999</v>
      </c>
    </row>
    <row r="34" spans="1:9" x14ac:dyDescent="0.35">
      <c r="A34" t="s">
        <v>372</v>
      </c>
      <c r="B34" t="s">
        <v>57</v>
      </c>
      <c r="C34" t="s">
        <v>703</v>
      </c>
      <c r="D34">
        <v>410</v>
      </c>
      <c r="E34">
        <v>4932</v>
      </c>
      <c r="F34">
        <v>331</v>
      </c>
      <c r="G34">
        <v>11510</v>
      </c>
      <c r="H34" t="s">
        <v>132</v>
      </c>
      <c r="I34" s="1">
        <v>3.5621199999999999E-2</v>
      </c>
    </row>
    <row r="35" spans="1:9" x14ac:dyDescent="0.35">
      <c r="A35" t="s">
        <v>372</v>
      </c>
      <c r="B35" t="s">
        <v>57</v>
      </c>
      <c r="C35" t="s">
        <v>32</v>
      </c>
      <c r="D35">
        <v>446</v>
      </c>
      <c r="E35">
        <v>3777</v>
      </c>
      <c r="F35">
        <v>1279</v>
      </c>
      <c r="G35">
        <v>4932</v>
      </c>
      <c r="H35" t="s">
        <v>132</v>
      </c>
      <c r="I35" s="1">
        <v>9.0429800000000005E-2</v>
      </c>
    </row>
    <row r="36" spans="1:9" x14ac:dyDescent="0.35">
      <c r="A36" t="s">
        <v>373</v>
      </c>
      <c r="B36" t="s">
        <v>57</v>
      </c>
      <c r="C36" t="s">
        <v>703</v>
      </c>
      <c r="D36">
        <v>973</v>
      </c>
      <c r="E36">
        <v>10059</v>
      </c>
      <c r="F36">
        <v>871</v>
      </c>
      <c r="G36">
        <v>24669</v>
      </c>
      <c r="H36" t="s">
        <v>132</v>
      </c>
      <c r="I36" s="1">
        <v>3.9442199999999997E-2</v>
      </c>
    </row>
    <row r="37" spans="1:9" x14ac:dyDescent="0.35">
      <c r="A37" t="s">
        <v>373</v>
      </c>
      <c r="B37" t="s">
        <v>57</v>
      </c>
      <c r="C37" t="s">
        <v>32</v>
      </c>
      <c r="D37">
        <v>719</v>
      </c>
      <c r="E37">
        <v>6152</v>
      </c>
      <c r="F37">
        <v>2071</v>
      </c>
      <c r="G37">
        <v>9141</v>
      </c>
      <c r="H37" t="s">
        <v>132</v>
      </c>
      <c r="I37" s="1">
        <v>7.8656599999999993E-2</v>
      </c>
    </row>
    <row r="38" spans="1:9" x14ac:dyDescent="0.35">
      <c r="A38" t="s">
        <v>374</v>
      </c>
      <c r="B38" t="s">
        <v>57</v>
      </c>
      <c r="C38" t="s">
        <v>703</v>
      </c>
      <c r="D38">
        <v>1393</v>
      </c>
      <c r="E38">
        <v>11803</v>
      </c>
      <c r="F38">
        <v>1326</v>
      </c>
      <c r="G38">
        <v>24439</v>
      </c>
      <c r="H38" t="s">
        <v>132</v>
      </c>
      <c r="I38" s="1">
        <v>5.6999099999999997E-2</v>
      </c>
    </row>
    <row r="39" spans="1:9" x14ac:dyDescent="0.35">
      <c r="A39" t="s">
        <v>374</v>
      </c>
      <c r="B39" t="s">
        <v>57</v>
      </c>
      <c r="C39" t="s">
        <v>32</v>
      </c>
      <c r="D39">
        <v>731</v>
      </c>
      <c r="E39">
        <v>6439</v>
      </c>
      <c r="F39">
        <v>2390</v>
      </c>
      <c r="G39">
        <v>9451</v>
      </c>
      <c r="H39" t="s">
        <v>132</v>
      </c>
      <c r="I39" s="1">
        <v>7.7346300000000007E-2</v>
      </c>
    </row>
    <row r="40" spans="1:9" x14ac:dyDescent="0.35">
      <c r="A40" t="s">
        <v>390</v>
      </c>
      <c r="B40" t="s">
        <v>57</v>
      </c>
      <c r="C40" t="s">
        <v>703</v>
      </c>
      <c r="D40">
        <v>656</v>
      </c>
      <c r="E40">
        <v>6183</v>
      </c>
      <c r="F40">
        <v>601</v>
      </c>
      <c r="G40">
        <v>15256</v>
      </c>
      <c r="H40" t="s">
        <v>132</v>
      </c>
      <c r="I40" s="1">
        <v>4.2999500000000003E-2</v>
      </c>
    </row>
    <row r="41" spans="1:9" x14ac:dyDescent="0.35">
      <c r="A41" t="s">
        <v>390</v>
      </c>
      <c r="B41" t="s">
        <v>57</v>
      </c>
      <c r="C41" t="s">
        <v>32</v>
      </c>
      <c r="D41">
        <v>400</v>
      </c>
      <c r="E41">
        <v>3839</v>
      </c>
      <c r="F41">
        <v>1496</v>
      </c>
      <c r="G41">
        <v>5402</v>
      </c>
      <c r="H41" t="s">
        <v>132</v>
      </c>
      <c r="I41" s="1">
        <v>7.4046600000000004E-2</v>
      </c>
    </row>
    <row r="42" spans="1:9" x14ac:dyDescent="0.35">
      <c r="A42" t="s">
        <v>391</v>
      </c>
      <c r="B42" t="s">
        <v>57</v>
      </c>
      <c r="C42" t="s">
        <v>703</v>
      </c>
      <c r="D42">
        <v>540</v>
      </c>
      <c r="E42">
        <v>4822</v>
      </c>
      <c r="F42">
        <v>520</v>
      </c>
      <c r="G42">
        <v>11117</v>
      </c>
      <c r="H42" t="s">
        <v>132</v>
      </c>
      <c r="I42" s="1">
        <v>4.8574300000000001E-2</v>
      </c>
    </row>
    <row r="43" spans="1:9" x14ac:dyDescent="0.35">
      <c r="A43" t="s">
        <v>391</v>
      </c>
      <c r="B43" t="s">
        <v>57</v>
      </c>
      <c r="C43" t="s">
        <v>32</v>
      </c>
      <c r="D43">
        <v>453</v>
      </c>
      <c r="E43">
        <v>4677</v>
      </c>
      <c r="F43">
        <v>2433</v>
      </c>
      <c r="G43">
        <v>5951</v>
      </c>
      <c r="H43" t="s">
        <v>132</v>
      </c>
      <c r="I43" s="1">
        <v>7.61217E-2</v>
      </c>
    </row>
    <row r="44" spans="1:9" x14ac:dyDescent="0.35">
      <c r="A44" t="s">
        <v>69</v>
      </c>
      <c r="B44" t="s">
        <v>70</v>
      </c>
      <c r="C44" t="s">
        <v>703</v>
      </c>
      <c r="D44">
        <v>2775</v>
      </c>
      <c r="E44">
        <v>18250</v>
      </c>
      <c r="F44">
        <v>2806</v>
      </c>
      <c r="G44">
        <v>33832</v>
      </c>
      <c r="H44" t="s">
        <v>42</v>
      </c>
      <c r="I44" s="1">
        <v>8.2022899999999996E-2</v>
      </c>
    </row>
    <row r="45" spans="1:9" x14ac:dyDescent="0.35">
      <c r="A45" t="s">
        <v>69</v>
      </c>
      <c r="B45" t="s">
        <v>70</v>
      </c>
      <c r="C45" t="s">
        <v>32</v>
      </c>
      <c r="D45">
        <v>1206</v>
      </c>
      <c r="E45">
        <v>10377</v>
      </c>
      <c r="F45">
        <v>6567</v>
      </c>
      <c r="G45">
        <v>12860</v>
      </c>
      <c r="H45" t="s">
        <v>42</v>
      </c>
      <c r="I45" s="1">
        <v>9.3779199999999993E-2</v>
      </c>
    </row>
    <row r="46" spans="1:9" x14ac:dyDescent="0.35">
      <c r="A46" t="s">
        <v>158</v>
      </c>
      <c r="B46" t="s">
        <v>70</v>
      </c>
      <c r="C46" t="s">
        <v>703</v>
      </c>
      <c r="D46">
        <v>1475</v>
      </c>
      <c r="E46">
        <v>12653</v>
      </c>
      <c r="F46">
        <v>1486</v>
      </c>
      <c r="G46">
        <v>25156</v>
      </c>
      <c r="H46" t="s">
        <v>42</v>
      </c>
      <c r="I46" s="1">
        <v>5.8634100000000001E-2</v>
      </c>
    </row>
    <row r="47" spans="1:9" x14ac:dyDescent="0.35">
      <c r="A47" t="s">
        <v>158</v>
      </c>
      <c r="B47" t="s">
        <v>70</v>
      </c>
      <c r="C47" t="s">
        <v>32</v>
      </c>
      <c r="D47">
        <v>1083</v>
      </c>
      <c r="E47">
        <v>8944</v>
      </c>
      <c r="F47">
        <v>4797</v>
      </c>
      <c r="G47">
        <v>10820</v>
      </c>
      <c r="H47" t="s">
        <v>42</v>
      </c>
      <c r="I47" s="1">
        <v>0.1000924</v>
      </c>
    </row>
    <row r="48" spans="1:9" x14ac:dyDescent="0.35">
      <c r="A48" t="s">
        <v>159</v>
      </c>
      <c r="B48" t="s">
        <v>70</v>
      </c>
      <c r="C48" t="s">
        <v>703</v>
      </c>
      <c r="D48">
        <v>1816</v>
      </c>
      <c r="E48">
        <v>17021</v>
      </c>
      <c r="F48">
        <v>1724</v>
      </c>
      <c r="G48">
        <v>34321</v>
      </c>
      <c r="H48" t="s">
        <v>42</v>
      </c>
      <c r="I48" s="1">
        <v>5.29122E-2</v>
      </c>
    </row>
    <row r="49" spans="1:9" x14ac:dyDescent="0.35">
      <c r="A49" t="s">
        <v>159</v>
      </c>
      <c r="B49" t="s">
        <v>70</v>
      </c>
      <c r="C49" t="s">
        <v>32</v>
      </c>
      <c r="D49">
        <v>936</v>
      </c>
      <c r="E49">
        <v>7753</v>
      </c>
      <c r="F49">
        <v>3232</v>
      </c>
      <c r="G49">
        <v>10794</v>
      </c>
      <c r="H49" t="s">
        <v>42</v>
      </c>
      <c r="I49" s="1">
        <v>8.6714799999999995E-2</v>
      </c>
    </row>
    <row r="50" spans="1:9" x14ac:dyDescent="0.35">
      <c r="A50" t="s">
        <v>160</v>
      </c>
      <c r="B50" t="s">
        <v>70</v>
      </c>
      <c r="C50" t="s">
        <v>703</v>
      </c>
      <c r="D50">
        <v>2104</v>
      </c>
      <c r="E50">
        <v>17301</v>
      </c>
      <c r="F50">
        <v>2136</v>
      </c>
      <c r="G50">
        <v>32114</v>
      </c>
      <c r="H50" t="s">
        <v>42</v>
      </c>
      <c r="I50" s="1">
        <v>6.5516599999999994E-2</v>
      </c>
    </row>
    <row r="51" spans="1:9" x14ac:dyDescent="0.35">
      <c r="A51" t="s">
        <v>160</v>
      </c>
      <c r="B51" t="s">
        <v>70</v>
      </c>
      <c r="C51" t="s">
        <v>32</v>
      </c>
      <c r="D51">
        <v>1297</v>
      </c>
      <c r="E51">
        <v>11051</v>
      </c>
      <c r="F51">
        <v>5926</v>
      </c>
      <c r="G51">
        <v>13308</v>
      </c>
      <c r="H51" t="s">
        <v>42</v>
      </c>
      <c r="I51" s="1">
        <v>9.7460199999999997E-2</v>
      </c>
    </row>
    <row r="52" spans="1:9" x14ac:dyDescent="0.35">
      <c r="A52" t="s">
        <v>162</v>
      </c>
      <c r="B52" t="s">
        <v>70</v>
      </c>
      <c r="C52" t="s">
        <v>703</v>
      </c>
      <c r="D52">
        <v>779</v>
      </c>
      <c r="E52">
        <v>8013</v>
      </c>
      <c r="F52">
        <v>760</v>
      </c>
      <c r="G52">
        <v>16537</v>
      </c>
      <c r="H52" t="s">
        <v>42</v>
      </c>
      <c r="I52" s="1">
        <v>4.7106500000000003E-2</v>
      </c>
    </row>
    <row r="53" spans="1:9" x14ac:dyDescent="0.35">
      <c r="A53" t="s">
        <v>162</v>
      </c>
      <c r="B53" t="s">
        <v>70</v>
      </c>
      <c r="C53" t="s">
        <v>32</v>
      </c>
      <c r="D53">
        <v>454</v>
      </c>
      <c r="E53">
        <v>3717</v>
      </c>
      <c r="F53">
        <v>1713</v>
      </c>
      <c r="G53">
        <v>5211</v>
      </c>
      <c r="H53" t="s">
        <v>42</v>
      </c>
      <c r="I53" s="1">
        <v>8.7123400000000004E-2</v>
      </c>
    </row>
    <row r="54" spans="1:9" x14ac:dyDescent="0.35">
      <c r="A54" t="s">
        <v>164</v>
      </c>
      <c r="B54" t="s">
        <v>70</v>
      </c>
      <c r="C54" t="s">
        <v>703</v>
      </c>
      <c r="D54">
        <v>1019</v>
      </c>
      <c r="E54">
        <v>10621</v>
      </c>
      <c r="F54">
        <v>935</v>
      </c>
      <c r="G54">
        <v>21198</v>
      </c>
      <c r="H54" t="s">
        <v>42</v>
      </c>
      <c r="I54" s="1">
        <v>4.8070599999999998E-2</v>
      </c>
    </row>
    <row r="55" spans="1:9" x14ac:dyDescent="0.35">
      <c r="A55" t="s">
        <v>164</v>
      </c>
      <c r="B55" t="s">
        <v>70</v>
      </c>
      <c r="C55" t="s">
        <v>32</v>
      </c>
      <c r="D55">
        <v>382</v>
      </c>
      <c r="E55">
        <v>3169</v>
      </c>
      <c r="F55">
        <v>1100</v>
      </c>
      <c r="G55">
        <v>4681</v>
      </c>
      <c r="H55" t="s">
        <v>42</v>
      </c>
      <c r="I55" s="1">
        <v>8.1606499999999998E-2</v>
      </c>
    </row>
    <row r="56" spans="1:9" x14ac:dyDescent="0.35">
      <c r="A56" t="s">
        <v>204</v>
      </c>
      <c r="B56" t="s">
        <v>70</v>
      </c>
      <c r="C56" t="s">
        <v>703</v>
      </c>
      <c r="D56">
        <v>592</v>
      </c>
      <c r="E56">
        <v>8241</v>
      </c>
      <c r="F56">
        <v>402</v>
      </c>
      <c r="G56">
        <v>21987</v>
      </c>
      <c r="H56" t="s">
        <v>132</v>
      </c>
      <c r="I56" s="1">
        <v>2.6925000000000001E-2</v>
      </c>
    </row>
    <row r="57" spans="1:9" x14ac:dyDescent="0.35">
      <c r="A57" t="s">
        <v>204</v>
      </c>
      <c r="B57" t="s">
        <v>70</v>
      </c>
      <c r="C57" t="s">
        <v>32</v>
      </c>
      <c r="D57">
        <v>468</v>
      </c>
      <c r="E57">
        <v>4823</v>
      </c>
      <c r="F57">
        <v>1311</v>
      </c>
      <c r="G57">
        <v>7613</v>
      </c>
      <c r="H57" t="s">
        <v>132</v>
      </c>
      <c r="I57" s="1">
        <v>6.1473800000000002E-2</v>
      </c>
    </row>
    <row r="58" spans="1:9" x14ac:dyDescent="0.35">
      <c r="A58" t="s">
        <v>236</v>
      </c>
      <c r="B58" t="s">
        <v>70</v>
      </c>
      <c r="C58" t="s">
        <v>703</v>
      </c>
      <c r="D58">
        <v>1182</v>
      </c>
      <c r="E58">
        <v>24798</v>
      </c>
      <c r="F58">
        <v>921</v>
      </c>
      <c r="G58">
        <v>57862</v>
      </c>
      <c r="H58" t="s">
        <v>132</v>
      </c>
      <c r="I58" s="1">
        <v>2.0427899999999999E-2</v>
      </c>
    </row>
    <row r="59" spans="1:9" x14ac:dyDescent="0.35">
      <c r="A59" t="s">
        <v>236</v>
      </c>
      <c r="B59" t="s">
        <v>70</v>
      </c>
      <c r="C59" t="s">
        <v>32</v>
      </c>
      <c r="D59">
        <v>880</v>
      </c>
      <c r="E59">
        <v>10438</v>
      </c>
      <c r="F59">
        <v>2021</v>
      </c>
      <c r="G59">
        <v>16610</v>
      </c>
      <c r="H59" t="s">
        <v>132</v>
      </c>
      <c r="I59" s="1">
        <v>5.2980100000000002E-2</v>
      </c>
    </row>
    <row r="60" spans="1:9" x14ac:dyDescent="0.35">
      <c r="A60" t="s">
        <v>237</v>
      </c>
      <c r="B60" t="s">
        <v>70</v>
      </c>
      <c r="C60" t="s">
        <v>703</v>
      </c>
      <c r="D60">
        <v>1486</v>
      </c>
      <c r="E60">
        <v>24639</v>
      </c>
      <c r="F60">
        <v>1187</v>
      </c>
      <c r="G60">
        <v>57397</v>
      </c>
      <c r="H60" t="s">
        <v>132</v>
      </c>
      <c r="I60" s="1">
        <v>2.58899E-2</v>
      </c>
    </row>
    <row r="61" spans="1:9" x14ac:dyDescent="0.35">
      <c r="A61" t="s">
        <v>237</v>
      </c>
      <c r="B61" t="s">
        <v>70</v>
      </c>
      <c r="C61" t="s">
        <v>32</v>
      </c>
      <c r="D61">
        <v>1107</v>
      </c>
      <c r="E61">
        <v>11386</v>
      </c>
      <c r="F61">
        <v>3161</v>
      </c>
      <c r="G61">
        <v>16966</v>
      </c>
      <c r="H61" t="s">
        <v>132</v>
      </c>
      <c r="I61" s="1">
        <v>6.5248100000000003E-2</v>
      </c>
    </row>
    <row r="62" spans="1:9" x14ac:dyDescent="0.35">
      <c r="A62" t="s">
        <v>238</v>
      </c>
      <c r="B62" t="s">
        <v>70</v>
      </c>
      <c r="C62" t="s">
        <v>703</v>
      </c>
      <c r="D62">
        <v>1308</v>
      </c>
      <c r="E62">
        <v>13749</v>
      </c>
      <c r="F62">
        <v>1177</v>
      </c>
      <c r="G62">
        <v>31569</v>
      </c>
      <c r="H62" t="s">
        <v>132</v>
      </c>
      <c r="I62" s="1">
        <v>4.14331E-2</v>
      </c>
    </row>
    <row r="63" spans="1:9" x14ac:dyDescent="0.35">
      <c r="A63" t="s">
        <v>238</v>
      </c>
      <c r="B63" t="s">
        <v>70</v>
      </c>
      <c r="C63" t="s">
        <v>32</v>
      </c>
      <c r="D63">
        <v>1110</v>
      </c>
      <c r="E63">
        <v>9428</v>
      </c>
      <c r="F63">
        <v>4273</v>
      </c>
      <c r="G63">
        <v>12362</v>
      </c>
      <c r="H63" t="s">
        <v>132</v>
      </c>
      <c r="I63" s="1">
        <v>8.9791300000000004E-2</v>
      </c>
    </row>
    <row r="64" spans="1:9" x14ac:dyDescent="0.35">
      <c r="A64" t="s">
        <v>239</v>
      </c>
      <c r="B64" t="s">
        <v>70</v>
      </c>
      <c r="C64" t="s">
        <v>703</v>
      </c>
      <c r="D64">
        <v>797</v>
      </c>
      <c r="E64">
        <v>9551</v>
      </c>
      <c r="F64">
        <v>685</v>
      </c>
      <c r="G64">
        <v>22749</v>
      </c>
      <c r="H64" t="s">
        <v>132</v>
      </c>
      <c r="I64" s="1">
        <v>3.5034500000000003E-2</v>
      </c>
    </row>
    <row r="65" spans="1:9" x14ac:dyDescent="0.35">
      <c r="A65" t="s">
        <v>239</v>
      </c>
      <c r="B65" t="s">
        <v>70</v>
      </c>
      <c r="C65" t="s">
        <v>32</v>
      </c>
      <c r="D65">
        <v>711</v>
      </c>
      <c r="E65">
        <v>5781</v>
      </c>
      <c r="F65">
        <v>2473</v>
      </c>
      <c r="G65">
        <v>7711</v>
      </c>
      <c r="H65" t="s">
        <v>132</v>
      </c>
      <c r="I65" s="1">
        <v>9.2205899999999993E-2</v>
      </c>
    </row>
    <row r="66" spans="1:9" x14ac:dyDescent="0.35">
      <c r="A66" t="s">
        <v>240</v>
      </c>
      <c r="B66" t="s">
        <v>70</v>
      </c>
      <c r="C66" t="s">
        <v>703</v>
      </c>
      <c r="D66">
        <v>888</v>
      </c>
      <c r="E66">
        <v>10912</v>
      </c>
      <c r="F66">
        <v>776</v>
      </c>
      <c r="G66">
        <v>24443</v>
      </c>
      <c r="H66" t="s">
        <v>132</v>
      </c>
      <c r="I66" s="1">
        <v>3.6329399999999998E-2</v>
      </c>
    </row>
    <row r="67" spans="1:9" x14ac:dyDescent="0.35">
      <c r="A67" t="s">
        <v>240</v>
      </c>
      <c r="B67" t="s">
        <v>70</v>
      </c>
      <c r="C67" t="s">
        <v>32</v>
      </c>
      <c r="D67">
        <v>652</v>
      </c>
      <c r="E67">
        <v>5871</v>
      </c>
      <c r="F67">
        <v>2309</v>
      </c>
      <c r="G67">
        <v>8077</v>
      </c>
      <c r="H67" t="s">
        <v>132</v>
      </c>
      <c r="I67" s="1">
        <v>8.0723000000000003E-2</v>
      </c>
    </row>
    <row r="68" spans="1:9" x14ac:dyDescent="0.35">
      <c r="A68" t="s">
        <v>241</v>
      </c>
      <c r="B68" t="s">
        <v>70</v>
      </c>
      <c r="C68" t="s">
        <v>703</v>
      </c>
      <c r="D68">
        <v>573</v>
      </c>
      <c r="E68">
        <v>5797</v>
      </c>
      <c r="F68">
        <v>533</v>
      </c>
      <c r="G68">
        <v>12694</v>
      </c>
      <c r="H68" t="s">
        <v>132</v>
      </c>
      <c r="I68" s="1">
        <v>4.5139400000000003E-2</v>
      </c>
    </row>
    <row r="69" spans="1:9" x14ac:dyDescent="0.35">
      <c r="A69" t="s">
        <v>241</v>
      </c>
      <c r="B69" t="s">
        <v>70</v>
      </c>
      <c r="C69" t="s">
        <v>32</v>
      </c>
      <c r="D69">
        <v>487</v>
      </c>
      <c r="E69">
        <v>4000</v>
      </c>
      <c r="F69">
        <v>1858</v>
      </c>
      <c r="G69">
        <v>5284</v>
      </c>
      <c r="H69" t="s">
        <v>132</v>
      </c>
      <c r="I69" s="1">
        <v>9.2164999999999997E-2</v>
      </c>
    </row>
    <row r="70" spans="1:9" x14ac:dyDescent="0.35">
      <c r="A70" t="s">
        <v>242</v>
      </c>
      <c r="B70" t="s">
        <v>70</v>
      </c>
      <c r="C70" t="s">
        <v>703</v>
      </c>
      <c r="D70">
        <v>1574</v>
      </c>
      <c r="E70">
        <v>20906</v>
      </c>
      <c r="F70">
        <v>1308</v>
      </c>
      <c r="G70">
        <v>47036</v>
      </c>
      <c r="H70" t="s">
        <v>132</v>
      </c>
      <c r="I70" s="1">
        <v>3.3463699999999999E-2</v>
      </c>
    </row>
    <row r="71" spans="1:9" x14ac:dyDescent="0.35">
      <c r="A71" t="s">
        <v>242</v>
      </c>
      <c r="B71" t="s">
        <v>70</v>
      </c>
      <c r="C71" t="s">
        <v>32</v>
      </c>
      <c r="D71">
        <v>984</v>
      </c>
      <c r="E71">
        <v>8440</v>
      </c>
      <c r="F71">
        <v>2709</v>
      </c>
      <c r="G71">
        <v>12809</v>
      </c>
      <c r="H71" t="s">
        <v>132</v>
      </c>
      <c r="I71" s="1">
        <v>7.6821E-2</v>
      </c>
    </row>
    <row r="72" spans="1:9" x14ac:dyDescent="0.35">
      <c r="A72" t="s">
        <v>244</v>
      </c>
      <c r="B72" t="s">
        <v>70</v>
      </c>
      <c r="C72" t="s">
        <v>703</v>
      </c>
      <c r="D72">
        <v>842</v>
      </c>
      <c r="E72">
        <v>9223</v>
      </c>
      <c r="F72">
        <v>749</v>
      </c>
      <c r="G72">
        <v>19995</v>
      </c>
      <c r="H72" t="s">
        <v>132</v>
      </c>
      <c r="I72" s="1">
        <v>4.2110500000000002E-2</v>
      </c>
    </row>
    <row r="73" spans="1:9" x14ac:dyDescent="0.35">
      <c r="A73" t="s">
        <v>244</v>
      </c>
      <c r="B73" t="s">
        <v>70</v>
      </c>
      <c r="C73" t="s">
        <v>32</v>
      </c>
      <c r="D73">
        <v>688</v>
      </c>
      <c r="E73">
        <v>5458</v>
      </c>
      <c r="F73">
        <v>2375</v>
      </c>
      <c r="G73">
        <v>7331</v>
      </c>
      <c r="H73" t="s">
        <v>132</v>
      </c>
      <c r="I73" s="1">
        <v>9.3848000000000001E-2</v>
      </c>
    </row>
    <row r="74" spans="1:9" x14ac:dyDescent="0.35">
      <c r="A74" t="s">
        <v>245</v>
      </c>
      <c r="B74" t="s">
        <v>70</v>
      </c>
      <c r="C74" t="s">
        <v>703</v>
      </c>
      <c r="D74">
        <v>2092</v>
      </c>
      <c r="E74">
        <v>28582</v>
      </c>
      <c r="F74">
        <v>1667</v>
      </c>
      <c r="G74">
        <v>65450</v>
      </c>
      <c r="H74" t="s">
        <v>132</v>
      </c>
      <c r="I74" s="1">
        <v>3.19633E-2</v>
      </c>
    </row>
    <row r="75" spans="1:9" x14ac:dyDescent="0.35">
      <c r="A75" t="s">
        <v>245</v>
      </c>
      <c r="B75" t="s">
        <v>70</v>
      </c>
      <c r="C75" t="s">
        <v>32</v>
      </c>
      <c r="D75">
        <v>967</v>
      </c>
      <c r="E75">
        <v>8692</v>
      </c>
      <c r="F75">
        <v>2242</v>
      </c>
      <c r="G75">
        <v>13702</v>
      </c>
      <c r="H75" t="s">
        <v>132</v>
      </c>
      <c r="I75" s="1">
        <v>7.05736E-2</v>
      </c>
    </row>
    <row r="76" spans="1:9" x14ac:dyDescent="0.35">
      <c r="A76" t="s">
        <v>294</v>
      </c>
      <c r="B76" t="s">
        <v>70</v>
      </c>
      <c r="C76" t="s">
        <v>703</v>
      </c>
      <c r="D76">
        <v>1586</v>
      </c>
      <c r="E76">
        <v>13807</v>
      </c>
      <c r="F76">
        <v>1502</v>
      </c>
      <c r="G76">
        <v>27419</v>
      </c>
      <c r="H76" t="s">
        <v>132</v>
      </c>
      <c r="I76" s="1">
        <v>5.7843100000000001E-2</v>
      </c>
    </row>
    <row r="77" spans="1:9" x14ac:dyDescent="0.35">
      <c r="A77" t="s">
        <v>294</v>
      </c>
      <c r="B77" t="s">
        <v>70</v>
      </c>
      <c r="C77" t="s">
        <v>32</v>
      </c>
      <c r="D77">
        <v>1158</v>
      </c>
      <c r="E77">
        <v>9361</v>
      </c>
      <c r="F77">
        <v>4765</v>
      </c>
      <c r="G77">
        <v>11690</v>
      </c>
      <c r="H77" t="s">
        <v>132</v>
      </c>
      <c r="I77" s="1">
        <v>9.9058999999999994E-2</v>
      </c>
    </row>
    <row r="78" spans="1:9" x14ac:dyDescent="0.35">
      <c r="A78" t="s">
        <v>295</v>
      </c>
      <c r="B78" t="s">
        <v>70</v>
      </c>
      <c r="C78" t="s">
        <v>703</v>
      </c>
      <c r="D78">
        <v>726</v>
      </c>
      <c r="E78">
        <v>9384</v>
      </c>
      <c r="F78">
        <v>623</v>
      </c>
      <c r="G78">
        <v>17210</v>
      </c>
      <c r="H78" t="s">
        <v>42</v>
      </c>
      <c r="I78" s="1">
        <v>4.2184800000000001E-2</v>
      </c>
    </row>
    <row r="79" spans="1:9" x14ac:dyDescent="0.35">
      <c r="A79" t="s">
        <v>295</v>
      </c>
      <c r="B79" t="s">
        <v>70</v>
      </c>
      <c r="C79" t="s">
        <v>32</v>
      </c>
      <c r="D79">
        <v>559</v>
      </c>
      <c r="E79">
        <v>4926</v>
      </c>
      <c r="F79">
        <v>2097</v>
      </c>
      <c r="G79">
        <v>6408</v>
      </c>
      <c r="H79" t="s">
        <v>42</v>
      </c>
      <c r="I79" s="1">
        <v>8.7234699999999998E-2</v>
      </c>
    </row>
    <row r="80" spans="1:9" x14ac:dyDescent="0.35">
      <c r="A80" t="s">
        <v>297</v>
      </c>
      <c r="B80" t="s">
        <v>70</v>
      </c>
      <c r="C80" t="s">
        <v>703</v>
      </c>
      <c r="D80">
        <v>1015</v>
      </c>
      <c r="E80">
        <v>10144</v>
      </c>
      <c r="F80">
        <v>875</v>
      </c>
      <c r="G80">
        <v>21278</v>
      </c>
      <c r="H80" t="s">
        <v>42</v>
      </c>
      <c r="I80" s="1">
        <v>4.7701899999999998E-2</v>
      </c>
    </row>
    <row r="81" spans="1:9" x14ac:dyDescent="0.35">
      <c r="A81" t="s">
        <v>297</v>
      </c>
      <c r="B81" t="s">
        <v>70</v>
      </c>
      <c r="C81" t="s">
        <v>32</v>
      </c>
      <c r="D81">
        <v>648</v>
      </c>
      <c r="E81">
        <v>5572</v>
      </c>
      <c r="F81">
        <v>2311</v>
      </c>
      <c r="G81">
        <v>7482</v>
      </c>
      <c r="H81" t="s">
        <v>42</v>
      </c>
      <c r="I81" s="1">
        <v>8.6607900000000002E-2</v>
      </c>
    </row>
    <row r="82" spans="1:9" x14ac:dyDescent="0.35">
      <c r="A82" t="s">
        <v>298</v>
      </c>
      <c r="B82" t="s">
        <v>70</v>
      </c>
      <c r="C82" t="s">
        <v>703</v>
      </c>
      <c r="D82">
        <v>1510</v>
      </c>
      <c r="E82">
        <v>14960</v>
      </c>
      <c r="F82">
        <v>1370</v>
      </c>
      <c r="G82">
        <v>28658</v>
      </c>
      <c r="H82" t="s">
        <v>42</v>
      </c>
      <c r="I82" s="1">
        <v>5.2690300000000002E-2</v>
      </c>
    </row>
    <row r="83" spans="1:9" x14ac:dyDescent="0.35">
      <c r="A83" t="s">
        <v>298</v>
      </c>
      <c r="B83" t="s">
        <v>70</v>
      </c>
      <c r="C83" t="s">
        <v>32</v>
      </c>
      <c r="D83">
        <v>1059</v>
      </c>
      <c r="E83">
        <v>8216</v>
      </c>
      <c r="F83">
        <v>3367</v>
      </c>
      <c r="G83">
        <v>11039</v>
      </c>
      <c r="H83" t="s">
        <v>42</v>
      </c>
      <c r="I83" s="1">
        <v>9.5932600000000007E-2</v>
      </c>
    </row>
    <row r="84" spans="1:9" x14ac:dyDescent="0.35">
      <c r="A84" t="s">
        <v>299</v>
      </c>
      <c r="B84" t="s">
        <v>70</v>
      </c>
      <c r="C84" t="s">
        <v>703</v>
      </c>
      <c r="D84">
        <v>1473</v>
      </c>
      <c r="E84">
        <v>12458</v>
      </c>
      <c r="F84">
        <v>1381</v>
      </c>
      <c r="G84">
        <v>21586</v>
      </c>
      <c r="H84" t="s">
        <v>132</v>
      </c>
      <c r="I84" s="1">
        <v>6.8238699999999999E-2</v>
      </c>
    </row>
    <row r="85" spans="1:9" x14ac:dyDescent="0.35">
      <c r="A85" t="s">
        <v>299</v>
      </c>
      <c r="B85" t="s">
        <v>70</v>
      </c>
      <c r="C85" t="s">
        <v>32</v>
      </c>
      <c r="D85">
        <v>672</v>
      </c>
      <c r="E85">
        <v>5202</v>
      </c>
      <c r="F85">
        <v>2456</v>
      </c>
      <c r="G85">
        <v>6645</v>
      </c>
      <c r="H85" t="s">
        <v>132</v>
      </c>
      <c r="I85" s="1">
        <v>0.1011287</v>
      </c>
    </row>
    <row r="86" spans="1:9" x14ac:dyDescent="0.35">
      <c r="A86" t="s">
        <v>321</v>
      </c>
      <c r="B86" t="s">
        <v>70</v>
      </c>
      <c r="C86" t="s">
        <v>703</v>
      </c>
      <c r="D86">
        <v>909</v>
      </c>
      <c r="E86">
        <v>10109</v>
      </c>
      <c r="F86">
        <v>720</v>
      </c>
      <c r="G86">
        <v>16893</v>
      </c>
      <c r="H86" t="s">
        <v>132</v>
      </c>
      <c r="I86" s="1">
        <v>5.3809299999999997E-2</v>
      </c>
    </row>
    <row r="87" spans="1:9" x14ac:dyDescent="0.35">
      <c r="A87" t="s">
        <v>321</v>
      </c>
      <c r="B87" t="s">
        <v>70</v>
      </c>
      <c r="C87" t="s">
        <v>32</v>
      </c>
      <c r="D87">
        <v>399</v>
      </c>
      <c r="E87">
        <v>3710</v>
      </c>
      <c r="F87">
        <v>1205</v>
      </c>
      <c r="G87">
        <v>5029</v>
      </c>
      <c r="H87" t="s">
        <v>132</v>
      </c>
      <c r="I87" s="1">
        <v>7.9339800000000002E-2</v>
      </c>
    </row>
    <row r="88" spans="1:9" x14ac:dyDescent="0.35">
      <c r="A88" t="s">
        <v>323</v>
      </c>
      <c r="B88" t="s">
        <v>70</v>
      </c>
      <c r="C88" t="s">
        <v>703</v>
      </c>
      <c r="D88">
        <v>385</v>
      </c>
      <c r="E88">
        <v>5150</v>
      </c>
      <c r="F88">
        <v>338</v>
      </c>
      <c r="G88">
        <v>10872</v>
      </c>
      <c r="H88" t="s">
        <v>132</v>
      </c>
      <c r="I88" s="1">
        <v>3.5412100000000002E-2</v>
      </c>
    </row>
    <row r="89" spans="1:9" x14ac:dyDescent="0.35">
      <c r="A89" t="s">
        <v>323</v>
      </c>
      <c r="B89" t="s">
        <v>70</v>
      </c>
      <c r="C89" t="s">
        <v>32</v>
      </c>
      <c r="D89">
        <v>317</v>
      </c>
      <c r="E89">
        <v>3152</v>
      </c>
      <c r="F89">
        <v>903</v>
      </c>
      <c r="G89">
        <v>4437</v>
      </c>
      <c r="H89" t="s">
        <v>132</v>
      </c>
      <c r="I89" s="1">
        <v>7.14447E-2</v>
      </c>
    </row>
    <row r="90" spans="1:9" x14ac:dyDescent="0.35">
      <c r="A90" t="s">
        <v>324</v>
      </c>
      <c r="B90" t="s">
        <v>70</v>
      </c>
      <c r="C90" t="s">
        <v>703</v>
      </c>
      <c r="D90">
        <v>582</v>
      </c>
      <c r="E90">
        <v>6735</v>
      </c>
      <c r="F90">
        <v>498</v>
      </c>
      <c r="G90">
        <v>14327</v>
      </c>
      <c r="H90" t="s">
        <v>132</v>
      </c>
      <c r="I90" s="1">
        <v>4.0622600000000002E-2</v>
      </c>
    </row>
    <row r="91" spans="1:9" x14ac:dyDescent="0.35">
      <c r="A91" t="s">
        <v>324</v>
      </c>
      <c r="B91" t="s">
        <v>70</v>
      </c>
      <c r="C91" t="s">
        <v>32</v>
      </c>
      <c r="D91">
        <v>499</v>
      </c>
      <c r="E91">
        <v>4047</v>
      </c>
      <c r="F91">
        <v>1261</v>
      </c>
      <c r="G91">
        <v>5601</v>
      </c>
      <c r="H91" t="s">
        <v>132</v>
      </c>
      <c r="I91" s="1">
        <v>8.9091199999999995E-2</v>
      </c>
    </row>
    <row r="92" spans="1:9" x14ac:dyDescent="0.35">
      <c r="A92" t="s">
        <v>325</v>
      </c>
      <c r="B92" t="s">
        <v>70</v>
      </c>
      <c r="C92" t="s">
        <v>703</v>
      </c>
      <c r="D92">
        <v>802</v>
      </c>
      <c r="E92">
        <v>9663</v>
      </c>
      <c r="F92">
        <v>655</v>
      </c>
      <c r="G92">
        <v>23037</v>
      </c>
      <c r="H92" t="s">
        <v>132</v>
      </c>
      <c r="I92" s="1">
        <v>3.48136E-2</v>
      </c>
    </row>
    <row r="93" spans="1:9" x14ac:dyDescent="0.35">
      <c r="A93" t="s">
        <v>325</v>
      </c>
      <c r="B93" t="s">
        <v>70</v>
      </c>
      <c r="C93" t="s">
        <v>32</v>
      </c>
      <c r="D93">
        <v>686</v>
      </c>
      <c r="E93">
        <v>5625</v>
      </c>
      <c r="F93">
        <v>1590</v>
      </c>
      <c r="G93">
        <v>8241</v>
      </c>
      <c r="H93" t="s">
        <v>132</v>
      </c>
      <c r="I93" s="1">
        <v>8.3242300000000005E-2</v>
      </c>
    </row>
    <row r="94" spans="1:9" x14ac:dyDescent="0.35">
      <c r="A94" t="s">
        <v>388</v>
      </c>
      <c r="B94" t="s">
        <v>70</v>
      </c>
      <c r="C94" t="s">
        <v>703</v>
      </c>
      <c r="D94">
        <v>188</v>
      </c>
      <c r="E94">
        <v>2845</v>
      </c>
      <c r="F94">
        <v>167</v>
      </c>
      <c r="G94">
        <v>6614</v>
      </c>
      <c r="H94" t="s">
        <v>132</v>
      </c>
      <c r="I94" s="1">
        <v>2.8424600000000001E-2</v>
      </c>
    </row>
    <row r="95" spans="1:9" x14ac:dyDescent="0.35">
      <c r="A95" t="s">
        <v>388</v>
      </c>
      <c r="B95" t="s">
        <v>70</v>
      </c>
      <c r="C95" t="s">
        <v>32</v>
      </c>
      <c r="D95">
        <v>215</v>
      </c>
      <c r="E95">
        <v>2055</v>
      </c>
      <c r="F95">
        <v>567</v>
      </c>
      <c r="G95">
        <v>2909</v>
      </c>
      <c r="H95" t="s">
        <v>132</v>
      </c>
      <c r="I95" s="1">
        <v>7.3908600000000005E-2</v>
      </c>
    </row>
    <row r="96" spans="1:9" x14ac:dyDescent="0.35">
      <c r="A96" t="s">
        <v>389</v>
      </c>
      <c r="B96" t="s">
        <v>70</v>
      </c>
      <c r="C96" t="s">
        <v>703</v>
      </c>
      <c r="D96">
        <v>531</v>
      </c>
      <c r="E96">
        <v>6324</v>
      </c>
      <c r="F96">
        <v>438</v>
      </c>
      <c r="G96">
        <v>14002</v>
      </c>
      <c r="H96" t="s">
        <v>132</v>
      </c>
      <c r="I96" s="1">
        <v>3.7923199999999997E-2</v>
      </c>
    </row>
    <row r="97" spans="1:9" x14ac:dyDescent="0.35">
      <c r="A97" t="s">
        <v>389</v>
      </c>
      <c r="B97" t="s">
        <v>70</v>
      </c>
      <c r="C97" t="s">
        <v>32</v>
      </c>
      <c r="D97">
        <v>423</v>
      </c>
      <c r="E97">
        <v>3447</v>
      </c>
      <c r="F97">
        <v>1097</v>
      </c>
      <c r="G97">
        <v>4976</v>
      </c>
      <c r="H97" t="s">
        <v>132</v>
      </c>
      <c r="I97" s="1">
        <v>8.5008E-2</v>
      </c>
    </row>
    <row r="98" spans="1:9" x14ac:dyDescent="0.35">
      <c r="A98" t="s">
        <v>392</v>
      </c>
      <c r="B98" t="s">
        <v>70</v>
      </c>
      <c r="C98" t="s">
        <v>703</v>
      </c>
      <c r="D98">
        <v>802</v>
      </c>
      <c r="E98">
        <v>7805</v>
      </c>
      <c r="F98">
        <v>730</v>
      </c>
      <c r="G98">
        <v>19909</v>
      </c>
      <c r="H98" t="s">
        <v>42</v>
      </c>
      <c r="I98" s="1">
        <v>4.0283300000000001E-2</v>
      </c>
    </row>
    <row r="99" spans="1:9" x14ac:dyDescent="0.35">
      <c r="A99" t="s">
        <v>392</v>
      </c>
      <c r="B99" t="s">
        <v>70</v>
      </c>
      <c r="C99" t="s">
        <v>32</v>
      </c>
      <c r="D99">
        <v>735</v>
      </c>
      <c r="E99">
        <v>6483</v>
      </c>
      <c r="F99">
        <v>3021</v>
      </c>
      <c r="G99">
        <v>8497</v>
      </c>
      <c r="H99" t="s">
        <v>42</v>
      </c>
      <c r="I99" s="1">
        <v>8.6501099999999997E-2</v>
      </c>
    </row>
    <row r="100" spans="1:9" x14ac:dyDescent="0.35">
      <c r="A100" t="s">
        <v>393</v>
      </c>
      <c r="B100" t="s">
        <v>70</v>
      </c>
      <c r="C100" t="s">
        <v>703</v>
      </c>
      <c r="D100">
        <v>994</v>
      </c>
      <c r="E100">
        <v>12524</v>
      </c>
      <c r="F100">
        <v>740</v>
      </c>
      <c r="G100">
        <v>31928</v>
      </c>
      <c r="H100" t="s">
        <v>132</v>
      </c>
      <c r="I100" s="1">
        <v>3.11325E-2</v>
      </c>
    </row>
    <row r="101" spans="1:9" x14ac:dyDescent="0.35">
      <c r="A101" t="s">
        <v>393</v>
      </c>
      <c r="B101" t="s">
        <v>70</v>
      </c>
      <c r="C101" t="s">
        <v>32</v>
      </c>
      <c r="D101">
        <v>793</v>
      </c>
      <c r="E101">
        <v>7189</v>
      </c>
      <c r="F101">
        <v>2224</v>
      </c>
      <c r="G101">
        <v>11153</v>
      </c>
      <c r="H101" t="s">
        <v>132</v>
      </c>
      <c r="I101" s="1">
        <v>7.1101899999999996E-2</v>
      </c>
    </row>
    <row r="102" spans="1:9" x14ac:dyDescent="0.35">
      <c r="A102" t="s">
        <v>394</v>
      </c>
      <c r="B102" t="s">
        <v>70</v>
      </c>
      <c r="C102" t="s">
        <v>703</v>
      </c>
      <c r="D102">
        <v>890</v>
      </c>
      <c r="E102">
        <v>11572</v>
      </c>
      <c r="F102">
        <v>728</v>
      </c>
      <c r="G102">
        <v>24153</v>
      </c>
      <c r="H102" t="s">
        <v>132</v>
      </c>
      <c r="I102" s="1">
        <v>3.6848400000000003E-2</v>
      </c>
    </row>
    <row r="103" spans="1:9" x14ac:dyDescent="0.35">
      <c r="A103" t="s">
        <v>394</v>
      </c>
      <c r="B103" t="s">
        <v>70</v>
      </c>
      <c r="C103" t="s">
        <v>32</v>
      </c>
      <c r="D103">
        <v>709</v>
      </c>
      <c r="E103">
        <v>6698</v>
      </c>
      <c r="F103">
        <v>2316</v>
      </c>
      <c r="G103">
        <v>9513</v>
      </c>
      <c r="H103" t="s">
        <v>132</v>
      </c>
      <c r="I103" s="1">
        <v>7.4529600000000001E-2</v>
      </c>
    </row>
    <row r="104" spans="1:9" x14ac:dyDescent="0.35">
      <c r="A104" t="s">
        <v>67</v>
      </c>
      <c r="B104" t="s">
        <v>68</v>
      </c>
      <c r="C104" t="s">
        <v>703</v>
      </c>
      <c r="D104">
        <v>1913</v>
      </c>
      <c r="E104">
        <v>12729</v>
      </c>
      <c r="F104">
        <v>1894</v>
      </c>
      <c r="G104">
        <v>25662</v>
      </c>
      <c r="H104" t="s">
        <v>42</v>
      </c>
      <c r="I104" s="1">
        <v>7.4546000000000001E-2</v>
      </c>
    </row>
    <row r="105" spans="1:9" x14ac:dyDescent="0.35">
      <c r="A105" t="s">
        <v>67</v>
      </c>
      <c r="B105" t="s">
        <v>68</v>
      </c>
      <c r="C105" t="s">
        <v>32</v>
      </c>
      <c r="D105">
        <v>760</v>
      </c>
      <c r="E105">
        <v>5896</v>
      </c>
      <c r="F105">
        <v>3273</v>
      </c>
      <c r="G105">
        <v>7809</v>
      </c>
      <c r="H105" t="s">
        <v>42</v>
      </c>
      <c r="I105" s="1">
        <v>9.7323599999999996E-2</v>
      </c>
    </row>
    <row r="106" spans="1:9" x14ac:dyDescent="0.35">
      <c r="A106" t="s">
        <v>136</v>
      </c>
      <c r="B106" t="s">
        <v>68</v>
      </c>
      <c r="C106" t="s">
        <v>703</v>
      </c>
      <c r="D106">
        <v>121</v>
      </c>
      <c r="E106">
        <v>1470</v>
      </c>
      <c r="F106">
        <v>113</v>
      </c>
      <c r="G106">
        <v>3060</v>
      </c>
      <c r="H106" t="s">
        <v>132</v>
      </c>
      <c r="I106" s="1">
        <v>3.9542500000000001E-2</v>
      </c>
    </row>
    <row r="107" spans="1:9" x14ac:dyDescent="0.35">
      <c r="A107" t="s">
        <v>136</v>
      </c>
      <c r="B107" t="s">
        <v>68</v>
      </c>
      <c r="C107" t="s">
        <v>32</v>
      </c>
      <c r="D107">
        <v>91</v>
      </c>
      <c r="E107">
        <v>835</v>
      </c>
      <c r="F107">
        <v>311</v>
      </c>
      <c r="G107">
        <v>1141</v>
      </c>
      <c r="H107" t="s">
        <v>132</v>
      </c>
      <c r="I107" s="1">
        <v>7.9754599999999995E-2</v>
      </c>
    </row>
    <row r="108" spans="1:9" x14ac:dyDescent="0.35">
      <c r="A108" t="s">
        <v>182</v>
      </c>
      <c r="B108" t="s">
        <v>68</v>
      </c>
      <c r="C108" t="s">
        <v>703</v>
      </c>
      <c r="D108">
        <v>1622</v>
      </c>
      <c r="E108">
        <v>12755</v>
      </c>
      <c r="F108">
        <v>1650</v>
      </c>
      <c r="G108">
        <v>20479</v>
      </c>
      <c r="H108" t="s">
        <v>132</v>
      </c>
      <c r="I108" s="1">
        <v>7.9203099999999999E-2</v>
      </c>
    </row>
    <row r="109" spans="1:9" x14ac:dyDescent="0.35">
      <c r="A109" t="s">
        <v>182</v>
      </c>
      <c r="B109" t="s">
        <v>68</v>
      </c>
      <c r="C109" t="s">
        <v>32</v>
      </c>
      <c r="D109">
        <v>1276</v>
      </c>
      <c r="E109">
        <v>9885</v>
      </c>
      <c r="F109">
        <v>5589</v>
      </c>
      <c r="G109">
        <v>11149</v>
      </c>
      <c r="H109" t="s">
        <v>132</v>
      </c>
      <c r="I109" s="1">
        <v>0.1144497</v>
      </c>
    </row>
    <row r="110" spans="1:9" x14ac:dyDescent="0.35">
      <c r="A110" t="s">
        <v>183</v>
      </c>
      <c r="B110" t="s">
        <v>68</v>
      </c>
      <c r="C110" t="s">
        <v>703</v>
      </c>
      <c r="D110">
        <v>2711</v>
      </c>
      <c r="E110">
        <v>22666</v>
      </c>
      <c r="F110">
        <v>2671</v>
      </c>
      <c r="G110">
        <v>34349</v>
      </c>
      <c r="H110" t="s">
        <v>132</v>
      </c>
      <c r="I110" s="1">
        <v>7.8925099999999998E-2</v>
      </c>
    </row>
    <row r="111" spans="1:9" x14ac:dyDescent="0.35">
      <c r="A111" t="s">
        <v>183</v>
      </c>
      <c r="B111" t="s">
        <v>68</v>
      </c>
      <c r="C111" t="s">
        <v>32</v>
      </c>
      <c r="D111">
        <v>2117</v>
      </c>
      <c r="E111">
        <v>16296</v>
      </c>
      <c r="F111">
        <v>8552</v>
      </c>
      <c r="G111">
        <v>19270</v>
      </c>
      <c r="H111" t="s">
        <v>132</v>
      </c>
      <c r="I111" s="1">
        <v>0.1098599</v>
      </c>
    </row>
    <row r="112" spans="1:9" x14ac:dyDescent="0.35">
      <c r="A112" t="s">
        <v>184</v>
      </c>
      <c r="B112" t="s">
        <v>68</v>
      </c>
      <c r="C112" t="s">
        <v>703</v>
      </c>
      <c r="D112">
        <v>1603</v>
      </c>
      <c r="E112">
        <v>20490</v>
      </c>
      <c r="F112">
        <v>1484</v>
      </c>
      <c r="G112">
        <v>32869</v>
      </c>
      <c r="H112" t="s">
        <v>132</v>
      </c>
      <c r="I112" s="1">
        <v>4.8769399999999997E-2</v>
      </c>
    </row>
    <row r="113" spans="1:9" x14ac:dyDescent="0.35">
      <c r="A113" t="s">
        <v>184</v>
      </c>
      <c r="B113" t="s">
        <v>68</v>
      </c>
      <c r="C113" t="s">
        <v>32</v>
      </c>
      <c r="D113">
        <v>1312</v>
      </c>
      <c r="E113">
        <v>10885</v>
      </c>
      <c r="F113">
        <v>4014</v>
      </c>
      <c r="G113">
        <v>14019</v>
      </c>
      <c r="H113" t="s">
        <v>132</v>
      </c>
      <c r="I113" s="1">
        <v>9.3587299999999998E-2</v>
      </c>
    </row>
    <row r="114" spans="1:9" x14ac:dyDescent="0.35">
      <c r="A114" t="s">
        <v>185</v>
      </c>
      <c r="B114" t="s">
        <v>68</v>
      </c>
      <c r="C114" t="s">
        <v>703</v>
      </c>
      <c r="D114">
        <v>2309</v>
      </c>
      <c r="E114">
        <v>17307</v>
      </c>
      <c r="F114">
        <v>2225</v>
      </c>
      <c r="G114">
        <v>28269</v>
      </c>
      <c r="H114" t="s">
        <v>132</v>
      </c>
      <c r="I114" s="1">
        <v>8.1679600000000005E-2</v>
      </c>
    </row>
    <row r="115" spans="1:9" x14ac:dyDescent="0.35">
      <c r="A115" t="s">
        <v>185</v>
      </c>
      <c r="B115" t="s">
        <v>68</v>
      </c>
      <c r="C115" t="s">
        <v>32</v>
      </c>
      <c r="D115">
        <v>1674</v>
      </c>
      <c r="E115">
        <v>13586</v>
      </c>
      <c r="F115">
        <v>8198</v>
      </c>
      <c r="G115">
        <v>16043</v>
      </c>
      <c r="H115" t="s">
        <v>132</v>
      </c>
      <c r="I115" s="1">
        <v>0.1043446</v>
      </c>
    </row>
    <row r="116" spans="1:9" x14ac:dyDescent="0.35">
      <c r="A116" t="s">
        <v>191</v>
      </c>
      <c r="B116" t="s">
        <v>68</v>
      </c>
      <c r="C116" t="s">
        <v>703</v>
      </c>
      <c r="D116">
        <v>1892</v>
      </c>
      <c r="E116">
        <v>13682</v>
      </c>
      <c r="F116">
        <v>1857</v>
      </c>
      <c r="G116">
        <v>21803</v>
      </c>
      <c r="H116" t="s">
        <v>132</v>
      </c>
      <c r="I116" s="1">
        <v>8.6777000000000007E-2</v>
      </c>
    </row>
    <row r="117" spans="1:9" x14ac:dyDescent="0.35">
      <c r="A117" t="s">
        <v>191</v>
      </c>
      <c r="B117" t="s">
        <v>68</v>
      </c>
      <c r="C117" t="s">
        <v>32</v>
      </c>
      <c r="D117">
        <v>1181</v>
      </c>
      <c r="E117">
        <v>8477</v>
      </c>
      <c r="F117">
        <v>4352</v>
      </c>
      <c r="G117">
        <v>10618</v>
      </c>
      <c r="H117" t="s">
        <v>132</v>
      </c>
      <c r="I117" s="1">
        <v>0.1112262</v>
      </c>
    </row>
    <row r="118" spans="1:9" x14ac:dyDescent="0.35">
      <c r="A118" t="s">
        <v>195</v>
      </c>
      <c r="B118" t="s">
        <v>68</v>
      </c>
      <c r="C118" t="s">
        <v>703</v>
      </c>
      <c r="D118">
        <v>1631</v>
      </c>
      <c r="E118">
        <v>21905</v>
      </c>
      <c r="F118">
        <v>1439</v>
      </c>
      <c r="G118">
        <v>49591</v>
      </c>
      <c r="H118" t="s">
        <v>132</v>
      </c>
      <c r="I118" s="1">
        <v>3.2889000000000002E-2</v>
      </c>
    </row>
    <row r="119" spans="1:9" x14ac:dyDescent="0.35">
      <c r="A119" t="s">
        <v>195</v>
      </c>
      <c r="B119" t="s">
        <v>68</v>
      </c>
      <c r="C119" t="s">
        <v>32</v>
      </c>
      <c r="D119">
        <v>910</v>
      </c>
      <c r="E119">
        <v>8163</v>
      </c>
      <c r="F119">
        <v>2310</v>
      </c>
      <c r="G119">
        <v>12661</v>
      </c>
      <c r="H119" t="s">
        <v>132</v>
      </c>
      <c r="I119" s="1">
        <v>7.1874300000000002E-2</v>
      </c>
    </row>
    <row r="120" spans="1:9" x14ac:dyDescent="0.35">
      <c r="A120" t="s">
        <v>196</v>
      </c>
      <c r="B120" t="s">
        <v>68</v>
      </c>
      <c r="C120" t="s">
        <v>703</v>
      </c>
      <c r="D120">
        <v>3039</v>
      </c>
      <c r="E120">
        <v>24696</v>
      </c>
      <c r="F120">
        <v>3075</v>
      </c>
      <c r="G120">
        <v>43727</v>
      </c>
      <c r="H120" t="s">
        <v>132</v>
      </c>
      <c r="I120" s="1">
        <v>6.9499400000000003E-2</v>
      </c>
    </row>
    <row r="121" spans="1:9" x14ac:dyDescent="0.35">
      <c r="A121" t="s">
        <v>196</v>
      </c>
      <c r="B121" t="s">
        <v>68</v>
      </c>
      <c r="C121" t="s">
        <v>32</v>
      </c>
      <c r="D121">
        <v>1802</v>
      </c>
      <c r="E121">
        <v>17608</v>
      </c>
      <c r="F121">
        <v>9164</v>
      </c>
      <c r="G121">
        <v>22579</v>
      </c>
      <c r="H121" t="s">
        <v>132</v>
      </c>
      <c r="I121" s="1">
        <v>7.9808699999999996E-2</v>
      </c>
    </row>
    <row r="122" spans="1:9" x14ac:dyDescent="0.35">
      <c r="A122" t="s">
        <v>197</v>
      </c>
      <c r="B122" t="s">
        <v>68</v>
      </c>
      <c r="C122" t="s">
        <v>703</v>
      </c>
      <c r="D122">
        <v>576</v>
      </c>
      <c r="E122">
        <v>6367</v>
      </c>
      <c r="F122">
        <v>518</v>
      </c>
      <c r="G122">
        <v>12445</v>
      </c>
      <c r="H122" t="s">
        <v>132</v>
      </c>
      <c r="I122" s="1">
        <v>4.6283600000000001E-2</v>
      </c>
    </row>
    <row r="123" spans="1:9" x14ac:dyDescent="0.35">
      <c r="A123" t="s">
        <v>197</v>
      </c>
      <c r="B123" t="s">
        <v>68</v>
      </c>
      <c r="C123" t="s">
        <v>32</v>
      </c>
      <c r="D123">
        <v>384</v>
      </c>
      <c r="E123">
        <v>3268</v>
      </c>
      <c r="F123">
        <v>1122</v>
      </c>
      <c r="G123">
        <v>4566</v>
      </c>
      <c r="H123" t="s">
        <v>132</v>
      </c>
      <c r="I123" s="1">
        <v>8.4099900000000005E-2</v>
      </c>
    </row>
    <row r="124" spans="1:9" x14ac:dyDescent="0.35">
      <c r="A124" t="s">
        <v>198</v>
      </c>
      <c r="B124" t="s">
        <v>68</v>
      </c>
      <c r="C124" t="s">
        <v>703</v>
      </c>
      <c r="D124">
        <v>1136</v>
      </c>
      <c r="E124">
        <v>13941</v>
      </c>
      <c r="F124">
        <v>1014</v>
      </c>
      <c r="G124">
        <v>30696</v>
      </c>
      <c r="H124" t="s">
        <v>132</v>
      </c>
      <c r="I124" s="1">
        <v>3.7008100000000002E-2</v>
      </c>
    </row>
    <row r="125" spans="1:9" x14ac:dyDescent="0.35">
      <c r="A125" t="s">
        <v>198</v>
      </c>
      <c r="B125" t="s">
        <v>68</v>
      </c>
      <c r="C125" t="s">
        <v>32</v>
      </c>
      <c r="D125">
        <v>1443</v>
      </c>
      <c r="E125">
        <v>13486</v>
      </c>
      <c r="F125">
        <v>4056</v>
      </c>
      <c r="G125">
        <v>17776</v>
      </c>
      <c r="H125" t="s">
        <v>132</v>
      </c>
      <c r="I125" s="1">
        <v>8.1176899999999996E-2</v>
      </c>
    </row>
    <row r="126" spans="1:9" x14ac:dyDescent="0.35">
      <c r="A126" t="s">
        <v>207</v>
      </c>
      <c r="B126" t="s">
        <v>68</v>
      </c>
      <c r="C126" t="s">
        <v>703</v>
      </c>
      <c r="D126">
        <v>472</v>
      </c>
      <c r="E126">
        <v>4476</v>
      </c>
      <c r="F126">
        <v>426</v>
      </c>
      <c r="G126">
        <v>11208</v>
      </c>
      <c r="H126" t="s">
        <v>132</v>
      </c>
      <c r="I126" s="1">
        <v>4.2112799999999999E-2</v>
      </c>
    </row>
    <row r="127" spans="1:9" x14ac:dyDescent="0.35">
      <c r="A127" t="s">
        <v>207</v>
      </c>
      <c r="B127" t="s">
        <v>68</v>
      </c>
      <c r="C127" t="s">
        <v>32</v>
      </c>
      <c r="D127">
        <v>375</v>
      </c>
      <c r="E127">
        <v>2979</v>
      </c>
      <c r="F127">
        <v>1269</v>
      </c>
      <c r="G127">
        <v>4402</v>
      </c>
      <c r="H127" t="s">
        <v>132</v>
      </c>
      <c r="I127" s="1">
        <v>8.5188600000000003E-2</v>
      </c>
    </row>
    <row r="128" spans="1:9" x14ac:dyDescent="0.35">
      <c r="A128" t="s">
        <v>209</v>
      </c>
      <c r="B128" t="s">
        <v>68</v>
      </c>
      <c r="C128" t="s">
        <v>703</v>
      </c>
      <c r="D128">
        <v>1209</v>
      </c>
      <c r="E128">
        <v>11948</v>
      </c>
      <c r="F128">
        <v>1111</v>
      </c>
      <c r="G128">
        <v>23339</v>
      </c>
      <c r="H128" t="s">
        <v>132</v>
      </c>
      <c r="I128" s="1">
        <v>5.1801699999999999E-2</v>
      </c>
    </row>
    <row r="129" spans="1:9" x14ac:dyDescent="0.35">
      <c r="A129" t="s">
        <v>209</v>
      </c>
      <c r="B129" t="s">
        <v>68</v>
      </c>
      <c r="C129" t="s">
        <v>32</v>
      </c>
      <c r="D129">
        <v>856</v>
      </c>
      <c r="E129">
        <v>6430</v>
      </c>
      <c r="F129">
        <v>2611</v>
      </c>
      <c r="G129">
        <v>9205</v>
      </c>
      <c r="H129" t="s">
        <v>132</v>
      </c>
      <c r="I129" s="1">
        <v>9.2992900000000003E-2</v>
      </c>
    </row>
    <row r="130" spans="1:9" x14ac:dyDescent="0.35">
      <c r="A130" t="s">
        <v>211</v>
      </c>
      <c r="B130" t="s">
        <v>68</v>
      </c>
      <c r="C130" t="s">
        <v>703</v>
      </c>
      <c r="D130">
        <v>2011</v>
      </c>
      <c r="E130">
        <v>20847</v>
      </c>
      <c r="F130">
        <v>1715</v>
      </c>
      <c r="G130">
        <v>41137</v>
      </c>
      <c r="H130" t="s">
        <v>132</v>
      </c>
      <c r="I130" s="1">
        <v>4.8885400000000002E-2</v>
      </c>
    </row>
    <row r="131" spans="1:9" x14ac:dyDescent="0.35">
      <c r="A131" t="s">
        <v>211</v>
      </c>
      <c r="B131" t="s">
        <v>68</v>
      </c>
      <c r="C131" t="s">
        <v>32</v>
      </c>
      <c r="D131">
        <v>1270</v>
      </c>
      <c r="E131">
        <v>10438</v>
      </c>
      <c r="F131">
        <v>4508</v>
      </c>
      <c r="G131">
        <v>13904</v>
      </c>
      <c r="H131" t="s">
        <v>132</v>
      </c>
      <c r="I131" s="1">
        <v>9.1340599999999994E-2</v>
      </c>
    </row>
    <row r="132" spans="1:9" x14ac:dyDescent="0.35">
      <c r="A132" t="s">
        <v>212</v>
      </c>
      <c r="B132" t="s">
        <v>68</v>
      </c>
      <c r="C132" t="s">
        <v>703</v>
      </c>
      <c r="D132">
        <v>913</v>
      </c>
      <c r="E132">
        <v>8396</v>
      </c>
      <c r="F132">
        <v>848</v>
      </c>
      <c r="G132">
        <v>17397</v>
      </c>
      <c r="H132" t="s">
        <v>132</v>
      </c>
      <c r="I132" s="1">
        <v>5.2480300000000001E-2</v>
      </c>
    </row>
    <row r="133" spans="1:9" x14ac:dyDescent="0.35">
      <c r="A133" t="s">
        <v>212</v>
      </c>
      <c r="B133" t="s">
        <v>68</v>
      </c>
      <c r="C133" t="s">
        <v>32</v>
      </c>
      <c r="D133">
        <v>731</v>
      </c>
      <c r="E133">
        <v>5739</v>
      </c>
      <c r="F133">
        <v>2722</v>
      </c>
      <c r="G133">
        <v>7971</v>
      </c>
      <c r="H133" t="s">
        <v>132</v>
      </c>
      <c r="I133" s="1">
        <v>9.1707399999999994E-2</v>
      </c>
    </row>
    <row r="134" spans="1:9" x14ac:dyDescent="0.35">
      <c r="A134" t="s">
        <v>217</v>
      </c>
      <c r="B134" t="s">
        <v>68</v>
      </c>
      <c r="C134" t="s">
        <v>703</v>
      </c>
      <c r="D134">
        <v>483</v>
      </c>
      <c r="E134">
        <v>3923</v>
      </c>
      <c r="F134">
        <v>487</v>
      </c>
      <c r="G134">
        <v>7781</v>
      </c>
      <c r="H134" t="s">
        <v>132</v>
      </c>
      <c r="I134" s="1">
        <v>6.2074299999999999E-2</v>
      </c>
    </row>
    <row r="135" spans="1:9" x14ac:dyDescent="0.35">
      <c r="A135" t="s">
        <v>217</v>
      </c>
      <c r="B135" t="s">
        <v>68</v>
      </c>
      <c r="C135" t="s">
        <v>32</v>
      </c>
      <c r="D135">
        <v>295</v>
      </c>
      <c r="E135">
        <v>2643</v>
      </c>
      <c r="F135">
        <v>1518</v>
      </c>
      <c r="G135">
        <v>3252</v>
      </c>
      <c r="H135" t="s">
        <v>132</v>
      </c>
      <c r="I135" s="1">
        <v>9.07134E-2</v>
      </c>
    </row>
    <row r="136" spans="1:9" x14ac:dyDescent="0.35">
      <c r="A136" t="s">
        <v>218</v>
      </c>
      <c r="B136" t="s">
        <v>68</v>
      </c>
      <c r="C136" t="s">
        <v>703</v>
      </c>
      <c r="D136">
        <v>1538</v>
      </c>
      <c r="E136">
        <v>13491</v>
      </c>
      <c r="F136">
        <v>1498</v>
      </c>
      <c r="G136">
        <v>25447</v>
      </c>
      <c r="H136" t="s">
        <v>132</v>
      </c>
      <c r="I136" s="1">
        <v>6.0439300000000001E-2</v>
      </c>
    </row>
    <row r="137" spans="1:9" x14ac:dyDescent="0.35">
      <c r="A137" t="s">
        <v>218</v>
      </c>
      <c r="B137" t="s">
        <v>68</v>
      </c>
      <c r="C137" t="s">
        <v>32</v>
      </c>
      <c r="D137">
        <v>1222</v>
      </c>
      <c r="E137">
        <v>10374</v>
      </c>
      <c r="F137">
        <v>5861</v>
      </c>
      <c r="G137">
        <v>12628</v>
      </c>
      <c r="H137" t="s">
        <v>132</v>
      </c>
      <c r="I137" s="1">
        <v>9.6769099999999997E-2</v>
      </c>
    </row>
    <row r="138" spans="1:9" x14ac:dyDescent="0.35">
      <c r="A138" t="s">
        <v>219</v>
      </c>
      <c r="B138" t="s">
        <v>68</v>
      </c>
      <c r="C138" t="s">
        <v>703</v>
      </c>
      <c r="D138">
        <v>3877</v>
      </c>
      <c r="E138">
        <v>36431</v>
      </c>
      <c r="F138">
        <v>3644</v>
      </c>
      <c r="G138">
        <v>68167</v>
      </c>
      <c r="H138" t="s">
        <v>132</v>
      </c>
      <c r="I138" s="1">
        <v>5.6875000000000002E-2</v>
      </c>
    </row>
    <row r="139" spans="1:9" x14ac:dyDescent="0.35">
      <c r="A139" t="s">
        <v>219</v>
      </c>
      <c r="B139" t="s">
        <v>68</v>
      </c>
      <c r="C139" t="s">
        <v>32</v>
      </c>
      <c r="D139">
        <v>2207</v>
      </c>
      <c r="E139">
        <v>17081</v>
      </c>
      <c r="F139">
        <v>7910</v>
      </c>
      <c r="G139">
        <v>23097</v>
      </c>
      <c r="H139" t="s">
        <v>132</v>
      </c>
      <c r="I139" s="1">
        <v>9.55535E-2</v>
      </c>
    </row>
    <row r="140" spans="1:9" x14ac:dyDescent="0.35">
      <c r="A140" t="s">
        <v>220</v>
      </c>
      <c r="B140" t="s">
        <v>68</v>
      </c>
      <c r="C140" t="s">
        <v>703</v>
      </c>
      <c r="D140">
        <v>3187</v>
      </c>
      <c r="E140">
        <v>28575</v>
      </c>
      <c r="F140">
        <v>3048</v>
      </c>
      <c r="G140">
        <v>53188</v>
      </c>
      <c r="H140" t="s">
        <v>132</v>
      </c>
      <c r="I140" s="1">
        <v>5.9919500000000001E-2</v>
      </c>
    </row>
    <row r="141" spans="1:9" x14ac:dyDescent="0.35">
      <c r="A141" t="s">
        <v>220</v>
      </c>
      <c r="B141" t="s">
        <v>68</v>
      </c>
      <c r="C141" t="s">
        <v>32</v>
      </c>
      <c r="D141">
        <v>1890</v>
      </c>
      <c r="E141">
        <v>13808</v>
      </c>
      <c r="F141">
        <v>6691</v>
      </c>
      <c r="G141">
        <v>18083</v>
      </c>
      <c r="H141" t="s">
        <v>132</v>
      </c>
      <c r="I141" s="1">
        <v>0.1045181</v>
      </c>
    </row>
    <row r="142" spans="1:9" x14ac:dyDescent="0.35">
      <c r="A142" t="s">
        <v>221</v>
      </c>
      <c r="B142" t="s">
        <v>68</v>
      </c>
      <c r="C142" t="s">
        <v>703</v>
      </c>
      <c r="D142">
        <v>1207</v>
      </c>
      <c r="E142">
        <v>11666</v>
      </c>
      <c r="F142">
        <v>1115</v>
      </c>
      <c r="G142">
        <v>22746</v>
      </c>
      <c r="H142" t="s">
        <v>132</v>
      </c>
      <c r="I142" s="1">
        <v>5.3064300000000002E-2</v>
      </c>
    </row>
    <row r="143" spans="1:9" x14ac:dyDescent="0.35">
      <c r="A143" t="s">
        <v>221</v>
      </c>
      <c r="B143" t="s">
        <v>68</v>
      </c>
      <c r="C143" t="s">
        <v>32</v>
      </c>
      <c r="D143">
        <v>1018</v>
      </c>
      <c r="E143">
        <v>7665</v>
      </c>
      <c r="F143">
        <v>3271</v>
      </c>
      <c r="G143">
        <v>10343</v>
      </c>
      <c r="H143" t="s">
        <v>132</v>
      </c>
      <c r="I143" s="1">
        <v>9.84241E-2</v>
      </c>
    </row>
    <row r="144" spans="1:9" x14ac:dyDescent="0.35">
      <c r="A144" t="s">
        <v>224</v>
      </c>
      <c r="B144" t="s">
        <v>68</v>
      </c>
      <c r="C144" t="s">
        <v>703</v>
      </c>
      <c r="D144">
        <v>1665</v>
      </c>
      <c r="E144">
        <v>17044</v>
      </c>
      <c r="F144">
        <v>1572</v>
      </c>
      <c r="G144">
        <v>32104</v>
      </c>
      <c r="H144" t="s">
        <v>132</v>
      </c>
      <c r="I144" s="1">
        <v>5.1862699999999998E-2</v>
      </c>
    </row>
    <row r="145" spans="1:9" x14ac:dyDescent="0.35">
      <c r="A145" t="s">
        <v>224</v>
      </c>
      <c r="B145" t="s">
        <v>68</v>
      </c>
      <c r="C145" t="s">
        <v>32</v>
      </c>
      <c r="D145">
        <v>1021</v>
      </c>
      <c r="E145">
        <v>8172</v>
      </c>
      <c r="F145">
        <v>3262</v>
      </c>
      <c r="G145">
        <v>11349</v>
      </c>
      <c r="H145" t="s">
        <v>132</v>
      </c>
      <c r="I145" s="1">
        <v>8.9963899999999999E-2</v>
      </c>
    </row>
    <row r="146" spans="1:9" x14ac:dyDescent="0.35">
      <c r="A146" t="s">
        <v>225</v>
      </c>
      <c r="B146" t="s">
        <v>68</v>
      </c>
      <c r="C146" t="s">
        <v>703</v>
      </c>
      <c r="D146">
        <v>854</v>
      </c>
      <c r="E146">
        <v>9169</v>
      </c>
      <c r="F146">
        <v>789</v>
      </c>
      <c r="G146">
        <v>16580</v>
      </c>
      <c r="H146" t="s">
        <v>132</v>
      </c>
      <c r="I146" s="1">
        <v>5.1507799999999999E-2</v>
      </c>
    </row>
    <row r="147" spans="1:9" x14ac:dyDescent="0.35">
      <c r="A147" t="s">
        <v>225</v>
      </c>
      <c r="B147" t="s">
        <v>68</v>
      </c>
      <c r="C147" t="s">
        <v>32</v>
      </c>
      <c r="D147">
        <v>357</v>
      </c>
      <c r="E147">
        <v>2982</v>
      </c>
      <c r="F147">
        <v>932</v>
      </c>
      <c r="G147">
        <v>4371</v>
      </c>
      <c r="H147" t="s">
        <v>132</v>
      </c>
      <c r="I147" s="1">
        <v>8.1674700000000003E-2</v>
      </c>
    </row>
    <row r="148" spans="1:9" x14ac:dyDescent="0.35">
      <c r="A148" t="s">
        <v>226</v>
      </c>
      <c r="B148" t="s">
        <v>68</v>
      </c>
      <c r="C148" t="s">
        <v>703</v>
      </c>
      <c r="D148">
        <v>2598</v>
      </c>
      <c r="E148">
        <v>28767</v>
      </c>
      <c r="F148">
        <v>2406</v>
      </c>
      <c r="G148">
        <v>55985</v>
      </c>
      <c r="H148" t="s">
        <v>132</v>
      </c>
      <c r="I148" s="1">
        <v>4.6405299999999997E-2</v>
      </c>
    </row>
    <row r="149" spans="1:9" x14ac:dyDescent="0.35">
      <c r="A149" t="s">
        <v>226</v>
      </c>
      <c r="B149" t="s">
        <v>68</v>
      </c>
      <c r="C149" t="s">
        <v>32</v>
      </c>
      <c r="D149">
        <v>1342</v>
      </c>
      <c r="E149">
        <v>12029</v>
      </c>
      <c r="F149">
        <v>3849</v>
      </c>
      <c r="G149">
        <v>17313</v>
      </c>
      <c r="H149" t="s">
        <v>132</v>
      </c>
      <c r="I149" s="1">
        <v>7.7514E-2</v>
      </c>
    </row>
    <row r="150" spans="1:9" x14ac:dyDescent="0.35">
      <c r="A150" t="s">
        <v>227</v>
      </c>
      <c r="B150" t="s">
        <v>68</v>
      </c>
      <c r="C150" t="s">
        <v>703</v>
      </c>
      <c r="D150">
        <v>1558</v>
      </c>
      <c r="E150">
        <v>13263</v>
      </c>
      <c r="F150">
        <v>1511</v>
      </c>
      <c r="G150">
        <v>21056</v>
      </c>
      <c r="H150" t="s">
        <v>132</v>
      </c>
      <c r="I150" s="1">
        <v>7.3993199999999995E-2</v>
      </c>
    </row>
    <row r="151" spans="1:9" x14ac:dyDescent="0.35">
      <c r="A151" t="s">
        <v>227</v>
      </c>
      <c r="B151" t="s">
        <v>68</v>
      </c>
      <c r="C151" t="s">
        <v>32</v>
      </c>
      <c r="D151">
        <v>556</v>
      </c>
      <c r="E151">
        <v>4433</v>
      </c>
      <c r="F151">
        <v>1796</v>
      </c>
      <c r="G151">
        <v>5849</v>
      </c>
      <c r="H151" t="s">
        <v>132</v>
      </c>
      <c r="I151" s="1">
        <v>9.5059000000000005E-2</v>
      </c>
    </row>
    <row r="152" spans="1:9" x14ac:dyDescent="0.35">
      <c r="A152" t="s">
        <v>230</v>
      </c>
      <c r="B152" t="s">
        <v>68</v>
      </c>
      <c r="C152" t="s">
        <v>703</v>
      </c>
      <c r="D152">
        <v>341</v>
      </c>
      <c r="E152">
        <v>2976</v>
      </c>
      <c r="F152">
        <v>330</v>
      </c>
      <c r="G152">
        <v>4604</v>
      </c>
      <c r="H152" t="s">
        <v>132</v>
      </c>
      <c r="I152" s="1">
        <v>7.4066000000000007E-2</v>
      </c>
    </row>
    <row r="153" spans="1:9" x14ac:dyDescent="0.35">
      <c r="A153" t="s">
        <v>230</v>
      </c>
      <c r="B153" t="s">
        <v>68</v>
      </c>
      <c r="C153" t="s">
        <v>32</v>
      </c>
      <c r="D153">
        <v>178</v>
      </c>
      <c r="E153">
        <v>1303</v>
      </c>
      <c r="F153">
        <v>705</v>
      </c>
      <c r="G153">
        <v>1682</v>
      </c>
      <c r="H153" t="s">
        <v>132</v>
      </c>
      <c r="I153" s="1">
        <v>0.1058264</v>
      </c>
    </row>
    <row r="154" spans="1:9" x14ac:dyDescent="0.35">
      <c r="A154" t="s">
        <v>243</v>
      </c>
      <c r="B154" t="s">
        <v>68</v>
      </c>
      <c r="C154" t="s">
        <v>703</v>
      </c>
      <c r="D154">
        <v>1985</v>
      </c>
      <c r="E154">
        <v>27157</v>
      </c>
      <c r="F154">
        <v>1688</v>
      </c>
      <c r="G154">
        <v>56095</v>
      </c>
      <c r="H154" t="s">
        <v>132</v>
      </c>
      <c r="I154" s="1">
        <v>3.5386399999999998E-2</v>
      </c>
    </row>
    <row r="155" spans="1:9" x14ac:dyDescent="0.35">
      <c r="A155" t="s">
        <v>243</v>
      </c>
      <c r="B155" t="s">
        <v>68</v>
      </c>
      <c r="C155" t="s">
        <v>32</v>
      </c>
      <c r="D155">
        <v>1421</v>
      </c>
      <c r="E155">
        <v>12821</v>
      </c>
      <c r="F155">
        <v>4747</v>
      </c>
      <c r="G155">
        <v>17757</v>
      </c>
      <c r="H155" t="s">
        <v>132</v>
      </c>
      <c r="I155" s="1">
        <v>8.0024799999999993E-2</v>
      </c>
    </row>
    <row r="156" spans="1:9" x14ac:dyDescent="0.35">
      <c r="A156" t="s">
        <v>247</v>
      </c>
      <c r="B156" t="s">
        <v>68</v>
      </c>
      <c r="C156" t="s">
        <v>703</v>
      </c>
      <c r="D156">
        <v>712</v>
      </c>
      <c r="E156">
        <v>9330</v>
      </c>
      <c r="F156">
        <v>658</v>
      </c>
      <c r="G156">
        <v>22845</v>
      </c>
      <c r="H156" t="s">
        <v>132</v>
      </c>
      <c r="I156" s="1">
        <v>3.1166599999999999E-2</v>
      </c>
    </row>
    <row r="157" spans="1:9" x14ac:dyDescent="0.35">
      <c r="A157" t="s">
        <v>247</v>
      </c>
      <c r="B157" t="s">
        <v>68</v>
      </c>
      <c r="C157" t="s">
        <v>32</v>
      </c>
      <c r="D157">
        <v>475</v>
      </c>
      <c r="E157">
        <v>4817</v>
      </c>
      <c r="F157">
        <v>1953</v>
      </c>
      <c r="G157">
        <v>7039</v>
      </c>
      <c r="H157" t="s">
        <v>132</v>
      </c>
      <c r="I157" s="1">
        <v>6.7481200000000005E-2</v>
      </c>
    </row>
    <row r="158" spans="1:9" x14ac:dyDescent="0.35">
      <c r="A158" t="s">
        <v>293</v>
      </c>
      <c r="B158" t="s">
        <v>68</v>
      </c>
      <c r="C158" t="s">
        <v>703</v>
      </c>
      <c r="D158">
        <v>1486</v>
      </c>
      <c r="E158">
        <v>12085</v>
      </c>
      <c r="F158">
        <v>1474</v>
      </c>
      <c r="G158">
        <v>19999</v>
      </c>
      <c r="H158" t="s">
        <v>132</v>
      </c>
      <c r="I158" s="1">
        <v>7.43037E-2</v>
      </c>
    </row>
    <row r="159" spans="1:9" x14ac:dyDescent="0.35">
      <c r="A159" t="s">
        <v>293</v>
      </c>
      <c r="B159" t="s">
        <v>68</v>
      </c>
      <c r="C159" t="s">
        <v>32</v>
      </c>
      <c r="D159">
        <v>1075</v>
      </c>
      <c r="E159">
        <v>8556</v>
      </c>
      <c r="F159">
        <v>4503</v>
      </c>
      <c r="G159">
        <v>10346</v>
      </c>
      <c r="H159" t="s">
        <v>132</v>
      </c>
      <c r="I159" s="1">
        <v>0.10390489999999999</v>
      </c>
    </row>
    <row r="160" spans="1:9" x14ac:dyDescent="0.35">
      <c r="A160" t="s">
        <v>296</v>
      </c>
      <c r="B160" t="s">
        <v>68</v>
      </c>
      <c r="C160" t="s">
        <v>703</v>
      </c>
      <c r="D160">
        <v>722</v>
      </c>
      <c r="E160">
        <v>7945</v>
      </c>
      <c r="F160">
        <v>639</v>
      </c>
      <c r="G160">
        <v>13775</v>
      </c>
      <c r="H160" t="s">
        <v>42</v>
      </c>
      <c r="I160" s="1">
        <v>5.2413800000000003E-2</v>
      </c>
    </row>
    <row r="161" spans="1:9" x14ac:dyDescent="0.35">
      <c r="A161" t="s">
        <v>296</v>
      </c>
      <c r="B161" t="s">
        <v>68</v>
      </c>
      <c r="C161" t="s">
        <v>32</v>
      </c>
      <c r="D161">
        <v>527</v>
      </c>
      <c r="E161">
        <v>4244</v>
      </c>
      <c r="F161">
        <v>1912</v>
      </c>
      <c r="G161">
        <v>5132</v>
      </c>
      <c r="H161" t="s">
        <v>42</v>
      </c>
      <c r="I161" s="1">
        <v>0.102689</v>
      </c>
    </row>
    <row r="162" spans="1:9" x14ac:dyDescent="0.35">
      <c r="A162" t="s">
        <v>300</v>
      </c>
      <c r="B162" t="s">
        <v>68</v>
      </c>
      <c r="C162" t="s">
        <v>703</v>
      </c>
      <c r="D162">
        <v>888</v>
      </c>
      <c r="E162">
        <v>7457</v>
      </c>
      <c r="F162">
        <v>860</v>
      </c>
      <c r="G162">
        <v>13630</v>
      </c>
      <c r="H162" t="s">
        <v>42</v>
      </c>
      <c r="I162" s="1">
        <v>6.5150399999999997E-2</v>
      </c>
    </row>
    <row r="163" spans="1:9" x14ac:dyDescent="0.35">
      <c r="A163" t="s">
        <v>300</v>
      </c>
      <c r="B163" t="s">
        <v>68</v>
      </c>
      <c r="C163" t="s">
        <v>32</v>
      </c>
      <c r="D163">
        <v>632</v>
      </c>
      <c r="E163">
        <v>4947</v>
      </c>
      <c r="F163">
        <v>2704</v>
      </c>
      <c r="G163">
        <v>6051</v>
      </c>
      <c r="H163" t="s">
        <v>42</v>
      </c>
      <c r="I163" s="1">
        <v>0.1044455</v>
      </c>
    </row>
    <row r="164" spans="1:9" x14ac:dyDescent="0.35">
      <c r="A164" t="s">
        <v>301</v>
      </c>
      <c r="B164" t="s">
        <v>68</v>
      </c>
      <c r="C164" t="s">
        <v>703</v>
      </c>
      <c r="D164">
        <v>1074</v>
      </c>
      <c r="E164">
        <v>7917</v>
      </c>
      <c r="F164">
        <v>1105</v>
      </c>
      <c r="G164">
        <v>13005</v>
      </c>
      <c r="H164" t="s">
        <v>42</v>
      </c>
      <c r="I164" s="1">
        <v>8.2583599999999993E-2</v>
      </c>
    </row>
    <row r="165" spans="1:9" x14ac:dyDescent="0.35">
      <c r="A165" t="s">
        <v>301</v>
      </c>
      <c r="B165" t="s">
        <v>68</v>
      </c>
      <c r="C165" t="s">
        <v>32</v>
      </c>
      <c r="D165">
        <v>575</v>
      </c>
      <c r="E165">
        <v>4840</v>
      </c>
      <c r="F165">
        <v>2910</v>
      </c>
      <c r="G165">
        <v>5374</v>
      </c>
      <c r="H165" t="s">
        <v>42</v>
      </c>
      <c r="I165" s="1">
        <v>0.1069966</v>
      </c>
    </row>
    <row r="166" spans="1:9" x14ac:dyDescent="0.35">
      <c r="A166" t="s">
        <v>302</v>
      </c>
      <c r="B166" t="s">
        <v>68</v>
      </c>
      <c r="C166" t="s">
        <v>703</v>
      </c>
      <c r="D166">
        <v>1278</v>
      </c>
      <c r="E166">
        <v>13703</v>
      </c>
      <c r="F166">
        <v>1188</v>
      </c>
      <c r="G166">
        <v>25106</v>
      </c>
      <c r="H166" t="s">
        <v>132</v>
      </c>
      <c r="I166" s="1">
        <v>5.0904199999999997E-2</v>
      </c>
    </row>
    <row r="167" spans="1:9" x14ac:dyDescent="0.35">
      <c r="A167" t="s">
        <v>302</v>
      </c>
      <c r="B167" t="s">
        <v>68</v>
      </c>
      <c r="C167" t="s">
        <v>32</v>
      </c>
      <c r="D167">
        <v>987</v>
      </c>
      <c r="E167">
        <v>7806</v>
      </c>
      <c r="F167">
        <v>3392</v>
      </c>
      <c r="G167">
        <v>9681</v>
      </c>
      <c r="H167" t="s">
        <v>132</v>
      </c>
      <c r="I167" s="1">
        <v>0.1019523</v>
      </c>
    </row>
    <row r="168" spans="1:9" x14ac:dyDescent="0.35">
      <c r="A168" t="s">
        <v>303</v>
      </c>
      <c r="B168" t="s">
        <v>68</v>
      </c>
      <c r="C168" t="s">
        <v>703</v>
      </c>
      <c r="D168">
        <v>947</v>
      </c>
      <c r="E168">
        <v>8685</v>
      </c>
      <c r="F168">
        <v>873</v>
      </c>
      <c r="G168">
        <v>17751</v>
      </c>
      <c r="H168" t="s">
        <v>132</v>
      </c>
      <c r="I168" s="1">
        <v>5.3349100000000003E-2</v>
      </c>
    </row>
    <row r="169" spans="1:9" x14ac:dyDescent="0.35">
      <c r="A169" t="s">
        <v>303</v>
      </c>
      <c r="B169" t="s">
        <v>68</v>
      </c>
      <c r="C169" t="s">
        <v>32</v>
      </c>
      <c r="D169">
        <v>647</v>
      </c>
      <c r="E169">
        <v>5524</v>
      </c>
      <c r="F169">
        <v>2536</v>
      </c>
      <c r="G169">
        <v>7230</v>
      </c>
      <c r="H169" t="s">
        <v>132</v>
      </c>
      <c r="I169" s="1">
        <v>8.9488200000000004E-2</v>
      </c>
    </row>
    <row r="170" spans="1:9" x14ac:dyDescent="0.35">
      <c r="A170" t="s">
        <v>304</v>
      </c>
      <c r="B170" t="s">
        <v>68</v>
      </c>
      <c r="C170" t="s">
        <v>703</v>
      </c>
      <c r="D170">
        <v>1283</v>
      </c>
      <c r="E170">
        <v>13503</v>
      </c>
      <c r="F170">
        <v>1186</v>
      </c>
      <c r="G170">
        <v>20307</v>
      </c>
      <c r="H170" t="s">
        <v>132</v>
      </c>
      <c r="I170" s="1">
        <v>6.3180200000000006E-2</v>
      </c>
    </row>
    <row r="171" spans="1:9" x14ac:dyDescent="0.35">
      <c r="A171" t="s">
        <v>304</v>
      </c>
      <c r="B171" t="s">
        <v>68</v>
      </c>
      <c r="C171" t="s">
        <v>32</v>
      </c>
      <c r="D171">
        <v>1149</v>
      </c>
      <c r="E171">
        <v>8645</v>
      </c>
      <c r="F171">
        <v>3837</v>
      </c>
      <c r="G171">
        <v>10717</v>
      </c>
      <c r="H171" t="s">
        <v>132</v>
      </c>
      <c r="I171" s="1">
        <v>0.1072128</v>
      </c>
    </row>
    <row r="172" spans="1:9" x14ac:dyDescent="0.35">
      <c r="A172" t="s">
        <v>305</v>
      </c>
      <c r="B172" t="s">
        <v>68</v>
      </c>
      <c r="C172" t="s">
        <v>703</v>
      </c>
      <c r="D172">
        <v>1052</v>
      </c>
      <c r="E172">
        <v>9851</v>
      </c>
      <c r="F172">
        <v>965</v>
      </c>
      <c r="G172">
        <v>18499</v>
      </c>
      <c r="H172" t="s">
        <v>132</v>
      </c>
      <c r="I172" s="1">
        <v>5.6867899999999999E-2</v>
      </c>
    </row>
    <row r="173" spans="1:9" x14ac:dyDescent="0.35">
      <c r="A173" t="s">
        <v>305</v>
      </c>
      <c r="B173" t="s">
        <v>68</v>
      </c>
      <c r="C173" t="s">
        <v>32</v>
      </c>
      <c r="D173">
        <v>983</v>
      </c>
      <c r="E173">
        <v>7836</v>
      </c>
      <c r="F173">
        <v>3935</v>
      </c>
      <c r="G173">
        <v>9433</v>
      </c>
      <c r="H173" t="s">
        <v>132</v>
      </c>
      <c r="I173" s="1">
        <v>0.1042086</v>
      </c>
    </row>
    <row r="174" spans="1:9" x14ac:dyDescent="0.35">
      <c r="A174" t="s">
        <v>306</v>
      </c>
      <c r="B174" t="s">
        <v>68</v>
      </c>
      <c r="C174" t="s">
        <v>703</v>
      </c>
      <c r="D174">
        <v>1645</v>
      </c>
      <c r="E174">
        <v>18570</v>
      </c>
      <c r="F174">
        <v>1531</v>
      </c>
      <c r="G174">
        <v>26264</v>
      </c>
      <c r="H174" t="s">
        <v>42</v>
      </c>
      <c r="I174" s="1">
        <v>6.2633300000000003E-2</v>
      </c>
    </row>
    <row r="175" spans="1:9" x14ac:dyDescent="0.35">
      <c r="A175" t="s">
        <v>306</v>
      </c>
      <c r="B175" t="s">
        <v>68</v>
      </c>
      <c r="C175" t="s">
        <v>32</v>
      </c>
      <c r="D175">
        <v>1680</v>
      </c>
      <c r="E175">
        <v>12372</v>
      </c>
      <c r="F175">
        <v>5482</v>
      </c>
      <c r="G175">
        <v>15325</v>
      </c>
      <c r="H175" t="s">
        <v>42</v>
      </c>
      <c r="I175" s="1">
        <v>0.10962479999999999</v>
      </c>
    </row>
    <row r="176" spans="1:9" x14ac:dyDescent="0.35">
      <c r="A176" t="s">
        <v>307</v>
      </c>
      <c r="B176" t="s">
        <v>68</v>
      </c>
      <c r="C176" t="s">
        <v>703</v>
      </c>
      <c r="D176">
        <v>1545</v>
      </c>
      <c r="E176">
        <v>14849</v>
      </c>
      <c r="F176">
        <v>1458</v>
      </c>
      <c r="G176">
        <v>24895</v>
      </c>
      <c r="H176" t="s">
        <v>42</v>
      </c>
      <c r="I176" s="1">
        <v>6.2060700000000003E-2</v>
      </c>
    </row>
    <row r="177" spans="1:9" x14ac:dyDescent="0.35">
      <c r="A177" t="s">
        <v>307</v>
      </c>
      <c r="B177" t="s">
        <v>68</v>
      </c>
      <c r="C177" t="s">
        <v>32</v>
      </c>
      <c r="D177">
        <v>1663</v>
      </c>
      <c r="E177">
        <v>11846</v>
      </c>
      <c r="F177">
        <v>5941</v>
      </c>
      <c r="G177">
        <v>14294</v>
      </c>
      <c r="H177" t="s">
        <v>42</v>
      </c>
      <c r="I177" s="1">
        <v>0.1163425</v>
      </c>
    </row>
    <row r="178" spans="1:9" x14ac:dyDescent="0.35">
      <c r="A178" t="s">
        <v>332</v>
      </c>
      <c r="B178" t="s">
        <v>68</v>
      </c>
      <c r="C178" t="s">
        <v>703</v>
      </c>
      <c r="D178">
        <v>377</v>
      </c>
      <c r="E178">
        <v>4651</v>
      </c>
      <c r="F178">
        <v>350</v>
      </c>
      <c r="G178">
        <v>10818</v>
      </c>
      <c r="H178" t="s">
        <v>328</v>
      </c>
      <c r="I178" s="1">
        <v>3.48493E-2</v>
      </c>
    </row>
    <row r="179" spans="1:9" x14ac:dyDescent="0.35">
      <c r="A179" t="s">
        <v>332</v>
      </c>
      <c r="B179" t="s">
        <v>68</v>
      </c>
      <c r="C179" t="s">
        <v>32</v>
      </c>
      <c r="D179">
        <v>259</v>
      </c>
      <c r="E179">
        <v>2375</v>
      </c>
      <c r="F179">
        <v>1202</v>
      </c>
      <c r="G179">
        <v>2863</v>
      </c>
      <c r="H179" t="s">
        <v>328</v>
      </c>
      <c r="I179" s="1">
        <v>9.0464500000000003E-2</v>
      </c>
    </row>
    <row r="180" spans="1:9" x14ac:dyDescent="0.35">
      <c r="A180" t="s">
        <v>501</v>
      </c>
      <c r="B180" t="s">
        <v>68</v>
      </c>
      <c r="C180" t="s">
        <v>703</v>
      </c>
      <c r="D180">
        <v>390</v>
      </c>
      <c r="E180">
        <v>3734</v>
      </c>
      <c r="F180">
        <v>402</v>
      </c>
      <c r="G180">
        <v>9951</v>
      </c>
      <c r="H180" t="s">
        <v>143</v>
      </c>
      <c r="I180" s="1">
        <v>3.9191999999999998E-2</v>
      </c>
    </row>
    <row r="181" spans="1:9" x14ac:dyDescent="0.35">
      <c r="A181" t="s">
        <v>501</v>
      </c>
      <c r="B181" t="s">
        <v>68</v>
      </c>
      <c r="C181" t="s">
        <v>32</v>
      </c>
      <c r="D181">
        <v>288</v>
      </c>
      <c r="E181">
        <v>2730</v>
      </c>
      <c r="F181">
        <v>1122</v>
      </c>
      <c r="G181">
        <v>3566</v>
      </c>
      <c r="H181" t="s">
        <v>143</v>
      </c>
      <c r="I181" s="1">
        <v>8.0762799999999996E-2</v>
      </c>
    </row>
    <row r="182" spans="1:9" x14ac:dyDescent="0.35">
      <c r="A182" t="s">
        <v>502</v>
      </c>
      <c r="B182" t="s">
        <v>68</v>
      </c>
      <c r="C182" t="s">
        <v>703</v>
      </c>
      <c r="D182">
        <v>448</v>
      </c>
      <c r="E182">
        <v>4308</v>
      </c>
      <c r="F182">
        <v>471</v>
      </c>
      <c r="G182">
        <v>11096</v>
      </c>
      <c r="H182" t="s">
        <v>143</v>
      </c>
      <c r="I182" s="1">
        <v>4.0374899999999998E-2</v>
      </c>
    </row>
    <row r="183" spans="1:9" x14ac:dyDescent="0.35">
      <c r="A183" t="s">
        <v>502</v>
      </c>
      <c r="B183" t="s">
        <v>68</v>
      </c>
      <c r="C183" t="s">
        <v>32</v>
      </c>
      <c r="D183">
        <v>463</v>
      </c>
      <c r="E183">
        <v>4215</v>
      </c>
      <c r="F183">
        <v>2184</v>
      </c>
      <c r="G183">
        <v>4850</v>
      </c>
      <c r="H183" t="s">
        <v>143</v>
      </c>
      <c r="I183" s="1">
        <v>9.5463900000000004E-2</v>
      </c>
    </row>
    <row r="184" spans="1:9" x14ac:dyDescent="0.35">
      <c r="A184" t="s">
        <v>504</v>
      </c>
      <c r="B184" t="s">
        <v>68</v>
      </c>
      <c r="C184" t="s">
        <v>703</v>
      </c>
      <c r="D184">
        <v>393</v>
      </c>
      <c r="E184">
        <v>6379</v>
      </c>
      <c r="F184">
        <v>340</v>
      </c>
      <c r="G184">
        <v>11449</v>
      </c>
      <c r="H184" t="s">
        <v>143</v>
      </c>
      <c r="I184" s="1">
        <v>3.4326099999999998E-2</v>
      </c>
    </row>
    <row r="185" spans="1:9" x14ac:dyDescent="0.35">
      <c r="A185" t="s">
        <v>504</v>
      </c>
      <c r="B185" t="s">
        <v>68</v>
      </c>
      <c r="C185" t="s">
        <v>32</v>
      </c>
      <c r="D185">
        <v>234</v>
      </c>
      <c r="E185">
        <v>2303</v>
      </c>
      <c r="F185">
        <v>917</v>
      </c>
      <c r="G185">
        <v>3337</v>
      </c>
      <c r="H185" t="s">
        <v>143</v>
      </c>
      <c r="I185" s="1">
        <v>7.0122900000000002E-2</v>
      </c>
    </row>
    <row r="186" spans="1:9" x14ac:dyDescent="0.35">
      <c r="A186" t="s">
        <v>505</v>
      </c>
      <c r="B186" t="s">
        <v>68</v>
      </c>
      <c r="C186" t="s">
        <v>703</v>
      </c>
      <c r="D186">
        <v>245</v>
      </c>
      <c r="E186">
        <v>3155</v>
      </c>
      <c r="F186">
        <v>199</v>
      </c>
      <c r="G186">
        <v>7153</v>
      </c>
      <c r="H186" t="s">
        <v>143</v>
      </c>
      <c r="I186" s="1">
        <v>3.4251400000000001E-2</v>
      </c>
    </row>
    <row r="187" spans="1:9" x14ac:dyDescent="0.35">
      <c r="A187" t="s">
        <v>505</v>
      </c>
      <c r="B187" t="s">
        <v>68</v>
      </c>
      <c r="C187" t="s">
        <v>32</v>
      </c>
      <c r="D187">
        <v>183</v>
      </c>
      <c r="E187">
        <v>1722</v>
      </c>
      <c r="F187">
        <v>697</v>
      </c>
      <c r="G187">
        <v>2038</v>
      </c>
      <c r="H187" t="s">
        <v>143</v>
      </c>
      <c r="I187" s="1">
        <v>8.9793899999999996E-2</v>
      </c>
    </row>
    <row r="188" spans="1:9" x14ac:dyDescent="0.35">
      <c r="A188" t="s">
        <v>40</v>
      </c>
      <c r="B188" t="s">
        <v>41</v>
      </c>
      <c r="C188" t="s">
        <v>703</v>
      </c>
      <c r="D188">
        <v>4078</v>
      </c>
      <c r="E188">
        <v>35023</v>
      </c>
      <c r="F188">
        <v>4467</v>
      </c>
      <c r="G188">
        <v>64130</v>
      </c>
      <c r="H188" t="s">
        <v>42</v>
      </c>
      <c r="I188" s="1">
        <v>6.3589599999999996E-2</v>
      </c>
    </row>
    <row r="189" spans="1:9" x14ac:dyDescent="0.35">
      <c r="A189" t="s">
        <v>40</v>
      </c>
      <c r="B189" t="s">
        <v>41</v>
      </c>
      <c r="C189" t="s">
        <v>32</v>
      </c>
      <c r="D189">
        <v>3614</v>
      </c>
      <c r="E189">
        <v>25459</v>
      </c>
      <c r="F189">
        <v>14980</v>
      </c>
      <c r="G189">
        <v>30555</v>
      </c>
      <c r="H189" t="s">
        <v>42</v>
      </c>
      <c r="I189" s="1">
        <v>0.11827849999999999</v>
      </c>
    </row>
    <row r="190" spans="1:9" x14ac:dyDescent="0.35">
      <c r="A190" t="s">
        <v>43</v>
      </c>
      <c r="B190" t="s">
        <v>41</v>
      </c>
      <c r="C190" t="s">
        <v>703</v>
      </c>
      <c r="D190">
        <v>501</v>
      </c>
      <c r="E190">
        <v>4768</v>
      </c>
      <c r="F190">
        <v>561</v>
      </c>
      <c r="G190">
        <v>11381</v>
      </c>
      <c r="H190" t="s">
        <v>42</v>
      </c>
      <c r="I190" s="1">
        <v>4.4020700000000003E-2</v>
      </c>
    </row>
    <row r="191" spans="1:9" x14ac:dyDescent="0.35">
      <c r="A191" t="s">
        <v>43</v>
      </c>
      <c r="B191" t="s">
        <v>41</v>
      </c>
      <c r="C191" t="s">
        <v>32</v>
      </c>
      <c r="D191">
        <v>751</v>
      </c>
      <c r="E191">
        <v>5701</v>
      </c>
      <c r="F191">
        <v>2922</v>
      </c>
      <c r="G191">
        <v>7051</v>
      </c>
      <c r="H191" t="s">
        <v>42</v>
      </c>
      <c r="I191" s="1">
        <v>0.1065097</v>
      </c>
    </row>
    <row r="192" spans="1:9" x14ac:dyDescent="0.35">
      <c r="A192" t="s">
        <v>44</v>
      </c>
      <c r="B192" t="s">
        <v>41</v>
      </c>
      <c r="C192" t="s">
        <v>703</v>
      </c>
      <c r="D192">
        <v>1263</v>
      </c>
      <c r="E192">
        <v>11983</v>
      </c>
      <c r="F192">
        <v>1393</v>
      </c>
      <c r="G192">
        <v>28005</v>
      </c>
      <c r="H192" t="s">
        <v>42</v>
      </c>
      <c r="I192" s="1">
        <v>4.5099100000000003E-2</v>
      </c>
    </row>
    <row r="193" spans="1:9" x14ac:dyDescent="0.35">
      <c r="A193" t="s">
        <v>44</v>
      </c>
      <c r="B193" t="s">
        <v>41</v>
      </c>
      <c r="C193" t="s">
        <v>32</v>
      </c>
      <c r="D193">
        <v>1910</v>
      </c>
      <c r="E193">
        <v>13934</v>
      </c>
      <c r="F193">
        <v>7311</v>
      </c>
      <c r="G193">
        <v>17279</v>
      </c>
      <c r="H193" t="s">
        <v>42</v>
      </c>
      <c r="I193" s="1">
        <v>0.11053880000000001</v>
      </c>
    </row>
    <row r="194" spans="1:9" x14ac:dyDescent="0.35">
      <c r="A194" t="s">
        <v>45</v>
      </c>
      <c r="B194" t="s">
        <v>41</v>
      </c>
      <c r="C194" t="s">
        <v>703</v>
      </c>
      <c r="D194">
        <v>847</v>
      </c>
      <c r="E194">
        <v>9865</v>
      </c>
      <c r="F194">
        <v>934</v>
      </c>
      <c r="G194">
        <v>21046</v>
      </c>
      <c r="H194" t="s">
        <v>42</v>
      </c>
      <c r="I194" s="1">
        <v>4.0245200000000002E-2</v>
      </c>
    </row>
    <row r="195" spans="1:9" x14ac:dyDescent="0.35">
      <c r="A195" t="s">
        <v>45</v>
      </c>
      <c r="B195" t="s">
        <v>41</v>
      </c>
      <c r="C195" t="s">
        <v>32</v>
      </c>
      <c r="D195">
        <v>1462</v>
      </c>
      <c r="E195">
        <v>10898</v>
      </c>
      <c r="F195">
        <v>5922</v>
      </c>
      <c r="G195">
        <v>13423</v>
      </c>
      <c r="H195" t="s">
        <v>42</v>
      </c>
      <c r="I195" s="1">
        <v>0.1089175</v>
      </c>
    </row>
    <row r="196" spans="1:9" x14ac:dyDescent="0.35">
      <c r="A196" t="s">
        <v>46</v>
      </c>
      <c r="B196" t="s">
        <v>41</v>
      </c>
      <c r="C196" t="s">
        <v>703</v>
      </c>
      <c r="D196">
        <v>1199</v>
      </c>
      <c r="E196">
        <v>10769</v>
      </c>
      <c r="F196">
        <v>1312</v>
      </c>
      <c r="G196">
        <v>20916</v>
      </c>
      <c r="H196" t="s">
        <v>42</v>
      </c>
      <c r="I196" s="1">
        <v>5.73245E-2</v>
      </c>
    </row>
    <row r="197" spans="1:9" x14ac:dyDescent="0.35">
      <c r="A197" t="s">
        <v>46</v>
      </c>
      <c r="B197" t="s">
        <v>41</v>
      </c>
      <c r="C197" t="s">
        <v>32</v>
      </c>
      <c r="D197">
        <v>1331</v>
      </c>
      <c r="E197">
        <v>11559</v>
      </c>
      <c r="F197">
        <v>7049</v>
      </c>
      <c r="G197">
        <v>13868</v>
      </c>
      <c r="H197" t="s">
        <v>42</v>
      </c>
      <c r="I197" s="1">
        <v>9.5976300000000001E-2</v>
      </c>
    </row>
    <row r="198" spans="1:9" x14ac:dyDescent="0.35">
      <c r="A198" t="s">
        <v>47</v>
      </c>
      <c r="B198" t="s">
        <v>41</v>
      </c>
      <c r="C198" t="s">
        <v>703</v>
      </c>
      <c r="D198">
        <v>1294</v>
      </c>
      <c r="E198">
        <v>12725</v>
      </c>
      <c r="F198">
        <v>1488</v>
      </c>
      <c r="G198">
        <v>23770</v>
      </c>
      <c r="H198" t="s">
        <v>42</v>
      </c>
      <c r="I198" s="1">
        <v>5.4438399999999998E-2</v>
      </c>
    </row>
    <row r="199" spans="1:9" x14ac:dyDescent="0.35">
      <c r="A199" t="s">
        <v>47</v>
      </c>
      <c r="B199" t="s">
        <v>41</v>
      </c>
      <c r="C199" t="s">
        <v>32</v>
      </c>
      <c r="D199">
        <v>1534</v>
      </c>
      <c r="E199">
        <v>13381</v>
      </c>
      <c r="F199">
        <v>8003</v>
      </c>
      <c r="G199">
        <v>16144</v>
      </c>
      <c r="H199" t="s">
        <v>42</v>
      </c>
      <c r="I199" s="1">
        <v>9.5019800000000001E-2</v>
      </c>
    </row>
    <row r="200" spans="1:9" x14ac:dyDescent="0.35">
      <c r="A200" t="s">
        <v>48</v>
      </c>
      <c r="B200" t="s">
        <v>41</v>
      </c>
      <c r="C200" t="s">
        <v>703</v>
      </c>
      <c r="D200">
        <v>521</v>
      </c>
      <c r="E200">
        <v>6918</v>
      </c>
      <c r="F200">
        <v>603</v>
      </c>
      <c r="G200">
        <v>17184</v>
      </c>
      <c r="H200" t="s">
        <v>42</v>
      </c>
      <c r="I200" s="1">
        <v>3.0318899999999999E-2</v>
      </c>
    </row>
    <row r="201" spans="1:9" x14ac:dyDescent="0.35">
      <c r="A201" t="s">
        <v>48</v>
      </c>
      <c r="B201" t="s">
        <v>41</v>
      </c>
      <c r="C201" t="s">
        <v>32</v>
      </c>
      <c r="D201">
        <v>1156</v>
      </c>
      <c r="E201">
        <v>9672</v>
      </c>
      <c r="F201">
        <v>4531</v>
      </c>
      <c r="G201">
        <v>12954</v>
      </c>
      <c r="H201" t="s">
        <v>42</v>
      </c>
      <c r="I201" s="1">
        <v>8.9238799999999993E-2</v>
      </c>
    </row>
    <row r="202" spans="1:9" x14ac:dyDescent="0.35">
      <c r="A202" t="s">
        <v>49</v>
      </c>
      <c r="B202" t="s">
        <v>41</v>
      </c>
      <c r="C202" t="s">
        <v>703</v>
      </c>
      <c r="D202">
        <v>2468</v>
      </c>
      <c r="E202">
        <v>27083</v>
      </c>
      <c r="F202">
        <v>2955</v>
      </c>
      <c r="G202">
        <v>61303</v>
      </c>
      <c r="H202" t="s">
        <v>42</v>
      </c>
      <c r="I202" s="1">
        <v>4.0259000000000003E-2</v>
      </c>
    </row>
    <row r="203" spans="1:9" x14ac:dyDescent="0.35">
      <c r="A203" t="s">
        <v>49</v>
      </c>
      <c r="B203" t="s">
        <v>41</v>
      </c>
      <c r="C203" t="s">
        <v>32</v>
      </c>
      <c r="D203">
        <v>4044</v>
      </c>
      <c r="E203">
        <v>33665</v>
      </c>
      <c r="F203">
        <v>18634</v>
      </c>
      <c r="G203">
        <v>41903</v>
      </c>
      <c r="H203" t="s">
        <v>42</v>
      </c>
      <c r="I203" s="1">
        <v>9.65086E-2</v>
      </c>
    </row>
    <row r="204" spans="1:9" x14ac:dyDescent="0.35">
      <c r="A204" t="s">
        <v>50</v>
      </c>
      <c r="B204" t="s">
        <v>41</v>
      </c>
      <c r="C204" t="s">
        <v>703</v>
      </c>
      <c r="D204">
        <v>1215</v>
      </c>
      <c r="E204">
        <v>15596</v>
      </c>
      <c r="F204">
        <v>1539</v>
      </c>
      <c r="G204">
        <v>38666</v>
      </c>
      <c r="H204" t="s">
        <v>42</v>
      </c>
      <c r="I204" s="1">
        <v>3.1423E-2</v>
      </c>
    </row>
    <row r="205" spans="1:9" x14ac:dyDescent="0.35">
      <c r="A205" t="s">
        <v>50</v>
      </c>
      <c r="B205" t="s">
        <v>41</v>
      </c>
      <c r="C205" t="s">
        <v>32</v>
      </c>
      <c r="D205">
        <v>2549</v>
      </c>
      <c r="E205">
        <v>22951</v>
      </c>
      <c r="F205">
        <v>11538</v>
      </c>
      <c r="G205">
        <v>29902</v>
      </c>
      <c r="H205" t="s">
        <v>42</v>
      </c>
      <c r="I205" s="1">
        <v>8.5245100000000004E-2</v>
      </c>
    </row>
    <row r="206" spans="1:9" x14ac:dyDescent="0.35">
      <c r="A206" t="s">
        <v>51</v>
      </c>
      <c r="B206" t="s">
        <v>41</v>
      </c>
      <c r="C206" t="s">
        <v>703</v>
      </c>
      <c r="D206">
        <v>836</v>
      </c>
      <c r="E206">
        <v>9397</v>
      </c>
      <c r="F206">
        <v>926</v>
      </c>
      <c r="G206">
        <v>25655</v>
      </c>
      <c r="H206" t="s">
        <v>42</v>
      </c>
      <c r="I206" s="1">
        <v>3.2586200000000003E-2</v>
      </c>
    </row>
    <row r="207" spans="1:9" x14ac:dyDescent="0.35">
      <c r="A207" t="s">
        <v>51</v>
      </c>
      <c r="B207" t="s">
        <v>41</v>
      </c>
      <c r="C207" t="s">
        <v>32</v>
      </c>
      <c r="D207">
        <v>2164</v>
      </c>
      <c r="E207">
        <v>17385</v>
      </c>
      <c r="F207">
        <v>9455</v>
      </c>
      <c r="G207">
        <v>22808</v>
      </c>
      <c r="H207" t="s">
        <v>42</v>
      </c>
      <c r="I207" s="1">
        <v>9.4879000000000005E-2</v>
      </c>
    </row>
    <row r="208" spans="1:9" x14ac:dyDescent="0.35">
      <c r="A208" t="s">
        <v>52</v>
      </c>
      <c r="B208" t="s">
        <v>41</v>
      </c>
      <c r="C208" t="s">
        <v>703</v>
      </c>
      <c r="D208">
        <v>3</v>
      </c>
      <c r="E208">
        <v>30</v>
      </c>
      <c r="F208">
        <v>3</v>
      </c>
      <c r="G208">
        <v>46</v>
      </c>
      <c r="H208" t="s">
        <v>42</v>
      </c>
      <c r="I208" s="1">
        <v>6.5217399999999995E-2</v>
      </c>
    </row>
    <row r="209" spans="1:9" x14ac:dyDescent="0.35">
      <c r="A209" t="s">
        <v>53</v>
      </c>
      <c r="B209" t="s">
        <v>41</v>
      </c>
      <c r="C209" t="s">
        <v>703</v>
      </c>
      <c r="D209">
        <v>928</v>
      </c>
      <c r="E209">
        <v>5314</v>
      </c>
      <c r="F209">
        <v>954</v>
      </c>
      <c r="G209">
        <v>10263</v>
      </c>
      <c r="H209" t="s">
        <v>42</v>
      </c>
      <c r="I209" s="1">
        <v>9.0421899999999999E-2</v>
      </c>
    </row>
    <row r="210" spans="1:9" x14ac:dyDescent="0.35">
      <c r="A210" t="s">
        <v>53</v>
      </c>
      <c r="B210" t="s">
        <v>41</v>
      </c>
      <c r="C210" t="s">
        <v>32</v>
      </c>
      <c r="D210">
        <v>450</v>
      </c>
      <c r="E210">
        <v>3586</v>
      </c>
      <c r="F210">
        <v>2308</v>
      </c>
      <c r="G210">
        <v>4371</v>
      </c>
      <c r="H210" t="s">
        <v>42</v>
      </c>
      <c r="I210" s="1">
        <v>0.1029513</v>
      </c>
    </row>
    <row r="211" spans="1:9" x14ac:dyDescent="0.35">
      <c r="A211" t="s">
        <v>54</v>
      </c>
      <c r="B211" t="s">
        <v>41</v>
      </c>
      <c r="C211" t="s">
        <v>703</v>
      </c>
      <c r="D211">
        <v>2277</v>
      </c>
      <c r="E211">
        <v>12284</v>
      </c>
      <c r="F211">
        <v>2413</v>
      </c>
      <c r="G211">
        <v>20516</v>
      </c>
      <c r="H211" t="s">
        <v>42</v>
      </c>
      <c r="I211" s="1">
        <v>0.1109865</v>
      </c>
    </row>
    <row r="212" spans="1:9" x14ac:dyDescent="0.35">
      <c r="A212" t="s">
        <v>54</v>
      </c>
      <c r="B212" t="s">
        <v>41</v>
      </c>
      <c r="C212" t="s">
        <v>32</v>
      </c>
      <c r="D212">
        <v>1374</v>
      </c>
      <c r="E212">
        <v>10128</v>
      </c>
      <c r="F212">
        <v>7011</v>
      </c>
      <c r="G212">
        <v>11232</v>
      </c>
      <c r="H212" t="s">
        <v>42</v>
      </c>
      <c r="I212" s="1">
        <v>0.1223291</v>
      </c>
    </row>
    <row r="213" spans="1:9" x14ac:dyDescent="0.35">
      <c r="A213" t="s">
        <v>55</v>
      </c>
      <c r="B213" t="s">
        <v>41</v>
      </c>
      <c r="C213" t="s">
        <v>703</v>
      </c>
      <c r="D213">
        <v>780</v>
      </c>
      <c r="E213">
        <v>4687</v>
      </c>
      <c r="F213">
        <v>849</v>
      </c>
      <c r="G213">
        <v>8106</v>
      </c>
      <c r="H213" t="s">
        <v>42</v>
      </c>
      <c r="I213" s="1">
        <v>9.6225000000000005E-2</v>
      </c>
    </row>
    <row r="214" spans="1:9" x14ac:dyDescent="0.35">
      <c r="A214" t="s">
        <v>55</v>
      </c>
      <c r="B214" t="s">
        <v>41</v>
      </c>
      <c r="C214" t="s">
        <v>32</v>
      </c>
      <c r="D214">
        <v>640</v>
      </c>
      <c r="E214">
        <v>4261</v>
      </c>
      <c r="F214">
        <v>2959</v>
      </c>
      <c r="G214">
        <v>4850</v>
      </c>
      <c r="H214" t="s">
        <v>42</v>
      </c>
      <c r="I214" s="1">
        <v>0.13195879999999999</v>
      </c>
    </row>
    <row r="215" spans="1:9" x14ac:dyDescent="0.35">
      <c r="A215" t="s">
        <v>58</v>
      </c>
      <c r="B215" t="s">
        <v>41</v>
      </c>
      <c r="C215" t="s">
        <v>703</v>
      </c>
      <c r="D215">
        <v>1246</v>
      </c>
      <c r="E215">
        <v>5880</v>
      </c>
      <c r="F215">
        <v>1320</v>
      </c>
      <c r="G215">
        <v>8769</v>
      </c>
      <c r="H215" t="s">
        <v>42</v>
      </c>
      <c r="I215" s="1">
        <v>0.14209150000000001</v>
      </c>
    </row>
    <row r="216" spans="1:9" x14ac:dyDescent="0.35">
      <c r="A216" t="s">
        <v>58</v>
      </c>
      <c r="B216" t="s">
        <v>41</v>
      </c>
      <c r="C216" t="s">
        <v>32</v>
      </c>
      <c r="D216">
        <v>536</v>
      </c>
      <c r="E216">
        <v>4231</v>
      </c>
      <c r="F216">
        <v>2908</v>
      </c>
      <c r="G216">
        <v>4424</v>
      </c>
      <c r="H216" t="s">
        <v>42</v>
      </c>
      <c r="I216" s="1">
        <v>0.1211573</v>
      </c>
    </row>
    <row r="217" spans="1:9" x14ac:dyDescent="0.35">
      <c r="A217" t="s">
        <v>61</v>
      </c>
      <c r="B217" t="s">
        <v>41</v>
      </c>
      <c r="C217" t="s">
        <v>703</v>
      </c>
      <c r="D217">
        <v>964</v>
      </c>
      <c r="E217">
        <v>5788</v>
      </c>
      <c r="F217">
        <v>1090</v>
      </c>
      <c r="G217">
        <v>10886</v>
      </c>
      <c r="H217" t="s">
        <v>42</v>
      </c>
      <c r="I217" s="1">
        <v>8.8554099999999997E-2</v>
      </c>
    </row>
    <row r="218" spans="1:9" x14ac:dyDescent="0.35">
      <c r="A218" t="s">
        <v>61</v>
      </c>
      <c r="B218" t="s">
        <v>41</v>
      </c>
      <c r="C218" t="s">
        <v>32</v>
      </c>
      <c r="D218">
        <v>479</v>
      </c>
      <c r="E218">
        <v>3817</v>
      </c>
      <c r="F218">
        <v>2251</v>
      </c>
      <c r="G218">
        <v>4834</v>
      </c>
      <c r="H218" t="s">
        <v>42</v>
      </c>
      <c r="I218" s="1">
        <v>9.9089800000000006E-2</v>
      </c>
    </row>
    <row r="219" spans="1:9" x14ac:dyDescent="0.35">
      <c r="A219" t="s">
        <v>62</v>
      </c>
      <c r="B219" t="s">
        <v>41</v>
      </c>
      <c r="C219" t="s">
        <v>703</v>
      </c>
      <c r="D219">
        <v>621</v>
      </c>
      <c r="E219">
        <v>2657</v>
      </c>
      <c r="F219">
        <v>652</v>
      </c>
      <c r="G219">
        <v>3868</v>
      </c>
      <c r="H219" t="s">
        <v>42</v>
      </c>
      <c r="I219" s="1">
        <v>0.1605481</v>
      </c>
    </row>
    <row r="220" spans="1:9" x14ac:dyDescent="0.35">
      <c r="A220" t="s">
        <v>62</v>
      </c>
      <c r="B220" t="s">
        <v>41</v>
      </c>
      <c r="C220" t="s">
        <v>32</v>
      </c>
      <c r="D220">
        <v>240</v>
      </c>
      <c r="E220">
        <v>2172</v>
      </c>
      <c r="F220">
        <v>1699</v>
      </c>
      <c r="G220">
        <v>2232</v>
      </c>
      <c r="H220" t="s">
        <v>42</v>
      </c>
      <c r="I220" s="1">
        <v>0.10752689999999999</v>
      </c>
    </row>
    <row r="221" spans="1:9" x14ac:dyDescent="0.35">
      <c r="A221" t="s">
        <v>64</v>
      </c>
      <c r="B221" t="s">
        <v>41</v>
      </c>
      <c r="C221" t="s">
        <v>703</v>
      </c>
      <c r="D221">
        <v>91</v>
      </c>
      <c r="E221">
        <v>584</v>
      </c>
      <c r="F221">
        <v>99</v>
      </c>
      <c r="G221">
        <v>502</v>
      </c>
      <c r="H221" t="s">
        <v>42</v>
      </c>
      <c r="I221" s="1">
        <v>0.18127489999999999</v>
      </c>
    </row>
    <row r="222" spans="1:9" x14ac:dyDescent="0.35">
      <c r="A222" t="s">
        <v>64</v>
      </c>
      <c r="B222" t="s">
        <v>41</v>
      </c>
      <c r="C222" t="s">
        <v>32</v>
      </c>
      <c r="D222">
        <v>17</v>
      </c>
      <c r="E222">
        <v>121</v>
      </c>
      <c r="F222">
        <v>71</v>
      </c>
      <c r="G222">
        <v>85</v>
      </c>
      <c r="H222" t="s">
        <v>42</v>
      </c>
      <c r="I222" s="1">
        <v>0.2</v>
      </c>
    </row>
    <row r="223" spans="1:9" x14ac:dyDescent="0.35">
      <c r="A223" t="s">
        <v>65</v>
      </c>
      <c r="B223" t="s">
        <v>41</v>
      </c>
      <c r="C223" t="s">
        <v>703</v>
      </c>
      <c r="D223">
        <v>1810</v>
      </c>
      <c r="E223">
        <v>8739</v>
      </c>
      <c r="F223">
        <v>1888</v>
      </c>
      <c r="G223">
        <v>14029</v>
      </c>
      <c r="H223" t="s">
        <v>42</v>
      </c>
      <c r="I223" s="1">
        <v>0.12901850000000001</v>
      </c>
    </row>
    <row r="224" spans="1:9" x14ac:dyDescent="0.35">
      <c r="A224" t="s">
        <v>65</v>
      </c>
      <c r="B224" t="s">
        <v>41</v>
      </c>
      <c r="C224" t="s">
        <v>32</v>
      </c>
      <c r="D224">
        <v>422</v>
      </c>
      <c r="E224">
        <v>3003</v>
      </c>
      <c r="F224">
        <v>1839</v>
      </c>
      <c r="G224">
        <v>3480</v>
      </c>
      <c r="H224" t="s">
        <v>42</v>
      </c>
      <c r="I224" s="1">
        <v>0.12126439999999999</v>
      </c>
    </row>
    <row r="225" spans="1:9" x14ac:dyDescent="0.35">
      <c r="A225" t="s">
        <v>66</v>
      </c>
      <c r="B225" t="s">
        <v>41</v>
      </c>
      <c r="C225" t="s">
        <v>703</v>
      </c>
      <c r="D225">
        <v>3241</v>
      </c>
      <c r="E225">
        <v>13787</v>
      </c>
      <c r="F225">
        <v>3401</v>
      </c>
      <c r="G225">
        <v>19132</v>
      </c>
      <c r="H225" t="s">
        <v>42</v>
      </c>
      <c r="I225" s="1">
        <v>0.169402</v>
      </c>
    </row>
    <row r="226" spans="1:9" x14ac:dyDescent="0.35">
      <c r="A226" t="s">
        <v>66</v>
      </c>
      <c r="B226" t="s">
        <v>41</v>
      </c>
      <c r="C226" t="s">
        <v>32</v>
      </c>
      <c r="D226">
        <v>803</v>
      </c>
      <c r="E226">
        <v>6519</v>
      </c>
      <c r="F226">
        <v>4972</v>
      </c>
      <c r="G226">
        <v>7442</v>
      </c>
      <c r="H226" t="s">
        <v>42</v>
      </c>
      <c r="I226" s="1">
        <v>0.1079011</v>
      </c>
    </row>
    <row r="227" spans="1:9" x14ac:dyDescent="0.35">
      <c r="A227" t="s">
        <v>71</v>
      </c>
      <c r="B227" t="s">
        <v>41</v>
      </c>
      <c r="C227" t="s">
        <v>703</v>
      </c>
      <c r="D227">
        <v>876</v>
      </c>
      <c r="E227">
        <v>5159</v>
      </c>
      <c r="F227">
        <v>890</v>
      </c>
      <c r="G227">
        <v>9268</v>
      </c>
      <c r="H227" t="s">
        <v>42</v>
      </c>
      <c r="I227" s="1">
        <v>9.45188E-2</v>
      </c>
    </row>
    <row r="228" spans="1:9" x14ac:dyDescent="0.35">
      <c r="A228" t="s">
        <v>71</v>
      </c>
      <c r="B228" t="s">
        <v>41</v>
      </c>
      <c r="C228" t="s">
        <v>32</v>
      </c>
      <c r="D228">
        <v>296</v>
      </c>
      <c r="E228">
        <v>2107</v>
      </c>
      <c r="F228">
        <v>1342</v>
      </c>
      <c r="G228">
        <v>2540</v>
      </c>
      <c r="H228" t="s">
        <v>42</v>
      </c>
      <c r="I228" s="1">
        <v>0.1165354</v>
      </c>
    </row>
    <row r="229" spans="1:9" x14ac:dyDescent="0.35">
      <c r="A229" t="s">
        <v>72</v>
      </c>
      <c r="B229" t="s">
        <v>41</v>
      </c>
      <c r="C229" t="s">
        <v>703</v>
      </c>
      <c r="D229">
        <v>225</v>
      </c>
      <c r="E229">
        <v>1630</v>
      </c>
      <c r="F229">
        <v>215</v>
      </c>
      <c r="G229">
        <v>3150</v>
      </c>
      <c r="H229" t="s">
        <v>42</v>
      </c>
      <c r="I229" s="1">
        <v>7.1428599999999995E-2</v>
      </c>
    </row>
    <row r="230" spans="1:9" x14ac:dyDescent="0.35">
      <c r="A230" t="s">
        <v>72</v>
      </c>
      <c r="B230" t="s">
        <v>41</v>
      </c>
      <c r="C230" t="s">
        <v>32</v>
      </c>
      <c r="D230">
        <v>70</v>
      </c>
      <c r="E230">
        <v>473</v>
      </c>
      <c r="F230">
        <v>216</v>
      </c>
      <c r="G230">
        <v>697</v>
      </c>
      <c r="H230" t="s">
        <v>42</v>
      </c>
      <c r="I230" s="1">
        <v>0.1004304</v>
      </c>
    </row>
    <row r="231" spans="1:9" x14ac:dyDescent="0.35">
      <c r="A231" t="s">
        <v>73</v>
      </c>
      <c r="B231" t="s">
        <v>41</v>
      </c>
      <c r="C231" t="s">
        <v>703</v>
      </c>
      <c r="D231">
        <v>2298</v>
      </c>
      <c r="E231">
        <v>11365</v>
      </c>
      <c r="F231">
        <v>2402</v>
      </c>
      <c r="G231">
        <v>13150</v>
      </c>
      <c r="H231" t="s">
        <v>42</v>
      </c>
      <c r="I231" s="1">
        <v>0.17475280000000001</v>
      </c>
    </row>
    <row r="232" spans="1:9" x14ac:dyDescent="0.35">
      <c r="A232" t="s">
        <v>73</v>
      </c>
      <c r="B232" t="s">
        <v>41</v>
      </c>
      <c r="C232" t="s">
        <v>32</v>
      </c>
      <c r="D232">
        <v>589</v>
      </c>
      <c r="E232">
        <v>4412</v>
      </c>
      <c r="F232">
        <v>2989</v>
      </c>
      <c r="G232">
        <v>4558</v>
      </c>
      <c r="H232" t="s">
        <v>42</v>
      </c>
      <c r="I232" s="1">
        <v>0.12922330000000001</v>
      </c>
    </row>
    <row r="233" spans="1:9" x14ac:dyDescent="0.35">
      <c r="A233" t="s">
        <v>74</v>
      </c>
      <c r="B233" t="s">
        <v>41</v>
      </c>
      <c r="C233" t="s">
        <v>703</v>
      </c>
      <c r="D233">
        <v>1613</v>
      </c>
      <c r="E233">
        <v>8073</v>
      </c>
      <c r="F233">
        <v>1698</v>
      </c>
      <c r="G233">
        <v>14333</v>
      </c>
      <c r="H233" t="s">
        <v>42</v>
      </c>
      <c r="I233" s="1">
        <v>0.1125375</v>
      </c>
    </row>
    <row r="234" spans="1:9" x14ac:dyDescent="0.35">
      <c r="A234" t="s">
        <v>74</v>
      </c>
      <c r="B234" t="s">
        <v>41</v>
      </c>
      <c r="C234" t="s">
        <v>32</v>
      </c>
      <c r="D234">
        <v>520</v>
      </c>
      <c r="E234">
        <v>4163</v>
      </c>
      <c r="F234">
        <v>2730</v>
      </c>
      <c r="G234">
        <v>4884</v>
      </c>
      <c r="H234" t="s">
        <v>42</v>
      </c>
      <c r="I234" s="1">
        <v>0.1064701</v>
      </c>
    </row>
    <row r="235" spans="1:9" x14ac:dyDescent="0.35">
      <c r="A235" t="s">
        <v>75</v>
      </c>
      <c r="B235" t="s">
        <v>41</v>
      </c>
      <c r="C235" t="s">
        <v>703</v>
      </c>
      <c r="D235">
        <v>1366</v>
      </c>
      <c r="E235">
        <v>6509</v>
      </c>
      <c r="F235">
        <v>1490</v>
      </c>
      <c r="G235">
        <v>9364</v>
      </c>
      <c r="H235" t="s">
        <v>42</v>
      </c>
      <c r="I235" s="1">
        <v>0.1458778</v>
      </c>
    </row>
    <row r="236" spans="1:9" x14ac:dyDescent="0.35">
      <c r="A236" t="s">
        <v>75</v>
      </c>
      <c r="B236" t="s">
        <v>41</v>
      </c>
      <c r="C236" t="s">
        <v>32</v>
      </c>
      <c r="D236">
        <v>607</v>
      </c>
      <c r="E236">
        <v>4756</v>
      </c>
      <c r="F236">
        <v>3489</v>
      </c>
      <c r="G236">
        <v>5317</v>
      </c>
      <c r="H236" t="s">
        <v>42</v>
      </c>
      <c r="I236" s="1">
        <v>0.1141621</v>
      </c>
    </row>
    <row r="237" spans="1:9" x14ac:dyDescent="0.35">
      <c r="A237" t="s">
        <v>77</v>
      </c>
      <c r="B237" t="s">
        <v>41</v>
      </c>
      <c r="C237" t="s">
        <v>703</v>
      </c>
      <c r="D237">
        <v>1720</v>
      </c>
      <c r="E237">
        <v>10314</v>
      </c>
      <c r="F237">
        <v>1775</v>
      </c>
      <c r="G237">
        <v>17076</v>
      </c>
      <c r="H237" t="s">
        <v>42</v>
      </c>
      <c r="I237" s="1">
        <v>0.1007262</v>
      </c>
    </row>
    <row r="238" spans="1:9" x14ac:dyDescent="0.35">
      <c r="A238" t="s">
        <v>77</v>
      </c>
      <c r="B238" t="s">
        <v>41</v>
      </c>
      <c r="C238" t="s">
        <v>32</v>
      </c>
      <c r="D238">
        <v>766</v>
      </c>
      <c r="E238">
        <v>5548</v>
      </c>
      <c r="F238">
        <v>3479</v>
      </c>
      <c r="G238">
        <v>6223</v>
      </c>
      <c r="H238" t="s">
        <v>42</v>
      </c>
      <c r="I238" s="1">
        <v>0.1230918</v>
      </c>
    </row>
    <row r="239" spans="1:9" x14ac:dyDescent="0.35">
      <c r="A239" t="s">
        <v>78</v>
      </c>
      <c r="B239" t="s">
        <v>41</v>
      </c>
      <c r="C239" t="s">
        <v>703</v>
      </c>
      <c r="D239">
        <v>921</v>
      </c>
      <c r="E239">
        <v>6135</v>
      </c>
      <c r="F239">
        <v>967</v>
      </c>
      <c r="G239">
        <v>10765</v>
      </c>
      <c r="H239" t="s">
        <v>42</v>
      </c>
      <c r="I239" s="1">
        <v>8.5555000000000006E-2</v>
      </c>
    </row>
    <row r="240" spans="1:9" x14ac:dyDescent="0.35">
      <c r="A240" t="s">
        <v>78</v>
      </c>
      <c r="B240" t="s">
        <v>41</v>
      </c>
      <c r="C240" t="s">
        <v>32</v>
      </c>
      <c r="D240">
        <v>596</v>
      </c>
      <c r="E240">
        <v>4768</v>
      </c>
      <c r="F240">
        <v>3136</v>
      </c>
      <c r="G240">
        <v>5386</v>
      </c>
      <c r="H240" t="s">
        <v>42</v>
      </c>
      <c r="I240" s="1">
        <v>0.1106573</v>
      </c>
    </row>
    <row r="241" spans="1:9" x14ac:dyDescent="0.35">
      <c r="A241" t="s">
        <v>79</v>
      </c>
      <c r="B241" t="s">
        <v>41</v>
      </c>
      <c r="C241" t="s">
        <v>703</v>
      </c>
      <c r="D241">
        <v>2824</v>
      </c>
      <c r="E241">
        <v>18274</v>
      </c>
      <c r="F241">
        <v>2917</v>
      </c>
      <c r="G241">
        <v>29720</v>
      </c>
      <c r="H241" t="s">
        <v>42</v>
      </c>
      <c r="I241" s="1">
        <v>9.5020199999999999E-2</v>
      </c>
    </row>
    <row r="242" spans="1:9" x14ac:dyDescent="0.35">
      <c r="A242" t="s">
        <v>79</v>
      </c>
      <c r="B242" t="s">
        <v>41</v>
      </c>
      <c r="C242" t="s">
        <v>32</v>
      </c>
      <c r="D242">
        <v>1335</v>
      </c>
      <c r="E242">
        <v>10188</v>
      </c>
      <c r="F242">
        <v>6413</v>
      </c>
      <c r="G242">
        <v>11761</v>
      </c>
      <c r="H242" t="s">
        <v>42</v>
      </c>
      <c r="I242" s="1">
        <v>0.1135108</v>
      </c>
    </row>
    <row r="243" spans="1:9" x14ac:dyDescent="0.35">
      <c r="A243" t="s">
        <v>80</v>
      </c>
      <c r="B243" t="s">
        <v>41</v>
      </c>
      <c r="C243" t="s">
        <v>703</v>
      </c>
      <c r="D243">
        <v>1479</v>
      </c>
      <c r="E243">
        <v>9107</v>
      </c>
      <c r="F243">
        <v>1587</v>
      </c>
      <c r="G243">
        <v>14581</v>
      </c>
      <c r="H243" t="s">
        <v>42</v>
      </c>
      <c r="I243" s="1">
        <v>0.10143340000000001</v>
      </c>
    </row>
    <row r="244" spans="1:9" x14ac:dyDescent="0.35">
      <c r="A244" t="s">
        <v>80</v>
      </c>
      <c r="B244" t="s">
        <v>41</v>
      </c>
      <c r="C244" t="s">
        <v>32</v>
      </c>
      <c r="D244">
        <v>931</v>
      </c>
      <c r="E244">
        <v>7280</v>
      </c>
      <c r="F244">
        <v>4928</v>
      </c>
      <c r="G244">
        <v>7328</v>
      </c>
      <c r="H244" t="s">
        <v>42</v>
      </c>
      <c r="I244" s="1">
        <v>0.12704689999999999</v>
      </c>
    </row>
    <row r="245" spans="1:9" x14ac:dyDescent="0.35">
      <c r="A245" t="s">
        <v>81</v>
      </c>
      <c r="B245" t="s">
        <v>41</v>
      </c>
      <c r="C245" t="s">
        <v>703</v>
      </c>
      <c r="D245">
        <v>4111</v>
      </c>
      <c r="E245">
        <v>30478</v>
      </c>
      <c r="F245">
        <v>4201</v>
      </c>
      <c r="G245">
        <v>51309</v>
      </c>
      <c r="H245" t="s">
        <v>42</v>
      </c>
      <c r="I245" s="1">
        <v>8.0122399999999996E-2</v>
      </c>
    </row>
    <row r="246" spans="1:9" x14ac:dyDescent="0.35">
      <c r="A246" t="s">
        <v>81</v>
      </c>
      <c r="B246" t="s">
        <v>41</v>
      </c>
      <c r="C246" t="s">
        <v>32</v>
      </c>
      <c r="D246">
        <v>1510</v>
      </c>
      <c r="E246">
        <v>11724</v>
      </c>
      <c r="F246">
        <v>6866</v>
      </c>
      <c r="G246">
        <v>14749</v>
      </c>
      <c r="H246" t="s">
        <v>42</v>
      </c>
      <c r="I246" s="1">
        <v>0.10237980000000001</v>
      </c>
    </row>
    <row r="247" spans="1:9" x14ac:dyDescent="0.35">
      <c r="A247" t="s">
        <v>82</v>
      </c>
      <c r="B247" t="s">
        <v>41</v>
      </c>
      <c r="C247" t="s">
        <v>703</v>
      </c>
      <c r="D247">
        <v>1377</v>
      </c>
      <c r="E247">
        <v>8765</v>
      </c>
      <c r="F247">
        <v>1389</v>
      </c>
      <c r="G247">
        <v>13922</v>
      </c>
      <c r="H247" t="s">
        <v>42</v>
      </c>
      <c r="I247" s="1">
        <v>9.8908200000000002E-2</v>
      </c>
    </row>
    <row r="248" spans="1:9" x14ac:dyDescent="0.35">
      <c r="A248" t="s">
        <v>82</v>
      </c>
      <c r="B248" t="s">
        <v>41</v>
      </c>
      <c r="C248" t="s">
        <v>32</v>
      </c>
      <c r="D248">
        <v>694</v>
      </c>
      <c r="E248">
        <v>6293</v>
      </c>
      <c r="F248">
        <v>4384</v>
      </c>
      <c r="G248">
        <v>7191</v>
      </c>
      <c r="H248" t="s">
        <v>42</v>
      </c>
      <c r="I248" s="1">
        <v>9.6509499999999998E-2</v>
      </c>
    </row>
    <row r="249" spans="1:9" x14ac:dyDescent="0.35">
      <c r="A249" t="s">
        <v>83</v>
      </c>
      <c r="B249" t="s">
        <v>41</v>
      </c>
      <c r="C249" t="s">
        <v>703</v>
      </c>
      <c r="D249">
        <v>953</v>
      </c>
      <c r="E249">
        <v>6355</v>
      </c>
      <c r="F249">
        <v>1017</v>
      </c>
      <c r="G249">
        <v>10567</v>
      </c>
      <c r="H249" t="s">
        <v>42</v>
      </c>
      <c r="I249" s="1">
        <v>9.01864E-2</v>
      </c>
    </row>
    <row r="250" spans="1:9" x14ac:dyDescent="0.35">
      <c r="A250" t="s">
        <v>83</v>
      </c>
      <c r="B250" t="s">
        <v>41</v>
      </c>
      <c r="C250" t="s">
        <v>32</v>
      </c>
      <c r="D250">
        <v>557</v>
      </c>
      <c r="E250">
        <v>4543</v>
      </c>
      <c r="F250">
        <v>2940</v>
      </c>
      <c r="G250">
        <v>5101</v>
      </c>
      <c r="H250" t="s">
        <v>42</v>
      </c>
      <c r="I250" s="1">
        <v>0.10919429999999999</v>
      </c>
    </row>
    <row r="251" spans="1:9" x14ac:dyDescent="0.35">
      <c r="A251" t="s">
        <v>84</v>
      </c>
      <c r="B251" t="s">
        <v>41</v>
      </c>
      <c r="C251" t="s">
        <v>703</v>
      </c>
      <c r="D251">
        <v>1767</v>
      </c>
      <c r="E251">
        <v>11495</v>
      </c>
      <c r="F251">
        <v>1848</v>
      </c>
      <c r="G251">
        <v>17596</v>
      </c>
      <c r="H251" t="s">
        <v>42</v>
      </c>
      <c r="I251" s="1">
        <v>0.1004205</v>
      </c>
    </row>
    <row r="252" spans="1:9" x14ac:dyDescent="0.35">
      <c r="A252" t="s">
        <v>84</v>
      </c>
      <c r="B252" t="s">
        <v>41</v>
      </c>
      <c r="C252" t="s">
        <v>32</v>
      </c>
      <c r="D252">
        <v>543</v>
      </c>
      <c r="E252">
        <v>4710</v>
      </c>
      <c r="F252">
        <v>3059</v>
      </c>
      <c r="G252">
        <v>5490</v>
      </c>
      <c r="H252" t="s">
        <v>42</v>
      </c>
      <c r="I252" s="1">
        <v>9.8907099999999998E-2</v>
      </c>
    </row>
    <row r="253" spans="1:9" x14ac:dyDescent="0.35">
      <c r="A253" t="s">
        <v>85</v>
      </c>
      <c r="B253" t="s">
        <v>41</v>
      </c>
      <c r="C253" t="s">
        <v>703</v>
      </c>
      <c r="D253">
        <v>1776</v>
      </c>
      <c r="E253">
        <v>8348</v>
      </c>
      <c r="F253">
        <v>1811</v>
      </c>
      <c r="G253">
        <v>13178</v>
      </c>
      <c r="H253" t="s">
        <v>42</v>
      </c>
      <c r="I253" s="1">
        <v>0.1347701</v>
      </c>
    </row>
    <row r="254" spans="1:9" x14ac:dyDescent="0.35">
      <c r="A254" t="s">
        <v>85</v>
      </c>
      <c r="B254" t="s">
        <v>41</v>
      </c>
      <c r="C254" t="s">
        <v>32</v>
      </c>
      <c r="D254">
        <v>409</v>
      </c>
      <c r="E254">
        <v>2953</v>
      </c>
      <c r="F254">
        <v>2073</v>
      </c>
      <c r="G254">
        <v>3573</v>
      </c>
      <c r="H254" t="s">
        <v>42</v>
      </c>
      <c r="I254" s="1">
        <v>0.1144696</v>
      </c>
    </row>
    <row r="255" spans="1:9" x14ac:dyDescent="0.35">
      <c r="A255" t="s">
        <v>86</v>
      </c>
      <c r="B255" t="s">
        <v>41</v>
      </c>
      <c r="C255" t="s">
        <v>703</v>
      </c>
      <c r="D255">
        <v>68</v>
      </c>
      <c r="E255">
        <v>391</v>
      </c>
      <c r="F255">
        <v>76</v>
      </c>
      <c r="G255">
        <v>663</v>
      </c>
      <c r="H255" t="s">
        <v>42</v>
      </c>
      <c r="I255" s="1">
        <v>0.10256410000000001</v>
      </c>
    </row>
    <row r="256" spans="1:9" x14ac:dyDescent="0.35">
      <c r="A256" t="s">
        <v>86</v>
      </c>
      <c r="B256" t="s">
        <v>41</v>
      </c>
      <c r="C256" t="s">
        <v>32</v>
      </c>
      <c r="D256">
        <v>43</v>
      </c>
      <c r="E256">
        <v>374</v>
      </c>
      <c r="F256">
        <v>246</v>
      </c>
      <c r="G256">
        <v>431</v>
      </c>
      <c r="H256" t="s">
        <v>42</v>
      </c>
      <c r="I256" s="1">
        <v>9.9767999999999996E-2</v>
      </c>
    </row>
    <row r="257" spans="1:9" x14ac:dyDescent="0.35">
      <c r="A257" t="s">
        <v>87</v>
      </c>
      <c r="B257" t="s">
        <v>41</v>
      </c>
      <c r="C257" t="s">
        <v>703</v>
      </c>
      <c r="D257">
        <v>2255</v>
      </c>
      <c r="E257">
        <v>15376</v>
      </c>
      <c r="F257">
        <v>2424</v>
      </c>
      <c r="G257">
        <v>23624</v>
      </c>
      <c r="H257" t="s">
        <v>42</v>
      </c>
      <c r="I257" s="1">
        <v>9.5453800000000005E-2</v>
      </c>
    </row>
    <row r="258" spans="1:9" x14ac:dyDescent="0.35">
      <c r="A258" t="s">
        <v>87</v>
      </c>
      <c r="B258" t="s">
        <v>41</v>
      </c>
      <c r="C258" t="s">
        <v>32</v>
      </c>
      <c r="D258">
        <v>823</v>
      </c>
      <c r="E258">
        <v>7452</v>
      </c>
      <c r="F258">
        <v>4998</v>
      </c>
      <c r="G258">
        <v>8415</v>
      </c>
      <c r="H258" t="s">
        <v>42</v>
      </c>
      <c r="I258" s="1">
        <v>9.78015E-2</v>
      </c>
    </row>
    <row r="259" spans="1:9" x14ac:dyDescent="0.35">
      <c r="A259" t="s">
        <v>88</v>
      </c>
      <c r="B259" t="s">
        <v>41</v>
      </c>
      <c r="C259" t="s">
        <v>703</v>
      </c>
      <c r="D259">
        <v>668</v>
      </c>
      <c r="E259">
        <v>4768</v>
      </c>
      <c r="F259">
        <v>654</v>
      </c>
      <c r="G259">
        <v>7670</v>
      </c>
      <c r="H259" t="s">
        <v>42</v>
      </c>
      <c r="I259" s="1">
        <v>8.7092600000000006E-2</v>
      </c>
    </row>
    <row r="260" spans="1:9" x14ac:dyDescent="0.35">
      <c r="A260" t="s">
        <v>88</v>
      </c>
      <c r="B260" t="s">
        <v>41</v>
      </c>
      <c r="C260" t="s">
        <v>32</v>
      </c>
      <c r="D260">
        <v>210</v>
      </c>
      <c r="E260">
        <v>1646</v>
      </c>
      <c r="F260">
        <v>925</v>
      </c>
      <c r="G260">
        <v>2230</v>
      </c>
      <c r="H260" t="s">
        <v>42</v>
      </c>
      <c r="I260" s="1">
        <v>9.4170400000000001E-2</v>
      </c>
    </row>
    <row r="261" spans="1:9" x14ac:dyDescent="0.35">
      <c r="A261" t="s">
        <v>89</v>
      </c>
      <c r="B261" t="s">
        <v>41</v>
      </c>
      <c r="C261" t="s">
        <v>703</v>
      </c>
      <c r="D261">
        <v>524</v>
      </c>
      <c r="E261">
        <v>3822</v>
      </c>
      <c r="F261">
        <v>502</v>
      </c>
      <c r="G261">
        <v>6937</v>
      </c>
      <c r="H261" t="s">
        <v>42</v>
      </c>
      <c r="I261" s="1">
        <v>7.5537000000000007E-2</v>
      </c>
    </row>
    <row r="262" spans="1:9" x14ac:dyDescent="0.35">
      <c r="A262" t="s">
        <v>89</v>
      </c>
      <c r="B262" t="s">
        <v>41</v>
      </c>
      <c r="C262" t="s">
        <v>32</v>
      </c>
      <c r="D262">
        <v>89</v>
      </c>
      <c r="E262">
        <v>856</v>
      </c>
      <c r="F262">
        <v>484</v>
      </c>
      <c r="G262">
        <v>1206</v>
      </c>
      <c r="H262" t="s">
        <v>42</v>
      </c>
      <c r="I262" s="1">
        <v>7.3797699999999994E-2</v>
      </c>
    </row>
    <row r="263" spans="1:9" x14ac:dyDescent="0.35">
      <c r="A263" t="s">
        <v>90</v>
      </c>
      <c r="B263" t="s">
        <v>41</v>
      </c>
      <c r="C263" t="s">
        <v>703</v>
      </c>
      <c r="D263">
        <v>433</v>
      </c>
      <c r="E263">
        <v>3291</v>
      </c>
      <c r="F263">
        <v>441</v>
      </c>
      <c r="G263">
        <v>5366</v>
      </c>
      <c r="H263" t="s">
        <v>42</v>
      </c>
      <c r="I263" s="1">
        <v>8.0693299999999996E-2</v>
      </c>
    </row>
    <row r="264" spans="1:9" x14ac:dyDescent="0.35">
      <c r="A264" t="s">
        <v>90</v>
      </c>
      <c r="B264" t="s">
        <v>41</v>
      </c>
      <c r="C264" t="s">
        <v>32</v>
      </c>
      <c r="D264">
        <v>167</v>
      </c>
      <c r="E264">
        <v>1127</v>
      </c>
      <c r="F264">
        <v>689</v>
      </c>
      <c r="G264">
        <v>1419</v>
      </c>
      <c r="H264" t="s">
        <v>42</v>
      </c>
      <c r="I264" s="1">
        <v>0.1176885</v>
      </c>
    </row>
    <row r="265" spans="1:9" x14ac:dyDescent="0.35">
      <c r="A265" t="s">
        <v>92</v>
      </c>
      <c r="B265" t="s">
        <v>41</v>
      </c>
      <c r="C265" t="s">
        <v>703</v>
      </c>
      <c r="D265">
        <v>219</v>
      </c>
      <c r="E265">
        <v>1666</v>
      </c>
      <c r="F265">
        <v>250</v>
      </c>
      <c r="G265">
        <v>2728</v>
      </c>
      <c r="H265" t="s">
        <v>42</v>
      </c>
      <c r="I265" s="1">
        <v>8.0278600000000006E-2</v>
      </c>
    </row>
    <row r="266" spans="1:9" x14ac:dyDescent="0.35">
      <c r="A266" t="s">
        <v>92</v>
      </c>
      <c r="B266" t="s">
        <v>41</v>
      </c>
      <c r="C266" t="s">
        <v>32</v>
      </c>
      <c r="D266">
        <v>147</v>
      </c>
      <c r="E266">
        <v>1139</v>
      </c>
      <c r="F266">
        <v>630</v>
      </c>
      <c r="G266">
        <v>1352</v>
      </c>
      <c r="H266" t="s">
        <v>42</v>
      </c>
      <c r="I266" s="1">
        <v>0.1087278</v>
      </c>
    </row>
    <row r="267" spans="1:9" x14ac:dyDescent="0.35">
      <c r="A267" t="s">
        <v>93</v>
      </c>
      <c r="B267" t="s">
        <v>41</v>
      </c>
      <c r="C267" t="s">
        <v>703</v>
      </c>
      <c r="D267">
        <v>247</v>
      </c>
      <c r="E267">
        <v>1555</v>
      </c>
      <c r="F267">
        <v>294</v>
      </c>
      <c r="G267">
        <v>2545</v>
      </c>
      <c r="H267" t="s">
        <v>42</v>
      </c>
      <c r="I267" s="1">
        <v>9.7053E-2</v>
      </c>
    </row>
    <row r="268" spans="1:9" x14ac:dyDescent="0.35">
      <c r="A268" t="s">
        <v>93</v>
      </c>
      <c r="B268" t="s">
        <v>41</v>
      </c>
      <c r="C268" t="s">
        <v>32</v>
      </c>
      <c r="D268">
        <v>186</v>
      </c>
      <c r="E268">
        <v>1213</v>
      </c>
      <c r="F268">
        <v>767</v>
      </c>
      <c r="G268">
        <v>1408</v>
      </c>
      <c r="H268" t="s">
        <v>42</v>
      </c>
      <c r="I268" s="1">
        <v>0.13210230000000001</v>
      </c>
    </row>
    <row r="269" spans="1:9" x14ac:dyDescent="0.35">
      <c r="A269" t="s">
        <v>94</v>
      </c>
      <c r="B269" t="s">
        <v>41</v>
      </c>
      <c r="C269" t="s">
        <v>703</v>
      </c>
      <c r="D269">
        <v>624</v>
      </c>
      <c r="E269">
        <v>4959</v>
      </c>
      <c r="F269">
        <v>696</v>
      </c>
      <c r="G269">
        <v>9679</v>
      </c>
      <c r="H269" t="s">
        <v>42</v>
      </c>
      <c r="I269" s="1">
        <v>6.4469499999999999E-2</v>
      </c>
    </row>
    <row r="270" spans="1:9" x14ac:dyDescent="0.35">
      <c r="A270" t="s">
        <v>94</v>
      </c>
      <c r="B270" t="s">
        <v>41</v>
      </c>
      <c r="C270" t="s">
        <v>32</v>
      </c>
      <c r="D270">
        <v>642</v>
      </c>
      <c r="E270">
        <v>4272</v>
      </c>
      <c r="F270">
        <v>2685</v>
      </c>
      <c r="G270">
        <v>4997</v>
      </c>
      <c r="H270" t="s">
        <v>42</v>
      </c>
      <c r="I270" s="1">
        <v>0.12847710000000001</v>
      </c>
    </row>
    <row r="271" spans="1:9" x14ac:dyDescent="0.35">
      <c r="A271" t="s">
        <v>95</v>
      </c>
      <c r="B271" t="s">
        <v>41</v>
      </c>
      <c r="C271" t="s">
        <v>703</v>
      </c>
      <c r="D271">
        <v>768</v>
      </c>
      <c r="E271">
        <v>5357</v>
      </c>
      <c r="F271">
        <v>813</v>
      </c>
      <c r="G271">
        <v>9239</v>
      </c>
      <c r="H271" t="s">
        <v>42</v>
      </c>
      <c r="I271" s="1">
        <v>8.3125900000000003E-2</v>
      </c>
    </row>
    <row r="272" spans="1:9" x14ac:dyDescent="0.35">
      <c r="A272" t="s">
        <v>95</v>
      </c>
      <c r="B272" t="s">
        <v>41</v>
      </c>
      <c r="C272" t="s">
        <v>32</v>
      </c>
      <c r="D272">
        <v>470</v>
      </c>
      <c r="E272">
        <v>3493</v>
      </c>
      <c r="F272">
        <v>2313</v>
      </c>
      <c r="G272">
        <v>4049</v>
      </c>
      <c r="H272" t="s">
        <v>42</v>
      </c>
      <c r="I272" s="1">
        <v>0.116078</v>
      </c>
    </row>
    <row r="273" spans="1:9" x14ac:dyDescent="0.35">
      <c r="A273" t="s">
        <v>96</v>
      </c>
      <c r="B273" t="s">
        <v>41</v>
      </c>
      <c r="C273" t="s">
        <v>703</v>
      </c>
      <c r="D273">
        <v>506</v>
      </c>
      <c r="E273">
        <v>3708</v>
      </c>
      <c r="F273">
        <v>560</v>
      </c>
      <c r="G273">
        <v>6151</v>
      </c>
      <c r="H273" t="s">
        <v>42</v>
      </c>
      <c r="I273" s="1">
        <v>8.2263000000000003E-2</v>
      </c>
    </row>
    <row r="274" spans="1:9" x14ac:dyDescent="0.35">
      <c r="A274" t="s">
        <v>96</v>
      </c>
      <c r="B274" t="s">
        <v>41</v>
      </c>
      <c r="C274" t="s">
        <v>32</v>
      </c>
      <c r="D274">
        <v>253</v>
      </c>
      <c r="E274">
        <v>2154</v>
      </c>
      <c r="F274">
        <v>1329</v>
      </c>
      <c r="G274">
        <v>2554</v>
      </c>
      <c r="H274" t="s">
        <v>42</v>
      </c>
      <c r="I274" s="1">
        <v>9.9060300000000004E-2</v>
      </c>
    </row>
    <row r="275" spans="1:9" x14ac:dyDescent="0.35">
      <c r="A275" t="s">
        <v>97</v>
      </c>
      <c r="B275" t="s">
        <v>41</v>
      </c>
      <c r="C275" t="s">
        <v>703</v>
      </c>
      <c r="D275">
        <v>404</v>
      </c>
      <c r="E275">
        <v>3033</v>
      </c>
      <c r="F275">
        <v>458</v>
      </c>
      <c r="G275">
        <v>5202</v>
      </c>
      <c r="H275" t="s">
        <v>42</v>
      </c>
      <c r="I275" s="1">
        <v>7.7662400000000006E-2</v>
      </c>
    </row>
    <row r="276" spans="1:9" x14ac:dyDescent="0.35">
      <c r="A276" t="s">
        <v>97</v>
      </c>
      <c r="B276" t="s">
        <v>41</v>
      </c>
      <c r="C276" t="s">
        <v>32</v>
      </c>
      <c r="D276">
        <v>255</v>
      </c>
      <c r="E276">
        <v>1844</v>
      </c>
      <c r="F276">
        <v>1158</v>
      </c>
      <c r="G276">
        <v>2141</v>
      </c>
      <c r="H276" t="s">
        <v>42</v>
      </c>
      <c r="I276" s="1">
        <v>0.11910320000000001</v>
      </c>
    </row>
    <row r="277" spans="1:9" x14ac:dyDescent="0.35">
      <c r="A277" t="s">
        <v>98</v>
      </c>
      <c r="B277" t="s">
        <v>41</v>
      </c>
      <c r="C277" t="s">
        <v>703</v>
      </c>
      <c r="D277">
        <v>231</v>
      </c>
      <c r="E277">
        <v>2527</v>
      </c>
      <c r="F277">
        <v>260</v>
      </c>
      <c r="G277">
        <v>6336</v>
      </c>
      <c r="H277" t="s">
        <v>42</v>
      </c>
      <c r="I277" s="1">
        <v>3.6458299999999999E-2</v>
      </c>
    </row>
    <row r="278" spans="1:9" x14ac:dyDescent="0.35">
      <c r="A278" t="s">
        <v>98</v>
      </c>
      <c r="B278" t="s">
        <v>41</v>
      </c>
      <c r="C278" t="s">
        <v>32</v>
      </c>
      <c r="D278">
        <v>632</v>
      </c>
      <c r="E278">
        <v>4136</v>
      </c>
      <c r="F278">
        <v>2249</v>
      </c>
      <c r="G278">
        <v>4928</v>
      </c>
      <c r="H278" t="s">
        <v>42</v>
      </c>
      <c r="I278" s="1">
        <v>0.12824679999999999</v>
      </c>
    </row>
    <row r="279" spans="1:9" x14ac:dyDescent="0.35">
      <c r="A279" t="s">
        <v>99</v>
      </c>
      <c r="B279" t="s">
        <v>41</v>
      </c>
      <c r="C279" t="s">
        <v>703</v>
      </c>
      <c r="D279">
        <v>582</v>
      </c>
      <c r="E279">
        <v>5999</v>
      </c>
      <c r="F279">
        <v>673</v>
      </c>
      <c r="G279">
        <v>17333</v>
      </c>
      <c r="H279" t="s">
        <v>42</v>
      </c>
      <c r="I279" s="1">
        <v>3.3577599999999999E-2</v>
      </c>
    </row>
    <row r="280" spans="1:9" x14ac:dyDescent="0.35">
      <c r="A280" t="s">
        <v>99</v>
      </c>
      <c r="B280" t="s">
        <v>41</v>
      </c>
      <c r="C280" t="s">
        <v>32</v>
      </c>
      <c r="D280">
        <v>972</v>
      </c>
      <c r="E280">
        <v>7851</v>
      </c>
      <c r="F280">
        <v>4286</v>
      </c>
      <c r="G280">
        <v>9628</v>
      </c>
      <c r="H280" t="s">
        <v>42</v>
      </c>
      <c r="I280" s="1">
        <v>0.1009555</v>
      </c>
    </row>
    <row r="281" spans="1:9" x14ac:dyDescent="0.35">
      <c r="A281" t="s">
        <v>100</v>
      </c>
      <c r="B281" t="s">
        <v>41</v>
      </c>
      <c r="C281" t="s">
        <v>703</v>
      </c>
      <c r="D281">
        <v>325</v>
      </c>
      <c r="E281">
        <v>3333</v>
      </c>
      <c r="F281">
        <v>330</v>
      </c>
      <c r="G281">
        <v>9091</v>
      </c>
      <c r="H281" t="s">
        <v>42</v>
      </c>
      <c r="I281" s="1">
        <v>3.5749599999999999E-2</v>
      </c>
    </row>
    <row r="282" spans="1:9" x14ac:dyDescent="0.35">
      <c r="A282" t="s">
        <v>100</v>
      </c>
      <c r="B282" t="s">
        <v>41</v>
      </c>
      <c r="C282" t="s">
        <v>32</v>
      </c>
      <c r="D282">
        <v>541</v>
      </c>
      <c r="E282">
        <v>4415</v>
      </c>
      <c r="F282">
        <v>2405</v>
      </c>
      <c r="G282">
        <v>5608</v>
      </c>
      <c r="H282" t="s">
        <v>42</v>
      </c>
      <c r="I282" s="1">
        <v>9.6469299999999994E-2</v>
      </c>
    </row>
    <row r="283" spans="1:9" x14ac:dyDescent="0.35">
      <c r="A283" t="s">
        <v>101</v>
      </c>
      <c r="B283" t="s">
        <v>41</v>
      </c>
      <c r="C283" t="s">
        <v>703</v>
      </c>
      <c r="D283">
        <v>76</v>
      </c>
      <c r="E283">
        <v>753</v>
      </c>
      <c r="F283">
        <v>79</v>
      </c>
      <c r="G283">
        <v>1739</v>
      </c>
      <c r="H283" t="s">
        <v>42</v>
      </c>
      <c r="I283" s="1">
        <v>4.37033E-2</v>
      </c>
    </row>
    <row r="284" spans="1:9" x14ac:dyDescent="0.35">
      <c r="A284" t="s">
        <v>101</v>
      </c>
      <c r="B284" t="s">
        <v>41</v>
      </c>
      <c r="C284" t="s">
        <v>32</v>
      </c>
      <c r="D284">
        <v>135</v>
      </c>
      <c r="E284">
        <v>873</v>
      </c>
      <c r="F284">
        <v>487</v>
      </c>
      <c r="G284">
        <v>1060</v>
      </c>
      <c r="H284" t="s">
        <v>42</v>
      </c>
      <c r="I284" s="1">
        <v>0.12735850000000001</v>
      </c>
    </row>
    <row r="285" spans="1:9" x14ac:dyDescent="0.35">
      <c r="A285" t="s">
        <v>102</v>
      </c>
      <c r="B285" t="s">
        <v>41</v>
      </c>
      <c r="C285" t="s">
        <v>703</v>
      </c>
      <c r="D285">
        <v>16</v>
      </c>
      <c r="E285">
        <v>185</v>
      </c>
      <c r="F285">
        <v>15</v>
      </c>
      <c r="G285">
        <v>328</v>
      </c>
      <c r="H285" t="s">
        <v>42</v>
      </c>
      <c r="I285" s="1">
        <v>4.8780499999999997E-2</v>
      </c>
    </row>
    <row r="286" spans="1:9" x14ac:dyDescent="0.35">
      <c r="A286" t="s">
        <v>102</v>
      </c>
      <c r="B286" t="s">
        <v>41</v>
      </c>
      <c r="C286" t="s">
        <v>32</v>
      </c>
      <c r="D286">
        <v>25</v>
      </c>
      <c r="E286">
        <v>175</v>
      </c>
      <c r="F286">
        <v>109</v>
      </c>
      <c r="G286">
        <v>209</v>
      </c>
      <c r="H286" t="s">
        <v>42</v>
      </c>
      <c r="I286" s="1">
        <v>0.11961720000000001</v>
      </c>
    </row>
    <row r="287" spans="1:9" x14ac:dyDescent="0.35">
      <c r="A287" t="s">
        <v>103</v>
      </c>
      <c r="B287" t="s">
        <v>41</v>
      </c>
      <c r="C287" t="s">
        <v>703</v>
      </c>
      <c r="D287">
        <v>644</v>
      </c>
      <c r="E287">
        <v>7118</v>
      </c>
      <c r="F287">
        <v>691</v>
      </c>
      <c r="G287">
        <v>14209</v>
      </c>
      <c r="H287" t="s">
        <v>42</v>
      </c>
      <c r="I287" s="1">
        <v>4.53234E-2</v>
      </c>
    </row>
    <row r="288" spans="1:9" x14ac:dyDescent="0.35">
      <c r="A288" t="s">
        <v>103</v>
      </c>
      <c r="B288" t="s">
        <v>41</v>
      </c>
      <c r="C288" t="s">
        <v>32</v>
      </c>
      <c r="D288">
        <v>1046</v>
      </c>
      <c r="E288">
        <v>8951</v>
      </c>
      <c r="F288">
        <v>5423</v>
      </c>
      <c r="G288">
        <v>10235</v>
      </c>
      <c r="H288" t="s">
        <v>42</v>
      </c>
      <c r="I288" s="1">
        <v>0.10219830000000001</v>
      </c>
    </row>
    <row r="289" spans="1:9" x14ac:dyDescent="0.35">
      <c r="A289" t="s">
        <v>104</v>
      </c>
      <c r="B289" t="s">
        <v>41</v>
      </c>
      <c r="C289" t="s">
        <v>703</v>
      </c>
      <c r="D289">
        <v>426</v>
      </c>
      <c r="E289">
        <v>4094</v>
      </c>
      <c r="F289">
        <v>457</v>
      </c>
      <c r="G289">
        <v>9531</v>
      </c>
      <c r="H289" t="s">
        <v>42</v>
      </c>
      <c r="I289" s="1">
        <v>4.4696300000000001E-2</v>
      </c>
    </row>
    <row r="290" spans="1:9" x14ac:dyDescent="0.35">
      <c r="A290" t="s">
        <v>104</v>
      </c>
      <c r="B290" t="s">
        <v>41</v>
      </c>
      <c r="C290" t="s">
        <v>32</v>
      </c>
      <c r="D290">
        <v>584</v>
      </c>
      <c r="E290">
        <v>4694</v>
      </c>
      <c r="F290">
        <v>2648</v>
      </c>
      <c r="G290">
        <v>5590</v>
      </c>
      <c r="H290" t="s">
        <v>42</v>
      </c>
      <c r="I290" s="1">
        <v>0.1044723</v>
      </c>
    </row>
    <row r="291" spans="1:9" x14ac:dyDescent="0.35">
      <c r="A291" t="s">
        <v>105</v>
      </c>
      <c r="B291" t="s">
        <v>41</v>
      </c>
      <c r="C291" t="s">
        <v>703</v>
      </c>
      <c r="D291">
        <v>751</v>
      </c>
      <c r="E291">
        <v>6261</v>
      </c>
      <c r="F291">
        <v>816</v>
      </c>
      <c r="G291">
        <v>11707</v>
      </c>
      <c r="H291" t="s">
        <v>42</v>
      </c>
      <c r="I291" s="1">
        <v>6.4149700000000004E-2</v>
      </c>
    </row>
    <row r="292" spans="1:9" x14ac:dyDescent="0.35">
      <c r="A292" t="s">
        <v>105</v>
      </c>
      <c r="B292" t="s">
        <v>41</v>
      </c>
      <c r="C292" t="s">
        <v>32</v>
      </c>
      <c r="D292">
        <v>699</v>
      </c>
      <c r="E292">
        <v>4909</v>
      </c>
      <c r="F292">
        <v>2974</v>
      </c>
      <c r="G292">
        <v>5817</v>
      </c>
      <c r="H292" t="s">
        <v>42</v>
      </c>
      <c r="I292" s="1">
        <v>0.12016499999999999</v>
      </c>
    </row>
    <row r="293" spans="1:9" x14ac:dyDescent="0.35">
      <c r="A293" t="s">
        <v>106</v>
      </c>
      <c r="B293" t="s">
        <v>41</v>
      </c>
      <c r="C293" t="s">
        <v>703</v>
      </c>
      <c r="D293">
        <v>287</v>
      </c>
      <c r="E293">
        <v>2357</v>
      </c>
      <c r="F293">
        <v>337</v>
      </c>
      <c r="G293">
        <v>4216</v>
      </c>
      <c r="H293" t="s">
        <v>42</v>
      </c>
      <c r="I293" s="1">
        <v>6.8073999999999996E-2</v>
      </c>
    </row>
    <row r="294" spans="1:9" x14ac:dyDescent="0.35">
      <c r="A294" t="s">
        <v>106</v>
      </c>
      <c r="B294" t="s">
        <v>41</v>
      </c>
      <c r="C294" t="s">
        <v>32</v>
      </c>
      <c r="D294">
        <v>334</v>
      </c>
      <c r="E294">
        <v>3039</v>
      </c>
      <c r="F294">
        <v>2022</v>
      </c>
      <c r="G294">
        <v>3507</v>
      </c>
      <c r="H294" t="s">
        <v>42</v>
      </c>
      <c r="I294" s="1">
        <v>9.5238100000000006E-2</v>
      </c>
    </row>
    <row r="295" spans="1:9" x14ac:dyDescent="0.35">
      <c r="A295" t="s">
        <v>107</v>
      </c>
      <c r="B295" t="s">
        <v>41</v>
      </c>
      <c r="C295" t="s">
        <v>703</v>
      </c>
      <c r="D295">
        <v>475</v>
      </c>
      <c r="E295">
        <v>3926</v>
      </c>
      <c r="F295">
        <v>501</v>
      </c>
      <c r="G295">
        <v>7709</v>
      </c>
      <c r="H295" t="s">
        <v>42</v>
      </c>
      <c r="I295" s="1">
        <v>6.1616299999999999E-2</v>
      </c>
    </row>
    <row r="296" spans="1:9" x14ac:dyDescent="0.35">
      <c r="A296" t="s">
        <v>107</v>
      </c>
      <c r="B296" t="s">
        <v>41</v>
      </c>
      <c r="C296" t="s">
        <v>32</v>
      </c>
      <c r="D296">
        <v>695</v>
      </c>
      <c r="E296">
        <v>5561</v>
      </c>
      <c r="F296">
        <v>3541</v>
      </c>
      <c r="G296">
        <v>6335</v>
      </c>
      <c r="H296" t="s">
        <v>42</v>
      </c>
      <c r="I296" s="1">
        <v>0.109708</v>
      </c>
    </row>
    <row r="297" spans="1:9" x14ac:dyDescent="0.35">
      <c r="A297" t="s">
        <v>108</v>
      </c>
      <c r="B297" t="s">
        <v>41</v>
      </c>
      <c r="C297" t="s">
        <v>703</v>
      </c>
      <c r="D297">
        <v>1695</v>
      </c>
      <c r="E297">
        <v>11314</v>
      </c>
      <c r="F297">
        <v>1804</v>
      </c>
      <c r="G297">
        <v>19969</v>
      </c>
      <c r="H297" t="s">
        <v>42</v>
      </c>
      <c r="I297" s="1">
        <v>8.4881600000000001E-2</v>
      </c>
    </row>
    <row r="298" spans="1:9" x14ac:dyDescent="0.35">
      <c r="A298" t="s">
        <v>108</v>
      </c>
      <c r="B298" t="s">
        <v>41</v>
      </c>
      <c r="C298" t="s">
        <v>32</v>
      </c>
      <c r="D298">
        <v>756</v>
      </c>
      <c r="E298">
        <v>6146</v>
      </c>
      <c r="F298">
        <v>3873</v>
      </c>
      <c r="G298">
        <v>7162</v>
      </c>
      <c r="H298" t="s">
        <v>42</v>
      </c>
      <c r="I298" s="1">
        <v>0.1055571</v>
      </c>
    </row>
    <row r="299" spans="1:9" x14ac:dyDescent="0.35">
      <c r="A299" t="s">
        <v>109</v>
      </c>
      <c r="B299" t="s">
        <v>41</v>
      </c>
      <c r="C299" t="s">
        <v>703</v>
      </c>
      <c r="D299">
        <v>1220</v>
      </c>
      <c r="E299">
        <v>8141</v>
      </c>
      <c r="F299">
        <v>1338</v>
      </c>
      <c r="G299">
        <v>10418</v>
      </c>
      <c r="H299" t="s">
        <v>42</v>
      </c>
      <c r="I299" s="1">
        <v>0.117105</v>
      </c>
    </row>
    <row r="300" spans="1:9" x14ac:dyDescent="0.35">
      <c r="A300" t="s">
        <v>109</v>
      </c>
      <c r="B300" t="s">
        <v>41</v>
      </c>
      <c r="C300" t="s">
        <v>32</v>
      </c>
      <c r="D300">
        <v>498</v>
      </c>
      <c r="E300">
        <v>5152</v>
      </c>
      <c r="F300">
        <v>3768</v>
      </c>
      <c r="G300">
        <v>5501</v>
      </c>
      <c r="H300" t="s">
        <v>42</v>
      </c>
      <c r="I300" s="1">
        <v>9.0528999999999998E-2</v>
      </c>
    </row>
    <row r="301" spans="1:9" x14ac:dyDescent="0.35">
      <c r="A301" t="s">
        <v>110</v>
      </c>
      <c r="B301" t="s">
        <v>41</v>
      </c>
      <c r="C301" t="s">
        <v>703</v>
      </c>
      <c r="D301">
        <v>2498</v>
      </c>
      <c r="E301">
        <v>16880</v>
      </c>
      <c r="F301">
        <v>2775</v>
      </c>
      <c r="G301">
        <v>26321</v>
      </c>
      <c r="H301" t="s">
        <v>42</v>
      </c>
      <c r="I301" s="1">
        <v>9.4905199999999995E-2</v>
      </c>
    </row>
    <row r="302" spans="1:9" x14ac:dyDescent="0.35">
      <c r="A302" t="s">
        <v>110</v>
      </c>
      <c r="B302" t="s">
        <v>41</v>
      </c>
      <c r="C302" t="s">
        <v>32</v>
      </c>
      <c r="D302">
        <v>1564</v>
      </c>
      <c r="E302">
        <v>13477</v>
      </c>
      <c r="F302">
        <v>9465</v>
      </c>
      <c r="G302">
        <v>14903</v>
      </c>
      <c r="H302" t="s">
        <v>42</v>
      </c>
      <c r="I302" s="1">
        <v>0.10494530000000001</v>
      </c>
    </row>
    <row r="303" spans="1:9" x14ac:dyDescent="0.35">
      <c r="A303" t="s">
        <v>111</v>
      </c>
      <c r="B303" t="s">
        <v>41</v>
      </c>
      <c r="C303" t="s">
        <v>703</v>
      </c>
      <c r="D303">
        <v>279</v>
      </c>
      <c r="E303">
        <v>2787</v>
      </c>
      <c r="F303">
        <v>307</v>
      </c>
      <c r="G303">
        <v>4830</v>
      </c>
      <c r="H303" t="s">
        <v>42</v>
      </c>
      <c r="I303" s="1">
        <v>5.7764000000000003E-2</v>
      </c>
    </row>
    <row r="304" spans="1:9" x14ac:dyDescent="0.35">
      <c r="A304" t="s">
        <v>111</v>
      </c>
      <c r="B304" t="s">
        <v>41</v>
      </c>
      <c r="C304" t="s">
        <v>32</v>
      </c>
      <c r="D304">
        <v>211</v>
      </c>
      <c r="E304">
        <v>1890</v>
      </c>
      <c r="F304">
        <v>1278</v>
      </c>
      <c r="G304">
        <v>2036</v>
      </c>
      <c r="H304" t="s">
        <v>42</v>
      </c>
      <c r="I304" s="1">
        <v>0.10363459999999999</v>
      </c>
    </row>
    <row r="305" spans="1:9" x14ac:dyDescent="0.35">
      <c r="A305" t="s">
        <v>112</v>
      </c>
      <c r="B305" t="s">
        <v>41</v>
      </c>
      <c r="C305" t="s">
        <v>703</v>
      </c>
      <c r="D305">
        <v>1240</v>
      </c>
      <c r="E305">
        <v>9174</v>
      </c>
      <c r="F305">
        <v>1331</v>
      </c>
      <c r="G305">
        <v>14089</v>
      </c>
      <c r="H305" t="s">
        <v>42</v>
      </c>
      <c r="I305" s="1">
        <v>8.8011900000000004E-2</v>
      </c>
    </row>
    <row r="306" spans="1:9" x14ac:dyDescent="0.35">
      <c r="A306" t="s">
        <v>112</v>
      </c>
      <c r="B306" t="s">
        <v>41</v>
      </c>
      <c r="C306" t="s">
        <v>32</v>
      </c>
      <c r="D306">
        <v>606</v>
      </c>
      <c r="E306">
        <v>5585</v>
      </c>
      <c r="F306">
        <v>3757</v>
      </c>
      <c r="G306">
        <v>6227</v>
      </c>
      <c r="H306" t="s">
        <v>42</v>
      </c>
      <c r="I306" s="1">
        <v>9.7318100000000005E-2</v>
      </c>
    </row>
    <row r="307" spans="1:9" x14ac:dyDescent="0.35">
      <c r="A307" t="s">
        <v>113</v>
      </c>
      <c r="B307" t="s">
        <v>41</v>
      </c>
      <c r="C307" t="s">
        <v>703</v>
      </c>
      <c r="D307">
        <v>346</v>
      </c>
      <c r="E307">
        <v>3931</v>
      </c>
      <c r="F307">
        <v>435</v>
      </c>
      <c r="G307">
        <v>7718</v>
      </c>
      <c r="H307" t="s">
        <v>42</v>
      </c>
      <c r="I307" s="1">
        <v>4.4830299999999997E-2</v>
      </c>
    </row>
    <row r="308" spans="1:9" x14ac:dyDescent="0.35">
      <c r="A308" t="s">
        <v>113</v>
      </c>
      <c r="B308" t="s">
        <v>41</v>
      </c>
      <c r="C308" t="s">
        <v>32</v>
      </c>
      <c r="D308">
        <v>543</v>
      </c>
      <c r="E308">
        <v>4376</v>
      </c>
      <c r="F308">
        <v>2485</v>
      </c>
      <c r="G308">
        <v>5050</v>
      </c>
      <c r="H308" t="s">
        <v>42</v>
      </c>
      <c r="I308" s="1">
        <v>0.1075248</v>
      </c>
    </row>
    <row r="309" spans="1:9" x14ac:dyDescent="0.35">
      <c r="A309" t="s">
        <v>114</v>
      </c>
      <c r="B309" t="s">
        <v>41</v>
      </c>
      <c r="C309" t="s">
        <v>703</v>
      </c>
      <c r="D309">
        <v>404</v>
      </c>
      <c r="E309">
        <v>3660</v>
      </c>
      <c r="F309">
        <v>422</v>
      </c>
      <c r="G309">
        <v>7571</v>
      </c>
      <c r="H309" t="s">
        <v>42</v>
      </c>
      <c r="I309" s="1">
        <v>5.3361499999999999E-2</v>
      </c>
    </row>
    <row r="310" spans="1:9" x14ac:dyDescent="0.35">
      <c r="A310" t="s">
        <v>114</v>
      </c>
      <c r="B310" t="s">
        <v>41</v>
      </c>
      <c r="C310" t="s">
        <v>32</v>
      </c>
      <c r="D310">
        <v>564</v>
      </c>
      <c r="E310">
        <v>4173</v>
      </c>
      <c r="F310">
        <v>2296</v>
      </c>
      <c r="G310">
        <v>4855</v>
      </c>
      <c r="H310" t="s">
        <v>42</v>
      </c>
      <c r="I310" s="1">
        <v>0.11616890000000001</v>
      </c>
    </row>
    <row r="311" spans="1:9" x14ac:dyDescent="0.35">
      <c r="A311" t="s">
        <v>115</v>
      </c>
      <c r="B311" t="s">
        <v>41</v>
      </c>
      <c r="C311" t="s">
        <v>703</v>
      </c>
      <c r="D311">
        <v>228</v>
      </c>
      <c r="E311">
        <v>2964</v>
      </c>
      <c r="F311">
        <v>239</v>
      </c>
      <c r="G311">
        <v>6948</v>
      </c>
      <c r="H311" t="s">
        <v>42</v>
      </c>
      <c r="I311" s="1">
        <v>3.2815200000000003E-2</v>
      </c>
    </row>
    <row r="312" spans="1:9" x14ac:dyDescent="0.35">
      <c r="A312" t="s">
        <v>115</v>
      </c>
      <c r="B312" t="s">
        <v>41</v>
      </c>
      <c r="C312" t="s">
        <v>32</v>
      </c>
      <c r="D312">
        <v>527</v>
      </c>
      <c r="E312">
        <v>4062</v>
      </c>
      <c r="F312">
        <v>1801</v>
      </c>
      <c r="G312">
        <v>5027</v>
      </c>
      <c r="H312" t="s">
        <v>42</v>
      </c>
      <c r="I312" s="1">
        <v>0.10483389999999999</v>
      </c>
    </row>
    <row r="313" spans="1:9" x14ac:dyDescent="0.35">
      <c r="A313" t="s">
        <v>116</v>
      </c>
      <c r="B313" t="s">
        <v>41</v>
      </c>
      <c r="C313" t="s">
        <v>703</v>
      </c>
      <c r="D313">
        <v>411</v>
      </c>
      <c r="E313">
        <v>5563</v>
      </c>
      <c r="F313">
        <v>472</v>
      </c>
      <c r="G313">
        <v>13924</v>
      </c>
      <c r="H313" t="s">
        <v>42</v>
      </c>
      <c r="I313" s="1">
        <v>2.9517399999999999E-2</v>
      </c>
    </row>
    <row r="314" spans="1:9" x14ac:dyDescent="0.35">
      <c r="A314" t="s">
        <v>116</v>
      </c>
      <c r="B314" t="s">
        <v>41</v>
      </c>
      <c r="C314" t="s">
        <v>32</v>
      </c>
      <c r="D314">
        <v>678</v>
      </c>
      <c r="E314">
        <v>6381</v>
      </c>
      <c r="F314">
        <v>2953</v>
      </c>
      <c r="G314">
        <v>7983</v>
      </c>
      <c r="H314" t="s">
        <v>42</v>
      </c>
      <c r="I314" s="1">
        <v>8.4930500000000006E-2</v>
      </c>
    </row>
    <row r="315" spans="1:9" x14ac:dyDescent="0.35">
      <c r="A315" t="s">
        <v>117</v>
      </c>
      <c r="B315" t="s">
        <v>41</v>
      </c>
      <c r="C315" t="s">
        <v>703</v>
      </c>
      <c r="D315">
        <v>11</v>
      </c>
      <c r="E315">
        <v>169</v>
      </c>
      <c r="F315">
        <v>13</v>
      </c>
      <c r="G315">
        <v>292</v>
      </c>
      <c r="H315" t="s">
        <v>42</v>
      </c>
      <c r="I315" s="1">
        <v>3.7671200000000002E-2</v>
      </c>
    </row>
    <row r="316" spans="1:9" x14ac:dyDescent="0.35">
      <c r="A316" t="s">
        <v>117</v>
      </c>
      <c r="B316" t="s">
        <v>41</v>
      </c>
      <c r="C316" t="s">
        <v>32</v>
      </c>
      <c r="D316">
        <v>16</v>
      </c>
      <c r="E316">
        <v>89</v>
      </c>
      <c r="F316">
        <v>42</v>
      </c>
      <c r="G316">
        <v>106</v>
      </c>
      <c r="H316" t="s">
        <v>42</v>
      </c>
      <c r="I316" s="1">
        <v>0.15094340000000001</v>
      </c>
    </row>
    <row r="317" spans="1:9" x14ac:dyDescent="0.35">
      <c r="A317" t="s">
        <v>118</v>
      </c>
      <c r="B317" t="s">
        <v>41</v>
      </c>
      <c r="C317" t="s">
        <v>703</v>
      </c>
      <c r="D317">
        <v>261</v>
      </c>
      <c r="E317">
        <v>3069</v>
      </c>
      <c r="F317">
        <v>252</v>
      </c>
      <c r="G317">
        <v>7506</v>
      </c>
      <c r="H317" t="s">
        <v>42</v>
      </c>
      <c r="I317" s="1">
        <v>3.4772200000000003E-2</v>
      </c>
    </row>
    <row r="318" spans="1:9" x14ac:dyDescent="0.35">
      <c r="A318" t="s">
        <v>118</v>
      </c>
      <c r="B318" t="s">
        <v>41</v>
      </c>
      <c r="C318" t="s">
        <v>32</v>
      </c>
      <c r="D318">
        <v>224</v>
      </c>
      <c r="E318">
        <v>1649</v>
      </c>
      <c r="F318">
        <v>852</v>
      </c>
      <c r="G318">
        <v>2150</v>
      </c>
      <c r="H318" t="s">
        <v>42</v>
      </c>
      <c r="I318" s="1">
        <v>0.104186</v>
      </c>
    </row>
    <row r="319" spans="1:9" x14ac:dyDescent="0.35">
      <c r="A319" t="s">
        <v>119</v>
      </c>
      <c r="B319" t="s">
        <v>41</v>
      </c>
      <c r="C319" t="s">
        <v>703</v>
      </c>
      <c r="D319">
        <v>889</v>
      </c>
      <c r="E319">
        <v>8244</v>
      </c>
      <c r="F319">
        <v>1032</v>
      </c>
      <c r="G319">
        <v>16322</v>
      </c>
      <c r="H319" t="s">
        <v>42</v>
      </c>
      <c r="I319" s="1">
        <v>5.4466399999999998E-2</v>
      </c>
    </row>
    <row r="320" spans="1:9" x14ac:dyDescent="0.35">
      <c r="A320" t="s">
        <v>119</v>
      </c>
      <c r="B320" t="s">
        <v>41</v>
      </c>
      <c r="C320" t="s">
        <v>32</v>
      </c>
      <c r="D320">
        <v>1117</v>
      </c>
      <c r="E320">
        <v>8806</v>
      </c>
      <c r="F320">
        <v>5561</v>
      </c>
      <c r="G320">
        <v>10293</v>
      </c>
      <c r="H320" t="s">
        <v>42</v>
      </c>
      <c r="I320" s="1">
        <v>0.1085204</v>
      </c>
    </row>
    <row r="321" spans="1:9" x14ac:dyDescent="0.35">
      <c r="A321" t="s">
        <v>120</v>
      </c>
      <c r="B321" t="s">
        <v>41</v>
      </c>
      <c r="C321" t="s">
        <v>703</v>
      </c>
      <c r="D321">
        <v>579</v>
      </c>
      <c r="E321">
        <v>5644</v>
      </c>
      <c r="F321">
        <v>649</v>
      </c>
      <c r="G321">
        <v>12477</v>
      </c>
      <c r="H321" t="s">
        <v>42</v>
      </c>
      <c r="I321" s="1">
        <v>4.6405399999999999E-2</v>
      </c>
    </row>
    <row r="322" spans="1:9" x14ac:dyDescent="0.35">
      <c r="A322" t="s">
        <v>120</v>
      </c>
      <c r="B322" t="s">
        <v>41</v>
      </c>
      <c r="C322" t="s">
        <v>32</v>
      </c>
      <c r="D322">
        <v>725</v>
      </c>
      <c r="E322">
        <v>5608</v>
      </c>
      <c r="F322">
        <v>3405</v>
      </c>
      <c r="G322">
        <v>6310</v>
      </c>
      <c r="H322" t="s">
        <v>42</v>
      </c>
      <c r="I322" s="1">
        <v>0.114897</v>
      </c>
    </row>
    <row r="323" spans="1:9" x14ac:dyDescent="0.35">
      <c r="A323" t="s">
        <v>121</v>
      </c>
      <c r="B323" t="s">
        <v>41</v>
      </c>
      <c r="C323" t="s">
        <v>703</v>
      </c>
      <c r="D323">
        <v>54</v>
      </c>
      <c r="E323">
        <v>487</v>
      </c>
      <c r="F323">
        <v>60</v>
      </c>
      <c r="G323">
        <v>1052</v>
      </c>
      <c r="H323" t="s">
        <v>42</v>
      </c>
      <c r="I323" s="1">
        <v>5.1330800000000003E-2</v>
      </c>
    </row>
    <row r="324" spans="1:9" x14ac:dyDescent="0.35">
      <c r="A324" t="s">
        <v>121</v>
      </c>
      <c r="B324" t="s">
        <v>41</v>
      </c>
      <c r="C324" t="s">
        <v>32</v>
      </c>
      <c r="D324">
        <v>57</v>
      </c>
      <c r="E324">
        <v>447</v>
      </c>
      <c r="F324">
        <v>277</v>
      </c>
      <c r="G324">
        <v>573</v>
      </c>
      <c r="H324" t="s">
        <v>42</v>
      </c>
      <c r="I324" s="1">
        <v>9.9476400000000006E-2</v>
      </c>
    </row>
    <row r="325" spans="1:9" x14ac:dyDescent="0.35">
      <c r="A325" t="s">
        <v>122</v>
      </c>
      <c r="B325" t="s">
        <v>41</v>
      </c>
      <c r="C325" t="s">
        <v>703</v>
      </c>
      <c r="D325">
        <v>579</v>
      </c>
      <c r="E325">
        <v>6187</v>
      </c>
      <c r="F325">
        <v>641</v>
      </c>
      <c r="G325">
        <v>15424</v>
      </c>
      <c r="H325" t="s">
        <v>42</v>
      </c>
      <c r="I325" s="1">
        <v>3.75389E-2</v>
      </c>
    </row>
    <row r="326" spans="1:9" x14ac:dyDescent="0.35">
      <c r="A326" t="s">
        <v>122</v>
      </c>
      <c r="B326" t="s">
        <v>41</v>
      </c>
      <c r="C326" t="s">
        <v>32</v>
      </c>
      <c r="D326">
        <v>889</v>
      </c>
      <c r="E326">
        <v>6729</v>
      </c>
      <c r="F326">
        <v>3688</v>
      </c>
      <c r="G326">
        <v>8503</v>
      </c>
      <c r="H326" t="s">
        <v>42</v>
      </c>
      <c r="I326" s="1">
        <v>0.1045513</v>
      </c>
    </row>
    <row r="327" spans="1:9" x14ac:dyDescent="0.35">
      <c r="A327" t="s">
        <v>123</v>
      </c>
      <c r="B327" t="s">
        <v>41</v>
      </c>
      <c r="C327" t="s">
        <v>703</v>
      </c>
      <c r="D327">
        <v>658</v>
      </c>
      <c r="E327">
        <v>6527</v>
      </c>
      <c r="F327">
        <v>723</v>
      </c>
      <c r="G327">
        <v>13302</v>
      </c>
      <c r="H327" t="s">
        <v>42</v>
      </c>
      <c r="I327" s="1">
        <v>4.9466200000000002E-2</v>
      </c>
    </row>
    <row r="328" spans="1:9" x14ac:dyDescent="0.35">
      <c r="A328" t="s">
        <v>123</v>
      </c>
      <c r="B328" t="s">
        <v>41</v>
      </c>
      <c r="C328" t="s">
        <v>32</v>
      </c>
      <c r="D328">
        <v>955</v>
      </c>
      <c r="E328">
        <v>9202</v>
      </c>
      <c r="F328">
        <v>5754</v>
      </c>
      <c r="G328">
        <v>10368</v>
      </c>
      <c r="H328" t="s">
        <v>42</v>
      </c>
      <c r="I328" s="1">
        <v>9.2110300000000006E-2</v>
      </c>
    </row>
    <row r="329" spans="1:9" x14ac:dyDescent="0.35">
      <c r="A329" t="s">
        <v>124</v>
      </c>
      <c r="B329" t="s">
        <v>41</v>
      </c>
      <c r="C329" t="s">
        <v>703</v>
      </c>
      <c r="D329">
        <v>1067</v>
      </c>
      <c r="E329">
        <v>8212</v>
      </c>
      <c r="F329">
        <v>1109</v>
      </c>
      <c r="G329">
        <v>16319</v>
      </c>
      <c r="H329" t="s">
        <v>42</v>
      </c>
      <c r="I329" s="1">
        <v>6.5383899999999995E-2</v>
      </c>
    </row>
    <row r="330" spans="1:9" x14ac:dyDescent="0.35">
      <c r="A330" t="s">
        <v>124</v>
      </c>
      <c r="B330" t="s">
        <v>41</v>
      </c>
      <c r="C330" t="s">
        <v>32</v>
      </c>
      <c r="D330">
        <v>924</v>
      </c>
      <c r="E330">
        <v>7242</v>
      </c>
      <c r="F330">
        <v>4448</v>
      </c>
      <c r="G330">
        <v>8345</v>
      </c>
      <c r="H330" t="s">
        <v>42</v>
      </c>
      <c r="I330" s="1">
        <v>0.110725</v>
      </c>
    </row>
    <row r="331" spans="1:9" x14ac:dyDescent="0.35">
      <c r="A331" t="s">
        <v>125</v>
      </c>
      <c r="B331" t="s">
        <v>41</v>
      </c>
      <c r="C331" t="s">
        <v>703</v>
      </c>
      <c r="D331">
        <v>1179</v>
      </c>
      <c r="E331">
        <v>11970</v>
      </c>
      <c r="F331">
        <v>1346</v>
      </c>
      <c r="G331">
        <v>24739</v>
      </c>
      <c r="H331" t="s">
        <v>42</v>
      </c>
      <c r="I331" s="1">
        <v>4.7657499999999998E-2</v>
      </c>
    </row>
    <row r="332" spans="1:9" x14ac:dyDescent="0.35">
      <c r="A332" t="s">
        <v>125</v>
      </c>
      <c r="B332" t="s">
        <v>41</v>
      </c>
      <c r="C332" t="s">
        <v>32</v>
      </c>
      <c r="D332">
        <v>1169</v>
      </c>
      <c r="E332">
        <v>11274</v>
      </c>
      <c r="F332">
        <v>6477</v>
      </c>
      <c r="G332">
        <v>12711</v>
      </c>
      <c r="H332" t="s">
        <v>42</v>
      </c>
      <c r="I332" s="1">
        <v>9.1967599999999997E-2</v>
      </c>
    </row>
    <row r="333" spans="1:9" x14ac:dyDescent="0.35">
      <c r="A333" t="s">
        <v>126</v>
      </c>
      <c r="B333" t="s">
        <v>41</v>
      </c>
      <c r="C333" t="s">
        <v>703</v>
      </c>
      <c r="D333">
        <v>424</v>
      </c>
      <c r="E333">
        <v>4190</v>
      </c>
      <c r="F333">
        <v>468</v>
      </c>
      <c r="G333">
        <v>7152</v>
      </c>
      <c r="H333" t="s">
        <v>42</v>
      </c>
      <c r="I333" s="1">
        <v>5.9284099999999999E-2</v>
      </c>
    </row>
    <row r="334" spans="1:9" x14ac:dyDescent="0.35">
      <c r="A334" t="s">
        <v>126</v>
      </c>
      <c r="B334" t="s">
        <v>41</v>
      </c>
      <c r="C334" t="s">
        <v>32</v>
      </c>
      <c r="D334">
        <v>363</v>
      </c>
      <c r="E334">
        <v>3938</v>
      </c>
      <c r="F334">
        <v>2555</v>
      </c>
      <c r="G334">
        <v>4473</v>
      </c>
      <c r="H334" t="s">
        <v>42</v>
      </c>
      <c r="I334" s="1">
        <v>8.1153600000000006E-2</v>
      </c>
    </row>
    <row r="335" spans="1:9" x14ac:dyDescent="0.35">
      <c r="A335" t="s">
        <v>127</v>
      </c>
      <c r="B335" t="s">
        <v>41</v>
      </c>
      <c r="C335" t="s">
        <v>703</v>
      </c>
      <c r="D335">
        <v>208</v>
      </c>
      <c r="E335">
        <v>2320</v>
      </c>
      <c r="F335">
        <v>220</v>
      </c>
      <c r="G335">
        <v>4111</v>
      </c>
      <c r="H335" t="s">
        <v>42</v>
      </c>
      <c r="I335" s="1">
        <v>5.0596000000000002E-2</v>
      </c>
    </row>
    <row r="336" spans="1:9" x14ac:dyDescent="0.35">
      <c r="A336" t="s">
        <v>127</v>
      </c>
      <c r="B336" t="s">
        <v>41</v>
      </c>
      <c r="C336" t="s">
        <v>32</v>
      </c>
      <c r="D336">
        <v>210</v>
      </c>
      <c r="E336">
        <v>2121</v>
      </c>
      <c r="F336">
        <v>1266</v>
      </c>
      <c r="G336">
        <v>2525</v>
      </c>
      <c r="H336" t="s">
        <v>42</v>
      </c>
      <c r="I336" s="1">
        <v>8.3168300000000001E-2</v>
      </c>
    </row>
    <row r="337" spans="1:9" x14ac:dyDescent="0.35">
      <c r="A337" t="s">
        <v>128</v>
      </c>
      <c r="B337" t="s">
        <v>41</v>
      </c>
      <c r="C337" t="s">
        <v>703</v>
      </c>
      <c r="D337">
        <v>541</v>
      </c>
      <c r="E337">
        <v>6053</v>
      </c>
      <c r="F337">
        <v>596</v>
      </c>
      <c r="G337">
        <v>14739</v>
      </c>
      <c r="H337" t="s">
        <v>42</v>
      </c>
      <c r="I337" s="1">
        <v>3.6705300000000003E-2</v>
      </c>
    </row>
    <row r="338" spans="1:9" x14ac:dyDescent="0.35">
      <c r="A338" t="s">
        <v>128</v>
      </c>
      <c r="B338" t="s">
        <v>41</v>
      </c>
      <c r="C338" t="s">
        <v>32</v>
      </c>
      <c r="D338">
        <v>1007</v>
      </c>
      <c r="E338">
        <v>8670</v>
      </c>
      <c r="F338">
        <v>4858</v>
      </c>
      <c r="G338">
        <v>10141</v>
      </c>
      <c r="H338" t="s">
        <v>42</v>
      </c>
      <c r="I338" s="1">
        <v>9.9299899999999997E-2</v>
      </c>
    </row>
    <row r="339" spans="1:9" x14ac:dyDescent="0.35">
      <c r="A339" t="s">
        <v>129</v>
      </c>
      <c r="B339" t="s">
        <v>41</v>
      </c>
      <c r="C339" t="s">
        <v>703</v>
      </c>
      <c r="D339">
        <v>296</v>
      </c>
      <c r="E339">
        <v>3710</v>
      </c>
      <c r="F339">
        <v>320</v>
      </c>
      <c r="G339">
        <v>8995</v>
      </c>
      <c r="H339" t="s">
        <v>42</v>
      </c>
      <c r="I339" s="1">
        <v>3.2907199999999998E-2</v>
      </c>
    </row>
    <row r="340" spans="1:9" x14ac:dyDescent="0.35">
      <c r="A340" t="s">
        <v>129</v>
      </c>
      <c r="B340" t="s">
        <v>41</v>
      </c>
      <c r="C340" t="s">
        <v>32</v>
      </c>
      <c r="D340">
        <v>385</v>
      </c>
      <c r="E340">
        <v>3221</v>
      </c>
      <c r="F340">
        <v>1661</v>
      </c>
      <c r="G340">
        <v>4192</v>
      </c>
      <c r="H340" t="s">
        <v>42</v>
      </c>
      <c r="I340" s="1">
        <v>9.1841599999999995E-2</v>
      </c>
    </row>
    <row r="341" spans="1:9" x14ac:dyDescent="0.35">
      <c r="A341" t="s">
        <v>130</v>
      </c>
      <c r="B341" t="s">
        <v>41</v>
      </c>
      <c r="C341" t="s">
        <v>703</v>
      </c>
      <c r="D341">
        <v>334</v>
      </c>
      <c r="E341">
        <v>4075</v>
      </c>
      <c r="F341">
        <v>348</v>
      </c>
      <c r="G341">
        <v>9135</v>
      </c>
      <c r="H341" t="s">
        <v>42</v>
      </c>
      <c r="I341" s="1">
        <v>3.6562699999999997E-2</v>
      </c>
    </row>
    <row r="342" spans="1:9" x14ac:dyDescent="0.35">
      <c r="A342" t="s">
        <v>130</v>
      </c>
      <c r="B342" t="s">
        <v>41</v>
      </c>
      <c r="C342" t="s">
        <v>32</v>
      </c>
      <c r="D342">
        <v>455</v>
      </c>
      <c r="E342">
        <v>3655</v>
      </c>
      <c r="F342">
        <v>1745</v>
      </c>
      <c r="G342">
        <v>4666</v>
      </c>
      <c r="H342" t="s">
        <v>42</v>
      </c>
      <c r="I342" s="1">
        <v>9.7513900000000001E-2</v>
      </c>
    </row>
    <row r="343" spans="1:9" x14ac:dyDescent="0.35">
      <c r="A343" t="s">
        <v>131</v>
      </c>
      <c r="B343" t="s">
        <v>41</v>
      </c>
      <c r="C343" t="s">
        <v>703</v>
      </c>
      <c r="D343">
        <v>210</v>
      </c>
      <c r="E343">
        <v>2582</v>
      </c>
      <c r="F343">
        <v>213</v>
      </c>
      <c r="G343">
        <v>5664</v>
      </c>
      <c r="H343" t="s">
        <v>132</v>
      </c>
      <c r="I343" s="1">
        <v>3.70763E-2</v>
      </c>
    </row>
    <row r="344" spans="1:9" x14ac:dyDescent="0.35">
      <c r="A344" t="s">
        <v>131</v>
      </c>
      <c r="B344" t="s">
        <v>41</v>
      </c>
      <c r="C344" t="s">
        <v>32</v>
      </c>
      <c r="D344">
        <v>342</v>
      </c>
      <c r="E344">
        <v>2325</v>
      </c>
      <c r="F344">
        <v>1176</v>
      </c>
      <c r="G344">
        <v>2791</v>
      </c>
      <c r="H344" t="s">
        <v>132</v>
      </c>
      <c r="I344" s="1">
        <v>0.1225367</v>
      </c>
    </row>
    <row r="345" spans="1:9" x14ac:dyDescent="0.35">
      <c r="A345" t="s">
        <v>133</v>
      </c>
      <c r="B345" t="s">
        <v>41</v>
      </c>
      <c r="C345" t="s">
        <v>703</v>
      </c>
      <c r="D345">
        <v>364</v>
      </c>
      <c r="E345">
        <v>4584</v>
      </c>
      <c r="F345">
        <v>423</v>
      </c>
      <c r="G345">
        <v>12352</v>
      </c>
      <c r="H345" t="s">
        <v>132</v>
      </c>
      <c r="I345" s="1">
        <v>2.9468899999999999E-2</v>
      </c>
    </row>
    <row r="346" spans="1:9" x14ac:dyDescent="0.35">
      <c r="A346" t="s">
        <v>133</v>
      </c>
      <c r="B346" t="s">
        <v>41</v>
      </c>
      <c r="C346" t="s">
        <v>32</v>
      </c>
      <c r="D346">
        <v>594</v>
      </c>
      <c r="E346">
        <v>4892</v>
      </c>
      <c r="F346">
        <v>2285</v>
      </c>
      <c r="G346">
        <v>6532</v>
      </c>
      <c r="H346" t="s">
        <v>132</v>
      </c>
      <c r="I346" s="1">
        <v>9.0936900000000001E-2</v>
      </c>
    </row>
    <row r="347" spans="1:9" x14ac:dyDescent="0.35">
      <c r="A347" t="s">
        <v>134</v>
      </c>
      <c r="B347" t="s">
        <v>41</v>
      </c>
      <c r="C347" t="s">
        <v>703</v>
      </c>
      <c r="D347">
        <v>1144</v>
      </c>
      <c r="E347">
        <v>11556</v>
      </c>
      <c r="F347">
        <v>1125</v>
      </c>
      <c r="G347">
        <v>27384</v>
      </c>
      <c r="H347" t="s">
        <v>132</v>
      </c>
      <c r="I347" s="1">
        <v>4.1776199999999999E-2</v>
      </c>
    </row>
    <row r="348" spans="1:9" x14ac:dyDescent="0.35">
      <c r="A348" t="s">
        <v>134</v>
      </c>
      <c r="B348" t="s">
        <v>41</v>
      </c>
      <c r="C348" t="s">
        <v>32</v>
      </c>
      <c r="D348">
        <v>1022</v>
      </c>
      <c r="E348">
        <v>8322</v>
      </c>
      <c r="F348">
        <v>4231</v>
      </c>
      <c r="G348">
        <v>11133</v>
      </c>
      <c r="H348" t="s">
        <v>132</v>
      </c>
      <c r="I348" s="1">
        <v>9.1799199999999997E-2</v>
      </c>
    </row>
    <row r="349" spans="1:9" x14ac:dyDescent="0.35">
      <c r="A349" t="s">
        <v>135</v>
      </c>
      <c r="B349" t="s">
        <v>41</v>
      </c>
      <c r="C349" t="s">
        <v>703</v>
      </c>
      <c r="D349">
        <v>44</v>
      </c>
      <c r="E349">
        <v>455</v>
      </c>
      <c r="F349">
        <v>42</v>
      </c>
      <c r="G349">
        <v>723</v>
      </c>
      <c r="H349" t="s">
        <v>132</v>
      </c>
      <c r="I349" s="1">
        <v>6.0857500000000002E-2</v>
      </c>
    </row>
    <row r="350" spans="1:9" x14ac:dyDescent="0.35">
      <c r="A350" t="s">
        <v>135</v>
      </c>
      <c r="B350" t="s">
        <v>41</v>
      </c>
      <c r="C350" t="s">
        <v>32</v>
      </c>
      <c r="D350">
        <v>48</v>
      </c>
      <c r="E350">
        <v>407</v>
      </c>
      <c r="F350">
        <v>196</v>
      </c>
      <c r="G350">
        <v>313</v>
      </c>
      <c r="H350" t="s">
        <v>132</v>
      </c>
      <c r="I350" s="1">
        <v>0.15335460000000001</v>
      </c>
    </row>
    <row r="351" spans="1:9" x14ac:dyDescent="0.35">
      <c r="A351" t="s">
        <v>137</v>
      </c>
      <c r="B351" t="s">
        <v>41</v>
      </c>
      <c r="C351" t="s">
        <v>703</v>
      </c>
      <c r="D351">
        <v>746</v>
      </c>
      <c r="E351">
        <v>8669</v>
      </c>
      <c r="F351">
        <v>923</v>
      </c>
      <c r="G351">
        <v>21111</v>
      </c>
      <c r="H351" t="s">
        <v>42</v>
      </c>
      <c r="I351" s="1">
        <v>3.5337E-2</v>
      </c>
    </row>
    <row r="352" spans="1:9" x14ac:dyDescent="0.35">
      <c r="A352" t="s">
        <v>137</v>
      </c>
      <c r="B352" t="s">
        <v>41</v>
      </c>
      <c r="C352" t="s">
        <v>32</v>
      </c>
      <c r="D352">
        <v>1283</v>
      </c>
      <c r="E352">
        <v>10290</v>
      </c>
      <c r="F352">
        <v>5487</v>
      </c>
      <c r="G352">
        <v>13442</v>
      </c>
      <c r="H352" t="s">
        <v>42</v>
      </c>
      <c r="I352" s="1">
        <v>9.5447100000000007E-2</v>
      </c>
    </row>
    <row r="353" spans="1:9" x14ac:dyDescent="0.35">
      <c r="A353" t="s">
        <v>138</v>
      </c>
      <c r="B353" t="s">
        <v>41</v>
      </c>
      <c r="C353" t="s">
        <v>703</v>
      </c>
      <c r="D353">
        <v>1059</v>
      </c>
      <c r="E353">
        <v>11372</v>
      </c>
      <c r="F353">
        <v>1188</v>
      </c>
      <c r="G353">
        <v>25064</v>
      </c>
      <c r="H353" t="s">
        <v>132</v>
      </c>
      <c r="I353" s="1">
        <v>4.2251799999999999E-2</v>
      </c>
    </row>
    <row r="354" spans="1:9" x14ac:dyDescent="0.35">
      <c r="A354" t="s">
        <v>138</v>
      </c>
      <c r="B354" t="s">
        <v>41</v>
      </c>
      <c r="C354" t="s">
        <v>32</v>
      </c>
      <c r="D354">
        <v>1146</v>
      </c>
      <c r="E354">
        <v>9840</v>
      </c>
      <c r="F354">
        <v>5475</v>
      </c>
      <c r="G354">
        <v>12664</v>
      </c>
      <c r="H354" t="s">
        <v>132</v>
      </c>
      <c r="I354" s="1">
        <v>9.0492699999999995E-2</v>
      </c>
    </row>
    <row r="355" spans="1:9" x14ac:dyDescent="0.35">
      <c r="A355" t="s">
        <v>139</v>
      </c>
      <c r="B355" t="s">
        <v>41</v>
      </c>
      <c r="C355" t="s">
        <v>703</v>
      </c>
      <c r="D355">
        <v>751</v>
      </c>
      <c r="E355">
        <v>8912</v>
      </c>
      <c r="F355">
        <v>794</v>
      </c>
      <c r="G355">
        <v>22925</v>
      </c>
      <c r="H355" t="s">
        <v>132</v>
      </c>
      <c r="I355" s="1">
        <v>3.2759000000000003E-2</v>
      </c>
    </row>
    <row r="356" spans="1:9" x14ac:dyDescent="0.35">
      <c r="A356" t="s">
        <v>139</v>
      </c>
      <c r="B356" t="s">
        <v>41</v>
      </c>
      <c r="C356" t="s">
        <v>32</v>
      </c>
      <c r="D356">
        <v>678</v>
      </c>
      <c r="E356">
        <v>6332</v>
      </c>
      <c r="F356">
        <v>3232</v>
      </c>
      <c r="G356">
        <v>8275</v>
      </c>
      <c r="H356" t="s">
        <v>132</v>
      </c>
      <c r="I356" s="1">
        <v>8.1933500000000006E-2</v>
      </c>
    </row>
    <row r="357" spans="1:9" x14ac:dyDescent="0.35">
      <c r="A357" t="s">
        <v>140</v>
      </c>
      <c r="B357" t="s">
        <v>41</v>
      </c>
      <c r="C357" t="s">
        <v>703</v>
      </c>
      <c r="D357">
        <v>68</v>
      </c>
      <c r="E357">
        <v>778</v>
      </c>
      <c r="F357">
        <v>64</v>
      </c>
      <c r="G357">
        <v>1919</v>
      </c>
      <c r="H357" t="s">
        <v>132</v>
      </c>
      <c r="I357" s="1">
        <v>3.5435099999999997E-2</v>
      </c>
    </row>
    <row r="358" spans="1:9" x14ac:dyDescent="0.35">
      <c r="A358" t="s">
        <v>140</v>
      </c>
      <c r="B358" t="s">
        <v>41</v>
      </c>
      <c r="C358" t="s">
        <v>32</v>
      </c>
      <c r="D358">
        <v>61</v>
      </c>
      <c r="E358">
        <v>670</v>
      </c>
      <c r="F358">
        <v>309</v>
      </c>
      <c r="G358">
        <v>624</v>
      </c>
      <c r="H358" t="s">
        <v>132</v>
      </c>
      <c r="I358" s="1">
        <v>9.7756399999999993E-2</v>
      </c>
    </row>
    <row r="359" spans="1:9" x14ac:dyDescent="0.35">
      <c r="A359" t="s">
        <v>141</v>
      </c>
      <c r="B359" t="s">
        <v>41</v>
      </c>
      <c r="C359" t="s">
        <v>703</v>
      </c>
      <c r="D359">
        <v>279</v>
      </c>
      <c r="E359">
        <v>2322</v>
      </c>
      <c r="F359">
        <v>290</v>
      </c>
      <c r="G359">
        <v>4733</v>
      </c>
      <c r="H359" t="s">
        <v>132</v>
      </c>
      <c r="I359" s="1">
        <v>5.8947800000000002E-2</v>
      </c>
    </row>
    <row r="360" spans="1:9" x14ac:dyDescent="0.35">
      <c r="A360" t="s">
        <v>141</v>
      </c>
      <c r="B360" t="s">
        <v>41</v>
      </c>
      <c r="C360" t="s">
        <v>32</v>
      </c>
      <c r="D360">
        <v>202</v>
      </c>
      <c r="E360">
        <v>1857</v>
      </c>
      <c r="F360">
        <v>989</v>
      </c>
      <c r="G360">
        <v>2354</v>
      </c>
      <c r="H360" t="s">
        <v>132</v>
      </c>
      <c r="I360" s="1">
        <v>8.5811399999999996E-2</v>
      </c>
    </row>
    <row r="361" spans="1:9" x14ac:dyDescent="0.35">
      <c r="A361" t="s">
        <v>142</v>
      </c>
      <c r="B361" t="s">
        <v>41</v>
      </c>
      <c r="C361" t="s">
        <v>703</v>
      </c>
      <c r="D361">
        <v>2066</v>
      </c>
      <c r="E361">
        <v>22818</v>
      </c>
      <c r="F361">
        <v>2111</v>
      </c>
      <c r="G361">
        <v>48043</v>
      </c>
      <c r="H361" t="s">
        <v>143</v>
      </c>
      <c r="I361" s="1">
        <v>4.3003100000000002E-2</v>
      </c>
    </row>
    <row r="362" spans="1:9" x14ac:dyDescent="0.35">
      <c r="A362" t="s">
        <v>142</v>
      </c>
      <c r="B362" t="s">
        <v>41</v>
      </c>
      <c r="C362" t="s">
        <v>32</v>
      </c>
      <c r="D362">
        <v>2295</v>
      </c>
      <c r="E362">
        <v>17568</v>
      </c>
      <c r="F362">
        <v>9689</v>
      </c>
      <c r="G362">
        <v>20257</v>
      </c>
      <c r="H362" t="s">
        <v>143</v>
      </c>
      <c r="I362" s="1">
        <v>0.1132942</v>
      </c>
    </row>
    <row r="363" spans="1:9" x14ac:dyDescent="0.35">
      <c r="A363" t="s">
        <v>144</v>
      </c>
      <c r="B363" t="s">
        <v>41</v>
      </c>
      <c r="C363" t="s">
        <v>703</v>
      </c>
      <c r="D363">
        <v>1428</v>
      </c>
      <c r="E363">
        <v>14150</v>
      </c>
      <c r="F363">
        <v>1541</v>
      </c>
      <c r="G363">
        <v>30754</v>
      </c>
      <c r="H363" t="s">
        <v>143</v>
      </c>
      <c r="I363" s="1">
        <v>4.6433000000000002E-2</v>
      </c>
    </row>
    <row r="364" spans="1:9" x14ac:dyDescent="0.35">
      <c r="A364" t="s">
        <v>144</v>
      </c>
      <c r="B364" t="s">
        <v>41</v>
      </c>
      <c r="C364" t="s">
        <v>32</v>
      </c>
      <c r="D364">
        <v>2166</v>
      </c>
      <c r="E364">
        <v>18574</v>
      </c>
      <c r="F364">
        <v>11050</v>
      </c>
      <c r="G364">
        <v>23203</v>
      </c>
      <c r="H364" t="s">
        <v>143</v>
      </c>
      <c r="I364" s="1">
        <v>9.3350000000000002E-2</v>
      </c>
    </row>
    <row r="365" spans="1:9" x14ac:dyDescent="0.35">
      <c r="A365" t="s">
        <v>145</v>
      </c>
      <c r="B365" t="s">
        <v>41</v>
      </c>
      <c r="C365" t="s">
        <v>703</v>
      </c>
      <c r="D365">
        <v>353</v>
      </c>
      <c r="E365">
        <v>3837</v>
      </c>
      <c r="F365">
        <v>402</v>
      </c>
      <c r="G365">
        <v>8420</v>
      </c>
      <c r="H365" t="s">
        <v>42</v>
      </c>
      <c r="I365" s="1">
        <v>4.1924000000000003E-2</v>
      </c>
    </row>
    <row r="366" spans="1:9" x14ac:dyDescent="0.35">
      <c r="A366" t="s">
        <v>145</v>
      </c>
      <c r="B366" t="s">
        <v>41</v>
      </c>
      <c r="C366" t="s">
        <v>32</v>
      </c>
      <c r="D366">
        <v>503</v>
      </c>
      <c r="E366">
        <v>4945</v>
      </c>
      <c r="F366">
        <v>2991</v>
      </c>
      <c r="G366">
        <v>5754</v>
      </c>
      <c r="H366" t="s">
        <v>42</v>
      </c>
      <c r="I366" s="1">
        <v>8.7417400000000006E-2</v>
      </c>
    </row>
    <row r="367" spans="1:9" x14ac:dyDescent="0.35">
      <c r="A367" t="s">
        <v>146</v>
      </c>
      <c r="B367" t="s">
        <v>41</v>
      </c>
      <c r="C367" t="s">
        <v>703</v>
      </c>
      <c r="D367">
        <v>354</v>
      </c>
      <c r="E367">
        <v>3363</v>
      </c>
      <c r="F367">
        <v>373</v>
      </c>
      <c r="G367">
        <v>7028</v>
      </c>
      <c r="H367" t="s">
        <v>42</v>
      </c>
      <c r="I367" s="1">
        <v>5.0369900000000002E-2</v>
      </c>
    </row>
    <row r="368" spans="1:9" x14ac:dyDescent="0.35">
      <c r="A368" t="s">
        <v>146</v>
      </c>
      <c r="B368" t="s">
        <v>41</v>
      </c>
      <c r="C368" t="s">
        <v>32</v>
      </c>
      <c r="D368">
        <v>498</v>
      </c>
      <c r="E368">
        <v>3704</v>
      </c>
      <c r="F368">
        <v>2386</v>
      </c>
      <c r="G368">
        <v>4348</v>
      </c>
      <c r="H368" t="s">
        <v>42</v>
      </c>
      <c r="I368" s="1">
        <v>0.1145354</v>
      </c>
    </row>
    <row r="369" spans="1:9" x14ac:dyDescent="0.35">
      <c r="A369" t="s">
        <v>147</v>
      </c>
      <c r="B369" t="s">
        <v>41</v>
      </c>
      <c r="C369" t="s">
        <v>703</v>
      </c>
      <c r="D369">
        <v>1304</v>
      </c>
      <c r="E369">
        <v>14370</v>
      </c>
      <c r="F369">
        <v>1340</v>
      </c>
      <c r="G369">
        <v>31654</v>
      </c>
      <c r="H369" t="s">
        <v>42</v>
      </c>
      <c r="I369" s="1">
        <v>4.11954E-2</v>
      </c>
    </row>
    <row r="370" spans="1:9" x14ac:dyDescent="0.35">
      <c r="A370" t="s">
        <v>147</v>
      </c>
      <c r="B370" t="s">
        <v>41</v>
      </c>
      <c r="C370" t="s">
        <v>32</v>
      </c>
      <c r="D370">
        <v>967</v>
      </c>
      <c r="E370">
        <v>7604</v>
      </c>
      <c r="F370">
        <v>4047</v>
      </c>
      <c r="G370">
        <v>9225</v>
      </c>
      <c r="H370" t="s">
        <v>42</v>
      </c>
      <c r="I370" s="1">
        <v>0.1048239</v>
      </c>
    </row>
    <row r="371" spans="1:9" x14ac:dyDescent="0.35">
      <c r="A371" t="s">
        <v>148</v>
      </c>
      <c r="B371" t="s">
        <v>41</v>
      </c>
      <c r="C371" t="s">
        <v>703</v>
      </c>
      <c r="D371">
        <v>843</v>
      </c>
      <c r="E371">
        <v>9140</v>
      </c>
      <c r="F371">
        <v>902</v>
      </c>
      <c r="G371">
        <v>17991</v>
      </c>
      <c r="H371" t="s">
        <v>42</v>
      </c>
      <c r="I371" s="1">
        <v>4.6856799999999997E-2</v>
      </c>
    </row>
    <row r="372" spans="1:9" x14ac:dyDescent="0.35">
      <c r="A372" t="s">
        <v>148</v>
      </c>
      <c r="B372" t="s">
        <v>41</v>
      </c>
      <c r="C372" t="s">
        <v>32</v>
      </c>
      <c r="D372">
        <v>510</v>
      </c>
      <c r="E372">
        <v>4492</v>
      </c>
      <c r="F372">
        <v>2297</v>
      </c>
      <c r="G372">
        <v>5586</v>
      </c>
      <c r="H372" t="s">
        <v>42</v>
      </c>
      <c r="I372" s="1">
        <v>9.1299699999999998E-2</v>
      </c>
    </row>
    <row r="373" spans="1:9" x14ac:dyDescent="0.35">
      <c r="A373" t="s">
        <v>149</v>
      </c>
      <c r="B373" t="s">
        <v>41</v>
      </c>
      <c r="C373" t="s">
        <v>703</v>
      </c>
      <c r="D373">
        <v>1103</v>
      </c>
      <c r="E373">
        <v>11107</v>
      </c>
      <c r="F373">
        <v>1104</v>
      </c>
      <c r="G373">
        <v>24459</v>
      </c>
      <c r="H373" t="s">
        <v>42</v>
      </c>
      <c r="I373" s="1">
        <v>4.5095900000000001E-2</v>
      </c>
    </row>
    <row r="374" spans="1:9" x14ac:dyDescent="0.35">
      <c r="A374" t="s">
        <v>149</v>
      </c>
      <c r="B374" t="s">
        <v>41</v>
      </c>
      <c r="C374" t="s">
        <v>32</v>
      </c>
      <c r="D374">
        <v>1225</v>
      </c>
      <c r="E374">
        <v>10167</v>
      </c>
      <c r="F374">
        <v>5547</v>
      </c>
      <c r="G374">
        <v>12090</v>
      </c>
      <c r="H374" t="s">
        <v>42</v>
      </c>
      <c r="I374" s="1">
        <v>0.10132339999999999</v>
      </c>
    </row>
    <row r="375" spans="1:9" x14ac:dyDescent="0.35">
      <c r="A375" t="s">
        <v>150</v>
      </c>
      <c r="B375" t="s">
        <v>41</v>
      </c>
      <c r="C375" t="s">
        <v>703</v>
      </c>
      <c r="D375">
        <v>711</v>
      </c>
      <c r="E375">
        <v>7671</v>
      </c>
      <c r="F375">
        <v>729</v>
      </c>
      <c r="G375">
        <v>19700</v>
      </c>
      <c r="H375" t="s">
        <v>42</v>
      </c>
      <c r="I375" s="1">
        <v>3.6091400000000003E-2</v>
      </c>
    </row>
    <row r="376" spans="1:9" x14ac:dyDescent="0.35">
      <c r="A376" t="s">
        <v>150</v>
      </c>
      <c r="B376" t="s">
        <v>41</v>
      </c>
      <c r="C376" t="s">
        <v>32</v>
      </c>
      <c r="D376">
        <v>742</v>
      </c>
      <c r="E376">
        <v>6280</v>
      </c>
      <c r="F376">
        <v>3050</v>
      </c>
      <c r="G376">
        <v>7649</v>
      </c>
      <c r="H376" t="s">
        <v>42</v>
      </c>
      <c r="I376" s="1">
        <v>9.7006099999999998E-2</v>
      </c>
    </row>
    <row r="377" spans="1:9" x14ac:dyDescent="0.35">
      <c r="A377" t="s">
        <v>151</v>
      </c>
      <c r="B377" t="s">
        <v>41</v>
      </c>
      <c r="C377" t="s">
        <v>703</v>
      </c>
      <c r="D377">
        <v>1058</v>
      </c>
      <c r="E377">
        <v>10409</v>
      </c>
      <c r="F377">
        <v>1033</v>
      </c>
      <c r="G377">
        <v>26382</v>
      </c>
      <c r="H377" t="s">
        <v>42</v>
      </c>
      <c r="I377" s="1">
        <v>4.0103100000000003E-2</v>
      </c>
    </row>
    <row r="378" spans="1:9" x14ac:dyDescent="0.35">
      <c r="A378" t="s">
        <v>151</v>
      </c>
      <c r="B378" t="s">
        <v>41</v>
      </c>
      <c r="C378" t="s">
        <v>32</v>
      </c>
      <c r="D378">
        <v>1047</v>
      </c>
      <c r="E378">
        <v>7857</v>
      </c>
      <c r="F378">
        <v>3787</v>
      </c>
      <c r="G378">
        <v>10387</v>
      </c>
      <c r="H378" t="s">
        <v>42</v>
      </c>
      <c r="I378" s="1">
        <v>0.1007991</v>
      </c>
    </row>
    <row r="379" spans="1:9" x14ac:dyDescent="0.35">
      <c r="A379" t="s">
        <v>152</v>
      </c>
      <c r="B379" t="s">
        <v>41</v>
      </c>
      <c r="C379" t="s">
        <v>703</v>
      </c>
      <c r="D379">
        <v>1215</v>
      </c>
      <c r="E379">
        <v>12936</v>
      </c>
      <c r="F379">
        <v>1164</v>
      </c>
      <c r="G379">
        <v>27529</v>
      </c>
      <c r="H379" t="s">
        <v>42</v>
      </c>
      <c r="I379" s="1">
        <v>4.4135300000000002E-2</v>
      </c>
    </row>
    <row r="380" spans="1:9" x14ac:dyDescent="0.35">
      <c r="A380" t="s">
        <v>152</v>
      </c>
      <c r="B380" t="s">
        <v>41</v>
      </c>
      <c r="C380" t="s">
        <v>32</v>
      </c>
      <c r="D380">
        <v>734</v>
      </c>
      <c r="E380">
        <v>6202</v>
      </c>
      <c r="F380">
        <v>3148</v>
      </c>
      <c r="G380">
        <v>7997</v>
      </c>
      <c r="H380" t="s">
        <v>42</v>
      </c>
      <c r="I380" s="1">
        <v>9.1784400000000002E-2</v>
      </c>
    </row>
    <row r="381" spans="1:9" x14ac:dyDescent="0.35">
      <c r="A381" t="s">
        <v>154</v>
      </c>
      <c r="B381" t="s">
        <v>41</v>
      </c>
      <c r="C381" t="s">
        <v>703</v>
      </c>
      <c r="D381">
        <v>712</v>
      </c>
      <c r="E381">
        <v>8416</v>
      </c>
      <c r="F381">
        <v>723</v>
      </c>
      <c r="G381">
        <v>13963</v>
      </c>
      <c r="H381" t="s">
        <v>42</v>
      </c>
      <c r="I381" s="1">
        <v>5.09919E-2</v>
      </c>
    </row>
    <row r="382" spans="1:9" x14ac:dyDescent="0.35">
      <c r="A382" t="s">
        <v>154</v>
      </c>
      <c r="B382" t="s">
        <v>41</v>
      </c>
      <c r="C382" t="s">
        <v>32</v>
      </c>
      <c r="D382">
        <v>329</v>
      </c>
      <c r="E382">
        <v>2807</v>
      </c>
      <c r="F382">
        <v>1605</v>
      </c>
      <c r="G382">
        <v>3259</v>
      </c>
      <c r="H382" t="s">
        <v>42</v>
      </c>
      <c r="I382" s="1">
        <v>0.1009512</v>
      </c>
    </row>
    <row r="383" spans="1:9" x14ac:dyDescent="0.35">
      <c r="A383" t="s">
        <v>155</v>
      </c>
      <c r="B383" t="s">
        <v>41</v>
      </c>
      <c r="C383" t="s">
        <v>703</v>
      </c>
      <c r="D383">
        <v>1628</v>
      </c>
      <c r="E383">
        <v>14772</v>
      </c>
      <c r="F383">
        <v>1658</v>
      </c>
      <c r="G383">
        <v>28662</v>
      </c>
      <c r="H383" t="s">
        <v>42</v>
      </c>
      <c r="I383" s="1">
        <v>5.67999E-2</v>
      </c>
    </row>
    <row r="384" spans="1:9" x14ac:dyDescent="0.35">
      <c r="A384" t="s">
        <v>155</v>
      </c>
      <c r="B384" t="s">
        <v>41</v>
      </c>
      <c r="C384" t="s">
        <v>32</v>
      </c>
      <c r="D384">
        <v>1282</v>
      </c>
      <c r="E384">
        <v>11076</v>
      </c>
      <c r="F384">
        <v>6197</v>
      </c>
      <c r="G384">
        <v>13104</v>
      </c>
      <c r="H384" t="s">
        <v>42</v>
      </c>
      <c r="I384" s="1">
        <v>9.7832699999999995E-2</v>
      </c>
    </row>
    <row r="385" spans="1:9" x14ac:dyDescent="0.35">
      <c r="A385" t="s">
        <v>161</v>
      </c>
      <c r="B385" t="s">
        <v>41</v>
      </c>
      <c r="C385" t="s">
        <v>703</v>
      </c>
      <c r="D385">
        <v>645</v>
      </c>
      <c r="E385">
        <v>5615</v>
      </c>
      <c r="F385">
        <v>681</v>
      </c>
      <c r="G385">
        <v>10755</v>
      </c>
      <c r="H385" t="s">
        <v>42</v>
      </c>
      <c r="I385" s="1">
        <v>5.99721E-2</v>
      </c>
    </row>
    <row r="386" spans="1:9" x14ac:dyDescent="0.35">
      <c r="A386" t="s">
        <v>161</v>
      </c>
      <c r="B386" t="s">
        <v>41</v>
      </c>
      <c r="C386" t="s">
        <v>32</v>
      </c>
      <c r="D386">
        <v>488</v>
      </c>
      <c r="E386">
        <v>3994</v>
      </c>
      <c r="F386">
        <v>2254</v>
      </c>
      <c r="G386">
        <v>4786</v>
      </c>
      <c r="H386" t="s">
        <v>42</v>
      </c>
      <c r="I386" s="1">
        <v>0.1019641</v>
      </c>
    </row>
    <row r="387" spans="1:9" x14ac:dyDescent="0.35">
      <c r="A387" t="s">
        <v>163</v>
      </c>
      <c r="B387" t="s">
        <v>41</v>
      </c>
      <c r="C387" t="s">
        <v>703</v>
      </c>
      <c r="D387">
        <v>60</v>
      </c>
      <c r="E387">
        <v>623</v>
      </c>
      <c r="F387">
        <v>61</v>
      </c>
      <c r="G387">
        <v>1225</v>
      </c>
      <c r="H387" t="s">
        <v>42</v>
      </c>
      <c r="I387" s="1">
        <v>4.8979599999999998E-2</v>
      </c>
    </row>
    <row r="388" spans="1:9" x14ac:dyDescent="0.35">
      <c r="A388" t="s">
        <v>163</v>
      </c>
      <c r="B388" t="s">
        <v>41</v>
      </c>
      <c r="C388" t="s">
        <v>32</v>
      </c>
      <c r="D388">
        <v>60</v>
      </c>
      <c r="E388">
        <v>460</v>
      </c>
      <c r="F388">
        <v>242</v>
      </c>
      <c r="G388">
        <v>703</v>
      </c>
      <c r="H388" t="s">
        <v>42</v>
      </c>
      <c r="I388" s="1">
        <v>8.5348499999999994E-2</v>
      </c>
    </row>
    <row r="389" spans="1:9" x14ac:dyDescent="0.35">
      <c r="A389" t="s">
        <v>165</v>
      </c>
      <c r="B389" t="s">
        <v>41</v>
      </c>
      <c r="C389" t="s">
        <v>703</v>
      </c>
      <c r="D389">
        <v>241</v>
      </c>
      <c r="E389">
        <v>3521</v>
      </c>
      <c r="F389">
        <v>295</v>
      </c>
      <c r="G389">
        <v>9505</v>
      </c>
      <c r="H389" t="s">
        <v>143</v>
      </c>
      <c r="I389" s="1">
        <v>2.5355099999999998E-2</v>
      </c>
    </row>
    <row r="390" spans="1:9" x14ac:dyDescent="0.35">
      <c r="A390" t="s">
        <v>165</v>
      </c>
      <c r="B390" t="s">
        <v>41</v>
      </c>
      <c r="C390" t="s">
        <v>32</v>
      </c>
      <c r="D390">
        <v>526</v>
      </c>
      <c r="E390">
        <v>4420</v>
      </c>
      <c r="F390">
        <v>2256</v>
      </c>
      <c r="G390">
        <v>5893</v>
      </c>
      <c r="H390" t="s">
        <v>143</v>
      </c>
      <c r="I390" s="1">
        <v>8.9258400000000002E-2</v>
      </c>
    </row>
    <row r="391" spans="1:9" x14ac:dyDescent="0.35">
      <c r="A391" t="s">
        <v>166</v>
      </c>
      <c r="B391" t="s">
        <v>41</v>
      </c>
      <c r="C391" t="s">
        <v>703</v>
      </c>
      <c r="D391">
        <v>393</v>
      </c>
      <c r="E391">
        <v>4432</v>
      </c>
      <c r="F391">
        <v>393</v>
      </c>
      <c r="G391">
        <v>11017</v>
      </c>
      <c r="H391" t="s">
        <v>143</v>
      </c>
      <c r="I391" s="1">
        <v>3.5672099999999998E-2</v>
      </c>
    </row>
    <row r="392" spans="1:9" x14ac:dyDescent="0.35">
      <c r="A392" t="s">
        <v>166</v>
      </c>
      <c r="B392" t="s">
        <v>41</v>
      </c>
      <c r="C392" t="s">
        <v>32</v>
      </c>
      <c r="D392">
        <v>476</v>
      </c>
      <c r="E392">
        <v>4370</v>
      </c>
      <c r="F392">
        <v>1986</v>
      </c>
      <c r="G392">
        <v>5381</v>
      </c>
      <c r="H392" t="s">
        <v>143</v>
      </c>
      <c r="I392" s="1">
        <v>8.8459399999999994E-2</v>
      </c>
    </row>
    <row r="393" spans="1:9" x14ac:dyDescent="0.35">
      <c r="A393" t="s">
        <v>167</v>
      </c>
      <c r="B393" t="s">
        <v>41</v>
      </c>
      <c r="C393" t="s">
        <v>703</v>
      </c>
      <c r="D393">
        <v>552</v>
      </c>
      <c r="E393">
        <v>7047</v>
      </c>
      <c r="F393">
        <v>528</v>
      </c>
      <c r="G393">
        <v>16959</v>
      </c>
      <c r="H393" t="s">
        <v>143</v>
      </c>
      <c r="I393" s="1">
        <v>3.2549099999999997E-2</v>
      </c>
    </row>
    <row r="394" spans="1:9" x14ac:dyDescent="0.35">
      <c r="A394" t="s">
        <v>167</v>
      </c>
      <c r="B394" t="s">
        <v>41</v>
      </c>
      <c r="C394" t="s">
        <v>32</v>
      </c>
      <c r="D394">
        <v>766</v>
      </c>
      <c r="E394">
        <v>6557</v>
      </c>
      <c r="F394">
        <v>3055</v>
      </c>
      <c r="G394">
        <v>8804</v>
      </c>
      <c r="H394" t="s">
        <v>143</v>
      </c>
      <c r="I394" s="1">
        <v>8.7005899999999997E-2</v>
      </c>
    </row>
    <row r="395" spans="1:9" x14ac:dyDescent="0.35">
      <c r="A395" t="s">
        <v>168</v>
      </c>
      <c r="B395" t="s">
        <v>41</v>
      </c>
      <c r="C395" t="s">
        <v>703</v>
      </c>
      <c r="D395">
        <v>736</v>
      </c>
      <c r="E395">
        <v>8449</v>
      </c>
      <c r="F395">
        <v>716</v>
      </c>
      <c r="G395">
        <v>17564</v>
      </c>
      <c r="H395" t="s">
        <v>143</v>
      </c>
      <c r="I395" s="1">
        <v>4.1903900000000001E-2</v>
      </c>
    </row>
    <row r="396" spans="1:9" x14ac:dyDescent="0.35">
      <c r="A396" t="s">
        <v>168</v>
      </c>
      <c r="B396" t="s">
        <v>41</v>
      </c>
      <c r="C396" t="s">
        <v>32</v>
      </c>
      <c r="D396">
        <v>651</v>
      </c>
      <c r="E396">
        <v>5667</v>
      </c>
      <c r="F396">
        <v>2772</v>
      </c>
      <c r="G396">
        <v>7246</v>
      </c>
      <c r="H396" t="s">
        <v>143</v>
      </c>
      <c r="I396" s="1">
        <v>8.9842699999999998E-2</v>
      </c>
    </row>
    <row r="397" spans="1:9" x14ac:dyDescent="0.35">
      <c r="A397" t="s">
        <v>169</v>
      </c>
      <c r="B397" t="s">
        <v>41</v>
      </c>
      <c r="C397" t="s">
        <v>703</v>
      </c>
      <c r="D397">
        <v>348</v>
      </c>
      <c r="E397">
        <v>3790</v>
      </c>
      <c r="F397">
        <v>362</v>
      </c>
      <c r="G397">
        <v>7776</v>
      </c>
      <c r="H397" t="s">
        <v>143</v>
      </c>
      <c r="I397" s="1">
        <v>4.4753099999999997E-2</v>
      </c>
    </row>
    <row r="398" spans="1:9" x14ac:dyDescent="0.35">
      <c r="A398" t="s">
        <v>169</v>
      </c>
      <c r="B398" t="s">
        <v>41</v>
      </c>
      <c r="C398" t="s">
        <v>32</v>
      </c>
      <c r="D398">
        <v>540</v>
      </c>
      <c r="E398">
        <v>4240</v>
      </c>
      <c r="F398">
        <v>2284</v>
      </c>
      <c r="G398">
        <v>5212</v>
      </c>
      <c r="H398" t="s">
        <v>143</v>
      </c>
      <c r="I398" s="1">
        <v>0.10360709999999999</v>
      </c>
    </row>
    <row r="399" spans="1:9" x14ac:dyDescent="0.35">
      <c r="A399" t="s">
        <v>170</v>
      </c>
      <c r="B399" t="s">
        <v>41</v>
      </c>
      <c r="C399" t="s">
        <v>703</v>
      </c>
      <c r="D399">
        <v>765</v>
      </c>
      <c r="E399">
        <v>8047</v>
      </c>
      <c r="F399">
        <v>798</v>
      </c>
      <c r="G399">
        <v>18074</v>
      </c>
      <c r="H399" t="s">
        <v>143</v>
      </c>
      <c r="I399" s="1">
        <v>4.2326000000000003E-2</v>
      </c>
    </row>
    <row r="400" spans="1:9" x14ac:dyDescent="0.35">
      <c r="A400" t="s">
        <v>170</v>
      </c>
      <c r="B400" t="s">
        <v>41</v>
      </c>
      <c r="C400" t="s">
        <v>32</v>
      </c>
      <c r="D400">
        <v>1032</v>
      </c>
      <c r="E400">
        <v>7923</v>
      </c>
      <c r="F400">
        <v>4224</v>
      </c>
      <c r="G400">
        <v>10212</v>
      </c>
      <c r="H400" t="s">
        <v>143</v>
      </c>
      <c r="I400" s="1">
        <v>0.1010576</v>
      </c>
    </row>
    <row r="401" spans="1:9" x14ac:dyDescent="0.35">
      <c r="A401" t="s">
        <v>171</v>
      </c>
      <c r="B401" t="s">
        <v>41</v>
      </c>
      <c r="C401" t="s">
        <v>703</v>
      </c>
      <c r="D401">
        <v>768</v>
      </c>
      <c r="E401">
        <v>7581</v>
      </c>
      <c r="F401">
        <v>820</v>
      </c>
      <c r="G401">
        <v>15106</v>
      </c>
      <c r="H401" t="s">
        <v>143</v>
      </c>
      <c r="I401" s="1">
        <v>5.0840700000000003E-2</v>
      </c>
    </row>
    <row r="402" spans="1:9" x14ac:dyDescent="0.35">
      <c r="A402" t="s">
        <v>171</v>
      </c>
      <c r="B402" t="s">
        <v>41</v>
      </c>
      <c r="C402" t="s">
        <v>32</v>
      </c>
      <c r="D402">
        <v>1180</v>
      </c>
      <c r="E402">
        <v>9318</v>
      </c>
      <c r="F402">
        <v>5340</v>
      </c>
      <c r="G402">
        <v>11082</v>
      </c>
      <c r="H402" t="s">
        <v>143</v>
      </c>
      <c r="I402" s="1">
        <v>0.106479</v>
      </c>
    </row>
    <row r="403" spans="1:9" x14ac:dyDescent="0.35">
      <c r="A403" t="s">
        <v>172</v>
      </c>
      <c r="B403" t="s">
        <v>41</v>
      </c>
      <c r="C403" t="s">
        <v>703</v>
      </c>
      <c r="D403">
        <v>315</v>
      </c>
      <c r="E403">
        <v>3713</v>
      </c>
      <c r="F403">
        <v>338</v>
      </c>
      <c r="G403">
        <v>8998</v>
      </c>
      <c r="H403" t="s">
        <v>143</v>
      </c>
      <c r="I403" s="1">
        <v>3.5007799999999999E-2</v>
      </c>
    </row>
    <row r="404" spans="1:9" x14ac:dyDescent="0.35">
      <c r="A404" t="s">
        <v>172</v>
      </c>
      <c r="B404" t="s">
        <v>41</v>
      </c>
      <c r="C404" t="s">
        <v>32</v>
      </c>
      <c r="D404">
        <v>403</v>
      </c>
      <c r="E404">
        <v>3046</v>
      </c>
      <c r="F404">
        <v>1566</v>
      </c>
      <c r="G404">
        <v>3855</v>
      </c>
      <c r="H404" t="s">
        <v>143</v>
      </c>
      <c r="I404" s="1">
        <v>0.1045396</v>
      </c>
    </row>
    <row r="405" spans="1:9" x14ac:dyDescent="0.35">
      <c r="A405" t="s">
        <v>173</v>
      </c>
      <c r="B405" t="s">
        <v>41</v>
      </c>
      <c r="C405" t="s">
        <v>703</v>
      </c>
      <c r="D405">
        <v>754</v>
      </c>
      <c r="E405">
        <v>6926</v>
      </c>
      <c r="F405">
        <v>758</v>
      </c>
      <c r="G405">
        <v>16118</v>
      </c>
      <c r="H405" t="s">
        <v>143</v>
      </c>
      <c r="I405" s="1">
        <v>4.6780000000000002E-2</v>
      </c>
    </row>
    <row r="406" spans="1:9" x14ac:dyDescent="0.35">
      <c r="A406" t="s">
        <v>173</v>
      </c>
      <c r="B406" t="s">
        <v>41</v>
      </c>
      <c r="C406" t="s">
        <v>32</v>
      </c>
      <c r="D406">
        <v>655</v>
      </c>
      <c r="E406">
        <v>4974</v>
      </c>
      <c r="F406">
        <v>2752</v>
      </c>
      <c r="G406">
        <v>5867</v>
      </c>
      <c r="H406" t="s">
        <v>143</v>
      </c>
      <c r="I406" s="1">
        <v>0.1116414</v>
      </c>
    </row>
    <row r="407" spans="1:9" x14ac:dyDescent="0.35">
      <c r="A407" t="s">
        <v>174</v>
      </c>
      <c r="B407" t="s">
        <v>41</v>
      </c>
      <c r="C407" t="s">
        <v>703</v>
      </c>
      <c r="D407">
        <v>481</v>
      </c>
      <c r="E407">
        <v>5437</v>
      </c>
      <c r="F407">
        <v>500</v>
      </c>
      <c r="G407">
        <v>11317</v>
      </c>
      <c r="H407" t="s">
        <v>143</v>
      </c>
      <c r="I407" s="1">
        <v>4.2502400000000003E-2</v>
      </c>
    </row>
    <row r="408" spans="1:9" x14ac:dyDescent="0.35">
      <c r="A408" t="s">
        <v>174</v>
      </c>
      <c r="B408" t="s">
        <v>41</v>
      </c>
      <c r="C408" t="s">
        <v>32</v>
      </c>
      <c r="D408">
        <v>456</v>
      </c>
      <c r="E408">
        <v>4000</v>
      </c>
      <c r="F408">
        <v>2137</v>
      </c>
      <c r="G408">
        <v>4989</v>
      </c>
      <c r="H408" t="s">
        <v>143</v>
      </c>
      <c r="I408" s="1">
        <v>9.1401099999999999E-2</v>
      </c>
    </row>
    <row r="409" spans="1:9" x14ac:dyDescent="0.35">
      <c r="A409" t="s">
        <v>175</v>
      </c>
      <c r="B409" t="s">
        <v>41</v>
      </c>
      <c r="C409" t="s">
        <v>703</v>
      </c>
      <c r="D409">
        <v>323</v>
      </c>
      <c r="E409">
        <v>3402</v>
      </c>
      <c r="F409">
        <v>321</v>
      </c>
      <c r="G409">
        <v>6505</v>
      </c>
      <c r="H409" t="s">
        <v>143</v>
      </c>
      <c r="I409" s="1">
        <v>4.96541E-2</v>
      </c>
    </row>
    <row r="410" spans="1:9" x14ac:dyDescent="0.35">
      <c r="A410" t="s">
        <v>175</v>
      </c>
      <c r="B410" t="s">
        <v>41</v>
      </c>
      <c r="C410" t="s">
        <v>32</v>
      </c>
      <c r="D410">
        <v>334</v>
      </c>
      <c r="E410">
        <v>2850</v>
      </c>
      <c r="F410">
        <v>1676</v>
      </c>
      <c r="G410">
        <v>3379</v>
      </c>
      <c r="H410" t="s">
        <v>143</v>
      </c>
      <c r="I410" s="1">
        <v>9.8845799999999998E-2</v>
      </c>
    </row>
    <row r="411" spans="1:9" x14ac:dyDescent="0.35">
      <c r="A411" t="s">
        <v>176</v>
      </c>
      <c r="B411" t="s">
        <v>41</v>
      </c>
      <c r="C411" t="s">
        <v>703</v>
      </c>
      <c r="D411">
        <v>447</v>
      </c>
      <c r="E411">
        <v>5354</v>
      </c>
      <c r="F411">
        <v>441</v>
      </c>
      <c r="G411">
        <v>12361</v>
      </c>
      <c r="H411" t="s">
        <v>143</v>
      </c>
      <c r="I411" s="1">
        <v>3.6162100000000003E-2</v>
      </c>
    </row>
    <row r="412" spans="1:9" x14ac:dyDescent="0.35">
      <c r="A412" t="s">
        <v>176</v>
      </c>
      <c r="B412" t="s">
        <v>41</v>
      </c>
      <c r="C412" t="s">
        <v>32</v>
      </c>
      <c r="D412">
        <v>386</v>
      </c>
      <c r="E412">
        <v>3517</v>
      </c>
      <c r="F412">
        <v>1680</v>
      </c>
      <c r="G412">
        <v>4519</v>
      </c>
      <c r="H412" t="s">
        <v>143</v>
      </c>
      <c r="I412" s="1">
        <v>8.5417099999999996E-2</v>
      </c>
    </row>
    <row r="413" spans="1:9" x14ac:dyDescent="0.35">
      <c r="A413" t="s">
        <v>177</v>
      </c>
      <c r="B413" t="s">
        <v>41</v>
      </c>
      <c r="C413" t="s">
        <v>703</v>
      </c>
      <c r="D413">
        <v>85</v>
      </c>
      <c r="E413">
        <v>599</v>
      </c>
      <c r="F413">
        <v>88</v>
      </c>
      <c r="G413">
        <v>1184</v>
      </c>
      <c r="H413" t="s">
        <v>143</v>
      </c>
      <c r="I413" s="1">
        <v>7.1790499999999993E-2</v>
      </c>
    </row>
    <row r="414" spans="1:9" x14ac:dyDescent="0.35">
      <c r="A414" t="s">
        <v>177</v>
      </c>
      <c r="B414" t="s">
        <v>41</v>
      </c>
      <c r="C414" t="s">
        <v>32</v>
      </c>
      <c r="D414">
        <v>50</v>
      </c>
      <c r="E414">
        <v>400</v>
      </c>
      <c r="F414">
        <v>236</v>
      </c>
      <c r="G414">
        <v>485</v>
      </c>
      <c r="H414" t="s">
        <v>143</v>
      </c>
      <c r="I414" s="1">
        <v>0.1030928</v>
      </c>
    </row>
    <row r="415" spans="1:9" x14ac:dyDescent="0.35">
      <c r="A415" t="s">
        <v>178</v>
      </c>
      <c r="B415" t="s">
        <v>41</v>
      </c>
      <c r="C415" t="s">
        <v>703</v>
      </c>
      <c r="D415">
        <v>439</v>
      </c>
      <c r="E415">
        <v>5109</v>
      </c>
      <c r="F415">
        <v>439</v>
      </c>
      <c r="G415">
        <v>14604</v>
      </c>
      <c r="H415" t="s">
        <v>143</v>
      </c>
      <c r="I415" s="1">
        <v>3.0060300000000002E-2</v>
      </c>
    </row>
    <row r="416" spans="1:9" x14ac:dyDescent="0.35">
      <c r="A416" t="s">
        <v>178</v>
      </c>
      <c r="B416" t="s">
        <v>41</v>
      </c>
      <c r="C416" t="s">
        <v>32</v>
      </c>
      <c r="D416">
        <v>636</v>
      </c>
      <c r="E416">
        <v>5391</v>
      </c>
      <c r="F416">
        <v>2501</v>
      </c>
      <c r="G416">
        <v>7040</v>
      </c>
      <c r="H416" t="s">
        <v>143</v>
      </c>
      <c r="I416" s="1">
        <v>9.0340900000000002E-2</v>
      </c>
    </row>
    <row r="417" spans="1:9" x14ac:dyDescent="0.35">
      <c r="A417" t="s">
        <v>179</v>
      </c>
      <c r="B417" t="s">
        <v>41</v>
      </c>
      <c r="C417" t="s">
        <v>703</v>
      </c>
      <c r="D417">
        <v>720</v>
      </c>
      <c r="E417">
        <v>8159</v>
      </c>
      <c r="F417">
        <v>753</v>
      </c>
      <c r="G417">
        <v>18182</v>
      </c>
      <c r="H417" t="s">
        <v>143</v>
      </c>
      <c r="I417" s="1">
        <v>3.9599599999999999E-2</v>
      </c>
    </row>
    <row r="418" spans="1:9" x14ac:dyDescent="0.35">
      <c r="A418" t="s">
        <v>179</v>
      </c>
      <c r="B418" t="s">
        <v>41</v>
      </c>
      <c r="C418" t="s">
        <v>32</v>
      </c>
      <c r="D418">
        <v>1023</v>
      </c>
      <c r="E418">
        <v>8580</v>
      </c>
      <c r="F418">
        <v>4579</v>
      </c>
      <c r="G418">
        <v>10539</v>
      </c>
      <c r="H418" t="s">
        <v>143</v>
      </c>
      <c r="I418" s="1">
        <v>9.7068000000000002E-2</v>
      </c>
    </row>
    <row r="419" spans="1:9" x14ac:dyDescent="0.35">
      <c r="A419" t="s">
        <v>180</v>
      </c>
      <c r="B419" t="s">
        <v>41</v>
      </c>
      <c r="C419" t="s">
        <v>703</v>
      </c>
      <c r="D419">
        <v>313</v>
      </c>
      <c r="E419">
        <v>3778</v>
      </c>
      <c r="F419">
        <v>334</v>
      </c>
      <c r="G419">
        <v>9923</v>
      </c>
      <c r="H419" t="s">
        <v>143</v>
      </c>
      <c r="I419" s="1">
        <v>3.1542899999999999E-2</v>
      </c>
    </row>
    <row r="420" spans="1:9" x14ac:dyDescent="0.35">
      <c r="A420" t="s">
        <v>180</v>
      </c>
      <c r="B420" t="s">
        <v>41</v>
      </c>
      <c r="C420" t="s">
        <v>32</v>
      </c>
      <c r="D420">
        <v>531</v>
      </c>
      <c r="E420">
        <v>5239</v>
      </c>
      <c r="F420">
        <v>2609</v>
      </c>
      <c r="G420">
        <v>6509</v>
      </c>
      <c r="H420" t="s">
        <v>143</v>
      </c>
      <c r="I420" s="1">
        <v>8.1579299999999993E-2</v>
      </c>
    </row>
    <row r="421" spans="1:9" x14ac:dyDescent="0.35">
      <c r="A421" t="s">
        <v>181</v>
      </c>
      <c r="B421" t="s">
        <v>41</v>
      </c>
      <c r="C421" t="s">
        <v>703</v>
      </c>
      <c r="D421">
        <v>840</v>
      </c>
      <c r="E421">
        <v>7920</v>
      </c>
      <c r="F421">
        <v>851</v>
      </c>
      <c r="G421">
        <v>15926</v>
      </c>
      <c r="H421" t="s">
        <v>143</v>
      </c>
      <c r="I421" s="1">
        <v>5.2743900000000003E-2</v>
      </c>
    </row>
    <row r="422" spans="1:9" x14ac:dyDescent="0.35">
      <c r="A422" t="s">
        <v>181</v>
      </c>
      <c r="B422" t="s">
        <v>41</v>
      </c>
      <c r="C422" t="s">
        <v>32</v>
      </c>
      <c r="D422">
        <v>919</v>
      </c>
      <c r="E422">
        <v>6709</v>
      </c>
      <c r="F422">
        <v>3873</v>
      </c>
      <c r="G422">
        <v>8179</v>
      </c>
      <c r="H422" t="s">
        <v>143</v>
      </c>
      <c r="I422" s="1">
        <v>0.1123609</v>
      </c>
    </row>
    <row r="423" spans="1:9" x14ac:dyDescent="0.35">
      <c r="A423" t="s">
        <v>186</v>
      </c>
      <c r="B423" t="s">
        <v>41</v>
      </c>
      <c r="C423" t="s">
        <v>703</v>
      </c>
      <c r="D423">
        <v>1343</v>
      </c>
      <c r="E423">
        <v>12461</v>
      </c>
      <c r="F423">
        <v>1513</v>
      </c>
      <c r="G423">
        <v>26841</v>
      </c>
      <c r="H423" t="s">
        <v>42</v>
      </c>
      <c r="I423" s="1">
        <v>5.0035400000000001E-2</v>
      </c>
    </row>
    <row r="424" spans="1:9" x14ac:dyDescent="0.35">
      <c r="A424" t="s">
        <v>186</v>
      </c>
      <c r="B424" t="s">
        <v>41</v>
      </c>
      <c r="C424" t="s">
        <v>32</v>
      </c>
      <c r="D424">
        <v>1586</v>
      </c>
      <c r="E424">
        <v>13409</v>
      </c>
      <c r="F424">
        <v>8033</v>
      </c>
      <c r="G424">
        <v>15720</v>
      </c>
      <c r="H424" t="s">
        <v>42</v>
      </c>
      <c r="I424" s="1">
        <v>0.1008906</v>
      </c>
    </row>
    <row r="425" spans="1:9" x14ac:dyDescent="0.35">
      <c r="A425" t="s">
        <v>187</v>
      </c>
      <c r="B425" t="s">
        <v>41</v>
      </c>
      <c r="C425" t="s">
        <v>703</v>
      </c>
      <c r="D425">
        <v>1795</v>
      </c>
      <c r="E425">
        <v>16049</v>
      </c>
      <c r="F425">
        <v>1764</v>
      </c>
      <c r="G425">
        <v>29995</v>
      </c>
      <c r="H425" t="s">
        <v>132</v>
      </c>
      <c r="I425" s="1">
        <v>5.9843300000000002E-2</v>
      </c>
    </row>
    <row r="426" spans="1:9" x14ac:dyDescent="0.35">
      <c r="A426" t="s">
        <v>187</v>
      </c>
      <c r="B426" t="s">
        <v>41</v>
      </c>
      <c r="C426" t="s">
        <v>32</v>
      </c>
      <c r="D426">
        <v>801</v>
      </c>
      <c r="E426">
        <v>6207</v>
      </c>
      <c r="F426">
        <v>2918</v>
      </c>
      <c r="G426">
        <v>8351</v>
      </c>
      <c r="H426" t="s">
        <v>132</v>
      </c>
      <c r="I426" s="1">
        <v>9.5916699999999994E-2</v>
      </c>
    </row>
    <row r="427" spans="1:9" x14ac:dyDescent="0.35">
      <c r="A427" t="s">
        <v>188</v>
      </c>
      <c r="B427" t="s">
        <v>41</v>
      </c>
      <c r="C427" t="s">
        <v>703</v>
      </c>
      <c r="D427">
        <v>1490</v>
      </c>
      <c r="E427">
        <v>13393</v>
      </c>
      <c r="F427">
        <v>1572</v>
      </c>
      <c r="G427">
        <v>25428</v>
      </c>
      <c r="H427" t="s">
        <v>132</v>
      </c>
      <c r="I427" s="1">
        <v>5.8596799999999997E-2</v>
      </c>
    </row>
    <row r="428" spans="1:9" x14ac:dyDescent="0.35">
      <c r="A428" t="s">
        <v>188</v>
      </c>
      <c r="B428" t="s">
        <v>41</v>
      </c>
      <c r="C428" t="s">
        <v>32</v>
      </c>
      <c r="D428">
        <v>1224</v>
      </c>
      <c r="E428">
        <v>10438</v>
      </c>
      <c r="F428">
        <v>5937</v>
      </c>
      <c r="G428">
        <v>11383</v>
      </c>
      <c r="H428" t="s">
        <v>132</v>
      </c>
      <c r="I428" s="1">
        <v>0.10752879999999999</v>
      </c>
    </row>
    <row r="429" spans="1:9" x14ac:dyDescent="0.35">
      <c r="A429" t="s">
        <v>189</v>
      </c>
      <c r="B429" t="s">
        <v>41</v>
      </c>
      <c r="C429" t="s">
        <v>703</v>
      </c>
      <c r="D429">
        <v>898</v>
      </c>
      <c r="E429">
        <v>11078</v>
      </c>
      <c r="F429">
        <v>803</v>
      </c>
      <c r="G429">
        <v>26973</v>
      </c>
      <c r="H429" t="s">
        <v>132</v>
      </c>
      <c r="I429" s="1">
        <v>3.3292599999999999E-2</v>
      </c>
    </row>
    <row r="430" spans="1:9" x14ac:dyDescent="0.35">
      <c r="A430" t="s">
        <v>189</v>
      </c>
      <c r="B430" t="s">
        <v>41</v>
      </c>
      <c r="C430" t="s">
        <v>32</v>
      </c>
      <c r="D430">
        <v>595</v>
      </c>
      <c r="E430">
        <v>5593</v>
      </c>
      <c r="F430">
        <v>2328</v>
      </c>
      <c r="G430">
        <v>7895</v>
      </c>
      <c r="H430" t="s">
        <v>132</v>
      </c>
      <c r="I430" s="1">
        <v>7.5364200000000006E-2</v>
      </c>
    </row>
    <row r="431" spans="1:9" x14ac:dyDescent="0.35">
      <c r="A431" t="s">
        <v>190</v>
      </c>
      <c r="B431" t="s">
        <v>41</v>
      </c>
      <c r="C431" t="s">
        <v>703</v>
      </c>
      <c r="D431">
        <v>1620</v>
      </c>
      <c r="E431">
        <v>15674</v>
      </c>
      <c r="F431">
        <v>1612</v>
      </c>
      <c r="G431">
        <v>28805</v>
      </c>
      <c r="H431" t="s">
        <v>132</v>
      </c>
      <c r="I431" s="1">
        <v>5.6240199999999997E-2</v>
      </c>
    </row>
    <row r="432" spans="1:9" x14ac:dyDescent="0.35">
      <c r="A432" t="s">
        <v>190</v>
      </c>
      <c r="B432" t="s">
        <v>41</v>
      </c>
      <c r="C432" t="s">
        <v>32</v>
      </c>
      <c r="D432">
        <v>1078</v>
      </c>
      <c r="E432">
        <v>9867</v>
      </c>
      <c r="F432">
        <v>5246</v>
      </c>
      <c r="G432">
        <v>12462</v>
      </c>
      <c r="H432" t="s">
        <v>132</v>
      </c>
      <c r="I432" s="1">
        <v>8.6502999999999997E-2</v>
      </c>
    </row>
    <row r="433" spans="1:9" x14ac:dyDescent="0.35">
      <c r="A433" t="s">
        <v>192</v>
      </c>
      <c r="B433" t="s">
        <v>41</v>
      </c>
      <c r="C433" t="s">
        <v>703</v>
      </c>
      <c r="D433">
        <v>2910</v>
      </c>
      <c r="E433">
        <v>24140</v>
      </c>
      <c r="F433">
        <v>2779</v>
      </c>
      <c r="G433">
        <v>43892</v>
      </c>
      <c r="H433" t="s">
        <v>132</v>
      </c>
      <c r="I433" s="1">
        <v>6.62991E-2</v>
      </c>
    </row>
    <row r="434" spans="1:9" x14ac:dyDescent="0.35">
      <c r="A434" t="s">
        <v>192</v>
      </c>
      <c r="B434" t="s">
        <v>41</v>
      </c>
      <c r="C434" t="s">
        <v>32</v>
      </c>
      <c r="D434">
        <v>2125</v>
      </c>
      <c r="E434">
        <v>16864</v>
      </c>
      <c r="F434">
        <v>8458</v>
      </c>
      <c r="G434">
        <v>20689</v>
      </c>
      <c r="H434" t="s">
        <v>132</v>
      </c>
      <c r="I434" s="1">
        <v>0.1027116</v>
      </c>
    </row>
    <row r="435" spans="1:9" x14ac:dyDescent="0.35">
      <c r="A435" t="s">
        <v>193</v>
      </c>
      <c r="B435" t="s">
        <v>41</v>
      </c>
      <c r="C435" t="s">
        <v>703</v>
      </c>
      <c r="D435">
        <v>2180</v>
      </c>
      <c r="E435">
        <v>19418</v>
      </c>
      <c r="F435">
        <v>1992</v>
      </c>
      <c r="G435">
        <v>35062</v>
      </c>
      <c r="H435" t="s">
        <v>132</v>
      </c>
      <c r="I435" s="1">
        <v>6.2175599999999998E-2</v>
      </c>
    </row>
    <row r="436" spans="1:9" x14ac:dyDescent="0.35">
      <c r="A436" t="s">
        <v>193</v>
      </c>
      <c r="B436" t="s">
        <v>41</v>
      </c>
      <c r="C436" t="s">
        <v>32</v>
      </c>
      <c r="D436">
        <v>930</v>
      </c>
      <c r="E436">
        <v>7141</v>
      </c>
      <c r="F436">
        <v>2956</v>
      </c>
      <c r="G436">
        <v>10102</v>
      </c>
      <c r="H436" t="s">
        <v>132</v>
      </c>
      <c r="I436" s="1">
        <v>9.2061000000000004E-2</v>
      </c>
    </row>
    <row r="437" spans="1:9" x14ac:dyDescent="0.35">
      <c r="A437" t="s">
        <v>194</v>
      </c>
      <c r="B437" t="s">
        <v>41</v>
      </c>
      <c r="C437" t="s">
        <v>703</v>
      </c>
      <c r="D437">
        <v>2497</v>
      </c>
      <c r="E437">
        <v>21353</v>
      </c>
      <c r="F437">
        <v>2480</v>
      </c>
      <c r="G437">
        <v>38094</v>
      </c>
      <c r="H437" t="s">
        <v>132</v>
      </c>
      <c r="I437" s="1">
        <v>6.5548400000000007E-2</v>
      </c>
    </row>
    <row r="438" spans="1:9" x14ac:dyDescent="0.35">
      <c r="A438" t="s">
        <v>194</v>
      </c>
      <c r="B438" t="s">
        <v>41</v>
      </c>
      <c r="C438" t="s">
        <v>32</v>
      </c>
      <c r="D438">
        <v>1355</v>
      </c>
      <c r="E438">
        <v>11555</v>
      </c>
      <c r="F438">
        <v>6510</v>
      </c>
      <c r="G438">
        <v>14360</v>
      </c>
      <c r="H438" t="s">
        <v>132</v>
      </c>
      <c r="I438" s="1">
        <v>9.4359299999999993E-2</v>
      </c>
    </row>
    <row r="439" spans="1:9" x14ac:dyDescent="0.35">
      <c r="A439" t="s">
        <v>199</v>
      </c>
      <c r="B439" t="s">
        <v>41</v>
      </c>
      <c r="C439" t="s">
        <v>703</v>
      </c>
      <c r="D439">
        <v>1423</v>
      </c>
      <c r="E439">
        <v>14320</v>
      </c>
      <c r="F439">
        <v>1460</v>
      </c>
      <c r="G439">
        <v>29655</v>
      </c>
      <c r="H439" t="s">
        <v>132</v>
      </c>
      <c r="I439" s="1">
        <v>4.7985199999999999E-2</v>
      </c>
    </row>
    <row r="440" spans="1:9" x14ac:dyDescent="0.35">
      <c r="A440" t="s">
        <v>199</v>
      </c>
      <c r="B440" t="s">
        <v>41</v>
      </c>
      <c r="C440" t="s">
        <v>32</v>
      </c>
      <c r="D440">
        <v>950</v>
      </c>
      <c r="E440">
        <v>8698</v>
      </c>
      <c r="F440">
        <v>4993</v>
      </c>
      <c r="G440">
        <v>10135</v>
      </c>
      <c r="H440" t="s">
        <v>132</v>
      </c>
      <c r="I440" s="1">
        <v>9.3734600000000001E-2</v>
      </c>
    </row>
    <row r="441" spans="1:9" x14ac:dyDescent="0.35">
      <c r="A441" t="s">
        <v>200</v>
      </c>
      <c r="B441" t="s">
        <v>41</v>
      </c>
      <c r="C441" t="s">
        <v>703</v>
      </c>
      <c r="D441">
        <v>2942</v>
      </c>
      <c r="E441">
        <v>28254</v>
      </c>
      <c r="F441">
        <v>3012</v>
      </c>
      <c r="G441">
        <v>63622</v>
      </c>
      <c r="H441" t="s">
        <v>132</v>
      </c>
      <c r="I441" s="1">
        <v>4.6241900000000002E-2</v>
      </c>
    </row>
    <row r="442" spans="1:9" x14ac:dyDescent="0.35">
      <c r="A442" t="s">
        <v>200</v>
      </c>
      <c r="B442" t="s">
        <v>41</v>
      </c>
      <c r="C442" t="s">
        <v>32</v>
      </c>
      <c r="D442">
        <v>2052</v>
      </c>
      <c r="E442">
        <v>17547</v>
      </c>
      <c r="F442">
        <v>9977</v>
      </c>
      <c r="G442">
        <v>21238</v>
      </c>
      <c r="H442" t="s">
        <v>132</v>
      </c>
      <c r="I442" s="1">
        <v>9.6619300000000005E-2</v>
      </c>
    </row>
    <row r="443" spans="1:9" x14ac:dyDescent="0.35">
      <c r="A443" t="s">
        <v>201</v>
      </c>
      <c r="B443" t="s">
        <v>41</v>
      </c>
      <c r="C443" t="s">
        <v>703</v>
      </c>
      <c r="D443">
        <v>767</v>
      </c>
      <c r="E443">
        <v>8159</v>
      </c>
      <c r="F443">
        <v>794</v>
      </c>
      <c r="G443">
        <v>19161</v>
      </c>
      <c r="H443" t="s">
        <v>132</v>
      </c>
      <c r="I443" s="1">
        <v>4.0029200000000001E-2</v>
      </c>
    </row>
    <row r="444" spans="1:9" x14ac:dyDescent="0.35">
      <c r="A444" t="s">
        <v>201</v>
      </c>
      <c r="B444" t="s">
        <v>41</v>
      </c>
      <c r="C444" t="s">
        <v>32</v>
      </c>
      <c r="D444">
        <v>679</v>
      </c>
      <c r="E444">
        <v>5016</v>
      </c>
      <c r="F444">
        <v>2315</v>
      </c>
      <c r="G444">
        <v>6734</v>
      </c>
      <c r="H444" t="s">
        <v>132</v>
      </c>
      <c r="I444" s="1">
        <v>0.10083159999999999</v>
      </c>
    </row>
    <row r="445" spans="1:9" x14ac:dyDescent="0.35">
      <c r="A445" t="s">
        <v>202</v>
      </c>
      <c r="B445" t="s">
        <v>41</v>
      </c>
      <c r="C445" t="s">
        <v>703</v>
      </c>
      <c r="D445">
        <v>558</v>
      </c>
      <c r="E445">
        <v>4606</v>
      </c>
      <c r="F445">
        <v>683</v>
      </c>
      <c r="G445">
        <v>9995</v>
      </c>
      <c r="H445" t="s">
        <v>132</v>
      </c>
      <c r="I445" s="1">
        <v>5.58279E-2</v>
      </c>
    </row>
    <row r="446" spans="1:9" x14ac:dyDescent="0.35">
      <c r="A446" t="s">
        <v>202</v>
      </c>
      <c r="B446" t="s">
        <v>41</v>
      </c>
      <c r="C446" t="s">
        <v>32</v>
      </c>
      <c r="D446">
        <v>606</v>
      </c>
      <c r="E446">
        <v>5873</v>
      </c>
      <c r="F446">
        <v>3612</v>
      </c>
      <c r="G446">
        <v>6736</v>
      </c>
      <c r="H446" t="s">
        <v>132</v>
      </c>
      <c r="I446" s="1">
        <v>8.99644E-2</v>
      </c>
    </row>
    <row r="447" spans="1:9" x14ac:dyDescent="0.35">
      <c r="A447" t="s">
        <v>203</v>
      </c>
      <c r="B447" t="s">
        <v>41</v>
      </c>
      <c r="C447" t="s">
        <v>703</v>
      </c>
      <c r="D447">
        <v>1770</v>
      </c>
      <c r="E447">
        <v>14008</v>
      </c>
      <c r="F447">
        <v>1731</v>
      </c>
      <c r="G447">
        <v>23291</v>
      </c>
      <c r="H447" t="s">
        <v>132</v>
      </c>
      <c r="I447" s="1">
        <v>7.5994999999999993E-2</v>
      </c>
    </row>
    <row r="448" spans="1:9" x14ac:dyDescent="0.35">
      <c r="A448" t="s">
        <v>203</v>
      </c>
      <c r="B448" t="s">
        <v>41</v>
      </c>
      <c r="C448" t="s">
        <v>32</v>
      </c>
      <c r="D448">
        <v>850</v>
      </c>
      <c r="E448">
        <v>6610</v>
      </c>
      <c r="F448">
        <v>3137</v>
      </c>
      <c r="G448">
        <v>8307</v>
      </c>
      <c r="H448" t="s">
        <v>132</v>
      </c>
      <c r="I448" s="1">
        <v>0.10232330000000001</v>
      </c>
    </row>
    <row r="449" spans="1:9" x14ac:dyDescent="0.35">
      <c r="A449" t="s">
        <v>205</v>
      </c>
      <c r="B449" t="s">
        <v>41</v>
      </c>
      <c r="C449" t="s">
        <v>703</v>
      </c>
      <c r="D449">
        <v>13</v>
      </c>
      <c r="E449">
        <v>209</v>
      </c>
      <c r="F449">
        <v>10</v>
      </c>
      <c r="G449">
        <v>41</v>
      </c>
      <c r="H449" t="s">
        <v>132</v>
      </c>
      <c r="I449" s="1">
        <v>0.3170732</v>
      </c>
    </row>
    <row r="450" spans="1:9" x14ac:dyDescent="0.35">
      <c r="A450" t="s">
        <v>205</v>
      </c>
      <c r="B450" t="s">
        <v>41</v>
      </c>
      <c r="C450" t="s">
        <v>32</v>
      </c>
      <c r="D450">
        <v>3</v>
      </c>
      <c r="E450">
        <v>48</v>
      </c>
      <c r="F450">
        <v>10</v>
      </c>
      <c r="G450">
        <v>7</v>
      </c>
      <c r="H450" t="s">
        <v>132</v>
      </c>
      <c r="I450" s="1">
        <v>0.42857139999999999</v>
      </c>
    </row>
    <row r="451" spans="1:9" x14ac:dyDescent="0.35">
      <c r="A451" t="s">
        <v>206</v>
      </c>
      <c r="B451" t="s">
        <v>41</v>
      </c>
      <c r="C451" t="s">
        <v>703</v>
      </c>
      <c r="D451">
        <v>575</v>
      </c>
      <c r="E451">
        <v>4745</v>
      </c>
      <c r="F451">
        <v>552</v>
      </c>
      <c r="G451">
        <v>10676</v>
      </c>
      <c r="H451" t="s">
        <v>132</v>
      </c>
      <c r="I451" s="1">
        <v>5.38591E-2</v>
      </c>
    </row>
    <row r="452" spans="1:9" x14ac:dyDescent="0.35">
      <c r="A452" t="s">
        <v>206</v>
      </c>
      <c r="B452" t="s">
        <v>41</v>
      </c>
      <c r="C452" t="s">
        <v>32</v>
      </c>
      <c r="D452">
        <v>626</v>
      </c>
      <c r="E452">
        <v>5139</v>
      </c>
      <c r="F452">
        <v>2642</v>
      </c>
      <c r="G452">
        <v>6245</v>
      </c>
      <c r="H452" t="s">
        <v>132</v>
      </c>
      <c r="I452" s="1">
        <v>0.1002402</v>
      </c>
    </row>
    <row r="453" spans="1:9" x14ac:dyDescent="0.35">
      <c r="A453" t="s">
        <v>208</v>
      </c>
      <c r="B453" t="s">
        <v>41</v>
      </c>
      <c r="C453" t="s">
        <v>703</v>
      </c>
      <c r="D453">
        <v>699</v>
      </c>
      <c r="E453">
        <v>5720</v>
      </c>
      <c r="F453">
        <v>666</v>
      </c>
      <c r="G453">
        <v>12887</v>
      </c>
      <c r="H453" t="s">
        <v>132</v>
      </c>
      <c r="I453" s="1">
        <v>5.4240700000000003E-2</v>
      </c>
    </row>
    <row r="454" spans="1:9" x14ac:dyDescent="0.35">
      <c r="A454" t="s">
        <v>208</v>
      </c>
      <c r="B454" t="s">
        <v>41</v>
      </c>
      <c r="C454" t="s">
        <v>32</v>
      </c>
      <c r="D454">
        <v>577</v>
      </c>
      <c r="E454">
        <v>4930</v>
      </c>
      <c r="F454">
        <v>2442</v>
      </c>
      <c r="G454">
        <v>6428</v>
      </c>
      <c r="H454" t="s">
        <v>132</v>
      </c>
      <c r="I454" s="1">
        <v>8.9763499999999996E-2</v>
      </c>
    </row>
    <row r="455" spans="1:9" x14ac:dyDescent="0.35">
      <c r="A455" t="s">
        <v>210</v>
      </c>
      <c r="B455" t="s">
        <v>41</v>
      </c>
      <c r="C455" t="s">
        <v>703</v>
      </c>
      <c r="D455">
        <v>1187</v>
      </c>
      <c r="E455">
        <v>11317</v>
      </c>
      <c r="F455">
        <v>1023</v>
      </c>
      <c r="G455">
        <v>27720</v>
      </c>
      <c r="H455" t="s">
        <v>132</v>
      </c>
      <c r="I455" s="1">
        <v>4.2821100000000001E-2</v>
      </c>
    </row>
    <row r="456" spans="1:9" x14ac:dyDescent="0.35">
      <c r="A456" t="s">
        <v>210</v>
      </c>
      <c r="B456" t="s">
        <v>41</v>
      </c>
      <c r="C456" t="s">
        <v>32</v>
      </c>
      <c r="D456">
        <v>974</v>
      </c>
      <c r="E456">
        <v>8069</v>
      </c>
      <c r="F456">
        <v>3599</v>
      </c>
      <c r="G456">
        <v>11839</v>
      </c>
      <c r="H456" t="s">
        <v>132</v>
      </c>
      <c r="I456" s="1">
        <v>8.2270499999999996E-2</v>
      </c>
    </row>
    <row r="457" spans="1:9" x14ac:dyDescent="0.35">
      <c r="A457" t="s">
        <v>213</v>
      </c>
      <c r="B457" t="s">
        <v>41</v>
      </c>
      <c r="C457" t="s">
        <v>703</v>
      </c>
      <c r="D457">
        <v>444</v>
      </c>
      <c r="E457">
        <v>3536</v>
      </c>
      <c r="F457">
        <v>432</v>
      </c>
      <c r="G457">
        <v>7253</v>
      </c>
      <c r="H457" t="s">
        <v>132</v>
      </c>
      <c r="I457" s="1">
        <v>6.1216E-2</v>
      </c>
    </row>
    <row r="458" spans="1:9" x14ac:dyDescent="0.35">
      <c r="A458" t="s">
        <v>213</v>
      </c>
      <c r="B458" t="s">
        <v>41</v>
      </c>
      <c r="C458" t="s">
        <v>32</v>
      </c>
      <c r="D458">
        <v>308</v>
      </c>
      <c r="E458">
        <v>2736</v>
      </c>
      <c r="F458">
        <v>1426</v>
      </c>
      <c r="G458">
        <v>3686</v>
      </c>
      <c r="H458" t="s">
        <v>132</v>
      </c>
      <c r="I458" s="1">
        <v>8.3559400000000006E-2</v>
      </c>
    </row>
    <row r="459" spans="1:9" x14ac:dyDescent="0.35">
      <c r="A459" t="s">
        <v>214</v>
      </c>
      <c r="B459" t="s">
        <v>41</v>
      </c>
      <c r="C459" t="s">
        <v>703</v>
      </c>
      <c r="D459">
        <v>815</v>
      </c>
      <c r="E459">
        <v>6183</v>
      </c>
      <c r="F459">
        <v>818</v>
      </c>
      <c r="G459">
        <v>12039</v>
      </c>
      <c r="H459" t="s">
        <v>132</v>
      </c>
      <c r="I459" s="1">
        <v>6.7696699999999999E-2</v>
      </c>
    </row>
    <row r="460" spans="1:9" x14ac:dyDescent="0.35">
      <c r="A460" t="s">
        <v>214</v>
      </c>
      <c r="B460" t="s">
        <v>41</v>
      </c>
      <c r="C460" t="s">
        <v>32</v>
      </c>
      <c r="D460">
        <v>529</v>
      </c>
      <c r="E460">
        <v>4457</v>
      </c>
      <c r="F460">
        <v>2503</v>
      </c>
      <c r="G460">
        <v>5778</v>
      </c>
      <c r="H460" t="s">
        <v>132</v>
      </c>
      <c r="I460" s="1">
        <v>9.1554200000000002E-2</v>
      </c>
    </row>
    <row r="461" spans="1:9" x14ac:dyDescent="0.35">
      <c r="A461" t="s">
        <v>215</v>
      </c>
      <c r="B461" t="s">
        <v>41</v>
      </c>
      <c r="C461" t="s">
        <v>703</v>
      </c>
      <c r="D461">
        <v>750</v>
      </c>
      <c r="E461">
        <v>5740</v>
      </c>
      <c r="F461">
        <v>772</v>
      </c>
      <c r="G461">
        <v>10282</v>
      </c>
      <c r="H461" t="s">
        <v>132</v>
      </c>
      <c r="I461" s="1">
        <v>7.2942999999999994E-2</v>
      </c>
    </row>
    <row r="462" spans="1:9" x14ac:dyDescent="0.35">
      <c r="A462" t="s">
        <v>215</v>
      </c>
      <c r="B462" t="s">
        <v>41</v>
      </c>
      <c r="C462" t="s">
        <v>32</v>
      </c>
      <c r="D462">
        <v>463</v>
      </c>
      <c r="E462">
        <v>3902</v>
      </c>
      <c r="F462">
        <v>2349</v>
      </c>
      <c r="G462">
        <v>5018</v>
      </c>
      <c r="H462" t="s">
        <v>132</v>
      </c>
      <c r="I462" s="1">
        <v>9.2267799999999997E-2</v>
      </c>
    </row>
    <row r="463" spans="1:9" x14ac:dyDescent="0.35">
      <c r="A463" t="s">
        <v>216</v>
      </c>
      <c r="B463" t="s">
        <v>41</v>
      </c>
      <c r="C463" t="s">
        <v>703</v>
      </c>
      <c r="D463">
        <v>1132</v>
      </c>
      <c r="E463">
        <v>8592</v>
      </c>
      <c r="F463">
        <v>1131</v>
      </c>
      <c r="G463">
        <v>16657</v>
      </c>
      <c r="H463" t="s">
        <v>132</v>
      </c>
      <c r="I463" s="1">
        <v>6.7959400000000003E-2</v>
      </c>
    </row>
    <row r="464" spans="1:9" x14ac:dyDescent="0.35">
      <c r="A464" t="s">
        <v>216</v>
      </c>
      <c r="B464" t="s">
        <v>41</v>
      </c>
      <c r="C464" t="s">
        <v>32</v>
      </c>
      <c r="D464">
        <v>700</v>
      </c>
      <c r="E464">
        <v>5946</v>
      </c>
      <c r="F464">
        <v>3530</v>
      </c>
      <c r="G464">
        <v>7457</v>
      </c>
      <c r="H464" t="s">
        <v>132</v>
      </c>
      <c r="I464" s="1">
        <v>9.3871499999999997E-2</v>
      </c>
    </row>
    <row r="465" spans="1:9" x14ac:dyDescent="0.35">
      <c r="A465" t="s">
        <v>222</v>
      </c>
      <c r="B465" t="s">
        <v>41</v>
      </c>
      <c r="C465" t="s">
        <v>703</v>
      </c>
      <c r="D465">
        <v>1</v>
      </c>
      <c r="E465">
        <v>79</v>
      </c>
      <c r="F465">
        <v>0</v>
      </c>
      <c r="G465">
        <v>71</v>
      </c>
      <c r="H465" t="s">
        <v>132</v>
      </c>
      <c r="I465" s="1">
        <v>1.40845E-2</v>
      </c>
    </row>
    <row r="466" spans="1:9" x14ac:dyDescent="0.35">
      <c r="A466" t="s">
        <v>222</v>
      </c>
      <c r="B466" t="s">
        <v>41</v>
      </c>
      <c r="C466" t="s">
        <v>32</v>
      </c>
      <c r="D466">
        <v>2</v>
      </c>
      <c r="E466">
        <v>19</v>
      </c>
      <c r="F466">
        <v>4</v>
      </c>
      <c r="G466">
        <v>6</v>
      </c>
      <c r="H466" t="s">
        <v>132</v>
      </c>
      <c r="I466" s="1">
        <v>0.3333333</v>
      </c>
    </row>
    <row r="467" spans="1:9" x14ac:dyDescent="0.35">
      <c r="A467" t="s">
        <v>223</v>
      </c>
      <c r="B467" t="s">
        <v>41</v>
      </c>
      <c r="C467" t="s">
        <v>703</v>
      </c>
      <c r="D467">
        <v>2</v>
      </c>
      <c r="E467">
        <v>47</v>
      </c>
      <c r="F467">
        <v>1</v>
      </c>
      <c r="G467">
        <v>91</v>
      </c>
      <c r="H467" t="s">
        <v>132</v>
      </c>
      <c r="I467" s="1">
        <v>2.1978000000000001E-2</v>
      </c>
    </row>
    <row r="468" spans="1:9" x14ac:dyDescent="0.35">
      <c r="A468" t="s">
        <v>223</v>
      </c>
      <c r="B468" t="s">
        <v>41</v>
      </c>
      <c r="C468" t="s">
        <v>32</v>
      </c>
      <c r="D468">
        <v>1</v>
      </c>
      <c r="E468">
        <v>20</v>
      </c>
      <c r="F468">
        <v>7</v>
      </c>
      <c r="G468">
        <v>21</v>
      </c>
      <c r="H468" t="s">
        <v>132</v>
      </c>
      <c r="I468" s="1">
        <v>4.7619000000000002E-2</v>
      </c>
    </row>
    <row r="469" spans="1:9" x14ac:dyDescent="0.35">
      <c r="A469" t="s">
        <v>228</v>
      </c>
      <c r="B469" t="s">
        <v>41</v>
      </c>
      <c r="C469" t="s">
        <v>703</v>
      </c>
      <c r="D469">
        <v>2962</v>
      </c>
      <c r="E469">
        <v>21553</v>
      </c>
      <c r="F469">
        <v>2910</v>
      </c>
      <c r="G469">
        <v>30913</v>
      </c>
      <c r="H469" t="s">
        <v>132</v>
      </c>
      <c r="I469" s="1">
        <v>9.5817299999999994E-2</v>
      </c>
    </row>
    <row r="470" spans="1:9" x14ac:dyDescent="0.35">
      <c r="A470" t="s">
        <v>228</v>
      </c>
      <c r="B470" t="s">
        <v>41</v>
      </c>
      <c r="C470" t="s">
        <v>32</v>
      </c>
      <c r="D470">
        <v>1380</v>
      </c>
      <c r="E470">
        <v>9334</v>
      </c>
      <c r="F470">
        <v>4446</v>
      </c>
      <c r="G470">
        <v>11594</v>
      </c>
      <c r="H470" t="s">
        <v>132</v>
      </c>
      <c r="I470" s="1">
        <v>0.1190271</v>
      </c>
    </row>
    <row r="471" spans="1:9" x14ac:dyDescent="0.35">
      <c r="A471" t="s">
        <v>229</v>
      </c>
      <c r="B471" t="s">
        <v>41</v>
      </c>
      <c r="C471" t="s">
        <v>703</v>
      </c>
      <c r="D471">
        <v>1798</v>
      </c>
      <c r="E471">
        <v>15217</v>
      </c>
      <c r="F471">
        <v>1738</v>
      </c>
      <c r="G471">
        <v>22954</v>
      </c>
      <c r="H471" t="s">
        <v>132</v>
      </c>
      <c r="I471" s="1">
        <v>7.83306E-2</v>
      </c>
    </row>
    <row r="472" spans="1:9" x14ac:dyDescent="0.35">
      <c r="A472" t="s">
        <v>229</v>
      </c>
      <c r="B472" t="s">
        <v>41</v>
      </c>
      <c r="C472" t="s">
        <v>32</v>
      </c>
      <c r="D472">
        <v>831</v>
      </c>
      <c r="E472">
        <v>6206</v>
      </c>
      <c r="F472">
        <v>2886</v>
      </c>
      <c r="G472">
        <v>7874</v>
      </c>
      <c r="H472" t="s">
        <v>132</v>
      </c>
      <c r="I472" s="1">
        <v>0.1055372</v>
      </c>
    </row>
    <row r="473" spans="1:9" x14ac:dyDescent="0.35">
      <c r="A473" t="s">
        <v>231</v>
      </c>
      <c r="B473" t="s">
        <v>41</v>
      </c>
      <c r="C473" t="s">
        <v>703</v>
      </c>
      <c r="D473">
        <v>3413</v>
      </c>
      <c r="E473">
        <v>26788</v>
      </c>
      <c r="F473">
        <v>3411</v>
      </c>
      <c r="G473">
        <v>46651</v>
      </c>
      <c r="H473" t="s">
        <v>132</v>
      </c>
      <c r="I473" s="1">
        <v>7.3160299999999998E-2</v>
      </c>
    </row>
    <row r="474" spans="1:9" x14ac:dyDescent="0.35">
      <c r="A474" t="s">
        <v>231</v>
      </c>
      <c r="B474" t="s">
        <v>41</v>
      </c>
      <c r="C474" t="s">
        <v>32</v>
      </c>
      <c r="D474">
        <v>1512</v>
      </c>
      <c r="E474">
        <v>12514</v>
      </c>
      <c r="F474">
        <v>6818</v>
      </c>
      <c r="G474">
        <v>15885</v>
      </c>
      <c r="H474" t="s">
        <v>132</v>
      </c>
      <c r="I474" s="1">
        <v>9.5184099999999994E-2</v>
      </c>
    </row>
    <row r="475" spans="1:9" x14ac:dyDescent="0.35">
      <c r="A475" t="s">
        <v>232</v>
      </c>
      <c r="B475" t="s">
        <v>41</v>
      </c>
      <c r="C475" t="s">
        <v>703</v>
      </c>
      <c r="D475">
        <v>1220</v>
      </c>
      <c r="E475">
        <v>8841</v>
      </c>
      <c r="F475">
        <v>1284</v>
      </c>
      <c r="G475">
        <v>14693</v>
      </c>
      <c r="H475" t="s">
        <v>132</v>
      </c>
      <c r="I475" s="1">
        <v>8.3032700000000001E-2</v>
      </c>
    </row>
    <row r="476" spans="1:9" x14ac:dyDescent="0.35">
      <c r="A476" t="s">
        <v>232</v>
      </c>
      <c r="B476" t="s">
        <v>41</v>
      </c>
      <c r="C476" t="s">
        <v>32</v>
      </c>
      <c r="D476">
        <v>698</v>
      </c>
      <c r="E476">
        <v>5990</v>
      </c>
      <c r="F476">
        <v>3820</v>
      </c>
      <c r="G476">
        <v>6372</v>
      </c>
      <c r="H476" t="s">
        <v>132</v>
      </c>
      <c r="I476" s="1">
        <v>0.10954170000000001</v>
      </c>
    </row>
    <row r="477" spans="1:9" x14ac:dyDescent="0.35">
      <c r="A477" t="s">
        <v>233</v>
      </c>
      <c r="B477" t="s">
        <v>41</v>
      </c>
      <c r="C477" t="s">
        <v>703</v>
      </c>
      <c r="D477">
        <v>601</v>
      </c>
      <c r="E477">
        <v>4392</v>
      </c>
      <c r="F477">
        <v>607</v>
      </c>
      <c r="G477">
        <v>8272</v>
      </c>
      <c r="H477" t="s">
        <v>132</v>
      </c>
      <c r="I477" s="1">
        <v>7.2654700000000003E-2</v>
      </c>
    </row>
    <row r="478" spans="1:9" x14ac:dyDescent="0.35">
      <c r="A478" t="s">
        <v>233</v>
      </c>
      <c r="B478" t="s">
        <v>41</v>
      </c>
      <c r="C478" t="s">
        <v>32</v>
      </c>
      <c r="D478">
        <v>349</v>
      </c>
      <c r="E478">
        <v>3371</v>
      </c>
      <c r="F478">
        <v>1973</v>
      </c>
      <c r="G478">
        <v>4059</v>
      </c>
      <c r="H478" t="s">
        <v>132</v>
      </c>
      <c r="I478" s="1">
        <v>8.5981799999999997E-2</v>
      </c>
    </row>
    <row r="479" spans="1:9" x14ac:dyDescent="0.35">
      <c r="A479" t="s">
        <v>234</v>
      </c>
      <c r="B479" t="s">
        <v>41</v>
      </c>
      <c r="C479" t="s">
        <v>703</v>
      </c>
      <c r="D479">
        <v>1320</v>
      </c>
      <c r="E479">
        <v>9843</v>
      </c>
      <c r="F479">
        <v>1368</v>
      </c>
      <c r="G479">
        <v>17155</v>
      </c>
      <c r="H479" t="s">
        <v>132</v>
      </c>
      <c r="I479" s="1">
        <v>7.69455E-2</v>
      </c>
    </row>
    <row r="480" spans="1:9" x14ac:dyDescent="0.35">
      <c r="A480" t="s">
        <v>234</v>
      </c>
      <c r="B480" t="s">
        <v>41</v>
      </c>
      <c r="C480" t="s">
        <v>32</v>
      </c>
      <c r="D480">
        <v>810</v>
      </c>
      <c r="E480">
        <v>7824</v>
      </c>
      <c r="F480">
        <v>5112</v>
      </c>
      <c r="G480">
        <v>8912</v>
      </c>
      <c r="H480" t="s">
        <v>132</v>
      </c>
      <c r="I480" s="1">
        <v>9.0888700000000003E-2</v>
      </c>
    </row>
    <row r="481" spans="1:9" x14ac:dyDescent="0.35">
      <c r="A481" t="s">
        <v>235</v>
      </c>
      <c r="B481" t="s">
        <v>41</v>
      </c>
      <c r="C481" t="s">
        <v>703</v>
      </c>
      <c r="D481">
        <v>3555</v>
      </c>
      <c r="E481">
        <v>27784</v>
      </c>
      <c r="F481">
        <v>3555</v>
      </c>
      <c r="G481">
        <v>46778</v>
      </c>
      <c r="H481" t="s">
        <v>132</v>
      </c>
      <c r="I481" s="1">
        <v>7.5997300000000004E-2</v>
      </c>
    </row>
    <row r="482" spans="1:9" x14ac:dyDescent="0.35">
      <c r="A482" t="s">
        <v>235</v>
      </c>
      <c r="B482" t="s">
        <v>41</v>
      </c>
      <c r="C482" t="s">
        <v>32</v>
      </c>
      <c r="D482">
        <v>1175</v>
      </c>
      <c r="E482">
        <v>10361</v>
      </c>
      <c r="F482">
        <v>5623</v>
      </c>
      <c r="G482">
        <v>12717</v>
      </c>
      <c r="H482" t="s">
        <v>132</v>
      </c>
      <c r="I482" s="1">
        <v>9.2396000000000006E-2</v>
      </c>
    </row>
    <row r="483" spans="1:9" x14ac:dyDescent="0.35">
      <c r="A483" t="s">
        <v>246</v>
      </c>
      <c r="B483" t="s">
        <v>41</v>
      </c>
      <c r="C483" t="s">
        <v>703</v>
      </c>
      <c r="D483">
        <v>400</v>
      </c>
      <c r="E483">
        <v>4384</v>
      </c>
      <c r="F483">
        <v>389</v>
      </c>
      <c r="G483">
        <v>10477</v>
      </c>
      <c r="H483" t="s">
        <v>132</v>
      </c>
      <c r="I483" s="1">
        <v>3.8178900000000002E-2</v>
      </c>
    </row>
    <row r="484" spans="1:9" x14ac:dyDescent="0.35">
      <c r="A484" t="s">
        <v>246</v>
      </c>
      <c r="B484" t="s">
        <v>41</v>
      </c>
      <c r="C484" t="s">
        <v>32</v>
      </c>
      <c r="D484">
        <v>300</v>
      </c>
      <c r="E484">
        <v>2878</v>
      </c>
      <c r="F484">
        <v>1272</v>
      </c>
      <c r="G484">
        <v>3989</v>
      </c>
      <c r="H484" t="s">
        <v>132</v>
      </c>
      <c r="I484" s="1">
        <v>7.5206800000000004E-2</v>
      </c>
    </row>
    <row r="485" spans="1:9" x14ac:dyDescent="0.35">
      <c r="A485" t="s">
        <v>248</v>
      </c>
      <c r="B485" t="s">
        <v>41</v>
      </c>
      <c r="C485" t="s">
        <v>703</v>
      </c>
      <c r="D485">
        <v>787</v>
      </c>
      <c r="E485">
        <v>9153</v>
      </c>
      <c r="F485">
        <v>776</v>
      </c>
      <c r="G485">
        <v>21747</v>
      </c>
      <c r="H485" t="s">
        <v>132</v>
      </c>
      <c r="I485" s="1">
        <v>3.6188900000000003E-2</v>
      </c>
    </row>
    <row r="486" spans="1:9" x14ac:dyDescent="0.35">
      <c r="A486" t="s">
        <v>248</v>
      </c>
      <c r="B486" t="s">
        <v>41</v>
      </c>
      <c r="C486" t="s">
        <v>32</v>
      </c>
      <c r="D486">
        <v>644</v>
      </c>
      <c r="E486">
        <v>5482</v>
      </c>
      <c r="F486">
        <v>2388</v>
      </c>
      <c r="G486">
        <v>7462</v>
      </c>
      <c r="H486" t="s">
        <v>132</v>
      </c>
      <c r="I486" s="1">
        <v>8.6303900000000003E-2</v>
      </c>
    </row>
    <row r="487" spans="1:9" x14ac:dyDescent="0.35">
      <c r="A487" t="s">
        <v>249</v>
      </c>
      <c r="B487" t="s">
        <v>41</v>
      </c>
      <c r="C487" t="s">
        <v>703</v>
      </c>
      <c r="D487">
        <v>1762</v>
      </c>
      <c r="E487">
        <v>16376</v>
      </c>
      <c r="F487">
        <v>1801</v>
      </c>
      <c r="G487">
        <v>30491</v>
      </c>
      <c r="H487" t="s">
        <v>132</v>
      </c>
      <c r="I487" s="1">
        <v>5.7787499999999999E-2</v>
      </c>
    </row>
    <row r="488" spans="1:9" x14ac:dyDescent="0.35">
      <c r="A488" t="s">
        <v>249</v>
      </c>
      <c r="B488" t="s">
        <v>41</v>
      </c>
      <c r="C488" t="s">
        <v>32</v>
      </c>
      <c r="D488">
        <v>1033</v>
      </c>
      <c r="E488">
        <v>8894</v>
      </c>
      <c r="F488">
        <v>4940</v>
      </c>
      <c r="G488">
        <v>10729</v>
      </c>
      <c r="H488" t="s">
        <v>132</v>
      </c>
      <c r="I488" s="1">
        <v>9.6281099999999994E-2</v>
      </c>
    </row>
    <row r="489" spans="1:9" x14ac:dyDescent="0.35">
      <c r="A489" t="s">
        <v>250</v>
      </c>
      <c r="B489" t="s">
        <v>41</v>
      </c>
      <c r="C489" t="s">
        <v>703</v>
      </c>
      <c r="D489">
        <v>421</v>
      </c>
      <c r="E489">
        <v>4117</v>
      </c>
      <c r="F489">
        <v>441</v>
      </c>
      <c r="G489">
        <v>8429</v>
      </c>
      <c r="H489" t="s">
        <v>132</v>
      </c>
      <c r="I489" s="1">
        <v>4.9946600000000001E-2</v>
      </c>
    </row>
    <row r="490" spans="1:9" x14ac:dyDescent="0.35">
      <c r="A490" t="s">
        <v>250</v>
      </c>
      <c r="B490" t="s">
        <v>41</v>
      </c>
      <c r="C490" t="s">
        <v>32</v>
      </c>
      <c r="D490">
        <v>338</v>
      </c>
      <c r="E490">
        <v>2657</v>
      </c>
      <c r="F490">
        <v>1306</v>
      </c>
      <c r="G490">
        <v>3318</v>
      </c>
      <c r="H490" t="s">
        <v>132</v>
      </c>
      <c r="I490" s="1">
        <v>0.1018686</v>
      </c>
    </row>
    <row r="491" spans="1:9" x14ac:dyDescent="0.35">
      <c r="A491" t="s">
        <v>251</v>
      </c>
      <c r="B491" t="s">
        <v>41</v>
      </c>
      <c r="C491" t="s">
        <v>703</v>
      </c>
      <c r="D491">
        <v>247</v>
      </c>
      <c r="E491">
        <v>2229</v>
      </c>
      <c r="F491">
        <v>257</v>
      </c>
      <c r="G491">
        <v>5048</v>
      </c>
      <c r="H491" t="s">
        <v>132</v>
      </c>
      <c r="I491" s="1">
        <v>4.8930300000000003E-2</v>
      </c>
    </row>
    <row r="492" spans="1:9" x14ac:dyDescent="0.35">
      <c r="A492" t="s">
        <v>251</v>
      </c>
      <c r="B492" t="s">
        <v>41</v>
      </c>
      <c r="C492" t="s">
        <v>32</v>
      </c>
      <c r="D492">
        <v>266</v>
      </c>
      <c r="E492">
        <v>1912</v>
      </c>
      <c r="F492">
        <v>1058</v>
      </c>
      <c r="G492">
        <v>2461</v>
      </c>
      <c r="H492" t="s">
        <v>132</v>
      </c>
      <c r="I492" s="1">
        <v>0.1080861</v>
      </c>
    </row>
    <row r="493" spans="1:9" x14ac:dyDescent="0.35">
      <c r="A493" t="s">
        <v>252</v>
      </c>
      <c r="B493" t="s">
        <v>41</v>
      </c>
      <c r="C493" t="s">
        <v>703</v>
      </c>
      <c r="D493">
        <v>2160</v>
      </c>
      <c r="E493">
        <v>17245</v>
      </c>
      <c r="F493">
        <v>2212</v>
      </c>
      <c r="G493">
        <v>28476</v>
      </c>
      <c r="H493" t="s">
        <v>143</v>
      </c>
      <c r="I493" s="1">
        <v>7.5853299999999999E-2</v>
      </c>
    </row>
    <row r="494" spans="1:9" x14ac:dyDescent="0.35">
      <c r="A494" t="s">
        <v>252</v>
      </c>
      <c r="B494" t="s">
        <v>41</v>
      </c>
      <c r="C494" t="s">
        <v>32</v>
      </c>
      <c r="D494">
        <v>1022</v>
      </c>
      <c r="E494">
        <v>9348</v>
      </c>
      <c r="F494">
        <v>5675</v>
      </c>
      <c r="G494">
        <v>10587</v>
      </c>
      <c r="H494" t="s">
        <v>143</v>
      </c>
      <c r="I494" s="1">
        <v>9.6533499999999994E-2</v>
      </c>
    </row>
    <row r="495" spans="1:9" x14ac:dyDescent="0.35">
      <c r="A495" t="s">
        <v>253</v>
      </c>
      <c r="B495" t="s">
        <v>41</v>
      </c>
      <c r="C495" t="s">
        <v>703</v>
      </c>
      <c r="D495">
        <v>2210</v>
      </c>
      <c r="E495">
        <v>17749</v>
      </c>
      <c r="F495">
        <v>2295</v>
      </c>
      <c r="G495">
        <v>28980</v>
      </c>
      <c r="H495" t="s">
        <v>143</v>
      </c>
      <c r="I495" s="1">
        <v>7.6259499999999994E-2</v>
      </c>
    </row>
    <row r="496" spans="1:9" x14ac:dyDescent="0.35">
      <c r="A496" t="s">
        <v>253</v>
      </c>
      <c r="B496" t="s">
        <v>41</v>
      </c>
      <c r="C496" t="s">
        <v>32</v>
      </c>
      <c r="D496">
        <v>1056</v>
      </c>
      <c r="E496">
        <v>9758</v>
      </c>
      <c r="F496">
        <v>6094</v>
      </c>
      <c r="G496">
        <v>11480</v>
      </c>
      <c r="H496" t="s">
        <v>143</v>
      </c>
      <c r="I496" s="1">
        <v>9.1986100000000001E-2</v>
      </c>
    </row>
    <row r="497" spans="1:9" x14ac:dyDescent="0.35">
      <c r="A497" t="s">
        <v>254</v>
      </c>
      <c r="B497" t="s">
        <v>41</v>
      </c>
      <c r="C497" t="s">
        <v>703</v>
      </c>
      <c r="D497">
        <v>548</v>
      </c>
      <c r="E497">
        <v>4236</v>
      </c>
      <c r="F497">
        <v>587</v>
      </c>
      <c r="G497">
        <v>6955</v>
      </c>
      <c r="H497" t="s">
        <v>143</v>
      </c>
      <c r="I497" s="1">
        <v>7.8792200000000007E-2</v>
      </c>
    </row>
    <row r="498" spans="1:9" x14ac:dyDescent="0.35">
      <c r="A498" t="s">
        <v>254</v>
      </c>
      <c r="B498" t="s">
        <v>41</v>
      </c>
      <c r="C498" t="s">
        <v>32</v>
      </c>
      <c r="D498">
        <v>382</v>
      </c>
      <c r="E498">
        <v>3835</v>
      </c>
      <c r="F498">
        <v>2495</v>
      </c>
      <c r="G498">
        <v>4366</v>
      </c>
      <c r="H498" t="s">
        <v>143</v>
      </c>
      <c r="I498" s="1">
        <v>8.7494299999999997E-2</v>
      </c>
    </row>
    <row r="499" spans="1:9" x14ac:dyDescent="0.35">
      <c r="A499" t="s">
        <v>255</v>
      </c>
      <c r="B499" t="s">
        <v>41</v>
      </c>
      <c r="C499" t="s">
        <v>703</v>
      </c>
      <c r="D499">
        <v>1196</v>
      </c>
      <c r="E499">
        <v>9496</v>
      </c>
      <c r="F499">
        <v>1316</v>
      </c>
      <c r="G499">
        <v>16559</v>
      </c>
      <c r="H499" t="s">
        <v>143</v>
      </c>
      <c r="I499" s="1">
        <v>7.2226600000000002E-2</v>
      </c>
    </row>
    <row r="500" spans="1:9" x14ac:dyDescent="0.35">
      <c r="A500" t="s">
        <v>255</v>
      </c>
      <c r="B500" t="s">
        <v>41</v>
      </c>
      <c r="C500" t="s">
        <v>32</v>
      </c>
      <c r="D500">
        <v>849</v>
      </c>
      <c r="E500">
        <v>7032</v>
      </c>
      <c r="F500">
        <v>4340</v>
      </c>
      <c r="G500">
        <v>8230</v>
      </c>
      <c r="H500" t="s">
        <v>143</v>
      </c>
      <c r="I500" s="1">
        <v>0.10315920000000001</v>
      </c>
    </row>
    <row r="501" spans="1:9" x14ac:dyDescent="0.35">
      <c r="A501" t="s">
        <v>256</v>
      </c>
      <c r="B501" t="s">
        <v>41</v>
      </c>
      <c r="C501" t="s">
        <v>703</v>
      </c>
      <c r="D501">
        <v>806</v>
      </c>
      <c r="E501">
        <v>5661</v>
      </c>
      <c r="F501">
        <v>849</v>
      </c>
      <c r="G501">
        <v>9815</v>
      </c>
      <c r="H501" t="s">
        <v>132</v>
      </c>
      <c r="I501" s="1">
        <v>8.2119200000000003E-2</v>
      </c>
    </row>
    <row r="502" spans="1:9" x14ac:dyDescent="0.35">
      <c r="A502" t="s">
        <v>256</v>
      </c>
      <c r="B502" t="s">
        <v>41</v>
      </c>
      <c r="C502" t="s">
        <v>32</v>
      </c>
      <c r="D502">
        <v>496</v>
      </c>
      <c r="E502">
        <v>4474</v>
      </c>
      <c r="F502">
        <v>2829</v>
      </c>
      <c r="G502">
        <v>5303</v>
      </c>
      <c r="H502" t="s">
        <v>132</v>
      </c>
      <c r="I502" s="1">
        <v>9.3532000000000004E-2</v>
      </c>
    </row>
    <row r="503" spans="1:9" x14ac:dyDescent="0.35">
      <c r="A503" t="s">
        <v>257</v>
      </c>
      <c r="B503" t="s">
        <v>41</v>
      </c>
      <c r="C503" t="s">
        <v>703</v>
      </c>
      <c r="D503">
        <v>488</v>
      </c>
      <c r="E503">
        <v>3464</v>
      </c>
      <c r="F503">
        <v>514</v>
      </c>
      <c r="G503">
        <v>6002</v>
      </c>
      <c r="H503" t="s">
        <v>143</v>
      </c>
      <c r="I503" s="1">
        <v>8.1306199999999995E-2</v>
      </c>
    </row>
    <row r="504" spans="1:9" x14ac:dyDescent="0.35">
      <c r="A504" t="s">
        <v>257</v>
      </c>
      <c r="B504" t="s">
        <v>41</v>
      </c>
      <c r="C504" t="s">
        <v>32</v>
      </c>
      <c r="D504">
        <v>465</v>
      </c>
      <c r="E504">
        <v>4029</v>
      </c>
      <c r="F504">
        <v>2626</v>
      </c>
      <c r="G504">
        <v>4605</v>
      </c>
      <c r="H504" t="s">
        <v>143</v>
      </c>
      <c r="I504" s="1">
        <v>0.1009772</v>
      </c>
    </row>
    <row r="505" spans="1:9" x14ac:dyDescent="0.35">
      <c r="A505" t="s">
        <v>258</v>
      </c>
      <c r="B505" t="s">
        <v>41</v>
      </c>
      <c r="C505" t="s">
        <v>703</v>
      </c>
      <c r="D505">
        <v>704</v>
      </c>
      <c r="E505">
        <v>5404</v>
      </c>
      <c r="F505">
        <v>788</v>
      </c>
      <c r="G505">
        <v>9801</v>
      </c>
      <c r="H505" t="s">
        <v>143</v>
      </c>
      <c r="I505" s="1">
        <v>7.1829400000000002E-2</v>
      </c>
    </row>
    <row r="506" spans="1:9" x14ac:dyDescent="0.35">
      <c r="A506" t="s">
        <v>258</v>
      </c>
      <c r="B506" t="s">
        <v>41</v>
      </c>
      <c r="C506" t="s">
        <v>32</v>
      </c>
      <c r="D506">
        <v>643</v>
      </c>
      <c r="E506">
        <v>5639</v>
      </c>
      <c r="F506">
        <v>3697</v>
      </c>
      <c r="G506">
        <v>6242</v>
      </c>
      <c r="H506" t="s">
        <v>143</v>
      </c>
      <c r="I506" s="1">
        <v>0.1030119</v>
      </c>
    </row>
    <row r="507" spans="1:9" x14ac:dyDescent="0.35">
      <c r="A507" t="s">
        <v>259</v>
      </c>
      <c r="B507" t="s">
        <v>41</v>
      </c>
      <c r="C507" t="s">
        <v>703</v>
      </c>
      <c r="D507">
        <v>938</v>
      </c>
      <c r="E507">
        <v>10245</v>
      </c>
      <c r="F507">
        <v>906</v>
      </c>
      <c r="G507">
        <v>24418</v>
      </c>
      <c r="H507" t="s">
        <v>143</v>
      </c>
      <c r="I507" s="1">
        <v>3.8414299999999998E-2</v>
      </c>
    </row>
    <row r="508" spans="1:9" x14ac:dyDescent="0.35">
      <c r="A508" t="s">
        <v>259</v>
      </c>
      <c r="B508" t="s">
        <v>41</v>
      </c>
      <c r="C508" t="s">
        <v>32</v>
      </c>
      <c r="D508">
        <v>873</v>
      </c>
      <c r="E508">
        <v>7701</v>
      </c>
      <c r="F508">
        <v>3392</v>
      </c>
      <c r="G508">
        <v>10557</v>
      </c>
      <c r="H508" t="s">
        <v>143</v>
      </c>
      <c r="I508" s="1">
        <v>8.2693900000000001E-2</v>
      </c>
    </row>
    <row r="509" spans="1:9" x14ac:dyDescent="0.35">
      <c r="A509" t="s">
        <v>260</v>
      </c>
      <c r="B509" t="s">
        <v>41</v>
      </c>
      <c r="C509" t="s">
        <v>703</v>
      </c>
      <c r="D509">
        <v>476</v>
      </c>
      <c r="E509">
        <v>4784</v>
      </c>
      <c r="F509">
        <v>493</v>
      </c>
      <c r="G509">
        <v>11153</v>
      </c>
      <c r="H509" t="s">
        <v>143</v>
      </c>
      <c r="I509" s="1">
        <v>4.2679099999999998E-2</v>
      </c>
    </row>
    <row r="510" spans="1:9" x14ac:dyDescent="0.35">
      <c r="A510" t="s">
        <v>260</v>
      </c>
      <c r="B510" t="s">
        <v>41</v>
      </c>
      <c r="C510" t="s">
        <v>32</v>
      </c>
      <c r="D510">
        <v>666</v>
      </c>
      <c r="E510">
        <v>5969</v>
      </c>
      <c r="F510">
        <v>2995</v>
      </c>
      <c r="G510">
        <v>7348</v>
      </c>
      <c r="H510" t="s">
        <v>143</v>
      </c>
      <c r="I510" s="1">
        <v>9.0636900000000006E-2</v>
      </c>
    </row>
    <row r="511" spans="1:9" x14ac:dyDescent="0.35">
      <c r="A511" t="s">
        <v>261</v>
      </c>
      <c r="B511" t="s">
        <v>41</v>
      </c>
      <c r="C511" t="s">
        <v>703</v>
      </c>
      <c r="D511">
        <v>550</v>
      </c>
      <c r="E511">
        <v>6357</v>
      </c>
      <c r="F511">
        <v>584</v>
      </c>
      <c r="G511">
        <v>16559</v>
      </c>
      <c r="H511" t="s">
        <v>143</v>
      </c>
      <c r="I511" s="1">
        <v>3.3214599999999997E-2</v>
      </c>
    </row>
    <row r="512" spans="1:9" x14ac:dyDescent="0.35">
      <c r="A512" t="s">
        <v>261</v>
      </c>
      <c r="B512" t="s">
        <v>41</v>
      </c>
      <c r="C512" t="s">
        <v>32</v>
      </c>
      <c r="D512">
        <v>514</v>
      </c>
      <c r="E512">
        <v>4160</v>
      </c>
      <c r="F512">
        <v>1643</v>
      </c>
      <c r="G512">
        <v>5732</v>
      </c>
      <c r="H512" t="s">
        <v>143</v>
      </c>
      <c r="I512" s="1">
        <v>8.9672000000000002E-2</v>
      </c>
    </row>
    <row r="513" spans="1:9" x14ac:dyDescent="0.35">
      <c r="A513" t="s">
        <v>262</v>
      </c>
      <c r="B513" t="s">
        <v>41</v>
      </c>
      <c r="C513" t="s">
        <v>703</v>
      </c>
      <c r="D513">
        <v>697</v>
      </c>
      <c r="E513">
        <v>7804</v>
      </c>
      <c r="F513">
        <v>648</v>
      </c>
      <c r="G513">
        <v>17901</v>
      </c>
      <c r="H513" t="s">
        <v>143</v>
      </c>
      <c r="I513" s="1">
        <v>3.8936400000000003E-2</v>
      </c>
    </row>
    <row r="514" spans="1:9" x14ac:dyDescent="0.35">
      <c r="A514" t="s">
        <v>262</v>
      </c>
      <c r="B514" t="s">
        <v>41</v>
      </c>
      <c r="C514" t="s">
        <v>32</v>
      </c>
      <c r="D514">
        <v>539</v>
      </c>
      <c r="E514">
        <v>4031</v>
      </c>
      <c r="F514">
        <v>1816</v>
      </c>
      <c r="G514">
        <v>5760</v>
      </c>
      <c r="H514" t="s">
        <v>143</v>
      </c>
      <c r="I514" s="1">
        <v>9.3576400000000004E-2</v>
      </c>
    </row>
    <row r="515" spans="1:9" x14ac:dyDescent="0.35">
      <c r="A515" t="s">
        <v>263</v>
      </c>
      <c r="B515" t="s">
        <v>41</v>
      </c>
      <c r="C515" t="s">
        <v>703</v>
      </c>
      <c r="D515">
        <v>843</v>
      </c>
      <c r="E515">
        <v>7940</v>
      </c>
      <c r="F515">
        <v>867</v>
      </c>
      <c r="G515">
        <v>18368</v>
      </c>
      <c r="H515" t="s">
        <v>143</v>
      </c>
      <c r="I515" s="1">
        <v>4.5894999999999998E-2</v>
      </c>
    </row>
    <row r="516" spans="1:9" x14ac:dyDescent="0.35">
      <c r="A516" t="s">
        <v>263</v>
      </c>
      <c r="B516" t="s">
        <v>41</v>
      </c>
      <c r="C516" t="s">
        <v>32</v>
      </c>
      <c r="D516">
        <v>831</v>
      </c>
      <c r="E516">
        <v>6708</v>
      </c>
      <c r="F516">
        <v>3173</v>
      </c>
      <c r="G516">
        <v>8569</v>
      </c>
      <c r="H516" t="s">
        <v>143</v>
      </c>
      <c r="I516" s="1">
        <v>9.6977499999999994E-2</v>
      </c>
    </row>
    <row r="517" spans="1:9" x14ac:dyDescent="0.35">
      <c r="A517" t="s">
        <v>264</v>
      </c>
      <c r="B517" t="s">
        <v>41</v>
      </c>
      <c r="C517" t="s">
        <v>703</v>
      </c>
      <c r="D517">
        <v>943</v>
      </c>
      <c r="E517">
        <v>8409</v>
      </c>
      <c r="F517">
        <v>937</v>
      </c>
      <c r="G517">
        <v>20374</v>
      </c>
      <c r="H517" t="s">
        <v>143</v>
      </c>
      <c r="I517" s="1">
        <v>4.6284499999999999E-2</v>
      </c>
    </row>
    <row r="518" spans="1:9" x14ac:dyDescent="0.35">
      <c r="A518" t="s">
        <v>264</v>
      </c>
      <c r="B518" t="s">
        <v>41</v>
      </c>
      <c r="C518" t="s">
        <v>32</v>
      </c>
      <c r="D518">
        <v>455</v>
      </c>
      <c r="E518">
        <v>4025</v>
      </c>
      <c r="F518">
        <v>1487</v>
      </c>
      <c r="G518">
        <v>5734</v>
      </c>
      <c r="H518" t="s">
        <v>143</v>
      </c>
      <c r="I518" s="1">
        <v>7.9351199999999997E-2</v>
      </c>
    </row>
    <row r="519" spans="1:9" x14ac:dyDescent="0.35">
      <c r="A519" t="s">
        <v>265</v>
      </c>
      <c r="B519" t="s">
        <v>41</v>
      </c>
      <c r="C519" t="s">
        <v>703</v>
      </c>
      <c r="D519">
        <v>615</v>
      </c>
      <c r="E519">
        <v>3981</v>
      </c>
      <c r="F519">
        <v>655</v>
      </c>
      <c r="G519">
        <v>8450</v>
      </c>
      <c r="H519" t="s">
        <v>143</v>
      </c>
      <c r="I519" s="1">
        <v>7.2781100000000001E-2</v>
      </c>
    </row>
    <row r="520" spans="1:9" x14ac:dyDescent="0.35">
      <c r="A520" t="s">
        <v>265</v>
      </c>
      <c r="B520" t="s">
        <v>41</v>
      </c>
      <c r="C520" t="s">
        <v>32</v>
      </c>
      <c r="D520">
        <v>266</v>
      </c>
      <c r="E520">
        <v>2082</v>
      </c>
      <c r="F520">
        <v>1036</v>
      </c>
      <c r="G520">
        <v>2345</v>
      </c>
      <c r="H520" t="s">
        <v>143</v>
      </c>
      <c r="I520" s="1">
        <v>0.1134328</v>
      </c>
    </row>
    <row r="521" spans="1:9" x14ac:dyDescent="0.35">
      <c r="A521" t="s">
        <v>266</v>
      </c>
      <c r="B521" t="s">
        <v>41</v>
      </c>
      <c r="C521" t="s">
        <v>703</v>
      </c>
      <c r="D521">
        <v>605</v>
      </c>
      <c r="E521">
        <v>4832</v>
      </c>
      <c r="F521">
        <v>584</v>
      </c>
      <c r="G521">
        <v>9529</v>
      </c>
      <c r="H521" t="s">
        <v>143</v>
      </c>
      <c r="I521" s="1">
        <v>6.3490400000000002E-2</v>
      </c>
    </row>
    <row r="522" spans="1:9" x14ac:dyDescent="0.35">
      <c r="A522" t="s">
        <v>266</v>
      </c>
      <c r="B522" t="s">
        <v>41</v>
      </c>
      <c r="C522" t="s">
        <v>32</v>
      </c>
      <c r="D522">
        <v>305</v>
      </c>
      <c r="E522">
        <v>2265</v>
      </c>
      <c r="F522">
        <v>1102</v>
      </c>
      <c r="G522">
        <v>2137</v>
      </c>
      <c r="H522" t="s">
        <v>143</v>
      </c>
      <c r="I522" s="1">
        <v>0.1427234</v>
      </c>
    </row>
    <row r="523" spans="1:9" x14ac:dyDescent="0.35">
      <c r="A523" t="s">
        <v>267</v>
      </c>
      <c r="B523" t="s">
        <v>41</v>
      </c>
      <c r="C523" t="s">
        <v>703</v>
      </c>
      <c r="D523">
        <v>1447</v>
      </c>
      <c r="E523">
        <v>8956</v>
      </c>
      <c r="F523">
        <v>1510</v>
      </c>
      <c r="G523">
        <v>14340</v>
      </c>
      <c r="H523" t="s">
        <v>143</v>
      </c>
      <c r="I523" s="1">
        <v>0.1009066</v>
      </c>
    </row>
    <row r="524" spans="1:9" x14ac:dyDescent="0.35">
      <c r="A524" t="s">
        <v>267</v>
      </c>
      <c r="B524" t="s">
        <v>41</v>
      </c>
      <c r="C524" t="s">
        <v>32</v>
      </c>
      <c r="D524">
        <v>566</v>
      </c>
      <c r="E524">
        <v>4788</v>
      </c>
      <c r="F524">
        <v>3065</v>
      </c>
      <c r="G524">
        <v>5339</v>
      </c>
      <c r="H524" t="s">
        <v>143</v>
      </c>
      <c r="I524" s="1">
        <v>0.10601240000000001</v>
      </c>
    </row>
    <row r="525" spans="1:9" x14ac:dyDescent="0.35">
      <c r="A525" t="s">
        <v>268</v>
      </c>
      <c r="B525" t="s">
        <v>41</v>
      </c>
      <c r="C525" t="s">
        <v>703</v>
      </c>
      <c r="D525">
        <v>498</v>
      </c>
      <c r="E525">
        <v>3553</v>
      </c>
      <c r="F525">
        <v>498</v>
      </c>
      <c r="G525">
        <v>7507</v>
      </c>
      <c r="H525" t="s">
        <v>143</v>
      </c>
      <c r="I525" s="1">
        <v>6.6338099999999997E-2</v>
      </c>
    </row>
    <row r="526" spans="1:9" x14ac:dyDescent="0.35">
      <c r="A526" t="s">
        <v>268</v>
      </c>
      <c r="B526" t="s">
        <v>41</v>
      </c>
      <c r="C526" t="s">
        <v>32</v>
      </c>
      <c r="D526">
        <v>273</v>
      </c>
      <c r="E526">
        <v>2010</v>
      </c>
      <c r="F526">
        <v>1023</v>
      </c>
      <c r="G526">
        <v>2350</v>
      </c>
      <c r="H526" t="s">
        <v>143</v>
      </c>
      <c r="I526" s="1">
        <v>0.1161702</v>
      </c>
    </row>
    <row r="527" spans="1:9" x14ac:dyDescent="0.35">
      <c r="A527" t="s">
        <v>269</v>
      </c>
      <c r="B527" t="s">
        <v>41</v>
      </c>
      <c r="C527" t="s">
        <v>703</v>
      </c>
      <c r="D527">
        <v>791</v>
      </c>
      <c r="E527">
        <v>6200</v>
      </c>
      <c r="F527">
        <v>819</v>
      </c>
      <c r="G527">
        <v>8788</v>
      </c>
      <c r="H527" t="s">
        <v>143</v>
      </c>
      <c r="I527" s="1">
        <v>9.0009099999999995E-2</v>
      </c>
    </row>
    <row r="528" spans="1:9" x14ac:dyDescent="0.35">
      <c r="A528" t="s">
        <v>269</v>
      </c>
      <c r="B528" t="s">
        <v>41</v>
      </c>
      <c r="C528" t="s">
        <v>32</v>
      </c>
      <c r="D528">
        <v>370</v>
      </c>
      <c r="E528">
        <v>2542</v>
      </c>
      <c r="F528">
        <v>1601</v>
      </c>
      <c r="G528">
        <v>2939</v>
      </c>
      <c r="H528" t="s">
        <v>143</v>
      </c>
      <c r="I528" s="1">
        <v>0.12589320000000001</v>
      </c>
    </row>
    <row r="529" spans="1:9" x14ac:dyDescent="0.35">
      <c r="A529" t="s">
        <v>270</v>
      </c>
      <c r="B529" t="s">
        <v>41</v>
      </c>
      <c r="C529" t="s">
        <v>703</v>
      </c>
      <c r="D529">
        <v>496</v>
      </c>
      <c r="E529">
        <v>4985</v>
      </c>
      <c r="F529">
        <v>536</v>
      </c>
      <c r="G529">
        <v>10900</v>
      </c>
      <c r="H529" t="s">
        <v>143</v>
      </c>
      <c r="I529" s="1">
        <v>4.5504599999999999E-2</v>
      </c>
    </row>
    <row r="530" spans="1:9" x14ac:dyDescent="0.35">
      <c r="A530" t="s">
        <v>270</v>
      </c>
      <c r="B530" t="s">
        <v>41</v>
      </c>
      <c r="C530" t="s">
        <v>32</v>
      </c>
      <c r="D530">
        <v>585</v>
      </c>
      <c r="E530">
        <v>4342</v>
      </c>
      <c r="F530">
        <v>2278</v>
      </c>
      <c r="G530">
        <v>5223</v>
      </c>
      <c r="H530" t="s">
        <v>143</v>
      </c>
      <c r="I530" s="1">
        <v>0.1120046</v>
      </c>
    </row>
    <row r="531" spans="1:9" x14ac:dyDescent="0.35">
      <c r="A531" t="s">
        <v>271</v>
      </c>
      <c r="B531" t="s">
        <v>41</v>
      </c>
      <c r="C531" t="s">
        <v>703</v>
      </c>
      <c r="D531">
        <v>487</v>
      </c>
      <c r="E531">
        <v>5079</v>
      </c>
      <c r="F531">
        <v>504</v>
      </c>
      <c r="G531">
        <v>11545</v>
      </c>
      <c r="H531" t="s">
        <v>143</v>
      </c>
      <c r="I531" s="1">
        <v>4.2182799999999999E-2</v>
      </c>
    </row>
    <row r="532" spans="1:9" x14ac:dyDescent="0.35">
      <c r="A532" t="s">
        <v>271</v>
      </c>
      <c r="B532" t="s">
        <v>41</v>
      </c>
      <c r="C532" t="s">
        <v>32</v>
      </c>
      <c r="D532">
        <v>606</v>
      </c>
      <c r="E532">
        <v>4768</v>
      </c>
      <c r="F532">
        <v>2403</v>
      </c>
      <c r="G532">
        <v>5878</v>
      </c>
      <c r="H532" t="s">
        <v>143</v>
      </c>
      <c r="I532" s="1">
        <v>0.1030963</v>
      </c>
    </row>
    <row r="533" spans="1:9" x14ac:dyDescent="0.35">
      <c r="A533" t="s">
        <v>272</v>
      </c>
      <c r="B533" t="s">
        <v>41</v>
      </c>
      <c r="C533" t="s">
        <v>703</v>
      </c>
      <c r="D533">
        <v>659</v>
      </c>
      <c r="E533">
        <v>7161</v>
      </c>
      <c r="F533">
        <v>657</v>
      </c>
      <c r="G533">
        <v>15802</v>
      </c>
      <c r="H533" t="s">
        <v>143</v>
      </c>
      <c r="I533" s="1">
        <v>4.17036E-2</v>
      </c>
    </row>
    <row r="534" spans="1:9" x14ac:dyDescent="0.35">
      <c r="A534" t="s">
        <v>272</v>
      </c>
      <c r="B534" t="s">
        <v>41</v>
      </c>
      <c r="C534" t="s">
        <v>32</v>
      </c>
      <c r="D534">
        <v>507</v>
      </c>
      <c r="E534">
        <v>4423</v>
      </c>
      <c r="F534">
        <v>2084</v>
      </c>
      <c r="G534">
        <v>5797</v>
      </c>
      <c r="H534" t="s">
        <v>143</v>
      </c>
      <c r="I534" s="1">
        <v>8.7458999999999995E-2</v>
      </c>
    </row>
    <row r="535" spans="1:9" x14ac:dyDescent="0.35">
      <c r="A535" t="s">
        <v>273</v>
      </c>
      <c r="B535" t="s">
        <v>41</v>
      </c>
      <c r="C535" t="s">
        <v>703</v>
      </c>
      <c r="D535">
        <v>792</v>
      </c>
      <c r="E535">
        <v>7080</v>
      </c>
      <c r="F535">
        <v>801</v>
      </c>
      <c r="G535">
        <v>15222</v>
      </c>
      <c r="H535" t="s">
        <v>143</v>
      </c>
      <c r="I535" s="1">
        <v>5.203E-2</v>
      </c>
    </row>
    <row r="536" spans="1:9" x14ac:dyDescent="0.35">
      <c r="A536" t="s">
        <v>273</v>
      </c>
      <c r="B536" t="s">
        <v>41</v>
      </c>
      <c r="C536" t="s">
        <v>32</v>
      </c>
      <c r="D536">
        <v>653</v>
      </c>
      <c r="E536">
        <v>4996</v>
      </c>
      <c r="F536">
        <v>2473</v>
      </c>
      <c r="G536">
        <v>6044</v>
      </c>
      <c r="H536" t="s">
        <v>143</v>
      </c>
      <c r="I536" s="1">
        <v>0.108041</v>
      </c>
    </row>
    <row r="537" spans="1:9" x14ac:dyDescent="0.35">
      <c r="A537" t="s">
        <v>274</v>
      </c>
      <c r="B537" t="s">
        <v>41</v>
      </c>
      <c r="C537" t="s">
        <v>703</v>
      </c>
      <c r="D537">
        <v>603</v>
      </c>
      <c r="E537">
        <v>6976</v>
      </c>
      <c r="F537">
        <v>633</v>
      </c>
      <c r="G537">
        <v>14043</v>
      </c>
      <c r="H537" t="s">
        <v>143</v>
      </c>
      <c r="I537" s="1">
        <v>4.2939499999999999E-2</v>
      </c>
    </row>
    <row r="538" spans="1:9" x14ac:dyDescent="0.35">
      <c r="A538" t="s">
        <v>274</v>
      </c>
      <c r="B538" t="s">
        <v>41</v>
      </c>
      <c r="C538" t="s">
        <v>32</v>
      </c>
      <c r="D538">
        <v>635</v>
      </c>
      <c r="E538">
        <v>5505</v>
      </c>
      <c r="F538">
        <v>3054</v>
      </c>
      <c r="G538">
        <v>6386</v>
      </c>
      <c r="H538" t="s">
        <v>143</v>
      </c>
      <c r="I538" s="1">
        <v>9.9436300000000005E-2</v>
      </c>
    </row>
    <row r="539" spans="1:9" x14ac:dyDescent="0.35">
      <c r="A539" t="s">
        <v>275</v>
      </c>
      <c r="B539" t="s">
        <v>41</v>
      </c>
      <c r="C539" t="s">
        <v>703</v>
      </c>
      <c r="D539">
        <v>1349</v>
      </c>
      <c r="E539">
        <v>12098</v>
      </c>
      <c r="F539">
        <v>1381</v>
      </c>
      <c r="G539">
        <v>23435</v>
      </c>
      <c r="H539" t="s">
        <v>143</v>
      </c>
      <c r="I539" s="1">
        <v>5.7563499999999997E-2</v>
      </c>
    </row>
    <row r="540" spans="1:9" x14ac:dyDescent="0.35">
      <c r="A540" t="s">
        <v>275</v>
      </c>
      <c r="B540" t="s">
        <v>41</v>
      </c>
      <c r="C540" t="s">
        <v>32</v>
      </c>
      <c r="D540">
        <v>1032</v>
      </c>
      <c r="E540">
        <v>8454</v>
      </c>
      <c r="F540">
        <v>4576</v>
      </c>
      <c r="G540">
        <v>10536</v>
      </c>
      <c r="H540" t="s">
        <v>143</v>
      </c>
      <c r="I540" s="1">
        <v>9.7949900000000006E-2</v>
      </c>
    </row>
    <row r="541" spans="1:9" x14ac:dyDescent="0.35">
      <c r="A541" t="s">
        <v>276</v>
      </c>
      <c r="B541" t="s">
        <v>41</v>
      </c>
      <c r="C541" t="s">
        <v>703</v>
      </c>
      <c r="D541">
        <v>454</v>
      </c>
      <c r="E541">
        <v>5449</v>
      </c>
      <c r="F541">
        <v>414</v>
      </c>
      <c r="G541">
        <v>11733</v>
      </c>
      <c r="H541" t="s">
        <v>132</v>
      </c>
      <c r="I541" s="1">
        <v>3.8694300000000001E-2</v>
      </c>
    </row>
    <row r="542" spans="1:9" x14ac:dyDescent="0.35">
      <c r="A542" t="s">
        <v>276</v>
      </c>
      <c r="B542" t="s">
        <v>41</v>
      </c>
      <c r="C542" t="s">
        <v>32</v>
      </c>
      <c r="D542">
        <v>86</v>
      </c>
      <c r="E542">
        <v>814</v>
      </c>
      <c r="F542">
        <v>250</v>
      </c>
      <c r="G542">
        <v>1859</v>
      </c>
      <c r="H542" t="s">
        <v>132</v>
      </c>
      <c r="I542" s="1">
        <v>4.6261400000000001E-2</v>
      </c>
    </row>
    <row r="543" spans="1:9" x14ac:dyDescent="0.35">
      <c r="A543" t="s">
        <v>277</v>
      </c>
      <c r="B543" t="s">
        <v>41</v>
      </c>
      <c r="C543" t="s">
        <v>703</v>
      </c>
      <c r="D543">
        <v>1001</v>
      </c>
      <c r="E543">
        <v>8236</v>
      </c>
      <c r="F543">
        <v>1052</v>
      </c>
      <c r="G543">
        <v>13751</v>
      </c>
      <c r="H543" t="s">
        <v>143</v>
      </c>
      <c r="I543" s="1">
        <v>7.2794700000000004E-2</v>
      </c>
    </row>
    <row r="544" spans="1:9" x14ac:dyDescent="0.35">
      <c r="A544" t="s">
        <v>277</v>
      </c>
      <c r="B544" t="s">
        <v>41</v>
      </c>
      <c r="C544" t="s">
        <v>32</v>
      </c>
      <c r="D544">
        <v>807</v>
      </c>
      <c r="E544">
        <v>6241</v>
      </c>
      <c r="F544">
        <v>4096</v>
      </c>
      <c r="G544">
        <v>7131</v>
      </c>
      <c r="H544" t="s">
        <v>143</v>
      </c>
      <c r="I544" s="1">
        <v>0.1131679</v>
      </c>
    </row>
    <row r="545" spans="1:9" x14ac:dyDescent="0.35">
      <c r="A545" t="s">
        <v>278</v>
      </c>
      <c r="B545" t="s">
        <v>41</v>
      </c>
      <c r="C545" t="s">
        <v>703</v>
      </c>
      <c r="D545">
        <v>1477</v>
      </c>
      <c r="E545">
        <v>10044</v>
      </c>
      <c r="F545">
        <v>1614</v>
      </c>
      <c r="G545">
        <v>16434</v>
      </c>
      <c r="H545" t="s">
        <v>143</v>
      </c>
      <c r="I545" s="1">
        <v>8.9874599999999999E-2</v>
      </c>
    </row>
    <row r="546" spans="1:9" x14ac:dyDescent="0.35">
      <c r="A546" t="s">
        <v>278</v>
      </c>
      <c r="B546" t="s">
        <v>41</v>
      </c>
      <c r="C546" t="s">
        <v>32</v>
      </c>
      <c r="D546">
        <v>986</v>
      </c>
      <c r="E546">
        <v>8873</v>
      </c>
      <c r="F546">
        <v>6026</v>
      </c>
      <c r="G546">
        <v>9875</v>
      </c>
      <c r="H546" t="s">
        <v>143</v>
      </c>
      <c r="I546" s="1">
        <v>9.9848099999999995E-2</v>
      </c>
    </row>
    <row r="547" spans="1:9" x14ac:dyDescent="0.35">
      <c r="A547" t="s">
        <v>279</v>
      </c>
      <c r="B547" t="s">
        <v>41</v>
      </c>
      <c r="C547" t="s">
        <v>703</v>
      </c>
      <c r="D547">
        <v>57</v>
      </c>
      <c r="E547">
        <v>528</v>
      </c>
      <c r="F547">
        <v>54</v>
      </c>
      <c r="G547">
        <v>1844</v>
      </c>
      <c r="H547" t="s">
        <v>143</v>
      </c>
      <c r="I547" s="1">
        <v>3.09111E-2</v>
      </c>
    </row>
    <row r="548" spans="1:9" x14ac:dyDescent="0.35">
      <c r="A548" t="s">
        <v>279</v>
      </c>
      <c r="B548" t="s">
        <v>41</v>
      </c>
      <c r="C548" t="s">
        <v>32</v>
      </c>
      <c r="D548">
        <v>58</v>
      </c>
      <c r="E548">
        <v>400</v>
      </c>
      <c r="F548">
        <v>208</v>
      </c>
      <c r="G548">
        <v>689</v>
      </c>
      <c r="H548" t="s">
        <v>143</v>
      </c>
      <c r="I548" s="1">
        <v>8.4180000000000005E-2</v>
      </c>
    </row>
    <row r="549" spans="1:9" x14ac:dyDescent="0.35">
      <c r="A549" t="s">
        <v>280</v>
      </c>
      <c r="B549" t="s">
        <v>41</v>
      </c>
      <c r="C549" t="s">
        <v>703</v>
      </c>
      <c r="D549">
        <v>564</v>
      </c>
      <c r="E549">
        <v>5441</v>
      </c>
      <c r="F549">
        <v>554</v>
      </c>
      <c r="G549">
        <v>9840</v>
      </c>
      <c r="H549" t="s">
        <v>143</v>
      </c>
      <c r="I549" s="1">
        <v>5.7317100000000003E-2</v>
      </c>
    </row>
    <row r="550" spans="1:9" x14ac:dyDescent="0.35">
      <c r="A550" t="s">
        <v>280</v>
      </c>
      <c r="B550" t="s">
        <v>41</v>
      </c>
      <c r="C550" t="s">
        <v>32</v>
      </c>
      <c r="D550">
        <v>373</v>
      </c>
      <c r="E550">
        <v>2784</v>
      </c>
      <c r="F550">
        <v>1617</v>
      </c>
      <c r="G550">
        <v>3424</v>
      </c>
      <c r="H550" t="s">
        <v>143</v>
      </c>
      <c r="I550" s="1">
        <v>0.1089369</v>
      </c>
    </row>
    <row r="551" spans="1:9" x14ac:dyDescent="0.35">
      <c r="A551" t="s">
        <v>281</v>
      </c>
      <c r="B551" t="s">
        <v>41</v>
      </c>
      <c r="C551" t="s">
        <v>703</v>
      </c>
      <c r="D551">
        <v>373</v>
      </c>
      <c r="E551">
        <v>4157</v>
      </c>
      <c r="F551">
        <v>426</v>
      </c>
      <c r="G551">
        <v>7879</v>
      </c>
      <c r="H551" t="s">
        <v>42</v>
      </c>
      <c r="I551" s="1">
        <v>4.7341000000000001E-2</v>
      </c>
    </row>
    <row r="552" spans="1:9" x14ac:dyDescent="0.35">
      <c r="A552" t="s">
        <v>281</v>
      </c>
      <c r="B552" t="s">
        <v>41</v>
      </c>
      <c r="C552" t="s">
        <v>32</v>
      </c>
      <c r="D552">
        <v>517</v>
      </c>
      <c r="E552">
        <v>4446</v>
      </c>
      <c r="F552">
        <v>2585</v>
      </c>
      <c r="G552">
        <v>5094</v>
      </c>
      <c r="H552" t="s">
        <v>42</v>
      </c>
      <c r="I552" s="1">
        <v>0.101492</v>
      </c>
    </row>
    <row r="553" spans="1:9" x14ac:dyDescent="0.35">
      <c r="A553" t="s">
        <v>282</v>
      </c>
      <c r="B553" t="s">
        <v>41</v>
      </c>
      <c r="C553" t="s">
        <v>703</v>
      </c>
      <c r="D553">
        <v>374</v>
      </c>
      <c r="E553">
        <v>3692</v>
      </c>
      <c r="F553">
        <v>531</v>
      </c>
      <c r="G553">
        <v>8012</v>
      </c>
      <c r="H553" t="s">
        <v>132</v>
      </c>
      <c r="I553" s="1">
        <v>4.6679999999999999E-2</v>
      </c>
    </row>
    <row r="554" spans="1:9" x14ac:dyDescent="0.35">
      <c r="A554" t="s">
        <v>282</v>
      </c>
      <c r="B554" t="s">
        <v>41</v>
      </c>
      <c r="C554" t="s">
        <v>32</v>
      </c>
      <c r="D554">
        <v>569</v>
      </c>
      <c r="E554">
        <v>5037</v>
      </c>
      <c r="F554">
        <v>2969</v>
      </c>
      <c r="G554">
        <v>6065</v>
      </c>
      <c r="H554" t="s">
        <v>132</v>
      </c>
      <c r="I554" s="1">
        <v>9.3816999999999998E-2</v>
      </c>
    </row>
    <row r="555" spans="1:9" x14ac:dyDescent="0.35">
      <c r="A555" t="s">
        <v>283</v>
      </c>
      <c r="B555" t="s">
        <v>41</v>
      </c>
      <c r="C555" t="s">
        <v>703</v>
      </c>
      <c r="D555">
        <v>633</v>
      </c>
      <c r="E555">
        <v>6694</v>
      </c>
      <c r="F555">
        <v>638</v>
      </c>
      <c r="G555">
        <v>14256</v>
      </c>
      <c r="H555" t="s">
        <v>132</v>
      </c>
      <c r="I555" s="1">
        <v>4.4402400000000002E-2</v>
      </c>
    </row>
    <row r="556" spans="1:9" x14ac:dyDescent="0.35">
      <c r="A556" t="s">
        <v>283</v>
      </c>
      <c r="B556" t="s">
        <v>41</v>
      </c>
      <c r="C556" t="s">
        <v>32</v>
      </c>
      <c r="D556">
        <v>355</v>
      </c>
      <c r="E556">
        <v>3147</v>
      </c>
      <c r="F556">
        <v>1496</v>
      </c>
      <c r="G556">
        <v>4349</v>
      </c>
      <c r="H556" t="s">
        <v>132</v>
      </c>
      <c r="I556" s="1">
        <v>8.1628000000000006E-2</v>
      </c>
    </row>
    <row r="557" spans="1:9" x14ac:dyDescent="0.35">
      <c r="A557" t="s">
        <v>284</v>
      </c>
      <c r="B557" t="s">
        <v>41</v>
      </c>
      <c r="C557" t="s">
        <v>703</v>
      </c>
      <c r="D557">
        <v>540</v>
      </c>
      <c r="E557">
        <v>5230</v>
      </c>
      <c r="F557">
        <v>574</v>
      </c>
      <c r="G557">
        <v>9718</v>
      </c>
      <c r="H557" t="s">
        <v>42</v>
      </c>
      <c r="I557" s="1">
        <v>5.5566999999999998E-2</v>
      </c>
    </row>
    <row r="558" spans="1:9" x14ac:dyDescent="0.35">
      <c r="A558" t="s">
        <v>284</v>
      </c>
      <c r="B558" t="s">
        <v>41</v>
      </c>
      <c r="C558" t="s">
        <v>32</v>
      </c>
      <c r="D558">
        <v>580</v>
      </c>
      <c r="E558">
        <v>4341</v>
      </c>
      <c r="F558">
        <v>2479</v>
      </c>
      <c r="G558">
        <v>5295</v>
      </c>
      <c r="H558" t="s">
        <v>42</v>
      </c>
      <c r="I558" s="1">
        <v>0.1095373</v>
      </c>
    </row>
    <row r="559" spans="1:9" x14ac:dyDescent="0.35">
      <c r="A559" t="s">
        <v>285</v>
      </c>
      <c r="B559" t="s">
        <v>41</v>
      </c>
      <c r="C559" t="s">
        <v>703</v>
      </c>
      <c r="D559">
        <v>461</v>
      </c>
      <c r="E559">
        <v>5528</v>
      </c>
      <c r="F559">
        <v>468</v>
      </c>
      <c r="G559">
        <v>15117</v>
      </c>
      <c r="H559" t="s">
        <v>132</v>
      </c>
      <c r="I559" s="1">
        <v>3.0495499999999998E-2</v>
      </c>
    </row>
    <row r="560" spans="1:9" x14ac:dyDescent="0.35">
      <c r="A560" t="s">
        <v>285</v>
      </c>
      <c r="B560" t="s">
        <v>41</v>
      </c>
      <c r="C560" t="s">
        <v>32</v>
      </c>
      <c r="D560">
        <v>532</v>
      </c>
      <c r="E560">
        <v>5543</v>
      </c>
      <c r="F560">
        <v>3329</v>
      </c>
      <c r="G560">
        <v>6804</v>
      </c>
      <c r="H560" t="s">
        <v>132</v>
      </c>
      <c r="I560" s="1">
        <v>7.8189300000000003E-2</v>
      </c>
    </row>
    <row r="561" spans="1:9" x14ac:dyDescent="0.35">
      <c r="A561" t="s">
        <v>286</v>
      </c>
      <c r="B561" t="s">
        <v>41</v>
      </c>
      <c r="C561" t="s">
        <v>703</v>
      </c>
      <c r="D561">
        <v>623</v>
      </c>
      <c r="E561">
        <v>7372</v>
      </c>
      <c r="F561">
        <v>631</v>
      </c>
      <c r="G561">
        <v>19754</v>
      </c>
      <c r="H561" t="s">
        <v>132</v>
      </c>
      <c r="I561" s="1">
        <v>3.1537900000000001E-2</v>
      </c>
    </row>
    <row r="562" spans="1:9" x14ac:dyDescent="0.35">
      <c r="A562" t="s">
        <v>286</v>
      </c>
      <c r="B562" t="s">
        <v>41</v>
      </c>
      <c r="C562" t="s">
        <v>32</v>
      </c>
      <c r="D562">
        <v>578</v>
      </c>
      <c r="E562">
        <v>6243</v>
      </c>
      <c r="F562">
        <v>3219</v>
      </c>
      <c r="G562">
        <v>8191</v>
      </c>
      <c r="H562" t="s">
        <v>132</v>
      </c>
      <c r="I562" s="1">
        <v>7.0565299999999997E-2</v>
      </c>
    </row>
    <row r="563" spans="1:9" x14ac:dyDescent="0.35">
      <c r="A563" t="s">
        <v>287</v>
      </c>
      <c r="B563" t="s">
        <v>41</v>
      </c>
      <c r="C563" t="s">
        <v>703</v>
      </c>
      <c r="D563">
        <v>3702</v>
      </c>
      <c r="E563">
        <v>36816</v>
      </c>
      <c r="F563">
        <v>3561</v>
      </c>
      <c r="G563">
        <v>70587</v>
      </c>
      <c r="H563" t="s">
        <v>143</v>
      </c>
      <c r="I563" s="1">
        <v>5.2445899999999997E-2</v>
      </c>
    </row>
    <row r="564" spans="1:9" x14ac:dyDescent="0.35">
      <c r="A564" t="s">
        <v>287</v>
      </c>
      <c r="B564" t="s">
        <v>41</v>
      </c>
      <c r="C564" t="s">
        <v>32</v>
      </c>
      <c r="D564">
        <v>1363</v>
      </c>
      <c r="E564">
        <v>12982</v>
      </c>
      <c r="F564">
        <v>6273</v>
      </c>
      <c r="G564">
        <v>16465</v>
      </c>
      <c r="H564" t="s">
        <v>143</v>
      </c>
      <c r="I564" s="1">
        <v>8.27817E-2</v>
      </c>
    </row>
    <row r="565" spans="1:9" x14ac:dyDescent="0.35">
      <c r="A565" t="s">
        <v>288</v>
      </c>
      <c r="B565" t="s">
        <v>41</v>
      </c>
      <c r="C565" t="s">
        <v>703</v>
      </c>
      <c r="D565">
        <v>242</v>
      </c>
      <c r="E565">
        <v>3649</v>
      </c>
      <c r="F565">
        <v>247</v>
      </c>
      <c r="G565">
        <v>11166</v>
      </c>
      <c r="H565" t="s">
        <v>132</v>
      </c>
      <c r="I565" s="1">
        <v>2.1672899999999998E-2</v>
      </c>
    </row>
    <row r="566" spans="1:9" x14ac:dyDescent="0.35">
      <c r="A566" t="s">
        <v>288</v>
      </c>
      <c r="B566" t="s">
        <v>41</v>
      </c>
      <c r="C566" t="s">
        <v>32</v>
      </c>
      <c r="D566">
        <v>282</v>
      </c>
      <c r="E566">
        <v>2802</v>
      </c>
      <c r="F566">
        <v>1357</v>
      </c>
      <c r="G566">
        <v>4131</v>
      </c>
      <c r="H566" t="s">
        <v>132</v>
      </c>
      <c r="I566" s="1">
        <v>6.82643E-2</v>
      </c>
    </row>
    <row r="567" spans="1:9" x14ac:dyDescent="0.35">
      <c r="A567" t="s">
        <v>289</v>
      </c>
      <c r="B567" t="s">
        <v>41</v>
      </c>
      <c r="C567" t="s">
        <v>703</v>
      </c>
      <c r="D567">
        <v>1162</v>
      </c>
      <c r="E567">
        <v>12955</v>
      </c>
      <c r="F567">
        <v>1155</v>
      </c>
      <c r="G567">
        <v>30319</v>
      </c>
      <c r="H567" t="s">
        <v>132</v>
      </c>
      <c r="I567" s="1">
        <v>3.83258E-2</v>
      </c>
    </row>
    <row r="568" spans="1:9" x14ac:dyDescent="0.35">
      <c r="A568" t="s">
        <v>289</v>
      </c>
      <c r="B568" t="s">
        <v>41</v>
      </c>
      <c r="C568" t="s">
        <v>32</v>
      </c>
      <c r="D568">
        <v>996</v>
      </c>
      <c r="E568">
        <v>8942</v>
      </c>
      <c r="F568">
        <v>4811</v>
      </c>
      <c r="G568">
        <v>11168</v>
      </c>
      <c r="H568" t="s">
        <v>132</v>
      </c>
      <c r="I568" s="1">
        <v>8.9183399999999996E-2</v>
      </c>
    </row>
    <row r="569" spans="1:9" x14ac:dyDescent="0.35">
      <c r="A569" t="s">
        <v>290</v>
      </c>
      <c r="B569" t="s">
        <v>41</v>
      </c>
      <c r="C569" t="s">
        <v>703</v>
      </c>
      <c r="D569">
        <v>862</v>
      </c>
      <c r="E569">
        <v>7250</v>
      </c>
      <c r="F569">
        <v>926</v>
      </c>
      <c r="G569">
        <v>14475</v>
      </c>
      <c r="H569" t="s">
        <v>132</v>
      </c>
      <c r="I569" s="1">
        <v>5.9550899999999997E-2</v>
      </c>
    </row>
    <row r="570" spans="1:9" x14ac:dyDescent="0.35">
      <c r="A570" t="s">
        <v>290</v>
      </c>
      <c r="B570" t="s">
        <v>41</v>
      </c>
      <c r="C570" t="s">
        <v>32</v>
      </c>
      <c r="D570">
        <v>1109</v>
      </c>
      <c r="E570">
        <v>9351</v>
      </c>
      <c r="F570">
        <v>6336</v>
      </c>
      <c r="G570">
        <v>10849</v>
      </c>
      <c r="H570" t="s">
        <v>132</v>
      </c>
      <c r="I570" s="1">
        <v>0.1022214</v>
      </c>
    </row>
    <row r="571" spans="1:9" x14ac:dyDescent="0.35">
      <c r="A571" t="s">
        <v>291</v>
      </c>
      <c r="B571" t="s">
        <v>41</v>
      </c>
      <c r="C571" t="s">
        <v>703</v>
      </c>
      <c r="D571">
        <v>577</v>
      </c>
      <c r="E571">
        <v>4703</v>
      </c>
      <c r="F571">
        <v>599</v>
      </c>
      <c r="G571">
        <v>11450</v>
      </c>
      <c r="H571" t="s">
        <v>132</v>
      </c>
      <c r="I571" s="1">
        <v>5.0393E-2</v>
      </c>
    </row>
    <row r="572" spans="1:9" x14ac:dyDescent="0.35">
      <c r="A572" t="s">
        <v>291</v>
      </c>
      <c r="B572" t="s">
        <v>41</v>
      </c>
      <c r="C572" t="s">
        <v>32</v>
      </c>
      <c r="D572">
        <v>1013</v>
      </c>
      <c r="E572">
        <v>8670</v>
      </c>
      <c r="F572">
        <v>5300</v>
      </c>
      <c r="G572">
        <v>10755</v>
      </c>
      <c r="H572" t="s">
        <v>132</v>
      </c>
      <c r="I572" s="1">
        <v>9.41887E-2</v>
      </c>
    </row>
    <row r="573" spans="1:9" x14ac:dyDescent="0.35">
      <c r="A573" t="s">
        <v>308</v>
      </c>
      <c r="B573" t="s">
        <v>41</v>
      </c>
      <c r="C573" t="s">
        <v>703</v>
      </c>
      <c r="D573">
        <v>292</v>
      </c>
      <c r="E573">
        <v>4582</v>
      </c>
      <c r="F573">
        <v>275</v>
      </c>
      <c r="G573">
        <v>8718</v>
      </c>
      <c r="H573" t="s">
        <v>42</v>
      </c>
      <c r="I573" s="1">
        <v>3.34939E-2</v>
      </c>
    </row>
    <row r="574" spans="1:9" x14ac:dyDescent="0.35">
      <c r="A574" t="s">
        <v>308</v>
      </c>
      <c r="B574" t="s">
        <v>41</v>
      </c>
      <c r="C574" t="s">
        <v>32</v>
      </c>
      <c r="D574">
        <v>215</v>
      </c>
      <c r="E574">
        <v>2439</v>
      </c>
      <c r="F574">
        <v>726</v>
      </c>
      <c r="G574">
        <v>3421</v>
      </c>
      <c r="H574" t="s">
        <v>42</v>
      </c>
      <c r="I574" s="1">
        <v>6.2847100000000003E-2</v>
      </c>
    </row>
    <row r="575" spans="1:9" x14ac:dyDescent="0.35">
      <c r="A575" t="s">
        <v>309</v>
      </c>
      <c r="B575" t="s">
        <v>41</v>
      </c>
      <c r="C575" t="s">
        <v>703</v>
      </c>
      <c r="D575">
        <v>860</v>
      </c>
      <c r="E575">
        <v>7331</v>
      </c>
      <c r="F575">
        <v>811</v>
      </c>
      <c r="G575">
        <v>12806</v>
      </c>
      <c r="H575" t="s">
        <v>132</v>
      </c>
      <c r="I575" s="1">
        <v>6.7155999999999993E-2</v>
      </c>
    </row>
    <row r="576" spans="1:9" x14ac:dyDescent="0.35">
      <c r="A576" t="s">
        <v>309</v>
      </c>
      <c r="B576" t="s">
        <v>41</v>
      </c>
      <c r="C576" t="s">
        <v>32</v>
      </c>
      <c r="D576">
        <v>781</v>
      </c>
      <c r="E576">
        <v>6232</v>
      </c>
      <c r="F576">
        <v>3564</v>
      </c>
      <c r="G576">
        <v>7237</v>
      </c>
      <c r="H576" t="s">
        <v>132</v>
      </c>
      <c r="I576" s="1">
        <v>0.1079176</v>
      </c>
    </row>
    <row r="577" spans="1:9" x14ac:dyDescent="0.35">
      <c r="A577" t="s">
        <v>310</v>
      </c>
      <c r="B577" t="s">
        <v>41</v>
      </c>
      <c r="C577" t="s">
        <v>703</v>
      </c>
      <c r="D577">
        <v>2372</v>
      </c>
      <c r="E577">
        <v>21333</v>
      </c>
      <c r="F577">
        <v>2188</v>
      </c>
      <c r="G577">
        <v>36998</v>
      </c>
      <c r="H577" t="s">
        <v>132</v>
      </c>
      <c r="I577" s="1">
        <v>6.4111600000000005E-2</v>
      </c>
    </row>
    <row r="578" spans="1:9" x14ac:dyDescent="0.35">
      <c r="A578" t="s">
        <v>310</v>
      </c>
      <c r="B578" t="s">
        <v>41</v>
      </c>
      <c r="C578" t="s">
        <v>32</v>
      </c>
      <c r="D578">
        <v>1372</v>
      </c>
      <c r="E578">
        <v>10721</v>
      </c>
      <c r="F578">
        <v>5544</v>
      </c>
      <c r="G578">
        <v>13881</v>
      </c>
      <c r="H578" t="s">
        <v>132</v>
      </c>
      <c r="I578" s="1">
        <v>9.88401E-2</v>
      </c>
    </row>
    <row r="579" spans="1:9" x14ac:dyDescent="0.35">
      <c r="A579" t="s">
        <v>311</v>
      </c>
      <c r="B579" t="s">
        <v>41</v>
      </c>
      <c r="C579" t="s">
        <v>703</v>
      </c>
      <c r="D579">
        <v>1254</v>
      </c>
      <c r="E579">
        <v>9473</v>
      </c>
      <c r="F579">
        <v>1205</v>
      </c>
      <c r="G579">
        <v>15068</v>
      </c>
      <c r="H579" t="s">
        <v>132</v>
      </c>
      <c r="I579" s="1">
        <v>8.3222699999999997E-2</v>
      </c>
    </row>
    <row r="580" spans="1:9" x14ac:dyDescent="0.35">
      <c r="A580" t="s">
        <v>311</v>
      </c>
      <c r="B580" t="s">
        <v>41</v>
      </c>
      <c r="C580" t="s">
        <v>32</v>
      </c>
      <c r="D580">
        <v>681</v>
      </c>
      <c r="E580">
        <v>5706</v>
      </c>
      <c r="F580">
        <v>3515</v>
      </c>
      <c r="G580">
        <v>6366</v>
      </c>
      <c r="H580" t="s">
        <v>132</v>
      </c>
      <c r="I580" s="1">
        <v>0.1069745</v>
      </c>
    </row>
    <row r="581" spans="1:9" x14ac:dyDescent="0.35">
      <c r="A581" t="s">
        <v>312</v>
      </c>
      <c r="B581" t="s">
        <v>41</v>
      </c>
      <c r="C581" t="s">
        <v>703</v>
      </c>
      <c r="D581">
        <v>479</v>
      </c>
      <c r="E581">
        <v>3752</v>
      </c>
      <c r="F581">
        <v>495</v>
      </c>
      <c r="G581">
        <v>6669</v>
      </c>
      <c r="H581" t="s">
        <v>132</v>
      </c>
      <c r="I581" s="1">
        <v>7.1824899999999997E-2</v>
      </c>
    </row>
    <row r="582" spans="1:9" x14ac:dyDescent="0.35">
      <c r="A582" t="s">
        <v>312</v>
      </c>
      <c r="B582" t="s">
        <v>41</v>
      </c>
      <c r="C582" t="s">
        <v>32</v>
      </c>
      <c r="D582">
        <v>313</v>
      </c>
      <c r="E582">
        <v>2755</v>
      </c>
      <c r="F582">
        <v>1729</v>
      </c>
      <c r="G582">
        <v>3309</v>
      </c>
      <c r="H582" t="s">
        <v>132</v>
      </c>
      <c r="I582" s="1">
        <v>9.4590499999999994E-2</v>
      </c>
    </row>
    <row r="583" spans="1:9" x14ac:dyDescent="0.35">
      <c r="A583" t="s">
        <v>313</v>
      </c>
      <c r="B583" t="s">
        <v>41</v>
      </c>
      <c r="C583" t="s">
        <v>703</v>
      </c>
      <c r="D583">
        <v>1584</v>
      </c>
      <c r="E583">
        <v>12492</v>
      </c>
      <c r="F583">
        <v>1451</v>
      </c>
      <c r="G583">
        <v>19043</v>
      </c>
      <c r="H583" t="s">
        <v>132</v>
      </c>
      <c r="I583" s="1">
        <v>8.3180199999999996E-2</v>
      </c>
    </row>
    <row r="584" spans="1:9" x14ac:dyDescent="0.35">
      <c r="A584" t="s">
        <v>313</v>
      </c>
      <c r="B584" t="s">
        <v>41</v>
      </c>
      <c r="C584" t="s">
        <v>32</v>
      </c>
      <c r="D584">
        <v>855</v>
      </c>
      <c r="E584">
        <v>7132</v>
      </c>
      <c r="F584">
        <v>3870</v>
      </c>
      <c r="G584">
        <v>8798</v>
      </c>
      <c r="H584" t="s">
        <v>132</v>
      </c>
      <c r="I584" s="1">
        <v>9.7181199999999995E-2</v>
      </c>
    </row>
    <row r="585" spans="1:9" x14ac:dyDescent="0.35">
      <c r="A585" t="s">
        <v>314</v>
      </c>
      <c r="B585" t="s">
        <v>41</v>
      </c>
      <c r="C585" t="s">
        <v>703</v>
      </c>
      <c r="D585">
        <v>4406</v>
      </c>
      <c r="E585">
        <v>30646</v>
      </c>
      <c r="F585">
        <v>4141</v>
      </c>
      <c r="G585">
        <v>48111</v>
      </c>
      <c r="H585" t="s">
        <v>132</v>
      </c>
      <c r="I585" s="1">
        <v>9.1579900000000006E-2</v>
      </c>
    </row>
    <row r="586" spans="1:9" x14ac:dyDescent="0.35">
      <c r="A586" t="s">
        <v>314</v>
      </c>
      <c r="B586" t="s">
        <v>41</v>
      </c>
      <c r="C586" t="s">
        <v>32</v>
      </c>
      <c r="D586">
        <v>1667</v>
      </c>
      <c r="E586">
        <v>13282</v>
      </c>
      <c r="F586">
        <v>7869</v>
      </c>
      <c r="G586">
        <v>16433</v>
      </c>
      <c r="H586" t="s">
        <v>132</v>
      </c>
      <c r="I586" s="1">
        <v>0.1014422</v>
      </c>
    </row>
    <row r="587" spans="1:9" x14ac:dyDescent="0.35">
      <c r="A587" t="s">
        <v>315</v>
      </c>
      <c r="B587" t="s">
        <v>41</v>
      </c>
      <c r="C587" t="s">
        <v>703</v>
      </c>
      <c r="D587">
        <v>378</v>
      </c>
      <c r="E587">
        <v>2667</v>
      </c>
      <c r="F587">
        <v>386</v>
      </c>
      <c r="G587">
        <v>4437</v>
      </c>
      <c r="H587" t="s">
        <v>132</v>
      </c>
      <c r="I587" s="1">
        <v>8.5192699999999996E-2</v>
      </c>
    </row>
    <row r="588" spans="1:9" x14ac:dyDescent="0.35">
      <c r="A588" t="s">
        <v>315</v>
      </c>
      <c r="B588" t="s">
        <v>41</v>
      </c>
      <c r="C588" t="s">
        <v>32</v>
      </c>
      <c r="D588">
        <v>230</v>
      </c>
      <c r="E588">
        <v>1941</v>
      </c>
      <c r="F588">
        <v>1268</v>
      </c>
      <c r="G588">
        <v>2326</v>
      </c>
      <c r="H588" t="s">
        <v>132</v>
      </c>
      <c r="I588" s="1">
        <v>9.8882200000000003E-2</v>
      </c>
    </row>
    <row r="589" spans="1:9" x14ac:dyDescent="0.35">
      <c r="A589" t="s">
        <v>316</v>
      </c>
      <c r="B589" t="s">
        <v>41</v>
      </c>
      <c r="C589" t="s">
        <v>703</v>
      </c>
      <c r="D589">
        <v>1318</v>
      </c>
      <c r="E589">
        <v>12301</v>
      </c>
      <c r="F589">
        <v>1162</v>
      </c>
      <c r="G589">
        <v>23775</v>
      </c>
      <c r="H589" t="s">
        <v>132</v>
      </c>
      <c r="I589" s="1">
        <v>5.5436399999999997E-2</v>
      </c>
    </row>
    <row r="590" spans="1:9" x14ac:dyDescent="0.35">
      <c r="A590" t="s">
        <v>316</v>
      </c>
      <c r="B590" t="s">
        <v>41</v>
      </c>
      <c r="C590" t="s">
        <v>32</v>
      </c>
      <c r="D590">
        <v>795</v>
      </c>
      <c r="E590">
        <v>7617</v>
      </c>
      <c r="F590">
        <v>3602</v>
      </c>
      <c r="G590">
        <v>10471</v>
      </c>
      <c r="H590" t="s">
        <v>132</v>
      </c>
      <c r="I590" s="1">
        <v>7.5924000000000005E-2</v>
      </c>
    </row>
    <row r="591" spans="1:9" x14ac:dyDescent="0.35">
      <c r="A591" t="s">
        <v>318</v>
      </c>
      <c r="B591" t="s">
        <v>41</v>
      </c>
      <c r="C591" t="s">
        <v>703</v>
      </c>
      <c r="D591">
        <v>643</v>
      </c>
      <c r="E591">
        <v>4268</v>
      </c>
      <c r="F591">
        <v>655</v>
      </c>
      <c r="G591">
        <v>7257</v>
      </c>
      <c r="H591" t="s">
        <v>132</v>
      </c>
      <c r="I591" s="1">
        <v>8.8604100000000005E-2</v>
      </c>
    </row>
    <row r="592" spans="1:9" x14ac:dyDescent="0.35">
      <c r="A592" t="s">
        <v>318</v>
      </c>
      <c r="B592" t="s">
        <v>41</v>
      </c>
      <c r="C592" t="s">
        <v>32</v>
      </c>
      <c r="D592">
        <v>368</v>
      </c>
      <c r="E592">
        <v>3573</v>
      </c>
      <c r="F592">
        <v>2358</v>
      </c>
      <c r="G592">
        <v>4166</v>
      </c>
      <c r="H592" t="s">
        <v>132</v>
      </c>
      <c r="I592" s="1">
        <v>8.8334099999999999E-2</v>
      </c>
    </row>
    <row r="593" spans="1:9" x14ac:dyDescent="0.35">
      <c r="A593" t="s">
        <v>319</v>
      </c>
      <c r="B593" t="s">
        <v>41</v>
      </c>
      <c r="C593" t="s">
        <v>703</v>
      </c>
      <c r="D593">
        <v>1323</v>
      </c>
      <c r="E593">
        <v>11708</v>
      </c>
      <c r="F593">
        <v>1293</v>
      </c>
      <c r="G593">
        <v>22497</v>
      </c>
      <c r="H593" t="s">
        <v>132</v>
      </c>
      <c r="I593" s="1">
        <v>5.88078E-2</v>
      </c>
    </row>
    <row r="594" spans="1:9" x14ac:dyDescent="0.35">
      <c r="A594" t="s">
        <v>319</v>
      </c>
      <c r="B594" t="s">
        <v>41</v>
      </c>
      <c r="C594" t="s">
        <v>32</v>
      </c>
      <c r="D594">
        <v>880</v>
      </c>
      <c r="E594">
        <v>7892</v>
      </c>
      <c r="F594">
        <v>4538</v>
      </c>
      <c r="G594">
        <v>9505</v>
      </c>
      <c r="H594" t="s">
        <v>132</v>
      </c>
      <c r="I594" s="1">
        <v>9.2582899999999996E-2</v>
      </c>
    </row>
    <row r="595" spans="1:9" x14ac:dyDescent="0.35">
      <c r="A595" t="s">
        <v>320</v>
      </c>
      <c r="B595" t="s">
        <v>41</v>
      </c>
      <c r="C595" t="s">
        <v>703</v>
      </c>
      <c r="D595">
        <v>1697</v>
      </c>
      <c r="E595">
        <v>13375</v>
      </c>
      <c r="F595">
        <v>1670</v>
      </c>
      <c r="G595">
        <v>23144</v>
      </c>
      <c r="H595" t="s">
        <v>132</v>
      </c>
      <c r="I595" s="1">
        <v>7.33235E-2</v>
      </c>
    </row>
    <row r="596" spans="1:9" x14ac:dyDescent="0.35">
      <c r="A596" t="s">
        <v>320</v>
      </c>
      <c r="B596" t="s">
        <v>41</v>
      </c>
      <c r="C596" t="s">
        <v>32</v>
      </c>
      <c r="D596">
        <v>721</v>
      </c>
      <c r="E596">
        <v>6656</v>
      </c>
      <c r="F596">
        <v>3298</v>
      </c>
      <c r="G596">
        <v>8551</v>
      </c>
      <c r="H596" t="s">
        <v>132</v>
      </c>
      <c r="I596" s="1">
        <v>8.4317600000000006E-2</v>
      </c>
    </row>
    <row r="597" spans="1:9" x14ac:dyDescent="0.35">
      <c r="A597" t="s">
        <v>322</v>
      </c>
      <c r="B597" t="s">
        <v>41</v>
      </c>
      <c r="C597" t="s">
        <v>703</v>
      </c>
      <c r="D597">
        <v>255</v>
      </c>
      <c r="E597">
        <v>2565</v>
      </c>
      <c r="F597">
        <v>223</v>
      </c>
      <c r="G597">
        <v>5176</v>
      </c>
      <c r="H597" t="s">
        <v>132</v>
      </c>
      <c r="I597" s="1">
        <v>4.9265799999999998E-2</v>
      </c>
    </row>
    <row r="598" spans="1:9" x14ac:dyDescent="0.35">
      <c r="A598" t="s">
        <v>322</v>
      </c>
      <c r="B598" t="s">
        <v>41</v>
      </c>
      <c r="C598" t="s">
        <v>32</v>
      </c>
      <c r="D598">
        <v>140</v>
      </c>
      <c r="E598">
        <v>1209</v>
      </c>
      <c r="F598">
        <v>388</v>
      </c>
      <c r="G598">
        <v>1602</v>
      </c>
      <c r="H598" t="s">
        <v>132</v>
      </c>
      <c r="I598" s="1">
        <v>8.7390800000000005E-2</v>
      </c>
    </row>
    <row r="599" spans="1:9" x14ac:dyDescent="0.35">
      <c r="A599" t="s">
        <v>329</v>
      </c>
      <c r="B599" t="s">
        <v>41</v>
      </c>
      <c r="C599" t="s">
        <v>703</v>
      </c>
      <c r="D599">
        <v>3110</v>
      </c>
      <c r="E599">
        <v>18386</v>
      </c>
      <c r="F599">
        <v>3137</v>
      </c>
      <c r="G599">
        <v>31969</v>
      </c>
      <c r="H599" t="s">
        <v>328</v>
      </c>
      <c r="I599" s="1">
        <v>9.7281699999999999E-2</v>
      </c>
    </row>
    <row r="600" spans="1:9" x14ac:dyDescent="0.35">
      <c r="A600" t="s">
        <v>329</v>
      </c>
      <c r="B600" t="s">
        <v>41</v>
      </c>
      <c r="C600" t="s">
        <v>32</v>
      </c>
      <c r="D600">
        <v>974</v>
      </c>
      <c r="E600">
        <v>7700</v>
      </c>
      <c r="F600">
        <v>4203</v>
      </c>
      <c r="G600">
        <v>9724</v>
      </c>
      <c r="H600" t="s">
        <v>328</v>
      </c>
      <c r="I600" s="1">
        <v>0.1001645</v>
      </c>
    </row>
    <row r="601" spans="1:9" x14ac:dyDescent="0.35">
      <c r="A601" t="s">
        <v>330</v>
      </c>
      <c r="B601" t="s">
        <v>41</v>
      </c>
      <c r="C601" t="s">
        <v>703</v>
      </c>
      <c r="D601">
        <v>1797</v>
      </c>
      <c r="E601">
        <v>10569</v>
      </c>
      <c r="F601">
        <v>1883</v>
      </c>
      <c r="G601">
        <v>15478</v>
      </c>
      <c r="H601" t="s">
        <v>42</v>
      </c>
      <c r="I601" s="1">
        <v>0.1161003</v>
      </c>
    </row>
    <row r="602" spans="1:9" x14ac:dyDescent="0.35">
      <c r="A602" t="s">
        <v>330</v>
      </c>
      <c r="B602" t="s">
        <v>41</v>
      </c>
      <c r="C602" t="s">
        <v>32</v>
      </c>
      <c r="D602">
        <v>649</v>
      </c>
      <c r="E602">
        <v>5086</v>
      </c>
      <c r="F602">
        <v>3381</v>
      </c>
      <c r="G602">
        <v>5918</v>
      </c>
      <c r="H602" t="s">
        <v>42</v>
      </c>
      <c r="I602" s="1">
        <v>0.1096654</v>
      </c>
    </row>
    <row r="603" spans="1:9" x14ac:dyDescent="0.35">
      <c r="A603" t="s">
        <v>331</v>
      </c>
      <c r="B603" t="s">
        <v>41</v>
      </c>
      <c r="C603" t="s">
        <v>703</v>
      </c>
      <c r="D603">
        <v>1351</v>
      </c>
      <c r="E603">
        <v>7784</v>
      </c>
      <c r="F603">
        <v>1431</v>
      </c>
      <c r="G603">
        <v>11344</v>
      </c>
      <c r="H603" t="s">
        <v>132</v>
      </c>
      <c r="I603" s="1">
        <v>0.1190938</v>
      </c>
    </row>
    <row r="604" spans="1:9" x14ac:dyDescent="0.35">
      <c r="A604" t="s">
        <v>331</v>
      </c>
      <c r="B604" t="s">
        <v>41</v>
      </c>
      <c r="C604" t="s">
        <v>32</v>
      </c>
      <c r="D604">
        <v>456</v>
      </c>
      <c r="E604">
        <v>4569</v>
      </c>
      <c r="F604">
        <v>3355</v>
      </c>
      <c r="G604">
        <v>5109</v>
      </c>
      <c r="H604" t="s">
        <v>132</v>
      </c>
      <c r="I604" s="1">
        <v>8.9254299999999995E-2</v>
      </c>
    </row>
    <row r="605" spans="1:9" x14ac:dyDescent="0.35">
      <c r="A605" t="s">
        <v>333</v>
      </c>
      <c r="B605" t="s">
        <v>41</v>
      </c>
      <c r="C605" t="s">
        <v>703</v>
      </c>
      <c r="D605">
        <v>2587</v>
      </c>
      <c r="E605">
        <v>13366</v>
      </c>
      <c r="F605">
        <v>2692</v>
      </c>
      <c r="G605">
        <v>21274</v>
      </c>
      <c r="H605" t="s">
        <v>328</v>
      </c>
      <c r="I605" s="1">
        <v>0.1216038</v>
      </c>
    </row>
    <row r="606" spans="1:9" x14ac:dyDescent="0.35">
      <c r="A606" t="s">
        <v>333</v>
      </c>
      <c r="B606" t="s">
        <v>41</v>
      </c>
      <c r="C606" t="s">
        <v>32</v>
      </c>
      <c r="D606">
        <v>710</v>
      </c>
      <c r="E606">
        <v>6387</v>
      </c>
      <c r="F606">
        <v>3405</v>
      </c>
      <c r="G606">
        <v>8037</v>
      </c>
      <c r="H606" t="s">
        <v>328</v>
      </c>
      <c r="I606" s="1">
        <v>8.83414E-2</v>
      </c>
    </row>
    <row r="607" spans="1:9" x14ac:dyDescent="0.35">
      <c r="A607" t="s">
        <v>334</v>
      </c>
      <c r="B607" t="s">
        <v>41</v>
      </c>
      <c r="C607" t="s">
        <v>703</v>
      </c>
      <c r="D607">
        <v>2491</v>
      </c>
      <c r="E607">
        <v>12024</v>
      </c>
      <c r="F607">
        <v>2595</v>
      </c>
      <c r="G607">
        <v>18641</v>
      </c>
      <c r="H607" t="s">
        <v>328</v>
      </c>
      <c r="I607" s="1">
        <v>0.1336302</v>
      </c>
    </row>
    <row r="608" spans="1:9" x14ac:dyDescent="0.35">
      <c r="A608" t="s">
        <v>334</v>
      </c>
      <c r="B608" t="s">
        <v>41</v>
      </c>
      <c r="C608" t="s">
        <v>32</v>
      </c>
      <c r="D608">
        <v>608</v>
      </c>
      <c r="E608">
        <v>6104</v>
      </c>
      <c r="F608">
        <v>3713</v>
      </c>
      <c r="G608">
        <v>7543</v>
      </c>
      <c r="H608" t="s">
        <v>328</v>
      </c>
      <c r="I608" s="1">
        <v>8.0604499999999996E-2</v>
      </c>
    </row>
    <row r="609" spans="1:9" x14ac:dyDescent="0.35">
      <c r="A609" t="s">
        <v>335</v>
      </c>
      <c r="B609" t="s">
        <v>41</v>
      </c>
      <c r="C609" t="s">
        <v>703</v>
      </c>
      <c r="D609">
        <v>2421</v>
      </c>
      <c r="E609">
        <v>13411</v>
      </c>
      <c r="F609">
        <v>2539</v>
      </c>
      <c r="G609">
        <v>20448</v>
      </c>
      <c r="H609" t="s">
        <v>328</v>
      </c>
      <c r="I609" s="1">
        <v>0.1183979</v>
      </c>
    </row>
    <row r="610" spans="1:9" x14ac:dyDescent="0.35">
      <c r="A610" t="s">
        <v>335</v>
      </c>
      <c r="B610" t="s">
        <v>41</v>
      </c>
      <c r="C610" t="s">
        <v>32</v>
      </c>
      <c r="D610">
        <v>709</v>
      </c>
      <c r="E610">
        <v>5349</v>
      </c>
      <c r="F610">
        <v>3234</v>
      </c>
      <c r="G610">
        <v>6318</v>
      </c>
      <c r="H610" t="s">
        <v>328</v>
      </c>
      <c r="I610" s="1">
        <v>0.1122191</v>
      </c>
    </row>
    <row r="611" spans="1:9" x14ac:dyDescent="0.35">
      <c r="A611" t="s">
        <v>336</v>
      </c>
      <c r="B611" t="s">
        <v>41</v>
      </c>
      <c r="C611" t="s">
        <v>703</v>
      </c>
      <c r="D611">
        <v>1987</v>
      </c>
      <c r="E611">
        <v>11356</v>
      </c>
      <c r="F611">
        <v>2049</v>
      </c>
      <c r="G611">
        <v>16703</v>
      </c>
      <c r="H611" t="s">
        <v>328</v>
      </c>
      <c r="I611" s="1">
        <v>0.1189607</v>
      </c>
    </row>
    <row r="612" spans="1:9" x14ac:dyDescent="0.35">
      <c r="A612" t="s">
        <v>336</v>
      </c>
      <c r="B612" t="s">
        <v>41</v>
      </c>
      <c r="C612" t="s">
        <v>32</v>
      </c>
      <c r="D612">
        <v>382</v>
      </c>
      <c r="E612">
        <v>3664</v>
      </c>
      <c r="F612">
        <v>1930</v>
      </c>
      <c r="G612">
        <v>4106</v>
      </c>
      <c r="H612" t="s">
        <v>328</v>
      </c>
      <c r="I612" s="1">
        <v>9.3034599999999995E-2</v>
      </c>
    </row>
    <row r="613" spans="1:9" x14ac:dyDescent="0.35">
      <c r="A613" t="s">
        <v>337</v>
      </c>
      <c r="B613" t="s">
        <v>41</v>
      </c>
      <c r="C613" t="s">
        <v>703</v>
      </c>
      <c r="D613">
        <v>994</v>
      </c>
      <c r="E613">
        <v>6117</v>
      </c>
      <c r="F613">
        <v>1030</v>
      </c>
      <c r="G613">
        <v>8865</v>
      </c>
      <c r="H613" t="s">
        <v>328</v>
      </c>
      <c r="I613" s="1">
        <v>0.1121263</v>
      </c>
    </row>
    <row r="614" spans="1:9" x14ac:dyDescent="0.35">
      <c r="A614" t="s">
        <v>337</v>
      </c>
      <c r="B614" t="s">
        <v>41</v>
      </c>
      <c r="C614" t="s">
        <v>32</v>
      </c>
      <c r="D614">
        <v>440</v>
      </c>
      <c r="E614">
        <v>4049</v>
      </c>
      <c r="F614">
        <v>2878</v>
      </c>
      <c r="G614">
        <v>4378</v>
      </c>
      <c r="H614" t="s">
        <v>328</v>
      </c>
      <c r="I614" s="1">
        <v>0.10050249999999999</v>
      </c>
    </row>
    <row r="615" spans="1:9" x14ac:dyDescent="0.35">
      <c r="A615" t="s">
        <v>338</v>
      </c>
      <c r="B615" t="s">
        <v>41</v>
      </c>
      <c r="C615" t="s">
        <v>703</v>
      </c>
      <c r="D615">
        <v>1716</v>
      </c>
      <c r="E615">
        <v>10114</v>
      </c>
      <c r="F615">
        <v>1673</v>
      </c>
      <c r="G615">
        <v>16114</v>
      </c>
      <c r="H615" t="s">
        <v>132</v>
      </c>
      <c r="I615" s="1">
        <v>0.1064913</v>
      </c>
    </row>
    <row r="616" spans="1:9" x14ac:dyDescent="0.35">
      <c r="A616" t="s">
        <v>338</v>
      </c>
      <c r="B616" t="s">
        <v>41</v>
      </c>
      <c r="C616" t="s">
        <v>32</v>
      </c>
      <c r="D616">
        <v>406</v>
      </c>
      <c r="E616">
        <v>3643</v>
      </c>
      <c r="F616">
        <v>2420</v>
      </c>
      <c r="G616">
        <v>4469</v>
      </c>
      <c r="H616" t="s">
        <v>132</v>
      </c>
      <c r="I616" s="1">
        <v>9.0848100000000001E-2</v>
      </c>
    </row>
    <row r="617" spans="1:9" x14ac:dyDescent="0.35">
      <c r="A617" t="s">
        <v>339</v>
      </c>
      <c r="B617" t="s">
        <v>41</v>
      </c>
      <c r="C617" t="s">
        <v>703</v>
      </c>
      <c r="D617">
        <v>874</v>
      </c>
      <c r="E617">
        <v>5013</v>
      </c>
      <c r="F617">
        <v>885</v>
      </c>
      <c r="G617">
        <v>7514</v>
      </c>
      <c r="H617" t="s">
        <v>132</v>
      </c>
      <c r="I617" s="1">
        <v>0.11631619999999999</v>
      </c>
    </row>
    <row r="618" spans="1:9" x14ac:dyDescent="0.35">
      <c r="A618" t="s">
        <v>339</v>
      </c>
      <c r="B618" t="s">
        <v>41</v>
      </c>
      <c r="C618" t="s">
        <v>32</v>
      </c>
      <c r="D618">
        <v>276</v>
      </c>
      <c r="E618">
        <v>2322</v>
      </c>
      <c r="F618">
        <v>1687</v>
      </c>
      <c r="G618">
        <v>2595</v>
      </c>
      <c r="H618" t="s">
        <v>132</v>
      </c>
      <c r="I618" s="1">
        <v>0.10635840000000001</v>
      </c>
    </row>
    <row r="619" spans="1:9" x14ac:dyDescent="0.35">
      <c r="A619" t="s">
        <v>340</v>
      </c>
      <c r="B619" t="s">
        <v>41</v>
      </c>
      <c r="C619" t="s">
        <v>703</v>
      </c>
      <c r="D619">
        <v>2388</v>
      </c>
      <c r="E619">
        <v>13112</v>
      </c>
      <c r="F619">
        <v>2375</v>
      </c>
      <c r="G619">
        <v>20050</v>
      </c>
      <c r="H619" t="s">
        <v>328</v>
      </c>
      <c r="I619" s="1">
        <v>0.11910220000000001</v>
      </c>
    </row>
    <row r="620" spans="1:9" x14ac:dyDescent="0.35">
      <c r="A620" t="s">
        <v>340</v>
      </c>
      <c r="B620" t="s">
        <v>41</v>
      </c>
      <c r="C620" t="s">
        <v>32</v>
      </c>
      <c r="D620">
        <v>528</v>
      </c>
      <c r="E620">
        <v>5172</v>
      </c>
      <c r="F620">
        <v>3455</v>
      </c>
      <c r="G620">
        <v>6004</v>
      </c>
      <c r="H620" t="s">
        <v>328</v>
      </c>
      <c r="I620" s="1">
        <v>8.7941400000000003E-2</v>
      </c>
    </row>
    <row r="621" spans="1:9" x14ac:dyDescent="0.35">
      <c r="A621" t="s">
        <v>341</v>
      </c>
      <c r="B621" t="s">
        <v>41</v>
      </c>
      <c r="C621" t="s">
        <v>703</v>
      </c>
      <c r="D621">
        <v>661</v>
      </c>
      <c r="E621">
        <v>3881</v>
      </c>
      <c r="F621">
        <v>707</v>
      </c>
      <c r="G621">
        <v>5870</v>
      </c>
      <c r="H621" t="s">
        <v>132</v>
      </c>
      <c r="I621" s="1">
        <v>0.1126065</v>
      </c>
    </row>
    <row r="622" spans="1:9" x14ac:dyDescent="0.35">
      <c r="A622" t="s">
        <v>341</v>
      </c>
      <c r="B622" t="s">
        <v>41</v>
      </c>
      <c r="C622" t="s">
        <v>32</v>
      </c>
      <c r="D622">
        <v>317</v>
      </c>
      <c r="E622">
        <v>2953</v>
      </c>
      <c r="F622">
        <v>2235</v>
      </c>
      <c r="G622">
        <v>3418</v>
      </c>
      <c r="H622" t="s">
        <v>132</v>
      </c>
      <c r="I622" s="1">
        <v>9.2744300000000002E-2</v>
      </c>
    </row>
    <row r="623" spans="1:9" x14ac:dyDescent="0.35">
      <c r="A623" t="s">
        <v>342</v>
      </c>
      <c r="B623" t="s">
        <v>41</v>
      </c>
      <c r="C623" t="s">
        <v>703</v>
      </c>
      <c r="D623">
        <v>1333</v>
      </c>
      <c r="E623">
        <v>7035</v>
      </c>
      <c r="F623">
        <v>1370</v>
      </c>
      <c r="G623">
        <v>11057</v>
      </c>
      <c r="H623" t="s">
        <v>42</v>
      </c>
      <c r="I623" s="1">
        <v>0.1205571</v>
      </c>
    </row>
    <row r="624" spans="1:9" x14ac:dyDescent="0.35">
      <c r="A624" t="s">
        <v>342</v>
      </c>
      <c r="B624" t="s">
        <v>41</v>
      </c>
      <c r="C624" t="s">
        <v>32</v>
      </c>
      <c r="D624">
        <v>476</v>
      </c>
      <c r="E624">
        <v>5126</v>
      </c>
      <c r="F624">
        <v>3807</v>
      </c>
      <c r="G624">
        <v>5942</v>
      </c>
      <c r="H624" t="s">
        <v>42</v>
      </c>
      <c r="I624" s="1">
        <v>8.0107700000000004E-2</v>
      </c>
    </row>
    <row r="625" spans="1:9" x14ac:dyDescent="0.35">
      <c r="A625" t="s">
        <v>343</v>
      </c>
      <c r="B625" t="s">
        <v>41</v>
      </c>
      <c r="C625" t="s">
        <v>703</v>
      </c>
      <c r="D625">
        <v>917</v>
      </c>
      <c r="E625">
        <v>5835</v>
      </c>
      <c r="F625">
        <v>950</v>
      </c>
      <c r="G625">
        <v>9211</v>
      </c>
      <c r="H625" t="s">
        <v>42</v>
      </c>
      <c r="I625" s="1">
        <v>9.9554900000000002E-2</v>
      </c>
    </row>
    <row r="626" spans="1:9" x14ac:dyDescent="0.35">
      <c r="A626" t="s">
        <v>343</v>
      </c>
      <c r="B626" t="s">
        <v>41</v>
      </c>
      <c r="C626" t="s">
        <v>32</v>
      </c>
      <c r="D626">
        <v>388</v>
      </c>
      <c r="E626">
        <v>4065</v>
      </c>
      <c r="F626">
        <v>2953</v>
      </c>
      <c r="G626">
        <v>4734</v>
      </c>
      <c r="H626" t="s">
        <v>42</v>
      </c>
      <c r="I626" s="1">
        <v>8.19603E-2</v>
      </c>
    </row>
    <row r="627" spans="1:9" x14ac:dyDescent="0.35">
      <c r="A627" t="s">
        <v>345</v>
      </c>
      <c r="B627" t="s">
        <v>41</v>
      </c>
      <c r="C627" t="s">
        <v>703</v>
      </c>
      <c r="D627">
        <v>3072</v>
      </c>
      <c r="E627">
        <v>19249</v>
      </c>
      <c r="F627">
        <v>3191</v>
      </c>
      <c r="G627">
        <v>24963</v>
      </c>
      <c r="H627" t="s">
        <v>328</v>
      </c>
      <c r="I627" s="1">
        <v>0.12306209999999999</v>
      </c>
    </row>
    <row r="628" spans="1:9" x14ac:dyDescent="0.35">
      <c r="A628" t="s">
        <v>345</v>
      </c>
      <c r="B628" t="s">
        <v>41</v>
      </c>
      <c r="C628" t="s">
        <v>32</v>
      </c>
      <c r="D628">
        <v>510</v>
      </c>
      <c r="E628">
        <v>4331</v>
      </c>
      <c r="F628">
        <v>3008</v>
      </c>
      <c r="G628">
        <v>5353</v>
      </c>
      <c r="H628" t="s">
        <v>328</v>
      </c>
      <c r="I628" s="1">
        <v>9.5273700000000003E-2</v>
      </c>
    </row>
    <row r="629" spans="1:9" x14ac:dyDescent="0.35">
      <c r="A629" t="s">
        <v>347</v>
      </c>
      <c r="B629" t="s">
        <v>41</v>
      </c>
      <c r="C629" t="s">
        <v>703</v>
      </c>
      <c r="D629">
        <v>1396</v>
      </c>
      <c r="E629">
        <v>9569</v>
      </c>
      <c r="F629">
        <v>1404</v>
      </c>
      <c r="G629">
        <v>11935</v>
      </c>
      <c r="H629" t="s">
        <v>132</v>
      </c>
      <c r="I629" s="1">
        <v>0.1169669</v>
      </c>
    </row>
    <row r="630" spans="1:9" x14ac:dyDescent="0.35">
      <c r="A630" t="s">
        <v>347</v>
      </c>
      <c r="B630" t="s">
        <v>41</v>
      </c>
      <c r="C630" t="s">
        <v>32</v>
      </c>
      <c r="D630">
        <v>247</v>
      </c>
      <c r="E630">
        <v>1893</v>
      </c>
      <c r="F630">
        <v>1080</v>
      </c>
      <c r="G630">
        <v>2320</v>
      </c>
      <c r="H630" t="s">
        <v>132</v>
      </c>
      <c r="I630" s="1">
        <v>0.1064655</v>
      </c>
    </row>
    <row r="631" spans="1:9" x14ac:dyDescent="0.35">
      <c r="A631" t="s">
        <v>348</v>
      </c>
      <c r="B631" t="s">
        <v>41</v>
      </c>
      <c r="C631" t="s">
        <v>703</v>
      </c>
      <c r="D631">
        <v>334</v>
      </c>
      <c r="E631">
        <v>1747</v>
      </c>
      <c r="F631">
        <v>335</v>
      </c>
      <c r="G631">
        <v>2553</v>
      </c>
      <c r="H631" t="s">
        <v>132</v>
      </c>
      <c r="I631" s="1">
        <v>0.13082650000000001</v>
      </c>
    </row>
    <row r="632" spans="1:9" x14ac:dyDescent="0.35">
      <c r="A632" t="s">
        <v>348</v>
      </c>
      <c r="B632" t="s">
        <v>41</v>
      </c>
      <c r="C632" t="s">
        <v>32</v>
      </c>
      <c r="D632">
        <v>61</v>
      </c>
      <c r="E632">
        <v>475</v>
      </c>
      <c r="F632">
        <v>274</v>
      </c>
      <c r="G632">
        <v>549</v>
      </c>
      <c r="H632" t="s">
        <v>132</v>
      </c>
      <c r="I632" s="1">
        <v>0.1111111</v>
      </c>
    </row>
    <row r="633" spans="1:9" x14ac:dyDescent="0.35">
      <c r="A633" t="s">
        <v>349</v>
      </c>
      <c r="B633" t="s">
        <v>41</v>
      </c>
      <c r="C633" t="s">
        <v>703</v>
      </c>
      <c r="D633">
        <v>810</v>
      </c>
      <c r="E633">
        <v>5265</v>
      </c>
      <c r="F633">
        <v>813</v>
      </c>
      <c r="G633">
        <v>8474</v>
      </c>
      <c r="H633" t="s">
        <v>328</v>
      </c>
      <c r="I633" s="1">
        <v>9.5586500000000005E-2</v>
      </c>
    </row>
    <row r="634" spans="1:9" x14ac:dyDescent="0.35">
      <c r="A634" t="s">
        <v>349</v>
      </c>
      <c r="B634" t="s">
        <v>41</v>
      </c>
      <c r="C634" t="s">
        <v>32</v>
      </c>
      <c r="D634">
        <v>179</v>
      </c>
      <c r="E634">
        <v>1728</v>
      </c>
      <c r="F634">
        <v>1158</v>
      </c>
      <c r="G634">
        <v>2138</v>
      </c>
      <c r="H634" t="s">
        <v>328</v>
      </c>
      <c r="I634" s="1">
        <v>8.3723099999999995E-2</v>
      </c>
    </row>
    <row r="635" spans="1:9" x14ac:dyDescent="0.35">
      <c r="A635" t="s">
        <v>350</v>
      </c>
      <c r="B635" t="s">
        <v>41</v>
      </c>
      <c r="C635" t="s">
        <v>703</v>
      </c>
      <c r="D635">
        <v>884</v>
      </c>
      <c r="E635">
        <v>5698</v>
      </c>
      <c r="F635">
        <v>893</v>
      </c>
      <c r="G635">
        <v>8308</v>
      </c>
      <c r="H635" t="s">
        <v>42</v>
      </c>
      <c r="I635" s="1">
        <v>0.1064035</v>
      </c>
    </row>
    <row r="636" spans="1:9" x14ac:dyDescent="0.35">
      <c r="A636" t="s">
        <v>350</v>
      </c>
      <c r="B636" t="s">
        <v>41</v>
      </c>
      <c r="C636" t="s">
        <v>32</v>
      </c>
      <c r="D636">
        <v>128</v>
      </c>
      <c r="E636">
        <v>902</v>
      </c>
      <c r="F636">
        <v>509</v>
      </c>
      <c r="G636">
        <v>1032</v>
      </c>
      <c r="H636" t="s">
        <v>42</v>
      </c>
      <c r="I636" s="1">
        <v>0.124031</v>
      </c>
    </row>
    <row r="637" spans="1:9" x14ac:dyDescent="0.35">
      <c r="A637" t="s">
        <v>351</v>
      </c>
      <c r="B637" t="s">
        <v>41</v>
      </c>
      <c r="C637" t="s">
        <v>703</v>
      </c>
      <c r="D637">
        <v>213</v>
      </c>
      <c r="E637">
        <v>1533</v>
      </c>
      <c r="F637">
        <v>203</v>
      </c>
      <c r="G637">
        <v>2485</v>
      </c>
      <c r="H637" t="s">
        <v>132</v>
      </c>
      <c r="I637" s="1">
        <v>8.5714299999999993E-2</v>
      </c>
    </row>
    <row r="638" spans="1:9" x14ac:dyDescent="0.35">
      <c r="A638" t="s">
        <v>351</v>
      </c>
      <c r="B638" t="s">
        <v>41</v>
      </c>
      <c r="C638" t="s">
        <v>32</v>
      </c>
      <c r="D638">
        <v>30</v>
      </c>
      <c r="E638">
        <v>224</v>
      </c>
      <c r="F638">
        <v>139</v>
      </c>
      <c r="G638">
        <v>270</v>
      </c>
      <c r="H638" t="s">
        <v>132</v>
      </c>
      <c r="I638" s="1">
        <v>0.1111111</v>
      </c>
    </row>
    <row r="639" spans="1:9" x14ac:dyDescent="0.35">
      <c r="A639" t="s">
        <v>352</v>
      </c>
      <c r="B639" t="s">
        <v>41</v>
      </c>
      <c r="C639" t="s">
        <v>703</v>
      </c>
      <c r="D639">
        <v>1080</v>
      </c>
      <c r="E639">
        <v>7159</v>
      </c>
      <c r="F639">
        <v>1002</v>
      </c>
      <c r="G639">
        <v>11797</v>
      </c>
      <c r="H639" t="s">
        <v>132</v>
      </c>
      <c r="I639" s="1">
        <v>9.1548699999999997E-2</v>
      </c>
    </row>
    <row r="640" spans="1:9" x14ac:dyDescent="0.35">
      <c r="A640" t="s">
        <v>352</v>
      </c>
      <c r="B640" t="s">
        <v>41</v>
      </c>
      <c r="C640" t="s">
        <v>32</v>
      </c>
      <c r="D640">
        <v>237</v>
      </c>
      <c r="E640">
        <v>2200</v>
      </c>
      <c r="F640">
        <v>1423</v>
      </c>
      <c r="G640">
        <v>2858</v>
      </c>
      <c r="H640" t="s">
        <v>132</v>
      </c>
      <c r="I640" s="1">
        <v>8.2925100000000002E-2</v>
      </c>
    </row>
    <row r="641" spans="1:9" x14ac:dyDescent="0.35">
      <c r="A641" t="s">
        <v>353</v>
      </c>
      <c r="B641" t="s">
        <v>41</v>
      </c>
      <c r="C641" t="s">
        <v>703</v>
      </c>
      <c r="D641">
        <v>2</v>
      </c>
      <c r="E641">
        <v>16</v>
      </c>
      <c r="F641">
        <v>1</v>
      </c>
      <c r="G641">
        <v>15</v>
      </c>
      <c r="H641" t="s">
        <v>328</v>
      </c>
      <c r="I641" s="1">
        <v>0.13333329999999999</v>
      </c>
    </row>
    <row r="642" spans="1:9" x14ac:dyDescent="0.35">
      <c r="A642" t="s">
        <v>353</v>
      </c>
      <c r="B642" t="s">
        <v>41</v>
      </c>
      <c r="C642" t="s">
        <v>32</v>
      </c>
      <c r="D642">
        <v>1</v>
      </c>
      <c r="E642">
        <v>9</v>
      </c>
      <c r="F642">
        <v>7</v>
      </c>
      <c r="G642">
        <v>4</v>
      </c>
      <c r="H642" t="s">
        <v>328</v>
      </c>
      <c r="I642" s="1">
        <v>0.25</v>
      </c>
    </row>
    <row r="643" spans="1:9" x14ac:dyDescent="0.35">
      <c r="A643" t="s">
        <v>354</v>
      </c>
      <c r="B643" t="s">
        <v>41</v>
      </c>
      <c r="C643" t="s">
        <v>703</v>
      </c>
      <c r="D643">
        <v>2</v>
      </c>
      <c r="E643">
        <v>4</v>
      </c>
      <c r="F643">
        <v>2</v>
      </c>
      <c r="G643">
        <v>3</v>
      </c>
      <c r="H643" t="s">
        <v>328</v>
      </c>
      <c r="I643" s="1">
        <v>0.66666669999999995</v>
      </c>
    </row>
    <row r="644" spans="1:9" x14ac:dyDescent="0.35">
      <c r="A644" t="s">
        <v>355</v>
      </c>
      <c r="B644" t="s">
        <v>41</v>
      </c>
      <c r="C644" t="s">
        <v>703</v>
      </c>
      <c r="D644">
        <v>1693</v>
      </c>
      <c r="E644">
        <v>10289</v>
      </c>
      <c r="F644">
        <v>1864</v>
      </c>
      <c r="G644">
        <v>15103</v>
      </c>
      <c r="H644" t="s">
        <v>42</v>
      </c>
      <c r="I644" s="1">
        <v>0.1120969</v>
      </c>
    </row>
    <row r="645" spans="1:9" x14ac:dyDescent="0.35">
      <c r="A645" t="s">
        <v>355</v>
      </c>
      <c r="B645" t="s">
        <v>41</v>
      </c>
      <c r="C645" t="s">
        <v>32</v>
      </c>
      <c r="D645">
        <v>543</v>
      </c>
      <c r="E645">
        <v>5375</v>
      </c>
      <c r="F645">
        <v>3698</v>
      </c>
      <c r="G645">
        <v>6190</v>
      </c>
      <c r="H645" t="s">
        <v>42</v>
      </c>
      <c r="I645" s="1">
        <v>8.7722099999999997E-2</v>
      </c>
    </row>
    <row r="646" spans="1:9" x14ac:dyDescent="0.35">
      <c r="A646" t="s">
        <v>356</v>
      </c>
      <c r="B646" t="s">
        <v>41</v>
      </c>
      <c r="C646" t="s">
        <v>703</v>
      </c>
      <c r="D646">
        <v>905</v>
      </c>
      <c r="E646">
        <v>6175</v>
      </c>
      <c r="F646">
        <v>941</v>
      </c>
      <c r="G646">
        <v>10063</v>
      </c>
      <c r="H646" t="s">
        <v>132</v>
      </c>
      <c r="I646" s="1">
        <v>8.9933399999999997E-2</v>
      </c>
    </row>
    <row r="647" spans="1:9" x14ac:dyDescent="0.35">
      <c r="A647" t="s">
        <v>356</v>
      </c>
      <c r="B647" t="s">
        <v>41</v>
      </c>
      <c r="C647" t="s">
        <v>32</v>
      </c>
      <c r="D647">
        <v>329</v>
      </c>
      <c r="E647">
        <v>3460</v>
      </c>
      <c r="F647">
        <v>2325</v>
      </c>
      <c r="G647">
        <v>4103</v>
      </c>
      <c r="H647" t="s">
        <v>132</v>
      </c>
      <c r="I647" s="1">
        <v>8.0185199999999998E-2</v>
      </c>
    </row>
    <row r="648" spans="1:9" x14ac:dyDescent="0.35">
      <c r="A648" t="s">
        <v>357</v>
      </c>
      <c r="B648" t="s">
        <v>41</v>
      </c>
      <c r="C648" t="s">
        <v>703</v>
      </c>
      <c r="D648">
        <v>1277</v>
      </c>
      <c r="E648">
        <v>7324</v>
      </c>
      <c r="F648">
        <v>1357</v>
      </c>
      <c r="G648">
        <v>11498</v>
      </c>
      <c r="H648" t="s">
        <v>328</v>
      </c>
      <c r="I648" s="1">
        <v>0.1110628</v>
      </c>
    </row>
    <row r="649" spans="1:9" x14ac:dyDescent="0.35">
      <c r="A649" t="s">
        <v>357</v>
      </c>
      <c r="B649" t="s">
        <v>41</v>
      </c>
      <c r="C649" t="s">
        <v>32</v>
      </c>
      <c r="D649">
        <v>467</v>
      </c>
      <c r="E649">
        <v>4904</v>
      </c>
      <c r="F649">
        <v>3526</v>
      </c>
      <c r="G649">
        <v>5521</v>
      </c>
      <c r="H649" t="s">
        <v>328</v>
      </c>
      <c r="I649" s="1">
        <v>8.4586099999999997E-2</v>
      </c>
    </row>
    <row r="650" spans="1:9" x14ac:dyDescent="0.35">
      <c r="A650" t="s">
        <v>358</v>
      </c>
      <c r="B650" t="s">
        <v>41</v>
      </c>
      <c r="C650" t="s">
        <v>703</v>
      </c>
      <c r="D650">
        <v>1818</v>
      </c>
      <c r="E650">
        <v>9801</v>
      </c>
      <c r="F650">
        <v>1839</v>
      </c>
      <c r="G650">
        <v>16117</v>
      </c>
      <c r="H650" t="s">
        <v>132</v>
      </c>
      <c r="I650" s="1">
        <v>0.1128002</v>
      </c>
    </row>
    <row r="651" spans="1:9" x14ac:dyDescent="0.35">
      <c r="A651" t="s">
        <v>358</v>
      </c>
      <c r="B651" t="s">
        <v>41</v>
      </c>
      <c r="C651" t="s">
        <v>32</v>
      </c>
      <c r="D651">
        <v>605</v>
      </c>
      <c r="E651">
        <v>5837</v>
      </c>
      <c r="F651">
        <v>4128</v>
      </c>
      <c r="G651">
        <v>6802</v>
      </c>
      <c r="H651" t="s">
        <v>132</v>
      </c>
      <c r="I651" s="1">
        <v>8.8944400000000007E-2</v>
      </c>
    </row>
    <row r="652" spans="1:9" x14ac:dyDescent="0.35">
      <c r="A652" t="s">
        <v>359</v>
      </c>
      <c r="B652" t="s">
        <v>41</v>
      </c>
      <c r="C652" t="s">
        <v>703</v>
      </c>
      <c r="D652">
        <v>1396</v>
      </c>
      <c r="E652">
        <v>8799</v>
      </c>
      <c r="F652">
        <v>1437</v>
      </c>
      <c r="G652">
        <v>11250</v>
      </c>
      <c r="H652" t="s">
        <v>132</v>
      </c>
      <c r="I652" s="1">
        <v>0.1240889</v>
      </c>
    </row>
    <row r="653" spans="1:9" x14ac:dyDescent="0.35">
      <c r="A653" t="s">
        <v>359</v>
      </c>
      <c r="B653" t="s">
        <v>41</v>
      </c>
      <c r="C653" t="s">
        <v>32</v>
      </c>
      <c r="D653">
        <v>252</v>
      </c>
      <c r="E653">
        <v>2403</v>
      </c>
      <c r="F653">
        <v>1605</v>
      </c>
      <c r="G653">
        <v>3239</v>
      </c>
      <c r="H653" t="s">
        <v>132</v>
      </c>
      <c r="I653" s="1">
        <v>7.7801800000000004E-2</v>
      </c>
    </row>
    <row r="654" spans="1:9" x14ac:dyDescent="0.35">
      <c r="A654" t="s">
        <v>360</v>
      </c>
      <c r="B654" t="s">
        <v>41</v>
      </c>
      <c r="C654" t="s">
        <v>703</v>
      </c>
      <c r="D654">
        <v>1146</v>
      </c>
      <c r="E654">
        <v>8231</v>
      </c>
      <c r="F654">
        <v>1150</v>
      </c>
      <c r="G654">
        <v>12152</v>
      </c>
      <c r="H654" t="s">
        <v>328</v>
      </c>
      <c r="I654" s="1">
        <v>9.43055E-2</v>
      </c>
    </row>
    <row r="655" spans="1:9" x14ac:dyDescent="0.35">
      <c r="A655" t="s">
        <v>360</v>
      </c>
      <c r="B655" t="s">
        <v>41</v>
      </c>
      <c r="C655" t="s">
        <v>32</v>
      </c>
      <c r="D655">
        <v>372</v>
      </c>
      <c r="E655">
        <v>2936</v>
      </c>
      <c r="F655">
        <v>1550</v>
      </c>
      <c r="G655">
        <v>3466</v>
      </c>
      <c r="H655" t="s">
        <v>328</v>
      </c>
      <c r="I655" s="1">
        <v>0.1073283</v>
      </c>
    </row>
    <row r="656" spans="1:9" x14ac:dyDescent="0.35">
      <c r="A656" t="s">
        <v>361</v>
      </c>
      <c r="B656" t="s">
        <v>41</v>
      </c>
      <c r="C656" t="s">
        <v>703</v>
      </c>
      <c r="D656">
        <v>4376</v>
      </c>
      <c r="E656">
        <v>31333</v>
      </c>
      <c r="F656">
        <v>4105</v>
      </c>
      <c r="G656">
        <v>48089</v>
      </c>
      <c r="H656" t="s">
        <v>132</v>
      </c>
      <c r="I656" s="1">
        <v>9.0997900000000007E-2</v>
      </c>
    </row>
    <row r="657" spans="1:9" x14ac:dyDescent="0.35">
      <c r="A657" t="s">
        <v>361</v>
      </c>
      <c r="B657" t="s">
        <v>41</v>
      </c>
      <c r="C657" t="s">
        <v>32</v>
      </c>
      <c r="D657">
        <v>409</v>
      </c>
      <c r="E657">
        <v>3372</v>
      </c>
      <c r="F657">
        <v>1858</v>
      </c>
      <c r="G657">
        <v>4583</v>
      </c>
      <c r="H657" t="s">
        <v>132</v>
      </c>
      <c r="I657" s="1">
        <v>8.92429E-2</v>
      </c>
    </row>
    <row r="658" spans="1:9" x14ac:dyDescent="0.35">
      <c r="A658" t="s">
        <v>362</v>
      </c>
      <c r="B658" t="s">
        <v>41</v>
      </c>
      <c r="C658" t="s">
        <v>703</v>
      </c>
      <c r="D658">
        <v>3</v>
      </c>
      <c r="E658">
        <v>13</v>
      </c>
      <c r="F658">
        <v>4</v>
      </c>
      <c r="G658">
        <v>11</v>
      </c>
      <c r="H658" t="s">
        <v>328</v>
      </c>
      <c r="I658" s="1">
        <v>0.27272730000000001</v>
      </c>
    </row>
    <row r="659" spans="1:9" x14ac:dyDescent="0.35">
      <c r="A659" t="s">
        <v>362</v>
      </c>
      <c r="B659" t="s">
        <v>41</v>
      </c>
      <c r="C659" t="s">
        <v>32</v>
      </c>
      <c r="D659">
        <v>4</v>
      </c>
      <c r="E659">
        <v>26</v>
      </c>
      <c r="F659">
        <v>15</v>
      </c>
      <c r="G659">
        <v>7</v>
      </c>
      <c r="H659" t="s">
        <v>328</v>
      </c>
      <c r="I659" s="1">
        <v>0.57142859999999995</v>
      </c>
    </row>
    <row r="660" spans="1:9" x14ac:dyDescent="0.35">
      <c r="A660" t="s">
        <v>363</v>
      </c>
      <c r="B660" t="s">
        <v>41</v>
      </c>
      <c r="C660" t="s">
        <v>703</v>
      </c>
      <c r="D660">
        <v>7</v>
      </c>
      <c r="E660">
        <v>25</v>
      </c>
      <c r="F660">
        <v>5</v>
      </c>
      <c r="G660">
        <v>18</v>
      </c>
      <c r="H660" t="s">
        <v>328</v>
      </c>
      <c r="I660" s="1">
        <v>0.38888889999999998</v>
      </c>
    </row>
    <row r="661" spans="1:9" x14ac:dyDescent="0.35">
      <c r="A661" t="s">
        <v>363</v>
      </c>
      <c r="B661" t="s">
        <v>41</v>
      </c>
      <c r="C661" t="s">
        <v>32</v>
      </c>
      <c r="D661">
        <v>0</v>
      </c>
      <c r="E661">
        <v>13</v>
      </c>
      <c r="F661">
        <v>7</v>
      </c>
      <c r="G661">
        <v>7</v>
      </c>
      <c r="H661" t="s">
        <v>328</v>
      </c>
      <c r="I661" s="1">
        <v>0</v>
      </c>
    </row>
    <row r="662" spans="1:9" x14ac:dyDescent="0.35">
      <c r="A662" t="s">
        <v>365</v>
      </c>
      <c r="B662" t="s">
        <v>41</v>
      </c>
      <c r="C662" t="s">
        <v>703</v>
      </c>
      <c r="D662">
        <v>960</v>
      </c>
      <c r="E662">
        <v>8431</v>
      </c>
      <c r="F662">
        <v>936</v>
      </c>
      <c r="G662">
        <v>16551</v>
      </c>
      <c r="H662" t="s">
        <v>132</v>
      </c>
      <c r="I662" s="1">
        <v>5.8002499999999999E-2</v>
      </c>
    </row>
    <row r="663" spans="1:9" x14ac:dyDescent="0.35">
      <c r="A663" t="s">
        <v>365</v>
      </c>
      <c r="B663" t="s">
        <v>41</v>
      </c>
      <c r="C663" t="s">
        <v>32</v>
      </c>
      <c r="D663">
        <v>477</v>
      </c>
      <c r="E663">
        <v>5332</v>
      </c>
      <c r="F663">
        <v>2363</v>
      </c>
      <c r="G663">
        <v>7279</v>
      </c>
      <c r="H663" t="s">
        <v>132</v>
      </c>
      <c r="I663" s="1">
        <v>6.5531000000000006E-2</v>
      </c>
    </row>
    <row r="664" spans="1:9" x14ac:dyDescent="0.35">
      <c r="A664" t="s">
        <v>366</v>
      </c>
      <c r="B664" t="s">
        <v>41</v>
      </c>
      <c r="C664" t="s">
        <v>703</v>
      </c>
      <c r="D664">
        <v>1495</v>
      </c>
      <c r="E664">
        <v>9165</v>
      </c>
      <c r="F664">
        <v>1572</v>
      </c>
      <c r="G664">
        <v>14444</v>
      </c>
      <c r="H664" t="s">
        <v>132</v>
      </c>
      <c r="I664" s="1">
        <v>0.1035032</v>
      </c>
    </row>
    <row r="665" spans="1:9" x14ac:dyDescent="0.35">
      <c r="A665" t="s">
        <v>366</v>
      </c>
      <c r="B665" t="s">
        <v>41</v>
      </c>
      <c r="C665" t="s">
        <v>32</v>
      </c>
      <c r="D665">
        <v>445</v>
      </c>
      <c r="E665">
        <v>4337</v>
      </c>
      <c r="F665">
        <v>2384</v>
      </c>
      <c r="G665">
        <v>5328</v>
      </c>
      <c r="H665" t="s">
        <v>132</v>
      </c>
      <c r="I665" s="1">
        <v>8.3520999999999998E-2</v>
      </c>
    </row>
    <row r="666" spans="1:9" x14ac:dyDescent="0.35">
      <c r="A666" t="s">
        <v>367</v>
      </c>
      <c r="B666" t="s">
        <v>41</v>
      </c>
      <c r="C666" t="s">
        <v>703</v>
      </c>
      <c r="D666">
        <v>1521</v>
      </c>
      <c r="E666">
        <v>12184</v>
      </c>
      <c r="F666">
        <v>1448</v>
      </c>
      <c r="G666">
        <v>23020</v>
      </c>
      <c r="H666" t="s">
        <v>132</v>
      </c>
      <c r="I666" s="1">
        <v>6.6073000000000007E-2</v>
      </c>
    </row>
    <row r="667" spans="1:9" x14ac:dyDescent="0.35">
      <c r="A667" t="s">
        <v>367</v>
      </c>
      <c r="B667" t="s">
        <v>41</v>
      </c>
      <c r="C667" t="s">
        <v>32</v>
      </c>
      <c r="D667">
        <v>664</v>
      </c>
      <c r="E667">
        <v>6081</v>
      </c>
      <c r="F667">
        <v>2068</v>
      </c>
      <c r="G667">
        <v>8558</v>
      </c>
      <c r="H667" t="s">
        <v>132</v>
      </c>
      <c r="I667" s="1">
        <v>7.7588199999999996E-2</v>
      </c>
    </row>
    <row r="668" spans="1:9" x14ac:dyDescent="0.35">
      <c r="A668" t="s">
        <v>368</v>
      </c>
      <c r="B668" t="s">
        <v>41</v>
      </c>
      <c r="C668" t="s">
        <v>703</v>
      </c>
      <c r="D668">
        <v>2330</v>
      </c>
      <c r="E668">
        <v>12624</v>
      </c>
      <c r="F668">
        <v>2353</v>
      </c>
      <c r="G668">
        <v>19916</v>
      </c>
      <c r="H668" t="s">
        <v>42</v>
      </c>
      <c r="I668" s="1">
        <v>0.1169914</v>
      </c>
    </row>
    <row r="669" spans="1:9" x14ac:dyDescent="0.35">
      <c r="A669" t="s">
        <v>368</v>
      </c>
      <c r="B669" t="s">
        <v>41</v>
      </c>
      <c r="C669" t="s">
        <v>32</v>
      </c>
      <c r="D669">
        <v>560</v>
      </c>
      <c r="E669">
        <v>5508</v>
      </c>
      <c r="F669">
        <v>3186</v>
      </c>
      <c r="G669">
        <v>6579</v>
      </c>
      <c r="H669" t="s">
        <v>42</v>
      </c>
      <c r="I669" s="1">
        <v>8.5119299999999995E-2</v>
      </c>
    </row>
    <row r="670" spans="1:9" x14ac:dyDescent="0.35">
      <c r="A670" t="s">
        <v>369</v>
      </c>
      <c r="B670" t="s">
        <v>41</v>
      </c>
      <c r="C670" t="s">
        <v>703</v>
      </c>
      <c r="D670">
        <v>3022</v>
      </c>
      <c r="E670">
        <v>18961</v>
      </c>
      <c r="F670">
        <v>2954</v>
      </c>
      <c r="G670">
        <v>29974</v>
      </c>
      <c r="H670" t="s">
        <v>132</v>
      </c>
      <c r="I670" s="1">
        <v>0.1008207</v>
      </c>
    </row>
    <row r="671" spans="1:9" x14ac:dyDescent="0.35">
      <c r="A671" t="s">
        <v>369</v>
      </c>
      <c r="B671" t="s">
        <v>41</v>
      </c>
      <c r="C671" t="s">
        <v>32</v>
      </c>
      <c r="D671">
        <v>650</v>
      </c>
      <c r="E671">
        <v>6411</v>
      </c>
      <c r="F671">
        <v>2631</v>
      </c>
      <c r="G671">
        <v>8539</v>
      </c>
      <c r="H671" t="s">
        <v>132</v>
      </c>
      <c r="I671" s="1">
        <v>7.6121300000000003E-2</v>
      </c>
    </row>
    <row r="672" spans="1:9" x14ac:dyDescent="0.35">
      <c r="A672" t="s">
        <v>370</v>
      </c>
      <c r="B672" t="s">
        <v>41</v>
      </c>
      <c r="C672" t="s">
        <v>703</v>
      </c>
      <c r="D672">
        <v>2252</v>
      </c>
      <c r="E672">
        <v>14257</v>
      </c>
      <c r="F672">
        <v>2196</v>
      </c>
      <c r="G672">
        <v>22859</v>
      </c>
      <c r="H672" t="s">
        <v>328</v>
      </c>
      <c r="I672" s="1">
        <v>9.8516999999999993E-2</v>
      </c>
    </row>
    <row r="673" spans="1:9" x14ac:dyDescent="0.35">
      <c r="A673" t="s">
        <v>370</v>
      </c>
      <c r="B673" t="s">
        <v>41</v>
      </c>
      <c r="C673" t="s">
        <v>32</v>
      </c>
      <c r="D673">
        <v>439</v>
      </c>
      <c r="E673">
        <v>4069</v>
      </c>
      <c r="F673">
        <v>1759</v>
      </c>
      <c r="G673">
        <v>4909</v>
      </c>
      <c r="H673" t="s">
        <v>328</v>
      </c>
      <c r="I673" s="1">
        <v>8.9427599999999996E-2</v>
      </c>
    </row>
    <row r="674" spans="1:9" x14ac:dyDescent="0.35">
      <c r="A674" t="s">
        <v>371</v>
      </c>
      <c r="B674" t="s">
        <v>41</v>
      </c>
      <c r="C674" t="s">
        <v>703</v>
      </c>
      <c r="D674">
        <v>2456</v>
      </c>
      <c r="E674">
        <v>18161</v>
      </c>
      <c r="F674">
        <v>2390</v>
      </c>
      <c r="G674">
        <v>30963</v>
      </c>
      <c r="H674" t="s">
        <v>132</v>
      </c>
      <c r="I674" s="1">
        <v>7.9320500000000002E-2</v>
      </c>
    </row>
    <row r="675" spans="1:9" x14ac:dyDescent="0.35">
      <c r="A675" t="s">
        <v>371</v>
      </c>
      <c r="B675" t="s">
        <v>41</v>
      </c>
      <c r="C675" t="s">
        <v>32</v>
      </c>
      <c r="D675">
        <v>441</v>
      </c>
      <c r="E675">
        <v>4253</v>
      </c>
      <c r="F675">
        <v>1803</v>
      </c>
      <c r="G675">
        <v>5892</v>
      </c>
      <c r="H675" t="s">
        <v>132</v>
      </c>
      <c r="I675" s="1">
        <v>7.4847300000000005E-2</v>
      </c>
    </row>
    <row r="676" spans="1:9" x14ac:dyDescent="0.35">
      <c r="A676" t="s">
        <v>375</v>
      </c>
      <c r="B676" t="s">
        <v>41</v>
      </c>
      <c r="C676" t="s">
        <v>703</v>
      </c>
      <c r="D676">
        <v>2905</v>
      </c>
      <c r="E676">
        <v>16166</v>
      </c>
      <c r="F676">
        <v>2896</v>
      </c>
      <c r="G676">
        <v>26488</v>
      </c>
      <c r="H676" t="s">
        <v>328</v>
      </c>
      <c r="I676" s="1">
        <v>0.1096723</v>
      </c>
    </row>
    <row r="677" spans="1:9" x14ac:dyDescent="0.35">
      <c r="A677" t="s">
        <v>375</v>
      </c>
      <c r="B677" t="s">
        <v>41</v>
      </c>
      <c r="C677" t="s">
        <v>32</v>
      </c>
      <c r="D677">
        <v>679</v>
      </c>
      <c r="E677">
        <v>5977</v>
      </c>
      <c r="F677">
        <v>3354</v>
      </c>
      <c r="G677">
        <v>7807</v>
      </c>
      <c r="H677" t="s">
        <v>328</v>
      </c>
      <c r="I677" s="1">
        <v>8.6973200000000001E-2</v>
      </c>
    </row>
    <row r="678" spans="1:9" x14ac:dyDescent="0.35">
      <c r="A678" t="s">
        <v>376</v>
      </c>
      <c r="B678" t="s">
        <v>41</v>
      </c>
      <c r="C678" t="s">
        <v>703</v>
      </c>
      <c r="D678">
        <v>1692</v>
      </c>
      <c r="E678">
        <v>8855</v>
      </c>
      <c r="F678">
        <v>1706</v>
      </c>
      <c r="G678">
        <v>13021</v>
      </c>
      <c r="H678" t="s">
        <v>328</v>
      </c>
      <c r="I678" s="1">
        <v>0.1299439</v>
      </c>
    </row>
    <row r="679" spans="1:9" x14ac:dyDescent="0.35">
      <c r="A679" t="s">
        <v>376</v>
      </c>
      <c r="B679" t="s">
        <v>41</v>
      </c>
      <c r="C679" t="s">
        <v>32</v>
      </c>
      <c r="D679">
        <v>354</v>
      </c>
      <c r="E679">
        <v>2809</v>
      </c>
      <c r="F679">
        <v>1669</v>
      </c>
      <c r="G679">
        <v>3380</v>
      </c>
      <c r="H679" t="s">
        <v>328</v>
      </c>
      <c r="I679" s="1">
        <v>0.1047337</v>
      </c>
    </row>
    <row r="680" spans="1:9" x14ac:dyDescent="0.35">
      <c r="A680" t="s">
        <v>377</v>
      </c>
      <c r="B680" t="s">
        <v>41</v>
      </c>
      <c r="C680" t="s">
        <v>703</v>
      </c>
      <c r="D680">
        <v>2333</v>
      </c>
      <c r="E680">
        <v>12980</v>
      </c>
      <c r="F680">
        <v>2396</v>
      </c>
      <c r="G680">
        <v>20450</v>
      </c>
      <c r="H680" t="s">
        <v>42</v>
      </c>
      <c r="I680" s="1">
        <v>0.11408310000000001</v>
      </c>
    </row>
    <row r="681" spans="1:9" x14ac:dyDescent="0.35">
      <c r="A681" t="s">
        <v>377</v>
      </c>
      <c r="B681" t="s">
        <v>41</v>
      </c>
      <c r="C681" t="s">
        <v>32</v>
      </c>
      <c r="D681">
        <v>778</v>
      </c>
      <c r="E681">
        <v>6319</v>
      </c>
      <c r="F681">
        <v>3958</v>
      </c>
      <c r="G681">
        <v>7576</v>
      </c>
      <c r="H681" t="s">
        <v>42</v>
      </c>
      <c r="I681" s="1">
        <v>0.1026927</v>
      </c>
    </row>
    <row r="682" spans="1:9" x14ac:dyDescent="0.35">
      <c r="A682" t="s">
        <v>378</v>
      </c>
      <c r="B682" t="s">
        <v>41</v>
      </c>
      <c r="C682" t="s">
        <v>703</v>
      </c>
      <c r="D682">
        <v>1</v>
      </c>
      <c r="E682">
        <v>22</v>
      </c>
      <c r="F682">
        <v>1</v>
      </c>
      <c r="G682">
        <v>13</v>
      </c>
      <c r="H682" t="s">
        <v>132</v>
      </c>
      <c r="I682" s="1">
        <v>7.6923099999999994E-2</v>
      </c>
    </row>
    <row r="683" spans="1:9" x14ac:dyDescent="0.35">
      <c r="A683" t="s">
        <v>380</v>
      </c>
      <c r="B683" t="s">
        <v>41</v>
      </c>
      <c r="C683" t="s">
        <v>703</v>
      </c>
      <c r="D683">
        <v>2058</v>
      </c>
      <c r="E683">
        <v>14184</v>
      </c>
      <c r="F683">
        <v>2019</v>
      </c>
      <c r="G683">
        <v>26839</v>
      </c>
      <c r="H683" t="s">
        <v>132</v>
      </c>
      <c r="I683" s="1">
        <v>7.6679499999999998E-2</v>
      </c>
    </row>
    <row r="684" spans="1:9" x14ac:dyDescent="0.35">
      <c r="A684" t="s">
        <v>380</v>
      </c>
      <c r="B684" t="s">
        <v>41</v>
      </c>
      <c r="C684" t="s">
        <v>32</v>
      </c>
      <c r="D684">
        <v>897</v>
      </c>
      <c r="E684">
        <v>7637</v>
      </c>
      <c r="F684">
        <v>4377</v>
      </c>
      <c r="G684">
        <v>10460</v>
      </c>
      <c r="H684" t="s">
        <v>132</v>
      </c>
      <c r="I684" s="1">
        <v>8.5755300000000007E-2</v>
      </c>
    </row>
    <row r="685" spans="1:9" x14ac:dyDescent="0.35">
      <c r="A685" t="s">
        <v>381</v>
      </c>
      <c r="B685" t="s">
        <v>41</v>
      </c>
      <c r="C685" t="s">
        <v>703</v>
      </c>
      <c r="D685">
        <v>902</v>
      </c>
      <c r="E685">
        <v>6889</v>
      </c>
      <c r="F685">
        <v>889</v>
      </c>
      <c r="G685">
        <v>13255</v>
      </c>
      <c r="H685" t="s">
        <v>132</v>
      </c>
      <c r="I685" s="1">
        <v>6.8049799999999994E-2</v>
      </c>
    </row>
    <row r="686" spans="1:9" x14ac:dyDescent="0.35">
      <c r="A686" t="s">
        <v>381</v>
      </c>
      <c r="B686" t="s">
        <v>41</v>
      </c>
      <c r="C686" t="s">
        <v>32</v>
      </c>
      <c r="D686">
        <v>460</v>
      </c>
      <c r="E686">
        <v>3906</v>
      </c>
      <c r="F686">
        <v>1811</v>
      </c>
      <c r="G686">
        <v>5274</v>
      </c>
      <c r="H686" t="s">
        <v>132</v>
      </c>
      <c r="I686" s="1">
        <v>8.7220300000000001E-2</v>
      </c>
    </row>
    <row r="687" spans="1:9" x14ac:dyDescent="0.35">
      <c r="A687" t="s">
        <v>382</v>
      </c>
      <c r="B687" t="s">
        <v>41</v>
      </c>
      <c r="C687" t="s">
        <v>703</v>
      </c>
      <c r="D687">
        <v>658</v>
      </c>
      <c r="E687">
        <v>3616</v>
      </c>
      <c r="F687">
        <v>685</v>
      </c>
      <c r="G687">
        <v>5875</v>
      </c>
      <c r="H687" t="s">
        <v>132</v>
      </c>
      <c r="I687" s="1">
        <v>0.112</v>
      </c>
    </row>
    <row r="688" spans="1:9" x14ac:dyDescent="0.35">
      <c r="A688" t="s">
        <v>382</v>
      </c>
      <c r="B688" t="s">
        <v>41</v>
      </c>
      <c r="C688" t="s">
        <v>32</v>
      </c>
      <c r="D688">
        <v>331</v>
      </c>
      <c r="E688">
        <v>3320</v>
      </c>
      <c r="F688">
        <v>2420</v>
      </c>
      <c r="G688">
        <v>3730</v>
      </c>
      <c r="H688" t="s">
        <v>132</v>
      </c>
      <c r="I688" s="1">
        <v>8.8739899999999997E-2</v>
      </c>
    </row>
    <row r="689" spans="1:9" x14ac:dyDescent="0.35">
      <c r="A689" t="s">
        <v>383</v>
      </c>
      <c r="B689" t="s">
        <v>41</v>
      </c>
      <c r="C689" t="s">
        <v>703</v>
      </c>
      <c r="D689">
        <v>998</v>
      </c>
      <c r="E689">
        <v>6934</v>
      </c>
      <c r="F689">
        <v>982</v>
      </c>
      <c r="G689">
        <v>13313</v>
      </c>
      <c r="H689" t="s">
        <v>132</v>
      </c>
      <c r="I689" s="1">
        <v>7.4964299999999998E-2</v>
      </c>
    </row>
    <row r="690" spans="1:9" x14ac:dyDescent="0.35">
      <c r="A690" t="s">
        <v>383</v>
      </c>
      <c r="B690" t="s">
        <v>41</v>
      </c>
      <c r="C690" t="s">
        <v>32</v>
      </c>
      <c r="D690">
        <v>442</v>
      </c>
      <c r="E690">
        <v>3546</v>
      </c>
      <c r="F690">
        <v>1970</v>
      </c>
      <c r="G690">
        <v>4848</v>
      </c>
      <c r="H690" t="s">
        <v>132</v>
      </c>
      <c r="I690" s="1">
        <v>9.1171600000000005E-2</v>
      </c>
    </row>
    <row r="691" spans="1:9" x14ac:dyDescent="0.35">
      <c r="A691" t="s">
        <v>384</v>
      </c>
      <c r="B691" t="s">
        <v>41</v>
      </c>
      <c r="C691" t="s">
        <v>703</v>
      </c>
      <c r="D691">
        <v>850</v>
      </c>
      <c r="E691">
        <v>6439</v>
      </c>
      <c r="F691">
        <v>847</v>
      </c>
      <c r="G691">
        <v>11154</v>
      </c>
      <c r="H691" t="s">
        <v>132</v>
      </c>
      <c r="I691" s="1">
        <v>7.6205800000000004E-2</v>
      </c>
    </row>
    <row r="692" spans="1:9" x14ac:dyDescent="0.35">
      <c r="A692" t="s">
        <v>384</v>
      </c>
      <c r="B692" t="s">
        <v>41</v>
      </c>
      <c r="C692" t="s">
        <v>32</v>
      </c>
      <c r="D692">
        <v>351</v>
      </c>
      <c r="E692">
        <v>3278</v>
      </c>
      <c r="F692">
        <v>1659</v>
      </c>
      <c r="G692">
        <v>4118</v>
      </c>
      <c r="H692" t="s">
        <v>132</v>
      </c>
      <c r="I692" s="1">
        <v>8.5235599999999995E-2</v>
      </c>
    </row>
    <row r="693" spans="1:9" x14ac:dyDescent="0.35">
      <c r="A693" t="s">
        <v>385</v>
      </c>
      <c r="B693" t="s">
        <v>41</v>
      </c>
      <c r="C693" t="s">
        <v>703</v>
      </c>
      <c r="D693">
        <v>1536</v>
      </c>
      <c r="E693">
        <v>11204</v>
      </c>
      <c r="F693">
        <v>1488</v>
      </c>
      <c r="G693">
        <v>20945</v>
      </c>
      <c r="H693" t="s">
        <v>132</v>
      </c>
      <c r="I693" s="1">
        <v>7.3334899999999995E-2</v>
      </c>
    </row>
    <row r="694" spans="1:9" x14ac:dyDescent="0.35">
      <c r="A694" t="s">
        <v>385</v>
      </c>
      <c r="B694" t="s">
        <v>41</v>
      </c>
      <c r="C694" t="s">
        <v>32</v>
      </c>
      <c r="D694">
        <v>911</v>
      </c>
      <c r="E694">
        <v>7695</v>
      </c>
      <c r="F694">
        <v>4590</v>
      </c>
      <c r="G694">
        <v>10018</v>
      </c>
      <c r="H694" t="s">
        <v>132</v>
      </c>
      <c r="I694" s="1">
        <v>9.0936299999999998E-2</v>
      </c>
    </row>
    <row r="695" spans="1:9" x14ac:dyDescent="0.35">
      <c r="A695" t="s">
        <v>386</v>
      </c>
      <c r="B695" t="s">
        <v>41</v>
      </c>
      <c r="C695" t="s">
        <v>703</v>
      </c>
      <c r="D695">
        <v>1619</v>
      </c>
      <c r="E695">
        <v>11031</v>
      </c>
      <c r="F695">
        <v>1599</v>
      </c>
      <c r="G695">
        <v>20433</v>
      </c>
      <c r="H695" t="s">
        <v>132</v>
      </c>
      <c r="I695" s="1">
        <v>7.9234600000000002E-2</v>
      </c>
    </row>
    <row r="696" spans="1:9" x14ac:dyDescent="0.35">
      <c r="A696" t="s">
        <v>386</v>
      </c>
      <c r="B696" t="s">
        <v>41</v>
      </c>
      <c r="C696" t="s">
        <v>32</v>
      </c>
      <c r="D696">
        <v>779</v>
      </c>
      <c r="E696">
        <v>6437</v>
      </c>
      <c r="F696">
        <v>3494</v>
      </c>
      <c r="G696">
        <v>8002</v>
      </c>
      <c r="H696" t="s">
        <v>132</v>
      </c>
      <c r="I696" s="1">
        <v>9.7350699999999998E-2</v>
      </c>
    </row>
    <row r="697" spans="1:9" x14ac:dyDescent="0.35">
      <c r="A697" t="s">
        <v>387</v>
      </c>
      <c r="B697" t="s">
        <v>41</v>
      </c>
      <c r="C697" t="s">
        <v>703</v>
      </c>
      <c r="D697">
        <v>1375</v>
      </c>
      <c r="E697">
        <v>10395</v>
      </c>
      <c r="F697">
        <v>1381</v>
      </c>
      <c r="G697">
        <v>21510</v>
      </c>
      <c r="H697" t="s">
        <v>132</v>
      </c>
      <c r="I697" s="1">
        <v>6.3923800000000003E-2</v>
      </c>
    </row>
    <row r="698" spans="1:9" x14ac:dyDescent="0.35">
      <c r="A698" t="s">
        <v>387</v>
      </c>
      <c r="B698" t="s">
        <v>41</v>
      </c>
      <c r="C698" t="s">
        <v>32</v>
      </c>
      <c r="D698">
        <v>1041</v>
      </c>
      <c r="E698">
        <v>8679</v>
      </c>
      <c r="F698">
        <v>4864</v>
      </c>
      <c r="G698">
        <v>10948</v>
      </c>
      <c r="H698" t="s">
        <v>132</v>
      </c>
      <c r="I698" s="1">
        <v>9.5085900000000001E-2</v>
      </c>
    </row>
    <row r="699" spans="1:9" x14ac:dyDescent="0.35">
      <c r="A699" t="s">
        <v>395</v>
      </c>
      <c r="B699" t="s">
        <v>41</v>
      </c>
      <c r="C699" t="s">
        <v>703</v>
      </c>
      <c r="D699">
        <v>655</v>
      </c>
      <c r="E699">
        <v>7641</v>
      </c>
      <c r="F699">
        <v>883</v>
      </c>
      <c r="G699">
        <v>21439</v>
      </c>
      <c r="H699" t="s">
        <v>143</v>
      </c>
      <c r="I699" s="1">
        <v>3.05518E-2</v>
      </c>
    </row>
    <row r="700" spans="1:9" x14ac:dyDescent="0.35">
      <c r="A700" t="s">
        <v>395</v>
      </c>
      <c r="B700" t="s">
        <v>41</v>
      </c>
      <c r="C700" t="s">
        <v>32</v>
      </c>
      <c r="D700">
        <v>1101</v>
      </c>
      <c r="E700">
        <v>10416</v>
      </c>
      <c r="F700">
        <v>5641</v>
      </c>
      <c r="G700">
        <v>13289</v>
      </c>
      <c r="H700" t="s">
        <v>143</v>
      </c>
      <c r="I700" s="1">
        <v>8.2850499999999994E-2</v>
      </c>
    </row>
    <row r="701" spans="1:9" x14ac:dyDescent="0.35">
      <c r="A701" t="s">
        <v>396</v>
      </c>
      <c r="B701" t="s">
        <v>41</v>
      </c>
      <c r="C701" t="s">
        <v>703</v>
      </c>
      <c r="D701">
        <v>2305</v>
      </c>
      <c r="E701">
        <v>24664</v>
      </c>
      <c r="F701">
        <v>2491</v>
      </c>
      <c r="G701">
        <v>47510</v>
      </c>
      <c r="H701" t="s">
        <v>143</v>
      </c>
      <c r="I701" s="1">
        <v>4.85161E-2</v>
      </c>
    </row>
    <row r="702" spans="1:9" x14ac:dyDescent="0.35">
      <c r="A702" t="s">
        <v>396</v>
      </c>
      <c r="B702" t="s">
        <v>41</v>
      </c>
      <c r="C702" t="s">
        <v>32</v>
      </c>
      <c r="D702">
        <v>1939</v>
      </c>
      <c r="E702">
        <v>17989</v>
      </c>
      <c r="F702">
        <v>10018</v>
      </c>
      <c r="G702">
        <v>22468</v>
      </c>
      <c r="H702" t="s">
        <v>143</v>
      </c>
      <c r="I702" s="1">
        <v>8.6300500000000002E-2</v>
      </c>
    </row>
    <row r="703" spans="1:9" x14ac:dyDescent="0.35">
      <c r="A703" t="s">
        <v>397</v>
      </c>
      <c r="B703" t="s">
        <v>41</v>
      </c>
      <c r="C703" t="s">
        <v>703</v>
      </c>
      <c r="D703">
        <v>245</v>
      </c>
      <c r="E703">
        <v>3559</v>
      </c>
      <c r="F703">
        <v>252</v>
      </c>
      <c r="G703">
        <v>9904</v>
      </c>
      <c r="H703" t="s">
        <v>132</v>
      </c>
      <c r="I703" s="1">
        <v>2.4737499999999999E-2</v>
      </c>
    </row>
    <row r="704" spans="1:9" x14ac:dyDescent="0.35">
      <c r="A704" t="s">
        <v>397</v>
      </c>
      <c r="B704" t="s">
        <v>41</v>
      </c>
      <c r="C704" t="s">
        <v>32</v>
      </c>
      <c r="D704">
        <v>509</v>
      </c>
      <c r="E704">
        <v>3766</v>
      </c>
      <c r="F704">
        <v>1926</v>
      </c>
      <c r="G704">
        <v>4947</v>
      </c>
      <c r="H704" t="s">
        <v>132</v>
      </c>
      <c r="I704" s="1">
        <v>0.1028906</v>
      </c>
    </row>
    <row r="705" spans="1:9" x14ac:dyDescent="0.35">
      <c r="A705" t="s">
        <v>398</v>
      </c>
      <c r="B705" t="s">
        <v>41</v>
      </c>
      <c r="C705" t="s">
        <v>703</v>
      </c>
      <c r="D705">
        <v>872</v>
      </c>
      <c r="E705">
        <v>8106</v>
      </c>
      <c r="F705">
        <v>771</v>
      </c>
      <c r="G705">
        <v>22704</v>
      </c>
      <c r="H705" t="s">
        <v>143</v>
      </c>
      <c r="I705" s="1">
        <v>3.8407299999999998E-2</v>
      </c>
    </row>
    <row r="706" spans="1:9" x14ac:dyDescent="0.35">
      <c r="A706" t="s">
        <v>398</v>
      </c>
      <c r="B706" t="s">
        <v>41</v>
      </c>
      <c r="C706" t="s">
        <v>32</v>
      </c>
      <c r="D706">
        <v>829</v>
      </c>
      <c r="E706">
        <v>8428</v>
      </c>
      <c r="F706">
        <v>4461</v>
      </c>
      <c r="G706">
        <v>11508</v>
      </c>
      <c r="H706" t="s">
        <v>143</v>
      </c>
      <c r="I706" s="1">
        <v>7.2036799999999998E-2</v>
      </c>
    </row>
    <row r="707" spans="1:9" x14ac:dyDescent="0.35">
      <c r="A707" t="s">
        <v>399</v>
      </c>
      <c r="B707" t="s">
        <v>41</v>
      </c>
      <c r="C707" t="s">
        <v>703</v>
      </c>
      <c r="D707">
        <v>1138</v>
      </c>
      <c r="E707">
        <v>16572</v>
      </c>
      <c r="F707">
        <v>1225</v>
      </c>
      <c r="G707">
        <v>43872</v>
      </c>
      <c r="H707" t="s">
        <v>143</v>
      </c>
      <c r="I707" s="1">
        <v>2.59391E-2</v>
      </c>
    </row>
    <row r="708" spans="1:9" x14ac:dyDescent="0.35">
      <c r="A708" t="s">
        <v>399</v>
      </c>
      <c r="B708" t="s">
        <v>41</v>
      </c>
      <c r="C708" t="s">
        <v>32</v>
      </c>
      <c r="D708">
        <v>2192</v>
      </c>
      <c r="E708">
        <v>17998</v>
      </c>
      <c r="F708">
        <v>8581</v>
      </c>
      <c r="G708">
        <v>22970</v>
      </c>
      <c r="H708" t="s">
        <v>143</v>
      </c>
      <c r="I708" s="1">
        <v>9.5428799999999994E-2</v>
      </c>
    </row>
    <row r="709" spans="1:9" x14ac:dyDescent="0.35">
      <c r="A709" t="s">
        <v>400</v>
      </c>
      <c r="B709" t="s">
        <v>41</v>
      </c>
      <c r="C709" t="s">
        <v>703</v>
      </c>
      <c r="D709">
        <v>1008</v>
      </c>
      <c r="E709">
        <v>12766</v>
      </c>
      <c r="F709">
        <v>1227</v>
      </c>
      <c r="G709">
        <v>26291</v>
      </c>
      <c r="H709" t="s">
        <v>132</v>
      </c>
      <c r="I709" s="1">
        <v>3.8340100000000002E-2</v>
      </c>
    </row>
    <row r="710" spans="1:9" x14ac:dyDescent="0.35">
      <c r="A710" t="s">
        <v>400</v>
      </c>
      <c r="B710" t="s">
        <v>41</v>
      </c>
      <c r="C710" t="s">
        <v>32</v>
      </c>
      <c r="D710">
        <v>2001</v>
      </c>
      <c r="E710">
        <v>16446</v>
      </c>
      <c r="F710">
        <v>9222</v>
      </c>
      <c r="G710">
        <v>20402</v>
      </c>
      <c r="H710" t="s">
        <v>132</v>
      </c>
      <c r="I710" s="1">
        <v>9.8078600000000002E-2</v>
      </c>
    </row>
    <row r="711" spans="1:9" x14ac:dyDescent="0.35">
      <c r="A711" t="s">
        <v>401</v>
      </c>
      <c r="B711" t="s">
        <v>41</v>
      </c>
      <c r="C711" t="s">
        <v>703</v>
      </c>
      <c r="D711">
        <v>573</v>
      </c>
      <c r="E711">
        <v>6526</v>
      </c>
      <c r="F711">
        <v>591</v>
      </c>
      <c r="G711">
        <v>19352</v>
      </c>
      <c r="H711" t="s">
        <v>143</v>
      </c>
      <c r="I711" s="1">
        <v>2.9609300000000002E-2</v>
      </c>
    </row>
    <row r="712" spans="1:9" x14ac:dyDescent="0.35">
      <c r="A712" t="s">
        <v>401</v>
      </c>
      <c r="B712" t="s">
        <v>41</v>
      </c>
      <c r="C712" t="s">
        <v>32</v>
      </c>
      <c r="D712">
        <v>762</v>
      </c>
      <c r="E712">
        <v>5974</v>
      </c>
      <c r="F712">
        <v>2867</v>
      </c>
      <c r="G712">
        <v>8182</v>
      </c>
      <c r="H712" t="s">
        <v>143</v>
      </c>
      <c r="I712" s="1">
        <v>9.31313E-2</v>
      </c>
    </row>
    <row r="713" spans="1:9" x14ac:dyDescent="0.35">
      <c r="A713" t="s">
        <v>402</v>
      </c>
      <c r="B713" t="s">
        <v>41</v>
      </c>
      <c r="C713" t="s">
        <v>703</v>
      </c>
      <c r="D713">
        <v>401</v>
      </c>
      <c r="E713">
        <v>5229</v>
      </c>
      <c r="F713">
        <v>387</v>
      </c>
      <c r="G713">
        <v>13385</v>
      </c>
      <c r="H713" t="s">
        <v>143</v>
      </c>
      <c r="I713" s="1">
        <v>2.99589E-2</v>
      </c>
    </row>
    <row r="714" spans="1:9" x14ac:dyDescent="0.35">
      <c r="A714" t="s">
        <v>402</v>
      </c>
      <c r="B714" t="s">
        <v>41</v>
      </c>
      <c r="C714" t="s">
        <v>32</v>
      </c>
      <c r="D714">
        <v>601</v>
      </c>
      <c r="E714">
        <v>4843</v>
      </c>
      <c r="F714">
        <v>2386</v>
      </c>
      <c r="G714">
        <v>5857</v>
      </c>
      <c r="H714" t="s">
        <v>143</v>
      </c>
      <c r="I714" s="1">
        <v>0.1026123</v>
      </c>
    </row>
    <row r="715" spans="1:9" x14ac:dyDescent="0.35">
      <c r="A715" t="s">
        <v>403</v>
      </c>
      <c r="B715" t="s">
        <v>41</v>
      </c>
      <c r="C715" t="s">
        <v>703</v>
      </c>
      <c r="D715">
        <v>1367</v>
      </c>
      <c r="E715">
        <v>13672</v>
      </c>
      <c r="F715">
        <v>1477</v>
      </c>
      <c r="G715">
        <v>29920</v>
      </c>
      <c r="H715" t="s">
        <v>143</v>
      </c>
      <c r="I715" s="1">
        <v>4.56885E-2</v>
      </c>
    </row>
    <row r="716" spans="1:9" x14ac:dyDescent="0.35">
      <c r="A716" t="s">
        <v>403</v>
      </c>
      <c r="B716" t="s">
        <v>41</v>
      </c>
      <c r="C716" t="s">
        <v>32</v>
      </c>
      <c r="D716">
        <v>1572</v>
      </c>
      <c r="E716">
        <v>11645</v>
      </c>
      <c r="F716">
        <v>6222</v>
      </c>
      <c r="G716">
        <v>14541</v>
      </c>
      <c r="H716" t="s">
        <v>143</v>
      </c>
      <c r="I716" s="1">
        <v>0.1081081</v>
      </c>
    </row>
    <row r="717" spans="1:9" x14ac:dyDescent="0.35">
      <c r="A717" t="s">
        <v>404</v>
      </c>
      <c r="B717" t="s">
        <v>41</v>
      </c>
      <c r="C717" t="s">
        <v>703</v>
      </c>
      <c r="D717">
        <v>1684</v>
      </c>
      <c r="E717">
        <v>16514</v>
      </c>
      <c r="F717">
        <v>1783</v>
      </c>
      <c r="G717">
        <v>35853</v>
      </c>
      <c r="H717" t="s">
        <v>143</v>
      </c>
      <c r="I717" s="1">
        <v>4.69696E-2</v>
      </c>
    </row>
    <row r="718" spans="1:9" x14ac:dyDescent="0.35">
      <c r="A718" t="s">
        <v>404</v>
      </c>
      <c r="B718" t="s">
        <v>41</v>
      </c>
      <c r="C718" t="s">
        <v>32</v>
      </c>
      <c r="D718">
        <v>2470</v>
      </c>
      <c r="E718">
        <v>18014</v>
      </c>
      <c r="F718">
        <v>10053</v>
      </c>
      <c r="G718">
        <v>21762</v>
      </c>
      <c r="H718" t="s">
        <v>143</v>
      </c>
      <c r="I718" s="1">
        <v>0.11350059999999999</v>
      </c>
    </row>
    <row r="719" spans="1:9" x14ac:dyDescent="0.35">
      <c r="A719" t="s">
        <v>405</v>
      </c>
      <c r="B719" t="s">
        <v>41</v>
      </c>
      <c r="C719" t="s">
        <v>703</v>
      </c>
      <c r="D719">
        <v>962</v>
      </c>
      <c r="E719">
        <v>9916</v>
      </c>
      <c r="F719">
        <v>989</v>
      </c>
      <c r="G719">
        <v>22310</v>
      </c>
      <c r="H719" t="s">
        <v>143</v>
      </c>
      <c r="I719" s="1">
        <v>4.3119699999999997E-2</v>
      </c>
    </row>
    <row r="720" spans="1:9" x14ac:dyDescent="0.35">
      <c r="A720" t="s">
        <v>405</v>
      </c>
      <c r="B720" t="s">
        <v>41</v>
      </c>
      <c r="C720" t="s">
        <v>32</v>
      </c>
      <c r="D720">
        <v>1590</v>
      </c>
      <c r="E720">
        <v>10521</v>
      </c>
      <c r="F720">
        <v>5598</v>
      </c>
      <c r="G720">
        <v>12752</v>
      </c>
      <c r="H720" t="s">
        <v>143</v>
      </c>
      <c r="I720" s="1">
        <v>0.1246863</v>
      </c>
    </row>
    <row r="721" spans="1:9" x14ac:dyDescent="0.35">
      <c r="A721" t="s">
        <v>406</v>
      </c>
      <c r="B721" t="s">
        <v>41</v>
      </c>
      <c r="C721" t="s">
        <v>703</v>
      </c>
      <c r="D721">
        <v>790</v>
      </c>
      <c r="E721">
        <v>10582</v>
      </c>
      <c r="F721">
        <v>815</v>
      </c>
      <c r="G721">
        <v>30650</v>
      </c>
      <c r="H721" t="s">
        <v>143</v>
      </c>
      <c r="I721" s="1">
        <v>2.57749E-2</v>
      </c>
    </row>
    <row r="722" spans="1:9" x14ac:dyDescent="0.35">
      <c r="A722" t="s">
        <v>406</v>
      </c>
      <c r="B722" t="s">
        <v>41</v>
      </c>
      <c r="C722" t="s">
        <v>32</v>
      </c>
      <c r="D722">
        <v>1460</v>
      </c>
      <c r="E722">
        <v>12846</v>
      </c>
      <c r="F722">
        <v>6251</v>
      </c>
      <c r="G722">
        <v>16387</v>
      </c>
      <c r="H722" t="s">
        <v>143</v>
      </c>
      <c r="I722" s="1">
        <v>8.9094999999999994E-2</v>
      </c>
    </row>
    <row r="723" spans="1:9" x14ac:dyDescent="0.35">
      <c r="A723" t="s">
        <v>407</v>
      </c>
      <c r="B723" t="s">
        <v>41</v>
      </c>
      <c r="C723" t="s">
        <v>703</v>
      </c>
      <c r="D723">
        <v>884</v>
      </c>
      <c r="E723">
        <v>12283</v>
      </c>
      <c r="F723">
        <v>893</v>
      </c>
      <c r="G723">
        <v>28700</v>
      </c>
      <c r="H723" t="s">
        <v>143</v>
      </c>
      <c r="I723" s="1">
        <v>3.08014E-2</v>
      </c>
    </row>
    <row r="724" spans="1:9" x14ac:dyDescent="0.35">
      <c r="A724" t="s">
        <v>407</v>
      </c>
      <c r="B724" t="s">
        <v>41</v>
      </c>
      <c r="C724" t="s">
        <v>32</v>
      </c>
      <c r="D724">
        <v>1226</v>
      </c>
      <c r="E724">
        <v>10016</v>
      </c>
      <c r="F724">
        <v>4647</v>
      </c>
      <c r="G724">
        <v>12688</v>
      </c>
      <c r="H724" t="s">
        <v>143</v>
      </c>
      <c r="I724" s="1">
        <v>9.6626699999999996E-2</v>
      </c>
    </row>
    <row r="725" spans="1:9" x14ac:dyDescent="0.35">
      <c r="A725" t="s">
        <v>408</v>
      </c>
      <c r="B725" t="s">
        <v>41</v>
      </c>
      <c r="C725" t="s">
        <v>703</v>
      </c>
      <c r="D725">
        <v>197</v>
      </c>
      <c r="E725">
        <v>2197</v>
      </c>
      <c r="F725">
        <v>215</v>
      </c>
      <c r="G725">
        <v>6733</v>
      </c>
      <c r="H725" t="s">
        <v>143</v>
      </c>
      <c r="I725" s="1">
        <v>2.9258900000000001E-2</v>
      </c>
    </row>
    <row r="726" spans="1:9" x14ac:dyDescent="0.35">
      <c r="A726" t="s">
        <v>408</v>
      </c>
      <c r="B726" t="s">
        <v>41</v>
      </c>
      <c r="C726" t="s">
        <v>32</v>
      </c>
      <c r="D726">
        <v>397</v>
      </c>
      <c r="E726">
        <v>2970</v>
      </c>
      <c r="F726">
        <v>1461</v>
      </c>
      <c r="G726">
        <v>3984</v>
      </c>
      <c r="H726" t="s">
        <v>143</v>
      </c>
      <c r="I726" s="1">
        <v>9.9648600000000004E-2</v>
      </c>
    </row>
    <row r="727" spans="1:9" x14ac:dyDescent="0.35">
      <c r="A727" t="s">
        <v>409</v>
      </c>
      <c r="B727" t="s">
        <v>41</v>
      </c>
      <c r="C727" t="s">
        <v>703</v>
      </c>
      <c r="D727">
        <v>227</v>
      </c>
      <c r="E727">
        <v>1598</v>
      </c>
      <c r="F727">
        <v>240</v>
      </c>
      <c r="G727">
        <v>2313</v>
      </c>
      <c r="H727" t="s">
        <v>143</v>
      </c>
      <c r="I727" s="1">
        <v>9.8140900000000003E-2</v>
      </c>
    </row>
    <row r="728" spans="1:9" x14ac:dyDescent="0.35">
      <c r="A728" t="s">
        <v>409</v>
      </c>
      <c r="B728" t="s">
        <v>41</v>
      </c>
      <c r="C728" t="s">
        <v>32</v>
      </c>
      <c r="D728">
        <v>91</v>
      </c>
      <c r="E728">
        <v>737</v>
      </c>
      <c r="F728">
        <v>520</v>
      </c>
      <c r="G728">
        <v>851</v>
      </c>
      <c r="H728" t="s">
        <v>143</v>
      </c>
      <c r="I728" s="1">
        <v>0.106933</v>
      </c>
    </row>
    <row r="729" spans="1:9" x14ac:dyDescent="0.35">
      <c r="A729" t="s">
        <v>410</v>
      </c>
      <c r="B729" t="s">
        <v>41</v>
      </c>
      <c r="C729" t="s">
        <v>703</v>
      </c>
      <c r="D729">
        <v>1900</v>
      </c>
      <c r="E729">
        <v>15177</v>
      </c>
      <c r="F729">
        <v>1976</v>
      </c>
      <c r="G729">
        <v>27397</v>
      </c>
      <c r="H729" t="s">
        <v>143</v>
      </c>
      <c r="I729" s="1">
        <v>6.9350700000000001E-2</v>
      </c>
    </row>
    <row r="730" spans="1:9" x14ac:dyDescent="0.35">
      <c r="A730" t="s">
        <v>410</v>
      </c>
      <c r="B730" t="s">
        <v>41</v>
      </c>
      <c r="C730" t="s">
        <v>32</v>
      </c>
      <c r="D730">
        <v>844</v>
      </c>
      <c r="E730">
        <v>7728</v>
      </c>
      <c r="F730">
        <v>4615</v>
      </c>
      <c r="G730">
        <v>9337</v>
      </c>
      <c r="H730" t="s">
        <v>143</v>
      </c>
      <c r="I730" s="1">
        <v>9.0393100000000004E-2</v>
      </c>
    </row>
    <row r="731" spans="1:9" x14ac:dyDescent="0.35">
      <c r="A731" t="s">
        <v>411</v>
      </c>
      <c r="B731" t="s">
        <v>41</v>
      </c>
      <c r="C731" t="s">
        <v>703</v>
      </c>
      <c r="D731">
        <v>1446</v>
      </c>
      <c r="E731">
        <v>10603</v>
      </c>
      <c r="F731">
        <v>1500</v>
      </c>
      <c r="G731">
        <v>17443</v>
      </c>
      <c r="H731" t="s">
        <v>143</v>
      </c>
      <c r="I731" s="1">
        <v>8.2898600000000003E-2</v>
      </c>
    </row>
    <row r="732" spans="1:9" x14ac:dyDescent="0.35">
      <c r="A732" t="s">
        <v>411</v>
      </c>
      <c r="B732" t="s">
        <v>41</v>
      </c>
      <c r="C732" t="s">
        <v>32</v>
      </c>
      <c r="D732">
        <v>629</v>
      </c>
      <c r="E732">
        <v>6605</v>
      </c>
      <c r="F732">
        <v>4624</v>
      </c>
      <c r="G732">
        <v>7153</v>
      </c>
      <c r="H732" t="s">
        <v>143</v>
      </c>
      <c r="I732" s="1">
        <v>8.7935100000000002E-2</v>
      </c>
    </row>
    <row r="733" spans="1:9" x14ac:dyDescent="0.35">
      <c r="A733" t="s">
        <v>412</v>
      </c>
      <c r="B733" t="s">
        <v>41</v>
      </c>
      <c r="C733" t="s">
        <v>703</v>
      </c>
      <c r="D733">
        <v>1830</v>
      </c>
      <c r="E733">
        <v>13267</v>
      </c>
      <c r="F733">
        <v>1905</v>
      </c>
      <c r="G733">
        <v>25101</v>
      </c>
      <c r="H733" t="s">
        <v>143</v>
      </c>
      <c r="I733" s="1">
        <v>7.2905499999999998E-2</v>
      </c>
    </row>
    <row r="734" spans="1:9" x14ac:dyDescent="0.35">
      <c r="A734" t="s">
        <v>412</v>
      </c>
      <c r="B734" t="s">
        <v>41</v>
      </c>
      <c r="C734" t="s">
        <v>32</v>
      </c>
      <c r="D734">
        <v>970</v>
      </c>
      <c r="E734">
        <v>8937</v>
      </c>
      <c r="F734">
        <v>5387</v>
      </c>
      <c r="G734">
        <v>10515</v>
      </c>
      <c r="H734" t="s">
        <v>143</v>
      </c>
      <c r="I734" s="1">
        <v>9.2249200000000003E-2</v>
      </c>
    </row>
    <row r="735" spans="1:9" x14ac:dyDescent="0.35">
      <c r="A735" t="s">
        <v>413</v>
      </c>
      <c r="B735" t="s">
        <v>41</v>
      </c>
      <c r="C735" t="s">
        <v>703</v>
      </c>
      <c r="D735">
        <v>369</v>
      </c>
      <c r="E735">
        <v>4163</v>
      </c>
      <c r="F735">
        <v>374</v>
      </c>
      <c r="G735">
        <v>7104</v>
      </c>
      <c r="H735" t="s">
        <v>143</v>
      </c>
      <c r="I735" s="1">
        <v>5.1942599999999998E-2</v>
      </c>
    </row>
    <row r="736" spans="1:9" x14ac:dyDescent="0.35">
      <c r="A736" t="s">
        <v>413</v>
      </c>
      <c r="B736" t="s">
        <v>41</v>
      </c>
      <c r="C736" t="s">
        <v>32</v>
      </c>
      <c r="D736">
        <v>220</v>
      </c>
      <c r="E736">
        <v>1884</v>
      </c>
      <c r="F736">
        <v>953</v>
      </c>
      <c r="G736">
        <v>2382</v>
      </c>
      <c r="H736" t="s">
        <v>143</v>
      </c>
      <c r="I736" s="1">
        <v>9.2359399999999994E-2</v>
      </c>
    </row>
    <row r="737" spans="1:9" x14ac:dyDescent="0.35">
      <c r="A737" t="s">
        <v>414</v>
      </c>
      <c r="B737" t="s">
        <v>41</v>
      </c>
      <c r="C737" t="s">
        <v>703</v>
      </c>
      <c r="D737">
        <v>868</v>
      </c>
      <c r="E737">
        <v>6784</v>
      </c>
      <c r="F737">
        <v>872</v>
      </c>
      <c r="G737">
        <v>11355</v>
      </c>
      <c r="H737" t="s">
        <v>143</v>
      </c>
      <c r="I737" s="1">
        <v>7.6442099999999999E-2</v>
      </c>
    </row>
    <row r="738" spans="1:9" x14ac:dyDescent="0.35">
      <c r="A738" t="s">
        <v>414</v>
      </c>
      <c r="B738" t="s">
        <v>41</v>
      </c>
      <c r="C738" t="s">
        <v>32</v>
      </c>
      <c r="D738">
        <v>234</v>
      </c>
      <c r="E738">
        <v>2373</v>
      </c>
      <c r="F738">
        <v>1451</v>
      </c>
      <c r="G738">
        <v>2919</v>
      </c>
      <c r="H738" t="s">
        <v>143</v>
      </c>
      <c r="I738" s="1">
        <v>8.0164399999999997E-2</v>
      </c>
    </row>
    <row r="739" spans="1:9" x14ac:dyDescent="0.35">
      <c r="A739" t="s">
        <v>415</v>
      </c>
      <c r="B739" t="s">
        <v>41</v>
      </c>
      <c r="C739" t="s">
        <v>703</v>
      </c>
      <c r="D739">
        <v>537</v>
      </c>
      <c r="E739">
        <v>5366</v>
      </c>
      <c r="F739">
        <v>562</v>
      </c>
      <c r="G739">
        <v>10347</v>
      </c>
      <c r="H739" t="s">
        <v>143</v>
      </c>
      <c r="I739" s="1">
        <v>5.1899099999999997E-2</v>
      </c>
    </row>
    <row r="740" spans="1:9" x14ac:dyDescent="0.35">
      <c r="A740" t="s">
        <v>415</v>
      </c>
      <c r="B740" t="s">
        <v>41</v>
      </c>
      <c r="C740" t="s">
        <v>32</v>
      </c>
      <c r="D740">
        <v>478</v>
      </c>
      <c r="E740">
        <v>4396</v>
      </c>
      <c r="F740">
        <v>2647</v>
      </c>
      <c r="G740">
        <v>5113</v>
      </c>
      <c r="H740" t="s">
        <v>143</v>
      </c>
      <c r="I740" s="1">
        <v>9.3487200000000006E-2</v>
      </c>
    </row>
    <row r="741" spans="1:9" x14ac:dyDescent="0.35">
      <c r="A741" t="s">
        <v>416</v>
      </c>
      <c r="B741" t="s">
        <v>41</v>
      </c>
      <c r="C741" t="s">
        <v>703</v>
      </c>
      <c r="D741">
        <v>182</v>
      </c>
      <c r="E741">
        <v>2360</v>
      </c>
      <c r="F741">
        <v>191</v>
      </c>
      <c r="G741">
        <v>5211</v>
      </c>
      <c r="H741" t="s">
        <v>143</v>
      </c>
      <c r="I741" s="1">
        <v>3.4926100000000002E-2</v>
      </c>
    </row>
    <row r="742" spans="1:9" x14ac:dyDescent="0.35">
      <c r="A742" t="s">
        <v>416</v>
      </c>
      <c r="B742" t="s">
        <v>41</v>
      </c>
      <c r="C742" t="s">
        <v>32</v>
      </c>
      <c r="D742">
        <v>110</v>
      </c>
      <c r="E742">
        <v>837</v>
      </c>
      <c r="F742">
        <v>343</v>
      </c>
      <c r="G742">
        <v>1183</v>
      </c>
      <c r="H742" t="s">
        <v>143</v>
      </c>
      <c r="I742" s="1">
        <v>9.2983899999999994E-2</v>
      </c>
    </row>
    <row r="743" spans="1:9" x14ac:dyDescent="0.35">
      <c r="A743" t="s">
        <v>417</v>
      </c>
      <c r="B743" t="s">
        <v>41</v>
      </c>
      <c r="C743" t="s">
        <v>703</v>
      </c>
      <c r="D743">
        <v>836</v>
      </c>
      <c r="E743">
        <v>10064</v>
      </c>
      <c r="F743">
        <v>875</v>
      </c>
      <c r="G743">
        <v>25728</v>
      </c>
      <c r="H743" t="s">
        <v>143</v>
      </c>
      <c r="I743" s="1">
        <v>3.2493800000000003E-2</v>
      </c>
    </row>
    <row r="744" spans="1:9" x14ac:dyDescent="0.35">
      <c r="A744" t="s">
        <v>417</v>
      </c>
      <c r="B744" t="s">
        <v>41</v>
      </c>
      <c r="C744" t="s">
        <v>32</v>
      </c>
      <c r="D744">
        <v>957</v>
      </c>
      <c r="E744">
        <v>8067</v>
      </c>
      <c r="F744">
        <v>3707</v>
      </c>
      <c r="G744">
        <v>10719</v>
      </c>
      <c r="H744" t="s">
        <v>143</v>
      </c>
      <c r="I744" s="1">
        <v>8.9280700000000005E-2</v>
      </c>
    </row>
    <row r="745" spans="1:9" x14ac:dyDescent="0.35">
      <c r="A745" t="s">
        <v>418</v>
      </c>
      <c r="B745" t="s">
        <v>41</v>
      </c>
      <c r="C745" t="s">
        <v>703</v>
      </c>
      <c r="D745">
        <v>604</v>
      </c>
      <c r="E745">
        <v>5703</v>
      </c>
      <c r="F745">
        <v>640</v>
      </c>
      <c r="G745">
        <v>11682</v>
      </c>
      <c r="H745" t="s">
        <v>143</v>
      </c>
      <c r="I745" s="1">
        <v>5.1703499999999999E-2</v>
      </c>
    </row>
    <row r="746" spans="1:9" x14ac:dyDescent="0.35">
      <c r="A746" t="s">
        <v>418</v>
      </c>
      <c r="B746" t="s">
        <v>41</v>
      </c>
      <c r="C746" t="s">
        <v>32</v>
      </c>
      <c r="D746">
        <v>569</v>
      </c>
      <c r="E746">
        <v>4338</v>
      </c>
      <c r="F746">
        <v>2370</v>
      </c>
      <c r="G746">
        <v>5334</v>
      </c>
      <c r="H746" t="s">
        <v>143</v>
      </c>
      <c r="I746" s="1">
        <v>0.1066742</v>
      </c>
    </row>
    <row r="747" spans="1:9" x14ac:dyDescent="0.35">
      <c r="A747" t="s">
        <v>419</v>
      </c>
      <c r="B747" t="s">
        <v>41</v>
      </c>
      <c r="C747" t="s">
        <v>703</v>
      </c>
      <c r="D747">
        <v>509</v>
      </c>
      <c r="E747">
        <v>5889</v>
      </c>
      <c r="F747">
        <v>504</v>
      </c>
      <c r="G747">
        <v>11847</v>
      </c>
      <c r="H747" t="s">
        <v>143</v>
      </c>
      <c r="I747" s="1">
        <v>4.2964500000000003E-2</v>
      </c>
    </row>
    <row r="748" spans="1:9" x14ac:dyDescent="0.35">
      <c r="A748" t="s">
        <v>419</v>
      </c>
      <c r="B748" t="s">
        <v>41</v>
      </c>
      <c r="C748" t="s">
        <v>32</v>
      </c>
      <c r="D748">
        <v>283</v>
      </c>
      <c r="E748">
        <v>2776</v>
      </c>
      <c r="F748">
        <v>1297</v>
      </c>
      <c r="G748">
        <v>3694</v>
      </c>
      <c r="H748" t="s">
        <v>143</v>
      </c>
      <c r="I748" s="1">
        <v>7.6610700000000004E-2</v>
      </c>
    </row>
    <row r="749" spans="1:9" x14ac:dyDescent="0.35">
      <c r="A749" t="s">
        <v>420</v>
      </c>
      <c r="B749" t="s">
        <v>41</v>
      </c>
      <c r="C749" t="s">
        <v>703</v>
      </c>
      <c r="D749">
        <v>906</v>
      </c>
      <c r="E749">
        <v>9516</v>
      </c>
      <c r="F749">
        <v>885</v>
      </c>
      <c r="G749">
        <v>19054</v>
      </c>
      <c r="H749" t="s">
        <v>143</v>
      </c>
      <c r="I749" s="1">
        <v>4.7549099999999997E-2</v>
      </c>
    </row>
    <row r="750" spans="1:9" x14ac:dyDescent="0.35">
      <c r="A750" t="s">
        <v>420</v>
      </c>
      <c r="B750" t="s">
        <v>41</v>
      </c>
      <c r="C750" t="s">
        <v>32</v>
      </c>
      <c r="D750">
        <v>687</v>
      </c>
      <c r="E750">
        <v>5607</v>
      </c>
      <c r="F750">
        <v>3027</v>
      </c>
      <c r="G750">
        <v>7025</v>
      </c>
      <c r="H750" t="s">
        <v>143</v>
      </c>
      <c r="I750" s="1">
        <v>9.7793599999999994E-2</v>
      </c>
    </row>
    <row r="751" spans="1:9" x14ac:dyDescent="0.35">
      <c r="A751" t="s">
        <v>421</v>
      </c>
      <c r="B751" t="s">
        <v>41</v>
      </c>
      <c r="C751" t="s">
        <v>703</v>
      </c>
      <c r="D751">
        <v>467</v>
      </c>
      <c r="E751">
        <v>4848</v>
      </c>
      <c r="F751">
        <v>491</v>
      </c>
      <c r="G751">
        <v>10172</v>
      </c>
      <c r="H751" t="s">
        <v>143</v>
      </c>
      <c r="I751" s="1">
        <v>4.5910300000000001E-2</v>
      </c>
    </row>
    <row r="752" spans="1:9" x14ac:dyDescent="0.35">
      <c r="A752" t="s">
        <v>421</v>
      </c>
      <c r="B752" t="s">
        <v>41</v>
      </c>
      <c r="C752" t="s">
        <v>32</v>
      </c>
      <c r="D752">
        <v>437</v>
      </c>
      <c r="E752">
        <v>3534</v>
      </c>
      <c r="F752">
        <v>1897</v>
      </c>
      <c r="G752">
        <v>4548</v>
      </c>
      <c r="H752" t="s">
        <v>143</v>
      </c>
      <c r="I752" s="1">
        <v>9.6086199999999997E-2</v>
      </c>
    </row>
    <row r="753" spans="1:9" x14ac:dyDescent="0.35">
      <c r="A753" t="s">
        <v>422</v>
      </c>
      <c r="B753" t="s">
        <v>41</v>
      </c>
      <c r="C753" t="s">
        <v>703</v>
      </c>
      <c r="D753">
        <v>408</v>
      </c>
      <c r="E753">
        <v>4971</v>
      </c>
      <c r="F753">
        <v>381</v>
      </c>
      <c r="G753">
        <v>10736</v>
      </c>
      <c r="H753" t="s">
        <v>143</v>
      </c>
      <c r="I753" s="1">
        <v>3.8003000000000002E-2</v>
      </c>
    </row>
    <row r="754" spans="1:9" x14ac:dyDescent="0.35">
      <c r="A754" t="s">
        <v>422</v>
      </c>
      <c r="B754" t="s">
        <v>41</v>
      </c>
      <c r="C754" t="s">
        <v>32</v>
      </c>
      <c r="D754">
        <v>324</v>
      </c>
      <c r="E754">
        <v>3021</v>
      </c>
      <c r="F754">
        <v>1578</v>
      </c>
      <c r="G754">
        <v>3870</v>
      </c>
      <c r="H754" t="s">
        <v>143</v>
      </c>
      <c r="I754" s="1">
        <v>8.3720900000000001E-2</v>
      </c>
    </row>
    <row r="755" spans="1:9" x14ac:dyDescent="0.35">
      <c r="A755" t="s">
        <v>423</v>
      </c>
      <c r="B755" t="s">
        <v>41</v>
      </c>
      <c r="C755" t="s">
        <v>703</v>
      </c>
      <c r="D755">
        <v>1093</v>
      </c>
      <c r="E755">
        <v>11792</v>
      </c>
      <c r="F755">
        <v>1028</v>
      </c>
      <c r="G755">
        <v>25566</v>
      </c>
      <c r="H755" t="s">
        <v>143</v>
      </c>
      <c r="I755" s="1">
        <v>4.2752100000000001E-2</v>
      </c>
    </row>
    <row r="756" spans="1:9" x14ac:dyDescent="0.35">
      <c r="A756" t="s">
        <v>423</v>
      </c>
      <c r="B756" t="s">
        <v>41</v>
      </c>
      <c r="C756" t="s">
        <v>32</v>
      </c>
      <c r="D756">
        <v>621</v>
      </c>
      <c r="E756">
        <v>5210</v>
      </c>
      <c r="F756">
        <v>2509</v>
      </c>
      <c r="G756">
        <v>7392</v>
      </c>
      <c r="H756" t="s">
        <v>143</v>
      </c>
      <c r="I756" s="1">
        <v>8.4009700000000007E-2</v>
      </c>
    </row>
    <row r="757" spans="1:9" x14ac:dyDescent="0.35">
      <c r="A757" t="s">
        <v>424</v>
      </c>
      <c r="B757" t="s">
        <v>41</v>
      </c>
      <c r="C757" t="s">
        <v>703</v>
      </c>
      <c r="D757">
        <v>831</v>
      </c>
      <c r="E757">
        <v>5275</v>
      </c>
      <c r="F757">
        <v>806</v>
      </c>
      <c r="G757">
        <v>10383</v>
      </c>
      <c r="H757" t="s">
        <v>143</v>
      </c>
      <c r="I757" s="1">
        <v>8.00347E-2</v>
      </c>
    </row>
    <row r="758" spans="1:9" x14ac:dyDescent="0.35">
      <c r="A758" t="s">
        <v>424</v>
      </c>
      <c r="B758" t="s">
        <v>41</v>
      </c>
      <c r="C758" t="s">
        <v>32</v>
      </c>
      <c r="D758">
        <v>320</v>
      </c>
      <c r="E758">
        <v>2837</v>
      </c>
      <c r="F758">
        <v>1572</v>
      </c>
      <c r="G758">
        <v>3410</v>
      </c>
      <c r="H758" t="s">
        <v>143</v>
      </c>
      <c r="I758" s="1">
        <v>9.3841599999999997E-2</v>
      </c>
    </row>
    <row r="759" spans="1:9" x14ac:dyDescent="0.35">
      <c r="A759" t="s">
        <v>425</v>
      </c>
      <c r="B759" t="s">
        <v>41</v>
      </c>
      <c r="C759" t="s">
        <v>703</v>
      </c>
      <c r="D759">
        <v>1183</v>
      </c>
      <c r="E759">
        <v>8020</v>
      </c>
      <c r="F759">
        <v>1242</v>
      </c>
      <c r="G759">
        <v>14104</v>
      </c>
      <c r="H759" t="s">
        <v>143</v>
      </c>
      <c r="I759" s="1">
        <v>8.3876900000000004E-2</v>
      </c>
    </row>
    <row r="760" spans="1:9" x14ac:dyDescent="0.35">
      <c r="A760" t="s">
        <v>425</v>
      </c>
      <c r="B760" t="s">
        <v>41</v>
      </c>
      <c r="C760" t="s">
        <v>32</v>
      </c>
      <c r="D760">
        <v>452</v>
      </c>
      <c r="E760">
        <v>3937</v>
      </c>
      <c r="F760">
        <v>2243</v>
      </c>
      <c r="G760">
        <v>4883</v>
      </c>
      <c r="H760" t="s">
        <v>143</v>
      </c>
      <c r="I760" s="1">
        <v>9.2565999999999996E-2</v>
      </c>
    </row>
    <row r="761" spans="1:9" x14ac:dyDescent="0.35">
      <c r="A761" t="s">
        <v>426</v>
      </c>
      <c r="B761" t="s">
        <v>41</v>
      </c>
      <c r="C761" t="s">
        <v>703</v>
      </c>
      <c r="D761">
        <v>1019</v>
      </c>
      <c r="E761">
        <v>7636</v>
      </c>
      <c r="F761">
        <v>1006</v>
      </c>
      <c r="G761">
        <v>11483</v>
      </c>
      <c r="H761" t="s">
        <v>143</v>
      </c>
      <c r="I761" s="1">
        <v>8.8739899999999997E-2</v>
      </c>
    </row>
    <row r="762" spans="1:9" x14ac:dyDescent="0.35">
      <c r="A762" t="s">
        <v>426</v>
      </c>
      <c r="B762" t="s">
        <v>41</v>
      </c>
      <c r="C762" t="s">
        <v>32</v>
      </c>
      <c r="D762">
        <v>446</v>
      </c>
      <c r="E762">
        <v>4280</v>
      </c>
      <c r="F762">
        <v>2651</v>
      </c>
      <c r="G762">
        <v>5165</v>
      </c>
      <c r="H762" t="s">
        <v>143</v>
      </c>
      <c r="I762" s="1">
        <v>8.6350399999999994E-2</v>
      </c>
    </row>
    <row r="763" spans="1:9" x14ac:dyDescent="0.35">
      <c r="A763" t="s">
        <v>427</v>
      </c>
      <c r="B763" t="s">
        <v>41</v>
      </c>
      <c r="C763" t="s">
        <v>703</v>
      </c>
      <c r="D763">
        <v>1361</v>
      </c>
      <c r="E763">
        <v>11267</v>
      </c>
      <c r="F763">
        <v>1424</v>
      </c>
      <c r="G763">
        <v>18556</v>
      </c>
      <c r="H763" t="s">
        <v>143</v>
      </c>
      <c r="I763" s="1">
        <v>7.3345499999999994E-2</v>
      </c>
    </row>
    <row r="764" spans="1:9" x14ac:dyDescent="0.35">
      <c r="A764" t="s">
        <v>427</v>
      </c>
      <c r="B764" t="s">
        <v>41</v>
      </c>
      <c r="C764" t="s">
        <v>32</v>
      </c>
      <c r="D764">
        <v>552</v>
      </c>
      <c r="E764">
        <v>4822</v>
      </c>
      <c r="F764">
        <v>2701</v>
      </c>
      <c r="G764">
        <v>6287</v>
      </c>
      <c r="H764" t="s">
        <v>143</v>
      </c>
      <c r="I764" s="1">
        <v>8.7800199999999995E-2</v>
      </c>
    </row>
    <row r="765" spans="1:9" x14ac:dyDescent="0.35">
      <c r="A765" t="s">
        <v>428</v>
      </c>
      <c r="B765" t="s">
        <v>41</v>
      </c>
      <c r="C765" t="s">
        <v>703</v>
      </c>
      <c r="D765">
        <v>2152</v>
      </c>
      <c r="E765">
        <v>17741</v>
      </c>
      <c r="F765">
        <v>2009</v>
      </c>
      <c r="G765">
        <v>19377</v>
      </c>
      <c r="H765" t="s">
        <v>143</v>
      </c>
      <c r="I765" s="1">
        <v>0.11105950000000001</v>
      </c>
    </row>
    <row r="766" spans="1:9" x14ac:dyDescent="0.35">
      <c r="A766" t="s">
        <v>428</v>
      </c>
      <c r="B766" t="s">
        <v>41</v>
      </c>
      <c r="C766" t="s">
        <v>32</v>
      </c>
      <c r="D766">
        <v>612</v>
      </c>
      <c r="E766">
        <v>6060</v>
      </c>
      <c r="F766">
        <v>4084</v>
      </c>
      <c r="G766">
        <v>6938</v>
      </c>
      <c r="H766" t="s">
        <v>143</v>
      </c>
      <c r="I766" s="1">
        <v>8.8209899999999994E-2</v>
      </c>
    </row>
    <row r="767" spans="1:9" x14ac:dyDescent="0.35">
      <c r="A767" t="s">
        <v>429</v>
      </c>
      <c r="B767" t="s">
        <v>41</v>
      </c>
      <c r="C767" t="s">
        <v>703</v>
      </c>
      <c r="D767">
        <v>1185</v>
      </c>
      <c r="E767">
        <v>10073</v>
      </c>
      <c r="F767">
        <v>1192</v>
      </c>
      <c r="G767">
        <v>21985</v>
      </c>
      <c r="H767" t="s">
        <v>143</v>
      </c>
      <c r="I767" s="1">
        <v>5.3900400000000001E-2</v>
      </c>
    </row>
    <row r="768" spans="1:9" x14ac:dyDescent="0.35">
      <c r="A768" t="s">
        <v>429</v>
      </c>
      <c r="B768" t="s">
        <v>41</v>
      </c>
      <c r="C768" t="s">
        <v>32</v>
      </c>
      <c r="D768">
        <v>629</v>
      </c>
      <c r="E768">
        <v>5903</v>
      </c>
      <c r="F768">
        <v>3234</v>
      </c>
      <c r="G768">
        <v>7511</v>
      </c>
      <c r="H768" t="s">
        <v>143</v>
      </c>
      <c r="I768" s="1">
        <v>8.3743799999999993E-2</v>
      </c>
    </row>
    <row r="769" spans="1:9" x14ac:dyDescent="0.35">
      <c r="A769" t="s">
        <v>430</v>
      </c>
      <c r="B769" t="s">
        <v>41</v>
      </c>
      <c r="C769" t="s">
        <v>703</v>
      </c>
      <c r="D769">
        <v>1043</v>
      </c>
      <c r="E769">
        <v>8816</v>
      </c>
      <c r="F769">
        <v>1052</v>
      </c>
      <c r="G769">
        <v>16316</v>
      </c>
      <c r="H769" t="s">
        <v>143</v>
      </c>
      <c r="I769" s="1">
        <v>6.3924999999999996E-2</v>
      </c>
    </row>
    <row r="770" spans="1:9" x14ac:dyDescent="0.35">
      <c r="A770" t="s">
        <v>430</v>
      </c>
      <c r="B770" t="s">
        <v>41</v>
      </c>
      <c r="C770" t="s">
        <v>32</v>
      </c>
      <c r="D770">
        <v>491</v>
      </c>
      <c r="E770">
        <v>4733</v>
      </c>
      <c r="F770">
        <v>2513</v>
      </c>
      <c r="G770">
        <v>5819</v>
      </c>
      <c r="H770" t="s">
        <v>143</v>
      </c>
      <c r="I770" s="1">
        <v>8.4378800000000004E-2</v>
      </c>
    </row>
    <row r="771" spans="1:9" x14ac:dyDescent="0.35">
      <c r="A771" t="s">
        <v>431</v>
      </c>
      <c r="B771" t="s">
        <v>41</v>
      </c>
      <c r="C771" t="s">
        <v>703</v>
      </c>
      <c r="D771">
        <v>749</v>
      </c>
      <c r="E771">
        <v>8319</v>
      </c>
      <c r="F771">
        <v>745</v>
      </c>
      <c r="G771">
        <v>15485</v>
      </c>
      <c r="H771" t="s">
        <v>143</v>
      </c>
      <c r="I771" s="1">
        <v>4.83694E-2</v>
      </c>
    </row>
    <row r="772" spans="1:9" x14ac:dyDescent="0.35">
      <c r="A772" t="s">
        <v>431</v>
      </c>
      <c r="B772" t="s">
        <v>41</v>
      </c>
      <c r="C772" t="s">
        <v>32</v>
      </c>
      <c r="D772">
        <v>362</v>
      </c>
      <c r="E772">
        <v>3582</v>
      </c>
      <c r="F772">
        <v>1940</v>
      </c>
      <c r="G772">
        <v>4408</v>
      </c>
      <c r="H772" t="s">
        <v>143</v>
      </c>
      <c r="I772" s="1">
        <v>8.2123399999999999E-2</v>
      </c>
    </row>
    <row r="773" spans="1:9" x14ac:dyDescent="0.35">
      <c r="A773" t="s">
        <v>432</v>
      </c>
      <c r="B773" t="s">
        <v>41</v>
      </c>
      <c r="C773" t="s">
        <v>703</v>
      </c>
      <c r="D773">
        <v>546</v>
      </c>
      <c r="E773">
        <v>6152</v>
      </c>
      <c r="F773">
        <v>503</v>
      </c>
      <c r="G773">
        <v>13052</v>
      </c>
      <c r="H773" t="s">
        <v>143</v>
      </c>
      <c r="I773" s="1">
        <v>4.18327E-2</v>
      </c>
    </row>
    <row r="774" spans="1:9" x14ac:dyDescent="0.35">
      <c r="A774" t="s">
        <v>432</v>
      </c>
      <c r="B774" t="s">
        <v>41</v>
      </c>
      <c r="C774" t="s">
        <v>32</v>
      </c>
      <c r="D774">
        <v>147</v>
      </c>
      <c r="E774">
        <v>1359</v>
      </c>
      <c r="F774">
        <v>553</v>
      </c>
      <c r="G774">
        <v>1935</v>
      </c>
      <c r="H774" t="s">
        <v>143</v>
      </c>
      <c r="I774" s="1">
        <v>7.5968999999999995E-2</v>
      </c>
    </row>
    <row r="775" spans="1:9" x14ac:dyDescent="0.35">
      <c r="A775" t="s">
        <v>433</v>
      </c>
      <c r="B775" t="s">
        <v>41</v>
      </c>
      <c r="C775" t="s">
        <v>703</v>
      </c>
      <c r="D775">
        <v>1215</v>
      </c>
      <c r="E775">
        <v>8413</v>
      </c>
      <c r="F775">
        <v>1252</v>
      </c>
      <c r="G775">
        <v>12788</v>
      </c>
      <c r="H775" t="s">
        <v>143</v>
      </c>
      <c r="I775" s="1">
        <v>9.5010999999999998E-2</v>
      </c>
    </row>
    <row r="776" spans="1:9" x14ac:dyDescent="0.35">
      <c r="A776" t="s">
        <v>433</v>
      </c>
      <c r="B776" t="s">
        <v>41</v>
      </c>
      <c r="C776" t="s">
        <v>32</v>
      </c>
      <c r="D776">
        <v>439</v>
      </c>
      <c r="E776">
        <v>4156</v>
      </c>
      <c r="F776">
        <v>2538</v>
      </c>
      <c r="G776">
        <v>4745</v>
      </c>
      <c r="H776" t="s">
        <v>143</v>
      </c>
      <c r="I776" s="1">
        <v>9.2518400000000001E-2</v>
      </c>
    </row>
    <row r="777" spans="1:9" x14ac:dyDescent="0.35">
      <c r="A777" t="s">
        <v>434</v>
      </c>
      <c r="B777" t="s">
        <v>41</v>
      </c>
      <c r="C777" t="s">
        <v>703</v>
      </c>
      <c r="D777">
        <v>1043</v>
      </c>
      <c r="E777">
        <v>7552</v>
      </c>
      <c r="F777">
        <v>1048</v>
      </c>
      <c r="G777">
        <v>12423</v>
      </c>
      <c r="H777" t="s">
        <v>143</v>
      </c>
      <c r="I777" s="1">
        <v>8.3957199999999996E-2</v>
      </c>
    </row>
    <row r="778" spans="1:9" x14ac:dyDescent="0.35">
      <c r="A778" t="s">
        <v>434</v>
      </c>
      <c r="B778" t="s">
        <v>41</v>
      </c>
      <c r="C778" t="s">
        <v>32</v>
      </c>
      <c r="D778">
        <v>311</v>
      </c>
      <c r="E778">
        <v>2800</v>
      </c>
      <c r="F778">
        <v>1530</v>
      </c>
      <c r="G778">
        <v>3626</v>
      </c>
      <c r="H778" t="s">
        <v>143</v>
      </c>
      <c r="I778" s="1">
        <v>8.5769399999999996E-2</v>
      </c>
    </row>
    <row r="779" spans="1:9" x14ac:dyDescent="0.35">
      <c r="A779" t="s">
        <v>435</v>
      </c>
      <c r="B779" t="s">
        <v>41</v>
      </c>
      <c r="C779" t="s">
        <v>703</v>
      </c>
      <c r="D779">
        <v>305</v>
      </c>
      <c r="E779">
        <v>3176</v>
      </c>
      <c r="F779">
        <v>332</v>
      </c>
      <c r="G779">
        <v>5881</v>
      </c>
      <c r="H779" t="s">
        <v>143</v>
      </c>
      <c r="I779" s="1">
        <v>5.1861900000000002E-2</v>
      </c>
    </row>
    <row r="780" spans="1:9" x14ac:dyDescent="0.35">
      <c r="A780" t="s">
        <v>435</v>
      </c>
      <c r="B780" t="s">
        <v>41</v>
      </c>
      <c r="C780" t="s">
        <v>32</v>
      </c>
      <c r="D780">
        <v>535</v>
      </c>
      <c r="E780">
        <v>3552</v>
      </c>
      <c r="F780">
        <v>2190</v>
      </c>
      <c r="G780">
        <v>4172</v>
      </c>
      <c r="H780" t="s">
        <v>143</v>
      </c>
      <c r="I780" s="1">
        <v>0.12823590000000001</v>
      </c>
    </row>
    <row r="781" spans="1:9" x14ac:dyDescent="0.35">
      <c r="A781" t="s">
        <v>436</v>
      </c>
      <c r="B781" t="s">
        <v>41</v>
      </c>
      <c r="C781" t="s">
        <v>703</v>
      </c>
      <c r="D781">
        <v>513</v>
      </c>
      <c r="E781">
        <v>4914</v>
      </c>
      <c r="F781">
        <v>531</v>
      </c>
      <c r="G781">
        <v>9036</v>
      </c>
      <c r="H781" t="s">
        <v>143</v>
      </c>
      <c r="I781" s="1">
        <v>5.6772900000000001E-2</v>
      </c>
    </row>
    <row r="782" spans="1:9" x14ac:dyDescent="0.35">
      <c r="A782" t="s">
        <v>436</v>
      </c>
      <c r="B782" t="s">
        <v>41</v>
      </c>
      <c r="C782" t="s">
        <v>32</v>
      </c>
      <c r="D782">
        <v>478</v>
      </c>
      <c r="E782">
        <v>3826</v>
      </c>
      <c r="F782">
        <v>2419</v>
      </c>
      <c r="G782">
        <v>4638</v>
      </c>
      <c r="H782" t="s">
        <v>143</v>
      </c>
      <c r="I782" s="1">
        <v>0.10306170000000001</v>
      </c>
    </row>
    <row r="783" spans="1:9" x14ac:dyDescent="0.35">
      <c r="A783" t="s">
        <v>437</v>
      </c>
      <c r="B783" t="s">
        <v>41</v>
      </c>
      <c r="C783" t="s">
        <v>703</v>
      </c>
      <c r="D783">
        <v>373</v>
      </c>
      <c r="E783">
        <v>3567</v>
      </c>
      <c r="F783">
        <v>381</v>
      </c>
      <c r="G783">
        <v>6938</v>
      </c>
      <c r="H783" t="s">
        <v>143</v>
      </c>
      <c r="I783" s="1">
        <v>5.3761900000000001E-2</v>
      </c>
    </row>
    <row r="784" spans="1:9" x14ac:dyDescent="0.35">
      <c r="A784" t="s">
        <v>437</v>
      </c>
      <c r="B784" t="s">
        <v>41</v>
      </c>
      <c r="C784" t="s">
        <v>32</v>
      </c>
      <c r="D784">
        <v>280</v>
      </c>
      <c r="E784">
        <v>2321</v>
      </c>
      <c r="F784">
        <v>1209</v>
      </c>
      <c r="G784">
        <v>2957</v>
      </c>
      <c r="H784" t="s">
        <v>143</v>
      </c>
      <c r="I784" s="1">
        <v>9.46906E-2</v>
      </c>
    </row>
    <row r="785" spans="1:9" x14ac:dyDescent="0.35">
      <c r="A785" t="s">
        <v>438</v>
      </c>
      <c r="B785" t="s">
        <v>41</v>
      </c>
      <c r="C785" t="s">
        <v>703</v>
      </c>
      <c r="D785">
        <v>851</v>
      </c>
      <c r="E785">
        <v>8869</v>
      </c>
      <c r="F785">
        <v>851</v>
      </c>
      <c r="G785">
        <v>17453</v>
      </c>
      <c r="H785" t="s">
        <v>143</v>
      </c>
      <c r="I785" s="1">
        <v>4.8759499999999997E-2</v>
      </c>
    </row>
    <row r="786" spans="1:9" x14ac:dyDescent="0.35">
      <c r="A786" t="s">
        <v>438</v>
      </c>
      <c r="B786" t="s">
        <v>41</v>
      </c>
      <c r="C786" t="s">
        <v>32</v>
      </c>
      <c r="D786">
        <v>558</v>
      </c>
      <c r="E786">
        <v>4166</v>
      </c>
      <c r="F786">
        <v>2004</v>
      </c>
      <c r="G786">
        <v>5413</v>
      </c>
      <c r="H786" t="s">
        <v>143</v>
      </c>
      <c r="I786" s="1">
        <v>0.1030852</v>
      </c>
    </row>
    <row r="787" spans="1:9" x14ac:dyDescent="0.35">
      <c r="A787" t="s">
        <v>439</v>
      </c>
      <c r="B787" t="s">
        <v>41</v>
      </c>
      <c r="C787" t="s">
        <v>703</v>
      </c>
      <c r="D787">
        <v>52</v>
      </c>
      <c r="E787">
        <v>737</v>
      </c>
      <c r="F787">
        <v>45</v>
      </c>
      <c r="G787">
        <v>1851</v>
      </c>
      <c r="H787" t="s">
        <v>143</v>
      </c>
      <c r="I787" s="1">
        <v>2.8092900000000001E-2</v>
      </c>
    </row>
    <row r="788" spans="1:9" x14ac:dyDescent="0.35">
      <c r="A788" t="s">
        <v>439</v>
      </c>
      <c r="B788" t="s">
        <v>41</v>
      </c>
      <c r="C788" t="s">
        <v>32</v>
      </c>
      <c r="D788">
        <v>26</v>
      </c>
      <c r="E788">
        <v>167</v>
      </c>
      <c r="F788">
        <v>65</v>
      </c>
      <c r="G788">
        <v>268</v>
      </c>
      <c r="H788" t="s">
        <v>143</v>
      </c>
      <c r="I788" s="1">
        <v>9.7014900000000001E-2</v>
      </c>
    </row>
    <row r="789" spans="1:9" x14ac:dyDescent="0.35">
      <c r="A789" t="s">
        <v>440</v>
      </c>
      <c r="B789" t="s">
        <v>41</v>
      </c>
      <c r="C789" t="s">
        <v>703</v>
      </c>
      <c r="D789">
        <v>506</v>
      </c>
      <c r="E789">
        <v>6505</v>
      </c>
      <c r="F789">
        <v>511</v>
      </c>
      <c r="G789">
        <v>14244</v>
      </c>
      <c r="H789" t="s">
        <v>143</v>
      </c>
      <c r="I789" s="1">
        <v>3.5523699999999998E-2</v>
      </c>
    </row>
    <row r="790" spans="1:9" x14ac:dyDescent="0.35">
      <c r="A790" t="s">
        <v>440</v>
      </c>
      <c r="B790" t="s">
        <v>41</v>
      </c>
      <c r="C790" t="s">
        <v>32</v>
      </c>
      <c r="D790">
        <v>521</v>
      </c>
      <c r="E790">
        <v>4583</v>
      </c>
      <c r="F790">
        <v>2200</v>
      </c>
      <c r="G790">
        <v>5749</v>
      </c>
      <c r="H790" t="s">
        <v>143</v>
      </c>
      <c r="I790" s="1">
        <v>9.0624499999999997E-2</v>
      </c>
    </row>
    <row r="791" spans="1:9" x14ac:dyDescent="0.35">
      <c r="A791" t="s">
        <v>441</v>
      </c>
      <c r="B791" t="s">
        <v>41</v>
      </c>
      <c r="C791" t="s">
        <v>703</v>
      </c>
      <c r="D791">
        <v>498</v>
      </c>
      <c r="E791">
        <v>4909</v>
      </c>
      <c r="F791">
        <v>515</v>
      </c>
      <c r="G791">
        <v>10749</v>
      </c>
      <c r="H791" t="s">
        <v>143</v>
      </c>
      <c r="I791" s="1">
        <v>4.63299E-2</v>
      </c>
    </row>
    <row r="792" spans="1:9" x14ac:dyDescent="0.35">
      <c r="A792" t="s">
        <v>441</v>
      </c>
      <c r="B792" t="s">
        <v>41</v>
      </c>
      <c r="C792" t="s">
        <v>32</v>
      </c>
      <c r="D792">
        <v>370</v>
      </c>
      <c r="E792">
        <v>3852</v>
      </c>
      <c r="F792">
        <v>2189</v>
      </c>
      <c r="G792">
        <v>4717</v>
      </c>
      <c r="H792" t="s">
        <v>143</v>
      </c>
      <c r="I792" s="1">
        <v>7.8439700000000001E-2</v>
      </c>
    </row>
    <row r="793" spans="1:9" x14ac:dyDescent="0.35">
      <c r="A793" t="s">
        <v>442</v>
      </c>
      <c r="B793" t="s">
        <v>41</v>
      </c>
      <c r="C793" t="s">
        <v>703</v>
      </c>
      <c r="D793">
        <v>203</v>
      </c>
      <c r="E793">
        <v>2077</v>
      </c>
      <c r="F793">
        <v>215</v>
      </c>
      <c r="G793">
        <v>4915</v>
      </c>
      <c r="H793" t="s">
        <v>143</v>
      </c>
      <c r="I793" s="1">
        <v>4.1302100000000001E-2</v>
      </c>
    </row>
    <row r="794" spans="1:9" x14ac:dyDescent="0.35">
      <c r="A794" t="s">
        <v>442</v>
      </c>
      <c r="B794" t="s">
        <v>41</v>
      </c>
      <c r="C794" t="s">
        <v>32</v>
      </c>
      <c r="D794">
        <v>182</v>
      </c>
      <c r="E794">
        <v>1682</v>
      </c>
      <c r="F794">
        <v>870</v>
      </c>
      <c r="G794">
        <v>2194</v>
      </c>
      <c r="H794" t="s">
        <v>143</v>
      </c>
      <c r="I794" s="1">
        <v>8.2953499999999999E-2</v>
      </c>
    </row>
    <row r="795" spans="1:9" x14ac:dyDescent="0.35">
      <c r="A795" t="s">
        <v>443</v>
      </c>
      <c r="B795" t="s">
        <v>41</v>
      </c>
      <c r="C795" t="s">
        <v>703</v>
      </c>
      <c r="D795">
        <v>898</v>
      </c>
      <c r="E795">
        <v>8503</v>
      </c>
      <c r="F795">
        <v>920</v>
      </c>
      <c r="G795">
        <v>19236</v>
      </c>
      <c r="H795" t="s">
        <v>143</v>
      </c>
      <c r="I795" s="1">
        <v>4.6683299999999997E-2</v>
      </c>
    </row>
    <row r="796" spans="1:9" x14ac:dyDescent="0.35">
      <c r="A796" t="s">
        <v>443</v>
      </c>
      <c r="B796" t="s">
        <v>41</v>
      </c>
      <c r="C796" t="s">
        <v>32</v>
      </c>
      <c r="D796">
        <v>979</v>
      </c>
      <c r="E796">
        <v>9045</v>
      </c>
      <c r="F796">
        <v>5162</v>
      </c>
      <c r="G796">
        <v>10863</v>
      </c>
      <c r="H796" t="s">
        <v>143</v>
      </c>
      <c r="I796" s="1">
        <v>9.0122400000000005E-2</v>
      </c>
    </row>
    <row r="797" spans="1:9" x14ac:dyDescent="0.35">
      <c r="A797" t="s">
        <v>444</v>
      </c>
      <c r="B797" t="s">
        <v>41</v>
      </c>
      <c r="C797" t="s">
        <v>703</v>
      </c>
      <c r="D797">
        <v>532</v>
      </c>
      <c r="E797">
        <v>5586</v>
      </c>
      <c r="F797">
        <v>553</v>
      </c>
      <c r="G797">
        <v>16707</v>
      </c>
      <c r="H797" t="s">
        <v>143</v>
      </c>
      <c r="I797" s="1">
        <v>3.18429E-2</v>
      </c>
    </row>
    <row r="798" spans="1:9" x14ac:dyDescent="0.35">
      <c r="A798" t="s">
        <v>444</v>
      </c>
      <c r="B798" t="s">
        <v>41</v>
      </c>
      <c r="C798" t="s">
        <v>32</v>
      </c>
      <c r="D798">
        <v>458</v>
      </c>
      <c r="E798">
        <v>4406</v>
      </c>
      <c r="F798">
        <v>2079</v>
      </c>
      <c r="G798">
        <v>6408</v>
      </c>
      <c r="H798" t="s">
        <v>143</v>
      </c>
      <c r="I798" s="1">
        <v>7.1473200000000001E-2</v>
      </c>
    </row>
    <row r="799" spans="1:9" x14ac:dyDescent="0.35">
      <c r="A799" t="s">
        <v>445</v>
      </c>
      <c r="B799" t="s">
        <v>41</v>
      </c>
      <c r="C799" t="s">
        <v>703</v>
      </c>
      <c r="D799">
        <v>938</v>
      </c>
      <c r="E799">
        <v>9558</v>
      </c>
      <c r="F799">
        <v>944</v>
      </c>
      <c r="G799">
        <v>22871</v>
      </c>
      <c r="H799" t="s">
        <v>143</v>
      </c>
      <c r="I799" s="1">
        <v>4.1012600000000003E-2</v>
      </c>
    </row>
    <row r="800" spans="1:9" x14ac:dyDescent="0.35">
      <c r="A800" t="s">
        <v>445</v>
      </c>
      <c r="B800" t="s">
        <v>41</v>
      </c>
      <c r="C800" t="s">
        <v>32</v>
      </c>
      <c r="D800">
        <v>717</v>
      </c>
      <c r="E800">
        <v>6621</v>
      </c>
      <c r="F800">
        <v>3602</v>
      </c>
      <c r="G800">
        <v>8190</v>
      </c>
      <c r="H800" t="s">
        <v>143</v>
      </c>
      <c r="I800" s="1">
        <v>8.7545799999999993E-2</v>
      </c>
    </row>
    <row r="801" spans="1:9" x14ac:dyDescent="0.35">
      <c r="A801" t="s">
        <v>446</v>
      </c>
      <c r="B801" t="s">
        <v>41</v>
      </c>
      <c r="C801" t="s">
        <v>703</v>
      </c>
      <c r="D801">
        <v>51</v>
      </c>
      <c r="E801">
        <v>461</v>
      </c>
      <c r="F801">
        <v>52</v>
      </c>
      <c r="G801">
        <v>987</v>
      </c>
      <c r="H801" t="s">
        <v>143</v>
      </c>
      <c r="I801" s="1">
        <v>5.1671700000000001E-2</v>
      </c>
    </row>
    <row r="802" spans="1:9" x14ac:dyDescent="0.35">
      <c r="A802" t="s">
        <v>446</v>
      </c>
      <c r="B802" t="s">
        <v>41</v>
      </c>
      <c r="C802" t="s">
        <v>32</v>
      </c>
      <c r="D802">
        <v>33</v>
      </c>
      <c r="E802">
        <v>332</v>
      </c>
      <c r="F802">
        <v>180</v>
      </c>
      <c r="G802">
        <v>430</v>
      </c>
      <c r="H802" t="s">
        <v>143</v>
      </c>
      <c r="I802" s="1">
        <v>7.6744199999999999E-2</v>
      </c>
    </row>
    <row r="803" spans="1:9" x14ac:dyDescent="0.35">
      <c r="A803" t="s">
        <v>447</v>
      </c>
      <c r="B803" t="s">
        <v>41</v>
      </c>
      <c r="C803" t="s">
        <v>703</v>
      </c>
      <c r="D803">
        <v>315</v>
      </c>
      <c r="E803">
        <v>4276</v>
      </c>
      <c r="F803">
        <v>343</v>
      </c>
      <c r="G803">
        <v>9655</v>
      </c>
      <c r="H803" t="s">
        <v>143</v>
      </c>
      <c r="I803" s="1">
        <v>3.2625599999999998E-2</v>
      </c>
    </row>
    <row r="804" spans="1:9" x14ac:dyDescent="0.35">
      <c r="A804" t="s">
        <v>447</v>
      </c>
      <c r="B804" t="s">
        <v>41</v>
      </c>
      <c r="C804" t="s">
        <v>32</v>
      </c>
      <c r="D804">
        <v>370</v>
      </c>
      <c r="E804">
        <v>2909</v>
      </c>
      <c r="F804">
        <v>1622</v>
      </c>
      <c r="G804">
        <v>3553</v>
      </c>
      <c r="H804" t="s">
        <v>143</v>
      </c>
      <c r="I804" s="1">
        <v>0.1041373</v>
      </c>
    </row>
    <row r="805" spans="1:9" x14ac:dyDescent="0.35">
      <c r="A805" t="s">
        <v>448</v>
      </c>
      <c r="B805" t="s">
        <v>41</v>
      </c>
      <c r="C805" t="s">
        <v>703</v>
      </c>
      <c r="D805">
        <v>530</v>
      </c>
      <c r="E805">
        <v>4736</v>
      </c>
      <c r="F805">
        <v>558</v>
      </c>
      <c r="G805">
        <v>12820</v>
      </c>
      <c r="H805" t="s">
        <v>143</v>
      </c>
      <c r="I805" s="1">
        <v>4.1341700000000002E-2</v>
      </c>
    </row>
    <row r="806" spans="1:9" x14ac:dyDescent="0.35">
      <c r="A806" t="s">
        <v>448</v>
      </c>
      <c r="B806" t="s">
        <v>41</v>
      </c>
      <c r="C806" t="s">
        <v>32</v>
      </c>
      <c r="D806">
        <v>599</v>
      </c>
      <c r="E806">
        <v>6575</v>
      </c>
      <c r="F806">
        <v>3643</v>
      </c>
      <c r="G806">
        <v>8018</v>
      </c>
      <c r="H806" t="s">
        <v>143</v>
      </c>
      <c r="I806" s="1">
        <v>7.4706900000000007E-2</v>
      </c>
    </row>
    <row r="807" spans="1:9" x14ac:dyDescent="0.35">
      <c r="A807" t="s">
        <v>449</v>
      </c>
      <c r="B807" t="s">
        <v>41</v>
      </c>
      <c r="C807" t="s">
        <v>703</v>
      </c>
      <c r="D807">
        <v>113</v>
      </c>
      <c r="E807">
        <v>1541</v>
      </c>
      <c r="F807">
        <v>121</v>
      </c>
      <c r="G807">
        <v>4686</v>
      </c>
      <c r="H807" t="s">
        <v>143</v>
      </c>
      <c r="I807" s="1">
        <v>2.4114400000000001E-2</v>
      </c>
    </row>
    <row r="808" spans="1:9" x14ac:dyDescent="0.35">
      <c r="A808" t="s">
        <v>449</v>
      </c>
      <c r="B808" t="s">
        <v>41</v>
      </c>
      <c r="C808" t="s">
        <v>32</v>
      </c>
      <c r="D808">
        <v>213</v>
      </c>
      <c r="E808">
        <v>2005</v>
      </c>
      <c r="F808">
        <v>1044</v>
      </c>
      <c r="G808">
        <v>2440</v>
      </c>
      <c r="H808" t="s">
        <v>143</v>
      </c>
      <c r="I808" s="1">
        <v>8.72951E-2</v>
      </c>
    </row>
    <row r="809" spans="1:9" x14ac:dyDescent="0.35">
      <c r="A809" t="s">
        <v>450</v>
      </c>
      <c r="B809" t="s">
        <v>41</v>
      </c>
      <c r="C809" t="s">
        <v>703</v>
      </c>
      <c r="D809">
        <v>390</v>
      </c>
      <c r="E809">
        <v>4142</v>
      </c>
      <c r="F809">
        <v>418</v>
      </c>
      <c r="G809">
        <v>11514</v>
      </c>
      <c r="H809" t="s">
        <v>143</v>
      </c>
      <c r="I809" s="1">
        <v>3.3871800000000001E-2</v>
      </c>
    </row>
    <row r="810" spans="1:9" x14ac:dyDescent="0.35">
      <c r="A810" t="s">
        <v>450</v>
      </c>
      <c r="B810" t="s">
        <v>41</v>
      </c>
      <c r="C810" t="s">
        <v>32</v>
      </c>
      <c r="D810">
        <v>653</v>
      </c>
      <c r="E810">
        <v>5990</v>
      </c>
      <c r="F810">
        <v>3515</v>
      </c>
      <c r="G810">
        <v>7126</v>
      </c>
      <c r="H810" t="s">
        <v>143</v>
      </c>
      <c r="I810" s="1">
        <v>9.1636300000000004E-2</v>
      </c>
    </row>
    <row r="811" spans="1:9" x14ac:dyDescent="0.35">
      <c r="A811" t="s">
        <v>451</v>
      </c>
      <c r="B811" t="s">
        <v>41</v>
      </c>
      <c r="C811" t="s">
        <v>703</v>
      </c>
      <c r="D811">
        <v>658</v>
      </c>
      <c r="E811">
        <v>7045</v>
      </c>
      <c r="F811">
        <v>703</v>
      </c>
      <c r="G811">
        <v>15000</v>
      </c>
      <c r="H811" t="s">
        <v>143</v>
      </c>
      <c r="I811" s="1">
        <v>4.3866700000000002E-2</v>
      </c>
    </row>
    <row r="812" spans="1:9" x14ac:dyDescent="0.35">
      <c r="A812" t="s">
        <v>451</v>
      </c>
      <c r="B812" t="s">
        <v>41</v>
      </c>
      <c r="C812" t="s">
        <v>32</v>
      </c>
      <c r="D812">
        <v>1011</v>
      </c>
      <c r="E812">
        <v>8348</v>
      </c>
      <c r="F812">
        <v>4571</v>
      </c>
      <c r="G812">
        <v>9468</v>
      </c>
      <c r="H812" t="s">
        <v>143</v>
      </c>
      <c r="I812" s="1">
        <v>0.10678070000000001</v>
      </c>
    </row>
    <row r="813" spans="1:9" x14ac:dyDescent="0.35">
      <c r="A813" t="s">
        <v>452</v>
      </c>
      <c r="B813" t="s">
        <v>41</v>
      </c>
      <c r="C813" t="s">
        <v>703</v>
      </c>
      <c r="D813">
        <v>164</v>
      </c>
      <c r="E813">
        <v>1720</v>
      </c>
      <c r="F813">
        <v>189</v>
      </c>
      <c r="G813">
        <v>3887</v>
      </c>
      <c r="H813" t="s">
        <v>143</v>
      </c>
      <c r="I813" s="1">
        <v>4.2191899999999997E-2</v>
      </c>
    </row>
    <row r="814" spans="1:9" x14ac:dyDescent="0.35">
      <c r="A814" t="s">
        <v>452</v>
      </c>
      <c r="B814" t="s">
        <v>41</v>
      </c>
      <c r="C814" t="s">
        <v>32</v>
      </c>
      <c r="D814">
        <v>433</v>
      </c>
      <c r="E814">
        <v>2820</v>
      </c>
      <c r="F814">
        <v>1703</v>
      </c>
      <c r="G814">
        <v>3407</v>
      </c>
      <c r="H814" t="s">
        <v>143</v>
      </c>
      <c r="I814" s="1">
        <v>0.12709129999999999</v>
      </c>
    </row>
    <row r="815" spans="1:9" x14ac:dyDescent="0.35">
      <c r="A815" t="s">
        <v>453</v>
      </c>
      <c r="B815" t="s">
        <v>41</v>
      </c>
      <c r="C815" t="s">
        <v>703</v>
      </c>
      <c r="D815">
        <v>151</v>
      </c>
      <c r="E815">
        <v>2068</v>
      </c>
      <c r="F815">
        <v>166</v>
      </c>
      <c r="G815">
        <v>5047</v>
      </c>
      <c r="H815" t="s">
        <v>143</v>
      </c>
      <c r="I815" s="1">
        <v>2.9918799999999999E-2</v>
      </c>
    </row>
    <row r="816" spans="1:9" x14ac:dyDescent="0.35">
      <c r="A816" t="s">
        <v>453</v>
      </c>
      <c r="B816" t="s">
        <v>41</v>
      </c>
      <c r="C816" t="s">
        <v>32</v>
      </c>
      <c r="D816">
        <v>309</v>
      </c>
      <c r="E816">
        <v>2880</v>
      </c>
      <c r="F816">
        <v>1505</v>
      </c>
      <c r="G816">
        <v>3402</v>
      </c>
      <c r="H816" t="s">
        <v>143</v>
      </c>
      <c r="I816" s="1">
        <v>9.0828900000000004E-2</v>
      </c>
    </row>
    <row r="817" spans="1:9" x14ac:dyDescent="0.35">
      <c r="A817" t="s">
        <v>454</v>
      </c>
      <c r="B817" t="s">
        <v>41</v>
      </c>
      <c r="C817" t="s">
        <v>703</v>
      </c>
      <c r="D817">
        <v>759</v>
      </c>
      <c r="E817">
        <v>7908</v>
      </c>
      <c r="F817">
        <v>790</v>
      </c>
      <c r="G817">
        <v>19489</v>
      </c>
      <c r="H817" t="s">
        <v>143</v>
      </c>
      <c r="I817" s="1">
        <v>3.8945E-2</v>
      </c>
    </row>
    <row r="818" spans="1:9" x14ac:dyDescent="0.35">
      <c r="A818" t="s">
        <v>454</v>
      </c>
      <c r="B818" t="s">
        <v>41</v>
      </c>
      <c r="C818" t="s">
        <v>32</v>
      </c>
      <c r="D818">
        <v>894</v>
      </c>
      <c r="E818">
        <v>7491</v>
      </c>
      <c r="F818">
        <v>4130</v>
      </c>
      <c r="G818">
        <v>8753</v>
      </c>
      <c r="H818" t="s">
        <v>143</v>
      </c>
      <c r="I818" s="1">
        <v>0.1021364</v>
      </c>
    </row>
    <row r="819" spans="1:9" x14ac:dyDescent="0.35">
      <c r="A819" t="s">
        <v>455</v>
      </c>
      <c r="B819" t="s">
        <v>41</v>
      </c>
      <c r="C819" t="s">
        <v>703</v>
      </c>
      <c r="D819">
        <v>348</v>
      </c>
      <c r="E819">
        <v>3619</v>
      </c>
      <c r="F819">
        <v>359</v>
      </c>
      <c r="G819">
        <v>8958</v>
      </c>
      <c r="H819" t="s">
        <v>143</v>
      </c>
      <c r="I819" s="1">
        <v>3.8848000000000001E-2</v>
      </c>
    </row>
    <row r="820" spans="1:9" x14ac:dyDescent="0.35">
      <c r="A820" t="s">
        <v>455</v>
      </c>
      <c r="B820" t="s">
        <v>41</v>
      </c>
      <c r="C820" t="s">
        <v>32</v>
      </c>
      <c r="D820">
        <v>356</v>
      </c>
      <c r="E820">
        <v>2952</v>
      </c>
      <c r="F820">
        <v>1753</v>
      </c>
      <c r="G820">
        <v>3667</v>
      </c>
      <c r="H820" t="s">
        <v>143</v>
      </c>
      <c r="I820" s="1">
        <v>9.7082100000000005E-2</v>
      </c>
    </row>
    <row r="821" spans="1:9" x14ac:dyDescent="0.35">
      <c r="A821" t="s">
        <v>456</v>
      </c>
      <c r="B821" t="s">
        <v>41</v>
      </c>
      <c r="C821" t="s">
        <v>703</v>
      </c>
      <c r="D821">
        <v>95</v>
      </c>
      <c r="E821">
        <v>813</v>
      </c>
      <c r="F821">
        <v>95</v>
      </c>
      <c r="G821">
        <v>1947</v>
      </c>
      <c r="H821" t="s">
        <v>143</v>
      </c>
      <c r="I821" s="1">
        <v>4.8793000000000003E-2</v>
      </c>
    </row>
    <row r="822" spans="1:9" x14ac:dyDescent="0.35">
      <c r="A822" t="s">
        <v>456</v>
      </c>
      <c r="B822" t="s">
        <v>41</v>
      </c>
      <c r="C822" t="s">
        <v>32</v>
      </c>
      <c r="D822">
        <v>63</v>
      </c>
      <c r="E822">
        <v>735</v>
      </c>
      <c r="F822">
        <v>472</v>
      </c>
      <c r="G822">
        <v>930</v>
      </c>
      <c r="H822" t="s">
        <v>143</v>
      </c>
      <c r="I822" s="1">
        <v>6.7741899999999994E-2</v>
      </c>
    </row>
    <row r="823" spans="1:9" x14ac:dyDescent="0.35">
      <c r="A823" t="s">
        <v>457</v>
      </c>
      <c r="B823" t="s">
        <v>41</v>
      </c>
      <c r="C823" t="s">
        <v>703</v>
      </c>
      <c r="D823">
        <v>265</v>
      </c>
      <c r="E823">
        <v>2924</v>
      </c>
      <c r="F823">
        <v>260</v>
      </c>
      <c r="G823">
        <v>6809</v>
      </c>
      <c r="H823" t="s">
        <v>143</v>
      </c>
      <c r="I823" s="1">
        <v>3.8919099999999998E-2</v>
      </c>
    </row>
    <row r="824" spans="1:9" x14ac:dyDescent="0.35">
      <c r="A824" t="s">
        <v>457</v>
      </c>
      <c r="B824" t="s">
        <v>41</v>
      </c>
      <c r="C824" t="s">
        <v>32</v>
      </c>
      <c r="D824">
        <v>363</v>
      </c>
      <c r="E824">
        <v>2799</v>
      </c>
      <c r="F824">
        <v>1489</v>
      </c>
      <c r="G824">
        <v>3408</v>
      </c>
      <c r="H824" t="s">
        <v>143</v>
      </c>
      <c r="I824" s="1">
        <v>0.1065141</v>
      </c>
    </row>
    <row r="825" spans="1:9" x14ac:dyDescent="0.35">
      <c r="A825" t="s">
        <v>458</v>
      </c>
      <c r="B825" t="s">
        <v>41</v>
      </c>
      <c r="C825" t="s">
        <v>703</v>
      </c>
      <c r="D825">
        <v>300</v>
      </c>
      <c r="E825">
        <v>2867</v>
      </c>
      <c r="F825">
        <v>338</v>
      </c>
      <c r="G825">
        <v>5267</v>
      </c>
      <c r="H825" t="s">
        <v>143</v>
      </c>
      <c r="I825" s="1">
        <v>5.6958399999999999E-2</v>
      </c>
    </row>
    <row r="826" spans="1:9" x14ac:dyDescent="0.35">
      <c r="A826" t="s">
        <v>458</v>
      </c>
      <c r="B826" t="s">
        <v>41</v>
      </c>
      <c r="C826" t="s">
        <v>32</v>
      </c>
      <c r="D826">
        <v>338</v>
      </c>
      <c r="E826">
        <v>2822</v>
      </c>
      <c r="F826">
        <v>1671</v>
      </c>
      <c r="G826">
        <v>3178</v>
      </c>
      <c r="H826" t="s">
        <v>143</v>
      </c>
      <c r="I826" s="1">
        <v>0.1063562</v>
      </c>
    </row>
    <row r="827" spans="1:9" x14ac:dyDescent="0.35">
      <c r="A827" t="s">
        <v>459</v>
      </c>
      <c r="B827" t="s">
        <v>41</v>
      </c>
      <c r="C827" t="s">
        <v>703</v>
      </c>
      <c r="D827">
        <v>52</v>
      </c>
      <c r="E827">
        <v>703</v>
      </c>
      <c r="F827">
        <v>64</v>
      </c>
      <c r="G827">
        <v>1284</v>
      </c>
      <c r="H827" t="s">
        <v>143</v>
      </c>
      <c r="I827" s="1">
        <v>4.0498399999999997E-2</v>
      </c>
    </row>
    <row r="828" spans="1:9" x14ac:dyDescent="0.35">
      <c r="A828" t="s">
        <v>459</v>
      </c>
      <c r="B828" t="s">
        <v>41</v>
      </c>
      <c r="C828" t="s">
        <v>32</v>
      </c>
      <c r="D828">
        <v>60</v>
      </c>
      <c r="E828">
        <v>511</v>
      </c>
      <c r="F828">
        <v>309</v>
      </c>
      <c r="G828">
        <v>631</v>
      </c>
      <c r="H828" t="s">
        <v>143</v>
      </c>
      <c r="I828" s="1">
        <v>9.5087199999999997E-2</v>
      </c>
    </row>
    <row r="829" spans="1:9" x14ac:dyDescent="0.35">
      <c r="A829" t="s">
        <v>460</v>
      </c>
      <c r="B829" t="s">
        <v>41</v>
      </c>
      <c r="C829" t="s">
        <v>703</v>
      </c>
      <c r="D829">
        <v>1144</v>
      </c>
      <c r="E829">
        <v>9618</v>
      </c>
      <c r="F829">
        <v>1214</v>
      </c>
      <c r="G829">
        <v>18077</v>
      </c>
      <c r="H829" t="s">
        <v>143</v>
      </c>
      <c r="I829" s="1">
        <v>6.3284800000000002E-2</v>
      </c>
    </row>
    <row r="830" spans="1:9" x14ac:dyDescent="0.35">
      <c r="A830" t="s">
        <v>460</v>
      </c>
      <c r="B830" t="s">
        <v>41</v>
      </c>
      <c r="C830" t="s">
        <v>32</v>
      </c>
      <c r="D830">
        <v>966</v>
      </c>
      <c r="E830">
        <v>9176</v>
      </c>
      <c r="F830">
        <v>5821</v>
      </c>
      <c r="G830">
        <v>10193</v>
      </c>
      <c r="H830" t="s">
        <v>143</v>
      </c>
      <c r="I830" s="1">
        <v>9.4770900000000005E-2</v>
      </c>
    </row>
    <row r="831" spans="1:9" x14ac:dyDescent="0.35">
      <c r="A831" t="s">
        <v>461</v>
      </c>
      <c r="B831" t="s">
        <v>41</v>
      </c>
      <c r="C831" t="s">
        <v>703</v>
      </c>
      <c r="D831">
        <v>428</v>
      </c>
      <c r="E831">
        <v>3894</v>
      </c>
      <c r="F831">
        <v>425</v>
      </c>
      <c r="G831">
        <v>9250</v>
      </c>
      <c r="H831" t="s">
        <v>143</v>
      </c>
      <c r="I831" s="1">
        <v>4.62703E-2</v>
      </c>
    </row>
    <row r="832" spans="1:9" x14ac:dyDescent="0.35">
      <c r="A832" t="s">
        <v>461</v>
      </c>
      <c r="B832" t="s">
        <v>41</v>
      </c>
      <c r="C832" t="s">
        <v>32</v>
      </c>
      <c r="D832">
        <v>409</v>
      </c>
      <c r="E832">
        <v>3142</v>
      </c>
      <c r="F832">
        <v>1673</v>
      </c>
      <c r="G832">
        <v>3752</v>
      </c>
      <c r="H832" t="s">
        <v>143</v>
      </c>
      <c r="I832" s="1">
        <v>0.10900849999999999</v>
      </c>
    </row>
    <row r="833" spans="1:9" x14ac:dyDescent="0.35">
      <c r="A833" t="s">
        <v>462</v>
      </c>
      <c r="B833" t="s">
        <v>41</v>
      </c>
      <c r="C833" t="s">
        <v>703</v>
      </c>
      <c r="D833">
        <v>300</v>
      </c>
      <c r="E833">
        <v>2608</v>
      </c>
      <c r="F833">
        <v>301</v>
      </c>
      <c r="G833">
        <v>8823</v>
      </c>
      <c r="H833" t="s">
        <v>143</v>
      </c>
      <c r="I833" s="1">
        <v>3.4001999999999998E-2</v>
      </c>
    </row>
    <row r="834" spans="1:9" x14ac:dyDescent="0.35">
      <c r="A834" t="s">
        <v>462</v>
      </c>
      <c r="B834" t="s">
        <v>41</v>
      </c>
      <c r="C834" t="s">
        <v>32</v>
      </c>
      <c r="D834">
        <v>327</v>
      </c>
      <c r="E834">
        <v>2519</v>
      </c>
      <c r="F834">
        <v>1317</v>
      </c>
      <c r="G834">
        <v>3544</v>
      </c>
      <c r="H834" t="s">
        <v>143</v>
      </c>
      <c r="I834" s="1">
        <v>9.2268600000000006E-2</v>
      </c>
    </row>
    <row r="835" spans="1:9" x14ac:dyDescent="0.35">
      <c r="A835" t="s">
        <v>463</v>
      </c>
      <c r="B835" t="s">
        <v>41</v>
      </c>
      <c r="C835" t="s">
        <v>703</v>
      </c>
      <c r="D835">
        <v>110</v>
      </c>
      <c r="E835">
        <v>867</v>
      </c>
      <c r="F835">
        <v>119</v>
      </c>
      <c r="G835">
        <v>1673</v>
      </c>
      <c r="H835" t="s">
        <v>143</v>
      </c>
      <c r="I835" s="1">
        <v>6.5750199999999995E-2</v>
      </c>
    </row>
    <row r="836" spans="1:9" x14ac:dyDescent="0.35">
      <c r="A836" t="s">
        <v>463</v>
      </c>
      <c r="B836" t="s">
        <v>41</v>
      </c>
      <c r="C836" t="s">
        <v>32</v>
      </c>
      <c r="D836">
        <v>168</v>
      </c>
      <c r="E836">
        <v>1348</v>
      </c>
      <c r="F836">
        <v>813</v>
      </c>
      <c r="G836">
        <v>1597</v>
      </c>
      <c r="H836" t="s">
        <v>143</v>
      </c>
      <c r="I836" s="1">
        <v>0.1051972</v>
      </c>
    </row>
    <row r="837" spans="1:9" x14ac:dyDescent="0.35">
      <c r="A837" t="s">
        <v>464</v>
      </c>
      <c r="B837" t="s">
        <v>41</v>
      </c>
      <c r="C837" t="s">
        <v>703</v>
      </c>
      <c r="D837">
        <v>476</v>
      </c>
      <c r="E837">
        <v>5392</v>
      </c>
      <c r="F837">
        <v>521</v>
      </c>
      <c r="G837">
        <v>12192</v>
      </c>
      <c r="H837" t="s">
        <v>143</v>
      </c>
      <c r="I837" s="1">
        <v>3.9042E-2</v>
      </c>
    </row>
    <row r="838" spans="1:9" x14ac:dyDescent="0.35">
      <c r="A838" t="s">
        <v>464</v>
      </c>
      <c r="B838" t="s">
        <v>41</v>
      </c>
      <c r="C838" t="s">
        <v>32</v>
      </c>
      <c r="D838">
        <v>567</v>
      </c>
      <c r="E838">
        <v>4313</v>
      </c>
      <c r="F838">
        <v>2232</v>
      </c>
      <c r="G838">
        <v>5286</v>
      </c>
      <c r="H838" t="s">
        <v>143</v>
      </c>
      <c r="I838" s="1">
        <v>0.1072645</v>
      </c>
    </row>
    <row r="839" spans="1:9" x14ac:dyDescent="0.35">
      <c r="A839" t="s">
        <v>465</v>
      </c>
      <c r="B839" t="s">
        <v>41</v>
      </c>
      <c r="C839" t="s">
        <v>703</v>
      </c>
      <c r="D839">
        <v>793</v>
      </c>
      <c r="E839">
        <v>8193</v>
      </c>
      <c r="F839">
        <v>862</v>
      </c>
      <c r="G839">
        <v>17031</v>
      </c>
      <c r="H839" t="s">
        <v>143</v>
      </c>
      <c r="I839" s="1">
        <v>4.6562199999999998E-2</v>
      </c>
    </row>
    <row r="840" spans="1:9" x14ac:dyDescent="0.35">
      <c r="A840" t="s">
        <v>465</v>
      </c>
      <c r="B840" t="s">
        <v>41</v>
      </c>
      <c r="C840" t="s">
        <v>32</v>
      </c>
      <c r="D840">
        <v>952</v>
      </c>
      <c r="E840">
        <v>7713</v>
      </c>
      <c r="F840">
        <v>4384</v>
      </c>
      <c r="G840">
        <v>8679</v>
      </c>
      <c r="H840" t="s">
        <v>143</v>
      </c>
      <c r="I840" s="1">
        <v>0.1096901</v>
      </c>
    </row>
    <row r="841" spans="1:9" x14ac:dyDescent="0.35">
      <c r="A841" t="s">
        <v>466</v>
      </c>
      <c r="B841" t="s">
        <v>41</v>
      </c>
      <c r="C841" t="s">
        <v>703</v>
      </c>
      <c r="D841">
        <v>1004</v>
      </c>
      <c r="E841">
        <v>9740</v>
      </c>
      <c r="F841">
        <v>905</v>
      </c>
      <c r="G841">
        <v>19508</v>
      </c>
      <c r="H841" t="s">
        <v>143</v>
      </c>
      <c r="I841" s="1">
        <v>5.1466100000000001E-2</v>
      </c>
    </row>
    <row r="842" spans="1:9" x14ac:dyDescent="0.35">
      <c r="A842" t="s">
        <v>466</v>
      </c>
      <c r="B842" t="s">
        <v>41</v>
      </c>
      <c r="C842" t="s">
        <v>32</v>
      </c>
      <c r="D842">
        <v>642</v>
      </c>
      <c r="E842">
        <v>5203</v>
      </c>
      <c r="F842">
        <v>2545</v>
      </c>
      <c r="G842">
        <v>6587</v>
      </c>
      <c r="H842" t="s">
        <v>143</v>
      </c>
      <c r="I842" s="1">
        <v>9.7464700000000001E-2</v>
      </c>
    </row>
    <row r="843" spans="1:9" x14ac:dyDescent="0.35">
      <c r="A843" t="s">
        <v>467</v>
      </c>
      <c r="B843" t="s">
        <v>41</v>
      </c>
      <c r="C843" t="s">
        <v>703</v>
      </c>
      <c r="D843">
        <v>740</v>
      </c>
      <c r="E843">
        <v>6606</v>
      </c>
      <c r="F843">
        <v>720</v>
      </c>
      <c r="G843">
        <v>15465</v>
      </c>
      <c r="H843" t="s">
        <v>143</v>
      </c>
      <c r="I843" s="1">
        <v>4.7849999999999997E-2</v>
      </c>
    </row>
    <row r="844" spans="1:9" x14ac:dyDescent="0.35">
      <c r="A844" t="s">
        <v>467</v>
      </c>
      <c r="B844" t="s">
        <v>41</v>
      </c>
      <c r="C844" t="s">
        <v>32</v>
      </c>
      <c r="D844">
        <v>520</v>
      </c>
      <c r="E844">
        <v>4729</v>
      </c>
      <c r="F844">
        <v>2279</v>
      </c>
      <c r="G844">
        <v>5980</v>
      </c>
      <c r="H844" t="s">
        <v>143</v>
      </c>
      <c r="I844" s="1">
        <v>8.6956500000000006E-2</v>
      </c>
    </row>
    <row r="845" spans="1:9" x14ac:dyDescent="0.35">
      <c r="A845" t="s">
        <v>468</v>
      </c>
      <c r="B845" t="s">
        <v>41</v>
      </c>
      <c r="C845" t="s">
        <v>703</v>
      </c>
      <c r="D845">
        <v>1784</v>
      </c>
      <c r="E845">
        <v>12352</v>
      </c>
      <c r="F845">
        <v>1767</v>
      </c>
      <c r="G845">
        <v>20391</v>
      </c>
      <c r="H845" t="s">
        <v>143</v>
      </c>
      <c r="I845" s="1">
        <v>8.7489600000000001E-2</v>
      </c>
    </row>
    <row r="846" spans="1:9" x14ac:dyDescent="0.35">
      <c r="A846" t="s">
        <v>468</v>
      </c>
      <c r="B846" t="s">
        <v>41</v>
      </c>
      <c r="C846" t="s">
        <v>32</v>
      </c>
      <c r="D846">
        <v>887</v>
      </c>
      <c r="E846">
        <v>7249</v>
      </c>
      <c r="F846">
        <v>4685</v>
      </c>
      <c r="G846">
        <v>8407</v>
      </c>
      <c r="H846" t="s">
        <v>143</v>
      </c>
      <c r="I846" s="1">
        <v>0.1055073</v>
      </c>
    </row>
    <row r="847" spans="1:9" x14ac:dyDescent="0.35">
      <c r="A847" t="s">
        <v>469</v>
      </c>
      <c r="B847" t="s">
        <v>41</v>
      </c>
      <c r="C847" t="s">
        <v>703</v>
      </c>
      <c r="D847">
        <v>1320</v>
      </c>
      <c r="E847">
        <v>10590</v>
      </c>
      <c r="F847">
        <v>1261</v>
      </c>
      <c r="G847">
        <v>21463</v>
      </c>
      <c r="H847" t="s">
        <v>143</v>
      </c>
      <c r="I847" s="1">
        <v>6.1501199999999999E-2</v>
      </c>
    </row>
    <row r="848" spans="1:9" x14ac:dyDescent="0.35">
      <c r="A848" t="s">
        <v>469</v>
      </c>
      <c r="B848" t="s">
        <v>41</v>
      </c>
      <c r="C848" t="s">
        <v>32</v>
      </c>
      <c r="D848">
        <v>710</v>
      </c>
      <c r="E848">
        <v>5393</v>
      </c>
      <c r="F848">
        <v>2843</v>
      </c>
      <c r="G848">
        <v>6855</v>
      </c>
      <c r="H848" t="s">
        <v>143</v>
      </c>
      <c r="I848" s="1">
        <v>0.103574</v>
      </c>
    </row>
    <row r="849" spans="1:9" x14ac:dyDescent="0.35">
      <c r="A849" t="s">
        <v>470</v>
      </c>
      <c r="B849" t="s">
        <v>41</v>
      </c>
      <c r="C849" t="s">
        <v>703</v>
      </c>
      <c r="D849">
        <v>686</v>
      </c>
      <c r="E849">
        <v>5700</v>
      </c>
      <c r="F849">
        <v>685</v>
      </c>
      <c r="G849">
        <v>14464</v>
      </c>
      <c r="H849" t="s">
        <v>143</v>
      </c>
      <c r="I849" s="1">
        <v>4.7428100000000001E-2</v>
      </c>
    </row>
    <row r="850" spans="1:9" x14ac:dyDescent="0.35">
      <c r="A850" t="s">
        <v>470</v>
      </c>
      <c r="B850" t="s">
        <v>41</v>
      </c>
      <c r="C850" t="s">
        <v>32</v>
      </c>
      <c r="D850">
        <v>520</v>
      </c>
      <c r="E850">
        <v>4026</v>
      </c>
      <c r="F850">
        <v>1953</v>
      </c>
      <c r="G850">
        <v>5348</v>
      </c>
      <c r="H850" t="s">
        <v>143</v>
      </c>
      <c r="I850" s="1">
        <v>9.7232600000000002E-2</v>
      </c>
    </row>
    <row r="851" spans="1:9" x14ac:dyDescent="0.35">
      <c r="A851" t="s">
        <v>471</v>
      </c>
      <c r="B851" t="s">
        <v>41</v>
      </c>
      <c r="C851" t="s">
        <v>703</v>
      </c>
      <c r="D851">
        <v>999</v>
      </c>
      <c r="E851">
        <v>6104</v>
      </c>
      <c r="F851">
        <v>1016</v>
      </c>
      <c r="G851">
        <v>7892</v>
      </c>
      <c r="H851" t="s">
        <v>143</v>
      </c>
      <c r="I851" s="1">
        <v>0.1265839</v>
      </c>
    </row>
    <row r="852" spans="1:9" x14ac:dyDescent="0.35">
      <c r="A852" t="s">
        <v>471</v>
      </c>
      <c r="B852" t="s">
        <v>41</v>
      </c>
      <c r="C852" t="s">
        <v>32</v>
      </c>
      <c r="D852">
        <v>372</v>
      </c>
      <c r="E852">
        <v>3076</v>
      </c>
      <c r="F852">
        <v>2129</v>
      </c>
      <c r="G852">
        <v>2168</v>
      </c>
      <c r="H852" t="s">
        <v>143</v>
      </c>
      <c r="I852" s="1">
        <v>0.17158670000000001</v>
      </c>
    </row>
    <row r="853" spans="1:9" x14ac:dyDescent="0.35">
      <c r="A853" t="s">
        <v>472</v>
      </c>
      <c r="B853" t="s">
        <v>41</v>
      </c>
      <c r="C853" t="s">
        <v>703</v>
      </c>
      <c r="D853">
        <v>493</v>
      </c>
      <c r="E853">
        <v>3626</v>
      </c>
      <c r="F853">
        <v>511</v>
      </c>
      <c r="G853">
        <v>7333</v>
      </c>
      <c r="H853" t="s">
        <v>143</v>
      </c>
      <c r="I853" s="1">
        <v>6.7230300000000007E-2</v>
      </c>
    </row>
    <row r="854" spans="1:9" x14ac:dyDescent="0.35">
      <c r="A854" t="s">
        <v>472</v>
      </c>
      <c r="B854" t="s">
        <v>41</v>
      </c>
      <c r="C854" t="s">
        <v>32</v>
      </c>
      <c r="D854">
        <v>278</v>
      </c>
      <c r="E854">
        <v>1924</v>
      </c>
      <c r="F854">
        <v>1106</v>
      </c>
      <c r="G854">
        <v>2255</v>
      </c>
      <c r="H854" t="s">
        <v>143</v>
      </c>
      <c r="I854" s="1">
        <v>0.12328160000000001</v>
      </c>
    </row>
    <row r="855" spans="1:9" x14ac:dyDescent="0.35">
      <c r="A855" t="s">
        <v>473</v>
      </c>
      <c r="B855" t="s">
        <v>41</v>
      </c>
      <c r="C855" t="s">
        <v>703</v>
      </c>
      <c r="D855">
        <v>1687</v>
      </c>
      <c r="E855">
        <v>9855</v>
      </c>
      <c r="F855">
        <v>1767</v>
      </c>
      <c r="G855">
        <v>17686</v>
      </c>
      <c r="H855" t="s">
        <v>143</v>
      </c>
      <c r="I855" s="1">
        <v>9.5386200000000004E-2</v>
      </c>
    </row>
    <row r="856" spans="1:9" x14ac:dyDescent="0.35">
      <c r="A856" t="s">
        <v>473</v>
      </c>
      <c r="B856" t="s">
        <v>41</v>
      </c>
      <c r="C856" t="s">
        <v>32</v>
      </c>
      <c r="D856">
        <v>870</v>
      </c>
      <c r="E856">
        <v>6678</v>
      </c>
      <c r="F856">
        <v>4300</v>
      </c>
      <c r="G856">
        <v>7432</v>
      </c>
      <c r="H856" t="s">
        <v>143</v>
      </c>
      <c r="I856" s="1">
        <v>0.1170614</v>
      </c>
    </row>
    <row r="857" spans="1:9" x14ac:dyDescent="0.35">
      <c r="A857" t="s">
        <v>474</v>
      </c>
      <c r="B857" t="s">
        <v>41</v>
      </c>
      <c r="C857" t="s">
        <v>703</v>
      </c>
      <c r="D857">
        <v>764</v>
      </c>
      <c r="E857">
        <v>6591</v>
      </c>
      <c r="F857">
        <v>764</v>
      </c>
      <c r="G857">
        <v>15932</v>
      </c>
      <c r="H857" t="s">
        <v>143</v>
      </c>
      <c r="I857" s="1">
        <v>4.7953799999999998E-2</v>
      </c>
    </row>
    <row r="858" spans="1:9" x14ac:dyDescent="0.35">
      <c r="A858" t="s">
        <v>474</v>
      </c>
      <c r="B858" t="s">
        <v>41</v>
      </c>
      <c r="C858" t="s">
        <v>32</v>
      </c>
      <c r="D858">
        <v>541</v>
      </c>
      <c r="E858">
        <v>4619</v>
      </c>
      <c r="F858">
        <v>2349</v>
      </c>
      <c r="G858">
        <v>6211</v>
      </c>
      <c r="H858" t="s">
        <v>143</v>
      </c>
      <c r="I858" s="1">
        <v>8.71035E-2</v>
      </c>
    </row>
    <row r="859" spans="1:9" x14ac:dyDescent="0.35">
      <c r="A859" t="s">
        <v>475</v>
      </c>
      <c r="B859" t="s">
        <v>41</v>
      </c>
      <c r="C859" t="s">
        <v>703</v>
      </c>
      <c r="D859">
        <v>2511</v>
      </c>
      <c r="E859">
        <v>17583</v>
      </c>
      <c r="F859">
        <v>2479</v>
      </c>
      <c r="G859">
        <v>29743</v>
      </c>
      <c r="H859" t="s">
        <v>143</v>
      </c>
      <c r="I859" s="1">
        <v>8.4423200000000004E-2</v>
      </c>
    </row>
    <row r="860" spans="1:9" x14ac:dyDescent="0.35">
      <c r="A860" t="s">
        <v>475</v>
      </c>
      <c r="B860" t="s">
        <v>41</v>
      </c>
      <c r="C860" t="s">
        <v>32</v>
      </c>
      <c r="D860">
        <v>1109</v>
      </c>
      <c r="E860">
        <v>9044</v>
      </c>
      <c r="F860">
        <v>5809</v>
      </c>
      <c r="G860">
        <v>10742</v>
      </c>
      <c r="H860" t="s">
        <v>143</v>
      </c>
      <c r="I860" s="1">
        <v>0.1032396</v>
      </c>
    </row>
    <row r="861" spans="1:9" x14ac:dyDescent="0.35">
      <c r="A861" t="s">
        <v>476</v>
      </c>
      <c r="B861" t="s">
        <v>41</v>
      </c>
      <c r="C861" t="s">
        <v>703</v>
      </c>
      <c r="D861">
        <v>1960</v>
      </c>
      <c r="E861">
        <v>14344</v>
      </c>
      <c r="F861">
        <v>2003</v>
      </c>
      <c r="G861">
        <v>23317</v>
      </c>
      <c r="H861" t="s">
        <v>143</v>
      </c>
      <c r="I861" s="1">
        <v>8.4058800000000003E-2</v>
      </c>
    </row>
    <row r="862" spans="1:9" x14ac:dyDescent="0.35">
      <c r="A862" t="s">
        <v>476</v>
      </c>
      <c r="B862" t="s">
        <v>41</v>
      </c>
      <c r="C862" t="s">
        <v>32</v>
      </c>
      <c r="D862">
        <v>1169</v>
      </c>
      <c r="E862">
        <v>9296</v>
      </c>
      <c r="F862">
        <v>6043</v>
      </c>
      <c r="G862">
        <v>10131</v>
      </c>
      <c r="H862" t="s">
        <v>143</v>
      </c>
      <c r="I862" s="1">
        <v>0.1153884</v>
      </c>
    </row>
    <row r="863" spans="1:9" x14ac:dyDescent="0.35">
      <c r="A863" t="s">
        <v>477</v>
      </c>
      <c r="B863" t="s">
        <v>41</v>
      </c>
      <c r="C863" t="s">
        <v>703</v>
      </c>
      <c r="D863">
        <v>1075</v>
      </c>
      <c r="E863">
        <v>7297</v>
      </c>
      <c r="F863">
        <v>1126</v>
      </c>
      <c r="G863">
        <v>14683</v>
      </c>
      <c r="H863" t="s">
        <v>143</v>
      </c>
      <c r="I863" s="1">
        <v>7.3213899999999998E-2</v>
      </c>
    </row>
    <row r="864" spans="1:9" x14ac:dyDescent="0.35">
      <c r="A864" t="s">
        <v>477</v>
      </c>
      <c r="B864" t="s">
        <v>41</v>
      </c>
      <c r="C864" t="s">
        <v>32</v>
      </c>
      <c r="D864">
        <v>879</v>
      </c>
      <c r="E864">
        <v>6684</v>
      </c>
      <c r="F864">
        <v>4151</v>
      </c>
      <c r="G864">
        <v>7829</v>
      </c>
      <c r="H864" t="s">
        <v>143</v>
      </c>
      <c r="I864" s="1">
        <v>0.1122749</v>
      </c>
    </row>
    <row r="865" spans="1:9" x14ac:dyDescent="0.35">
      <c r="A865" t="s">
        <v>478</v>
      </c>
      <c r="B865" t="s">
        <v>41</v>
      </c>
      <c r="C865" t="s">
        <v>703</v>
      </c>
      <c r="D865">
        <v>1643</v>
      </c>
      <c r="E865">
        <v>11145</v>
      </c>
      <c r="F865">
        <v>1739</v>
      </c>
      <c r="G865">
        <v>19751</v>
      </c>
      <c r="H865" t="s">
        <v>143</v>
      </c>
      <c r="I865" s="1">
        <v>8.3185700000000001E-2</v>
      </c>
    </row>
    <row r="866" spans="1:9" x14ac:dyDescent="0.35">
      <c r="A866" t="s">
        <v>478</v>
      </c>
      <c r="B866" t="s">
        <v>41</v>
      </c>
      <c r="C866" t="s">
        <v>32</v>
      </c>
      <c r="D866">
        <v>1166</v>
      </c>
      <c r="E866">
        <v>9917</v>
      </c>
      <c r="F866">
        <v>6835</v>
      </c>
      <c r="G866">
        <v>11476</v>
      </c>
      <c r="H866" t="s">
        <v>143</v>
      </c>
      <c r="I866" s="1">
        <v>0.10160329999999999</v>
      </c>
    </row>
    <row r="867" spans="1:9" x14ac:dyDescent="0.35">
      <c r="A867" t="s">
        <v>479</v>
      </c>
      <c r="B867" t="s">
        <v>41</v>
      </c>
      <c r="C867" t="s">
        <v>703</v>
      </c>
      <c r="D867">
        <v>188</v>
      </c>
      <c r="E867">
        <v>1358</v>
      </c>
      <c r="F867">
        <v>159</v>
      </c>
      <c r="G867">
        <v>3521</v>
      </c>
      <c r="H867" t="s">
        <v>143</v>
      </c>
      <c r="I867" s="1">
        <v>5.3393900000000001E-2</v>
      </c>
    </row>
    <row r="868" spans="1:9" x14ac:dyDescent="0.35">
      <c r="A868" t="s">
        <v>479</v>
      </c>
      <c r="B868" t="s">
        <v>41</v>
      </c>
      <c r="C868" t="s">
        <v>32</v>
      </c>
      <c r="D868">
        <v>64</v>
      </c>
      <c r="E868">
        <v>501</v>
      </c>
      <c r="F868">
        <v>233</v>
      </c>
      <c r="G868">
        <v>899</v>
      </c>
      <c r="H868" t="s">
        <v>143</v>
      </c>
      <c r="I868" s="1">
        <v>7.1190199999999995E-2</v>
      </c>
    </row>
    <row r="869" spans="1:9" x14ac:dyDescent="0.35">
      <c r="A869" t="s">
        <v>480</v>
      </c>
      <c r="B869" t="s">
        <v>41</v>
      </c>
      <c r="C869" t="s">
        <v>703</v>
      </c>
      <c r="D869">
        <v>301</v>
      </c>
      <c r="E869">
        <v>2677</v>
      </c>
      <c r="F869">
        <v>270</v>
      </c>
      <c r="G869">
        <v>5633</v>
      </c>
      <c r="H869" t="s">
        <v>143</v>
      </c>
      <c r="I869" s="1">
        <v>5.3435099999999999E-2</v>
      </c>
    </row>
    <row r="870" spans="1:9" x14ac:dyDescent="0.35">
      <c r="A870" t="s">
        <v>480</v>
      </c>
      <c r="B870" t="s">
        <v>41</v>
      </c>
      <c r="C870" t="s">
        <v>32</v>
      </c>
      <c r="D870">
        <v>113</v>
      </c>
      <c r="E870">
        <v>1036</v>
      </c>
      <c r="F870">
        <v>520</v>
      </c>
      <c r="G870">
        <v>1276</v>
      </c>
      <c r="H870" t="s">
        <v>143</v>
      </c>
      <c r="I870" s="1">
        <v>8.8557999999999998E-2</v>
      </c>
    </row>
    <row r="871" spans="1:9" x14ac:dyDescent="0.35">
      <c r="A871" t="s">
        <v>481</v>
      </c>
      <c r="B871" t="s">
        <v>41</v>
      </c>
      <c r="C871" t="s">
        <v>703</v>
      </c>
      <c r="D871">
        <v>23</v>
      </c>
      <c r="E871">
        <v>167</v>
      </c>
      <c r="F871">
        <v>25</v>
      </c>
      <c r="G871">
        <v>363</v>
      </c>
      <c r="H871" t="s">
        <v>143</v>
      </c>
      <c r="I871" s="1">
        <v>6.3360899999999998E-2</v>
      </c>
    </row>
    <row r="872" spans="1:9" x14ac:dyDescent="0.35">
      <c r="A872" t="s">
        <v>481</v>
      </c>
      <c r="B872" t="s">
        <v>41</v>
      </c>
      <c r="C872" t="s">
        <v>32</v>
      </c>
      <c r="D872">
        <v>29</v>
      </c>
      <c r="E872">
        <v>178</v>
      </c>
      <c r="F872">
        <v>77</v>
      </c>
      <c r="G872">
        <v>216</v>
      </c>
      <c r="H872" t="s">
        <v>143</v>
      </c>
      <c r="I872" s="1">
        <v>0.1342593</v>
      </c>
    </row>
    <row r="873" spans="1:9" x14ac:dyDescent="0.35">
      <c r="A873" t="s">
        <v>482</v>
      </c>
      <c r="B873" t="s">
        <v>41</v>
      </c>
      <c r="C873" t="s">
        <v>703</v>
      </c>
      <c r="D873">
        <v>415</v>
      </c>
      <c r="E873">
        <v>3377</v>
      </c>
      <c r="F873">
        <v>439</v>
      </c>
      <c r="G873">
        <v>6398</v>
      </c>
      <c r="H873" t="s">
        <v>143</v>
      </c>
      <c r="I873" s="1">
        <v>6.4864000000000005E-2</v>
      </c>
    </row>
    <row r="874" spans="1:9" x14ac:dyDescent="0.35">
      <c r="A874" t="s">
        <v>482</v>
      </c>
      <c r="B874" t="s">
        <v>41</v>
      </c>
      <c r="C874" t="s">
        <v>32</v>
      </c>
      <c r="D874">
        <v>298</v>
      </c>
      <c r="E874">
        <v>2266</v>
      </c>
      <c r="F874">
        <v>1421</v>
      </c>
      <c r="G874">
        <v>2662</v>
      </c>
      <c r="H874" t="s">
        <v>143</v>
      </c>
      <c r="I874" s="1">
        <v>0.1119459</v>
      </c>
    </row>
    <row r="875" spans="1:9" x14ac:dyDescent="0.35">
      <c r="A875" t="s">
        <v>483</v>
      </c>
      <c r="B875" t="s">
        <v>41</v>
      </c>
      <c r="C875" t="s">
        <v>703</v>
      </c>
      <c r="D875">
        <v>330</v>
      </c>
      <c r="E875">
        <v>2943</v>
      </c>
      <c r="F875">
        <v>337</v>
      </c>
      <c r="G875">
        <v>5655</v>
      </c>
      <c r="H875" t="s">
        <v>143</v>
      </c>
      <c r="I875" s="1">
        <v>5.8355400000000002E-2</v>
      </c>
    </row>
    <row r="876" spans="1:9" x14ac:dyDescent="0.35">
      <c r="A876" t="s">
        <v>483</v>
      </c>
      <c r="B876" t="s">
        <v>41</v>
      </c>
      <c r="C876" t="s">
        <v>32</v>
      </c>
      <c r="D876">
        <v>587</v>
      </c>
      <c r="E876">
        <v>4521</v>
      </c>
      <c r="F876">
        <v>2712</v>
      </c>
      <c r="G876">
        <v>5034</v>
      </c>
      <c r="H876" t="s">
        <v>143</v>
      </c>
      <c r="I876" s="1">
        <v>0.11660710000000001</v>
      </c>
    </row>
    <row r="877" spans="1:9" x14ac:dyDescent="0.35">
      <c r="A877" t="s">
        <v>484</v>
      </c>
      <c r="B877" t="s">
        <v>41</v>
      </c>
      <c r="C877" t="s">
        <v>703</v>
      </c>
      <c r="D877">
        <v>510</v>
      </c>
      <c r="E877">
        <v>4644</v>
      </c>
      <c r="F877">
        <v>511</v>
      </c>
      <c r="G877">
        <v>10727</v>
      </c>
      <c r="H877" t="s">
        <v>143</v>
      </c>
      <c r="I877" s="1">
        <v>4.7543599999999998E-2</v>
      </c>
    </row>
    <row r="878" spans="1:9" x14ac:dyDescent="0.35">
      <c r="A878" t="s">
        <v>484</v>
      </c>
      <c r="B878" t="s">
        <v>41</v>
      </c>
      <c r="C878" t="s">
        <v>32</v>
      </c>
      <c r="D878">
        <v>626</v>
      </c>
      <c r="E878">
        <v>4643</v>
      </c>
      <c r="F878">
        <v>2568</v>
      </c>
      <c r="G878">
        <v>5643</v>
      </c>
      <c r="H878" t="s">
        <v>143</v>
      </c>
      <c r="I878" s="1">
        <v>0.1109339</v>
      </c>
    </row>
    <row r="879" spans="1:9" x14ac:dyDescent="0.35">
      <c r="A879" t="s">
        <v>485</v>
      </c>
      <c r="B879" t="s">
        <v>41</v>
      </c>
      <c r="C879" t="s">
        <v>703</v>
      </c>
      <c r="D879">
        <v>571</v>
      </c>
      <c r="E879">
        <v>5851</v>
      </c>
      <c r="F879">
        <v>583</v>
      </c>
      <c r="G879">
        <v>13189</v>
      </c>
      <c r="H879" t="s">
        <v>143</v>
      </c>
      <c r="I879" s="1">
        <v>4.3293699999999997E-2</v>
      </c>
    </row>
    <row r="880" spans="1:9" x14ac:dyDescent="0.35">
      <c r="A880" t="s">
        <v>485</v>
      </c>
      <c r="B880" t="s">
        <v>41</v>
      </c>
      <c r="C880" t="s">
        <v>32</v>
      </c>
      <c r="D880">
        <v>677</v>
      </c>
      <c r="E880">
        <v>6919</v>
      </c>
      <c r="F880">
        <v>3962</v>
      </c>
      <c r="G880">
        <v>7925</v>
      </c>
      <c r="H880" t="s">
        <v>143</v>
      </c>
      <c r="I880" s="1">
        <v>8.5425899999999999E-2</v>
      </c>
    </row>
    <row r="881" spans="1:9" x14ac:dyDescent="0.35">
      <c r="A881" t="s">
        <v>486</v>
      </c>
      <c r="B881" t="s">
        <v>41</v>
      </c>
      <c r="C881" t="s">
        <v>703</v>
      </c>
      <c r="D881">
        <v>562</v>
      </c>
      <c r="E881">
        <v>5830</v>
      </c>
      <c r="F881">
        <v>513</v>
      </c>
      <c r="G881">
        <v>14059</v>
      </c>
      <c r="H881" t="s">
        <v>143</v>
      </c>
      <c r="I881" s="1">
        <v>3.99744E-2</v>
      </c>
    </row>
    <row r="882" spans="1:9" x14ac:dyDescent="0.35">
      <c r="A882" t="s">
        <v>486</v>
      </c>
      <c r="B882" t="s">
        <v>41</v>
      </c>
      <c r="C882" t="s">
        <v>32</v>
      </c>
      <c r="D882">
        <v>551</v>
      </c>
      <c r="E882">
        <v>5892</v>
      </c>
      <c r="F882">
        <v>3023</v>
      </c>
      <c r="G882">
        <v>7589</v>
      </c>
      <c r="H882" t="s">
        <v>143</v>
      </c>
      <c r="I882" s="1">
        <v>7.2605100000000006E-2</v>
      </c>
    </row>
    <row r="883" spans="1:9" x14ac:dyDescent="0.35">
      <c r="A883" t="s">
        <v>487</v>
      </c>
      <c r="B883" t="s">
        <v>41</v>
      </c>
      <c r="C883" t="s">
        <v>703</v>
      </c>
      <c r="D883">
        <v>741</v>
      </c>
      <c r="E883">
        <v>7444</v>
      </c>
      <c r="F883">
        <v>722</v>
      </c>
      <c r="G883">
        <v>15556</v>
      </c>
      <c r="H883" t="s">
        <v>143</v>
      </c>
      <c r="I883" s="1">
        <v>4.76344E-2</v>
      </c>
    </row>
    <row r="884" spans="1:9" x14ac:dyDescent="0.35">
      <c r="A884" t="s">
        <v>487</v>
      </c>
      <c r="B884" t="s">
        <v>41</v>
      </c>
      <c r="C884" t="s">
        <v>32</v>
      </c>
      <c r="D884">
        <v>968</v>
      </c>
      <c r="E884">
        <v>6640</v>
      </c>
      <c r="F884">
        <v>3751</v>
      </c>
      <c r="G884">
        <v>7759</v>
      </c>
      <c r="H884" t="s">
        <v>143</v>
      </c>
      <c r="I884" s="1">
        <v>0.1247583</v>
      </c>
    </row>
    <row r="885" spans="1:9" x14ac:dyDescent="0.35">
      <c r="A885" t="s">
        <v>488</v>
      </c>
      <c r="B885" t="s">
        <v>41</v>
      </c>
      <c r="C885" t="s">
        <v>703</v>
      </c>
      <c r="D885">
        <v>484</v>
      </c>
      <c r="E885">
        <v>5236</v>
      </c>
      <c r="F885">
        <v>485</v>
      </c>
      <c r="G885">
        <v>14335</v>
      </c>
      <c r="H885" t="s">
        <v>143</v>
      </c>
      <c r="I885" s="1">
        <v>3.3763500000000002E-2</v>
      </c>
    </row>
    <row r="886" spans="1:9" x14ac:dyDescent="0.35">
      <c r="A886" t="s">
        <v>488</v>
      </c>
      <c r="B886" t="s">
        <v>41</v>
      </c>
      <c r="C886" t="s">
        <v>32</v>
      </c>
      <c r="D886">
        <v>875</v>
      </c>
      <c r="E886">
        <v>5954</v>
      </c>
      <c r="F886">
        <v>2917</v>
      </c>
      <c r="G886">
        <v>7094</v>
      </c>
      <c r="H886" t="s">
        <v>143</v>
      </c>
      <c r="I886" s="1">
        <v>0.1233437</v>
      </c>
    </row>
    <row r="887" spans="1:9" x14ac:dyDescent="0.35">
      <c r="A887" t="s">
        <v>489</v>
      </c>
      <c r="B887" t="s">
        <v>41</v>
      </c>
      <c r="C887" t="s">
        <v>703</v>
      </c>
      <c r="D887">
        <v>345</v>
      </c>
      <c r="E887">
        <v>2834</v>
      </c>
      <c r="F887">
        <v>361</v>
      </c>
      <c r="G887">
        <v>5638</v>
      </c>
      <c r="H887" t="s">
        <v>143</v>
      </c>
      <c r="I887" s="1">
        <v>6.11919E-2</v>
      </c>
    </row>
    <row r="888" spans="1:9" x14ac:dyDescent="0.35">
      <c r="A888" t="s">
        <v>489</v>
      </c>
      <c r="B888" t="s">
        <v>41</v>
      </c>
      <c r="C888" t="s">
        <v>32</v>
      </c>
      <c r="D888">
        <v>576</v>
      </c>
      <c r="E888">
        <v>3751</v>
      </c>
      <c r="F888">
        <v>2167</v>
      </c>
      <c r="G888">
        <v>4251</v>
      </c>
      <c r="H888" t="s">
        <v>143</v>
      </c>
      <c r="I888" s="1">
        <v>0.13549749999999999</v>
      </c>
    </row>
    <row r="889" spans="1:9" x14ac:dyDescent="0.35">
      <c r="A889" t="s">
        <v>490</v>
      </c>
      <c r="B889" t="s">
        <v>41</v>
      </c>
      <c r="C889" t="s">
        <v>703</v>
      </c>
      <c r="D889">
        <v>50</v>
      </c>
      <c r="E889">
        <v>456</v>
      </c>
      <c r="F889">
        <v>44</v>
      </c>
      <c r="G889">
        <v>857</v>
      </c>
      <c r="H889" t="s">
        <v>143</v>
      </c>
      <c r="I889" s="1">
        <v>5.8343100000000002E-2</v>
      </c>
    </row>
    <row r="890" spans="1:9" x14ac:dyDescent="0.35">
      <c r="A890" t="s">
        <v>490</v>
      </c>
      <c r="B890" t="s">
        <v>41</v>
      </c>
      <c r="C890" t="s">
        <v>32</v>
      </c>
      <c r="D890">
        <v>199</v>
      </c>
      <c r="E890">
        <v>1278</v>
      </c>
      <c r="F890">
        <v>815</v>
      </c>
      <c r="G890">
        <v>1457</v>
      </c>
      <c r="H890" t="s">
        <v>143</v>
      </c>
      <c r="I890" s="1">
        <v>0.13658200000000001</v>
      </c>
    </row>
    <row r="891" spans="1:9" x14ac:dyDescent="0.35">
      <c r="A891" t="s">
        <v>491</v>
      </c>
      <c r="B891" t="s">
        <v>41</v>
      </c>
      <c r="C891" t="s">
        <v>703</v>
      </c>
      <c r="D891">
        <v>25</v>
      </c>
      <c r="E891">
        <v>278</v>
      </c>
      <c r="F891">
        <v>29</v>
      </c>
      <c r="G891">
        <v>524</v>
      </c>
      <c r="H891" t="s">
        <v>143</v>
      </c>
      <c r="I891" s="1">
        <v>4.77099E-2</v>
      </c>
    </row>
    <row r="892" spans="1:9" x14ac:dyDescent="0.35">
      <c r="A892" t="s">
        <v>491</v>
      </c>
      <c r="B892" t="s">
        <v>41</v>
      </c>
      <c r="C892" t="s">
        <v>32</v>
      </c>
      <c r="D892">
        <v>51</v>
      </c>
      <c r="E892">
        <v>394</v>
      </c>
      <c r="F892">
        <v>203</v>
      </c>
      <c r="G892">
        <v>438</v>
      </c>
      <c r="H892" t="s">
        <v>143</v>
      </c>
      <c r="I892" s="1">
        <v>0.1164384</v>
      </c>
    </row>
    <row r="893" spans="1:9" x14ac:dyDescent="0.35">
      <c r="A893" t="s">
        <v>492</v>
      </c>
      <c r="B893" t="s">
        <v>41</v>
      </c>
      <c r="C893" t="s">
        <v>703</v>
      </c>
      <c r="D893">
        <v>251</v>
      </c>
      <c r="E893">
        <v>2548</v>
      </c>
      <c r="F893">
        <v>303</v>
      </c>
      <c r="G893">
        <v>7313</v>
      </c>
      <c r="H893" t="s">
        <v>143</v>
      </c>
      <c r="I893" s="1">
        <v>3.4322400000000003E-2</v>
      </c>
    </row>
    <row r="894" spans="1:9" x14ac:dyDescent="0.35">
      <c r="A894" t="s">
        <v>492</v>
      </c>
      <c r="B894" t="s">
        <v>41</v>
      </c>
      <c r="C894" t="s">
        <v>32</v>
      </c>
      <c r="D894">
        <v>476</v>
      </c>
      <c r="E894">
        <v>3493</v>
      </c>
      <c r="F894">
        <v>1667</v>
      </c>
      <c r="G894">
        <v>4512</v>
      </c>
      <c r="H894" t="s">
        <v>143</v>
      </c>
      <c r="I894" s="1">
        <v>0.10549649999999999</v>
      </c>
    </row>
    <row r="895" spans="1:9" x14ac:dyDescent="0.35">
      <c r="A895" t="s">
        <v>493</v>
      </c>
      <c r="B895" t="s">
        <v>41</v>
      </c>
      <c r="C895" t="s">
        <v>703</v>
      </c>
      <c r="D895">
        <v>415</v>
      </c>
      <c r="E895">
        <v>6227</v>
      </c>
      <c r="F895">
        <v>368</v>
      </c>
      <c r="G895">
        <v>19199</v>
      </c>
      <c r="H895" t="s">
        <v>143</v>
      </c>
      <c r="I895" s="1">
        <v>2.1615700000000002E-2</v>
      </c>
    </row>
    <row r="896" spans="1:9" x14ac:dyDescent="0.35">
      <c r="A896" t="s">
        <v>493</v>
      </c>
      <c r="B896" t="s">
        <v>41</v>
      </c>
      <c r="C896" t="s">
        <v>32</v>
      </c>
      <c r="D896">
        <v>466</v>
      </c>
      <c r="E896">
        <v>5210</v>
      </c>
      <c r="F896">
        <v>2559</v>
      </c>
      <c r="G896">
        <v>6780</v>
      </c>
      <c r="H896" t="s">
        <v>143</v>
      </c>
      <c r="I896" s="1">
        <v>6.8731600000000004E-2</v>
      </c>
    </row>
    <row r="897" spans="1:9" x14ac:dyDescent="0.35">
      <c r="A897" t="s">
        <v>494</v>
      </c>
      <c r="B897" t="s">
        <v>41</v>
      </c>
      <c r="C897" t="s">
        <v>703</v>
      </c>
      <c r="D897">
        <v>211</v>
      </c>
      <c r="E897">
        <v>2548</v>
      </c>
      <c r="F897">
        <v>210</v>
      </c>
      <c r="G897">
        <v>6545</v>
      </c>
      <c r="H897" t="s">
        <v>143</v>
      </c>
      <c r="I897" s="1">
        <v>3.2238299999999998E-2</v>
      </c>
    </row>
    <row r="898" spans="1:9" x14ac:dyDescent="0.35">
      <c r="A898" t="s">
        <v>494</v>
      </c>
      <c r="B898" t="s">
        <v>41</v>
      </c>
      <c r="C898" t="s">
        <v>32</v>
      </c>
      <c r="D898">
        <v>332</v>
      </c>
      <c r="E898">
        <v>2465</v>
      </c>
      <c r="F898">
        <v>1173</v>
      </c>
      <c r="G898">
        <v>3157</v>
      </c>
      <c r="H898" t="s">
        <v>143</v>
      </c>
      <c r="I898" s="1">
        <v>0.1051631</v>
      </c>
    </row>
    <row r="899" spans="1:9" x14ac:dyDescent="0.35">
      <c r="A899" t="s">
        <v>495</v>
      </c>
      <c r="B899" t="s">
        <v>41</v>
      </c>
      <c r="C899" t="s">
        <v>703</v>
      </c>
      <c r="D899">
        <v>597</v>
      </c>
      <c r="E899">
        <v>6630</v>
      </c>
      <c r="F899">
        <v>637</v>
      </c>
      <c r="G899">
        <v>13387</v>
      </c>
      <c r="H899" t="s">
        <v>143</v>
      </c>
      <c r="I899" s="1">
        <v>4.4595500000000003E-2</v>
      </c>
    </row>
    <row r="900" spans="1:9" x14ac:dyDescent="0.35">
      <c r="A900" t="s">
        <v>495</v>
      </c>
      <c r="B900" t="s">
        <v>41</v>
      </c>
      <c r="C900" t="s">
        <v>32</v>
      </c>
      <c r="D900">
        <v>763</v>
      </c>
      <c r="E900">
        <v>6267</v>
      </c>
      <c r="F900">
        <v>3234</v>
      </c>
      <c r="G900">
        <v>7544</v>
      </c>
      <c r="H900" t="s">
        <v>143</v>
      </c>
      <c r="I900" s="1">
        <v>0.10113999999999999</v>
      </c>
    </row>
    <row r="901" spans="1:9" x14ac:dyDescent="0.35">
      <c r="A901" t="s">
        <v>496</v>
      </c>
      <c r="B901" t="s">
        <v>41</v>
      </c>
      <c r="C901" t="s">
        <v>703</v>
      </c>
      <c r="D901">
        <v>352</v>
      </c>
      <c r="E901">
        <v>3486</v>
      </c>
      <c r="F901">
        <v>350</v>
      </c>
      <c r="G901">
        <v>7993</v>
      </c>
      <c r="H901" t="s">
        <v>143</v>
      </c>
      <c r="I901" s="1">
        <v>4.4038500000000001E-2</v>
      </c>
    </row>
    <row r="902" spans="1:9" x14ac:dyDescent="0.35">
      <c r="A902" t="s">
        <v>496</v>
      </c>
      <c r="B902" t="s">
        <v>41</v>
      </c>
      <c r="C902" t="s">
        <v>32</v>
      </c>
      <c r="D902">
        <v>413</v>
      </c>
      <c r="E902">
        <v>3457</v>
      </c>
      <c r="F902">
        <v>1902</v>
      </c>
      <c r="G902">
        <v>4679</v>
      </c>
      <c r="H902" t="s">
        <v>143</v>
      </c>
      <c r="I902" s="1">
        <v>8.8266700000000003E-2</v>
      </c>
    </row>
    <row r="903" spans="1:9" x14ac:dyDescent="0.35">
      <c r="A903" t="s">
        <v>497</v>
      </c>
      <c r="B903" t="s">
        <v>41</v>
      </c>
      <c r="C903" t="s">
        <v>703</v>
      </c>
      <c r="D903">
        <v>270</v>
      </c>
      <c r="E903">
        <v>2869</v>
      </c>
      <c r="F903">
        <v>233</v>
      </c>
      <c r="G903">
        <v>7402</v>
      </c>
      <c r="H903" t="s">
        <v>143</v>
      </c>
      <c r="I903" s="1">
        <v>3.6476599999999998E-2</v>
      </c>
    </row>
    <row r="904" spans="1:9" x14ac:dyDescent="0.35">
      <c r="A904" t="s">
        <v>497</v>
      </c>
      <c r="B904" t="s">
        <v>41</v>
      </c>
      <c r="C904" t="s">
        <v>32</v>
      </c>
      <c r="D904">
        <v>277</v>
      </c>
      <c r="E904">
        <v>2423</v>
      </c>
      <c r="F904">
        <v>1054</v>
      </c>
      <c r="G904">
        <v>3236</v>
      </c>
      <c r="H904" t="s">
        <v>143</v>
      </c>
      <c r="I904" s="1">
        <v>8.5599499999999995E-2</v>
      </c>
    </row>
    <row r="905" spans="1:9" x14ac:dyDescent="0.35">
      <c r="A905" t="s">
        <v>498</v>
      </c>
      <c r="B905" t="s">
        <v>41</v>
      </c>
      <c r="C905" t="s">
        <v>703</v>
      </c>
      <c r="D905">
        <v>521</v>
      </c>
      <c r="E905">
        <v>5301</v>
      </c>
      <c r="F905">
        <v>526</v>
      </c>
      <c r="G905">
        <v>12100</v>
      </c>
      <c r="H905" t="s">
        <v>143</v>
      </c>
      <c r="I905" s="1">
        <v>4.3057900000000003E-2</v>
      </c>
    </row>
    <row r="906" spans="1:9" x14ac:dyDescent="0.35">
      <c r="A906" t="s">
        <v>498</v>
      </c>
      <c r="B906" t="s">
        <v>41</v>
      </c>
      <c r="C906" t="s">
        <v>32</v>
      </c>
      <c r="D906">
        <v>658</v>
      </c>
      <c r="E906">
        <v>5729</v>
      </c>
      <c r="F906">
        <v>3107</v>
      </c>
      <c r="G906">
        <v>7126</v>
      </c>
      <c r="H906" t="s">
        <v>143</v>
      </c>
      <c r="I906" s="1">
        <v>9.2337900000000001E-2</v>
      </c>
    </row>
    <row r="907" spans="1:9" x14ac:dyDescent="0.35">
      <c r="A907" t="s">
        <v>499</v>
      </c>
      <c r="B907" t="s">
        <v>41</v>
      </c>
      <c r="C907" t="s">
        <v>703</v>
      </c>
      <c r="D907">
        <v>270</v>
      </c>
      <c r="E907">
        <v>3227</v>
      </c>
      <c r="F907">
        <v>256</v>
      </c>
      <c r="G907">
        <v>9771</v>
      </c>
      <c r="H907" t="s">
        <v>143</v>
      </c>
      <c r="I907" s="1">
        <v>2.7632799999999999E-2</v>
      </c>
    </row>
    <row r="908" spans="1:9" x14ac:dyDescent="0.35">
      <c r="A908" t="s">
        <v>499</v>
      </c>
      <c r="B908" t="s">
        <v>41</v>
      </c>
      <c r="C908" t="s">
        <v>32</v>
      </c>
      <c r="D908">
        <v>356</v>
      </c>
      <c r="E908">
        <v>3466</v>
      </c>
      <c r="F908">
        <v>1434</v>
      </c>
      <c r="G908">
        <v>4740</v>
      </c>
      <c r="H908" t="s">
        <v>143</v>
      </c>
      <c r="I908" s="1">
        <v>7.5105500000000006E-2</v>
      </c>
    </row>
    <row r="909" spans="1:9" x14ac:dyDescent="0.35">
      <c r="A909" t="s">
        <v>500</v>
      </c>
      <c r="B909" t="s">
        <v>41</v>
      </c>
      <c r="C909" t="s">
        <v>703</v>
      </c>
      <c r="D909">
        <v>519</v>
      </c>
      <c r="E909">
        <v>5983</v>
      </c>
      <c r="F909">
        <v>506</v>
      </c>
      <c r="G909">
        <v>14713</v>
      </c>
      <c r="H909" t="s">
        <v>143</v>
      </c>
      <c r="I909" s="1">
        <v>3.5274899999999998E-2</v>
      </c>
    </row>
    <row r="910" spans="1:9" x14ac:dyDescent="0.35">
      <c r="A910" t="s">
        <v>500</v>
      </c>
      <c r="B910" t="s">
        <v>41</v>
      </c>
      <c r="C910" t="s">
        <v>32</v>
      </c>
      <c r="D910">
        <v>484</v>
      </c>
      <c r="E910">
        <v>4490</v>
      </c>
      <c r="F910">
        <v>1981</v>
      </c>
      <c r="G910">
        <v>5699</v>
      </c>
      <c r="H910" t="s">
        <v>143</v>
      </c>
      <c r="I910" s="1">
        <v>8.4927199999999994E-2</v>
      </c>
    </row>
    <row r="911" spans="1:9" x14ac:dyDescent="0.35">
      <c r="A911" t="s">
        <v>503</v>
      </c>
      <c r="B911" t="s">
        <v>41</v>
      </c>
      <c r="C911" t="s">
        <v>703</v>
      </c>
      <c r="D911">
        <v>483</v>
      </c>
      <c r="E911">
        <v>5702</v>
      </c>
      <c r="F911">
        <v>457</v>
      </c>
      <c r="G911">
        <v>15543</v>
      </c>
      <c r="H911" t="s">
        <v>143</v>
      </c>
      <c r="I911" s="1">
        <v>3.1075100000000001E-2</v>
      </c>
    </row>
    <row r="912" spans="1:9" x14ac:dyDescent="0.35">
      <c r="A912" t="s">
        <v>503</v>
      </c>
      <c r="B912" t="s">
        <v>41</v>
      </c>
      <c r="C912" t="s">
        <v>32</v>
      </c>
      <c r="D912">
        <v>452</v>
      </c>
      <c r="E912">
        <v>4131</v>
      </c>
      <c r="F912">
        <v>1788</v>
      </c>
      <c r="G912">
        <v>5369</v>
      </c>
      <c r="H912" t="s">
        <v>143</v>
      </c>
      <c r="I912" s="1">
        <v>8.4186999999999998E-2</v>
      </c>
    </row>
    <row r="913" spans="1:9" x14ac:dyDescent="0.35">
      <c r="A913" t="s">
        <v>506</v>
      </c>
      <c r="B913" t="s">
        <v>41</v>
      </c>
      <c r="C913" t="s">
        <v>703</v>
      </c>
      <c r="D913">
        <v>548</v>
      </c>
      <c r="E913">
        <v>6015</v>
      </c>
      <c r="F913">
        <v>542</v>
      </c>
      <c r="G913">
        <v>12586</v>
      </c>
      <c r="H913" t="s">
        <v>143</v>
      </c>
      <c r="I913" s="1">
        <v>4.35404E-2</v>
      </c>
    </row>
    <row r="914" spans="1:9" x14ac:dyDescent="0.35">
      <c r="A914" t="s">
        <v>506</v>
      </c>
      <c r="B914" t="s">
        <v>41</v>
      </c>
      <c r="C914" t="s">
        <v>32</v>
      </c>
      <c r="D914">
        <v>473</v>
      </c>
      <c r="E914">
        <v>4513</v>
      </c>
      <c r="F914">
        <v>2215</v>
      </c>
      <c r="G914">
        <v>5620</v>
      </c>
      <c r="H914" t="s">
        <v>143</v>
      </c>
      <c r="I914" s="1">
        <v>8.4163699999999994E-2</v>
      </c>
    </row>
    <row r="915" spans="1:9" x14ac:dyDescent="0.35">
      <c r="A915" t="s">
        <v>507</v>
      </c>
      <c r="B915" t="s">
        <v>41</v>
      </c>
      <c r="C915" t="s">
        <v>703</v>
      </c>
      <c r="D915">
        <v>462</v>
      </c>
      <c r="E915">
        <v>5826</v>
      </c>
      <c r="F915">
        <v>439</v>
      </c>
      <c r="G915">
        <v>12551</v>
      </c>
      <c r="H915" t="s">
        <v>143</v>
      </c>
      <c r="I915" s="1">
        <v>3.6809799999999997E-2</v>
      </c>
    </row>
    <row r="916" spans="1:9" x14ac:dyDescent="0.35">
      <c r="A916" t="s">
        <v>507</v>
      </c>
      <c r="B916" t="s">
        <v>41</v>
      </c>
      <c r="C916" t="s">
        <v>32</v>
      </c>
      <c r="D916">
        <v>380</v>
      </c>
      <c r="E916">
        <v>3612</v>
      </c>
      <c r="F916">
        <v>1769</v>
      </c>
      <c r="G916">
        <v>4727</v>
      </c>
      <c r="H916" t="s">
        <v>143</v>
      </c>
      <c r="I916" s="1">
        <v>8.0389299999999997E-2</v>
      </c>
    </row>
    <row r="917" spans="1:9" x14ac:dyDescent="0.35">
      <c r="A917" t="s">
        <v>508</v>
      </c>
      <c r="B917" t="s">
        <v>41</v>
      </c>
      <c r="C917" t="s">
        <v>703</v>
      </c>
      <c r="D917">
        <v>307</v>
      </c>
      <c r="E917">
        <v>3616</v>
      </c>
      <c r="F917">
        <v>311</v>
      </c>
      <c r="G917">
        <v>7010</v>
      </c>
      <c r="H917" t="s">
        <v>143</v>
      </c>
      <c r="I917" s="1">
        <v>4.3794600000000003E-2</v>
      </c>
    </row>
    <row r="918" spans="1:9" x14ac:dyDescent="0.35">
      <c r="A918" t="s">
        <v>508</v>
      </c>
      <c r="B918" t="s">
        <v>41</v>
      </c>
      <c r="C918" t="s">
        <v>32</v>
      </c>
      <c r="D918">
        <v>339</v>
      </c>
      <c r="E918">
        <v>3173</v>
      </c>
      <c r="F918">
        <v>1717</v>
      </c>
      <c r="G918">
        <v>3910</v>
      </c>
      <c r="H918" t="s">
        <v>143</v>
      </c>
      <c r="I918" s="1">
        <v>8.6700799999999995E-2</v>
      </c>
    </row>
    <row r="919" spans="1:9" x14ac:dyDescent="0.35">
      <c r="A919" t="s">
        <v>509</v>
      </c>
      <c r="B919" t="s">
        <v>41</v>
      </c>
      <c r="C919" t="s">
        <v>703</v>
      </c>
      <c r="D919">
        <v>588</v>
      </c>
      <c r="E919">
        <v>6344</v>
      </c>
      <c r="F919">
        <v>615</v>
      </c>
      <c r="G919">
        <v>11909</v>
      </c>
      <c r="H919" t="s">
        <v>143</v>
      </c>
      <c r="I919" s="1">
        <v>4.9374399999999999E-2</v>
      </c>
    </row>
    <row r="920" spans="1:9" x14ac:dyDescent="0.35">
      <c r="A920" t="s">
        <v>509</v>
      </c>
      <c r="B920" t="s">
        <v>41</v>
      </c>
      <c r="C920" t="s">
        <v>32</v>
      </c>
      <c r="D920">
        <v>492</v>
      </c>
      <c r="E920">
        <v>4109</v>
      </c>
      <c r="F920">
        <v>2156</v>
      </c>
      <c r="G920">
        <v>5070</v>
      </c>
      <c r="H920" t="s">
        <v>143</v>
      </c>
      <c r="I920" s="1">
        <v>9.70414E-2</v>
      </c>
    </row>
    <row r="921" spans="1:9" x14ac:dyDescent="0.35">
      <c r="A921" t="s">
        <v>510</v>
      </c>
      <c r="B921" t="s">
        <v>41</v>
      </c>
      <c r="C921" t="s">
        <v>703</v>
      </c>
      <c r="D921">
        <v>89</v>
      </c>
      <c r="E921">
        <v>833</v>
      </c>
      <c r="F921">
        <v>89</v>
      </c>
      <c r="G921">
        <v>1717</v>
      </c>
      <c r="H921" t="s">
        <v>143</v>
      </c>
      <c r="I921" s="1">
        <v>5.1834600000000002E-2</v>
      </c>
    </row>
    <row r="922" spans="1:9" x14ac:dyDescent="0.35">
      <c r="A922" t="s">
        <v>510</v>
      </c>
      <c r="B922" t="s">
        <v>41</v>
      </c>
      <c r="C922" t="s">
        <v>32</v>
      </c>
      <c r="D922">
        <v>42</v>
      </c>
      <c r="E922">
        <v>438</v>
      </c>
      <c r="F922">
        <v>181</v>
      </c>
      <c r="G922">
        <v>675</v>
      </c>
      <c r="H922" t="s">
        <v>143</v>
      </c>
      <c r="I922" s="1">
        <v>6.2222199999999998E-2</v>
      </c>
    </row>
    <row r="923" spans="1:9" x14ac:dyDescent="0.35">
      <c r="A923" t="s">
        <v>511</v>
      </c>
      <c r="B923" t="s">
        <v>41</v>
      </c>
      <c r="C923" t="s">
        <v>703</v>
      </c>
      <c r="D923">
        <v>403</v>
      </c>
      <c r="E923">
        <v>5466</v>
      </c>
      <c r="F923">
        <v>463</v>
      </c>
      <c r="G923">
        <v>11941</v>
      </c>
      <c r="H923" t="s">
        <v>143</v>
      </c>
      <c r="I923" s="1">
        <v>3.3749300000000003E-2</v>
      </c>
    </row>
    <row r="924" spans="1:9" x14ac:dyDescent="0.35">
      <c r="A924" t="s">
        <v>511</v>
      </c>
      <c r="B924" t="s">
        <v>41</v>
      </c>
      <c r="C924" t="s">
        <v>32</v>
      </c>
      <c r="D924">
        <v>537</v>
      </c>
      <c r="E924">
        <v>5284</v>
      </c>
      <c r="F924">
        <v>2781</v>
      </c>
      <c r="G924">
        <v>6451</v>
      </c>
      <c r="H924" t="s">
        <v>143</v>
      </c>
      <c r="I924" s="1">
        <v>8.3242899999999995E-2</v>
      </c>
    </row>
    <row r="925" spans="1:9" x14ac:dyDescent="0.35">
      <c r="A925" t="s">
        <v>512</v>
      </c>
      <c r="B925" t="s">
        <v>41</v>
      </c>
      <c r="C925" t="s">
        <v>703</v>
      </c>
      <c r="D925">
        <v>418</v>
      </c>
      <c r="E925">
        <v>4698</v>
      </c>
      <c r="F925">
        <v>347</v>
      </c>
      <c r="G925">
        <v>10960</v>
      </c>
      <c r="H925" t="s">
        <v>143</v>
      </c>
      <c r="I925" s="1">
        <v>3.8138699999999998E-2</v>
      </c>
    </row>
    <row r="926" spans="1:9" x14ac:dyDescent="0.35">
      <c r="A926" t="s">
        <v>512</v>
      </c>
      <c r="B926" t="s">
        <v>41</v>
      </c>
      <c r="C926" t="s">
        <v>32</v>
      </c>
      <c r="D926">
        <v>417</v>
      </c>
      <c r="E926">
        <v>4131</v>
      </c>
      <c r="F926">
        <v>2263</v>
      </c>
      <c r="G926">
        <v>5056</v>
      </c>
      <c r="H926" t="s">
        <v>143</v>
      </c>
      <c r="I926" s="1">
        <v>8.2476300000000002E-2</v>
      </c>
    </row>
    <row r="927" spans="1:9" x14ac:dyDescent="0.35">
      <c r="A927" t="s">
        <v>513</v>
      </c>
      <c r="B927" t="s">
        <v>41</v>
      </c>
      <c r="C927" t="s">
        <v>703</v>
      </c>
      <c r="D927">
        <v>249</v>
      </c>
      <c r="E927">
        <v>3058</v>
      </c>
      <c r="F927">
        <v>286</v>
      </c>
      <c r="G927">
        <v>8765</v>
      </c>
      <c r="H927" t="s">
        <v>42</v>
      </c>
      <c r="I927" s="1">
        <v>2.84084E-2</v>
      </c>
    </row>
    <row r="928" spans="1:9" x14ac:dyDescent="0.35">
      <c r="A928" t="s">
        <v>513</v>
      </c>
      <c r="B928" t="s">
        <v>41</v>
      </c>
      <c r="C928" t="s">
        <v>32</v>
      </c>
      <c r="D928">
        <v>572</v>
      </c>
      <c r="E928">
        <v>5430</v>
      </c>
      <c r="F928">
        <v>2742</v>
      </c>
      <c r="G928">
        <v>7260</v>
      </c>
      <c r="H928" t="s">
        <v>42</v>
      </c>
      <c r="I928" s="1">
        <v>7.8787899999999994E-2</v>
      </c>
    </row>
    <row r="929" spans="1:9" x14ac:dyDescent="0.35">
      <c r="A929" t="s">
        <v>514</v>
      </c>
      <c r="B929" t="s">
        <v>41</v>
      </c>
      <c r="C929" t="s">
        <v>703</v>
      </c>
      <c r="D929">
        <v>183</v>
      </c>
      <c r="E929">
        <v>2116</v>
      </c>
      <c r="F929">
        <v>199</v>
      </c>
      <c r="G929">
        <v>5169</v>
      </c>
      <c r="H929" t="s">
        <v>132</v>
      </c>
      <c r="I929" s="1">
        <v>3.5403400000000002E-2</v>
      </c>
    </row>
    <row r="930" spans="1:9" x14ac:dyDescent="0.35">
      <c r="A930" t="s">
        <v>514</v>
      </c>
      <c r="B930" t="s">
        <v>41</v>
      </c>
      <c r="C930" t="s">
        <v>32</v>
      </c>
      <c r="D930">
        <v>316</v>
      </c>
      <c r="E930">
        <v>2653</v>
      </c>
      <c r="F930">
        <v>1452</v>
      </c>
      <c r="G930">
        <v>3347</v>
      </c>
      <c r="H930" t="s">
        <v>132</v>
      </c>
      <c r="I930" s="1">
        <v>9.4412899999999994E-2</v>
      </c>
    </row>
    <row r="931" spans="1:9" x14ac:dyDescent="0.35">
      <c r="A931" t="s">
        <v>515</v>
      </c>
      <c r="B931" t="s">
        <v>41</v>
      </c>
      <c r="C931" t="s">
        <v>703</v>
      </c>
      <c r="D931">
        <v>51</v>
      </c>
      <c r="E931">
        <v>836</v>
      </c>
      <c r="F931">
        <v>90</v>
      </c>
      <c r="G931">
        <v>2147</v>
      </c>
      <c r="H931" t="s">
        <v>132</v>
      </c>
      <c r="I931" s="1">
        <v>2.37541E-2</v>
      </c>
    </row>
    <row r="932" spans="1:9" x14ac:dyDescent="0.35">
      <c r="A932" t="s">
        <v>515</v>
      </c>
      <c r="B932" t="s">
        <v>41</v>
      </c>
      <c r="C932" t="s">
        <v>32</v>
      </c>
      <c r="D932">
        <v>110</v>
      </c>
      <c r="E932">
        <v>1231</v>
      </c>
      <c r="F932">
        <v>676</v>
      </c>
      <c r="G932">
        <v>1730</v>
      </c>
      <c r="H932" t="s">
        <v>132</v>
      </c>
      <c r="I932" s="1">
        <v>6.3583799999999996E-2</v>
      </c>
    </row>
    <row r="933" spans="1:9" x14ac:dyDescent="0.35">
      <c r="A933" t="s">
        <v>516</v>
      </c>
      <c r="B933" t="s">
        <v>41</v>
      </c>
      <c r="C933" t="s">
        <v>703</v>
      </c>
      <c r="D933">
        <v>63</v>
      </c>
      <c r="E933">
        <v>714</v>
      </c>
      <c r="F933">
        <v>74</v>
      </c>
      <c r="G933">
        <v>1929</v>
      </c>
      <c r="H933" t="s">
        <v>132</v>
      </c>
      <c r="I933" s="1">
        <v>3.2659399999999998E-2</v>
      </c>
    </row>
    <row r="934" spans="1:9" x14ac:dyDescent="0.35">
      <c r="A934" t="s">
        <v>516</v>
      </c>
      <c r="B934" t="s">
        <v>41</v>
      </c>
      <c r="C934" t="s">
        <v>32</v>
      </c>
      <c r="D934">
        <v>122</v>
      </c>
      <c r="E934">
        <v>951</v>
      </c>
      <c r="F934">
        <v>462</v>
      </c>
      <c r="G934">
        <v>1322</v>
      </c>
      <c r="H934" t="s">
        <v>132</v>
      </c>
      <c r="I934" s="1">
        <v>9.2284400000000003E-2</v>
      </c>
    </row>
    <row r="935" spans="1:9" x14ac:dyDescent="0.35">
      <c r="A935" t="s">
        <v>517</v>
      </c>
      <c r="B935" t="s">
        <v>41</v>
      </c>
      <c r="C935" t="s">
        <v>703</v>
      </c>
      <c r="D935">
        <v>56</v>
      </c>
      <c r="E935">
        <v>720</v>
      </c>
      <c r="F935">
        <v>99</v>
      </c>
      <c r="G935">
        <v>1684</v>
      </c>
      <c r="H935" t="s">
        <v>132</v>
      </c>
      <c r="I935" s="1">
        <v>3.3254199999999998E-2</v>
      </c>
    </row>
    <row r="936" spans="1:9" x14ac:dyDescent="0.35">
      <c r="A936" t="s">
        <v>517</v>
      </c>
      <c r="B936" t="s">
        <v>41</v>
      </c>
      <c r="C936" t="s">
        <v>32</v>
      </c>
      <c r="D936">
        <v>112</v>
      </c>
      <c r="E936">
        <v>1143</v>
      </c>
      <c r="F936">
        <v>704</v>
      </c>
      <c r="G936">
        <v>1558</v>
      </c>
      <c r="H936" t="s">
        <v>132</v>
      </c>
      <c r="I936" s="1">
        <v>7.1887000000000006E-2</v>
      </c>
    </row>
    <row r="937" spans="1:9" x14ac:dyDescent="0.35">
      <c r="A937" t="s">
        <v>518</v>
      </c>
      <c r="B937" t="s">
        <v>41</v>
      </c>
      <c r="C937" t="s">
        <v>703</v>
      </c>
      <c r="D937">
        <v>435</v>
      </c>
      <c r="E937">
        <v>6685</v>
      </c>
      <c r="F937">
        <v>532</v>
      </c>
      <c r="G937">
        <v>17384</v>
      </c>
      <c r="H937" t="s">
        <v>519</v>
      </c>
      <c r="I937" s="1">
        <v>2.5023E-2</v>
      </c>
    </row>
    <row r="938" spans="1:9" x14ac:dyDescent="0.35">
      <c r="A938" t="s">
        <v>518</v>
      </c>
      <c r="B938" t="s">
        <v>41</v>
      </c>
      <c r="C938" t="s">
        <v>32</v>
      </c>
      <c r="D938">
        <v>891</v>
      </c>
      <c r="E938">
        <v>8403</v>
      </c>
      <c r="F938">
        <v>3977</v>
      </c>
      <c r="G938">
        <v>11277</v>
      </c>
      <c r="H938" t="s">
        <v>519</v>
      </c>
      <c r="I938" s="1">
        <v>7.9010399999999995E-2</v>
      </c>
    </row>
    <row r="939" spans="1:9" x14ac:dyDescent="0.35">
      <c r="A939" t="s">
        <v>520</v>
      </c>
      <c r="B939" t="s">
        <v>41</v>
      </c>
      <c r="C939" t="s">
        <v>703</v>
      </c>
      <c r="D939">
        <v>320</v>
      </c>
      <c r="E939">
        <v>4870</v>
      </c>
      <c r="F939">
        <v>375</v>
      </c>
      <c r="G939">
        <v>11257</v>
      </c>
      <c r="H939" t="s">
        <v>519</v>
      </c>
      <c r="I939" s="1">
        <v>2.8426799999999999E-2</v>
      </c>
    </row>
    <row r="940" spans="1:9" x14ac:dyDescent="0.35">
      <c r="A940" t="s">
        <v>520</v>
      </c>
      <c r="B940" t="s">
        <v>41</v>
      </c>
      <c r="C940" t="s">
        <v>32</v>
      </c>
      <c r="D940">
        <v>509</v>
      </c>
      <c r="E940">
        <v>5425</v>
      </c>
      <c r="F940">
        <v>2477</v>
      </c>
      <c r="G940">
        <v>6761</v>
      </c>
      <c r="H940" t="s">
        <v>519</v>
      </c>
      <c r="I940" s="1">
        <v>7.5284699999999996E-2</v>
      </c>
    </row>
    <row r="941" spans="1:9" x14ac:dyDescent="0.35">
      <c r="A941" t="s">
        <v>521</v>
      </c>
      <c r="B941" t="s">
        <v>41</v>
      </c>
      <c r="C941" t="s">
        <v>703</v>
      </c>
      <c r="D941">
        <v>95</v>
      </c>
      <c r="E941">
        <v>1837</v>
      </c>
      <c r="F941">
        <v>117</v>
      </c>
      <c r="G941">
        <v>5885</v>
      </c>
      <c r="H941" t="s">
        <v>519</v>
      </c>
      <c r="I941" s="1">
        <v>1.6142699999999999E-2</v>
      </c>
    </row>
    <row r="942" spans="1:9" x14ac:dyDescent="0.35">
      <c r="A942" t="s">
        <v>521</v>
      </c>
      <c r="B942" t="s">
        <v>41</v>
      </c>
      <c r="C942" t="s">
        <v>32</v>
      </c>
      <c r="D942">
        <v>262</v>
      </c>
      <c r="E942">
        <v>2704</v>
      </c>
      <c r="F942">
        <v>1142</v>
      </c>
      <c r="G942">
        <v>3615</v>
      </c>
      <c r="H942" t="s">
        <v>519</v>
      </c>
      <c r="I942" s="1">
        <v>7.2475800000000007E-2</v>
      </c>
    </row>
    <row r="943" spans="1:9" x14ac:dyDescent="0.35">
      <c r="A943" t="s">
        <v>522</v>
      </c>
      <c r="B943" t="s">
        <v>41</v>
      </c>
      <c r="C943" t="s">
        <v>703</v>
      </c>
      <c r="D943">
        <v>390</v>
      </c>
      <c r="E943">
        <v>5597</v>
      </c>
      <c r="F943">
        <v>662</v>
      </c>
      <c r="G943">
        <v>13743</v>
      </c>
      <c r="H943" t="s">
        <v>519</v>
      </c>
      <c r="I943" s="1">
        <v>2.83781E-2</v>
      </c>
    </row>
    <row r="944" spans="1:9" x14ac:dyDescent="0.35">
      <c r="A944" t="s">
        <v>522</v>
      </c>
      <c r="B944" t="s">
        <v>41</v>
      </c>
      <c r="C944" t="s">
        <v>32</v>
      </c>
      <c r="D944">
        <v>574</v>
      </c>
      <c r="E944">
        <v>4875</v>
      </c>
      <c r="F944">
        <v>1940</v>
      </c>
      <c r="G944">
        <v>6328</v>
      </c>
      <c r="H944" t="s">
        <v>519</v>
      </c>
      <c r="I944" s="1">
        <v>9.0707999999999997E-2</v>
      </c>
    </row>
    <row r="945" spans="1:9" x14ac:dyDescent="0.35">
      <c r="A945" t="s">
        <v>523</v>
      </c>
      <c r="B945" t="s">
        <v>41</v>
      </c>
      <c r="C945" t="s">
        <v>703</v>
      </c>
      <c r="D945">
        <v>835</v>
      </c>
      <c r="E945">
        <v>11008</v>
      </c>
      <c r="F945">
        <v>1084</v>
      </c>
      <c r="G945">
        <v>27917</v>
      </c>
      <c r="H945" t="s">
        <v>519</v>
      </c>
      <c r="I945" s="1">
        <v>2.9910099999999998E-2</v>
      </c>
    </row>
    <row r="946" spans="1:9" x14ac:dyDescent="0.35">
      <c r="A946" t="s">
        <v>523</v>
      </c>
      <c r="B946" t="s">
        <v>41</v>
      </c>
      <c r="C946" t="s">
        <v>32</v>
      </c>
      <c r="D946">
        <v>1331</v>
      </c>
      <c r="E946">
        <v>11850</v>
      </c>
      <c r="F946">
        <v>5747</v>
      </c>
      <c r="G946">
        <v>15209</v>
      </c>
      <c r="H946" t="s">
        <v>519</v>
      </c>
      <c r="I946" s="1">
        <v>8.7513999999999995E-2</v>
      </c>
    </row>
    <row r="947" spans="1:9" x14ac:dyDescent="0.35">
      <c r="A947" t="s">
        <v>524</v>
      </c>
      <c r="B947" t="s">
        <v>41</v>
      </c>
      <c r="C947" t="s">
        <v>703</v>
      </c>
      <c r="D947">
        <v>69</v>
      </c>
      <c r="E947">
        <v>2045</v>
      </c>
      <c r="F947">
        <v>98</v>
      </c>
      <c r="G947">
        <v>5476</v>
      </c>
      <c r="H947" t="s">
        <v>519</v>
      </c>
      <c r="I947" s="1">
        <v>1.2600399999999999E-2</v>
      </c>
    </row>
    <row r="948" spans="1:9" x14ac:dyDescent="0.35">
      <c r="A948" t="s">
        <v>524</v>
      </c>
      <c r="B948" t="s">
        <v>41</v>
      </c>
      <c r="C948" t="s">
        <v>32</v>
      </c>
      <c r="D948">
        <v>143</v>
      </c>
      <c r="E948">
        <v>1737</v>
      </c>
      <c r="F948">
        <v>706</v>
      </c>
      <c r="G948">
        <v>2213</v>
      </c>
      <c r="H948" t="s">
        <v>519</v>
      </c>
      <c r="I948" s="1">
        <v>6.4618200000000001E-2</v>
      </c>
    </row>
    <row r="949" spans="1:9" x14ac:dyDescent="0.35">
      <c r="A949" t="s">
        <v>525</v>
      </c>
      <c r="B949" t="s">
        <v>41</v>
      </c>
      <c r="C949" t="s">
        <v>703</v>
      </c>
      <c r="D949">
        <v>390</v>
      </c>
      <c r="E949">
        <v>4605</v>
      </c>
      <c r="F949">
        <v>691</v>
      </c>
      <c r="G949">
        <v>10537</v>
      </c>
      <c r="H949" t="s">
        <v>519</v>
      </c>
      <c r="I949" s="1">
        <v>3.7012400000000001E-2</v>
      </c>
    </row>
    <row r="950" spans="1:9" x14ac:dyDescent="0.35">
      <c r="A950" t="s">
        <v>525</v>
      </c>
      <c r="B950" t="s">
        <v>41</v>
      </c>
      <c r="C950" t="s">
        <v>32</v>
      </c>
      <c r="D950">
        <v>599</v>
      </c>
      <c r="E950">
        <v>5578</v>
      </c>
      <c r="F950">
        <v>2835</v>
      </c>
      <c r="G950">
        <v>6809</v>
      </c>
      <c r="H950" t="s">
        <v>519</v>
      </c>
      <c r="I950" s="1">
        <v>8.7971800000000003E-2</v>
      </c>
    </row>
    <row r="951" spans="1:9" x14ac:dyDescent="0.35">
      <c r="A951" t="s">
        <v>526</v>
      </c>
      <c r="B951" t="s">
        <v>41</v>
      </c>
      <c r="C951" t="s">
        <v>703</v>
      </c>
      <c r="D951">
        <v>113</v>
      </c>
      <c r="E951">
        <v>2307</v>
      </c>
      <c r="F951">
        <v>203</v>
      </c>
      <c r="G951">
        <v>6024</v>
      </c>
      <c r="H951" t="s">
        <v>519</v>
      </c>
      <c r="I951" s="1">
        <v>1.8758299999999999E-2</v>
      </c>
    </row>
    <row r="952" spans="1:9" x14ac:dyDescent="0.35">
      <c r="A952" t="s">
        <v>526</v>
      </c>
      <c r="B952" t="s">
        <v>41</v>
      </c>
      <c r="C952" t="s">
        <v>32</v>
      </c>
      <c r="D952">
        <v>512</v>
      </c>
      <c r="E952">
        <v>3759</v>
      </c>
      <c r="F952">
        <v>1773</v>
      </c>
      <c r="G952">
        <v>5165</v>
      </c>
      <c r="H952" t="s">
        <v>519</v>
      </c>
      <c r="I952" s="1">
        <v>9.9128800000000003E-2</v>
      </c>
    </row>
    <row r="953" spans="1:9" x14ac:dyDescent="0.35">
      <c r="A953" t="s">
        <v>527</v>
      </c>
      <c r="B953" t="s">
        <v>41</v>
      </c>
      <c r="C953" t="s">
        <v>703</v>
      </c>
      <c r="D953">
        <v>117</v>
      </c>
      <c r="E953">
        <v>2094</v>
      </c>
      <c r="F953">
        <v>158</v>
      </c>
      <c r="G953">
        <v>5572</v>
      </c>
      <c r="H953" t="s">
        <v>519</v>
      </c>
      <c r="I953" s="1">
        <v>2.09978E-2</v>
      </c>
    </row>
    <row r="954" spans="1:9" x14ac:dyDescent="0.35">
      <c r="A954" t="s">
        <v>527</v>
      </c>
      <c r="B954" t="s">
        <v>41</v>
      </c>
      <c r="C954" t="s">
        <v>32</v>
      </c>
      <c r="D954">
        <v>254</v>
      </c>
      <c r="E954">
        <v>2276</v>
      </c>
      <c r="F954">
        <v>996</v>
      </c>
      <c r="G954">
        <v>3432</v>
      </c>
      <c r="H954" t="s">
        <v>519</v>
      </c>
      <c r="I954" s="1">
        <v>7.40093E-2</v>
      </c>
    </row>
    <row r="955" spans="1:9" x14ac:dyDescent="0.35">
      <c r="A955" t="s">
        <v>528</v>
      </c>
      <c r="B955" t="s">
        <v>41</v>
      </c>
      <c r="C955" t="s">
        <v>703</v>
      </c>
      <c r="D955">
        <v>523</v>
      </c>
      <c r="E955">
        <v>7185</v>
      </c>
      <c r="F955">
        <v>831</v>
      </c>
      <c r="G955">
        <v>17556</v>
      </c>
      <c r="H955" t="s">
        <v>519</v>
      </c>
      <c r="I955" s="1">
        <v>2.9790400000000002E-2</v>
      </c>
    </row>
    <row r="956" spans="1:9" x14ac:dyDescent="0.35">
      <c r="A956" t="s">
        <v>528</v>
      </c>
      <c r="B956" t="s">
        <v>41</v>
      </c>
      <c r="C956" t="s">
        <v>32</v>
      </c>
      <c r="D956">
        <v>761</v>
      </c>
      <c r="E956">
        <v>7047</v>
      </c>
      <c r="F956">
        <v>3512</v>
      </c>
      <c r="G956">
        <v>9852</v>
      </c>
      <c r="H956" t="s">
        <v>519</v>
      </c>
      <c r="I956" s="1">
        <v>7.7243199999999998E-2</v>
      </c>
    </row>
    <row r="957" spans="1:9" x14ac:dyDescent="0.35">
      <c r="A957" t="s">
        <v>529</v>
      </c>
      <c r="B957" t="s">
        <v>41</v>
      </c>
      <c r="C957" t="s">
        <v>703</v>
      </c>
      <c r="D957">
        <v>363</v>
      </c>
      <c r="E957">
        <v>6839</v>
      </c>
      <c r="F957">
        <v>1073</v>
      </c>
      <c r="G957">
        <v>13928</v>
      </c>
      <c r="H957" t="s">
        <v>530</v>
      </c>
      <c r="I957" s="1">
        <v>2.6062599999999998E-2</v>
      </c>
    </row>
    <row r="958" spans="1:9" x14ac:dyDescent="0.35">
      <c r="A958" t="s">
        <v>529</v>
      </c>
      <c r="B958" t="s">
        <v>41</v>
      </c>
      <c r="C958" t="s">
        <v>32</v>
      </c>
      <c r="D958">
        <v>290</v>
      </c>
      <c r="E958">
        <v>2686</v>
      </c>
      <c r="F958">
        <v>1075</v>
      </c>
      <c r="G958">
        <v>3684</v>
      </c>
      <c r="H958" t="s">
        <v>530</v>
      </c>
      <c r="I958" s="1">
        <v>7.8718800000000005E-2</v>
      </c>
    </row>
    <row r="959" spans="1:9" x14ac:dyDescent="0.35">
      <c r="A959" t="s">
        <v>531</v>
      </c>
      <c r="B959" t="s">
        <v>41</v>
      </c>
      <c r="C959" t="s">
        <v>703</v>
      </c>
      <c r="D959">
        <v>82</v>
      </c>
      <c r="E959">
        <v>1275</v>
      </c>
      <c r="F959">
        <v>127</v>
      </c>
      <c r="G959">
        <v>3467</v>
      </c>
      <c r="H959" t="s">
        <v>530</v>
      </c>
      <c r="I959" s="1">
        <v>2.3651599999999998E-2</v>
      </c>
    </row>
    <row r="960" spans="1:9" x14ac:dyDescent="0.35">
      <c r="A960" t="s">
        <v>531</v>
      </c>
      <c r="B960" t="s">
        <v>41</v>
      </c>
      <c r="C960" t="s">
        <v>32</v>
      </c>
      <c r="D960">
        <v>150</v>
      </c>
      <c r="E960">
        <v>1366</v>
      </c>
      <c r="F960">
        <v>551</v>
      </c>
      <c r="G960">
        <v>1839</v>
      </c>
      <c r="H960" t="s">
        <v>530</v>
      </c>
      <c r="I960" s="1">
        <v>8.1566100000000002E-2</v>
      </c>
    </row>
    <row r="961" spans="1:9" x14ac:dyDescent="0.35">
      <c r="A961" t="s">
        <v>532</v>
      </c>
      <c r="B961" t="s">
        <v>41</v>
      </c>
      <c r="C961" t="s">
        <v>703</v>
      </c>
      <c r="D961">
        <v>144</v>
      </c>
      <c r="E961">
        <v>2240</v>
      </c>
      <c r="F961">
        <v>285</v>
      </c>
      <c r="G961">
        <v>4582</v>
      </c>
      <c r="H961" t="s">
        <v>530</v>
      </c>
      <c r="I961" s="1">
        <v>3.1427299999999998E-2</v>
      </c>
    </row>
    <row r="962" spans="1:9" x14ac:dyDescent="0.35">
      <c r="A962" t="s">
        <v>532</v>
      </c>
      <c r="B962" t="s">
        <v>41</v>
      </c>
      <c r="C962" t="s">
        <v>32</v>
      </c>
      <c r="D962">
        <v>168</v>
      </c>
      <c r="E962">
        <v>1721</v>
      </c>
      <c r="F962">
        <v>877</v>
      </c>
      <c r="G962">
        <v>2247</v>
      </c>
      <c r="H962" t="s">
        <v>530</v>
      </c>
      <c r="I962" s="1">
        <v>7.4766399999999997E-2</v>
      </c>
    </row>
    <row r="963" spans="1:9" x14ac:dyDescent="0.35">
      <c r="A963" t="s">
        <v>533</v>
      </c>
      <c r="B963" t="s">
        <v>41</v>
      </c>
      <c r="C963" t="s">
        <v>703</v>
      </c>
      <c r="D963">
        <v>0</v>
      </c>
      <c r="E963">
        <v>6</v>
      </c>
      <c r="F963">
        <v>3</v>
      </c>
      <c r="G963">
        <v>8</v>
      </c>
      <c r="H963" t="s">
        <v>530</v>
      </c>
      <c r="I963" s="1">
        <v>0</v>
      </c>
    </row>
    <row r="964" spans="1:9" x14ac:dyDescent="0.35">
      <c r="A964" t="s">
        <v>533</v>
      </c>
      <c r="B964" t="s">
        <v>41</v>
      </c>
      <c r="C964" t="s">
        <v>32</v>
      </c>
      <c r="D964">
        <v>3</v>
      </c>
      <c r="E964">
        <v>29</v>
      </c>
      <c r="F964">
        <v>18</v>
      </c>
      <c r="G964">
        <v>42</v>
      </c>
      <c r="H964" t="s">
        <v>530</v>
      </c>
      <c r="I964" s="1">
        <v>7.1428599999999995E-2</v>
      </c>
    </row>
    <row r="965" spans="1:9" x14ac:dyDescent="0.35">
      <c r="A965" t="s">
        <v>534</v>
      </c>
      <c r="B965" t="s">
        <v>41</v>
      </c>
      <c r="C965" t="s">
        <v>703</v>
      </c>
      <c r="D965">
        <v>368</v>
      </c>
      <c r="E965">
        <v>4179</v>
      </c>
      <c r="F965">
        <v>457</v>
      </c>
      <c r="G965">
        <v>9258</v>
      </c>
      <c r="H965" t="s">
        <v>519</v>
      </c>
      <c r="I965" s="1">
        <v>3.9749399999999997E-2</v>
      </c>
    </row>
    <row r="966" spans="1:9" x14ac:dyDescent="0.35">
      <c r="A966" t="s">
        <v>534</v>
      </c>
      <c r="B966" t="s">
        <v>41</v>
      </c>
      <c r="C966" t="s">
        <v>32</v>
      </c>
      <c r="D966">
        <v>496</v>
      </c>
      <c r="E966">
        <v>4247</v>
      </c>
      <c r="F966">
        <v>2427</v>
      </c>
      <c r="G966">
        <v>5097</v>
      </c>
      <c r="H966" t="s">
        <v>519</v>
      </c>
      <c r="I966" s="1">
        <v>9.7312099999999999E-2</v>
      </c>
    </row>
    <row r="967" spans="1:9" x14ac:dyDescent="0.35">
      <c r="A967" t="s">
        <v>535</v>
      </c>
      <c r="B967" t="s">
        <v>41</v>
      </c>
      <c r="C967" t="s">
        <v>703</v>
      </c>
      <c r="D967">
        <v>714</v>
      </c>
      <c r="E967">
        <v>8626</v>
      </c>
      <c r="F967">
        <v>827</v>
      </c>
      <c r="G967">
        <v>19273</v>
      </c>
      <c r="H967" t="s">
        <v>519</v>
      </c>
      <c r="I967" s="1">
        <v>3.7046599999999999E-2</v>
      </c>
    </row>
    <row r="968" spans="1:9" x14ac:dyDescent="0.35">
      <c r="A968" t="s">
        <v>535</v>
      </c>
      <c r="B968" t="s">
        <v>41</v>
      </c>
      <c r="C968" t="s">
        <v>32</v>
      </c>
      <c r="D968">
        <v>832</v>
      </c>
      <c r="E968">
        <v>7807</v>
      </c>
      <c r="F968">
        <v>4232</v>
      </c>
      <c r="G968">
        <v>9012</v>
      </c>
      <c r="H968" t="s">
        <v>519</v>
      </c>
      <c r="I968" s="1">
        <v>9.2321399999999998E-2</v>
      </c>
    </row>
    <row r="969" spans="1:9" x14ac:dyDescent="0.35">
      <c r="A969" t="s">
        <v>536</v>
      </c>
      <c r="B969" t="s">
        <v>41</v>
      </c>
      <c r="C969" t="s">
        <v>703</v>
      </c>
      <c r="D969">
        <v>136</v>
      </c>
      <c r="E969">
        <v>1322</v>
      </c>
      <c r="F969">
        <v>159</v>
      </c>
      <c r="G969">
        <v>1985</v>
      </c>
      <c r="H969" t="s">
        <v>519</v>
      </c>
      <c r="I969" s="1">
        <v>6.8513900000000003E-2</v>
      </c>
    </row>
    <row r="970" spans="1:9" x14ac:dyDescent="0.35">
      <c r="A970" t="s">
        <v>536</v>
      </c>
      <c r="B970" t="s">
        <v>41</v>
      </c>
      <c r="C970" t="s">
        <v>32</v>
      </c>
      <c r="D970">
        <v>81</v>
      </c>
      <c r="E970">
        <v>724</v>
      </c>
      <c r="F970">
        <v>470</v>
      </c>
      <c r="G970">
        <v>847</v>
      </c>
      <c r="H970" t="s">
        <v>519</v>
      </c>
      <c r="I970" s="1">
        <v>9.5631599999999997E-2</v>
      </c>
    </row>
    <row r="971" spans="1:9" x14ac:dyDescent="0.35">
      <c r="A971" t="s">
        <v>537</v>
      </c>
      <c r="B971" t="s">
        <v>41</v>
      </c>
      <c r="C971" t="s">
        <v>703</v>
      </c>
      <c r="D971">
        <v>431</v>
      </c>
      <c r="E971">
        <v>4347</v>
      </c>
      <c r="F971">
        <v>480</v>
      </c>
      <c r="G971">
        <v>9369</v>
      </c>
      <c r="H971" t="s">
        <v>132</v>
      </c>
      <c r="I971" s="1">
        <v>4.6002800000000003E-2</v>
      </c>
    </row>
    <row r="972" spans="1:9" x14ac:dyDescent="0.35">
      <c r="A972" t="s">
        <v>537</v>
      </c>
      <c r="B972" t="s">
        <v>41</v>
      </c>
      <c r="C972" t="s">
        <v>32</v>
      </c>
      <c r="D972">
        <v>575</v>
      </c>
      <c r="E972">
        <v>5104</v>
      </c>
      <c r="F972">
        <v>2988</v>
      </c>
      <c r="G972">
        <v>6232</v>
      </c>
      <c r="H972" t="s">
        <v>132</v>
      </c>
      <c r="I972" s="1">
        <v>9.2265700000000006E-2</v>
      </c>
    </row>
    <row r="973" spans="1:9" x14ac:dyDescent="0.35">
      <c r="A973" t="s">
        <v>538</v>
      </c>
      <c r="B973" t="s">
        <v>41</v>
      </c>
      <c r="C973" t="s">
        <v>703</v>
      </c>
      <c r="D973">
        <v>372</v>
      </c>
      <c r="E973">
        <v>4292</v>
      </c>
      <c r="F973">
        <v>407</v>
      </c>
      <c r="G973">
        <v>9356</v>
      </c>
      <c r="H973" t="s">
        <v>132</v>
      </c>
      <c r="I973" s="1">
        <v>3.97606E-2</v>
      </c>
    </row>
    <row r="974" spans="1:9" x14ac:dyDescent="0.35">
      <c r="A974" t="s">
        <v>538</v>
      </c>
      <c r="B974" t="s">
        <v>41</v>
      </c>
      <c r="C974" t="s">
        <v>32</v>
      </c>
      <c r="D974">
        <v>587</v>
      </c>
      <c r="E974">
        <v>5281</v>
      </c>
      <c r="F974">
        <v>3113</v>
      </c>
      <c r="G974">
        <v>6080</v>
      </c>
      <c r="H974" t="s">
        <v>132</v>
      </c>
      <c r="I974" s="1">
        <v>9.6546099999999996E-2</v>
      </c>
    </row>
    <row r="975" spans="1:9" x14ac:dyDescent="0.35">
      <c r="A975" t="s">
        <v>539</v>
      </c>
      <c r="B975" t="s">
        <v>41</v>
      </c>
      <c r="C975" t="s">
        <v>703</v>
      </c>
      <c r="D975">
        <v>190</v>
      </c>
      <c r="E975">
        <v>1977</v>
      </c>
      <c r="F975">
        <v>259</v>
      </c>
      <c r="G975">
        <v>4992</v>
      </c>
      <c r="H975" t="s">
        <v>132</v>
      </c>
      <c r="I975" s="1">
        <v>3.8060900000000002E-2</v>
      </c>
    </row>
    <row r="976" spans="1:9" x14ac:dyDescent="0.35">
      <c r="A976" t="s">
        <v>539</v>
      </c>
      <c r="B976" t="s">
        <v>41</v>
      </c>
      <c r="C976" t="s">
        <v>32</v>
      </c>
      <c r="D976">
        <v>407</v>
      </c>
      <c r="E976">
        <v>3243</v>
      </c>
      <c r="F976">
        <v>1884</v>
      </c>
      <c r="G976">
        <v>3836</v>
      </c>
      <c r="H976" t="s">
        <v>132</v>
      </c>
      <c r="I976" s="1">
        <v>0.1061001</v>
      </c>
    </row>
    <row r="977" spans="1:9" x14ac:dyDescent="0.35">
      <c r="A977" t="s">
        <v>540</v>
      </c>
      <c r="B977" t="s">
        <v>41</v>
      </c>
      <c r="C977" t="s">
        <v>703</v>
      </c>
      <c r="D977">
        <v>337</v>
      </c>
      <c r="E977">
        <v>3191</v>
      </c>
      <c r="F977">
        <v>386</v>
      </c>
      <c r="G977">
        <v>7327</v>
      </c>
      <c r="H977" t="s">
        <v>519</v>
      </c>
      <c r="I977" s="1">
        <v>4.5994300000000002E-2</v>
      </c>
    </row>
    <row r="978" spans="1:9" x14ac:dyDescent="0.35">
      <c r="A978" t="s">
        <v>540</v>
      </c>
      <c r="B978" t="s">
        <v>41</v>
      </c>
      <c r="C978" t="s">
        <v>32</v>
      </c>
      <c r="D978">
        <v>385</v>
      </c>
      <c r="E978">
        <v>4102</v>
      </c>
      <c r="F978">
        <v>2442</v>
      </c>
      <c r="G978">
        <v>5258</v>
      </c>
      <c r="H978" t="s">
        <v>519</v>
      </c>
      <c r="I978" s="1">
        <v>7.3221800000000004E-2</v>
      </c>
    </row>
    <row r="979" spans="1:9" x14ac:dyDescent="0.35">
      <c r="A979" t="s">
        <v>541</v>
      </c>
      <c r="B979" t="s">
        <v>41</v>
      </c>
      <c r="C979" t="s">
        <v>703</v>
      </c>
      <c r="D979">
        <v>107</v>
      </c>
      <c r="E979">
        <v>2069</v>
      </c>
      <c r="F979">
        <v>203</v>
      </c>
      <c r="G979">
        <v>5060</v>
      </c>
      <c r="H979" t="s">
        <v>519</v>
      </c>
      <c r="I979" s="1">
        <v>2.11462E-2</v>
      </c>
    </row>
    <row r="980" spans="1:9" x14ac:dyDescent="0.35">
      <c r="A980" t="s">
        <v>541</v>
      </c>
      <c r="B980" t="s">
        <v>41</v>
      </c>
      <c r="C980" t="s">
        <v>32</v>
      </c>
      <c r="D980">
        <v>203</v>
      </c>
      <c r="E980">
        <v>2700</v>
      </c>
      <c r="F980">
        <v>1362</v>
      </c>
      <c r="G980">
        <v>3454</v>
      </c>
      <c r="H980" t="s">
        <v>519</v>
      </c>
      <c r="I980" s="1">
        <v>5.8772400000000002E-2</v>
      </c>
    </row>
    <row r="981" spans="1:9" x14ac:dyDescent="0.35">
      <c r="A981" t="s">
        <v>542</v>
      </c>
      <c r="B981" t="s">
        <v>41</v>
      </c>
      <c r="C981" t="s">
        <v>703</v>
      </c>
      <c r="D981">
        <v>104</v>
      </c>
      <c r="E981">
        <v>1482</v>
      </c>
      <c r="F981">
        <v>110</v>
      </c>
      <c r="G981">
        <v>3869</v>
      </c>
      <c r="H981" t="s">
        <v>519</v>
      </c>
      <c r="I981" s="1">
        <v>2.6880299999999999E-2</v>
      </c>
    </row>
    <row r="982" spans="1:9" x14ac:dyDescent="0.35">
      <c r="A982" t="s">
        <v>542</v>
      </c>
      <c r="B982" t="s">
        <v>41</v>
      </c>
      <c r="C982" t="s">
        <v>32</v>
      </c>
      <c r="D982">
        <v>111</v>
      </c>
      <c r="E982">
        <v>1523</v>
      </c>
      <c r="F982">
        <v>683</v>
      </c>
      <c r="G982">
        <v>1788</v>
      </c>
      <c r="H982" t="s">
        <v>519</v>
      </c>
      <c r="I982" s="1">
        <v>6.2080499999999997E-2</v>
      </c>
    </row>
    <row r="983" spans="1:9" x14ac:dyDescent="0.35">
      <c r="A983" t="s">
        <v>543</v>
      </c>
      <c r="B983" t="s">
        <v>41</v>
      </c>
      <c r="C983" t="s">
        <v>703</v>
      </c>
      <c r="D983">
        <v>592</v>
      </c>
      <c r="E983">
        <v>6469</v>
      </c>
      <c r="F983">
        <v>657</v>
      </c>
      <c r="G983">
        <v>12922</v>
      </c>
      <c r="H983" t="s">
        <v>519</v>
      </c>
      <c r="I983" s="1">
        <v>4.5813300000000001E-2</v>
      </c>
    </row>
    <row r="984" spans="1:9" x14ac:dyDescent="0.35">
      <c r="A984" t="s">
        <v>543</v>
      </c>
      <c r="B984" t="s">
        <v>41</v>
      </c>
      <c r="C984" t="s">
        <v>32</v>
      </c>
      <c r="D984">
        <v>723</v>
      </c>
      <c r="E984">
        <v>6064</v>
      </c>
      <c r="F984">
        <v>3434</v>
      </c>
      <c r="G984">
        <v>6812</v>
      </c>
      <c r="H984" t="s">
        <v>519</v>
      </c>
      <c r="I984" s="1">
        <v>0.1061362</v>
      </c>
    </row>
    <row r="985" spans="1:9" x14ac:dyDescent="0.35">
      <c r="A985" t="s">
        <v>544</v>
      </c>
      <c r="B985" t="s">
        <v>41</v>
      </c>
      <c r="C985" t="s">
        <v>703</v>
      </c>
      <c r="D985">
        <v>349</v>
      </c>
      <c r="E985">
        <v>4175</v>
      </c>
      <c r="F985">
        <v>385</v>
      </c>
      <c r="G985">
        <v>9584</v>
      </c>
      <c r="H985" t="s">
        <v>519</v>
      </c>
      <c r="I985" s="1">
        <v>3.64149E-2</v>
      </c>
    </row>
    <row r="986" spans="1:9" x14ac:dyDescent="0.35">
      <c r="A986" t="s">
        <v>544</v>
      </c>
      <c r="B986" t="s">
        <v>41</v>
      </c>
      <c r="C986" t="s">
        <v>32</v>
      </c>
      <c r="D986">
        <v>368</v>
      </c>
      <c r="E986">
        <v>3003</v>
      </c>
      <c r="F986">
        <v>1487</v>
      </c>
      <c r="G986">
        <v>3690</v>
      </c>
      <c r="H986" t="s">
        <v>519</v>
      </c>
      <c r="I986" s="1">
        <v>9.9728999999999998E-2</v>
      </c>
    </row>
    <row r="987" spans="1:9" x14ac:dyDescent="0.35">
      <c r="A987" t="s">
        <v>545</v>
      </c>
      <c r="B987" t="s">
        <v>41</v>
      </c>
      <c r="C987" t="s">
        <v>703</v>
      </c>
      <c r="D987">
        <v>376</v>
      </c>
      <c r="E987">
        <v>3839</v>
      </c>
      <c r="F987">
        <v>414</v>
      </c>
      <c r="G987">
        <v>10230</v>
      </c>
      <c r="H987" t="s">
        <v>519</v>
      </c>
      <c r="I987" s="1">
        <v>3.6754599999999998E-2</v>
      </c>
    </row>
    <row r="988" spans="1:9" x14ac:dyDescent="0.35">
      <c r="A988" t="s">
        <v>545</v>
      </c>
      <c r="B988" t="s">
        <v>41</v>
      </c>
      <c r="C988" t="s">
        <v>32</v>
      </c>
      <c r="D988">
        <v>328</v>
      </c>
      <c r="E988">
        <v>2906</v>
      </c>
      <c r="F988">
        <v>1429</v>
      </c>
      <c r="G988">
        <v>3417</v>
      </c>
      <c r="H988" t="s">
        <v>519</v>
      </c>
      <c r="I988" s="1">
        <v>9.5990599999999995E-2</v>
      </c>
    </row>
    <row r="989" spans="1:9" x14ac:dyDescent="0.35">
      <c r="A989" t="s">
        <v>546</v>
      </c>
      <c r="B989" t="s">
        <v>41</v>
      </c>
      <c r="C989" t="s">
        <v>703</v>
      </c>
      <c r="D989">
        <v>1080</v>
      </c>
      <c r="E989">
        <v>8716</v>
      </c>
      <c r="F989">
        <v>1210</v>
      </c>
      <c r="G989">
        <v>15231</v>
      </c>
      <c r="H989" t="s">
        <v>519</v>
      </c>
      <c r="I989" s="1">
        <v>7.0907999999999999E-2</v>
      </c>
    </row>
    <row r="990" spans="1:9" x14ac:dyDescent="0.35">
      <c r="A990" t="s">
        <v>546</v>
      </c>
      <c r="B990" t="s">
        <v>41</v>
      </c>
      <c r="C990" t="s">
        <v>32</v>
      </c>
      <c r="D990">
        <v>881</v>
      </c>
      <c r="E990">
        <v>7537</v>
      </c>
      <c r="F990">
        <v>4632</v>
      </c>
      <c r="G990">
        <v>8202</v>
      </c>
      <c r="H990" t="s">
        <v>519</v>
      </c>
      <c r="I990" s="1">
        <v>0.1074128</v>
      </c>
    </row>
    <row r="991" spans="1:9" x14ac:dyDescent="0.35">
      <c r="A991" t="s">
        <v>547</v>
      </c>
      <c r="B991" t="s">
        <v>41</v>
      </c>
      <c r="C991" t="s">
        <v>703</v>
      </c>
      <c r="D991">
        <v>119</v>
      </c>
      <c r="E991">
        <v>1275</v>
      </c>
      <c r="F991">
        <v>140</v>
      </c>
      <c r="G991">
        <v>2304</v>
      </c>
      <c r="H991" t="s">
        <v>519</v>
      </c>
      <c r="I991" s="1">
        <v>5.1649300000000002E-2</v>
      </c>
    </row>
    <row r="992" spans="1:9" x14ac:dyDescent="0.35">
      <c r="A992" t="s">
        <v>547</v>
      </c>
      <c r="B992" t="s">
        <v>41</v>
      </c>
      <c r="C992" t="s">
        <v>32</v>
      </c>
      <c r="D992">
        <v>100</v>
      </c>
      <c r="E992">
        <v>964</v>
      </c>
      <c r="F992">
        <v>530</v>
      </c>
      <c r="G992">
        <v>1195</v>
      </c>
      <c r="H992" t="s">
        <v>519</v>
      </c>
      <c r="I992" s="1">
        <v>8.3682000000000006E-2</v>
      </c>
    </row>
    <row r="993" spans="1:9" x14ac:dyDescent="0.35">
      <c r="A993" t="s">
        <v>548</v>
      </c>
      <c r="B993" t="s">
        <v>41</v>
      </c>
      <c r="C993" t="s">
        <v>703</v>
      </c>
      <c r="D993">
        <v>172</v>
      </c>
      <c r="E993">
        <v>2328</v>
      </c>
      <c r="F993">
        <v>198</v>
      </c>
      <c r="G993">
        <v>4870</v>
      </c>
      <c r="H993" t="s">
        <v>132</v>
      </c>
      <c r="I993" s="1">
        <v>3.5318299999999997E-2</v>
      </c>
    </row>
    <row r="994" spans="1:9" x14ac:dyDescent="0.35">
      <c r="A994" t="s">
        <v>548</v>
      </c>
      <c r="B994" t="s">
        <v>41</v>
      </c>
      <c r="C994" t="s">
        <v>32</v>
      </c>
      <c r="D994">
        <v>177</v>
      </c>
      <c r="E994">
        <v>1446</v>
      </c>
      <c r="F994">
        <v>748</v>
      </c>
      <c r="G994">
        <v>1786</v>
      </c>
      <c r="H994" t="s">
        <v>132</v>
      </c>
      <c r="I994" s="1">
        <v>9.9104100000000001E-2</v>
      </c>
    </row>
    <row r="995" spans="1:9" x14ac:dyDescent="0.35">
      <c r="A995" t="s">
        <v>549</v>
      </c>
      <c r="B995" t="s">
        <v>41</v>
      </c>
      <c r="C995" t="s">
        <v>703</v>
      </c>
      <c r="D995">
        <v>135</v>
      </c>
      <c r="E995">
        <v>1870</v>
      </c>
      <c r="F995">
        <v>163</v>
      </c>
      <c r="G995">
        <v>4562</v>
      </c>
      <c r="H995" t="s">
        <v>519</v>
      </c>
      <c r="I995" s="1">
        <v>2.9592299999999998E-2</v>
      </c>
    </row>
    <row r="996" spans="1:9" x14ac:dyDescent="0.35">
      <c r="A996" t="s">
        <v>549</v>
      </c>
      <c r="B996" t="s">
        <v>41</v>
      </c>
      <c r="C996" t="s">
        <v>32</v>
      </c>
      <c r="D996">
        <v>210</v>
      </c>
      <c r="E996">
        <v>1612</v>
      </c>
      <c r="F996">
        <v>764</v>
      </c>
      <c r="G996">
        <v>2013</v>
      </c>
      <c r="H996" t="s">
        <v>519</v>
      </c>
      <c r="I996" s="1">
        <v>0.1043219</v>
      </c>
    </row>
    <row r="997" spans="1:9" x14ac:dyDescent="0.35">
      <c r="A997" t="s">
        <v>550</v>
      </c>
      <c r="B997" t="s">
        <v>41</v>
      </c>
      <c r="C997" t="s">
        <v>703</v>
      </c>
      <c r="D997">
        <v>268</v>
      </c>
      <c r="E997">
        <v>3765</v>
      </c>
      <c r="F997">
        <v>325</v>
      </c>
      <c r="G997">
        <v>9022</v>
      </c>
      <c r="H997" t="s">
        <v>519</v>
      </c>
      <c r="I997" s="1">
        <v>2.9705200000000001E-2</v>
      </c>
    </row>
    <row r="998" spans="1:9" x14ac:dyDescent="0.35">
      <c r="A998" t="s">
        <v>550</v>
      </c>
      <c r="B998" t="s">
        <v>41</v>
      </c>
      <c r="C998" t="s">
        <v>32</v>
      </c>
      <c r="D998">
        <v>379</v>
      </c>
      <c r="E998">
        <v>2870</v>
      </c>
      <c r="F998">
        <v>1381</v>
      </c>
      <c r="G998">
        <v>3628</v>
      </c>
      <c r="H998" t="s">
        <v>519</v>
      </c>
      <c r="I998" s="1">
        <v>0.1044653</v>
      </c>
    </row>
    <row r="999" spans="1:9" x14ac:dyDescent="0.35">
      <c r="A999" t="s">
        <v>551</v>
      </c>
      <c r="B999" t="s">
        <v>41</v>
      </c>
      <c r="C999" t="s">
        <v>703</v>
      </c>
      <c r="D999">
        <v>262</v>
      </c>
      <c r="E999">
        <v>2349</v>
      </c>
      <c r="F999">
        <v>291</v>
      </c>
      <c r="G999">
        <v>4255</v>
      </c>
      <c r="H999" t="s">
        <v>519</v>
      </c>
      <c r="I999" s="1">
        <v>6.15746E-2</v>
      </c>
    </row>
    <row r="1000" spans="1:9" x14ac:dyDescent="0.35">
      <c r="A1000" t="s">
        <v>551</v>
      </c>
      <c r="B1000" t="s">
        <v>41</v>
      </c>
      <c r="C1000" t="s">
        <v>32</v>
      </c>
      <c r="D1000">
        <v>231</v>
      </c>
      <c r="E1000">
        <v>1891</v>
      </c>
      <c r="F1000">
        <v>1147</v>
      </c>
      <c r="G1000">
        <v>1928</v>
      </c>
      <c r="H1000" t="s">
        <v>519</v>
      </c>
      <c r="I1000" s="1">
        <v>0.1198133</v>
      </c>
    </row>
    <row r="1001" spans="1:9" x14ac:dyDescent="0.35">
      <c r="A1001" t="s">
        <v>552</v>
      </c>
      <c r="B1001" t="s">
        <v>41</v>
      </c>
      <c r="C1001" t="s">
        <v>703</v>
      </c>
      <c r="D1001">
        <v>217</v>
      </c>
      <c r="E1001">
        <v>5314</v>
      </c>
      <c r="F1001">
        <v>271</v>
      </c>
      <c r="G1001">
        <v>14081</v>
      </c>
      <c r="H1001" t="s">
        <v>519</v>
      </c>
      <c r="I1001" s="1">
        <v>1.5410800000000001E-2</v>
      </c>
    </row>
    <row r="1002" spans="1:9" x14ac:dyDescent="0.35">
      <c r="A1002" t="s">
        <v>552</v>
      </c>
      <c r="B1002" t="s">
        <v>41</v>
      </c>
      <c r="C1002" t="s">
        <v>32</v>
      </c>
      <c r="D1002">
        <v>456</v>
      </c>
      <c r="E1002">
        <v>5111</v>
      </c>
      <c r="F1002">
        <v>2198</v>
      </c>
      <c r="G1002">
        <v>6479</v>
      </c>
      <c r="H1002" t="s">
        <v>519</v>
      </c>
      <c r="I1002" s="1">
        <v>7.0381200000000005E-2</v>
      </c>
    </row>
    <row r="1003" spans="1:9" x14ac:dyDescent="0.35">
      <c r="A1003" t="s">
        <v>553</v>
      </c>
      <c r="B1003" t="s">
        <v>41</v>
      </c>
      <c r="C1003" t="s">
        <v>703</v>
      </c>
      <c r="D1003">
        <v>24</v>
      </c>
      <c r="E1003">
        <v>856</v>
      </c>
      <c r="F1003">
        <v>34</v>
      </c>
      <c r="G1003">
        <v>1915</v>
      </c>
      <c r="H1003" t="s">
        <v>519</v>
      </c>
      <c r="I1003" s="1">
        <v>1.25326E-2</v>
      </c>
    </row>
    <row r="1004" spans="1:9" x14ac:dyDescent="0.35">
      <c r="A1004" t="s">
        <v>553</v>
      </c>
      <c r="B1004" t="s">
        <v>41</v>
      </c>
      <c r="C1004" t="s">
        <v>32</v>
      </c>
      <c r="D1004">
        <v>42</v>
      </c>
      <c r="E1004">
        <v>555</v>
      </c>
      <c r="F1004">
        <v>222</v>
      </c>
      <c r="G1004">
        <v>711</v>
      </c>
      <c r="H1004" t="s">
        <v>519</v>
      </c>
      <c r="I1004" s="1">
        <v>5.9071699999999998E-2</v>
      </c>
    </row>
    <row r="1005" spans="1:9" x14ac:dyDescent="0.35">
      <c r="A1005" t="s">
        <v>554</v>
      </c>
      <c r="B1005" t="s">
        <v>41</v>
      </c>
      <c r="C1005" t="s">
        <v>703</v>
      </c>
      <c r="D1005">
        <v>44</v>
      </c>
      <c r="E1005">
        <v>1260</v>
      </c>
      <c r="F1005">
        <v>64</v>
      </c>
      <c r="G1005">
        <v>2691</v>
      </c>
      <c r="H1005" t="s">
        <v>519</v>
      </c>
      <c r="I1005" s="1">
        <v>1.6350799999999999E-2</v>
      </c>
    </row>
    <row r="1006" spans="1:9" x14ac:dyDescent="0.35">
      <c r="A1006" t="s">
        <v>554</v>
      </c>
      <c r="B1006" t="s">
        <v>41</v>
      </c>
      <c r="C1006" t="s">
        <v>32</v>
      </c>
      <c r="D1006">
        <v>57</v>
      </c>
      <c r="E1006">
        <v>732</v>
      </c>
      <c r="F1006">
        <v>289</v>
      </c>
      <c r="G1006">
        <v>1034</v>
      </c>
      <c r="H1006" t="s">
        <v>519</v>
      </c>
      <c r="I1006" s="1">
        <v>5.51257E-2</v>
      </c>
    </row>
    <row r="1007" spans="1:9" x14ac:dyDescent="0.35">
      <c r="A1007" t="s">
        <v>555</v>
      </c>
      <c r="B1007" t="s">
        <v>41</v>
      </c>
      <c r="C1007" t="s">
        <v>703</v>
      </c>
      <c r="D1007">
        <v>181</v>
      </c>
      <c r="E1007">
        <v>1869</v>
      </c>
      <c r="F1007">
        <v>317</v>
      </c>
      <c r="G1007">
        <v>4584</v>
      </c>
      <c r="H1007" t="s">
        <v>519</v>
      </c>
      <c r="I1007" s="1">
        <v>3.9485199999999998E-2</v>
      </c>
    </row>
    <row r="1008" spans="1:9" x14ac:dyDescent="0.35">
      <c r="A1008" t="s">
        <v>555</v>
      </c>
      <c r="B1008" t="s">
        <v>41</v>
      </c>
      <c r="C1008" t="s">
        <v>32</v>
      </c>
      <c r="D1008">
        <v>436</v>
      </c>
      <c r="E1008">
        <v>4575</v>
      </c>
      <c r="F1008">
        <v>2698</v>
      </c>
      <c r="G1008">
        <v>5700</v>
      </c>
      <c r="H1008" t="s">
        <v>519</v>
      </c>
      <c r="I1008" s="1">
        <v>7.6491199999999995E-2</v>
      </c>
    </row>
    <row r="1009" spans="1:9" x14ac:dyDescent="0.35">
      <c r="A1009" t="s">
        <v>556</v>
      </c>
      <c r="B1009" t="s">
        <v>41</v>
      </c>
      <c r="C1009" t="s">
        <v>703</v>
      </c>
      <c r="D1009">
        <v>75</v>
      </c>
      <c r="E1009">
        <v>1235</v>
      </c>
      <c r="F1009">
        <v>109</v>
      </c>
      <c r="G1009">
        <v>2717</v>
      </c>
      <c r="H1009" t="s">
        <v>519</v>
      </c>
      <c r="I1009" s="1">
        <v>2.7604E-2</v>
      </c>
    </row>
    <row r="1010" spans="1:9" x14ac:dyDescent="0.35">
      <c r="A1010" t="s">
        <v>556</v>
      </c>
      <c r="B1010" t="s">
        <v>41</v>
      </c>
      <c r="C1010" t="s">
        <v>32</v>
      </c>
      <c r="D1010">
        <v>118</v>
      </c>
      <c r="E1010">
        <v>1481</v>
      </c>
      <c r="F1010">
        <v>845</v>
      </c>
      <c r="G1010">
        <v>1834</v>
      </c>
      <c r="H1010" t="s">
        <v>519</v>
      </c>
      <c r="I1010" s="1">
        <v>6.43402E-2</v>
      </c>
    </row>
    <row r="1011" spans="1:9" x14ac:dyDescent="0.35">
      <c r="A1011" t="s">
        <v>557</v>
      </c>
      <c r="B1011" t="s">
        <v>41</v>
      </c>
      <c r="C1011" t="s">
        <v>703</v>
      </c>
      <c r="D1011">
        <v>93</v>
      </c>
      <c r="E1011">
        <v>1619</v>
      </c>
      <c r="F1011">
        <v>121</v>
      </c>
      <c r="G1011">
        <v>4175</v>
      </c>
      <c r="H1011" t="s">
        <v>519</v>
      </c>
      <c r="I1011" s="1">
        <v>2.2275400000000001E-2</v>
      </c>
    </row>
    <row r="1012" spans="1:9" x14ac:dyDescent="0.35">
      <c r="A1012" t="s">
        <v>557</v>
      </c>
      <c r="B1012" t="s">
        <v>41</v>
      </c>
      <c r="C1012" t="s">
        <v>32</v>
      </c>
      <c r="D1012">
        <v>194</v>
      </c>
      <c r="E1012">
        <v>2137</v>
      </c>
      <c r="F1012">
        <v>923</v>
      </c>
      <c r="G1012">
        <v>2686</v>
      </c>
      <c r="H1012" t="s">
        <v>519</v>
      </c>
      <c r="I1012" s="1">
        <v>7.2226399999999996E-2</v>
      </c>
    </row>
    <row r="1013" spans="1:9" x14ac:dyDescent="0.35">
      <c r="A1013" t="s">
        <v>558</v>
      </c>
      <c r="B1013" t="s">
        <v>41</v>
      </c>
      <c r="C1013" t="s">
        <v>703</v>
      </c>
      <c r="D1013">
        <v>821</v>
      </c>
      <c r="E1013">
        <v>10527</v>
      </c>
      <c r="F1013">
        <v>1034</v>
      </c>
      <c r="G1013">
        <v>18598</v>
      </c>
      <c r="H1013" t="s">
        <v>519</v>
      </c>
      <c r="I1013" s="1">
        <v>4.4144500000000003E-2</v>
      </c>
    </row>
    <row r="1014" spans="1:9" x14ac:dyDescent="0.35">
      <c r="A1014" t="s">
        <v>558</v>
      </c>
      <c r="B1014" t="s">
        <v>41</v>
      </c>
      <c r="C1014" t="s">
        <v>32</v>
      </c>
      <c r="D1014">
        <v>1452</v>
      </c>
      <c r="E1014">
        <v>11036</v>
      </c>
      <c r="F1014">
        <v>5913</v>
      </c>
      <c r="G1014">
        <v>10381</v>
      </c>
      <c r="H1014" t="s">
        <v>519</v>
      </c>
      <c r="I1014" s="1">
        <v>0.13987089999999999</v>
      </c>
    </row>
    <row r="1015" spans="1:9" x14ac:dyDescent="0.35">
      <c r="A1015" t="s">
        <v>559</v>
      </c>
      <c r="B1015" t="s">
        <v>41</v>
      </c>
      <c r="C1015" t="s">
        <v>703</v>
      </c>
      <c r="D1015">
        <v>395</v>
      </c>
      <c r="E1015">
        <v>5506</v>
      </c>
      <c r="F1015">
        <v>479</v>
      </c>
      <c r="G1015">
        <v>11179</v>
      </c>
      <c r="H1015" t="s">
        <v>519</v>
      </c>
      <c r="I1015" s="1">
        <v>3.53341E-2</v>
      </c>
    </row>
    <row r="1016" spans="1:9" x14ac:dyDescent="0.35">
      <c r="A1016" t="s">
        <v>559</v>
      </c>
      <c r="B1016" t="s">
        <v>41</v>
      </c>
      <c r="C1016" t="s">
        <v>32</v>
      </c>
      <c r="D1016">
        <v>684</v>
      </c>
      <c r="E1016">
        <v>5684</v>
      </c>
      <c r="F1016">
        <v>3218</v>
      </c>
      <c r="G1016">
        <v>6837</v>
      </c>
      <c r="H1016" t="s">
        <v>519</v>
      </c>
      <c r="I1016" s="1">
        <v>0.10004390000000001</v>
      </c>
    </row>
    <row r="1017" spans="1:9" x14ac:dyDescent="0.35">
      <c r="A1017" t="s">
        <v>560</v>
      </c>
      <c r="B1017" t="s">
        <v>41</v>
      </c>
      <c r="C1017" t="s">
        <v>703</v>
      </c>
      <c r="D1017">
        <v>267</v>
      </c>
      <c r="E1017">
        <v>4284</v>
      </c>
      <c r="F1017">
        <v>352</v>
      </c>
      <c r="G1017">
        <v>10331</v>
      </c>
      <c r="H1017" t="s">
        <v>519</v>
      </c>
      <c r="I1017" s="1">
        <v>2.5844499999999999E-2</v>
      </c>
    </row>
    <row r="1018" spans="1:9" x14ac:dyDescent="0.35">
      <c r="A1018" t="s">
        <v>560</v>
      </c>
      <c r="B1018" t="s">
        <v>41</v>
      </c>
      <c r="C1018" t="s">
        <v>32</v>
      </c>
      <c r="D1018">
        <v>496</v>
      </c>
      <c r="E1018">
        <v>4006</v>
      </c>
      <c r="F1018">
        <v>1875</v>
      </c>
      <c r="G1018">
        <v>5539</v>
      </c>
      <c r="H1018" t="s">
        <v>519</v>
      </c>
      <c r="I1018" s="1">
        <v>8.9546899999999999E-2</v>
      </c>
    </row>
    <row r="1019" spans="1:9" x14ac:dyDescent="0.35">
      <c r="A1019" t="s">
        <v>561</v>
      </c>
      <c r="B1019" t="s">
        <v>41</v>
      </c>
      <c r="C1019" t="s">
        <v>703</v>
      </c>
      <c r="D1019">
        <v>879</v>
      </c>
      <c r="E1019">
        <v>7568</v>
      </c>
      <c r="F1019">
        <v>1029</v>
      </c>
      <c r="G1019">
        <v>15287</v>
      </c>
      <c r="H1019" t="s">
        <v>530</v>
      </c>
      <c r="I1019" s="1">
        <v>5.7499799999999997E-2</v>
      </c>
    </row>
    <row r="1020" spans="1:9" x14ac:dyDescent="0.35">
      <c r="A1020" t="s">
        <v>561</v>
      </c>
      <c r="B1020" t="s">
        <v>41</v>
      </c>
      <c r="C1020" t="s">
        <v>32</v>
      </c>
      <c r="D1020">
        <v>841</v>
      </c>
      <c r="E1020">
        <v>7639</v>
      </c>
      <c r="F1020">
        <v>4733</v>
      </c>
      <c r="G1020">
        <v>8809</v>
      </c>
      <c r="H1020" t="s">
        <v>530</v>
      </c>
      <c r="I1020" s="1">
        <v>9.54705E-2</v>
      </c>
    </row>
    <row r="1021" spans="1:9" x14ac:dyDescent="0.35">
      <c r="A1021" t="s">
        <v>562</v>
      </c>
      <c r="B1021" t="s">
        <v>41</v>
      </c>
      <c r="C1021" t="s">
        <v>703</v>
      </c>
      <c r="D1021">
        <v>823</v>
      </c>
      <c r="E1021">
        <v>7613</v>
      </c>
      <c r="F1021">
        <v>946</v>
      </c>
      <c r="G1021">
        <v>12618</v>
      </c>
      <c r="H1021" t="s">
        <v>530</v>
      </c>
      <c r="I1021" s="1">
        <v>6.5224299999999999E-2</v>
      </c>
    </row>
    <row r="1022" spans="1:9" x14ac:dyDescent="0.35">
      <c r="A1022" t="s">
        <v>562</v>
      </c>
      <c r="B1022" t="s">
        <v>41</v>
      </c>
      <c r="C1022" t="s">
        <v>32</v>
      </c>
      <c r="D1022">
        <v>649</v>
      </c>
      <c r="E1022">
        <v>5537</v>
      </c>
      <c r="F1022">
        <v>3401</v>
      </c>
      <c r="G1022">
        <v>5872</v>
      </c>
      <c r="H1022" t="s">
        <v>530</v>
      </c>
      <c r="I1022" s="1">
        <v>0.1105245</v>
      </c>
    </row>
    <row r="1023" spans="1:9" x14ac:dyDescent="0.35">
      <c r="A1023" t="s">
        <v>563</v>
      </c>
      <c r="B1023" t="s">
        <v>41</v>
      </c>
      <c r="C1023" t="s">
        <v>703</v>
      </c>
      <c r="D1023">
        <v>629</v>
      </c>
      <c r="E1023">
        <v>5704</v>
      </c>
      <c r="F1023">
        <v>756</v>
      </c>
      <c r="G1023">
        <v>12071</v>
      </c>
      <c r="H1023" t="s">
        <v>530</v>
      </c>
      <c r="I1023" s="1">
        <v>5.2108399999999999E-2</v>
      </c>
    </row>
    <row r="1024" spans="1:9" x14ac:dyDescent="0.35">
      <c r="A1024" t="s">
        <v>563</v>
      </c>
      <c r="B1024" t="s">
        <v>41</v>
      </c>
      <c r="C1024" t="s">
        <v>32</v>
      </c>
      <c r="D1024">
        <v>545</v>
      </c>
      <c r="E1024">
        <v>4853</v>
      </c>
      <c r="F1024">
        <v>2973</v>
      </c>
      <c r="G1024">
        <v>5793</v>
      </c>
      <c r="H1024" t="s">
        <v>530</v>
      </c>
      <c r="I1024" s="1">
        <v>9.4079099999999999E-2</v>
      </c>
    </row>
    <row r="1025" spans="1:9" x14ac:dyDescent="0.35">
      <c r="A1025" t="s">
        <v>564</v>
      </c>
      <c r="B1025" t="s">
        <v>41</v>
      </c>
      <c r="C1025" t="s">
        <v>703</v>
      </c>
      <c r="D1025">
        <v>566</v>
      </c>
      <c r="E1025">
        <v>5327</v>
      </c>
      <c r="F1025">
        <v>653</v>
      </c>
      <c r="G1025">
        <v>11790</v>
      </c>
      <c r="H1025" t="s">
        <v>530</v>
      </c>
      <c r="I1025" s="1">
        <v>4.8006800000000002E-2</v>
      </c>
    </row>
    <row r="1026" spans="1:9" x14ac:dyDescent="0.35">
      <c r="A1026" t="s">
        <v>564</v>
      </c>
      <c r="B1026" t="s">
        <v>41</v>
      </c>
      <c r="C1026" t="s">
        <v>32</v>
      </c>
      <c r="D1026">
        <v>587</v>
      </c>
      <c r="E1026">
        <v>4886</v>
      </c>
      <c r="F1026">
        <v>2997</v>
      </c>
      <c r="G1026">
        <v>5663</v>
      </c>
      <c r="H1026" t="s">
        <v>530</v>
      </c>
      <c r="I1026" s="1">
        <v>0.10365530000000001</v>
      </c>
    </row>
    <row r="1027" spans="1:9" x14ac:dyDescent="0.35">
      <c r="A1027" t="s">
        <v>565</v>
      </c>
      <c r="B1027" t="s">
        <v>41</v>
      </c>
      <c r="C1027" t="s">
        <v>703</v>
      </c>
      <c r="D1027">
        <v>400</v>
      </c>
      <c r="E1027">
        <v>4181</v>
      </c>
      <c r="F1027">
        <v>464</v>
      </c>
      <c r="G1027">
        <v>7176</v>
      </c>
      <c r="H1027" t="s">
        <v>530</v>
      </c>
      <c r="I1027" s="1">
        <v>5.5741400000000003E-2</v>
      </c>
    </row>
    <row r="1028" spans="1:9" x14ac:dyDescent="0.35">
      <c r="A1028" t="s">
        <v>565</v>
      </c>
      <c r="B1028" t="s">
        <v>41</v>
      </c>
      <c r="C1028" t="s">
        <v>32</v>
      </c>
      <c r="D1028">
        <v>367</v>
      </c>
      <c r="E1028">
        <v>2948</v>
      </c>
      <c r="F1028">
        <v>1660</v>
      </c>
      <c r="G1028">
        <v>3562</v>
      </c>
      <c r="H1028" t="s">
        <v>530</v>
      </c>
      <c r="I1028" s="1">
        <v>0.103032</v>
      </c>
    </row>
    <row r="1029" spans="1:9" x14ac:dyDescent="0.35">
      <c r="A1029" t="s">
        <v>566</v>
      </c>
      <c r="B1029" t="s">
        <v>41</v>
      </c>
      <c r="C1029" t="s">
        <v>703</v>
      </c>
      <c r="D1029">
        <v>147</v>
      </c>
      <c r="E1029">
        <v>1418</v>
      </c>
      <c r="F1029">
        <v>208</v>
      </c>
      <c r="G1029">
        <v>2876</v>
      </c>
      <c r="H1029" t="s">
        <v>530</v>
      </c>
      <c r="I1029" s="1">
        <v>5.1112699999999997E-2</v>
      </c>
    </row>
    <row r="1030" spans="1:9" x14ac:dyDescent="0.35">
      <c r="A1030" t="s">
        <v>566</v>
      </c>
      <c r="B1030" t="s">
        <v>41</v>
      </c>
      <c r="C1030" t="s">
        <v>32</v>
      </c>
      <c r="D1030">
        <v>114</v>
      </c>
      <c r="E1030">
        <v>1081</v>
      </c>
      <c r="F1030">
        <v>625</v>
      </c>
      <c r="G1030">
        <v>1344</v>
      </c>
      <c r="H1030" t="s">
        <v>530</v>
      </c>
      <c r="I1030" s="1">
        <v>8.4821400000000005E-2</v>
      </c>
    </row>
    <row r="1031" spans="1:9" x14ac:dyDescent="0.35">
      <c r="A1031" t="s">
        <v>567</v>
      </c>
      <c r="B1031" t="s">
        <v>41</v>
      </c>
      <c r="C1031" t="s">
        <v>703</v>
      </c>
      <c r="D1031">
        <v>202</v>
      </c>
      <c r="E1031">
        <v>1874</v>
      </c>
      <c r="F1031">
        <v>237</v>
      </c>
      <c r="G1031">
        <v>3483</v>
      </c>
      <c r="H1031" t="s">
        <v>530</v>
      </c>
      <c r="I1031" s="1">
        <v>5.7995999999999999E-2</v>
      </c>
    </row>
    <row r="1032" spans="1:9" x14ac:dyDescent="0.35">
      <c r="A1032" t="s">
        <v>567</v>
      </c>
      <c r="B1032" t="s">
        <v>41</v>
      </c>
      <c r="C1032" t="s">
        <v>32</v>
      </c>
      <c r="D1032">
        <v>205</v>
      </c>
      <c r="E1032">
        <v>1794</v>
      </c>
      <c r="F1032">
        <v>1076</v>
      </c>
      <c r="G1032">
        <v>2191</v>
      </c>
      <c r="H1032" t="s">
        <v>530</v>
      </c>
      <c r="I1032" s="1">
        <v>9.3564599999999998E-2</v>
      </c>
    </row>
    <row r="1033" spans="1:9" x14ac:dyDescent="0.35">
      <c r="A1033" t="s">
        <v>568</v>
      </c>
      <c r="B1033" t="s">
        <v>41</v>
      </c>
      <c r="C1033" t="s">
        <v>703</v>
      </c>
      <c r="D1033">
        <v>40</v>
      </c>
      <c r="E1033">
        <v>430</v>
      </c>
      <c r="F1033">
        <v>44</v>
      </c>
      <c r="G1033">
        <v>1079</v>
      </c>
      <c r="H1033" t="s">
        <v>530</v>
      </c>
      <c r="I1033" s="1">
        <v>3.7071399999999997E-2</v>
      </c>
    </row>
    <row r="1034" spans="1:9" x14ac:dyDescent="0.35">
      <c r="A1034" t="s">
        <v>568</v>
      </c>
      <c r="B1034" t="s">
        <v>41</v>
      </c>
      <c r="C1034" t="s">
        <v>32</v>
      </c>
      <c r="D1034">
        <v>57</v>
      </c>
      <c r="E1034">
        <v>505</v>
      </c>
      <c r="F1034">
        <v>278</v>
      </c>
      <c r="G1034">
        <v>640</v>
      </c>
      <c r="H1034" t="s">
        <v>530</v>
      </c>
      <c r="I1034" s="1">
        <v>8.9062500000000003E-2</v>
      </c>
    </row>
    <row r="1035" spans="1:9" x14ac:dyDescent="0.35">
      <c r="A1035" t="s">
        <v>569</v>
      </c>
      <c r="B1035" t="s">
        <v>41</v>
      </c>
      <c r="C1035" t="s">
        <v>703</v>
      </c>
      <c r="D1035">
        <v>215</v>
      </c>
      <c r="E1035">
        <v>2500</v>
      </c>
      <c r="F1035">
        <v>239</v>
      </c>
      <c r="G1035">
        <v>5945</v>
      </c>
      <c r="H1035" t="s">
        <v>530</v>
      </c>
      <c r="I1035" s="1">
        <v>3.6164799999999997E-2</v>
      </c>
    </row>
    <row r="1036" spans="1:9" x14ac:dyDescent="0.35">
      <c r="A1036" t="s">
        <v>569</v>
      </c>
      <c r="B1036" t="s">
        <v>41</v>
      </c>
      <c r="C1036" t="s">
        <v>32</v>
      </c>
      <c r="D1036">
        <v>344</v>
      </c>
      <c r="E1036">
        <v>2541</v>
      </c>
      <c r="F1036">
        <v>1168</v>
      </c>
      <c r="G1036">
        <v>3225</v>
      </c>
      <c r="H1036" t="s">
        <v>530</v>
      </c>
      <c r="I1036" s="1">
        <v>0.1066667</v>
      </c>
    </row>
    <row r="1037" spans="1:9" x14ac:dyDescent="0.35">
      <c r="A1037" t="s">
        <v>570</v>
      </c>
      <c r="B1037" t="s">
        <v>41</v>
      </c>
      <c r="C1037" t="s">
        <v>703</v>
      </c>
      <c r="D1037">
        <v>107</v>
      </c>
      <c r="E1037">
        <v>1854</v>
      </c>
      <c r="F1037">
        <v>183</v>
      </c>
      <c r="G1037">
        <v>3394</v>
      </c>
      <c r="H1037" t="s">
        <v>530</v>
      </c>
      <c r="I1037" s="1">
        <v>3.1526199999999997E-2</v>
      </c>
    </row>
    <row r="1038" spans="1:9" x14ac:dyDescent="0.35">
      <c r="A1038" t="s">
        <v>570</v>
      </c>
      <c r="B1038" t="s">
        <v>41</v>
      </c>
      <c r="C1038" t="s">
        <v>32</v>
      </c>
      <c r="D1038">
        <v>99</v>
      </c>
      <c r="E1038">
        <v>912</v>
      </c>
      <c r="F1038">
        <v>378</v>
      </c>
      <c r="G1038">
        <v>1114</v>
      </c>
      <c r="H1038" t="s">
        <v>530</v>
      </c>
      <c r="I1038" s="1">
        <v>8.8868900000000001E-2</v>
      </c>
    </row>
    <row r="1039" spans="1:9" x14ac:dyDescent="0.35">
      <c r="A1039" t="s">
        <v>571</v>
      </c>
      <c r="B1039" t="s">
        <v>41</v>
      </c>
      <c r="C1039" t="s">
        <v>703</v>
      </c>
      <c r="D1039">
        <v>192</v>
      </c>
      <c r="E1039">
        <v>3144</v>
      </c>
      <c r="F1039">
        <v>317</v>
      </c>
      <c r="G1039">
        <v>5935</v>
      </c>
      <c r="H1039" t="s">
        <v>530</v>
      </c>
      <c r="I1039" s="1">
        <v>3.2350499999999997E-2</v>
      </c>
    </row>
    <row r="1040" spans="1:9" x14ac:dyDescent="0.35">
      <c r="A1040" t="s">
        <v>571</v>
      </c>
      <c r="B1040" t="s">
        <v>41</v>
      </c>
      <c r="C1040" t="s">
        <v>32</v>
      </c>
      <c r="D1040">
        <v>285</v>
      </c>
      <c r="E1040">
        <v>2609</v>
      </c>
      <c r="F1040">
        <v>1351</v>
      </c>
      <c r="G1040">
        <v>2964</v>
      </c>
      <c r="H1040" t="s">
        <v>530</v>
      </c>
      <c r="I1040" s="1">
        <v>9.6153799999999998E-2</v>
      </c>
    </row>
    <row r="1041" spans="1:9" x14ac:dyDescent="0.35">
      <c r="A1041" t="s">
        <v>572</v>
      </c>
      <c r="B1041" t="s">
        <v>41</v>
      </c>
      <c r="C1041" t="s">
        <v>703</v>
      </c>
      <c r="D1041">
        <v>415</v>
      </c>
      <c r="E1041">
        <v>4458</v>
      </c>
      <c r="F1041">
        <v>554</v>
      </c>
      <c r="G1041">
        <v>8473</v>
      </c>
      <c r="H1041" t="s">
        <v>530</v>
      </c>
      <c r="I1041" s="1">
        <v>4.8979099999999998E-2</v>
      </c>
    </row>
    <row r="1042" spans="1:9" x14ac:dyDescent="0.35">
      <c r="A1042" t="s">
        <v>572</v>
      </c>
      <c r="B1042" t="s">
        <v>41</v>
      </c>
      <c r="C1042" t="s">
        <v>32</v>
      </c>
      <c r="D1042">
        <v>408</v>
      </c>
      <c r="E1042">
        <v>3391</v>
      </c>
      <c r="F1042">
        <v>1710</v>
      </c>
      <c r="G1042">
        <v>3863</v>
      </c>
      <c r="H1042" t="s">
        <v>530</v>
      </c>
      <c r="I1042" s="1">
        <v>0.1056174</v>
      </c>
    </row>
    <row r="1043" spans="1:9" x14ac:dyDescent="0.35">
      <c r="H1043"/>
    </row>
    <row r="1044" spans="1:9" x14ac:dyDescent="0.35">
      <c r="H1044"/>
    </row>
    <row r="1045" spans="1:9" x14ac:dyDescent="0.35">
      <c r="H1045"/>
    </row>
    <row r="1046" spans="1:9" x14ac:dyDescent="0.35">
      <c r="H1046"/>
    </row>
    <row r="1047" spans="1:9" x14ac:dyDescent="0.35">
      <c r="H1047"/>
    </row>
    <row r="1048" spans="1:9" x14ac:dyDescent="0.35">
      <c r="H1048"/>
    </row>
    <row r="1049" spans="1:9" x14ac:dyDescent="0.35">
      <c r="H1049"/>
    </row>
    <row r="1050" spans="1:9" x14ac:dyDescent="0.35">
      <c r="H1050"/>
    </row>
    <row r="1051" spans="1:9" x14ac:dyDescent="0.35">
      <c r="H1051"/>
    </row>
    <row r="1052" spans="1:9" x14ac:dyDescent="0.35">
      <c r="H1052"/>
    </row>
    <row r="1053" spans="1:9" x14ac:dyDescent="0.35">
      <c r="H1053"/>
    </row>
    <row r="1054" spans="1:9" x14ac:dyDescent="0.35">
      <c r="H1054"/>
    </row>
    <row r="1055" spans="1:9" x14ac:dyDescent="0.35">
      <c r="H1055"/>
    </row>
    <row r="1056" spans="1:9"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29040-BF38-45C6-A784-47F39CABA4CD}">
  <dimension ref="A1:AL56"/>
  <sheetViews>
    <sheetView workbookViewId="0">
      <selection activeCell="K34" sqref="K34"/>
    </sheetView>
  </sheetViews>
  <sheetFormatPr defaultRowHeight="14.5" x14ac:dyDescent="0.35"/>
  <cols>
    <col min="1" max="1" width="12.54296875" bestFit="1" customWidth="1"/>
    <col min="2" max="2" width="19.7265625" bestFit="1" customWidth="1"/>
    <col min="18" max="18" width="12.54296875" bestFit="1" customWidth="1"/>
    <col min="19" max="19" width="19.7265625" bestFit="1" customWidth="1"/>
    <col min="32" max="32" width="12.54296875" bestFit="1" customWidth="1"/>
    <col min="33" max="33" width="16.7265625" bestFit="1" customWidth="1"/>
    <col min="34" max="34" width="10.453125" bestFit="1" customWidth="1"/>
    <col min="35" max="35" width="11.81640625" bestFit="1" customWidth="1"/>
  </cols>
  <sheetData>
    <row r="1" spans="1:38" x14ac:dyDescent="0.35">
      <c r="A1" s="4" t="s">
        <v>700</v>
      </c>
      <c r="B1" t="s">
        <v>703</v>
      </c>
    </row>
    <row r="2" spans="1:38" x14ac:dyDescent="0.35">
      <c r="R2" s="4" t="s">
        <v>700</v>
      </c>
      <c r="S2" t="s">
        <v>32</v>
      </c>
    </row>
    <row r="3" spans="1:38" x14ac:dyDescent="0.35">
      <c r="A3" s="4" t="s">
        <v>580</v>
      </c>
      <c r="B3" t="s">
        <v>719</v>
      </c>
      <c r="AF3" s="4" t="s">
        <v>580</v>
      </c>
      <c r="AG3" t="s">
        <v>720</v>
      </c>
      <c r="AH3" t="s">
        <v>695</v>
      </c>
      <c r="AI3" t="s">
        <v>721</v>
      </c>
    </row>
    <row r="4" spans="1:38" x14ac:dyDescent="0.35">
      <c r="A4" s="5" t="s">
        <v>346</v>
      </c>
      <c r="B4" s="6">
        <v>0.1044153</v>
      </c>
      <c r="R4" s="4" t="s">
        <v>580</v>
      </c>
      <c r="S4" t="s">
        <v>719</v>
      </c>
      <c r="AF4" s="5" t="s">
        <v>57</v>
      </c>
      <c r="AG4">
        <v>42417</v>
      </c>
      <c r="AH4">
        <v>556831</v>
      </c>
      <c r="AI4" s="6">
        <v>7.6175715791685444E-2</v>
      </c>
      <c r="AJ4">
        <f>GETPIVOTDATA("Sum of fallbooster",$AF$3,"flag","BHP")+GETPIVOTDATA("Sum of fallbooster",$AF$3,"flag","BHP/HighPri")</f>
        <v>98396</v>
      </c>
      <c r="AK4">
        <f>GETPIVOTDATA("Sum of pop",$AF$3,"flag","BHP")+GETPIVOTDATA("Sum of pop",$AF$3,"flag","BHP/HighPri")</f>
        <v>1628816</v>
      </c>
      <c r="AL4" s="1">
        <f>AJ4/AK4</f>
        <v>6.0409524464396222E-2</v>
      </c>
    </row>
    <row r="5" spans="1:38" x14ac:dyDescent="0.35">
      <c r="A5" s="5" t="s">
        <v>63</v>
      </c>
      <c r="B5" s="6">
        <v>0.103575</v>
      </c>
      <c r="R5" s="5" t="s">
        <v>59</v>
      </c>
      <c r="S5" s="6">
        <v>0.12685270000000001</v>
      </c>
      <c r="AF5" s="5" t="s">
        <v>70</v>
      </c>
      <c r="AG5">
        <v>55979</v>
      </c>
      <c r="AH5">
        <v>1071985</v>
      </c>
      <c r="AI5" s="6">
        <v>5.2219947107468856E-2</v>
      </c>
      <c r="AL5" s="1"/>
    </row>
    <row r="6" spans="1:38" x14ac:dyDescent="0.35">
      <c r="A6" s="5" t="s">
        <v>91</v>
      </c>
      <c r="B6" s="6">
        <v>9.5098799999999997E-2</v>
      </c>
      <c r="R6" s="5" t="s">
        <v>76</v>
      </c>
      <c r="S6" s="6">
        <v>0.11881659999999999</v>
      </c>
      <c r="AF6" s="5" t="s">
        <v>68</v>
      </c>
      <c r="AG6">
        <v>96445</v>
      </c>
      <c r="AH6">
        <v>1442440</v>
      </c>
      <c r="AI6" s="6">
        <v>6.6862399822522942E-2</v>
      </c>
      <c r="AJ6">
        <f>GETPIVOTDATA("Sum of fallbooster",$AF$3,"flag","HighPri")+GETPIVOTDATA("Sum of fallbooster",$AF$3,"flag","BHP/HighPri")</f>
        <v>152424</v>
      </c>
      <c r="AK6">
        <f>GETPIVOTDATA("Sum of pop",$AF$3,"flag","HighPri")+GETPIVOTDATA("Sum of pop",$AF$3,"flag","BHP/HighPri")</f>
        <v>2514425</v>
      </c>
      <c r="AL6" s="1">
        <f>AJ6/AK6</f>
        <v>6.0619823617725721E-2</v>
      </c>
    </row>
    <row r="7" spans="1:38" x14ac:dyDescent="0.35">
      <c r="A7" s="5" t="s">
        <v>344</v>
      </c>
      <c r="B7" s="6">
        <v>9.1614699999999993E-2</v>
      </c>
      <c r="R7" s="5" t="s">
        <v>60</v>
      </c>
      <c r="S7" s="6">
        <v>0.1187088</v>
      </c>
      <c r="AF7" s="5" t="s">
        <v>41</v>
      </c>
      <c r="AG7">
        <v>633691</v>
      </c>
      <c r="AH7">
        <v>8810005</v>
      </c>
      <c r="AI7" s="6">
        <v>7.1928563037137891E-2</v>
      </c>
    </row>
    <row r="8" spans="1:38" x14ac:dyDescent="0.35">
      <c r="A8" s="5" t="s">
        <v>59</v>
      </c>
      <c r="B8" s="6">
        <v>9.01251E-2</v>
      </c>
      <c r="R8" s="5" t="s">
        <v>91</v>
      </c>
      <c r="S8" s="6">
        <v>0.11076999999999999</v>
      </c>
      <c r="AF8" s="5" t="s">
        <v>583</v>
      </c>
      <c r="AG8">
        <v>828532</v>
      </c>
      <c r="AH8">
        <v>11881261</v>
      </c>
      <c r="AI8" s="6">
        <v>6.9734348904548091E-2</v>
      </c>
    </row>
    <row r="9" spans="1:38" x14ac:dyDescent="0.35">
      <c r="A9" s="5" t="s">
        <v>56</v>
      </c>
      <c r="B9" s="6">
        <v>8.5693699999999998E-2</v>
      </c>
      <c r="R9" s="5" t="s">
        <v>56</v>
      </c>
      <c r="S9" s="6">
        <v>0.109324</v>
      </c>
    </row>
    <row r="10" spans="1:38" x14ac:dyDescent="0.35">
      <c r="A10" s="5" t="s">
        <v>60</v>
      </c>
      <c r="B10" s="6">
        <v>8.3785799999999994E-2</v>
      </c>
      <c r="R10" s="5" t="s">
        <v>63</v>
      </c>
      <c r="S10" s="6">
        <v>0.1048569</v>
      </c>
    </row>
    <row r="11" spans="1:38" x14ac:dyDescent="0.35">
      <c r="A11" s="5" t="s">
        <v>69</v>
      </c>
      <c r="B11" s="6">
        <v>8.2022899999999996E-2</v>
      </c>
      <c r="R11" s="5" t="s">
        <v>364</v>
      </c>
      <c r="S11" s="6">
        <v>0.10270269999999999</v>
      </c>
    </row>
    <row r="12" spans="1:38" x14ac:dyDescent="0.35">
      <c r="A12" s="5" t="s">
        <v>76</v>
      </c>
      <c r="B12" s="6">
        <v>7.7787200000000001E-2</v>
      </c>
      <c r="R12" s="5" t="s">
        <v>299</v>
      </c>
      <c r="S12" s="6">
        <v>0.1011287</v>
      </c>
    </row>
    <row r="13" spans="1:38" x14ac:dyDescent="0.35">
      <c r="A13" s="5" t="s">
        <v>327</v>
      </c>
      <c r="B13" s="6">
        <v>7.3419100000000001E-2</v>
      </c>
      <c r="R13" s="5" t="s">
        <v>158</v>
      </c>
      <c r="S13" s="6">
        <v>0.1000924</v>
      </c>
    </row>
    <row r="14" spans="1:38" x14ac:dyDescent="0.35">
      <c r="A14" s="5" t="s">
        <v>299</v>
      </c>
      <c r="B14" s="6">
        <v>6.8238699999999999E-2</v>
      </c>
      <c r="R14" s="5" t="s">
        <v>156</v>
      </c>
      <c r="S14" s="6">
        <v>9.9682699999999999E-2</v>
      </c>
    </row>
    <row r="15" spans="1:38" x14ac:dyDescent="0.35">
      <c r="A15" s="5" t="s">
        <v>326</v>
      </c>
      <c r="B15" s="6">
        <v>6.8173300000000006E-2</v>
      </c>
      <c r="R15" s="5" t="s">
        <v>294</v>
      </c>
      <c r="S15" s="6">
        <v>9.9058999999999994E-2</v>
      </c>
    </row>
    <row r="16" spans="1:38" x14ac:dyDescent="0.35">
      <c r="A16" s="5" t="s">
        <v>160</v>
      </c>
      <c r="B16" s="6">
        <v>6.5516599999999994E-2</v>
      </c>
      <c r="R16" s="5" t="s">
        <v>160</v>
      </c>
      <c r="S16" s="6">
        <v>9.7460199999999997E-2</v>
      </c>
    </row>
    <row r="17" spans="1:19" x14ac:dyDescent="0.35">
      <c r="A17" s="5" t="s">
        <v>317</v>
      </c>
      <c r="B17" s="6">
        <v>6.24877E-2</v>
      </c>
      <c r="R17" s="5" t="s">
        <v>298</v>
      </c>
      <c r="S17" s="6">
        <v>9.5932600000000007E-2</v>
      </c>
    </row>
    <row r="18" spans="1:19" x14ac:dyDescent="0.35">
      <c r="A18" s="5" t="s">
        <v>158</v>
      </c>
      <c r="B18" s="6">
        <v>5.8634100000000001E-2</v>
      </c>
      <c r="R18" s="5" t="s">
        <v>157</v>
      </c>
      <c r="S18" s="6">
        <v>9.4583299999999995E-2</v>
      </c>
    </row>
    <row r="19" spans="1:19" x14ac:dyDescent="0.35">
      <c r="A19" s="5" t="s">
        <v>364</v>
      </c>
      <c r="B19" s="6">
        <v>5.8516699999999998E-2</v>
      </c>
      <c r="R19" s="5" t="s">
        <v>344</v>
      </c>
      <c r="S19" s="6">
        <v>9.3918399999999999E-2</v>
      </c>
    </row>
    <row r="20" spans="1:19" x14ac:dyDescent="0.35">
      <c r="A20" s="5" t="s">
        <v>294</v>
      </c>
      <c r="B20" s="6">
        <v>5.7843100000000001E-2</v>
      </c>
      <c r="R20" s="5" t="s">
        <v>244</v>
      </c>
      <c r="S20" s="6">
        <v>9.3848000000000001E-2</v>
      </c>
    </row>
    <row r="21" spans="1:19" x14ac:dyDescent="0.35">
      <c r="A21" s="5" t="s">
        <v>374</v>
      </c>
      <c r="B21" s="6">
        <v>5.6999099999999997E-2</v>
      </c>
      <c r="R21" s="5" t="s">
        <v>69</v>
      </c>
      <c r="S21" s="6">
        <v>9.3779199999999993E-2</v>
      </c>
    </row>
    <row r="22" spans="1:19" x14ac:dyDescent="0.35">
      <c r="A22" s="5" t="s">
        <v>157</v>
      </c>
      <c r="B22" s="6">
        <v>5.4538099999999999E-2</v>
      </c>
      <c r="R22" s="5" t="s">
        <v>239</v>
      </c>
      <c r="S22" s="6">
        <v>9.2205899999999993E-2</v>
      </c>
    </row>
    <row r="23" spans="1:19" x14ac:dyDescent="0.35">
      <c r="A23" s="5" t="s">
        <v>321</v>
      </c>
      <c r="B23" s="6">
        <v>5.3809299999999997E-2</v>
      </c>
      <c r="R23" s="5" t="s">
        <v>241</v>
      </c>
      <c r="S23" s="6">
        <v>9.2164999999999997E-2</v>
      </c>
    </row>
    <row r="24" spans="1:19" x14ac:dyDescent="0.35">
      <c r="A24" s="5" t="s">
        <v>159</v>
      </c>
      <c r="B24" s="6">
        <v>5.29122E-2</v>
      </c>
      <c r="R24" s="5" t="s">
        <v>317</v>
      </c>
      <c r="S24" s="6">
        <v>9.1867799999999999E-2</v>
      </c>
    </row>
    <row r="25" spans="1:19" x14ac:dyDescent="0.35">
      <c r="A25" s="5" t="s">
        <v>298</v>
      </c>
      <c r="B25" s="6">
        <v>5.2690300000000002E-2</v>
      </c>
      <c r="R25" s="5" t="s">
        <v>372</v>
      </c>
      <c r="S25" s="6">
        <v>9.0429800000000005E-2</v>
      </c>
    </row>
    <row r="26" spans="1:19" x14ac:dyDescent="0.35">
      <c r="A26" s="5" t="s">
        <v>391</v>
      </c>
      <c r="B26" s="6">
        <v>4.8574300000000001E-2</v>
      </c>
      <c r="R26" s="5" t="s">
        <v>238</v>
      </c>
      <c r="S26" s="6">
        <v>8.9791300000000004E-2</v>
      </c>
    </row>
    <row r="27" spans="1:19" x14ac:dyDescent="0.35">
      <c r="A27" s="5" t="s">
        <v>156</v>
      </c>
      <c r="B27" s="6">
        <v>4.8226400000000003E-2</v>
      </c>
      <c r="R27" s="5" t="s">
        <v>292</v>
      </c>
      <c r="S27" s="6">
        <v>8.9784799999999998E-2</v>
      </c>
    </row>
    <row r="28" spans="1:19" x14ac:dyDescent="0.35">
      <c r="A28" s="5" t="s">
        <v>164</v>
      </c>
      <c r="B28" s="6">
        <v>4.8070599999999998E-2</v>
      </c>
      <c r="R28" s="5" t="s">
        <v>324</v>
      </c>
      <c r="S28" s="6">
        <v>8.9091199999999995E-2</v>
      </c>
    </row>
    <row r="29" spans="1:19" x14ac:dyDescent="0.35">
      <c r="A29" s="5" t="s">
        <v>297</v>
      </c>
      <c r="B29" s="6">
        <v>4.7701899999999998E-2</v>
      </c>
      <c r="R29" s="5" t="s">
        <v>295</v>
      </c>
      <c r="S29" s="6">
        <v>8.7234699999999998E-2</v>
      </c>
    </row>
    <row r="30" spans="1:19" x14ac:dyDescent="0.35">
      <c r="A30" s="5" t="s">
        <v>162</v>
      </c>
      <c r="B30" s="6">
        <v>4.7106500000000003E-2</v>
      </c>
      <c r="R30" s="5" t="s">
        <v>162</v>
      </c>
      <c r="S30" s="6">
        <v>8.7123400000000004E-2</v>
      </c>
    </row>
    <row r="31" spans="1:19" x14ac:dyDescent="0.35">
      <c r="A31" s="5" t="s">
        <v>241</v>
      </c>
      <c r="B31" s="6">
        <v>4.5139400000000003E-2</v>
      </c>
      <c r="R31" s="5" t="s">
        <v>159</v>
      </c>
      <c r="S31" s="6">
        <v>8.6714799999999995E-2</v>
      </c>
    </row>
    <row r="32" spans="1:19" x14ac:dyDescent="0.35">
      <c r="A32" s="5" t="s">
        <v>292</v>
      </c>
      <c r="B32" s="6">
        <v>4.3138999999999997E-2</v>
      </c>
      <c r="R32" s="5" t="s">
        <v>297</v>
      </c>
      <c r="S32" s="6">
        <v>8.6607900000000002E-2</v>
      </c>
    </row>
    <row r="33" spans="1:19" x14ac:dyDescent="0.35">
      <c r="A33" s="5" t="s">
        <v>390</v>
      </c>
      <c r="B33" s="6">
        <v>4.2999500000000003E-2</v>
      </c>
      <c r="R33" s="5" t="s">
        <v>392</v>
      </c>
      <c r="S33" s="6">
        <v>8.6501099999999997E-2</v>
      </c>
    </row>
    <row r="34" spans="1:19" x14ac:dyDescent="0.35">
      <c r="A34" s="5" t="s">
        <v>295</v>
      </c>
      <c r="B34" s="6">
        <v>4.2184800000000001E-2</v>
      </c>
      <c r="R34" s="5" t="s">
        <v>326</v>
      </c>
      <c r="S34" s="6">
        <v>8.5706900000000003E-2</v>
      </c>
    </row>
    <row r="35" spans="1:19" x14ac:dyDescent="0.35">
      <c r="A35" s="5" t="s">
        <v>244</v>
      </c>
      <c r="B35" s="6">
        <v>4.2110500000000002E-2</v>
      </c>
      <c r="R35" s="5" t="s">
        <v>346</v>
      </c>
      <c r="S35" s="6">
        <v>8.5154900000000006E-2</v>
      </c>
    </row>
    <row r="36" spans="1:19" x14ac:dyDescent="0.35">
      <c r="A36" s="5" t="s">
        <v>238</v>
      </c>
      <c r="B36" s="6">
        <v>4.14331E-2</v>
      </c>
      <c r="R36" s="5" t="s">
        <v>389</v>
      </c>
      <c r="S36" s="6">
        <v>8.5008E-2</v>
      </c>
    </row>
    <row r="37" spans="1:19" x14ac:dyDescent="0.35">
      <c r="A37" s="5" t="s">
        <v>324</v>
      </c>
      <c r="B37" s="6">
        <v>4.0622600000000002E-2</v>
      </c>
      <c r="R37" s="5" t="s">
        <v>325</v>
      </c>
      <c r="S37" s="6">
        <v>8.3242300000000005E-2</v>
      </c>
    </row>
    <row r="38" spans="1:19" x14ac:dyDescent="0.35">
      <c r="A38" s="5" t="s">
        <v>392</v>
      </c>
      <c r="B38" s="6">
        <v>4.0283300000000001E-2</v>
      </c>
      <c r="R38" s="5" t="s">
        <v>327</v>
      </c>
      <c r="S38" s="6">
        <v>8.3075599999999999E-2</v>
      </c>
    </row>
    <row r="39" spans="1:19" x14ac:dyDescent="0.35">
      <c r="A39" s="5" t="s">
        <v>373</v>
      </c>
      <c r="B39" s="6">
        <v>3.9442199999999997E-2</v>
      </c>
      <c r="R39" s="5" t="s">
        <v>164</v>
      </c>
      <c r="S39" s="6">
        <v>8.1606499999999998E-2</v>
      </c>
    </row>
    <row r="40" spans="1:19" x14ac:dyDescent="0.35">
      <c r="A40" s="5" t="s">
        <v>389</v>
      </c>
      <c r="B40" s="6">
        <v>3.7923199999999997E-2</v>
      </c>
      <c r="R40" s="5" t="s">
        <v>240</v>
      </c>
      <c r="S40" s="6">
        <v>8.0723000000000003E-2</v>
      </c>
    </row>
    <row r="41" spans="1:19" x14ac:dyDescent="0.35">
      <c r="A41" s="5" t="s">
        <v>394</v>
      </c>
      <c r="B41" s="6">
        <v>3.6848400000000003E-2</v>
      </c>
      <c r="R41" s="5" t="s">
        <v>321</v>
      </c>
      <c r="S41" s="6">
        <v>7.9339800000000002E-2</v>
      </c>
    </row>
    <row r="42" spans="1:19" x14ac:dyDescent="0.35">
      <c r="A42" s="5" t="s">
        <v>240</v>
      </c>
      <c r="B42" s="6">
        <v>3.6329399999999998E-2</v>
      </c>
      <c r="R42" s="5" t="s">
        <v>373</v>
      </c>
      <c r="S42" s="6">
        <v>7.8656599999999993E-2</v>
      </c>
    </row>
    <row r="43" spans="1:19" x14ac:dyDescent="0.35">
      <c r="A43" s="5" t="s">
        <v>372</v>
      </c>
      <c r="B43" s="6">
        <v>3.5621199999999999E-2</v>
      </c>
      <c r="R43" s="5" t="s">
        <v>374</v>
      </c>
      <c r="S43" s="6">
        <v>7.7346300000000007E-2</v>
      </c>
    </row>
    <row r="44" spans="1:19" x14ac:dyDescent="0.35">
      <c r="A44" s="5" t="s">
        <v>323</v>
      </c>
      <c r="B44" s="6">
        <v>3.5412100000000002E-2</v>
      </c>
      <c r="R44" s="5" t="s">
        <v>242</v>
      </c>
      <c r="S44" s="6">
        <v>7.6821E-2</v>
      </c>
    </row>
    <row r="45" spans="1:19" x14ac:dyDescent="0.35">
      <c r="A45" s="5" t="s">
        <v>239</v>
      </c>
      <c r="B45" s="6">
        <v>3.5034500000000003E-2</v>
      </c>
      <c r="R45" s="5" t="s">
        <v>391</v>
      </c>
      <c r="S45" s="6">
        <v>7.61217E-2</v>
      </c>
    </row>
    <row r="46" spans="1:19" x14ac:dyDescent="0.35">
      <c r="A46" s="5" t="s">
        <v>153</v>
      </c>
      <c r="B46" s="6">
        <v>3.4830399999999997E-2</v>
      </c>
      <c r="R46" s="5" t="s">
        <v>153</v>
      </c>
      <c r="S46" s="6">
        <v>7.5532600000000005E-2</v>
      </c>
    </row>
    <row r="47" spans="1:19" x14ac:dyDescent="0.35">
      <c r="A47" s="5" t="s">
        <v>325</v>
      </c>
      <c r="B47" s="6">
        <v>3.48136E-2</v>
      </c>
      <c r="R47" s="5" t="s">
        <v>394</v>
      </c>
      <c r="S47" s="6">
        <v>7.4529600000000001E-2</v>
      </c>
    </row>
    <row r="48" spans="1:19" x14ac:dyDescent="0.35">
      <c r="A48" s="5" t="s">
        <v>242</v>
      </c>
      <c r="B48" s="6">
        <v>3.3463699999999999E-2</v>
      </c>
      <c r="R48" s="5" t="s">
        <v>390</v>
      </c>
      <c r="S48" s="6">
        <v>7.4046600000000004E-2</v>
      </c>
    </row>
    <row r="49" spans="1:19" x14ac:dyDescent="0.35">
      <c r="A49" s="5" t="s">
        <v>245</v>
      </c>
      <c r="B49" s="6">
        <v>3.19633E-2</v>
      </c>
      <c r="R49" s="5" t="s">
        <v>388</v>
      </c>
      <c r="S49" s="6">
        <v>7.3908600000000005E-2</v>
      </c>
    </row>
    <row r="50" spans="1:19" x14ac:dyDescent="0.35">
      <c r="A50" s="5" t="s">
        <v>393</v>
      </c>
      <c r="B50" s="6">
        <v>3.11325E-2</v>
      </c>
      <c r="R50" s="5" t="s">
        <v>323</v>
      </c>
      <c r="S50" s="6">
        <v>7.14447E-2</v>
      </c>
    </row>
    <row r="51" spans="1:19" x14ac:dyDescent="0.35">
      <c r="A51" s="5" t="s">
        <v>388</v>
      </c>
      <c r="B51" s="6">
        <v>2.8424600000000001E-2</v>
      </c>
      <c r="R51" s="5" t="s">
        <v>393</v>
      </c>
      <c r="S51" s="6">
        <v>7.1101899999999996E-2</v>
      </c>
    </row>
    <row r="52" spans="1:19" x14ac:dyDescent="0.35">
      <c r="A52" s="5" t="s">
        <v>204</v>
      </c>
      <c r="B52" s="6">
        <v>2.6925000000000001E-2</v>
      </c>
      <c r="R52" s="5" t="s">
        <v>245</v>
      </c>
      <c r="S52" s="6">
        <v>7.05736E-2</v>
      </c>
    </row>
    <row r="53" spans="1:19" x14ac:dyDescent="0.35">
      <c r="A53" s="5" t="s">
        <v>237</v>
      </c>
      <c r="B53" s="6">
        <v>2.58899E-2</v>
      </c>
      <c r="R53" s="5" t="s">
        <v>237</v>
      </c>
      <c r="S53" s="6">
        <v>6.5248100000000003E-2</v>
      </c>
    </row>
    <row r="54" spans="1:19" x14ac:dyDescent="0.35">
      <c r="A54" s="5" t="s">
        <v>236</v>
      </c>
      <c r="B54" s="6">
        <v>2.0427899999999999E-2</v>
      </c>
      <c r="R54" s="5" t="s">
        <v>204</v>
      </c>
      <c r="S54" s="6">
        <v>6.1473800000000002E-2</v>
      </c>
    </row>
    <row r="55" spans="1:19" x14ac:dyDescent="0.35">
      <c r="A55" s="5" t="s">
        <v>583</v>
      </c>
      <c r="B55" s="6">
        <v>2.6999706000000003</v>
      </c>
      <c r="R55" s="5" t="s">
        <v>236</v>
      </c>
      <c r="S55" s="6">
        <v>5.2980100000000002E-2</v>
      </c>
    </row>
    <row r="56" spans="1:19" x14ac:dyDescent="0.35">
      <c r="R56" s="5" t="s">
        <v>583</v>
      </c>
      <c r="S56" s="6">
        <v>4.4946760999999995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183EA-2947-4F6A-A4E9-788BC8F82716}">
  <dimension ref="A1:F85"/>
  <sheetViews>
    <sheetView topLeftCell="A61" workbookViewId="0">
      <selection activeCell="Q85" sqref="Q85"/>
    </sheetView>
  </sheetViews>
  <sheetFormatPr defaultRowHeight="14.5" x14ac:dyDescent="0.35"/>
  <cols>
    <col min="1" max="1" width="15" customWidth="1"/>
  </cols>
  <sheetData>
    <row r="1" spans="1:6" x14ac:dyDescent="0.35">
      <c r="A1" t="s">
        <v>682</v>
      </c>
      <c r="B1" t="s">
        <v>722</v>
      </c>
      <c r="C1" t="s">
        <v>683</v>
      </c>
      <c r="D1" t="s">
        <v>684</v>
      </c>
      <c r="E1" t="s">
        <v>685</v>
      </c>
      <c r="F1" t="s">
        <v>686</v>
      </c>
    </row>
    <row r="2" spans="1:6" x14ac:dyDescent="0.35">
      <c r="A2" t="s">
        <v>57</v>
      </c>
      <c r="B2" s="2">
        <v>44166</v>
      </c>
      <c r="C2">
        <v>935</v>
      </c>
    </row>
    <row r="3" spans="1:6" x14ac:dyDescent="0.35">
      <c r="A3" t="s">
        <v>70</v>
      </c>
      <c r="B3" s="2">
        <v>44166</v>
      </c>
      <c r="C3">
        <v>1087</v>
      </c>
    </row>
    <row r="4" spans="1:6" x14ac:dyDescent="0.35">
      <c r="A4" t="s">
        <v>68</v>
      </c>
      <c r="B4" s="2">
        <v>44166</v>
      </c>
      <c r="C4">
        <v>1881</v>
      </c>
    </row>
    <row r="5" spans="1:6" x14ac:dyDescent="0.35">
      <c r="A5" t="s">
        <v>41</v>
      </c>
      <c r="B5" s="2">
        <v>44166</v>
      </c>
      <c r="C5">
        <v>10591</v>
      </c>
    </row>
    <row r="6" spans="1:6" x14ac:dyDescent="0.35">
      <c r="A6" t="s">
        <v>57</v>
      </c>
      <c r="B6" s="2">
        <v>44197</v>
      </c>
      <c r="C6">
        <v>6604</v>
      </c>
      <c r="D6">
        <v>2446</v>
      </c>
    </row>
    <row r="7" spans="1:6" x14ac:dyDescent="0.35">
      <c r="A7" t="s">
        <v>70</v>
      </c>
      <c r="B7" s="2">
        <v>44197</v>
      </c>
      <c r="C7">
        <v>11836</v>
      </c>
      <c r="D7">
        <v>5264</v>
      </c>
      <c r="E7">
        <v>1</v>
      </c>
    </row>
    <row r="8" spans="1:6" x14ac:dyDescent="0.35">
      <c r="A8" t="s">
        <v>68</v>
      </c>
      <c r="B8" s="2">
        <v>44197</v>
      </c>
      <c r="C8">
        <v>21631</v>
      </c>
      <c r="D8">
        <v>8328</v>
      </c>
    </row>
    <row r="9" spans="1:6" x14ac:dyDescent="0.35">
      <c r="A9" t="s">
        <v>41</v>
      </c>
      <c r="B9" s="2">
        <v>44197</v>
      </c>
      <c r="C9">
        <v>108039</v>
      </c>
      <c r="D9">
        <v>31196</v>
      </c>
    </row>
    <row r="10" spans="1:6" x14ac:dyDescent="0.35">
      <c r="A10" t="s">
        <v>57</v>
      </c>
      <c r="B10" s="2">
        <v>44228</v>
      </c>
      <c r="C10">
        <v>5536</v>
      </c>
      <c r="D10">
        <v>4979</v>
      </c>
    </row>
    <row r="11" spans="1:6" x14ac:dyDescent="0.35">
      <c r="A11" t="s">
        <v>70</v>
      </c>
      <c r="B11" s="2">
        <v>44228</v>
      </c>
      <c r="C11">
        <v>6974</v>
      </c>
      <c r="D11">
        <v>7266</v>
      </c>
    </row>
    <row r="12" spans="1:6" x14ac:dyDescent="0.35">
      <c r="A12" t="s">
        <v>68</v>
      </c>
      <c r="B12" s="2">
        <v>44228</v>
      </c>
      <c r="C12">
        <v>11541</v>
      </c>
      <c r="D12">
        <v>14341</v>
      </c>
    </row>
    <row r="13" spans="1:6" x14ac:dyDescent="0.35">
      <c r="A13" t="s">
        <v>41</v>
      </c>
      <c r="B13" s="2">
        <v>44228</v>
      </c>
      <c r="C13">
        <v>110294</v>
      </c>
      <c r="D13">
        <v>85088</v>
      </c>
    </row>
    <row r="14" spans="1:6" x14ac:dyDescent="0.35">
      <c r="A14" t="s">
        <v>57</v>
      </c>
      <c r="B14" s="2">
        <v>44256</v>
      </c>
      <c r="C14">
        <v>51503</v>
      </c>
      <c r="D14">
        <v>1857</v>
      </c>
    </row>
    <row r="15" spans="1:6" x14ac:dyDescent="0.35">
      <c r="A15" t="s">
        <v>70</v>
      </c>
      <c r="B15" s="2">
        <v>44256</v>
      </c>
      <c r="C15">
        <v>95298</v>
      </c>
      <c r="D15">
        <v>1386</v>
      </c>
      <c r="E15">
        <v>1</v>
      </c>
    </row>
    <row r="16" spans="1:6" x14ac:dyDescent="0.35">
      <c r="A16" t="s">
        <v>68</v>
      </c>
      <c r="B16" s="2">
        <v>44256</v>
      </c>
      <c r="C16">
        <v>189395</v>
      </c>
      <c r="D16">
        <v>1998</v>
      </c>
    </row>
    <row r="17" spans="1:6" x14ac:dyDescent="0.35">
      <c r="A17" t="s">
        <v>41</v>
      </c>
      <c r="B17" s="2">
        <v>44256</v>
      </c>
      <c r="C17">
        <v>1140266</v>
      </c>
      <c r="D17">
        <v>31795</v>
      </c>
    </row>
    <row r="18" spans="1:6" x14ac:dyDescent="0.35">
      <c r="A18" t="s">
        <v>57</v>
      </c>
      <c r="B18" s="2">
        <v>44287</v>
      </c>
      <c r="C18">
        <v>114020</v>
      </c>
      <c r="D18">
        <v>1432</v>
      </c>
    </row>
    <row r="19" spans="1:6" x14ac:dyDescent="0.35">
      <c r="A19" t="s">
        <v>70</v>
      </c>
      <c r="B19" s="2">
        <v>44287</v>
      </c>
      <c r="C19">
        <v>290291</v>
      </c>
      <c r="D19">
        <v>1688</v>
      </c>
    </row>
    <row r="20" spans="1:6" x14ac:dyDescent="0.35">
      <c r="A20" t="s">
        <v>68</v>
      </c>
      <c r="B20" s="2">
        <v>44287</v>
      </c>
      <c r="C20">
        <v>440965</v>
      </c>
      <c r="D20">
        <v>4073</v>
      </c>
    </row>
    <row r="21" spans="1:6" x14ac:dyDescent="0.35">
      <c r="A21" t="s">
        <v>41</v>
      </c>
      <c r="B21" s="2">
        <v>44287</v>
      </c>
      <c r="C21">
        <v>2049882</v>
      </c>
      <c r="D21">
        <v>44413</v>
      </c>
      <c r="E21">
        <v>4</v>
      </c>
      <c r="F21">
        <v>1</v>
      </c>
    </row>
    <row r="22" spans="1:6" x14ac:dyDescent="0.35">
      <c r="A22" t="s">
        <v>57</v>
      </c>
      <c r="B22" s="2">
        <v>44317</v>
      </c>
      <c r="C22">
        <v>157354</v>
      </c>
      <c r="D22">
        <v>15304</v>
      </c>
    </row>
    <row r="23" spans="1:6" x14ac:dyDescent="0.35">
      <c r="A23" t="s">
        <v>70</v>
      </c>
      <c r="B23" s="2">
        <v>44317</v>
      </c>
      <c r="C23">
        <v>380224</v>
      </c>
      <c r="D23">
        <v>23509</v>
      </c>
      <c r="E23">
        <v>3</v>
      </c>
    </row>
    <row r="24" spans="1:6" x14ac:dyDescent="0.35">
      <c r="A24" t="s">
        <v>68</v>
      </c>
      <c r="B24" s="2">
        <v>44317</v>
      </c>
      <c r="C24">
        <v>579454</v>
      </c>
      <c r="D24">
        <v>47973</v>
      </c>
      <c r="E24">
        <v>2</v>
      </c>
    </row>
    <row r="25" spans="1:6" x14ac:dyDescent="0.35">
      <c r="A25" t="s">
        <v>41</v>
      </c>
      <c r="B25" s="2">
        <v>44317</v>
      </c>
      <c r="C25">
        <v>2444130</v>
      </c>
      <c r="D25">
        <v>258094</v>
      </c>
      <c r="E25">
        <v>11</v>
      </c>
    </row>
    <row r="26" spans="1:6" x14ac:dyDescent="0.35">
      <c r="A26" t="s">
        <v>57</v>
      </c>
      <c r="B26" s="2">
        <v>44348</v>
      </c>
      <c r="C26">
        <v>67869</v>
      </c>
      <c r="D26">
        <v>181831</v>
      </c>
      <c r="E26">
        <v>4</v>
      </c>
    </row>
    <row r="27" spans="1:6" x14ac:dyDescent="0.35">
      <c r="A27" t="s">
        <v>70</v>
      </c>
      <c r="B27" s="2">
        <v>44348</v>
      </c>
      <c r="C27">
        <v>100450</v>
      </c>
      <c r="D27">
        <v>374587</v>
      </c>
      <c r="E27">
        <v>4</v>
      </c>
      <c r="F27">
        <v>2</v>
      </c>
    </row>
    <row r="28" spans="1:6" x14ac:dyDescent="0.35">
      <c r="A28" t="s">
        <v>68</v>
      </c>
      <c r="B28" s="2">
        <v>44348</v>
      </c>
      <c r="C28">
        <v>114913</v>
      </c>
      <c r="D28">
        <v>657824</v>
      </c>
      <c r="E28">
        <v>14</v>
      </c>
    </row>
    <row r="29" spans="1:6" x14ac:dyDescent="0.35">
      <c r="A29" t="s">
        <v>41</v>
      </c>
      <c r="B29" s="2">
        <v>44348</v>
      </c>
      <c r="C29">
        <v>1191101</v>
      </c>
      <c r="D29">
        <v>3053166</v>
      </c>
      <c r="E29">
        <v>76</v>
      </c>
      <c r="F29">
        <v>4</v>
      </c>
    </row>
    <row r="30" spans="1:6" x14ac:dyDescent="0.35">
      <c r="A30" t="s">
        <v>57</v>
      </c>
      <c r="B30" s="2">
        <v>44378</v>
      </c>
      <c r="C30">
        <v>23414</v>
      </c>
      <c r="D30">
        <v>159848</v>
      </c>
      <c r="E30">
        <v>7</v>
      </c>
    </row>
    <row r="31" spans="1:6" x14ac:dyDescent="0.35">
      <c r="A31" t="s">
        <v>70</v>
      </c>
      <c r="B31" s="2">
        <v>44378</v>
      </c>
      <c r="C31">
        <v>54509</v>
      </c>
      <c r="D31">
        <v>361093</v>
      </c>
      <c r="E31">
        <v>13</v>
      </c>
      <c r="F31">
        <v>1</v>
      </c>
    </row>
    <row r="32" spans="1:6" x14ac:dyDescent="0.35">
      <c r="A32" t="s">
        <v>68</v>
      </c>
      <c r="B32" s="2">
        <v>44378</v>
      </c>
      <c r="C32">
        <v>65905</v>
      </c>
      <c r="D32">
        <v>508328</v>
      </c>
      <c r="E32">
        <v>22</v>
      </c>
      <c r="F32">
        <v>1</v>
      </c>
    </row>
    <row r="33" spans="1:6" x14ac:dyDescent="0.35">
      <c r="A33" t="s">
        <v>41</v>
      </c>
      <c r="B33" s="2">
        <v>44378</v>
      </c>
      <c r="C33">
        <v>370377</v>
      </c>
      <c r="D33">
        <v>2923947</v>
      </c>
      <c r="E33">
        <v>147</v>
      </c>
      <c r="F33">
        <v>6</v>
      </c>
    </row>
    <row r="34" spans="1:6" x14ac:dyDescent="0.35">
      <c r="A34" t="s">
        <v>57</v>
      </c>
      <c r="B34" s="2">
        <v>44409</v>
      </c>
      <c r="C34">
        <v>15405</v>
      </c>
      <c r="D34">
        <v>38468</v>
      </c>
      <c r="E34">
        <v>77</v>
      </c>
    </row>
    <row r="35" spans="1:6" x14ac:dyDescent="0.35">
      <c r="A35" t="s">
        <v>70</v>
      </c>
      <c r="B35" s="2">
        <v>44409</v>
      </c>
      <c r="C35">
        <v>35457</v>
      </c>
      <c r="D35">
        <v>98447</v>
      </c>
      <c r="E35">
        <v>96</v>
      </c>
      <c r="F35">
        <v>2</v>
      </c>
    </row>
    <row r="36" spans="1:6" x14ac:dyDescent="0.35">
      <c r="A36" t="s">
        <v>68</v>
      </c>
      <c r="B36" s="2">
        <v>44409</v>
      </c>
      <c r="C36">
        <v>43797</v>
      </c>
      <c r="D36">
        <v>113236</v>
      </c>
      <c r="E36">
        <v>311</v>
      </c>
      <c r="F36">
        <v>5</v>
      </c>
    </row>
    <row r="37" spans="1:6" x14ac:dyDescent="0.35">
      <c r="A37" t="s">
        <v>41</v>
      </c>
      <c r="B37" s="2">
        <v>44409</v>
      </c>
      <c r="C37">
        <v>244423</v>
      </c>
      <c r="D37">
        <v>666877</v>
      </c>
      <c r="E37">
        <v>2876</v>
      </c>
      <c r="F37">
        <v>27</v>
      </c>
    </row>
    <row r="38" spans="1:6" x14ac:dyDescent="0.35">
      <c r="A38" t="s">
        <v>57</v>
      </c>
      <c r="B38" s="2">
        <v>44440</v>
      </c>
      <c r="C38">
        <v>18571</v>
      </c>
      <c r="D38">
        <v>25020</v>
      </c>
      <c r="E38">
        <v>1779</v>
      </c>
      <c r="F38">
        <v>3</v>
      </c>
    </row>
    <row r="39" spans="1:6" x14ac:dyDescent="0.35">
      <c r="A39" t="s">
        <v>70</v>
      </c>
      <c r="B39" s="2">
        <v>44440</v>
      </c>
      <c r="C39">
        <v>41451</v>
      </c>
      <c r="D39">
        <v>67633</v>
      </c>
      <c r="E39">
        <v>1692</v>
      </c>
      <c r="F39">
        <v>7</v>
      </c>
    </row>
    <row r="40" spans="1:6" x14ac:dyDescent="0.35">
      <c r="A40" t="s">
        <v>68</v>
      </c>
      <c r="B40" s="2">
        <v>44440</v>
      </c>
      <c r="C40">
        <v>47702</v>
      </c>
      <c r="D40">
        <v>76723</v>
      </c>
      <c r="E40">
        <v>3776</v>
      </c>
      <c r="F40">
        <v>11</v>
      </c>
    </row>
    <row r="41" spans="1:6" x14ac:dyDescent="0.35">
      <c r="A41" t="s">
        <v>41</v>
      </c>
      <c r="B41" s="2">
        <v>44440</v>
      </c>
      <c r="C41">
        <v>299845</v>
      </c>
      <c r="D41">
        <v>412860</v>
      </c>
      <c r="E41">
        <v>30221</v>
      </c>
      <c r="F41">
        <v>78</v>
      </c>
    </row>
    <row r="42" spans="1:6" x14ac:dyDescent="0.35">
      <c r="A42" t="s">
        <v>57</v>
      </c>
      <c r="B42" s="2">
        <v>44470</v>
      </c>
      <c r="C42">
        <v>11723</v>
      </c>
      <c r="D42">
        <v>20516</v>
      </c>
      <c r="E42">
        <v>2007</v>
      </c>
      <c r="F42">
        <v>9</v>
      </c>
    </row>
    <row r="43" spans="1:6" x14ac:dyDescent="0.35">
      <c r="A43" t="s">
        <v>70</v>
      </c>
      <c r="B43" s="2">
        <v>44470</v>
      </c>
      <c r="C43">
        <v>25686</v>
      </c>
      <c r="D43">
        <v>51054</v>
      </c>
      <c r="E43">
        <v>2276</v>
      </c>
      <c r="F43">
        <v>6</v>
      </c>
    </row>
    <row r="44" spans="1:6" x14ac:dyDescent="0.35">
      <c r="A44" t="s">
        <v>68</v>
      </c>
      <c r="B44" s="2">
        <v>44470</v>
      </c>
      <c r="C44">
        <v>31911</v>
      </c>
      <c r="D44">
        <v>58797</v>
      </c>
      <c r="E44">
        <v>5494</v>
      </c>
      <c r="F44">
        <v>27</v>
      </c>
    </row>
    <row r="45" spans="1:6" x14ac:dyDescent="0.35">
      <c r="A45" t="s">
        <v>41</v>
      </c>
      <c r="B45" s="2">
        <v>44470</v>
      </c>
      <c r="C45">
        <v>172260</v>
      </c>
      <c r="D45">
        <v>321112</v>
      </c>
      <c r="E45">
        <v>51114</v>
      </c>
      <c r="F45">
        <v>112</v>
      </c>
    </row>
    <row r="46" spans="1:6" x14ac:dyDescent="0.35">
      <c r="A46" t="s">
        <v>57</v>
      </c>
      <c r="B46" s="2">
        <v>44501</v>
      </c>
      <c r="C46">
        <v>10611</v>
      </c>
      <c r="D46">
        <v>10956</v>
      </c>
      <c r="E46">
        <v>20131</v>
      </c>
      <c r="F46">
        <v>8</v>
      </c>
    </row>
    <row r="47" spans="1:6" x14ac:dyDescent="0.35">
      <c r="A47" t="s">
        <v>70</v>
      </c>
      <c r="B47" s="2">
        <v>44501</v>
      </c>
      <c r="C47">
        <v>19844</v>
      </c>
      <c r="D47">
        <v>26442</v>
      </c>
      <c r="E47">
        <v>26510</v>
      </c>
      <c r="F47">
        <v>8</v>
      </c>
    </row>
    <row r="48" spans="1:6" x14ac:dyDescent="0.35">
      <c r="A48" t="s">
        <v>68</v>
      </c>
      <c r="B48" s="2">
        <v>44501</v>
      </c>
      <c r="C48">
        <v>29869</v>
      </c>
      <c r="D48">
        <v>31521</v>
      </c>
      <c r="E48">
        <v>64193</v>
      </c>
      <c r="F48">
        <v>43</v>
      </c>
    </row>
    <row r="49" spans="1:6" x14ac:dyDescent="0.35">
      <c r="A49" t="s">
        <v>41</v>
      </c>
      <c r="B49" s="2">
        <v>44501</v>
      </c>
      <c r="C49">
        <v>182783</v>
      </c>
      <c r="D49">
        <v>165890</v>
      </c>
      <c r="E49">
        <v>372946</v>
      </c>
      <c r="F49">
        <v>145</v>
      </c>
    </row>
    <row r="50" spans="1:6" x14ac:dyDescent="0.35">
      <c r="A50" t="s">
        <v>57</v>
      </c>
      <c r="B50" s="2">
        <v>44531</v>
      </c>
      <c r="C50">
        <v>18338</v>
      </c>
      <c r="D50">
        <v>6160</v>
      </c>
      <c r="E50">
        <v>115532</v>
      </c>
      <c r="F50">
        <v>20</v>
      </c>
    </row>
    <row r="51" spans="1:6" x14ac:dyDescent="0.35">
      <c r="A51" t="s">
        <v>70</v>
      </c>
      <c r="B51" s="2">
        <v>44531</v>
      </c>
      <c r="C51">
        <v>37352</v>
      </c>
      <c r="D51">
        <v>13536</v>
      </c>
      <c r="E51">
        <v>186562</v>
      </c>
      <c r="F51">
        <v>20</v>
      </c>
    </row>
    <row r="52" spans="1:6" x14ac:dyDescent="0.35">
      <c r="A52" t="s">
        <v>68</v>
      </c>
      <c r="B52" s="2">
        <v>44531</v>
      </c>
      <c r="C52">
        <v>59295</v>
      </c>
      <c r="D52">
        <v>19786</v>
      </c>
      <c r="E52">
        <v>371620</v>
      </c>
      <c r="F52">
        <v>63</v>
      </c>
    </row>
    <row r="53" spans="1:6" x14ac:dyDescent="0.35">
      <c r="A53" t="s">
        <v>41</v>
      </c>
      <c r="B53" s="2">
        <v>44531</v>
      </c>
      <c r="C53">
        <v>341987</v>
      </c>
      <c r="D53">
        <v>101049</v>
      </c>
      <c r="E53">
        <v>2284452</v>
      </c>
      <c r="F53">
        <v>576</v>
      </c>
    </row>
    <row r="54" spans="1:6" x14ac:dyDescent="0.35">
      <c r="A54" t="s">
        <v>57</v>
      </c>
      <c r="B54" s="2">
        <v>44562</v>
      </c>
      <c r="C54">
        <v>10248</v>
      </c>
      <c r="D54">
        <v>12746</v>
      </c>
      <c r="E54">
        <v>109930</v>
      </c>
      <c r="F54">
        <v>1239</v>
      </c>
    </row>
    <row r="55" spans="1:6" x14ac:dyDescent="0.35">
      <c r="A55" t="s">
        <v>70</v>
      </c>
      <c r="B55" s="2">
        <v>44562</v>
      </c>
      <c r="C55">
        <v>26892</v>
      </c>
      <c r="D55">
        <v>23406</v>
      </c>
      <c r="E55">
        <v>220485</v>
      </c>
      <c r="F55">
        <v>865</v>
      </c>
    </row>
    <row r="56" spans="1:6" x14ac:dyDescent="0.35">
      <c r="A56" t="s">
        <v>68</v>
      </c>
      <c r="B56" s="2">
        <v>44562</v>
      </c>
      <c r="C56">
        <v>39335</v>
      </c>
      <c r="D56">
        <v>39558</v>
      </c>
      <c r="E56">
        <v>358392</v>
      </c>
      <c r="F56">
        <v>1900</v>
      </c>
    </row>
    <row r="57" spans="1:6" x14ac:dyDescent="0.35">
      <c r="A57" t="s">
        <v>41</v>
      </c>
      <c r="B57" s="2">
        <v>44562</v>
      </c>
      <c r="C57">
        <v>163647</v>
      </c>
      <c r="D57">
        <v>241652</v>
      </c>
      <c r="E57">
        <v>2024192</v>
      </c>
      <c r="F57">
        <v>22555</v>
      </c>
    </row>
    <row r="58" spans="1:6" x14ac:dyDescent="0.35">
      <c r="A58" t="s">
        <v>57</v>
      </c>
      <c r="B58" s="2">
        <v>44593</v>
      </c>
      <c r="C58">
        <v>5189</v>
      </c>
      <c r="D58">
        <v>11397</v>
      </c>
      <c r="E58">
        <v>25545</v>
      </c>
      <c r="F58">
        <v>1472</v>
      </c>
    </row>
    <row r="59" spans="1:6" x14ac:dyDescent="0.35">
      <c r="A59" t="s">
        <v>70</v>
      </c>
      <c r="B59" s="2">
        <v>44593</v>
      </c>
      <c r="C59">
        <v>14494</v>
      </c>
      <c r="D59">
        <v>27296</v>
      </c>
      <c r="E59">
        <v>62412</v>
      </c>
      <c r="F59">
        <v>1201</v>
      </c>
    </row>
    <row r="60" spans="1:6" x14ac:dyDescent="0.35">
      <c r="A60" t="s">
        <v>68</v>
      </c>
      <c r="B60" s="2">
        <v>44593</v>
      </c>
      <c r="C60">
        <v>17083</v>
      </c>
      <c r="D60">
        <v>36876</v>
      </c>
      <c r="E60">
        <v>93825</v>
      </c>
      <c r="F60">
        <v>3530</v>
      </c>
    </row>
    <row r="61" spans="1:6" x14ac:dyDescent="0.35">
      <c r="A61" t="s">
        <v>41</v>
      </c>
      <c r="B61" s="2">
        <v>44593</v>
      </c>
      <c r="C61">
        <v>69276</v>
      </c>
      <c r="D61">
        <v>190552</v>
      </c>
      <c r="E61">
        <v>374111</v>
      </c>
      <c r="F61">
        <v>27496</v>
      </c>
    </row>
    <row r="62" spans="1:6" x14ac:dyDescent="0.35">
      <c r="A62" t="s">
        <v>57</v>
      </c>
      <c r="B62" s="2">
        <v>44621</v>
      </c>
      <c r="C62">
        <v>2234</v>
      </c>
      <c r="D62">
        <v>4770</v>
      </c>
      <c r="E62">
        <v>9715</v>
      </c>
      <c r="F62">
        <v>912</v>
      </c>
    </row>
    <row r="63" spans="1:6" x14ac:dyDescent="0.35">
      <c r="A63" t="s">
        <v>70</v>
      </c>
      <c r="B63" s="2">
        <v>44621</v>
      </c>
      <c r="C63">
        <v>5769</v>
      </c>
      <c r="D63">
        <v>12892</v>
      </c>
      <c r="E63">
        <v>20985</v>
      </c>
      <c r="F63">
        <v>1259</v>
      </c>
    </row>
    <row r="64" spans="1:6" x14ac:dyDescent="0.35">
      <c r="A64" t="s">
        <v>68</v>
      </c>
      <c r="B64" s="2">
        <v>44621</v>
      </c>
      <c r="C64">
        <v>6806</v>
      </c>
      <c r="D64">
        <v>16676</v>
      </c>
      <c r="E64">
        <v>28874</v>
      </c>
      <c r="F64">
        <v>2517</v>
      </c>
    </row>
    <row r="65" spans="1:6" x14ac:dyDescent="0.35">
      <c r="A65" t="s">
        <v>41</v>
      </c>
      <c r="B65" s="2">
        <v>44621</v>
      </c>
      <c r="C65">
        <v>27523</v>
      </c>
      <c r="D65">
        <v>70549</v>
      </c>
      <c r="E65">
        <v>132077</v>
      </c>
      <c r="F65">
        <v>20944</v>
      </c>
    </row>
    <row r="66" spans="1:6" x14ac:dyDescent="0.35">
      <c r="A66" t="s">
        <v>57</v>
      </c>
      <c r="B66" s="2">
        <v>44652</v>
      </c>
      <c r="C66">
        <v>1516</v>
      </c>
      <c r="D66">
        <v>2239</v>
      </c>
      <c r="E66">
        <v>5903</v>
      </c>
      <c r="F66">
        <v>16541</v>
      </c>
    </row>
    <row r="67" spans="1:6" x14ac:dyDescent="0.35">
      <c r="A67" t="s">
        <v>70</v>
      </c>
      <c r="B67" s="2">
        <v>44652</v>
      </c>
      <c r="C67">
        <v>3632</v>
      </c>
      <c r="D67">
        <v>6030</v>
      </c>
      <c r="E67">
        <v>13688</v>
      </c>
      <c r="F67">
        <v>21695</v>
      </c>
    </row>
    <row r="68" spans="1:6" x14ac:dyDescent="0.35">
      <c r="A68" t="s">
        <v>68</v>
      </c>
      <c r="B68" s="2">
        <v>44652</v>
      </c>
      <c r="C68">
        <v>5179</v>
      </c>
      <c r="D68">
        <v>8063</v>
      </c>
      <c r="E68">
        <v>18977</v>
      </c>
      <c r="F68">
        <v>49073</v>
      </c>
    </row>
    <row r="69" spans="1:6" x14ac:dyDescent="0.35">
      <c r="A69" t="s">
        <v>41</v>
      </c>
      <c r="B69" s="2">
        <v>44652</v>
      </c>
      <c r="C69">
        <v>19085</v>
      </c>
      <c r="D69">
        <v>31715</v>
      </c>
      <c r="E69">
        <v>84623</v>
      </c>
      <c r="F69">
        <v>399401</v>
      </c>
    </row>
    <row r="70" spans="1:6" x14ac:dyDescent="0.35">
      <c r="A70" t="s">
        <v>57</v>
      </c>
      <c r="B70" s="2">
        <v>44682</v>
      </c>
      <c r="C70">
        <v>1309</v>
      </c>
      <c r="D70">
        <v>1682</v>
      </c>
      <c r="E70">
        <v>3140</v>
      </c>
      <c r="F70">
        <v>16651</v>
      </c>
    </row>
    <row r="71" spans="1:6" x14ac:dyDescent="0.35">
      <c r="A71" t="s">
        <v>70</v>
      </c>
      <c r="B71" s="2">
        <v>44682</v>
      </c>
      <c r="C71">
        <v>3049</v>
      </c>
      <c r="D71">
        <v>4180</v>
      </c>
      <c r="E71">
        <v>6647</v>
      </c>
      <c r="F71">
        <v>20840</v>
      </c>
    </row>
    <row r="72" spans="1:6" x14ac:dyDescent="0.35">
      <c r="A72" t="s">
        <v>68</v>
      </c>
      <c r="B72" s="2">
        <v>44682</v>
      </c>
      <c r="C72">
        <v>4409</v>
      </c>
      <c r="D72">
        <v>5803</v>
      </c>
      <c r="E72">
        <v>10305</v>
      </c>
      <c r="F72">
        <v>42978</v>
      </c>
    </row>
    <row r="73" spans="1:6" x14ac:dyDescent="0.35">
      <c r="A73" t="s">
        <v>41</v>
      </c>
      <c r="B73" s="2">
        <v>44682</v>
      </c>
      <c r="C73">
        <v>17447</v>
      </c>
      <c r="D73">
        <v>22386</v>
      </c>
      <c r="E73">
        <v>46299</v>
      </c>
      <c r="F73">
        <v>380476</v>
      </c>
    </row>
    <row r="74" spans="1:6" x14ac:dyDescent="0.35">
      <c r="A74" t="s">
        <v>57</v>
      </c>
      <c r="B74" s="2">
        <v>44713</v>
      </c>
      <c r="C74">
        <v>912</v>
      </c>
      <c r="D74">
        <v>1394</v>
      </c>
      <c r="E74">
        <v>2367</v>
      </c>
      <c r="F74">
        <v>8172</v>
      </c>
    </row>
    <row r="75" spans="1:6" x14ac:dyDescent="0.35">
      <c r="A75" t="s">
        <v>70</v>
      </c>
      <c r="B75" s="2">
        <v>44713</v>
      </c>
      <c r="C75">
        <v>1902</v>
      </c>
      <c r="D75">
        <v>3191</v>
      </c>
      <c r="E75">
        <v>4475</v>
      </c>
      <c r="F75">
        <v>12129</v>
      </c>
    </row>
    <row r="76" spans="1:6" x14ac:dyDescent="0.35">
      <c r="A76" t="s">
        <v>68</v>
      </c>
      <c r="B76" s="2">
        <v>44713</v>
      </c>
      <c r="C76">
        <v>3046</v>
      </c>
      <c r="D76">
        <v>4825</v>
      </c>
      <c r="E76">
        <v>7478</v>
      </c>
      <c r="F76">
        <v>25159</v>
      </c>
    </row>
    <row r="77" spans="1:6" x14ac:dyDescent="0.35">
      <c r="A77" t="s">
        <v>41</v>
      </c>
      <c r="B77" s="2">
        <v>44713</v>
      </c>
      <c r="C77">
        <v>12225</v>
      </c>
      <c r="D77">
        <v>18544</v>
      </c>
      <c r="E77">
        <v>32565</v>
      </c>
      <c r="F77">
        <v>193363</v>
      </c>
    </row>
    <row r="78" spans="1:6" x14ac:dyDescent="0.35">
      <c r="A78" t="s">
        <v>57</v>
      </c>
      <c r="B78" s="2">
        <v>44743</v>
      </c>
      <c r="C78">
        <v>1205</v>
      </c>
      <c r="D78">
        <v>1113</v>
      </c>
      <c r="E78">
        <v>3059</v>
      </c>
      <c r="F78">
        <v>22138</v>
      </c>
    </row>
    <row r="79" spans="1:6" x14ac:dyDescent="0.35">
      <c r="A79" t="s">
        <v>70</v>
      </c>
      <c r="B79" s="2">
        <v>44743</v>
      </c>
      <c r="C79">
        <v>2181</v>
      </c>
      <c r="D79">
        <v>2825</v>
      </c>
      <c r="E79">
        <v>5835</v>
      </c>
      <c r="F79">
        <v>30186</v>
      </c>
    </row>
    <row r="80" spans="1:6" x14ac:dyDescent="0.35">
      <c r="A80" t="s">
        <v>68</v>
      </c>
      <c r="B80" s="2">
        <v>44743</v>
      </c>
      <c r="C80">
        <v>3793</v>
      </c>
      <c r="D80">
        <v>4296</v>
      </c>
      <c r="E80">
        <v>9520</v>
      </c>
      <c r="F80">
        <v>61594</v>
      </c>
    </row>
    <row r="81" spans="1:6" x14ac:dyDescent="0.35">
      <c r="A81" t="s">
        <v>41</v>
      </c>
      <c r="B81" s="2">
        <v>44743</v>
      </c>
      <c r="C81">
        <v>16662</v>
      </c>
      <c r="D81">
        <v>16182</v>
      </c>
      <c r="E81">
        <v>42341</v>
      </c>
      <c r="F81">
        <v>387497</v>
      </c>
    </row>
    <row r="82" spans="1:6" x14ac:dyDescent="0.35">
      <c r="A82" t="s">
        <v>57</v>
      </c>
      <c r="B82" s="2">
        <v>44774</v>
      </c>
      <c r="C82">
        <v>2407</v>
      </c>
      <c r="D82">
        <v>1059</v>
      </c>
      <c r="E82">
        <v>2173</v>
      </c>
      <c r="F82">
        <v>11564</v>
      </c>
    </row>
    <row r="83" spans="1:6" x14ac:dyDescent="0.35">
      <c r="A83" t="s">
        <v>70</v>
      </c>
      <c r="B83" s="2">
        <v>44774</v>
      </c>
      <c r="C83">
        <v>3507</v>
      </c>
      <c r="D83">
        <v>2629</v>
      </c>
      <c r="E83">
        <v>4444</v>
      </c>
      <c r="F83">
        <v>15217</v>
      </c>
    </row>
    <row r="84" spans="1:6" x14ac:dyDescent="0.35">
      <c r="A84" t="s">
        <v>68</v>
      </c>
      <c r="B84" s="2">
        <v>44774</v>
      </c>
      <c r="C84">
        <v>5937</v>
      </c>
      <c r="D84">
        <v>3723</v>
      </c>
      <c r="E84">
        <v>6804</v>
      </c>
      <c r="F84">
        <v>30635</v>
      </c>
    </row>
    <row r="85" spans="1:6" x14ac:dyDescent="0.35">
      <c r="A85" t="s">
        <v>41</v>
      </c>
      <c r="B85" s="2">
        <v>44774</v>
      </c>
      <c r="C85">
        <v>39523</v>
      </c>
      <c r="D85">
        <v>14739</v>
      </c>
      <c r="E85">
        <v>32350</v>
      </c>
      <c r="F85">
        <v>198063</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B6A96-9B96-4406-B346-8BE19610C725}">
  <dimension ref="A3:E28"/>
  <sheetViews>
    <sheetView workbookViewId="0">
      <selection activeCell="D36" sqref="D36"/>
    </sheetView>
  </sheetViews>
  <sheetFormatPr defaultRowHeight="14.5" x14ac:dyDescent="0.35"/>
  <cols>
    <col min="1" max="1" width="12.54296875" bestFit="1" customWidth="1"/>
    <col min="2" max="3" width="12.26953125" bestFit="1" customWidth="1"/>
  </cols>
  <sheetData>
    <row r="3" spans="1:3" x14ac:dyDescent="0.35">
      <c r="A3" s="4" t="s">
        <v>580</v>
      </c>
      <c r="B3" t="s">
        <v>693</v>
      </c>
      <c r="C3" t="s">
        <v>694</v>
      </c>
    </row>
    <row r="4" spans="1:3" x14ac:dyDescent="0.35">
      <c r="A4" s="5" t="s">
        <v>723</v>
      </c>
    </row>
    <row r="5" spans="1:3" x14ac:dyDescent="0.35">
      <c r="A5" s="7">
        <v>44166</v>
      </c>
    </row>
    <row r="6" spans="1:3" x14ac:dyDescent="0.35">
      <c r="A6" s="5" t="s">
        <v>724</v>
      </c>
      <c r="B6" s="53">
        <v>356695</v>
      </c>
      <c r="C6" s="53">
        <v>86</v>
      </c>
    </row>
    <row r="7" spans="1:3" x14ac:dyDescent="0.35">
      <c r="A7" s="7">
        <v>44197</v>
      </c>
      <c r="B7" s="53">
        <v>1</v>
      </c>
      <c r="C7" s="53"/>
    </row>
    <row r="8" spans="1:3" x14ac:dyDescent="0.35">
      <c r="A8" s="7">
        <v>44228</v>
      </c>
      <c r="B8" s="53"/>
      <c r="C8" s="53"/>
    </row>
    <row r="9" spans="1:3" x14ac:dyDescent="0.35">
      <c r="A9" s="7">
        <v>44256</v>
      </c>
      <c r="B9" s="53">
        <v>1</v>
      </c>
      <c r="C9" s="53"/>
    </row>
    <row r="10" spans="1:3" x14ac:dyDescent="0.35">
      <c r="A10" s="7">
        <v>44287</v>
      </c>
      <c r="B10" s="53"/>
      <c r="C10" s="53"/>
    </row>
    <row r="11" spans="1:3" x14ac:dyDescent="0.35">
      <c r="A11" s="7">
        <v>44317</v>
      </c>
      <c r="B11" s="53">
        <v>3</v>
      </c>
      <c r="C11" s="53"/>
    </row>
    <row r="12" spans="1:3" x14ac:dyDescent="0.35">
      <c r="A12" s="7">
        <v>44348</v>
      </c>
      <c r="B12" s="53">
        <v>8</v>
      </c>
      <c r="C12" s="53">
        <v>2</v>
      </c>
    </row>
    <row r="13" spans="1:3" x14ac:dyDescent="0.35">
      <c r="A13" s="7">
        <v>44378</v>
      </c>
      <c r="B13" s="53">
        <v>20</v>
      </c>
      <c r="C13" s="53">
        <v>1</v>
      </c>
    </row>
    <row r="14" spans="1:3" x14ac:dyDescent="0.35">
      <c r="A14" s="7">
        <v>44409</v>
      </c>
      <c r="B14" s="53">
        <v>173</v>
      </c>
      <c r="C14" s="53">
        <v>2</v>
      </c>
    </row>
    <row r="15" spans="1:3" x14ac:dyDescent="0.35">
      <c r="A15" s="7">
        <v>44440</v>
      </c>
      <c r="B15" s="53">
        <v>3471</v>
      </c>
      <c r="C15" s="53">
        <v>10</v>
      </c>
    </row>
    <row r="16" spans="1:3" x14ac:dyDescent="0.35">
      <c r="A16" s="7">
        <v>44470</v>
      </c>
      <c r="B16" s="53">
        <v>4283</v>
      </c>
      <c r="C16" s="53">
        <v>15</v>
      </c>
    </row>
    <row r="17" spans="1:5" x14ac:dyDescent="0.35">
      <c r="A17" s="7">
        <v>44501</v>
      </c>
      <c r="B17" s="53">
        <v>46641</v>
      </c>
      <c r="C17" s="53">
        <v>16</v>
      </c>
    </row>
    <row r="18" spans="1:5" x14ac:dyDescent="0.35">
      <c r="A18" s="7">
        <v>44531</v>
      </c>
      <c r="B18" s="53">
        <v>302094</v>
      </c>
      <c r="C18" s="53">
        <v>40</v>
      </c>
    </row>
    <row r="19" spans="1:5" x14ac:dyDescent="0.35">
      <c r="A19" s="5" t="s">
        <v>725</v>
      </c>
      <c r="B19" s="53">
        <v>500803</v>
      </c>
      <c r="C19" s="53">
        <v>182081</v>
      </c>
    </row>
    <row r="20" spans="1:5" x14ac:dyDescent="0.35">
      <c r="A20" s="7">
        <v>44562</v>
      </c>
      <c r="B20" s="53">
        <v>330415</v>
      </c>
      <c r="C20" s="53">
        <v>2104</v>
      </c>
    </row>
    <row r="21" spans="1:5" x14ac:dyDescent="0.35">
      <c r="A21" s="7">
        <v>44593</v>
      </c>
      <c r="B21" s="53">
        <v>87957</v>
      </c>
      <c r="C21" s="53">
        <v>2673</v>
      </c>
    </row>
    <row r="22" spans="1:5" x14ac:dyDescent="0.35">
      <c r="A22" s="7">
        <v>44621</v>
      </c>
      <c r="B22" s="53">
        <v>30700</v>
      </c>
      <c r="C22" s="53">
        <v>2171</v>
      </c>
    </row>
    <row r="23" spans="1:5" x14ac:dyDescent="0.35">
      <c r="A23" s="7">
        <v>44652</v>
      </c>
      <c r="B23" s="53">
        <v>19591</v>
      </c>
      <c r="C23" s="53">
        <v>38236</v>
      </c>
    </row>
    <row r="24" spans="1:5" x14ac:dyDescent="0.35">
      <c r="A24" s="7">
        <v>44682</v>
      </c>
      <c r="B24" s="53">
        <v>9787</v>
      </c>
      <c r="C24" s="53">
        <v>37491</v>
      </c>
    </row>
    <row r="25" spans="1:5" x14ac:dyDescent="0.35">
      <c r="A25" s="7">
        <v>44713</v>
      </c>
      <c r="B25" s="53">
        <v>6842</v>
      </c>
      <c r="C25" s="53">
        <v>20301</v>
      </c>
    </row>
    <row r="26" spans="1:5" x14ac:dyDescent="0.35">
      <c r="A26" s="7">
        <v>44743</v>
      </c>
      <c r="B26" s="53">
        <v>8894</v>
      </c>
      <c r="C26" s="53">
        <v>52324</v>
      </c>
    </row>
    <row r="27" spans="1:5" x14ac:dyDescent="0.35">
      <c r="A27" s="7">
        <v>44774</v>
      </c>
      <c r="B27" s="53">
        <v>6617</v>
      </c>
      <c r="C27" s="53">
        <v>26781</v>
      </c>
      <c r="D27">
        <f>(GETPIVOTDATA("Sum of dose3",$A$3,"md",DATE(2022,8,1),"Years (md)",2022)-GETPIVOTDATA("Sum of dose3",$A$3,"md",DATE(2022,7,1),"Years (md)",2022))/GETPIVOTDATA("Sum of dose3",$A$3,"md",DATE(2022,7,1),"Years (md)",2022)</f>
        <v>-0.25601529120755567</v>
      </c>
      <c r="E27">
        <f>(GETPIVOTDATA("Sum of dose4",$A$3,"md",DATE(2022,8,1),"Years (md)",2022)-GETPIVOTDATA("Sum of dose4",$A$3,"md",DATE(2022,7,1),"Years (md)",2022))/GETPIVOTDATA("Sum of dose4",$A$3,"md",DATE(2022,7,1),"Years (md)",2022)</f>
        <v>-0.48816986468924395</v>
      </c>
    </row>
    <row r="28" spans="1:5" x14ac:dyDescent="0.35">
      <c r="A28" s="5" t="s">
        <v>583</v>
      </c>
      <c r="B28">
        <v>857498</v>
      </c>
      <c r="C28">
        <v>182167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755D9-BF51-4A2F-BC58-3A59DB203C50}">
  <dimension ref="A3:C11"/>
  <sheetViews>
    <sheetView workbookViewId="0">
      <selection activeCell="I5" sqref="I5"/>
    </sheetView>
  </sheetViews>
  <sheetFormatPr defaultRowHeight="14.5" x14ac:dyDescent="0.35"/>
  <cols>
    <col min="1" max="1" width="20.453125" bestFit="1" customWidth="1"/>
    <col min="2" max="3" width="8.81640625" bestFit="1" customWidth="1"/>
  </cols>
  <sheetData>
    <row r="3" spans="1:3" x14ac:dyDescent="0.35">
      <c r="A3" s="4" t="s">
        <v>580</v>
      </c>
      <c r="B3" t="s">
        <v>24</v>
      </c>
      <c r="C3" t="s">
        <v>36</v>
      </c>
    </row>
    <row r="4" spans="1:3" x14ac:dyDescent="0.35">
      <c r="A4" s="5" t="s">
        <v>726</v>
      </c>
      <c r="B4" s="54">
        <v>3589924</v>
      </c>
      <c r="C4" s="54">
        <v>836075</v>
      </c>
    </row>
    <row r="5" spans="1:3" x14ac:dyDescent="0.35">
      <c r="A5" s="5" t="s">
        <v>727</v>
      </c>
      <c r="B5" s="54">
        <v>2734432</v>
      </c>
      <c r="C5" s="54">
        <v>1025873</v>
      </c>
    </row>
    <row r="6" spans="1:3" x14ac:dyDescent="0.35">
      <c r="A6" s="5" t="s">
        <v>728</v>
      </c>
      <c r="B6" s="54">
        <v>403723</v>
      </c>
      <c r="C6" s="54">
        <v>60570</v>
      </c>
    </row>
    <row r="7" spans="1:3" x14ac:dyDescent="0.35">
      <c r="A7" s="5" t="s">
        <v>729</v>
      </c>
      <c r="B7" s="54">
        <v>401965</v>
      </c>
      <c r="C7" s="54">
        <v>42083</v>
      </c>
    </row>
    <row r="8" spans="1:3" x14ac:dyDescent="0.35">
      <c r="A8" s="5" t="s">
        <v>730</v>
      </c>
      <c r="B8" s="54">
        <v>96782</v>
      </c>
      <c r="C8" s="54">
        <v>48933</v>
      </c>
    </row>
    <row r="9" spans="1:3" x14ac:dyDescent="0.35">
      <c r="A9" s="5" t="s">
        <v>41</v>
      </c>
      <c r="B9" s="54">
        <v>89099</v>
      </c>
      <c r="C9" s="54">
        <v>9756</v>
      </c>
    </row>
    <row r="10" spans="1:3" x14ac:dyDescent="0.35">
      <c r="A10" s="5" t="s">
        <v>731</v>
      </c>
      <c r="B10" s="54">
        <v>12070</v>
      </c>
      <c r="C10" s="54">
        <v>2013</v>
      </c>
    </row>
    <row r="11" spans="1:3" x14ac:dyDescent="0.35">
      <c r="A11" s="5" t="s">
        <v>583</v>
      </c>
      <c r="B11" s="54">
        <v>7327995</v>
      </c>
      <c r="C11" s="54">
        <v>2025303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AC3E-4640-42C6-A7BB-560FD7B66709}">
  <dimension ref="A1:D29"/>
  <sheetViews>
    <sheetView zoomScaleNormal="100" workbookViewId="0">
      <selection activeCell="G12" sqref="G12"/>
    </sheetView>
  </sheetViews>
  <sheetFormatPr defaultRowHeight="14.5" x14ac:dyDescent="0.35"/>
  <cols>
    <col min="1" max="1" width="25.1796875" customWidth="1"/>
    <col min="2" max="2" width="18.81640625" customWidth="1"/>
    <col min="6" max="6" width="22.54296875" customWidth="1"/>
  </cols>
  <sheetData>
    <row r="1" spans="1:4" x14ac:dyDescent="0.35">
      <c r="A1" t="s">
        <v>732</v>
      </c>
      <c r="B1" t="s">
        <v>682</v>
      </c>
      <c r="C1" t="s">
        <v>685</v>
      </c>
      <c r="D1" t="s">
        <v>686</v>
      </c>
    </row>
    <row r="2" spans="1:4" x14ac:dyDescent="0.35">
      <c r="A2" t="s">
        <v>730</v>
      </c>
      <c r="B2" t="s">
        <v>41</v>
      </c>
      <c r="C2">
        <v>72825</v>
      </c>
      <c r="D2">
        <v>38120</v>
      </c>
    </row>
    <row r="3" spans="1:4" x14ac:dyDescent="0.35">
      <c r="A3" t="s">
        <v>729</v>
      </c>
      <c r="B3" t="s">
        <v>41</v>
      </c>
      <c r="C3">
        <v>278566</v>
      </c>
      <c r="D3">
        <v>28583</v>
      </c>
    </row>
    <row r="4" spans="1:4" x14ac:dyDescent="0.35">
      <c r="A4" t="s">
        <v>731</v>
      </c>
      <c r="B4" t="s">
        <v>41</v>
      </c>
      <c r="C4">
        <v>9572</v>
      </c>
      <c r="D4">
        <v>1730</v>
      </c>
    </row>
    <row r="5" spans="1:4" x14ac:dyDescent="0.35">
      <c r="A5" t="s">
        <v>41</v>
      </c>
      <c r="B5" t="s">
        <v>41</v>
      </c>
      <c r="C5">
        <v>62854</v>
      </c>
      <c r="D5">
        <v>8656</v>
      </c>
    </row>
    <row r="6" spans="1:4" x14ac:dyDescent="0.35">
      <c r="A6" t="s">
        <v>726</v>
      </c>
      <c r="B6" t="s">
        <v>41</v>
      </c>
      <c r="C6">
        <v>2734478</v>
      </c>
      <c r="D6">
        <v>683031</v>
      </c>
    </row>
    <row r="7" spans="1:4" x14ac:dyDescent="0.35">
      <c r="A7" t="s">
        <v>727</v>
      </c>
      <c r="B7" t="s">
        <v>41</v>
      </c>
      <c r="C7">
        <v>2011932</v>
      </c>
      <c r="D7">
        <v>818429</v>
      </c>
    </row>
    <row r="8" spans="1:4" x14ac:dyDescent="0.35">
      <c r="A8" t="s">
        <v>728</v>
      </c>
      <c r="B8" t="s">
        <v>41</v>
      </c>
      <c r="C8">
        <v>320663</v>
      </c>
      <c r="D8">
        <v>47051</v>
      </c>
    </row>
    <row r="9" spans="1:4" x14ac:dyDescent="0.35">
      <c r="A9" t="s">
        <v>730</v>
      </c>
      <c r="B9" t="s">
        <v>68</v>
      </c>
      <c r="C9">
        <v>12857</v>
      </c>
      <c r="D9">
        <v>6217</v>
      </c>
    </row>
    <row r="10" spans="1:4" x14ac:dyDescent="0.35">
      <c r="A10" t="s">
        <v>729</v>
      </c>
      <c r="B10" t="s">
        <v>68</v>
      </c>
      <c r="C10">
        <v>73013</v>
      </c>
      <c r="D10">
        <v>7148</v>
      </c>
    </row>
    <row r="11" spans="1:4" x14ac:dyDescent="0.35">
      <c r="A11" t="s">
        <v>731</v>
      </c>
      <c r="B11" t="s">
        <v>68</v>
      </c>
      <c r="C11">
        <v>1523</v>
      </c>
      <c r="D11">
        <v>156</v>
      </c>
    </row>
    <row r="12" spans="1:4" x14ac:dyDescent="0.35">
      <c r="A12" t="s">
        <v>41</v>
      </c>
      <c r="B12" t="s">
        <v>68</v>
      </c>
      <c r="C12">
        <v>13177</v>
      </c>
      <c r="D12">
        <v>524</v>
      </c>
    </row>
    <row r="13" spans="1:4" x14ac:dyDescent="0.35">
      <c r="A13" t="s">
        <v>726</v>
      </c>
      <c r="B13" t="s">
        <v>68</v>
      </c>
      <c r="C13">
        <v>434923</v>
      </c>
      <c r="D13">
        <v>74822</v>
      </c>
    </row>
    <row r="14" spans="1:4" x14ac:dyDescent="0.35">
      <c r="A14" t="s">
        <v>727</v>
      </c>
      <c r="B14" t="s">
        <v>68</v>
      </c>
      <c r="C14">
        <v>402197</v>
      </c>
      <c r="D14">
        <v>122187</v>
      </c>
    </row>
    <row r="15" spans="1:4" x14ac:dyDescent="0.35">
      <c r="A15" t="s">
        <v>728</v>
      </c>
      <c r="B15" t="s">
        <v>68</v>
      </c>
      <c r="C15">
        <v>41917</v>
      </c>
      <c r="D15">
        <v>6482</v>
      </c>
    </row>
    <row r="16" spans="1:4" x14ac:dyDescent="0.35">
      <c r="A16" t="s">
        <v>730</v>
      </c>
      <c r="B16" t="s">
        <v>70</v>
      </c>
      <c r="C16">
        <v>5696</v>
      </c>
      <c r="D16">
        <v>2169</v>
      </c>
    </row>
    <row r="17" spans="1:4" x14ac:dyDescent="0.35">
      <c r="A17" t="s">
        <v>729</v>
      </c>
      <c r="B17" t="s">
        <v>70</v>
      </c>
      <c r="C17">
        <v>27496</v>
      </c>
      <c r="D17">
        <v>3833</v>
      </c>
    </row>
    <row r="18" spans="1:4" x14ac:dyDescent="0.35">
      <c r="A18" t="s">
        <v>731</v>
      </c>
      <c r="B18" t="s">
        <v>70</v>
      </c>
      <c r="C18">
        <v>555</v>
      </c>
      <c r="D18">
        <v>59</v>
      </c>
    </row>
    <row r="19" spans="1:4" x14ac:dyDescent="0.35">
      <c r="A19" t="s">
        <v>41</v>
      </c>
      <c r="B19" t="s">
        <v>70</v>
      </c>
      <c r="C19">
        <v>6461</v>
      </c>
      <c r="D19">
        <v>208</v>
      </c>
    </row>
    <row r="20" spans="1:4" x14ac:dyDescent="0.35">
      <c r="A20" t="s">
        <v>726</v>
      </c>
      <c r="B20" t="s">
        <v>70</v>
      </c>
      <c r="C20">
        <v>278485</v>
      </c>
      <c r="D20">
        <v>45342</v>
      </c>
    </row>
    <row r="21" spans="1:4" x14ac:dyDescent="0.35">
      <c r="A21" t="s">
        <v>727</v>
      </c>
      <c r="B21" t="s">
        <v>70</v>
      </c>
      <c r="C21">
        <v>208024</v>
      </c>
      <c r="D21">
        <v>46845</v>
      </c>
    </row>
    <row r="22" spans="1:4" x14ac:dyDescent="0.35">
      <c r="A22" t="s">
        <v>728</v>
      </c>
      <c r="B22" t="s">
        <v>70</v>
      </c>
      <c r="C22">
        <v>29412</v>
      </c>
      <c r="D22">
        <v>4982</v>
      </c>
    </row>
    <row r="23" spans="1:4" x14ac:dyDescent="0.35">
      <c r="A23" t="s">
        <v>730</v>
      </c>
      <c r="B23" t="s">
        <v>57</v>
      </c>
      <c r="C23">
        <v>5404</v>
      </c>
      <c r="D23">
        <v>2427</v>
      </c>
    </row>
    <row r="24" spans="1:4" x14ac:dyDescent="0.35">
      <c r="A24" t="s">
        <v>729</v>
      </c>
      <c r="B24" t="s">
        <v>57</v>
      </c>
      <c r="C24">
        <v>22890</v>
      </c>
      <c r="D24">
        <v>2519</v>
      </c>
    </row>
    <row r="25" spans="1:4" x14ac:dyDescent="0.35">
      <c r="A25" t="s">
        <v>731</v>
      </c>
      <c r="B25" t="s">
        <v>57</v>
      </c>
      <c r="C25">
        <v>420</v>
      </c>
      <c r="D25">
        <v>68</v>
      </c>
    </row>
    <row r="26" spans="1:4" x14ac:dyDescent="0.35">
      <c r="A26" t="s">
        <v>41</v>
      </c>
      <c r="B26" t="s">
        <v>57</v>
      </c>
      <c r="C26">
        <v>6607</v>
      </c>
      <c r="D26">
        <v>368</v>
      </c>
    </row>
    <row r="27" spans="1:4" x14ac:dyDescent="0.35">
      <c r="A27" t="s">
        <v>726</v>
      </c>
      <c r="B27" t="s">
        <v>57</v>
      </c>
      <c r="C27">
        <v>142038</v>
      </c>
      <c r="D27">
        <v>32880</v>
      </c>
    </row>
    <row r="28" spans="1:4" x14ac:dyDescent="0.35">
      <c r="A28" t="s">
        <v>727</v>
      </c>
      <c r="B28" t="s">
        <v>57</v>
      </c>
      <c r="C28">
        <v>112279</v>
      </c>
      <c r="D28">
        <v>38412</v>
      </c>
    </row>
    <row r="29" spans="1:4" x14ac:dyDescent="0.35">
      <c r="A29" t="s">
        <v>728</v>
      </c>
      <c r="B29" t="s">
        <v>57</v>
      </c>
      <c r="C29">
        <v>11731</v>
      </c>
      <c r="D29">
        <v>2055</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b4b48619-a44d-4989-9331-d77792c98a96" xsi:nil="true"/>
    <lcf76f155ced4ddcb4097134ff3c332f xmlns="91ba39ff-c638-4195-93b4-db61eaad5c18">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2BD847CD0FC054EAF1292FA0DF5BD9F" ma:contentTypeVersion="15" ma:contentTypeDescription="Create a new document." ma:contentTypeScope="" ma:versionID="07758478a69534371b2a40a0a788f03a">
  <xsd:schema xmlns:xsd="http://www.w3.org/2001/XMLSchema" xmlns:xs="http://www.w3.org/2001/XMLSchema" xmlns:p="http://schemas.microsoft.com/office/2006/metadata/properties" xmlns:ns2="91ba39ff-c638-4195-93b4-db61eaad5c18" xmlns:ns3="b4b48619-a44d-4989-9331-d77792c98a96" targetNamespace="http://schemas.microsoft.com/office/2006/metadata/properties" ma:root="true" ma:fieldsID="e7ea31b5646b01864246b0ce16c784f2" ns2:_="" ns3:_="">
    <xsd:import namespace="91ba39ff-c638-4195-93b4-db61eaad5c18"/>
    <xsd:import namespace="b4b48619-a44d-4989-9331-d77792c98a9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ba39ff-c638-4195-93b4-db61eaad5c1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44c0932-e3b5-4cef-bb0d-953d3280f55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4b48619-a44d-4989-9331-d77792c98a9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177456d5-47b6-41b9-98ca-f7e7ca4cbf0a}" ma:internalName="TaxCatchAll" ma:showField="CatchAllData" ma:web="b4b48619-a44d-4989-9331-d77792c98a9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8DF5243-EE8A-40E2-A8C5-29090D2BC109}">
  <ds:schemaRefs>
    <ds:schemaRef ds:uri="91ba39ff-c638-4195-93b4-db61eaad5c18"/>
    <ds:schemaRef ds:uri="http://purl.org/dc/elements/1.1/"/>
    <ds:schemaRef ds:uri="b4b48619-a44d-4989-9331-d77792c98a96"/>
    <ds:schemaRef ds:uri="http://www.w3.org/XML/1998/namespace"/>
    <ds:schemaRef ds:uri="http://schemas.microsoft.com/office/infopath/2007/PartnerControls"/>
    <ds:schemaRef ds:uri="http://purl.org/dc/terms/"/>
    <ds:schemaRef ds:uri="http://schemas.microsoft.com/office/2006/metadata/properties"/>
    <ds:schemaRef ds:uri="http://schemas.microsoft.com/office/2006/documentManagement/type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D155ECDD-5C46-4B7A-BE4F-4090BF42C2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ba39ff-c638-4195-93b4-db61eaad5c18"/>
    <ds:schemaRef ds:uri="b4b48619-a44d-4989-9331-d77792c98a9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62483C3-780A-475B-8441-A0E745B8EDA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Data Notes</vt:lpstr>
      <vt:lpstr>Fall Booster Dashboard</vt:lpstr>
      <vt:lpstr>Kids Dashboard</vt:lpstr>
      <vt:lpstr>Adults Dashboard</vt:lpstr>
      <vt:lpstr>Overall Vaccinations</vt:lpstr>
      <vt:lpstr>Overall Vaccine Coverage</vt:lpstr>
      <vt:lpstr>Paxlovid Dashboard</vt:lpstr>
      <vt:lpstr>Paxlovid Pivot</vt:lpstr>
      <vt:lpstr>2022-10-06-All cases</vt:lpstr>
      <vt:lpstr>FSA (%)</vt:lpstr>
      <vt:lpstr>PIVOT - FSA</vt:lpstr>
      <vt:lpstr>Age groups (%)</vt:lpstr>
      <vt:lpstr>PIVOT - Dose 1</vt:lpstr>
      <vt:lpstr>PIVOT - dose 2</vt:lpstr>
      <vt:lpstr>PIVOT- dose 3</vt:lpstr>
      <vt:lpstr>PIVOT - dose 4</vt:lpstr>
      <vt:lpstr>Fallbooster (%)</vt:lpstr>
      <vt:lpstr>PIVOT- Fallbooster</vt:lpstr>
      <vt:lpstr>Timeline (Count)</vt:lpstr>
      <vt:lpstr>PIVOT-timeline</vt:lpstr>
      <vt:lpstr>PIVOT- location</vt:lpstr>
      <vt:lpstr>Location (Count)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Ming, Kirsten</dc:creator>
  <cp:keywords/>
  <dc:description/>
  <cp:lastModifiedBy>Ming, Kirsten</cp:lastModifiedBy>
  <cp:revision/>
  <dcterms:created xsi:type="dcterms:W3CDTF">2022-09-26T16:51:29Z</dcterms:created>
  <dcterms:modified xsi:type="dcterms:W3CDTF">2022-10-12T13:42:31Z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0x010100D2BD847CD0FC054EAF1292FA0DF5BD9F</vt:lpwstr>
  </property>
  <property fmtid="{D5CDD505-2E9C-101B-9397-08002B2CF9AE}" pid="3" name="MediaServiceImageTags">
    <vt:lpwstr/>
  </property>
</Properties>
</file>